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E:\UNB\Projeto\PRGroup\series_sinteticas\Optimization\demands\"/>
    </mc:Choice>
  </mc:AlternateContent>
  <xr:revisionPtr revIDLastSave="0" documentId="13_ncr:1_{530FC2F0-B671-4BCD-9604-ED329D9D1D93}" xr6:coauthVersionLast="47" xr6:coauthVersionMax="47" xr10:uidLastSave="{00000000-0000-0000-0000-000000000000}"/>
  <bookViews>
    <workbookView xWindow="-120" yWindow="-120" windowWidth="20730" windowHeight="11160" tabRatio="744" firstSheet="62" activeTab="64" xr2:uid="{00000000-000D-0000-FFFF-FFFF00000000}"/>
  </bookViews>
  <sheets>
    <sheet name="Population Projection - IBGE" sheetId="1" r:id="rId1"/>
    <sheet name="TPUs" sheetId="2" r:id="rId2"/>
    <sheet name="Urban Pop. Evolution by TPU" sheetId="3" r:id="rId3"/>
    <sheet name="Proj.TPU contribution urban pop" sheetId="5" r:id="rId4"/>
    <sheet name="Population projection by TPU" sheetId="6" r:id="rId5"/>
    <sheet name="ARs Urban Pop." sheetId="8" r:id="rId6"/>
    <sheet name="ARs urban population evolution" sheetId="7" r:id="rId7"/>
    <sheet name="TPU I ARs urban projections" sheetId="9" r:id="rId8"/>
    <sheet name="TPU II ARs urban projections" sheetId="10" r:id="rId9"/>
    <sheet name="TPU III ARs urban projections" sheetId="11" r:id="rId10"/>
    <sheet name="TPU IV ARs urban projections" sheetId="12" r:id="rId11"/>
    <sheet name="TPU V ARs urban projections" sheetId="13" r:id="rId12"/>
    <sheet name="TPU VI ARs urban projections" sheetId="4" r:id="rId13"/>
    <sheet name="Proj urb RAs da UPT VII - Sul" sheetId="15" r:id="rId14"/>
    <sheet name="Urb proj of all 25 ARs " sheetId="16" r:id="rId15"/>
    <sheet name="2018" sheetId="60" r:id="rId16"/>
    <sheet name="2019" sheetId="17" r:id="rId17"/>
    <sheet name="2020" sheetId="18" r:id="rId18"/>
    <sheet name="2021" sheetId="19" r:id="rId19"/>
    <sheet name="2022" sheetId="20" r:id="rId20"/>
    <sheet name="2023" sheetId="21" r:id="rId21"/>
    <sheet name="2024" sheetId="22" r:id="rId22"/>
    <sheet name="2025" sheetId="23" r:id="rId23"/>
    <sheet name="2026" sheetId="24" r:id="rId24"/>
    <sheet name="2027" sheetId="25" r:id="rId25"/>
    <sheet name="2028" sheetId="26" r:id="rId26"/>
    <sheet name="2029" sheetId="27" r:id="rId27"/>
    <sheet name="2030" sheetId="28" r:id="rId28"/>
    <sheet name="2031" sheetId="30" r:id="rId29"/>
    <sheet name="2032" sheetId="31" r:id="rId30"/>
    <sheet name="2033" sheetId="32" r:id="rId31"/>
    <sheet name="2034" sheetId="33" r:id="rId32"/>
    <sheet name="2035" sheetId="34" r:id="rId33"/>
    <sheet name="2036" sheetId="35" r:id="rId34"/>
    <sheet name="2037" sheetId="36" r:id="rId35"/>
    <sheet name="2038" sheetId="37" r:id="rId36"/>
    <sheet name="2039" sheetId="38" r:id="rId37"/>
    <sheet name="2040" sheetId="39" r:id="rId38"/>
    <sheet name="2041" sheetId="40" r:id="rId39"/>
    <sheet name="2042" sheetId="41" r:id="rId40"/>
    <sheet name="2043" sheetId="42" r:id="rId41"/>
    <sheet name="2044" sheetId="43" r:id="rId42"/>
    <sheet name="2045" sheetId="44" r:id="rId43"/>
    <sheet name="2046" sheetId="45" r:id="rId44"/>
    <sheet name="2047" sheetId="46" r:id="rId45"/>
    <sheet name="2048" sheetId="47" r:id="rId46"/>
    <sheet name="2049" sheetId="48" r:id="rId47"/>
    <sheet name="2050" sheetId="49" r:id="rId48"/>
    <sheet name="2051" sheetId="50" r:id="rId49"/>
    <sheet name="2052" sheetId="51" r:id="rId50"/>
    <sheet name="2053" sheetId="52" r:id="rId51"/>
    <sheet name="2054" sheetId="53" r:id="rId52"/>
    <sheet name="2055" sheetId="54" r:id="rId53"/>
    <sheet name="2056" sheetId="55" r:id="rId54"/>
    <sheet name="2057" sheetId="56" r:id="rId55"/>
    <sheet name="2058" sheetId="57" r:id="rId56"/>
    <sheet name="2059" sheetId="58" r:id="rId57"/>
    <sheet name="2060" sheetId="59" r:id="rId58"/>
    <sheet name="Pop Proj (2020-2060) - 2 Syst" sheetId="79" r:id="rId59"/>
    <sheet name="TPU Pop 2012, 2014, 2016, 2017" sheetId="63" r:id="rId60"/>
    <sheet name="AR Pop 2012, 2014, 2016, 2017" sheetId="64" r:id="rId61"/>
    <sheet name="ARs Exclusion 2012, 14, 16, 17" sheetId="66" r:id="rId62"/>
    <sheet name="Monthly per capita (2013-2016)" sheetId="69" r:id="rId63"/>
    <sheet name="Weekly per capita (2013-2016)" sheetId="74" r:id="rId64"/>
    <sheet name="Average per cap. per serv. area" sheetId="78" r:id="rId65"/>
    <sheet name="Average per cap. (2013-2016)" sheetId="61" r:id="rId66"/>
  </sheets>
  <calcPr calcId="181029"/>
</workbook>
</file>

<file path=xl/calcChain.xml><?xml version="1.0" encoding="utf-8"?>
<calcChain xmlns="http://schemas.openxmlformats.org/spreadsheetml/2006/main">
  <c r="AN11" i="61" l="1"/>
  <c r="E12" i="1"/>
  <c r="BZE2" i="79"/>
  <c r="BZF2" i="79"/>
  <c r="BZG2" i="79"/>
  <c r="BZH2" i="79"/>
  <c r="BZI2" i="79"/>
  <c r="BZJ2" i="79"/>
  <c r="BZK2" i="79"/>
  <c r="BZL2" i="79"/>
  <c r="BZM2" i="79"/>
  <c r="BZN2" i="79"/>
  <c r="BZO2" i="79"/>
  <c r="BZP2" i="79"/>
  <c r="BZQ2" i="79"/>
  <c r="BZR2" i="79"/>
  <c r="BZS2" i="79"/>
  <c r="BZT2" i="79"/>
  <c r="BZU2" i="79"/>
  <c r="BZV2" i="79"/>
  <c r="BZW2" i="79"/>
  <c r="BZX2" i="79"/>
  <c r="BZY2" i="79"/>
  <c r="BZZ2" i="79"/>
  <c r="CAA2" i="79"/>
  <c r="CAB2" i="79"/>
  <c r="CAC2" i="79"/>
  <c r="CAD2" i="79"/>
  <c r="CAE2" i="79"/>
  <c r="CAF2" i="79"/>
  <c r="CAG2" i="79"/>
  <c r="CAH2" i="79"/>
  <c r="CAI2" i="79"/>
  <c r="CAJ2" i="79"/>
  <c r="CAK2" i="79"/>
  <c r="CAL2" i="79"/>
  <c r="CAM2" i="79"/>
  <c r="CAN2" i="79"/>
  <c r="CAO2" i="79"/>
  <c r="CAP2" i="79"/>
  <c r="CAQ2" i="79"/>
  <c r="CAR2" i="79"/>
  <c r="CAS2" i="79"/>
  <c r="CAT2" i="79"/>
  <c r="CAU2" i="79"/>
  <c r="CAV2" i="79"/>
  <c r="CAW2" i="79"/>
  <c r="CAX2" i="79"/>
  <c r="CAY2" i="79"/>
  <c r="CAZ2" i="79"/>
  <c r="CBA2" i="79"/>
  <c r="BZD2" i="79"/>
  <c r="BZC2" i="79"/>
  <c r="BZB2" i="79"/>
  <c r="BZE1" i="79"/>
  <c r="BZF1" i="79"/>
  <c r="BZG1" i="79"/>
  <c r="BZH1" i="79"/>
  <c r="BZI1" i="79"/>
  <c r="BZJ1" i="79"/>
  <c r="BZK1" i="79"/>
  <c r="BZL1" i="79"/>
  <c r="BZM1" i="79"/>
  <c r="BZN1" i="79"/>
  <c r="BZO1" i="79"/>
  <c r="BZP1" i="79"/>
  <c r="BZQ1" i="79"/>
  <c r="BZR1" i="79"/>
  <c r="BZS1" i="79"/>
  <c r="BZT1" i="79"/>
  <c r="BZU1" i="79"/>
  <c r="BZV1" i="79"/>
  <c r="BZW1" i="79"/>
  <c r="BZX1" i="79"/>
  <c r="BZY1" i="79"/>
  <c r="BZZ1" i="79"/>
  <c r="CAA1" i="79"/>
  <c r="CAB1" i="79"/>
  <c r="CAC1" i="79"/>
  <c r="CAD1" i="79"/>
  <c r="CAE1" i="79"/>
  <c r="CAF1" i="79"/>
  <c r="CAG1" i="79"/>
  <c r="CAH1" i="79"/>
  <c r="CAI1" i="79"/>
  <c r="CAJ1" i="79"/>
  <c r="CAK1" i="79"/>
  <c r="CAL1" i="79"/>
  <c r="CAM1" i="79"/>
  <c r="CAN1" i="79"/>
  <c r="CAO1" i="79"/>
  <c r="CAP1" i="79"/>
  <c r="CAQ1" i="79"/>
  <c r="CAR1" i="79"/>
  <c r="CAS1" i="79"/>
  <c r="CAT1" i="79"/>
  <c r="CAU1" i="79"/>
  <c r="CAV1" i="79"/>
  <c r="CAW1" i="79"/>
  <c r="CAX1" i="79"/>
  <c r="CAY1" i="79"/>
  <c r="CAZ1" i="79"/>
  <c r="CBA1" i="79"/>
  <c r="BZD1" i="79"/>
  <c r="BZC1" i="79"/>
  <c r="BZB1" i="79"/>
  <c r="BZA2" i="79"/>
  <c r="BYZ2" i="79"/>
  <c r="BYY2" i="79"/>
  <c r="BYX2" i="79"/>
  <c r="BYW2" i="79"/>
  <c r="BYV2" i="79"/>
  <c r="BYU2" i="79"/>
  <c r="BYT2" i="79"/>
  <c r="BYS2" i="79"/>
  <c r="BYR2" i="79"/>
  <c r="BYQ2" i="79"/>
  <c r="BYP2" i="79"/>
  <c r="BYO2" i="79"/>
  <c r="BYN2" i="79"/>
  <c r="BYM2" i="79"/>
  <c r="BYL2" i="79"/>
  <c r="BYK2" i="79"/>
  <c r="BYJ2" i="79"/>
  <c r="BYI2" i="79"/>
  <c r="BYH2" i="79"/>
  <c r="BYG2" i="79"/>
  <c r="BYF2" i="79"/>
  <c r="BYE2" i="79"/>
  <c r="BYD2" i="79"/>
  <c r="BYC2" i="79"/>
  <c r="BYB2" i="79"/>
  <c r="BYA2" i="79"/>
  <c r="BXZ2" i="79"/>
  <c r="BXY2" i="79"/>
  <c r="BXX2" i="79"/>
  <c r="BXW2" i="79"/>
  <c r="BXV2" i="79"/>
  <c r="BXU2" i="79"/>
  <c r="BXT2" i="79"/>
  <c r="BXS2" i="79"/>
  <c r="BXR2" i="79"/>
  <c r="BXQ2" i="79"/>
  <c r="BXP2" i="79"/>
  <c r="BXO2" i="79"/>
  <c r="BXN2" i="79"/>
  <c r="BXM2" i="79"/>
  <c r="BXL2" i="79"/>
  <c r="BXK2" i="79"/>
  <c r="BXJ2" i="79"/>
  <c r="BXI2" i="79"/>
  <c r="BXH2" i="79"/>
  <c r="BXG2" i="79"/>
  <c r="BXF2" i="79"/>
  <c r="BXE2" i="79"/>
  <c r="BXD2" i="79"/>
  <c r="BXC2" i="79"/>
  <c r="BXB2" i="79"/>
  <c r="BXA2" i="79"/>
  <c r="BWZ2" i="79"/>
  <c r="BWY2" i="79"/>
  <c r="BWX2" i="79"/>
  <c r="BWW2" i="79"/>
  <c r="BWV2" i="79"/>
  <c r="BWU2" i="79"/>
  <c r="BWT2" i="79"/>
  <c r="BWS2" i="79"/>
  <c r="BWR2" i="79"/>
  <c r="BWQ2" i="79"/>
  <c r="BWP2" i="79"/>
  <c r="BWO2" i="79"/>
  <c r="BWN2" i="79"/>
  <c r="BWM2" i="79"/>
  <c r="BWL2" i="79"/>
  <c r="BWK2" i="79"/>
  <c r="BWJ2" i="79"/>
  <c r="BWI2" i="79"/>
  <c r="BWH2" i="79"/>
  <c r="BWG2" i="79"/>
  <c r="BWF2" i="79"/>
  <c r="BWE2" i="79"/>
  <c r="BWD2" i="79"/>
  <c r="BWC2" i="79"/>
  <c r="BWB2" i="79"/>
  <c r="BWA2" i="79"/>
  <c r="BVZ2" i="79"/>
  <c r="BVY2" i="79"/>
  <c r="BVX2" i="79"/>
  <c r="BVW2" i="79"/>
  <c r="BVV2" i="79"/>
  <c r="BVU2" i="79"/>
  <c r="BVT2" i="79"/>
  <c r="BVS2" i="79"/>
  <c r="BVR2" i="79"/>
  <c r="BVQ2" i="79"/>
  <c r="BVP2" i="79"/>
  <c r="BVO2" i="79"/>
  <c r="BVN2" i="79"/>
  <c r="BVM2" i="79"/>
  <c r="BVL2" i="79"/>
  <c r="BVK2" i="79"/>
  <c r="BVJ2" i="79"/>
  <c r="BVI2" i="79"/>
  <c r="BVH2" i="79"/>
  <c r="BVG2" i="79"/>
  <c r="BVF2" i="79"/>
  <c r="BVE2" i="79"/>
  <c r="BVD2" i="79"/>
  <c r="BVC2" i="79"/>
  <c r="BVB2" i="79"/>
  <c r="BVA2" i="79"/>
  <c r="BUZ2" i="79"/>
  <c r="BUY2" i="79"/>
  <c r="BUX2" i="79"/>
  <c r="BUW2" i="79"/>
  <c r="BUV2" i="79"/>
  <c r="BUU2" i="79"/>
  <c r="BUT2" i="79"/>
  <c r="BUS2" i="79"/>
  <c r="BUR2" i="79"/>
  <c r="BUQ2" i="79"/>
  <c r="BUP2" i="79"/>
  <c r="BUO2" i="79"/>
  <c r="BUN2" i="79"/>
  <c r="BUM2" i="79"/>
  <c r="BUL2" i="79"/>
  <c r="BUK2" i="79"/>
  <c r="BUJ2" i="79"/>
  <c r="BUI2" i="79"/>
  <c r="BUH2" i="79"/>
  <c r="BUG2" i="79"/>
  <c r="BUF2" i="79"/>
  <c r="BUE2" i="79"/>
  <c r="BUD2" i="79"/>
  <c r="BUC2" i="79"/>
  <c r="BUB2" i="79"/>
  <c r="BUA2" i="79"/>
  <c r="BTZ2" i="79"/>
  <c r="BTY2" i="79"/>
  <c r="BTX2" i="79"/>
  <c r="BTW2" i="79"/>
  <c r="BTV2" i="79"/>
  <c r="BTU2" i="79"/>
  <c r="BTT2" i="79"/>
  <c r="BTS2" i="79"/>
  <c r="BTR2" i="79"/>
  <c r="BTQ2" i="79"/>
  <c r="BTP2" i="79"/>
  <c r="BTO2" i="79"/>
  <c r="BTN2" i="79"/>
  <c r="BTM2" i="79"/>
  <c r="BTL2" i="79"/>
  <c r="BTK2" i="79"/>
  <c r="BTJ2" i="79"/>
  <c r="BTI2" i="79"/>
  <c r="BTH2" i="79"/>
  <c r="BTG2" i="79"/>
  <c r="BTF2" i="79"/>
  <c r="BTE2" i="79"/>
  <c r="BTD2" i="79"/>
  <c r="BTC2" i="79"/>
  <c r="BTB2" i="79"/>
  <c r="BTA2" i="79"/>
  <c r="BSZ2" i="79"/>
  <c r="BSY2" i="79"/>
  <c r="BSX2" i="79"/>
  <c r="BSW2" i="79"/>
  <c r="BSV2" i="79"/>
  <c r="BSU2" i="79"/>
  <c r="BST2" i="79"/>
  <c r="BSS2" i="79"/>
  <c r="BSR2" i="79"/>
  <c r="BSQ2" i="79"/>
  <c r="BSP2" i="79"/>
  <c r="BSO2" i="79"/>
  <c r="BSN2" i="79"/>
  <c r="BSM2" i="79"/>
  <c r="BSL2" i="79"/>
  <c r="BSK2" i="79"/>
  <c r="BSJ2" i="79"/>
  <c r="BSI2" i="79"/>
  <c r="BSH2" i="79"/>
  <c r="BSG2" i="79"/>
  <c r="BSF2" i="79"/>
  <c r="BSE2" i="79"/>
  <c r="BSD2" i="79"/>
  <c r="BSC2" i="79"/>
  <c r="BSB2" i="79"/>
  <c r="BSA2" i="79"/>
  <c r="BRZ2" i="79"/>
  <c r="BRY2" i="79"/>
  <c r="BRX2" i="79"/>
  <c r="BRW2" i="79"/>
  <c r="BRV2" i="79"/>
  <c r="BRU2" i="79"/>
  <c r="BRT2" i="79"/>
  <c r="BRS2" i="79"/>
  <c r="BRR2" i="79"/>
  <c r="BRQ2" i="79"/>
  <c r="BRP2" i="79"/>
  <c r="BRO2" i="79"/>
  <c r="BRN2" i="79"/>
  <c r="BRM2" i="79"/>
  <c r="BRL2" i="79"/>
  <c r="BRK2" i="79"/>
  <c r="BRJ2" i="79"/>
  <c r="BRI2" i="79"/>
  <c r="BRH2" i="79"/>
  <c r="BRG2" i="79"/>
  <c r="BRF2" i="79"/>
  <c r="BRE2" i="79"/>
  <c r="BRD2" i="79"/>
  <c r="BRC2" i="79"/>
  <c r="BRB2" i="79"/>
  <c r="BRA2" i="79"/>
  <c r="BQZ2" i="79"/>
  <c r="BQY2" i="79"/>
  <c r="BQX2" i="79"/>
  <c r="BQW2" i="79"/>
  <c r="BQV2" i="79"/>
  <c r="BQU2" i="79"/>
  <c r="BQT2" i="79"/>
  <c r="BQS2" i="79"/>
  <c r="BQR2" i="79"/>
  <c r="BQQ2" i="79"/>
  <c r="BQP2" i="79"/>
  <c r="BQO2" i="79"/>
  <c r="BQN2" i="79"/>
  <c r="BQM2" i="79"/>
  <c r="BQL2" i="79"/>
  <c r="BQK2" i="79"/>
  <c r="BQJ2" i="79"/>
  <c r="BQI2" i="79"/>
  <c r="BQH2" i="79"/>
  <c r="BQG2" i="79"/>
  <c r="BQF2" i="79"/>
  <c r="BQE2" i="79"/>
  <c r="BQD2" i="79"/>
  <c r="BQC2" i="79"/>
  <c r="BQB2" i="79"/>
  <c r="BQA2" i="79"/>
  <c r="BPZ2" i="79"/>
  <c r="BPY2" i="79"/>
  <c r="BPX2" i="79"/>
  <c r="BPW2" i="79"/>
  <c r="BPV2" i="79"/>
  <c r="BPU2" i="79"/>
  <c r="BPT2" i="79"/>
  <c r="BPS2" i="79"/>
  <c r="BPR2" i="79"/>
  <c r="BPQ2" i="79"/>
  <c r="BPP2" i="79"/>
  <c r="BPO2" i="79"/>
  <c r="BPN2" i="79"/>
  <c r="BPM2" i="79"/>
  <c r="BPL2" i="79"/>
  <c r="BPK2" i="79"/>
  <c r="BPJ2" i="79"/>
  <c r="BPI2" i="79"/>
  <c r="BPH2" i="79"/>
  <c r="BPG2" i="79"/>
  <c r="BPF2" i="79"/>
  <c r="BPE2" i="79"/>
  <c r="BPD2" i="79"/>
  <c r="BPC2" i="79"/>
  <c r="BPB2" i="79"/>
  <c r="BPA2" i="79"/>
  <c r="BOZ2" i="79"/>
  <c r="BOY2" i="79"/>
  <c r="BOX2" i="79"/>
  <c r="BOW2" i="79"/>
  <c r="BOV2" i="79"/>
  <c r="BOU2" i="79"/>
  <c r="BOT2" i="79"/>
  <c r="BOS2" i="79"/>
  <c r="BOR2" i="79"/>
  <c r="BOQ2" i="79"/>
  <c r="BOP2" i="79"/>
  <c r="BOO2" i="79"/>
  <c r="BON2" i="79"/>
  <c r="BOM2" i="79"/>
  <c r="BOL2" i="79"/>
  <c r="BOK2" i="79"/>
  <c r="BOJ2" i="79"/>
  <c r="BOI2" i="79"/>
  <c r="BOH2" i="79"/>
  <c r="BOG2" i="79"/>
  <c r="BOF2" i="79"/>
  <c r="BOE2" i="79"/>
  <c r="BOD2" i="79"/>
  <c r="BOC2" i="79"/>
  <c r="BOB2" i="79"/>
  <c r="BOA2" i="79"/>
  <c r="BNZ2" i="79"/>
  <c r="BNY2" i="79"/>
  <c r="BNX2" i="79"/>
  <c r="BNW2" i="79"/>
  <c r="BNV2" i="79"/>
  <c r="BNU2" i="79"/>
  <c r="BNT2" i="79"/>
  <c r="BNS2" i="79"/>
  <c r="BNR2" i="79"/>
  <c r="BNQ2" i="79"/>
  <c r="BNP2" i="79"/>
  <c r="BNO2" i="79"/>
  <c r="BNN2" i="79"/>
  <c r="BNM2" i="79"/>
  <c r="BNL2" i="79"/>
  <c r="BNK2" i="79"/>
  <c r="BNJ2" i="79"/>
  <c r="BNI2" i="79"/>
  <c r="BNH2" i="79"/>
  <c r="BNG2" i="79"/>
  <c r="BNF2" i="79"/>
  <c r="BNE2" i="79"/>
  <c r="BND2" i="79"/>
  <c r="BNC2" i="79"/>
  <c r="BNB2" i="79"/>
  <c r="BNA2" i="79"/>
  <c r="BMZ2" i="79"/>
  <c r="BMY2" i="79"/>
  <c r="BMX2" i="79"/>
  <c r="BMW2" i="79"/>
  <c r="BMV2" i="79"/>
  <c r="BMU2" i="79"/>
  <c r="BMT2" i="79"/>
  <c r="BMS2" i="79"/>
  <c r="BMR2" i="79"/>
  <c r="BMQ2" i="79"/>
  <c r="BMP2" i="79"/>
  <c r="BMO2" i="79"/>
  <c r="BMN2" i="79"/>
  <c r="BMM2" i="79"/>
  <c r="BML2" i="79"/>
  <c r="BMK2" i="79"/>
  <c r="BMJ2" i="79"/>
  <c r="BMI2" i="79"/>
  <c r="BMH2" i="79"/>
  <c r="BMG2" i="79"/>
  <c r="BMF2" i="79"/>
  <c r="BME2" i="79"/>
  <c r="BMD2" i="79"/>
  <c r="BMC2" i="79"/>
  <c r="BMB2" i="79"/>
  <c r="BMA2" i="79"/>
  <c r="BLZ2" i="79"/>
  <c r="BLY2" i="79"/>
  <c r="BLX2" i="79"/>
  <c r="BLW2" i="79"/>
  <c r="BLV2" i="79"/>
  <c r="BLU2" i="79"/>
  <c r="BLT2" i="79"/>
  <c r="BLS2" i="79"/>
  <c r="BLR2" i="79"/>
  <c r="BLQ2" i="79"/>
  <c r="BLP2" i="79"/>
  <c r="BLO2" i="79"/>
  <c r="BLN2" i="79"/>
  <c r="BLM2" i="79"/>
  <c r="BLL2" i="79"/>
  <c r="BLK2" i="79"/>
  <c r="BLJ2" i="79"/>
  <c r="BLI2" i="79"/>
  <c r="BLH2" i="79"/>
  <c r="BLG2" i="79"/>
  <c r="BLF2" i="79"/>
  <c r="BLE2" i="79"/>
  <c r="BLD2" i="79"/>
  <c r="BLC2" i="79"/>
  <c r="BLB2" i="79"/>
  <c r="BLA2" i="79"/>
  <c r="BKZ2" i="79"/>
  <c r="BKY2" i="79"/>
  <c r="BKX2" i="79"/>
  <c r="BKW2" i="79"/>
  <c r="BKV2" i="79"/>
  <c r="BKU2" i="79"/>
  <c r="BKT2" i="79"/>
  <c r="BKS2" i="79"/>
  <c r="BKR2" i="79"/>
  <c r="BKQ2" i="79"/>
  <c r="BKP2" i="79"/>
  <c r="BKO2" i="79"/>
  <c r="BKN2" i="79"/>
  <c r="BKM2" i="79"/>
  <c r="BKL2" i="79"/>
  <c r="BKK2" i="79"/>
  <c r="BKJ2" i="79"/>
  <c r="BKI2" i="79"/>
  <c r="BKH2" i="79"/>
  <c r="BKG2" i="79"/>
  <c r="BKF2" i="79"/>
  <c r="BKE2" i="79"/>
  <c r="BKD2" i="79"/>
  <c r="BKC2" i="79"/>
  <c r="BKB2" i="79"/>
  <c r="BKA2" i="79"/>
  <c r="BJZ2" i="79"/>
  <c r="BJY2" i="79"/>
  <c r="BJX2" i="79"/>
  <c r="BJW2" i="79"/>
  <c r="BJV2" i="79"/>
  <c r="BJU2" i="79"/>
  <c r="BJT2" i="79"/>
  <c r="BJS2" i="79"/>
  <c r="BJR2" i="79"/>
  <c r="BJQ2" i="79"/>
  <c r="BJP2" i="79"/>
  <c r="BJO2" i="79"/>
  <c r="BJN2" i="79"/>
  <c r="BJM2" i="79"/>
  <c r="BJL2" i="79"/>
  <c r="BJK2" i="79"/>
  <c r="BJJ2" i="79"/>
  <c r="BJI2" i="79"/>
  <c r="BJH2" i="79"/>
  <c r="BJG2" i="79"/>
  <c r="BJF2" i="79"/>
  <c r="BJE2" i="79"/>
  <c r="BJD2" i="79"/>
  <c r="BJC2" i="79"/>
  <c r="BJB2" i="79"/>
  <c r="BJA2" i="79"/>
  <c r="BIZ2" i="79"/>
  <c r="BIY2" i="79"/>
  <c r="BIX2" i="79"/>
  <c r="BIW2" i="79"/>
  <c r="BIV2" i="79"/>
  <c r="BIU2" i="79"/>
  <c r="BIT2" i="79"/>
  <c r="BIS2" i="79"/>
  <c r="BIR2" i="79"/>
  <c r="BIQ2" i="79"/>
  <c r="BIP2" i="79"/>
  <c r="BIO2" i="79"/>
  <c r="BIN2" i="79"/>
  <c r="BIM2" i="79"/>
  <c r="BIL2" i="79"/>
  <c r="BIK2" i="79"/>
  <c r="BIJ2" i="79"/>
  <c r="BII2" i="79"/>
  <c r="BIH2" i="79"/>
  <c r="BIG2" i="79"/>
  <c r="BIF2" i="79"/>
  <c r="BIE2" i="79"/>
  <c r="BID2" i="79"/>
  <c r="BIC2" i="79"/>
  <c r="BIB2" i="79"/>
  <c r="BIA2" i="79"/>
  <c r="BHZ2" i="79"/>
  <c r="BHY2" i="79"/>
  <c r="BHX2" i="79"/>
  <c r="BHW2" i="79"/>
  <c r="BHV2" i="79"/>
  <c r="BHU2" i="79"/>
  <c r="BHT2" i="79"/>
  <c r="BHS2" i="79"/>
  <c r="BHR2" i="79"/>
  <c r="BHQ2" i="79"/>
  <c r="BHP2" i="79"/>
  <c r="BHO2" i="79"/>
  <c r="BHN2" i="79"/>
  <c r="BHM2" i="79"/>
  <c r="BHL2" i="79"/>
  <c r="BHK2" i="79"/>
  <c r="BHJ2" i="79"/>
  <c r="BHI2" i="79"/>
  <c r="BHH2" i="79"/>
  <c r="BHG2" i="79"/>
  <c r="BHF2" i="79"/>
  <c r="BHE2" i="79"/>
  <c r="BHD2" i="79"/>
  <c r="BHC2" i="79"/>
  <c r="BHB2" i="79"/>
  <c r="BHA2" i="79"/>
  <c r="BGZ2" i="79"/>
  <c r="BGY2" i="79"/>
  <c r="BGX2" i="79"/>
  <c r="BGW2" i="79"/>
  <c r="BGV2" i="79"/>
  <c r="BGU2" i="79"/>
  <c r="BGT2" i="79"/>
  <c r="BGS2" i="79"/>
  <c r="BGR2" i="79"/>
  <c r="BGQ2" i="79"/>
  <c r="BGP2" i="79"/>
  <c r="BGO2" i="79"/>
  <c r="BGN2" i="79"/>
  <c r="BGM2" i="79"/>
  <c r="BGL2" i="79"/>
  <c r="BGK2" i="79"/>
  <c r="BGJ2" i="79"/>
  <c r="BGI2" i="79"/>
  <c r="BGH2" i="79"/>
  <c r="BGG2" i="79"/>
  <c r="BGF2" i="79"/>
  <c r="BGE2" i="79"/>
  <c r="BGD2" i="79"/>
  <c r="BGC2" i="79"/>
  <c r="BGB2" i="79"/>
  <c r="BGA2" i="79"/>
  <c r="BFZ2" i="79"/>
  <c r="BFY2" i="79"/>
  <c r="BFX2" i="79"/>
  <c r="BFW2" i="79"/>
  <c r="BFV2" i="79"/>
  <c r="BFU2" i="79"/>
  <c r="BFT2" i="79"/>
  <c r="BFS2" i="79"/>
  <c r="BFR2" i="79"/>
  <c r="BFQ2" i="79"/>
  <c r="BFP2" i="79"/>
  <c r="BFO2" i="79"/>
  <c r="BFN2" i="79"/>
  <c r="BFM2" i="79"/>
  <c r="BFL2" i="79"/>
  <c r="BFK2" i="79"/>
  <c r="BFJ2" i="79"/>
  <c r="BFI2" i="79"/>
  <c r="BFH2" i="79"/>
  <c r="BFG2" i="79"/>
  <c r="BFF2" i="79"/>
  <c r="BFE2" i="79"/>
  <c r="BFD2" i="79"/>
  <c r="BFC2" i="79"/>
  <c r="BFB2" i="79"/>
  <c r="BFA2" i="79"/>
  <c r="BEZ2" i="79"/>
  <c r="BEY2" i="79"/>
  <c r="BEX2" i="79"/>
  <c r="BEW2" i="79"/>
  <c r="BEV2" i="79"/>
  <c r="BEU2" i="79"/>
  <c r="BET2" i="79"/>
  <c r="BES2" i="79"/>
  <c r="BER2" i="79"/>
  <c r="BEQ2" i="79"/>
  <c r="BEP2" i="79"/>
  <c r="BEO2" i="79"/>
  <c r="BEN2" i="79"/>
  <c r="BEM2" i="79"/>
  <c r="BEL2" i="79"/>
  <c r="BEK2" i="79"/>
  <c r="BEJ2" i="79"/>
  <c r="BEI2" i="79"/>
  <c r="BEH2" i="79"/>
  <c r="BEG2" i="79"/>
  <c r="BEF2" i="79"/>
  <c r="BEE2" i="79"/>
  <c r="BED2" i="79"/>
  <c r="BEC2" i="79"/>
  <c r="BEB2" i="79"/>
  <c r="BEA2" i="79"/>
  <c r="BDZ2" i="79"/>
  <c r="BDY2" i="79"/>
  <c r="BDX2" i="79"/>
  <c r="BDW2" i="79"/>
  <c r="BDV2" i="79"/>
  <c r="BDU2" i="79"/>
  <c r="BDT2" i="79"/>
  <c r="BDS2" i="79"/>
  <c r="BDR2" i="79"/>
  <c r="BDQ2" i="79"/>
  <c r="BDP2" i="79"/>
  <c r="BDO2" i="79"/>
  <c r="BDN2" i="79"/>
  <c r="BDM2" i="79"/>
  <c r="BDL2" i="79"/>
  <c r="BDK2" i="79"/>
  <c r="BDJ2" i="79"/>
  <c r="BDI2" i="79"/>
  <c r="BDH2" i="79"/>
  <c r="BDG2" i="79"/>
  <c r="BDF2" i="79"/>
  <c r="BDE2" i="79"/>
  <c r="BDD2" i="79"/>
  <c r="BDC2" i="79"/>
  <c r="BDB2" i="79"/>
  <c r="BDA2" i="79"/>
  <c r="BCZ2" i="79"/>
  <c r="BCY2" i="79"/>
  <c r="BCX2" i="79"/>
  <c r="BCW2" i="79"/>
  <c r="BCV2" i="79"/>
  <c r="BCU2" i="79"/>
  <c r="BCT2" i="79"/>
  <c r="BCS2" i="79"/>
  <c r="BCR2" i="79"/>
  <c r="BCQ2" i="79"/>
  <c r="BCP2" i="79"/>
  <c r="BCO2" i="79"/>
  <c r="BCN2" i="79"/>
  <c r="BCM2" i="79"/>
  <c r="BCL2" i="79"/>
  <c r="BCK2" i="79"/>
  <c r="BCJ2" i="79"/>
  <c r="BCI2" i="79"/>
  <c r="BCH2" i="79"/>
  <c r="BCG2" i="79"/>
  <c r="BCF2" i="79"/>
  <c r="BCE2" i="79"/>
  <c r="BCD2" i="79"/>
  <c r="BCC2" i="79"/>
  <c r="BCB2" i="79"/>
  <c r="BCA2" i="79"/>
  <c r="BBZ2" i="79"/>
  <c r="BBY2" i="79"/>
  <c r="BBX2" i="79"/>
  <c r="BBW2" i="79"/>
  <c r="BBV2" i="79"/>
  <c r="BBU2" i="79"/>
  <c r="BBT2" i="79"/>
  <c r="BBS2" i="79"/>
  <c r="BBR2" i="79"/>
  <c r="BBQ2" i="79"/>
  <c r="BBP2" i="79"/>
  <c r="BBO2" i="79"/>
  <c r="BBN2" i="79"/>
  <c r="BBM2" i="79"/>
  <c r="BBL2" i="79"/>
  <c r="BBK2" i="79"/>
  <c r="BBJ2" i="79"/>
  <c r="BBI2" i="79"/>
  <c r="BBH2" i="79"/>
  <c r="BBG2" i="79"/>
  <c r="BBF2" i="79"/>
  <c r="BBE2" i="79"/>
  <c r="BBD2" i="79"/>
  <c r="BBC2" i="79"/>
  <c r="BBB2" i="79"/>
  <c r="BBA2" i="79"/>
  <c r="BAZ2" i="79"/>
  <c r="BAY2" i="79"/>
  <c r="BAX2" i="79"/>
  <c r="BAW2" i="79"/>
  <c r="BAV2" i="79"/>
  <c r="BAU2" i="79"/>
  <c r="BAT2" i="79"/>
  <c r="BAS2" i="79"/>
  <c r="BAR2" i="79"/>
  <c r="BAQ2" i="79"/>
  <c r="BAP2" i="79"/>
  <c r="BAO2" i="79"/>
  <c r="BAN2" i="79"/>
  <c r="BAM2" i="79"/>
  <c r="BAL2" i="79"/>
  <c r="BAK2" i="79"/>
  <c r="BAJ2" i="79"/>
  <c r="BAI2" i="79"/>
  <c r="BAH2" i="79"/>
  <c r="BAG2" i="79"/>
  <c r="BAF2" i="79"/>
  <c r="BAE2" i="79"/>
  <c r="BAD2" i="79"/>
  <c r="BAC2" i="79"/>
  <c r="BAB2" i="79"/>
  <c r="BAA2" i="79"/>
  <c r="AZZ2" i="79"/>
  <c r="AZY2" i="79"/>
  <c r="AZX2" i="79"/>
  <c r="AZW2" i="79"/>
  <c r="AZV2" i="79"/>
  <c r="AZU2" i="79"/>
  <c r="AZT2" i="79"/>
  <c r="AZS2" i="79"/>
  <c r="AZR2" i="79"/>
  <c r="AZQ2" i="79"/>
  <c r="AZP2" i="79"/>
  <c r="AZO2" i="79"/>
  <c r="AZN2" i="79"/>
  <c r="AZM2" i="79"/>
  <c r="AZL2" i="79"/>
  <c r="AZK2" i="79"/>
  <c r="AZJ2" i="79"/>
  <c r="AZI2" i="79"/>
  <c r="AZH2" i="79"/>
  <c r="AZG2" i="79"/>
  <c r="AZF2" i="79"/>
  <c r="AZE2" i="79"/>
  <c r="AZD2" i="79"/>
  <c r="AZC2" i="79"/>
  <c r="AZB2" i="79"/>
  <c r="AZA2" i="79"/>
  <c r="AYZ2" i="79"/>
  <c r="AYY2" i="79"/>
  <c r="AYX2" i="79"/>
  <c r="AYW2" i="79"/>
  <c r="AYV2" i="79"/>
  <c r="AYU2" i="79"/>
  <c r="AYT2" i="79"/>
  <c r="AYS2" i="79"/>
  <c r="AYR2" i="79"/>
  <c r="AYQ2" i="79"/>
  <c r="AYP2" i="79"/>
  <c r="AYO2" i="79"/>
  <c r="AYN2" i="79"/>
  <c r="AYM2" i="79"/>
  <c r="AYL2" i="79"/>
  <c r="AYK2" i="79"/>
  <c r="AYJ2" i="79"/>
  <c r="AYI2" i="79"/>
  <c r="AYH2" i="79"/>
  <c r="AYG2" i="79"/>
  <c r="AYF2" i="79"/>
  <c r="AYE2" i="79"/>
  <c r="AYD2" i="79"/>
  <c r="AYC2" i="79"/>
  <c r="AYB2" i="79"/>
  <c r="AYA2" i="79"/>
  <c r="AXZ2" i="79"/>
  <c r="AXY2" i="79"/>
  <c r="AXX2" i="79"/>
  <c r="AXW2" i="79"/>
  <c r="AXV2" i="79"/>
  <c r="AXU2" i="79"/>
  <c r="AXT2" i="79"/>
  <c r="AXS2" i="79"/>
  <c r="AXR2" i="79"/>
  <c r="AXQ2" i="79"/>
  <c r="AXP2" i="79"/>
  <c r="AXO2" i="79"/>
  <c r="AXN2" i="79"/>
  <c r="AXM2" i="79"/>
  <c r="AXL2" i="79"/>
  <c r="AXK2" i="79"/>
  <c r="AXJ2" i="79"/>
  <c r="AXI2" i="79"/>
  <c r="AXH2" i="79"/>
  <c r="AXG2" i="79"/>
  <c r="AXF2" i="79"/>
  <c r="AXE2" i="79"/>
  <c r="AXD2" i="79"/>
  <c r="AXC2" i="79"/>
  <c r="AXB2" i="79"/>
  <c r="AXA2" i="79"/>
  <c r="AWZ2" i="79"/>
  <c r="AWY2" i="79"/>
  <c r="AWX2" i="79"/>
  <c r="AWW2" i="79"/>
  <c r="AWV2" i="79"/>
  <c r="AWU2" i="79"/>
  <c r="AWT2" i="79"/>
  <c r="AWS2" i="79"/>
  <c r="AWR2" i="79"/>
  <c r="AWQ2" i="79"/>
  <c r="AWP2" i="79"/>
  <c r="AWO2" i="79"/>
  <c r="AWN2" i="79"/>
  <c r="AWM2" i="79"/>
  <c r="AWL2" i="79"/>
  <c r="AWK2" i="79"/>
  <c r="AWJ2" i="79"/>
  <c r="AWI2" i="79"/>
  <c r="AWH2" i="79"/>
  <c r="AWG2" i="79"/>
  <c r="AWF2" i="79"/>
  <c r="AWE2" i="79"/>
  <c r="AWD2" i="79"/>
  <c r="AWC2" i="79"/>
  <c r="AWB2" i="79"/>
  <c r="AWA2" i="79"/>
  <c r="AVZ2" i="79"/>
  <c r="AVY2" i="79"/>
  <c r="AVX2" i="79"/>
  <c r="AVW2" i="79"/>
  <c r="AVV2" i="79"/>
  <c r="AVU2" i="79"/>
  <c r="AVT2" i="79"/>
  <c r="AVS2" i="79"/>
  <c r="AVR2" i="79"/>
  <c r="AVQ2" i="79"/>
  <c r="AVP2" i="79"/>
  <c r="AVO2" i="79"/>
  <c r="AVN2" i="79"/>
  <c r="AVM2" i="79"/>
  <c r="AVL2" i="79"/>
  <c r="AVK2" i="79"/>
  <c r="AVJ2" i="79"/>
  <c r="AVI2" i="79"/>
  <c r="AVH2" i="79"/>
  <c r="AVG2" i="79"/>
  <c r="AVF2" i="79"/>
  <c r="AVE2" i="79"/>
  <c r="AVD2" i="79"/>
  <c r="AVC2" i="79"/>
  <c r="AVB2" i="79"/>
  <c r="AVA2" i="79"/>
  <c r="AUZ2" i="79"/>
  <c r="AUY2" i="79"/>
  <c r="AUX2" i="79"/>
  <c r="AUW2" i="79"/>
  <c r="AUV2" i="79"/>
  <c r="AUU2" i="79"/>
  <c r="AUT2" i="79"/>
  <c r="AUS2" i="79"/>
  <c r="AUR2" i="79"/>
  <c r="AUQ2" i="79"/>
  <c r="AUP2" i="79"/>
  <c r="AUO2" i="79"/>
  <c r="AUN2" i="79"/>
  <c r="AUM2" i="79"/>
  <c r="AUL2" i="79"/>
  <c r="AUK2" i="79"/>
  <c r="AUJ2" i="79"/>
  <c r="AUI2" i="79"/>
  <c r="AUH2" i="79"/>
  <c r="AUG2" i="79"/>
  <c r="AUF2" i="79"/>
  <c r="AUE2" i="79"/>
  <c r="AUD2" i="79"/>
  <c r="AUC2" i="79"/>
  <c r="AUB2" i="79"/>
  <c r="AUA2" i="79"/>
  <c r="ATZ2" i="79"/>
  <c r="ATY2" i="79"/>
  <c r="ATX2" i="79"/>
  <c r="ATW2" i="79"/>
  <c r="ATV2" i="79"/>
  <c r="ATU2" i="79"/>
  <c r="ATT2" i="79"/>
  <c r="ATS2" i="79"/>
  <c r="ATR2" i="79"/>
  <c r="ATQ2" i="79"/>
  <c r="ATP2" i="79"/>
  <c r="ATO2" i="79"/>
  <c r="ATN2" i="79"/>
  <c r="ATM2" i="79"/>
  <c r="ATL2" i="79"/>
  <c r="ATK2" i="79"/>
  <c r="ATJ2" i="79"/>
  <c r="ATI2" i="79"/>
  <c r="ATH2" i="79"/>
  <c r="ATG2" i="79"/>
  <c r="ATF2" i="79"/>
  <c r="ATE2" i="79"/>
  <c r="ATD2" i="79"/>
  <c r="ATC2" i="79"/>
  <c r="ATB2" i="79"/>
  <c r="ATA2" i="79"/>
  <c r="ASZ2" i="79"/>
  <c r="ASY2" i="79"/>
  <c r="ASX2" i="79"/>
  <c r="ASW2" i="79"/>
  <c r="ASV2" i="79"/>
  <c r="ASU2" i="79"/>
  <c r="AST2" i="79"/>
  <c r="ASS2" i="79"/>
  <c r="ASR2" i="79"/>
  <c r="ASQ2" i="79"/>
  <c r="ASP2" i="79"/>
  <c r="ASO2" i="79"/>
  <c r="ASN2" i="79"/>
  <c r="ASM2" i="79"/>
  <c r="ASL2" i="79"/>
  <c r="ASK2" i="79"/>
  <c r="ASJ2" i="79"/>
  <c r="ASI2" i="79"/>
  <c r="ASH2" i="79"/>
  <c r="ASG2" i="79"/>
  <c r="ASF2" i="79"/>
  <c r="ASE2" i="79"/>
  <c r="ASD2" i="79"/>
  <c r="ASC2" i="79"/>
  <c r="ASB2" i="79"/>
  <c r="ASA2" i="79"/>
  <c r="ARZ2" i="79"/>
  <c r="ARY2" i="79"/>
  <c r="ARX2" i="79"/>
  <c r="ARW2" i="79"/>
  <c r="ARV2" i="79"/>
  <c r="ARU2" i="79"/>
  <c r="ART2" i="79"/>
  <c r="ARS2" i="79"/>
  <c r="ARR2" i="79"/>
  <c r="ARQ2" i="79"/>
  <c r="ARP2" i="79"/>
  <c r="ARO2" i="79"/>
  <c r="ARN2" i="79"/>
  <c r="ARM2" i="79"/>
  <c r="ARL2" i="79"/>
  <c r="ARK2" i="79"/>
  <c r="ARJ2" i="79"/>
  <c r="ARI2" i="79"/>
  <c r="ARH2" i="79"/>
  <c r="ARG2" i="79"/>
  <c r="ARF2" i="79"/>
  <c r="ARE2" i="79"/>
  <c r="ARD2" i="79"/>
  <c r="ARC2" i="79"/>
  <c r="ARB2" i="79"/>
  <c r="ARA2" i="79"/>
  <c r="AQZ2" i="79"/>
  <c r="AQY2" i="79"/>
  <c r="AQX2" i="79"/>
  <c r="AQW2" i="79"/>
  <c r="AQV2" i="79"/>
  <c r="AQU2" i="79"/>
  <c r="AQT2" i="79"/>
  <c r="AQS2" i="79"/>
  <c r="AQR2" i="79"/>
  <c r="AQQ2" i="79"/>
  <c r="AQP2" i="79"/>
  <c r="AQO2" i="79"/>
  <c r="AQN2" i="79"/>
  <c r="AQM2" i="79"/>
  <c r="AQL2" i="79"/>
  <c r="AQK2" i="79"/>
  <c r="AQJ2" i="79"/>
  <c r="AQI2" i="79"/>
  <c r="AQH2" i="79"/>
  <c r="AQG2" i="79"/>
  <c r="AQF2" i="79"/>
  <c r="AQE2" i="79"/>
  <c r="AQD2" i="79"/>
  <c r="AQC2" i="79"/>
  <c r="AQB2" i="79"/>
  <c r="AQA2" i="79"/>
  <c r="APZ2" i="79"/>
  <c r="APY2" i="79"/>
  <c r="APX2" i="79"/>
  <c r="APW2" i="79"/>
  <c r="APV2" i="79"/>
  <c r="APU2" i="79"/>
  <c r="APT2" i="79"/>
  <c r="APS2" i="79"/>
  <c r="APR2" i="79"/>
  <c r="APQ2" i="79"/>
  <c r="APP2" i="79"/>
  <c r="APO2" i="79"/>
  <c r="APN2" i="79"/>
  <c r="APM2" i="79"/>
  <c r="APL2" i="79"/>
  <c r="APK2" i="79"/>
  <c r="APJ2" i="79"/>
  <c r="API2" i="79"/>
  <c r="APH2" i="79"/>
  <c r="APG2" i="79"/>
  <c r="APF2" i="79"/>
  <c r="APE2" i="79"/>
  <c r="APD2" i="79"/>
  <c r="APC2" i="79"/>
  <c r="APB2" i="79"/>
  <c r="APA2" i="79"/>
  <c r="AOZ2" i="79"/>
  <c r="AOY2" i="79"/>
  <c r="AOX2" i="79"/>
  <c r="AOW2" i="79"/>
  <c r="AOV2" i="79"/>
  <c r="AOU2" i="79"/>
  <c r="AOT2" i="79"/>
  <c r="AOS2" i="79"/>
  <c r="AOR2" i="79"/>
  <c r="AOQ2" i="79"/>
  <c r="AOP2" i="79"/>
  <c r="AOO2" i="79"/>
  <c r="AON2" i="79"/>
  <c r="AOM2" i="79"/>
  <c r="AOL2" i="79"/>
  <c r="AOK2" i="79"/>
  <c r="AOJ2" i="79"/>
  <c r="AOI2" i="79"/>
  <c r="AOH2" i="79"/>
  <c r="AOG2" i="79"/>
  <c r="AOF2" i="79"/>
  <c r="AOE2" i="79"/>
  <c r="AOD2" i="79"/>
  <c r="AOC2" i="79"/>
  <c r="AOB2" i="79"/>
  <c r="AOA2" i="79"/>
  <c r="ANZ2" i="79"/>
  <c r="ANY2" i="79"/>
  <c r="ANX2" i="79"/>
  <c r="ANW2" i="79"/>
  <c r="ANV2" i="79"/>
  <c r="ANU2" i="79"/>
  <c r="ANT2" i="79"/>
  <c r="ANS2" i="79"/>
  <c r="ANR2" i="79"/>
  <c r="ANQ2" i="79"/>
  <c r="ANP2" i="79"/>
  <c r="ANO2" i="79"/>
  <c r="ANN2" i="79"/>
  <c r="ANM2" i="79"/>
  <c r="ANL2" i="79"/>
  <c r="ANK2" i="79"/>
  <c r="ANJ2" i="79"/>
  <c r="ANI2" i="79"/>
  <c r="ANH2" i="79"/>
  <c r="ANG2" i="79"/>
  <c r="ANF2" i="79"/>
  <c r="ANE2" i="79"/>
  <c r="AND2" i="79"/>
  <c r="ANC2" i="79"/>
  <c r="ANB2" i="79"/>
  <c r="ANA2" i="79"/>
  <c r="AMZ2" i="79"/>
  <c r="AMY2" i="79"/>
  <c r="AMX2" i="79"/>
  <c r="AMW2" i="79"/>
  <c r="AMV2" i="79"/>
  <c r="AMU2" i="79"/>
  <c r="AMT2" i="79"/>
  <c r="AMS2" i="79"/>
  <c r="AMR2" i="79"/>
  <c r="AMQ2" i="79"/>
  <c r="AMP2" i="79"/>
  <c r="AMO2" i="79"/>
  <c r="AMN2" i="79"/>
  <c r="AMM2" i="79"/>
  <c r="AML2" i="79"/>
  <c r="AMK2" i="79"/>
  <c r="AMJ2" i="79"/>
  <c r="AMI2" i="79"/>
  <c r="AMH2" i="79"/>
  <c r="AMG2" i="79"/>
  <c r="AMF2" i="79"/>
  <c r="AME2" i="79"/>
  <c r="AMD2" i="79"/>
  <c r="AMC2" i="79"/>
  <c r="AMB2" i="79"/>
  <c r="AMA2" i="79"/>
  <c r="ALZ2" i="79"/>
  <c r="ALY2" i="79"/>
  <c r="ALX2" i="79"/>
  <c r="ALW2" i="79"/>
  <c r="ALV2" i="79"/>
  <c r="ALU2" i="79"/>
  <c r="ALT2" i="79"/>
  <c r="ALS2" i="79"/>
  <c r="ALR2" i="79"/>
  <c r="ALQ2" i="79"/>
  <c r="ALP2" i="79"/>
  <c r="ALO2" i="79"/>
  <c r="ALN2" i="79"/>
  <c r="ALM2" i="79"/>
  <c r="ALL2" i="79"/>
  <c r="ALK2" i="79"/>
  <c r="ALJ2" i="79"/>
  <c r="ALI2" i="79"/>
  <c r="ALH2" i="79"/>
  <c r="ALG2" i="79"/>
  <c r="ALF2" i="79"/>
  <c r="ALE2" i="79"/>
  <c r="ALD2" i="79"/>
  <c r="ALC2" i="79"/>
  <c r="ALB2" i="79"/>
  <c r="ALA2" i="79"/>
  <c r="AKZ2" i="79"/>
  <c r="AKY2" i="79"/>
  <c r="AKX2" i="79"/>
  <c r="AKW2" i="79"/>
  <c r="AKV2" i="79"/>
  <c r="AKU2" i="79"/>
  <c r="AKT2" i="79"/>
  <c r="AKS2" i="79"/>
  <c r="AKR2" i="79"/>
  <c r="AKQ2" i="79"/>
  <c r="AKP2" i="79"/>
  <c r="AKO2" i="79"/>
  <c r="AKN2" i="79"/>
  <c r="AKM2" i="79"/>
  <c r="AKL2" i="79"/>
  <c r="AKK2" i="79"/>
  <c r="AKJ2" i="79"/>
  <c r="AKI2" i="79"/>
  <c r="AKH2" i="79"/>
  <c r="AKG2" i="79"/>
  <c r="AKF2" i="79"/>
  <c r="AKE2" i="79"/>
  <c r="AKD2" i="79"/>
  <c r="AKC2" i="79"/>
  <c r="AKB2" i="79"/>
  <c r="AKA2" i="79"/>
  <c r="AJZ2" i="79"/>
  <c r="AJY2" i="79"/>
  <c r="AJX2" i="79"/>
  <c r="AJW2" i="79"/>
  <c r="AJV2" i="79"/>
  <c r="AJU2" i="79"/>
  <c r="AJT2" i="79"/>
  <c r="AJS2" i="79"/>
  <c r="AJR2" i="79"/>
  <c r="AJQ2" i="79"/>
  <c r="AJP2" i="79"/>
  <c r="AJO2" i="79"/>
  <c r="AJN2" i="79"/>
  <c r="AJM2" i="79"/>
  <c r="AJL2" i="79"/>
  <c r="AJK2" i="79"/>
  <c r="AJJ2" i="79"/>
  <c r="AJI2" i="79"/>
  <c r="AJH2" i="79"/>
  <c r="AJG2" i="79"/>
  <c r="AJF2" i="79"/>
  <c r="AJE2" i="79"/>
  <c r="AJD2" i="79"/>
  <c r="AJC2" i="79"/>
  <c r="AJB2" i="79"/>
  <c r="AJA2" i="79"/>
  <c r="AIZ2" i="79"/>
  <c r="AIY2" i="79"/>
  <c r="AIX2" i="79"/>
  <c r="AIW2" i="79"/>
  <c r="AIV2" i="79"/>
  <c r="AIU2" i="79"/>
  <c r="AIT2" i="79"/>
  <c r="AIS2" i="79"/>
  <c r="AIR2" i="79"/>
  <c r="AIQ2" i="79"/>
  <c r="AIP2" i="79"/>
  <c r="AIO2" i="79"/>
  <c r="AIN2" i="79"/>
  <c r="AIM2" i="79"/>
  <c r="AIL2" i="79"/>
  <c r="AIK2" i="79"/>
  <c r="AIJ2" i="79"/>
  <c r="AII2" i="79"/>
  <c r="AIH2" i="79"/>
  <c r="AIG2" i="79"/>
  <c r="AIF2" i="79"/>
  <c r="AIE2" i="79"/>
  <c r="AID2" i="79"/>
  <c r="AIC2" i="79"/>
  <c r="AIB2" i="79"/>
  <c r="AIA2" i="79"/>
  <c r="AHZ2" i="79"/>
  <c r="AHY2" i="79"/>
  <c r="AHX2" i="79"/>
  <c r="AHW2" i="79"/>
  <c r="AHV2" i="79"/>
  <c r="AHU2" i="79"/>
  <c r="AHT2" i="79"/>
  <c r="AHS2" i="79"/>
  <c r="AHR2" i="79"/>
  <c r="AHQ2" i="79"/>
  <c r="AHP2" i="79"/>
  <c r="AHO2" i="79"/>
  <c r="AHN2" i="79"/>
  <c r="AHM2" i="79"/>
  <c r="AHL2" i="79"/>
  <c r="AHK2" i="79"/>
  <c r="AHJ2" i="79"/>
  <c r="AHI2" i="79"/>
  <c r="AHH2" i="79"/>
  <c r="AHG2" i="79"/>
  <c r="AHF2" i="79"/>
  <c r="AHE2" i="79"/>
  <c r="AHD2" i="79"/>
  <c r="AHC2" i="79"/>
  <c r="AHB2" i="79"/>
  <c r="AHA2" i="79"/>
  <c r="AGZ2" i="79"/>
  <c r="AGY2" i="79"/>
  <c r="AGX2" i="79"/>
  <c r="AGW2" i="79"/>
  <c r="AGV2" i="79"/>
  <c r="AGU2" i="79"/>
  <c r="AGT2" i="79"/>
  <c r="AGS2" i="79"/>
  <c r="AGR2" i="79"/>
  <c r="AGQ2" i="79"/>
  <c r="AGP2" i="79"/>
  <c r="AGO2" i="79"/>
  <c r="AGN2" i="79"/>
  <c r="AGM2" i="79"/>
  <c r="AGL2" i="79"/>
  <c r="AGK2" i="79"/>
  <c r="AGJ2" i="79"/>
  <c r="AGI2" i="79"/>
  <c r="AGH2" i="79"/>
  <c r="AGG2" i="79"/>
  <c r="AGF2" i="79"/>
  <c r="AGE2" i="79"/>
  <c r="AGD2" i="79"/>
  <c r="AGC2" i="79"/>
  <c r="AGB2" i="79"/>
  <c r="AGA2" i="79"/>
  <c r="AFZ2" i="79"/>
  <c r="AFY2" i="79"/>
  <c r="AFX2" i="79"/>
  <c r="AFW2" i="79"/>
  <c r="AFV2" i="79"/>
  <c r="AFU2" i="79"/>
  <c r="AFT2" i="79"/>
  <c r="AFS2" i="79"/>
  <c r="AFR2" i="79"/>
  <c r="AFQ2" i="79"/>
  <c r="AFP2" i="79"/>
  <c r="AFO2" i="79"/>
  <c r="AFN2" i="79"/>
  <c r="AFM2" i="79"/>
  <c r="AFL2" i="79"/>
  <c r="AFK2" i="79"/>
  <c r="AFJ2" i="79"/>
  <c r="AFI2" i="79"/>
  <c r="AFH2" i="79"/>
  <c r="AFG2" i="79"/>
  <c r="AFF2" i="79"/>
  <c r="AFE2" i="79"/>
  <c r="AFD2" i="79"/>
  <c r="AFC2" i="79"/>
  <c r="AFB2" i="79"/>
  <c r="AFA2" i="79"/>
  <c r="AEZ2" i="79"/>
  <c r="AEY2" i="79"/>
  <c r="AEX2" i="79"/>
  <c r="AEW2" i="79"/>
  <c r="AEV2" i="79"/>
  <c r="AEU2" i="79"/>
  <c r="AET2" i="79"/>
  <c r="AES2" i="79"/>
  <c r="AER2" i="79"/>
  <c r="AEQ2" i="79"/>
  <c r="AEP2" i="79"/>
  <c r="AEO2" i="79"/>
  <c r="AEN2" i="79"/>
  <c r="AEM2" i="79"/>
  <c r="AEL2" i="79"/>
  <c r="AEK2" i="79"/>
  <c r="AEJ2" i="79"/>
  <c r="AEI2" i="79"/>
  <c r="AEH2" i="79"/>
  <c r="AEG2" i="79"/>
  <c r="AEF2" i="79"/>
  <c r="AEE2" i="79"/>
  <c r="AED2" i="79"/>
  <c r="AEC2" i="79"/>
  <c r="AEB2" i="79"/>
  <c r="AEA2" i="79"/>
  <c r="ADZ2" i="79"/>
  <c r="ADY2" i="79"/>
  <c r="ADX2" i="79"/>
  <c r="ADW2" i="79"/>
  <c r="ADV2" i="79"/>
  <c r="ADU2" i="79"/>
  <c r="ADT2" i="79"/>
  <c r="ADS2" i="79"/>
  <c r="ADR2" i="79"/>
  <c r="ADQ2" i="79"/>
  <c r="ADP2" i="79"/>
  <c r="ADO2" i="79"/>
  <c r="ADN2" i="79"/>
  <c r="ADM2" i="79"/>
  <c r="ADL2" i="79"/>
  <c r="ADK2" i="79"/>
  <c r="ADJ2" i="79"/>
  <c r="ADI2" i="79"/>
  <c r="ADH2" i="79"/>
  <c r="ADG2" i="79"/>
  <c r="ADF2" i="79"/>
  <c r="ADE2" i="79"/>
  <c r="ADD2" i="79"/>
  <c r="ADC2" i="79"/>
  <c r="ADB2" i="79"/>
  <c r="ADA2" i="79"/>
  <c r="ACZ2" i="79"/>
  <c r="ACY2" i="79"/>
  <c r="ACX2" i="79"/>
  <c r="ACW2" i="79"/>
  <c r="ACV2" i="79"/>
  <c r="ACU2" i="79"/>
  <c r="ACT2" i="79"/>
  <c r="ACS2" i="79"/>
  <c r="ACR2" i="79"/>
  <c r="ACQ2" i="79"/>
  <c r="ACP2" i="79"/>
  <c r="ACO2" i="79"/>
  <c r="ACN2" i="79"/>
  <c r="ACM2" i="79"/>
  <c r="ACL2" i="79"/>
  <c r="ACK2" i="79"/>
  <c r="ACJ2" i="79"/>
  <c r="ACI2" i="79"/>
  <c r="ACH2" i="79"/>
  <c r="ACG2" i="79"/>
  <c r="ACF2" i="79"/>
  <c r="ACE2" i="79"/>
  <c r="ACD2" i="79"/>
  <c r="ACC2" i="79"/>
  <c r="ACB2" i="79"/>
  <c r="ACA2" i="79"/>
  <c r="ABZ2" i="79"/>
  <c r="ABY2" i="79"/>
  <c r="ABX2" i="79"/>
  <c r="ABW2" i="79"/>
  <c r="ABV2" i="79"/>
  <c r="ABU2" i="79"/>
  <c r="ABT2" i="79"/>
  <c r="ABS2" i="79"/>
  <c r="ABR2" i="79"/>
  <c r="ABQ2" i="79"/>
  <c r="ABP2" i="79"/>
  <c r="ABO2" i="79"/>
  <c r="ABN2" i="79"/>
  <c r="ABM2" i="79"/>
  <c r="ABL2" i="79"/>
  <c r="ABK2" i="79"/>
  <c r="ABJ2" i="79"/>
  <c r="ABI2" i="79"/>
  <c r="ABH2" i="79"/>
  <c r="ABG2" i="79"/>
  <c r="ABF2" i="79"/>
  <c r="ABE2" i="79"/>
  <c r="ABD2" i="79"/>
  <c r="ABC2" i="79"/>
  <c r="ABB2" i="79"/>
  <c r="ABA2" i="79"/>
  <c r="AAZ2" i="79"/>
  <c r="AAY2" i="79"/>
  <c r="AAX2" i="79"/>
  <c r="AAW2" i="79"/>
  <c r="AAV2" i="79"/>
  <c r="AAU2" i="79"/>
  <c r="AAT2" i="79"/>
  <c r="AAS2" i="79"/>
  <c r="AAR2" i="79"/>
  <c r="AAQ2" i="79"/>
  <c r="AAP2" i="79"/>
  <c r="AAO2" i="79"/>
  <c r="AAN2" i="79"/>
  <c r="AAM2" i="79"/>
  <c r="AAL2" i="79"/>
  <c r="AAK2" i="79"/>
  <c r="AAJ2" i="79"/>
  <c r="AAI2" i="79"/>
  <c r="AAH2" i="79"/>
  <c r="AAG2" i="79"/>
  <c r="AAF2" i="79"/>
  <c r="AAE2" i="79"/>
  <c r="AAD2" i="79"/>
  <c r="AAC2" i="79"/>
  <c r="AAB2" i="79"/>
  <c r="AAA2" i="79"/>
  <c r="ZZ2" i="79"/>
  <c r="ZY2" i="79"/>
  <c r="ZX2" i="79"/>
  <c r="ZW2" i="79"/>
  <c r="ZV2" i="79"/>
  <c r="ZU2" i="79"/>
  <c r="ZT2" i="79"/>
  <c r="ZS2" i="79"/>
  <c r="ZR2" i="79"/>
  <c r="ZQ2" i="79"/>
  <c r="ZP2" i="79"/>
  <c r="ZO2" i="79"/>
  <c r="ZN2" i="79"/>
  <c r="ZM2" i="79"/>
  <c r="ZL2" i="79"/>
  <c r="ZK2" i="79"/>
  <c r="ZJ2" i="79"/>
  <c r="ZI2" i="79"/>
  <c r="ZH2" i="79"/>
  <c r="ZG2" i="79"/>
  <c r="ZF2" i="79"/>
  <c r="ZE2" i="79"/>
  <c r="ZD2" i="79"/>
  <c r="ZC2" i="79"/>
  <c r="ZB2" i="79"/>
  <c r="ZA2" i="79"/>
  <c r="YZ2" i="79"/>
  <c r="YY2" i="79"/>
  <c r="YX2" i="79"/>
  <c r="YW2" i="79"/>
  <c r="YV2" i="79"/>
  <c r="YU2" i="79"/>
  <c r="YT2" i="79"/>
  <c r="YS2" i="79"/>
  <c r="YR2" i="79"/>
  <c r="YQ2" i="79"/>
  <c r="YP2" i="79"/>
  <c r="YO2" i="79"/>
  <c r="YN2" i="79"/>
  <c r="YM2" i="79"/>
  <c r="YL2" i="79"/>
  <c r="YK2" i="79"/>
  <c r="YJ2" i="79"/>
  <c r="YI2" i="79"/>
  <c r="YH2" i="79"/>
  <c r="YG2" i="79"/>
  <c r="YF2" i="79"/>
  <c r="YE2" i="79"/>
  <c r="YD2" i="79"/>
  <c r="YC2" i="79"/>
  <c r="YB2" i="79"/>
  <c r="YA2" i="79"/>
  <c r="XZ2" i="79"/>
  <c r="XY2" i="79"/>
  <c r="XX2" i="79"/>
  <c r="XW2" i="79"/>
  <c r="XV2" i="79"/>
  <c r="XU2" i="79"/>
  <c r="XT2" i="79"/>
  <c r="XS2" i="79"/>
  <c r="XR2" i="79"/>
  <c r="XQ2" i="79"/>
  <c r="XP2" i="79"/>
  <c r="XO2" i="79"/>
  <c r="XN2" i="79"/>
  <c r="XM2" i="79"/>
  <c r="XL2" i="79"/>
  <c r="XK2" i="79"/>
  <c r="XJ2" i="79"/>
  <c r="XI2" i="79"/>
  <c r="XH2" i="79"/>
  <c r="XG2" i="79"/>
  <c r="XF2" i="79"/>
  <c r="XE2" i="79"/>
  <c r="XD2" i="79"/>
  <c r="XC2" i="79"/>
  <c r="XB2" i="79"/>
  <c r="XA2" i="79"/>
  <c r="WZ2" i="79"/>
  <c r="WY2" i="79"/>
  <c r="WX2" i="79"/>
  <c r="WW2" i="79"/>
  <c r="WV2" i="79"/>
  <c r="WU2" i="79"/>
  <c r="WT2" i="79"/>
  <c r="WS2" i="79"/>
  <c r="WR2" i="79"/>
  <c r="WQ2" i="79"/>
  <c r="WP2" i="79"/>
  <c r="WO2" i="79"/>
  <c r="WN2" i="79"/>
  <c r="WM2" i="79"/>
  <c r="WL2" i="79"/>
  <c r="WK2" i="79"/>
  <c r="WJ2" i="79"/>
  <c r="WI2" i="79"/>
  <c r="WH2" i="79"/>
  <c r="WG2" i="79"/>
  <c r="WF2" i="79"/>
  <c r="WE2" i="79"/>
  <c r="WD2" i="79"/>
  <c r="WC2" i="79"/>
  <c r="WB2" i="79"/>
  <c r="WA2" i="79"/>
  <c r="VZ2" i="79"/>
  <c r="VY2" i="79"/>
  <c r="VX2" i="79"/>
  <c r="VW2" i="79"/>
  <c r="VV2" i="79"/>
  <c r="VU2" i="79"/>
  <c r="VT2" i="79"/>
  <c r="VS2" i="79"/>
  <c r="VR2" i="79"/>
  <c r="VQ2" i="79"/>
  <c r="VP2" i="79"/>
  <c r="VO2" i="79"/>
  <c r="VN2" i="79"/>
  <c r="VM2" i="79"/>
  <c r="VL2" i="79"/>
  <c r="VK2" i="79"/>
  <c r="VJ2" i="79"/>
  <c r="VI2" i="79"/>
  <c r="VH2" i="79"/>
  <c r="VG2" i="79"/>
  <c r="VF2" i="79"/>
  <c r="VE2" i="79"/>
  <c r="VD2" i="79"/>
  <c r="VC2" i="79"/>
  <c r="VB2" i="79"/>
  <c r="VA2" i="79"/>
  <c r="UZ2" i="79"/>
  <c r="UY2" i="79"/>
  <c r="UX2" i="79"/>
  <c r="UW2" i="79"/>
  <c r="UV2" i="79"/>
  <c r="UU2" i="79"/>
  <c r="UT2" i="79"/>
  <c r="US2" i="79"/>
  <c r="UR2" i="79"/>
  <c r="UQ2" i="79"/>
  <c r="UP2" i="79"/>
  <c r="UO2" i="79"/>
  <c r="UN2" i="79"/>
  <c r="UM2" i="79"/>
  <c r="UL2" i="79"/>
  <c r="UK2" i="79"/>
  <c r="UJ2" i="79"/>
  <c r="UI2" i="79"/>
  <c r="UH2" i="79"/>
  <c r="UG2" i="79"/>
  <c r="UF2" i="79"/>
  <c r="UE2" i="79"/>
  <c r="UD2" i="79"/>
  <c r="UC2" i="79"/>
  <c r="UB2" i="79"/>
  <c r="UA2" i="79"/>
  <c r="TZ2" i="79"/>
  <c r="TY2" i="79"/>
  <c r="TX2" i="79"/>
  <c r="TW2" i="79"/>
  <c r="TV2" i="79"/>
  <c r="TU2" i="79"/>
  <c r="TT2" i="79"/>
  <c r="TS2" i="79"/>
  <c r="TR2" i="79"/>
  <c r="TQ2" i="79"/>
  <c r="TP2" i="79"/>
  <c r="TO2" i="79"/>
  <c r="TN2" i="79"/>
  <c r="TM2" i="79"/>
  <c r="TL2" i="79"/>
  <c r="TK2" i="79"/>
  <c r="TJ2" i="79"/>
  <c r="TI2" i="79"/>
  <c r="TH2" i="79"/>
  <c r="TG2" i="79"/>
  <c r="TF2" i="79"/>
  <c r="TE2" i="79"/>
  <c r="TD2" i="79"/>
  <c r="TC2" i="79"/>
  <c r="TB2" i="79"/>
  <c r="TA2" i="79"/>
  <c r="SZ2" i="79"/>
  <c r="SY2" i="79"/>
  <c r="SX2" i="79"/>
  <c r="SW2" i="79"/>
  <c r="SV2" i="79"/>
  <c r="SU2" i="79"/>
  <c r="ST2" i="79"/>
  <c r="SS2" i="79"/>
  <c r="SR2" i="79"/>
  <c r="SQ2" i="79"/>
  <c r="SP2" i="79"/>
  <c r="SO2" i="79"/>
  <c r="SN2" i="79"/>
  <c r="SM2" i="79"/>
  <c r="SL2" i="79"/>
  <c r="SK2" i="79"/>
  <c r="SJ2" i="79"/>
  <c r="SI2" i="79"/>
  <c r="SH2" i="79"/>
  <c r="SG2" i="79"/>
  <c r="SF2" i="79"/>
  <c r="SE2" i="79"/>
  <c r="SD2" i="79"/>
  <c r="SC2" i="79"/>
  <c r="SB2" i="79"/>
  <c r="SA2" i="79"/>
  <c r="RZ2" i="79"/>
  <c r="RY2" i="79"/>
  <c r="RX2" i="79"/>
  <c r="RW2" i="79"/>
  <c r="RV2" i="79"/>
  <c r="RU2" i="79"/>
  <c r="RT2" i="79"/>
  <c r="RS2" i="79"/>
  <c r="RR2" i="79"/>
  <c r="RQ2" i="79"/>
  <c r="RP2" i="79"/>
  <c r="RO2" i="79"/>
  <c r="RN2" i="79"/>
  <c r="RM2" i="79"/>
  <c r="RL2" i="79"/>
  <c r="RK2" i="79"/>
  <c r="RJ2" i="79"/>
  <c r="RI2" i="79"/>
  <c r="RH2" i="79"/>
  <c r="RG2" i="79"/>
  <c r="RF2" i="79"/>
  <c r="RE2" i="79"/>
  <c r="RD2" i="79"/>
  <c r="RC2" i="79"/>
  <c r="RB2" i="79"/>
  <c r="RA2" i="79"/>
  <c r="QZ2" i="79"/>
  <c r="QY2" i="79"/>
  <c r="QX2" i="79"/>
  <c r="QW2" i="79"/>
  <c r="QV2" i="79"/>
  <c r="QU2" i="79"/>
  <c r="QT2" i="79"/>
  <c r="QS2" i="79"/>
  <c r="QR2" i="79"/>
  <c r="QQ2" i="79"/>
  <c r="QP2" i="79"/>
  <c r="QO2" i="79"/>
  <c r="QN2" i="79"/>
  <c r="QM2" i="79"/>
  <c r="QL2" i="79"/>
  <c r="QK2" i="79"/>
  <c r="QJ2" i="79"/>
  <c r="QI2" i="79"/>
  <c r="QH2" i="79"/>
  <c r="QG2" i="79"/>
  <c r="QF2" i="79"/>
  <c r="QE2" i="79"/>
  <c r="QD2" i="79"/>
  <c r="QC2" i="79"/>
  <c r="QB2" i="79"/>
  <c r="QA2" i="79"/>
  <c r="PZ2" i="79"/>
  <c r="PY2" i="79"/>
  <c r="PX2" i="79"/>
  <c r="PW2" i="79"/>
  <c r="PV2" i="79"/>
  <c r="PU2" i="79"/>
  <c r="PT2" i="79"/>
  <c r="PS2" i="79"/>
  <c r="PR2" i="79"/>
  <c r="PQ2" i="79"/>
  <c r="PP2" i="79"/>
  <c r="PO2" i="79"/>
  <c r="PN2" i="79"/>
  <c r="PM2" i="79"/>
  <c r="PL2" i="79"/>
  <c r="PK2" i="79"/>
  <c r="PJ2" i="79"/>
  <c r="PI2" i="79"/>
  <c r="PH2" i="79"/>
  <c r="PG2" i="79"/>
  <c r="PF2" i="79"/>
  <c r="PE2" i="79"/>
  <c r="PD2" i="79"/>
  <c r="PC2" i="79"/>
  <c r="PB2" i="79"/>
  <c r="PA2" i="79"/>
  <c r="OZ2" i="79"/>
  <c r="OY2" i="79"/>
  <c r="OX2" i="79"/>
  <c r="OW2" i="79"/>
  <c r="OV2" i="79"/>
  <c r="OU2" i="79"/>
  <c r="OT2" i="79"/>
  <c r="OS2" i="79"/>
  <c r="OR2" i="79"/>
  <c r="OQ2" i="79"/>
  <c r="OP2" i="79"/>
  <c r="OO2" i="79"/>
  <c r="ON2" i="79"/>
  <c r="OM2" i="79"/>
  <c r="OL2" i="79"/>
  <c r="OK2" i="79"/>
  <c r="OJ2" i="79"/>
  <c r="OI2" i="79"/>
  <c r="OH2" i="79"/>
  <c r="OG2" i="79"/>
  <c r="OF2" i="79"/>
  <c r="OE2" i="79"/>
  <c r="OD2" i="79"/>
  <c r="OC2" i="79"/>
  <c r="OB2" i="79"/>
  <c r="OA2" i="79"/>
  <c r="NZ2" i="79"/>
  <c r="NY2" i="79"/>
  <c r="NX2" i="79"/>
  <c r="NW2" i="79"/>
  <c r="NV2" i="79"/>
  <c r="NU2" i="79"/>
  <c r="NT2" i="79"/>
  <c r="NS2" i="79"/>
  <c r="NR2" i="79"/>
  <c r="NQ2" i="79"/>
  <c r="NP2" i="79"/>
  <c r="NO2" i="79"/>
  <c r="NN2" i="79"/>
  <c r="NM2" i="79"/>
  <c r="NL2" i="79"/>
  <c r="NK2" i="79"/>
  <c r="NJ2" i="79"/>
  <c r="NI2" i="79"/>
  <c r="NH2" i="79"/>
  <c r="NG2" i="79"/>
  <c r="NF2" i="79"/>
  <c r="NE2" i="79"/>
  <c r="ND2" i="79"/>
  <c r="NC2" i="79"/>
  <c r="NB2" i="79"/>
  <c r="NA2" i="79"/>
  <c r="MZ2" i="79"/>
  <c r="MY2" i="79"/>
  <c r="MX2" i="79"/>
  <c r="MW2" i="79"/>
  <c r="MV2" i="79"/>
  <c r="MU2" i="79"/>
  <c r="MT2" i="79"/>
  <c r="MS2" i="79"/>
  <c r="MR2" i="79"/>
  <c r="MQ2" i="79"/>
  <c r="MP2" i="79"/>
  <c r="MO2" i="79"/>
  <c r="MN2" i="79"/>
  <c r="MM2" i="79"/>
  <c r="ML2" i="79"/>
  <c r="MK2" i="79"/>
  <c r="MJ2" i="79"/>
  <c r="MI2" i="79"/>
  <c r="MH2" i="79"/>
  <c r="MG2" i="79"/>
  <c r="MF2" i="79"/>
  <c r="ME2" i="79"/>
  <c r="MD2" i="79"/>
  <c r="MC2" i="79"/>
  <c r="MB2" i="79"/>
  <c r="MA2" i="79"/>
  <c r="LZ2" i="79"/>
  <c r="LY2" i="79"/>
  <c r="LX2" i="79"/>
  <c r="LW2" i="79"/>
  <c r="LV2" i="79"/>
  <c r="LU2" i="79"/>
  <c r="LT2" i="79"/>
  <c r="LS2" i="79"/>
  <c r="LR2" i="79"/>
  <c r="LQ2" i="79"/>
  <c r="LP2" i="79"/>
  <c r="LO2" i="79"/>
  <c r="LN2" i="79"/>
  <c r="LM2" i="79"/>
  <c r="LL2" i="79"/>
  <c r="LK2" i="79"/>
  <c r="LJ2" i="79"/>
  <c r="LI2" i="79"/>
  <c r="LH2" i="79"/>
  <c r="LG2" i="79"/>
  <c r="LF2" i="79"/>
  <c r="LE2" i="79"/>
  <c r="LD2" i="79"/>
  <c r="LC2" i="79"/>
  <c r="LB2" i="79"/>
  <c r="LA2" i="79"/>
  <c r="KZ2" i="79"/>
  <c r="KY2" i="79"/>
  <c r="KX2" i="79"/>
  <c r="KW2" i="79"/>
  <c r="KV2" i="79"/>
  <c r="KU2" i="79"/>
  <c r="KT2" i="79"/>
  <c r="KS2" i="79"/>
  <c r="KR2" i="79"/>
  <c r="KQ2" i="79"/>
  <c r="KP2" i="79"/>
  <c r="KO2" i="79"/>
  <c r="KN2" i="79"/>
  <c r="KM2" i="79"/>
  <c r="KL2" i="79"/>
  <c r="KK2" i="79"/>
  <c r="KJ2" i="79"/>
  <c r="KI2" i="79"/>
  <c r="KH2" i="79"/>
  <c r="KG2" i="79"/>
  <c r="KF2" i="79"/>
  <c r="KE2" i="79"/>
  <c r="KD2" i="79"/>
  <c r="KC2" i="79"/>
  <c r="KB2" i="79"/>
  <c r="KA2" i="79"/>
  <c r="JZ2" i="79"/>
  <c r="JY2" i="79"/>
  <c r="JX2" i="79"/>
  <c r="JW2" i="79"/>
  <c r="JV2" i="79"/>
  <c r="JU2" i="79"/>
  <c r="JT2" i="79"/>
  <c r="JS2" i="79"/>
  <c r="JR2" i="79"/>
  <c r="JQ2" i="79"/>
  <c r="JP2" i="79"/>
  <c r="JO2" i="79"/>
  <c r="JN2" i="79"/>
  <c r="JM2" i="79"/>
  <c r="JL2" i="79"/>
  <c r="JK2" i="79"/>
  <c r="JJ2" i="79"/>
  <c r="JI2" i="79"/>
  <c r="JH2" i="79"/>
  <c r="JG2" i="79"/>
  <c r="JF2" i="79"/>
  <c r="JE2" i="79"/>
  <c r="JD2" i="79"/>
  <c r="JC2" i="79"/>
  <c r="JB2" i="79"/>
  <c r="JA2" i="79"/>
  <c r="IZ2" i="79"/>
  <c r="IY2" i="79"/>
  <c r="IX2" i="79"/>
  <c r="IW2" i="79"/>
  <c r="IV2" i="79"/>
  <c r="IU2" i="79"/>
  <c r="IT2" i="79"/>
  <c r="IS2" i="79"/>
  <c r="IR2" i="79"/>
  <c r="IQ2" i="79"/>
  <c r="IP2" i="79"/>
  <c r="IO2" i="79"/>
  <c r="IN2" i="79"/>
  <c r="IM2" i="79"/>
  <c r="IL2" i="79"/>
  <c r="IK2" i="79"/>
  <c r="IJ2" i="79"/>
  <c r="II2" i="79"/>
  <c r="IH2" i="79"/>
  <c r="IG2" i="79"/>
  <c r="IF2" i="79"/>
  <c r="IE2" i="79"/>
  <c r="ID2" i="79"/>
  <c r="IC2" i="79"/>
  <c r="IB2" i="79"/>
  <c r="IA2" i="79"/>
  <c r="HZ2" i="79"/>
  <c r="HY2" i="79"/>
  <c r="HX2" i="79"/>
  <c r="HW2" i="79"/>
  <c r="HV2" i="79"/>
  <c r="HU2" i="79"/>
  <c r="HT2" i="79"/>
  <c r="HS2" i="79"/>
  <c r="HR2" i="79"/>
  <c r="HQ2" i="79"/>
  <c r="HP2" i="79"/>
  <c r="HO2" i="79"/>
  <c r="HN2" i="79"/>
  <c r="HM2" i="79"/>
  <c r="HL2" i="79"/>
  <c r="HK2" i="79"/>
  <c r="HJ2" i="79"/>
  <c r="HI2" i="79"/>
  <c r="HH2" i="79"/>
  <c r="HG2" i="79"/>
  <c r="HF2" i="79"/>
  <c r="HE2" i="79"/>
  <c r="HD2" i="79"/>
  <c r="HC2" i="79"/>
  <c r="HB2" i="79"/>
  <c r="HA2" i="79"/>
  <c r="GZ2" i="79"/>
  <c r="GY2" i="79"/>
  <c r="GX2" i="79"/>
  <c r="GW2" i="79"/>
  <c r="GV2" i="79"/>
  <c r="GU2" i="79"/>
  <c r="GT2" i="79"/>
  <c r="GS2" i="79"/>
  <c r="GR2" i="79"/>
  <c r="GQ2" i="79"/>
  <c r="GP2" i="79"/>
  <c r="GO2" i="79"/>
  <c r="GN2" i="79"/>
  <c r="GM2" i="79"/>
  <c r="GL2" i="79"/>
  <c r="GK2" i="79"/>
  <c r="GJ2" i="79"/>
  <c r="GI2" i="79"/>
  <c r="GH2" i="79"/>
  <c r="GG2" i="79"/>
  <c r="GF2" i="79"/>
  <c r="GE2" i="79"/>
  <c r="GD2" i="79"/>
  <c r="GC2" i="79"/>
  <c r="GB2" i="79"/>
  <c r="GA2" i="79"/>
  <c r="FZ2" i="79"/>
  <c r="FY2" i="79"/>
  <c r="FX2" i="79"/>
  <c r="FW2" i="79"/>
  <c r="FV2" i="79"/>
  <c r="FU2" i="79"/>
  <c r="FT2" i="79"/>
  <c r="FS2" i="79"/>
  <c r="FR2" i="79"/>
  <c r="FQ2" i="79"/>
  <c r="FP2" i="79"/>
  <c r="FO2" i="79"/>
  <c r="FN2" i="79"/>
  <c r="FM2" i="79"/>
  <c r="FL2" i="79"/>
  <c r="FK2" i="79"/>
  <c r="FJ2" i="79"/>
  <c r="FI2" i="79"/>
  <c r="FH2" i="79"/>
  <c r="FG2" i="79"/>
  <c r="FF2" i="79"/>
  <c r="FE2" i="79"/>
  <c r="FD2" i="79"/>
  <c r="FC2" i="79"/>
  <c r="FB2" i="79"/>
  <c r="FA2" i="79"/>
  <c r="EZ2" i="79"/>
  <c r="EY2" i="79"/>
  <c r="EX2" i="79"/>
  <c r="EW2" i="79"/>
  <c r="EV2" i="79"/>
  <c r="EU2" i="79"/>
  <c r="ET2" i="79"/>
  <c r="ES2" i="79"/>
  <c r="ER2" i="79"/>
  <c r="EQ2" i="79"/>
  <c r="EP2" i="79"/>
  <c r="EO2" i="79"/>
  <c r="EN2" i="79"/>
  <c r="EM2" i="79"/>
  <c r="EL2" i="79"/>
  <c r="EK2" i="79"/>
  <c r="EJ2" i="79"/>
  <c r="EI2" i="79"/>
  <c r="EH2" i="79"/>
  <c r="EG2" i="79"/>
  <c r="EF2" i="79"/>
  <c r="EE2" i="79"/>
  <c r="ED2" i="79"/>
  <c r="EC2" i="79"/>
  <c r="EB2" i="79"/>
  <c r="EA2" i="79"/>
  <c r="DZ2" i="79"/>
  <c r="DY2" i="79"/>
  <c r="DX2" i="79"/>
  <c r="DW2" i="79"/>
  <c r="DV2" i="79"/>
  <c r="DU2" i="79"/>
  <c r="DT2" i="79"/>
  <c r="DS2" i="79"/>
  <c r="DR2" i="79"/>
  <c r="DQ2" i="79"/>
  <c r="DP2" i="79"/>
  <c r="DO2" i="79"/>
  <c r="DN2" i="79"/>
  <c r="DM2" i="79"/>
  <c r="DL2" i="79"/>
  <c r="DK2" i="79"/>
  <c r="DJ2" i="79"/>
  <c r="DI2" i="79"/>
  <c r="DH2" i="79"/>
  <c r="DG2" i="79"/>
  <c r="DF2" i="79"/>
  <c r="DE2" i="79"/>
  <c r="DD2" i="79"/>
  <c r="DC2" i="79"/>
  <c r="DB2" i="79"/>
  <c r="DA2" i="79"/>
  <c r="CZ2" i="79"/>
  <c r="CY2" i="79"/>
  <c r="CX2" i="79"/>
  <c r="CW2" i="79"/>
  <c r="CV2" i="79"/>
  <c r="CU2" i="79"/>
  <c r="CT2" i="79"/>
  <c r="CS2" i="79"/>
  <c r="CR2" i="79"/>
  <c r="CQ2" i="79"/>
  <c r="CP2" i="79"/>
  <c r="CO2" i="79"/>
  <c r="CN2" i="79"/>
  <c r="CM2" i="79"/>
  <c r="CL2" i="79"/>
  <c r="CK2" i="79"/>
  <c r="CJ2" i="79"/>
  <c r="CI2" i="79"/>
  <c r="CH2" i="79"/>
  <c r="CG2" i="79"/>
  <c r="CF2" i="79"/>
  <c r="CE2" i="79"/>
  <c r="CD2" i="79"/>
  <c r="CC2" i="79"/>
  <c r="CB2" i="79"/>
  <c r="CA2" i="79"/>
  <c r="BZ2" i="79"/>
  <c r="BY2" i="79"/>
  <c r="BX2" i="79"/>
  <c r="BW2" i="79"/>
  <c r="BV2" i="79"/>
  <c r="BU2" i="79"/>
  <c r="BT2" i="79"/>
  <c r="BS2" i="79"/>
  <c r="BR2" i="79"/>
  <c r="BQ2" i="79"/>
  <c r="BP2" i="79"/>
  <c r="BO2" i="79"/>
  <c r="BN2" i="79"/>
  <c r="BM2" i="79"/>
  <c r="BL2" i="79"/>
  <c r="BK2" i="79"/>
  <c r="BJ2" i="79"/>
  <c r="BI2" i="79"/>
  <c r="BH2" i="79"/>
  <c r="BG2" i="79"/>
  <c r="BF2" i="79"/>
  <c r="BE2" i="79"/>
  <c r="BD2" i="79"/>
  <c r="BC2" i="79"/>
  <c r="BB2" i="79"/>
  <c r="BA2" i="79"/>
  <c r="AZ2" i="79"/>
  <c r="AY2" i="79"/>
  <c r="AX2" i="79"/>
  <c r="AW2" i="79"/>
  <c r="AV2" i="79"/>
  <c r="AU2" i="79"/>
  <c r="AT2" i="79"/>
  <c r="AS2" i="79"/>
  <c r="AR2" i="79"/>
  <c r="AQ2" i="79"/>
  <c r="AP2" i="79"/>
  <c r="AO2" i="79"/>
  <c r="AN2" i="79"/>
  <c r="AM2" i="79"/>
  <c r="AL2" i="79"/>
  <c r="AK2" i="79"/>
  <c r="AJ2" i="79"/>
  <c r="AI2" i="79"/>
  <c r="AH2" i="79"/>
  <c r="AG2" i="79"/>
  <c r="AF2" i="79"/>
  <c r="AE2" i="79"/>
  <c r="AD2" i="79"/>
  <c r="AC2" i="79"/>
  <c r="AB2" i="79"/>
  <c r="AA2" i="79"/>
  <c r="Z2" i="79"/>
  <c r="Y2" i="79"/>
  <c r="X2" i="79"/>
  <c r="W2" i="79"/>
  <c r="V2" i="79"/>
  <c r="U2" i="79"/>
  <c r="T2" i="79"/>
  <c r="S2" i="79"/>
  <c r="R2" i="79"/>
  <c r="Q2" i="79"/>
  <c r="P2" i="79"/>
  <c r="O2" i="79"/>
  <c r="N2" i="79"/>
  <c r="M2" i="79"/>
  <c r="L2" i="79"/>
  <c r="K2" i="79"/>
  <c r="J2" i="79"/>
  <c r="I2" i="79"/>
  <c r="H2" i="79"/>
  <c r="G2" i="79"/>
  <c r="F2" i="79"/>
  <c r="E2" i="79"/>
  <c r="D2" i="79"/>
  <c r="C2" i="79"/>
  <c r="B2" i="79"/>
  <c r="BZA1" i="79"/>
  <c r="BYZ1" i="79"/>
  <c r="BYY1" i="79"/>
  <c r="BYX1" i="79"/>
  <c r="BYW1" i="79"/>
  <c r="BYV1" i="79"/>
  <c r="BYU1" i="79"/>
  <c r="BYT1" i="79"/>
  <c r="BYS1" i="79"/>
  <c r="BYR1" i="79"/>
  <c r="BYQ1" i="79"/>
  <c r="BYP1" i="79"/>
  <c r="BYO1" i="79"/>
  <c r="BYN1" i="79"/>
  <c r="BYM1" i="79"/>
  <c r="BYL1" i="79"/>
  <c r="BYK1" i="79"/>
  <c r="BYJ1" i="79"/>
  <c r="BYI1" i="79"/>
  <c r="BYH1" i="79"/>
  <c r="BYG1" i="79"/>
  <c r="BYF1" i="79"/>
  <c r="BYE1" i="79"/>
  <c r="BYD1" i="79"/>
  <c r="BYC1" i="79"/>
  <c r="BYB1" i="79"/>
  <c r="BYA1" i="79"/>
  <c r="BXZ1" i="79"/>
  <c r="BXY1" i="79"/>
  <c r="BXX1" i="79"/>
  <c r="BXW1" i="79"/>
  <c r="BXV1" i="79"/>
  <c r="BXU1" i="79"/>
  <c r="BXT1" i="79"/>
  <c r="BXS1" i="79"/>
  <c r="BXR1" i="79"/>
  <c r="BXQ1" i="79"/>
  <c r="BXP1" i="79"/>
  <c r="BXO1" i="79"/>
  <c r="BXN1" i="79"/>
  <c r="BXM1" i="79"/>
  <c r="BXL1" i="79"/>
  <c r="BXK1" i="79"/>
  <c r="BXJ1" i="79"/>
  <c r="BXI1" i="79"/>
  <c r="BXH1" i="79"/>
  <c r="BXG1" i="79"/>
  <c r="BXF1" i="79"/>
  <c r="BXE1" i="79"/>
  <c r="BXD1" i="79"/>
  <c r="BXC1" i="79"/>
  <c r="BXB1" i="79"/>
  <c r="BXA1" i="79"/>
  <c r="BWZ1" i="79"/>
  <c r="BWY1" i="79"/>
  <c r="BWX1" i="79"/>
  <c r="BWW1" i="79"/>
  <c r="BWV1" i="79"/>
  <c r="BWU1" i="79"/>
  <c r="BWT1" i="79"/>
  <c r="BWS1" i="79"/>
  <c r="BWR1" i="79"/>
  <c r="BWQ1" i="79"/>
  <c r="BWP1" i="79"/>
  <c r="BWO1" i="79"/>
  <c r="BWN1" i="79"/>
  <c r="BWM1" i="79"/>
  <c r="BWL1" i="79"/>
  <c r="BWK1" i="79"/>
  <c r="BWJ1" i="79"/>
  <c r="BWI1" i="79"/>
  <c r="BWH1" i="79"/>
  <c r="BWG1" i="79"/>
  <c r="BWF1" i="79"/>
  <c r="BWE1" i="79"/>
  <c r="BWD1" i="79"/>
  <c r="BWC1" i="79"/>
  <c r="BWB1" i="79"/>
  <c r="BWA1" i="79"/>
  <c r="BVZ1" i="79"/>
  <c r="BVY1" i="79"/>
  <c r="BVX1" i="79"/>
  <c r="BVW1" i="79"/>
  <c r="BVV1" i="79"/>
  <c r="BVU1" i="79"/>
  <c r="BVT1" i="79"/>
  <c r="BVS1" i="79"/>
  <c r="BVR1" i="79"/>
  <c r="BVQ1" i="79"/>
  <c r="BVP1" i="79"/>
  <c r="BVO1" i="79"/>
  <c r="BVN1" i="79"/>
  <c r="BVM1" i="79"/>
  <c r="BVL1" i="79"/>
  <c r="BVK1" i="79"/>
  <c r="BVJ1" i="79"/>
  <c r="BVI1" i="79"/>
  <c r="BVH1" i="79"/>
  <c r="BVG1" i="79"/>
  <c r="BVF1" i="79"/>
  <c r="BVE1" i="79"/>
  <c r="BVD1" i="79"/>
  <c r="BVC1" i="79"/>
  <c r="BVB1" i="79"/>
  <c r="BVA1" i="79"/>
  <c r="BUZ1" i="79"/>
  <c r="BUY1" i="79"/>
  <c r="BUX1" i="79"/>
  <c r="BUW1" i="79"/>
  <c r="BUV1" i="79"/>
  <c r="BUU1" i="79"/>
  <c r="BUT1" i="79"/>
  <c r="BUS1" i="79"/>
  <c r="BUR1" i="79"/>
  <c r="BUQ1" i="79"/>
  <c r="BUP1" i="79"/>
  <c r="BUO1" i="79"/>
  <c r="BUN1" i="79"/>
  <c r="BUM1" i="79"/>
  <c r="BUL1" i="79"/>
  <c r="BUK1" i="79"/>
  <c r="BUJ1" i="79"/>
  <c r="BUI1" i="79"/>
  <c r="BUH1" i="79"/>
  <c r="BUG1" i="79"/>
  <c r="BUF1" i="79"/>
  <c r="BUE1" i="79"/>
  <c r="BUD1" i="79"/>
  <c r="BUC1" i="79"/>
  <c r="BUB1" i="79"/>
  <c r="BUA1" i="79"/>
  <c r="BTZ1" i="79"/>
  <c r="BTY1" i="79"/>
  <c r="BTX1" i="79"/>
  <c r="BTW1" i="79"/>
  <c r="BTV1" i="79"/>
  <c r="BTU1" i="79"/>
  <c r="BTT1" i="79"/>
  <c r="BTS1" i="79"/>
  <c r="BTR1" i="79"/>
  <c r="BTQ1" i="79"/>
  <c r="BTP1" i="79"/>
  <c r="BTO1" i="79"/>
  <c r="BTN1" i="79"/>
  <c r="BTM1" i="79"/>
  <c r="BTL1" i="79"/>
  <c r="BTK1" i="79"/>
  <c r="BTJ1" i="79"/>
  <c r="BTI1" i="79"/>
  <c r="BTH1" i="79"/>
  <c r="BTG1" i="79"/>
  <c r="BTF1" i="79"/>
  <c r="BTE1" i="79"/>
  <c r="BTD1" i="79"/>
  <c r="BTC1" i="79"/>
  <c r="BTB1" i="79"/>
  <c r="BTA1" i="79"/>
  <c r="BSZ1" i="79"/>
  <c r="BSY1" i="79"/>
  <c r="BSX1" i="79"/>
  <c r="BSW1" i="79"/>
  <c r="BSV1" i="79"/>
  <c r="BSU1" i="79"/>
  <c r="BST1" i="79"/>
  <c r="BSS1" i="79"/>
  <c r="BSR1" i="79"/>
  <c r="BSQ1" i="79"/>
  <c r="BSP1" i="79"/>
  <c r="BSO1" i="79"/>
  <c r="BSN1" i="79"/>
  <c r="BSM1" i="79"/>
  <c r="BSL1" i="79"/>
  <c r="BSK1" i="79"/>
  <c r="BSJ1" i="79"/>
  <c r="BSI1" i="79"/>
  <c r="BSH1" i="79"/>
  <c r="BSG1" i="79"/>
  <c r="BSF1" i="79"/>
  <c r="BSE1" i="79"/>
  <c r="BSD1" i="79"/>
  <c r="BSC1" i="79"/>
  <c r="BSB1" i="79"/>
  <c r="BSA1" i="79"/>
  <c r="BRZ1" i="79"/>
  <c r="BRY1" i="79"/>
  <c r="BRX1" i="79"/>
  <c r="BRW1" i="79"/>
  <c r="BRV1" i="79"/>
  <c r="BRU1" i="79"/>
  <c r="BRT1" i="79"/>
  <c r="BRS1" i="79"/>
  <c r="BRR1" i="79"/>
  <c r="BRQ1" i="79"/>
  <c r="BRP1" i="79"/>
  <c r="BRO1" i="79"/>
  <c r="BRN1" i="79"/>
  <c r="BRM1" i="79"/>
  <c r="BRL1" i="79"/>
  <c r="BRK1" i="79"/>
  <c r="BRJ1" i="79"/>
  <c r="BRI1" i="79"/>
  <c r="BRH1" i="79"/>
  <c r="BRG1" i="79"/>
  <c r="BRF1" i="79"/>
  <c r="BRE1" i="79"/>
  <c r="BRD1" i="79"/>
  <c r="BRC1" i="79"/>
  <c r="BRB1" i="79"/>
  <c r="BRA1" i="79"/>
  <c r="BQZ1" i="79"/>
  <c r="BQY1" i="79"/>
  <c r="BQX1" i="79"/>
  <c r="BQW1" i="79"/>
  <c r="BQV1" i="79"/>
  <c r="BQU1" i="79"/>
  <c r="BQT1" i="79"/>
  <c r="BQS1" i="79"/>
  <c r="BQR1" i="79"/>
  <c r="BQQ1" i="79"/>
  <c r="BQP1" i="79"/>
  <c r="BQO1" i="79"/>
  <c r="BQN1" i="79"/>
  <c r="BQM1" i="79"/>
  <c r="BQL1" i="79"/>
  <c r="BQK1" i="79"/>
  <c r="BQJ1" i="79"/>
  <c r="BQI1" i="79"/>
  <c r="BQH1" i="79"/>
  <c r="BQG1" i="79"/>
  <c r="BQF1" i="79"/>
  <c r="BQE1" i="79"/>
  <c r="BQD1" i="79"/>
  <c r="BQC1" i="79"/>
  <c r="BQB1" i="79"/>
  <c r="BQA1" i="79"/>
  <c r="BPZ1" i="79"/>
  <c r="BPY1" i="79"/>
  <c r="BPX1" i="79"/>
  <c r="BPW1" i="79"/>
  <c r="BPV1" i="79"/>
  <c r="BPU1" i="79"/>
  <c r="BPT1" i="79"/>
  <c r="BPS1" i="79"/>
  <c r="BPR1" i="79"/>
  <c r="BPQ1" i="79"/>
  <c r="BPP1" i="79"/>
  <c r="BPO1" i="79"/>
  <c r="BPN1" i="79"/>
  <c r="BPM1" i="79"/>
  <c r="BPL1" i="79"/>
  <c r="BPK1" i="79"/>
  <c r="BPJ1" i="79"/>
  <c r="BPI1" i="79"/>
  <c r="BPH1" i="79"/>
  <c r="BPG1" i="79"/>
  <c r="BPF1" i="79"/>
  <c r="BPE1" i="79"/>
  <c r="BPD1" i="79"/>
  <c r="BPC1" i="79"/>
  <c r="BPB1" i="79"/>
  <c r="BPA1" i="79"/>
  <c r="BOZ1" i="79"/>
  <c r="BOY1" i="79"/>
  <c r="BOX1" i="79"/>
  <c r="BOW1" i="79"/>
  <c r="BOV1" i="79"/>
  <c r="BOU1" i="79"/>
  <c r="BOT1" i="79"/>
  <c r="BOS1" i="79"/>
  <c r="BOR1" i="79"/>
  <c r="BOQ1" i="79"/>
  <c r="BOP1" i="79"/>
  <c r="BOO1" i="79"/>
  <c r="BON1" i="79"/>
  <c r="BOM1" i="79"/>
  <c r="BOL1" i="79"/>
  <c r="BOK1" i="79"/>
  <c r="BOJ1" i="79"/>
  <c r="BOI1" i="79"/>
  <c r="BOH1" i="79"/>
  <c r="BOG1" i="79"/>
  <c r="BOF1" i="79"/>
  <c r="BOE1" i="79"/>
  <c r="BOD1" i="79"/>
  <c r="BOC1" i="79"/>
  <c r="BOB1" i="79"/>
  <c r="BOA1" i="79"/>
  <c r="BNZ1" i="79"/>
  <c r="BNY1" i="79"/>
  <c r="BNX1" i="79"/>
  <c r="BNW1" i="79"/>
  <c r="BNV1" i="79"/>
  <c r="BNU1" i="79"/>
  <c r="BNT1" i="79"/>
  <c r="BNS1" i="79"/>
  <c r="BNR1" i="79"/>
  <c r="BNQ1" i="79"/>
  <c r="BNP1" i="79"/>
  <c r="BNO1" i="79"/>
  <c r="BNN1" i="79"/>
  <c r="BNM1" i="79"/>
  <c r="BNL1" i="79"/>
  <c r="BNK1" i="79"/>
  <c r="BNJ1" i="79"/>
  <c r="BNI1" i="79"/>
  <c r="BNH1" i="79"/>
  <c r="BNG1" i="79"/>
  <c r="BNF1" i="79"/>
  <c r="BNE1" i="79"/>
  <c r="BND1" i="79"/>
  <c r="BNC1" i="79"/>
  <c r="BNB1" i="79"/>
  <c r="BNA1" i="79"/>
  <c r="BMZ1" i="79"/>
  <c r="BMY1" i="79"/>
  <c r="BMX1" i="79"/>
  <c r="BMW1" i="79"/>
  <c r="BMV1" i="79"/>
  <c r="BMU1" i="79"/>
  <c r="BMT1" i="79"/>
  <c r="BMS1" i="79"/>
  <c r="BMR1" i="79"/>
  <c r="BMQ1" i="79"/>
  <c r="BMP1" i="79"/>
  <c r="BMO1" i="79"/>
  <c r="BMN1" i="79"/>
  <c r="BMM1" i="79"/>
  <c r="BML1" i="79"/>
  <c r="BMK1" i="79"/>
  <c r="BMJ1" i="79"/>
  <c r="BMI1" i="79"/>
  <c r="BMH1" i="79"/>
  <c r="BMG1" i="79"/>
  <c r="BMF1" i="79"/>
  <c r="BME1" i="79"/>
  <c r="BMD1" i="79"/>
  <c r="BMC1" i="79"/>
  <c r="BMB1" i="79"/>
  <c r="BMA1" i="79"/>
  <c r="BLZ1" i="79"/>
  <c r="BLY1" i="79"/>
  <c r="BLX1" i="79"/>
  <c r="BLW1" i="79"/>
  <c r="BLV1" i="79"/>
  <c r="BLU1" i="79"/>
  <c r="BLT1" i="79"/>
  <c r="BLS1" i="79"/>
  <c r="BLR1" i="79"/>
  <c r="BLQ1" i="79"/>
  <c r="BLP1" i="79"/>
  <c r="BLO1" i="79"/>
  <c r="BLN1" i="79"/>
  <c r="BLM1" i="79"/>
  <c r="BLL1" i="79"/>
  <c r="BLK1" i="79"/>
  <c r="BLJ1" i="79"/>
  <c r="BLI1" i="79"/>
  <c r="BLH1" i="79"/>
  <c r="BLG1" i="79"/>
  <c r="BLF1" i="79"/>
  <c r="BLE1" i="79"/>
  <c r="BLD1" i="79"/>
  <c r="BLC1" i="79"/>
  <c r="BLB1" i="79"/>
  <c r="BLA1" i="79"/>
  <c r="BKZ1" i="79"/>
  <c r="BKY1" i="79"/>
  <c r="BKX1" i="79"/>
  <c r="BKW1" i="79"/>
  <c r="BKV1" i="79"/>
  <c r="BKU1" i="79"/>
  <c r="BKT1" i="79"/>
  <c r="BKS1" i="79"/>
  <c r="BKR1" i="79"/>
  <c r="BKQ1" i="79"/>
  <c r="BKP1" i="79"/>
  <c r="BKO1" i="79"/>
  <c r="BKN1" i="79"/>
  <c r="BKM1" i="79"/>
  <c r="BKL1" i="79"/>
  <c r="BKK1" i="79"/>
  <c r="BKJ1" i="79"/>
  <c r="BKI1" i="79"/>
  <c r="BKH1" i="79"/>
  <c r="BKG1" i="79"/>
  <c r="BKF1" i="79"/>
  <c r="BKE1" i="79"/>
  <c r="BKD1" i="79"/>
  <c r="BKC1" i="79"/>
  <c r="BKB1" i="79"/>
  <c r="BKA1" i="79"/>
  <c r="BJZ1" i="79"/>
  <c r="BJY1" i="79"/>
  <c r="BJX1" i="79"/>
  <c r="BJW1" i="79"/>
  <c r="BJV1" i="79"/>
  <c r="BJU1" i="79"/>
  <c r="BJT1" i="79"/>
  <c r="BJS1" i="79"/>
  <c r="BJR1" i="79"/>
  <c r="BJQ1" i="79"/>
  <c r="BJP1" i="79"/>
  <c r="BJO1" i="79"/>
  <c r="BJN1" i="79"/>
  <c r="BJM1" i="79"/>
  <c r="BJL1" i="79"/>
  <c r="BJK1" i="79"/>
  <c r="BJJ1" i="79"/>
  <c r="BJI1" i="79"/>
  <c r="BJH1" i="79"/>
  <c r="BJG1" i="79"/>
  <c r="BJF1" i="79"/>
  <c r="BJE1" i="79"/>
  <c r="BJD1" i="79"/>
  <c r="BJC1" i="79"/>
  <c r="BJB1" i="79"/>
  <c r="BJA1" i="79"/>
  <c r="BIZ1" i="79"/>
  <c r="BIY1" i="79"/>
  <c r="BIX1" i="79"/>
  <c r="BIW1" i="79"/>
  <c r="BIV1" i="79"/>
  <c r="BIU1" i="79"/>
  <c r="BIT1" i="79"/>
  <c r="BIS1" i="79"/>
  <c r="BIR1" i="79"/>
  <c r="BIQ1" i="79"/>
  <c r="BIP1" i="79"/>
  <c r="BIO1" i="79"/>
  <c r="BIN1" i="79"/>
  <c r="BIM1" i="79"/>
  <c r="BIL1" i="79"/>
  <c r="BIK1" i="79"/>
  <c r="BIJ1" i="79"/>
  <c r="BII1" i="79"/>
  <c r="BIH1" i="79"/>
  <c r="BIG1" i="79"/>
  <c r="BIF1" i="79"/>
  <c r="BIE1" i="79"/>
  <c r="BID1" i="79"/>
  <c r="BIC1" i="79"/>
  <c r="BIB1" i="79"/>
  <c r="BIA1" i="79"/>
  <c r="BHZ1" i="79"/>
  <c r="BHY1" i="79"/>
  <c r="BHX1" i="79"/>
  <c r="BHW1" i="79"/>
  <c r="BHV1" i="79"/>
  <c r="BHU1" i="79"/>
  <c r="BHT1" i="79"/>
  <c r="BHS1" i="79"/>
  <c r="BHR1" i="79"/>
  <c r="BHQ1" i="79"/>
  <c r="BHP1" i="79"/>
  <c r="BHO1" i="79"/>
  <c r="BHN1" i="79"/>
  <c r="BHM1" i="79"/>
  <c r="BHL1" i="79"/>
  <c r="BHK1" i="79"/>
  <c r="BHJ1" i="79"/>
  <c r="BHI1" i="79"/>
  <c r="BHH1" i="79"/>
  <c r="BHG1" i="79"/>
  <c r="BHF1" i="79"/>
  <c r="BHE1" i="79"/>
  <c r="BHD1" i="79"/>
  <c r="BHC1" i="79"/>
  <c r="BHB1" i="79"/>
  <c r="BHA1" i="79"/>
  <c r="BGZ1" i="79"/>
  <c r="BGY1" i="79"/>
  <c r="BGX1" i="79"/>
  <c r="BGW1" i="79"/>
  <c r="BGV1" i="79"/>
  <c r="BGU1" i="79"/>
  <c r="BGT1" i="79"/>
  <c r="BGS1" i="79"/>
  <c r="BGR1" i="79"/>
  <c r="BGQ1" i="79"/>
  <c r="BGP1" i="79"/>
  <c r="BGO1" i="79"/>
  <c r="BGN1" i="79"/>
  <c r="BGM1" i="79"/>
  <c r="BGL1" i="79"/>
  <c r="BGK1" i="79"/>
  <c r="BGJ1" i="79"/>
  <c r="BGI1" i="79"/>
  <c r="BGH1" i="79"/>
  <c r="BGG1" i="79"/>
  <c r="BGF1" i="79"/>
  <c r="BGE1" i="79"/>
  <c r="BGD1" i="79"/>
  <c r="BGC1" i="79"/>
  <c r="BGB1" i="79"/>
  <c r="BGA1" i="79"/>
  <c r="BFZ1" i="79"/>
  <c r="BFY1" i="79"/>
  <c r="BFX1" i="79"/>
  <c r="BFW1" i="79"/>
  <c r="BFV1" i="79"/>
  <c r="BFU1" i="79"/>
  <c r="BFT1" i="79"/>
  <c r="BFS1" i="79"/>
  <c r="BFR1" i="79"/>
  <c r="BFQ1" i="79"/>
  <c r="BFP1" i="79"/>
  <c r="BFO1" i="79"/>
  <c r="BFN1" i="79"/>
  <c r="BFM1" i="79"/>
  <c r="BFL1" i="79"/>
  <c r="BFK1" i="79"/>
  <c r="BFJ1" i="79"/>
  <c r="BFI1" i="79"/>
  <c r="BFH1" i="79"/>
  <c r="BFG1" i="79"/>
  <c r="BFF1" i="79"/>
  <c r="BFE1" i="79"/>
  <c r="BFD1" i="79"/>
  <c r="BFC1" i="79"/>
  <c r="BFB1" i="79"/>
  <c r="BFA1" i="79"/>
  <c r="BEZ1" i="79"/>
  <c r="BEY1" i="79"/>
  <c r="BEX1" i="79"/>
  <c r="BEW1" i="79"/>
  <c r="BEV1" i="79"/>
  <c r="BEU1" i="79"/>
  <c r="BET1" i="79"/>
  <c r="BES1" i="79"/>
  <c r="BER1" i="79"/>
  <c r="BEQ1" i="79"/>
  <c r="BEP1" i="79"/>
  <c r="BEO1" i="79"/>
  <c r="BEN1" i="79"/>
  <c r="BEM1" i="79"/>
  <c r="BEL1" i="79"/>
  <c r="BEK1" i="79"/>
  <c r="BEJ1" i="79"/>
  <c r="BEI1" i="79"/>
  <c r="BEH1" i="79"/>
  <c r="BEG1" i="79"/>
  <c r="BEF1" i="79"/>
  <c r="BEE1" i="79"/>
  <c r="BED1" i="79"/>
  <c r="BEC1" i="79"/>
  <c r="BEB1" i="79"/>
  <c r="BEA1" i="79"/>
  <c r="BDZ1" i="79"/>
  <c r="BDY1" i="79"/>
  <c r="BDX1" i="79"/>
  <c r="BDW1" i="79"/>
  <c r="BDV1" i="79"/>
  <c r="BDU1" i="79"/>
  <c r="BDT1" i="79"/>
  <c r="BDS1" i="79"/>
  <c r="BDR1" i="79"/>
  <c r="BDQ1" i="79"/>
  <c r="BDP1" i="79"/>
  <c r="BDO1" i="79"/>
  <c r="BDN1" i="79"/>
  <c r="BDM1" i="79"/>
  <c r="BDL1" i="79"/>
  <c r="BDK1" i="79"/>
  <c r="BDJ1" i="79"/>
  <c r="BDI1" i="79"/>
  <c r="BDH1" i="79"/>
  <c r="BDG1" i="79"/>
  <c r="BDF1" i="79"/>
  <c r="BDE1" i="79"/>
  <c r="BDD1" i="79"/>
  <c r="BDC1" i="79"/>
  <c r="BDB1" i="79"/>
  <c r="BDA1" i="79"/>
  <c r="BCZ1" i="79"/>
  <c r="BCY1" i="79"/>
  <c r="BCX1" i="79"/>
  <c r="BCW1" i="79"/>
  <c r="BCV1" i="79"/>
  <c r="BCU1" i="79"/>
  <c r="BCT1" i="79"/>
  <c r="BCS1" i="79"/>
  <c r="BCR1" i="79"/>
  <c r="BCQ1" i="79"/>
  <c r="BCP1" i="79"/>
  <c r="BCO1" i="79"/>
  <c r="BCN1" i="79"/>
  <c r="BCM1" i="79"/>
  <c r="BCL1" i="79"/>
  <c r="BCK1" i="79"/>
  <c r="BCJ1" i="79"/>
  <c r="BCI1" i="79"/>
  <c r="BCH1" i="79"/>
  <c r="BCG1" i="79"/>
  <c r="BCF1" i="79"/>
  <c r="BCE1" i="79"/>
  <c r="BCD1" i="79"/>
  <c r="BCC1" i="79"/>
  <c r="BCB1" i="79"/>
  <c r="BCA1" i="79"/>
  <c r="BBZ1" i="79"/>
  <c r="BBY1" i="79"/>
  <c r="BBX1" i="79"/>
  <c r="BBW1" i="79"/>
  <c r="BBV1" i="79"/>
  <c r="BBU1" i="79"/>
  <c r="BBT1" i="79"/>
  <c r="BBS1" i="79"/>
  <c r="BBR1" i="79"/>
  <c r="BBQ1" i="79"/>
  <c r="BBP1" i="79"/>
  <c r="BBO1" i="79"/>
  <c r="BBN1" i="79"/>
  <c r="BBM1" i="79"/>
  <c r="BBL1" i="79"/>
  <c r="BBK1" i="79"/>
  <c r="BBJ1" i="79"/>
  <c r="BBI1" i="79"/>
  <c r="BBH1" i="79"/>
  <c r="BBG1" i="79"/>
  <c r="BBF1" i="79"/>
  <c r="BBE1" i="79"/>
  <c r="BBD1" i="79"/>
  <c r="BBC1" i="79"/>
  <c r="BBB1" i="79"/>
  <c r="BBA1" i="79"/>
  <c r="BAZ1" i="79"/>
  <c r="BAY1" i="79"/>
  <c r="BAX1" i="79"/>
  <c r="BAW1" i="79"/>
  <c r="BAV1" i="79"/>
  <c r="BAU1" i="79"/>
  <c r="BAT1" i="79"/>
  <c r="BAS1" i="79"/>
  <c r="BAR1" i="79"/>
  <c r="BAQ1" i="79"/>
  <c r="BAP1" i="79"/>
  <c r="BAO1" i="79"/>
  <c r="BAN1" i="79"/>
  <c r="BAM1" i="79"/>
  <c r="BAL1" i="79"/>
  <c r="BAK1" i="79"/>
  <c r="BAJ1" i="79"/>
  <c r="BAI1" i="79"/>
  <c r="BAH1" i="79"/>
  <c r="BAG1" i="79"/>
  <c r="BAF1" i="79"/>
  <c r="BAE1" i="79"/>
  <c r="BAD1" i="79"/>
  <c r="BAC1" i="79"/>
  <c r="BAB1" i="79"/>
  <c r="BAA1" i="79"/>
  <c r="AZZ1" i="79"/>
  <c r="AZY1" i="79"/>
  <c r="AZX1" i="79"/>
  <c r="AZW1" i="79"/>
  <c r="AZV1" i="79"/>
  <c r="AZU1" i="79"/>
  <c r="AZT1" i="79"/>
  <c r="AZS1" i="79"/>
  <c r="AZR1" i="79"/>
  <c r="AZQ1" i="79"/>
  <c r="AZP1" i="79"/>
  <c r="AZO1" i="79"/>
  <c r="AZN1" i="79"/>
  <c r="AZM1" i="79"/>
  <c r="AZL1" i="79"/>
  <c r="AZK1" i="79"/>
  <c r="AZJ1" i="79"/>
  <c r="AZI1" i="79"/>
  <c r="AZH1" i="79"/>
  <c r="AZG1" i="79"/>
  <c r="AZF1" i="79"/>
  <c r="AZE1" i="79"/>
  <c r="AZD1" i="79"/>
  <c r="AZC1" i="79"/>
  <c r="AZB1" i="79"/>
  <c r="AZA1" i="79"/>
  <c r="AYZ1" i="79"/>
  <c r="AYY1" i="79"/>
  <c r="AYX1" i="79"/>
  <c r="AYW1" i="79"/>
  <c r="AYV1" i="79"/>
  <c r="AYU1" i="79"/>
  <c r="AYT1" i="79"/>
  <c r="AYS1" i="79"/>
  <c r="AYR1" i="79"/>
  <c r="AYQ1" i="79"/>
  <c r="AYP1" i="79"/>
  <c r="AYO1" i="79"/>
  <c r="AYN1" i="79"/>
  <c r="AYM1" i="79"/>
  <c r="AYL1" i="79"/>
  <c r="AYK1" i="79"/>
  <c r="AYJ1" i="79"/>
  <c r="AYI1" i="79"/>
  <c r="AYH1" i="79"/>
  <c r="AYG1" i="79"/>
  <c r="AYF1" i="79"/>
  <c r="AYE1" i="79"/>
  <c r="AYD1" i="79"/>
  <c r="AYC1" i="79"/>
  <c r="AYB1" i="79"/>
  <c r="AYA1" i="79"/>
  <c r="AXZ1" i="79"/>
  <c r="AXY1" i="79"/>
  <c r="AXX1" i="79"/>
  <c r="AXW1" i="79"/>
  <c r="AXV1" i="79"/>
  <c r="AXU1" i="79"/>
  <c r="AXT1" i="79"/>
  <c r="AXS1" i="79"/>
  <c r="AXR1" i="79"/>
  <c r="AXQ1" i="79"/>
  <c r="AXP1" i="79"/>
  <c r="AXO1" i="79"/>
  <c r="AXN1" i="79"/>
  <c r="AXM1" i="79"/>
  <c r="AXL1" i="79"/>
  <c r="AXK1" i="79"/>
  <c r="AXJ1" i="79"/>
  <c r="AXI1" i="79"/>
  <c r="AXH1" i="79"/>
  <c r="AXG1" i="79"/>
  <c r="AXF1" i="79"/>
  <c r="AXE1" i="79"/>
  <c r="AXD1" i="79"/>
  <c r="AXC1" i="79"/>
  <c r="AXB1" i="79"/>
  <c r="AXA1" i="79"/>
  <c r="AWZ1" i="79"/>
  <c r="AWY1" i="79"/>
  <c r="AWX1" i="79"/>
  <c r="AWW1" i="79"/>
  <c r="AWV1" i="79"/>
  <c r="AWU1" i="79"/>
  <c r="AWT1" i="79"/>
  <c r="AWS1" i="79"/>
  <c r="AWR1" i="79"/>
  <c r="AWQ1" i="79"/>
  <c r="AWP1" i="79"/>
  <c r="AWO1" i="79"/>
  <c r="AWN1" i="79"/>
  <c r="AWM1" i="79"/>
  <c r="AWL1" i="79"/>
  <c r="AWK1" i="79"/>
  <c r="AWJ1" i="79"/>
  <c r="AWI1" i="79"/>
  <c r="AWH1" i="79"/>
  <c r="AWG1" i="79"/>
  <c r="AWF1" i="79"/>
  <c r="AWE1" i="79"/>
  <c r="AWD1" i="79"/>
  <c r="AWC1" i="79"/>
  <c r="AWB1" i="79"/>
  <c r="AWA1" i="79"/>
  <c r="AVZ1" i="79"/>
  <c r="AVY1" i="79"/>
  <c r="AVX1" i="79"/>
  <c r="AVW1" i="79"/>
  <c r="AVV1" i="79"/>
  <c r="AVU1" i="79"/>
  <c r="AVT1" i="79"/>
  <c r="AVS1" i="79"/>
  <c r="AVR1" i="79"/>
  <c r="AVQ1" i="79"/>
  <c r="AVP1" i="79"/>
  <c r="AVO1" i="79"/>
  <c r="AVN1" i="79"/>
  <c r="AVM1" i="79"/>
  <c r="AVL1" i="79"/>
  <c r="AVK1" i="79"/>
  <c r="AVJ1" i="79"/>
  <c r="AVI1" i="79"/>
  <c r="AVH1" i="79"/>
  <c r="AVG1" i="79"/>
  <c r="AVF1" i="79"/>
  <c r="AVE1" i="79"/>
  <c r="AVD1" i="79"/>
  <c r="AVC1" i="79"/>
  <c r="AVB1" i="79"/>
  <c r="AVA1" i="79"/>
  <c r="AUZ1" i="79"/>
  <c r="AUY1" i="79"/>
  <c r="AUX1" i="79"/>
  <c r="AUW1" i="79"/>
  <c r="AUV1" i="79"/>
  <c r="AUU1" i="79"/>
  <c r="AUT1" i="79"/>
  <c r="AUS1" i="79"/>
  <c r="AUR1" i="79"/>
  <c r="AUQ1" i="79"/>
  <c r="AUP1" i="79"/>
  <c r="AUO1" i="79"/>
  <c r="AUN1" i="79"/>
  <c r="AUM1" i="79"/>
  <c r="AUL1" i="79"/>
  <c r="AUK1" i="79"/>
  <c r="AUJ1" i="79"/>
  <c r="AUI1" i="79"/>
  <c r="AUH1" i="79"/>
  <c r="AUG1" i="79"/>
  <c r="AUF1" i="79"/>
  <c r="AUE1" i="79"/>
  <c r="AUD1" i="79"/>
  <c r="AUC1" i="79"/>
  <c r="AUB1" i="79"/>
  <c r="AUA1" i="79"/>
  <c r="ATZ1" i="79"/>
  <c r="ATY1" i="79"/>
  <c r="ATX1" i="79"/>
  <c r="ATW1" i="79"/>
  <c r="ATV1" i="79"/>
  <c r="ATU1" i="79"/>
  <c r="ATT1" i="79"/>
  <c r="ATS1" i="79"/>
  <c r="ATR1" i="79"/>
  <c r="ATQ1" i="79"/>
  <c r="ATP1" i="79"/>
  <c r="ATO1" i="79"/>
  <c r="ATN1" i="79"/>
  <c r="ATM1" i="79"/>
  <c r="ATL1" i="79"/>
  <c r="ATK1" i="79"/>
  <c r="ATJ1" i="79"/>
  <c r="ATI1" i="79"/>
  <c r="ATH1" i="79"/>
  <c r="ATG1" i="79"/>
  <c r="ATF1" i="79"/>
  <c r="ATE1" i="79"/>
  <c r="ATD1" i="79"/>
  <c r="ATC1" i="79"/>
  <c r="ATB1" i="79"/>
  <c r="ATA1" i="79"/>
  <c r="ASZ1" i="79"/>
  <c r="ASY1" i="79"/>
  <c r="ASX1" i="79"/>
  <c r="ASW1" i="79"/>
  <c r="ASV1" i="79"/>
  <c r="ASU1" i="79"/>
  <c r="AST1" i="79"/>
  <c r="ASS1" i="79"/>
  <c r="ASR1" i="79"/>
  <c r="ASQ1" i="79"/>
  <c r="ASP1" i="79"/>
  <c r="ASO1" i="79"/>
  <c r="ASN1" i="79"/>
  <c r="ASM1" i="79"/>
  <c r="ASL1" i="79"/>
  <c r="ASK1" i="79"/>
  <c r="ASJ1" i="79"/>
  <c r="ASI1" i="79"/>
  <c r="ASH1" i="79"/>
  <c r="ASG1" i="79"/>
  <c r="ASF1" i="79"/>
  <c r="ASE1" i="79"/>
  <c r="ASD1" i="79"/>
  <c r="ASC1" i="79"/>
  <c r="ASB1" i="79"/>
  <c r="ASA1" i="79"/>
  <c r="ARZ1" i="79"/>
  <c r="ARY1" i="79"/>
  <c r="ARX1" i="79"/>
  <c r="ARW1" i="79"/>
  <c r="ARV1" i="79"/>
  <c r="ARU1" i="79"/>
  <c r="ART1" i="79"/>
  <c r="ARS1" i="79"/>
  <c r="ARR1" i="79"/>
  <c r="ARQ1" i="79"/>
  <c r="ARP1" i="79"/>
  <c r="ARO1" i="79"/>
  <c r="ARN1" i="79"/>
  <c r="ARM1" i="79"/>
  <c r="ARL1" i="79"/>
  <c r="ARK1" i="79"/>
  <c r="ARJ1" i="79"/>
  <c r="ARI1" i="79"/>
  <c r="ARH1" i="79"/>
  <c r="ARG1" i="79"/>
  <c r="ARF1" i="79"/>
  <c r="ARE1" i="79"/>
  <c r="ARD1" i="79"/>
  <c r="ARC1" i="79"/>
  <c r="ARB1" i="79"/>
  <c r="ARA1" i="79"/>
  <c r="AQZ1" i="79"/>
  <c r="AQY1" i="79"/>
  <c r="AQX1" i="79"/>
  <c r="AQW1" i="79"/>
  <c r="AQV1" i="79"/>
  <c r="AQU1" i="79"/>
  <c r="AQT1" i="79"/>
  <c r="AQS1" i="79"/>
  <c r="AQR1" i="79"/>
  <c r="AQQ1" i="79"/>
  <c r="AQP1" i="79"/>
  <c r="AQO1" i="79"/>
  <c r="AQN1" i="79"/>
  <c r="AQM1" i="79"/>
  <c r="AQL1" i="79"/>
  <c r="AQK1" i="79"/>
  <c r="AQJ1" i="79"/>
  <c r="AQI1" i="79"/>
  <c r="AQH1" i="79"/>
  <c r="AQG1" i="79"/>
  <c r="AQF1" i="79"/>
  <c r="AQE1" i="79"/>
  <c r="AQD1" i="79"/>
  <c r="AQC1" i="79"/>
  <c r="AQB1" i="79"/>
  <c r="AQA1" i="79"/>
  <c r="APZ1" i="79"/>
  <c r="APY1" i="79"/>
  <c r="APX1" i="79"/>
  <c r="APW1" i="79"/>
  <c r="APV1" i="79"/>
  <c r="APU1" i="79"/>
  <c r="APT1" i="79"/>
  <c r="APS1" i="79"/>
  <c r="APR1" i="79"/>
  <c r="APQ1" i="79"/>
  <c r="APP1" i="79"/>
  <c r="APO1" i="79"/>
  <c r="APN1" i="79"/>
  <c r="APM1" i="79"/>
  <c r="APL1" i="79"/>
  <c r="APK1" i="79"/>
  <c r="APJ1" i="79"/>
  <c r="API1" i="79"/>
  <c r="APH1" i="79"/>
  <c r="APG1" i="79"/>
  <c r="APF1" i="79"/>
  <c r="APE1" i="79"/>
  <c r="APD1" i="79"/>
  <c r="APC1" i="79"/>
  <c r="APB1" i="79"/>
  <c r="APA1" i="79"/>
  <c r="AOZ1" i="79"/>
  <c r="AOY1" i="79"/>
  <c r="AOX1" i="79"/>
  <c r="AOW1" i="79"/>
  <c r="AOV1" i="79"/>
  <c r="AOU1" i="79"/>
  <c r="AOT1" i="79"/>
  <c r="AOS1" i="79"/>
  <c r="AOR1" i="79"/>
  <c r="AOQ1" i="79"/>
  <c r="AOP1" i="79"/>
  <c r="AOO1" i="79"/>
  <c r="AON1" i="79"/>
  <c r="AOM1" i="79"/>
  <c r="AOL1" i="79"/>
  <c r="AOK1" i="79"/>
  <c r="AOJ1" i="79"/>
  <c r="AOI1" i="79"/>
  <c r="AOH1" i="79"/>
  <c r="AOG1" i="79"/>
  <c r="AOF1" i="79"/>
  <c r="AOE1" i="79"/>
  <c r="AOD1" i="79"/>
  <c r="AOC1" i="79"/>
  <c r="AOB1" i="79"/>
  <c r="AOA1" i="79"/>
  <c r="ANZ1" i="79"/>
  <c r="ANY1" i="79"/>
  <c r="ANX1" i="79"/>
  <c r="ANW1" i="79"/>
  <c r="ANV1" i="79"/>
  <c r="ANU1" i="79"/>
  <c r="ANT1" i="79"/>
  <c r="ANS1" i="79"/>
  <c r="ANR1" i="79"/>
  <c r="ANQ1" i="79"/>
  <c r="ANP1" i="79"/>
  <c r="ANO1" i="79"/>
  <c r="ANN1" i="79"/>
  <c r="ANM1" i="79"/>
  <c r="ANL1" i="79"/>
  <c r="ANK1" i="79"/>
  <c r="ANJ1" i="79"/>
  <c r="ANI1" i="79"/>
  <c r="ANH1" i="79"/>
  <c r="ANG1" i="79"/>
  <c r="ANF1" i="79"/>
  <c r="ANE1" i="79"/>
  <c r="AND1" i="79"/>
  <c r="ANC1" i="79"/>
  <c r="ANB1" i="79"/>
  <c r="ANA1" i="79"/>
  <c r="AMZ1" i="79"/>
  <c r="AMY1" i="79"/>
  <c r="AMX1" i="79"/>
  <c r="AMW1" i="79"/>
  <c r="AMV1" i="79"/>
  <c r="AMU1" i="79"/>
  <c r="AMT1" i="79"/>
  <c r="AMS1" i="79"/>
  <c r="AMR1" i="79"/>
  <c r="AMQ1" i="79"/>
  <c r="AMP1" i="79"/>
  <c r="AMO1" i="79"/>
  <c r="AMN1" i="79"/>
  <c r="AMM1" i="79"/>
  <c r="AML1" i="79"/>
  <c r="AMK1" i="79"/>
  <c r="AMJ1" i="79"/>
  <c r="AMI1" i="79"/>
  <c r="AMH1" i="79"/>
  <c r="AMG1" i="79"/>
  <c r="AMF1" i="79"/>
  <c r="AME1" i="79"/>
  <c r="AMD1" i="79"/>
  <c r="AMC1" i="79"/>
  <c r="AMB1" i="79"/>
  <c r="AMA1" i="79"/>
  <c r="ALZ1" i="79"/>
  <c r="ALY1" i="79"/>
  <c r="ALX1" i="79"/>
  <c r="ALW1" i="79"/>
  <c r="ALV1" i="79"/>
  <c r="ALU1" i="79"/>
  <c r="ALT1" i="79"/>
  <c r="ALS1" i="79"/>
  <c r="ALR1" i="79"/>
  <c r="ALQ1" i="79"/>
  <c r="ALP1" i="79"/>
  <c r="ALO1" i="79"/>
  <c r="ALN1" i="79"/>
  <c r="ALM1" i="79"/>
  <c r="ALL1" i="79"/>
  <c r="ALK1" i="79"/>
  <c r="ALJ1" i="79"/>
  <c r="ALI1" i="79"/>
  <c r="ALH1" i="79"/>
  <c r="ALG1" i="79"/>
  <c r="ALF1" i="79"/>
  <c r="ALE1" i="79"/>
  <c r="ALD1" i="79"/>
  <c r="ALC1" i="79"/>
  <c r="ALB1" i="79"/>
  <c r="ALA1" i="79"/>
  <c r="AKZ1" i="79"/>
  <c r="AKY1" i="79"/>
  <c r="AKX1" i="79"/>
  <c r="AKW1" i="79"/>
  <c r="AKV1" i="79"/>
  <c r="AKU1" i="79"/>
  <c r="AKT1" i="79"/>
  <c r="AKS1" i="79"/>
  <c r="AKR1" i="79"/>
  <c r="AKQ1" i="79"/>
  <c r="AKP1" i="79"/>
  <c r="AKO1" i="79"/>
  <c r="AKN1" i="79"/>
  <c r="AKM1" i="79"/>
  <c r="AKL1" i="79"/>
  <c r="AKK1" i="79"/>
  <c r="AKJ1" i="79"/>
  <c r="AKI1" i="79"/>
  <c r="AKH1" i="79"/>
  <c r="AKG1" i="79"/>
  <c r="AKF1" i="79"/>
  <c r="AKE1" i="79"/>
  <c r="AKD1" i="79"/>
  <c r="AKC1" i="79"/>
  <c r="AKB1" i="79"/>
  <c r="AKA1" i="79"/>
  <c r="AJZ1" i="79"/>
  <c r="AJY1" i="79"/>
  <c r="AJX1" i="79"/>
  <c r="AJW1" i="79"/>
  <c r="AJV1" i="79"/>
  <c r="AJU1" i="79"/>
  <c r="AJT1" i="79"/>
  <c r="AJS1" i="79"/>
  <c r="AJR1" i="79"/>
  <c r="AJQ1" i="79"/>
  <c r="AJP1" i="79"/>
  <c r="AJO1" i="79"/>
  <c r="AJN1" i="79"/>
  <c r="AJM1" i="79"/>
  <c r="AJL1" i="79"/>
  <c r="AJK1" i="79"/>
  <c r="AJJ1" i="79"/>
  <c r="AJI1" i="79"/>
  <c r="AJH1" i="79"/>
  <c r="AJG1" i="79"/>
  <c r="AJF1" i="79"/>
  <c r="AJE1" i="79"/>
  <c r="AJD1" i="79"/>
  <c r="AJC1" i="79"/>
  <c r="AJB1" i="79"/>
  <c r="AJA1" i="79"/>
  <c r="AIZ1" i="79"/>
  <c r="AIY1" i="79"/>
  <c r="AIX1" i="79"/>
  <c r="AIW1" i="79"/>
  <c r="AIV1" i="79"/>
  <c r="AIU1" i="79"/>
  <c r="AIT1" i="79"/>
  <c r="AIS1" i="79"/>
  <c r="AIR1" i="79"/>
  <c r="AIQ1" i="79"/>
  <c r="AIP1" i="79"/>
  <c r="AIO1" i="79"/>
  <c r="AIN1" i="79"/>
  <c r="AIM1" i="79"/>
  <c r="AIL1" i="79"/>
  <c r="AIK1" i="79"/>
  <c r="AIJ1" i="79"/>
  <c r="AII1" i="79"/>
  <c r="AIH1" i="79"/>
  <c r="AIG1" i="79"/>
  <c r="AIF1" i="79"/>
  <c r="AIE1" i="79"/>
  <c r="AID1" i="79"/>
  <c r="AIC1" i="79"/>
  <c r="AIB1" i="79"/>
  <c r="AIA1" i="79"/>
  <c r="AHZ1" i="79"/>
  <c r="AHY1" i="79"/>
  <c r="AHX1" i="79"/>
  <c r="AHW1" i="79"/>
  <c r="AHV1" i="79"/>
  <c r="AHU1" i="79"/>
  <c r="AHT1" i="79"/>
  <c r="AHS1" i="79"/>
  <c r="AHR1" i="79"/>
  <c r="AHQ1" i="79"/>
  <c r="AHP1" i="79"/>
  <c r="AHO1" i="79"/>
  <c r="AHN1" i="79"/>
  <c r="AHM1" i="79"/>
  <c r="AHL1" i="79"/>
  <c r="AHK1" i="79"/>
  <c r="AHJ1" i="79"/>
  <c r="AHI1" i="79"/>
  <c r="AHH1" i="79"/>
  <c r="AHG1" i="79"/>
  <c r="AHF1" i="79"/>
  <c r="AHE1" i="79"/>
  <c r="AHD1" i="79"/>
  <c r="AHC1" i="79"/>
  <c r="AHB1" i="79"/>
  <c r="AHA1" i="79"/>
  <c r="AGZ1" i="79"/>
  <c r="AGY1" i="79"/>
  <c r="AGX1" i="79"/>
  <c r="AGW1" i="79"/>
  <c r="AGV1" i="79"/>
  <c r="AGU1" i="79"/>
  <c r="AGT1" i="79"/>
  <c r="AGS1" i="79"/>
  <c r="AGR1" i="79"/>
  <c r="AGQ1" i="79"/>
  <c r="AGP1" i="79"/>
  <c r="AGO1" i="79"/>
  <c r="AGN1" i="79"/>
  <c r="AGM1" i="79"/>
  <c r="AGL1" i="79"/>
  <c r="AGK1" i="79"/>
  <c r="AGJ1" i="79"/>
  <c r="AGI1" i="79"/>
  <c r="AGH1" i="79"/>
  <c r="AGG1" i="79"/>
  <c r="AGF1" i="79"/>
  <c r="AGE1" i="79"/>
  <c r="AGD1" i="79"/>
  <c r="AGC1" i="79"/>
  <c r="AGB1" i="79"/>
  <c r="AGA1" i="79"/>
  <c r="AFZ1" i="79"/>
  <c r="AFY1" i="79"/>
  <c r="AFX1" i="79"/>
  <c r="AFW1" i="79"/>
  <c r="AFV1" i="79"/>
  <c r="AFU1" i="79"/>
  <c r="AFT1" i="79"/>
  <c r="AFS1" i="79"/>
  <c r="AFR1" i="79"/>
  <c r="AFQ1" i="79"/>
  <c r="AFP1" i="79"/>
  <c r="AFO1" i="79"/>
  <c r="AFN1" i="79"/>
  <c r="AFM1" i="79"/>
  <c r="AFL1" i="79"/>
  <c r="AFK1" i="79"/>
  <c r="AFJ1" i="79"/>
  <c r="AFI1" i="79"/>
  <c r="AFH1" i="79"/>
  <c r="AFG1" i="79"/>
  <c r="AFF1" i="79"/>
  <c r="AFE1" i="79"/>
  <c r="AFD1" i="79"/>
  <c r="AFC1" i="79"/>
  <c r="AFB1" i="79"/>
  <c r="AFA1" i="79"/>
  <c r="AEZ1" i="79"/>
  <c r="AEY1" i="79"/>
  <c r="AEX1" i="79"/>
  <c r="AEW1" i="79"/>
  <c r="AEV1" i="79"/>
  <c r="AEU1" i="79"/>
  <c r="AET1" i="79"/>
  <c r="AES1" i="79"/>
  <c r="AER1" i="79"/>
  <c r="AEQ1" i="79"/>
  <c r="AEP1" i="79"/>
  <c r="AEO1" i="79"/>
  <c r="AEN1" i="79"/>
  <c r="AEM1" i="79"/>
  <c r="AEL1" i="79"/>
  <c r="AEK1" i="79"/>
  <c r="AEJ1" i="79"/>
  <c r="AEI1" i="79"/>
  <c r="AEH1" i="79"/>
  <c r="AEG1" i="79"/>
  <c r="AEF1" i="79"/>
  <c r="AEE1" i="79"/>
  <c r="AED1" i="79"/>
  <c r="AEC1" i="79"/>
  <c r="AEB1" i="79"/>
  <c r="AEA1" i="79"/>
  <c r="ADZ1" i="79"/>
  <c r="ADY1" i="79"/>
  <c r="ADX1" i="79"/>
  <c r="ADW1" i="79"/>
  <c r="ADV1" i="79"/>
  <c r="ADU1" i="79"/>
  <c r="ADT1" i="79"/>
  <c r="ADS1" i="79"/>
  <c r="ADR1" i="79"/>
  <c r="ADQ1" i="79"/>
  <c r="ADP1" i="79"/>
  <c r="ADO1" i="79"/>
  <c r="ADN1" i="79"/>
  <c r="ADM1" i="79"/>
  <c r="ADL1" i="79"/>
  <c r="ADK1" i="79"/>
  <c r="ADJ1" i="79"/>
  <c r="ADI1" i="79"/>
  <c r="ADH1" i="79"/>
  <c r="ADG1" i="79"/>
  <c r="ADF1" i="79"/>
  <c r="ADE1" i="79"/>
  <c r="ADD1" i="79"/>
  <c r="ADC1" i="79"/>
  <c r="ADB1" i="79"/>
  <c r="ADA1" i="79"/>
  <c r="ACZ1" i="79"/>
  <c r="ACY1" i="79"/>
  <c r="ACX1" i="79"/>
  <c r="ACW1" i="79"/>
  <c r="ACV1" i="79"/>
  <c r="ACU1" i="79"/>
  <c r="ACT1" i="79"/>
  <c r="ACS1" i="79"/>
  <c r="ACR1" i="79"/>
  <c r="ACQ1" i="79"/>
  <c r="ACP1" i="79"/>
  <c r="ACO1" i="79"/>
  <c r="ACN1" i="79"/>
  <c r="ACM1" i="79"/>
  <c r="ACL1" i="79"/>
  <c r="ACK1" i="79"/>
  <c r="ACJ1" i="79"/>
  <c r="ACI1" i="79"/>
  <c r="ACH1" i="79"/>
  <c r="ACG1" i="79"/>
  <c r="ACF1" i="79"/>
  <c r="ACE1" i="79"/>
  <c r="ACD1" i="79"/>
  <c r="ACC1" i="79"/>
  <c r="ACB1" i="79"/>
  <c r="ACA1" i="79"/>
  <c r="ABZ1" i="79"/>
  <c r="ABY1" i="79"/>
  <c r="ABX1" i="79"/>
  <c r="ABW1" i="79"/>
  <c r="ABV1" i="79"/>
  <c r="ABU1" i="79"/>
  <c r="ABT1" i="79"/>
  <c r="ABS1" i="79"/>
  <c r="ABR1" i="79"/>
  <c r="ABQ1" i="79"/>
  <c r="ABP1" i="79"/>
  <c r="ABO1" i="79"/>
  <c r="ABN1" i="79"/>
  <c r="ABM1" i="79"/>
  <c r="ABL1" i="79"/>
  <c r="ABK1" i="79"/>
  <c r="ABJ1" i="79"/>
  <c r="ABI1" i="79"/>
  <c r="ABH1" i="79"/>
  <c r="ABG1" i="79"/>
  <c r="ABF1" i="79"/>
  <c r="ABE1" i="79"/>
  <c r="ABD1" i="79"/>
  <c r="ABC1" i="79"/>
  <c r="ABB1" i="79"/>
  <c r="ABA1" i="79"/>
  <c r="AAZ1" i="79"/>
  <c r="AAY1" i="79"/>
  <c r="AAX1" i="79"/>
  <c r="AAW1" i="79"/>
  <c r="AAV1" i="79"/>
  <c r="AAU1" i="79"/>
  <c r="AAT1" i="79"/>
  <c r="AAS1" i="79"/>
  <c r="AAR1" i="79"/>
  <c r="AAQ1" i="79"/>
  <c r="AAP1" i="79"/>
  <c r="AAO1" i="79"/>
  <c r="AAN1" i="79"/>
  <c r="AAM1" i="79"/>
  <c r="AAL1" i="79"/>
  <c r="AAK1" i="79"/>
  <c r="AAJ1" i="79"/>
  <c r="AAI1" i="79"/>
  <c r="AAH1" i="79"/>
  <c r="AAG1" i="79"/>
  <c r="AAF1" i="79"/>
  <c r="AAE1" i="79"/>
  <c r="AAD1" i="79"/>
  <c r="AAC1" i="79"/>
  <c r="AAB1" i="79"/>
  <c r="AAA1" i="79"/>
  <c r="ZZ1" i="79"/>
  <c r="ZY1" i="79"/>
  <c r="ZX1" i="79"/>
  <c r="ZW1" i="79"/>
  <c r="ZV1" i="79"/>
  <c r="ZU1" i="79"/>
  <c r="ZT1" i="79"/>
  <c r="ZS1" i="79"/>
  <c r="ZR1" i="79"/>
  <c r="ZQ1" i="79"/>
  <c r="ZP1" i="79"/>
  <c r="ZO1" i="79"/>
  <c r="ZN1" i="79"/>
  <c r="ZM1" i="79"/>
  <c r="ZL1" i="79"/>
  <c r="ZK1" i="79"/>
  <c r="ZJ1" i="79"/>
  <c r="ZI1" i="79"/>
  <c r="ZH1" i="79"/>
  <c r="ZG1" i="79"/>
  <c r="ZF1" i="79"/>
  <c r="ZE1" i="79"/>
  <c r="ZD1" i="79"/>
  <c r="ZC1" i="79"/>
  <c r="ZB1" i="79"/>
  <c r="ZA1" i="79"/>
  <c r="YZ1" i="79"/>
  <c r="YY1" i="79"/>
  <c r="YX1" i="79"/>
  <c r="YW1" i="79"/>
  <c r="YV1" i="79"/>
  <c r="YU1" i="79"/>
  <c r="YT1" i="79"/>
  <c r="YS1" i="79"/>
  <c r="YR1" i="79"/>
  <c r="YQ1" i="79"/>
  <c r="YP1" i="79"/>
  <c r="YO1" i="79"/>
  <c r="YN1" i="79"/>
  <c r="YM1" i="79"/>
  <c r="YL1" i="79"/>
  <c r="YK1" i="79"/>
  <c r="YJ1" i="79"/>
  <c r="YI1" i="79"/>
  <c r="YH1" i="79"/>
  <c r="YG1" i="79"/>
  <c r="YF1" i="79"/>
  <c r="YE1" i="79"/>
  <c r="YD1" i="79"/>
  <c r="YC1" i="79"/>
  <c r="YB1" i="79"/>
  <c r="YA1" i="79"/>
  <c r="XZ1" i="79"/>
  <c r="XY1" i="79"/>
  <c r="XX1" i="79"/>
  <c r="XW1" i="79"/>
  <c r="XV1" i="79"/>
  <c r="XU1" i="79"/>
  <c r="XT1" i="79"/>
  <c r="XS1" i="79"/>
  <c r="XR1" i="79"/>
  <c r="XQ1" i="79"/>
  <c r="XP1" i="79"/>
  <c r="XO1" i="79"/>
  <c r="XN1" i="79"/>
  <c r="XM1" i="79"/>
  <c r="XL1" i="79"/>
  <c r="XK1" i="79"/>
  <c r="XJ1" i="79"/>
  <c r="XI1" i="79"/>
  <c r="XH1" i="79"/>
  <c r="XG1" i="79"/>
  <c r="XF1" i="79"/>
  <c r="XE1" i="79"/>
  <c r="XD1" i="79"/>
  <c r="XC1" i="79"/>
  <c r="XB1" i="79"/>
  <c r="XA1" i="79"/>
  <c r="WZ1" i="79"/>
  <c r="WY1" i="79"/>
  <c r="WX1" i="79"/>
  <c r="WW1" i="79"/>
  <c r="WV1" i="79"/>
  <c r="WU1" i="79"/>
  <c r="WT1" i="79"/>
  <c r="WS1" i="79"/>
  <c r="WR1" i="79"/>
  <c r="WQ1" i="79"/>
  <c r="WP1" i="79"/>
  <c r="WO1" i="79"/>
  <c r="WN1" i="79"/>
  <c r="WM1" i="79"/>
  <c r="WL1" i="79"/>
  <c r="WK1" i="79"/>
  <c r="WJ1" i="79"/>
  <c r="WI1" i="79"/>
  <c r="WH1" i="79"/>
  <c r="WG1" i="79"/>
  <c r="WF1" i="79"/>
  <c r="WE1" i="79"/>
  <c r="WD1" i="79"/>
  <c r="WC1" i="79"/>
  <c r="WB1" i="79"/>
  <c r="WA1" i="79"/>
  <c r="VZ1" i="79"/>
  <c r="VY1" i="79"/>
  <c r="VX1" i="79"/>
  <c r="VW1" i="79"/>
  <c r="VV1" i="79"/>
  <c r="VU1" i="79"/>
  <c r="VT1" i="79"/>
  <c r="VS1" i="79"/>
  <c r="VR1" i="79"/>
  <c r="VQ1" i="79"/>
  <c r="VP1" i="79"/>
  <c r="VO1" i="79"/>
  <c r="VN1" i="79"/>
  <c r="VM1" i="79"/>
  <c r="VL1" i="79"/>
  <c r="VK1" i="79"/>
  <c r="VJ1" i="79"/>
  <c r="VI1" i="79"/>
  <c r="VH1" i="79"/>
  <c r="VG1" i="79"/>
  <c r="VF1" i="79"/>
  <c r="VE1" i="79"/>
  <c r="VD1" i="79"/>
  <c r="VC1" i="79"/>
  <c r="VB1" i="79"/>
  <c r="VA1" i="79"/>
  <c r="UZ1" i="79"/>
  <c r="UY1" i="79"/>
  <c r="UX1" i="79"/>
  <c r="UW1" i="79"/>
  <c r="UV1" i="79"/>
  <c r="UU1" i="79"/>
  <c r="UT1" i="79"/>
  <c r="US1" i="79"/>
  <c r="UR1" i="79"/>
  <c r="UQ1" i="79"/>
  <c r="UP1" i="79"/>
  <c r="UO1" i="79"/>
  <c r="UN1" i="79"/>
  <c r="UM1" i="79"/>
  <c r="UL1" i="79"/>
  <c r="UK1" i="79"/>
  <c r="UJ1" i="79"/>
  <c r="UI1" i="79"/>
  <c r="UH1" i="79"/>
  <c r="UG1" i="79"/>
  <c r="UF1" i="79"/>
  <c r="UE1" i="79"/>
  <c r="UD1" i="79"/>
  <c r="UC1" i="79"/>
  <c r="UB1" i="79"/>
  <c r="UA1" i="79"/>
  <c r="TZ1" i="79"/>
  <c r="TY1" i="79"/>
  <c r="TX1" i="79"/>
  <c r="TW1" i="79"/>
  <c r="TV1" i="79"/>
  <c r="TU1" i="79"/>
  <c r="TT1" i="79"/>
  <c r="TS1" i="79"/>
  <c r="TR1" i="79"/>
  <c r="TQ1" i="79"/>
  <c r="TP1" i="79"/>
  <c r="TO1" i="79"/>
  <c r="TN1" i="79"/>
  <c r="TM1" i="79"/>
  <c r="TL1" i="79"/>
  <c r="TK1" i="79"/>
  <c r="TJ1" i="79"/>
  <c r="TI1" i="79"/>
  <c r="TH1" i="79"/>
  <c r="TG1" i="79"/>
  <c r="TF1" i="79"/>
  <c r="TE1" i="79"/>
  <c r="TD1" i="79"/>
  <c r="TC1" i="79"/>
  <c r="TB1" i="79"/>
  <c r="TA1" i="79"/>
  <c r="SZ1" i="79"/>
  <c r="SY1" i="79"/>
  <c r="SX1" i="79"/>
  <c r="SW1" i="79"/>
  <c r="SV1" i="79"/>
  <c r="SU1" i="79"/>
  <c r="ST1" i="79"/>
  <c r="SS1" i="79"/>
  <c r="SR1" i="79"/>
  <c r="SQ1" i="79"/>
  <c r="SP1" i="79"/>
  <c r="SO1" i="79"/>
  <c r="SN1" i="79"/>
  <c r="SM1" i="79"/>
  <c r="SL1" i="79"/>
  <c r="SK1" i="79"/>
  <c r="SJ1" i="79"/>
  <c r="SI1" i="79"/>
  <c r="SH1" i="79"/>
  <c r="SG1" i="79"/>
  <c r="SF1" i="79"/>
  <c r="SE1" i="79"/>
  <c r="SD1" i="79"/>
  <c r="SC1" i="79"/>
  <c r="SB1" i="79"/>
  <c r="SA1" i="79"/>
  <c r="RZ1" i="79"/>
  <c r="RY1" i="79"/>
  <c r="RX1" i="79"/>
  <c r="RW1" i="79"/>
  <c r="RV1" i="79"/>
  <c r="RU1" i="79"/>
  <c r="RT1" i="79"/>
  <c r="RS1" i="79"/>
  <c r="RR1" i="79"/>
  <c r="RQ1" i="79"/>
  <c r="RP1" i="79"/>
  <c r="RO1" i="79"/>
  <c r="RN1" i="79"/>
  <c r="RM1" i="79"/>
  <c r="RL1" i="79"/>
  <c r="RK1" i="79"/>
  <c r="RJ1" i="79"/>
  <c r="RI1" i="79"/>
  <c r="RH1" i="79"/>
  <c r="RG1" i="79"/>
  <c r="RF1" i="79"/>
  <c r="RE1" i="79"/>
  <c r="RD1" i="79"/>
  <c r="RC1" i="79"/>
  <c r="RB1" i="79"/>
  <c r="RA1" i="79"/>
  <c r="QZ1" i="79"/>
  <c r="QY1" i="79"/>
  <c r="QX1" i="79"/>
  <c r="QW1" i="79"/>
  <c r="QV1" i="79"/>
  <c r="QU1" i="79"/>
  <c r="QT1" i="79"/>
  <c r="QS1" i="79"/>
  <c r="QR1" i="79"/>
  <c r="QQ1" i="79"/>
  <c r="QP1" i="79"/>
  <c r="QO1" i="79"/>
  <c r="QN1" i="79"/>
  <c r="QM1" i="79"/>
  <c r="QL1" i="79"/>
  <c r="QK1" i="79"/>
  <c r="QJ1" i="79"/>
  <c r="QI1" i="79"/>
  <c r="QH1" i="79"/>
  <c r="QG1" i="79"/>
  <c r="QF1" i="79"/>
  <c r="QE1" i="79"/>
  <c r="QD1" i="79"/>
  <c r="QC1" i="79"/>
  <c r="QB1" i="79"/>
  <c r="QA1" i="79"/>
  <c r="PZ1" i="79"/>
  <c r="PY1" i="79"/>
  <c r="PX1" i="79"/>
  <c r="PW1" i="79"/>
  <c r="PV1" i="79"/>
  <c r="PU1" i="79"/>
  <c r="PT1" i="79"/>
  <c r="PS1" i="79"/>
  <c r="PR1" i="79"/>
  <c r="PQ1" i="79"/>
  <c r="PP1" i="79"/>
  <c r="PO1" i="79"/>
  <c r="PN1" i="79"/>
  <c r="PM1" i="79"/>
  <c r="PL1" i="79"/>
  <c r="PK1" i="79"/>
  <c r="PJ1" i="79"/>
  <c r="PI1" i="79"/>
  <c r="PH1" i="79"/>
  <c r="PG1" i="79"/>
  <c r="PF1" i="79"/>
  <c r="PE1" i="79"/>
  <c r="PD1" i="79"/>
  <c r="PC1" i="79"/>
  <c r="PB1" i="79"/>
  <c r="PA1" i="79"/>
  <c r="OZ1" i="79"/>
  <c r="OY1" i="79"/>
  <c r="OX1" i="79"/>
  <c r="OW1" i="79"/>
  <c r="OV1" i="79"/>
  <c r="OU1" i="79"/>
  <c r="OT1" i="79"/>
  <c r="OS1" i="79"/>
  <c r="OR1" i="79"/>
  <c r="OQ1" i="79"/>
  <c r="OP1" i="79"/>
  <c r="OO1" i="79"/>
  <c r="ON1" i="79"/>
  <c r="OM1" i="79"/>
  <c r="OL1" i="79"/>
  <c r="OK1" i="79"/>
  <c r="OJ1" i="79"/>
  <c r="OI1" i="79"/>
  <c r="OH1" i="79"/>
  <c r="OG1" i="79"/>
  <c r="OF1" i="79"/>
  <c r="OE1" i="79"/>
  <c r="OD1" i="79"/>
  <c r="OC1" i="79"/>
  <c r="OB1" i="79"/>
  <c r="OA1" i="79"/>
  <c r="NZ1" i="79"/>
  <c r="NY1" i="79"/>
  <c r="NX1" i="79"/>
  <c r="NW1" i="79"/>
  <c r="NV1" i="79"/>
  <c r="NU1" i="79"/>
  <c r="NT1" i="79"/>
  <c r="NS1" i="79"/>
  <c r="NR1" i="79"/>
  <c r="NQ1" i="79"/>
  <c r="NP1" i="79"/>
  <c r="NO1" i="79"/>
  <c r="NN1" i="79"/>
  <c r="NM1" i="79"/>
  <c r="NL1" i="79"/>
  <c r="NK1" i="79"/>
  <c r="NJ1" i="79"/>
  <c r="NI1" i="79"/>
  <c r="NH1" i="79"/>
  <c r="NG1" i="79"/>
  <c r="NF1" i="79"/>
  <c r="NE1" i="79"/>
  <c r="ND1" i="79"/>
  <c r="NC1" i="79"/>
  <c r="NB1" i="79"/>
  <c r="NA1" i="79"/>
  <c r="MZ1" i="79"/>
  <c r="MY1" i="79"/>
  <c r="MX1" i="79"/>
  <c r="MW1" i="79"/>
  <c r="MV1" i="79"/>
  <c r="MU1" i="79"/>
  <c r="MT1" i="79"/>
  <c r="MS1" i="79"/>
  <c r="MR1" i="79"/>
  <c r="MQ1" i="79"/>
  <c r="MP1" i="79"/>
  <c r="MO1" i="79"/>
  <c r="MN1" i="79"/>
  <c r="MM1" i="79"/>
  <c r="ML1" i="79"/>
  <c r="MK1" i="79"/>
  <c r="MJ1" i="79"/>
  <c r="MI1" i="79"/>
  <c r="MH1" i="79"/>
  <c r="MG1" i="79"/>
  <c r="MF1" i="79"/>
  <c r="ME1" i="79"/>
  <c r="MD1" i="79"/>
  <c r="MC1" i="79"/>
  <c r="MB1" i="79"/>
  <c r="MA1" i="79"/>
  <c r="LZ1" i="79"/>
  <c r="LY1" i="79"/>
  <c r="LX1" i="79"/>
  <c r="LW1" i="79"/>
  <c r="LV1" i="79"/>
  <c r="LU1" i="79"/>
  <c r="LT1" i="79"/>
  <c r="LS1" i="79"/>
  <c r="LR1" i="79"/>
  <c r="LQ1" i="79"/>
  <c r="LP1" i="79"/>
  <c r="LO1" i="79"/>
  <c r="LN1" i="79"/>
  <c r="LM1" i="79"/>
  <c r="LL1" i="79"/>
  <c r="LK1" i="79"/>
  <c r="LJ1" i="79"/>
  <c r="LI1" i="79"/>
  <c r="LH1" i="79"/>
  <c r="LG1" i="79"/>
  <c r="LF1" i="79"/>
  <c r="LE1" i="79"/>
  <c r="LD1" i="79"/>
  <c r="LC1" i="79"/>
  <c r="LB1" i="79"/>
  <c r="LA1" i="79"/>
  <c r="KZ1" i="79"/>
  <c r="KY1" i="79"/>
  <c r="KX1" i="79"/>
  <c r="KW1" i="79"/>
  <c r="KV1" i="79"/>
  <c r="KU1" i="79"/>
  <c r="KT1" i="79"/>
  <c r="KS1" i="79"/>
  <c r="KR1" i="79"/>
  <c r="KQ1" i="79"/>
  <c r="KP1" i="79"/>
  <c r="KO1" i="79"/>
  <c r="KN1" i="79"/>
  <c r="KM1" i="79"/>
  <c r="KL1" i="79"/>
  <c r="KK1" i="79"/>
  <c r="KJ1" i="79"/>
  <c r="KI1" i="79"/>
  <c r="KH1" i="79"/>
  <c r="KG1" i="79"/>
  <c r="KF1" i="79"/>
  <c r="KE1" i="79"/>
  <c r="KD1" i="79"/>
  <c r="KC1" i="79"/>
  <c r="KB1" i="79"/>
  <c r="KA1" i="79"/>
  <c r="JZ1" i="79"/>
  <c r="JY1" i="79"/>
  <c r="JX1" i="79"/>
  <c r="JW1" i="79"/>
  <c r="JV1" i="79"/>
  <c r="JU1" i="79"/>
  <c r="JT1" i="79"/>
  <c r="JS1" i="79"/>
  <c r="JR1" i="79"/>
  <c r="JQ1" i="79"/>
  <c r="JP1" i="79"/>
  <c r="JO1" i="79"/>
  <c r="JN1" i="79"/>
  <c r="JM1" i="79"/>
  <c r="JL1" i="79"/>
  <c r="JK1" i="79"/>
  <c r="JJ1" i="79"/>
  <c r="JI1" i="79"/>
  <c r="JH1" i="79"/>
  <c r="JG1" i="79"/>
  <c r="JF1" i="79"/>
  <c r="JE1" i="79"/>
  <c r="JD1" i="79"/>
  <c r="JC1" i="79"/>
  <c r="JB1" i="79"/>
  <c r="JA1" i="79"/>
  <c r="IZ1" i="79"/>
  <c r="IY1" i="79"/>
  <c r="IX1" i="79"/>
  <c r="IW1" i="79"/>
  <c r="IV1" i="79"/>
  <c r="IU1" i="79"/>
  <c r="IT1" i="79"/>
  <c r="IS1" i="79"/>
  <c r="IR1" i="79"/>
  <c r="IQ1" i="79"/>
  <c r="IP1" i="79"/>
  <c r="IO1" i="79"/>
  <c r="IN1" i="79"/>
  <c r="IM1" i="79"/>
  <c r="IL1" i="79"/>
  <c r="IK1" i="79"/>
  <c r="IJ1" i="79"/>
  <c r="II1" i="79"/>
  <c r="IH1" i="79"/>
  <c r="IG1" i="79"/>
  <c r="IF1" i="79"/>
  <c r="IE1" i="79"/>
  <c r="ID1" i="79"/>
  <c r="IC1" i="79"/>
  <c r="IB1" i="79"/>
  <c r="IA1" i="79"/>
  <c r="HZ1" i="79"/>
  <c r="HY1" i="79"/>
  <c r="HX1" i="79"/>
  <c r="HW1" i="79"/>
  <c r="HV1" i="79"/>
  <c r="HU1" i="79"/>
  <c r="HT1" i="79"/>
  <c r="HS1" i="79"/>
  <c r="HR1" i="79"/>
  <c r="HQ1" i="79"/>
  <c r="HP1" i="79"/>
  <c r="HO1" i="79"/>
  <c r="HN1" i="79"/>
  <c r="HM1" i="79"/>
  <c r="HL1" i="79"/>
  <c r="HK1" i="79"/>
  <c r="HJ1" i="79"/>
  <c r="HI1" i="79"/>
  <c r="HH1" i="79"/>
  <c r="HG1" i="79"/>
  <c r="HF1" i="79"/>
  <c r="HE1" i="79"/>
  <c r="HD1" i="79"/>
  <c r="HC1" i="79"/>
  <c r="HB1" i="79"/>
  <c r="HA1" i="79"/>
  <c r="GZ1" i="79"/>
  <c r="GY1" i="79"/>
  <c r="GX1" i="79"/>
  <c r="GW1" i="79"/>
  <c r="GV1" i="79"/>
  <c r="GU1" i="79"/>
  <c r="GT1" i="79"/>
  <c r="GS1" i="79"/>
  <c r="GR1" i="79"/>
  <c r="GQ1" i="79"/>
  <c r="GP1" i="79"/>
  <c r="GO1" i="79"/>
  <c r="GN1" i="79"/>
  <c r="GM1" i="79"/>
  <c r="GL1" i="79"/>
  <c r="GK1" i="79"/>
  <c r="GJ1" i="79"/>
  <c r="GI1" i="79"/>
  <c r="GH1" i="79"/>
  <c r="GG1" i="79"/>
  <c r="GF1" i="79"/>
  <c r="GE1" i="79"/>
  <c r="GD1" i="79"/>
  <c r="GC1" i="79"/>
  <c r="GB1" i="79"/>
  <c r="GA1" i="79"/>
  <c r="FZ1" i="79"/>
  <c r="FY1" i="79"/>
  <c r="FX1" i="79"/>
  <c r="FW1" i="79"/>
  <c r="FV1" i="79"/>
  <c r="FU1" i="79"/>
  <c r="FT1" i="79"/>
  <c r="FS1" i="79"/>
  <c r="FR1" i="79"/>
  <c r="FQ1" i="79"/>
  <c r="FP1" i="79"/>
  <c r="FO1" i="79"/>
  <c r="FN1" i="79"/>
  <c r="FM1" i="79"/>
  <c r="FL1" i="79"/>
  <c r="FK1" i="79"/>
  <c r="FJ1" i="79"/>
  <c r="FI1" i="79"/>
  <c r="FH1" i="79"/>
  <c r="FG1" i="79"/>
  <c r="FF1" i="79"/>
  <c r="FE1" i="79"/>
  <c r="FD1" i="79"/>
  <c r="FC1" i="79"/>
  <c r="FB1" i="79"/>
  <c r="FA1" i="79"/>
  <c r="EZ1" i="79"/>
  <c r="EY1" i="79"/>
  <c r="EX1" i="79"/>
  <c r="EW1" i="79"/>
  <c r="EV1" i="79"/>
  <c r="EU1" i="79"/>
  <c r="ET1" i="79"/>
  <c r="ES1" i="79"/>
  <c r="ER1" i="79"/>
  <c r="EQ1" i="79"/>
  <c r="EP1" i="79"/>
  <c r="EO1" i="79"/>
  <c r="EN1" i="79"/>
  <c r="EM1" i="79"/>
  <c r="EL1" i="79"/>
  <c r="EK1" i="79"/>
  <c r="EJ1" i="79"/>
  <c r="EI1" i="79"/>
  <c r="EH1" i="79"/>
  <c r="EG1" i="79"/>
  <c r="EF1" i="79"/>
  <c r="EE1" i="79"/>
  <c r="ED1" i="79"/>
  <c r="EC1" i="79"/>
  <c r="EB1" i="79"/>
  <c r="EA1" i="79"/>
  <c r="DZ1" i="79"/>
  <c r="DY1" i="79"/>
  <c r="DX1" i="79"/>
  <c r="DW1" i="79"/>
  <c r="DV1" i="79"/>
  <c r="DU1" i="79"/>
  <c r="DT1" i="79"/>
  <c r="DS1" i="79"/>
  <c r="DR1" i="79"/>
  <c r="DQ1" i="79"/>
  <c r="DP1" i="79"/>
  <c r="DO1" i="79"/>
  <c r="DN1" i="79"/>
  <c r="DM1" i="79"/>
  <c r="DL1" i="79"/>
  <c r="DK1" i="79"/>
  <c r="DJ1" i="79"/>
  <c r="DI1" i="79"/>
  <c r="DH1" i="79"/>
  <c r="DG1" i="79"/>
  <c r="DF1" i="79"/>
  <c r="DE1" i="79"/>
  <c r="DD1" i="79"/>
  <c r="DC1" i="79"/>
  <c r="DB1" i="79"/>
  <c r="DA1" i="79"/>
  <c r="CZ1" i="79"/>
  <c r="CY1" i="79"/>
  <c r="CX1" i="79"/>
  <c r="CW1" i="79"/>
  <c r="CV1" i="79"/>
  <c r="CU1" i="79"/>
  <c r="CT1" i="79"/>
  <c r="CS1" i="79"/>
  <c r="CR1" i="79"/>
  <c r="CQ1" i="79"/>
  <c r="CP1" i="79"/>
  <c r="CO1" i="79"/>
  <c r="CN1" i="79"/>
  <c r="CM1" i="79"/>
  <c r="CL1" i="79"/>
  <c r="CK1" i="79"/>
  <c r="CJ1" i="79"/>
  <c r="CI1" i="79"/>
  <c r="CH1" i="79"/>
  <c r="CG1" i="79"/>
  <c r="CF1" i="79"/>
  <c r="CE1" i="79"/>
  <c r="CD1" i="79"/>
  <c r="CC1" i="79"/>
  <c r="CB1" i="79"/>
  <c r="CA1" i="79"/>
  <c r="BZ1" i="79"/>
  <c r="BY1" i="79"/>
  <c r="BX1" i="79"/>
  <c r="BW1" i="79"/>
  <c r="BV1" i="79"/>
  <c r="BU1" i="79"/>
  <c r="BT1" i="79"/>
  <c r="BS1" i="79"/>
  <c r="BR1" i="79"/>
  <c r="BQ1" i="79"/>
  <c r="BP1" i="79"/>
  <c r="BO1" i="79"/>
  <c r="BN1" i="79"/>
  <c r="BM1" i="79"/>
  <c r="BL1" i="79"/>
  <c r="BK1" i="79"/>
  <c r="BJ1" i="79"/>
  <c r="BI1" i="79"/>
  <c r="BH1" i="79"/>
  <c r="BG1" i="79"/>
  <c r="BF1" i="79"/>
  <c r="BE1" i="79"/>
  <c r="BD1" i="79"/>
  <c r="BC1" i="79"/>
  <c r="BB1" i="79"/>
  <c r="BA1" i="79"/>
  <c r="AZ1" i="79"/>
  <c r="AY1" i="79"/>
  <c r="AX1" i="79"/>
  <c r="AW1" i="79"/>
  <c r="AV1" i="79"/>
  <c r="AU1" i="79"/>
  <c r="AT1" i="79"/>
  <c r="AS1" i="79"/>
  <c r="AR1" i="79"/>
  <c r="AQ1" i="79"/>
  <c r="AP1" i="79"/>
  <c r="AO1" i="79"/>
  <c r="AN1" i="79"/>
  <c r="AM1" i="79"/>
  <c r="AL1" i="79"/>
  <c r="AK1" i="79"/>
  <c r="AJ1" i="79"/>
  <c r="AI1" i="79"/>
  <c r="AH1" i="79"/>
  <c r="AG1" i="79"/>
  <c r="AF1" i="79"/>
  <c r="AE1" i="79"/>
  <c r="AD1" i="79"/>
  <c r="AC1" i="79"/>
  <c r="AB1" i="79"/>
  <c r="AA1" i="79"/>
  <c r="Z1" i="79"/>
  <c r="Y1" i="79"/>
  <c r="X1" i="79"/>
  <c r="W1" i="79"/>
  <c r="V1" i="79"/>
  <c r="U1" i="79"/>
  <c r="T1" i="79"/>
  <c r="S1" i="79"/>
  <c r="R1" i="79"/>
  <c r="Q1" i="79"/>
  <c r="P1" i="79"/>
  <c r="O1" i="79"/>
  <c r="N1" i="79"/>
  <c r="M1" i="79"/>
  <c r="L1" i="79"/>
  <c r="K1" i="79"/>
  <c r="J1" i="79"/>
  <c r="I1" i="79"/>
  <c r="H1" i="79"/>
  <c r="G1" i="79"/>
  <c r="F1" i="79"/>
  <c r="E1" i="79"/>
  <c r="D1" i="79"/>
  <c r="C1" i="79"/>
  <c r="B1" i="79"/>
  <c r="C3" i="78"/>
  <c r="D3" i="78" s="1"/>
  <c r="E3" i="78" s="1"/>
  <c r="F3" i="78" s="1"/>
  <c r="G3" i="78" s="1"/>
  <c r="H3" i="78" s="1"/>
  <c r="I3" i="78" s="1"/>
  <c r="J3" i="78" s="1"/>
  <c r="K3" i="78" s="1"/>
  <c r="L3" i="78" s="1"/>
  <c r="M3" i="78" s="1"/>
  <c r="N3" i="78" s="1"/>
  <c r="O3" i="78" s="1"/>
  <c r="P3" i="78" s="1"/>
  <c r="Q3" i="78" s="1"/>
  <c r="R3" i="78" s="1"/>
  <c r="S3" i="78" s="1"/>
  <c r="T3" i="78" s="1"/>
  <c r="U3" i="78" s="1"/>
  <c r="V3" i="78" s="1"/>
  <c r="W3" i="78" s="1"/>
  <c r="X3" i="78" s="1"/>
  <c r="Y3" i="78" s="1"/>
  <c r="Z3" i="78" s="1"/>
  <c r="AA3" i="78" s="1"/>
  <c r="AB3" i="78" s="1"/>
  <c r="AC3" i="78" s="1"/>
  <c r="AD3" i="78" s="1"/>
  <c r="AE3" i="78" s="1"/>
  <c r="AF3" i="78" s="1"/>
  <c r="AG3" i="78" s="1"/>
  <c r="AH3" i="78" s="1"/>
  <c r="AI3" i="78" s="1"/>
  <c r="AJ3" i="78" s="1"/>
  <c r="AK3" i="78" s="1"/>
  <c r="AL3" i="78" s="1"/>
  <c r="AM3" i="78" s="1"/>
  <c r="AN3" i="78" s="1"/>
  <c r="AO3" i="78" s="1"/>
  <c r="AP3" i="78" s="1"/>
  <c r="AQ3" i="78" s="1"/>
  <c r="AR3" i="78" s="1"/>
  <c r="AS3" i="78" s="1"/>
  <c r="AT3" i="78" s="1"/>
  <c r="AU3" i="78" s="1"/>
  <c r="AV3" i="78" s="1"/>
  <c r="AW3" i="78" s="1"/>
  <c r="AX3" i="78" s="1"/>
  <c r="AY3" i="78" s="1"/>
  <c r="AZ3" i="78" s="1"/>
  <c r="BA3" i="78" s="1"/>
  <c r="BE31" i="59" l="1"/>
  <c r="BD31" i="59"/>
  <c r="BC31" i="59"/>
  <c r="BB31" i="59"/>
  <c r="BA31" i="59"/>
  <c r="AZ31" i="59"/>
  <c r="AY31" i="59"/>
  <c r="AX31" i="59"/>
  <c r="AW31" i="59"/>
  <c r="AV31" i="59"/>
  <c r="AU31" i="59"/>
  <c r="AT31" i="59"/>
  <c r="AS31" i="59"/>
  <c r="AR31" i="59"/>
  <c r="AQ31" i="59"/>
  <c r="AP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O31" i="59"/>
  <c r="N31" i="59"/>
  <c r="M31" i="59"/>
  <c r="L31" i="59"/>
  <c r="K31" i="59"/>
  <c r="J31" i="59"/>
  <c r="I31" i="59"/>
  <c r="H31" i="59"/>
  <c r="G31" i="59"/>
  <c r="F31" i="59"/>
  <c r="BE30" i="59"/>
  <c r="BE32" i="59" s="1"/>
  <c r="BD30" i="59"/>
  <c r="BD32" i="59" s="1"/>
  <c r="BC30" i="59"/>
  <c r="BC32" i="59" s="1"/>
  <c r="BB30" i="59"/>
  <c r="BB32" i="59" s="1"/>
  <c r="BA30" i="59"/>
  <c r="BA32" i="59" s="1"/>
  <c r="AZ30" i="59"/>
  <c r="AZ32" i="59" s="1"/>
  <c r="AY30" i="59"/>
  <c r="AY32" i="59" s="1"/>
  <c r="AX30" i="59"/>
  <c r="AX32" i="59" s="1"/>
  <c r="AW30" i="59"/>
  <c r="AW32" i="59" s="1"/>
  <c r="AV30" i="59"/>
  <c r="AV32" i="59" s="1"/>
  <c r="AU30" i="59"/>
  <c r="AU32" i="59" s="1"/>
  <c r="AT30" i="59"/>
  <c r="AT32" i="59" s="1"/>
  <c r="AS30" i="59"/>
  <c r="AS32" i="59" s="1"/>
  <c r="AR30" i="59"/>
  <c r="AR32" i="59" s="1"/>
  <c r="AQ30" i="59"/>
  <c r="AQ32" i="59" s="1"/>
  <c r="AP30" i="59"/>
  <c r="AP32" i="59" s="1"/>
  <c r="AO30" i="59"/>
  <c r="AO32" i="59" s="1"/>
  <c r="AN30" i="59"/>
  <c r="AN32" i="59" s="1"/>
  <c r="AM30" i="59"/>
  <c r="AM32" i="59" s="1"/>
  <c r="AL30" i="59"/>
  <c r="AL32" i="59" s="1"/>
  <c r="AK30" i="59"/>
  <c r="AK32" i="59" s="1"/>
  <c r="AJ30" i="59"/>
  <c r="AJ32" i="59" s="1"/>
  <c r="AI30" i="59"/>
  <c r="AI32" i="59" s="1"/>
  <c r="AH30" i="59"/>
  <c r="AH32" i="59" s="1"/>
  <c r="AG30" i="59"/>
  <c r="AG32" i="59" s="1"/>
  <c r="AF30" i="59"/>
  <c r="AF32" i="59" s="1"/>
  <c r="AE30" i="59"/>
  <c r="AE32" i="59" s="1"/>
  <c r="AD30" i="59"/>
  <c r="AD32" i="59" s="1"/>
  <c r="AC30" i="59"/>
  <c r="AC32" i="59" s="1"/>
  <c r="AB30" i="59"/>
  <c r="AB32" i="59" s="1"/>
  <c r="AA30" i="59"/>
  <c r="AA32" i="59" s="1"/>
  <c r="Z30" i="59"/>
  <c r="Z32" i="59" s="1"/>
  <c r="Y30" i="59"/>
  <c r="Y32" i="59" s="1"/>
  <c r="X30" i="59"/>
  <c r="X32" i="59" s="1"/>
  <c r="W30" i="59"/>
  <c r="W32" i="59" s="1"/>
  <c r="V30" i="59"/>
  <c r="V32" i="59" s="1"/>
  <c r="U30" i="59"/>
  <c r="U32" i="59" s="1"/>
  <c r="T30" i="59"/>
  <c r="T32" i="59" s="1"/>
  <c r="S30" i="59"/>
  <c r="S32" i="59" s="1"/>
  <c r="R30" i="59"/>
  <c r="R32" i="59" s="1"/>
  <c r="Q30" i="59"/>
  <c r="Q32" i="59" s="1"/>
  <c r="P30" i="59"/>
  <c r="P32" i="59" s="1"/>
  <c r="O30" i="59"/>
  <c r="O32" i="59" s="1"/>
  <c r="N30" i="59"/>
  <c r="N32" i="59" s="1"/>
  <c r="M30" i="59"/>
  <c r="M32" i="59" s="1"/>
  <c r="L30" i="59"/>
  <c r="L32" i="59" s="1"/>
  <c r="K30" i="59"/>
  <c r="K32" i="59" s="1"/>
  <c r="J30" i="59"/>
  <c r="J32" i="59" s="1"/>
  <c r="I30" i="59"/>
  <c r="I32" i="59" s="1"/>
  <c r="H30" i="59"/>
  <c r="H32" i="59" s="1"/>
  <c r="G30" i="59"/>
  <c r="G32" i="59" s="1"/>
  <c r="F30" i="59"/>
  <c r="F32" i="59" s="1"/>
  <c r="BE31" i="58"/>
  <c r="BD31" i="58"/>
  <c r="BC31" i="58"/>
  <c r="BB31" i="58"/>
  <c r="BA31" i="58"/>
  <c r="AZ31" i="58"/>
  <c r="AY31" i="58"/>
  <c r="AX31" i="58"/>
  <c r="AW31" i="58"/>
  <c r="AV31" i="58"/>
  <c r="AU31" i="58"/>
  <c r="AT31" i="58"/>
  <c r="AS31" i="58"/>
  <c r="AR31" i="58"/>
  <c r="AQ31" i="58"/>
  <c r="AP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O31" i="58"/>
  <c r="N31" i="58"/>
  <c r="M31" i="58"/>
  <c r="L31" i="58"/>
  <c r="K31" i="58"/>
  <c r="J31" i="58"/>
  <c r="I31" i="58"/>
  <c r="H31" i="58"/>
  <c r="G31" i="58"/>
  <c r="F31" i="58"/>
  <c r="BE30" i="58"/>
  <c r="BE32" i="58" s="1"/>
  <c r="BD30" i="58"/>
  <c r="BD32" i="58" s="1"/>
  <c r="BC30" i="58"/>
  <c r="BC32" i="58" s="1"/>
  <c r="BB30" i="58"/>
  <c r="BB32" i="58" s="1"/>
  <c r="BA30" i="58"/>
  <c r="BA32" i="58" s="1"/>
  <c r="AZ30" i="58"/>
  <c r="AZ32" i="58" s="1"/>
  <c r="AY30" i="58"/>
  <c r="AY32" i="58" s="1"/>
  <c r="AX30" i="58"/>
  <c r="AX32" i="58" s="1"/>
  <c r="AW30" i="58"/>
  <c r="AW32" i="58" s="1"/>
  <c r="AV30" i="58"/>
  <c r="AV32" i="58" s="1"/>
  <c r="AU30" i="58"/>
  <c r="AU32" i="58" s="1"/>
  <c r="AT30" i="58"/>
  <c r="AT32" i="58" s="1"/>
  <c r="AS30" i="58"/>
  <c r="AS32" i="58" s="1"/>
  <c r="AR30" i="58"/>
  <c r="AR32" i="58" s="1"/>
  <c r="AQ30" i="58"/>
  <c r="AQ32" i="58" s="1"/>
  <c r="AP30" i="58"/>
  <c r="AP32" i="58" s="1"/>
  <c r="AO30" i="58"/>
  <c r="AO32" i="58" s="1"/>
  <c r="AN30" i="58"/>
  <c r="AN32" i="58" s="1"/>
  <c r="AM30" i="58"/>
  <c r="AM32" i="58" s="1"/>
  <c r="AL30" i="58"/>
  <c r="AL32" i="58" s="1"/>
  <c r="AK30" i="58"/>
  <c r="AK32" i="58" s="1"/>
  <c r="AJ30" i="58"/>
  <c r="AJ32" i="58" s="1"/>
  <c r="AI30" i="58"/>
  <c r="AI32" i="58" s="1"/>
  <c r="AH30" i="58"/>
  <c r="AH32" i="58" s="1"/>
  <c r="AG30" i="58"/>
  <c r="AG32" i="58" s="1"/>
  <c r="AF30" i="58"/>
  <c r="AF32" i="58" s="1"/>
  <c r="AE30" i="58"/>
  <c r="AE32" i="58" s="1"/>
  <c r="AD30" i="58"/>
  <c r="AD32" i="58" s="1"/>
  <c r="AC30" i="58"/>
  <c r="AC32" i="58" s="1"/>
  <c r="AB30" i="58"/>
  <c r="AB32" i="58" s="1"/>
  <c r="AA30" i="58"/>
  <c r="AA32" i="58" s="1"/>
  <c r="Z30" i="58"/>
  <c r="Z32" i="58" s="1"/>
  <c r="Y30" i="58"/>
  <c r="Y32" i="58" s="1"/>
  <c r="X30" i="58"/>
  <c r="X32" i="58" s="1"/>
  <c r="W30" i="58"/>
  <c r="W32" i="58" s="1"/>
  <c r="V30" i="58"/>
  <c r="V32" i="58" s="1"/>
  <c r="U30" i="58"/>
  <c r="U32" i="58" s="1"/>
  <c r="T30" i="58"/>
  <c r="T32" i="58" s="1"/>
  <c r="S30" i="58"/>
  <c r="S32" i="58" s="1"/>
  <c r="R30" i="58"/>
  <c r="R32" i="58" s="1"/>
  <c r="Q30" i="58"/>
  <c r="Q32" i="58" s="1"/>
  <c r="P30" i="58"/>
  <c r="P32" i="58" s="1"/>
  <c r="O30" i="58"/>
  <c r="O32" i="58" s="1"/>
  <c r="N30" i="58"/>
  <c r="N32" i="58" s="1"/>
  <c r="M30" i="58"/>
  <c r="M32" i="58" s="1"/>
  <c r="L30" i="58"/>
  <c r="L32" i="58" s="1"/>
  <c r="K30" i="58"/>
  <c r="K32" i="58" s="1"/>
  <c r="J30" i="58"/>
  <c r="J32" i="58" s="1"/>
  <c r="I30" i="58"/>
  <c r="I32" i="58" s="1"/>
  <c r="H30" i="58"/>
  <c r="H32" i="58" s="1"/>
  <c r="G30" i="58"/>
  <c r="G32" i="58" s="1"/>
  <c r="F30" i="58"/>
  <c r="F32" i="58" s="1"/>
  <c r="BE31" i="57"/>
  <c r="BD31" i="57"/>
  <c r="BC31" i="57"/>
  <c r="BB31" i="57"/>
  <c r="BA31" i="57"/>
  <c r="AZ31" i="57"/>
  <c r="AY31" i="57"/>
  <c r="AX31" i="57"/>
  <c r="AW31" i="57"/>
  <c r="AV31" i="57"/>
  <c r="AU31" i="57"/>
  <c r="AT31" i="57"/>
  <c r="AS31" i="57"/>
  <c r="AR31" i="57"/>
  <c r="AQ31" i="57"/>
  <c r="AP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O31" i="57"/>
  <c r="N31" i="57"/>
  <c r="M31" i="57"/>
  <c r="L31" i="57"/>
  <c r="K31" i="57"/>
  <c r="J31" i="57"/>
  <c r="I31" i="57"/>
  <c r="H31" i="57"/>
  <c r="G31" i="57"/>
  <c r="F31" i="57"/>
  <c r="BE30" i="57"/>
  <c r="BE32" i="57" s="1"/>
  <c r="BD30" i="57"/>
  <c r="BD32" i="57" s="1"/>
  <c r="BC30" i="57"/>
  <c r="BC32" i="57" s="1"/>
  <c r="BB30" i="57"/>
  <c r="BB32" i="57" s="1"/>
  <c r="BA30" i="57"/>
  <c r="BA32" i="57" s="1"/>
  <c r="AZ30" i="57"/>
  <c r="AZ32" i="57" s="1"/>
  <c r="AY30" i="57"/>
  <c r="AY32" i="57" s="1"/>
  <c r="AX30" i="57"/>
  <c r="AX32" i="57" s="1"/>
  <c r="AW30" i="57"/>
  <c r="AW32" i="57" s="1"/>
  <c r="AV30" i="57"/>
  <c r="AV32" i="57" s="1"/>
  <c r="AU30" i="57"/>
  <c r="AU32" i="57" s="1"/>
  <c r="AT30" i="57"/>
  <c r="AT32" i="57" s="1"/>
  <c r="AS30" i="57"/>
  <c r="AS32" i="57" s="1"/>
  <c r="AR30" i="57"/>
  <c r="AR32" i="57" s="1"/>
  <c r="AQ30" i="57"/>
  <c r="AQ32" i="57" s="1"/>
  <c r="AP30" i="57"/>
  <c r="AP32" i="57" s="1"/>
  <c r="AO30" i="57"/>
  <c r="AO32" i="57" s="1"/>
  <c r="AN30" i="57"/>
  <c r="AN32" i="57" s="1"/>
  <c r="AM30" i="57"/>
  <c r="AM32" i="57" s="1"/>
  <c r="AL30" i="57"/>
  <c r="AL32" i="57" s="1"/>
  <c r="AK30" i="57"/>
  <c r="AK32" i="57" s="1"/>
  <c r="AJ30" i="57"/>
  <c r="AJ32" i="57" s="1"/>
  <c r="AI30" i="57"/>
  <c r="AI32" i="57" s="1"/>
  <c r="AH30" i="57"/>
  <c r="AH32" i="57" s="1"/>
  <c r="AG30" i="57"/>
  <c r="AG32" i="57" s="1"/>
  <c r="AF30" i="57"/>
  <c r="AF32" i="57" s="1"/>
  <c r="AE30" i="57"/>
  <c r="AE32" i="57" s="1"/>
  <c r="AD30" i="57"/>
  <c r="AD32" i="57" s="1"/>
  <c r="AC30" i="57"/>
  <c r="AC32" i="57" s="1"/>
  <c r="AB30" i="57"/>
  <c r="AB32" i="57" s="1"/>
  <c r="AA30" i="57"/>
  <c r="AA32" i="57" s="1"/>
  <c r="Z30" i="57"/>
  <c r="Z32" i="57" s="1"/>
  <c r="Y30" i="57"/>
  <c r="Y32" i="57" s="1"/>
  <c r="X30" i="57"/>
  <c r="X32" i="57" s="1"/>
  <c r="W30" i="57"/>
  <c r="W32" i="57" s="1"/>
  <c r="V30" i="57"/>
  <c r="V32" i="57" s="1"/>
  <c r="U30" i="57"/>
  <c r="U32" i="57" s="1"/>
  <c r="T30" i="57"/>
  <c r="T32" i="57" s="1"/>
  <c r="S30" i="57"/>
  <c r="S32" i="57" s="1"/>
  <c r="R30" i="57"/>
  <c r="R32" i="57" s="1"/>
  <c r="Q30" i="57"/>
  <c r="Q32" i="57" s="1"/>
  <c r="P30" i="57"/>
  <c r="P32" i="57" s="1"/>
  <c r="O30" i="57"/>
  <c r="O32" i="57" s="1"/>
  <c r="N30" i="57"/>
  <c r="N32" i="57" s="1"/>
  <c r="M30" i="57"/>
  <c r="M32" i="57" s="1"/>
  <c r="L30" i="57"/>
  <c r="L32" i="57" s="1"/>
  <c r="K30" i="57"/>
  <c r="K32" i="57" s="1"/>
  <c r="J30" i="57"/>
  <c r="J32" i="57" s="1"/>
  <c r="I30" i="57"/>
  <c r="I32" i="57" s="1"/>
  <c r="H30" i="57"/>
  <c r="H32" i="57" s="1"/>
  <c r="G30" i="57"/>
  <c r="G32" i="57" s="1"/>
  <c r="F30" i="57"/>
  <c r="F32" i="57" s="1"/>
  <c r="BE31" i="56"/>
  <c r="BD31" i="56"/>
  <c r="BC31" i="56"/>
  <c r="BB31" i="56"/>
  <c r="BA31" i="56"/>
  <c r="AZ31" i="56"/>
  <c r="AY31" i="56"/>
  <c r="AX31" i="56"/>
  <c r="AW31" i="56"/>
  <c r="AV31" i="56"/>
  <c r="AU31" i="56"/>
  <c r="AT31" i="56"/>
  <c r="AS31" i="56"/>
  <c r="AR31" i="56"/>
  <c r="AQ31" i="56"/>
  <c r="AP31" i="56"/>
  <c r="AO31" i="56"/>
  <c r="AN31" i="56"/>
  <c r="AM31" i="56"/>
  <c r="AL31" i="56"/>
  <c r="AK31" i="56"/>
  <c r="AJ31" i="56"/>
  <c r="AI31" i="56"/>
  <c r="AH31" i="56"/>
  <c r="AG31" i="56"/>
  <c r="AF31" i="56"/>
  <c r="AE31" i="56"/>
  <c r="AD31" i="56"/>
  <c r="AC31" i="56"/>
  <c r="AB31" i="56"/>
  <c r="AA31" i="56"/>
  <c r="Z31" i="56"/>
  <c r="Y31" i="56"/>
  <c r="X31" i="56"/>
  <c r="W31" i="56"/>
  <c r="V31" i="56"/>
  <c r="U31" i="56"/>
  <c r="T31" i="56"/>
  <c r="S31" i="56"/>
  <c r="R31" i="56"/>
  <c r="Q31" i="56"/>
  <c r="P31" i="56"/>
  <c r="O31" i="56"/>
  <c r="N31" i="56"/>
  <c r="M31" i="56"/>
  <c r="L31" i="56"/>
  <c r="K31" i="56"/>
  <c r="J31" i="56"/>
  <c r="I31" i="56"/>
  <c r="H31" i="56"/>
  <c r="G31" i="56"/>
  <c r="F31" i="56"/>
  <c r="BE30" i="56"/>
  <c r="BE32" i="56" s="1"/>
  <c r="BD30" i="56"/>
  <c r="BD32" i="56" s="1"/>
  <c r="BC30" i="56"/>
  <c r="BC32" i="56" s="1"/>
  <c r="BB30" i="56"/>
  <c r="BB32" i="56" s="1"/>
  <c r="BA30" i="56"/>
  <c r="BA32" i="56" s="1"/>
  <c r="AZ30" i="56"/>
  <c r="AZ32" i="56" s="1"/>
  <c r="AY30" i="56"/>
  <c r="AY32" i="56" s="1"/>
  <c r="AX30" i="56"/>
  <c r="AX32" i="56" s="1"/>
  <c r="AW30" i="56"/>
  <c r="AW32" i="56" s="1"/>
  <c r="AV30" i="56"/>
  <c r="AV32" i="56" s="1"/>
  <c r="AU30" i="56"/>
  <c r="AU32" i="56" s="1"/>
  <c r="AT30" i="56"/>
  <c r="AT32" i="56" s="1"/>
  <c r="AS30" i="56"/>
  <c r="AS32" i="56" s="1"/>
  <c r="AR30" i="56"/>
  <c r="AR32" i="56" s="1"/>
  <c r="AQ30" i="56"/>
  <c r="AQ32" i="56" s="1"/>
  <c r="AP30" i="56"/>
  <c r="AP32" i="56" s="1"/>
  <c r="AO30" i="56"/>
  <c r="AO32" i="56" s="1"/>
  <c r="AN30" i="56"/>
  <c r="AN32" i="56" s="1"/>
  <c r="AM30" i="56"/>
  <c r="AM32" i="56" s="1"/>
  <c r="AL30" i="56"/>
  <c r="AL32" i="56" s="1"/>
  <c r="AK30" i="56"/>
  <c r="AK32" i="56" s="1"/>
  <c r="AJ30" i="56"/>
  <c r="AJ32" i="56" s="1"/>
  <c r="AI30" i="56"/>
  <c r="AI32" i="56" s="1"/>
  <c r="AH30" i="56"/>
  <c r="AH32" i="56" s="1"/>
  <c r="AG30" i="56"/>
  <c r="AG32" i="56" s="1"/>
  <c r="AF30" i="56"/>
  <c r="AF32" i="56" s="1"/>
  <c r="AE30" i="56"/>
  <c r="AE32" i="56" s="1"/>
  <c r="AD30" i="56"/>
  <c r="AD32" i="56" s="1"/>
  <c r="AC30" i="56"/>
  <c r="AC32" i="56" s="1"/>
  <c r="AB30" i="56"/>
  <c r="AB32" i="56" s="1"/>
  <c r="AA30" i="56"/>
  <c r="AA32" i="56" s="1"/>
  <c r="Z30" i="56"/>
  <c r="Z32" i="56" s="1"/>
  <c r="Y30" i="56"/>
  <c r="Y32" i="56" s="1"/>
  <c r="X30" i="56"/>
  <c r="X32" i="56" s="1"/>
  <c r="W30" i="56"/>
  <c r="W32" i="56" s="1"/>
  <c r="V30" i="56"/>
  <c r="V32" i="56" s="1"/>
  <c r="U30" i="56"/>
  <c r="U32" i="56" s="1"/>
  <c r="T30" i="56"/>
  <c r="T32" i="56" s="1"/>
  <c r="S30" i="56"/>
  <c r="S32" i="56" s="1"/>
  <c r="R30" i="56"/>
  <c r="R32" i="56" s="1"/>
  <c r="Q30" i="56"/>
  <c r="Q32" i="56" s="1"/>
  <c r="P30" i="56"/>
  <c r="P32" i="56" s="1"/>
  <c r="O30" i="56"/>
  <c r="O32" i="56" s="1"/>
  <c r="N30" i="56"/>
  <c r="N32" i="56" s="1"/>
  <c r="M30" i="56"/>
  <c r="M32" i="56" s="1"/>
  <c r="L30" i="56"/>
  <c r="L32" i="56" s="1"/>
  <c r="K30" i="56"/>
  <c r="K32" i="56" s="1"/>
  <c r="J30" i="56"/>
  <c r="J32" i="56" s="1"/>
  <c r="I30" i="56"/>
  <c r="I32" i="56" s="1"/>
  <c r="H30" i="56"/>
  <c r="H32" i="56" s="1"/>
  <c r="G30" i="56"/>
  <c r="G32" i="56" s="1"/>
  <c r="F30" i="56"/>
  <c r="F32" i="56" s="1"/>
  <c r="BE31" i="55"/>
  <c r="BD31" i="55"/>
  <c r="BC31" i="55"/>
  <c r="BB31" i="55"/>
  <c r="BA31" i="55"/>
  <c r="AZ31" i="55"/>
  <c r="AY31" i="55"/>
  <c r="AX31" i="55"/>
  <c r="AW31" i="55"/>
  <c r="AV31" i="55"/>
  <c r="AU31" i="55"/>
  <c r="AT31" i="55"/>
  <c r="AS31" i="55"/>
  <c r="AR31" i="55"/>
  <c r="AQ31" i="55"/>
  <c r="AP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BE30" i="55"/>
  <c r="BE32" i="55" s="1"/>
  <c r="BD30" i="55"/>
  <c r="BD32" i="55" s="1"/>
  <c r="BC30" i="55"/>
  <c r="BC32" i="55" s="1"/>
  <c r="BB30" i="55"/>
  <c r="BB32" i="55" s="1"/>
  <c r="BA30" i="55"/>
  <c r="BA32" i="55" s="1"/>
  <c r="AZ30" i="55"/>
  <c r="AZ32" i="55" s="1"/>
  <c r="AY30" i="55"/>
  <c r="AY32" i="55" s="1"/>
  <c r="AX30" i="55"/>
  <c r="AX32" i="55" s="1"/>
  <c r="AW30" i="55"/>
  <c r="AW32" i="55" s="1"/>
  <c r="AV30" i="55"/>
  <c r="AV32" i="55" s="1"/>
  <c r="AU30" i="55"/>
  <c r="AU32" i="55" s="1"/>
  <c r="AT30" i="55"/>
  <c r="AT32" i="55" s="1"/>
  <c r="AS30" i="55"/>
  <c r="AS32" i="55" s="1"/>
  <c r="AR30" i="55"/>
  <c r="AR32" i="55" s="1"/>
  <c r="AQ30" i="55"/>
  <c r="AQ32" i="55" s="1"/>
  <c r="AP30" i="55"/>
  <c r="AP32" i="55" s="1"/>
  <c r="AO30" i="55"/>
  <c r="AO32" i="55" s="1"/>
  <c r="AN30" i="55"/>
  <c r="AN32" i="55" s="1"/>
  <c r="AM30" i="55"/>
  <c r="AM32" i="55" s="1"/>
  <c r="AL30" i="55"/>
  <c r="AL32" i="55" s="1"/>
  <c r="AK30" i="55"/>
  <c r="AK32" i="55" s="1"/>
  <c r="AJ30" i="55"/>
  <c r="AJ32" i="55" s="1"/>
  <c r="AI30" i="55"/>
  <c r="AI32" i="55" s="1"/>
  <c r="AH30" i="55"/>
  <c r="AH32" i="55" s="1"/>
  <c r="AG30" i="55"/>
  <c r="AG32" i="55" s="1"/>
  <c r="AF30" i="55"/>
  <c r="AF32" i="55" s="1"/>
  <c r="AE30" i="55"/>
  <c r="AE32" i="55" s="1"/>
  <c r="AD30" i="55"/>
  <c r="AD32" i="55" s="1"/>
  <c r="AC30" i="55"/>
  <c r="AC32" i="55" s="1"/>
  <c r="AB30" i="55"/>
  <c r="AB32" i="55" s="1"/>
  <c r="AA30" i="55"/>
  <c r="AA32" i="55" s="1"/>
  <c r="Z30" i="55"/>
  <c r="Z32" i="55" s="1"/>
  <c r="Y30" i="55"/>
  <c r="Y32" i="55" s="1"/>
  <c r="X30" i="55"/>
  <c r="X32" i="55" s="1"/>
  <c r="W30" i="55"/>
  <c r="W32" i="55" s="1"/>
  <c r="V30" i="55"/>
  <c r="V32" i="55" s="1"/>
  <c r="U30" i="55"/>
  <c r="U32" i="55" s="1"/>
  <c r="T30" i="55"/>
  <c r="T32" i="55" s="1"/>
  <c r="S30" i="55"/>
  <c r="S32" i="55" s="1"/>
  <c r="R30" i="55"/>
  <c r="R32" i="55" s="1"/>
  <c r="Q30" i="55"/>
  <c r="Q32" i="55" s="1"/>
  <c r="P30" i="55"/>
  <c r="P32" i="55" s="1"/>
  <c r="O30" i="55"/>
  <c r="O32" i="55" s="1"/>
  <c r="N30" i="55"/>
  <c r="N32" i="55" s="1"/>
  <c r="M30" i="55"/>
  <c r="M32" i="55" s="1"/>
  <c r="L30" i="55"/>
  <c r="L32" i="55" s="1"/>
  <c r="K30" i="55"/>
  <c r="K32" i="55" s="1"/>
  <c r="J30" i="55"/>
  <c r="J32" i="55" s="1"/>
  <c r="I30" i="55"/>
  <c r="I32" i="55" s="1"/>
  <c r="H30" i="55"/>
  <c r="H32" i="55" s="1"/>
  <c r="G30" i="55"/>
  <c r="G32" i="55" s="1"/>
  <c r="F30" i="55"/>
  <c r="F32" i="55" s="1"/>
  <c r="BE31" i="54"/>
  <c r="BD31" i="54"/>
  <c r="BC31" i="54"/>
  <c r="BB31" i="54"/>
  <c r="BA31" i="54"/>
  <c r="AZ31" i="54"/>
  <c r="AY31" i="54"/>
  <c r="AX31" i="54"/>
  <c r="AW31" i="54"/>
  <c r="AV31" i="54"/>
  <c r="AU31" i="54"/>
  <c r="AT31" i="54"/>
  <c r="AS31" i="54"/>
  <c r="AR31" i="54"/>
  <c r="AQ31" i="54"/>
  <c r="AP31" i="54"/>
  <c r="AO31" i="54"/>
  <c r="AN31" i="54"/>
  <c r="AM31" i="54"/>
  <c r="AL31" i="54"/>
  <c r="AK31" i="54"/>
  <c r="AJ31" i="54"/>
  <c r="AI31" i="54"/>
  <c r="AH31" i="54"/>
  <c r="AG31" i="54"/>
  <c r="AF31" i="54"/>
  <c r="AE31" i="54"/>
  <c r="AD31" i="54"/>
  <c r="AC31" i="54"/>
  <c r="AB31" i="54"/>
  <c r="AA31" i="54"/>
  <c r="Z31" i="54"/>
  <c r="Y31" i="54"/>
  <c r="X31" i="54"/>
  <c r="W31" i="54"/>
  <c r="V31" i="54"/>
  <c r="U31" i="54"/>
  <c r="T31" i="54"/>
  <c r="S31" i="54"/>
  <c r="R31" i="54"/>
  <c r="Q31" i="54"/>
  <c r="P31" i="54"/>
  <c r="O31" i="54"/>
  <c r="N31" i="54"/>
  <c r="M31" i="54"/>
  <c r="L31" i="54"/>
  <c r="K31" i="54"/>
  <c r="J31" i="54"/>
  <c r="I31" i="54"/>
  <c r="H31" i="54"/>
  <c r="G31" i="54"/>
  <c r="F31" i="54"/>
  <c r="BE30" i="54"/>
  <c r="BE32" i="54" s="1"/>
  <c r="BD30" i="54"/>
  <c r="BD32" i="54" s="1"/>
  <c r="BC30" i="54"/>
  <c r="BC32" i="54" s="1"/>
  <c r="BB30" i="54"/>
  <c r="BB32" i="54" s="1"/>
  <c r="BA30" i="54"/>
  <c r="BA32" i="54" s="1"/>
  <c r="AZ30" i="54"/>
  <c r="AZ32" i="54" s="1"/>
  <c r="AY30" i="54"/>
  <c r="AY32" i="54" s="1"/>
  <c r="AX30" i="54"/>
  <c r="AX32" i="54" s="1"/>
  <c r="AW30" i="54"/>
  <c r="AW32" i="54" s="1"/>
  <c r="AV30" i="54"/>
  <c r="AV32" i="54" s="1"/>
  <c r="AU30" i="54"/>
  <c r="AU32" i="54" s="1"/>
  <c r="AT30" i="54"/>
  <c r="AT32" i="54" s="1"/>
  <c r="AS30" i="54"/>
  <c r="AS32" i="54" s="1"/>
  <c r="AR30" i="54"/>
  <c r="AR32" i="54" s="1"/>
  <c r="AQ30" i="54"/>
  <c r="AQ32" i="54" s="1"/>
  <c r="AP30" i="54"/>
  <c r="AP32" i="54" s="1"/>
  <c r="AO30" i="54"/>
  <c r="AO32" i="54" s="1"/>
  <c r="AN30" i="54"/>
  <c r="AN32" i="54" s="1"/>
  <c r="AM30" i="54"/>
  <c r="AM32" i="54" s="1"/>
  <c r="AL30" i="54"/>
  <c r="AL32" i="54" s="1"/>
  <c r="AK30" i="54"/>
  <c r="AK32" i="54" s="1"/>
  <c r="AJ30" i="54"/>
  <c r="AJ32" i="54" s="1"/>
  <c r="AI30" i="54"/>
  <c r="AI32" i="54" s="1"/>
  <c r="AH30" i="54"/>
  <c r="AH32" i="54" s="1"/>
  <c r="AG30" i="54"/>
  <c r="AG32" i="54" s="1"/>
  <c r="AF30" i="54"/>
  <c r="AF32" i="54" s="1"/>
  <c r="AE30" i="54"/>
  <c r="AE32" i="54" s="1"/>
  <c r="AD30" i="54"/>
  <c r="AD32" i="54" s="1"/>
  <c r="AC30" i="54"/>
  <c r="AC32" i="54" s="1"/>
  <c r="AB30" i="54"/>
  <c r="AB32" i="54" s="1"/>
  <c r="AA30" i="54"/>
  <c r="AA32" i="54" s="1"/>
  <c r="Z30" i="54"/>
  <c r="Z32" i="54" s="1"/>
  <c r="Y30" i="54"/>
  <c r="Y32" i="54" s="1"/>
  <c r="X30" i="54"/>
  <c r="X32" i="54" s="1"/>
  <c r="W30" i="54"/>
  <c r="W32" i="54" s="1"/>
  <c r="V30" i="54"/>
  <c r="V32" i="54" s="1"/>
  <c r="U30" i="54"/>
  <c r="U32" i="54" s="1"/>
  <c r="T30" i="54"/>
  <c r="T32" i="54" s="1"/>
  <c r="S30" i="54"/>
  <c r="S32" i="54" s="1"/>
  <c r="R30" i="54"/>
  <c r="R32" i="54" s="1"/>
  <c r="Q30" i="54"/>
  <c r="Q32" i="54" s="1"/>
  <c r="P30" i="54"/>
  <c r="P32" i="54" s="1"/>
  <c r="O30" i="54"/>
  <c r="O32" i="54" s="1"/>
  <c r="N30" i="54"/>
  <c r="N32" i="54" s="1"/>
  <c r="M30" i="54"/>
  <c r="M32" i="54" s="1"/>
  <c r="L30" i="54"/>
  <c r="L32" i="54" s="1"/>
  <c r="K30" i="54"/>
  <c r="K32" i="54" s="1"/>
  <c r="J30" i="54"/>
  <c r="J32" i="54" s="1"/>
  <c r="I30" i="54"/>
  <c r="I32" i="54" s="1"/>
  <c r="H30" i="54"/>
  <c r="H32" i="54" s="1"/>
  <c r="G30" i="54"/>
  <c r="G32" i="54" s="1"/>
  <c r="F30" i="54"/>
  <c r="F32" i="54" s="1"/>
  <c r="BE31" i="53"/>
  <c r="BD31" i="53"/>
  <c r="BC31" i="53"/>
  <c r="BB31" i="53"/>
  <c r="BA31" i="53"/>
  <c r="AZ31" i="53"/>
  <c r="AY31" i="53"/>
  <c r="AX31" i="53"/>
  <c r="AW31" i="53"/>
  <c r="AV31" i="53"/>
  <c r="AU31" i="53"/>
  <c r="AT31" i="53"/>
  <c r="AS31" i="53"/>
  <c r="AR31" i="53"/>
  <c r="AQ31" i="53"/>
  <c r="AP31" i="53"/>
  <c r="AO31" i="53"/>
  <c r="AN31" i="53"/>
  <c r="AM31" i="53"/>
  <c r="AL31" i="53"/>
  <c r="AK31" i="53"/>
  <c r="AJ31" i="53"/>
  <c r="AI31" i="53"/>
  <c r="AH31"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BE30" i="53"/>
  <c r="BE32" i="53" s="1"/>
  <c r="BD30" i="53"/>
  <c r="BD32" i="53" s="1"/>
  <c r="BC30" i="53"/>
  <c r="BC32" i="53" s="1"/>
  <c r="BB30" i="53"/>
  <c r="BB32" i="53" s="1"/>
  <c r="BA30" i="53"/>
  <c r="BA32" i="53" s="1"/>
  <c r="AZ30" i="53"/>
  <c r="AZ32" i="53" s="1"/>
  <c r="AY30" i="53"/>
  <c r="AY32" i="53" s="1"/>
  <c r="AX30" i="53"/>
  <c r="AX32" i="53" s="1"/>
  <c r="AW30" i="53"/>
  <c r="AW32" i="53" s="1"/>
  <c r="AV30" i="53"/>
  <c r="AV32" i="53" s="1"/>
  <c r="AU30" i="53"/>
  <c r="AU32" i="53" s="1"/>
  <c r="AT30" i="53"/>
  <c r="AT32" i="53" s="1"/>
  <c r="AS30" i="53"/>
  <c r="AS32" i="53" s="1"/>
  <c r="AR30" i="53"/>
  <c r="AR32" i="53" s="1"/>
  <c r="AQ30" i="53"/>
  <c r="AQ32" i="53" s="1"/>
  <c r="AP30" i="53"/>
  <c r="AP32" i="53" s="1"/>
  <c r="AO30" i="53"/>
  <c r="AO32" i="53" s="1"/>
  <c r="AN30" i="53"/>
  <c r="AN32" i="53" s="1"/>
  <c r="AM30" i="53"/>
  <c r="AM32" i="53" s="1"/>
  <c r="AL30" i="53"/>
  <c r="AL32" i="53" s="1"/>
  <c r="AK30" i="53"/>
  <c r="AK32" i="53" s="1"/>
  <c r="AJ30" i="53"/>
  <c r="AJ32" i="53" s="1"/>
  <c r="AI30" i="53"/>
  <c r="AI32" i="53" s="1"/>
  <c r="AH30" i="53"/>
  <c r="AH32" i="53" s="1"/>
  <c r="AG30" i="53"/>
  <c r="AG32" i="53" s="1"/>
  <c r="AF30" i="53"/>
  <c r="AF32" i="53" s="1"/>
  <c r="AE30" i="53"/>
  <c r="AE32" i="53" s="1"/>
  <c r="AD30" i="53"/>
  <c r="AD32" i="53" s="1"/>
  <c r="AC30" i="53"/>
  <c r="AC32" i="53" s="1"/>
  <c r="AB30" i="53"/>
  <c r="AB32" i="53" s="1"/>
  <c r="AA30" i="53"/>
  <c r="AA32" i="53" s="1"/>
  <c r="Z30" i="53"/>
  <c r="Z32" i="53" s="1"/>
  <c r="Y30" i="53"/>
  <c r="Y32" i="53" s="1"/>
  <c r="X30" i="53"/>
  <c r="X32" i="53" s="1"/>
  <c r="W30" i="53"/>
  <c r="W32" i="53" s="1"/>
  <c r="V30" i="53"/>
  <c r="V32" i="53" s="1"/>
  <c r="U30" i="53"/>
  <c r="U32" i="53" s="1"/>
  <c r="T30" i="53"/>
  <c r="T32" i="53" s="1"/>
  <c r="S30" i="53"/>
  <c r="S32" i="53" s="1"/>
  <c r="R30" i="53"/>
  <c r="R32" i="53" s="1"/>
  <c r="Q30" i="53"/>
  <c r="Q32" i="53" s="1"/>
  <c r="P30" i="53"/>
  <c r="P32" i="53" s="1"/>
  <c r="O30" i="53"/>
  <c r="O32" i="53" s="1"/>
  <c r="N30" i="53"/>
  <c r="N32" i="53" s="1"/>
  <c r="M30" i="53"/>
  <c r="M32" i="53" s="1"/>
  <c r="L30" i="53"/>
  <c r="L32" i="53" s="1"/>
  <c r="K30" i="53"/>
  <c r="K32" i="53" s="1"/>
  <c r="J30" i="53"/>
  <c r="J32" i="53" s="1"/>
  <c r="I30" i="53"/>
  <c r="I32" i="53" s="1"/>
  <c r="H30" i="53"/>
  <c r="H32" i="53" s="1"/>
  <c r="G30" i="53"/>
  <c r="G32" i="53" s="1"/>
  <c r="F30" i="53"/>
  <c r="F32" i="53" s="1"/>
  <c r="BE31" i="52"/>
  <c r="BD31" i="52"/>
  <c r="BC31" i="52"/>
  <c r="BB31" i="52"/>
  <c r="BA31" i="52"/>
  <c r="AZ31" i="52"/>
  <c r="AY31" i="52"/>
  <c r="AX31" i="52"/>
  <c r="AW31" i="52"/>
  <c r="AV31" i="52"/>
  <c r="AU31" i="52"/>
  <c r="AT31" i="52"/>
  <c r="AS31" i="52"/>
  <c r="AR31" i="52"/>
  <c r="AQ31" i="52"/>
  <c r="AP31" i="52"/>
  <c r="AO31" i="52"/>
  <c r="AN31" i="52"/>
  <c r="AM31" i="52"/>
  <c r="AL31" i="52"/>
  <c r="AK31" i="52"/>
  <c r="AJ31" i="52"/>
  <c r="AI31" i="52"/>
  <c r="AH31" i="52"/>
  <c r="AG31" i="52"/>
  <c r="AF31" i="52"/>
  <c r="AE31" i="52"/>
  <c r="AD31" i="52"/>
  <c r="AC31" i="52"/>
  <c r="AB31" i="52"/>
  <c r="AA31" i="52"/>
  <c r="Z31" i="52"/>
  <c r="Y31" i="52"/>
  <c r="X31" i="52"/>
  <c r="W31" i="52"/>
  <c r="V31" i="52"/>
  <c r="U31" i="52"/>
  <c r="T31" i="52"/>
  <c r="S31" i="52"/>
  <c r="R31" i="52"/>
  <c r="Q31" i="52"/>
  <c r="P31" i="52"/>
  <c r="O31" i="52"/>
  <c r="N31" i="52"/>
  <c r="M31" i="52"/>
  <c r="L31" i="52"/>
  <c r="K31" i="52"/>
  <c r="J31" i="52"/>
  <c r="I31" i="52"/>
  <c r="H31" i="52"/>
  <c r="G31" i="52"/>
  <c r="F31" i="52"/>
  <c r="BE30" i="52"/>
  <c r="BE32" i="52" s="1"/>
  <c r="BD30" i="52"/>
  <c r="BD32" i="52" s="1"/>
  <c r="BC30" i="52"/>
  <c r="BC32" i="52" s="1"/>
  <c r="BB30" i="52"/>
  <c r="BB32" i="52" s="1"/>
  <c r="BA30" i="52"/>
  <c r="BA32" i="52" s="1"/>
  <c r="AZ30" i="52"/>
  <c r="AZ32" i="52" s="1"/>
  <c r="AY30" i="52"/>
  <c r="AY32" i="52" s="1"/>
  <c r="AX30" i="52"/>
  <c r="AX32" i="52" s="1"/>
  <c r="AW30" i="52"/>
  <c r="AW32" i="52" s="1"/>
  <c r="AV30" i="52"/>
  <c r="AV32" i="52" s="1"/>
  <c r="AU30" i="52"/>
  <c r="AU32" i="52" s="1"/>
  <c r="AT30" i="52"/>
  <c r="AT32" i="52" s="1"/>
  <c r="AS30" i="52"/>
  <c r="AS32" i="52" s="1"/>
  <c r="AR30" i="52"/>
  <c r="AR32" i="52" s="1"/>
  <c r="AQ30" i="52"/>
  <c r="AQ32" i="52" s="1"/>
  <c r="AP30" i="52"/>
  <c r="AP32" i="52" s="1"/>
  <c r="AO30" i="52"/>
  <c r="AO32" i="52" s="1"/>
  <c r="AN30" i="52"/>
  <c r="AN32" i="52" s="1"/>
  <c r="AM30" i="52"/>
  <c r="AM32" i="52" s="1"/>
  <c r="AL30" i="52"/>
  <c r="AL32" i="52" s="1"/>
  <c r="AK30" i="52"/>
  <c r="AK32" i="52" s="1"/>
  <c r="AJ30" i="52"/>
  <c r="AJ32" i="52" s="1"/>
  <c r="AI30" i="52"/>
  <c r="AI32" i="52" s="1"/>
  <c r="AH30" i="52"/>
  <c r="AH32" i="52" s="1"/>
  <c r="AG30" i="52"/>
  <c r="AG32" i="52" s="1"/>
  <c r="AF30" i="52"/>
  <c r="AF32" i="52" s="1"/>
  <c r="AE30" i="52"/>
  <c r="AE32" i="52" s="1"/>
  <c r="AD30" i="52"/>
  <c r="AD32" i="52" s="1"/>
  <c r="AC30" i="52"/>
  <c r="AC32" i="52" s="1"/>
  <c r="AB30" i="52"/>
  <c r="AB32" i="52" s="1"/>
  <c r="AA30" i="52"/>
  <c r="AA32" i="52" s="1"/>
  <c r="Z30" i="52"/>
  <c r="Z32" i="52" s="1"/>
  <c r="Y30" i="52"/>
  <c r="Y32" i="52" s="1"/>
  <c r="X30" i="52"/>
  <c r="X32" i="52" s="1"/>
  <c r="W30" i="52"/>
  <c r="W32" i="52" s="1"/>
  <c r="V30" i="52"/>
  <c r="V32" i="52" s="1"/>
  <c r="U30" i="52"/>
  <c r="U32" i="52" s="1"/>
  <c r="T30" i="52"/>
  <c r="T32" i="52" s="1"/>
  <c r="S30" i="52"/>
  <c r="S32" i="52" s="1"/>
  <c r="R30" i="52"/>
  <c r="R32" i="52" s="1"/>
  <c r="Q30" i="52"/>
  <c r="Q32" i="52" s="1"/>
  <c r="P30" i="52"/>
  <c r="P32" i="52" s="1"/>
  <c r="O30" i="52"/>
  <c r="O32" i="52" s="1"/>
  <c r="N30" i="52"/>
  <c r="N32" i="52" s="1"/>
  <c r="M30" i="52"/>
  <c r="M32" i="52" s="1"/>
  <c r="L30" i="52"/>
  <c r="L32" i="52" s="1"/>
  <c r="K30" i="52"/>
  <c r="K32" i="52" s="1"/>
  <c r="J30" i="52"/>
  <c r="J32" i="52" s="1"/>
  <c r="I30" i="52"/>
  <c r="I32" i="52" s="1"/>
  <c r="H30" i="52"/>
  <c r="H32" i="52" s="1"/>
  <c r="G30" i="52"/>
  <c r="G32" i="52" s="1"/>
  <c r="F30" i="52"/>
  <c r="F32" i="52" s="1"/>
  <c r="BE31" i="51"/>
  <c r="BD31" i="51"/>
  <c r="BC31" i="51"/>
  <c r="BB31" i="51"/>
  <c r="BA31" i="51"/>
  <c r="AZ31" i="51"/>
  <c r="AY31" i="51"/>
  <c r="AX31" i="51"/>
  <c r="AW31" i="51"/>
  <c r="AV31" i="51"/>
  <c r="AU31" i="51"/>
  <c r="AT31" i="51"/>
  <c r="AS31" i="51"/>
  <c r="AR31" i="51"/>
  <c r="AQ31" i="51"/>
  <c r="AP31" i="51"/>
  <c r="AO31" i="51"/>
  <c r="AN31" i="51"/>
  <c r="AM31" i="51"/>
  <c r="AL31" i="51"/>
  <c r="AK31" i="51"/>
  <c r="AJ31" i="51"/>
  <c r="AI31" i="51"/>
  <c r="AH31"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BE30" i="51"/>
  <c r="BE32" i="51" s="1"/>
  <c r="BD30" i="51"/>
  <c r="BD32" i="51" s="1"/>
  <c r="BC30" i="51"/>
  <c r="BC32" i="51" s="1"/>
  <c r="BB30" i="51"/>
  <c r="BB32" i="51" s="1"/>
  <c r="BA30" i="51"/>
  <c r="BA32" i="51" s="1"/>
  <c r="AZ30" i="51"/>
  <c r="AZ32" i="51" s="1"/>
  <c r="AY30" i="51"/>
  <c r="AY32" i="51" s="1"/>
  <c r="AX30" i="51"/>
  <c r="AX32" i="51" s="1"/>
  <c r="AW30" i="51"/>
  <c r="AW32" i="51" s="1"/>
  <c r="AV30" i="51"/>
  <c r="AV32" i="51" s="1"/>
  <c r="AU30" i="51"/>
  <c r="AU32" i="51" s="1"/>
  <c r="AT30" i="51"/>
  <c r="AT32" i="51" s="1"/>
  <c r="AS30" i="51"/>
  <c r="AS32" i="51" s="1"/>
  <c r="AR30" i="51"/>
  <c r="AR32" i="51" s="1"/>
  <c r="AQ30" i="51"/>
  <c r="AQ32" i="51" s="1"/>
  <c r="AP30" i="51"/>
  <c r="AP32" i="51" s="1"/>
  <c r="AO30" i="51"/>
  <c r="AO32" i="51" s="1"/>
  <c r="AN30" i="51"/>
  <c r="AN32" i="51" s="1"/>
  <c r="AM30" i="51"/>
  <c r="AM32" i="51" s="1"/>
  <c r="AL30" i="51"/>
  <c r="AL32" i="51" s="1"/>
  <c r="AK30" i="51"/>
  <c r="AK32" i="51" s="1"/>
  <c r="AJ30" i="51"/>
  <c r="AJ32" i="51" s="1"/>
  <c r="AI30" i="51"/>
  <c r="AI32" i="51" s="1"/>
  <c r="AH30" i="51"/>
  <c r="AH32" i="51" s="1"/>
  <c r="AG30" i="51"/>
  <c r="AG32" i="51" s="1"/>
  <c r="AF30" i="51"/>
  <c r="AF32" i="51" s="1"/>
  <c r="AE30" i="51"/>
  <c r="AE32" i="51" s="1"/>
  <c r="AD30" i="51"/>
  <c r="AD32" i="51" s="1"/>
  <c r="AC30" i="51"/>
  <c r="AC32" i="51" s="1"/>
  <c r="AB30" i="51"/>
  <c r="AB32" i="51" s="1"/>
  <c r="AA30" i="51"/>
  <c r="AA32" i="51" s="1"/>
  <c r="Z30" i="51"/>
  <c r="Z32" i="51" s="1"/>
  <c r="Y30" i="51"/>
  <c r="Y32" i="51" s="1"/>
  <c r="X30" i="51"/>
  <c r="X32" i="51" s="1"/>
  <c r="W30" i="51"/>
  <c r="W32" i="51" s="1"/>
  <c r="V30" i="51"/>
  <c r="V32" i="51" s="1"/>
  <c r="U30" i="51"/>
  <c r="U32" i="51" s="1"/>
  <c r="T30" i="51"/>
  <c r="T32" i="51" s="1"/>
  <c r="S30" i="51"/>
  <c r="S32" i="51" s="1"/>
  <c r="R30" i="51"/>
  <c r="R32" i="51" s="1"/>
  <c r="Q30" i="51"/>
  <c r="Q32" i="51" s="1"/>
  <c r="P30" i="51"/>
  <c r="P32" i="51" s="1"/>
  <c r="O30" i="51"/>
  <c r="O32" i="51" s="1"/>
  <c r="N30" i="51"/>
  <c r="N32" i="51" s="1"/>
  <c r="M30" i="51"/>
  <c r="M32" i="51" s="1"/>
  <c r="L30" i="51"/>
  <c r="L32" i="51" s="1"/>
  <c r="K30" i="51"/>
  <c r="K32" i="51" s="1"/>
  <c r="J30" i="51"/>
  <c r="J32" i="51" s="1"/>
  <c r="I30" i="51"/>
  <c r="I32" i="51" s="1"/>
  <c r="H30" i="51"/>
  <c r="H32" i="51" s="1"/>
  <c r="G30" i="51"/>
  <c r="G32" i="51" s="1"/>
  <c r="F30" i="51"/>
  <c r="F32" i="51" s="1"/>
  <c r="BE31" i="50"/>
  <c r="BD31" i="50"/>
  <c r="BC31" i="50"/>
  <c r="BB31" i="50"/>
  <c r="BA31" i="50"/>
  <c r="AZ31" i="50"/>
  <c r="AY31" i="50"/>
  <c r="AX31" i="50"/>
  <c r="AW31" i="50"/>
  <c r="AV31" i="50"/>
  <c r="AU31" i="50"/>
  <c r="AT31" i="50"/>
  <c r="AS31" i="50"/>
  <c r="AR31" i="50"/>
  <c r="AQ31" i="50"/>
  <c r="AP31" i="50"/>
  <c r="AO31" i="50"/>
  <c r="AN31" i="50"/>
  <c r="AM31" i="50"/>
  <c r="AL31" i="50"/>
  <c r="AK31" i="50"/>
  <c r="AJ31" i="50"/>
  <c r="AI31" i="50"/>
  <c r="AH31" i="50"/>
  <c r="AG31" i="50"/>
  <c r="AF31" i="50"/>
  <c r="AE31" i="50"/>
  <c r="AD31" i="50"/>
  <c r="AC31" i="50"/>
  <c r="AB31" i="50"/>
  <c r="AA31" i="50"/>
  <c r="Z31" i="50"/>
  <c r="Y31" i="50"/>
  <c r="X31" i="50"/>
  <c r="W31" i="50"/>
  <c r="V31" i="50"/>
  <c r="U31" i="50"/>
  <c r="T31" i="50"/>
  <c r="S31" i="50"/>
  <c r="R31" i="50"/>
  <c r="Q31" i="50"/>
  <c r="P31" i="50"/>
  <c r="O31" i="50"/>
  <c r="N31" i="50"/>
  <c r="M31" i="50"/>
  <c r="L31" i="50"/>
  <c r="K31" i="50"/>
  <c r="J31" i="50"/>
  <c r="I31" i="50"/>
  <c r="H31" i="50"/>
  <c r="G31" i="50"/>
  <c r="F31" i="50"/>
  <c r="BE30" i="50"/>
  <c r="BE32" i="50" s="1"/>
  <c r="BD30" i="50"/>
  <c r="BD32" i="50" s="1"/>
  <c r="BC30" i="50"/>
  <c r="BC32" i="50" s="1"/>
  <c r="BB30" i="50"/>
  <c r="BB32" i="50" s="1"/>
  <c r="BA30" i="50"/>
  <c r="BA32" i="50" s="1"/>
  <c r="AZ30" i="50"/>
  <c r="AZ32" i="50" s="1"/>
  <c r="AY30" i="50"/>
  <c r="AY32" i="50" s="1"/>
  <c r="AX30" i="50"/>
  <c r="AX32" i="50" s="1"/>
  <c r="AW30" i="50"/>
  <c r="AW32" i="50" s="1"/>
  <c r="AV30" i="50"/>
  <c r="AV32" i="50" s="1"/>
  <c r="AU30" i="50"/>
  <c r="AU32" i="50" s="1"/>
  <c r="AT30" i="50"/>
  <c r="AT32" i="50" s="1"/>
  <c r="AS30" i="50"/>
  <c r="AS32" i="50" s="1"/>
  <c r="AR30" i="50"/>
  <c r="AR32" i="50" s="1"/>
  <c r="AQ30" i="50"/>
  <c r="AQ32" i="50" s="1"/>
  <c r="AP30" i="50"/>
  <c r="AP32" i="50" s="1"/>
  <c r="AO30" i="50"/>
  <c r="AO32" i="50" s="1"/>
  <c r="AN30" i="50"/>
  <c r="AN32" i="50" s="1"/>
  <c r="AM30" i="50"/>
  <c r="AM32" i="50" s="1"/>
  <c r="AL30" i="50"/>
  <c r="AL32" i="50" s="1"/>
  <c r="AK30" i="50"/>
  <c r="AK32" i="50" s="1"/>
  <c r="AJ30" i="50"/>
  <c r="AJ32" i="50" s="1"/>
  <c r="AI30" i="50"/>
  <c r="AI32" i="50" s="1"/>
  <c r="AH30" i="50"/>
  <c r="AH32" i="50" s="1"/>
  <c r="AG30" i="50"/>
  <c r="AG32" i="50" s="1"/>
  <c r="AF30" i="50"/>
  <c r="AF32" i="50" s="1"/>
  <c r="AE30" i="50"/>
  <c r="AE32" i="50" s="1"/>
  <c r="AD30" i="50"/>
  <c r="AD32" i="50" s="1"/>
  <c r="AC30" i="50"/>
  <c r="AC32" i="50" s="1"/>
  <c r="AB30" i="50"/>
  <c r="AB32" i="50" s="1"/>
  <c r="AA30" i="50"/>
  <c r="AA32" i="50" s="1"/>
  <c r="Z30" i="50"/>
  <c r="Z32" i="50" s="1"/>
  <c r="Y30" i="50"/>
  <c r="Y32" i="50" s="1"/>
  <c r="X30" i="50"/>
  <c r="X32" i="50" s="1"/>
  <c r="W30" i="50"/>
  <c r="W32" i="50" s="1"/>
  <c r="V30" i="50"/>
  <c r="V32" i="50" s="1"/>
  <c r="U30" i="50"/>
  <c r="U32" i="50" s="1"/>
  <c r="T30" i="50"/>
  <c r="T32" i="50" s="1"/>
  <c r="S30" i="50"/>
  <c r="S32" i="50" s="1"/>
  <c r="R30" i="50"/>
  <c r="R32" i="50" s="1"/>
  <c r="Q30" i="50"/>
  <c r="Q32" i="50" s="1"/>
  <c r="P30" i="50"/>
  <c r="P32" i="50" s="1"/>
  <c r="O30" i="50"/>
  <c r="O32" i="50" s="1"/>
  <c r="N30" i="50"/>
  <c r="N32" i="50" s="1"/>
  <c r="M30" i="50"/>
  <c r="M32" i="50" s="1"/>
  <c r="L30" i="50"/>
  <c r="L32" i="50" s="1"/>
  <c r="K30" i="50"/>
  <c r="K32" i="50" s="1"/>
  <c r="J30" i="50"/>
  <c r="J32" i="50" s="1"/>
  <c r="I30" i="50"/>
  <c r="I32" i="50" s="1"/>
  <c r="H30" i="50"/>
  <c r="H32" i="50" s="1"/>
  <c r="G30" i="50"/>
  <c r="G32" i="50" s="1"/>
  <c r="F30" i="50"/>
  <c r="F32" i="50" s="1"/>
  <c r="BE31" i="49"/>
  <c r="BD31" i="49"/>
  <c r="BC31" i="49"/>
  <c r="BB31" i="49"/>
  <c r="BA31" i="49"/>
  <c r="AZ31" i="49"/>
  <c r="AY31" i="49"/>
  <c r="AX31" i="49"/>
  <c r="AW31" i="49"/>
  <c r="AV31" i="49"/>
  <c r="AU31" i="49"/>
  <c r="AT31" i="49"/>
  <c r="AS31" i="49"/>
  <c r="AR31" i="49"/>
  <c r="AQ31" i="49"/>
  <c r="AP31" i="49"/>
  <c r="AO31" i="49"/>
  <c r="AN31" i="49"/>
  <c r="AM31" i="49"/>
  <c r="AL31" i="49"/>
  <c r="AK31" i="49"/>
  <c r="AJ31" i="49"/>
  <c r="AI31" i="49"/>
  <c r="AH31"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BE30" i="49"/>
  <c r="BE32" i="49" s="1"/>
  <c r="BD30" i="49"/>
  <c r="BD32" i="49" s="1"/>
  <c r="BC30" i="49"/>
  <c r="BC32" i="49" s="1"/>
  <c r="BB30" i="49"/>
  <c r="BB32" i="49" s="1"/>
  <c r="BA30" i="49"/>
  <c r="BA32" i="49" s="1"/>
  <c r="AZ30" i="49"/>
  <c r="AZ32" i="49" s="1"/>
  <c r="AY30" i="49"/>
  <c r="AY32" i="49" s="1"/>
  <c r="AX30" i="49"/>
  <c r="AX32" i="49" s="1"/>
  <c r="AW30" i="49"/>
  <c r="AW32" i="49" s="1"/>
  <c r="AV30" i="49"/>
  <c r="AV32" i="49" s="1"/>
  <c r="AU30" i="49"/>
  <c r="AU32" i="49" s="1"/>
  <c r="AT30" i="49"/>
  <c r="AT32" i="49" s="1"/>
  <c r="AS30" i="49"/>
  <c r="AS32" i="49" s="1"/>
  <c r="AR30" i="49"/>
  <c r="AR32" i="49" s="1"/>
  <c r="AQ30" i="49"/>
  <c r="AQ32" i="49" s="1"/>
  <c r="AP30" i="49"/>
  <c r="AP32" i="49" s="1"/>
  <c r="AO30" i="49"/>
  <c r="AO32" i="49" s="1"/>
  <c r="AN30" i="49"/>
  <c r="AN32" i="49" s="1"/>
  <c r="AM30" i="49"/>
  <c r="AM32" i="49" s="1"/>
  <c r="AL30" i="49"/>
  <c r="AL32" i="49" s="1"/>
  <c r="AK30" i="49"/>
  <c r="AK32" i="49" s="1"/>
  <c r="AJ30" i="49"/>
  <c r="AJ32" i="49" s="1"/>
  <c r="AI30" i="49"/>
  <c r="AI32" i="49" s="1"/>
  <c r="AH30" i="49"/>
  <c r="AH32" i="49" s="1"/>
  <c r="AG30" i="49"/>
  <c r="AG32" i="49" s="1"/>
  <c r="AF30" i="49"/>
  <c r="AF32" i="49" s="1"/>
  <c r="AE30" i="49"/>
  <c r="AE32" i="49" s="1"/>
  <c r="AD30" i="49"/>
  <c r="AD32" i="49" s="1"/>
  <c r="AC30" i="49"/>
  <c r="AC32" i="49" s="1"/>
  <c r="AB30" i="49"/>
  <c r="AB32" i="49" s="1"/>
  <c r="AA30" i="49"/>
  <c r="AA32" i="49" s="1"/>
  <c r="Z30" i="49"/>
  <c r="Z32" i="49" s="1"/>
  <c r="Y30" i="49"/>
  <c r="Y32" i="49" s="1"/>
  <c r="X30" i="49"/>
  <c r="X32" i="49" s="1"/>
  <c r="W30" i="49"/>
  <c r="W32" i="49" s="1"/>
  <c r="V30" i="49"/>
  <c r="V32" i="49" s="1"/>
  <c r="U30" i="49"/>
  <c r="U32" i="49" s="1"/>
  <c r="T30" i="49"/>
  <c r="T32" i="49" s="1"/>
  <c r="S30" i="49"/>
  <c r="S32" i="49" s="1"/>
  <c r="R30" i="49"/>
  <c r="R32" i="49" s="1"/>
  <c r="Q30" i="49"/>
  <c r="Q32" i="49" s="1"/>
  <c r="P30" i="49"/>
  <c r="P32" i="49" s="1"/>
  <c r="O30" i="49"/>
  <c r="O32" i="49" s="1"/>
  <c r="N30" i="49"/>
  <c r="N32" i="49" s="1"/>
  <c r="M30" i="49"/>
  <c r="M32" i="49" s="1"/>
  <c r="L30" i="49"/>
  <c r="L32" i="49" s="1"/>
  <c r="K30" i="49"/>
  <c r="K32" i="49" s="1"/>
  <c r="J30" i="49"/>
  <c r="J32" i="49" s="1"/>
  <c r="I30" i="49"/>
  <c r="I32" i="49" s="1"/>
  <c r="H30" i="49"/>
  <c r="H32" i="49" s="1"/>
  <c r="G30" i="49"/>
  <c r="G32" i="49" s="1"/>
  <c r="F30" i="49"/>
  <c r="F32" i="49" s="1"/>
  <c r="BE31" i="48"/>
  <c r="BD31" i="48"/>
  <c r="BC31" i="48"/>
  <c r="BB31" i="48"/>
  <c r="BA31" i="48"/>
  <c r="AZ31" i="48"/>
  <c r="AY31" i="48"/>
  <c r="AX31" i="48"/>
  <c r="AW31" i="48"/>
  <c r="AV31" i="48"/>
  <c r="AU31" i="48"/>
  <c r="AT31" i="48"/>
  <c r="AS31" i="48"/>
  <c r="AR31" i="48"/>
  <c r="AQ31" i="48"/>
  <c r="AP31" i="48"/>
  <c r="AO31" i="48"/>
  <c r="AN31" i="48"/>
  <c r="AM31" i="48"/>
  <c r="AL31" i="48"/>
  <c r="AK31" i="48"/>
  <c r="AJ31" i="48"/>
  <c r="AI31" i="48"/>
  <c r="AH31"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BE30" i="48"/>
  <c r="BE32" i="48" s="1"/>
  <c r="BD30" i="48"/>
  <c r="BD32" i="48" s="1"/>
  <c r="BC30" i="48"/>
  <c r="BC32" i="48" s="1"/>
  <c r="BB30" i="48"/>
  <c r="BB32" i="48" s="1"/>
  <c r="BA30" i="48"/>
  <c r="BA32" i="48" s="1"/>
  <c r="AZ30" i="48"/>
  <c r="AZ32" i="48" s="1"/>
  <c r="AY30" i="48"/>
  <c r="AY32" i="48" s="1"/>
  <c r="AX30" i="48"/>
  <c r="AX32" i="48" s="1"/>
  <c r="AW30" i="48"/>
  <c r="AW32" i="48" s="1"/>
  <c r="AV30" i="48"/>
  <c r="AV32" i="48" s="1"/>
  <c r="AU30" i="48"/>
  <c r="AU32" i="48" s="1"/>
  <c r="AT30" i="48"/>
  <c r="AT32" i="48" s="1"/>
  <c r="AS30" i="48"/>
  <c r="AS32" i="48" s="1"/>
  <c r="AR30" i="48"/>
  <c r="AR32" i="48" s="1"/>
  <c r="AQ30" i="48"/>
  <c r="AQ32" i="48" s="1"/>
  <c r="AP30" i="48"/>
  <c r="AP32" i="48" s="1"/>
  <c r="AO30" i="48"/>
  <c r="AO32" i="48" s="1"/>
  <c r="AN30" i="48"/>
  <c r="AN32" i="48" s="1"/>
  <c r="AM30" i="48"/>
  <c r="AM32" i="48" s="1"/>
  <c r="AL30" i="48"/>
  <c r="AL32" i="48" s="1"/>
  <c r="AK30" i="48"/>
  <c r="AK32" i="48" s="1"/>
  <c r="AJ30" i="48"/>
  <c r="AJ32" i="48" s="1"/>
  <c r="AI30" i="48"/>
  <c r="AI32" i="48" s="1"/>
  <c r="AH30" i="48"/>
  <c r="AH32" i="48" s="1"/>
  <c r="AG30" i="48"/>
  <c r="AG32" i="48" s="1"/>
  <c r="AF30" i="48"/>
  <c r="AF32" i="48" s="1"/>
  <c r="AE30" i="48"/>
  <c r="AE32" i="48" s="1"/>
  <c r="AD30" i="48"/>
  <c r="AD32" i="48" s="1"/>
  <c r="AC30" i="48"/>
  <c r="AC32" i="48" s="1"/>
  <c r="AB30" i="48"/>
  <c r="AB32" i="48" s="1"/>
  <c r="AA30" i="48"/>
  <c r="AA32" i="48" s="1"/>
  <c r="Z30" i="48"/>
  <c r="Z32" i="48" s="1"/>
  <c r="Y30" i="48"/>
  <c r="Y32" i="48" s="1"/>
  <c r="X30" i="48"/>
  <c r="X32" i="48" s="1"/>
  <c r="W30" i="48"/>
  <c r="W32" i="48" s="1"/>
  <c r="V30" i="48"/>
  <c r="V32" i="48" s="1"/>
  <c r="U30" i="48"/>
  <c r="U32" i="48" s="1"/>
  <c r="T30" i="48"/>
  <c r="T32" i="48" s="1"/>
  <c r="S30" i="48"/>
  <c r="S32" i="48" s="1"/>
  <c r="R30" i="48"/>
  <c r="R32" i="48" s="1"/>
  <c r="Q30" i="48"/>
  <c r="Q32" i="48" s="1"/>
  <c r="P30" i="48"/>
  <c r="P32" i="48" s="1"/>
  <c r="O30" i="48"/>
  <c r="O32" i="48" s="1"/>
  <c r="N30" i="48"/>
  <c r="N32" i="48" s="1"/>
  <c r="M30" i="48"/>
  <c r="M32" i="48" s="1"/>
  <c r="L30" i="48"/>
  <c r="L32" i="48" s="1"/>
  <c r="K30" i="48"/>
  <c r="K32" i="48" s="1"/>
  <c r="J30" i="48"/>
  <c r="J32" i="48" s="1"/>
  <c r="I30" i="48"/>
  <c r="I32" i="48" s="1"/>
  <c r="H30" i="48"/>
  <c r="H32" i="48" s="1"/>
  <c r="G30" i="48"/>
  <c r="G32" i="48" s="1"/>
  <c r="F30" i="48"/>
  <c r="F32" i="48" s="1"/>
  <c r="BE31" i="47"/>
  <c r="BD31" i="47"/>
  <c r="BC31" i="47"/>
  <c r="BB31" i="47"/>
  <c r="BA31" i="47"/>
  <c r="AZ31" i="47"/>
  <c r="AY31" i="47"/>
  <c r="AX31" i="47"/>
  <c r="AW31" i="47"/>
  <c r="AV31" i="47"/>
  <c r="AU31" i="47"/>
  <c r="AT31" i="47"/>
  <c r="AS31" i="47"/>
  <c r="AR31" i="47"/>
  <c r="AQ31" i="47"/>
  <c r="AP31" i="47"/>
  <c r="AO31" i="47"/>
  <c r="AN31" i="47"/>
  <c r="AM31" i="47"/>
  <c r="AL31" i="47"/>
  <c r="AK31" i="47"/>
  <c r="AJ31" i="47"/>
  <c r="AI31" i="47"/>
  <c r="AH31" i="47"/>
  <c r="AG31" i="47"/>
  <c r="AF31" i="47"/>
  <c r="AE31" i="47"/>
  <c r="AD31" i="47"/>
  <c r="AC31" i="47"/>
  <c r="AB31" i="47"/>
  <c r="AA31" i="47"/>
  <c r="Z31" i="47"/>
  <c r="Y31" i="47"/>
  <c r="X31" i="47"/>
  <c r="W31" i="47"/>
  <c r="V31" i="47"/>
  <c r="U31" i="47"/>
  <c r="T31" i="47"/>
  <c r="S31" i="47"/>
  <c r="R31" i="47"/>
  <c r="Q31" i="47"/>
  <c r="P31" i="47"/>
  <c r="O31" i="47"/>
  <c r="N31" i="47"/>
  <c r="M31" i="47"/>
  <c r="L31" i="47"/>
  <c r="K31" i="47"/>
  <c r="J31" i="47"/>
  <c r="I31" i="47"/>
  <c r="H31" i="47"/>
  <c r="G31" i="47"/>
  <c r="F31" i="47"/>
  <c r="BE30" i="47"/>
  <c r="BE32" i="47" s="1"/>
  <c r="BD30" i="47"/>
  <c r="BD32" i="47" s="1"/>
  <c r="BC30" i="47"/>
  <c r="BC32" i="47" s="1"/>
  <c r="BB30" i="47"/>
  <c r="BB32" i="47" s="1"/>
  <c r="BA30" i="47"/>
  <c r="BA32" i="47" s="1"/>
  <c r="AZ30" i="47"/>
  <c r="AZ32" i="47" s="1"/>
  <c r="AY30" i="47"/>
  <c r="AY32" i="47" s="1"/>
  <c r="AX30" i="47"/>
  <c r="AX32" i="47" s="1"/>
  <c r="AW30" i="47"/>
  <c r="AW32" i="47" s="1"/>
  <c r="AV30" i="47"/>
  <c r="AV32" i="47" s="1"/>
  <c r="AU30" i="47"/>
  <c r="AU32" i="47" s="1"/>
  <c r="AT30" i="47"/>
  <c r="AT32" i="47" s="1"/>
  <c r="AS30" i="47"/>
  <c r="AS32" i="47" s="1"/>
  <c r="AR30" i="47"/>
  <c r="AR32" i="47" s="1"/>
  <c r="AQ30" i="47"/>
  <c r="AQ32" i="47" s="1"/>
  <c r="AP30" i="47"/>
  <c r="AP32" i="47" s="1"/>
  <c r="AO30" i="47"/>
  <c r="AO32" i="47" s="1"/>
  <c r="AN30" i="47"/>
  <c r="AN32" i="47" s="1"/>
  <c r="AM30" i="47"/>
  <c r="AM32" i="47" s="1"/>
  <c r="AL30" i="47"/>
  <c r="AL32" i="47" s="1"/>
  <c r="AK30" i="47"/>
  <c r="AK32" i="47" s="1"/>
  <c r="AJ30" i="47"/>
  <c r="AJ32" i="47" s="1"/>
  <c r="AI30" i="47"/>
  <c r="AI32" i="47" s="1"/>
  <c r="AH30" i="47"/>
  <c r="AH32" i="47" s="1"/>
  <c r="AG30" i="47"/>
  <c r="AG32" i="47" s="1"/>
  <c r="AF30" i="47"/>
  <c r="AF32" i="47" s="1"/>
  <c r="AE30" i="47"/>
  <c r="AE32" i="47" s="1"/>
  <c r="AD30" i="47"/>
  <c r="AD32" i="47" s="1"/>
  <c r="AC30" i="47"/>
  <c r="AC32" i="47" s="1"/>
  <c r="AB30" i="47"/>
  <c r="AB32" i="47" s="1"/>
  <c r="AA30" i="47"/>
  <c r="AA32" i="47" s="1"/>
  <c r="Z30" i="47"/>
  <c r="Z32" i="47" s="1"/>
  <c r="Y30" i="47"/>
  <c r="Y32" i="47" s="1"/>
  <c r="X30" i="47"/>
  <c r="X32" i="47" s="1"/>
  <c r="W30" i="47"/>
  <c r="W32" i="47" s="1"/>
  <c r="V30" i="47"/>
  <c r="V32" i="47" s="1"/>
  <c r="U30" i="47"/>
  <c r="U32" i="47" s="1"/>
  <c r="T30" i="47"/>
  <c r="T32" i="47" s="1"/>
  <c r="S30" i="47"/>
  <c r="S32" i="47" s="1"/>
  <c r="R30" i="47"/>
  <c r="R32" i="47" s="1"/>
  <c r="Q30" i="47"/>
  <c r="Q32" i="47" s="1"/>
  <c r="P30" i="47"/>
  <c r="P32" i="47" s="1"/>
  <c r="O30" i="47"/>
  <c r="O32" i="47" s="1"/>
  <c r="N30" i="47"/>
  <c r="N32" i="47" s="1"/>
  <c r="M30" i="47"/>
  <c r="M32" i="47" s="1"/>
  <c r="L30" i="47"/>
  <c r="L32" i="47" s="1"/>
  <c r="K30" i="47"/>
  <c r="K32" i="47" s="1"/>
  <c r="J30" i="47"/>
  <c r="J32" i="47" s="1"/>
  <c r="I30" i="47"/>
  <c r="I32" i="47" s="1"/>
  <c r="H30" i="47"/>
  <c r="H32" i="47" s="1"/>
  <c r="G30" i="47"/>
  <c r="G32" i="47" s="1"/>
  <c r="F30" i="47"/>
  <c r="F32" i="47" s="1"/>
  <c r="BE31" i="46"/>
  <c r="BD31" i="46"/>
  <c r="BC31" i="46"/>
  <c r="BB31" i="46"/>
  <c r="BA31" i="46"/>
  <c r="AZ31" i="46"/>
  <c r="AY31" i="46"/>
  <c r="AX31" i="46"/>
  <c r="AW31" i="46"/>
  <c r="AV31" i="46"/>
  <c r="AU31" i="46"/>
  <c r="AT31" i="46"/>
  <c r="AS31" i="46"/>
  <c r="AR31" i="46"/>
  <c r="AQ31" i="46"/>
  <c r="AP31" i="46"/>
  <c r="AO31" i="46"/>
  <c r="AN31" i="46"/>
  <c r="AM31" i="46"/>
  <c r="AL31" i="46"/>
  <c r="AK31" i="46"/>
  <c r="AJ31" i="46"/>
  <c r="AI31" i="46"/>
  <c r="AH31" i="46"/>
  <c r="AG31" i="46"/>
  <c r="AF31" i="46"/>
  <c r="AE31" i="46"/>
  <c r="AD31" i="46"/>
  <c r="AC31" i="46"/>
  <c r="AB31" i="46"/>
  <c r="AA31" i="46"/>
  <c r="Z31" i="46"/>
  <c r="Y31" i="46"/>
  <c r="X31" i="46"/>
  <c r="W31" i="46"/>
  <c r="V31" i="46"/>
  <c r="U31" i="46"/>
  <c r="T31" i="46"/>
  <c r="S31" i="46"/>
  <c r="R31" i="46"/>
  <c r="Q31" i="46"/>
  <c r="P31" i="46"/>
  <c r="O31" i="46"/>
  <c r="N31" i="46"/>
  <c r="M31" i="46"/>
  <c r="L31" i="46"/>
  <c r="K31" i="46"/>
  <c r="J31" i="46"/>
  <c r="I31" i="46"/>
  <c r="H31" i="46"/>
  <c r="G31" i="46"/>
  <c r="F31" i="46"/>
  <c r="BE30" i="46"/>
  <c r="BE32" i="46" s="1"/>
  <c r="BD30" i="46"/>
  <c r="BD32" i="46" s="1"/>
  <c r="BC30" i="46"/>
  <c r="BC32" i="46" s="1"/>
  <c r="BB30" i="46"/>
  <c r="BB32" i="46" s="1"/>
  <c r="BA30" i="46"/>
  <c r="BA32" i="46" s="1"/>
  <c r="AZ30" i="46"/>
  <c r="AZ32" i="46" s="1"/>
  <c r="AY30" i="46"/>
  <c r="AY32" i="46" s="1"/>
  <c r="AX30" i="46"/>
  <c r="AX32" i="46" s="1"/>
  <c r="AW30" i="46"/>
  <c r="AW32" i="46" s="1"/>
  <c r="AV30" i="46"/>
  <c r="AV32" i="46" s="1"/>
  <c r="AU30" i="46"/>
  <c r="AU32" i="46" s="1"/>
  <c r="AT30" i="46"/>
  <c r="AT32" i="46" s="1"/>
  <c r="AS30" i="46"/>
  <c r="AS32" i="46" s="1"/>
  <c r="AR30" i="46"/>
  <c r="AR32" i="46" s="1"/>
  <c r="AQ30" i="46"/>
  <c r="AQ32" i="46" s="1"/>
  <c r="AP30" i="46"/>
  <c r="AP32" i="46" s="1"/>
  <c r="AO30" i="46"/>
  <c r="AO32" i="46" s="1"/>
  <c r="AN30" i="46"/>
  <c r="AN32" i="46" s="1"/>
  <c r="AM30" i="46"/>
  <c r="AM32" i="46" s="1"/>
  <c r="AL30" i="46"/>
  <c r="AL32" i="46" s="1"/>
  <c r="AK30" i="46"/>
  <c r="AK32" i="46" s="1"/>
  <c r="AJ30" i="46"/>
  <c r="AJ32" i="46" s="1"/>
  <c r="AI30" i="46"/>
  <c r="AI32" i="46" s="1"/>
  <c r="AH30" i="46"/>
  <c r="AH32" i="46" s="1"/>
  <c r="AG30" i="46"/>
  <c r="AG32" i="46" s="1"/>
  <c r="AF30" i="46"/>
  <c r="AF32" i="46" s="1"/>
  <c r="AE30" i="46"/>
  <c r="AE32" i="46" s="1"/>
  <c r="AD30" i="46"/>
  <c r="AD32" i="46" s="1"/>
  <c r="AC30" i="46"/>
  <c r="AC32" i="46" s="1"/>
  <c r="AB30" i="46"/>
  <c r="AB32" i="46" s="1"/>
  <c r="AA30" i="46"/>
  <c r="AA32" i="46" s="1"/>
  <c r="Z30" i="46"/>
  <c r="Z32" i="46" s="1"/>
  <c r="Y30" i="46"/>
  <c r="Y32" i="46" s="1"/>
  <c r="X30" i="46"/>
  <c r="X32" i="46" s="1"/>
  <c r="W30" i="46"/>
  <c r="W32" i="46" s="1"/>
  <c r="V30" i="46"/>
  <c r="V32" i="46" s="1"/>
  <c r="U30" i="46"/>
  <c r="U32" i="46" s="1"/>
  <c r="T30" i="46"/>
  <c r="T32" i="46" s="1"/>
  <c r="S30" i="46"/>
  <c r="S32" i="46" s="1"/>
  <c r="R30" i="46"/>
  <c r="R32" i="46" s="1"/>
  <c r="Q30" i="46"/>
  <c r="Q32" i="46" s="1"/>
  <c r="P30" i="46"/>
  <c r="P32" i="46" s="1"/>
  <c r="O30" i="46"/>
  <c r="O32" i="46" s="1"/>
  <c r="N30" i="46"/>
  <c r="N32" i="46" s="1"/>
  <c r="M30" i="46"/>
  <c r="M32" i="46" s="1"/>
  <c r="L30" i="46"/>
  <c r="L32" i="46" s="1"/>
  <c r="K30" i="46"/>
  <c r="K32" i="46" s="1"/>
  <c r="J30" i="46"/>
  <c r="J32" i="46" s="1"/>
  <c r="I30" i="46"/>
  <c r="I32" i="46" s="1"/>
  <c r="H30" i="46"/>
  <c r="H32" i="46" s="1"/>
  <c r="G30" i="46"/>
  <c r="G32" i="46" s="1"/>
  <c r="F30" i="46"/>
  <c r="F32" i="46" s="1"/>
  <c r="BE31" i="45"/>
  <c r="BD31" i="45"/>
  <c r="BC31" i="45"/>
  <c r="BB31" i="45"/>
  <c r="BA31" i="45"/>
  <c r="AZ31" i="45"/>
  <c r="AY31" i="45"/>
  <c r="AX31" i="45"/>
  <c r="AW31" i="45"/>
  <c r="AV31" i="45"/>
  <c r="AU31" i="45"/>
  <c r="AT31" i="45"/>
  <c r="AS31" i="45"/>
  <c r="AR31" i="45"/>
  <c r="AQ31" i="45"/>
  <c r="AP31" i="45"/>
  <c r="AO31" i="45"/>
  <c r="AN31" i="45"/>
  <c r="AM31" i="45"/>
  <c r="AL31" i="45"/>
  <c r="AK31" i="45"/>
  <c r="AJ31" i="45"/>
  <c r="AI31" i="45"/>
  <c r="AH31" i="45"/>
  <c r="AG31" i="45"/>
  <c r="AF31" i="45"/>
  <c r="AE31" i="45"/>
  <c r="AD31" i="45"/>
  <c r="AC31" i="45"/>
  <c r="AB31" i="45"/>
  <c r="AA31" i="45"/>
  <c r="Z31" i="45"/>
  <c r="Y31" i="45"/>
  <c r="X31" i="45"/>
  <c r="W31" i="45"/>
  <c r="V31" i="45"/>
  <c r="U31" i="45"/>
  <c r="T31" i="45"/>
  <c r="S31" i="45"/>
  <c r="R31" i="45"/>
  <c r="Q31" i="45"/>
  <c r="P31" i="45"/>
  <c r="O31" i="45"/>
  <c r="N31" i="45"/>
  <c r="M31" i="45"/>
  <c r="L31" i="45"/>
  <c r="K31" i="45"/>
  <c r="J31" i="45"/>
  <c r="I31" i="45"/>
  <c r="H31" i="45"/>
  <c r="G31" i="45"/>
  <c r="F31" i="45"/>
  <c r="BE30" i="45"/>
  <c r="BE32" i="45" s="1"/>
  <c r="BD30" i="45"/>
  <c r="BD32" i="45" s="1"/>
  <c r="BC30" i="45"/>
  <c r="BC32" i="45" s="1"/>
  <c r="BB30" i="45"/>
  <c r="BB32" i="45" s="1"/>
  <c r="BA30" i="45"/>
  <c r="BA32" i="45" s="1"/>
  <c r="AZ30" i="45"/>
  <c r="AZ32" i="45" s="1"/>
  <c r="AY30" i="45"/>
  <c r="AY32" i="45" s="1"/>
  <c r="AX30" i="45"/>
  <c r="AX32" i="45" s="1"/>
  <c r="AW30" i="45"/>
  <c r="AW32" i="45" s="1"/>
  <c r="AV30" i="45"/>
  <c r="AV32" i="45" s="1"/>
  <c r="AU30" i="45"/>
  <c r="AU32" i="45" s="1"/>
  <c r="AT30" i="45"/>
  <c r="AT32" i="45" s="1"/>
  <c r="AS30" i="45"/>
  <c r="AS32" i="45" s="1"/>
  <c r="AR30" i="45"/>
  <c r="AR32" i="45" s="1"/>
  <c r="AQ30" i="45"/>
  <c r="AQ32" i="45" s="1"/>
  <c r="AP30" i="45"/>
  <c r="AP32" i="45" s="1"/>
  <c r="AO30" i="45"/>
  <c r="AO32" i="45" s="1"/>
  <c r="AN30" i="45"/>
  <c r="AN32" i="45" s="1"/>
  <c r="AM30" i="45"/>
  <c r="AM32" i="45" s="1"/>
  <c r="AL30" i="45"/>
  <c r="AL32" i="45" s="1"/>
  <c r="AK30" i="45"/>
  <c r="AK32" i="45" s="1"/>
  <c r="AJ30" i="45"/>
  <c r="AJ32" i="45" s="1"/>
  <c r="AI30" i="45"/>
  <c r="AI32" i="45" s="1"/>
  <c r="AH30" i="45"/>
  <c r="AH32" i="45" s="1"/>
  <c r="AG30" i="45"/>
  <c r="AG32" i="45" s="1"/>
  <c r="AF30" i="45"/>
  <c r="AF32" i="45" s="1"/>
  <c r="AE30" i="45"/>
  <c r="AE32" i="45" s="1"/>
  <c r="AD30" i="45"/>
  <c r="AD32" i="45" s="1"/>
  <c r="AC30" i="45"/>
  <c r="AC32" i="45" s="1"/>
  <c r="AB30" i="45"/>
  <c r="AB32" i="45" s="1"/>
  <c r="AA30" i="45"/>
  <c r="AA32" i="45" s="1"/>
  <c r="Z30" i="45"/>
  <c r="Z32" i="45" s="1"/>
  <c r="Y30" i="45"/>
  <c r="Y32" i="45" s="1"/>
  <c r="X30" i="45"/>
  <c r="X32" i="45" s="1"/>
  <c r="W30" i="45"/>
  <c r="W32" i="45" s="1"/>
  <c r="V30" i="45"/>
  <c r="V32" i="45" s="1"/>
  <c r="U30" i="45"/>
  <c r="U32" i="45" s="1"/>
  <c r="T30" i="45"/>
  <c r="T32" i="45" s="1"/>
  <c r="S30" i="45"/>
  <c r="S32" i="45" s="1"/>
  <c r="R30" i="45"/>
  <c r="R32" i="45" s="1"/>
  <c r="Q30" i="45"/>
  <c r="Q32" i="45" s="1"/>
  <c r="P30" i="45"/>
  <c r="P32" i="45" s="1"/>
  <c r="O30" i="45"/>
  <c r="O32" i="45" s="1"/>
  <c r="N30" i="45"/>
  <c r="N32" i="45" s="1"/>
  <c r="M30" i="45"/>
  <c r="M32" i="45" s="1"/>
  <c r="L30" i="45"/>
  <c r="L32" i="45" s="1"/>
  <c r="K30" i="45"/>
  <c r="K32" i="45" s="1"/>
  <c r="J30" i="45"/>
  <c r="J32" i="45" s="1"/>
  <c r="I30" i="45"/>
  <c r="I32" i="45" s="1"/>
  <c r="H30" i="45"/>
  <c r="H32" i="45" s="1"/>
  <c r="G30" i="45"/>
  <c r="G32" i="45" s="1"/>
  <c r="F30" i="45"/>
  <c r="F32" i="45" s="1"/>
  <c r="BE31" i="44"/>
  <c r="BD31" i="44"/>
  <c r="BC31" i="44"/>
  <c r="BB31" i="44"/>
  <c r="BA31" i="44"/>
  <c r="AZ31" i="44"/>
  <c r="AY31" i="44"/>
  <c r="AX31" i="44"/>
  <c r="AW31" i="44"/>
  <c r="AV31" i="44"/>
  <c r="AU31" i="44"/>
  <c r="AT31" i="44"/>
  <c r="AS31" i="44"/>
  <c r="AR31" i="44"/>
  <c r="AQ31" i="44"/>
  <c r="AP31" i="44"/>
  <c r="AO31" i="44"/>
  <c r="AN31" i="44"/>
  <c r="AM31" i="44"/>
  <c r="AL31" i="44"/>
  <c r="AK31" i="44"/>
  <c r="AJ31" i="44"/>
  <c r="AI31" i="44"/>
  <c r="AH31" i="44"/>
  <c r="AG31" i="44"/>
  <c r="AF31" i="44"/>
  <c r="AE31" i="44"/>
  <c r="AD31" i="44"/>
  <c r="AC31" i="44"/>
  <c r="AB31" i="44"/>
  <c r="AA31" i="44"/>
  <c r="Z31" i="44"/>
  <c r="Y31" i="44"/>
  <c r="X31" i="44"/>
  <c r="W31" i="44"/>
  <c r="V31" i="44"/>
  <c r="U31" i="44"/>
  <c r="T31" i="44"/>
  <c r="S31" i="44"/>
  <c r="R31" i="44"/>
  <c r="Q31" i="44"/>
  <c r="P31" i="44"/>
  <c r="O31" i="44"/>
  <c r="N31" i="44"/>
  <c r="M31" i="44"/>
  <c r="L31" i="44"/>
  <c r="K31" i="44"/>
  <c r="J31" i="44"/>
  <c r="I31" i="44"/>
  <c r="H31" i="44"/>
  <c r="G31" i="44"/>
  <c r="F31" i="44"/>
  <c r="BE30" i="44"/>
  <c r="BE32" i="44" s="1"/>
  <c r="BD30" i="44"/>
  <c r="BD32" i="44" s="1"/>
  <c r="BC30" i="44"/>
  <c r="BC32" i="44" s="1"/>
  <c r="BB30" i="44"/>
  <c r="BB32" i="44" s="1"/>
  <c r="BA30" i="44"/>
  <c r="BA32" i="44" s="1"/>
  <c r="AZ30" i="44"/>
  <c r="AZ32" i="44" s="1"/>
  <c r="AY30" i="44"/>
  <c r="AY32" i="44" s="1"/>
  <c r="AX30" i="44"/>
  <c r="AX32" i="44" s="1"/>
  <c r="AW30" i="44"/>
  <c r="AW32" i="44" s="1"/>
  <c r="AV30" i="44"/>
  <c r="AV32" i="44" s="1"/>
  <c r="AU30" i="44"/>
  <c r="AU32" i="44" s="1"/>
  <c r="AT30" i="44"/>
  <c r="AT32" i="44" s="1"/>
  <c r="AS30" i="44"/>
  <c r="AS32" i="44" s="1"/>
  <c r="AR30" i="44"/>
  <c r="AR32" i="44" s="1"/>
  <c r="AQ30" i="44"/>
  <c r="AQ32" i="44" s="1"/>
  <c r="AP30" i="44"/>
  <c r="AP32" i="44" s="1"/>
  <c r="AO30" i="44"/>
  <c r="AO32" i="44" s="1"/>
  <c r="AN30" i="44"/>
  <c r="AN32" i="44" s="1"/>
  <c r="AM30" i="44"/>
  <c r="AM32" i="44" s="1"/>
  <c r="AL30" i="44"/>
  <c r="AL32" i="44" s="1"/>
  <c r="AK30" i="44"/>
  <c r="AK32" i="44" s="1"/>
  <c r="AJ30" i="44"/>
  <c r="AJ32" i="44" s="1"/>
  <c r="AI30" i="44"/>
  <c r="AI32" i="44" s="1"/>
  <c r="AH30" i="44"/>
  <c r="AH32" i="44" s="1"/>
  <c r="AG30" i="44"/>
  <c r="AG32" i="44" s="1"/>
  <c r="AF30" i="44"/>
  <c r="AF32" i="44" s="1"/>
  <c r="AE30" i="44"/>
  <c r="AE32" i="44" s="1"/>
  <c r="AD30" i="44"/>
  <c r="AD32" i="44" s="1"/>
  <c r="AC30" i="44"/>
  <c r="AC32" i="44" s="1"/>
  <c r="AB30" i="44"/>
  <c r="AB32" i="44" s="1"/>
  <c r="AA30" i="44"/>
  <c r="AA32" i="44" s="1"/>
  <c r="Z30" i="44"/>
  <c r="Z32" i="44" s="1"/>
  <c r="Y30" i="44"/>
  <c r="Y32" i="44" s="1"/>
  <c r="X30" i="44"/>
  <c r="X32" i="44" s="1"/>
  <c r="W30" i="44"/>
  <c r="W32" i="44" s="1"/>
  <c r="V30" i="44"/>
  <c r="V32" i="44" s="1"/>
  <c r="U30" i="44"/>
  <c r="U32" i="44" s="1"/>
  <c r="T30" i="44"/>
  <c r="T32" i="44" s="1"/>
  <c r="S30" i="44"/>
  <c r="S32" i="44" s="1"/>
  <c r="R30" i="44"/>
  <c r="R32" i="44" s="1"/>
  <c r="Q30" i="44"/>
  <c r="Q32" i="44" s="1"/>
  <c r="P30" i="44"/>
  <c r="P32" i="44" s="1"/>
  <c r="O30" i="44"/>
  <c r="O32" i="44" s="1"/>
  <c r="N30" i="44"/>
  <c r="N32" i="44" s="1"/>
  <c r="M30" i="44"/>
  <c r="M32" i="44" s="1"/>
  <c r="L30" i="44"/>
  <c r="L32" i="44" s="1"/>
  <c r="K30" i="44"/>
  <c r="K32" i="44" s="1"/>
  <c r="J30" i="44"/>
  <c r="J32" i="44" s="1"/>
  <c r="I30" i="44"/>
  <c r="I32" i="44" s="1"/>
  <c r="H30" i="44"/>
  <c r="H32" i="44" s="1"/>
  <c r="G30" i="44"/>
  <c r="G32" i="44" s="1"/>
  <c r="F30" i="44"/>
  <c r="F32" i="44" s="1"/>
  <c r="BE31" i="43"/>
  <c r="BD31" i="43"/>
  <c r="BC31" i="43"/>
  <c r="BB31" i="43"/>
  <c r="BA31" i="43"/>
  <c r="AZ31" i="43"/>
  <c r="AY31" i="43"/>
  <c r="AX31"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BE30" i="43"/>
  <c r="BE32" i="43" s="1"/>
  <c r="BD30" i="43"/>
  <c r="BD32" i="43" s="1"/>
  <c r="BC30" i="43"/>
  <c r="BC32" i="43" s="1"/>
  <c r="BB30" i="43"/>
  <c r="BB32" i="43" s="1"/>
  <c r="BA30" i="43"/>
  <c r="BA32" i="43" s="1"/>
  <c r="AZ30" i="43"/>
  <c r="AZ32" i="43" s="1"/>
  <c r="AY30" i="43"/>
  <c r="AY32" i="43" s="1"/>
  <c r="AX30" i="43"/>
  <c r="AX32" i="43" s="1"/>
  <c r="AW30" i="43"/>
  <c r="AW32" i="43" s="1"/>
  <c r="AV30" i="43"/>
  <c r="AV32" i="43" s="1"/>
  <c r="AU30" i="43"/>
  <c r="AU32" i="43" s="1"/>
  <c r="AT30" i="43"/>
  <c r="AT32" i="43" s="1"/>
  <c r="AS30" i="43"/>
  <c r="AS32" i="43" s="1"/>
  <c r="AR30" i="43"/>
  <c r="AR32" i="43" s="1"/>
  <c r="AQ30" i="43"/>
  <c r="AQ32" i="43" s="1"/>
  <c r="AP30" i="43"/>
  <c r="AP32" i="43" s="1"/>
  <c r="AO30" i="43"/>
  <c r="AO32" i="43" s="1"/>
  <c r="AN30" i="43"/>
  <c r="AN32" i="43" s="1"/>
  <c r="AM30" i="43"/>
  <c r="AM32" i="43" s="1"/>
  <c r="AL30" i="43"/>
  <c r="AL32" i="43" s="1"/>
  <c r="AK30" i="43"/>
  <c r="AK32" i="43" s="1"/>
  <c r="AJ30" i="43"/>
  <c r="AJ32" i="43" s="1"/>
  <c r="AI30" i="43"/>
  <c r="AI32" i="43" s="1"/>
  <c r="AH30" i="43"/>
  <c r="AH32" i="43" s="1"/>
  <c r="AG30" i="43"/>
  <c r="AG32" i="43" s="1"/>
  <c r="AF30" i="43"/>
  <c r="AF32" i="43" s="1"/>
  <c r="AE30" i="43"/>
  <c r="AE32" i="43" s="1"/>
  <c r="AD30" i="43"/>
  <c r="AD32" i="43" s="1"/>
  <c r="AC30" i="43"/>
  <c r="AC32" i="43" s="1"/>
  <c r="AB30" i="43"/>
  <c r="AB32" i="43" s="1"/>
  <c r="AA30" i="43"/>
  <c r="AA32" i="43" s="1"/>
  <c r="Z30" i="43"/>
  <c r="Z32" i="43" s="1"/>
  <c r="Y30" i="43"/>
  <c r="Y32" i="43" s="1"/>
  <c r="X30" i="43"/>
  <c r="X32" i="43" s="1"/>
  <c r="W30" i="43"/>
  <c r="W32" i="43" s="1"/>
  <c r="V30" i="43"/>
  <c r="V32" i="43" s="1"/>
  <c r="U30" i="43"/>
  <c r="U32" i="43" s="1"/>
  <c r="T30" i="43"/>
  <c r="T32" i="43" s="1"/>
  <c r="S30" i="43"/>
  <c r="S32" i="43" s="1"/>
  <c r="R30" i="43"/>
  <c r="R32" i="43" s="1"/>
  <c r="Q30" i="43"/>
  <c r="Q32" i="43" s="1"/>
  <c r="P30" i="43"/>
  <c r="P32" i="43" s="1"/>
  <c r="O30" i="43"/>
  <c r="O32" i="43" s="1"/>
  <c r="N30" i="43"/>
  <c r="N32" i="43" s="1"/>
  <c r="M30" i="43"/>
  <c r="M32" i="43" s="1"/>
  <c r="L30" i="43"/>
  <c r="L32" i="43" s="1"/>
  <c r="K30" i="43"/>
  <c r="K32" i="43" s="1"/>
  <c r="J30" i="43"/>
  <c r="J32" i="43" s="1"/>
  <c r="I30" i="43"/>
  <c r="I32" i="43" s="1"/>
  <c r="H30" i="43"/>
  <c r="H32" i="43" s="1"/>
  <c r="G30" i="43"/>
  <c r="G32" i="43" s="1"/>
  <c r="F30" i="43"/>
  <c r="F32" i="43" s="1"/>
  <c r="BE31" i="42"/>
  <c r="BD31" i="42"/>
  <c r="BC31" i="42"/>
  <c r="BB31" i="42"/>
  <c r="BA31" i="42"/>
  <c r="AZ31" i="42"/>
  <c r="AY31" i="42"/>
  <c r="AX31" i="42"/>
  <c r="AW31" i="42"/>
  <c r="AV31" i="42"/>
  <c r="AU31" i="42"/>
  <c r="AT31" i="42"/>
  <c r="AS31" i="42"/>
  <c r="AR31" i="42"/>
  <c r="AQ31" i="42"/>
  <c r="AP31" i="42"/>
  <c r="AO31" i="42"/>
  <c r="AN31" i="42"/>
  <c r="AM31" i="42"/>
  <c r="AL31" i="42"/>
  <c r="AK31" i="42"/>
  <c r="AJ31" i="42"/>
  <c r="AI31" i="42"/>
  <c r="AH31" i="42"/>
  <c r="AG31" i="42"/>
  <c r="AF31" i="42"/>
  <c r="AE31" i="42"/>
  <c r="AD31" i="42"/>
  <c r="AC31" i="42"/>
  <c r="AB31" i="42"/>
  <c r="AA31" i="42"/>
  <c r="Z31" i="42"/>
  <c r="Y31" i="42"/>
  <c r="X31" i="42"/>
  <c r="W31" i="42"/>
  <c r="V31" i="42"/>
  <c r="U31" i="42"/>
  <c r="T31" i="42"/>
  <c r="S31" i="42"/>
  <c r="R31" i="42"/>
  <c r="Q31" i="42"/>
  <c r="P31" i="42"/>
  <c r="O31" i="42"/>
  <c r="N31" i="42"/>
  <c r="M31" i="42"/>
  <c r="L31" i="42"/>
  <c r="K31" i="42"/>
  <c r="J31" i="42"/>
  <c r="I31" i="42"/>
  <c r="H31" i="42"/>
  <c r="G31" i="42"/>
  <c r="F31" i="42"/>
  <c r="BE30" i="42"/>
  <c r="BE32" i="42" s="1"/>
  <c r="BD30" i="42"/>
  <c r="BD32" i="42" s="1"/>
  <c r="BC30" i="42"/>
  <c r="BC32" i="42" s="1"/>
  <c r="BB30" i="42"/>
  <c r="BB32" i="42" s="1"/>
  <c r="BA30" i="42"/>
  <c r="BA32" i="42" s="1"/>
  <c r="AZ30" i="42"/>
  <c r="AZ32" i="42" s="1"/>
  <c r="AY30" i="42"/>
  <c r="AY32" i="42" s="1"/>
  <c r="AX30" i="42"/>
  <c r="AX32" i="42" s="1"/>
  <c r="AW30" i="42"/>
  <c r="AW32" i="42" s="1"/>
  <c r="AV30" i="42"/>
  <c r="AV32" i="42" s="1"/>
  <c r="AU30" i="42"/>
  <c r="AU32" i="42" s="1"/>
  <c r="AT30" i="42"/>
  <c r="AT32" i="42" s="1"/>
  <c r="AS30" i="42"/>
  <c r="AS32" i="42" s="1"/>
  <c r="AR30" i="42"/>
  <c r="AR32" i="42" s="1"/>
  <c r="AQ30" i="42"/>
  <c r="AQ32" i="42" s="1"/>
  <c r="AP30" i="42"/>
  <c r="AP32" i="42" s="1"/>
  <c r="AO30" i="42"/>
  <c r="AO32" i="42" s="1"/>
  <c r="AN30" i="42"/>
  <c r="AN32" i="42" s="1"/>
  <c r="AM30" i="42"/>
  <c r="AM32" i="42" s="1"/>
  <c r="AL30" i="42"/>
  <c r="AL32" i="42" s="1"/>
  <c r="AK30" i="42"/>
  <c r="AK32" i="42" s="1"/>
  <c r="AJ30" i="42"/>
  <c r="AJ32" i="42" s="1"/>
  <c r="AI30" i="42"/>
  <c r="AI32" i="42" s="1"/>
  <c r="AH30" i="42"/>
  <c r="AH32" i="42" s="1"/>
  <c r="AG30" i="42"/>
  <c r="AG32" i="42" s="1"/>
  <c r="AF30" i="42"/>
  <c r="AF32" i="42" s="1"/>
  <c r="AE30" i="42"/>
  <c r="AE32" i="42" s="1"/>
  <c r="AD30" i="42"/>
  <c r="AD32" i="42" s="1"/>
  <c r="AC30" i="42"/>
  <c r="AC32" i="42" s="1"/>
  <c r="AB30" i="42"/>
  <c r="AB32" i="42" s="1"/>
  <c r="AA30" i="42"/>
  <c r="AA32" i="42" s="1"/>
  <c r="Z30" i="42"/>
  <c r="Z32" i="42" s="1"/>
  <c r="Y30" i="42"/>
  <c r="Y32" i="42" s="1"/>
  <c r="X30" i="42"/>
  <c r="X32" i="42" s="1"/>
  <c r="W30" i="42"/>
  <c r="W32" i="42" s="1"/>
  <c r="V30" i="42"/>
  <c r="V32" i="42" s="1"/>
  <c r="U30" i="42"/>
  <c r="U32" i="42" s="1"/>
  <c r="T30" i="42"/>
  <c r="T32" i="42" s="1"/>
  <c r="S30" i="42"/>
  <c r="S32" i="42" s="1"/>
  <c r="R30" i="42"/>
  <c r="R32" i="42" s="1"/>
  <c r="Q30" i="42"/>
  <c r="Q32" i="42" s="1"/>
  <c r="P30" i="42"/>
  <c r="P32" i="42" s="1"/>
  <c r="O30" i="42"/>
  <c r="O32" i="42" s="1"/>
  <c r="N30" i="42"/>
  <c r="N32" i="42" s="1"/>
  <c r="M30" i="42"/>
  <c r="M32" i="42" s="1"/>
  <c r="L30" i="42"/>
  <c r="L32" i="42" s="1"/>
  <c r="K30" i="42"/>
  <c r="K32" i="42" s="1"/>
  <c r="J30" i="42"/>
  <c r="J32" i="42" s="1"/>
  <c r="I30" i="42"/>
  <c r="I32" i="42" s="1"/>
  <c r="H30" i="42"/>
  <c r="H32" i="42" s="1"/>
  <c r="G30" i="42"/>
  <c r="G32" i="42" s="1"/>
  <c r="F30" i="42"/>
  <c r="F32" i="42" s="1"/>
  <c r="AX32" i="41"/>
  <c r="BE31" i="41"/>
  <c r="BD31" i="41"/>
  <c r="BC31" i="41"/>
  <c r="BB31" i="41"/>
  <c r="BA31" i="41"/>
  <c r="AZ31" i="41"/>
  <c r="AY31" i="41"/>
  <c r="AX31" i="41"/>
  <c r="AW31" i="41"/>
  <c r="AV31" i="41"/>
  <c r="AU31" i="41"/>
  <c r="AT31" i="41"/>
  <c r="AS31" i="41"/>
  <c r="AR31" i="41"/>
  <c r="AQ31" i="41"/>
  <c r="AP31" i="41"/>
  <c r="AO31" i="41"/>
  <c r="AN31" i="41"/>
  <c r="AM31" i="41"/>
  <c r="AL31" i="41"/>
  <c r="AK31" i="41"/>
  <c r="AJ31" i="41"/>
  <c r="AI31" i="41"/>
  <c r="AH31"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31" i="41"/>
  <c r="F31" i="41"/>
  <c r="BE30" i="41"/>
  <c r="BE32" i="41" s="1"/>
  <c r="BD30" i="41"/>
  <c r="BD32" i="41" s="1"/>
  <c r="BC30" i="41"/>
  <c r="BC32" i="41" s="1"/>
  <c r="BB30" i="41"/>
  <c r="BB32" i="41" s="1"/>
  <c r="BA30" i="41"/>
  <c r="BA32" i="41" s="1"/>
  <c r="AZ30" i="41"/>
  <c r="AZ32" i="41" s="1"/>
  <c r="AY30" i="41"/>
  <c r="AY32" i="41" s="1"/>
  <c r="AX30" i="41"/>
  <c r="AW30" i="41"/>
  <c r="AW32" i="41" s="1"/>
  <c r="AV30" i="41"/>
  <c r="AV32" i="41" s="1"/>
  <c r="AU30" i="41"/>
  <c r="AU32" i="41" s="1"/>
  <c r="AT30" i="41"/>
  <c r="AT32" i="41" s="1"/>
  <c r="AS30" i="41"/>
  <c r="AS32" i="41" s="1"/>
  <c r="AR30" i="41"/>
  <c r="AR32" i="41" s="1"/>
  <c r="AQ30" i="41"/>
  <c r="AQ32" i="41" s="1"/>
  <c r="AP30" i="41"/>
  <c r="AP32" i="41" s="1"/>
  <c r="AO30" i="41"/>
  <c r="AO32" i="41" s="1"/>
  <c r="AN30" i="41"/>
  <c r="AN32" i="41" s="1"/>
  <c r="AM30" i="41"/>
  <c r="AM32" i="41" s="1"/>
  <c r="AL30" i="41"/>
  <c r="AL32" i="41" s="1"/>
  <c r="AK30" i="41"/>
  <c r="AK32" i="41" s="1"/>
  <c r="AJ30" i="41"/>
  <c r="AJ32" i="41" s="1"/>
  <c r="AI30" i="41"/>
  <c r="AI32" i="41" s="1"/>
  <c r="AH30" i="41"/>
  <c r="AH32" i="41" s="1"/>
  <c r="AG30" i="41"/>
  <c r="AG32" i="41" s="1"/>
  <c r="AF30" i="41"/>
  <c r="AF32" i="41" s="1"/>
  <c r="AE30" i="41"/>
  <c r="AE32" i="41" s="1"/>
  <c r="AD30" i="41"/>
  <c r="AD32" i="41" s="1"/>
  <c r="AC30" i="41"/>
  <c r="AC32" i="41" s="1"/>
  <c r="AB30" i="41"/>
  <c r="AB32" i="41" s="1"/>
  <c r="AA30" i="41"/>
  <c r="AA32" i="41" s="1"/>
  <c r="Z30" i="41"/>
  <c r="Z32" i="41" s="1"/>
  <c r="Y30" i="41"/>
  <c r="Y32" i="41" s="1"/>
  <c r="X30" i="41"/>
  <c r="X32" i="41" s="1"/>
  <c r="W30" i="41"/>
  <c r="W32" i="41" s="1"/>
  <c r="V30" i="41"/>
  <c r="V32" i="41" s="1"/>
  <c r="U30" i="41"/>
  <c r="U32" i="41" s="1"/>
  <c r="T30" i="41"/>
  <c r="T32" i="41" s="1"/>
  <c r="S30" i="41"/>
  <c r="S32" i="41" s="1"/>
  <c r="R30" i="41"/>
  <c r="R32" i="41" s="1"/>
  <c r="Q30" i="41"/>
  <c r="Q32" i="41" s="1"/>
  <c r="P30" i="41"/>
  <c r="P32" i="41" s="1"/>
  <c r="O30" i="41"/>
  <c r="O32" i="41" s="1"/>
  <c r="N30" i="41"/>
  <c r="N32" i="41" s="1"/>
  <c r="M30" i="41"/>
  <c r="M32" i="41" s="1"/>
  <c r="L30" i="41"/>
  <c r="L32" i="41" s="1"/>
  <c r="K30" i="41"/>
  <c r="K32" i="41" s="1"/>
  <c r="J30" i="41"/>
  <c r="J32" i="41" s="1"/>
  <c r="I30" i="41"/>
  <c r="I32" i="41" s="1"/>
  <c r="H30" i="41"/>
  <c r="H32" i="41" s="1"/>
  <c r="G30" i="41"/>
  <c r="G32" i="41" s="1"/>
  <c r="F30" i="41"/>
  <c r="F32" i="41" s="1"/>
  <c r="BE31" i="40"/>
  <c r="BD31" i="40"/>
  <c r="BC31" i="40"/>
  <c r="BB31" i="40"/>
  <c r="BA31" i="40"/>
  <c r="AZ31" i="40"/>
  <c r="AY31" i="40"/>
  <c r="AX31" i="40"/>
  <c r="AW31" i="40"/>
  <c r="AV31" i="40"/>
  <c r="AU31" i="40"/>
  <c r="AT31" i="40"/>
  <c r="AS31" i="40"/>
  <c r="AR31" i="40"/>
  <c r="AQ31" i="40"/>
  <c r="AP31" i="40"/>
  <c r="AO31" i="40"/>
  <c r="AN31" i="40"/>
  <c r="AM31" i="40"/>
  <c r="AL31" i="40"/>
  <c r="AK31" i="40"/>
  <c r="AJ31" i="40"/>
  <c r="AI31" i="40"/>
  <c r="AH31" i="40"/>
  <c r="AG31"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BE30" i="40"/>
  <c r="BE32" i="40" s="1"/>
  <c r="BD30" i="40"/>
  <c r="BD32" i="40" s="1"/>
  <c r="BC30" i="40"/>
  <c r="BC32" i="40" s="1"/>
  <c r="BB30" i="40"/>
  <c r="BB32" i="40" s="1"/>
  <c r="BA30" i="40"/>
  <c r="BA32" i="40" s="1"/>
  <c r="AZ30" i="40"/>
  <c r="AZ32" i="40" s="1"/>
  <c r="AY30" i="40"/>
  <c r="AY32" i="40" s="1"/>
  <c r="AX30" i="40"/>
  <c r="AX32" i="40" s="1"/>
  <c r="AW30" i="40"/>
  <c r="AW32" i="40" s="1"/>
  <c r="AV30" i="40"/>
  <c r="AV32" i="40" s="1"/>
  <c r="AU30" i="40"/>
  <c r="AU32" i="40" s="1"/>
  <c r="AT30" i="40"/>
  <c r="AT32" i="40" s="1"/>
  <c r="AS30" i="40"/>
  <c r="AS32" i="40" s="1"/>
  <c r="AR30" i="40"/>
  <c r="AR32" i="40" s="1"/>
  <c r="AQ30" i="40"/>
  <c r="AQ32" i="40" s="1"/>
  <c r="AP30" i="40"/>
  <c r="AP32" i="40" s="1"/>
  <c r="AO30" i="40"/>
  <c r="AO32" i="40" s="1"/>
  <c r="AN30" i="40"/>
  <c r="AN32" i="40" s="1"/>
  <c r="AM30" i="40"/>
  <c r="AM32" i="40" s="1"/>
  <c r="AL30" i="40"/>
  <c r="AL32" i="40" s="1"/>
  <c r="AK30" i="40"/>
  <c r="AK32" i="40" s="1"/>
  <c r="AJ30" i="40"/>
  <c r="AJ32" i="40" s="1"/>
  <c r="AI30" i="40"/>
  <c r="AI32" i="40" s="1"/>
  <c r="AH30" i="40"/>
  <c r="AH32" i="40" s="1"/>
  <c r="AG30" i="40"/>
  <c r="AG32" i="40" s="1"/>
  <c r="AF30" i="40"/>
  <c r="AF32" i="40" s="1"/>
  <c r="AE30" i="40"/>
  <c r="AE32" i="40" s="1"/>
  <c r="AD30" i="40"/>
  <c r="AD32" i="40" s="1"/>
  <c r="AC30" i="40"/>
  <c r="AC32" i="40" s="1"/>
  <c r="AB30" i="40"/>
  <c r="AB32" i="40" s="1"/>
  <c r="AA30" i="40"/>
  <c r="AA32" i="40" s="1"/>
  <c r="Z30" i="40"/>
  <c r="Z32" i="40" s="1"/>
  <c r="Y30" i="40"/>
  <c r="Y32" i="40" s="1"/>
  <c r="X30" i="40"/>
  <c r="X32" i="40" s="1"/>
  <c r="W30" i="40"/>
  <c r="W32" i="40" s="1"/>
  <c r="V30" i="40"/>
  <c r="V32" i="40" s="1"/>
  <c r="U30" i="40"/>
  <c r="U32" i="40" s="1"/>
  <c r="T30" i="40"/>
  <c r="T32" i="40" s="1"/>
  <c r="S30" i="40"/>
  <c r="S32" i="40" s="1"/>
  <c r="R30" i="40"/>
  <c r="R32" i="40" s="1"/>
  <c r="Q30" i="40"/>
  <c r="Q32" i="40" s="1"/>
  <c r="P30" i="40"/>
  <c r="P32" i="40" s="1"/>
  <c r="O30" i="40"/>
  <c r="O32" i="40" s="1"/>
  <c r="N30" i="40"/>
  <c r="N32" i="40" s="1"/>
  <c r="M30" i="40"/>
  <c r="M32" i="40" s="1"/>
  <c r="L30" i="40"/>
  <c r="L32" i="40" s="1"/>
  <c r="K30" i="40"/>
  <c r="K32" i="40" s="1"/>
  <c r="J30" i="40"/>
  <c r="J32" i="40" s="1"/>
  <c r="I30" i="40"/>
  <c r="I32" i="40" s="1"/>
  <c r="H30" i="40"/>
  <c r="H32" i="40" s="1"/>
  <c r="G30" i="40"/>
  <c r="G32" i="40" s="1"/>
  <c r="F30" i="40"/>
  <c r="F32" i="40" s="1"/>
  <c r="BE31" i="39"/>
  <c r="BD31" i="39"/>
  <c r="BC31" i="39"/>
  <c r="BB31" i="39"/>
  <c r="BA31" i="39"/>
  <c r="AZ31" i="39"/>
  <c r="AY31" i="39"/>
  <c r="AX31" i="39"/>
  <c r="AW31" i="39"/>
  <c r="AV31" i="39"/>
  <c r="AU31" i="39"/>
  <c r="AT31" i="39"/>
  <c r="AS31" i="39"/>
  <c r="AR31" i="39"/>
  <c r="AQ31" i="39"/>
  <c r="AP31" i="39"/>
  <c r="AO31" i="39"/>
  <c r="AN31" i="39"/>
  <c r="AM31" i="39"/>
  <c r="AL31" i="39"/>
  <c r="AK31" i="39"/>
  <c r="AJ31" i="39"/>
  <c r="AI31" i="39"/>
  <c r="AH31" i="39"/>
  <c r="AG31" i="39"/>
  <c r="AF31" i="39"/>
  <c r="AE31" i="39"/>
  <c r="AD31" i="39"/>
  <c r="AC31" i="39"/>
  <c r="AB31" i="39"/>
  <c r="AA31" i="39"/>
  <c r="Z31" i="39"/>
  <c r="Y31" i="39"/>
  <c r="X31" i="39"/>
  <c r="W31" i="39"/>
  <c r="V31" i="39"/>
  <c r="U31" i="39"/>
  <c r="T31" i="39"/>
  <c r="S31" i="39"/>
  <c r="R31" i="39"/>
  <c r="Q31" i="39"/>
  <c r="P31" i="39"/>
  <c r="O31" i="39"/>
  <c r="N31" i="39"/>
  <c r="M31" i="39"/>
  <c r="L31" i="39"/>
  <c r="K31" i="39"/>
  <c r="J31" i="39"/>
  <c r="I31" i="39"/>
  <c r="H31" i="39"/>
  <c r="G31" i="39"/>
  <c r="F31" i="39"/>
  <c r="BE30" i="39"/>
  <c r="BE32" i="39" s="1"/>
  <c r="BD30" i="39"/>
  <c r="BD32" i="39" s="1"/>
  <c r="BC30" i="39"/>
  <c r="BC32" i="39" s="1"/>
  <c r="BB30" i="39"/>
  <c r="BB32" i="39" s="1"/>
  <c r="BA30" i="39"/>
  <c r="BA32" i="39" s="1"/>
  <c r="AZ30" i="39"/>
  <c r="AZ32" i="39" s="1"/>
  <c r="AY30" i="39"/>
  <c r="AY32" i="39" s="1"/>
  <c r="AX30" i="39"/>
  <c r="AX32" i="39" s="1"/>
  <c r="AW30" i="39"/>
  <c r="AW32" i="39" s="1"/>
  <c r="AV30" i="39"/>
  <c r="AV32" i="39" s="1"/>
  <c r="AU30" i="39"/>
  <c r="AU32" i="39" s="1"/>
  <c r="AT30" i="39"/>
  <c r="AT32" i="39" s="1"/>
  <c r="AS30" i="39"/>
  <c r="AS32" i="39" s="1"/>
  <c r="AR30" i="39"/>
  <c r="AR32" i="39" s="1"/>
  <c r="AQ30" i="39"/>
  <c r="AQ32" i="39" s="1"/>
  <c r="AP30" i="39"/>
  <c r="AP32" i="39" s="1"/>
  <c r="AO30" i="39"/>
  <c r="AO32" i="39" s="1"/>
  <c r="AN30" i="39"/>
  <c r="AN32" i="39" s="1"/>
  <c r="AM30" i="39"/>
  <c r="AM32" i="39" s="1"/>
  <c r="AL30" i="39"/>
  <c r="AL32" i="39" s="1"/>
  <c r="AK30" i="39"/>
  <c r="AK32" i="39" s="1"/>
  <c r="AJ30" i="39"/>
  <c r="AJ32" i="39" s="1"/>
  <c r="AI30" i="39"/>
  <c r="AI32" i="39" s="1"/>
  <c r="AH30" i="39"/>
  <c r="AH32" i="39" s="1"/>
  <c r="AG30" i="39"/>
  <c r="AG32" i="39" s="1"/>
  <c r="AF30" i="39"/>
  <c r="AF32" i="39" s="1"/>
  <c r="AE30" i="39"/>
  <c r="AE32" i="39" s="1"/>
  <c r="AD30" i="39"/>
  <c r="AD32" i="39" s="1"/>
  <c r="AC30" i="39"/>
  <c r="AC32" i="39" s="1"/>
  <c r="AB30" i="39"/>
  <c r="AB32" i="39" s="1"/>
  <c r="AA30" i="39"/>
  <c r="AA32" i="39" s="1"/>
  <c r="Z30" i="39"/>
  <c r="Z32" i="39" s="1"/>
  <c r="Y30" i="39"/>
  <c r="Y32" i="39" s="1"/>
  <c r="X30" i="39"/>
  <c r="X32" i="39" s="1"/>
  <c r="W30" i="39"/>
  <c r="W32" i="39" s="1"/>
  <c r="V30" i="39"/>
  <c r="V32" i="39" s="1"/>
  <c r="U30" i="39"/>
  <c r="U32" i="39" s="1"/>
  <c r="T30" i="39"/>
  <c r="T32" i="39" s="1"/>
  <c r="S30" i="39"/>
  <c r="S32" i="39" s="1"/>
  <c r="R30" i="39"/>
  <c r="R32" i="39" s="1"/>
  <c r="Q30" i="39"/>
  <c r="Q32" i="39" s="1"/>
  <c r="P30" i="39"/>
  <c r="P32" i="39" s="1"/>
  <c r="O30" i="39"/>
  <c r="O32" i="39" s="1"/>
  <c r="N30" i="39"/>
  <c r="N32" i="39" s="1"/>
  <c r="M30" i="39"/>
  <c r="M32" i="39" s="1"/>
  <c r="L30" i="39"/>
  <c r="L32" i="39" s="1"/>
  <c r="K30" i="39"/>
  <c r="K32" i="39" s="1"/>
  <c r="J30" i="39"/>
  <c r="J32" i="39" s="1"/>
  <c r="I30" i="39"/>
  <c r="I32" i="39" s="1"/>
  <c r="H30" i="39"/>
  <c r="H32" i="39" s="1"/>
  <c r="G30" i="39"/>
  <c r="G32" i="39" s="1"/>
  <c r="F30" i="39"/>
  <c r="F32" i="39" s="1"/>
  <c r="BE31" i="38"/>
  <c r="BD31" i="38"/>
  <c r="BC31" i="38"/>
  <c r="BB31" i="38"/>
  <c r="BA31" i="38"/>
  <c r="AZ31" i="38"/>
  <c r="AY31" i="38"/>
  <c r="AX31" i="38"/>
  <c r="AW31" i="38"/>
  <c r="AV31" i="38"/>
  <c r="AU31" i="38"/>
  <c r="AT31" i="38"/>
  <c r="AS31" i="38"/>
  <c r="AR31" i="38"/>
  <c r="AQ31" i="38"/>
  <c r="AP31" i="38"/>
  <c r="AO31" i="38"/>
  <c r="AN31" i="38"/>
  <c r="AM31" i="38"/>
  <c r="AL31" i="38"/>
  <c r="AK31" i="38"/>
  <c r="AJ31" i="38"/>
  <c r="AI31" i="38"/>
  <c r="AH31" i="38"/>
  <c r="AG31" i="38"/>
  <c r="AF31" i="38"/>
  <c r="AE31" i="38"/>
  <c r="AD31" i="38"/>
  <c r="AC31" i="38"/>
  <c r="AB31" i="38"/>
  <c r="AA31" i="38"/>
  <c r="Z31" i="38"/>
  <c r="Y31" i="38"/>
  <c r="X31" i="38"/>
  <c r="W31" i="38"/>
  <c r="V31" i="38"/>
  <c r="U31" i="38"/>
  <c r="T31" i="38"/>
  <c r="S31" i="38"/>
  <c r="R31" i="38"/>
  <c r="Q31" i="38"/>
  <c r="P31" i="38"/>
  <c r="O31" i="38"/>
  <c r="N31" i="38"/>
  <c r="M31" i="38"/>
  <c r="L31" i="38"/>
  <c r="K31" i="38"/>
  <c r="J31" i="38"/>
  <c r="I31" i="38"/>
  <c r="H31" i="38"/>
  <c r="G31" i="38"/>
  <c r="F31" i="38"/>
  <c r="BE30" i="38"/>
  <c r="BE32" i="38" s="1"/>
  <c r="BD30" i="38"/>
  <c r="BD32" i="38" s="1"/>
  <c r="BC30" i="38"/>
  <c r="BC32" i="38" s="1"/>
  <c r="BB30" i="38"/>
  <c r="BB32" i="38" s="1"/>
  <c r="BA30" i="38"/>
  <c r="BA32" i="38" s="1"/>
  <c r="AZ30" i="38"/>
  <c r="AZ32" i="38" s="1"/>
  <c r="AY30" i="38"/>
  <c r="AY32" i="38" s="1"/>
  <c r="AX30" i="38"/>
  <c r="AX32" i="38" s="1"/>
  <c r="AW30" i="38"/>
  <c r="AW32" i="38" s="1"/>
  <c r="AV30" i="38"/>
  <c r="AV32" i="38" s="1"/>
  <c r="AU30" i="38"/>
  <c r="AU32" i="38" s="1"/>
  <c r="AT30" i="38"/>
  <c r="AT32" i="38" s="1"/>
  <c r="AS30" i="38"/>
  <c r="AS32" i="38" s="1"/>
  <c r="AR30" i="38"/>
  <c r="AR32" i="38" s="1"/>
  <c r="AQ30" i="38"/>
  <c r="AQ32" i="38" s="1"/>
  <c r="AP30" i="38"/>
  <c r="AP32" i="38" s="1"/>
  <c r="AO30" i="38"/>
  <c r="AO32" i="38" s="1"/>
  <c r="AN30" i="38"/>
  <c r="AN32" i="38" s="1"/>
  <c r="AM30" i="38"/>
  <c r="AM32" i="38" s="1"/>
  <c r="AL30" i="38"/>
  <c r="AL32" i="38" s="1"/>
  <c r="AK30" i="38"/>
  <c r="AK32" i="38" s="1"/>
  <c r="AJ30" i="38"/>
  <c r="AJ32" i="38" s="1"/>
  <c r="AI30" i="38"/>
  <c r="AI32" i="38" s="1"/>
  <c r="AH30" i="38"/>
  <c r="AH32" i="38" s="1"/>
  <c r="AG30" i="38"/>
  <c r="AG32" i="38" s="1"/>
  <c r="AF30" i="38"/>
  <c r="AF32" i="38" s="1"/>
  <c r="AE30" i="38"/>
  <c r="AE32" i="38" s="1"/>
  <c r="AD30" i="38"/>
  <c r="AD32" i="38" s="1"/>
  <c r="AC30" i="38"/>
  <c r="AC32" i="38" s="1"/>
  <c r="AB30" i="38"/>
  <c r="AB32" i="38" s="1"/>
  <c r="AA30" i="38"/>
  <c r="AA32" i="38" s="1"/>
  <c r="Z30" i="38"/>
  <c r="Z32" i="38" s="1"/>
  <c r="Y30" i="38"/>
  <c r="Y32" i="38" s="1"/>
  <c r="X30" i="38"/>
  <c r="X32" i="38" s="1"/>
  <c r="W30" i="38"/>
  <c r="W32" i="38" s="1"/>
  <c r="V30" i="38"/>
  <c r="V32" i="38" s="1"/>
  <c r="U30" i="38"/>
  <c r="U32" i="38" s="1"/>
  <c r="T30" i="38"/>
  <c r="T32" i="38" s="1"/>
  <c r="S30" i="38"/>
  <c r="S32" i="38" s="1"/>
  <c r="R30" i="38"/>
  <c r="R32" i="38" s="1"/>
  <c r="Q30" i="38"/>
  <c r="Q32" i="38" s="1"/>
  <c r="P30" i="38"/>
  <c r="P32" i="38" s="1"/>
  <c r="O30" i="38"/>
  <c r="O32" i="38" s="1"/>
  <c r="N30" i="38"/>
  <c r="N32" i="38" s="1"/>
  <c r="M30" i="38"/>
  <c r="M32" i="38" s="1"/>
  <c r="L30" i="38"/>
  <c r="L32" i="38" s="1"/>
  <c r="K30" i="38"/>
  <c r="K32" i="38" s="1"/>
  <c r="J30" i="38"/>
  <c r="J32" i="38" s="1"/>
  <c r="I30" i="38"/>
  <c r="I32" i="38" s="1"/>
  <c r="H30" i="38"/>
  <c r="H32" i="38" s="1"/>
  <c r="G30" i="38"/>
  <c r="G32" i="38" s="1"/>
  <c r="F30" i="38"/>
  <c r="F32" i="38" s="1"/>
  <c r="BE31" i="37"/>
  <c r="BD31" i="37"/>
  <c r="BC31" i="37"/>
  <c r="BB31" i="37"/>
  <c r="BA31" i="37"/>
  <c r="AZ31" i="37"/>
  <c r="AY31" i="37"/>
  <c r="AX31" i="37"/>
  <c r="AW31" i="37"/>
  <c r="AV31" i="37"/>
  <c r="AU31" i="37"/>
  <c r="AT31" i="37"/>
  <c r="AS31" i="37"/>
  <c r="AR31" i="37"/>
  <c r="AQ31" i="37"/>
  <c r="AP31" i="37"/>
  <c r="AO31" i="37"/>
  <c r="AN31" i="37"/>
  <c r="AM31" i="37"/>
  <c r="AL31" i="37"/>
  <c r="AK31" i="37"/>
  <c r="AJ31" i="37"/>
  <c r="AI31" i="37"/>
  <c r="AH31" i="37"/>
  <c r="AG31" i="37"/>
  <c r="AF31" i="37"/>
  <c r="AE31" i="37"/>
  <c r="AD31" i="37"/>
  <c r="AC31" i="37"/>
  <c r="AB31" i="37"/>
  <c r="AA31" i="37"/>
  <c r="Z31" i="37"/>
  <c r="Y31" i="37"/>
  <c r="X31" i="37"/>
  <c r="W31" i="37"/>
  <c r="V31" i="37"/>
  <c r="U31" i="37"/>
  <c r="T31" i="37"/>
  <c r="S31" i="37"/>
  <c r="R31" i="37"/>
  <c r="Q31" i="37"/>
  <c r="P31" i="37"/>
  <c r="O31" i="37"/>
  <c r="N31" i="37"/>
  <c r="M31" i="37"/>
  <c r="L31" i="37"/>
  <c r="K31" i="37"/>
  <c r="J31" i="37"/>
  <c r="I31" i="37"/>
  <c r="H31" i="37"/>
  <c r="G31" i="37"/>
  <c r="F31" i="37"/>
  <c r="BE30" i="37"/>
  <c r="BE32" i="37" s="1"/>
  <c r="BD30" i="37"/>
  <c r="BD32" i="37" s="1"/>
  <c r="BC30" i="37"/>
  <c r="BC32" i="37" s="1"/>
  <c r="BB30" i="37"/>
  <c r="BB32" i="37" s="1"/>
  <c r="BA30" i="37"/>
  <c r="BA32" i="37" s="1"/>
  <c r="AZ30" i="37"/>
  <c r="AZ32" i="37" s="1"/>
  <c r="AY30" i="37"/>
  <c r="AY32" i="37" s="1"/>
  <c r="AX30" i="37"/>
  <c r="AX32" i="37" s="1"/>
  <c r="AW30" i="37"/>
  <c r="AW32" i="37" s="1"/>
  <c r="AV30" i="37"/>
  <c r="AV32" i="37" s="1"/>
  <c r="AU30" i="37"/>
  <c r="AU32" i="37" s="1"/>
  <c r="AT30" i="37"/>
  <c r="AT32" i="37" s="1"/>
  <c r="AS30" i="37"/>
  <c r="AS32" i="37" s="1"/>
  <c r="AR30" i="37"/>
  <c r="AR32" i="37" s="1"/>
  <c r="AQ30" i="37"/>
  <c r="AQ32" i="37" s="1"/>
  <c r="AP30" i="37"/>
  <c r="AP32" i="37" s="1"/>
  <c r="AO30" i="37"/>
  <c r="AO32" i="37" s="1"/>
  <c r="AN30" i="37"/>
  <c r="AN32" i="37" s="1"/>
  <c r="AM30" i="37"/>
  <c r="AM32" i="37" s="1"/>
  <c r="AL30" i="37"/>
  <c r="AL32" i="37" s="1"/>
  <c r="AK30" i="37"/>
  <c r="AK32" i="37" s="1"/>
  <c r="AJ30" i="37"/>
  <c r="AJ32" i="37" s="1"/>
  <c r="AI30" i="37"/>
  <c r="AI32" i="37" s="1"/>
  <c r="AH30" i="37"/>
  <c r="AH32" i="37" s="1"/>
  <c r="AG30" i="37"/>
  <c r="AG32" i="37" s="1"/>
  <c r="AF30" i="37"/>
  <c r="AF32" i="37" s="1"/>
  <c r="AE30" i="37"/>
  <c r="AE32" i="37" s="1"/>
  <c r="AD30" i="37"/>
  <c r="AD32" i="37" s="1"/>
  <c r="AC30" i="37"/>
  <c r="AC32" i="37" s="1"/>
  <c r="AB30" i="37"/>
  <c r="AB32" i="37" s="1"/>
  <c r="AA30" i="37"/>
  <c r="AA32" i="37" s="1"/>
  <c r="Z30" i="37"/>
  <c r="Z32" i="37" s="1"/>
  <c r="Y30" i="37"/>
  <c r="Y32" i="37" s="1"/>
  <c r="X30" i="37"/>
  <c r="X32" i="37" s="1"/>
  <c r="W30" i="37"/>
  <c r="W32" i="37" s="1"/>
  <c r="V30" i="37"/>
  <c r="V32" i="37" s="1"/>
  <c r="U30" i="37"/>
  <c r="U32" i="37" s="1"/>
  <c r="T30" i="37"/>
  <c r="T32" i="37" s="1"/>
  <c r="S30" i="37"/>
  <c r="S32" i="37" s="1"/>
  <c r="R30" i="37"/>
  <c r="R32" i="37" s="1"/>
  <c r="Q30" i="37"/>
  <c r="Q32" i="37" s="1"/>
  <c r="P30" i="37"/>
  <c r="P32" i="37" s="1"/>
  <c r="O30" i="37"/>
  <c r="O32" i="37" s="1"/>
  <c r="N30" i="37"/>
  <c r="N32" i="37" s="1"/>
  <c r="M30" i="37"/>
  <c r="M32" i="37" s="1"/>
  <c r="L30" i="37"/>
  <c r="L32" i="37" s="1"/>
  <c r="K30" i="37"/>
  <c r="K32" i="37" s="1"/>
  <c r="J30" i="37"/>
  <c r="J32" i="37" s="1"/>
  <c r="I30" i="37"/>
  <c r="I32" i="37" s="1"/>
  <c r="H30" i="37"/>
  <c r="H32" i="37" s="1"/>
  <c r="G30" i="37"/>
  <c r="G32" i="37" s="1"/>
  <c r="F30" i="37"/>
  <c r="F32" i="37" s="1"/>
  <c r="BE31" i="36"/>
  <c r="BD31" i="36"/>
  <c r="BC31" i="36"/>
  <c r="BB31" i="36"/>
  <c r="BA31" i="36"/>
  <c r="AZ31" i="36"/>
  <c r="AY31" i="36"/>
  <c r="AX31" i="36"/>
  <c r="AW31" i="36"/>
  <c r="AV31" i="36"/>
  <c r="AU31" i="36"/>
  <c r="AT31" i="36"/>
  <c r="AS31" i="36"/>
  <c r="AR31" i="36"/>
  <c r="AQ31" i="36"/>
  <c r="AP31" i="36"/>
  <c r="AO31" i="36"/>
  <c r="AN31" i="36"/>
  <c r="AM31" i="36"/>
  <c r="AL31" i="36"/>
  <c r="AK31" i="36"/>
  <c r="AJ31" i="36"/>
  <c r="AI31" i="36"/>
  <c r="AH31" i="36"/>
  <c r="AG31" i="36"/>
  <c r="AF31" i="36"/>
  <c r="AE31" i="36"/>
  <c r="AD31" i="36"/>
  <c r="AC31" i="36"/>
  <c r="AB31" i="36"/>
  <c r="AA31" i="36"/>
  <c r="Z31" i="36"/>
  <c r="Y31" i="36"/>
  <c r="X31" i="36"/>
  <c r="W31" i="36"/>
  <c r="V31" i="36"/>
  <c r="U31" i="36"/>
  <c r="T31" i="36"/>
  <c r="S31" i="36"/>
  <c r="R31" i="36"/>
  <c r="Q31" i="36"/>
  <c r="P31" i="36"/>
  <c r="O31" i="36"/>
  <c r="N31" i="36"/>
  <c r="M31" i="36"/>
  <c r="L31" i="36"/>
  <c r="K31" i="36"/>
  <c r="J31" i="36"/>
  <c r="I31" i="36"/>
  <c r="H31" i="36"/>
  <c r="G31" i="36"/>
  <c r="F31" i="36"/>
  <c r="BE30" i="36"/>
  <c r="BE32" i="36" s="1"/>
  <c r="BD30" i="36"/>
  <c r="BD32" i="36" s="1"/>
  <c r="BC30" i="36"/>
  <c r="BC32" i="36" s="1"/>
  <c r="BB30" i="36"/>
  <c r="BB32" i="36" s="1"/>
  <c r="BA30" i="36"/>
  <c r="BA32" i="36" s="1"/>
  <c r="AZ30" i="36"/>
  <c r="AZ32" i="36" s="1"/>
  <c r="AY30" i="36"/>
  <c r="AY32" i="36" s="1"/>
  <c r="AX30" i="36"/>
  <c r="AX32" i="36" s="1"/>
  <c r="AW30" i="36"/>
  <c r="AW32" i="36" s="1"/>
  <c r="AV30" i="36"/>
  <c r="AV32" i="36" s="1"/>
  <c r="AU30" i="36"/>
  <c r="AU32" i="36" s="1"/>
  <c r="AT30" i="36"/>
  <c r="AT32" i="36" s="1"/>
  <c r="AS30" i="36"/>
  <c r="AS32" i="36" s="1"/>
  <c r="AR30" i="36"/>
  <c r="AR32" i="36" s="1"/>
  <c r="AQ30" i="36"/>
  <c r="AQ32" i="36" s="1"/>
  <c r="AP30" i="36"/>
  <c r="AP32" i="36" s="1"/>
  <c r="AO30" i="36"/>
  <c r="AO32" i="36" s="1"/>
  <c r="AN30" i="36"/>
  <c r="AN32" i="36" s="1"/>
  <c r="AM30" i="36"/>
  <c r="AM32" i="36" s="1"/>
  <c r="AL30" i="36"/>
  <c r="AL32" i="36" s="1"/>
  <c r="AK30" i="36"/>
  <c r="AK32" i="36" s="1"/>
  <c r="AJ30" i="36"/>
  <c r="AJ32" i="36" s="1"/>
  <c r="AI30" i="36"/>
  <c r="AI32" i="36" s="1"/>
  <c r="AH30" i="36"/>
  <c r="AH32" i="36" s="1"/>
  <c r="AG30" i="36"/>
  <c r="AG32" i="36" s="1"/>
  <c r="AF30" i="36"/>
  <c r="AF32" i="36" s="1"/>
  <c r="AE30" i="36"/>
  <c r="AE32" i="36" s="1"/>
  <c r="AD30" i="36"/>
  <c r="AD32" i="36" s="1"/>
  <c r="AC30" i="36"/>
  <c r="AC32" i="36" s="1"/>
  <c r="AB30" i="36"/>
  <c r="AB32" i="36" s="1"/>
  <c r="AA30" i="36"/>
  <c r="AA32" i="36" s="1"/>
  <c r="Z30" i="36"/>
  <c r="Z32" i="36" s="1"/>
  <c r="Y30" i="36"/>
  <c r="Y32" i="36" s="1"/>
  <c r="X30" i="36"/>
  <c r="X32" i="36" s="1"/>
  <c r="W30" i="36"/>
  <c r="W32" i="36" s="1"/>
  <c r="V30" i="36"/>
  <c r="V32" i="36" s="1"/>
  <c r="U30" i="36"/>
  <c r="U32" i="36" s="1"/>
  <c r="T30" i="36"/>
  <c r="T32" i="36" s="1"/>
  <c r="S30" i="36"/>
  <c r="S32" i="36" s="1"/>
  <c r="R30" i="36"/>
  <c r="R32" i="36" s="1"/>
  <c r="Q30" i="36"/>
  <c r="Q32" i="36" s="1"/>
  <c r="P30" i="36"/>
  <c r="P32" i="36" s="1"/>
  <c r="O30" i="36"/>
  <c r="O32" i="36" s="1"/>
  <c r="N30" i="36"/>
  <c r="N32" i="36" s="1"/>
  <c r="M30" i="36"/>
  <c r="M32" i="36" s="1"/>
  <c r="L30" i="36"/>
  <c r="L32" i="36" s="1"/>
  <c r="K30" i="36"/>
  <c r="K32" i="36" s="1"/>
  <c r="J30" i="36"/>
  <c r="J32" i="36" s="1"/>
  <c r="I30" i="36"/>
  <c r="I32" i="36" s="1"/>
  <c r="H30" i="36"/>
  <c r="H32" i="36" s="1"/>
  <c r="G30" i="36"/>
  <c r="G32" i="36" s="1"/>
  <c r="F30" i="36"/>
  <c r="F32" i="36" s="1"/>
  <c r="BE31" i="35"/>
  <c r="BD31" i="35"/>
  <c r="BC31" i="35"/>
  <c r="BB31" i="35"/>
  <c r="BA31" i="35"/>
  <c r="AZ31" i="35"/>
  <c r="AY31" i="35"/>
  <c r="AX31" i="35"/>
  <c r="AW31" i="35"/>
  <c r="AV31" i="35"/>
  <c r="AU31" i="35"/>
  <c r="AT31" i="35"/>
  <c r="AS31" i="35"/>
  <c r="AR31" i="35"/>
  <c r="AQ31" i="35"/>
  <c r="AP31" i="35"/>
  <c r="AO31" i="35"/>
  <c r="AN31" i="35"/>
  <c r="AM31" i="35"/>
  <c r="AL31" i="35"/>
  <c r="AK31" i="35"/>
  <c r="AJ31" i="35"/>
  <c r="AI31" i="35"/>
  <c r="AH31" i="35"/>
  <c r="AG31" i="35"/>
  <c r="AF31" i="35"/>
  <c r="AE31" i="35"/>
  <c r="AD31" i="35"/>
  <c r="AC31" i="35"/>
  <c r="AB31" i="35"/>
  <c r="AA31" i="35"/>
  <c r="Z31" i="35"/>
  <c r="Y31" i="35"/>
  <c r="X31" i="35"/>
  <c r="W31" i="35"/>
  <c r="V31" i="35"/>
  <c r="U31" i="35"/>
  <c r="T31" i="35"/>
  <c r="S31" i="35"/>
  <c r="R31" i="35"/>
  <c r="Q31" i="35"/>
  <c r="P31" i="35"/>
  <c r="O31" i="35"/>
  <c r="N31" i="35"/>
  <c r="M31" i="35"/>
  <c r="L31" i="35"/>
  <c r="K31" i="35"/>
  <c r="J31" i="35"/>
  <c r="I31" i="35"/>
  <c r="H31" i="35"/>
  <c r="G31" i="35"/>
  <c r="F31" i="35"/>
  <c r="BE30" i="35"/>
  <c r="BE32" i="35" s="1"/>
  <c r="BD30" i="35"/>
  <c r="BD32" i="35" s="1"/>
  <c r="BC30" i="35"/>
  <c r="BC32" i="35" s="1"/>
  <c r="BB30" i="35"/>
  <c r="BB32" i="35" s="1"/>
  <c r="BA30" i="35"/>
  <c r="BA32" i="35" s="1"/>
  <c r="AZ30" i="35"/>
  <c r="AZ32" i="35" s="1"/>
  <c r="AY30" i="35"/>
  <c r="AY32" i="35" s="1"/>
  <c r="AX30" i="35"/>
  <c r="AX32" i="35" s="1"/>
  <c r="AW30" i="35"/>
  <c r="AW32" i="35" s="1"/>
  <c r="AV30" i="35"/>
  <c r="AV32" i="35" s="1"/>
  <c r="AU30" i="35"/>
  <c r="AU32" i="35" s="1"/>
  <c r="AT30" i="35"/>
  <c r="AT32" i="35" s="1"/>
  <c r="AS30" i="35"/>
  <c r="AS32" i="35" s="1"/>
  <c r="AR30" i="35"/>
  <c r="AR32" i="35" s="1"/>
  <c r="AQ30" i="35"/>
  <c r="AQ32" i="35" s="1"/>
  <c r="AP30" i="35"/>
  <c r="AP32" i="35" s="1"/>
  <c r="AO30" i="35"/>
  <c r="AO32" i="35" s="1"/>
  <c r="AN30" i="35"/>
  <c r="AN32" i="35" s="1"/>
  <c r="AM30" i="35"/>
  <c r="AM32" i="35" s="1"/>
  <c r="AL30" i="35"/>
  <c r="AL32" i="35" s="1"/>
  <c r="AK30" i="35"/>
  <c r="AK32" i="35" s="1"/>
  <c r="AJ30" i="35"/>
  <c r="AJ32" i="35" s="1"/>
  <c r="AI30" i="35"/>
  <c r="AI32" i="35" s="1"/>
  <c r="AH30" i="35"/>
  <c r="AH32" i="35" s="1"/>
  <c r="AG30" i="35"/>
  <c r="AG32" i="35" s="1"/>
  <c r="AF30" i="35"/>
  <c r="AF32" i="35" s="1"/>
  <c r="AE30" i="35"/>
  <c r="AE32" i="35" s="1"/>
  <c r="AD30" i="35"/>
  <c r="AD32" i="35" s="1"/>
  <c r="AC30" i="35"/>
  <c r="AC32" i="35" s="1"/>
  <c r="AB30" i="35"/>
  <c r="AB32" i="35" s="1"/>
  <c r="AA30" i="35"/>
  <c r="AA32" i="35" s="1"/>
  <c r="Z30" i="35"/>
  <c r="Z32" i="35" s="1"/>
  <c r="Y30" i="35"/>
  <c r="Y32" i="35" s="1"/>
  <c r="X30" i="35"/>
  <c r="X32" i="35" s="1"/>
  <c r="W30" i="35"/>
  <c r="W32" i="35" s="1"/>
  <c r="V30" i="35"/>
  <c r="V32" i="35" s="1"/>
  <c r="U30" i="35"/>
  <c r="U32" i="35" s="1"/>
  <c r="T30" i="35"/>
  <c r="T32" i="35" s="1"/>
  <c r="S30" i="35"/>
  <c r="S32" i="35" s="1"/>
  <c r="R30" i="35"/>
  <c r="R32" i="35" s="1"/>
  <c r="Q30" i="35"/>
  <c r="Q32" i="35" s="1"/>
  <c r="P30" i="35"/>
  <c r="P32" i="35" s="1"/>
  <c r="O30" i="35"/>
  <c r="O32" i="35" s="1"/>
  <c r="N30" i="35"/>
  <c r="N32" i="35" s="1"/>
  <c r="M30" i="35"/>
  <c r="M32" i="35" s="1"/>
  <c r="L30" i="35"/>
  <c r="L32" i="35" s="1"/>
  <c r="K30" i="35"/>
  <c r="K32" i="35" s="1"/>
  <c r="J30" i="35"/>
  <c r="J32" i="35" s="1"/>
  <c r="I30" i="35"/>
  <c r="I32" i="35" s="1"/>
  <c r="H30" i="35"/>
  <c r="H32" i="35" s="1"/>
  <c r="G30" i="35"/>
  <c r="G32" i="35" s="1"/>
  <c r="F30" i="35"/>
  <c r="F32" i="35" s="1"/>
  <c r="BE31" i="34"/>
  <c r="BD31" i="34"/>
  <c r="BC31" i="34"/>
  <c r="BB31" i="34"/>
  <c r="BA31" i="34"/>
  <c r="AZ31" i="34"/>
  <c r="AY31" i="34"/>
  <c r="AX31" i="34"/>
  <c r="AW31" i="34"/>
  <c r="AV31" i="34"/>
  <c r="AU31" i="34"/>
  <c r="AT31" i="34"/>
  <c r="AS31" i="34"/>
  <c r="AR31" i="34"/>
  <c r="AQ31" i="34"/>
  <c r="AP31" i="34"/>
  <c r="AO31" i="34"/>
  <c r="AN31" i="34"/>
  <c r="AM31" i="34"/>
  <c r="AL31" i="34"/>
  <c r="AK31" i="34"/>
  <c r="AJ31" i="34"/>
  <c r="AI31" i="34"/>
  <c r="AH31" i="34"/>
  <c r="AG31" i="34"/>
  <c r="AF31" i="34"/>
  <c r="AE31" i="34"/>
  <c r="AD31" i="34"/>
  <c r="AC31" i="34"/>
  <c r="AB31" i="34"/>
  <c r="AA31" i="34"/>
  <c r="Z31" i="34"/>
  <c r="Y31" i="34"/>
  <c r="X31" i="34"/>
  <c r="W31" i="34"/>
  <c r="V31" i="34"/>
  <c r="U31" i="34"/>
  <c r="T31" i="34"/>
  <c r="S31" i="34"/>
  <c r="R31" i="34"/>
  <c r="Q31" i="34"/>
  <c r="P31" i="34"/>
  <c r="O31" i="34"/>
  <c r="N31" i="34"/>
  <c r="M31" i="34"/>
  <c r="L31" i="34"/>
  <c r="K31" i="34"/>
  <c r="J31" i="34"/>
  <c r="I31" i="34"/>
  <c r="H31" i="34"/>
  <c r="G31" i="34"/>
  <c r="F31" i="34"/>
  <c r="BE30" i="34"/>
  <c r="BE32" i="34" s="1"/>
  <c r="BD30" i="34"/>
  <c r="BD32" i="34" s="1"/>
  <c r="BC30" i="34"/>
  <c r="BC32" i="34" s="1"/>
  <c r="BB30" i="34"/>
  <c r="BB32" i="34" s="1"/>
  <c r="BA30" i="34"/>
  <c r="BA32" i="34" s="1"/>
  <c r="AZ30" i="34"/>
  <c r="AZ32" i="34" s="1"/>
  <c r="AY30" i="34"/>
  <c r="AY32" i="34" s="1"/>
  <c r="AX30" i="34"/>
  <c r="AX32" i="34" s="1"/>
  <c r="AW30" i="34"/>
  <c r="AW32" i="34" s="1"/>
  <c r="AV30" i="34"/>
  <c r="AV32" i="34" s="1"/>
  <c r="AU30" i="34"/>
  <c r="AU32" i="34" s="1"/>
  <c r="AT30" i="34"/>
  <c r="AT32" i="34" s="1"/>
  <c r="AS30" i="34"/>
  <c r="AS32" i="34" s="1"/>
  <c r="AR30" i="34"/>
  <c r="AR32" i="34" s="1"/>
  <c r="AQ30" i="34"/>
  <c r="AQ32" i="34" s="1"/>
  <c r="AP30" i="34"/>
  <c r="AP32" i="34" s="1"/>
  <c r="AO30" i="34"/>
  <c r="AO32" i="34" s="1"/>
  <c r="AN30" i="34"/>
  <c r="AN32" i="34" s="1"/>
  <c r="AM30" i="34"/>
  <c r="AM32" i="34" s="1"/>
  <c r="AL30" i="34"/>
  <c r="AL32" i="34" s="1"/>
  <c r="AK30" i="34"/>
  <c r="AK32" i="34" s="1"/>
  <c r="AJ30" i="34"/>
  <c r="AJ32" i="34" s="1"/>
  <c r="AI30" i="34"/>
  <c r="AI32" i="34" s="1"/>
  <c r="AH30" i="34"/>
  <c r="AH32" i="34" s="1"/>
  <c r="AG30" i="34"/>
  <c r="AG32" i="34" s="1"/>
  <c r="AF30" i="34"/>
  <c r="AF32" i="34" s="1"/>
  <c r="AE30" i="34"/>
  <c r="AE32" i="34" s="1"/>
  <c r="AD30" i="34"/>
  <c r="AD32" i="34" s="1"/>
  <c r="AC30" i="34"/>
  <c r="AC32" i="34" s="1"/>
  <c r="AB30" i="34"/>
  <c r="AB32" i="34" s="1"/>
  <c r="AA30" i="34"/>
  <c r="AA32" i="34" s="1"/>
  <c r="Z30" i="34"/>
  <c r="Z32" i="34" s="1"/>
  <c r="Y30" i="34"/>
  <c r="Y32" i="34" s="1"/>
  <c r="X30" i="34"/>
  <c r="X32" i="34" s="1"/>
  <c r="W30" i="34"/>
  <c r="W32" i="34" s="1"/>
  <c r="V30" i="34"/>
  <c r="V32" i="34" s="1"/>
  <c r="U30" i="34"/>
  <c r="U32" i="34" s="1"/>
  <c r="T30" i="34"/>
  <c r="T32" i="34" s="1"/>
  <c r="S30" i="34"/>
  <c r="S32" i="34" s="1"/>
  <c r="R30" i="34"/>
  <c r="R32" i="34" s="1"/>
  <c r="Q30" i="34"/>
  <c r="Q32" i="34" s="1"/>
  <c r="P30" i="34"/>
  <c r="P32" i="34" s="1"/>
  <c r="O30" i="34"/>
  <c r="O32" i="34" s="1"/>
  <c r="N30" i="34"/>
  <c r="N32" i="34" s="1"/>
  <c r="M30" i="34"/>
  <c r="M32" i="34" s="1"/>
  <c r="L30" i="34"/>
  <c r="L32" i="34" s="1"/>
  <c r="K30" i="34"/>
  <c r="K32" i="34" s="1"/>
  <c r="J30" i="34"/>
  <c r="J32" i="34" s="1"/>
  <c r="I30" i="34"/>
  <c r="I32" i="34" s="1"/>
  <c r="H30" i="34"/>
  <c r="H32" i="34" s="1"/>
  <c r="G30" i="34"/>
  <c r="G32" i="34" s="1"/>
  <c r="F30" i="34"/>
  <c r="F32" i="34" s="1"/>
  <c r="BE31" i="33"/>
  <c r="BD31" i="33"/>
  <c r="BC31" i="33"/>
  <c r="BB31" i="33"/>
  <c r="BA31" i="33"/>
  <c r="AZ31" i="33"/>
  <c r="AY31" i="33"/>
  <c r="AX31" i="33"/>
  <c r="AW31" i="33"/>
  <c r="AV31" i="33"/>
  <c r="AU31" i="33"/>
  <c r="AT31" i="33"/>
  <c r="AS31" i="33"/>
  <c r="AR31" i="33"/>
  <c r="AQ31" i="33"/>
  <c r="AP31" i="33"/>
  <c r="AO31" i="33"/>
  <c r="AN31" i="33"/>
  <c r="AM31" i="33"/>
  <c r="AL31" i="33"/>
  <c r="AK31" i="33"/>
  <c r="AJ31" i="33"/>
  <c r="AI31" i="33"/>
  <c r="AH31" i="33"/>
  <c r="AG31" i="33"/>
  <c r="AF31" i="33"/>
  <c r="AE31" i="33"/>
  <c r="AD31" i="33"/>
  <c r="AC31" i="33"/>
  <c r="AB31" i="33"/>
  <c r="AA31" i="33"/>
  <c r="Z31" i="33"/>
  <c r="Y31" i="33"/>
  <c r="X31" i="33"/>
  <c r="W31" i="33"/>
  <c r="V31" i="33"/>
  <c r="U31" i="33"/>
  <c r="T31" i="33"/>
  <c r="S31" i="33"/>
  <c r="R31" i="33"/>
  <c r="Q31" i="33"/>
  <c r="P31" i="33"/>
  <c r="O31" i="33"/>
  <c r="N31" i="33"/>
  <c r="M31" i="33"/>
  <c r="L31" i="33"/>
  <c r="K31" i="33"/>
  <c r="J31" i="33"/>
  <c r="I31" i="33"/>
  <c r="H31" i="33"/>
  <c r="G31" i="33"/>
  <c r="F31" i="33"/>
  <c r="BE30" i="33"/>
  <c r="BE32" i="33" s="1"/>
  <c r="BD30" i="33"/>
  <c r="BD32" i="33" s="1"/>
  <c r="BC30" i="33"/>
  <c r="BC32" i="33" s="1"/>
  <c r="BB30" i="33"/>
  <c r="BB32" i="33" s="1"/>
  <c r="BA30" i="33"/>
  <c r="BA32" i="33" s="1"/>
  <c r="AZ30" i="33"/>
  <c r="AZ32" i="33" s="1"/>
  <c r="AY30" i="33"/>
  <c r="AY32" i="33" s="1"/>
  <c r="AX30" i="33"/>
  <c r="AX32" i="33" s="1"/>
  <c r="AW30" i="33"/>
  <c r="AW32" i="33" s="1"/>
  <c r="AV30" i="33"/>
  <c r="AV32" i="33" s="1"/>
  <c r="AU30" i="33"/>
  <c r="AU32" i="33" s="1"/>
  <c r="AT30" i="33"/>
  <c r="AT32" i="33" s="1"/>
  <c r="AS30" i="33"/>
  <c r="AS32" i="33" s="1"/>
  <c r="AR30" i="33"/>
  <c r="AR32" i="33" s="1"/>
  <c r="AQ30" i="33"/>
  <c r="AQ32" i="33" s="1"/>
  <c r="AP30" i="33"/>
  <c r="AP32" i="33" s="1"/>
  <c r="AO30" i="33"/>
  <c r="AO32" i="33" s="1"/>
  <c r="AN30" i="33"/>
  <c r="AN32" i="33" s="1"/>
  <c r="AM30" i="33"/>
  <c r="AM32" i="33" s="1"/>
  <c r="AL30" i="33"/>
  <c r="AL32" i="33" s="1"/>
  <c r="AK30" i="33"/>
  <c r="AK32" i="33" s="1"/>
  <c r="AJ30" i="33"/>
  <c r="AJ32" i="33" s="1"/>
  <c r="AI30" i="33"/>
  <c r="AI32" i="33" s="1"/>
  <c r="AH30" i="33"/>
  <c r="AH32" i="33" s="1"/>
  <c r="AG30" i="33"/>
  <c r="AG32" i="33" s="1"/>
  <c r="AF30" i="33"/>
  <c r="AF32" i="33" s="1"/>
  <c r="AE30" i="33"/>
  <c r="AE32" i="33" s="1"/>
  <c r="AD30" i="33"/>
  <c r="AD32" i="33" s="1"/>
  <c r="AC30" i="33"/>
  <c r="AC32" i="33" s="1"/>
  <c r="AB30" i="33"/>
  <c r="AB32" i="33" s="1"/>
  <c r="AA30" i="33"/>
  <c r="AA32" i="33" s="1"/>
  <c r="Z30" i="33"/>
  <c r="Z32" i="33" s="1"/>
  <c r="Y30" i="33"/>
  <c r="Y32" i="33" s="1"/>
  <c r="X30" i="33"/>
  <c r="X32" i="33" s="1"/>
  <c r="W30" i="33"/>
  <c r="W32" i="33" s="1"/>
  <c r="V30" i="33"/>
  <c r="V32" i="33" s="1"/>
  <c r="U30" i="33"/>
  <c r="U32" i="33" s="1"/>
  <c r="T30" i="33"/>
  <c r="T32" i="33" s="1"/>
  <c r="S30" i="33"/>
  <c r="S32" i="33" s="1"/>
  <c r="R30" i="33"/>
  <c r="R32" i="33" s="1"/>
  <c r="Q30" i="33"/>
  <c r="Q32" i="33" s="1"/>
  <c r="P30" i="33"/>
  <c r="P32" i="33" s="1"/>
  <c r="O30" i="33"/>
  <c r="O32" i="33" s="1"/>
  <c r="N30" i="33"/>
  <c r="N32" i="33" s="1"/>
  <c r="M30" i="33"/>
  <c r="M32" i="33" s="1"/>
  <c r="L30" i="33"/>
  <c r="L32" i="33" s="1"/>
  <c r="K30" i="33"/>
  <c r="K32" i="33" s="1"/>
  <c r="J30" i="33"/>
  <c r="J32" i="33" s="1"/>
  <c r="I30" i="33"/>
  <c r="I32" i="33" s="1"/>
  <c r="H30" i="33"/>
  <c r="H32" i="33" s="1"/>
  <c r="G30" i="33"/>
  <c r="G32" i="33" s="1"/>
  <c r="F30" i="33"/>
  <c r="F32" i="33" s="1"/>
  <c r="BE31" i="32"/>
  <c r="BD31" i="32"/>
  <c r="BC31" i="32"/>
  <c r="BB31" i="32"/>
  <c r="BA31" i="32"/>
  <c r="AZ31" i="32"/>
  <c r="AY31" i="32"/>
  <c r="AX31" i="32"/>
  <c r="AW31" i="32"/>
  <c r="AV31" i="32"/>
  <c r="AU31" i="32"/>
  <c r="AT31" i="32"/>
  <c r="AS31" i="32"/>
  <c r="AR31" i="32"/>
  <c r="AQ31" i="32"/>
  <c r="AP31" i="32"/>
  <c r="AO31" i="32"/>
  <c r="AN31" i="32"/>
  <c r="AM31" i="32"/>
  <c r="AL31" i="32"/>
  <c r="AK31" i="32"/>
  <c r="AJ31" i="32"/>
  <c r="AI31" i="32"/>
  <c r="AH31" i="32"/>
  <c r="AG31" i="32"/>
  <c r="AF31" i="32"/>
  <c r="AE31" i="32"/>
  <c r="AD31" i="32"/>
  <c r="AC31" i="32"/>
  <c r="AB31" i="32"/>
  <c r="AA31" i="32"/>
  <c r="Z31" i="32"/>
  <c r="Y31" i="32"/>
  <c r="X31" i="32"/>
  <c r="W31" i="32"/>
  <c r="V31" i="32"/>
  <c r="U31" i="32"/>
  <c r="T31" i="32"/>
  <c r="S31" i="32"/>
  <c r="R31" i="32"/>
  <c r="Q31" i="32"/>
  <c r="P31" i="32"/>
  <c r="O31" i="32"/>
  <c r="N31" i="32"/>
  <c r="M31" i="32"/>
  <c r="L31" i="32"/>
  <c r="K31" i="32"/>
  <c r="J31" i="32"/>
  <c r="I31" i="32"/>
  <c r="H31" i="32"/>
  <c r="G31" i="32"/>
  <c r="F31" i="32"/>
  <c r="BE30" i="32"/>
  <c r="BE32" i="32" s="1"/>
  <c r="BD30" i="32"/>
  <c r="BD32" i="32" s="1"/>
  <c r="BC30" i="32"/>
  <c r="BC32" i="32" s="1"/>
  <c r="BB30" i="32"/>
  <c r="BB32" i="32" s="1"/>
  <c r="BA30" i="32"/>
  <c r="BA32" i="32" s="1"/>
  <c r="AZ30" i="32"/>
  <c r="AZ32" i="32" s="1"/>
  <c r="AY30" i="32"/>
  <c r="AY32" i="32" s="1"/>
  <c r="AX30" i="32"/>
  <c r="AX32" i="32" s="1"/>
  <c r="AW30" i="32"/>
  <c r="AW32" i="32" s="1"/>
  <c r="AV30" i="32"/>
  <c r="AV32" i="32" s="1"/>
  <c r="AU30" i="32"/>
  <c r="AU32" i="32" s="1"/>
  <c r="AT30" i="32"/>
  <c r="AT32" i="32" s="1"/>
  <c r="AS30" i="32"/>
  <c r="AS32" i="32" s="1"/>
  <c r="AR30" i="32"/>
  <c r="AR32" i="32" s="1"/>
  <c r="AQ30" i="32"/>
  <c r="AQ32" i="32" s="1"/>
  <c r="AP30" i="32"/>
  <c r="AP32" i="32" s="1"/>
  <c r="AO30" i="32"/>
  <c r="AO32" i="32" s="1"/>
  <c r="AN30" i="32"/>
  <c r="AN32" i="32" s="1"/>
  <c r="AM30" i="32"/>
  <c r="AM32" i="32" s="1"/>
  <c r="AL30" i="32"/>
  <c r="AL32" i="32" s="1"/>
  <c r="AK30" i="32"/>
  <c r="AK32" i="32" s="1"/>
  <c r="AJ30" i="32"/>
  <c r="AJ32" i="32" s="1"/>
  <c r="AI30" i="32"/>
  <c r="AI32" i="32" s="1"/>
  <c r="AH30" i="32"/>
  <c r="AH32" i="32" s="1"/>
  <c r="AG30" i="32"/>
  <c r="AG32" i="32" s="1"/>
  <c r="AF30" i="32"/>
  <c r="AF32" i="32" s="1"/>
  <c r="AE30" i="32"/>
  <c r="AE32" i="32" s="1"/>
  <c r="AD30" i="32"/>
  <c r="AD32" i="32" s="1"/>
  <c r="AC30" i="32"/>
  <c r="AC32" i="32" s="1"/>
  <c r="AB30" i="32"/>
  <c r="AB32" i="32" s="1"/>
  <c r="AA30" i="32"/>
  <c r="AA32" i="32" s="1"/>
  <c r="Z30" i="32"/>
  <c r="Z32" i="32" s="1"/>
  <c r="Y30" i="32"/>
  <c r="Y32" i="32" s="1"/>
  <c r="X30" i="32"/>
  <c r="X32" i="32" s="1"/>
  <c r="W30" i="32"/>
  <c r="W32" i="32" s="1"/>
  <c r="V30" i="32"/>
  <c r="V32" i="32" s="1"/>
  <c r="U30" i="32"/>
  <c r="U32" i="32" s="1"/>
  <c r="T30" i="32"/>
  <c r="T32" i="32" s="1"/>
  <c r="S30" i="32"/>
  <c r="S32" i="32" s="1"/>
  <c r="R30" i="32"/>
  <c r="R32" i="32" s="1"/>
  <c r="Q30" i="32"/>
  <c r="Q32" i="32" s="1"/>
  <c r="P30" i="32"/>
  <c r="P32" i="32" s="1"/>
  <c r="O30" i="32"/>
  <c r="O32" i="32" s="1"/>
  <c r="N30" i="32"/>
  <c r="N32" i="32" s="1"/>
  <c r="M30" i="32"/>
  <c r="M32" i="32" s="1"/>
  <c r="L30" i="32"/>
  <c r="L32" i="32" s="1"/>
  <c r="K30" i="32"/>
  <c r="K32" i="32" s="1"/>
  <c r="J30" i="32"/>
  <c r="J32" i="32" s="1"/>
  <c r="I30" i="32"/>
  <c r="I32" i="32" s="1"/>
  <c r="H30" i="32"/>
  <c r="H32" i="32" s="1"/>
  <c r="G30" i="32"/>
  <c r="G32" i="32" s="1"/>
  <c r="F30" i="32"/>
  <c r="F32" i="32" s="1"/>
  <c r="BE31" i="31"/>
  <c r="BD31" i="31"/>
  <c r="BC31" i="31"/>
  <c r="BB31" i="31"/>
  <c r="BA31" i="31"/>
  <c r="AZ31" i="31"/>
  <c r="AY31" i="31"/>
  <c r="AX31" i="31"/>
  <c r="AW31" i="31"/>
  <c r="AV31" i="31"/>
  <c r="AU31" i="31"/>
  <c r="AT31" i="31"/>
  <c r="AS31" i="31"/>
  <c r="AR31" i="31"/>
  <c r="AQ31" i="31"/>
  <c r="AP31" i="31"/>
  <c r="AO31" i="31"/>
  <c r="AN31" i="31"/>
  <c r="AM31" i="31"/>
  <c r="AL31" i="31"/>
  <c r="AK31" i="31"/>
  <c r="AJ31" i="31"/>
  <c r="AI31" i="31"/>
  <c r="AH31" i="31"/>
  <c r="AG31"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BE30" i="31"/>
  <c r="BE32" i="31" s="1"/>
  <c r="BD30" i="31"/>
  <c r="BD32" i="31" s="1"/>
  <c r="BC30" i="31"/>
  <c r="BC32" i="31" s="1"/>
  <c r="BB30" i="31"/>
  <c r="BB32" i="31" s="1"/>
  <c r="BA30" i="31"/>
  <c r="BA32" i="31" s="1"/>
  <c r="AZ30" i="31"/>
  <c r="AZ32" i="31" s="1"/>
  <c r="AY30" i="31"/>
  <c r="AY32" i="31" s="1"/>
  <c r="AX30" i="31"/>
  <c r="AX32" i="31" s="1"/>
  <c r="AW30" i="31"/>
  <c r="AW32" i="31" s="1"/>
  <c r="AV30" i="31"/>
  <c r="AV32" i="31" s="1"/>
  <c r="AU30" i="31"/>
  <c r="AU32" i="31" s="1"/>
  <c r="AT30" i="31"/>
  <c r="AT32" i="31" s="1"/>
  <c r="AS30" i="31"/>
  <c r="AS32" i="31" s="1"/>
  <c r="AR30" i="31"/>
  <c r="AR32" i="31" s="1"/>
  <c r="AQ30" i="31"/>
  <c r="AQ32" i="31" s="1"/>
  <c r="AP30" i="31"/>
  <c r="AP32" i="31" s="1"/>
  <c r="AO30" i="31"/>
  <c r="AO32" i="31" s="1"/>
  <c r="AN30" i="31"/>
  <c r="AN32" i="31" s="1"/>
  <c r="AM30" i="31"/>
  <c r="AM32" i="31" s="1"/>
  <c r="AL30" i="31"/>
  <c r="AL32" i="31" s="1"/>
  <c r="AK30" i="31"/>
  <c r="AK32" i="31" s="1"/>
  <c r="AJ30" i="31"/>
  <c r="AJ32" i="31" s="1"/>
  <c r="AI30" i="31"/>
  <c r="AI32" i="31" s="1"/>
  <c r="AH30" i="31"/>
  <c r="AH32" i="31" s="1"/>
  <c r="AG30" i="31"/>
  <c r="AG32" i="31" s="1"/>
  <c r="AF30" i="31"/>
  <c r="AF32" i="31" s="1"/>
  <c r="AE30" i="31"/>
  <c r="AE32" i="31" s="1"/>
  <c r="AD30" i="31"/>
  <c r="AD32" i="31" s="1"/>
  <c r="AC30" i="31"/>
  <c r="AC32" i="31" s="1"/>
  <c r="AB30" i="31"/>
  <c r="AB32" i="31" s="1"/>
  <c r="AA30" i="31"/>
  <c r="AA32" i="31" s="1"/>
  <c r="Z30" i="31"/>
  <c r="Z32" i="31" s="1"/>
  <c r="Y30" i="31"/>
  <c r="Y32" i="31" s="1"/>
  <c r="X30" i="31"/>
  <c r="X32" i="31" s="1"/>
  <c r="W30" i="31"/>
  <c r="W32" i="31" s="1"/>
  <c r="V30" i="31"/>
  <c r="V32" i="31" s="1"/>
  <c r="U30" i="31"/>
  <c r="U32" i="31" s="1"/>
  <c r="T30" i="31"/>
  <c r="T32" i="31" s="1"/>
  <c r="S30" i="31"/>
  <c r="S32" i="31" s="1"/>
  <c r="R30" i="31"/>
  <c r="R32" i="31" s="1"/>
  <c r="Q30" i="31"/>
  <c r="Q32" i="31" s="1"/>
  <c r="P30" i="31"/>
  <c r="P32" i="31" s="1"/>
  <c r="O30" i="31"/>
  <c r="O32" i="31" s="1"/>
  <c r="N30" i="31"/>
  <c r="N32" i="31" s="1"/>
  <c r="M30" i="31"/>
  <c r="M32" i="31" s="1"/>
  <c r="L30" i="31"/>
  <c r="L32" i="31" s="1"/>
  <c r="K30" i="31"/>
  <c r="K32" i="31" s="1"/>
  <c r="J30" i="31"/>
  <c r="J32" i="31" s="1"/>
  <c r="I30" i="31"/>
  <c r="I32" i="31" s="1"/>
  <c r="H30" i="31"/>
  <c r="H32" i="31" s="1"/>
  <c r="G30" i="31"/>
  <c r="G32" i="31" s="1"/>
  <c r="F30" i="31"/>
  <c r="F32" i="31" s="1"/>
  <c r="BE31" i="30"/>
  <c r="BD31" i="30"/>
  <c r="BC31" i="30"/>
  <c r="BB31" i="30"/>
  <c r="BA31" i="30"/>
  <c r="AZ31" i="30"/>
  <c r="AY31"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BE30" i="30"/>
  <c r="BE32" i="30" s="1"/>
  <c r="BD30" i="30"/>
  <c r="BD32" i="30" s="1"/>
  <c r="BC30" i="30"/>
  <c r="BC32" i="30" s="1"/>
  <c r="BB30" i="30"/>
  <c r="BB32" i="30" s="1"/>
  <c r="BA30" i="30"/>
  <c r="BA32" i="30" s="1"/>
  <c r="AZ30" i="30"/>
  <c r="AZ32" i="30" s="1"/>
  <c r="AY30" i="30"/>
  <c r="AY32" i="30" s="1"/>
  <c r="AX30" i="30"/>
  <c r="AX32" i="30" s="1"/>
  <c r="AW30" i="30"/>
  <c r="AW32" i="30" s="1"/>
  <c r="AV30" i="30"/>
  <c r="AV32" i="30" s="1"/>
  <c r="AU30" i="30"/>
  <c r="AU32" i="30" s="1"/>
  <c r="AT30" i="30"/>
  <c r="AT32" i="30" s="1"/>
  <c r="AS30" i="30"/>
  <c r="AS32" i="30" s="1"/>
  <c r="AR30" i="30"/>
  <c r="AR32" i="30" s="1"/>
  <c r="AQ30" i="30"/>
  <c r="AQ32" i="30" s="1"/>
  <c r="AP30" i="30"/>
  <c r="AP32" i="30" s="1"/>
  <c r="AO30" i="30"/>
  <c r="AO32" i="30" s="1"/>
  <c r="AN30" i="30"/>
  <c r="AN32" i="30" s="1"/>
  <c r="AM30" i="30"/>
  <c r="AM32" i="30" s="1"/>
  <c r="AL30" i="30"/>
  <c r="AL32" i="30" s="1"/>
  <c r="AK30" i="30"/>
  <c r="AK32" i="30" s="1"/>
  <c r="AJ30" i="30"/>
  <c r="AJ32" i="30" s="1"/>
  <c r="AI30" i="30"/>
  <c r="AI32" i="30" s="1"/>
  <c r="AH30" i="30"/>
  <c r="AH32" i="30" s="1"/>
  <c r="AG30" i="30"/>
  <c r="AG32" i="30" s="1"/>
  <c r="AF30" i="30"/>
  <c r="AF32" i="30" s="1"/>
  <c r="AE30" i="30"/>
  <c r="AE32" i="30" s="1"/>
  <c r="AD30" i="30"/>
  <c r="AD32" i="30" s="1"/>
  <c r="AC30" i="30"/>
  <c r="AC32" i="30" s="1"/>
  <c r="AB30" i="30"/>
  <c r="AB32" i="30" s="1"/>
  <c r="AA30" i="30"/>
  <c r="AA32" i="30" s="1"/>
  <c r="Z30" i="30"/>
  <c r="Z32" i="30" s="1"/>
  <c r="Y30" i="30"/>
  <c r="Y32" i="30" s="1"/>
  <c r="X30" i="30"/>
  <c r="X32" i="30" s="1"/>
  <c r="W30" i="30"/>
  <c r="W32" i="30" s="1"/>
  <c r="V30" i="30"/>
  <c r="V32" i="30" s="1"/>
  <c r="U30" i="30"/>
  <c r="U32" i="30" s="1"/>
  <c r="T30" i="30"/>
  <c r="T32" i="30" s="1"/>
  <c r="S30" i="30"/>
  <c r="S32" i="30" s="1"/>
  <c r="R30" i="30"/>
  <c r="R32" i="30" s="1"/>
  <c r="Q30" i="30"/>
  <c r="Q32" i="30" s="1"/>
  <c r="P30" i="30"/>
  <c r="P32" i="30" s="1"/>
  <c r="O30" i="30"/>
  <c r="O32" i="30" s="1"/>
  <c r="N30" i="30"/>
  <c r="N32" i="30" s="1"/>
  <c r="M30" i="30"/>
  <c r="M32" i="30" s="1"/>
  <c r="L30" i="30"/>
  <c r="L32" i="30" s="1"/>
  <c r="K30" i="30"/>
  <c r="K32" i="30" s="1"/>
  <c r="J30" i="30"/>
  <c r="J32" i="30" s="1"/>
  <c r="I30" i="30"/>
  <c r="I32" i="30" s="1"/>
  <c r="H30" i="30"/>
  <c r="H32" i="30" s="1"/>
  <c r="G30" i="30"/>
  <c r="G32" i="30" s="1"/>
  <c r="F30" i="30"/>
  <c r="F32" i="30" s="1"/>
  <c r="BE31" i="28"/>
  <c r="BD31" i="28"/>
  <c r="BC31" i="28"/>
  <c r="BB31" i="28"/>
  <c r="BA31" i="28"/>
  <c r="AZ31" i="28"/>
  <c r="AY31" i="28"/>
  <c r="AX31" i="28"/>
  <c r="AW31" i="28"/>
  <c r="AV31" i="28"/>
  <c r="AU31" i="28"/>
  <c r="AT31" i="28"/>
  <c r="AS31" i="28"/>
  <c r="AR31" i="28"/>
  <c r="AQ31" i="28"/>
  <c r="AP31" i="28"/>
  <c r="AO31" i="28"/>
  <c r="AN31" i="28"/>
  <c r="AM31" i="28"/>
  <c r="AL31" i="28"/>
  <c r="AK31" i="28"/>
  <c r="AJ31" i="28"/>
  <c r="AI31" i="28"/>
  <c r="AH31" i="28"/>
  <c r="AG31" i="28"/>
  <c r="AF31" i="28"/>
  <c r="AE31" i="28"/>
  <c r="AD31" i="28"/>
  <c r="AC31" i="28"/>
  <c r="AB31" i="28"/>
  <c r="AA31" i="28"/>
  <c r="Z31" i="28"/>
  <c r="Y31" i="28"/>
  <c r="X31" i="28"/>
  <c r="W31" i="28"/>
  <c r="V31" i="28"/>
  <c r="U31" i="28"/>
  <c r="T31" i="28"/>
  <c r="S31" i="28"/>
  <c r="R31" i="28"/>
  <c r="Q31" i="28"/>
  <c r="P31" i="28"/>
  <c r="O31" i="28"/>
  <c r="N31" i="28"/>
  <c r="M31" i="28"/>
  <c r="L31" i="28"/>
  <c r="K31" i="28"/>
  <c r="J31" i="28"/>
  <c r="I31" i="28"/>
  <c r="H31" i="28"/>
  <c r="G31" i="28"/>
  <c r="F31" i="28"/>
  <c r="BE30" i="28"/>
  <c r="BE32" i="28" s="1"/>
  <c r="BD30" i="28"/>
  <c r="BD32" i="28" s="1"/>
  <c r="BC30" i="28"/>
  <c r="BC32" i="28" s="1"/>
  <c r="BB30" i="28"/>
  <c r="BB32" i="28" s="1"/>
  <c r="BA30" i="28"/>
  <c r="BA32" i="28" s="1"/>
  <c r="AZ30" i="28"/>
  <c r="AZ32" i="28" s="1"/>
  <c r="AY30" i="28"/>
  <c r="AY32" i="28" s="1"/>
  <c r="AX30" i="28"/>
  <c r="AX32" i="28" s="1"/>
  <c r="AW30" i="28"/>
  <c r="AW32" i="28" s="1"/>
  <c r="AV30" i="28"/>
  <c r="AV32" i="28" s="1"/>
  <c r="AU30" i="28"/>
  <c r="AU32" i="28" s="1"/>
  <c r="AT30" i="28"/>
  <c r="AT32" i="28" s="1"/>
  <c r="AS30" i="28"/>
  <c r="AS32" i="28" s="1"/>
  <c r="AR30" i="28"/>
  <c r="AR32" i="28" s="1"/>
  <c r="AQ30" i="28"/>
  <c r="AQ32" i="28" s="1"/>
  <c r="AP30" i="28"/>
  <c r="AP32" i="28" s="1"/>
  <c r="AO30" i="28"/>
  <c r="AO32" i="28" s="1"/>
  <c r="AN30" i="28"/>
  <c r="AN32" i="28" s="1"/>
  <c r="AM30" i="28"/>
  <c r="AM32" i="28" s="1"/>
  <c r="AL30" i="28"/>
  <c r="AL32" i="28" s="1"/>
  <c r="AK30" i="28"/>
  <c r="AK32" i="28" s="1"/>
  <c r="AJ30" i="28"/>
  <c r="AJ32" i="28" s="1"/>
  <c r="AI30" i="28"/>
  <c r="AI32" i="28" s="1"/>
  <c r="AH30" i="28"/>
  <c r="AH32" i="28" s="1"/>
  <c r="AG30" i="28"/>
  <c r="AG32" i="28" s="1"/>
  <c r="AF30" i="28"/>
  <c r="AF32" i="28" s="1"/>
  <c r="AE30" i="28"/>
  <c r="AE32" i="28" s="1"/>
  <c r="AD30" i="28"/>
  <c r="AD32" i="28" s="1"/>
  <c r="AC30" i="28"/>
  <c r="AC32" i="28" s="1"/>
  <c r="AB30" i="28"/>
  <c r="AB32" i="28" s="1"/>
  <c r="AA30" i="28"/>
  <c r="AA32" i="28" s="1"/>
  <c r="Z30" i="28"/>
  <c r="Z32" i="28" s="1"/>
  <c r="Y30" i="28"/>
  <c r="Y32" i="28" s="1"/>
  <c r="X30" i="28"/>
  <c r="X32" i="28" s="1"/>
  <c r="W30" i="28"/>
  <c r="W32" i="28" s="1"/>
  <c r="V30" i="28"/>
  <c r="V32" i="28" s="1"/>
  <c r="U30" i="28"/>
  <c r="U32" i="28" s="1"/>
  <c r="T30" i="28"/>
  <c r="T32" i="28" s="1"/>
  <c r="S30" i="28"/>
  <c r="S32" i="28" s="1"/>
  <c r="R30" i="28"/>
  <c r="R32" i="28" s="1"/>
  <c r="Q30" i="28"/>
  <c r="Q32" i="28" s="1"/>
  <c r="P30" i="28"/>
  <c r="P32" i="28" s="1"/>
  <c r="O30" i="28"/>
  <c r="O32" i="28" s="1"/>
  <c r="N30" i="28"/>
  <c r="N32" i="28" s="1"/>
  <c r="M30" i="28"/>
  <c r="M32" i="28" s="1"/>
  <c r="L30" i="28"/>
  <c r="L32" i="28" s="1"/>
  <c r="K30" i="28"/>
  <c r="K32" i="28" s="1"/>
  <c r="J30" i="28"/>
  <c r="J32" i="28" s="1"/>
  <c r="I30" i="28"/>
  <c r="I32" i="28" s="1"/>
  <c r="H30" i="28"/>
  <c r="H32" i="28" s="1"/>
  <c r="G30" i="28"/>
  <c r="G32" i="28" s="1"/>
  <c r="F30" i="28"/>
  <c r="F32" i="28" s="1"/>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K31" i="27"/>
  <c r="J31" i="27"/>
  <c r="I31" i="27"/>
  <c r="H31" i="27"/>
  <c r="G31" i="27"/>
  <c r="F31" i="27"/>
  <c r="BE30" i="27"/>
  <c r="BE32" i="27" s="1"/>
  <c r="BD30" i="27"/>
  <c r="BD32" i="27" s="1"/>
  <c r="BC30" i="27"/>
  <c r="BC32" i="27" s="1"/>
  <c r="BB30" i="27"/>
  <c r="BB32" i="27" s="1"/>
  <c r="BA30" i="27"/>
  <c r="BA32" i="27" s="1"/>
  <c r="AZ30" i="27"/>
  <c r="AZ32" i="27" s="1"/>
  <c r="AY30" i="27"/>
  <c r="AY32" i="27" s="1"/>
  <c r="AX30" i="27"/>
  <c r="AX32" i="27" s="1"/>
  <c r="AW30" i="27"/>
  <c r="AW32" i="27" s="1"/>
  <c r="AV30" i="27"/>
  <c r="AV32" i="27" s="1"/>
  <c r="AU30" i="27"/>
  <c r="AU32" i="27" s="1"/>
  <c r="AT30" i="27"/>
  <c r="AT32" i="27" s="1"/>
  <c r="AS30" i="27"/>
  <c r="AS32" i="27" s="1"/>
  <c r="AR30" i="27"/>
  <c r="AR32" i="27" s="1"/>
  <c r="AQ30" i="27"/>
  <c r="AQ32" i="27" s="1"/>
  <c r="AP30" i="27"/>
  <c r="AP32" i="27" s="1"/>
  <c r="AO30" i="27"/>
  <c r="AO32" i="27" s="1"/>
  <c r="AN30" i="27"/>
  <c r="AN32" i="27" s="1"/>
  <c r="AM30" i="27"/>
  <c r="AM32" i="27" s="1"/>
  <c r="AL30" i="27"/>
  <c r="AL32" i="27" s="1"/>
  <c r="AK30" i="27"/>
  <c r="AK32" i="27" s="1"/>
  <c r="AJ30" i="27"/>
  <c r="AJ32" i="27" s="1"/>
  <c r="AI30" i="27"/>
  <c r="AI32" i="27" s="1"/>
  <c r="AH30" i="27"/>
  <c r="AH32" i="27" s="1"/>
  <c r="AG30" i="27"/>
  <c r="AG32" i="27" s="1"/>
  <c r="AF30" i="27"/>
  <c r="AF32" i="27" s="1"/>
  <c r="AE30" i="27"/>
  <c r="AE32" i="27" s="1"/>
  <c r="AD30" i="27"/>
  <c r="AD32" i="27" s="1"/>
  <c r="AC30" i="27"/>
  <c r="AC32" i="27" s="1"/>
  <c r="AB30" i="27"/>
  <c r="AB32" i="27" s="1"/>
  <c r="AA30" i="27"/>
  <c r="AA32" i="27" s="1"/>
  <c r="Z30" i="27"/>
  <c r="Z32" i="27" s="1"/>
  <c r="Y30" i="27"/>
  <c r="Y32" i="27" s="1"/>
  <c r="X30" i="27"/>
  <c r="X32" i="27" s="1"/>
  <c r="W30" i="27"/>
  <c r="W32" i="27" s="1"/>
  <c r="V30" i="27"/>
  <c r="V32" i="27" s="1"/>
  <c r="U30" i="27"/>
  <c r="U32" i="27" s="1"/>
  <c r="T30" i="27"/>
  <c r="T32" i="27" s="1"/>
  <c r="S30" i="27"/>
  <c r="S32" i="27" s="1"/>
  <c r="R30" i="27"/>
  <c r="R32" i="27" s="1"/>
  <c r="Q30" i="27"/>
  <c r="Q32" i="27" s="1"/>
  <c r="P30" i="27"/>
  <c r="P32" i="27" s="1"/>
  <c r="O30" i="27"/>
  <c r="O32" i="27" s="1"/>
  <c r="N30" i="27"/>
  <c r="N32" i="27" s="1"/>
  <c r="M30" i="27"/>
  <c r="M32" i="27" s="1"/>
  <c r="L30" i="27"/>
  <c r="L32" i="27" s="1"/>
  <c r="K30" i="27"/>
  <c r="K32" i="27" s="1"/>
  <c r="J30" i="27"/>
  <c r="J32" i="27" s="1"/>
  <c r="I30" i="27"/>
  <c r="I32" i="27" s="1"/>
  <c r="H30" i="27"/>
  <c r="H32" i="27" s="1"/>
  <c r="G30" i="27"/>
  <c r="G32" i="27" s="1"/>
  <c r="F30" i="27"/>
  <c r="F32" i="27" s="1"/>
  <c r="BE31" i="26"/>
  <c r="BD31" i="26"/>
  <c r="BC31" i="26"/>
  <c r="BB31" i="26"/>
  <c r="BA31" i="26"/>
  <c r="AZ31" i="26"/>
  <c r="AY31" i="26"/>
  <c r="AX31" i="26"/>
  <c r="AW31" i="26"/>
  <c r="AV31" i="26"/>
  <c r="AU31" i="26"/>
  <c r="AT31" i="26"/>
  <c r="AS31" i="26"/>
  <c r="AR31" i="26"/>
  <c r="AQ31" i="26"/>
  <c r="AP31" i="26"/>
  <c r="AO31" i="26"/>
  <c r="AN31" i="26"/>
  <c r="AM31" i="26"/>
  <c r="AL31" i="26"/>
  <c r="AK31" i="26"/>
  <c r="AJ31" i="26"/>
  <c r="AI31" i="26"/>
  <c r="AH31" i="26"/>
  <c r="AG31" i="26"/>
  <c r="AF31" i="26"/>
  <c r="AE31" i="26"/>
  <c r="AD31" i="26"/>
  <c r="AC31" i="26"/>
  <c r="AB31" i="26"/>
  <c r="AA31" i="26"/>
  <c r="Z31" i="26"/>
  <c r="Y31" i="26"/>
  <c r="X31" i="26"/>
  <c r="W31" i="26"/>
  <c r="V31" i="26"/>
  <c r="U31" i="26"/>
  <c r="T31" i="26"/>
  <c r="S31" i="26"/>
  <c r="R31" i="26"/>
  <c r="Q31" i="26"/>
  <c r="P31" i="26"/>
  <c r="O31" i="26"/>
  <c r="N31" i="26"/>
  <c r="M31" i="26"/>
  <c r="L31" i="26"/>
  <c r="K31" i="26"/>
  <c r="J31" i="26"/>
  <c r="I31" i="26"/>
  <c r="H31" i="26"/>
  <c r="G31" i="26"/>
  <c r="F31" i="26"/>
  <c r="BE30" i="26"/>
  <c r="BE32" i="26" s="1"/>
  <c r="BD30" i="26"/>
  <c r="BD32" i="26" s="1"/>
  <c r="BC30" i="26"/>
  <c r="BC32" i="26" s="1"/>
  <c r="BB30" i="26"/>
  <c r="BB32" i="26" s="1"/>
  <c r="BA30" i="26"/>
  <c r="BA32" i="26" s="1"/>
  <c r="AZ30" i="26"/>
  <c r="AZ32" i="26" s="1"/>
  <c r="AY30" i="26"/>
  <c r="AY32" i="26" s="1"/>
  <c r="AX30" i="26"/>
  <c r="AX32" i="26" s="1"/>
  <c r="AW30" i="26"/>
  <c r="AW32" i="26" s="1"/>
  <c r="AV30" i="26"/>
  <c r="AV32" i="26" s="1"/>
  <c r="AU30" i="26"/>
  <c r="AU32" i="26" s="1"/>
  <c r="AT30" i="26"/>
  <c r="AT32" i="26" s="1"/>
  <c r="AS30" i="26"/>
  <c r="AS32" i="26" s="1"/>
  <c r="AR30" i="26"/>
  <c r="AR32" i="26" s="1"/>
  <c r="AQ30" i="26"/>
  <c r="AQ32" i="26" s="1"/>
  <c r="AP30" i="26"/>
  <c r="AP32" i="26" s="1"/>
  <c r="AO30" i="26"/>
  <c r="AO32" i="26" s="1"/>
  <c r="AN30" i="26"/>
  <c r="AN32" i="26" s="1"/>
  <c r="AM30" i="26"/>
  <c r="AM32" i="26" s="1"/>
  <c r="AL30" i="26"/>
  <c r="AL32" i="26" s="1"/>
  <c r="AK30" i="26"/>
  <c r="AK32" i="26" s="1"/>
  <c r="AJ30" i="26"/>
  <c r="AJ32" i="26" s="1"/>
  <c r="AI30" i="26"/>
  <c r="AI32" i="26" s="1"/>
  <c r="AH30" i="26"/>
  <c r="AH32" i="26" s="1"/>
  <c r="AG30" i="26"/>
  <c r="AG32" i="26" s="1"/>
  <c r="AF30" i="26"/>
  <c r="AF32" i="26" s="1"/>
  <c r="AE30" i="26"/>
  <c r="AE32" i="26" s="1"/>
  <c r="AD30" i="26"/>
  <c r="AD32" i="26" s="1"/>
  <c r="AC30" i="26"/>
  <c r="AC32" i="26" s="1"/>
  <c r="AB30" i="26"/>
  <c r="AB32" i="26" s="1"/>
  <c r="AA30" i="26"/>
  <c r="AA32" i="26" s="1"/>
  <c r="Z30" i="26"/>
  <c r="Z32" i="26" s="1"/>
  <c r="Y30" i="26"/>
  <c r="Y32" i="26" s="1"/>
  <c r="X30" i="26"/>
  <c r="X32" i="26" s="1"/>
  <c r="W30" i="26"/>
  <c r="W32" i="26" s="1"/>
  <c r="V30" i="26"/>
  <c r="V32" i="26" s="1"/>
  <c r="U30" i="26"/>
  <c r="U32" i="26" s="1"/>
  <c r="T30" i="26"/>
  <c r="T32" i="26" s="1"/>
  <c r="S30" i="26"/>
  <c r="S32" i="26" s="1"/>
  <c r="R30" i="26"/>
  <c r="R32" i="26" s="1"/>
  <c r="Q30" i="26"/>
  <c r="Q32" i="26" s="1"/>
  <c r="P30" i="26"/>
  <c r="P32" i="26" s="1"/>
  <c r="O30" i="26"/>
  <c r="O32" i="26" s="1"/>
  <c r="N30" i="26"/>
  <c r="N32" i="26" s="1"/>
  <c r="M30" i="26"/>
  <c r="M32" i="26" s="1"/>
  <c r="L30" i="26"/>
  <c r="L32" i="26" s="1"/>
  <c r="K30" i="26"/>
  <c r="K32" i="26" s="1"/>
  <c r="J30" i="26"/>
  <c r="J32" i="26" s="1"/>
  <c r="I30" i="26"/>
  <c r="I32" i="26" s="1"/>
  <c r="H30" i="26"/>
  <c r="H32" i="26" s="1"/>
  <c r="G30" i="26"/>
  <c r="G32" i="26" s="1"/>
  <c r="F30" i="26"/>
  <c r="F32" i="26" s="1"/>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BE30" i="25"/>
  <c r="BE32" i="25" s="1"/>
  <c r="BD30" i="25"/>
  <c r="BD32" i="25" s="1"/>
  <c r="BC30" i="25"/>
  <c r="BC32" i="25" s="1"/>
  <c r="BB30" i="25"/>
  <c r="BB32" i="25" s="1"/>
  <c r="BA30" i="25"/>
  <c r="BA32" i="25" s="1"/>
  <c r="AZ30" i="25"/>
  <c r="AZ32" i="25" s="1"/>
  <c r="AY30" i="25"/>
  <c r="AY32" i="25" s="1"/>
  <c r="AX30" i="25"/>
  <c r="AX32" i="25" s="1"/>
  <c r="AW30" i="25"/>
  <c r="AW32" i="25" s="1"/>
  <c r="AV30" i="25"/>
  <c r="AV32" i="25" s="1"/>
  <c r="AU30" i="25"/>
  <c r="AU32" i="25" s="1"/>
  <c r="AT30" i="25"/>
  <c r="AT32" i="25" s="1"/>
  <c r="AS30" i="25"/>
  <c r="AS32" i="25" s="1"/>
  <c r="AR30" i="25"/>
  <c r="AR32" i="25" s="1"/>
  <c r="AQ30" i="25"/>
  <c r="AQ32" i="25" s="1"/>
  <c r="AP30" i="25"/>
  <c r="AP32" i="25" s="1"/>
  <c r="AO30" i="25"/>
  <c r="AO32" i="25" s="1"/>
  <c r="AN30" i="25"/>
  <c r="AN32" i="25" s="1"/>
  <c r="AM30" i="25"/>
  <c r="AM32" i="25" s="1"/>
  <c r="AL30" i="25"/>
  <c r="AL32" i="25" s="1"/>
  <c r="AK30" i="25"/>
  <c r="AK32" i="25" s="1"/>
  <c r="AJ30" i="25"/>
  <c r="AJ32" i="25" s="1"/>
  <c r="AI30" i="25"/>
  <c r="AI32" i="25" s="1"/>
  <c r="AH30" i="25"/>
  <c r="AH32" i="25" s="1"/>
  <c r="AG30" i="25"/>
  <c r="AG32" i="25" s="1"/>
  <c r="AF30" i="25"/>
  <c r="AF32" i="25" s="1"/>
  <c r="AE30" i="25"/>
  <c r="AE32" i="25" s="1"/>
  <c r="AD30" i="25"/>
  <c r="AD32" i="25" s="1"/>
  <c r="AC30" i="25"/>
  <c r="AC32" i="25" s="1"/>
  <c r="AB30" i="25"/>
  <c r="AB32" i="25" s="1"/>
  <c r="AA30" i="25"/>
  <c r="AA32" i="25" s="1"/>
  <c r="Z30" i="25"/>
  <c r="Z32" i="25" s="1"/>
  <c r="Y30" i="25"/>
  <c r="Y32" i="25" s="1"/>
  <c r="X30" i="25"/>
  <c r="X32" i="25" s="1"/>
  <c r="W30" i="25"/>
  <c r="W32" i="25" s="1"/>
  <c r="V30" i="25"/>
  <c r="V32" i="25" s="1"/>
  <c r="U30" i="25"/>
  <c r="U32" i="25" s="1"/>
  <c r="T30" i="25"/>
  <c r="T32" i="25" s="1"/>
  <c r="S30" i="25"/>
  <c r="S32" i="25" s="1"/>
  <c r="R30" i="25"/>
  <c r="R32" i="25" s="1"/>
  <c r="Q30" i="25"/>
  <c r="Q32" i="25" s="1"/>
  <c r="P30" i="25"/>
  <c r="P32" i="25" s="1"/>
  <c r="O30" i="25"/>
  <c r="O32" i="25" s="1"/>
  <c r="N30" i="25"/>
  <c r="N32" i="25" s="1"/>
  <c r="M30" i="25"/>
  <c r="M32" i="25" s="1"/>
  <c r="L30" i="25"/>
  <c r="L32" i="25" s="1"/>
  <c r="K30" i="25"/>
  <c r="K32" i="25" s="1"/>
  <c r="J30" i="25"/>
  <c r="J32" i="25" s="1"/>
  <c r="I30" i="25"/>
  <c r="I32" i="25" s="1"/>
  <c r="H30" i="25"/>
  <c r="H32" i="25" s="1"/>
  <c r="G30" i="25"/>
  <c r="G32" i="25" s="1"/>
  <c r="F30" i="25"/>
  <c r="F32" i="25" s="1"/>
  <c r="BE31" i="24"/>
  <c r="BD31" i="24"/>
  <c r="BC31" i="24"/>
  <c r="BB31" i="24"/>
  <c r="BA31" i="24"/>
  <c r="AZ31" i="24"/>
  <c r="AY31" i="24"/>
  <c r="AX31" i="24"/>
  <c r="AW31" i="24"/>
  <c r="AV31" i="24"/>
  <c r="AU31" i="24"/>
  <c r="AT31" i="24"/>
  <c r="AS31" i="24"/>
  <c r="AR31" i="24"/>
  <c r="AQ31" i="24"/>
  <c r="AP31"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K31" i="24"/>
  <c r="J31" i="24"/>
  <c r="I31" i="24"/>
  <c r="H31" i="24"/>
  <c r="G31" i="24"/>
  <c r="F31" i="24"/>
  <c r="BE30" i="24"/>
  <c r="BE32" i="24" s="1"/>
  <c r="BD30" i="24"/>
  <c r="BD32" i="24" s="1"/>
  <c r="BC30" i="24"/>
  <c r="BC32" i="24" s="1"/>
  <c r="BB30" i="24"/>
  <c r="BB32" i="24" s="1"/>
  <c r="BA30" i="24"/>
  <c r="BA32" i="24" s="1"/>
  <c r="AZ30" i="24"/>
  <c r="AZ32" i="24" s="1"/>
  <c r="AY30" i="24"/>
  <c r="AY32" i="24" s="1"/>
  <c r="AX30" i="24"/>
  <c r="AX32" i="24" s="1"/>
  <c r="AW30" i="24"/>
  <c r="AW32" i="24" s="1"/>
  <c r="AV30" i="24"/>
  <c r="AV32" i="24" s="1"/>
  <c r="AU30" i="24"/>
  <c r="AU32" i="24" s="1"/>
  <c r="AT30" i="24"/>
  <c r="AT32" i="24" s="1"/>
  <c r="AS30" i="24"/>
  <c r="AS32" i="24" s="1"/>
  <c r="AR30" i="24"/>
  <c r="AR32" i="24" s="1"/>
  <c r="AQ30" i="24"/>
  <c r="AQ32" i="24" s="1"/>
  <c r="AP30" i="24"/>
  <c r="AP32" i="24" s="1"/>
  <c r="AO30" i="24"/>
  <c r="AO32" i="24" s="1"/>
  <c r="AN30" i="24"/>
  <c r="AN32" i="24" s="1"/>
  <c r="AM30" i="24"/>
  <c r="AM32" i="24" s="1"/>
  <c r="AL30" i="24"/>
  <c r="AL32" i="24" s="1"/>
  <c r="AK30" i="24"/>
  <c r="AK32" i="24" s="1"/>
  <c r="AJ30" i="24"/>
  <c r="AJ32" i="24" s="1"/>
  <c r="AI30" i="24"/>
  <c r="AI32" i="24" s="1"/>
  <c r="AH30" i="24"/>
  <c r="AH32" i="24" s="1"/>
  <c r="AG30" i="24"/>
  <c r="AG32" i="24" s="1"/>
  <c r="AF30" i="24"/>
  <c r="AF32" i="24" s="1"/>
  <c r="AE30" i="24"/>
  <c r="AE32" i="24" s="1"/>
  <c r="AD30" i="24"/>
  <c r="AD32" i="24" s="1"/>
  <c r="AC30" i="24"/>
  <c r="AC32" i="24" s="1"/>
  <c r="AB30" i="24"/>
  <c r="AB32" i="24" s="1"/>
  <c r="AA30" i="24"/>
  <c r="AA32" i="24" s="1"/>
  <c r="Z30" i="24"/>
  <c r="Z32" i="24" s="1"/>
  <c r="Y30" i="24"/>
  <c r="Y32" i="24" s="1"/>
  <c r="X30" i="24"/>
  <c r="X32" i="24" s="1"/>
  <c r="W30" i="24"/>
  <c r="W32" i="24" s="1"/>
  <c r="V30" i="24"/>
  <c r="V32" i="24" s="1"/>
  <c r="U30" i="24"/>
  <c r="U32" i="24" s="1"/>
  <c r="T30" i="24"/>
  <c r="T32" i="24" s="1"/>
  <c r="S30" i="24"/>
  <c r="S32" i="24" s="1"/>
  <c r="R30" i="24"/>
  <c r="R32" i="24" s="1"/>
  <c r="Q30" i="24"/>
  <c r="Q32" i="24" s="1"/>
  <c r="P30" i="24"/>
  <c r="P32" i="24" s="1"/>
  <c r="O30" i="24"/>
  <c r="O32" i="24" s="1"/>
  <c r="N30" i="24"/>
  <c r="N32" i="24" s="1"/>
  <c r="M30" i="24"/>
  <c r="M32" i="24" s="1"/>
  <c r="L30" i="24"/>
  <c r="L32" i="24" s="1"/>
  <c r="K30" i="24"/>
  <c r="K32" i="24" s="1"/>
  <c r="J30" i="24"/>
  <c r="J32" i="24" s="1"/>
  <c r="I30" i="24"/>
  <c r="I32" i="24" s="1"/>
  <c r="H30" i="24"/>
  <c r="H32" i="24" s="1"/>
  <c r="G30" i="24"/>
  <c r="G32" i="24" s="1"/>
  <c r="F30" i="24"/>
  <c r="F32" i="24" s="1"/>
  <c r="BE31" i="23"/>
  <c r="BD31" i="23"/>
  <c r="BC31" i="23"/>
  <c r="BB31" i="23"/>
  <c r="BA31" i="23"/>
  <c r="AZ31" i="23"/>
  <c r="AY31" i="23"/>
  <c r="AX31" i="23"/>
  <c r="AW31" i="23"/>
  <c r="AV31" i="23"/>
  <c r="AU31" i="23"/>
  <c r="AT31" i="23"/>
  <c r="AS31" i="23"/>
  <c r="AR31" i="23"/>
  <c r="AQ31" i="23"/>
  <c r="AP31" i="23"/>
  <c r="AO31" i="23"/>
  <c r="AN31" i="23"/>
  <c r="AM31" i="23"/>
  <c r="AL31" i="23"/>
  <c r="AK31" i="23"/>
  <c r="AJ31" i="23"/>
  <c r="AI31" i="23"/>
  <c r="AH31" i="23"/>
  <c r="AG31" i="23"/>
  <c r="AF31" i="23"/>
  <c r="AE31" i="23"/>
  <c r="AD31" i="23"/>
  <c r="AC31" i="23"/>
  <c r="AB31" i="23"/>
  <c r="AA31" i="23"/>
  <c r="Z31" i="23"/>
  <c r="Y31" i="23"/>
  <c r="X31" i="23"/>
  <c r="W31" i="23"/>
  <c r="V31" i="23"/>
  <c r="U31" i="23"/>
  <c r="T31" i="23"/>
  <c r="S31" i="23"/>
  <c r="R31" i="23"/>
  <c r="Q31" i="23"/>
  <c r="P31" i="23"/>
  <c r="O31" i="23"/>
  <c r="N31" i="23"/>
  <c r="M31" i="23"/>
  <c r="L31" i="23"/>
  <c r="K31" i="23"/>
  <c r="J31" i="23"/>
  <c r="I31" i="23"/>
  <c r="H31" i="23"/>
  <c r="G31" i="23"/>
  <c r="F31" i="23"/>
  <c r="BE30" i="23"/>
  <c r="BE32" i="23" s="1"/>
  <c r="BD30" i="23"/>
  <c r="BD32" i="23" s="1"/>
  <c r="BC30" i="23"/>
  <c r="BC32" i="23" s="1"/>
  <c r="BB30" i="23"/>
  <c r="BB32" i="23" s="1"/>
  <c r="BA30" i="23"/>
  <c r="BA32" i="23" s="1"/>
  <c r="AZ30" i="23"/>
  <c r="AZ32" i="23" s="1"/>
  <c r="AY30" i="23"/>
  <c r="AY32" i="23" s="1"/>
  <c r="AX30" i="23"/>
  <c r="AX32" i="23" s="1"/>
  <c r="AW30" i="23"/>
  <c r="AW32" i="23" s="1"/>
  <c r="AV30" i="23"/>
  <c r="AV32" i="23" s="1"/>
  <c r="AU30" i="23"/>
  <c r="AU32" i="23" s="1"/>
  <c r="AT30" i="23"/>
  <c r="AT32" i="23" s="1"/>
  <c r="AS30" i="23"/>
  <c r="AS32" i="23" s="1"/>
  <c r="AR30" i="23"/>
  <c r="AR32" i="23" s="1"/>
  <c r="AQ30" i="23"/>
  <c r="AQ32" i="23" s="1"/>
  <c r="AP30" i="23"/>
  <c r="AP32" i="23" s="1"/>
  <c r="AO30" i="23"/>
  <c r="AO32" i="23" s="1"/>
  <c r="AN30" i="23"/>
  <c r="AN32" i="23" s="1"/>
  <c r="AM30" i="23"/>
  <c r="AM32" i="23" s="1"/>
  <c r="AL30" i="23"/>
  <c r="AL32" i="23" s="1"/>
  <c r="AK30" i="23"/>
  <c r="AK32" i="23" s="1"/>
  <c r="AJ30" i="23"/>
  <c r="AJ32" i="23" s="1"/>
  <c r="AI30" i="23"/>
  <c r="AI32" i="23" s="1"/>
  <c r="AH30" i="23"/>
  <c r="AH32" i="23" s="1"/>
  <c r="AG30" i="23"/>
  <c r="AG32" i="23" s="1"/>
  <c r="AF30" i="23"/>
  <c r="AF32" i="23" s="1"/>
  <c r="AE30" i="23"/>
  <c r="AE32" i="23" s="1"/>
  <c r="AD30" i="23"/>
  <c r="AD32" i="23" s="1"/>
  <c r="AC30" i="23"/>
  <c r="AC32" i="23" s="1"/>
  <c r="AB30" i="23"/>
  <c r="AB32" i="23" s="1"/>
  <c r="AA30" i="23"/>
  <c r="AA32" i="23" s="1"/>
  <c r="Z30" i="23"/>
  <c r="Z32" i="23" s="1"/>
  <c r="Y30" i="23"/>
  <c r="Y32" i="23" s="1"/>
  <c r="X30" i="23"/>
  <c r="X32" i="23" s="1"/>
  <c r="W30" i="23"/>
  <c r="W32" i="23" s="1"/>
  <c r="V30" i="23"/>
  <c r="V32" i="23" s="1"/>
  <c r="U30" i="23"/>
  <c r="U32" i="23" s="1"/>
  <c r="T30" i="23"/>
  <c r="T32" i="23" s="1"/>
  <c r="S30" i="23"/>
  <c r="S32" i="23" s="1"/>
  <c r="R30" i="23"/>
  <c r="R32" i="23" s="1"/>
  <c r="Q30" i="23"/>
  <c r="Q32" i="23" s="1"/>
  <c r="P30" i="23"/>
  <c r="P32" i="23" s="1"/>
  <c r="O30" i="23"/>
  <c r="O32" i="23" s="1"/>
  <c r="N30" i="23"/>
  <c r="N32" i="23" s="1"/>
  <c r="M30" i="23"/>
  <c r="M32" i="23" s="1"/>
  <c r="L30" i="23"/>
  <c r="L32" i="23" s="1"/>
  <c r="K30" i="23"/>
  <c r="K32" i="23" s="1"/>
  <c r="J30" i="23"/>
  <c r="J32" i="23" s="1"/>
  <c r="I30" i="23"/>
  <c r="I32" i="23" s="1"/>
  <c r="H30" i="23"/>
  <c r="H32" i="23" s="1"/>
  <c r="G30" i="23"/>
  <c r="G32" i="23" s="1"/>
  <c r="F30" i="23"/>
  <c r="F32" i="23" s="1"/>
  <c r="BE31" i="22"/>
  <c r="BD31" i="22"/>
  <c r="BC31" i="22"/>
  <c r="BB31" i="22"/>
  <c r="BA31"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BE30" i="22"/>
  <c r="BE32" i="22" s="1"/>
  <c r="BD30" i="22"/>
  <c r="BD32" i="22" s="1"/>
  <c r="BC30" i="22"/>
  <c r="BC32" i="22" s="1"/>
  <c r="BB30" i="22"/>
  <c r="BB32" i="22" s="1"/>
  <c r="BA30" i="22"/>
  <c r="BA32" i="22" s="1"/>
  <c r="AZ30" i="22"/>
  <c r="AZ32" i="22" s="1"/>
  <c r="AY30" i="22"/>
  <c r="AY32" i="22" s="1"/>
  <c r="AX30" i="22"/>
  <c r="AX32" i="22" s="1"/>
  <c r="AW30" i="22"/>
  <c r="AW32" i="22" s="1"/>
  <c r="AV30" i="22"/>
  <c r="AV32" i="22" s="1"/>
  <c r="AU30" i="22"/>
  <c r="AU32" i="22" s="1"/>
  <c r="AT30" i="22"/>
  <c r="AT32" i="22" s="1"/>
  <c r="AS30" i="22"/>
  <c r="AS32" i="22" s="1"/>
  <c r="AR30" i="22"/>
  <c r="AR32" i="22" s="1"/>
  <c r="AQ30" i="22"/>
  <c r="AQ32" i="22" s="1"/>
  <c r="AP30" i="22"/>
  <c r="AP32" i="22" s="1"/>
  <c r="AO30" i="22"/>
  <c r="AO32" i="22" s="1"/>
  <c r="AN30" i="22"/>
  <c r="AN32" i="22" s="1"/>
  <c r="AM30" i="22"/>
  <c r="AM32" i="22" s="1"/>
  <c r="AL30" i="22"/>
  <c r="AL32" i="22" s="1"/>
  <c r="AK30" i="22"/>
  <c r="AK32" i="22" s="1"/>
  <c r="AJ30" i="22"/>
  <c r="AJ32" i="22" s="1"/>
  <c r="AI30" i="22"/>
  <c r="AI32" i="22" s="1"/>
  <c r="AH30" i="22"/>
  <c r="AH32" i="22" s="1"/>
  <c r="AG30" i="22"/>
  <c r="AG32" i="22" s="1"/>
  <c r="AF30" i="22"/>
  <c r="AF32" i="22" s="1"/>
  <c r="AE30" i="22"/>
  <c r="AE32" i="22" s="1"/>
  <c r="AD30" i="22"/>
  <c r="AD32" i="22" s="1"/>
  <c r="AC30" i="22"/>
  <c r="AC32" i="22" s="1"/>
  <c r="AB30" i="22"/>
  <c r="AB32" i="22" s="1"/>
  <c r="AA30" i="22"/>
  <c r="AA32" i="22" s="1"/>
  <c r="Z30" i="22"/>
  <c r="Z32" i="22" s="1"/>
  <c r="Y30" i="22"/>
  <c r="Y32" i="22" s="1"/>
  <c r="X30" i="22"/>
  <c r="X32" i="22" s="1"/>
  <c r="W30" i="22"/>
  <c r="W32" i="22" s="1"/>
  <c r="V30" i="22"/>
  <c r="V32" i="22" s="1"/>
  <c r="U30" i="22"/>
  <c r="U32" i="22" s="1"/>
  <c r="T30" i="22"/>
  <c r="T32" i="22" s="1"/>
  <c r="S30" i="22"/>
  <c r="S32" i="22" s="1"/>
  <c r="R30" i="22"/>
  <c r="R32" i="22" s="1"/>
  <c r="Q30" i="22"/>
  <c r="Q32" i="22" s="1"/>
  <c r="P30" i="22"/>
  <c r="P32" i="22" s="1"/>
  <c r="O30" i="22"/>
  <c r="O32" i="22" s="1"/>
  <c r="N30" i="22"/>
  <c r="N32" i="22" s="1"/>
  <c r="M30" i="22"/>
  <c r="M32" i="22" s="1"/>
  <c r="L30" i="22"/>
  <c r="L32" i="22" s="1"/>
  <c r="K30" i="22"/>
  <c r="K32" i="22" s="1"/>
  <c r="J30" i="22"/>
  <c r="J32" i="22" s="1"/>
  <c r="I30" i="22"/>
  <c r="I32" i="22" s="1"/>
  <c r="H30" i="22"/>
  <c r="H32" i="22" s="1"/>
  <c r="G30" i="22"/>
  <c r="G32" i="22" s="1"/>
  <c r="F30" i="22"/>
  <c r="F32" i="22" s="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BE30" i="21"/>
  <c r="BE32" i="21" s="1"/>
  <c r="BD30" i="21"/>
  <c r="BD32" i="21" s="1"/>
  <c r="BC30" i="21"/>
  <c r="BC32" i="21" s="1"/>
  <c r="BB30" i="21"/>
  <c r="BB32" i="21" s="1"/>
  <c r="BA30" i="21"/>
  <c r="BA32" i="21" s="1"/>
  <c r="AZ30" i="21"/>
  <c r="AZ32" i="21" s="1"/>
  <c r="AY30" i="21"/>
  <c r="AY32" i="21" s="1"/>
  <c r="AX30" i="21"/>
  <c r="AX32" i="21" s="1"/>
  <c r="AW30" i="21"/>
  <c r="AW32" i="21" s="1"/>
  <c r="AV30" i="21"/>
  <c r="AV32" i="21" s="1"/>
  <c r="AU30" i="21"/>
  <c r="AU32" i="21" s="1"/>
  <c r="AT30" i="21"/>
  <c r="AT32" i="21" s="1"/>
  <c r="AS30" i="21"/>
  <c r="AS32" i="21" s="1"/>
  <c r="AR30" i="21"/>
  <c r="AR32" i="21" s="1"/>
  <c r="AQ30" i="21"/>
  <c r="AQ32" i="21" s="1"/>
  <c r="AP30" i="21"/>
  <c r="AP32" i="21" s="1"/>
  <c r="AO30" i="21"/>
  <c r="AO32" i="21" s="1"/>
  <c r="AN30" i="21"/>
  <c r="AN32" i="21" s="1"/>
  <c r="AM30" i="21"/>
  <c r="AM32" i="21" s="1"/>
  <c r="AL30" i="21"/>
  <c r="AL32" i="21" s="1"/>
  <c r="AK30" i="21"/>
  <c r="AK32" i="21" s="1"/>
  <c r="AJ30" i="21"/>
  <c r="AJ32" i="21" s="1"/>
  <c r="AI30" i="21"/>
  <c r="AI32" i="21" s="1"/>
  <c r="AH30" i="21"/>
  <c r="AH32" i="21" s="1"/>
  <c r="AG30" i="21"/>
  <c r="AG32" i="21" s="1"/>
  <c r="AF30" i="21"/>
  <c r="AF32" i="21" s="1"/>
  <c r="AE30" i="21"/>
  <c r="AE32" i="21" s="1"/>
  <c r="AD30" i="21"/>
  <c r="AD32" i="21" s="1"/>
  <c r="AC30" i="21"/>
  <c r="AC32" i="21" s="1"/>
  <c r="AB30" i="21"/>
  <c r="AB32" i="21" s="1"/>
  <c r="AA30" i="21"/>
  <c r="AA32" i="21" s="1"/>
  <c r="Z30" i="21"/>
  <c r="Z32" i="21" s="1"/>
  <c r="Y30" i="21"/>
  <c r="Y32" i="21" s="1"/>
  <c r="X30" i="21"/>
  <c r="X32" i="21" s="1"/>
  <c r="W30" i="21"/>
  <c r="W32" i="21" s="1"/>
  <c r="V30" i="21"/>
  <c r="V32" i="21" s="1"/>
  <c r="U30" i="21"/>
  <c r="U32" i="21" s="1"/>
  <c r="T30" i="21"/>
  <c r="T32" i="21" s="1"/>
  <c r="S30" i="21"/>
  <c r="S32" i="21" s="1"/>
  <c r="R30" i="21"/>
  <c r="R32" i="21" s="1"/>
  <c r="Q30" i="21"/>
  <c r="Q32" i="21" s="1"/>
  <c r="P30" i="21"/>
  <c r="P32" i="21" s="1"/>
  <c r="O30" i="21"/>
  <c r="O32" i="21" s="1"/>
  <c r="N30" i="21"/>
  <c r="N32" i="21" s="1"/>
  <c r="M30" i="21"/>
  <c r="M32" i="21" s="1"/>
  <c r="L30" i="21"/>
  <c r="L32" i="21" s="1"/>
  <c r="K30" i="21"/>
  <c r="K32" i="21" s="1"/>
  <c r="J30" i="21"/>
  <c r="J32" i="21" s="1"/>
  <c r="I30" i="21"/>
  <c r="I32" i="21" s="1"/>
  <c r="H30" i="21"/>
  <c r="H32" i="21" s="1"/>
  <c r="G30" i="21"/>
  <c r="G32" i="21" s="1"/>
  <c r="F30" i="21"/>
  <c r="F32" i="21" s="1"/>
  <c r="BE31" i="20"/>
  <c r="BD31" i="20"/>
  <c r="BC31" i="20"/>
  <c r="BB31" i="20"/>
  <c r="BA31" i="20"/>
  <c r="AZ31" i="20"/>
  <c r="AY31" i="20"/>
  <c r="AX31" i="20"/>
  <c r="AW31" i="20"/>
  <c r="AV31" i="20"/>
  <c r="AU31" i="20"/>
  <c r="AT31" i="20"/>
  <c r="AS31" i="20"/>
  <c r="AR31" i="20"/>
  <c r="AQ31" i="20"/>
  <c r="AP31" i="20"/>
  <c r="AO31" i="20"/>
  <c r="AN31" i="20"/>
  <c r="AM31" i="20"/>
  <c r="AL31" i="20"/>
  <c r="AK31" i="20"/>
  <c r="AJ31" i="20"/>
  <c r="AI31" i="20"/>
  <c r="AH31" i="20"/>
  <c r="AG31" i="20"/>
  <c r="AF31" i="20"/>
  <c r="AE31" i="20"/>
  <c r="AD31" i="20"/>
  <c r="AC31" i="20"/>
  <c r="AB31" i="20"/>
  <c r="AA31" i="20"/>
  <c r="Z31" i="20"/>
  <c r="Y31" i="20"/>
  <c r="X31" i="20"/>
  <c r="W31" i="20"/>
  <c r="V31" i="20"/>
  <c r="U31" i="20"/>
  <c r="T31" i="20"/>
  <c r="S31" i="20"/>
  <c r="R31" i="20"/>
  <c r="Q31" i="20"/>
  <c r="P31" i="20"/>
  <c r="O31" i="20"/>
  <c r="N31" i="20"/>
  <c r="M31" i="20"/>
  <c r="L31" i="20"/>
  <c r="K31" i="20"/>
  <c r="J31" i="20"/>
  <c r="I31" i="20"/>
  <c r="H31" i="20"/>
  <c r="G31" i="20"/>
  <c r="F31" i="20"/>
  <c r="BE30" i="20"/>
  <c r="BE32" i="20" s="1"/>
  <c r="BD30" i="20"/>
  <c r="BD32" i="20" s="1"/>
  <c r="BC30" i="20"/>
  <c r="BC32" i="20" s="1"/>
  <c r="BB30" i="20"/>
  <c r="BB32" i="20" s="1"/>
  <c r="BA30" i="20"/>
  <c r="BA32" i="20" s="1"/>
  <c r="AZ30" i="20"/>
  <c r="AZ32" i="20" s="1"/>
  <c r="AY30" i="20"/>
  <c r="AY32" i="20" s="1"/>
  <c r="AX30" i="20"/>
  <c r="AX32" i="20" s="1"/>
  <c r="AW30" i="20"/>
  <c r="AW32" i="20" s="1"/>
  <c r="AV30" i="20"/>
  <c r="AV32" i="20" s="1"/>
  <c r="AU30" i="20"/>
  <c r="AU32" i="20" s="1"/>
  <c r="AT30" i="20"/>
  <c r="AT32" i="20" s="1"/>
  <c r="AS30" i="20"/>
  <c r="AS32" i="20" s="1"/>
  <c r="AR30" i="20"/>
  <c r="AR32" i="20" s="1"/>
  <c r="AQ30" i="20"/>
  <c r="AQ32" i="20" s="1"/>
  <c r="AP30" i="20"/>
  <c r="AP32" i="20" s="1"/>
  <c r="AO30" i="20"/>
  <c r="AO32" i="20" s="1"/>
  <c r="AN30" i="20"/>
  <c r="AN32" i="20" s="1"/>
  <c r="AM30" i="20"/>
  <c r="AM32" i="20" s="1"/>
  <c r="AL30" i="20"/>
  <c r="AL32" i="20" s="1"/>
  <c r="AK30" i="20"/>
  <c r="AK32" i="20" s="1"/>
  <c r="AJ30" i="20"/>
  <c r="AJ32" i="20" s="1"/>
  <c r="AI30" i="20"/>
  <c r="AI32" i="20" s="1"/>
  <c r="AH30" i="20"/>
  <c r="AH32" i="20" s="1"/>
  <c r="AG30" i="20"/>
  <c r="AG32" i="20" s="1"/>
  <c r="AF30" i="20"/>
  <c r="AF32" i="20" s="1"/>
  <c r="AE30" i="20"/>
  <c r="AE32" i="20" s="1"/>
  <c r="AD30" i="20"/>
  <c r="AD32" i="20" s="1"/>
  <c r="AC30" i="20"/>
  <c r="AC32" i="20" s="1"/>
  <c r="AB30" i="20"/>
  <c r="AB32" i="20" s="1"/>
  <c r="AA30" i="20"/>
  <c r="AA32" i="20" s="1"/>
  <c r="Z30" i="20"/>
  <c r="Z32" i="20" s="1"/>
  <c r="Y30" i="20"/>
  <c r="Y32" i="20" s="1"/>
  <c r="X30" i="20"/>
  <c r="X32" i="20" s="1"/>
  <c r="W30" i="20"/>
  <c r="W32" i="20" s="1"/>
  <c r="V30" i="20"/>
  <c r="V32" i="20" s="1"/>
  <c r="U30" i="20"/>
  <c r="U32" i="20" s="1"/>
  <c r="T30" i="20"/>
  <c r="T32" i="20" s="1"/>
  <c r="S30" i="20"/>
  <c r="S32" i="20" s="1"/>
  <c r="R30" i="20"/>
  <c r="R32" i="20" s="1"/>
  <c r="Q30" i="20"/>
  <c r="Q32" i="20" s="1"/>
  <c r="P30" i="20"/>
  <c r="P32" i="20" s="1"/>
  <c r="O30" i="20"/>
  <c r="O32" i="20" s="1"/>
  <c r="N30" i="20"/>
  <c r="N32" i="20" s="1"/>
  <c r="M30" i="20"/>
  <c r="M32" i="20" s="1"/>
  <c r="L30" i="20"/>
  <c r="L32" i="20" s="1"/>
  <c r="K30" i="20"/>
  <c r="K32" i="20" s="1"/>
  <c r="J30" i="20"/>
  <c r="J32" i="20" s="1"/>
  <c r="I30" i="20"/>
  <c r="I32" i="20" s="1"/>
  <c r="H30" i="20"/>
  <c r="H32" i="20" s="1"/>
  <c r="G30" i="20"/>
  <c r="G32" i="20" s="1"/>
  <c r="F30" i="20"/>
  <c r="F32" i="20" s="1"/>
  <c r="BE31" i="19"/>
  <c r="BD31" i="19"/>
  <c r="BC31" i="19"/>
  <c r="BB31" i="19"/>
  <c r="BA31" i="19"/>
  <c r="AZ31" i="19"/>
  <c r="AY31" i="19"/>
  <c r="AX31" i="19"/>
  <c r="AW31" i="19"/>
  <c r="AV31" i="19"/>
  <c r="AU31" i="19"/>
  <c r="AT31" i="19"/>
  <c r="AS31" i="19"/>
  <c r="AR31" i="19"/>
  <c r="AQ31" i="19"/>
  <c r="AP31" i="19"/>
  <c r="AO31" i="19"/>
  <c r="AN31" i="19"/>
  <c r="AM31" i="19"/>
  <c r="AL31" i="19"/>
  <c r="AK31" i="19"/>
  <c r="AJ31" i="19"/>
  <c r="AI31" i="19"/>
  <c r="AH31" i="19"/>
  <c r="AG31" i="19"/>
  <c r="AF31" i="19"/>
  <c r="AE31" i="19"/>
  <c r="AD31" i="19"/>
  <c r="AC31" i="19"/>
  <c r="AB31" i="19"/>
  <c r="AA31" i="19"/>
  <c r="Z31" i="19"/>
  <c r="Y31" i="19"/>
  <c r="X31" i="19"/>
  <c r="W31" i="19"/>
  <c r="V31" i="19"/>
  <c r="U31" i="19"/>
  <c r="T31" i="19"/>
  <c r="S31" i="19"/>
  <c r="R31" i="19"/>
  <c r="Q31" i="19"/>
  <c r="P31" i="19"/>
  <c r="O31" i="19"/>
  <c r="N31" i="19"/>
  <c r="M31" i="19"/>
  <c r="L31" i="19"/>
  <c r="K31" i="19"/>
  <c r="J31" i="19"/>
  <c r="I31" i="19"/>
  <c r="H31" i="19"/>
  <c r="G31" i="19"/>
  <c r="F31" i="19"/>
  <c r="BE30" i="19"/>
  <c r="BE32" i="19" s="1"/>
  <c r="BD30" i="19"/>
  <c r="BD32" i="19" s="1"/>
  <c r="BC30" i="19"/>
  <c r="BC32" i="19" s="1"/>
  <c r="BB30" i="19"/>
  <c r="BB32" i="19" s="1"/>
  <c r="BA30" i="19"/>
  <c r="BA32" i="19" s="1"/>
  <c r="AZ30" i="19"/>
  <c r="AZ32" i="19" s="1"/>
  <c r="AY30" i="19"/>
  <c r="AY32" i="19" s="1"/>
  <c r="AX30" i="19"/>
  <c r="AX32" i="19" s="1"/>
  <c r="AW30" i="19"/>
  <c r="AW32" i="19" s="1"/>
  <c r="AV30" i="19"/>
  <c r="AV32" i="19" s="1"/>
  <c r="AU30" i="19"/>
  <c r="AU32" i="19" s="1"/>
  <c r="AT30" i="19"/>
  <c r="AT32" i="19" s="1"/>
  <c r="AS30" i="19"/>
  <c r="AS32" i="19" s="1"/>
  <c r="AR30" i="19"/>
  <c r="AR32" i="19" s="1"/>
  <c r="AQ30" i="19"/>
  <c r="AQ32" i="19" s="1"/>
  <c r="AP30" i="19"/>
  <c r="AP32" i="19" s="1"/>
  <c r="AO30" i="19"/>
  <c r="AO32" i="19" s="1"/>
  <c r="AN30" i="19"/>
  <c r="AN32" i="19" s="1"/>
  <c r="AM30" i="19"/>
  <c r="AM32" i="19" s="1"/>
  <c r="AL30" i="19"/>
  <c r="AL32" i="19" s="1"/>
  <c r="AK30" i="19"/>
  <c r="AK32" i="19" s="1"/>
  <c r="AJ30" i="19"/>
  <c r="AJ32" i="19" s="1"/>
  <c r="AI30" i="19"/>
  <c r="AI32" i="19" s="1"/>
  <c r="AH30" i="19"/>
  <c r="AH32" i="19" s="1"/>
  <c r="AG30" i="19"/>
  <c r="AG32" i="19" s="1"/>
  <c r="AF30" i="19"/>
  <c r="AF32" i="19" s="1"/>
  <c r="AE30" i="19"/>
  <c r="AE32" i="19" s="1"/>
  <c r="AD30" i="19"/>
  <c r="AD32" i="19" s="1"/>
  <c r="AC30" i="19"/>
  <c r="AC32" i="19" s="1"/>
  <c r="AB30" i="19"/>
  <c r="AB32" i="19" s="1"/>
  <c r="AA30" i="19"/>
  <c r="AA32" i="19" s="1"/>
  <c r="Z30" i="19"/>
  <c r="Z32" i="19" s="1"/>
  <c r="Y30" i="19"/>
  <c r="Y32" i="19" s="1"/>
  <c r="X30" i="19"/>
  <c r="X32" i="19" s="1"/>
  <c r="W30" i="19"/>
  <c r="W32" i="19" s="1"/>
  <c r="V30" i="19"/>
  <c r="V32" i="19" s="1"/>
  <c r="U30" i="19"/>
  <c r="U32" i="19" s="1"/>
  <c r="T30" i="19"/>
  <c r="T32" i="19" s="1"/>
  <c r="S30" i="19"/>
  <c r="S32" i="19" s="1"/>
  <c r="R30" i="19"/>
  <c r="R32" i="19" s="1"/>
  <c r="Q30" i="19"/>
  <c r="Q32" i="19" s="1"/>
  <c r="P30" i="19"/>
  <c r="P32" i="19" s="1"/>
  <c r="O30" i="19"/>
  <c r="O32" i="19" s="1"/>
  <c r="N30" i="19"/>
  <c r="N32" i="19" s="1"/>
  <c r="M30" i="19"/>
  <c r="M32" i="19" s="1"/>
  <c r="L30" i="19"/>
  <c r="L32" i="19" s="1"/>
  <c r="K30" i="19"/>
  <c r="K32" i="19" s="1"/>
  <c r="J30" i="19"/>
  <c r="J32" i="19" s="1"/>
  <c r="I30" i="19"/>
  <c r="I32" i="19" s="1"/>
  <c r="H30" i="19"/>
  <c r="H32" i="19" s="1"/>
  <c r="G30" i="19"/>
  <c r="G32" i="19" s="1"/>
  <c r="F30" i="19"/>
  <c r="F32" i="19" s="1"/>
  <c r="G30" i="18"/>
  <c r="H30" i="18"/>
  <c r="I30" i="18"/>
  <c r="J30" i="18"/>
  <c r="J32" i="18" s="1"/>
  <c r="K30" i="18"/>
  <c r="L30" i="18"/>
  <c r="M30" i="18"/>
  <c r="N30" i="18"/>
  <c r="N32" i="18" s="1"/>
  <c r="O30" i="18"/>
  <c r="P30" i="18"/>
  <c r="Q30" i="18"/>
  <c r="R30" i="18"/>
  <c r="R32" i="18" s="1"/>
  <c r="S30" i="18"/>
  <c r="T30" i="18"/>
  <c r="U30" i="18"/>
  <c r="V30" i="18"/>
  <c r="V32" i="18" s="1"/>
  <c r="W30" i="18"/>
  <c r="X30" i="18"/>
  <c r="Y30" i="18"/>
  <c r="Z30" i="18"/>
  <c r="Z32" i="18" s="1"/>
  <c r="AA30" i="18"/>
  <c r="AB30" i="18"/>
  <c r="AC30" i="18"/>
  <c r="AD30" i="18"/>
  <c r="AD32" i="18" s="1"/>
  <c r="AE30" i="18"/>
  <c r="AF30" i="18"/>
  <c r="AG30" i="18"/>
  <c r="AH30" i="18"/>
  <c r="AH32" i="18" s="1"/>
  <c r="AI30" i="18"/>
  <c r="AJ30" i="18"/>
  <c r="AK30" i="18"/>
  <c r="AL30" i="18"/>
  <c r="AL32" i="18" s="1"/>
  <c r="AM30" i="18"/>
  <c r="AN30" i="18"/>
  <c r="AO30" i="18"/>
  <c r="AP30" i="18"/>
  <c r="AP32" i="18" s="1"/>
  <c r="AQ30" i="18"/>
  <c r="AR30" i="18"/>
  <c r="AS30" i="18"/>
  <c r="AT30" i="18"/>
  <c r="AT32" i="18" s="1"/>
  <c r="AU30" i="18"/>
  <c r="AV30" i="18"/>
  <c r="AW30" i="18"/>
  <c r="AX30" i="18"/>
  <c r="AX32" i="18" s="1"/>
  <c r="AY30" i="18"/>
  <c r="AZ30" i="18"/>
  <c r="BA30" i="18"/>
  <c r="BB30" i="18"/>
  <c r="BB32" i="18" s="1"/>
  <c r="BC30" i="18"/>
  <c r="BD30" i="18"/>
  <c r="BE30" i="18"/>
  <c r="G31" i="18"/>
  <c r="G32" i="18" s="1"/>
  <c r="H31" i="18"/>
  <c r="I31" i="18"/>
  <c r="J31" i="18"/>
  <c r="K31" i="18"/>
  <c r="K32" i="18" s="1"/>
  <c r="L31" i="18"/>
  <c r="M31" i="18"/>
  <c r="N31" i="18"/>
  <c r="O31" i="18"/>
  <c r="O32" i="18" s="1"/>
  <c r="P31" i="18"/>
  <c r="Q31" i="18"/>
  <c r="R31" i="18"/>
  <c r="S31" i="18"/>
  <c r="S32" i="18" s="1"/>
  <c r="T31" i="18"/>
  <c r="U31" i="18"/>
  <c r="V31" i="18"/>
  <c r="W31" i="18"/>
  <c r="W32" i="18" s="1"/>
  <c r="X31" i="18"/>
  <c r="Y31" i="18"/>
  <c r="Z31" i="18"/>
  <c r="AA31" i="18"/>
  <c r="AA32" i="18" s="1"/>
  <c r="AB31" i="18"/>
  <c r="AC31" i="18"/>
  <c r="AD31" i="18"/>
  <c r="AE31" i="18"/>
  <c r="AE32" i="18" s="1"/>
  <c r="AF31" i="18"/>
  <c r="AG31" i="18"/>
  <c r="AH31" i="18"/>
  <c r="AI31" i="18"/>
  <c r="AI32" i="18" s="1"/>
  <c r="AJ31" i="18"/>
  <c r="AK31" i="18"/>
  <c r="AL31" i="18"/>
  <c r="AM31" i="18"/>
  <c r="AM32" i="18" s="1"/>
  <c r="AN31" i="18"/>
  <c r="AO31" i="18"/>
  <c r="AP31" i="18"/>
  <c r="AQ31" i="18"/>
  <c r="AQ32" i="18" s="1"/>
  <c r="AR31" i="18"/>
  <c r="AS31" i="18"/>
  <c r="AT31" i="18"/>
  <c r="AU31" i="18"/>
  <c r="AU32" i="18" s="1"/>
  <c r="AV31" i="18"/>
  <c r="AW31" i="18"/>
  <c r="AX31" i="18"/>
  <c r="AY31" i="18"/>
  <c r="AY32" i="18" s="1"/>
  <c r="AZ31" i="18"/>
  <c r="BA31" i="18"/>
  <c r="BB31" i="18"/>
  <c r="BC31" i="18"/>
  <c r="BC32" i="18" s="1"/>
  <c r="BD31" i="18"/>
  <c r="BE31" i="18"/>
  <c r="H32" i="18"/>
  <c r="I32" i="18"/>
  <c r="L32" i="18"/>
  <c r="M32" i="18"/>
  <c r="P32" i="18"/>
  <c r="Q32" i="18"/>
  <c r="T32" i="18"/>
  <c r="U32" i="18"/>
  <c r="X32" i="18"/>
  <c r="Y32" i="18"/>
  <c r="AB32" i="18"/>
  <c r="AC32" i="18"/>
  <c r="AF32" i="18"/>
  <c r="AG32" i="18"/>
  <c r="AJ32" i="18"/>
  <c r="AK32" i="18"/>
  <c r="AN32" i="18"/>
  <c r="AO32" i="18"/>
  <c r="AR32" i="18"/>
  <c r="AS32" i="18"/>
  <c r="AV32" i="18"/>
  <c r="AW32" i="18"/>
  <c r="AZ32" i="18"/>
  <c r="BA32" i="18"/>
  <c r="BD32" i="18"/>
  <c r="BE32" i="18"/>
  <c r="F31" i="18"/>
  <c r="F32" i="18" s="1"/>
  <c r="F30" i="18"/>
  <c r="AM3" i="69" l="1"/>
  <c r="F4" i="74" s="1"/>
  <c r="AN3" i="69"/>
  <c r="J4" i="74" s="1"/>
  <c r="AO3" i="69"/>
  <c r="O4" i="74" s="1"/>
  <c r="AP3" i="69"/>
  <c r="T4" i="74" s="1"/>
  <c r="AQ3" i="69"/>
  <c r="W4" i="74" s="1"/>
  <c r="Z4" i="74" s="1"/>
  <c r="AR3" i="69"/>
  <c r="AB4" i="74" s="1"/>
  <c r="AC4" i="74" s="1"/>
  <c r="AS3" i="69"/>
  <c r="AF4" i="74" s="1"/>
  <c r="AG4" i="74" s="1"/>
  <c r="AT3" i="69"/>
  <c r="AJ4" i="74" s="1"/>
  <c r="AU3" i="69"/>
  <c r="AO4" i="74" s="1"/>
  <c r="AP4" i="74" s="1"/>
  <c r="AQ4" i="74" s="1"/>
  <c r="AR4" i="74" s="1"/>
  <c r="AV3" i="69"/>
  <c r="AS4" i="74" s="1"/>
  <c r="AW3" i="69"/>
  <c r="AW4" i="74" s="1"/>
  <c r="AX3" i="69"/>
  <c r="BB4" i="74" s="1"/>
  <c r="BE4" i="74" s="1"/>
  <c r="AY3" i="69"/>
  <c r="BF4" i="74" s="1"/>
  <c r="BI4" i="74" s="1"/>
  <c r="AZ3" i="69"/>
  <c r="BJ4" i="74" s="1"/>
  <c r="BA3" i="69"/>
  <c r="BO4" i="74" s="1"/>
  <c r="BB3" i="69"/>
  <c r="BS4" i="74" s="1"/>
  <c r="BU4" i="74" s="1"/>
  <c r="BC3" i="69"/>
  <c r="BW4" i="74" s="1"/>
  <c r="BY4" i="74" s="1"/>
  <c r="BD3" i="69"/>
  <c r="CB4" i="74" s="1"/>
  <c r="BE3" i="69"/>
  <c r="CF4" i="74" s="1"/>
  <c r="CI4" i="74" s="1"/>
  <c r="BF3" i="69"/>
  <c r="CJ4" i="74" s="1"/>
  <c r="BG3" i="69"/>
  <c r="CO4" i="74" s="1"/>
  <c r="BH3" i="69"/>
  <c r="CS4" i="74" s="1"/>
  <c r="BI3" i="69"/>
  <c r="CW4" i="74" s="1"/>
  <c r="BJ3" i="69"/>
  <c r="DB4" i="74" s="1"/>
  <c r="BK3" i="69"/>
  <c r="DF4" i="74" s="1"/>
  <c r="BL3" i="69"/>
  <c r="DJ4" i="74" s="1"/>
  <c r="BM3" i="69"/>
  <c r="DO4" i="74" s="1"/>
  <c r="BN3" i="69"/>
  <c r="DS4" i="74" s="1"/>
  <c r="BO3" i="69"/>
  <c r="DW4" i="74" s="1"/>
  <c r="BP3" i="69"/>
  <c r="EB4" i="74" s="1"/>
  <c r="BQ3" i="69"/>
  <c r="EF4" i="74" s="1"/>
  <c r="BR3" i="69"/>
  <c r="EJ4" i="74" s="1"/>
  <c r="BS3" i="69"/>
  <c r="EO4" i="74" s="1"/>
  <c r="BT3" i="69"/>
  <c r="ES4" i="74" s="1"/>
  <c r="BU3" i="69"/>
  <c r="EW4" i="74" s="1"/>
  <c r="AM4" i="69"/>
  <c r="F5" i="74" s="1"/>
  <c r="AN4" i="69"/>
  <c r="J5" i="74" s="1"/>
  <c r="AO4" i="69"/>
  <c r="O5" i="74" s="1"/>
  <c r="P5" i="74" s="1"/>
  <c r="AP4" i="69"/>
  <c r="AQ4" i="69"/>
  <c r="W5" i="74" s="1"/>
  <c r="AR4" i="69"/>
  <c r="AB5" i="74" s="1"/>
  <c r="AC5" i="74" s="1"/>
  <c r="AS4" i="69"/>
  <c r="AF5" i="74" s="1"/>
  <c r="AG5" i="74" s="1"/>
  <c r="AT4" i="69"/>
  <c r="AJ5" i="74" s="1"/>
  <c r="AU4" i="69"/>
  <c r="AO5" i="74" s="1"/>
  <c r="AP5" i="74" s="1"/>
  <c r="AQ5" i="74" s="1"/>
  <c r="AR5" i="74" s="1"/>
  <c r="AV4" i="69"/>
  <c r="AS5" i="74" s="1"/>
  <c r="AW4" i="69"/>
  <c r="AW5" i="74" s="1"/>
  <c r="AX4" i="69"/>
  <c r="BB5" i="74" s="1"/>
  <c r="AY4" i="69"/>
  <c r="BF5" i="74" s="1"/>
  <c r="AZ4" i="69"/>
  <c r="BJ5" i="74" s="1"/>
  <c r="BA4" i="69"/>
  <c r="BO5" i="74" s="1"/>
  <c r="BB4" i="69"/>
  <c r="BS5" i="74" s="1"/>
  <c r="BC4" i="69"/>
  <c r="BW5" i="74" s="1"/>
  <c r="BD4" i="69"/>
  <c r="CB5" i="74" s="1"/>
  <c r="BE4" i="69"/>
  <c r="CF5" i="74" s="1"/>
  <c r="BF4" i="69"/>
  <c r="CJ5" i="74" s="1"/>
  <c r="BG4" i="69"/>
  <c r="CO5" i="74" s="1"/>
  <c r="BH4" i="69"/>
  <c r="CS5" i="74" s="1"/>
  <c r="BI4" i="69"/>
  <c r="CW5" i="74" s="1"/>
  <c r="BJ4" i="69"/>
  <c r="DB5" i="74" s="1"/>
  <c r="BK4" i="69"/>
  <c r="DF5" i="74" s="1"/>
  <c r="BL4" i="69"/>
  <c r="DJ5" i="74" s="1"/>
  <c r="BM4" i="69"/>
  <c r="DO5" i="74" s="1"/>
  <c r="BN4" i="69"/>
  <c r="DS5" i="74" s="1"/>
  <c r="BO4" i="69"/>
  <c r="DW5" i="74" s="1"/>
  <c r="EA5" i="74" s="1"/>
  <c r="BP4" i="69"/>
  <c r="EB5" i="74" s="1"/>
  <c r="BQ4" i="69"/>
  <c r="EF5" i="74" s="1"/>
  <c r="BR4" i="69"/>
  <c r="EJ5" i="74" s="1"/>
  <c r="BS4" i="69"/>
  <c r="EO5" i="74" s="1"/>
  <c r="BT4" i="69"/>
  <c r="ES5" i="74" s="1"/>
  <c r="BU4" i="69"/>
  <c r="EW5" i="74" s="1"/>
  <c r="AM5" i="69"/>
  <c r="F6" i="74" s="1"/>
  <c r="AN5" i="69"/>
  <c r="J6" i="74" s="1"/>
  <c r="N6" i="74" s="1"/>
  <c r="AO5" i="69"/>
  <c r="O6" i="74" s="1"/>
  <c r="AP5" i="69"/>
  <c r="T6" i="74" s="1"/>
  <c r="AQ5" i="69"/>
  <c r="W6" i="74" s="1"/>
  <c r="AR5" i="69"/>
  <c r="AB6" i="74" s="1"/>
  <c r="AC6" i="74" s="1"/>
  <c r="AS5" i="69"/>
  <c r="AF6" i="74" s="1"/>
  <c r="AG6" i="74" s="1"/>
  <c r="AT5" i="69"/>
  <c r="AJ6" i="74" s="1"/>
  <c r="AU5" i="69"/>
  <c r="AO6" i="74" s="1"/>
  <c r="AP6" i="74" s="1"/>
  <c r="AQ6" i="74" s="1"/>
  <c r="AR6" i="74" s="1"/>
  <c r="AV5" i="69"/>
  <c r="AS6" i="74" s="1"/>
  <c r="AW5" i="69"/>
  <c r="AW6" i="74" s="1"/>
  <c r="AZ6" i="74" s="1"/>
  <c r="AX5" i="69"/>
  <c r="BB6" i="74" s="1"/>
  <c r="AY5" i="69"/>
  <c r="BF6" i="74" s="1"/>
  <c r="AZ5" i="69"/>
  <c r="BJ6" i="74" s="1"/>
  <c r="BA5" i="69"/>
  <c r="BO6" i="74" s="1"/>
  <c r="BB5" i="69"/>
  <c r="BS6" i="74" s="1"/>
  <c r="BT6" i="74" s="1"/>
  <c r="BC5" i="69"/>
  <c r="BW6" i="74" s="1"/>
  <c r="BD5" i="69"/>
  <c r="CB6" i="74" s="1"/>
  <c r="BE5" i="69"/>
  <c r="CF6" i="74" s="1"/>
  <c r="BF5" i="69"/>
  <c r="CJ6" i="74" s="1"/>
  <c r="BG5" i="69"/>
  <c r="CO6" i="74" s="1"/>
  <c r="BH5" i="69"/>
  <c r="CS6" i="74" s="1"/>
  <c r="BI5" i="69"/>
  <c r="CW6" i="74" s="1"/>
  <c r="BJ5" i="69"/>
  <c r="DB6" i="74" s="1"/>
  <c r="BK5" i="69"/>
  <c r="DF6" i="74" s="1"/>
  <c r="BL5" i="69"/>
  <c r="DJ6" i="74" s="1"/>
  <c r="BM5" i="69"/>
  <c r="DO6" i="74" s="1"/>
  <c r="BN5" i="69"/>
  <c r="DS6" i="74" s="1"/>
  <c r="BO5" i="69"/>
  <c r="DW6" i="74" s="1"/>
  <c r="EA6" i="74" s="1"/>
  <c r="BP5" i="69"/>
  <c r="EB6" i="74" s="1"/>
  <c r="BQ5" i="69"/>
  <c r="EF6" i="74" s="1"/>
  <c r="BR5" i="69"/>
  <c r="EJ6" i="74" s="1"/>
  <c r="BS5" i="69"/>
  <c r="EO6" i="74" s="1"/>
  <c r="BT5" i="69"/>
  <c r="ES6" i="74" s="1"/>
  <c r="BU5" i="69"/>
  <c r="EW6" i="74" s="1"/>
  <c r="FA6" i="74" s="1"/>
  <c r="AM6" i="69"/>
  <c r="F7" i="74" s="1"/>
  <c r="AN6" i="69"/>
  <c r="J7" i="74" s="1"/>
  <c r="L7" i="74" s="1"/>
  <c r="AO6" i="69"/>
  <c r="O7" i="74" s="1"/>
  <c r="AP6" i="69"/>
  <c r="S7" i="74" s="1"/>
  <c r="AQ6" i="69"/>
  <c r="W7" i="74" s="1"/>
  <c r="X7" i="74" s="1"/>
  <c r="AR6" i="69"/>
  <c r="AB7" i="74" s="1"/>
  <c r="AC7" i="74" s="1"/>
  <c r="AS6" i="69"/>
  <c r="AF7" i="74" s="1"/>
  <c r="AG7" i="74" s="1"/>
  <c r="AT6" i="69"/>
  <c r="AJ7" i="74" s="1"/>
  <c r="AU6" i="69"/>
  <c r="AO7" i="74" s="1"/>
  <c r="AP7" i="74" s="1"/>
  <c r="AQ7" i="74" s="1"/>
  <c r="AR7" i="74" s="1"/>
  <c r="AV6" i="69"/>
  <c r="AS7" i="74" s="1"/>
  <c r="AW6" i="69"/>
  <c r="AW7" i="74" s="1"/>
  <c r="AX6" i="69"/>
  <c r="BB7" i="74" s="1"/>
  <c r="AY6" i="69"/>
  <c r="BF7" i="74" s="1"/>
  <c r="AZ6" i="69"/>
  <c r="BJ7" i="74" s="1"/>
  <c r="BA6" i="69"/>
  <c r="BO7" i="74" s="1"/>
  <c r="BB6" i="69"/>
  <c r="BS7" i="74" s="1"/>
  <c r="BC6" i="69"/>
  <c r="BW7" i="74" s="1"/>
  <c r="BD6" i="69"/>
  <c r="CB7" i="74" s="1"/>
  <c r="BE6" i="69"/>
  <c r="CF7" i="74" s="1"/>
  <c r="BF6" i="69"/>
  <c r="CJ7" i="74" s="1"/>
  <c r="BG6" i="69"/>
  <c r="CO7" i="74" s="1"/>
  <c r="BH6" i="69"/>
  <c r="CS7" i="74" s="1"/>
  <c r="BI6" i="69"/>
  <c r="CW7" i="74" s="1"/>
  <c r="BJ6" i="69"/>
  <c r="DB7" i="74" s="1"/>
  <c r="BK6" i="69"/>
  <c r="DF7" i="74" s="1"/>
  <c r="BL6" i="69"/>
  <c r="DJ7" i="74" s="1"/>
  <c r="BM6" i="69"/>
  <c r="DO7" i="74" s="1"/>
  <c r="BN6" i="69"/>
  <c r="DS7" i="74" s="1"/>
  <c r="BO6" i="69"/>
  <c r="DW7" i="74" s="1"/>
  <c r="EA7" i="74" s="1"/>
  <c r="BP6" i="69"/>
  <c r="EB7" i="74" s="1"/>
  <c r="BQ6" i="69"/>
  <c r="EF7" i="74" s="1"/>
  <c r="BR6" i="69"/>
  <c r="EJ7" i="74" s="1"/>
  <c r="BS6" i="69"/>
  <c r="EO7" i="74" s="1"/>
  <c r="BT6" i="69"/>
  <c r="ES7" i="74" s="1"/>
  <c r="BU6" i="69"/>
  <c r="EW7" i="74" s="1"/>
  <c r="AM7" i="69"/>
  <c r="F8" i="74" s="1"/>
  <c r="AN7" i="69"/>
  <c r="J8" i="74" s="1"/>
  <c r="AO7" i="69"/>
  <c r="O8" i="74" s="1"/>
  <c r="P8" i="74" s="1"/>
  <c r="AP7" i="69"/>
  <c r="AQ7" i="69"/>
  <c r="W8" i="74" s="1"/>
  <c r="X8" i="74" s="1"/>
  <c r="AR7" i="69"/>
  <c r="AB8" i="74" s="1"/>
  <c r="AC8" i="74" s="1"/>
  <c r="AS7" i="69"/>
  <c r="AF8" i="74" s="1"/>
  <c r="AG8" i="74" s="1"/>
  <c r="AT7" i="69"/>
  <c r="AJ8" i="74" s="1"/>
  <c r="AU7" i="69"/>
  <c r="AO8" i="74" s="1"/>
  <c r="AP8" i="74" s="1"/>
  <c r="AQ8" i="74" s="1"/>
  <c r="AR8" i="74" s="1"/>
  <c r="AV7" i="69"/>
  <c r="AS8" i="74" s="1"/>
  <c r="AW7" i="69"/>
  <c r="AW8" i="74" s="1"/>
  <c r="AX7" i="69"/>
  <c r="BB8" i="74" s="1"/>
  <c r="AY7" i="69"/>
  <c r="BF8" i="74" s="1"/>
  <c r="AZ7" i="69"/>
  <c r="BJ8" i="74" s="1"/>
  <c r="BA7" i="69"/>
  <c r="BO8" i="74" s="1"/>
  <c r="BB7" i="69"/>
  <c r="BS8" i="74" s="1"/>
  <c r="BT8" i="74" s="1"/>
  <c r="BC7" i="69"/>
  <c r="BW8" i="74" s="1"/>
  <c r="BD7" i="69"/>
  <c r="CB8" i="74" s="1"/>
  <c r="BE7" i="69"/>
  <c r="CF8" i="74" s="1"/>
  <c r="BF7" i="69"/>
  <c r="CJ8" i="74" s="1"/>
  <c r="BG7" i="69"/>
  <c r="CO8" i="74" s="1"/>
  <c r="BH7" i="69"/>
  <c r="CS8" i="74" s="1"/>
  <c r="BI7" i="69"/>
  <c r="CW8" i="74" s="1"/>
  <c r="BJ7" i="69"/>
  <c r="DB8" i="74" s="1"/>
  <c r="BK7" i="69"/>
  <c r="DF8" i="74" s="1"/>
  <c r="BL7" i="69"/>
  <c r="DJ8" i="74" s="1"/>
  <c r="BM7" i="69"/>
  <c r="DO8" i="74" s="1"/>
  <c r="BN7" i="69"/>
  <c r="DS8" i="74" s="1"/>
  <c r="BO7" i="69"/>
  <c r="DW8" i="74" s="1"/>
  <c r="EA8" i="74" s="1"/>
  <c r="BP7" i="69"/>
  <c r="EB8" i="74" s="1"/>
  <c r="BQ7" i="69"/>
  <c r="EF8" i="74" s="1"/>
  <c r="BR7" i="69"/>
  <c r="EJ8" i="74" s="1"/>
  <c r="BS7" i="69"/>
  <c r="EO8" i="74" s="1"/>
  <c r="BT7" i="69"/>
  <c r="ES8" i="74" s="1"/>
  <c r="BU7" i="69"/>
  <c r="EW8" i="74" s="1"/>
  <c r="FA8" i="74" s="1"/>
  <c r="AM8" i="69"/>
  <c r="F9" i="74" s="1"/>
  <c r="AN8" i="69"/>
  <c r="J9" i="74" s="1"/>
  <c r="AO8" i="69"/>
  <c r="O9" i="74" s="1"/>
  <c r="AP8" i="69"/>
  <c r="T9" i="74" s="1"/>
  <c r="AQ8" i="69"/>
  <c r="W9" i="74" s="1"/>
  <c r="AR8" i="69"/>
  <c r="AB9" i="74" s="1"/>
  <c r="AC9" i="74" s="1"/>
  <c r="AS8" i="69"/>
  <c r="AF9" i="74" s="1"/>
  <c r="AG9" i="74" s="1"/>
  <c r="AT8" i="69"/>
  <c r="AJ9" i="74" s="1"/>
  <c r="AU8" i="69"/>
  <c r="AO9" i="74" s="1"/>
  <c r="AP9" i="74" s="1"/>
  <c r="AQ9" i="74" s="1"/>
  <c r="AR9" i="74" s="1"/>
  <c r="AV8" i="69"/>
  <c r="AS9" i="74" s="1"/>
  <c r="AW8" i="69"/>
  <c r="AW9" i="74" s="1"/>
  <c r="AX8" i="69"/>
  <c r="BB9" i="74" s="1"/>
  <c r="AY8" i="69"/>
  <c r="BF9" i="74" s="1"/>
  <c r="AZ8" i="69"/>
  <c r="BJ9" i="74" s="1"/>
  <c r="BA8" i="69"/>
  <c r="BO9" i="74" s="1"/>
  <c r="BB8" i="69"/>
  <c r="BS9" i="74" s="1"/>
  <c r="BC8" i="69"/>
  <c r="BW9" i="74" s="1"/>
  <c r="BD8" i="69"/>
  <c r="CB9" i="74" s="1"/>
  <c r="BE8" i="69"/>
  <c r="CF9" i="74" s="1"/>
  <c r="BF8" i="69"/>
  <c r="CJ9" i="74" s="1"/>
  <c r="BG8" i="69"/>
  <c r="CO9" i="74" s="1"/>
  <c r="BH8" i="69"/>
  <c r="CS9" i="74" s="1"/>
  <c r="BI8" i="69"/>
  <c r="CW9" i="74" s="1"/>
  <c r="BJ8" i="69"/>
  <c r="DB9" i="74" s="1"/>
  <c r="BK8" i="69"/>
  <c r="DF9" i="74" s="1"/>
  <c r="BL8" i="69"/>
  <c r="DJ9" i="74" s="1"/>
  <c r="BM8" i="69"/>
  <c r="DO9" i="74" s="1"/>
  <c r="BN8" i="69"/>
  <c r="DS9" i="74" s="1"/>
  <c r="BO8" i="69"/>
  <c r="DW9" i="74" s="1"/>
  <c r="EA9" i="74" s="1"/>
  <c r="BP8" i="69"/>
  <c r="EB9" i="74" s="1"/>
  <c r="BQ8" i="69"/>
  <c r="EF9" i="74" s="1"/>
  <c r="BR8" i="69"/>
  <c r="EJ9" i="74" s="1"/>
  <c r="BS8" i="69"/>
  <c r="EO9" i="74" s="1"/>
  <c r="BT8" i="69"/>
  <c r="ES9" i="74" s="1"/>
  <c r="BU8" i="69"/>
  <c r="EW9" i="74" s="1"/>
  <c r="AM9" i="69"/>
  <c r="F10" i="74" s="1"/>
  <c r="AN9" i="69"/>
  <c r="J10" i="74" s="1"/>
  <c r="K10" i="74" s="1"/>
  <c r="AO9" i="69"/>
  <c r="O10" i="74" s="1"/>
  <c r="AP9" i="69"/>
  <c r="S10" i="74" s="1"/>
  <c r="AQ9" i="69"/>
  <c r="W10" i="74" s="1"/>
  <c r="AR9" i="69"/>
  <c r="AB10" i="74" s="1"/>
  <c r="AC10" i="74" s="1"/>
  <c r="AS9" i="69"/>
  <c r="AF10" i="74" s="1"/>
  <c r="AG10" i="74" s="1"/>
  <c r="AT9" i="69"/>
  <c r="AJ10" i="74" s="1"/>
  <c r="AU9" i="69"/>
  <c r="AO10" i="74" s="1"/>
  <c r="AP10" i="74" s="1"/>
  <c r="AQ10" i="74" s="1"/>
  <c r="AR10" i="74" s="1"/>
  <c r="AV9" i="69"/>
  <c r="AS10" i="74" s="1"/>
  <c r="AW9" i="69"/>
  <c r="AW10" i="74" s="1"/>
  <c r="AZ10" i="74" s="1"/>
  <c r="AX9" i="69"/>
  <c r="BB10" i="74" s="1"/>
  <c r="AY9" i="69"/>
  <c r="BF10" i="74" s="1"/>
  <c r="AZ9" i="69"/>
  <c r="BJ10" i="74" s="1"/>
  <c r="BA9" i="69"/>
  <c r="BO10" i="74" s="1"/>
  <c r="BB9" i="69"/>
  <c r="BS10" i="74" s="1"/>
  <c r="BT10" i="74" s="1"/>
  <c r="BC9" i="69"/>
  <c r="BW10" i="74" s="1"/>
  <c r="BD9" i="69"/>
  <c r="CB10" i="74" s="1"/>
  <c r="BE9" i="69"/>
  <c r="CF10" i="74" s="1"/>
  <c r="BF9" i="69"/>
  <c r="CJ10" i="74" s="1"/>
  <c r="BG9" i="69"/>
  <c r="CO10" i="74" s="1"/>
  <c r="BH9" i="69"/>
  <c r="CS10" i="74" s="1"/>
  <c r="BI9" i="69"/>
  <c r="CW10" i="74" s="1"/>
  <c r="BJ9" i="69"/>
  <c r="DB10" i="74" s="1"/>
  <c r="BK9" i="69"/>
  <c r="DF10" i="74" s="1"/>
  <c r="BL9" i="69"/>
  <c r="DJ10" i="74" s="1"/>
  <c r="BM9" i="69"/>
  <c r="DO10" i="74" s="1"/>
  <c r="BN9" i="69"/>
  <c r="DS10" i="74" s="1"/>
  <c r="BO9" i="69"/>
  <c r="DW10" i="74" s="1"/>
  <c r="EA10" i="74" s="1"/>
  <c r="BP9" i="69"/>
  <c r="EB10" i="74" s="1"/>
  <c r="BQ9" i="69"/>
  <c r="EF10" i="74" s="1"/>
  <c r="BR9" i="69"/>
  <c r="EJ10" i="74" s="1"/>
  <c r="BS9" i="69"/>
  <c r="EO10" i="74" s="1"/>
  <c r="BT9" i="69"/>
  <c r="ES10" i="74" s="1"/>
  <c r="BU9" i="69"/>
  <c r="EW10" i="74" s="1"/>
  <c r="FA10" i="74" s="1"/>
  <c r="AM10" i="69"/>
  <c r="F11" i="74" s="1"/>
  <c r="AN10" i="69"/>
  <c r="J11" i="74" s="1"/>
  <c r="AO10" i="69"/>
  <c r="O11" i="74" s="1"/>
  <c r="AP10" i="69"/>
  <c r="S11" i="74" s="1"/>
  <c r="AQ10" i="69"/>
  <c r="W11" i="74" s="1"/>
  <c r="AR10" i="69"/>
  <c r="AB11" i="74" s="1"/>
  <c r="AC11" i="74" s="1"/>
  <c r="AS10" i="69"/>
  <c r="AF11" i="74" s="1"/>
  <c r="AG11" i="74" s="1"/>
  <c r="AT10" i="69"/>
  <c r="AJ11" i="74" s="1"/>
  <c r="AU10" i="69"/>
  <c r="AO11" i="74" s="1"/>
  <c r="AP11" i="74" s="1"/>
  <c r="AQ11" i="74" s="1"/>
  <c r="AR11" i="74" s="1"/>
  <c r="AV10" i="69"/>
  <c r="AS11" i="74" s="1"/>
  <c r="AW10" i="69"/>
  <c r="AW11" i="74" s="1"/>
  <c r="AX10" i="69"/>
  <c r="BB11" i="74" s="1"/>
  <c r="AY10" i="69"/>
  <c r="BF11" i="74" s="1"/>
  <c r="AZ10" i="69"/>
  <c r="BJ11" i="74" s="1"/>
  <c r="BA10" i="69"/>
  <c r="BO11" i="74" s="1"/>
  <c r="BB10" i="69"/>
  <c r="BS11" i="74" s="1"/>
  <c r="BC10" i="69"/>
  <c r="BW11" i="74" s="1"/>
  <c r="BD10" i="69"/>
  <c r="CB11" i="74" s="1"/>
  <c r="BE10" i="69"/>
  <c r="CF11" i="74" s="1"/>
  <c r="BF10" i="69"/>
  <c r="CJ11" i="74" s="1"/>
  <c r="BG10" i="69"/>
  <c r="CO11" i="74" s="1"/>
  <c r="BH10" i="69"/>
  <c r="CS11" i="74" s="1"/>
  <c r="BI10" i="69"/>
  <c r="CW11" i="74" s="1"/>
  <c r="BJ10" i="69"/>
  <c r="DB11" i="74" s="1"/>
  <c r="BK10" i="69"/>
  <c r="DF11" i="74" s="1"/>
  <c r="BL10" i="69"/>
  <c r="DJ11" i="74" s="1"/>
  <c r="BM10" i="69"/>
  <c r="DO11" i="74" s="1"/>
  <c r="BN10" i="69"/>
  <c r="DS11" i="74" s="1"/>
  <c r="BO10" i="69"/>
  <c r="DW11" i="74" s="1"/>
  <c r="BP10" i="69"/>
  <c r="EB11" i="74" s="1"/>
  <c r="BQ10" i="69"/>
  <c r="EF11" i="74" s="1"/>
  <c r="BR10" i="69"/>
  <c r="EJ11" i="74" s="1"/>
  <c r="BS10" i="69"/>
  <c r="EO11" i="74" s="1"/>
  <c r="BT10" i="69"/>
  <c r="ES11" i="74" s="1"/>
  <c r="BU10" i="69"/>
  <c r="EW11" i="74" s="1"/>
  <c r="AM11" i="69"/>
  <c r="F12" i="74" s="1"/>
  <c r="G12" i="74" s="1"/>
  <c r="AN11" i="69"/>
  <c r="J12" i="74" s="1"/>
  <c r="AO11" i="69"/>
  <c r="O12" i="74" s="1"/>
  <c r="P12" i="74" s="1"/>
  <c r="AP11" i="69"/>
  <c r="S12" i="74" s="1"/>
  <c r="U12" i="74" s="1"/>
  <c r="AQ11" i="69"/>
  <c r="W12" i="74" s="1"/>
  <c r="AR11" i="69"/>
  <c r="AB12" i="74" s="1"/>
  <c r="AC12" i="74" s="1"/>
  <c r="AS11" i="69"/>
  <c r="AF12" i="74" s="1"/>
  <c r="AG12" i="74" s="1"/>
  <c r="AT11" i="69"/>
  <c r="AJ12" i="74" s="1"/>
  <c r="AU11" i="69"/>
  <c r="AO12" i="74" s="1"/>
  <c r="AP12" i="74" s="1"/>
  <c r="AQ12" i="74" s="1"/>
  <c r="AR12" i="74" s="1"/>
  <c r="AV11" i="69"/>
  <c r="AS12" i="74" s="1"/>
  <c r="AW11" i="69"/>
  <c r="AW12" i="74" s="1"/>
  <c r="AZ12" i="74" s="1"/>
  <c r="AX11" i="69"/>
  <c r="BB12" i="74" s="1"/>
  <c r="AY11" i="69"/>
  <c r="BF12" i="74" s="1"/>
  <c r="AZ11" i="69"/>
  <c r="BJ12" i="74" s="1"/>
  <c r="BA11" i="69"/>
  <c r="BO12" i="74" s="1"/>
  <c r="BB11" i="69"/>
  <c r="BS12" i="74" s="1"/>
  <c r="BT12" i="74" s="1"/>
  <c r="BC11" i="69"/>
  <c r="BW12" i="74" s="1"/>
  <c r="BD11" i="69"/>
  <c r="CB12" i="74" s="1"/>
  <c r="BE11" i="69"/>
  <c r="CF12" i="74" s="1"/>
  <c r="BF11" i="69"/>
  <c r="CJ12" i="74" s="1"/>
  <c r="BG11" i="69"/>
  <c r="CO12" i="74" s="1"/>
  <c r="BH11" i="69"/>
  <c r="CS12" i="74" s="1"/>
  <c r="BI11" i="69"/>
  <c r="CW12" i="74" s="1"/>
  <c r="BJ11" i="69"/>
  <c r="DB12" i="74" s="1"/>
  <c r="BK11" i="69"/>
  <c r="DF12" i="74" s="1"/>
  <c r="BL11" i="69"/>
  <c r="DJ12" i="74" s="1"/>
  <c r="BM11" i="69"/>
  <c r="DO12" i="74" s="1"/>
  <c r="BN11" i="69"/>
  <c r="DS12" i="74" s="1"/>
  <c r="BO11" i="69"/>
  <c r="DW12" i="74" s="1"/>
  <c r="EA12" i="74" s="1"/>
  <c r="BP11" i="69"/>
  <c r="EB12" i="74" s="1"/>
  <c r="BQ11" i="69"/>
  <c r="EF12" i="74" s="1"/>
  <c r="BR11" i="69"/>
  <c r="EJ12" i="74" s="1"/>
  <c r="BS11" i="69"/>
  <c r="EO12" i="74" s="1"/>
  <c r="BT11" i="69"/>
  <c r="ES12" i="74" s="1"/>
  <c r="BU11" i="69"/>
  <c r="EW12" i="74" s="1"/>
  <c r="FA12" i="74" s="1"/>
  <c r="AM12" i="69"/>
  <c r="F13" i="74" s="1"/>
  <c r="AN12" i="69"/>
  <c r="J13" i="74" s="1"/>
  <c r="AO12" i="69"/>
  <c r="O13" i="74" s="1"/>
  <c r="P13" i="74" s="1"/>
  <c r="AP12" i="69"/>
  <c r="S13" i="74" s="1"/>
  <c r="AQ12" i="69"/>
  <c r="W13" i="74" s="1"/>
  <c r="AR12" i="69"/>
  <c r="AB13" i="74" s="1"/>
  <c r="AC13" i="74" s="1"/>
  <c r="AS12" i="69"/>
  <c r="AF13" i="74" s="1"/>
  <c r="AG13" i="74" s="1"/>
  <c r="AT12" i="69"/>
  <c r="AJ13" i="74" s="1"/>
  <c r="AU12" i="69"/>
  <c r="AO13" i="74" s="1"/>
  <c r="AP13" i="74" s="1"/>
  <c r="AQ13" i="74" s="1"/>
  <c r="AR13" i="74" s="1"/>
  <c r="AV12" i="69"/>
  <c r="AS13" i="74" s="1"/>
  <c r="AV13" i="74" s="1"/>
  <c r="AW12" i="69"/>
  <c r="AW13" i="74" s="1"/>
  <c r="AX12" i="69"/>
  <c r="BB13" i="74" s="1"/>
  <c r="AY12" i="69"/>
  <c r="BF13" i="74" s="1"/>
  <c r="AZ12" i="69"/>
  <c r="BJ13" i="74" s="1"/>
  <c r="BM13" i="74" s="1"/>
  <c r="BA12" i="69"/>
  <c r="BO13" i="74" s="1"/>
  <c r="BB12" i="69"/>
  <c r="BS13" i="74" s="1"/>
  <c r="BU13" i="74" s="1"/>
  <c r="BC12" i="69"/>
  <c r="BW13" i="74" s="1"/>
  <c r="BD12" i="69"/>
  <c r="CB13" i="74" s="1"/>
  <c r="BE12" i="69"/>
  <c r="CF13" i="74" s="1"/>
  <c r="BF12" i="69"/>
  <c r="CJ13" i="74" s="1"/>
  <c r="BG12" i="69"/>
  <c r="CO13" i="74" s="1"/>
  <c r="BH12" i="69"/>
  <c r="CS13" i="74" s="1"/>
  <c r="BI12" i="69"/>
  <c r="CW13" i="74" s="1"/>
  <c r="BJ12" i="69"/>
  <c r="DB13" i="74" s="1"/>
  <c r="BK12" i="69"/>
  <c r="DF13" i="74" s="1"/>
  <c r="BL12" i="69"/>
  <c r="DJ13" i="74" s="1"/>
  <c r="BM12" i="69"/>
  <c r="DO13" i="74" s="1"/>
  <c r="BN12" i="69"/>
  <c r="DS13" i="74" s="1"/>
  <c r="BO12" i="69"/>
  <c r="DW13" i="74" s="1"/>
  <c r="BP12" i="69"/>
  <c r="EB13" i="74" s="1"/>
  <c r="BQ12" i="69"/>
  <c r="EF13" i="74" s="1"/>
  <c r="BR12" i="69"/>
  <c r="EJ13" i="74" s="1"/>
  <c r="BS12" i="69"/>
  <c r="EO13" i="74" s="1"/>
  <c r="BT12" i="69"/>
  <c r="ES13" i="74" s="1"/>
  <c r="BU12" i="69"/>
  <c r="EW13" i="74" s="1"/>
  <c r="AM13" i="69"/>
  <c r="F14" i="74" s="1"/>
  <c r="AN13" i="69"/>
  <c r="J14" i="74" s="1"/>
  <c r="AO13" i="69"/>
  <c r="O14" i="74" s="1"/>
  <c r="AP13" i="69"/>
  <c r="S14" i="74" s="1"/>
  <c r="AQ13" i="69"/>
  <c r="W14" i="74" s="1"/>
  <c r="AR13" i="69"/>
  <c r="AB14" i="74" s="1"/>
  <c r="AC14" i="74" s="1"/>
  <c r="AS13" i="69"/>
  <c r="AF14" i="74" s="1"/>
  <c r="AG14" i="74" s="1"/>
  <c r="AT13" i="69"/>
  <c r="AJ14" i="74" s="1"/>
  <c r="AU13" i="69"/>
  <c r="AO14" i="74" s="1"/>
  <c r="AP14" i="74" s="1"/>
  <c r="AQ14" i="74" s="1"/>
  <c r="AR14" i="74" s="1"/>
  <c r="AV13" i="69"/>
  <c r="AS14" i="74" s="1"/>
  <c r="AU14" i="74" s="1"/>
  <c r="AW13" i="69"/>
  <c r="AW14" i="74" s="1"/>
  <c r="AX13" i="69"/>
  <c r="BB14" i="74" s="1"/>
  <c r="AY13" i="69"/>
  <c r="BF14" i="74" s="1"/>
  <c r="AZ13" i="69"/>
  <c r="BJ14" i="74" s="1"/>
  <c r="BL14" i="74" s="1"/>
  <c r="BA13" i="69"/>
  <c r="BO14" i="74" s="1"/>
  <c r="BB13" i="69"/>
  <c r="BS14" i="74" s="1"/>
  <c r="BC13" i="69"/>
  <c r="BW14" i="74" s="1"/>
  <c r="BD13" i="69"/>
  <c r="CB14" i="74" s="1"/>
  <c r="BE13" i="69"/>
  <c r="CF14" i="74" s="1"/>
  <c r="BF13" i="69"/>
  <c r="CJ14" i="74" s="1"/>
  <c r="BG13" i="69"/>
  <c r="CO14" i="74" s="1"/>
  <c r="BH13" i="69"/>
  <c r="CS14" i="74" s="1"/>
  <c r="BI13" i="69"/>
  <c r="CW14" i="74" s="1"/>
  <c r="BJ13" i="69"/>
  <c r="DB14" i="74" s="1"/>
  <c r="BK13" i="69"/>
  <c r="DF14" i="74" s="1"/>
  <c r="BL13" i="69"/>
  <c r="DJ14" i="74" s="1"/>
  <c r="DN14" i="74" s="1"/>
  <c r="BM13" i="69"/>
  <c r="DO14" i="74" s="1"/>
  <c r="BN13" i="69"/>
  <c r="DS14" i="74" s="1"/>
  <c r="BO13" i="69"/>
  <c r="DW14" i="74" s="1"/>
  <c r="BP13" i="69"/>
  <c r="EB14" i="74" s="1"/>
  <c r="BQ13" i="69"/>
  <c r="EF14" i="74" s="1"/>
  <c r="BR13" i="69"/>
  <c r="EJ14" i="74" s="1"/>
  <c r="BS13" i="69"/>
  <c r="EO14" i="74" s="1"/>
  <c r="BT13" i="69"/>
  <c r="ES14" i="74" s="1"/>
  <c r="BU13" i="69"/>
  <c r="EW14" i="74" s="1"/>
  <c r="FA14" i="74" s="1"/>
  <c r="AM14" i="69"/>
  <c r="F15" i="74" s="1"/>
  <c r="AN14" i="69"/>
  <c r="J15" i="74" s="1"/>
  <c r="AO14" i="69"/>
  <c r="O15" i="74" s="1"/>
  <c r="AP14" i="69"/>
  <c r="S15" i="74" s="1"/>
  <c r="AQ14" i="69"/>
  <c r="W15" i="74" s="1"/>
  <c r="AR14" i="69"/>
  <c r="AB15" i="74" s="1"/>
  <c r="AE15" i="74" s="1"/>
  <c r="AS14" i="69"/>
  <c r="AF15" i="74" s="1"/>
  <c r="AI15" i="74" s="1"/>
  <c r="AT14" i="69"/>
  <c r="AJ15" i="74" s="1"/>
  <c r="AU14" i="69"/>
  <c r="AO15" i="74" s="1"/>
  <c r="AP15" i="74" s="1"/>
  <c r="AQ15" i="74" s="1"/>
  <c r="AR15" i="74" s="1"/>
  <c r="AV14" i="69"/>
  <c r="AS15" i="74" s="1"/>
  <c r="AW14" i="69"/>
  <c r="AW15" i="74" s="1"/>
  <c r="AX14" i="69"/>
  <c r="BB15" i="74" s="1"/>
  <c r="BD15" i="74" s="1"/>
  <c r="AY14" i="69"/>
  <c r="BF15" i="74" s="1"/>
  <c r="AZ14" i="69"/>
  <c r="BJ15" i="74" s="1"/>
  <c r="BL15" i="74" s="1"/>
  <c r="BA14" i="69"/>
  <c r="BO15" i="74" s="1"/>
  <c r="BB14" i="69"/>
  <c r="BS15" i="74" s="1"/>
  <c r="BC14" i="69"/>
  <c r="BW15" i="74" s="1"/>
  <c r="BD14" i="69"/>
  <c r="CB15" i="74" s="1"/>
  <c r="BE14" i="69"/>
  <c r="CF15" i="74" s="1"/>
  <c r="BF14" i="69"/>
  <c r="CJ15" i="74" s="1"/>
  <c r="BG14" i="69"/>
  <c r="CO15" i="74" s="1"/>
  <c r="BH14" i="69"/>
  <c r="CS15" i="74" s="1"/>
  <c r="BI14" i="69"/>
  <c r="CW15" i="74" s="1"/>
  <c r="BJ14" i="69"/>
  <c r="DB15" i="74" s="1"/>
  <c r="BK14" i="69"/>
  <c r="DF15" i="74" s="1"/>
  <c r="BL14" i="69"/>
  <c r="DJ15" i="74" s="1"/>
  <c r="BM14" i="69"/>
  <c r="DO15" i="74" s="1"/>
  <c r="BN14" i="69"/>
  <c r="DS15" i="74" s="1"/>
  <c r="BO14" i="69"/>
  <c r="DW15" i="74" s="1"/>
  <c r="BP14" i="69"/>
  <c r="EB15" i="74" s="1"/>
  <c r="BQ14" i="69"/>
  <c r="EF15" i="74" s="1"/>
  <c r="BR14" i="69"/>
  <c r="EJ15" i="74" s="1"/>
  <c r="BS14" i="69"/>
  <c r="EO15" i="74" s="1"/>
  <c r="BT14" i="69"/>
  <c r="ES15" i="74" s="1"/>
  <c r="BU14" i="69"/>
  <c r="EW15" i="74" s="1"/>
  <c r="AM15" i="69"/>
  <c r="F16" i="74" s="1"/>
  <c r="I16" i="74" s="1"/>
  <c r="AN15" i="69"/>
  <c r="J16" i="74" s="1"/>
  <c r="AO15" i="69"/>
  <c r="O16" i="74" s="1"/>
  <c r="P16" i="74" s="1"/>
  <c r="AP15" i="69"/>
  <c r="T16" i="74" s="1"/>
  <c r="AQ15" i="69"/>
  <c r="W16" i="74" s="1"/>
  <c r="X16" i="74" s="1"/>
  <c r="AR15" i="69"/>
  <c r="AB16" i="74" s="1"/>
  <c r="AE16" i="74" s="1"/>
  <c r="AS15" i="69"/>
  <c r="AF16" i="74" s="1"/>
  <c r="AI16" i="74" s="1"/>
  <c r="AT15" i="69"/>
  <c r="AJ16" i="74" s="1"/>
  <c r="AU15" i="69"/>
  <c r="AO16" i="74" s="1"/>
  <c r="AP16" i="74" s="1"/>
  <c r="AQ16" i="74" s="1"/>
  <c r="AR16" i="74" s="1"/>
  <c r="AV15" i="69"/>
  <c r="AS16" i="74" s="1"/>
  <c r="AU16" i="74" s="1"/>
  <c r="AW15" i="69"/>
  <c r="AW16" i="74" s="1"/>
  <c r="AX15" i="69"/>
  <c r="BB16" i="74" s="1"/>
  <c r="BD16" i="74" s="1"/>
  <c r="AY15" i="69"/>
  <c r="BF16" i="74" s="1"/>
  <c r="AZ15" i="69"/>
  <c r="BJ16" i="74" s="1"/>
  <c r="BL16" i="74" s="1"/>
  <c r="BA15" i="69"/>
  <c r="BO16" i="74" s="1"/>
  <c r="BB15" i="69"/>
  <c r="BS16" i="74" s="1"/>
  <c r="BC15" i="69"/>
  <c r="BW16" i="74" s="1"/>
  <c r="BD15" i="69"/>
  <c r="CB16" i="74" s="1"/>
  <c r="BE15" i="69"/>
  <c r="CF16" i="74" s="1"/>
  <c r="BF15" i="69"/>
  <c r="CJ16" i="74" s="1"/>
  <c r="BG15" i="69"/>
  <c r="CO16" i="74" s="1"/>
  <c r="BH15" i="69"/>
  <c r="CS16" i="74" s="1"/>
  <c r="BI15" i="69"/>
  <c r="CW16" i="74" s="1"/>
  <c r="BJ15" i="69"/>
  <c r="DB16" i="74" s="1"/>
  <c r="BK15" i="69"/>
  <c r="DF16" i="74" s="1"/>
  <c r="BL15" i="69"/>
  <c r="DJ16" i="74" s="1"/>
  <c r="DN16" i="74" s="1"/>
  <c r="BM15" i="69"/>
  <c r="DO16" i="74" s="1"/>
  <c r="BN15" i="69"/>
  <c r="DS16" i="74" s="1"/>
  <c r="BO15" i="69"/>
  <c r="DW16" i="74" s="1"/>
  <c r="BP15" i="69"/>
  <c r="EB16" i="74" s="1"/>
  <c r="BQ15" i="69"/>
  <c r="EF16" i="74" s="1"/>
  <c r="BR15" i="69"/>
  <c r="EJ16" i="74" s="1"/>
  <c r="BS15" i="69"/>
  <c r="EO16" i="74" s="1"/>
  <c r="BT15" i="69"/>
  <c r="ES16" i="74" s="1"/>
  <c r="BU15" i="69"/>
  <c r="EW16" i="74" s="1"/>
  <c r="FA16" i="74" s="1"/>
  <c r="AM16" i="69"/>
  <c r="F17" i="74" s="1"/>
  <c r="AN16" i="69"/>
  <c r="J17" i="74" s="1"/>
  <c r="K17" i="74" s="1"/>
  <c r="AO16" i="69"/>
  <c r="O17" i="74" s="1"/>
  <c r="AP16" i="69"/>
  <c r="S17" i="74" s="1"/>
  <c r="AQ16" i="69"/>
  <c r="W17" i="74" s="1"/>
  <c r="X17" i="74" s="1"/>
  <c r="AR16" i="69"/>
  <c r="AB17" i="74" s="1"/>
  <c r="AE17" i="74" s="1"/>
  <c r="AS16" i="69"/>
  <c r="AF17" i="74" s="1"/>
  <c r="AI17" i="74" s="1"/>
  <c r="AT16" i="69"/>
  <c r="AJ17" i="74" s="1"/>
  <c r="AU16" i="69"/>
  <c r="AO17" i="74" s="1"/>
  <c r="AP17" i="74" s="1"/>
  <c r="AQ17" i="74" s="1"/>
  <c r="AR17" i="74" s="1"/>
  <c r="AV16" i="69"/>
  <c r="AS17" i="74" s="1"/>
  <c r="AW16" i="69"/>
  <c r="AW17" i="74" s="1"/>
  <c r="AX16" i="69"/>
  <c r="BB17" i="74" s="1"/>
  <c r="BD17" i="74" s="1"/>
  <c r="AY16" i="69"/>
  <c r="BF17" i="74" s="1"/>
  <c r="AZ16" i="69"/>
  <c r="BJ17" i="74" s="1"/>
  <c r="BK17" i="74" s="1"/>
  <c r="BA16" i="69"/>
  <c r="BO17" i="74" s="1"/>
  <c r="BR17" i="74" s="1"/>
  <c r="BB16" i="69"/>
  <c r="BS17" i="74" s="1"/>
  <c r="BC16" i="69"/>
  <c r="BW17" i="74" s="1"/>
  <c r="BX17" i="74" s="1"/>
  <c r="BD16" i="69"/>
  <c r="CB17" i="74" s="1"/>
  <c r="BE16" i="69"/>
  <c r="CF17" i="74" s="1"/>
  <c r="BF16" i="69"/>
  <c r="CJ17" i="74" s="1"/>
  <c r="BG16" i="69"/>
  <c r="CO17" i="74" s="1"/>
  <c r="BH16" i="69"/>
  <c r="CS17" i="74" s="1"/>
  <c r="BI16" i="69"/>
  <c r="CW17" i="74" s="1"/>
  <c r="BJ16" i="69"/>
  <c r="DB17" i="74" s="1"/>
  <c r="BK16" i="69"/>
  <c r="DF17" i="74" s="1"/>
  <c r="BL16" i="69"/>
  <c r="DJ17" i="74" s="1"/>
  <c r="BM16" i="69"/>
  <c r="DO17" i="74" s="1"/>
  <c r="BN16" i="69"/>
  <c r="DS17" i="74" s="1"/>
  <c r="BO16" i="69"/>
  <c r="DW17" i="74" s="1"/>
  <c r="BP16" i="69"/>
  <c r="EB17" i="74" s="1"/>
  <c r="BQ16" i="69"/>
  <c r="EF17" i="74" s="1"/>
  <c r="BR16" i="69"/>
  <c r="EJ17" i="74" s="1"/>
  <c r="BS16" i="69"/>
  <c r="EO17" i="74" s="1"/>
  <c r="BT16" i="69"/>
  <c r="ES17" i="74" s="1"/>
  <c r="BU16" i="69"/>
  <c r="EW17" i="74" s="1"/>
  <c r="AM17" i="69"/>
  <c r="F18" i="74" s="1"/>
  <c r="AN17" i="69"/>
  <c r="J18" i="74" s="1"/>
  <c r="AO17" i="69"/>
  <c r="O18" i="74" s="1"/>
  <c r="AP17" i="69"/>
  <c r="T18" i="74" s="1"/>
  <c r="AQ17" i="69"/>
  <c r="W18" i="74" s="1"/>
  <c r="AR17" i="69"/>
  <c r="AB18" i="74" s="1"/>
  <c r="AE18" i="74" s="1"/>
  <c r="AS17" i="69"/>
  <c r="AF18" i="74" s="1"/>
  <c r="AI18" i="74" s="1"/>
  <c r="AT17" i="69"/>
  <c r="AJ18" i="74" s="1"/>
  <c r="AU17" i="69"/>
  <c r="AO18" i="74" s="1"/>
  <c r="AP18" i="74" s="1"/>
  <c r="AQ18" i="74" s="1"/>
  <c r="AR18" i="74" s="1"/>
  <c r="AV17" i="69"/>
  <c r="AS18" i="74" s="1"/>
  <c r="AU18" i="74" s="1"/>
  <c r="AW17" i="69"/>
  <c r="AW18" i="74" s="1"/>
  <c r="AX17" i="69"/>
  <c r="BB18" i="74" s="1"/>
  <c r="AY17" i="69"/>
  <c r="BF18" i="74" s="1"/>
  <c r="BH18" i="74" s="1"/>
  <c r="AZ17" i="69"/>
  <c r="BJ18" i="74" s="1"/>
  <c r="BL18" i="74" s="1"/>
  <c r="BA17" i="69"/>
  <c r="BO18" i="74" s="1"/>
  <c r="BR18" i="74" s="1"/>
  <c r="BB17" i="69"/>
  <c r="BS18" i="74" s="1"/>
  <c r="BC17" i="69"/>
  <c r="BW18" i="74" s="1"/>
  <c r="BD17" i="69"/>
  <c r="CB18" i="74" s="1"/>
  <c r="BE17" i="69"/>
  <c r="CF18" i="74" s="1"/>
  <c r="BF17" i="69"/>
  <c r="CJ18" i="74" s="1"/>
  <c r="BG17" i="69"/>
  <c r="CO18" i="74" s="1"/>
  <c r="BH17" i="69"/>
  <c r="CS18" i="74" s="1"/>
  <c r="BI17" i="69"/>
  <c r="CW18" i="74" s="1"/>
  <c r="BJ17" i="69"/>
  <c r="DB18" i="74" s="1"/>
  <c r="BK17" i="69"/>
  <c r="DF18" i="74" s="1"/>
  <c r="BL17" i="69"/>
  <c r="DJ18" i="74" s="1"/>
  <c r="DN18" i="74" s="1"/>
  <c r="BM17" i="69"/>
  <c r="DO18" i="74" s="1"/>
  <c r="BN17" i="69"/>
  <c r="DS18" i="74" s="1"/>
  <c r="BO17" i="69"/>
  <c r="DW18" i="74" s="1"/>
  <c r="BP17" i="69"/>
  <c r="EB18" i="74" s="1"/>
  <c r="BQ17" i="69"/>
  <c r="EF18" i="74" s="1"/>
  <c r="BR17" i="69"/>
  <c r="EJ18" i="74" s="1"/>
  <c r="BS17" i="69"/>
  <c r="EO18" i="74" s="1"/>
  <c r="BT17" i="69"/>
  <c r="ES18" i="74" s="1"/>
  <c r="BU17" i="69"/>
  <c r="EW18" i="74" s="1"/>
  <c r="FA18" i="74" s="1"/>
  <c r="AM18" i="69"/>
  <c r="F19" i="74" s="1"/>
  <c r="AN18" i="69"/>
  <c r="J19" i="74" s="1"/>
  <c r="AO18" i="69"/>
  <c r="O19" i="74" s="1"/>
  <c r="AP18" i="69"/>
  <c r="S19" i="74" s="1"/>
  <c r="AQ18" i="69"/>
  <c r="W19" i="74" s="1"/>
  <c r="AR18" i="69"/>
  <c r="AB19" i="74" s="1"/>
  <c r="AE19" i="74" s="1"/>
  <c r="AS18" i="69"/>
  <c r="AF19" i="74" s="1"/>
  <c r="AI19" i="74" s="1"/>
  <c r="AT18" i="69"/>
  <c r="AJ19" i="74" s="1"/>
  <c r="AU18" i="69"/>
  <c r="AO19" i="74" s="1"/>
  <c r="AP19" i="74" s="1"/>
  <c r="AQ19" i="74" s="1"/>
  <c r="AR19" i="74" s="1"/>
  <c r="AV18" i="69"/>
  <c r="AS19" i="74" s="1"/>
  <c r="AU19" i="74" s="1"/>
  <c r="AW18" i="69"/>
  <c r="AW19" i="74" s="1"/>
  <c r="AX18" i="69"/>
  <c r="BB19" i="74" s="1"/>
  <c r="AY18" i="69"/>
  <c r="BF19" i="74" s="1"/>
  <c r="AZ18" i="69"/>
  <c r="BJ19" i="74" s="1"/>
  <c r="BL19" i="74" s="1"/>
  <c r="BA18" i="69"/>
  <c r="BO19" i="74" s="1"/>
  <c r="BR19" i="74" s="1"/>
  <c r="BB18" i="69"/>
  <c r="BS19" i="74" s="1"/>
  <c r="BC18" i="69"/>
  <c r="BW19" i="74" s="1"/>
  <c r="BX19" i="74" s="1"/>
  <c r="BD18" i="69"/>
  <c r="CB19" i="74" s="1"/>
  <c r="BE18" i="69"/>
  <c r="CF19" i="74" s="1"/>
  <c r="BF18" i="69"/>
  <c r="CJ19" i="74" s="1"/>
  <c r="BG18" i="69"/>
  <c r="CO19" i="74" s="1"/>
  <c r="BH18" i="69"/>
  <c r="CS19" i="74" s="1"/>
  <c r="BI18" i="69"/>
  <c r="CW19" i="74" s="1"/>
  <c r="BJ18" i="69"/>
  <c r="DB19" i="74" s="1"/>
  <c r="BK18" i="69"/>
  <c r="DF19" i="74" s="1"/>
  <c r="BL18" i="69"/>
  <c r="DJ19" i="74" s="1"/>
  <c r="DN19" i="74" s="1"/>
  <c r="BM18" i="69"/>
  <c r="DO19" i="74" s="1"/>
  <c r="BN18" i="69"/>
  <c r="DS19" i="74" s="1"/>
  <c r="BO18" i="69"/>
  <c r="DW19" i="74" s="1"/>
  <c r="BP18" i="69"/>
  <c r="EB19" i="74" s="1"/>
  <c r="BQ18" i="69"/>
  <c r="EF19" i="74" s="1"/>
  <c r="BR18" i="69"/>
  <c r="EJ19" i="74" s="1"/>
  <c r="BS18" i="69"/>
  <c r="EO19" i="74" s="1"/>
  <c r="BT18" i="69"/>
  <c r="ES19" i="74" s="1"/>
  <c r="BU18" i="69"/>
  <c r="EW19" i="74" s="1"/>
  <c r="AM19" i="69"/>
  <c r="F20" i="74" s="1"/>
  <c r="I20" i="74" s="1"/>
  <c r="AN19" i="69"/>
  <c r="J20" i="74" s="1"/>
  <c r="AO19" i="69"/>
  <c r="O20" i="74" s="1"/>
  <c r="P20" i="74" s="1"/>
  <c r="AP19" i="69"/>
  <c r="T20" i="74" s="1"/>
  <c r="AQ19" i="69"/>
  <c r="W20" i="74" s="1"/>
  <c r="AR19" i="69"/>
  <c r="AB20" i="74" s="1"/>
  <c r="AE20" i="74" s="1"/>
  <c r="AS19" i="69"/>
  <c r="AF20" i="74" s="1"/>
  <c r="AI20" i="74" s="1"/>
  <c r="AT19" i="69"/>
  <c r="AJ20" i="74" s="1"/>
  <c r="AU19" i="69"/>
  <c r="AO20" i="74" s="1"/>
  <c r="AP20" i="74" s="1"/>
  <c r="AQ20" i="74" s="1"/>
  <c r="AR20" i="74" s="1"/>
  <c r="AV19" i="69"/>
  <c r="AS20" i="74" s="1"/>
  <c r="AU20" i="74" s="1"/>
  <c r="AW19" i="69"/>
  <c r="AW20" i="74" s="1"/>
  <c r="AX19" i="69"/>
  <c r="BB20" i="74" s="1"/>
  <c r="BD20" i="74" s="1"/>
  <c r="AY19" i="69"/>
  <c r="BF20" i="74" s="1"/>
  <c r="BH20" i="74" s="1"/>
  <c r="AZ19" i="69"/>
  <c r="BJ20" i="74" s="1"/>
  <c r="BL20" i="74" s="1"/>
  <c r="BA19" i="69"/>
  <c r="BO20" i="74" s="1"/>
  <c r="BR20" i="74" s="1"/>
  <c r="BB19" i="69"/>
  <c r="BS20" i="74" s="1"/>
  <c r="BC19" i="69"/>
  <c r="BW20" i="74" s="1"/>
  <c r="BD19" i="69"/>
  <c r="CB20" i="74" s="1"/>
  <c r="BE19" i="69"/>
  <c r="CF20" i="74" s="1"/>
  <c r="BF19" i="69"/>
  <c r="CJ20" i="74" s="1"/>
  <c r="BG19" i="69"/>
  <c r="CO20" i="74" s="1"/>
  <c r="BH19" i="69"/>
  <c r="CS20" i="74" s="1"/>
  <c r="BI19" i="69"/>
  <c r="CW20" i="74" s="1"/>
  <c r="BJ19" i="69"/>
  <c r="DB20" i="74" s="1"/>
  <c r="BK19" i="69"/>
  <c r="DF20" i="74" s="1"/>
  <c r="BL19" i="69"/>
  <c r="DJ20" i="74" s="1"/>
  <c r="DN20" i="74" s="1"/>
  <c r="BM19" i="69"/>
  <c r="DO20" i="74" s="1"/>
  <c r="BN19" i="69"/>
  <c r="DS20" i="74" s="1"/>
  <c r="BO19" i="69"/>
  <c r="DW20" i="74" s="1"/>
  <c r="BP19" i="69"/>
  <c r="EB20" i="74" s="1"/>
  <c r="BQ19" i="69"/>
  <c r="EF20" i="74" s="1"/>
  <c r="BR19" i="69"/>
  <c r="EJ20" i="74" s="1"/>
  <c r="BS19" i="69"/>
  <c r="EO20" i="74" s="1"/>
  <c r="BT19" i="69"/>
  <c r="ES20" i="74" s="1"/>
  <c r="BU19" i="69"/>
  <c r="EW20" i="74" s="1"/>
  <c r="FA20" i="74" s="1"/>
  <c r="AM20" i="69"/>
  <c r="F21" i="74" s="1"/>
  <c r="AN20" i="69"/>
  <c r="J21" i="74" s="1"/>
  <c r="K21" i="74" s="1"/>
  <c r="AO20" i="69"/>
  <c r="O21" i="74" s="1"/>
  <c r="P21" i="74" s="1"/>
  <c r="AP20" i="69"/>
  <c r="S21" i="74" s="1"/>
  <c r="AQ20" i="69"/>
  <c r="W21" i="74" s="1"/>
  <c r="AR20" i="69"/>
  <c r="AB21" i="74" s="1"/>
  <c r="AE21" i="74" s="1"/>
  <c r="AS20" i="69"/>
  <c r="AF21" i="74" s="1"/>
  <c r="AI21" i="74" s="1"/>
  <c r="AT20" i="69"/>
  <c r="AJ21" i="74" s="1"/>
  <c r="AU20" i="69"/>
  <c r="AO21" i="74" s="1"/>
  <c r="AP21" i="74" s="1"/>
  <c r="AQ21" i="74" s="1"/>
  <c r="AR21" i="74" s="1"/>
  <c r="AV20" i="69"/>
  <c r="AS21" i="74" s="1"/>
  <c r="AU21" i="74" s="1"/>
  <c r="AW20" i="69"/>
  <c r="AW21" i="74" s="1"/>
  <c r="AX20" i="69"/>
  <c r="BB21" i="74" s="1"/>
  <c r="AY20" i="69"/>
  <c r="BF21" i="74" s="1"/>
  <c r="BH21" i="74" s="1"/>
  <c r="AZ20" i="69"/>
  <c r="BJ21" i="74" s="1"/>
  <c r="BL21" i="74" s="1"/>
  <c r="BA20" i="69"/>
  <c r="BO21" i="74" s="1"/>
  <c r="BR21" i="74" s="1"/>
  <c r="BB20" i="69"/>
  <c r="BS21" i="74" s="1"/>
  <c r="BC20" i="69"/>
  <c r="BW21" i="74" s="1"/>
  <c r="BX21" i="74" s="1"/>
  <c r="BD20" i="69"/>
  <c r="CB21" i="74" s="1"/>
  <c r="BE20" i="69"/>
  <c r="CF21" i="74" s="1"/>
  <c r="BF20" i="69"/>
  <c r="CJ21" i="74" s="1"/>
  <c r="BG20" i="69"/>
  <c r="CO21" i="74" s="1"/>
  <c r="BH20" i="69"/>
  <c r="CS21" i="74" s="1"/>
  <c r="BI20" i="69"/>
  <c r="CW21" i="74" s="1"/>
  <c r="BJ20" i="69"/>
  <c r="DB21" i="74" s="1"/>
  <c r="BK20" i="69"/>
  <c r="DF21" i="74" s="1"/>
  <c r="BL20" i="69"/>
  <c r="DJ21" i="74" s="1"/>
  <c r="DN21" i="74" s="1"/>
  <c r="BM20" i="69"/>
  <c r="DO21" i="74" s="1"/>
  <c r="BN20" i="69"/>
  <c r="DS21" i="74" s="1"/>
  <c r="BO20" i="69"/>
  <c r="DW21" i="74" s="1"/>
  <c r="BP20" i="69"/>
  <c r="EB21" i="74" s="1"/>
  <c r="BQ20" i="69"/>
  <c r="EF21" i="74" s="1"/>
  <c r="BR20" i="69"/>
  <c r="EJ21" i="74" s="1"/>
  <c r="BS20" i="69"/>
  <c r="EO21" i="74" s="1"/>
  <c r="BT20" i="69"/>
  <c r="ES21" i="74" s="1"/>
  <c r="ET21" i="74" s="1"/>
  <c r="BU20" i="69"/>
  <c r="EW21" i="74" s="1"/>
  <c r="AM21" i="69"/>
  <c r="F22" i="74" s="1"/>
  <c r="AN21" i="69"/>
  <c r="J22" i="74" s="1"/>
  <c r="K22" i="74" s="1"/>
  <c r="AO21" i="69"/>
  <c r="O22" i="74" s="1"/>
  <c r="AP21" i="69"/>
  <c r="S22" i="74" s="1"/>
  <c r="AQ21" i="69"/>
  <c r="W22" i="74" s="1"/>
  <c r="AR21" i="69"/>
  <c r="AB22" i="74" s="1"/>
  <c r="AE22" i="74" s="1"/>
  <c r="AS21" i="69"/>
  <c r="AF22" i="74" s="1"/>
  <c r="AI22" i="74" s="1"/>
  <c r="AT21" i="69"/>
  <c r="AJ22" i="74" s="1"/>
  <c r="AU21" i="69"/>
  <c r="AO22" i="74" s="1"/>
  <c r="AP22" i="74" s="1"/>
  <c r="AQ22" i="74" s="1"/>
  <c r="AR22" i="74" s="1"/>
  <c r="AV21" i="69"/>
  <c r="AS22" i="74" s="1"/>
  <c r="AU22" i="74" s="1"/>
  <c r="AW21" i="69"/>
  <c r="AW22" i="74" s="1"/>
  <c r="AX21" i="69"/>
  <c r="BB22" i="74" s="1"/>
  <c r="AY21" i="69"/>
  <c r="BF22" i="74" s="1"/>
  <c r="AZ21" i="69"/>
  <c r="BJ22" i="74" s="1"/>
  <c r="BA21" i="69"/>
  <c r="BO22" i="74" s="1"/>
  <c r="BB21" i="69"/>
  <c r="BS22" i="74" s="1"/>
  <c r="BC21" i="69"/>
  <c r="BW22" i="74" s="1"/>
  <c r="BD21" i="69"/>
  <c r="CB22" i="74" s="1"/>
  <c r="BE21" i="69"/>
  <c r="CF22" i="74" s="1"/>
  <c r="BF21" i="69"/>
  <c r="CJ22" i="74" s="1"/>
  <c r="BG21" i="69"/>
  <c r="CO22" i="74" s="1"/>
  <c r="BH21" i="69"/>
  <c r="CS22" i="74" s="1"/>
  <c r="BI21" i="69"/>
  <c r="CW22" i="74" s="1"/>
  <c r="BJ21" i="69"/>
  <c r="DB22" i="74" s="1"/>
  <c r="BK21" i="69"/>
  <c r="DF22" i="74" s="1"/>
  <c r="DH22" i="74" s="1"/>
  <c r="BL21" i="69"/>
  <c r="DJ22" i="74" s="1"/>
  <c r="BM21" i="69"/>
  <c r="DO22" i="74" s="1"/>
  <c r="BN21" i="69"/>
  <c r="DS22" i="74" s="1"/>
  <c r="BO21" i="69"/>
  <c r="DW22" i="74" s="1"/>
  <c r="BP21" i="69"/>
  <c r="EB22" i="74" s="1"/>
  <c r="BQ21" i="69"/>
  <c r="EF22" i="74" s="1"/>
  <c r="BR21" i="69"/>
  <c r="EJ22" i="74" s="1"/>
  <c r="BS21" i="69"/>
  <c r="EO22" i="74" s="1"/>
  <c r="ER22" i="74" s="1"/>
  <c r="BT21" i="69"/>
  <c r="ES22" i="74" s="1"/>
  <c r="BU21" i="69"/>
  <c r="EW22" i="74" s="1"/>
  <c r="AM22" i="69"/>
  <c r="F23" i="74" s="1"/>
  <c r="AN22" i="69"/>
  <c r="J23" i="74" s="1"/>
  <c r="AO22" i="69"/>
  <c r="O23" i="74" s="1"/>
  <c r="AP22" i="69"/>
  <c r="S23" i="74" s="1"/>
  <c r="AQ22" i="69"/>
  <c r="W23" i="74" s="1"/>
  <c r="AR22" i="69"/>
  <c r="AB23" i="74" s="1"/>
  <c r="AE23" i="74" s="1"/>
  <c r="AS22" i="69"/>
  <c r="AF23" i="74" s="1"/>
  <c r="AI23" i="74" s="1"/>
  <c r="AT22" i="69"/>
  <c r="AJ23" i="74" s="1"/>
  <c r="AU22" i="69"/>
  <c r="AO23" i="74" s="1"/>
  <c r="AP23" i="74" s="1"/>
  <c r="AQ23" i="74" s="1"/>
  <c r="AR23" i="74" s="1"/>
  <c r="AV22" i="69"/>
  <c r="AS23" i="74" s="1"/>
  <c r="AU23" i="74" s="1"/>
  <c r="AW22" i="69"/>
  <c r="AW23" i="74" s="1"/>
  <c r="AX22" i="69"/>
  <c r="BB23" i="74" s="1"/>
  <c r="AY22" i="69"/>
  <c r="BF23" i="74" s="1"/>
  <c r="AZ22" i="69"/>
  <c r="BJ23" i="74" s="1"/>
  <c r="BA22" i="69"/>
  <c r="BO23" i="74" s="1"/>
  <c r="BB22" i="69"/>
  <c r="BS23" i="74" s="1"/>
  <c r="BC22" i="69"/>
  <c r="BW23" i="74" s="1"/>
  <c r="BD22" i="69"/>
  <c r="CB23" i="74" s="1"/>
  <c r="BE22" i="69"/>
  <c r="CF23" i="74" s="1"/>
  <c r="CH23" i="74" s="1"/>
  <c r="BF22" i="69"/>
  <c r="CJ23" i="74" s="1"/>
  <c r="CK23" i="74" s="1"/>
  <c r="CL23" i="74" s="1"/>
  <c r="BG22" i="69"/>
  <c r="CO23" i="74" s="1"/>
  <c r="CP23" i="74" s="1"/>
  <c r="BH22" i="69"/>
  <c r="CS23" i="74" s="1"/>
  <c r="CT23" i="74" s="1"/>
  <c r="BI22" i="69"/>
  <c r="CW23" i="74" s="1"/>
  <c r="CX23" i="74" s="1"/>
  <c r="BJ22" i="69"/>
  <c r="DB23" i="74" s="1"/>
  <c r="BK22" i="69"/>
  <c r="DF23" i="74" s="1"/>
  <c r="BL22" i="69"/>
  <c r="DJ23" i="74" s="1"/>
  <c r="BM22" i="69"/>
  <c r="DO23" i="74" s="1"/>
  <c r="BN22" i="69"/>
  <c r="DS23" i="74" s="1"/>
  <c r="BO22" i="69"/>
  <c r="DW23" i="74" s="1"/>
  <c r="BP22" i="69"/>
  <c r="EB23" i="74" s="1"/>
  <c r="BQ22" i="69"/>
  <c r="EF23" i="74" s="1"/>
  <c r="BR22" i="69"/>
  <c r="EJ23" i="74" s="1"/>
  <c r="EL23" i="74" s="1"/>
  <c r="BS22" i="69"/>
  <c r="EO23" i="74" s="1"/>
  <c r="EP23" i="74" s="1"/>
  <c r="BT22" i="69"/>
  <c r="ES23" i="74" s="1"/>
  <c r="BU22" i="69"/>
  <c r="EW23" i="74" s="1"/>
  <c r="AM23" i="69"/>
  <c r="F24" i="74" s="1"/>
  <c r="G24" i="74" s="1"/>
  <c r="AN23" i="69"/>
  <c r="J24" i="74" s="1"/>
  <c r="AO23" i="69"/>
  <c r="O24" i="74" s="1"/>
  <c r="P24" i="74" s="1"/>
  <c r="AP23" i="69"/>
  <c r="S24" i="74" s="1"/>
  <c r="U24" i="74" s="1"/>
  <c r="AQ23" i="69"/>
  <c r="W24" i="74" s="1"/>
  <c r="X24" i="74" s="1"/>
  <c r="AR23" i="69"/>
  <c r="AB24" i="74" s="1"/>
  <c r="AE24" i="74" s="1"/>
  <c r="AS23" i="69"/>
  <c r="AF24" i="74" s="1"/>
  <c r="AI24" i="74" s="1"/>
  <c r="AT23" i="69"/>
  <c r="AJ24" i="74" s="1"/>
  <c r="AU23" i="69"/>
  <c r="AO24" i="74" s="1"/>
  <c r="AP24" i="74" s="1"/>
  <c r="AQ24" i="74" s="1"/>
  <c r="AR24" i="74" s="1"/>
  <c r="AV23" i="69"/>
  <c r="AS24" i="74" s="1"/>
  <c r="AU24" i="74" s="1"/>
  <c r="AW23" i="69"/>
  <c r="AW24" i="74" s="1"/>
  <c r="AX23" i="69"/>
  <c r="BB24" i="74" s="1"/>
  <c r="AY23" i="69"/>
  <c r="BF24" i="74" s="1"/>
  <c r="AZ23" i="69"/>
  <c r="BJ24" i="74" s="1"/>
  <c r="BA23" i="69"/>
  <c r="BO24" i="74" s="1"/>
  <c r="BB23" i="69"/>
  <c r="BS24" i="74" s="1"/>
  <c r="BC23" i="69"/>
  <c r="BW24" i="74" s="1"/>
  <c r="BD23" i="69"/>
  <c r="CB24" i="74" s="1"/>
  <c r="BE23" i="69"/>
  <c r="CF24" i="74" s="1"/>
  <c r="CH24" i="74" s="1"/>
  <c r="BF23" i="69"/>
  <c r="CJ24" i="74" s="1"/>
  <c r="BG23" i="69"/>
  <c r="CO24" i="74" s="1"/>
  <c r="CP24" i="74" s="1"/>
  <c r="BH23" i="69"/>
  <c r="CS24" i="74" s="1"/>
  <c r="CT24" i="74" s="1"/>
  <c r="BI23" i="69"/>
  <c r="CW24" i="74" s="1"/>
  <c r="BJ23" i="69"/>
  <c r="DB24" i="74" s="1"/>
  <c r="BK23" i="69"/>
  <c r="DF24" i="74" s="1"/>
  <c r="BL23" i="69"/>
  <c r="DJ24" i="74" s="1"/>
  <c r="BM23" i="69"/>
  <c r="DO24" i="74" s="1"/>
  <c r="BN23" i="69"/>
  <c r="DS24" i="74" s="1"/>
  <c r="BO23" i="69"/>
  <c r="DW24" i="74" s="1"/>
  <c r="BP23" i="69"/>
  <c r="EB24" i="74" s="1"/>
  <c r="EC24" i="74" s="1"/>
  <c r="BQ23" i="69"/>
  <c r="EF24" i="74" s="1"/>
  <c r="EG24" i="74" s="1"/>
  <c r="BR23" i="69"/>
  <c r="EJ24" i="74" s="1"/>
  <c r="BS23" i="69"/>
  <c r="EO24" i="74" s="1"/>
  <c r="BT23" i="69"/>
  <c r="ES24" i="74" s="1"/>
  <c r="BU23" i="69"/>
  <c r="EW24" i="74" s="1"/>
  <c r="AM24" i="69"/>
  <c r="F25" i="74" s="1"/>
  <c r="AN24" i="69"/>
  <c r="J25" i="74" s="1"/>
  <c r="AO24" i="69"/>
  <c r="O25" i="74" s="1"/>
  <c r="AP24" i="69"/>
  <c r="S25" i="74" s="1"/>
  <c r="AQ24" i="69"/>
  <c r="W25" i="74" s="1"/>
  <c r="AR24" i="69"/>
  <c r="AB25" i="74" s="1"/>
  <c r="AE25" i="74" s="1"/>
  <c r="AS24" i="69"/>
  <c r="AF25" i="74" s="1"/>
  <c r="AI25" i="74" s="1"/>
  <c r="AT24" i="69"/>
  <c r="AJ25" i="74" s="1"/>
  <c r="AU24" i="69"/>
  <c r="AO25" i="74" s="1"/>
  <c r="AP25" i="74" s="1"/>
  <c r="AQ25" i="74" s="1"/>
  <c r="AR25" i="74" s="1"/>
  <c r="AV24" i="69"/>
  <c r="AS25" i="74" s="1"/>
  <c r="AU25" i="74" s="1"/>
  <c r="AW24" i="69"/>
  <c r="AW25" i="74" s="1"/>
  <c r="AX24" i="69"/>
  <c r="BB25" i="74" s="1"/>
  <c r="AY24" i="69"/>
  <c r="BF25" i="74" s="1"/>
  <c r="AZ24" i="69"/>
  <c r="BJ25" i="74" s="1"/>
  <c r="BA24" i="69"/>
  <c r="BO25" i="74" s="1"/>
  <c r="BB24" i="69"/>
  <c r="BS25" i="74" s="1"/>
  <c r="BC24" i="69"/>
  <c r="BW25" i="74" s="1"/>
  <c r="BY25" i="74" s="1"/>
  <c r="BD24" i="69"/>
  <c r="CB25" i="74" s="1"/>
  <c r="CD25" i="74" s="1"/>
  <c r="BE24" i="69"/>
  <c r="CF25" i="74" s="1"/>
  <c r="BF24" i="69"/>
  <c r="CJ25" i="74" s="1"/>
  <c r="BG24" i="69"/>
  <c r="CO25" i="74" s="1"/>
  <c r="CP25" i="74" s="1"/>
  <c r="BH24" i="69"/>
  <c r="CS25" i="74" s="1"/>
  <c r="CT25" i="74" s="1"/>
  <c r="BI24" i="69"/>
  <c r="CW25" i="74" s="1"/>
  <c r="CX25" i="74" s="1"/>
  <c r="BJ24" i="69"/>
  <c r="DB25" i="74" s="1"/>
  <c r="BK24" i="69"/>
  <c r="DF25" i="74" s="1"/>
  <c r="BL24" i="69"/>
  <c r="DJ25" i="74" s="1"/>
  <c r="BM24" i="69"/>
  <c r="DO25" i="74" s="1"/>
  <c r="BN24" i="69"/>
  <c r="DS25" i="74" s="1"/>
  <c r="BO24" i="69"/>
  <c r="DW25" i="74" s="1"/>
  <c r="BP24" i="69"/>
  <c r="EB25" i="74" s="1"/>
  <c r="BQ24" i="69"/>
  <c r="EF25" i="74" s="1"/>
  <c r="BR24" i="69"/>
  <c r="EJ25" i="74" s="1"/>
  <c r="BS24" i="69"/>
  <c r="EO25" i="74" s="1"/>
  <c r="BT24" i="69"/>
  <c r="ES25" i="74" s="1"/>
  <c r="BU24" i="69"/>
  <c r="EW25" i="74" s="1"/>
  <c r="AM25" i="69"/>
  <c r="F26" i="74" s="1"/>
  <c r="AN25" i="69"/>
  <c r="J26" i="74" s="1"/>
  <c r="L26" i="74" s="1"/>
  <c r="AO25" i="69"/>
  <c r="O26" i="74" s="1"/>
  <c r="R26" i="74" s="1"/>
  <c r="AP25" i="69"/>
  <c r="S26" i="74" s="1"/>
  <c r="AQ25" i="69"/>
  <c r="W26" i="74" s="1"/>
  <c r="AR25" i="69"/>
  <c r="AB26" i="74" s="1"/>
  <c r="AE26" i="74" s="1"/>
  <c r="AS25" i="69"/>
  <c r="AF26" i="74" s="1"/>
  <c r="AI26" i="74" s="1"/>
  <c r="AT25" i="69"/>
  <c r="AJ26" i="74" s="1"/>
  <c r="AU25" i="69"/>
  <c r="AO26" i="74" s="1"/>
  <c r="AP26" i="74" s="1"/>
  <c r="AQ26" i="74" s="1"/>
  <c r="AR26" i="74" s="1"/>
  <c r="AV25" i="69"/>
  <c r="AS26" i="74" s="1"/>
  <c r="AU26" i="74" s="1"/>
  <c r="AW25" i="69"/>
  <c r="AW26" i="74" s="1"/>
  <c r="AX25" i="69"/>
  <c r="BB26" i="74" s="1"/>
  <c r="AY25" i="69"/>
  <c r="BF26" i="74" s="1"/>
  <c r="AZ25" i="69"/>
  <c r="BJ26" i="74" s="1"/>
  <c r="BA25" i="69"/>
  <c r="BO26" i="74" s="1"/>
  <c r="BB25" i="69"/>
  <c r="BS26" i="74" s="1"/>
  <c r="BC25" i="69"/>
  <c r="BW26" i="74" s="1"/>
  <c r="BD25" i="69"/>
  <c r="CB26" i="74" s="1"/>
  <c r="BE25" i="69"/>
  <c r="CF26" i="74" s="1"/>
  <c r="BF25" i="69"/>
  <c r="CJ26" i="74" s="1"/>
  <c r="BG25" i="69"/>
  <c r="CO26" i="74" s="1"/>
  <c r="CP26" i="74" s="1"/>
  <c r="BH25" i="69"/>
  <c r="CS26" i="74" s="1"/>
  <c r="CT26" i="74" s="1"/>
  <c r="BI25" i="69"/>
  <c r="CW26" i="74" s="1"/>
  <c r="CX26" i="74" s="1"/>
  <c r="BJ25" i="69"/>
  <c r="DB26" i="74" s="1"/>
  <c r="BK25" i="69"/>
  <c r="DF26" i="74" s="1"/>
  <c r="BL25" i="69"/>
  <c r="DJ26" i="74" s="1"/>
  <c r="BM25" i="69"/>
  <c r="DO26" i="74" s="1"/>
  <c r="BN25" i="69"/>
  <c r="DS26" i="74" s="1"/>
  <c r="BO25" i="69"/>
  <c r="DW26" i="74" s="1"/>
  <c r="BP25" i="69"/>
  <c r="EB26" i="74" s="1"/>
  <c r="EC26" i="74" s="1"/>
  <c r="BQ25" i="69"/>
  <c r="EF26" i="74" s="1"/>
  <c r="EG26" i="74" s="1"/>
  <c r="BR25" i="69"/>
  <c r="EJ26" i="74" s="1"/>
  <c r="EK26" i="74" s="1"/>
  <c r="BS25" i="69"/>
  <c r="EO26" i="74" s="1"/>
  <c r="BT25" i="69"/>
  <c r="ES26" i="74" s="1"/>
  <c r="BU25" i="69"/>
  <c r="EW26" i="74" s="1"/>
  <c r="AM26" i="69"/>
  <c r="F27" i="74" s="1"/>
  <c r="AN26" i="69"/>
  <c r="J27" i="74" s="1"/>
  <c r="AO26" i="69"/>
  <c r="O27" i="74" s="1"/>
  <c r="AP26" i="69"/>
  <c r="S27" i="74" s="1"/>
  <c r="AQ26" i="69"/>
  <c r="W27" i="74" s="1"/>
  <c r="AR26" i="69"/>
  <c r="AB27" i="74" s="1"/>
  <c r="AE27" i="74" s="1"/>
  <c r="AS26" i="69"/>
  <c r="AF27" i="74" s="1"/>
  <c r="AI27" i="74" s="1"/>
  <c r="AT26" i="69"/>
  <c r="AJ27" i="74" s="1"/>
  <c r="AU26" i="69"/>
  <c r="AO27" i="74" s="1"/>
  <c r="AP27" i="74" s="1"/>
  <c r="AQ27" i="74" s="1"/>
  <c r="AR27" i="74" s="1"/>
  <c r="AV26" i="69"/>
  <c r="AS27" i="74" s="1"/>
  <c r="AU27" i="74" s="1"/>
  <c r="AW26" i="69"/>
  <c r="AW27" i="74" s="1"/>
  <c r="AX26" i="69"/>
  <c r="BB27" i="74" s="1"/>
  <c r="AY26" i="69"/>
  <c r="BF27" i="74" s="1"/>
  <c r="AZ26" i="69"/>
  <c r="BJ27" i="74" s="1"/>
  <c r="BA26" i="69"/>
  <c r="BO27" i="74" s="1"/>
  <c r="BB26" i="69"/>
  <c r="BS27" i="74" s="1"/>
  <c r="BC26" i="69"/>
  <c r="BW27" i="74" s="1"/>
  <c r="BD26" i="69"/>
  <c r="CB27" i="74" s="1"/>
  <c r="BE26" i="69"/>
  <c r="CF27" i="74" s="1"/>
  <c r="BF26" i="69"/>
  <c r="CJ27" i="74" s="1"/>
  <c r="BG26" i="69"/>
  <c r="CO27" i="74" s="1"/>
  <c r="CP27" i="74" s="1"/>
  <c r="BH26" i="69"/>
  <c r="CS27" i="74" s="1"/>
  <c r="CT27" i="74" s="1"/>
  <c r="BI26" i="69"/>
  <c r="CW27" i="74" s="1"/>
  <c r="BJ26" i="69"/>
  <c r="DB27" i="74" s="1"/>
  <c r="BK26" i="69"/>
  <c r="DF27" i="74" s="1"/>
  <c r="BL26" i="69"/>
  <c r="DJ27" i="74" s="1"/>
  <c r="BM26" i="69"/>
  <c r="DO27" i="74" s="1"/>
  <c r="BN26" i="69"/>
  <c r="DS27" i="74" s="1"/>
  <c r="BO26" i="69"/>
  <c r="DW27" i="74" s="1"/>
  <c r="DY27" i="74" s="1"/>
  <c r="BP26" i="69"/>
  <c r="EB27" i="74" s="1"/>
  <c r="BQ26" i="69"/>
  <c r="EF27" i="74" s="1"/>
  <c r="BR26" i="69"/>
  <c r="EJ27" i="74" s="1"/>
  <c r="BS26" i="69"/>
  <c r="EO27" i="74" s="1"/>
  <c r="BT26" i="69"/>
  <c r="ES27" i="74" s="1"/>
  <c r="BU26" i="69"/>
  <c r="EW27" i="74" s="1"/>
  <c r="AM27" i="69"/>
  <c r="F28" i="74" s="1"/>
  <c r="I28" i="74" s="1"/>
  <c r="AN27" i="69"/>
  <c r="J28" i="74" s="1"/>
  <c r="AO27" i="69"/>
  <c r="O28" i="74" s="1"/>
  <c r="P28" i="74" s="1"/>
  <c r="AP27" i="69"/>
  <c r="T28" i="74" s="1"/>
  <c r="AQ27" i="69"/>
  <c r="W28" i="74" s="1"/>
  <c r="AR27" i="69"/>
  <c r="AB28" i="74" s="1"/>
  <c r="AE28" i="74" s="1"/>
  <c r="AS27" i="69"/>
  <c r="AF28" i="74" s="1"/>
  <c r="AI28" i="74" s="1"/>
  <c r="AT27" i="69"/>
  <c r="AJ28" i="74" s="1"/>
  <c r="AU27" i="69"/>
  <c r="AO28" i="74" s="1"/>
  <c r="AP28" i="74" s="1"/>
  <c r="AQ28" i="74" s="1"/>
  <c r="AR28" i="74" s="1"/>
  <c r="AV27" i="69"/>
  <c r="AS28" i="74" s="1"/>
  <c r="AU28" i="74" s="1"/>
  <c r="AW27" i="69"/>
  <c r="AW28" i="74" s="1"/>
  <c r="AX27" i="69"/>
  <c r="BB28" i="74" s="1"/>
  <c r="AY27" i="69"/>
  <c r="BF28" i="74" s="1"/>
  <c r="AZ27" i="69"/>
  <c r="BJ28" i="74" s="1"/>
  <c r="BM28" i="74" s="1"/>
  <c r="BA27" i="69"/>
  <c r="BO28" i="74" s="1"/>
  <c r="BP28" i="74" s="1"/>
  <c r="BQ28" i="74" s="1"/>
  <c r="BB27" i="69"/>
  <c r="BS28" i="74" s="1"/>
  <c r="BC27" i="69"/>
  <c r="BW28" i="74" s="1"/>
  <c r="BD27" i="69"/>
  <c r="CB28" i="74" s="1"/>
  <c r="BE27" i="69"/>
  <c r="CF28" i="74" s="1"/>
  <c r="BF27" i="69"/>
  <c r="CJ28" i="74" s="1"/>
  <c r="BG27" i="69"/>
  <c r="CO28" i="74" s="1"/>
  <c r="CP28" i="74" s="1"/>
  <c r="BH27" i="69"/>
  <c r="CS28" i="74" s="1"/>
  <c r="CT28" i="74" s="1"/>
  <c r="BI27" i="69"/>
  <c r="CW28" i="74" s="1"/>
  <c r="CX28" i="74" s="1"/>
  <c r="BJ27" i="69"/>
  <c r="DB28" i="74" s="1"/>
  <c r="BK27" i="69"/>
  <c r="DF28" i="74" s="1"/>
  <c r="BL27" i="69"/>
  <c r="DJ28" i="74" s="1"/>
  <c r="BM27" i="69"/>
  <c r="DO28" i="74" s="1"/>
  <c r="BN27" i="69"/>
  <c r="DS28" i="74" s="1"/>
  <c r="BO27" i="69"/>
  <c r="DW28" i="74" s="1"/>
  <c r="BP27" i="69"/>
  <c r="EB28" i="74" s="1"/>
  <c r="EC28" i="74" s="1"/>
  <c r="BQ27" i="69"/>
  <c r="EF28" i="74" s="1"/>
  <c r="EG28" i="74" s="1"/>
  <c r="BR27" i="69"/>
  <c r="EJ28" i="74" s="1"/>
  <c r="BS27" i="69"/>
  <c r="EO28" i="74" s="1"/>
  <c r="BT27" i="69"/>
  <c r="ES28" i="74" s="1"/>
  <c r="BU27" i="69"/>
  <c r="EW28" i="74" s="1"/>
  <c r="AL4" i="69"/>
  <c r="B5" i="74" s="1"/>
  <c r="AL5" i="69"/>
  <c r="B6" i="74" s="1"/>
  <c r="AL6" i="69"/>
  <c r="B7" i="74" s="1"/>
  <c r="D7" i="74" s="1"/>
  <c r="AL7" i="69"/>
  <c r="B8" i="74" s="1"/>
  <c r="AL8" i="69"/>
  <c r="B9" i="74" s="1"/>
  <c r="AL9" i="69"/>
  <c r="B10" i="74" s="1"/>
  <c r="AL10" i="69"/>
  <c r="B11" i="74" s="1"/>
  <c r="D11" i="74" s="1"/>
  <c r="AL11" i="69"/>
  <c r="B12" i="74" s="1"/>
  <c r="AL12" i="69"/>
  <c r="B13" i="74" s="1"/>
  <c r="AL13" i="69"/>
  <c r="B14" i="74" s="1"/>
  <c r="AL14" i="69"/>
  <c r="B15" i="74" s="1"/>
  <c r="D15" i="74" s="1"/>
  <c r="AL15" i="69"/>
  <c r="B16" i="74" s="1"/>
  <c r="AL16" i="69"/>
  <c r="B17" i="74" s="1"/>
  <c r="AL17" i="69"/>
  <c r="B18" i="74" s="1"/>
  <c r="AL18" i="69"/>
  <c r="B19" i="74" s="1"/>
  <c r="D19" i="74" s="1"/>
  <c r="AL19" i="69"/>
  <c r="B20" i="74" s="1"/>
  <c r="AL20" i="69"/>
  <c r="B21" i="74" s="1"/>
  <c r="AL21" i="69"/>
  <c r="B22" i="74" s="1"/>
  <c r="AL22" i="69"/>
  <c r="B23" i="74" s="1"/>
  <c r="D23" i="74" s="1"/>
  <c r="AL23" i="69"/>
  <c r="B24" i="74" s="1"/>
  <c r="AL24" i="69"/>
  <c r="B25" i="74" s="1"/>
  <c r="AL25" i="69"/>
  <c r="B26" i="74" s="1"/>
  <c r="AL26" i="69"/>
  <c r="B27" i="74" s="1"/>
  <c r="D27" i="74" s="1"/>
  <c r="AL27" i="69"/>
  <c r="B28" i="74" s="1"/>
  <c r="AL3" i="69"/>
  <c r="B4" i="74" s="1"/>
  <c r="C18" i="74" l="1"/>
  <c r="D18" i="74"/>
  <c r="C22" i="74"/>
  <c r="D22" i="74"/>
  <c r="C6" i="74"/>
  <c r="D6" i="74"/>
  <c r="C14" i="74"/>
  <c r="D14" i="74"/>
  <c r="C26" i="74"/>
  <c r="D26" i="74"/>
  <c r="C10" i="74"/>
  <c r="D10" i="74"/>
  <c r="S28" i="74"/>
  <c r="U28" i="74" s="1"/>
  <c r="S16" i="74"/>
  <c r="U16" i="74" s="1"/>
  <c r="AV26" i="74"/>
  <c r="S4" i="74"/>
  <c r="V4" i="74" s="1"/>
  <c r="S20" i="74"/>
  <c r="U20" i="74" s="1"/>
  <c r="AV25" i="74"/>
  <c r="T24" i="74"/>
  <c r="S18" i="74"/>
  <c r="U18" i="74" s="1"/>
  <c r="T12" i="74"/>
  <c r="AV22" i="74"/>
  <c r="E4" i="74"/>
  <c r="D4" i="74"/>
  <c r="C4" i="74"/>
  <c r="D13" i="74"/>
  <c r="E13" i="74"/>
  <c r="C13" i="74"/>
  <c r="E24" i="74"/>
  <c r="D24" i="74"/>
  <c r="C24" i="74"/>
  <c r="E16" i="74"/>
  <c r="D16" i="74"/>
  <c r="C16" i="74"/>
  <c r="M27" i="74"/>
  <c r="N27" i="74"/>
  <c r="L27" i="74"/>
  <c r="Z26" i="74"/>
  <c r="Y26" i="74"/>
  <c r="AA26" i="74"/>
  <c r="BC25" i="74"/>
  <c r="BD25" i="74"/>
  <c r="BE25" i="74"/>
  <c r="X28" i="74"/>
  <c r="AA28" i="74"/>
  <c r="BC27" i="74"/>
  <c r="BD27" i="74"/>
  <c r="BE27" i="74"/>
  <c r="AM27" i="74"/>
  <c r="AN27" i="74"/>
  <c r="V27" i="74"/>
  <c r="U27" i="74"/>
  <c r="BK25" i="74"/>
  <c r="BL25" i="74"/>
  <c r="BM25" i="74"/>
  <c r="BN25" i="74"/>
  <c r="K25" i="74"/>
  <c r="N25" i="74"/>
  <c r="BG24" i="74"/>
  <c r="BH24" i="74"/>
  <c r="BI24" i="74"/>
  <c r="BC23" i="74"/>
  <c r="BD23" i="74"/>
  <c r="BE23" i="74"/>
  <c r="AM23" i="74"/>
  <c r="AN23" i="74"/>
  <c r="U23" i="74"/>
  <c r="V23" i="74"/>
  <c r="R22" i="74"/>
  <c r="Q22" i="74"/>
  <c r="X20" i="74"/>
  <c r="AA20" i="74"/>
  <c r="AM19" i="74"/>
  <c r="AN19" i="74"/>
  <c r="V19" i="74"/>
  <c r="U19" i="74"/>
  <c r="P18" i="74"/>
  <c r="Q18" i="74"/>
  <c r="R18" i="74"/>
  <c r="V15" i="74"/>
  <c r="U15" i="74"/>
  <c r="P14" i="74"/>
  <c r="Q14" i="74"/>
  <c r="R14" i="74"/>
  <c r="K13" i="74"/>
  <c r="N13" i="74"/>
  <c r="X12" i="74"/>
  <c r="AA12" i="74"/>
  <c r="U11" i="74"/>
  <c r="V11" i="74"/>
  <c r="P10" i="74"/>
  <c r="R10" i="74"/>
  <c r="Q10" i="74"/>
  <c r="K9" i="74"/>
  <c r="N9" i="74"/>
  <c r="I4" i="74"/>
  <c r="H4" i="74"/>
  <c r="G4" i="74"/>
  <c r="D25" i="74"/>
  <c r="E25" i="74"/>
  <c r="C25" i="74"/>
  <c r="E9" i="74"/>
  <c r="D9" i="74"/>
  <c r="C9" i="74"/>
  <c r="BC28" i="74"/>
  <c r="BD28" i="74"/>
  <c r="BE28" i="74"/>
  <c r="AM28" i="74"/>
  <c r="AN28" i="74"/>
  <c r="R27" i="74"/>
  <c r="P27" i="74"/>
  <c r="Q27" i="74"/>
  <c r="CD26" i="74"/>
  <c r="CC26" i="74"/>
  <c r="BK26" i="74"/>
  <c r="BL26" i="74"/>
  <c r="BM26" i="74"/>
  <c r="BN26" i="74"/>
  <c r="BG25" i="74"/>
  <c r="BH25" i="74"/>
  <c r="BI25" i="74"/>
  <c r="Y25" i="74"/>
  <c r="X25" i="74"/>
  <c r="Z25" i="74"/>
  <c r="AA25" i="74"/>
  <c r="G25" i="74"/>
  <c r="H25" i="74"/>
  <c r="I25" i="74"/>
  <c r="BC24" i="74"/>
  <c r="BD24" i="74"/>
  <c r="BE24" i="74"/>
  <c r="AM24" i="74"/>
  <c r="AN24" i="74"/>
  <c r="P23" i="74"/>
  <c r="Q23" i="74"/>
  <c r="R23" i="74"/>
  <c r="BK22" i="74"/>
  <c r="BL22" i="74"/>
  <c r="BM22" i="74"/>
  <c r="BN22" i="74"/>
  <c r="Y21" i="74"/>
  <c r="X21" i="74"/>
  <c r="Z21" i="74"/>
  <c r="AA21" i="74"/>
  <c r="H21" i="74"/>
  <c r="I21" i="74"/>
  <c r="G21" i="74"/>
  <c r="AM20" i="74"/>
  <c r="AN20" i="74"/>
  <c r="R19" i="74"/>
  <c r="P19" i="74"/>
  <c r="Q19" i="74"/>
  <c r="K18" i="74"/>
  <c r="M18" i="74"/>
  <c r="N18" i="74"/>
  <c r="I17" i="74"/>
  <c r="G17" i="74"/>
  <c r="H17" i="74"/>
  <c r="R15" i="74"/>
  <c r="P15" i="74"/>
  <c r="Q15" i="74"/>
  <c r="K14" i="74"/>
  <c r="N14" i="74"/>
  <c r="M14" i="74"/>
  <c r="X13" i="74"/>
  <c r="Z13" i="74"/>
  <c r="AA13" i="74"/>
  <c r="I13" i="74"/>
  <c r="G13" i="74"/>
  <c r="H13" i="74"/>
  <c r="P11" i="74"/>
  <c r="Q11" i="74"/>
  <c r="R11" i="74"/>
  <c r="X9" i="74"/>
  <c r="Z9" i="74"/>
  <c r="AA9" i="74"/>
  <c r="G9" i="74"/>
  <c r="H9" i="74"/>
  <c r="I9" i="74"/>
  <c r="X5" i="74"/>
  <c r="Z5" i="74"/>
  <c r="AA5" i="74"/>
  <c r="G5" i="74"/>
  <c r="H5" i="74"/>
  <c r="I5" i="74"/>
  <c r="E17" i="74"/>
  <c r="D17" i="74"/>
  <c r="C17" i="74"/>
  <c r="E28" i="74"/>
  <c r="C28" i="74"/>
  <c r="D28" i="74"/>
  <c r="E12" i="74"/>
  <c r="C12" i="74"/>
  <c r="D12" i="74"/>
  <c r="BG26" i="74"/>
  <c r="BH26" i="74"/>
  <c r="BI26" i="74"/>
  <c r="AM25" i="74"/>
  <c r="AN25" i="74"/>
  <c r="BG22" i="74"/>
  <c r="BH22" i="74"/>
  <c r="BI22" i="74"/>
  <c r="G22" i="74"/>
  <c r="H22" i="74"/>
  <c r="I22" i="74"/>
  <c r="U21" i="74"/>
  <c r="V21" i="74"/>
  <c r="M19" i="74"/>
  <c r="N19" i="74"/>
  <c r="L19" i="74"/>
  <c r="X18" i="74"/>
  <c r="Y18" i="74"/>
  <c r="Z18" i="74"/>
  <c r="AA18" i="74"/>
  <c r="I18" i="74"/>
  <c r="G18" i="74"/>
  <c r="H18" i="74"/>
  <c r="U17" i="74"/>
  <c r="V17" i="74"/>
  <c r="M15" i="74"/>
  <c r="N15" i="74"/>
  <c r="L15" i="74"/>
  <c r="Z14" i="74"/>
  <c r="Y14" i="74"/>
  <c r="AA14" i="74"/>
  <c r="H14" i="74"/>
  <c r="I14" i="74"/>
  <c r="G14" i="74"/>
  <c r="BC13" i="74"/>
  <c r="BD13" i="74"/>
  <c r="BE13" i="74"/>
  <c r="AK13" i="74"/>
  <c r="AN13" i="74"/>
  <c r="U13" i="74"/>
  <c r="V13" i="74"/>
  <c r="K11" i="74"/>
  <c r="L11" i="74"/>
  <c r="M11" i="74"/>
  <c r="N11" i="74"/>
  <c r="X10" i="74"/>
  <c r="AA10" i="74"/>
  <c r="Y10" i="74"/>
  <c r="Z10" i="74"/>
  <c r="G10" i="74"/>
  <c r="H10" i="74"/>
  <c r="I10" i="74"/>
  <c r="X6" i="74"/>
  <c r="Y6" i="74"/>
  <c r="Z6" i="74"/>
  <c r="AA6" i="74"/>
  <c r="I6" i="74"/>
  <c r="G6" i="74"/>
  <c r="H6" i="74"/>
  <c r="DP4" i="74"/>
  <c r="DR4" i="74"/>
  <c r="DQ4" i="74"/>
  <c r="AZ4" i="74"/>
  <c r="AY4" i="74"/>
  <c r="AX4" i="74"/>
  <c r="BA4" i="74"/>
  <c r="R4" i="74"/>
  <c r="Q4" i="74"/>
  <c r="P4" i="74"/>
  <c r="D21" i="74"/>
  <c r="E21" i="74"/>
  <c r="C21" i="74"/>
  <c r="D5" i="74"/>
  <c r="E5" i="74"/>
  <c r="C5" i="74"/>
  <c r="E20" i="74"/>
  <c r="C20" i="74"/>
  <c r="D20" i="74"/>
  <c r="E8" i="74"/>
  <c r="C8" i="74"/>
  <c r="D8" i="74"/>
  <c r="BK27" i="74"/>
  <c r="BL27" i="74"/>
  <c r="BM27" i="74"/>
  <c r="BN27" i="74"/>
  <c r="G26" i="74"/>
  <c r="H26" i="74"/>
  <c r="I26" i="74"/>
  <c r="U25" i="74"/>
  <c r="V25" i="74"/>
  <c r="BK23" i="74"/>
  <c r="BL23" i="74"/>
  <c r="BM23" i="74"/>
  <c r="BN23" i="74"/>
  <c r="M23" i="74"/>
  <c r="L23" i="74"/>
  <c r="N23" i="74"/>
  <c r="Z22" i="74"/>
  <c r="Y22" i="74"/>
  <c r="AA22" i="74"/>
  <c r="AM21" i="74"/>
  <c r="AN21" i="74"/>
  <c r="M28" i="74"/>
  <c r="N28" i="74"/>
  <c r="K28" i="74"/>
  <c r="L28" i="74"/>
  <c r="BG27" i="74"/>
  <c r="BH27" i="74"/>
  <c r="BI27" i="74"/>
  <c r="Z27" i="74"/>
  <c r="AA27" i="74"/>
  <c r="X27" i="74"/>
  <c r="Y27" i="74"/>
  <c r="H27" i="74"/>
  <c r="I27" i="74"/>
  <c r="G27" i="74"/>
  <c r="BC26" i="74"/>
  <c r="BD26" i="74"/>
  <c r="BE26" i="74"/>
  <c r="AM26" i="74"/>
  <c r="AN26" i="74"/>
  <c r="V26" i="74"/>
  <c r="U26" i="74"/>
  <c r="Q25" i="74"/>
  <c r="R25" i="74"/>
  <c r="P25" i="74"/>
  <c r="DM24" i="74"/>
  <c r="DK24" i="74"/>
  <c r="DL24" i="74"/>
  <c r="DN24" i="74"/>
  <c r="BK24" i="74"/>
  <c r="BL24" i="74"/>
  <c r="BM24" i="74"/>
  <c r="BN24" i="74"/>
  <c r="N24" i="74"/>
  <c r="K24" i="74"/>
  <c r="L24" i="74"/>
  <c r="M24" i="74"/>
  <c r="BG23" i="74"/>
  <c r="BH23" i="74"/>
  <c r="BI23" i="74"/>
  <c r="AA23" i="74"/>
  <c r="X23" i="74"/>
  <c r="Y23" i="74"/>
  <c r="Z23" i="74"/>
  <c r="I23" i="74"/>
  <c r="G23" i="74"/>
  <c r="H23" i="74"/>
  <c r="BC22" i="74"/>
  <c r="BD22" i="74"/>
  <c r="BE22" i="74"/>
  <c r="AM22" i="74"/>
  <c r="AN22" i="74"/>
  <c r="V22" i="74"/>
  <c r="U22" i="74"/>
  <c r="M20" i="74"/>
  <c r="N20" i="74"/>
  <c r="K20" i="74"/>
  <c r="L20" i="74"/>
  <c r="Z19" i="74"/>
  <c r="AA19" i="74"/>
  <c r="X19" i="74"/>
  <c r="Y19" i="74"/>
  <c r="H19" i="74"/>
  <c r="I19" i="74"/>
  <c r="G19" i="74"/>
  <c r="AM18" i="74"/>
  <c r="AN18" i="74"/>
  <c r="P17" i="74"/>
  <c r="R17" i="74"/>
  <c r="M16" i="74"/>
  <c r="N16" i="74"/>
  <c r="K16" i="74"/>
  <c r="L16" i="74"/>
  <c r="Z15" i="74"/>
  <c r="AA15" i="74"/>
  <c r="X15" i="74"/>
  <c r="Y15" i="74"/>
  <c r="H15" i="74"/>
  <c r="I15" i="74"/>
  <c r="G15" i="74"/>
  <c r="U14" i="74"/>
  <c r="V14" i="74"/>
  <c r="N12" i="74"/>
  <c r="K12" i="74"/>
  <c r="L12" i="74"/>
  <c r="M12" i="74"/>
  <c r="AA11" i="74"/>
  <c r="X11" i="74"/>
  <c r="Y11" i="74"/>
  <c r="Z11" i="74"/>
  <c r="G11" i="74"/>
  <c r="H11" i="74"/>
  <c r="I11" i="74"/>
  <c r="V10" i="74"/>
  <c r="U10" i="74"/>
  <c r="P9" i="74"/>
  <c r="R9" i="74"/>
  <c r="H7" i="74"/>
  <c r="I7" i="74"/>
  <c r="G7" i="74"/>
  <c r="AV4" i="74"/>
  <c r="AU4" i="74"/>
  <c r="AT4" i="74"/>
  <c r="N4" i="74"/>
  <c r="L4" i="74"/>
  <c r="M4" i="74"/>
  <c r="K4" i="74"/>
  <c r="EY28" i="74"/>
  <c r="FA28" i="74"/>
  <c r="EX28" i="74"/>
  <c r="EZ28" i="74"/>
  <c r="EU27" i="74"/>
  <c r="ET27" i="74"/>
  <c r="EV27" i="74"/>
  <c r="CD27" i="74"/>
  <c r="CC27" i="74"/>
  <c r="EP26" i="74"/>
  <c r="ER26" i="74"/>
  <c r="EQ26" i="74"/>
  <c r="DG26" i="74"/>
  <c r="DI26" i="74"/>
  <c r="DH26" i="74"/>
  <c r="DU25" i="74"/>
  <c r="DV25" i="74"/>
  <c r="DT25" i="74"/>
  <c r="EX24" i="74"/>
  <c r="EY24" i="74"/>
  <c r="EZ24" i="74"/>
  <c r="FA24" i="74"/>
  <c r="EA22" i="74"/>
  <c r="DZ22" i="74"/>
  <c r="DX22" i="74"/>
  <c r="DY22" i="74"/>
  <c r="BZ22" i="74"/>
  <c r="CA22" i="74"/>
  <c r="BX22" i="74"/>
  <c r="EK21" i="74"/>
  <c r="EN21" i="74"/>
  <c r="EM21" i="74"/>
  <c r="BU21" i="74"/>
  <c r="BT21" i="74"/>
  <c r="CY20" i="74"/>
  <c r="CX20" i="74"/>
  <c r="CZ20" i="74"/>
  <c r="DA20" i="74"/>
  <c r="AX20" i="74"/>
  <c r="BA20" i="74"/>
  <c r="AY20" i="74"/>
  <c r="ET19" i="74"/>
  <c r="EU19" i="74"/>
  <c r="EV19" i="74"/>
  <c r="CE19" i="74"/>
  <c r="CD19" i="74"/>
  <c r="CQ18" i="74"/>
  <c r="CR18" i="74"/>
  <c r="CP18" i="74"/>
  <c r="CM17" i="74"/>
  <c r="CN17" i="74"/>
  <c r="CI16" i="74"/>
  <c r="CH16" i="74"/>
  <c r="ET15" i="74"/>
  <c r="EU15" i="74"/>
  <c r="EV15" i="74"/>
  <c r="CE15" i="74"/>
  <c r="CD15" i="74"/>
  <c r="EG12" i="74"/>
  <c r="EH12" i="74"/>
  <c r="EI12" i="74"/>
  <c r="DM11" i="74"/>
  <c r="DN11" i="74"/>
  <c r="DK11" i="74"/>
  <c r="DL11" i="74"/>
  <c r="AT11" i="74"/>
  <c r="AV11" i="74"/>
  <c r="DC9" i="74"/>
  <c r="DD9" i="74"/>
  <c r="DE9" i="74"/>
  <c r="AK9" i="74"/>
  <c r="AN9" i="74"/>
  <c r="AX8" i="74"/>
  <c r="BA8" i="74"/>
  <c r="EC7" i="74"/>
  <c r="EE7" i="74"/>
  <c r="AT7" i="74"/>
  <c r="AV7" i="74"/>
  <c r="CA6" i="74"/>
  <c r="BY6" i="74"/>
  <c r="BZ6" i="74"/>
  <c r="BX6" i="74"/>
  <c r="EK5" i="74"/>
  <c r="EM5" i="74"/>
  <c r="EN5" i="74"/>
  <c r="CK5" i="74"/>
  <c r="CL5" i="74" s="1"/>
  <c r="CM5" i="74"/>
  <c r="CN5" i="74"/>
  <c r="S5" i="74"/>
  <c r="T5" i="74"/>
  <c r="CZ4" i="74"/>
  <c r="CX4" i="74"/>
  <c r="DA4" i="74"/>
  <c r="E27" i="74"/>
  <c r="E19" i="74"/>
  <c r="E7" i="74"/>
  <c r="H8" i="74"/>
  <c r="I8" i="74"/>
  <c r="AA4" i="74"/>
  <c r="H28" i="74"/>
  <c r="I24" i="74"/>
  <c r="H20" i="74"/>
  <c r="H16" i="74"/>
  <c r="I12" i="74"/>
  <c r="S9" i="74"/>
  <c r="G8" i="74"/>
  <c r="BR28" i="74"/>
  <c r="AV28" i="74"/>
  <c r="AV27" i="74"/>
  <c r="AV24" i="74"/>
  <c r="AV23" i="74"/>
  <c r="DG28" i="74"/>
  <c r="DH28" i="74"/>
  <c r="DI28" i="74"/>
  <c r="DK26" i="74"/>
  <c r="DN26" i="74"/>
  <c r="DL26" i="74"/>
  <c r="DM26" i="74"/>
  <c r="AY28" i="74"/>
  <c r="AZ28" i="74"/>
  <c r="BA28" i="74"/>
  <c r="ED27" i="74"/>
  <c r="EE27" i="74"/>
  <c r="EC27" i="74"/>
  <c r="CM25" i="74"/>
  <c r="CN25" i="74"/>
  <c r="CK25" i="74"/>
  <c r="CL25" i="74" s="1"/>
  <c r="CX24" i="74"/>
  <c r="DA24" i="74"/>
  <c r="AY24" i="74"/>
  <c r="AZ24" i="74"/>
  <c r="BA24" i="74"/>
  <c r="ED23" i="74"/>
  <c r="EE23" i="74"/>
  <c r="EC23" i="74"/>
  <c r="DT21" i="74"/>
  <c r="DU21" i="74"/>
  <c r="DV21" i="74"/>
  <c r="BE21" i="74"/>
  <c r="BC21" i="74"/>
  <c r="EG20" i="74"/>
  <c r="EH20" i="74"/>
  <c r="EI20" i="74"/>
  <c r="CI20" i="74"/>
  <c r="CH20" i="74"/>
  <c r="CU19" i="74"/>
  <c r="CT19" i="74"/>
  <c r="CV19" i="74"/>
  <c r="BM19" i="74"/>
  <c r="BN19" i="74"/>
  <c r="BK19" i="74"/>
  <c r="DT17" i="74"/>
  <c r="DU17" i="74"/>
  <c r="DV17" i="74"/>
  <c r="AM17" i="74"/>
  <c r="AN17" i="74"/>
  <c r="DP16" i="74"/>
  <c r="DQ16" i="74"/>
  <c r="DR16" i="74"/>
  <c r="BR16" i="74"/>
  <c r="BP16" i="74"/>
  <c r="BQ16" i="74" s="1"/>
  <c r="CU15" i="74"/>
  <c r="CT15" i="74"/>
  <c r="CV15" i="74"/>
  <c r="BM15" i="74"/>
  <c r="BK15" i="74"/>
  <c r="BN15" i="74"/>
  <c r="BI14" i="74"/>
  <c r="BG14" i="74"/>
  <c r="BH14" i="74"/>
  <c r="CK13" i="74"/>
  <c r="CL13" i="74" s="1"/>
  <c r="CM13" i="74"/>
  <c r="CN13" i="74"/>
  <c r="BP12" i="74"/>
  <c r="BQ12" i="74" s="1"/>
  <c r="BR12" i="74"/>
  <c r="CT11" i="74"/>
  <c r="CV11" i="74"/>
  <c r="CU11" i="74"/>
  <c r="DG10" i="74"/>
  <c r="DH10" i="74"/>
  <c r="DI10" i="74"/>
  <c r="BG10" i="74"/>
  <c r="BI10" i="74"/>
  <c r="BH10" i="74"/>
  <c r="CK9" i="74"/>
  <c r="CL9" i="74" s="1"/>
  <c r="CN9" i="74"/>
  <c r="CM9" i="74"/>
  <c r="CX8" i="74"/>
  <c r="DA8" i="74"/>
  <c r="CY8" i="74"/>
  <c r="CZ8" i="74"/>
  <c r="BP8" i="74"/>
  <c r="BQ8" i="74" s="1"/>
  <c r="BR8" i="74"/>
  <c r="CT7" i="74"/>
  <c r="CU7" i="74"/>
  <c r="CV7" i="74"/>
  <c r="DI6" i="74"/>
  <c r="DG6" i="74"/>
  <c r="DH6" i="74"/>
  <c r="BG6" i="74"/>
  <c r="BI6" i="74"/>
  <c r="BH6" i="74"/>
  <c r="BC5" i="74"/>
  <c r="BD5" i="74"/>
  <c r="BE5" i="74"/>
  <c r="EX4" i="74"/>
  <c r="FA4" i="74"/>
  <c r="EZ4" i="74"/>
  <c r="EY4" i="74"/>
  <c r="E23" i="74"/>
  <c r="CD28" i="74"/>
  <c r="CC28" i="74"/>
  <c r="DG27" i="74"/>
  <c r="DI27" i="74"/>
  <c r="BZ27" i="74"/>
  <c r="CA27" i="74"/>
  <c r="BX27" i="74"/>
  <c r="DC26" i="74"/>
  <c r="DD26" i="74"/>
  <c r="DE26" i="74"/>
  <c r="EG25" i="74"/>
  <c r="EH25" i="74"/>
  <c r="EI25" i="74"/>
  <c r="CH25" i="74"/>
  <c r="CG25" i="74"/>
  <c r="AY25" i="74"/>
  <c r="AZ25" i="74"/>
  <c r="BA25" i="74"/>
  <c r="CD24" i="74"/>
  <c r="CC24" i="74"/>
  <c r="DG23" i="74"/>
  <c r="DI23" i="74"/>
  <c r="DH23" i="74"/>
  <c r="BZ23" i="74"/>
  <c r="CA23" i="74"/>
  <c r="BX23" i="74"/>
  <c r="EH21" i="74"/>
  <c r="EG21" i="74"/>
  <c r="EI21" i="74"/>
  <c r="CI21" i="74"/>
  <c r="CH21" i="74"/>
  <c r="AX21" i="74"/>
  <c r="BA21" i="74"/>
  <c r="AY21" i="74"/>
  <c r="CU20" i="74"/>
  <c r="CT20" i="74"/>
  <c r="CV20" i="74"/>
  <c r="BM20" i="74"/>
  <c r="BN20" i="74"/>
  <c r="BK20" i="74"/>
  <c r="EP19" i="74"/>
  <c r="EQ19" i="74"/>
  <c r="ER19" i="74"/>
  <c r="CQ19" i="74"/>
  <c r="CP19" i="74"/>
  <c r="CR19" i="74"/>
  <c r="BI19" i="74"/>
  <c r="BG19" i="74"/>
  <c r="DU18" i="74"/>
  <c r="DT18" i="74"/>
  <c r="DV18" i="74"/>
  <c r="BE18" i="74"/>
  <c r="BC18" i="74"/>
  <c r="EX17" i="74"/>
  <c r="EZ17" i="74"/>
  <c r="FA17" i="74"/>
  <c r="EY17" i="74"/>
  <c r="CY17" i="74"/>
  <c r="CX17" i="74"/>
  <c r="CZ17" i="74"/>
  <c r="DA17" i="74"/>
  <c r="EC16" i="74"/>
  <c r="ED16" i="74"/>
  <c r="EE16" i="74"/>
  <c r="CE16" i="74"/>
  <c r="CD16" i="74"/>
  <c r="BM16" i="74"/>
  <c r="BK16" i="74"/>
  <c r="BN16" i="74"/>
  <c r="EP15" i="74"/>
  <c r="ER15" i="74"/>
  <c r="EQ15" i="74"/>
  <c r="CQ15" i="74"/>
  <c r="CP15" i="74"/>
  <c r="CR15" i="74"/>
  <c r="BI15" i="74"/>
  <c r="BG15" i="74"/>
  <c r="BH15" i="74"/>
  <c r="BE14" i="74"/>
  <c r="BC14" i="74"/>
  <c r="EX13" i="74"/>
  <c r="EZ13" i="74"/>
  <c r="FA13" i="74"/>
  <c r="EY13" i="74"/>
  <c r="CX13" i="74"/>
  <c r="CY13" i="74"/>
  <c r="CZ13" i="74"/>
  <c r="DA13" i="74"/>
  <c r="DL12" i="74"/>
  <c r="DM12" i="74"/>
  <c r="DN12" i="74"/>
  <c r="DK12" i="74"/>
  <c r="CC12" i="74"/>
  <c r="CE12" i="74"/>
  <c r="AT12" i="74"/>
  <c r="AV12" i="74"/>
  <c r="EP11" i="74"/>
  <c r="ER11" i="74"/>
  <c r="EQ11" i="74"/>
  <c r="X4" i="74"/>
  <c r="G28" i="74"/>
  <c r="T27" i="74"/>
  <c r="T26" i="74"/>
  <c r="N26" i="74"/>
  <c r="T25" i="74"/>
  <c r="H24" i="74"/>
  <c r="T21" i="74"/>
  <c r="G20" i="74"/>
  <c r="T19" i="74"/>
  <c r="V18" i="74"/>
  <c r="G16" i="74"/>
  <c r="T15" i="74"/>
  <c r="T13" i="74"/>
  <c r="H12" i="74"/>
  <c r="T10" i="74"/>
  <c r="AA8" i="74"/>
  <c r="BH19" i="74"/>
  <c r="BD14" i="74"/>
  <c r="AZ8" i="74"/>
  <c r="CY4" i="74"/>
  <c r="CG24" i="74"/>
  <c r="DZ26" i="74"/>
  <c r="DX26" i="74"/>
  <c r="DY26" i="74"/>
  <c r="BZ26" i="74"/>
  <c r="CA26" i="74"/>
  <c r="BX26" i="74"/>
  <c r="DC25" i="74"/>
  <c r="DE25" i="74"/>
  <c r="DD25" i="74"/>
  <c r="DK23" i="74"/>
  <c r="DM23" i="74"/>
  <c r="DN23" i="74"/>
  <c r="CM21" i="74"/>
  <c r="CN21" i="74"/>
  <c r="DP20" i="74"/>
  <c r="DQ20" i="74"/>
  <c r="DR20" i="74"/>
  <c r="EC19" i="74"/>
  <c r="EE19" i="74"/>
  <c r="AT19" i="74"/>
  <c r="AV19" i="74"/>
  <c r="DY18" i="74"/>
  <c r="DX18" i="74"/>
  <c r="DZ18" i="74"/>
  <c r="EA18" i="74"/>
  <c r="BY18" i="74"/>
  <c r="CA18" i="74"/>
  <c r="BE17" i="74"/>
  <c r="BC17" i="74"/>
  <c r="EG16" i="74"/>
  <c r="EH16" i="74"/>
  <c r="EI16" i="74"/>
  <c r="EC15" i="74"/>
  <c r="EE15" i="74"/>
  <c r="AT15" i="74"/>
  <c r="AV15" i="74"/>
  <c r="DY14" i="74"/>
  <c r="DZ14" i="74"/>
  <c r="EA14" i="74"/>
  <c r="DX14" i="74"/>
  <c r="BY14" i="74"/>
  <c r="CA14" i="74"/>
  <c r="EK13" i="74"/>
  <c r="EM13" i="74"/>
  <c r="EN13" i="74"/>
  <c r="BV13" i="74"/>
  <c r="BT13" i="74"/>
  <c r="CX12" i="74"/>
  <c r="CZ12" i="74"/>
  <c r="DA12" i="74"/>
  <c r="CY12" i="74"/>
  <c r="AX12" i="74"/>
  <c r="BA12" i="74"/>
  <c r="EC11" i="74"/>
  <c r="EE11" i="74"/>
  <c r="BK11" i="74"/>
  <c r="BN11" i="74"/>
  <c r="BL11" i="74"/>
  <c r="BM11" i="74"/>
  <c r="CP10" i="74"/>
  <c r="CR10" i="74"/>
  <c r="CQ10" i="74"/>
  <c r="EK9" i="74"/>
  <c r="EM9" i="74"/>
  <c r="EN9" i="74"/>
  <c r="BU9" i="74"/>
  <c r="BV9" i="74"/>
  <c r="CG8" i="74"/>
  <c r="CI8" i="74"/>
  <c r="ET7" i="74"/>
  <c r="EU7" i="74"/>
  <c r="EV7" i="74"/>
  <c r="CC7" i="74"/>
  <c r="CE7" i="74"/>
  <c r="K7" i="74"/>
  <c r="M7" i="74"/>
  <c r="N7" i="74"/>
  <c r="BU5" i="74"/>
  <c r="BV5" i="74"/>
  <c r="EH4" i="74"/>
  <c r="EG4" i="74"/>
  <c r="EI4" i="74"/>
  <c r="BP4" i="74"/>
  <c r="BQ4" i="74" s="1"/>
  <c r="BR4" i="74"/>
  <c r="E11" i="74"/>
  <c r="EU28" i="74"/>
  <c r="EV28" i="74"/>
  <c r="ET28" i="74"/>
  <c r="BK28" i="74"/>
  <c r="BN28" i="74"/>
  <c r="BL28" i="74"/>
  <c r="EQ27" i="74"/>
  <c r="EP27" i="74"/>
  <c r="ER27" i="74"/>
  <c r="DV26" i="74"/>
  <c r="DT26" i="74"/>
  <c r="DU26" i="74"/>
  <c r="CM26" i="74"/>
  <c r="CK26" i="74"/>
  <c r="CL26" i="74" s="1"/>
  <c r="CN26" i="74"/>
  <c r="ET24" i="74"/>
  <c r="EU24" i="74"/>
  <c r="EV24" i="74"/>
  <c r="DZ23" i="74"/>
  <c r="DY23" i="74"/>
  <c r="DX23" i="74"/>
  <c r="EA23" i="74"/>
  <c r="DV22" i="74"/>
  <c r="DT22" i="74"/>
  <c r="DU22" i="74"/>
  <c r="BV22" i="74"/>
  <c r="BU22" i="74"/>
  <c r="EX21" i="74"/>
  <c r="EY21" i="74"/>
  <c r="DP21" i="74"/>
  <c r="DR21" i="74"/>
  <c r="DQ21" i="74"/>
  <c r="DY19" i="74"/>
  <c r="DX19" i="74"/>
  <c r="DZ19" i="74"/>
  <c r="EA19" i="74"/>
  <c r="EL18" i="74"/>
  <c r="EM18" i="74"/>
  <c r="EN18" i="74"/>
  <c r="EK18" i="74"/>
  <c r="CM18" i="74"/>
  <c r="CN18" i="74"/>
  <c r="EG17" i="74"/>
  <c r="EI17" i="74"/>
  <c r="CI17" i="74"/>
  <c r="CH17" i="74"/>
  <c r="AX17" i="74"/>
  <c r="BA17" i="74"/>
  <c r="AY17" i="74"/>
  <c r="AZ17" i="74"/>
  <c r="CU16" i="74"/>
  <c r="CT16" i="74"/>
  <c r="CV16" i="74"/>
  <c r="BY15" i="74"/>
  <c r="CA15" i="74"/>
  <c r="EL14" i="74"/>
  <c r="EM14" i="74"/>
  <c r="EN14" i="74"/>
  <c r="EK14" i="74"/>
  <c r="AN14" i="74"/>
  <c r="AK14" i="74"/>
  <c r="EG13" i="74"/>
  <c r="EI13" i="74"/>
  <c r="CG13" i="74"/>
  <c r="CI13" i="74"/>
  <c r="AZ13" i="74"/>
  <c r="BA13" i="74"/>
  <c r="CT12" i="74"/>
  <c r="CU12" i="74"/>
  <c r="CV12" i="74"/>
  <c r="BK12" i="74"/>
  <c r="BN12" i="74"/>
  <c r="BL12" i="74"/>
  <c r="BM12" i="74"/>
  <c r="DI11" i="74"/>
  <c r="DG11" i="74"/>
  <c r="DH11" i="74"/>
  <c r="CA11" i="74"/>
  <c r="BY11" i="74"/>
  <c r="BZ11" i="74"/>
  <c r="BX11" i="74"/>
  <c r="EL10" i="74"/>
  <c r="EM10" i="74"/>
  <c r="EN10" i="74"/>
  <c r="EK10" i="74"/>
  <c r="CK10" i="74"/>
  <c r="CL10" i="74" s="1"/>
  <c r="CM10" i="74"/>
  <c r="CN10" i="74"/>
  <c r="BC10" i="74"/>
  <c r="BD10" i="74"/>
  <c r="BE10" i="74"/>
  <c r="EX9" i="74"/>
  <c r="EZ9" i="74"/>
  <c r="FA9" i="74"/>
  <c r="EY9" i="74"/>
  <c r="CG9" i="74"/>
  <c r="CI9" i="74"/>
  <c r="AX9" i="74"/>
  <c r="BA9" i="74"/>
  <c r="DM8" i="74"/>
  <c r="DN8" i="74"/>
  <c r="DK8" i="74"/>
  <c r="DL8" i="74"/>
  <c r="CC8" i="74"/>
  <c r="CE8" i="74"/>
  <c r="AT8" i="74"/>
  <c r="AV8" i="74"/>
  <c r="L8" i="74"/>
  <c r="M8" i="74"/>
  <c r="N8" i="74"/>
  <c r="CP7" i="74"/>
  <c r="CQ7" i="74"/>
  <c r="CR7" i="74"/>
  <c r="BG7" i="74"/>
  <c r="BI7" i="74"/>
  <c r="BH7" i="74"/>
  <c r="Y7" i="74"/>
  <c r="Z7" i="74"/>
  <c r="AA7" i="74"/>
  <c r="EL6" i="74"/>
  <c r="EM6" i="74"/>
  <c r="EN6" i="74"/>
  <c r="EK6" i="74"/>
  <c r="DE6" i="74"/>
  <c r="DC6" i="74"/>
  <c r="DD6" i="74"/>
  <c r="CK6" i="74"/>
  <c r="CL6" i="74" s="1"/>
  <c r="CM6" i="74"/>
  <c r="CN6" i="74"/>
  <c r="BU6" i="74"/>
  <c r="BV6" i="74"/>
  <c r="EG5" i="74"/>
  <c r="EI5" i="74"/>
  <c r="CX5" i="74"/>
  <c r="CY5" i="74"/>
  <c r="CZ5" i="74"/>
  <c r="DA5" i="74"/>
  <c r="BP5" i="74"/>
  <c r="BQ5" i="74" s="1"/>
  <c r="BR5" i="74"/>
  <c r="ED4" i="74"/>
  <c r="EC4" i="74"/>
  <c r="EE4" i="74"/>
  <c r="CV4" i="74"/>
  <c r="CT4" i="74"/>
  <c r="CU4" i="74"/>
  <c r="BL4" i="74"/>
  <c r="BK4" i="74"/>
  <c r="BN4" i="74"/>
  <c r="E14" i="74"/>
  <c r="EQ28" i="74"/>
  <c r="EP28" i="74"/>
  <c r="ER28" i="74"/>
  <c r="CA28" i="74"/>
  <c r="BX28" i="74"/>
  <c r="BY28" i="74"/>
  <c r="BG28" i="74"/>
  <c r="BI28" i="74"/>
  <c r="EK27" i="74"/>
  <c r="EN27" i="74"/>
  <c r="EL27" i="74"/>
  <c r="EM27" i="74"/>
  <c r="DT27" i="74"/>
  <c r="DV27" i="74"/>
  <c r="DU27" i="74"/>
  <c r="DC27" i="74"/>
  <c r="DD27" i="74"/>
  <c r="DE27" i="74"/>
  <c r="CM27" i="74"/>
  <c r="CN27" i="74"/>
  <c r="CK27" i="74"/>
  <c r="CL27" i="74" s="1"/>
  <c r="BV27" i="74"/>
  <c r="BU27" i="74"/>
  <c r="EX26" i="74"/>
  <c r="EZ26" i="74"/>
  <c r="FA26" i="74"/>
  <c r="DR26" i="74"/>
  <c r="DP26" i="74"/>
  <c r="DQ26" i="74"/>
  <c r="CH26" i="74"/>
  <c r="CG26" i="74"/>
  <c r="BR26" i="74"/>
  <c r="BP26" i="74"/>
  <c r="BQ26" i="74" s="1"/>
  <c r="AY26" i="74"/>
  <c r="AZ26" i="74"/>
  <c r="BA26" i="74"/>
  <c r="EU25" i="74"/>
  <c r="ET25" i="74"/>
  <c r="EC25" i="74"/>
  <c r="ED25" i="74"/>
  <c r="EE25" i="74"/>
  <c r="DK25" i="74"/>
  <c r="DM25" i="74"/>
  <c r="DN25" i="74"/>
  <c r="EP24" i="74"/>
  <c r="ER24" i="74"/>
  <c r="EQ24" i="74"/>
  <c r="DZ24" i="74"/>
  <c r="DY24" i="74"/>
  <c r="EA24" i="74"/>
  <c r="DX24" i="74"/>
  <c r="DI24" i="74"/>
  <c r="DG24" i="74"/>
  <c r="DH24" i="74"/>
  <c r="BZ24" i="74"/>
  <c r="CA24" i="74"/>
  <c r="BX24" i="74"/>
  <c r="DV23" i="74"/>
  <c r="DT23" i="74"/>
  <c r="DU23" i="74"/>
  <c r="DC23" i="74"/>
  <c r="DE23" i="74"/>
  <c r="DD23" i="74"/>
  <c r="BV23" i="74"/>
  <c r="BU23" i="74"/>
  <c r="EZ22" i="74"/>
  <c r="EY22" i="74"/>
  <c r="FA22" i="74"/>
  <c r="EX22" i="74"/>
  <c r="EH22" i="74"/>
  <c r="EI22" i="74"/>
  <c r="EG22" i="74"/>
  <c r="DR22" i="74"/>
  <c r="DP22" i="74"/>
  <c r="DQ22" i="74"/>
  <c r="CY22" i="74"/>
  <c r="DA22" i="74"/>
  <c r="CX22" i="74"/>
  <c r="CZ22" i="74"/>
  <c r="CI22" i="74"/>
  <c r="CH22" i="74"/>
  <c r="BR22" i="74"/>
  <c r="BP22" i="74"/>
  <c r="BQ22" i="74" s="1"/>
  <c r="AY22" i="74"/>
  <c r="AZ22" i="74"/>
  <c r="BA22" i="74"/>
  <c r="ED21" i="74"/>
  <c r="EC21" i="74"/>
  <c r="EE21" i="74"/>
  <c r="CU21" i="74"/>
  <c r="CT21" i="74"/>
  <c r="CV21" i="74"/>
  <c r="CE21" i="74"/>
  <c r="CD21" i="74"/>
  <c r="BM21" i="74"/>
  <c r="BN21" i="74"/>
  <c r="BK21" i="74"/>
  <c r="AT21" i="74"/>
  <c r="AV21" i="74"/>
  <c r="DX20" i="74"/>
  <c r="DY20" i="74"/>
  <c r="DZ20" i="74"/>
  <c r="EA20" i="74"/>
  <c r="CQ20" i="74"/>
  <c r="CP20" i="74"/>
  <c r="CR20" i="74"/>
  <c r="BY20" i="74"/>
  <c r="CA20" i="74"/>
  <c r="BI20" i="74"/>
  <c r="BG20" i="74"/>
  <c r="EK19" i="74"/>
  <c r="EN19" i="74"/>
  <c r="EM19" i="74"/>
  <c r="DT19" i="74"/>
  <c r="DU19" i="74"/>
  <c r="DV19" i="74"/>
  <c r="CM19" i="74"/>
  <c r="CN19" i="74"/>
  <c r="BU19" i="74"/>
  <c r="BT19" i="74"/>
  <c r="BE19" i="74"/>
  <c r="BC19" i="74"/>
  <c r="EH18" i="74"/>
  <c r="EI18" i="74"/>
  <c r="EG18" i="74"/>
  <c r="DP18" i="74"/>
  <c r="DQ18" i="74"/>
  <c r="DR18" i="74"/>
  <c r="CY18" i="74"/>
  <c r="CX18" i="74"/>
  <c r="CZ18" i="74"/>
  <c r="DA18" i="74"/>
  <c r="CI18" i="74"/>
  <c r="CH18" i="74"/>
  <c r="AX18" i="74"/>
  <c r="BA18" i="74"/>
  <c r="AY18" i="74"/>
  <c r="ET17" i="74"/>
  <c r="EU17" i="74"/>
  <c r="EV17" i="74"/>
  <c r="EC17" i="74"/>
  <c r="EE17" i="74"/>
  <c r="CU17" i="74"/>
  <c r="CT17" i="74"/>
  <c r="CV17" i="74"/>
  <c r="CE17" i="74"/>
  <c r="CD17" i="74"/>
  <c r="BM17" i="74"/>
  <c r="BL17" i="74"/>
  <c r="BN17" i="74"/>
  <c r="AT17" i="74"/>
  <c r="AV17" i="74"/>
  <c r="DX16" i="74"/>
  <c r="DY16" i="74"/>
  <c r="DZ16" i="74"/>
  <c r="EA16" i="74"/>
  <c r="CQ16" i="74"/>
  <c r="CP16" i="74"/>
  <c r="CR16" i="74"/>
  <c r="BY16" i="74"/>
  <c r="CA16" i="74"/>
  <c r="BI16" i="74"/>
  <c r="BG16" i="74"/>
  <c r="BH16" i="74"/>
  <c r="EK15" i="74"/>
  <c r="EM15" i="74"/>
  <c r="EN15" i="74"/>
  <c r="DU15" i="74"/>
  <c r="DV15" i="74"/>
  <c r="DT15" i="74"/>
  <c r="CM15" i="74"/>
  <c r="CN15" i="74"/>
  <c r="BU15" i="74"/>
  <c r="BT15" i="74"/>
  <c r="BE15" i="74"/>
  <c r="BC15" i="74"/>
  <c r="AM15" i="74"/>
  <c r="AN15" i="74"/>
  <c r="EH14" i="74"/>
  <c r="EI14" i="74"/>
  <c r="EG14" i="74"/>
  <c r="DQ14" i="74"/>
  <c r="DR14" i="74"/>
  <c r="DP14" i="74"/>
  <c r="CY14" i="74"/>
  <c r="CZ14" i="74"/>
  <c r="DA14" i="74"/>
  <c r="CX14" i="74"/>
  <c r="CH14" i="74"/>
  <c r="CI14" i="74"/>
  <c r="CG14" i="74"/>
  <c r="BR14" i="74"/>
  <c r="BP14" i="74"/>
  <c r="BQ14" i="74" s="1"/>
  <c r="AX14" i="74"/>
  <c r="BA14" i="74"/>
  <c r="AY14" i="74"/>
  <c r="AZ14" i="74"/>
  <c r="ET13" i="74"/>
  <c r="EU13" i="74"/>
  <c r="EV13" i="74"/>
  <c r="EC13" i="74"/>
  <c r="EE13" i="74"/>
  <c r="DN13" i="74"/>
  <c r="DK13" i="74"/>
  <c r="DL13" i="74"/>
  <c r="DM13" i="74"/>
  <c r="CT13" i="74"/>
  <c r="CU13" i="74"/>
  <c r="CV13" i="74"/>
  <c r="CC13" i="74"/>
  <c r="CE13" i="74"/>
  <c r="BK13" i="74"/>
  <c r="BN13" i="74"/>
  <c r="BL13" i="74"/>
  <c r="DH12" i="74"/>
  <c r="DI12" i="74"/>
  <c r="DG12" i="74"/>
  <c r="CP12" i="74"/>
  <c r="CQ12" i="74"/>
  <c r="CR12" i="74"/>
  <c r="CA12" i="74"/>
  <c r="BY12" i="74"/>
  <c r="BX12" i="74"/>
  <c r="BZ12" i="74"/>
  <c r="BG12" i="74"/>
  <c r="BI12" i="74"/>
  <c r="BH12" i="74"/>
  <c r="EK11" i="74"/>
  <c r="EM11" i="74"/>
  <c r="EN11" i="74"/>
  <c r="DE11" i="74"/>
  <c r="DC11" i="74"/>
  <c r="DD11" i="74"/>
  <c r="CK11" i="74"/>
  <c r="CL11" i="74" s="1"/>
  <c r="CM11" i="74"/>
  <c r="CN11" i="74"/>
  <c r="BU11" i="74"/>
  <c r="BV11" i="74"/>
  <c r="BC11" i="74"/>
  <c r="BD11" i="74"/>
  <c r="BE11" i="74"/>
  <c r="AK11" i="74"/>
  <c r="AN11" i="74"/>
  <c r="EH10" i="74"/>
  <c r="EI10" i="74"/>
  <c r="EG10" i="74"/>
  <c r="CZ10" i="74"/>
  <c r="CY10" i="74"/>
  <c r="DA10" i="74"/>
  <c r="CG10" i="74"/>
  <c r="CI10" i="74"/>
  <c r="BP10" i="74"/>
  <c r="BQ10" i="74" s="1"/>
  <c r="BR10" i="74"/>
  <c r="AX10" i="74"/>
  <c r="BA10" i="74"/>
  <c r="ET9" i="74"/>
  <c r="EU9" i="74"/>
  <c r="EV9" i="74"/>
  <c r="EC9" i="74"/>
  <c r="EE9" i="74"/>
  <c r="DK9" i="74"/>
  <c r="DL9" i="74"/>
  <c r="DM9" i="74"/>
  <c r="DN9" i="74"/>
  <c r="CT9" i="74"/>
  <c r="CU9" i="74"/>
  <c r="CV9" i="74"/>
  <c r="CC9" i="74"/>
  <c r="CE9" i="74"/>
  <c r="BK9" i="74"/>
  <c r="BN9" i="74"/>
  <c r="BL9" i="74"/>
  <c r="BM9" i="74"/>
  <c r="AT9" i="74"/>
  <c r="AV9" i="74"/>
  <c r="DI8" i="74"/>
  <c r="DG8" i="74"/>
  <c r="DH8" i="74"/>
  <c r="CP8" i="74"/>
  <c r="CQ8" i="74"/>
  <c r="CR8" i="74"/>
  <c r="CA8" i="74"/>
  <c r="BY8" i="74"/>
  <c r="BZ8" i="74"/>
  <c r="BX8" i="74"/>
  <c r="BG8" i="74"/>
  <c r="BI8" i="74"/>
  <c r="BH8" i="74"/>
  <c r="EK7" i="74"/>
  <c r="EM7" i="74"/>
  <c r="EN7" i="74"/>
  <c r="DC7" i="74"/>
  <c r="DD7" i="74"/>
  <c r="DE7" i="74"/>
  <c r="CK7" i="74"/>
  <c r="CL7" i="74" s="1"/>
  <c r="CN7" i="74"/>
  <c r="CM7" i="74"/>
  <c r="BU7" i="74"/>
  <c r="BV7" i="74"/>
  <c r="BC7" i="74"/>
  <c r="BD7" i="74"/>
  <c r="BE7" i="74"/>
  <c r="AK7" i="74"/>
  <c r="AN7" i="74"/>
  <c r="U7" i="74"/>
  <c r="V7" i="74"/>
  <c r="EH6" i="74"/>
  <c r="EI6" i="74"/>
  <c r="EG6" i="74"/>
  <c r="CX6" i="74"/>
  <c r="DA6" i="74"/>
  <c r="CY6" i="74"/>
  <c r="CZ6" i="74"/>
  <c r="CG6" i="74"/>
  <c r="CI6" i="74"/>
  <c r="BP6" i="74"/>
  <c r="BQ6" i="74" s="1"/>
  <c r="BR6" i="74"/>
  <c r="AX6" i="74"/>
  <c r="BA6" i="74"/>
  <c r="P6" i="74"/>
  <c r="Q6" i="74"/>
  <c r="R6" i="74"/>
  <c r="ET5" i="74"/>
  <c r="EU5" i="74"/>
  <c r="EV5" i="74"/>
  <c r="EC5" i="74"/>
  <c r="EE5" i="74"/>
  <c r="DN5" i="74"/>
  <c r="DK5" i="74"/>
  <c r="DL5" i="74"/>
  <c r="DM5" i="74"/>
  <c r="CT5" i="74"/>
  <c r="CU5" i="74"/>
  <c r="CV5" i="74"/>
  <c r="CC5" i="74"/>
  <c r="CE5" i="74"/>
  <c r="BK5" i="74"/>
  <c r="BN5" i="74"/>
  <c r="BL5" i="74"/>
  <c r="BM5" i="74"/>
  <c r="AT5" i="74"/>
  <c r="AV5" i="74"/>
  <c r="K5" i="74"/>
  <c r="N5" i="74"/>
  <c r="EP4" i="74"/>
  <c r="ER4" i="74"/>
  <c r="EQ4" i="74"/>
  <c r="DX4" i="74"/>
  <c r="DZ4" i="74"/>
  <c r="DY4" i="74"/>
  <c r="EA4" i="74"/>
  <c r="DH4" i="74"/>
  <c r="DI4" i="74"/>
  <c r="DG4" i="74"/>
  <c r="CR4" i="74"/>
  <c r="CP4" i="74"/>
  <c r="CQ4" i="74"/>
  <c r="BX4" i="74"/>
  <c r="CA4" i="74"/>
  <c r="BZ4" i="74"/>
  <c r="BH4" i="74"/>
  <c r="BG4" i="74"/>
  <c r="C27" i="74"/>
  <c r="C23" i="74"/>
  <c r="C19" i="74"/>
  <c r="C15" i="74"/>
  <c r="C11" i="74"/>
  <c r="C7" i="74"/>
  <c r="U4" i="74"/>
  <c r="Y4" i="74"/>
  <c r="M26" i="74"/>
  <c r="T23" i="74"/>
  <c r="T22" i="74"/>
  <c r="N22" i="74"/>
  <c r="AA17" i="74"/>
  <c r="T17" i="74"/>
  <c r="T14" i="74"/>
  <c r="T11" i="74"/>
  <c r="N10" i="74"/>
  <c r="T7" i="74"/>
  <c r="BM4" i="74"/>
  <c r="BZ28" i="74"/>
  <c r="BH28" i="74"/>
  <c r="BY27" i="74"/>
  <c r="BY26" i="74"/>
  <c r="BY24" i="74"/>
  <c r="BY23" i="74"/>
  <c r="BY22" i="74"/>
  <c r="BD21" i="74"/>
  <c r="BX20" i="74"/>
  <c r="BD19" i="74"/>
  <c r="BX18" i="74"/>
  <c r="BD18" i="74"/>
  <c r="AU17" i="74"/>
  <c r="AU15" i="74"/>
  <c r="BT11" i="74"/>
  <c r="BT9" i="74"/>
  <c r="BT7" i="74"/>
  <c r="BT5" i="74"/>
  <c r="DH27" i="74"/>
  <c r="DL25" i="74"/>
  <c r="DL23" i="74"/>
  <c r="DQ28" i="74"/>
  <c r="DR28" i="74"/>
  <c r="DP28" i="74"/>
  <c r="CH28" i="74"/>
  <c r="CG28" i="74"/>
  <c r="DK27" i="74"/>
  <c r="DL27" i="74"/>
  <c r="DN27" i="74"/>
  <c r="DM27" i="74"/>
  <c r="EK25" i="74"/>
  <c r="EN25" i="74"/>
  <c r="EL25" i="74"/>
  <c r="EM25" i="74"/>
  <c r="BV25" i="74"/>
  <c r="BU25" i="74"/>
  <c r="DR24" i="74"/>
  <c r="DQ24" i="74"/>
  <c r="DP24" i="74"/>
  <c r="BR24" i="74"/>
  <c r="BP24" i="74"/>
  <c r="BQ24" i="74" s="1"/>
  <c r="EU23" i="74"/>
  <c r="ET23" i="74"/>
  <c r="CQ22" i="74"/>
  <c r="CR22" i="74"/>
  <c r="CP22" i="74"/>
  <c r="BI18" i="74"/>
  <c r="BG18" i="74"/>
  <c r="EK17" i="74"/>
  <c r="EM17" i="74"/>
  <c r="EN17" i="74"/>
  <c r="BU17" i="74"/>
  <c r="BT17" i="74"/>
  <c r="CY16" i="74"/>
  <c r="CX16" i="74"/>
  <c r="CZ16" i="74"/>
  <c r="DA16" i="74"/>
  <c r="AX16" i="74"/>
  <c r="BA16" i="74"/>
  <c r="AY16" i="74"/>
  <c r="AZ16" i="74"/>
  <c r="DC13" i="74"/>
  <c r="DD13" i="74"/>
  <c r="DE13" i="74"/>
  <c r="CG12" i="74"/>
  <c r="CI12" i="74"/>
  <c r="ET11" i="74"/>
  <c r="EU11" i="74"/>
  <c r="EV11" i="74"/>
  <c r="CC11" i="74"/>
  <c r="CE11" i="74"/>
  <c r="CA10" i="74"/>
  <c r="BY10" i="74"/>
  <c r="BZ10" i="74"/>
  <c r="BX10" i="74"/>
  <c r="BC9" i="74"/>
  <c r="BD9" i="74"/>
  <c r="BE9" i="74"/>
  <c r="EG8" i="74"/>
  <c r="EH8" i="74"/>
  <c r="EI8" i="74"/>
  <c r="DK7" i="74"/>
  <c r="DL7" i="74"/>
  <c r="DM7" i="74"/>
  <c r="DN7" i="74"/>
  <c r="BK7" i="74"/>
  <c r="BN7" i="74"/>
  <c r="BL7" i="74"/>
  <c r="BM7" i="74"/>
  <c r="CP6" i="74"/>
  <c r="CQ6" i="74"/>
  <c r="CR6" i="74"/>
  <c r="DC5" i="74"/>
  <c r="DD5" i="74"/>
  <c r="DE5" i="74"/>
  <c r="AK5" i="74"/>
  <c r="AN5" i="74"/>
  <c r="CH4" i="74"/>
  <c r="CG4" i="74"/>
  <c r="AI4" i="74"/>
  <c r="AH4" i="74"/>
  <c r="E15" i="74"/>
  <c r="DK28" i="74"/>
  <c r="DM28" i="74"/>
  <c r="DN28" i="74"/>
  <c r="DL28" i="74"/>
  <c r="DX27" i="74"/>
  <c r="DZ27" i="74"/>
  <c r="EA27" i="74"/>
  <c r="BV26" i="74"/>
  <c r="BU26" i="74"/>
  <c r="EY25" i="74"/>
  <c r="EX25" i="74"/>
  <c r="FA25" i="74"/>
  <c r="DQ25" i="74"/>
  <c r="DR25" i="74"/>
  <c r="DP25" i="74"/>
  <c r="BR25" i="74"/>
  <c r="BP25" i="74"/>
  <c r="BQ25" i="74" s="1"/>
  <c r="EL22" i="74"/>
  <c r="EM22" i="74"/>
  <c r="EN22" i="74"/>
  <c r="EK22" i="74"/>
  <c r="CM22" i="74"/>
  <c r="CN22" i="74"/>
  <c r="CY21" i="74"/>
  <c r="CX21" i="74"/>
  <c r="CZ21" i="74"/>
  <c r="DA21" i="74"/>
  <c r="EC20" i="74"/>
  <c r="ED20" i="74"/>
  <c r="EE20" i="74"/>
  <c r="CE20" i="74"/>
  <c r="CD20" i="74"/>
  <c r="AT20" i="74"/>
  <c r="AV20" i="74"/>
  <c r="BY19" i="74"/>
  <c r="CA19" i="74"/>
  <c r="BU18" i="74"/>
  <c r="BT18" i="74"/>
  <c r="DP17" i="74"/>
  <c r="DQ17" i="74"/>
  <c r="DR17" i="74"/>
  <c r="AT16" i="74"/>
  <c r="AV16" i="74"/>
  <c r="DY15" i="74"/>
  <c r="DZ15" i="74"/>
  <c r="EA15" i="74"/>
  <c r="DX15" i="74"/>
  <c r="DU14" i="74"/>
  <c r="DV14" i="74"/>
  <c r="DT14" i="74"/>
  <c r="BU14" i="74"/>
  <c r="BT14" i="74"/>
  <c r="BR13" i="74"/>
  <c r="BP13" i="74"/>
  <c r="BQ13" i="74" s="1"/>
  <c r="EC12" i="74"/>
  <c r="ED12" i="74"/>
  <c r="EE12" i="74"/>
  <c r="CP11" i="74"/>
  <c r="CQ11" i="74"/>
  <c r="CR11" i="74"/>
  <c r="BG11" i="74"/>
  <c r="BI11" i="74"/>
  <c r="BH11" i="74"/>
  <c r="DC10" i="74"/>
  <c r="DD10" i="74"/>
  <c r="DE10" i="74"/>
  <c r="BU10" i="74"/>
  <c r="BV10" i="74"/>
  <c r="AK10" i="74"/>
  <c r="AN10" i="74"/>
  <c r="EG9" i="74"/>
  <c r="EI9" i="74"/>
  <c r="CX9" i="74"/>
  <c r="CY9" i="74"/>
  <c r="CZ9" i="74"/>
  <c r="DA9" i="74"/>
  <c r="BP9" i="74"/>
  <c r="BQ9" i="74" s="1"/>
  <c r="BR9" i="74"/>
  <c r="EC8" i="74"/>
  <c r="ED8" i="74"/>
  <c r="EE8" i="74"/>
  <c r="CT8" i="74"/>
  <c r="CV8" i="74"/>
  <c r="CU8" i="74"/>
  <c r="BK8" i="74"/>
  <c r="BN8" i="74"/>
  <c r="BL8" i="74"/>
  <c r="BM8" i="74"/>
  <c r="EP7" i="74"/>
  <c r="ER7" i="74"/>
  <c r="EQ7" i="74"/>
  <c r="DG7" i="74"/>
  <c r="DH7" i="74"/>
  <c r="DI7" i="74"/>
  <c r="CA7" i="74"/>
  <c r="BY7" i="74"/>
  <c r="BZ7" i="74"/>
  <c r="BX7" i="74"/>
  <c r="BC6" i="74"/>
  <c r="BD6" i="74"/>
  <c r="BE6" i="74"/>
  <c r="AK6" i="74"/>
  <c r="AN6" i="74"/>
  <c r="EX5" i="74"/>
  <c r="EZ5" i="74"/>
  <c r="FA5" i="74"/>
  <c r="EY5" i="74"/>
  <c r="CG5" i="74"/>
  <c r="CI5" i="74"/>
  <c r="AX5" i="74"/>
  <c r="BA5" i="74"/>
  <c r="ET4" i="74"/>
  <c r="EV4" i="74"/>
  <c r="EU4" i="74"/>
  <c r="DL4" i="74"/>
  <c r="DN4" i="74"/>
  <c r="DM4" i="74"/>
  <c r="DK4" i="74"/>
  <c r="CD4" i="74"/>
  <c r="CC4" i="74"/>
  <c r="CE4" i="74"/>
  <c r="AE4" i="74"/>
  <c r="AD4" i="74"/>
  <c r="E26" i="74"/>
  <c r="E22" i="74"/>
  <c r="E18" i="74"/>
  <c r="E10" i="74"/>
  <c r="E6" i="74"/>
  <c r="EA28" i="74"/>
  <c r="DY28" i="74"/>
  <c r="DZ28" i="74"/>
  <c r="EK28" i="74"/>
  <c r="EN28" i="74"/>
  <c r="DU28" i="74"/>
  <c r="DV28" i="74"/>
  <c r="DT28" i="74"/>
  <c r="DC28" i="74"/>
  <c r="DE28" i="74"/>
  <c r="DD28" i="74"/>
  <c r="CM28" i="74"/>
  <c r="CN28" i="74"/>
  <c r="CK28" i="74"/>
  <c r="CL28" i="74" s="1"/>
  <c r="BT28" i="74"/>
  <c r="BU28" i="74"/>
  <c r="EY27" i="74"/>
  <c r="EX27" i="74"/>
  <c r="EZ27" i="74"/>
  <c r="FA27" i="74"/>
  <c r="EG27" i="74"/>
  <c r="EI27" i="74"/>
  <c r="EH27" i="74"/>
  <c r="DP27" i="74"/>
  <c r="DR27" i="74"/>
  <c r="DQ27" i="74"/>
  <c r="CX27" i="74"/>
  <c r="DA27" i="74"/>
  <c r="CH27" i="74"/>
  <c r="CG27" i="74"/>
  <c r="BR27" i="74"/>
  <c r="BP27" i="74"/>
  <c r="BQ27" i="74" s="1"/>
  <c r="AY27" i="74"/>
  <c r="AZ27" i="74"/>
  <c r="BA27" i="74"/>
  <c r="ET26" i="74"/>
  <c r="EV26" i="74"/>
  <c r="EQ25" i="74"/>
  <c r="EP25" i="74"/>
  <c r="EA25" i="74"/>
  <c r="DY25" i="74"/>
  <c r="DZ25" i="74"/>
  <c r="DX25" i="74"/>
  <c r="DG25" i="74"/>
  <c r="DH25" i="74"/>
  <c r="DI25" i="74"/>
  <c r="BZ25" i="74"/>
  <c r="CA25" i="74"/>
  <c r="BX25" i="74"/>
  <c r="EK24" i="74"/>
  <c r="EN24" i="74"/>
  <c r="DV24" i="74"/>
  <c r="DT24" i="74"/>
  <c r="DU24" i="74"/>
  <c r="DE24" i="74"/>
  <c r="DC24" i="74"/>
  <c r="DD24" i="74"/>
  <c r="CM24" i="74"/>
  <c r="CN24" i="74"/>
  <c r="CK24" i="74"/>
  <c r="CL24" i="74" s="1"/>
  <c r="BV24" i="74"/>
  <c r="BU24" i="74"/>
  <c r="EY23" i="74"/>
  <c r="EX23" i="74"/>
  <c r="FA23" i="74"/>
  <c r="EH23" i="74"/>
  <c r="EG23" i="74"/>
  <c r="EI23" i="74"/>
  <c r="DR23" i="74"/>
  <c r="DQ23" i="74"/>
  <c r="DP23" i="74"/>
  <c r="BR23" i="74"/>
  <c r="BP23" i="74"/>
  <c r="BQ23" i="74" s="1"/>
  <c r="AY23" i="74"/>
  <c r="AZ23" i="74"/>
  <c r="BA23" i="74"/>
  <c r="EV22" i="74"/>
  <c r="ET22" i="74"/>
  <c r="ED22" i="74"/>
  <c r="EE22" i="74"/>
  <c r="EC22" i="74"/>
  <c r="CU22" i="74"/>
  <c r="CV22" i="74"/>
  <c r="CT22" i="74"/>
  <c r="CE22" i="74"/>
  <c r="CD22" i="74"/>
  <c r="ER21" i="74"/>
  <c r="EQ21" i="74"/>
  <c r="DX21" i="74"/>
  <c r="EA21" i="74"/>
  <c r="DY21" i="74"/>
  <c r="DZ21" i="74"/>
  <c r="CQ21" i="74"/>
  <c r="CR21" i="74"/>
  <c r="CP21" i="74"/>
  <c r="BY21" i="74"/>
  <c r="CA21" i="74"/>
  <c r="BI21" i="74"/>
  <c r="BG21" i="74"/>
  <c r="EK20" i="74"/>
  <c r="EL20" i="74"/>
  <c r="EM20" i="74"/>
  <c r="EN20" i="74"/>
  <c r="DT20" i="74"/>
  <c r="DU20" i="74"/>
  <c r="DV20" i="74"/>
  <c r="CM20" i="74"/>
  <c r="CN20" i="74"/>
  <c r="BU20" i="74"/>
  <c r="BT20" i="74"/>
  <c r="BE20" i="74"/>
  <c r="BC20" i="74"/>
  <c r="EX19" i="74"/>
  <c r="EY19" i="74"/>
  <c r="EZ19" i="74"/>
  <c r="FA19" i="74"/>
  <c r="EG19" i="74"/>
  <c r="EI19" i="74"/>
  <c r="DP19" i="74"/>
  <c r="DQ19" i="74"/>
  <c r="DR19" i="74"/>
  <c r="CY19" i="74"/>
  <c r="CX19" i="74"/>
  <c r="CZ19" i="74"/>
  <c r="DA19" i="74"/>
  <c r="CI19" i="74"/>
  <c r="CH19" i="74"/>
  <c r="AX19" i="74"/>
  <c r="BA19" i="74"/>
  <c r="AY19" i="74"/>
  <c r="ED18" i="74"/>
  <c r="EE18" i="74"/>
  <c r="EC18" i="74"/>
  <c r="CU18" i="74"/>
  <c r="CT18" i="74"/>
  <c r="CV18" i="74"/>
  <c r="CE18" i="74"/>
  <c r="CD18" i="74"/>
  <c r="BM18" i="74"/>
  <c r="BN18" i="74"/>
  <c r="BK18" i="74"/>
  <c r="AT18" i="74"/>
  <c r="AV18" i="74"/>
  <c r="EP17" i="74"/>
  <c r="EQ17" i="74"/>
  <c r="ER17" i="74"/>
  <c r="DX17" i="74"/>
  <c r="DY17" i="74"/>
  <c r="DZ17" i="74"/>
  <c r="EA17" i="74"/>
  <c r="CQ17" i="74"/>
  <c r="CR17" i="74"/>
  <c r="CP17" i="74"/>
  <c r="BY17" i="74"/>
  <c r="CA17" i="74"/>
  <c r="BI17" i="74"/>
  <c r="BG17" i="74"/>
  <c r="BH17" i="74"/>
  <c r="EN16" i="74"/>
  <c r="EK16" i="74"/>
  <c r="EL16" i="74"/>
  <c r="EM16" i="74"/>
  <c r="DT16" i="74"/>
  <c r="DU16" i="74"/>
  <c r="DV16" i="74"/>
  <c r="CM16" i="74"/>
  <c r="CN16" i="74"/>
  <c r="BU16" i="74"/>
  <c r="BT16" i="74"/>
  <c r="BE16" i="74"/>
  <c r="BC16" i="74"/>
  <c r="AM16" i="74"/>
  <c r="AN16" i="74"/>
  <c r="EX15" i="74"/>
  <c r="EY15" i="74"/>
  <c r="EZ15" i="74"/>
  <c r="FA15" i="74"/>
  <c r="EG15" i="74"/>
  <c r="EI15" i="74"/>
  <c r="DQ15" i="74"/>
  <c r="DR15" i="74"/>
  <c r="DP15" i="74"/>
  <c r="CY15" i="74"/>
  <c r="CX15" i="74"/>
  <c r="CZ15" i="74"/>
  <c r="DA15" i="74"/>
  <c r="CI15" i="74"/>
  <c r="CH15" i="74"/>
  <c r="BR15" i="74"/>
  <c r="BP15" i="74"/>
  <c r="BQ15" i="74" s="1"/>
  <c r="AX15" i="74"/>
  <c r="BA15" i="74"/>
  <c r="AY15" i="74"/>
  <c r="AZ15" i="74"/>
  <c r="ED14" i="74"/>
  <c r="EE14" i="74"/>
  <c r="EC14" i="74"/>
  <c r="CU14" i="74"/>
  <c r="CT14" i="74"/>
  <c r="CV14" i="74"/>
  <c r="CD14" i="74"/>
  <c r="CE14" i="74"/>
  <c r="BM14" i="74"/>
  <c r="BK14" i="74"/>
  <c r="BN14" i="74"/>
  <c r="AT14" i="74"/>
  <c r="AV14" i="74"/>
  <c r="EP13" i="74"/>
  <c r="EQ13" i="74"/>
  <c r="ER13" i="74"/>
  <c r="DG13" i="74"/>
  <c r="DH13" i="74"/>
  <c r="DI13" i="74"/>
  <c r="CP13" i="74"/>
  <c r="CR13" i="74"/>
  <c r="CQ13" i="74"/>
  <c r="BZ13" i="74"/>
  <c r="BX13" i="74"/>
  <c r="BY13" i="74"/>
  <c r="CA13" i="74"/>
  <c r="BG13" i="74"/>
  <c r="BI13" i="74"/>
  <c r="BH13" i="74"/>
  <c r="EN12" i="74"/>
  <c r="EK12" i="74"/>
  <c r="EL12" i="74"/>
  <c r="EM12" i="74"/>
  <c r="DD12" i="74"/>
  <c r="DE12" i="74"/>
  <c r="DC12" i="74"/>
  <c r="CK12" i="74"/>
  <c r="CL12" i="74" s="1"/>
  <c r="CM12" i="74"/>
  <c r="CN12" i="74"/>
  <c r="BU12" i="74"/>
  <c r="BV12" i="74"/>
  <c r="BC12" i="74"/>
  <c r="BD12" i="74"/>
  <c r="BE12" i="74"/>
  <c r="AK12" i="74"/>
  <c r="AN12" i="74"/>
  <c r="EX11" i="74"/>
  <c r="EY11" i="74"/>
  <c r="EZ11" i="74"/>
  <c r="FA11" i="74"/>
  <c r="EG11" i="74"/>
  <c r="EI11" i="74"/>
  <c r="CX11" i="74"/>
  <c r="DA11" i="74"/>
  <c r="CY11" i="74"/>
  <c r="CZ11" i="74"/>
  <c r="CG11" i="74"/>
  <c r="CI11" i="74"/>
  <c r="BP11" i="74"/>
  <c r="BQ11" i="74" s="1"/>
  <c r="BR11" i="74"/>
  <c r="AX11" i="74"/>
  <c r="BA11" i="74"/>
  <c r="ED10" i="74"/>
  <c r="EE10" i="74"/>
  <c r="EC10" i="74"/>
  <c r="DK10" i="74"/>
  <c r="DL10" i="74"/>
  <c r="DM10" i="74"/>
  <c r="DN10" i="74"/>
  <c r="CT10" i="74"/>
  <c r="CU10" i="74"/>
  <c r="CV10" i="74"/>
  <c r="CC10" i="74"/>
  <c r="CE10" i="74"/>
  <c r="BK10" i="74"/>
  <c r="BN10" i="74"/>
  <c r="BL10" i="74"/>
  <c r="BM10" i="74"/>
  <c r="AT10" i="74"/>
  <c r="AV10" i="74"/>
  <c r="EP9" i="74"/>
  <c r="EQ9" i="74"/>
  <c r="ER9" i="74"/>
  <c r="DG9" i="74"/>
  <c r="DH9" i="74"/>
  <c r="DI9" i="74"/>
  <c r="CP9" i="74"/>
  <c r="CQ9" i="74"/>
  <c r="CR9" i="74"/>
  <c r="CA9" i="74"/>
  <c r="BY9" i="74"/>
  <c r="BZ9" i="74"/>
  <c r="BX9" i="74"/>
  <c r="BG9" i="74"/>
  <c r="BI9" i="74"/>
  <c r="BH9" i="74"/>
  <c r="EN8" i="74"/>
  <c r="EK8" i="74"/>
  <c r="EL8" i="74"/>
  <c r="EM8" i="74"/>
  <c r="DE8" i="74"/>
  <c r="DC8" i="74"/>
  <c r="DD8" i="74"/>
  <c r="CK8" i="74"/>
  <c r="CL8" i="74" s="1"/>
  <c r="CM8" i="74"/>
  <c r="CN8" i="74"/>
  <c r="BU8" i="74"/>
  <c r="BV8" i="74"/>
  <c r="BC8" i="74"/>
  <c r="BD8" i="74"/>
  <c r="BE8" i="74"/>
  <c r="AK8" i="74"/>
  <c r="AN8" i="74"/>
  <c r="S8" i="74"/>
  <c r="U8" i="74" s="1"/>
  <c r="T8" i="74"/>
  <c r="EX7" i="74"/>
  <c r="EY7" i="74"/>
  <c r="EZ7" i="74"/>
  <c r="FA7" i="74"/>
  <c r="EG7" i="74"/>
  <c r="EI7" i="74"/>
  <c r="CX7" i="74"/>
  <c r="CY7" i="74"/>
  <c r="CZ7" i="74"/>
  <c r="DA7" i="74"/>
  <c r="CG7" i="74"/>
  <c r="CI7" i="74"/>
  <c r="BP7" i="74"/>
  <c r="BQ7" i="74" s="1"/>
  <c r="BR7" i="74"/>
  <c r="AX7" i="74"/>
  <c r="BA7" i="74"/>
  <c r="Q7" i="74"/>
  <c r="R7" i="74"/>
  <c r="ED6" i="74"/>
  <c r="EE6" i="74"/>
  <c r="EC6" i="74"/>
  <c r="DM6" i="74"/>
  <c r="DN6" i="74"/>
  <c r="DK6" i="74"/>
  <c r="DL6" i="74"/>
  <c r="CT6" i="74"/>
  <c r="CV6" i="74"/>
  <c r="CU6" i="74"/>
  <c r="CC6" i="74"/>
  <c r="CE6" i="74"/>
  <c r="BK6" i="74"/>
  <c r="BN6" i="74"/>
  <c r="BL6" i="74"/>
  <c r="BM6" i="74"/>
  <c r="AT6" i="74"/>
  <c r="AV6" i="74"/>
  <c r="K6" i="74"/>
  <c r="M6" i="74"/>
  <c r="EP5" i="74"/>
  <c r="EQ5" i="74"/>
  <c r="ER5" i="74"/>
  <c r="DG5" i="74"/>
  <c r="DH5" i="74"/>
  <c r="DI5" i="74"/>
  <c r="CP5" i="74"/>
  <c r="CR5" i="74"/>
  <c r="CQ5" i="74"/>
  <c r="CA5" i="74"/>
  <c r="BY5" i="74"/>
  <c r="BZ5" i="74"/>
  <c r="BX5" i="74"/>
  <c r="BG5" i="74"/>
  <c r="BI5" i="74"/>
  <c r="BH5" i="74"/>
  <c r="EL4" i="74"/>
  <c r="EK4" i="74"/>
  <c r="EN4" i="74"/>
  <c r="EM4" i="74"/>
  <c r="DT4" i="74"/>
  <c r="DV4" i="74"/>
  <c r="DU4" i="74"/>
  <c r="DD4" i="74"/>
  <c r="DE4" i="74"/>
  <c r="DC4" i="74"/>
  <c r="CN4" i="74"/>
  <c r="CK4" i="74"/>
  <c r="CL4" i="74" s="1"/>
  <c r="CM4" i="74"/>
  <c r="BT4" i="74"/>
  <c r="BV4" i="74"/>
  <c r="BD4" i="74"/>
  <c r="BC4" i="74"/>
  <c r="AN4" i="74"/>
  <c r="AM4" i="74"/>
  <c r="AL4" i="74"/>
  <c r="Q26" i="74"/>
  <c r="K26" i="74"/>
  <c r="M22" i="74"/>
  <c r="R21" i="74"/>
  <c r="Z17" i="74"/>
  <c r="R13" i="74"/>
  <c r="M10" i="74"/>
  <c r="K8" i="74"/>
  <c r="P7" i="74"/>
  <c r="S6" i="74"/>
  <c r="R5" i="74"/>
  <c r="AK4" i="74"/>
  <c r="BV28" i="74"/>
  <c r="BT27" i="74"/>
  <c r="BT26" i="74"/>
  <c r="BT25" i="74"/>
  <c r="BT24" i="74"/>
  <c r="BT23" i="74"/>
  <c r="BT22" i="74"/>
  <c r="BP21" i="74"/>
  <c r="BQ21" i="74" s="1"/>
  <c r="AZ21" i="74"/>
  <c r="BP20" i="74"/>
  <c r="BQ20" i="74" s="1"/>
  <c r="AZ20" i="74"/>
  <c r="BP19" i="74"/>
  <c r="BQ19" i="74" s="1"/>
  <c r="AZ19" i="74"/>
  <c r="BP18" i="74"/>
  <c r="BQ18" i="74" s="1"/>
  <c r="AZ18" i="74"/>
  <c r="BP17" i="74"/>
  <c r="BQ17" i="74" s="1"/>
  <c r="BX16" i="74"/>
  <c r="BX15" i="74"/>
  <c r="BX14" i="74"/>
  <c r="AZ11" i="74"/>
  <c r="AZ9" i="74"/>
  <c r="AZ7" i="74"/>
  <c r="AZ5" i="74"/>
  <c r="DX28" i="74"/>
  <c r="EA26" i="74"/>
  <c r="CC25" i="74"/>
  <c r="ET14" i="74"/>
  <c r="EU14" i="74"/>
  <c r="EV14" i="74"/>
  <c r="ET10" i="74"/>
  <c r="EU10" i="74"/>
  <c r="EV10" i="74"/>
  <c r="EM28" i="74"/>
  <c r="EI28" i="74"/>
  <c r="EE28" i="74"/>
  <c r="EY26" i="74"/>
  <c r="EU26" i="74"/>
  <c r="EM26" i="74"/>
  <c r="EI26" i="74"/>
  <c r="EE26" i="74"/>
  <c r="EM24" i="74"/>
  <c r="EI24" i="74"/>
  <c r="EE24" i="74"/>
  <c r="EN23" i="74"/>
  <c r="EX20" i="74"/>
  <c r="EY20" i="74"/>
  <c r="EZ20" i="74"/>
  <c r="EP18" i="74"/>
  <c r="EQ18" i="74"/>
  <c r="ER18" i="74"/>
  <c r="EX16" i="74"/>
  <c r="EY16" i="74"/>
  <c r="EZ16" i="74"/>
  <c r="EP14" i="74"/>
  <c r="EQ14" i="74"/>
  <c r="ER14" i="74"/>
  <c r="EX12" i="74"/>
  <c r="EY12" i="74"/>
  <c r="EZ12" i="74"/>
  <c r="EP10" i="74"/>
  <c r="EQ10" i="74"/>
  <c r="ER10" i="74"/>
  <c r="EX8" i="74"/>
  <c r="EY8" i="74"/>
  <c r="EZ8" i="74"/>
  <c r="EP6" i="74"/>
  <c r="EQ6" i="74"/>
  <c r="ER6" i="74"/>
  <c r="EL28" i="74"/>
  <c r="EH28" i="74"/>
  <c r="ED28" i="74"/>
  <c r="EL26" i="74"/>
  <c r="EH26" i="74"/>
  <c r="ED26" i="74"/>
  <c r="EZ25" i="74"/>
  <c r="EV25" i="74"/>
  <c r="ER25" i="74"/>
  <c r="EL24" i="74"/>
  <c r="EH24" i="74"/>
  <c r="ED24" i="74"/>
  <c r="EZ23" i="74"/>
  <c r="EV23" i="74"/>
  <c r="ER23" i="74"/>
  <c r="EM23" i="74"/>
  <c r="EQ22" i="74"/>
  <c r="FA21" i="74"/>
  <c r="EV21" i="74"/>
  <c r="ET20" i="74"/>
  <c r="EU20" i="74"/>
  <c r="EV20" i="74"/>
  <c r="ET16" i="74"/>
  <c r="EU16" i="74"/>
  <c r="EV16" i="74"/>
  <c r="ET12" i="74"/>
  <c r="EU12" i="74"/>
  <c r="EV12" i="74"/>
  <c r="ET8" i="74"/>
  <c r="EU8" i="74"/>
  <c r="EV8" i="74"/>
  <c r="EN26" i="74"/>
  <c r="ET18" i="74"/>
  <c r="EU18" i="74"/>
  <c r="EV18" i="74"/>
  <c r="ET6" i="74"/>
  <c r="EU6" i="74"/>
  <c r="EV6" i="74"/>
  <c r="EQ23" i="74"/>
  <c r="EK23" i="74"/>
  <c r="EU22" i="74"/>
  <c r="EP22" i="74"/>
  <c r="EZ21" i="74"/>
  <c r="EU21" i="74"/>
  <c r="EP20" i="74"/>
  <c r="EQ20" i="74"/>
  <c r="ER20" i="74"/>
  <c r="EX18" i="74"/>
  <c r="EY18" i="74"/>
  <c r="EZ18" i="74"/>
  <c r="EP16" i="74"/>
  <c r="EQ16" i="74"/>
  <c r="ER16" i="74"/>
  <c r="EX14" i="74"/>
  <c r="EY14" i="74"/>
  <c r="EZ14" i="74"/>
  <c r="EP12" i="74"/>
  <c r="EQ12" i="74"/>
  <c r="ER12" i="74"/>
  <c r="EX10" i="74"/>
  <c r="EY10" i="74"/>
  <c r="EZ10" i="74"/>
  <c r="EP8" i="74"/>
  <c r="EQ8" i="74"/>
  <c r="ER8" i="74"/>
  <c r="EX6" i="74"/>
  <c r="EY6" i="74"/>
  <c r="EZ6" i="74"/>
  <c r="EP21" i="74"/>
  <c r="EL21" i="74"/>
  <c r="EL19" i="74"/>
  <c r="EH19" i="74"/>
  <c r="ED19" i="74"/>
  <c r="EL17" i="74"/>
  <c r="EH17" i="74"/>
  <c r="ED17" i="74"/>
  <c r="EL15" i="74"/>
  <c r="EH15" i="74"/>
  <c r="ED15" i="74"/>
  <c r="EL13" i="74"/>
  <c r="EH13" i="74"/>
  <c r="ED13" i="74"/>
  <c r="EL11" i="74"/>
  <c r="EH11" i="74"/>
  <c r="ED11" i="74"/>
  <c r="EL9" i="74"/>
  <c r="EH9" i="74"/>
  <c r="ED9" i="74"/>
  <c r="EL7" i="74"/>
  <c r="EH7" i="74"/>
  <c r="ED7" i="74"/>
  <c r="EL5" i="74"/>
  <c r="EH5" i="74"/>
  <c r="ED5" i="74"/>
  <c r="DC16" i="74"/>
  <c r="DD16" i="74"/>
  <c r="DE16" i="74"/>
  <c r="CP14" i="74"/>
  <c r="CQ14" i="74"/>
  <c r="CR14" i="74"/>
  <c r="CZ28" i="74"/>
  <c r="CV28" i="74"/>
  <c r="CR28" i="74"/>
  <c r="CZ27" i="74"/>
  <c r="CV27" i="74"/>
  <c r="CR27" i="74"/>
  <c r="CZ26" i="74"/>
  <c r="CV26" i="74"/>
  <c r="CR26" i="74"/>
  <c r="CZ25" i="74"/>
  <c r="CV25" i="74"/>
  <c r="CR25" i="74"/>
  <c r="CZ24" i="74"/>
  <c r="CV24" i="74"/>
  <c r="CR24" i="74"/>
  <c r="CZ23" i="74"/>
  <c r="CV23" i="74"/>
  <c r="CR23" i="74"/>
  <c r="CN23" i="74"/>
  <c r="DC21" i="74"/>
  <c r="DD21" i="74"/>
  <c r="DE21" i="74"/>
  <c r="DK20" i="74"/>
  <c r="DL20" i="74"/>
  <c r="DM20" i="74"/>
  <c r="DG17" i="74"/>
  <c r="DH17" i="74"/>
  <c r="DI17" i="74"/>
  <c r="DG15" i="74"/>
  <c r="DH15" i="74"/>
  <c r="DI15" i="74"/>
  <c r="CK14" i="74"/>
  <c r="CL14" i="74" s="1"/>
  <c r="CM14" i="74"/>
  <c r="CN14" i="74"/>
  <c r="DT9" i="74"/>
  <c r="DU9" i="74"/>
  <c r="DV9" i="74"/>
  <c r="DT7" i="74"/>
  <c r="DU7" i="74"/>
  <c r="DV7" i="74"/>
  <c r="DA26" i="74"/>
  <c r="DA25" i="74"/>
  <c r="DK22" i="74"/>
  <c r="DM22" i="74"/>
  <c r="DC19" i="74"/>
  <c r="DD19" i="74"/>
  <c r="DE19" i="74"/>
  <c r="DC18" i="74"/>
  <c r="DD18" i="74"/>
  <c r="DE18" i="74"/>
  <c r="DC14" i="74"/>
  <c r="DD14" i="74"/>
  <c r="DE14" i="74"/>
  <c r="DT5" i="74"/>
  <c r="DU5" i="74"/>
  <c r="DV5" i="74"/>
  <c r="CY28" i="74"/>
  <c r="CU28" i="74"/>
  <c r="CQ28" i="74"/>
  <c r="CI28" i="74"/>
  <c r="CE28" i="74"/>
  <c r="CY27" i="74"/>
  <c r="CU27" i="74"/>
  <c r="CQ27" i="74"/>
  <c r="CI27" i="74"/>
  <c r="CE27" i="74"/>
  <c r="CY26" i="74"/>
  <c r="CU26" i="74"/>
  <c r="CQ26" i="74"/>
  <c r="CI26" i="74"/>
  <c r="CE26" i="74"/>
  <c r="CY25" i="74"/>
  <c r="CU25" i="74"/>
  <c r="CQ25" i="74"/>
  <c r="CI25" i="74"/>
  <c r="CE25" i="74"/>
  <c r="CY24" i="74"/>
  <c r="CU24" i="74"/>
  <c r="CQ24" i="74"/>
  <c r="CI24" i="74"/>
  <c r="CE24" i="74"/>
  <c r="CY23" i="74"/>
  <c r="CU23" i="74"/>
  <c r="CQ23" i="74"/>
  <c r="CM23" i="74"/>
  <c r="CI23" i="74"/>
  <c r="CG23" i="74"/>
  <c r="DN22" i="74"/>
  <c r="DG22" i="74"/>
  <c r="DI22" i="74"/>
  <c r="DG20" i="74"/>
  <c r="DH20" i="74"/>
  <c r="DI20" i="74"/>
  <c r="DK19" i="74"/>
  <c r="DL19" i="74"/>
  <c r="DM19" i="74"/>
  <c r="DK18" i="74"/>
  <c r="DL18" i="74"/>
  <c r="DM18" i="74"/>
  <c r="DC17" i="74"/>
  <c r="DD17" i="74"/>
  <c r="DE17" i="74"/>
  <c r="DK16" i="74"/>
  <c r="DL16" i="74"/>
  <c r="DM16" i="74"/>
  <c r="DC15" i="74"/>
  <c r="DD15" i="74"/>
  <c r="DE15" i="74"/>
  <c r="DK14" i="74"/>
  <c r="DL14" i="74"/>
  <c r="DM14" i="74"/>
  <c r="DX11" i="74"/>
  <c r="DY11" i="74"/>
  <c r="DZ11" i="74"/>
  <c r="EA11" i="74"/>
  <c r="DP10" i="74"/>
  <c r="DQ10" i="74"/>
  <c r="DR10" i="74"/>
  <c r="DA28" i="74"/>
  <c r="DA23" i="74"/>
  <c r="CE23" i="74"/>
  <c r="CC23" i="74"/>
  <c r="DG21" i="74"/>
  <c r="DH21" i="74"/>
  <c r="DI21" i="74"/>
  <c r="DK17" i="74"/>
  <c r="DL17" i="74"/>
  <c r="DM17" i="74"/>
  <c r="DK15" i="74"/>
  <c r="DL15" i="74"/>
  <c r="DM15" i="74"/>
  <c r="CD23" i="74"/>
  <c r="DL22" i="74"/>
  <c r="DC22" i="74"/>
  <c r="DD22" i="74"/>
  <c r="DE22" i="74"/>
  <c r="DK21" i="74"/>
  <c r="DL21" i="74"/>
  <c r="DM21" i="74"/>
  <c r="DC20" i="74"/>
  <c r="DD20" i="74"/>
  <c r="DE20" i="74"/>
  <c r="DG19" i="74"/>
  <c r="DH19" i="74"/>
  <c r="DI19" i="74"/>
  <c r="DG18" i="74"/>
  <c r="DH18" i="74"/>
  <c r="DI18" i="74"/>
  <c r="DN17" i="74"/>
  <c r="DG16" i="74"/>
  <c r="DH16" i="74"/>
  <c r="DI16" i="74"/>
  <c r="DN15" i="74"/>
  <c r="DG14" i="74"/>
  <c r="DH14" i="74"/>
  <c r="DI14" i="74"/>
  <c r="DX13" i="74"/>
  <c r="DY13" i="74"/>
  <c r="DZ13" i="74"/>
  <c r="EA13" i="74"/>
  <c r="DP12" i="74"/>
  <c r="DQ12" i="74"/>
  <c r="DR12" i="74"/>
  <c r="CK22" i="74"/>
  <c r="CL22" i="74" s="1"/>
  <c r="CG22" i="74"/>
  <c r="CC22" i="74"/>
  <c r="CK21" i="74"/>
  <c r="CL21" i="74" s="1"/>
  <c r="CG21" i="74"/>
  <c r="CC21" i="74"/>
  <c r="CK20" i="74"/>
  <c r="CL20" i="74" s="1"/>
  <c r="CG20" i="74"/>
  <c r="CC20" i="74"/>
  <c r="CK19" i="74"/>
  <c r="CL19" i="74" s="1"/>
  <c r="CG19" i="74"/>
  <c r="CC19" i="74"/>
  <c r="CK18" i="74"/>
  <c r="CL18" i="74" s="1"/>
  <c r="CG18" i="74"/>
  <c r="CC18" i="74"/>
  <c r="CK17" i="74"/>
  <c r="CL17" i="74" s="1"/>
  <c r="CG17" i="74"/>
  <c r="CC17" i="74"/>
  <c r="CK16" i="74"/>
  <c r="CL16" i="74" s="1"/>
  <c r="CG16" i="74"/>
  <c r="CC16" i="74"/>
  <c r="CK15" i="74"/>
  <c r="CL15" i="74" s="1"/>
  <c r="CG15" i="74"/>
  <c r="CC15" i="74"/>
  <c r="CC14" i="74"/>
  <c r="DT13" i="74"/>
  <c r="DU13" i="74"/>
  <c r="DV13" i="74"/>
  <c r="DT11" i="74"/>
  <c r="DU11" i="74"/>
  <c r="DV11" i="74"/>
  <c r="DP9" i="74"/>
  <c r="DQ9" i="74"/>
  <c r="DR9" i="74"/>
  <c r="DX8" i="74"/>
  <c r="DY8" i="74"/>
  <c r="DZ8" i="74"/>
  <c r="DP7" i="74"/>
  <c r="DQ7" i="74"/>
  <c r="DR7" i="74"/>
  <c r="DX6" i="74"/>
  <c r="DY6" i="74"/>
  <c r="DZ6" i="74"/>
  <c r="DP5" i="74"/>
  <c r="DQ5" i="74"/>
  <c r="DR5" i="74"/>
  <c r="DP13" i="74"/>
  <c r="DQ13" i="74"/>
  <c r="DR13" i="74"/>
  <c r="DX12" i="74"/>
  <c r="DY12" i="74"/>
  <c r="DZ12" i="74"/>
  <c r="DP11" i="74"/>
  <c r="DQ11" i="74"/>
  <c r="DR11" i="74"/>
  <c r="DX10" i="74"/>
  <c r="DY10" i="74"/>
  <c r="DZ10" i="74"/>
  <c r="DT8" i="74"/>
  <c r="DU8" i="74"/>
  <c r="DV8" i="74"/>
  <c r="DT6" i="74"/>
  <c r="DU6" i="74"/>
  <c r="DV6" i="74"/>
  <c r="DT12" i="74"/>
  <c r="DU12" i="74"/>
  <c r="DV12" i="74"/>
  <c r="DT10" i="74"/>
  <c r="DU10" i="74"/>
  <c r="DV10" i="74"/>
  <c r="DX9" i="74"/>
  <c r="DY9" i="74"/>
  <c r="DZ9" i="74"/>
  <c r="DP8" i="74"/>
  <c r="DQ8" i="74"/>
  <c r="DR8" i="74"/>
  <c r="DX7" i="74"/>
  <c r="DY7" i="74"/>
  <c r="DZ7" i="74"/>
  <c r="DP6" i="74"/>
  <c r="DQ6" i="74"/>
  <c r="DR6" i="74"/>
  <c r="DX5" i="74"/>
  <c r="DY5" i="74"/>
  <c r="DZ5" i="74"/>
  <c r="CH13" i="74"/>
  <c r="CD13" i="74"/>
  <c r="CH12" i="74"/>
  <c r="CD12" i="74"/>
  <c r="CH11" i="74"/>
  <c r="CD11" i="74"/>
  <c r="CX10" i="74"/>
  <c r="CH10" i="74"/>
  <c r="CD10" i="74"/>
  <c r="CH9" i="74"/>
  <c r="CD9" i="74"/>
  <c r="CH8" i="74"/>
  <c r="CD8" i="74"/>
  <c r="CH7" i="74"/>
  <c r="CD7" i="74"/>
  <c r="CH6" i="74"/>
  <c r="CD6" i="74"/>
  <c r="CH5" i="74"/>
  <c r="CD5" i="74"/>
  <c r="AX28" i="74"/>
  <c r="AT28" i="74"/>
  <c r="AL28" i="74"/>
  <c r="AH28" i="74"/>
  <c r="AD28" i="74"/>
  <c r="AX27" i="74"/>
  <c r="AT27" i="74"/>
  <c r="AL27" i="74"/>
  <c r="AH27" i="74"/>
  <c r="AD27" i="74"/>
  <c r="AX26" i="74"/>
  <c r="AT26" i="74"/>
  <c r="AL26" i="74"/>
  <c r="AH26" i="74"/>
  <c r="AD26" i="74"/>
  <c r="AX25" i="74"/>
  <c r="AT25" i="74"/>
  <c r="AL25" i="74"/>
  <c r="AH25" i="74"/>
  <c r="AD25" i="74"/>
  <c r="AX24" i="74"/>
  <c r="AT24" i="74"/>
  <c r="AL24" i="74"/>
  <c r="AH24" i="74"/>
  <c r="AD24" i="74"/>
  <c r="AX23" i="74"/>
  <c r="AT23" i="74"/>
  <c r="AL23" i="74"/>
  <c r="AH23" i="74"/>
  <c r="AD23" i="74"/>
  <c r="AX22" i="74"/>
  <c r="AT22" i="74"/>
  <c r="AL22" i="74"/>
  <c r="AH22" i="74"/>
  <c r="AD22" i="74"/>
  <c r="BZ21" i="74"/>
  <c r="BV21" i="74"/>
  <c r="AL21" i="74"/>
  <c r="AH21" i="74"/>
  <c r="AD21" i="74"/>
  <c r="BZ20" i="74"/>
  <c r="BV20" i="74"/>
  <c r="AL20" i="74"/>
  <c r="AH20" i="74"/>
  <c r="AD20" i="74"/>
  <c r="BZ19" i="74"/>
  <c r="BV19" i="74"/>
  <c r="AL19" i="74"/>
  <c r="AH19" i="74"/>
  <c r="AD19" i="74"/>
  <c r="BZ18" i="74"/>
  <c r="BV18" i="74"/>
  <c r="AL18" i="74"/>
  <c r="AH18" i="74"/>
  <c r="AD18" i="74"/>
  <c r="BZ17" i="74"/>
  <c r="BV17" i="74"/>
  <c r="AL17" i="74"/>
  <c r="AH17" i="74"/>
  <c r="AD17" i="74"/>
  <c r="BZ16" i="74"/>
  <c r="BV16" i="74"/>
  <c r="AL16" i="74"/>
  <c r="AH16" i="74"/>
  <c r="AD16" i="74"/>
  <c r="BZ15" i="74"/>
  <c r="BV15" i="74"/>
  <c r="AL15" i="74"/>
  <c r="AH15" i="74"/>
  <c r="AD15" i="74"/>
  <c r="BZ14" i="74"/>
  <c r="BV14" i="74"/>
  <c r="AL13" i="74"/>
  <c r="AM13" i="74"/>
  <c r="AK28" i="74"/>
  <c r="AG28" i="74"/>
  <c r="AC28" i="74"/>
  <c r="AK27" i="74"/>
  <c r="AG27" i="74"/>
  <c r="AC27" i="74"/>
  <c r="AK26" i="74"/>
  <c r="AG26" i="74"/>
  <c r="AC26" i="74"/>
  <c r="AK25" i="74"/>
  <c r="AG25" i="74"/>
  <c r="AC25" i="74"/>
  <c r="AK24" i="74"/>
  <c r="AG24" i="74"/>
  <c r="AC24" i="74"/>
  <c r="AK23" i="74"/>
  <c r="AG23" i="74"/>
  <c r="AC23" i="74"/>
  <c r="AK22" i="74"/>
  <c r="AG22" i="74"/>
  <c r="AC22" i="74"/>
  <c r="AK21" i="74"/>
  <c r="AG21" i="74"/>
  <c r="AC21" i="74"/>
  <c r="AK20" i="74"/>
  <c r="AG20" i="74"/>
  <c r="AC20" i="74"/>
  <c r="AK19" i="74"/>
  <c r="AG19" i="74"/>
  <c r="AC19" i="74"/>
  <c r="AK18" i="74"/>
  <c r="AG18" i="74"/>
  <c r="AC18" i="74"/>
  <c r="AK17" i="74"/>
  <c r="AG17" i="74"/>
  <c r="AC17" i="74"/>
  <c r="AK16" i="74"/>
  <c r="AG16" i="74"/>
  <c r="AC16" i="74"/>
  <c r="AK15" i="74"/>
  <c r="AG15" i="74"/>
  <c r="AC15" i="74"/>
  <c r="AH14" i="74"/>
  <c r="AI14" i="74"/>
  <c r="AX13" i="74"/>
  <c r="AY13" i="74"/>
  <c r="AH13" i="74"/>
  <c r="AI13" i="74"/>
  <c r="AL14" i="74"/>
  <c r="AM14" i="74"/>
  <c r="AD14" i="74"/>
  <c r="AE14" i="74"/>
  <c r="AT13" i="74"/>
  <c r="AU13" i="74"/>
  <c r="AE13" i="74"/>
  <c r="AY12" i="74"/>
  <c r="AU12" i="74"/>
  <c r="AM12" i="74"/>
  <c r="AI12" i="74"/>
  <c r="AE12" i="74"/>
  <c r="AY11" i="74"/>
  <c r="AU11" i="74"/>
  <c r="AM11" i="74"/>
  <c r="AI11" i="74"/>
  <c r="AE11" i="74"/>
  <c r="AY10" i="74"/>
  <c r="AU10" i="74"/>
  <c r="AM10" i="74"/>
  <c r="AI10" i="74"/>
  <c r="AE10" i="74"/>
  <c r="AY9" i="74"/>
  <c r="AU9" i="74"/>
  <c r="AM9" i="74"/>
  <c r="AI9" i="74"/>
  <c r="AE9" i="74"/>
  <c r="AY8" i="74"/>
  <c r="AU8" i="74"/>
  <c r="AM8" i="74"/>
  <c r="AI8" i="74"/>
  <c r="AE8" i="74"/>
  <c r="AY7" i="74"/>
  <c r="AU7" i="74"/>
  <c r="AM7" i="74"/>
  <c r="AI7" i="74"/>
  <c r="AE7" i="74"/>
  <c r="AY6" i="74"/>
  <c r="AU6" i="74"/>
  <c r="AM6" i="74"/>
  <c r="AI6" i="74"/>
  <c r="AE6" i="74"/>
  <c r="AY5" i="74"/>
  <c r="AU5" i="74"/>
  <c r="AM5" i="74"/>
  <c r="AI5" i="74"/>
  <c r="AE5" i="74"/>
  <c r="AD13" i="74"/>
  <c r="AL12" i="74"/>
  <c r="AH12" i="74"/>
  <c r="AD12" i="74"/>
  <c r="AL11" i="74"/>
  <c r="AH11" i="74"/>
  <c r="AD11" i="74"/>
  <c r="AL10" i="74"/>
  <c r="AH10" i="74"/>
  <c r="AD10" i="74"/>
  <c r="AL9" i="74"/>
  <c r="AH9" i="74"/>
  <c r="AD9" i="74"/>
  <c r="AL8" i="74"/>
  <c r="AH8" i="74"/>
  <c r="AD8" i="74"/>
  <c r="AL7" i="74"/>
  <c r="AH7" i="74"/>
  <c r="AD7" i="74"/>
  <c r="AL6" i="74"/>
  <c r="AH6" i="74"/>
  <c r="AD6" i="74"/>
  <c r="AL5" i="74"/>
  <c r="AH5" i="74"/>
  <c r="AD5" i="74"/>
  <c r="N21" i="74"/>
  <c r="AA16" i="74"/>
  <c r="Z28" i="74"/>
  <c r="V28" i="74"/>
  <c r="R28" i="74"/>
  <c r="K27" i="74"/>
  <c r="X26" i="74"/>
  <c r="P26" i="74"/>
  <c r="M25" i="74"/>
  <c r="Z24" i="74"/>
  <c r="V24" i="74"/>
  <c r="R24" i="74"/>
  <c r="K23" i="74"/>
  <c r="X22" i="74"/>
  <c r="P22" i="74"/>
  <c r="L22" i="74"/>
  <c r="Q21" i="74"/>
  <c r="M21" i="74"/>
  <c r="Z20" i="74"/>
  <c r="V20" i="74"/>
  <c r="R20" i="74"/>
  <c r="K19" i="74"/>
  <c r="L18" i="74"/>
  <c r="Y17" i="74"/>
  <c r="Q17" i="74"/>
  <c r="M17" i="74"/>
  <c r="Z16" i="74"/>
  <c r="V16" i="74"/>
  <c r="R16" i="74"/>
  <c r="K15" i="74"/>
  <c r="X14" i="74"/>
  <c r="L14" i="74"/>
  <c r="Y13" i="74"/>
  <c r="Q13" i="74"/>
  <c r="M13" i="74"/>
  <c r="Z12" i="74"/>
  <c r="V12" i="74"/>
  <c r="R12" i="74"/>
  <c r="L10" i="74"/>
  <c r="Y9" i="74"/>
  <c r="Q9" i="74"/>
  <c r="M9" i="74"/>
  <c r="Z8" i="74"/>
  <c r="V8" i="74"/>
  <c r="R8" i="74"/>
  <c r="L6" i="74"/>
  <c r="Y5" i="74"/>
  <c r="Q5" i="74"/>
  <c r="M5" i="74"/>
  <c r="N17" i="74"/>
  <c r="Y28" i="74"/>
  <c r="Q28" i="74"/>
  <c r="L25" i="74"/>
  <c r="Y24" i="74"/>
  <c r="Q24" i="74"/>
  <c r="L21" i="74"/>
  <c r="Y20" i="74"/>
  <c r="Q20" i="74"/>
  <c r="L17" i="74"/>
  <c r="Y16" i="74"/>
  <c r="Q16" i="74"/>
  <c r="L13" i="74"/>
  <c r="Y12" i="74"/>
  <c r="Q12" i="74"/>
  <c r="L9" i="74"/>
  <c r="Y8" i="74"/>
  <c r="Q8" i="74"/>
  <c r="L5" i="74"/>
  <c r="AA24" i="74"/>
  <c r="U6" i="74" l="1"/>
  <c r="V6" i="74"/>
  <c r="U9" i="74"/>
  <c r="V9" i="74"/>
  <c r="U5" i="74"/>
  <c r="V5" i="74"/>
  <c r="DG3" i="20"/>
  <c r="DH3" i="20" s="1"/>
  <c r="DI3" i="20" s="1"/>
  <c r="DJ3" i="20" s="1"/>
  <c r="DK3" i="20" s="1"/>
  <c r="DL3" i="20" s="1"/>
  <c r="DM3" i="20" s="1"/>
  <c r="DN3" i="20" s="1"/>
  <c r="DO3" i="20" s="1"/>
  <c r="DP3" i="20" s="1"/>
  <c r="DQ3" i="20" s="1"/>
  <c r="DR3" i="20" s="1"/>
  <c r="DS3" i="20" s="1"/>
  <c r="DT3" i="20" s="1"/>
  <c r="DU3" i="20" s="1"/>
  <c r="DV3" i="20" s="1"/>
  <c r="DW3" i="20" s="1"/>
  <c r="DX3" i="20" s="1"/>
  <c r="DY3" i="20" s="1"/>
  <c r="DZ3" i="20" s="1"/>
  <c r="EA3" i="20" s="1"/>
  <c r="EB3" i="20" s="1"/>
  <c r="EC3" i="20" s="1"/>
  <c r="ED3" i="20" s="1"/>
  <c r="EE3" i="20" s="1"/>
  <c r="EF3" i="20" s="1"/>
  <c r="EG3" i="20" s="1"/>
  <c r="EH3" i="20" s="1"/>
  <c r="EI3" i="20" s="1"/>
  <c r="EJ3" i="20" s="1"/>
  <c r="EK3" i="20" s="1"/>
  <c r="EL3" i="20" s="1"/>
  <c r="EM3" i="20" s="1"/>
  <c r="EN3" i="20" s="1"/>
  <c r="EO3" i="20" s="1"/>
  <c r="EP3" i="20" s="1"/>
  <c r="EQ3" i="20" s="1"/>
  <c r="ER3" i="20" s="1"/>
  <c r="ES3" i="20" s="1"/>
  <c r="ET3" i="20" s="1"/>
  <c r="EU3" i="20" s="1"/>
  <c r="EV3" i="20" s="1"/>
  <c r="EW3" i="20" s="1"/>
  <c r="EX3" i="20" s="1"/>
  <c r="EY3" i="20" s="1"/>
  <c r="EZ3" i="20" s="1"/>
  <c r="FA3" i="20" s="1"/>
  <c r="FB3" i="20" s="1"/>
  <c r="FC3" i="20" s="1"/>
  <c r="FD3" i="20" s="1"/>
  <c r="FE3" i="20" s="1"/>
  <c r="BG3" i="20"/>
  <c r="BH3" i="20" s="1"/>
  <c r="BI3" i="20" s="1"/>
  <c r="BJ3" i="20" s="1"/>
  <c r="BK3" i="20" s="1"/>
  <c r="BL3" i="20" s="1"/>
  <c r="BM3" i="20" s="1"/>
  <c r="BN3" i="20" s="1"/>
  <c r="BO3" i="20" s="1"/>
  <c r="BP3" i="20" s="1"/>
  <c r="BQ3" i="20" s="1"/>
  <c r="BR3" i="20" s="1"/>
  <c r="BS3" i="20" s="1"/>
  <c r="BT3" i="20" s="1"/>
  <c r="BU3" i="20" s="1"/>
  <c r="BV3" i="20" s="1"/>
  <c r="BW3" i="20" s="1"/>
  <c r="BX3" i="20" s="1"/>
  <c r="BY3" i="20" s="1"/>
  <c r="BZ3" i="20" s="1"/>
  <c r="CA3" i="20" s="1"/>
  <c r="CB3" i="20" s="1"/>
  <c r="CC3" i="20" s="1"/>
  <c r="CD3" i="20" s="1"/>
  <c r="CE3" i="20" s="1"/>
  <c r="CF3" i="20" s="1"/>
  <c r="CG3" i="20" s="1"/>
  <c r="CH3" i="20" s="1"/>
  <c r="CI3" i="20" s="1"/>
  <c r="CJ3" i="20" s="1"/>
  <c r="CK3" i="20" s="1"/>
  <c r="CL3" i="20" s="1"/>
  <c r="CM3" i="20" s="1"/>
  <c r="CN3" i="20" s="1"/>
  <c r="CO3" i="20" s="1"/>
  <c r="CP3" i="20" s="1"/>
  <c r="CQ3" i="20" s="1"/>
  <c r="CR3" i="20" s="1"/>
  <c r="CS3" i="20" s="1"/>
  <c r="CT3" i="20" s="1"/>
  <c r="CU3" i="20" s="1"/>
  <c r="CV3" i="20" s="1"/>
  <c r="CW3" i="20" s="1"/>
  <c r="CX3" i="20" s="1"/>
  <c r="CY3" i="20" s="1"/>
  <c r="CZ3" i="20" s="1"/>
  <c r="DA3" i="20" s="1"/>
  <c r="DB3" i="20" s="1"/>
  <c r="DC3" i="20" s="1"/>
  <c r="DD3" i="20" s="1"/>
  <c r="DE3" i="20" s="1"/>
  <c r="G3" i="20"/>
  <c r="H3" i="20" s="1"/>
  <c r="I3" i="20" s="1"/>
  <c r="J3" i="20" s="1"/>
  <c r="K3" i="20" s="1"/>
  <c r="L3" i="20" s="1"/>
  <c r="M3" i="20" s="1"/>
  <c r="N3" i="20" s="1"/>
  <c r="O3" i="20" s="1"/>
  <c r="P3" i="20" s="1"/>
  <c r="Q3" i="20" s="1"/>
  <c r="R3" i="20" s="1"/>
  <c r="S3" i="20" s="1"/>
  <c r="T3" i="20" s="1"/>
  <c r="U3" i="20" s="1"/>
  <c r="V3" i="20" s="1"/>
  <c r="W3" i="20" s="1"/>
  <c r="X3" i="20" s="1"/>
  <c r="Y3" i="20" s="1"/>
  <c r="Z3" i="20" s="1"/>
  <c r="AA3" i="20" s="1"/>
  <c r="AB3" i="20" s="1"/>
  <c r="AC3" i="20" s="1"/>
  <c r="AD3" i="20" s="1"/>
  <c r="AE3" i="20" s="1"/>
  <c r="AF3" i="20" s="1"/>
  <c r="AG3" i="20" s="1"/>
  <c r="AH3" i="20" s="1"/>
  <c r="AI3" i="20" s="1"/>
  <c r="AJ3" i="20" s="1"/>
  <c r="AK3" i="20" s="1"/>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DG3" i="19"/>
  <c r="DH3" i="19" s="1"/>
  <c r="DI3" i="19" s="1"/>
  <c r="DJ3" i="19" s="1"/>
  <c r="DK3" i="19" s="1"/>
  <c r="DL3" i="19" s="1"/>
  <c r="DM3" i="19" s="1"/>
  <c r="DN3" i="19" s="1"/>
  <c r="DO3" i="19" s="1"/>
  <c r="DP3" i="19" s="1"/>
  <c r="DQ3" i="19" s="1"/>
  <c r="DR3" i="19" s="1"/>
  <c r="DS3" i="19" s="1"/>
  <c r="DT3" i="19" s="1"/>
  <c r="DU3" i="19" s="1"/>
  <c r="DV3" i="19" s="1"/>
  <c r="DW3" i="19" s="1"/>
  <c r="DX3" i="19" s="1"/>
  <c r="DY3" i="19" s="1"/>
  <c r="DZ3" i="19" s="1"/>
  <c r="EA3" i="19" s="1"/>
  <c r="EB3" i="19" s="1"/>
  <c r="EC3" i="19" s="1"/>
  <c r="ED3" i="19" s="1"/>
  <c r="EE3" i="19" s="1"/>
  <c r="EF3" i="19" s="1"/>
  <c r="EG3" i="19" s="1"/>
  <c r="EH3" i="19" s="1"/>
  <c r="EI3" i="19" s="1"/>
  <c r="EJ3" i="19" s="1"/>
  <c r="EK3" i="19" s="1"/>
  <c r="EL3" i="19" s="1"/>
  <c r="EM3" i="19" s="1"/>
  <c r="EN3" i="19" s="1"/>
  <c r="EO3" i="19" s="1"/>
  <c r="EP3" i="19" s="1"/>
  <c r="EQ3" i="19" s="1"/>
  <c r="ER3" i="19" s="1"/>
  <c r="ES3" i="19" s="1"/>
  <c r="ET3" i="19" s="1"/>
  <c r="EU3" i="19" s="1"/>
  <c r="EV3" i="19" s="1"/>
  <c r="EW3" i="19" s="1"/>
  <c r="EX3" i="19" s="1"/>
  <c r="EY3" i="19" s="1"/>
  <c r="EZ3" i="19" s="1"/>
  <c r="FA3" i="19" s="1"/>
  <c r="FB3" i="19" s="1"/>
  <c r="FC3" i="19" s="1"/>
  <c r="FD3" i="19" s="1"/>
  <c r="FE3" i="19" s="1"/>
  <c r="BG3" i="19"/>
  <c r="BH3" i="19" s="1"/>
  <c r="BI3" i="19" s="1"/>
  <c r="BJ3" i="19" s="1"/>
  <c r="BK3" i="19" s="1"/>
  <c r="BL3" i="19" s="1"/>
  <c r="BM3" i="19" s="1"/>
  <c r="BN3" i="19" s="1"/>
  <c r="BO3" i="19" s="1"/>
  <c r="BP3" i="19" s="1"/>
  <c r="BQ3" i="19" s="1"/>
  <c r="BR3" i="19" s="1"/>
  <c r="BS3" i="19" s="1"/>
  <c r="BT3" i="19" s="1"/>
  <c r="BU3" i="19" s="1"/>
  <c r="BV3" i="19" s="1"/>
  <c r="BW3" i="19" s="1"/>
  <c r="BX3" i="19" s="1"/>
  <c r="BY3" i="19" s="1"/>
  <c r="BZ3" i="19" s="1"/>
  <c r="CA3" i="19" s="1"/>
  <c r="CB3" i="19" s="1"/>
  <c r="CC3" i="19" s="1"/>
  <c r="CD3" i="19" s="1"/>
  <c r="CE3" i="19" s="1"/>
  <c r="CF3" i="19" s="1"/>
  <c r="CG3" i="19" s="1"/>
  <c r="CH3" i="19" s="1"/>
  <c r="CI3" i="19" s="1"/>
  <c r="CJ3" i="19" s="1"/>
  <c r="CK3" i="19" s="1"/>
  <c r="CL3" i="19" s="1"/>
  <c r="CM3" i="19" s="1"/>
  <c r="CN3" i="19" s="1"/>
  <c r="CO3" i="19" s="1"/>
  <c r="CP3" i="19" s="1"/>
  <c r="CQ3" i="19" s="1"/>
  <c r="CR3" i="19" s="1"/>
  <c r="CS3" i="19" s="1"/>
  <c r="CT3" i="19" s="1"/>
  <c r="CU3" i="19" s="1"/>
  <c r="CV3" i="19" s="1"/>
  <c r="CW3" i="19" s="1"/>
  <c r="CX3" i="19" s="1"/>
  <c r="CY3" i="19" s="1"/>
  <c r="CZ3" i="19" s="1"/>
  <c r="DA3" i="19" s="1"/>
  <c r="DB3" i="19" s="1"/>
  <c r="DC3" i="19" s="1"/>
  <c r="DD3" i="19" s="1"/>
  <c r="DE3" i="19" s="1"/>
  <c r="G3" i="19"/>
  <c r="H3" i="19" s="1"/>
  <c r="I3" i="19" s="1"/>
  <c r="J3" i="19" s="1"/>
  <c r="K3" i="19" s="1"/>
  <c r="L3" i="19" s="1"/>
  <c r="M3" i="19" s="1"/>
  <c r="N3" i="19" s="1"/>
  <c r="O3" i="19" s="1"/>
  <c r="P3" i="19" s="1"/>
  <c r="Q3" i="19" s="1"/>
  <c r="R3" i="19" s="1"/>
  <c r="S3" i="19" s="1"/>
  <c r="T3" i="19" s="1"/>
  <c r="U3" i="19" s="1"/>
  <c r="V3" i="19" s="1"/>
  <c r="W3" i="19" s="1"/>
  <c r="X3" i="19" s="1"/>
  <c r="Y3" i="19" s="1"/>
  <c r="Z3" i="19" s="1"/>
  <c r="AA3" i="19" s="1"/>
  <c r="AB3" i="19" s="1"/>
  <c r="AC3" i="19" s="1"/>
  <c r="AD3" i="19" s="1"/>
  <c r="AE3" i="19" s="1"/>
  <c r="AF3" i="19" s="1"/>
  <c r="AG3" i="19" s="1"/>
  <c r="AH3" i="19" s="1"/>
  <c r="AI3" i="19" s="1"/>
  <c r="AJ3" i="19" s="1"/>
  <c r="AK3" i="19" s="1"/>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DG3" i="18"/>
  <c r="DH3" i="18" s="1"/>
  <c r="DI3" i="18" s="1"/>
  <c r="DJ3" i="18" s="1"/>
  <c r="DK3" i="18" s="1"/>
  <c r="DL3" i="18" s="1"/>
  <c r="DM3" i="18" s="1"/>
  <c r="DN3" i="18" s="1"/>
  <c r="DO3" i="18" s="1"/>
  <c r="DP3" i="18" s="1"/>
  <c r="DQ3" i="18" s="1"/>
  <c r="DR3" i="18" s="1"/>
  <c r="DS3" i="18" s="1"/>
  <c r="DT3" i="18" s="1"/>
  <c r="DU3" i="18" s="1"/>
  <c r="DV3" i="18" s="1"/>
  <c r="DW3" i="18" s="1"/>
  <c r="DX3" i="18" s="1"/>
  <c r="DY3" i="18" s="1"/>
  <c r="DZ3" i="18" s="1"/>
  <c r="EA3" i="18" s="1"/>
  <c r="EB3" i="18" s="1"/>
  <c r="EC3" i="18" s="1"/>
  <c r="ED3" i="18" s="1"/>
  <c r="EE3" i="18" s="1"/>
  <c r="EF3" i="18" s="1"/>
  <c r="EG3" i="18" s="1"/>
  <c r="EH3" i="18" s="1"/>
  <c r="EI3" i="18" s="1"/>
  <c r="EJ3" i="18" s="1"/>
  <c r="EK3" i="18" s="1"/>
  <c r="EL3" i="18" s="1"/>
  <c r="EM3" i="18" s="1"/>
  <c r="EN3" i="18" s="1"/>
  <c r="EO3" i="18" s="1"/>
  <c r="EP3" i="18" s="1"/>
  <c r="EQ3" i="18" s="1"/>
  <c r="ER3" i="18" s="1"/>
  <c r="ES3" i="18" s="1"/>
  <c r="ET3" i="18" s="1"/>
  <c r="EU3" i="18" s="1"/>
  <c r="EV3" i="18" s="1"/>
  <c r="EW3" i="18" s="1"/>
  <c r="EX3" i="18" s="1"/>
  <c r="EY3" i="18" s="1"/>
  <c r="EZ3" i="18" s="1"/>
  <c r="FA3" i="18" s="1"/>
  <c r="FB3" i="18" s="1"/>
  <c r="FC3" i="18" s="1"/>
  <c r="FD3" i="18" s="1"/>
  <c r="FE3" i="18" s="1"/>
  <c r="BG3" i="18"/>
  <c r="BH3" i="18" s="1"/>
  <c r="BI3" i="18" s="1"/>
  <c r="BJ3" i="18" s="1"/>
  <c r="BK3" i="18" s="1"/>
  <c r="BL3" i="18" s="1"/>
  <c r="BM3" i="18" s="1"/>
  <c r="BN3" i="18" s="1"/>
  <c r="BO3" i="18" s="1"/>
  <c r="BP3" i="18" s="1"/>
  <c r="BQ3" i="18" s="1"/>
  <c r="BR3" i="18" s="1"/>
  <c r="BS3" i="18" s="1"/>
  <c r="BT3" i="18" s="1"/>
  <c r="BU3" i="18" s="1"/>
  <c r="BV3" i="18" s="1"/>
  <c r="BW3" i="18" s="1"/>
  <c r="BX3" i="18" s="1"/>
  <c r="BY3" i="18" s="1"/>
  <c r="BZ3" i="18" s="1"/>
  <c r="CA3" i="18" s="1"/>
  <c r="CB3" i="18" s="1"/>
  <c r="CC3" i="18" s="1"/>
  <c r="CD3" i="18" s="1"/>
  <c r="CE3" i="18" s="1"/>
  <c r="CF3" i="18" s="1"/>
  <c r="CG3" i="18" s="1"/>
  <c r="CH3" i="18" s="1"/>
  <c r="CI3" i="18" s="1"/>
  <c r="CJ3" i="18" s="1"/>
  <c r="CK3" i="18" s="1"/>
  <c r="CL3" i="18" s="1"/>
  <c r="CM3" i="18" s="1"/>
  <c r="CN3" i="18" s="1"/>
  <c r="CO3" i="18" s="1"/>
  <c r="CP3" i="18" s="1"/>
  <c r="CQ3" i="18" s="1"/>
  <c r="CR3" i="18" s="1"/>
  <c r="CS3" i="18" s="1"/>
  <c r="CT3" i="18" s="1"/>
  <c r="CU3" i="18" s="1"/>
  <c r="CV3" i="18" s="1"/>
  <c r="CW3" i="18" s="1"/>
  <c r="CX3" i="18" s="1"/>
  <c r="CY3" i="18" s="1"/>
  <c r="CZ3" i="18" s="1"/>
  <c r="DA3" i="18" s="1"/>
  <c r="DB3" i="18" s="1"/>
  <c r="DC3" i="18" s="1"/>
  <c r="DD3" i="18" s="1"/>
  <c r="DE3" i="18" s="1"/>
  <c r="G3" i="18"/>
  <c r="H3" i="18" s="1"/>
  <c r="I3" i="18" s="1"/>
  <c r="J3" i="18" s="1"/>
  <c r="K3" i="18" s="1"/>
  <c r="L3" i="18" s="1"/>
  <c r="M3" i="18" s="1"/>
  <c r="N3" i="18" s="1"/>
  <c r="O3" i="18" s="1"/>
  <c r="P3" i="18" s="1"/>
  <c r="Q3" i="18" s="1"/>
  <c r="R3" i="18" s="1"/>
  <c r="S3" i="18" s="1"/>
  <c r="T3" i="18" s="1"/>
  <c r="U3" i="18" s="1"/>
  <c r="V3" i="18" s="1"/>
  <c r="W3" i="18" s="1"/>
  <c r="X3" i="18" s="1"/>
  <c r="Y3" i="18" s="1"/>
  <c r="Z3" i="18" s="1"/>
  <c r="AA3" i="18" s="1"/>
  <c r="AB3" i="18" s="1"/>
  <c r="AC3" i="18" s="1"/>
  <c r="AD3" i="18" s="1"/>
  <c r="AE3" i="18" s="1"/>
  <c r="AF3" i="18" s="1"/>
  <c r="AG3" i="18" s="1"/>
  <c r="AH3" i="18" s="1"/>
  <c r="AI3" i="18" s="1"/>
  <c r="AJ3" i="18" s="1"/>
  <c r="AK3" i="18" s="1"/>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DG3" i="17"/>
  <c r="DH3" i="17" s="1"/>
  <c r="DI3" i="17" s="1"/>
  <c r="DJ3" i="17" s="1"/>
  <c r="DK3" i="17" s="1"/>
  <c r="DL3" i="17" s="1"/>
  <c r="DM3" i="17" s="1"/>
  <c r="DN3" i="17" s="1"/>
  <c r="DO3" i="17" s="1"/>
  <c r="DP3" i="17" s="1"/>
  <c r="DQ3" i="17" s="1"/>
  <c r="DR3" i="17" s="1"/>
  <c r="DS3" i="17" s="1"/>
  <c r="DT3" i="17" s="1"/>
  <c r="DU3" i="17" s="1"/>
  <c r="DV3" i="17" s="1"/>
  <c r="DW3" i="17" s="1"/>
  <c r="DX3" i="17" s="1"/>
  <c r="DY3" i="17" s="1"/>
  <c r="DZ3" i="17" s="1"/>
  <c r="EA3" i="17" s="1"/>
  <c r="EB3" i="17" s="1"/>
  <c r="EC3" i="17" s="1"/>
  <c r="ED3" i="17" s="1"/>
  <c r="EE3" i="17" s="1"/>
  <c r="EF3" i="17" s="1"/>
  <c r="EG3" i="17" s="1"/>
  <c r="EH3" i="17" s="1"/>
  <c r="EI3" i="17" s="1"/>
  <c r="EJ3" i="17" s="1"/>
  <c r="EK3" i="17" s="1"/>
  <c r="EL3" i="17" s="1"/>
  <c r="EM3" i="17" s="1"/>
  <c r="EN3" i="17" s="1"/>
  <c r="EO3" i="17" s="1"/>
  <c r="EP3" i="17" s="1"/>
  <c r="EQ3" i="17" s="1"/>
  <c r="ER3" i="17" s="1"/>
  <c r="ES3" i="17" s="1"/>
  <c r="ET3" i="17" s="1"/>
  <c r="EU3" i="17" s="1"/>
  <c r="EV3" i="17" s="1"/>
  <c r="EW3" i="17" s="1"/>
  <c r="EX3" i="17" s="1"/>
  <c r="EY3" i="17" s="1"/>
  <c r="EZ3" i="17" s="1"/>
  <c r="FA3" i="17" s="1"/>
  <c r="FB3" i="17" s="1"/>
  <c r="FC3" i="17" s="1"/>
  <c r="FD3" i="17" s="1"/>
  <c r="FE3" i="17" s="1"/>
  <c r="BG3" i="17"/>
  <c r="BH3" i="17" s="1"/>
  <c r="BI3" i="17" s="1"/>
  <c r="BJ3" i="17" s="1"/>
  <c r="BK3" i="17" s="1"/>
  <c r="BL3" i="17" s="1"/>
  <c r="BM3" i="17" s="1"/>
  <c r="BN3" i="17" s="1"/>
  <c r="BO3" i="17" s="1"/>
  <c r="BP3" i="17" s="1"/>
  <c r="BQ3" i="17" s="1"/>
  <c r="BR3" i="17" s="1"/>
  <c r="BS3" i="17" s="1"/>
  <c r="BT3" i="17" s="1"/>
  <c r="BU3" i="17" s="1"/>
  <c r="BV3" i="17" s="1"/>
  <c r="BW3" i="17" s="1"/>
  <c r="BX3" i="17" s="1"/>
  <c r="BY3" i="17" s="1"/>
  <c r="BZ3" i="17" s="1"/>
  <c r="CA3" i="17" s="1"/>
  <c r="CB3" i="17" s="1"/>
  <c r="CC3" i="17" s="1"/>
  <c r="CD3" i="17" s="1"/>
  <c r="CE3" i="17" s="1"/>
  <c r="CF3" i="17" s="1"/>
  <c r="CG3" i="17" s="1"/>
  <c r="CH3" i="17" s="1"/>
  <c r="CI3" i="17" s="1"/>
  <c r="CJ3" i="17" s="1"/>
  <c r="CK3" i="17" s="1"/>
  <c r="CL3" i="17" s="1"/>
  <c r="CM3" i="17" s="1"/>
  <c r="CN3" i="17" s="1"/>
  <c r="CO3" i="17" s="1"/>
  <c r="CP3" i="17" s="1"/>
  <c r="CQ3" i="17" s="1"/>
  <c r="CR3" i="17" s="1"/>
  <c r="CS3" i="17" s="1"/>
  <c r="CT3" i="17" s="1"/>
  <c r="CU3" i="17" s="1"/>
  <c r="CV3" i="17" s="1"/>
  <c r="CW3" i="17" s="1"/>
  <c r="CX3" i="17" s="1"/>
  <c r="CY3" i="17" s="1"/>
  <c r="CZ3" i="17" s="1"/>
  <c r="DA3" i="17" s="1"/>
  <c r="DB3" i="17" s="1"/>
  <c r="DC3" i="17" s="1"/>
  <c r="DD3" i="17" s="1"/>
  <c r="DE3" i="17" s="1"/>
  <c r="G3" i="17"/>
  <c r="H3" i="17" s="1"/>
  <c r="I3" i="17" s="1"/>
  <c r="J3" i="17" s="1"/>
  <c r="K3" i="17" s="1"/>
  <c r="L3" i="17" s="1"/>
  <c r="M3" i="17" s="1"/>
  <c r="N3" i="17" s="1"/>
  <c r="O3" i="17" s="1"/>
  <c r="P3" i="17" s="1"/>
  <c r="Q3" i="17" s="1"/>
  <c r="R3" i="17" s="1"/>
  <c r="S3" i="17" s="1"/>
  <c r="T3" i="17" s="1"/>
  <c r="U3" i="17" s="1"/>
  <c r="V3" i="17" s="1"/>
  <c r="W3" i="17" s="1"/>
  <c r="X3" i="17" s="1"/>
  <c r="Y3" i="17" s="1"/>
  <c r="Z3" i="17" s="1"/>
  <c r="AA3" i="17" s="1"/>
  <c r="AB3" i="17" s="1"/>
  <c r="AC3" i="17" s="1"/>
  <c r="AD3" i="17" s="1"/>
  <c r="AE3" i="17" s="1"/>
  <c r="AF3" i="17" s="1"/>
  <c r="AG3" i="17" s="1"/>
  <c r="AH3" i="17" s="1"/>
  <c r="AI3" i="17" s="1"/>
  <c r="AJ3" i="17" s="1"/>
  <c r="AK3" i="17" s="1"/>
  <c r="AL3" i="17" s="1"/>
  <c r="AM3" i="17" s="1"/>
  <c r="AN3" i="17" s="1"/>
  <c r="AO3" i="17" s="1"/>
  <c r="AP3" i="17" s="1"/>
  <c r="AQ3" i="17" s="1"/>
  <c r="AR3" i="17" s="1"/>
  <c r="AS3" i="17" s="1"/>
  <c r="AT3" i="17" s="1"/>
  <c r="AU3" i="17" s="1"/>
  <c r="AV3" i="17" s="1"/>
  <c r="AW3" i="17" s="1"/>
  <c r="AX3" i="17" s="1"/>
  <c r="AY3" i="17" s="1"/>
  <c r="AZ3" i="17" s="1"/>
  <c r="BA3" i="17" s="1"/>
  <c r="BB3" i="17" s="1"/>
  <c r="BC3" i="17" s="1"/>
  <c r="BD3" i="17" s="1"/>
  <c r="BE3" i="17" s="1"/>
  <c r="EC3" i="74" l="1"/>
  <c r="ED3" i="74" s="1"/>
  <c r="EE3" i="74" s="1"/>
  <c r="EF3" i="74" s="1"/>
  <c r="EG3" i="74" s="1"/>
  <c r="EH3" i="74" s="1"/>
  <c r="EI3" i="74" s="1"/>
  <c r="EJ3" i="74" s="1"/>
  <c r="EK3" i="74" s="1"/>
  <c r="EL3" i="74" s="1"/>
  <c r="EM3" i="74" s="1"/>
  <c r="EN3" i="74" s="1"/>
  <c r="EO3" i="74" s="1"/>
  <c r="EP3" i="74" s="1"/>
  <c r="EQ3" i="74" s="1"/>
  <c r="ER3" i="74" s="1"/>
  <c r="ES3" i="74" s="1"/>
  <c r="ET3" i="74" s="1"/>
  <c r="EU3" i="74" s="1"/>
  <c r="EV3" i="74" s="1"/>
  <c r="EW3" i="74" s="1"/>
  <c r="EX3" i="74" s="1"/>
  <c r="EY3" i="74" s="1"/>
  <c r="EZ3" i="74" s="1"/>
  <c r="FA3" i="74" s="1"/>
  <c r="CC3" i="74"/>
  <c r="CD3" i="74" s="1"/>
  <c r="CE3" i="74" s="1"/>
  <c r="CF3" i="74" s="1"/>
  <c r="CG3" i="74" s="1"/>
  <c r="CH3" i="74" s="1"/>
  <c r="CI3" i="74" s="1"/>
  <c r="CJ3" i="74" s="1"/>
  <c r="CK3" i="74" s="1"/>
  <c r="CL3" i="74" s="1"/>
  <c r="CM3" i="74" s="1"/>
  <c r="CN3" i="74" s="1"/>
  <c r="CO3" i="74" s="1"/>
  <c r="CP3" i="74" s="1"/>
  <c r="CQ3" i="74" s="1"/>
  <c r="CR3" i="74" s="1"/>
  <c r="CS3" i="74" s="1"/>
  <c r="CT3" i="74" s="1"/>
  <c r="CU3" i="74" s="1"/>
  <c r="CV3" i="74" s="1"/>
  <c r="CW3" i="74" s="1"/>
  <c r="CX3" i="74" s="1"/>
  <c r="CY3" i="74" s="1"/>
  <c r="CZ3" i="74" s="1"/>
  <c r="DA3" i="74" s="1"/>
  <c r="DB3" i="74" s="1"/>
  <c r="DC3" i="74" s="1"/>
  <c r="DD3" i="74" s="1"/>
  <c r="DE3" i="74" s="1"/>
  <c r="DF3" i="74" s="1"/>
  <c r="DG3" i="74" s="1"/>
  <c r="DH3" i="74" s="1"/>
  <c r="DI3" i="74" s="1"/>
  <c r="DJ3" i="74" s="1"/>
  <c r="DK3" i="74" s="1"/>
  <c r="DL3" i="74" s="1"/>
  <c r="DM3" i="74" s="1"/>
  <c r="DN3" i="74" s="1"/>
  <c r="DO3" i="74" s="1"/>
  <c r="DP3" i="74" s="1"/>
  <c r="DQ3" i="74" s="1"/>
  <c r="DR3" i="74" s="1"/>
  <c r="DS3" i="74" s="1"/>
  <c r="DT3" i="74" s="1"/>
  <c r="DU3" i="74" s="1"/>
  <c r="DV3" i="74" s="1"/>
  <c r="DW3" i="74" s="1"/>
  <c r="DX3" i="74" s="1"/>
  <c r="DY3" i="74" s="1"/>
  <c r="DZ3" i="74" s="1"/>
  <c r="EA3" i="74" s="1"/>
  <c r="AC3" i="74"/>
  <c r="AD3" i="74" s="1"/>
  <c r="AE3" i="74" s="1"/>
  <c r="AF3" i="74" s="1"/>
  <c r="AG3" i="74" s="1"/>
  <c r="AH3" i="74" s="1"/>
  <c r="AI3" i="74" s="1"/>
  <c r="AJ3" i="74" s="1"/>
  <c r="AK3" i="74" s="1"/>
  <c r="AL3" i="74" s="1"/>
  <c r="AM3" i="74" s="1"/>
  <c r="AN3" i="74" s="1"/>
  <c r="AO3" i="74" s="1"/>
  <c r="AP3" i="74" s="1"/>
  <c r="AQ3" i="74" s="1"/>
  <c r="AR3" i="74" s="1"/>
  <c r="AS3" i="74" s="1"/>
  <c r="AT3" i="74" s="1"/>
  <c r="AU3" i="74" s="1"/>
  <c r="AV3" i="74" s="1"/>
  <c r="AW3" i="74" s="1"/>
  <c r="AX3" i="74" s="1"/>
  <c r="AY3" i="74" s="1"/>
  <c r="AZ3" i="74" s="1"/>
  <c r="BA3" i="74" s="1"/>
  <c r="BB3" i="74" s="1"/>
  <c r="BC3" i="74" s="1"/>
  <c r="BD3" i="74" s="1"/>
  <c r="BE3" i="74" s="1"/>
  <c r="BF3" i="74" s="1"/>
  <c r="BG3" i="74" s="1"/>
  <c r="BH3" i="74" s="1"/>
  <c r="BI3" i="74" s="1"/>
  <c r="BJ3" i="74" s="1"/>
  <c r="BK3" i="74" s="1"/>
  <c r="BL3" i="74" s="1"/>
  <c r="BM3" i="74" s="1"/>
  <c r="BN3" i="74" s="1"/>
  <c r="BO3" i="74" s="1"/>
  <c r="BP3" i="74" s="1"/>
  <c r="BQ3" i="74" s="1"/>
  <c r="BR3" i="74" s="1"/>
  <c r="BS3" i="74" s="1"/>
  <c r="BT3" i="74" s="1"/>
  <c r="BU3" i="74" s="1"/>
  <c r="BV3" i="74" s="1"/>
  <c r="BW3" i="74" s="1"/>
  <c r="BX3" i="74" s="1"/>
  <c r="BY3" i="74" s="1"/>
  <c r="BZ3" i="74" s="1"/>
  <c r="CA3" i="74" s="1"/>
  <c r="C3" i="74"/>
  <c r="D3" i="74" s="1"/>
  <c r="E3" i="74" s="1"/>
  <c r="F3" i="74" s="1"/>
  <c r="G3" i="74" s="1"/>
  <c r="H3" i="74" s="1"/>
  <c r="I3" i="74" s="1"/>
  <c r="J3" i="74" s="1"/>
  <c r="K3" i="74" s="1"/>
  <c r="L3" i="74" s="1"/>
  <c r="M3" i="74" s="1"/>
  <c r="N3" i="74" s="1"/>
  <c r="O3" i="74" s="1"/>
  <c r="P3" i="74" s="1"/>
  <c r="Q3" i="74" s="1"/>
  <c r="R3" i="74" s="1"/>
  <c r="S3" i="74" s="1"/>
  <c r="T3" i="74" s="1"/>
  <c r="U3" i="74" s="1"/>
  <c r="V3" i="74" s="1"/>
  <c r="W3" i="74" s="1"/>
  <c r="X3" i="74" s="1"/>
  <c r="Y3" i="74" s="1"/>
  <c r="Z3" i="74" s="1"/>
  <c r="AA3" i="74" s="1"/>
  <c r="G38" i="66"/>
  <c r="H42" i="66"/>
  <c r="F42" i="66"/>
  <c r="D42" i="66"/>
  <c r="B42" i="66"/>
  <c r="H37" i="66"/>
  <c r="I41" i="66" s="1"/>
  <c r="F37" i="66"/>
  <c r="G39" i="66" s="1"/>
  <c r="D37" i="66"/>
  <c r="E39" i="66" s="1"/>
  <c r="B37" i="66"/>
  <c r="C38" i="66" s="1"/>
  <c r="H32" i="66"/>
  <c r="I36" i="66" s="1"/>
  <c r="F32" i="66"/>
  <c r="G36" i="66" s="1"/>
  <c r="D32" i="66"/>
  <c r="E35" i="66" s="1"/>
  <c r="B32" i="66"/>
  <c r="C34" i="66" s="1"/>
  <c r="H27" i="66"/>
  <c r="I31" i="66" s="1"/>
  <c r="F27" i="66"/>
  <c r="G29" i="66" s="1"/>
  <c r="D27" i="66"/>
  <c r="E31" i="66" s="1"/>
  <c r="B27" i="66"/>
  <c r="C28" i="66" s="1"/>
  <c r="H22" i="66"/>
  <c r="I24" i="66" s="1"/>
  <c r="F22" i="66"/>
  <c r="G25" i="66" s="1"/>
  <c r="D22" i="66"/>
  <c r="E25" i="66" s="1"/>
  <c r="B22" i="66"/>
  <c r="C26" i="66" s="1"/>
  <c r="H14" i="66"/>
  <c r="I19" i="66" s="1"/>
  <c r="F14" i="66"/>
  <c r="G16" i="66" s="1"/>
  <c r="D14" i="66"/>
  <c r="E15" i="66" s="1"/>
  <c r="B14" i="66"/>
  <c r="C18" i="66" s="1"/>
  <c r="H9" i="66"/>
  <c r="I13" i="66" s="1"/>
  <c r="F9" i="66"/>
  <c r="G11" i="66" s="1"/>
  <c r="D9" i="66"/>
  <c r="E10" i="66" s="1"/>
  <c r="B9" i="66"/>
  <c r="C13" i="66" s="1"/>
  <c r="H4" i="66"/>
  <c r="I8" i="66" s="1"/>
  <c r="F4" i="66"/>
  <c r="G6" i="66" s="1"/>
  <c r="D4" i="66"/>
  <c r="E5" i="66" s="1"/>
  <c r="B4" i="66"/>
  <c r="C8" i="66" s="1"/>
  <c r="B27" i="64"/>
  <c r="H42" i="64"/>
  <c r="F42" i="64"/>
  <c r="D42" i="64"/>
  <c r="B42" i="64"/>
  <c r="H37" i="64"/>
  <c r="I41" i="64" s="1"/>
  <c r="F37" i="64"/>
  <c r="G40" i="64" s="1"/>
  <c r="D37" i="64"/>
  <c r="E40" i="64" s="1"/>
  <c r="O40" i="64" s="1"/>
  <c r="B37" i="64"/>
  <c r="C41" i="64" s="1"/>
  <c r="H32" i="64"/>
  <c r="I35" i="64" s="1"/>
  <c r="F32" i="64"/>
  <c r="G36" i="64" s="1"/>
  <c r="D32" i="64"/>
  <c r="E36" i="64" s="1"/>
  <c r="O36" i="64" s="1"/>
  <c r="B32" i="64"/>
  <c r="C35" i="64" s="1"/>
  <c r="H27" i="64"/>
  <c r="I31" i="64" s="1"/>
  <c r="F27" i="64"/>
  <c r="G29" i="64" s="1"/>
  <c r="D27" i="64"/>
  <c r="C29" i="64"/>
  <c r="H22" i="64"/>
  <c r="I25" i="64" s="1"/>
  <c r="F22" i="64"/>
  <c r="G25" i="64" s="1"/>
  <c r="D22" i="64"/>
  <c r="E26" i="64" s="1"/>
  <c r="B22" i="64"/>
  <c r="C26" i="64" s="1"/>
  <c r="M26" i="64" s="1"/>
  <c r="H14" i="64"/>
  <c r="I21" i="64" s="1"/>
  <c r="F14" i="64"/>
  <c r="G21" i="64" s="1"/>
  <c r="D14" i="64"/>
  <c r="E20" i="64" s="1"/>
  <c r="B14" i="64"/>
  <c r="C20" i="64" s="1"/>
  <c r="M20" i="64" s="1"/>
  <c r="H9" i="64"/>
  <c r="I13" i="64" s="1"/>
  <c r="F9" i="64"/>
  <c r="G12" i="64" s="1"/>
  <c r="D9" i="64"/>
  <c r="E12" i="64" s="1"/>
  <c r="O12" i="64" s="1"/>
  <c r="B9" i="64"/>
  <c r="C11" i="64" s="1"/>
  <c r="H4" i="64"/>
  <c r="I7" i="64" s="1"/>
  <c r="F4" i="64"/>
  <c r="G7" i="64" s="1"/>
  <c r="D4" i="64"/>
  <c r="E8" i="64" s="1"/>
  <c r="B4" i="64"/>
  <c r="C8" i="64" s="1"/>
  <c r="M8" i="64" s="1"/>
  <c r="G13" i="66" l="1"/>
  <c r="G19" i="66"/>
  <c r="G10" i="66"/>
  <c r="Q7" i="64"/>
  <c r="S7" i="64" s="1"/>
  <c r="Q21" i="64"/>
  <c r="S21" i="64" s="1"/>
  <c r="Q25" i="64"/>
  <c r="S25" i="64" s="1"/>
  <c r="G18" i="66"/>
  <c r="G8" i="66"/>
  <c r="Q7" i="66" s="1"/>
  <c r="G41" i="66"/>
  <c r="G15" i="66"/>
  <c r="G5" i="66"/>
  <c r="G4" i="66" s="1"/>
  <c r="G9" i="66"/>
  <c r="E38" i="66"/>
  <c r="E18" i="66"/>
  <c r="E13" i="66"/>
  <c r="M11" i="66" s="1"/>
  <c r="E8" i="66"/>
  <c r="C41" i="66"/>
  <c r="C21" i="66"/>
  <c r="C17" i="66"/>
  <c r="M14" i="66" s="1"/>
  <c r="C12" i="66"/>
  <c r="C7" i="66"/>
  <c r="I30" i="66"/>
  <c r="E41" i="66"/>
  <c r="M28" i="66" s="1"/>
  <c r="E21" i="66"/>
  <c r="E17" i="66"/>
  <c r="E12" i="66"/>
  <c r="O10" i="66" s="1"/>
  <c r="E7" i="66"/>
  <c r="C40" i="66"/>
  <c r="C20" i="66"/>
  <c r="C16" i="66"/>
  <c r="C11" i="66"/>
  <c r="C6" i="66"/>
  <c r="I29" i="66"/>
  <c r="G40" i="66"/>
  <c r="G37" i="66" s="1"/>
  <c r="G21" i="66"/>
  <c r="O18" i="66" s="1"/>
  <c r="G17" i="66"/>
  <c r="G12" i="66"/>
  <c r="G7" i="66"/>
  <c r="E40" i="66"/>
  <c r="E20" i="66"/>
  <c r="E16" i="66"/>
  <c r="E11" i="66"/>
  <c r="E6" i="66"/>
  <c r="E4" i="66" s="1"/>
  <c r="C39" i="66"/>
  <c r="C19" i="66"/>
  <c r="C15" i="66"/>
  <c r="C10" i="66"/>
  <c r="C9" i="66" s="1"/>
  <c r="C5" i="66"/>
  <c r="C4" i="66" s="1"/>
  <c r="I26" i="66"/>
  <c r="I28" i="66"/>
  <c r="G20" i="66"/>
  <c r="E19" i="66"/>
  <c r="I34" i="66"/>
  <c r="G34" i="66"/>
  <c r="E34" i="66"/>
  <c r="G28" i="66"/>
  <c r="G31" i="66"/>
  <c r="E30" i="66"/>
  <c r="E29" i="66"/>
  <c r="E28" i="66"/>
  <c r="G30" i="66"/>
  <c r="C30" i="66"/>
  <c r="C29" i="66"/>
  <c r="C27" i="66" s="1"/>
  <c r="E26" i="66"/>
  <c r="G26" i="66"/>
  <c r="G35" i="66"/>
  <c r="E33" i="66"/>
  <c r="E32" i="66" s="1"/>
  <c r="G24" i="66"/>
  <c r="E24" i="66"/>
  <c r="C23" i="66"/>
  <c r="G23" i="66"/>
  <c r="E23" i="66"/>
  <c r="C25" i="66"/>
  <c r="C24" i="66"/>
  <c r="G33" i="66"/>
  <c r="C36" i="66"/>
  <c r="E36" i="66"/>
  <c r="C35" i="66"/>
  <c r="C33" i="66"/>
  <c r="I25" i="66"/>
  <c r="I16" i="66"/>
  <c r="Q13" i="66" s="1"/>
  <c r="Q11" i="66"/>
  <c r="I20" i="66"/>
  <c r="O11" i="66"/>
  <c r="I17" i="66"/>
  <c r="I18" i="66"/>
  <c r="I23" i="66"/>
  <c r="I22" i="66" s="1"/>
  <c r="I21" i="66"/>
  <c r="Q18" i="66" s="1"/>
  <c r="M7" i="66"/>
  <c r="I15" i="66"/>
  <c r="S11" i="66"/>
  <c r="I5" i="66"/>
  <c r="I6" i="66"/>
  <c r="I7" i="66"/>
  <c r="I10" i="66"/>
  <c r="Q8" i="66" s="1"/>
  <c r="I11" i="66"/>
  <c r="I12" i="66"/>
  <c r="Q24" i="66"/>
  <c r="M18" i="66"/>
  <c r="M15" i="66"/>
  <c r="Q28" i="66"/>
  <c r="M25" i="66"/>
  <c r="Q16" i="66"/>
  <c r="Q20" i="66"/>
  <c r="Q21" i="66"/>
  <c r="I33" i="66"/>
  <c r="I35" i="66"/>
  <c r="I38" i="66"/>
  <c r="I39" i="66"/>
  <c r="I40" i="66"/>
  <c r="C21" i="64"/>
  <c r="E31" i="64"/>
  <c r="C17" i="64"/>
  <c r="G18" i="64"/>
  <c r="I28" i="64"/>
  <c r="C15" i="64"/>
  <c r="C19" i="64"/>
  <c r="E29" i="64"/>
  <c r="O29" i="64" s="1"/>
  <c r="I40" i="64"/>
  <c r="Q40" i="64" s="1"/>
  <c r="S40" i="64" s="1"/>
  <c r="I30" i="64"/>
  <c r="G16" i="64"/>
  <c r="G20" i="64"/>
  <c r="E30" i="64"/>
  <c r="E41" i="64"/>
  <c r="E33" i="64"/>
  <c r="O33" i="64" s="1"/>
  <c r="C5" i="64"/>
  <c r="C7" i="64"/>
  <c r="I10" i="64"/>
  <c r="I12" i="64"/>
  <c r="Q12" i="64" s="1"/>
  <c r="S12" i="64" s="1"/>
  <c r="C23" i="64"/>
  <c r="C25" i="64"/>
  <c r="E28" i="64"/>
  <c r="I29" i="64"/>
  <c r="E39" i="64"/>
  <c r="C40" i="64"/>
  <c r="M40" i="64" s="1"/>
  <c r="G41" i="64"/>
  <c r="Q41" i="64" s="1"/>
  <c r="S41" i="64" s="1"/>
  <c r="E35" i="64"/>
  <c r="M35" i="64" s="1"/>
  <c r="I34" i="64"/>
  <c r="I36" i="64"/>
  <c r="Q36" i="64" s="1"/>
  <c r="S36" i="64" s="1"/>
  <c r="C38" i="64"/>
  <c r="G39" i="64"/>
  <c r="G6" i="64"/>
  <c r="G8" i="64"/>
  <c r="E11" i="64"/>
  <c r="E13" i="64"/>
  <c r="O13" i="64" s="1"/>
  <c r="G24" i="64"/>
  <c r="G26" i="64"/>
  <c r="O26" i="64" s="1"/>
  <c r="I38" i="64"/>
  <c r="C13" i="64"/>
  <c r="G28" i="64"/>
  <c r="Q28" i="64" s="1"/>
  <c r="G30" i="64"/>
  <c r="E7" i="64"/>
  <c r="O7" i="64" s="1"/>
  <c r="I16" i="64"/>
  <c r="E19" i="64"/>
  <c r="I20" i="64"/>
  <c r="E25" i="64"/>
  <c r="O25" i="64" s="1"/>
  <c r="I26" i="64"/>
  <c r="G31" i="64"/>
  <c r="Q31" i="64" s="1"/>
  <c r="S31" i="64" s="1"/>
  <c r="G33" i="64"/>
  <c r="C34" i="64"/>
  <c r="G35" i="64"/>
  <c r="Q35" i="64" s="1"/>
  <c r="S35" i="64" s="1"/>
  <c r="C36" i="64"/>
  <c r="G5" i="64"/>
  <c r="C6" i="64"/>
  <c r="C10" i="64"/>
  <c r="G11" i="64"/>
  <c r="C12" i="64"/>
  <c r="M12" i="64" s="1"/>
  <c r="G13" i="64"/>
  <c r="Q13" i="64" s="1"/>
  <c r="S13" i="64" s="1"/>
  <c r="G15" i="64"/>
  <c r="Q15" i="64" s="1"/>
  <c r="C16" i="64"/>
  <c r="G17" i="64"/>
  <c r="C18" i="64"/>
  <c r="G19" i="64"/>
  <c r="Q19" i="64" s="1"/>
  <c r="S19" i="64" s="1"/>
  <c r="G23" i="64"/>
  <c r="C24" i="64"/>
  <c r="C28" i="64"/>
  <c r="C30" i="64"/>
  <c r="M30" i="64" s="1"/>
  <c r="I33" i="64"/>
  <c r="I32" i="64" s="1"/>
  <c r="E34" i="64"/>
  <c r="E38" i="64"/>
  <c r="I39" i="64"/>
  <c r="G10" i="64"/>
  <c r="E5" i="64"/>
  <c r="O5" i="64" s="1"/>
  <c r="I6" i="64"/>
  <c r="I8" i="64"/>
  <c r="E15" i="64"/>
  <c r="E17" i="64"/>
  <c r="I18" i="64"/>
  <c r="E21" i="64"/>
  <c r="E23" i="64"/>
  <c r="O23" i="64" s="1"/>
  <c r="I24" i="64"/>
  <c r="I5" i="64"/>
  <c r="E6" i="64"/>
  <c r="O6" i="64" s="1"/>
  <c r="E10" i="64"/>
  <c r="O10" i="64" s="1"/>
  <c r="I11" i="64"/>
  <c r="I15" i="64"/>
  <c r="E16" i="64"/>
  <c r="O16" i="64" s="1"/>
  <c r="I17" i="64"/>
  <c r="E18" i="64"/>
  <c r="O18" i="64" s="1"/>
  <c r="I19" i="64"/>
  <c r="I23" i="64"/>
  <c r="E24" i="64"/>
  <c r="O24" i="64" s="1"/>
  <c r="C33" i="64"/>
  <c r="G34" i="64"/>
  <c r="G38" i="64"/>
  <c r="Q38" i="64" s="1"/>
  <c r="C39" i="64"/>
  <c r="E9" i="66" l="1"/>
  <c r="Q30" i="64"/>
  <c r="S30" i="64" s="1"/>
  <c r="O30" i="64"/>
  <c r="M24" i="66"/>
  <c r="E14" i="66"/>
  <c r="O15" i="64"/>
  <c r="Q10" i="64"/>
  <c r="S10" i="64" s="1"/>
  <c r="S9" i="64" s="1"/>
  <c r="Q11" i="64"/>
  <c r="S11" i="64" s="1"/>
  <c r="O19" i="64"/>
  <c r="Q24" i="64"/>
  <c r="S24" i="64" s="1"/>
  <c r="Q6" i="64"/>
  <c r="S6" i="64" s="1"/>
  <c r="Q20" i="64"/>
  <c r="S20" i="64" s="1"/>
  <c r="Q18" i="64"/>
  <c r="S18" i="64" s="1"/>
  <c r="O7" i="66"/>
  <c r="G32" i="66"/>
  <c r="G14" i="66"/>
  <c r="S28" i="64"/>
  <c r="O39" i="64"/>
  <c r="M23" i="64"/>
  <c r="O31" i="64"/>
  <c r="Q39" i="64"/>
  <c r="S39" i="64" s="1"/>
  <c r="I27" i="64"/>
  <c r="Q29" i="64"/>
  <c r="S29" i="64" s="1"/>
  <c r="E37" i="66"/>
  <c r="O20" i="64"/>
  <c r="O22" i="64"/>
  <c r="S38" i="64"/>
  <c r="M21" i="64"/>
  <c r="O21" i="64"/>
  <c r="Q34" i="64"/>
  <c r="S34" i="64" s="1"/>
  <c r="O38" i="64"/>
  <c r="C27" i="64"/>
  <c r="M28" i="64"/>
  <c r="M34" i="64"/>
  <c r="M11" i="64"/>
  <c r="O11" i="64"/>
  <c r="O9" i="64" s="1"/>
  <c r="M38" i="64"/>
  <c r="O28" i="64"/>
  <c r="Q16" i="64"/>
  <c r="S16" i="64" s="1"/>
  <c r="C14" i="66"/>
  <c r="M29" i="64"/>
  <c r="G22" i="64"/>
  <c r="Q23" i="64"/>
  <c r="S15" i="64"/>
  <c r="O35" i="64"/>
  <c r="I9" i="64"/>
  <c r="M17" i="64"/>
  <c r="O17" i="64"/>
  <c r="O34" i="64"/>
  <c r="O32" i="64" s="1"/>
  <c r="M24" i="64"/>
  <c r="Q17" i="64"/>
  <c r="S17" i="64" s="1"/>
  <c r="Q5" i="64"/>
  <c r="Q33" i="64"/>
  <c r="Q26" i="64"/>
  <c r="S26" i="64" s="1"/>
  <c r="O8" i="64"/>
  <c r="O4" i="64" s="1"/>
  <c r="Q8" i="64"/>
  <c r="S8" i="64" s="1"/>
  <c r="M25" i="64"/>
  <c r="M41" i="64"/>
  <c r="O41" i="64"/>
  <c r="C37" i="66"/>
  <c r="E27" i="66"/>
  <c r="G27" i="66"/>
  <c r="C22" i="66"/>
  <c r="E22" i="66"/>
  <c r="G22" i="66"/>
  <c r="C32" i="66"/>
  <c r="S7" i="66"/>
  <c r="S18" i="66"/>
  <c r="I37" i="66"/>
  <c r="Q14" i="66"/>
  <c r="S14" i="66" s="1"/>
  <c r="O23" i="66"/>
  <c r="Q17" i="66"/>
  <c r="O27" i="66"/>
  <c r="O6" i="66"/>
  <c r="Q26" i="66"/>
  <c r="S26" i="66" s="1"/>
  <c r="O9" i="66"/>
  <c r="Q9" i="66"/>
  <c r="S9" i="66" s="1"/>
  <c r="O5" i="66"/>
  <c r="M6" i="66"/>
  <c r="O26" i="66"/>
  <c r="M16" i="66"/>
  <c r="I4" i="66"/>
  <c r="I14" i="66"/>
  <c r="Q15" i="66"/>
  <c r="M13" i="66"/>
  <c r="M17" i="66"/>
  <c r="I27" i="66"/>
  <c r="S17" i="66"/>
  <c r="S13" i="66"/>
  <c r="Q27" i="66"/>
  <c r="O8" i="66"/>
  <c r="O4" i="66"/>
  <c r="M10" i="66"/>
  <c r="M5" i="66"/>
  <c r="Q22" i="66"/>
  <c r="O13" i="66"/>
  <c r="O17" i="66"/>
  <c r="Q5" i="66"/>
  <c r="M26" i="66"/>
  <c r="S21" i="66"/>
  <c r="S16" i="66"/>
  <c r="Q12" i="66"/>
  <c r="O21" i="66"/>
  <c r="O22" i="66"/>
  <c r="M21" i="66"/>
  <c r="S28" i="66"/>
  <c r="M12" i="66"/>
  <c r="M9" i="66"/>
  <c r="M4" i="66"/>
  <c r="O14" i="66"/>
  <c r="S8" i="66"/>
  <c r="Q4" i="66"/>
  <c r="I32" i="66"/>
  <c r="S20" i="66"/>
  <c r="O20" i="66"/>
  <c r="O25" i="66"/>
  <c r="M20" i="66"/>
  <c r="Q25" i="66"/>
  <c r="O28" i="66"/>
  <c r="M8" i="66"/>
  <c r="M27" i="66"/>
  <c r="Q23" i="66"/>
  <c r="I9" i="66"/>
  <c r="O15" i="66"/>
  <c r="Q10" i="66"/>
  <c r="M23" i="66"/>
  <c r="Q19" i="66"/>
  <c r="O19" i="66"/>
  <c r="M19" i="66"/>
  <c r="M22" i="66"/>
  <c r="S24" i="66"/>
  <c r="O24" i="66"/>
  <c r="O12" i="66"/>
  <c r="O16" i="66"/>
  <c r="Q6" i="66"/>
  <c r="E27" i="64"/>
  <c r="M7" i="64"/>
  <c r="E37" i="64"/>
  <c r="C37" i="64"/>
  <c r="M39" i="64"/>
  <c r="E9" i="64"/>
  <c r="C14" i="64"/>
  <c r="M16" i="64"/>
  <c r="M36" i="64"/>
  <c r="I37" i="64"/>
  <c r="M33" i="64"/>
  <c r="I22" i="64"/>
  <c r="M10" i="64"/>
  <c r="M9" i="64" s="1"/>
  <c r="M13" i="64"/>
  <c r="M5" i="64"/>
  <c r="M4" i="64" s="1"/>
  <c r="M19" i="64"/>
  <c r="M18" i="64"/>
  <c r="M6" i="64"/>
  <c r="C22" i="64"/>
  <c r="M15" i="64"/>
  <c r="G37" i="64"/>
  <c r="E32" i="64"/>
  <c r="G9" i="64"/>
  <c r="C4" i="64"/>
  <c r="G4" i="64"/>
  <c r="E4" i="64"/>
  <c r="G14" i="64"/>
  <c r="C9" i="64"/>
  <c r="G27" i="64"/>
  <c r="E22" i="64"/>
  <c r="E14" i="64"/>
  <c r="C32" i="64"/>
  <c r="I14" i="64"/>
  <c r="I4" i="64"/>
  <c r="G32" i="64"/>
  <c r="S14" i="64" l="1"/>
  <c r="M32" i="64"/>
  <c r="S37" i="64"/>
  <c r="Q9" i="64"/>
  <c r="M14" i="64"/>
  <c r="O14" i="64"/>
  <c r="O27" i="64"/>
  <c r="Q37" i="64"/>
  <c r="M37" i="64"/>
  <c r="M31" i="64"/>
  <c r="M27" i="64"/>
  <c r="M22" i="64"/>
  <c r="Q32" i="64"/>
  <c r="S33" i="64"/>
  <c r="S23" i="64"/>
  <c r="S22" i="64" s="1"/>
  <c r="Q22" i="64"/>
  <c r="Q4" i="64"/>
  <c r="S5" i="64"/>
  <c r="S4" i="64" s="1"/>
  <c r="O37" i="64"/>
  <c r="Q27" i="64"/>
  <c r="Q14" i="64"/>
  <c r="S32" i="64"/>
  <c r="S27" i="64"/>
  <c r="S15" i="66"/>
  <c r="S22" i="66"/>
  <c r="S25" i="66"/>
  <c r="S4" i="66"/>
  <c r="S12" i="66"/>
  <c r="S5" i="66"/>
  <c r="S6" i="66"/>
  <c r="S19" i="66"/>
  <c r="S10" i="66"/>
  <c r="S23" i="66"/>
  <c r="S27" i="66"/>
  <c r="DG3" i="59" l="1"/>
  <c r="DH3" i="59" s="1"/>
  <c r="DI3" i="59" s="1"/>
  <c r="DJ3" i="59" s="1"/>
  <c r="DK3" i="59" s="1"/>
  <c r="DL3" i="59" s="1"/>
  <c r="DM3" i="59" s="1"/>
  <c r="DN3" i="59" s="1"/>
  <c r="DO3" i="59" s="1"/>
  <c r="DP3" i="59" s="1"/>
  <c r="DQ3" i="59" s="1"/>
  <c r="DR3" i="59" s="1"/>
  <c r="DS3" i="59" s="1"/>
  <c r="DT3" i="59" s="1"/>
  <c r="DU3" i="59" s="1"/>
  <c r="DV3" i="59" s="1"/>
  <c r="DW3" i="59" s="1"/>
  <c r="DX3" i="59" s="1"/>
  <c r="DY3" i="59" s="1"/>
  <c r="DZ3" i="59" s="1"/>
  <c r="EA3" i="59" s="1"/>
  <c r="EB3" i="59" s="1"/>
  <c r="EC3" i="59" s="1"/>
  <c r="ED3" i="59" s="1"/>
  <c r="EE3" i="59" s="1"/>
  <c r="EF3" i="59" s="1"/>
  <c r="EG3" i="59" s="1"/>
  <c r="EH3" i="59" s="1"/>
  <c r="EI3" i="59" s="1"/>
  <c r="EJ3" i="59" s="1"/>
  <c r="EK3" i="59" s="1"/>
  <c r="EL3" i="59" s="1"/>
  <c r="EM3" i="59" s="1"/>
  <c r="EN3" i="59" s="1"/>
  <c r="EO3" i="59" s="1"/>
  <c r="EP3" i="59" s="1"/>
  <c r="EQ3" i="59" s="1"/>
  <c r="ER3" i="59" s="1"/>
  <c r="ES3" i="59" s="1"/>
  <c r="ET3" i="59" s="1"/>
  <c r="EU3" i="59" s="1"/>
  <c r="EV3" i="59" s="1"/>
  <c r="EW3" i="59" s="1"/>
  <c r="EX3" i="59" s="1"/>
  <c r="EY3" i="59" s="1"/>
  <c r="EZ3" i="59" s="1"/>
  <c r="FA3" i="59" s="1"/>
  <c r="FB3" i="59" s="1"/>
  <c r="FC3" i="59" s="1"/>
  <c r="FD3" i="59" s="1"/>
  <c r="FE3" i="59" s="1"/>
  <c r="BG3" i="59"/>
  <c r="BH3" i="59" s="1"/>
  <c r="BI3" i="59" s="1"/>
  <c r="BJ3" i="59" s="1"/>
  <c r="BK3" i="59" s="1"/>
  <c r="BL3" i="59" s="1"/>
  <c r="BM3" i="59" s="1"/>
  <c r="BN3" i="59" s="1"/>
  <c r="BO3" i="59" s="1"/>
  <c r="BP3" i="59" s="1"/>
  <c r="BQ3" i="59" s="1"/>
  <c r="BR3" i="59" s="1"/>
  <c r="BS3" i="59" s="1"/>
  <c r="BT3" i="59" s="1"/>
  <c r="BU3" i="59" s="1"/>
  <c r="BV3" i="59" s="1"/>
  <c r="BW3" i="59" s="1"/>
  <c r="BX3" i="59" s="1"/>
  <c r="BY3" i="59" s="1"/>
  <c r="BZ3" i="59" s="1"/>
  <c r="CA3" i="59" s="1"/>
  <c r="CB3" i="59" s="1"/>
  <c r="CC3" i="59" s="1"/>
  <c r="CD3" i="59" s="1"/>
  <c r="CE3" i="59" s="1"/>
  <c r="CF3" i="59" s="1"/>
  <c r="CG3" i="59" s="1"/>
  <c r="CH3" i="59" s="1"/>
  <c r="CI3" i="59" s="1"/>
  <c r="CJ3" i="59" s="1"/>
  <c r="CK3" i="59" s="1"/>
  <c r="CL3" i="59" s="1"/>
  <c r="CM3" i="59" s="1"/>
  <c r="CN3" i="59" s="1"/>
  <c r="CO3" i="59" s="1"/>
  <c r="CP3" i="59" s="1"/>
  <c r="CQ3" i="59" s="1"/>
  <c r="CR3" i="59" s="1"/>
  <c r="CS3" i="59" s="1"/>
  <c r="CT3" i="59" s="1"/>
  <c r="CU3" i="59" s="1"/>
  <c r="CV3" i="59" s="1"/>
  <c r="CW3" i="59" s="1"/>
  <c r="CX3" i="59" s="1"/>
  <c r="CY3" i="59" s="1"/>
  <c r="CZ3" i="59" s="1"/>
  <c r="DA3" i="59" s="1"/>
  <c r="DB3" i="59" s="1"/>
  <c r="DC3" i="59" s="1"/>
  <c r="DD3" i="59" s="1"/>
  <c r="DE3" i="59" s="1"/>
  <c r="DG3" i="58"/>
  <c r="DH3" i="58" s="1"/>
  <c r="DI3" i="58" s="1"/>
  <c r="DJ3" i="58" s="1"/>
  <c r="DK3" i="58" s="1"/>
  <c r="DL3" i="58" s="1"/>
  <c r="DM3" i="58" s="1"/>
  <c r="DN3" i="58" s="1"/>
  <c r="DO3" i="58" s="1"/>
  <c r="DP3" i="58" s="1"/>
  <c r="DQ3" i="58" s="1"/>
  <c r="DR3" i="58" s="1"/>
  <c r="DS3" i="58" s="1"/>
  <c r="DT3" i="58" s="1"/>
  <c r="DU3" i="58" s="1"/>
  <c r="DV3" i="58" s="1"/>
  <c r="DW3" i="58" s="1"/>
  <c r="DX3" i="58" s="1"/>
  <c r="DY3" i="58" s="1"/>
  <c r="DZ3" i="58" s="1"/>
  <c r="EA3" i="58" s="1"/>
  <c r="EB3" i="58" s="1"/>
  <c r="EC3" i="58" s="1"/>
  <c r="ED3" i="58" s="1"/>
  <c r="EE3" i="58" s="1"/>
  <c r="EF3" i="58" s="1"/>
  <c r="EG3" i="58" s="1"/>
  <c r="EH3" i="58" s="1"/>
  <c r="EI3" i="58" s="1"/>
  <c r="EJ3" i="58" s="1"/>
  <c r="EK3" i="58" s="1"/>
  <c r="EL3" i="58" s="1"/>
  <c r="EM3" i="58" s="1"/>
  <c r="EN3" i="58" s="1"/>
  <c r="EO3" i="58" s="1"/>
  <c r="EP3" i="58" s="1"/>
  <c r="EQ3" i="58" s="1"/>
  <c r="ER3" i="58" s="1"/>
  <c r="ES3" i="58" s="1"/>
  <c r="ET3" i="58" s="1"/>
  <c r="EU3" i="58" s="1"/>
  <c r="EV3" i="58" s="1"/>
  <c r="EW3" i="58" s="1"/>
  <c r="EX3" i="58" s="1"/>
  <c r="EY3" i="58" s="1"/>
  <c r="EZ3" i="58" s="1"/>
  <c r="FA3" i="58" s="1"/>
  <c r="FB3" i="58" s="1"/>
  <c r="FC3" i="58" s="1"/>
  <c r="FD3" i="58" s="1"/>
  <c r="FE3" i="58" s="1"/>
  <c r="BG3" i="58"/>
  <c r="BH3" i="58" s="1"/>
  <c r="BI3" i="58" s="1"/>
  <c r="BJ3" i="58" s="1"/>
  <c r="BK3" i="58" s="1"/>
  <c r="BL3" i="58" s="1"/>
  <c r="BM3" i="58" s="1"/>
  <c r="BN3" i="58" s="1"/>
  <c r="BO3" i="58" s="1"/>
  <c r="BP3" i="58" s="1"/>
  <c r="BQ3" i="58" s="1"/>
  <c r="BR3" i="58" s="1"/>
  <c r="BS3" i="58" s="1"/>
  <c r="BT3" i="58" s="1"/>
  <c r="BU3" i="58" s="1"/>
  <c r="BV3" i="58" s="1"/>
  <c r="BW3" i="58" s="1"/>
  <c r="BX3" i="58" s="1"/>
  <c r="BY3" i="58" s="1"/>
  <c r="BZ3" i="58" s="1"/>
  <c r="CA3" i="58" s="1"/>
  <c r="CB3" i="58" s="1"/>
  <c r="CC3" i="58" s="1"/>
  <c r="CD3" i="58" s="1"/>
  <c r="CE3" i="58" s="1"/>
  <c r="CF3" i="58" s="1"/>
  <c r="CG3" i="58" s="1"/>
  <c r="CH3" i="58" s="1"/>
  <c r="CI3" i="58" s="1"/>
  <c r="CJ3" i="58" s="1"/>
  <c r="CK3" i="58" s="1"/>
  <c r="CL3" i="58" s="1"/>
  <c r="CM3" i="58" s="1"/>
  <c r="CN3" i="58" s="1"/>
  <c r="CO3" i="58" s="1"/>
  <c r="CP3" i="58" s="1"/>
  <c r="CQ3" i="58" s="1"/>
  <c r="CR3" i="58" s="1"/>
  <c r="CS3" i="58" s="1"/>
  <c r="CT3" i="58" s="1"/>
  <c r="CU3" i="58" s="1"/>
  <c r="CV3" i="58" s="1"/>
  <c r="CW3" i="58" s="1"/>
  <c r="CX3" i="58" s="1"/>
  <c r="CY3" i="58" s="1"/>
  <c r="CZ3" i="58" s="1"/>
  <c r="DA3" i="58" s="1"/>
  <c r="DB3" i="58" s="1"/>
  <c r="DC3" i="58" s="1"/>
  <c r="DD3" i="58" s="1"/>
  <c r="DE3" i="58" s="1"/>
  <c r="DG3" i="57"/>
  <c r="DH3" i="57" s="1"/>
  <c r="DI3" i="57" s="1"/>
  <c r="DJ3" i="57" s="1"/>
  <c r="DK3" i="57" s="1"/>
  <c r="DL3" i="57" s="1"/>
  <c r="DM3" i="57" s="1"/>
  <c r="DN3" i="57" s="1"/>
  <c r="DO3" i="57" s="1"/>
  <c r="DP3" i="57" s="1"/>
  <c r="DQ3" i="57" s="1"/>
  <c r="DR3" i="57" s="1"/>
  <c r="DS3" i="57" s="1"/>
  <c r="DT3" i="57" s="1"/>
  <c r="DU3" i="57" s="1"/>
  <c r="DV3" i="57" s="1"/>
  <c r="DW3" i="57" s="1"/>
  <c r="DX3" i="57" s="1"/>
  <c r="DY3" i="57" s="1"/>
  <c r="DZ3" i="57" s="1"/>
  <c r="EA3" i="57" s="1"/>
  <c r="EB3" i="57" s="1"/>
  <c r="EC3" i="57" s="1"/>
  <c r="ED3" i="57" s="1"/>
  <c r="EE3" i="57" s="1"/>
  <c r="EF3" i="57" s="1"/>
  <c r="EG3" i="57" s="1"/>
  <c r="EH3" i="57" s="1"/>
  <c r="EI3" i="57" s="1"/>
  <c r="EJ3" i="57" s="1"/>
  <c r="EK3" i="57" s="1"/>
  <c r="EL3" i="57" s="1"/>
  <c r="EM3" i="57" s="1"/>
  <c r="EN3" i="57" s="1"/>
  <c r="EO3" i="57" s="1"/>
  <c r="EP3" i="57" s="1"/>
  <c r="EQ3" i="57" s="1"/>
  <c r="ER3" i="57" s="1"/>
  <c r="ES3" i="57" s="1"/>
  <c r="ET3" i="57" s="1"/>
  <c r="EU3" i="57" s="1"/>
  <c r="EV3" i="57" s="1"/>
  <c r="EW3" i="57" s="1"/>
  <c r="EX3" i="57" s="1"/>
  <c r="EY3" i="57" s="1"/>
  <c r="EZ3" i="57" s="1"/>
  <c r="FA3" i="57" s="1"/>
  <c r="FB3" i="57" s="1"/>
  <c r="FC3" i="57" s="1"/>
  <c r="FD3" i="57" s="1"/>
  <c r="FE3" i="57" s="1"/>
  <c r="BG3" i="57"/>
  <c r="BH3" i="57" s="1"/>
  <c r="BI3" i="57" s="1"/>
  <c r="BJ3" i="57" s="1"/>
  <c r="BK3" i="57" s="1"/>
  <c r="BL3" i="57" s="1"/>
  <c r="BM3" i="57" s="1"/>
  <c r="BN3" i="57" s="1"/>
  <c r="BO3" i="57" s="1"/>
  <c r="BP3" i="57" s="1"/>
  <c r="BQ3" i="57" s="1"/>
  <c r="BR3" i="57" s="1"/>
  <c r="BS3" i="57" s="1"/>
  <c r="BT3" i="57" s="1"/>
  <c r="BU3" i="57" s="1"/>
  <c r="BV3" i="57" s="1"/>
  <c r="BW3" i="57" s="1"/>
  <c r="BX3" i="57" s="1"/>
  <c r="BY3" i="57" s="1"/>
  <c r="BZ3" i="57" s="1"/>
  <c r="CA3" i="57" s="1"/>
  <c r="CB3" i="57" s="1"/>
  <c r="CC3" i="57" s="1"/>
  <c r="CD3" i="57" s="1"/>
  <c r="CE3" i="57" s="1"/>
  <c r="CF3" i="57" s="1"/>
  <c r="CG3" i="57" s="1"/>
  <c r="CH3" i="57" s="1"/>
  <c r="CI3" i="57" s="1"/>
  <c r="CJ3" i="57" s="1"/>
  <c r="CK3" i="57" s="1"/>
  <c r="CL3" i="57" s="1"/>
  <c r="CM3" i="57" s="1"/>
  <c r="CN3" i="57" s="1"/>
  <c r="CO3" i="57" s="1"/>
  <c r="CP3" i="57" s="1"/>
  <c r="CQ3" i="57" s="1"/>
  <c r="CR3" i="57" s="1"/>
  <c r="CS3" i="57" s="1"/>
  <c r="CT3" i="57" s="1"/>
  <c r="CU3" i="57" s="1"/>
  <c r="CV3" i="57" s="1"/>
  <c r="CW3" i="57" s="1"/>
  <c r="CX3" i="57" s="1"/>
  <c r="CY3" i="57" s="1"/>
  <c r="CZ3" i="57" s="1"/>
  <c r="DA3" i="57" s="1"/>
  <c r="DB3" i="57" s="1"/>
  <c r="DC3" i="57" s="1"/>
  <c r="DD3" i="57" s="1"/>
  <c r="DE3" i="57" s="1"/>
  <c r="DG3" i="56"/>
  <c r="DH3" i="56" s="1"/>
  <c r="DI3" i="56" s="1"/>
  <c r="DJ3" i="56" s="1"/>
  <c r="DK3" i="56" s="1"/>
  <c r="DL3" i="56" s="1"/>
  <c r="DM3" i="56" s="1"/>
  <c r="DN3" i="56" s="1"/>
  <c r="DO3" i="56" s="1"/>
  <c r="DP3" i="56" s="1"/>
  <c r="DQ3" i="56" s="1"/>
  <c r="DR3" i="56" s="1"/>
  <c r="DS3" i="56" s="1"/>
  <c r="DT3" i="56" s="1"/>
  <c r="DU3" i="56" s="1"/>
  <c r="DV3" i="56" s="1"/>
  <c r="DW3" i="56" s="1"/>
  <c r="DX3" i="56" s="1"/>
  <c r="DY3" i="56" s="1"/>
  <c r="DZ3" i="56" s="1"/>
  <c r="EA3" i="56" s="1"/>
  <c r="EB3" i="56" s="1"/>
  <c r="EC3" i="56" s="1"/>
  <c r="ED3" i="56" s="1"/>
  <c r="EE3" i="56" s="1"/>
  <c r="EF3" i="56" s="1"/>
  <c r="EG3" i="56" s="1"/>
  <c r="EH3" i="56" s="1"/>
  <c r="EI3" i="56" s="1"/>
  <c r="EJ3" i="56" s="1"/>
  <c r="EK3" i="56" s="1"/>
  <c r="EL3" i="56" s="1"/>
  <c r="EM3" i="56" s="1"/>
  <c r="EN3" i="56" s="1"/>
  <c r="EO3" i="56" s="1"/>
  <c r="EP3" i="56" s="1"/>
  <c r="EQ3" i="56" s="1"/>
  <c r="ER3" i="56" s="1"/>
  <c r="ES3" i="56" s="1"/>
  <c r="ET3" i="56" s="1"/>
  <c r="EU3" i="56" s="1"/>
  <c r="EV3" i="56" s="1"/>
  <c r="EW3" i="56" s="1"/>
  <c r="EX3" i="56" s="1"/>
  <c r="EY3" i="56" s="1"/>
  <c r="EZ3" i="56" s="1"/>
  <c r="FA3" i="56" s="1"/>
  <c r="FB3" i="56" s="1"/>
  <c r="FC3" i="56" s="1"/>
  <c r="FD3" i="56" s="1"/>
  <c r="FE3" i="56" s="1"/>
  <c r="BG3" i="56"/>
  <c r="BH3" i="56" s="1"/>
  <c r="BI3" i="56" s="1"/>
  <c r="BJ3" i="56" s="1"/>
  <c r="BK3" i="56" s="1"/>
  <c r="BL3" i="56" s="1"/>
  <c r="BM3" i="56" s="1"/>
  <c r="BN3" i="56" s="1"/>
  <c r="BO3" i="56" s="1"/>
  <c r="BP3" i="56" s="1"/>
  <c r="BQ3" i="56" s="1"/>
  <c r="BR3" i="56" s="1"/>
  <c r="BS3" i="56" s="1"/>
  <c r="BT3" i="56" s="1"/>
  <c r="BU3" i="56" s="1"/>
  <c r="BV3" i="56" s="1"/>
  <c r="BW3" i="56" s="1"/>
  <c r="BX3" i="56" s="1"/>
  <c r="BY3" i="56" s="1"/>
  <c r="BZ3" i="56" s="1"/>
  <c r="CA3" i="56" s="1"/>
  <c r="CB3" i="56" s="1"/>
  <c r="CC3" i="56" s="1"/>
  <c r="CD3" i="56" s="1"/>
  <c r="CE3" i="56" s="1"/>
  <c r="CF3" i="56" s="1"/>
  <c r="CG3" i="56" s="1"/>
  <c r="CH3" i="56" s="1"/>
  <c r="CI3" i="56" s="1"/>
  <c r="CJ3" i="56" s="1"/>
  <c r="CK3" i="56" s="1"/>
  <c r="CL3" i="56" s="1"/>
  <c r="CM3" i="56" s="1"/>
  <c r="CN3" i="56" s="1"/>
  <c r="CO3" i="56" s="1"/>
  <c r="CP3" i="56" s="1"/>
  <c r="CQ3" i="56" s="1"/>
  <c r="CR3" i="56" s="1"/>
  <c r="CS3" i="56" s="1"/>
  <c r="CT3" i="56" s="1"/>
  <c r="CU3" i="56" s="1"/>
  <c r="CV3" i="56" s="1"/>
  <c r="CW3" i="56" s="1"/>
  <c r="CX3" i="56" s="1"/>
  <c r="CY3" i="56" s="1"/>
  <c r="CZ3" i="56" s="1"/>
  <c r="DA3" i="56" s="1"/>
  <c r="DB3" i="56" s="1"/>
  <c r="DC3" i="56" s="1"/>
  <c r="DD3" i="56" s="1"/>
  <c r="DE3" i="56" s="1"/>
  <c r="DG3" i="55"/>
  <c r="DH3" i="55" s="1"/>
  <c r="DI3" i="55" s="1"/>
  <c r="DJ3" i="55" s="1"/>
  <c r="DK3" i="55" s="1"/>
  <c r="DL3" i="55" s="1"/>
  <c r="DM3" i="55" s="1"/>
  <c r="DN3" i="55" s="1"/>
  <c r="DO3" i="55" s="1"/>
  <c r="DP3" i="55" s="1"/>
  <c r="DQ3" i="55" s="1"/>
  <c r="DR3" i="55" s="1"/>
  <c r="DS3" i="55" s="1"/>
  <c r="DT3" i="55" s="1"/>
  <c r="DU3" i="55" s="1"/>
  <c r="DV3" i="55" s="1"/>
  <c r="DW3" i="55" s="1"/>
  <c r="DX3" i="55" s="1"/>
  <c r="DY3" i="55" s="1"/>
  <c r="DZ3" i="55" s="1"/>
  <c r="EA3" i="55" s="1"/>
  <c r="EB3" i="55" s="1"/>
  <c r="EC3" i="55" s="1"/>
  <c r="ED3" i="55" s="1"/>
  <c r="EE3" i="55" s="1"/>
  <c r="EF3" i="55" s="1"/>
  <c r="EG3" i="55" s="1"/>
  <c r="EH3" i="55" s="1"/>
  <c r="EI3" i="55" s="1"/>
  <c r="EJ3" i="55" s="1"/>
  <c r="EK3" i="55" s="1"/>
  <c r="EL3" i="55" s="1"/>
  <c r="EM3" i="55" s="1"/>
  <c r="EN3" i="55" s="1"/>
  <c r="EO3" i="55" s="1"/>
  <c r="EP3" i="55" s="1"/>
  <c r="EQ3" i="55" s="1"/>
  <c r="ER3" i="55" s="1"/>
  <c r="ES3" i="55" s="1"/>
  <c r="ET3" i="55" s="1"/>
  <c r="EU3" i="55" s="1"/>
  <c r="EV3" i="55" s="1"/>
  <c r="EW3" i="55" s="1"/>
  <c r="EX3" i="55" s="1"/>
  <c r="EY3" i="55" s="1"/>
  <c r="EZ3" i="55" s="1"/>
  <c r="FA3" i="55" s="1"/>
  <c r="FB3" i="55" s="1"/>
  <c r="FC3" i="55" s="1"/>
  <c r="FD3" i="55" s="1"/>
  <c r="FE3" i="55" s="1"/>
  <c r="BG3" i="55"/>
  <c r="BH3" i="55" s="1"/>
  <c r="BI3" i="55" s="1"/>
  <c r="BJ3" i="55" s="1"/>
  <c r="BK3" i="55" s="1"/>
  <c r="BL3" i="55" s="1"/>
  <c r="BM3" i="55" s="1"/>
  <c r="BN3" i="55" s="1"/>
  <c r="BO3" i="55" s="1"/>
  <c r="BP3" i="55" s="1"/>
  <c r="BQ3" i="55" s="1"/>
  <c r="BR3" i="55" s="1"/>
  <c r="BS3" i="55" s="1"/>
  <c r="BT3" i="55" s="1"/>
  <c r="BU3" i="55" s="1"/>
  <c r="BV3" i="55" s="1"/>
  <c r="BW3" i="55" s="1"/>
  <c r="BX3" i="55" s="1"/>
  <c r="BY3" i="55" s="1"/>
  <c r="BZ3" i="55" s="1"/>
  <c r="CA3" i="55" s="1"/>
  <c r="CB3" i="55" s="1"/>
  <c r="CC3" i="55" s="1"/>
  <c r="CD3" i="55" s="1"/>
  <c r="CE3" i="55" s="1"/>
  <c r="CF3" i="55" s="1"/>
  <c r="CG3" i="55" s="1"/>
  <c r="CH3" i="55" s="1"/>
  <c r="CI3" i="55" s="1"/>
  <c r="CJ3" i="55" s="1"/>
  <c r="CK3" i="55" s="1"/>
  <c r="CL3" i="55" s="1"/>
  <c r="CM3" i="55" s="1"/>
  <c r="CN3" i="55" s="1"/>
  <c r="CO3" i="55" s="1"/>
  <c r="CP3" i="55" s="1"/>
  <c r="CQ3" i="55" s="1"/>
  <c r="CR3" i="55" s="1"/>
  <c r="CS3" i="55" s="1"/>
  <c r="CT3" i="55" s="1"/>
  <c r="CU3" i="55" s="1"/>
  <c r="CV3" i="55" s="1"/>
  <c r="CW3" i="55" s="1"/>
  <c r="CX3" i="55" s="1"/>
  <c r="CY3" i="55" s="1"/>
  <c r="CZ3" i="55" s="1"/>
  <c r="DA3" i="55" s="1"/>
  <c r="DB3" i="55" s="1"/>
  <c r="DC3" i="55" s="1"/>
  <c r="DD3" i="55" s="1"/>
  <c r="DE3" i="55" s="1"/>
  <c r="DG3" i="54"/>
  <c r="DH3" i="54" s="1"/>
  <c r="DI3" i="54" s="1"/>
  <c r="DJ3" i="54" s="1"/>
  <c r="DK3" i="54" s="1"/>
  <c r="DL3" i="54" s="1"/>
  <c r="DM3" i="54" s="1"/>
  <c r="DN3" i="54" s="1"/>
  <c r="DO3" i="54" s="1"/>
  <c r="DP3" i="54" s="1"/>
  <c r="DQ3" i="54" s="1"/>
  <c r="DR3" i="54" s="1"/>
  <c r="DS3" i="54" s="1"/>
  <c r="DT3" i="54" s="1"/>
  <c r="DU3" i="54" s="1"/>
  <c r="DV3" i="54" s="1"/>
  <c r="DW3" i="54" s="1"/>
  <c r="DX3" i="54" s="1"/>
  <c r="DY3" i="54" s="1"/>
  <c r="DZ3" i="54" s="1"/>
  <c r="EA3" i="54" s="1"/>
  <c r="EB3" i="54" s="1"/>
  <c r="EC3" i="54" s="1"/>
  <c r="ED3" i="54" s="1"/>
  <c r="EE3" i="54" s="1"/>
  <c r="EF3" i="54" s="1"/>
  <c r="EG3" i="54" s="1"/>
  <c r="EH3" i="54" s="1"/>
  <c r="EI3" i="54" s="1"/>
  <c r="EJ3" i="54" s="1"/>
  <c r="EK3" i="54" s="1"/>
  <c r="EL3" i="54" s="1"/>
  <c r="EM3" i="54" s="1"/>
  <c r="EN3" i="54" s="1"/>
  <c r="EO3" i="54" s="1"/>
  <c r="EP3" i="54" s="1"/>
  <c r="EQ3" i="54" s="1"/>
  <c r="ER3" i="54" s="1"/>
  <c r="ES3" i="54" s="1"/>
  <c r="ET3" i="54" s="1"/>
  <c r="EU3" i="54" s="1"/>
  <c r="EV3" i="54" s="1"/>
  <c r="EW3" i="54" s="1"/>
  <c r="EX3" i="54" s="1"/>
  <c r="EY3" i="54" s="1"/>
  <c r="EZ3" i="54" s="1"/>
  <c r="FA3" i="54" s="1"/>
  <c r="FB3" i="54" s="1"/>
  <c r="FC3" i="54" s="1"/>
  <c r="FD3" i="54" s="1"/>
  <c r="FE3" i="54" s="1"/>
  <c r="BG3" i="54"/>
  <c r="BH3" i="54" s="1"/>
  <c r="BI3" i="54" s="1"/>
  <c r="BJ3" i="54" s="1"/>
  <c r="BK3" i="54" s="1"/>
  <c r="BL3" i="54" s="1"/>
  <c r="BM3" i="54" s="1"/>
  <c r="BN3" i="54" s="1"/>
  <c r="BO3" i="54" s="1"/>
  <c r="BP3" i="54" s="1"/>
  <c r="BQ3" i="54" s="1"/>
  <c r="BR3" i="54" s="1"/>
  <c r="BS3" i="54" s="1"/>
  <c r="BT3" i="54" s="1"/>
  <c r="BU3" i="54" s="1"/>
  <c r="BV3" i="54" s="1"/>
  <c r="BW3" i="54" s="1"/>
  <c r="BX3" i="54" s="1"/>
  <c r="BY3" i="54" s="1"/>
  <c r="BZ3" i="54" s="1"/>
  <c r="CA3" i="54" s="1"/>
  <c r="CB3" i="54" s="1"/>
  <c r="CC3" i="54" s="1"/>
  <c r="CD3" i="54" s="1"/>
  <c r="CE3" i="54" s="1"/>
  <c r="CF3" i="54" s="1"/>
  <c r="CG3" i="54" s="1"/>
  <c r="CH3" i="54" s="1"/>
  <c r="CI3" i="54" s="1"/>
  <c r="CJ3" i="54" s="1"/>
  <c r="CK3" i="54" s="1"/>
  <c r="CL3" i="54" s="1"/>
  <c r="CM3" i="54" s="1"/>
  <c r="CN3" i="54" s="1"/>
  <c r="CO3" i="54" s="1"/>
  <c r="CP3" i="54" s="1"/>
  <c r="CQ3" i="54" s="1"/>
  <c r="CR3" i="54" s="1"/>
  <c r="CS3" i="54" s="1"/>
  <c r="CT3" i="54" s="1"/>
  <c r="CU3" i="54" s="1"/>
  <c r="CV3" i="54" s="1"/>
  <c r="CW3" i="54" s="1"/>
  <c r="CX3" i="54" s="1"/>
  <c r="CY3" i="54" s="1"/>
  <c r="CZ3" i="54" s="1"/>
  <c r="DA3" i="54" s="1"/>
  <c r="DB3" i="54" s="1"/>
  <c r="DC3" i="54" s="1"/>
  <c r="DD3" i="54" s="1"/>
  <c r="DE3" i="54" s="1"/>
  <c r="DG3" i="53"/>
  <c r="DH3" i="53" s="1"/>
  <c r="DI3" i="53" s="1"/>
  <c r="DJ3" i="53" s="1"/>
  <c r="DK3" i="53" s="1"/>
  <c r="DL3" i="53" s="1"/>
  <c r="DM3" i="53" s="1"/>
  <c r="DN3" i="53" s="1"/>
  <c r="DO3" i="53" s="1"/>
  <c r="DP3" i="53" s="1"/>
  <c r="DQ3" i="53" s="1"/>
  <c r="DR3" i="53" s="1"/>
  <c r="DS3" i="53" s="1"/>
  <c r="DT3" i="53" s="1"/>
  <c r="DU3" i="53" s="1"/>
  <c r="DV3" i="53" s="1"/>
  <c r="DW3" i="53" s="1"/>
  <c r="DX3" i="53" s="1"/>
  <c r="DY3" i="53" s="1"/>
  <c r="DZ3" i="53" s="1"/>
  <c r="EA3" i="53" s="1"/>
  <c r="EB3" i="53" s="1"/>
  <c r="EC3" i="53" s="1"/>
  <c r="ED3" i="53" s="1"/>
  <c r="EE3" i="53" s="1"/>
  <c r="EF3" i="53" s="1"/>
  <c r="EG3" i="53" s="1"/>
  <c r="EH3" i="53" s="1"/>
  <c r="EI3" i="53" s="1"/>
  <c r="EJ3" i="53" s="1"/>
  <c r="EK3" i="53" s="1"/>
  <c r="EL3" i="53" s="1"/>
  <c r="EM3" i="53" s="1"/>
  <c r="EN3" i="53" s="1"/>
  <c r="EO3" i="53" s="1"/>
  <c r="EP3" i="53" s="1"/>
  <c r="EQ3" i="53" s="1"/>
  <c r="ER3" i="53" s="1"/>
  <c r="ES3" i="53" s="1"/>
  <c r="ET3" i="53" s="1"/>
  <c r="EU3" i="53" s="1"/>
  <c r="EV3" i="53" s="1"/>
  <c r="EW3" i="53" s="1"/>
  <c r="EX3" i="53" s="1"/>
  <c r="EY3" i="53" s="1"/>
  <c r="EZ3" i="53" s="1"/>
  <c r="FA3" i="53" s="1"/>
  <c r="FB3" i="53" s="1"/>
  <c r="FC3" i="53" s="1"/>
  <c r="FD3" i="53" s="1"/>
  <c r="FE3" i="53" s="1"/>
  <c r="BK3" i="53"/>
  <c r="BL3" i="53" s="1"/>
  <c r="BM3" i="53" s="1"/>
  <c r="BN3" i="53" s="1"/>
  <c r="BO3" i="53" s="1"/>
  <c r="BP3" i="53" s="1"/>
  <c r="BQ3" i="53" s="1"/>
  <c r="BR3" i="53" s="1"/>
  <c r="BS3" i="53" s="1"/>
  <c r="BT3" i="53" s="1"/>
  <c r="BU3" i="53" s="1"/>
  <c r="BV3" i="53" s="1"/>
  <c r="BW3" i="53" s="1"/>
  <c r="BX3" i="53" s="1"/>
  <c r="BY3" i="53" s="1"/>
  <c r="BZ3" i="53" s="1"/>
  <c r="CA3" i="53" s="1"/>
  <c r="CB3" i="53" s="1"/>
  <c r="CC3" i="53" s="1"/>
  <c r="CD3" i="53" s="1"/>
  <c r="CE3" i="53" s="1"/>
  <c r="CF3" i="53" s="1"/>
  <c r="CG3" i="53" s="1"/>
  <c r="CH3" i="53" s="1"/>
  <c r="CI3" i="53" s="1"/>
  <c r="CJ3" i="53" s="1"/>
  <c r="CK3" i="53" s="1"/>
  <c r="CL3" i="53" s="1"/>
  <c r="CM3" i="53" s="1"/>
  <c r="CN3" i="53" s="1"/>
  <c r="CO3" i="53" s="1"/>
  <c r="CP3" i="53" s="1"/>
  <c r="CQ3" i="53" s="1"/>
  <c r="CR3" i="53" s="1"/>
  <c r="CS3" i="53" s="1"/>
  <c r="CT3" i="53" s="1"/>
  <c r="CU3" i="53" s="1"/>
  <c r="CV3" i="53" s="1"/>
  <c r="CW3" i="53" s="1"/>
  <c r="CX3" i="53" s="1"/>
  <c r="CY3" i="53" s="1"/>
  <c r="CZ3" i="53" s="1"/>
  <c r="DA3" i="53" s="1"/>
  <c r="DB3" i="53" s="1"/>
  <c r="DC3" i="53" s="1"/>
  <c r="DD3" i="53" s="1"/>
  <c r="DE3" i="53" s="1"/>
  <c r="BG3" i="53"/>
  <c r="BH3" i="53" s="1"/>
  <c r="BI3" i="53" s="1"/>
  <c r="BJ3" i="53" s="1"/>
  <c r="DG3" i="52"/>
  <c r="DH3" i="52" s="1"/>
  <c r="DI3" i="52" s="1"/>
  <c r="DJ3" i="52" s="1"/>
  <c r="DK3" i="52" s="1"/>
  <c r="DL3" i="52" s="1"/>
  <c r="DM3" i="52" s="1"/>
  <c r="DN3" i="52" s="1"/>
  <c r="DO3" i="52" s="1"/>
  <c r="DP3" i="52" s="1"/>
  <c r="DQ3" i="52" s="1"/>
  <c r="DR3" i="52" s="1"/>
  <c r="DS3" i="52" s="1"/>
  <c r="DT3" i="52" s="1"/>
  <c r="DU3" i="52" s="1"/>
  <c r="DV3" i="52" s="1"/>
  <c r="DW3" i="52" s="1"/>
  <c r="DX3" i="52" s="1"/>
  <c r="DY3" i="52" s="1"/>
  <c r="DZ3" i="52" s="1"/>
  <c r="EA3" i="52" s="1"/>
  <c r="EB3" i="52" s="1"/>
  <c r="EC3" i="52" s="1"/>
  <c r="ED3" i="52" s="1"/>
  <c r="EE3" i="52" s="1"/>
  <c r="EF3" i="52" s="1"/>
  <c r="EG3" i="52" s="1"/>
  <c r="EH3" i="52" s="1"/>
  <c r="EI3" i="52" s="1"/>
  <c r="EJ3" i="52" s="1"/>
  <c r="EK3" i="52" s="1"/>
  <c r="EL3" i="52" s="1"/>
  <c r="EM3" i="52" s="1"/>
  <c r="EN3" i="52" s="1"/>
  <c r="EO3" i="52" s="1"/>
  <c r="EP3" i="52" s="1"/>
  <c r="EQ3" i="52" s="1"/>
  <c r="ER3" i="52" s="1"/>
  <c r="ES3" i="52" s="1"/>
  <c r="ET3" i="52" s="1"/>
  <c r="EU3" i="52" s="1"/>
  <c r="EV3" i="52" s="1"/>
  <c r="EW3" i="52" s="1"/>
  <c r="EX3" i="52" s="1"/>
  <c r="EY3" i="52" s="1"/>
  <c r="EZ3" i="52" s="1"/>
  <c r="FA3" i="52" s="1"/>
  <c r="FB3" i="52" s="1"/>
  <c r="FC3" i="52" s="1"/>
  <c r="FD3" i="52" s="1"/>
  <c r="FE3" i="52" s="1"/>
  <c r="BG3" i="52"/>
  <c r="BH3" i="52" s="1"/>
  <c r="BI3" i="52" s="1"/>
  <c r="BJ3" i="52" s="1"/>
  <c r="BK3" i="52" s="1"/>
  <c r="BL3" i="52" s="1"/>
  <c r="BM3" i="52" s="1"/>
  <c r="BN3" i="52" s="1"/>
  <c r="BO3" i="52" s="1"/>
  <c r="BP3" i="52" s="1"/>
  <c r="BQ3" i="52" s="1"/>
  <c r="BR3" i="52" s="1"/>
  <c r="BS3" i="52" s="1"/>
  <c r="BT3" i="52" s="1"/>
  <c r="BU3" i="52" s="1"/>
  <c r="BV3" i="52" s="1"/>
  <c r="BW3" i="52" s="1"/>
  <c r="BX3" i="52" s="1"/>
  <c r="BY3" i="52" s="1"/>
  <c r="BZ3" i="52" s="1"/>
  <c r="CA3" i="52" s="1"/>
  <c r="CB3" i="52" s="1"/>
  <c r="CC3" i="52" s="1"/>
  <c r="CD3" i="52" s="1"/>
  <c r="CE3" i="52" s="1"/>
  <c r="CF3" i="52" s="1"/>
  <c r="CG3" i="52" s="1"/>
  <c r="CH3" i="52" s="1"/>
  <c r="CI3" i="52" s="1"/>
  <c r="CJ3" i="52" s="1"/>
  <c r="CK3" i="52" s="1"/>
  <c r="CL3" i="52" s="1"/>
  <c r="CM3" i="52" s="1"/>
  <c r="CN3" i="52" s="1"/>
  <c r="CO3" i="52" s="1"/>
  <c r="CP3" i="52" s="1"/>
  <c r="CQ3" i="52" s="1"/>
  <c r="CR3" i="52" s="1"/>
  <c r="CS3" i="52" s="1"/>
  <c r="CT3" i="52" s="1"/>
  <c r="CU3" i="52" s="1"/>
  <c r="CV3" i="52" s="1"/>
  <c r="CW3" i="52" s="1"/>
  <c r="CX3" i="52" s="1"/>
  <c r="CY3" i="52" s="1"/>
  <c r="CZ3" i="52" s="1"/>
  <c r="DA3" i="52" s="1"/>
  <c r="DB3" i="52" s="1"/>
  <c r="DC3" i="52" s="1"/>
  <c r="DD3" i="52" s="1"/>
  <c r="DE3" i="52" s="1"/>
  <c r="DH3" i="51"/>
  <c r="DI3" i="51" s="1"/>
  <c r="DJ3" i="51" s="1"/>
  <c r="DK3" i="51" s="1"/>
  <c r="DL3" i="51" s="1"/>
  <c r="DM3" i="51" s="1"/>
  <c r="DN3" i="51" s="1"/>
  <c r="DO3" i="51" s="1"/>
  <c r="DP3" i="51" s="1"/>
  <c r="DQ3" i="51" s="1"/>
  <c r="DR3" i="51" s="1"/>
  <c r="DS3" i="51" s="1"/>
  <c r="DT3" i="51" s="1"/>
  <c r="DU3" i="51" s="1"/>
  <c r="DV3" i="51" s="1"/>
  <c r="DW3" i="51" s="1"/>
  <c r="DX3" i="51" s="1"/>
  <c r="DY3" i="51" s="1"/>
  <c r="DZ3" i="51" s="1"/>
  <c r="EA3" i="51" s="1"/>
  <c r="EB3" i="51" s="1"/>
  <c r="EC3" i="51" s="1"/>
  <c r="ED3" i="51" s="1"/>
  <c r="EE3" i="51" s="1"/>
  <c r="EF3" i="51" s="1"/>
  <c r="EG3" i="51" s="1"/>
  <c r="EH3" i="51" s="1"/>
  <c r="EI3" i="51" s="1"/>
  <c r="EJ3" i="51" s="1"/>
  <c r="EK3" i="51" s="1"/>
  <c r="EL3" i="51" s="1"/>
  <c r="EM3" i="51" s="1"/>
  <c r="EN3" i="51" s="1"/>
  <c r="EO3" i="51" s="1"/>
  <c r="EP3" i="51" s="1"/>
  <c r="EQ3" i="51" s="1"/>
  <c r="ER3" i="51" s="1"/>
  <c r="ES3" i="51" s="1"/>
  <c r="ET3" i="51" s="1"/>
  <c r="EU3" i="51" s="1"/>
  <c r="EV3" i="51" s="1"/>
  <c r="EW3" i="51" s="1"/>
  <c r="EX3" i="51" s="1"/>
  <c r="EY3" i="51" s="1"/>
  <c r="EZ3" i="51" s="1"/>
  <c r="FA3" i="51" s="1"/>
  <c r="FB3" i="51" s="1"/>
  <c r="FC3" i="51" s="1"/>
  <c r="FD3" i="51" s="1"/>
  <c r="FE3" i="51" s="1"/>
  <c r="DG3" i="51"/>
  <c r="BG3" i="51"/>
  <c r="BH3" i="51" s="1"/>
  <c r="BI3" i="51" s="1"/>
  <c r="BJ3" i="51" s="1"/>
  <c r="BK3" i="51" s="1"/>
  <c r="BL3" i="51" s="1"/>
  <c r="BM3" i="51" s="1"/>
  <c r="BN3" i="51" s="1"/>
  <c r="BO3" i="51" s="1"/>
  <c r="BP3" i="51" s="1"/>
  <c r="BQ3" i="51" s="1"/>
  <c r="BR3" i="51" s="1"/>
  <c r="BS3" i="51" s="1"/>
  <c r="BT3" i="51" s="1"/>
  <c r="BU3" i="51" s="1"/>
  <c r="BV3" i="51" s="1"/>
  <c r="BW3" i="51" s="1"/>
  <c r="BX3" i="51" s="1"/>
  <c r="BY3" i="51" s="1"/>
  <c r="BZ3" i="51" s="1"/>
  <c r="CA3" i="51" s="1"/>
  <c r="CB3" i="51" s="1"/>
  <c r="CC3" i="51" s="1"/>
  <c r="CD3" i="51" s="1"/>
  <c r="CE3" i="51" s="1"/>
  <c r="CF3" i="51" s="1"/>
  <c r="CG3" i="51" s="1"/>
  <c r="CH3" i="51" s="1"/>
  <c r="CI3" i="51" s="1"/>
  <c r="CJ3" i="51" s="1"/>
  <c r="CK3" i="51" s="1"/>
  <c r="CL3" i="51" s="1"/>
  <c r="CM3" i="51" s="1"/>
  <c r="CN3" i="51" s="1"/>
  <c r="CO3" i="51" s="1"/>
  <c r="CP3" i="51" s="1"/>
  <c r="CQ3" i="51" s="1"/>
  <c r="CR3" i="51" s="1"/>
  <c r="CS3" i="51" s="1"/>
  <c r="CT3" i="51" s="1"/>
  <c r="CU3" i="51" s="1"/>
  <c r="CV3" i="51" s="1"/>
  <c r="CW3" i="51" s="1"/>
  <c r="CX3" i="51" s="1"/>
  <c r="CY3" i="51" s="1"/>
  <c r="CZ3" i="51" s="1"/>
  <c r="DA3" i="51" s="1"/>
  <c r="DB3" i="51" s="1"/>
  <c r="DC3" i="51" s="1"/>
  <c r="DD3" i="51" s="1"/>
  <c r="DE3" i="51" s="1"/>
  <c r="DG3" i="50"/>
  <c r="DH3" i="50" s="1"/>
  <c r="DI3" i="50" s="1"/>
  <c r="DJ3" i="50" s="1"/>
  <c r="DK3" i="50" s="1"/>
  <c r="DL3" i="50" s="1"/>
  <c r="DM3" i="50" s="1"/>
  <c r="DN3" i="50" s="1"/>
  <c r="DO3" i="50" s="1"/>
  <c r="DP3" i="50" s="1"/>
  <c r="DQ3" i="50" s="1"/>
  <c r="DR3" i="50" s="1"/>
  <c r="DS3" i="50" s="1"/>
  <c r="DT3" i="50" s="1"/>
  <c r="DU3" i="50" s="1"/>
  <c r="DV3" i="50" s="1"/>
  <c r="DW3" i="50" s="1"/>
  <c r="DX3" i="50" s="1"/>
  <c r="DY3" i="50" s="1"/>
  <c r="DZ3" i="50" s="1"/>
  <c r="EA3" i="50" s="1"/>
  <c r="EB3" i="50" s="1"/>
  <c r="EC3" i="50" s="1"/>
  <c r="ED3" i="50" s="1"/>
  <c r="EE3" i="50" s="1"/>
  <c r="EF3" i="50" s="1"/>
  <c r="EG3" i="50" s="1"/>
  <c r="EH3" i="50" s="1"/>
  <c r="EI3" i="50" s="1"/>
  <c r="EJ3" i="50" s="1"/>
  <c r="EK3" i="50" s="1"/>
  <c r="EL3" i="50" s="1"/>
  <c r="EM3" i="50" s="1"/>
  <c r="EN3" i="50" s="1"/>
  <c r="EO3" i="50" s="1"/>
  <c r="EP3" i="50" s="1"/>
  <c r="EQ3" i="50" s="1"/>
  <c r="ER3" i="50" s="1"/>
  <c r="ES3" i="50" s="1"/>
  <c r="ET3" i="50" s="1"/>
  <c r="EU3" i="50" s="1"/>
  <c r="EV3" i="50" s="1"/>
  <c r="EW3" i="50" s="1"/>
  <c r="EX3" i="50" s="1"/>
  <c r="EY3" i="50" s="1"/>
  <c r="EZ3" i="50" s="1"/>
  <c r="FA3" i="50" s="1"/>
  <c r="FB3" i="50" s="1"/>
  <c r="FC3" i="50" s="1"/>
  <c r="FD3" i="50" s="1"/>
  <c r="FE3" i="50" s="1"/>
  <c r="BG3" i="50"/>
  <c r="BH3" i="50" s="1"/>
  <c r="BI3" i="50" s="1"/>
  <c r="BJ3" i="50" s="1"/>
  <c r="BK3" i="50" s="1"/>
  <c r="BL3" i="50" s="1"/>
  <c r="BM3" i="50" s="1"/>
  <c r="BN3" i="50" s="1"/>
  <c r="BO3" i="50" s="1"/>
  <c r="BP3" i="50" s="1"/>
  <c r="BQ3" i="50" s="1"/>
  <c r="BR3" i="50" s="1"/>
  <c r="BS3" i="50" s="1"/>
  <c r="BT3" i="50" s="1"/>
  <c r="BU3" i="50" s="1"/>
  <c r="BV3" i="50" s="1"/>
  <c r="BW3" i="50" s="1"/>
  <c r="BX3" i="50" s="1"/>
  <c r="BY3" i="50" s="1"/>
  <c r="BZ3" i="50" s="1"/>
  <c r="CA3" i="50" s="1"/>
  <c r="CB3" i="50" s="1"/>
  <c r="CC3" i="50" s="1"/>
  <c r="CD3" i="50" s="1"/>
  <c r="CE3" i="50" s="1"/>
  <c r="CF3" i="50" s="1"/>
  <c r="CG3" i="50" s="1"/>
  <c r="CH3" i="50" s="1"/>
  <c r="CI3" i="50" s="1"/>
  <c r="CJ3" i="50" s="1"/>
  <c r="CK3" i="50" s="1"/>
  <c r="CL3" i="50" s="1"/>
  <c r="CM3" i="50" s="1"/>
  <c r="CN3" i="50" s="1"/>
  <c r="CO3" i="50" s="1"/>
  <c r="CP3" i="50" s="1"/>
  <c r="CQ3" i="50" s="1"/>
  <c r="CR3" i="50" s="1"/>
  <c r="CS3" i="50" s="1"/>
  <c r="CT3" i="50" s="1"/>
  <c r="CU3" i="50" s="1"/>
  <c r="CV3" i="50" s="1"/>
  <c r="CW3" i="50" s="1"/>
  <c r="CX3" i="50" s="1"/>
  <c r="CY3" i="50" s="1"/>
  <c r="CZ3" i="50" s="1"/>
  <c r="DA3" i="50" s="1"/>
  <c r="DB3" i="50" s="1"/>
  <c r="DC3" i="50" s="1"/>
  <c r="DD3" i="50" s="1"/>
  <c r="DE3" i="50" s="1"/>
  <c r="DG3" i="49"/>
  <c r="DH3" i="49" s="1"/>
  <c r="DI3" i="49" s="1"/>
  <c r="DJ3" i="49" s="1"/>
  <c r="DK3" i="49" s="1"/>
  <c r="DL3" i="49" s="1"/>
  <c r="DM3" i="49" s="1"/>
  <c r="DN3" i="49" s="1"/>
  <c r="DO3" i="49" s="1"/>
  <c r="DP3" i="49" s="1"/>
  <c r="DQ3" i="49" s="1"/>
  <c r="DR3" i="49" s="1"/>
  <c r="DS3" i="49" s="1"/>
  <c r="DT3" i="49" s="1"/>
  <c r="DU3" i="49" s="1"/>
  <c r="DV3" i="49" s="1"/>
  <c r="DW3" i="49" s="1"/>
  <c r="DX3" i="49" s="1"/>
  <c r="DY3" i="49" s="1"/>
  <c r="DZ3" i="49" s="1"/>
  <c r="EA3" i="49" s="1"/>
  <c r="EB3" i="49" s="1"/>
  <c r="EC3" i="49" s="1"/>
  <c r="ED3" i="49" s="1"/>
  <c r="EE3" i="49" s="1"/>
  <c r="EF3" i="49" s="1"/>
  <c r="EG3" i="49" s="1"/>
  <c r="EH3" i="49" s="1"/>
  <c r="EI3" i="49" s="1"/>
  <c r="EJ3" i="49" s="1"/>
  <c r="EK3" i="49" s="1"/>
  <c r="EL3" i="49" s="1"/>
  <c r="EM3" i="49" s="1"/>
  <c r="EN3" i="49" s="1"/>
  <c r="EO3" i="49" s="1"/>
  <c r="EP3" i="49" s="1"/>
  <c r="EQ3" i="49" s="1"/>
  <c r="ER3" i="49" s="1"/>
  <c r="ES3" i="49" s="1"/>
  <c r="ET3" i="49" s="1"/>
  <c r="EU3" i="49" s="1"/>
  <c r="EV3" i="49" s="1"/>
  <c r="EW3" i="49" s="1"/>
  <c r="EX3" i="49" s="1"/>
  <c r="EY3" i="49" s="1"/>
  <c r="EZ3" i="49" s="1"/>
  <c r="FA3" i="49" s="1"/>
  <c r="FB3" i="49" s="1"/>
  <c r="FC3" i="49" s="1"/>
  <c r="FD3" i="49" s="1"/>
  <c r="FE3" i="49" s="1"/>
  <c r="BG3" i="49"/>
  <c r="BH3" i="49" s="1"/>
  <c r="BI3" i="49" s="1"/>
  <c r="BJ3" i="49" s="1"/>
  <c r="BK3" i="49" s="1"/>
  <c r="BL3" i="49" s="1"/>
  <c r="BM3" i="49" s="1"/>
  <c r="BN3" i="49" s="1"/>
  <c r="BO3" i="49" s="1"/>
  <c r="BP3" i="49" s="1"/>
  <c r="BQ3" i="49" s="1"/>
  <c r="BR3" i="49" s="1"/>
  <c r="BS3" i="49" s="1"/>
  <c r="BT3" i="49" s="1"/>
  <c r="BU3" i="49" s="1"/>
  <c r="BV3" i="49" s="1"/>
  <c r="BW3" i="49" s="1"/>
  <c r="BX3" i="49" s="1"/>
  <c r="BY3" i="49" s="1"/>
  <c r="BZ3" i="49" s="1"/>
  <c r="CA3" i="49" s="1"/>
  <c r="CB3" i="49" s="1"/>
  <c r="CC3" i="49" s="1"/>
  <c r="CD3" i="49" s="1"/>
  <c r="CE3" i="49" s="1"/>
  <c r="CF3" i="49" s="1"/>
  <c r="CG3" i="49" s="1"/>
  <c r="CH3" i="49" s="1"/>
  <c r="CI3" i="49" s="1"/>
  <c r="CJ3" i="49" s="1"/>
  <c r="CK3" i="49" s="1"/>
  <c r="CL3" i="49" s="1"/>
  <c r="CM3" i="49" s="1"/>
  <c r="CN3" i="49" s="1"/>
  <c r="CO3" i="49" s="1"/>
  <c r="CP3" i="49" s="1"/>
  <c r="CQ3" i="49" s="1"/>
  <c r="CR3" i="49" s="1"/>
  <c r="CS3" i="49" s="1"/>
  <c r="CT3" i="49" s="1"/>
  <c r="CU3" i="49" s="1"/>
  <c r="CV3" i="49" s="1"/>
  <c r="CW3" i="49" s="1"/>
  <c r="CX3" i="49" s="1"/>
  <c r="CY3" i="49" s="1"/>
  <c r="CZ3" i="49" s="1"/>
  <c r="DA3" i="49" s="1"/>
  <c r="DB3" i="49" s="1"/>
  <c r="DC3" i="49" s="1"/>
  <c r="DD3" i="49" s="1"/>
  <c r="DE3" i="49" s="1"/>
  <c r="DG3" i="48"/>
  <c r="DH3" i="48" s="1"/>
  <c r="DI3" i="48" s="1"/>
  <c r="DJ3" i="48" s="1"/>
  <c r="DK3" i="48" s="1"/>
  <c r="DL3" i="48" s="1"/>
  <c r="DM3" i="48" s="1"/>
  <c r="DN3" i="48" s="1"/>
  <c r="DO3" i="48" s="1"/>
  <c r="DP3" i="48" s="1"/>
  <c r="DQ3" i="48" s="1"/>
  <c r="DR3" i="48" s="1"/>
  <c r="DS3" i="48" s="1"/>
  <c r="DT3" i="48" s="1"/>
  <c r="DU3" i="48" s="1"/>
  <c r="DV3" i="48" s="1"/>
  <c r="DW3" i="48" s="1"/>
  <c r="DX3" i="48" s="1"/>
  <c r="DY3" i="48" s="1"/>
  <c r="DZ3" i="48" s="1"/>
  <c r="EA3" i="48" s="1"/>
  <c r="EB3" i="48" s="1"/>
  <c r="EC3" i="48" s="1"/>
  <c r="ED3" i="48" s="1"/>
  <c r="EE3" i="48" s="1"/>
  <c r="EF3" i="48" s="1"/>
  <c r="EG3" i="48" s="1"/>
  <c r="EH3" i="48" s="1"/>
  <c r="EI3" i="48" s="1"/>
  <c r="EJ3" i="48" s="1"/>
  <c r="EK3" i="48" s="1"/>
  <c r="EL3" i="48" s="1"/>
  <c r="EM3" i="48" s="1"/>
  <c r="EN3" i="48" s="1"/>
  <c r="EO3" i="48" s="1"/>
  <c r="EP3" i="48" s="1"/>
  <c r="EQ3" i="48" s="1"/>
  <c r="ER3" i="48" s="1"/>
  <c r="ES3" i="48" s="1"/>
  <c r="ET3" i="48" s="1"/>
  <c r="EU3" i="48" s="1"/>
  <c r="EV3" i="48" s="1"/>
  <c r="EW3" i="48" s="1"/>
  <c r="EX3" i="48" s="1"/>
  <c r="EY3" i="48" s="1"/>
  <c r="EZ3" i="48" s="1"/>
  <c r="FA3" i="48" s="1"/>
  <c r="FB3" i="48" s="1"/>
  <c r="FC3" i="48" s="1"/>
  <c r="FD3" i="48" s="1"/>
  <c r="FE3" i="48" s="1"/>
  <c r="BG3" i="48"/>
  <c r="BH3" i="48" s="1"/>
  <c r="BI3" i="48" s="1"/>
  <c r="BJ3" i="48" s="1"/>
  <c r="BK3" i="48" s="1"/>
  <c r="BL3" i="48" s="1"/>
  <c r="BM3" i="48" s="1"/>
  <c r="BN3" i="48" s="1"/>
  <c r="BO3" i="48" s="1"/>
  <c r="BP3" i="48" s="1"/>
  <c r="BQ3" i="48" s="1"/>
  <c r="BR3" i="48" s="1"/>
  <c r="BS3" i="48" s="1"/>
  <c r="BT3" i="48" s="1"/>
  <c r="BU3" i="48" s="1"/>
  <c r="BV3" i="48" s="1"/>
  <c r="BW3" i="48" s="1"/>
  <c r="BX3" i="48" s="1"/>
  <c r="BY3" i="48" s="1"/>
  <c r="BZ3" i="48" s="1"/>
  <c r="CA3" i="48" s="1"/>
  <c r="CB3" i="48" s="1"/>
  <c r="CC3" i="48" s="1"/>
  <c r="CD3" i="48" s="1"/>
  <c r="CE3" i="48" s="1"/>
  <c r="CF3" i="48" s="1"/>
  <c r="CG3" i="48" s="1"/>
  <c r="CH3" i="48" s="1"/>
  <c r="CI3" i="48" s="1"/>
  <c r="CJ3" i="48" s="1"/>
  <c r="CK3" i="48" s="1"/>
  <c r="CL3" i="48" s="1"/>
  <c r="CM3" i="48" s="1"/>
  <c r="CN3" i="48" s="1"/>
  <c r="CO3" i="48" s="1"/>
  <c r="CP3" i="48" s="1"/>
  <c r="CQ3" i="48" s="1"/>
  <c r="CR3" i="48" s="1"/>
  <c r="CS3" i="48" s="1"/>
  <c r="CT3" i="48" s="1"/>
  <c r="CU3" i="48" s="1"/>
  <c r="CV3" i="48" s="1"/>
  <c r="CW3" i="48" s="1"/>
  <c r="CX3" i="48" s="1"/>
  <c r="CY3" i="48" s="1"/>
  <c r="CZ3" i="48" s="1"/>
  <c r="DA3" i="48" s="1"/>
  <c r="DB3" i="48" s="1"/>
  <c r="DC3" i="48" s="1"/>
  <c r="DD3" i="48" s="1"/>
  <c r="DE3" i="48" s="1"/>
  <c r="DG3" i="47"/>
  <c r="DH3" i="47" s="1"/>
  <c r="DI3" i="47" s="1"/>
  <c r="DJ3" i="47" s="1"/>
  <c r="DK3" i="47" s="1"/>
  <c r="DL3" i="47" s="1"/>
  <c r="DM3" i="47" s="1"/>
  <c r="DN3" i="47" s="1"/>
  <c r="DO3" i="47" s="1"/>
  <c r="DP3" i="47" s="1"/>
  <c r="DQ3" i="47" s="1"/>
  <c r="DR3" i="47" s="1"/>
  <c r="DS3" i="47" s="1"/>
  <c r="DT3" i="47" s="1"/>
  <c r="DU3" i="47" s="1"/>
  <c r="DV3" i="47" s="1"/>
  <c r="DW3" i="47" s="1"/>
  <c r="DX3" i="47" s="1"/>
  <c r="DY3" i="47" s="1"/>
  <c r="DZ3" i="47" s="1"/>
  <c r="EA3" i="47" s="1"/>
  <c r="EB3" i="47" s="1"/>
  <c r="EC3" i="47" s="1"/>
  <c r="ED3" i="47" s="1"/>
  <c r="EE3" i="47" s="1"/>
  <c r="EF3" i="47" s="1"/>
  <c r="EG3" i="47" s="1"/>
  <c r="EH3" i="47" s="1"/>
  <c r="EI3" i="47" s="1"/>
  <c r="EJ3" i="47" s="1"/>
  <c r="EK3" i="47" s="1"/>
  <c r="EL3" i="47" s="1"/>
  <c r="EM3" i="47" s="1"/>
  <c r="EN3" i="47" s="1"/>
  <c r="EO3" i="47" s="1"/>
  <c r="EP3" i="47" s="1"/>
  <c r="EQ3" i="47" s="1"/>
  <c r="ER3" i="47" s="1"/>
  <c r="ES3" i="47" s="1"/>
  <c r="ET3" i="47" s="1"/>
  <c r="EU3" i="47" s="1"/>
  <c r="EV3" i="47" s="1"/>
  <c r="EW3" i="47" s="1"/>
  <c r="EX3" i="47" s="1"/>
  <c r="EY3" i="47" s="1"/>
  <c r="EZ3" i="47" s="1"/>
  <c r="FA3" i="47" s="1"/>
  <c r="FB3" i="47" s="1"/>
  <c r="FC3" i="47" s="1"/>
  <c r="FD3" i="47" s="1"/>
  <c r="FE3" i="47" s="1"/>
  <c r="BG3" i="47"/>
  <c r="BH3" i="47" s="1"/>
  <c r="BI3" i="47" s="1"/>
  <c r="BJ3" i="47" s="1"/>
  <c r="BK3" i="47" s="1"/>
  <c r="BL3" i="47" s="1"/>
  <c r="BM3" i="47" s="1"/>
  <c r="BN3" i="47" s="1"/>
  <c r="BO3" i="47" s="1"/>
  <c r="BP3" i="47" s="1"/>
  <c r="BQ3" i="47" s="1"/>
  <c r="BR3" i="47" s="1"/>
  <c r="BS3" i="47" s="1"/>
  <c r="BT3" i="47" s="1"/>
  <c r="BU3" i="47" s="1"/>
  <c r="BV3" i="47" s="1"/>
  <c r="BW3" i="47" s="1"/>
  <c r="BX3" i="47" s="1"/>
  <c r="BY3" i="47" s="1"/>
  <c r="BZ3" i="47" s="1"/>
  <c r="CA3" i="47" s="1"/>
  <c r="CB3" i="47" s="1"/>
  <c r="CC3" i="47" s="1"/>
  <c r="CD3" i="47" s="1"/>
  <c r="CE3" i="47" s="1"/>
  <c r="CF3" i="47" s="1"/>
  <c r="CG3" i="47" s="1"/>
  <c r="CH3" i="47" s="1"/>
  <c r="CI3" i="47" s="1"/>
  <c r="CJ3" i="47" s="1"/>
  <c r="CK3" i="47" s="1"/>
  <c r="CL3" i="47" s="1"/>
  <c r="CM3" i="47" s="1"/>
  <c r="CN3" i="47" s="1"/>
  <c r="CO3" i="47" s="1"/>
  <c r="CP3" i="47" s="1"/>
  <c r="CQ3" i="47" s="1"/>
  <c r="CR3" i="47" s="1"/>
  <c r="CS3" i="47" s="1"/>
  <c r="CT3" i="47" s="1"/>
  <c r="CU3" i="47" s="1"/>
  <c r="CV3" i="47" s="1"/>
  <c r="CW3" i="47" s="1"/>
  <c r="CX3" i="47" s="1"/>
  <c r="CY3" i="47" s="1"/>
  <c r="CZ3" i="47" s="1"/>
  <c r="DA3" i="47" s="1"/>
  <c r="DB3" i="47" s="1"/>
  <c r="DC3" i="47" s="1"/>
  <c r="DD3" i="47" s="1"/>
  <c r="DE3" i="47" s="1"/>
  <c r="DG3" i="46"/>
  <c r="DH3" i="46" s="1"/>
  <c r="DI3" i="46" s="1"/>
  <c r="DJ3" i="46" s="1"/>
  <c r="DK3" i="46" s="1"/>
  <c r="DL3" i="46" s="1"/>
  <c r="DM3" i="46" s="1"/>
  <c r="DN3" i="46" s="1"/>
  <c r="DO3" i="46" s="1"/>
  <c r="DP3" i="46" s="1"/>
  <c r="DQ3" i="46" s="1"/>
  <c r="DR3" i="46" s="1"/>
  <c r="DS3" i="46" s="1"/>
  <c r="DT3" i="46" s="1"/>
  <c r="DU3" i="46" s="1"/>
  <c r="DV3" i="46" s="1"/>
  <c r="DW3" i="46" s="1"/>
  <c r="DX3" i="46" s="1"/>
  <c r="DY3" i="46" s="1"/>
  <c r="DZ3" i="46" s="1"/>
  <c r="EA3" i="46" s="1"/>
  <c r="EB3" i="46" s="1"/>
  <c r="EC3" i="46" s="1"/>
  <c r="ED3" i="46" s="1"/>
  <c r="EE3" i="46" s="1"/>
  <c r="EF3" i="46" s="1"/>
  <c r="EG3" i="46" s="1"/>
  <c r="EH3" i="46" s="1"/>
  <c r="EI3" i="46" s="1"/>
  <c r="EJ3" i="46" s="1"/>
  <c r="EK3" i="46" s="1"/>
  <c r="EL3" i="46" s="1"/>
  <c r="EM3" i="46" s="1"/>
  <c r="EN3" i="46" s="1"/>
  <c r="EO3" i="46" s="1"/>
  <c r="EP3" i="46" s="1"/>
  <c r="EQ3" i="46" s="1"/>
  <c r="ER3" i="46" s="1"/>
  <c r="ES3" i="46" s="1"/>
  <c r="ET3" i="46" s="1"/>
  <c r="EU3" i="46" s="1"/>
  <c r="EV3" i="46" s="1"/>
  <c r="EW3" i="46" s="1"/>
  <c r="EX3" i="46" s="1"/>
  <c r="EY3" i="46" s="1"/>
  <c r="EZ3" i="46" s="1"/>
  <c r="FA3" i="46" s="1"/>
  <c r="FB3" i="46" s="1"/>
  <c r="FC3" i="46" s="1"/>
  <c r="FD3" i="46" s="1"/>
  <c r="FE3" i="46" s="1"/>
  <c r="BG3" i="46"/>
  <c r="BH3" i="46" s="1"/>
  <c r="BI3" i="46" s="1"/>
  <c r="BJ3" i="46" s="1"/>
  <c r="BK3" i="46" s="1"/>
  <c r="BL3" i="46" s="1"/>
  <c r="BM3" i="46" s="1"/>
  <c r="BN3" i="46" s="1"/>
  <c r="BO3" i="46" s="1"/>
  <c r="BP3" i="46" s="1"/>
  <c r="BQ3" i="46" s="1"/>
  <c r="BR3" i="46" s="1"/>
  <c r="BS3" i="46" s="1"/>
  <c r="BT3" i="46" s="1"/>
  <c r="BU3" i="46" s="1"/>
  <c r="BV3" i="46" s="1"/>
  <c r="BW3" i="46" s="1"/>
  <c r="BX3" i="46" s="1"/>
  <c r="BY3" i="46" s="1"/>
  <c r="BZ3" i="46" s="1"/>
  <c r="CA3" i="46" s="1"/>
  <c r="CB3" i="46" s="1"/>
  <c r="CC3" i="46" s="1"/>
  <c r="CD3" i="46" s="1"/>
  <c r="CE3" i="46" s="1"/>
  <c r="CF3" i="46" s="1"/>
  <c r="CG3" i="46" s="1"/>
  <c r="CH3" i="46" s="1"/>
  <c r="CI3" i="46" s="1"/>
  <c r="CJ3" i="46" s="1"/>
  <c r="CK3" i="46" s="1"/>
  <c r="CL3" i="46" s="1"/>
  <c r="CM3" i="46" s="1"/>
  <c r="CN3" i="46" s="1"/>
  <c r="CO3" i="46" s="1"/>
  <c r="CP3" i="46" s="1"/>
  <c r="CQ3" i="46" s="1"/>
  <c r="CR3" i="46" s="1"/>
  <c r="CS3" i="46" s="1"/>
  <c r="CT3" i="46" s="1"/>
  <c r="CU3" i="46" s="1"/>
  <c r="CV3" i="46" s="1"/>
  <c r="CW3" i="46" s="1"/>
  <c r="CX3" i="46" s="1"/>
  <c r="CY3" i="46" s="1"/>
  <c r="CZ3" i="46" s="1"/>
  <c r="DA3" i="46" s="1"/>
  <c r="DB3" i="46" s="1"/>
  <c r="DC3" i="46" s="1"/>
  <c r="DD3" i="46" s="1"/>
  <c r="DE3" i="46" s="1"/>
  <c r="DG3" i="45"/>
  <c r="DH3" i="45" s="1"/>
  <c r="DI3" i="45" s="1"/>
  <c r="DJ3" i="45" s="1"/>
  <c r="DK3" i="45" s="1"/>
  <c r="DL3" i="45" s="1"/>
  <c r="DM3" i="45" s="1"/>
  <c r="DN3" i="45" s="1"/>
  <c r="DO3" i="45" s="1"/>
  <c r="DP3" i="45" s="1"/>
  <c r="DQ3" i="45" s="1"/>
  <c r="DR3" i="45" s="1"/>
  <c r="DS3" i="45" s="1"/>
  <c r="DT3" i="45" s="1"/>
  <c r="DU3" i="45" s="1"/>
  <c r="DV3" i="45" s="1"/>
  <c r="DW3" i="45" s="1"/>
  <c r="DX3" i="45" s="1"/>
  <c r="DY3" i="45" s="1"/>
  <c r="DZ3" i="45" s="1"/>
  <c r="EA3" i="45" s="1"/>
  <c r="EB3" i="45" s="1"/>
  <c r="EC3" i="45" s="1"/>
  <c r="ED3" i="45" s="1"/>
  <c r="EE3" i="45" s="1"/>
  <c r="EF3" i="45" s="1"/>
  <c r="EG3" i="45" s="1"/>
  <c r="EH3" i="45" s="1"/>
  <c r="EI3" i="45" s="1"/>
  <c r="EJ3" i="45" s="1"/>
  <c r="EK3" i="45" s="1"/>
  <c r="EL3" i="45" s="1"/>
  <c r="EM3" i="45" s="1"/>
  <c r="EN3" i="45" s="1"/>
  <c r="EO3" i="45" s="1"/>
  <c r="EP3" i="45" s="1"/>
  <c r="EQ3" i="45" s="1"/>
  <c r="ER3" i="45" s="1"/>
  <c r="ES3" i="45" s="1"/>
  <c r="ET3" i="45" s="1"/>
  <c r="EU3" i="45" s="1"/>
  <c r="EV3" i="45" s="1"/>
  <c r="EW3" i="45" s="1"/>
  <c r="EX3" i="45" s="1"/>
  <c r="EY3" i="45" s="1"/>
  <c r="EZ3" i="45" s="1"/>
  <c r="FA3" i="45" s="1"/>
  <c r="FB3" i="45" s="1"/>
  <c r="FC3" i="45" s="1"/>
  <c r="FD3" i="45" s="1"/>
  <c r="FE3" i="45" s="1"/>
  <c r="BG3" i="45"/>
  <c r="BH3" i="45" s="1"/>
  <c r="BI3" i="45" s="1"/>
  <c r="BJ3" i="45" s="1"/>
  <c r="BK3" i="45" s="1"/>
  <c r="BL3" i="45" s="1"/>
  <c r="BM3" i="45" s="1"/>
  <c r="BN3" i="45" s="1"/>
  <c r="BO3" i="45" s="1"/>
  <c r="BP3" i="45" s="1"/>
  <c r="BQ3" i="45" s="1"/>
  <c r="BR3" i="45" s="1"/>
  <c r="BS3" i="45" s="1"/>
  <c r="BT3" i="45" s="1"/>
  <c r="BU3" i="45" s="1"/>
  <c r="BV3" i="45" s="1"/>
  <c r="BW3" i="45" s="1"/>
  <c r="BX3" i="45" s="1"/>
  <c r="BY3" i="45" s="1"/>
  <c r="BZ3" i="45" s="1"/>
  <c r="CA3" i="45" s="1"/>
  <c r="CB3" i="45" s="1"/>
  <c r="CC3" i="45" s="1"/>
  <c r="CD3" i="45" s="1"/>
  <c r="CE3" i="45" s="1"/>
  <c r="CF3" i="45" s="1"/>
  <c r="CG3" i="45" s="1"/>
  <c r="CH3" i="45" s="1"/>
  <c r="CI3" i="45" s="1"/>
  <c r="CJ3" i="45" s="1"/>
  <c r="CK3" i="45" s="1"/>
  <c r="CL3" i="45" s="1"/>
  <c r="CM3" i="45" s="1"/>
  <c r="CN3" i="45" s="1"/>
  <c r="CO3" i="45" s="1"/>
  <c r="CP3" i="45" s="1"/>
  <c r="CQ3" i="45" s="1"/>
  <c r="CR3" i="45" s="1"/>
  <c r="CS3" i="45" s="1"/>
  <c r="CT3" i="45" s="1"/>
  <c r="CU3" i="45" s="1"/>
  <c r="CV3" i="45" s="1"/>
  <c r="CW3" i="45" s="1"/>
  <c r="CX3" i="45" s="1"/>
  <c r="CY3" i="45" s="1"/>
  <c r="CZ3" i="45" s="1"/>
  <c r="DA3" i="45" s="1"/>
  <c r="DB3" i="45" s="1"/>
  <c r="DC3" i="45" s="1"/>
  <c r="DD3" i="45" s="1"/>
  <c r="DE3" i="45" s="1"/>
  <c r="DG3" i="44"/>
  <c r="DH3" i="44" s="1"/>
  <c r="DI3" i="44" s="1"/>
  <c r="DJ3" i="44" s="1"/>
  <c r="DK3" i="44" s="1"/>
  <c r="DL3" i="44" s="1"/>
  <c r="DM3" i="44" s="1"/>
  <c r="DN3" i="44" s="1"/>
  <c r="DO3" i="44" s="1"/>
  <c r="DP3" i="44" s="1"/>
  <c r="DQ3" i="44" s="1"/>
  <c r="DR3" i="44" s="1"/>
  <c r="DS3" i="44" s="1"/>
  <c r="DT3" i="44" s="1"/>
  <c r="DU3" i="44" s="1"/>
  <c r="DV3" i="44" s="1"/>
  <c r="DW3" i="44" s="1"/>
  <c r="DX3" i="44" s="1"/>
  <c r="DY3" i="44" s="1"/>
  <c r="DZ3" i="44" s="1"/>
  <c r="EA3" i="44" s="1"/>
  <c r="EB3" i="44" s="1"/>
  <c r="EC3" i="44" s="1"/>
  <c r="ED3" i="44" s="1"/>
  <c r="EE3" i="44" s="1"/>
  <c r="EF3" i="44" s="1"/>
  <c r="EG3" i="44" s="1"/>
  <c r="EH3" i="44" s="1"/>
  <c r="EI3" i="44" s="1"/>
  <c r="EJ3" i="44" s="1"/>
  <c r="EK3" i="44" s="1"/>
  <c r="EL3" i="44" s="1"/>
  <c r="EM3" i="44" s="1"/>
  <c r="EN3" i="44" s="1"/>
  <c r="EO3" i="44" s="1"/>
  <c r="EP3" i="44" s="1"/>
  <c r="EQ3" i="44" s="1"/>
  <c r="ER3" i="44" s="1"/>
  <c r="ES3" i="44" s="1"/>
  <c r="ET3" i="44" s="1"/>
  <c r="EU3" i="44" s="1"/>
  <c r="EV3" i="44" s="1"/>
  <c r="EW3" i="44" s="1"/>
  <c r="EX3" i="44" s="1"/>
  <c r="EY3" i="44" s="1"/>
  <c r="EZ3" i="44" s="1"/>
  <c r="FA3" i="44" s="1"/>
  <c r="FB3" i="44" s="1"/>
  <c r="FC3" i="44" s="1"/>
  <c r="FD3" i="44" s="1"/>
  <c r="FE3" i="44" s="1"/>
  <c r="BG3" i="44"/>
  <c r="BH3" i="44" s="1"/>
  <c r="BI3" i="44" s="1"/>
  <c r="BJ3" i="44" s="1"/>
  <c r="BK3" i="44" s="1"/>
  <c r="BL3" i="44" s="1"/>
  <c r="BM3" i="44" s="1"/>
  <c r="BN3" i="44" s="1"/>
  <c r="BO3" i="44" s="1"/>
  <c r="BP3" i="44" s="1"/>
  <c r="BQ3" i="44" s="1"/>
  <c r="BR3" i="44" s="1"/>
  <c r="BS3" i="44" s="1"/>
  <c r="BT3" i="44" s="1"/>
  <c r="BU3" i="44" s="1"/>
  <c r="BV3" i="44" s="1"/>
  <c r="BW3" i="44" s="1"/>
  <c r="BX3" i="44" s="1"/>
  <c r="BY3" i="44" s="1"/>
  <c r="BZ3" i="44" s="1"/>
  <c r="CA3" i="44" s="1"/>
  <c r="CB3" i="44" s="1"/>
  <c r="CC3" i="44" s="1"/>
  <c r="CD3" i="44" s="1"/>
  <c r="CE3" i="44" s="1"/>
  <c r="CF3" i="44" s="1"/>
  <c r="CG3" i="44" s="1"/>
  <c r="CH3" i="44" s="1"/>
  <c r="CI3" i="44" s="1"/>
  <c r="CJ3" i="44" s="1"/>
  <c r="CK3" i="44" s="1"/>
  <c r="CL3" i="44" s="1"/>
  <c r="CM3" i="44" s="1"/>
  <c r="CN3" i="44" s="1"/>
  <c r="CO3" i="44" s="1"/>
  <c r="CP3" i="44" s="1"/>
  <c r="CQ3" i="44" s="1"/>
  <c r="CR3" i="44" s="1"/>
  <c r="CS3" i="44" s="1"/>
  <c r="CT3" i="44" s="1"/>
  <c r="CU3" i="44" s="1"/>
  <c r="CV3" i="44" s="1"/>
  <c r="CW3" i="44" s="1"/>
  <c r="CX3" i="44" s="1"/>
  <c r="CY3" i="44" s="1"/>
  <c r="CZ3" i="44" s="1"/>
  <c r="DA3" i="44" s="1"/>
  <c r="DB3" i="44" s="1"/>
  <c r="DC3" i="44" s="1"/>
  <c r="DD3" i="44" s="1"/>
  <c r="DE3" i="44" s="1"/>
  <c r="DG3" i="43"/>
  <c r="DH3" i="43" s="1"/>
  <c r="DI3" i="43" s="1"/>
  <c r="DJ3" i="43" s="1"/>
  <c r="DK3" i="43" s="1"/>
  <c r="DL3" i="43" s="1"/>
  <c r="DM3" i="43" s="1"/>
  <c r="DN3" i="43" s="1"/>
  <c r="DO3" i="43" s="1"/>
  <c r="DP3" i="43" s="1"/>
  <c r="DQ3" i="43" s="1"/>
  <c r="DR3" i="43" s="1"/>
  <c r="DS3" i="43" s="1"/>
  <c r="DT3" i="43" s="1"/>
  <c r="DU3" i="43" s="1"/>
  <c r="DV3" i="43" s="1"/>
  <c r="DW3" i="43" s="1"/>
  <c r="DX3" i="43" s="1"/>
  <c r="DY3" i="43" s="1"/>
  <c r="DZ3" i="43" s="1"/>
  <c r="EA3" i="43" s="1"/>
  <c r="EB3" i="43" s="1"/>
  <c r="EC3" i="43" s="1"/>
  <c r="ED3" i="43" s="1"/>
  <c r="EE3" i="43" s="1"/>
  <c r="EF3" i="43" s="1"/>
  <c r="EG3" i="43" s="1"/>
  <c r="EH3" i="43" s="1"/>
  <c r="EI3" i="43" s="1"/>
  <c r="EJ3" i="43" s="1"/>
  <c r="EK3" i="43" s="1"/>
  <c r="EL3" i="43" s="1"/>
  <c r="EM3" i="43" s="1"/>
  <c r="EN3" i="43" s="1"/>
  <c r="EO3" i="43" s="1"/>
  <c r="EP3" i="43" s="1"/>
  <c r="EQ3" i="43" s="1"/>
  <c r="ER3" i="43" s="1"/>
  <c r="ES3" i="43" s="1"/>
  <c r="ET3" i="43" s="1"/>
  <c r="EU3" i="43" s="1"/>
  <c r="EV3" i="43" s="1"/>
  <c r="EW3" i="43" s="1"/>
  <c r="EX3" i="43" s="1"/>
  <c r="EY3" i="43" s="1"/>
  <c r="EZ3" i="43" s="1"/>
  <c r="FA3" i="43" s="1"/>
  <c r="FB3" i="43" s="1"/>
  <c r="FC3" i="43" s="1"/>
  <c r="FD3" i="43" s="1"/>
  <c r="FE3" i="43" s="1"/>
  <c r="BG3" i="43"/>
  <c r="BH3" i="43" s="1"/>
  <c r="BI3" i="43" s="1"/>
  <c r="BJ3" i="43" s="1"/>
  <c r="BK3" i="43" s="1"/>
  <c r="BL3" i="43" s="1"/>
  <c r="BM3" i="43" s="1"/>
  <c r="BN3" i="43" s="1"/>
  <c r="BO3" i="43" s="1"/>
  <c r="BP3" i="43" s="1"/>
  <c r="BQ3" i="43" s="1"/>
  <c r="BR3" i="43" s="1"/>
  <c r="BS3" i="43" s="1"/>
  <c r="BT3" i="43" s="1"/>
  <c r="BU3" i="43" s="1"/>
  <c r="BV3" i="43" s="1"/>
  <c r="BW3" i="43" s="1"/>
  <c r="BX3" i="43" s="1"/>
  <c r="BY3" i="43" s="1"/>
  <c r="BZ3" i="43" s="1"/>
  <c r="CA3" i="43" s="1"/>
  <c r="CB3" i="43" s="1"/>
  <c r="CC3" i="43" s="1"/>
  <c r="CD3" i="43" s="1"/>
  <c r="CE3" i="43" s="1"/>
  <c r="CF3" i="43" s="1"/>
  <c r="CG3" i="43" s="1"/>
  <c r="CH3" i="43" s="1"/>
  <c r="CI3" i="43" s="1"/>
  <c r="CJ3" i="43" s="1"/>
  <c r="CK3" i="43" s="1"/>
  <c r="CL3" i="43" s="1"/>
  <c r="CM3" i="43" s="1"/>
  <c r="CN3" i="43" s="1"/>
  <c r="CO3" i="43" s="1"/>
  <c r="CP3" i="43" s="1"/>
  <c r="CQ3" i="43" s="1"/>
  <c r="CR3" i="43" s="1"/>
  <c r="CS3" i="43" s="1"/>
  <c r="CT3" i="43" s="1"/>
  <c r="CU3" i="43" s="1"/>
  <c r="CV3" i="43" s="1"/>
  <c r="CW3" i="43" s="1"/>
  <c r="CX3" i="43" s="1"/>
  <c r="CY3" i="43" s="1"/>
  <c r="CZ3" i="43" s="1"/>
  <c r="DA3" i="43" s="1"/>
  <c r="DB3" i="43" s="1"/>
  <c r="DC3" i="43" s="1"/>
  <c r="DD3" i="43" s="1"/>
  <c r="DE3" i="43" s="1"/>
  <c r="DG3" i="42"/>
  <c r="DH3" i="42" s="1"/>
  <c r="DI3" i="42" s="1"/>
  <c r="DJ3" i="42" s="1"/>
  <c r="DK3" i="42" s="1"/>
  <c r="DL3" i="42" s="1"/>
  <c r="DM3" i="42" s="1"/>
  <c r="DN3" i="42" s="1"/>
  <c r="DO3" i="42" s="1"/>
  <c r="DP3" i="42" s="1"/>
  <c r="DQ3" i="42" s="1"/>
  <c r="DR3" i="42" s="1"/>
  <c r="DS3" i="42" s="1"/>
  <c r="DT3" i="42" s="1"/>
  <c r="DU3" i="42" s="1"/>
  <c r="DV3" i="42" s="1"/>
  <c r="DW3" i="42" s="1"/>
  <c r="DX3" i="42" s="1"/>
  <c r="DY3" i="42" s="1"/>
  <c r="DZ3" i="42" s="1"/>
  <c r="EA3" i="42" s="1"/>
  <c r="EB3" i="42" s="1"/>
  <c r="EC3" i="42" s="1"/>
  <c r="ED3" i="42" s="1"/>
  <c r="EE3" i="42" s="1"/>
  <c r="EF3" i="42" s="1"/>
  <c r="EG3" i="42" s="1"/>
  <c r="EH3" i="42" s="1"/>
  <c r="EI3" i="42" s="1"/>
  <c r="EJ3" i="42" s="1"/>
  <c r="EK3" i="42" s="1"/>
  <c r="EL3" i="42" s="1"/>
  <c r="EM3" i="42" s="1"/>
  <c r="EN3" i="42" s="1"/>
  <c r="EO3" i="42" s="1"/>
  <c r="EP3" i="42" s="1"/>
  <c r="EQ3" i="42" s="1"/>
  <c r="ER3" i="42" s="1"/>
  <c r="ES3" i="42" s="1"/>
  <c r="ET3" i="42" s="1"/>
  <c r="EU3" i="42" s="1"/>
  <c r="EV3" i="42" s="1"/>
  <c r="EW3" i="42" s="1"/>
  <c r="EX3" i="42" s="1"/>
  <c r="EY3" i="42" s="1"/>
  <c r="EZ3" i="42" s="1"/>
  <c r="FA3" i="42" s="1"/>
  <c r="FB3" i="42" s="1"/>
  <c r="FC3" i="42" s="1"/>
  <c r="FD3" i="42" s="1"/>
  <c r="FE3" i="42" s="1"/>
  <c r="BG3" i="42"/>
  <c r="BH3" i="42" s="1"/>
  <c r="BI3" i="42" s="1"/>
  <c r="BJ3" i="42" s="1"/>
  <c r="BK3" i="42" s="1"/>
  <c r="BL3" i="42" s="1"/>
  <c r="BM3" i="42" s="1"/>
  <c r="BN3" i="42" s="1"/>
  <c r="BO3" i="42" s="1"/>
  <c r="BP3" i="42" s="1"/>
  <c r="BQ3" i="42" s="1"/>
  <c r="BR3" i="42" s="1"/>
  <c r="BS3" i="42" s="1"/>
  <c r="BT3" i="42" s="1"/>
  <c r="BU3" i="42" s="1"/>
  <c r="BV3" i="42" s="1"/>
  <c r="BW3" i="42" s="1"/>
  <c r="BX3" i="42" s="1"/>
  <c r="BY3" i="42" s="1"/>
  <c r="BZ3" i="42" s="1"/>
  <c r="CA3" i="42" s="1"/>
  <c r="CB3" i="42" s="1"/>
  <c r="CC3" i="42" s="1"/>
  <c r="CD3" i="42" s="1"/>
  <c r="CE3" i="42" s="1"/>
  <c r="CF3" i="42" s="1"/>
  <c r="CG3" i="42" s="1"/>
  <c r="CH3" i="42" s="1"/>
  <c r="CI3" i="42" s="1"/>
  <c r="CJ3" i="42" s="1"/>
  <c r="CK3" i="42" s="1"/>
  <c r="CL3" i="42" s="1"/>
  <c r="CM3" i="42" s="1"/>
  <c r="CN3" i="42" s="1"/>
  <c r="CO3" i="42" s="1"/>
  <c r="CP3" i="42" s="1"/>
  <c r="CQ3" i="42" s="1"/>
  <c r="CR3" i="42" s="1"/>
  <c r="CS3" i="42" s="1"/>
  <c r="CT3" i="42" s="1"/>
  <c r="CU3" i="42" s="1"/>
  <c r="CV3" i="42" s="1"/>
  <c r="CW3" i="42" s="1"/>
  <c r="CX3" i="42" s="1"/>
  <c r="CY3" i="42" s="1"/>
  <c r="CZ3" i="42" s="1"/>
  <c r="DA3" i="42" s="1"/>
  <c r="DB3" i="42" s="1"/>
  <c r="DC3" i="42" s="1"/>
  <c r="DD3" i="42" s="1"/>
  <c r="DE3" i="42" s="1"/>
  <c r="DG3" i="41"/>
  <c r="DH3" i="41" s="1"/>
  <c r="DI3" i="41" s="1"/>
  <c r="DJ3" i="41" s="1"/>
  <c r="DK3" i="41" s="1"/>
  <c r="DL3" i="41" s="1"/>
  <c r="DM3" i="41" s="1"/>
  <c r="DN3" i="41" s="1"/>
  <c r="DO3" i="41" s="1"/>
  <c r="DP3" i="41" s="1"/>
  <c r="DQ3" i="41" s="1"/>
  <c r="DR3" i="41" s="1"/>
  <c r="DS3" i="41" s="1"/>
  <c r="DT3" i="41" s="1"/>
  <c r="DU3" i="41" s="1"/>
  <c r="DV3" i="41" s="1"/>
  <c r="DW3" i="41" s="1"/>
  <c r="DX3" i="41" s="1"/>
  <c r="DY3" i="41" s="1"/>
  <c r="DZ3" i="41" s="1"/>
  <c r="EA3" i="41" s="1"/>
  <c r="EB3" i="41" s="1"/>
  <c r="EC3" i="41" s="1"/>
  <c r="ED3" i="41" s="1"/>
  <c r="EE3" i="41" s="1"/>
  <c r="EF3" i="41" s="1"/>
  <c r="EG3" i="41" s="1"/>
  <c r="EH3" i="41" s="1"/>
  <c r="EI3" i="41" s="1"/>
  <c r="EJ3" i="41" s="1"/>
  <c r="EK3" i="41" s="1"/>
  <c r="EL3" i="41" s="1"/>
  <c r="EM3" i="41" s="1"/>
  <c r="EN3" i="41" s="1"/>
  <c r="EO3" i="41" s="1"/>
  <c r="EP3" i="41" s="1"/>
  <c r="EQ3" i="41" s="1"/>
  <c r="ER3" i="41" s="1"/>
  <c r="ES3" i="41" s="1"/>
  <c r="ET3" i="41" s="1"/>
  <c r="EU3" i="41" s="1"/>
  <c r="EV3" i="41" s="1"/>
  <c r="EW3" i="41" s="1"/>
  <c r="EX3" i="41" s="1"/>
  <c r="EY3" i="41" s="1"/>
  <c r="EZ3" i="41" s="1"/>
  <c r="FA3" i="41" s="1"/>
  <c r="FB3" i="41" s="1"/>
  <c r="FC3" i="41" s="1"/>
  <c r="FD3" i="41" s="1"/>
  <c r="FE3" i="41" s="1"/>
  <c r="BG3" i="41"/>
  <c r="BH3" i="41" s="1"/>
  <c r="BI3" i="41" s="1"/>
  <c r="BJ3" i="41" s="1"/>
  <c r="BK3" i="41" s="1"/>
  <c r="BL3" i="41" s="1"/>
  <c r="BM3" i="41" s="1"/>
  <c r="BN3" i="41" s="1"/>
  <c r="BO3" i="41" s="1"/>
  <c r="BP3" i="41" s="1"/>
  <c r="BQ3" i="41" s="1"/>
  <c r="BR3" i="41" s="1"/>
  <c r="BS3" i="41" s="1"/>
  <c r="BT3" i="41" s="1"/>
  <c r="BU3" i="41" s="1"/>
  <c r="BV3" i="41" s="1"/>
  <c r="BW3" i="41" s="1"/>
  <c r="BX3" i="41" s="1"/>
  <c r="BY3" i="41" s="1"/>
  <c r="BZ3" i="41" s="1"/>
  <c r="CA3" i="41" s="1"/>
  <c r="CB3" i="41" s="1"/>
  <c r="CC3" i="41" s="1"/>
  <c r="CD3" i="41" s="1"/>
  <c r="CE3" i="41" s="1"/>
  <c r="CF3" i="41" s="1"/>
  <c r="CG3" i="41" s="1"/>
  <c r="CH3" i="41" s="1"/>
  <c r="CI3" i="41" s="1"/>
  <c r="CJ3" i="41" s="1"/>
  <c r="CK3" i="41" s="1"/>
  <c r="CL3" i="41" s="1"/>
  <c r="CM3" i="41" s="1"/>
  <c r="CN3" i="41" s="1"/>
  <c r="CO3" i="41" s="1"/>
  <c r="CP3" i="41" s="1"/>
  <c r="CQ3" i="41" s="1"/>
  <c r="CR3" i="41" s="1"/>
  <c r="CS3" i="41" s="1"/>
  <c r="CT3" i="41" s="1"/>
  <c r="CU3" i="41" s="1"/>
  <c r="CV3" i="41" s="1"/>
  <c r="CW3" i="41" s="1"/>
  <c r="CX3" i="41" s="1"/>
  <c r="CY3" i="41" s="1"/>
  <c r="CZ3" i="41" s="1"/>
  <c r="DA3" i="41" s="1"/>
  <c r="DB3" i="41" s="1"/>
  <c r="DC3" i="41" s="1"/>
  <c r="DD3" i="41" s="1"/>
  <c r="DE3" i="41" s="1"/>
  <c r="DJ3" i="40"/>
  <c r="DK3" i="40" s="1"/>
  <c r="DL3" i="40" s="1"/>
  <c r="DM3" i="40" s="1"/>
  <c r="DN3" i="40" s="1"/>
  <c r="DO3" i="40" s="1"/>
  <c r="DP3" i="40" s="1"/>
  <c r="DQ3" i="40" s="1"/>
  <c r="DR3" i="40" s="1"/>
  <c r="DS3" i="40" s="1"/>
  <c r="DT3" i="40" s="1"/>
  <c r="DU3" i="40" s="1"/>
  <c r="DV3" i="40" s="1"/>
  <c r="DW3" i="40" s="1"/>
  <c r="DX3" i="40" s="1"/>
  <c r="DY3" i="40" s="1"/>
  <c r="DZ3" i="40" s="1"/>
  <c r="EA3" i="40" s="1"/>
  <c r="EB3" i="40" s="1"/>
  <c r="EC3" i="40" s="1"/>
  <c r="ED3" i="40" s="1"/>
  <c r="EE3" i="40" s="1"/>
  <c r="EF3" i="40" s="1"/>
  <c r="EG3" i="40" s="1"/>
  <c r="EH3" i="40" s="1"/>
  <c r="EI3" i="40" s="1"/>
  <c r="EJ3" i="40" s="1"/>
  <c r="EK3" i="40" s="1"/>
  <c r="EL3" i="40" s="1"/>
  <c r="EM3" i="40" s="1"/>
  <c r="EN3" i="40" s="1"/>
  <c r="EO3" i="40" s="1"/>
  <c r="EP3" i="40" s="1"/>
  <c r="EQ3" i="40" s="1"/>
  <c r="ER3" i="40" s="1"/>
  <c r="ES3" i="40" s="1"/>
  <c r="ET3" i="40" s="1"/>
  <c r="EU3" i="40" s="1"/>
  <c r="EV3" i="40" s="1"/>
  <c r="EW3" i="40" s="1"/>
  <c r="EX3" i="40" s="1"/>
  <c r="EY3" i="40" s="1"/>
  <c r="EZ3" i="40" s="1"/>
  <c r="FA3" i="40" s="1"/>
  <c r="FB3" i="40" s="1"/>
  <c r="FC3" i="40" s="1"/>
  <c r="FD3" i="40" s="1"/>
  <c r="FE3" i="40" s="1"/>
  <c r="DG3" i="40"/>
  <c r="DH3" i="40" s="1"/>
  <c r="DI3" i="40" s="1"/>
  <c r="BG3" i="40"/>
  <c r="BH3" i="40" s="1"/>
  <c r="BI3" i="40" s="1"/>
  <c r="BJ3" i="40" s="1"/>
  <c r="BK3" i="40" s="1"/>
  <c r="BL3" i="40" s="1"/>
  <c r="BM3" i="40" s="1"/>
  <c r="BN3" i="40" s="1"/>
  <c r="BO3" i="40" s="1"/>
  <c r="BP3" i="40" s="1"/>
  <c r="BQ3" i="40" s="1"/>
  <c r="BR3" i="40" s="1"/>
  <c r="BS3" i="40" s="1"/>
  <c r="BT3" i="40" s="1"/>
  <c r="BU3" i="40" s="1"/>
  <c r="BV3" i="40" s="1"/>
  <c r="BW3" i="40" s="1"/>
  <c r="BX3" i="40" s="1"/>
  <c r="BY3" i="40" s="1"/>
  <c r="BZ3" i="40" s="1"/>
  <c r="CA3" i="40" s="1"/>
  <c r="CB3" i="40" s="1"/>
  <c r="CC3" i="40" s="1"/>
  <c r="CD3" i="40" s="1"/>
  <c r="CE3" i="40" s="1"/>
  <c r="CF3" i="40" s="1"/>
  <c r="CG3" i="40" s="1"/>
  <c r="CH3" i="40" s="1"/>
  <c r="CI3" i="40" s="1"/>
  <c r="CJ3" i="40" s="1"/>
  <c r="CK3" i="40" s="1"/>
  <c r="CL3" i="40" s="1"/>
  <c r="CM3" i="40" s="1"/>
  <c r="CN3" i="40" s="1"/>
  <c r="CO3" i="40" s="1"/>
  <c r="CP3" i="40" s="1"/>
  <c r="CQ3" i="40" s="1"/>
  <c r="CR3" i="40" s="1"/>
  <c r="CS3" i="40" s="1"/>
  <c r="CT3" i="40" s="1"/>
  <c r="CU3" i="40" s="1"/>
  <c r="CV3" i="40" s="1"/>
  <c r="CW3" i="40" s="1"/>
  <c r="CX3" i="40" s="1"/>
  <c r="CY3" i="40" s="1"/>
  <c r="CZ3" i="40" s="1"/>
  <c r="DA3" i="40" s="1"/>
  <c r="DB3" i="40" s="1"/>
  <c r="DC3" i="40" s="1"/>
  <c r="DD3" i="40" s="1"/>
  <c r="DE3" i="40" s="1"/>
  <c r="DG3" i="39"/>
  <c r="DH3" i="39" s="1"/>
  <c r="DI3" i="39" s="1"/>
  <c r="DJ3" i="39" s="1"/>
  <c r="DK3" i="39" s="1"/>
  <c r="DL3" i="39" s="1"/>
  <c r="DM3" i="39" s="1"/>
  <c r="DN3" i="39" s="1"/>
  <c r="DO3" i="39" s="1"/>
  <c r="DP3" i="39" s="1"/>
  <c r="DQ3" i="39" s="1"/>
  <c r="DR3" i="39" s="1"/>
  <c r="DS3" i="39" s="1"/>
  <c r="DT3" i="39" s="1"/>
  <c r="DU3" i="39" s="1"/>
  <c r="DV3" i="39" s="1"/>
  <c r="DW3" i="39" s="1"/>
  <c r="DX3" i="39" s="1"/>
  <c r="DY3" i="39" s="1"/>
  <c r="DZ3" i="39" s="1"/>
  <c r="EA3" i="39" s="1"/>
  <c r="EB3" i="39" s="1"/>
  <c r="EC3" i="39" s="1"/>
  <c r="ED3" i="39" s="1"/>
  <c r="EE3" i="39" s="1"/>
  <c r="EF3" i="39" s="1"/>
  <c r="EG3" i="39" s="1"/>
  <c r="EH3" i="39" s="1"/>
  <c r="EI3" i="39" s="1"/>
  <c r="EJ3" i="39" s="1"/>
  <c r="EK3" i="39" s="1"/>
  <c r="EL3" i="39" s="1"/>
  <c r="EM3" i="39" s="1"/>
  <c r="EN3" i="39" s="1"/>
  <c r="EO3" i="39" s="1"/>
  <c r="EP3" i="39" s="1"/>
  <c r="EQ3" i="39" s="1"/>
  <c r="ER3" i="39" s="1"/>
  <c r="ES3" i="39" s="1"/>
  <c r="ET3" i="39" s="1"/>
  <c r="EU3" i="39" s="1"/>
  <c r="EV3" i="39" s="1"/>
  <c r="EW3" i="39" s="1"/>
  <c r="EX3" i="39" s="1"/>
  <c r="EY3" i="39" s="1"/>
  <c r="EZ3" i="39" s="1"/>
  <c r="FA3" i="39" s="1"/>
  <c r="FB3" i="39" s="1"/>
  <c r="FC3" i="39" s="1"/>
  <c r="FD3" i="39" s="1"/>
  <c r="FE3" i="39" s="1"/>
  <c r="BJ3" i="39"/>
  <c r="BK3" i="39" s="1"/>
  <c r="BL3" i="39" s="1"/>
  <c r="BM3" i="39" s="1"/>
  <c r="BN3" i="39" s="1"/>
  <c r="BO3" i="39" s="1"/>
  <c r="BP3" i="39" s="1"/>
  <c r="BQ3" i="39" s="1"/>
  <c r="BR3" i="39" s="1"/>
  <c r="BS3" i="39" s="1"/>
  <c r="BT3" i="39" s="1"/>
  <c r="BU3" i="39" s="1"/>
  <c r="BV3" i="39" s="1"/>
  <c r="BW3" i="39" s="1"/>
  <c r="BX3" i="39" s="1"/>
  <c r="BY3" i="39" s="1"/>
  <c r="BZ3" i="39" s="1"/>
  <c r="CA3" i="39" s="1"/>
  <c r="CB3" i="39" s="1"/>
  <c r="CC3" i="39" s="1"/>
  <c r="CD3" i="39" s="1"/>
  <c r="CE3" i="39" s="1"/>
  <c r="CF3" i="39" s="1"/>
  <c r="CG3" i="39" s="1"/>
  <c r="CH3" i="39" s="1"/>
  <c r="CI3" i="39" s="1"/>
  <c r="CJ3" i="39" s="1"/>
  <c r="CK3" i="39" s="1"/>
  <c r="CL3" i="39" s="1"/>
  <c r="CM3" i="39" s="1"/>
  <c r="CN3" i="39" s="1"/>
  <c r="CO3" i="39" s="1"/>
  <c r="CP3" i="39" s="1"/>
  <c r="CQ3" i="39" s="1"/>
  <c r="CR3" i="39" s="1"/>
  <c r="CS3" i="39" s="1"/>
  <c r="CT3" i="39" s="1"/>
  <c r="CU3" i="39" s="1"/>
  <c r="CV3" i="39" s="1"/>
  <c r="CW3" i="39" s="1"/>
  <c r="CX3" i="39" s="1"/>
  <c r="CY3" i="39" s="1"/>
  <c r="CZ3" i="39" s="1"/>
  <c r="DA3" i="39" s="1"/>
  <c r="DB3" i="39" s="1"/>
  <c r="DC3" i="39" s="1"/>
  <c r="DD3" i="39" s="1"/>
  <c r="DE3" i="39" s="1"/>
  <c r="BG3" i="39"/>
  <c r="BH3" i="39" s="1"/>
  <c r="BI3" i="39" s="1"/>
  <c r="DG3" i="38"/>
  <c r="DH3" i="38" s="1"/>
  <c r="DI3" i="38" s="1"/>
  <c r="DJ3" i="38" s="1"/>
  <c r="DK3" i="38" s="1"/>
  <c r="DL3" i="38" s="1"/>
  <c r="DM3" i="38" s="1"/>
  <c r="DN3" i="38" s="1"/>
  <c r="DO3" i="38" s="1"/>
  <c r="DP3" i="38" s="1"/>
  <c r="DQ3" i="38" s="1"/>
  <c r="DR3" i="38" s="1"/>
  <c r="DS3" i="38" s="1"/>
  <c r="DT3" i="38" s="1"/>
  <c r="DU3" i="38" s="1"/>
  <c r="DV3" i="38" s="1"/>
  <c r="DW3" i="38" s="1"/>
  <c r="DX3" i="38" s="1"/>
  <c r="DY3" i="38" s="1"/>
  <c r="DZ3" i="38" s="1"/>
  <c r="EA3" i="38" s="1"/>
  <c r="EB3" i="38" s="1"/>
  <c r="EC3" i="38" s="1"/>
  <c r="ED3" i="38" s="1"/>
  <c r="EE3" i="38" s="1"/>
  <c r="EF3" i="38" s="1"/>
  <c r="EG3" i="38" s="1"/>
  <c r="EH3" i="38" s="1"/>
  <c r="EI3" i="38" s="1"/>
  <c r="EJ3" i="38" s="1"/>
  <c r="EK3" i="38" s="1"/>
  <c r="EL3" i="38" s="1"/>
  <c r="EM3" i="38" s="1"/>
  <c r="EN3" i="38" s="1"/>
  <c r="EO3" i="38" s="1"/>
  <c r="EP3" i="38" s="1"/>
  <c r="EQ3" i="38" s="1"/>
  <c r="ER3" i="38" s="1"/>
  <c r="ES3" i="38" s="1"/>
  <c r="ET3" i="38" s="1"/>
  <c r="EU3" i="38" s="1"/>
  <c r="EV3" i="38" s="1"/>
  <c r="EW3" i="38" s="1"/>
  <c r="EX3" i="38" s="1"/>
  <c r="EY3" i="38" s="1"/>
  <c r="EZ3" i="38" s="1"/>
  <c r="FA3" i="38" s="1"/>
  <c r="FB3" i="38" s="1"/>
  <c r="FC3" i="38" s="1"/>
  <c r="FD3" i="38" s="1"/>
  <c r="FE3" i="38" s="1"/>
  <c r="BG3" i="38"/>
  <c r="BH3" i="38" s="1"/>
  <c r="BI3" i="38" s="1"/>
  <c r="BJ3" i="38" s="1"/>
  <c r="BK3" i="38" s="1"/>
  <c r="BL3" i="38" s="1"/>
  <c r="BM3" i="38" s="1"/>
  <c r="BN3" i="38" s="1"/>
  <c r="BO3" i="38" s="1"/>
  <c r="BP3" i="38" s="1"/>
  <c r="BQ3" i="38" s="1"/>
  <c r="BR3" i="38" s="1"/>
  <c r="BS3" i="38" s="1"/>
  <c r="BT3" i="38" s="1"/>
  <c r="BU3" i="38" s="1"/>
  <c r="BV3" i="38" s="1"/>
  <c r="BW3" i="38" s="1"/>
  <c r="BX3" i="38" s="1"/>
  <c r="BY3" i="38" s="1"/>
  <c r="BZ3" i="38" s="1"/>
  <c r="CA3" i="38" s="1"/>
  <c r="CB3" i="38" s="1"/>
  <c r="CC3" i="38" s="1"/>
  <c r="CD3" i="38" s="1"/>
  <c r="CE3" i="38" s="1"/>
  <c r="CF3" i="38" s="1"/>
  <c r="CG3" i="38" s="1"/>
  <c r="CH3" i="38" s="1"/>
  <c r="CI3" i="38" s="1"/>
  <c r="CJ3" i="38" s="1"/>
  <c r="CK3" i="38" s="1"/>
  <c r="CL3" i="38" s="1"/>
  <c r="CM3" i="38" s="1"/>
  <c r="CN3" i="38" s="1"/>
  <c r="CO3" i="38" s="1"/>
  <c r="CP3" i="38" s="1"/>
  <c r="CQ3" i="38" s="1"/>
  <c r="CR3" i="38" s="1"/>
  <c r="CS3" i="38" s="1"/>
  <c r="CT3" i="38" s="1"/>
  <c r="CU3" i="38" s="1"/>
  <c r="CV3" i="38" s="1"/>
  <c r="CW3" i="38" s="1"/>
  <c r="CX3" i="38" s="1"/>
  <c r="CY3" i="38" s="1"/>
  <c r="CZ3" i="38" s="1"/>
  <c r="DA3" i="38" s="1"/>
  <c r="DB3" i="38" s="1"/>
  <c r="DC3" i="38" s="1"/>
  <c r="DD3" i="38" s="1"/>
  <c r="DE3" i="38" s="1"/>
  <c r="DG3" i="37"/>
  <c r="DH3" i="37" s="1"/>
  <c r="DI3" i="37" s="1"/>
  <c r="DJ3" i="37" s="1"/>
  <c r="DK3" i="37" s="1"/>
  <c r="DL3" i="37" s="1"/>
  <c r="DM3" i="37" s="1"/>
  <c r="DN3" i="37" s="1"/>
  <c r="DO3" i="37" s="1"/>
  <c r="DP3" i="37" s="1"/>
  <c r="DQ3" i="37" s="1"/>
  <c r="DR3" i="37" s="1"/>
  <c r="DS3" i="37" s="1"/>
  <c r="DT3" i="37" s="1"/>
  <c r="DU3" i="37" s="1"/>
  <c r="DV3" i="37" s="1"/>
  <c r="DW3" i="37" s="1"/>
  <c r="DX3" i="37" s="1"/>
  <c r="DY3" i="37" s="1"/>
  <c r="DZ3" i="37" s="1"/>
  <c r="EA3" i="37" s="1"/>
  <c r="EB3" i="37" s="1"/>
  <c r="EC3" i="37" s="1"/>
  <c r="ED3" i="37" s="1"/>
  <c r="EE3" i="37" s="1"/>
  <c r="EF3" i="37" s="1"/>
  <c r="EG3" i="37" s="1"/>
  <c r="EH3" i="37" s="1"/>
  <c r="EI3" i="37" s="1"/>
  <c r="EJ3" i="37" s="1"/>
  <c r="EK3" i="37" s="1"/>
  <c r="EL3" i="37" s="1"/>
  <c r="EM3" i="37" s="1"/>
  <c r="EN3" i="37" s="1"/>
  <c r="EO3" i="37" s="1"/>
  <c r="EP3" i="37" s="1"/>
  <c r="EQ3" i="37" s="1"/>
  <c r="ER3" i="37" s="1"/>
  <c r="ES3" i="37" s="1"/>
  <c r="ET3" i="37" s="1"/>
  <c r="EU3" i="37" s="1"/>
  <c r="EV3" i="37" s="1"/>
  <c r="EW3" i="37" s="1"/>
  <c r="EX3" i="37" s="1"/>
  <c r="EY3" i="37" s="1"/>
  <c r="EZ3" i="37" s="1"/>
  <c r="FA3" i="37" s="1"/>
  <c r="FB3" i="37" s="1"/>
  <c r="FC3" i="37" s="1"/>
  <c r="FD3" i="37" s="1"/>
  <c r="FE3" i="37" s="1"/>
  <c r="BG3" i="37"/>
  <c r="BH3" i="37" s="1"/>
  <c r="BI3" i="37" s="1"/>
  <c r="BJ3" i="37" s="1"/>
  <c r="BK3" i="37" s="1"/>
  <c r="BL3" i="37" s="1"/>
  <c r="BM3" i="37" s="1"/>
  <c r="BN3" i="37" s="1"/>
  <c r="BO3" i="37" s="1"/>
  <c r="BP3" i="37" s="1"/>
  <c r="BQ3" i="37" s="1"/>
  <c r="BR3" i="37" s="1"/>
  <c r="BS3" i="37" s="1"/>
  <c r="BT3" i="37" s="1"/>
  <c r="BU3" i="37" s="1"/>
  <c r="BV3" i="37" s="1"/>
  <c r="BW3" i="37" s="1"/>
  <c r="BX3" i="37" s="1"/>
  <c r="BY3" i="37" s="1"/>
  <c r="BZ3" i="37" s="1"/>
  <c r="CA3" i="37" s="1"/>
  <c r="CB3" i="37" s="1"/>
  <c r="CC3" i="37" s="1"/>
  <c r="CD3" i="37" s="1"/>
  <c r="CE3" i="37" s="1"/>
  <c r="CF3" i="37" s="1"/>
  <c r="CG3" i="37" s="1"/>
  <c r="CH3" i="37" s="1"/>
  <c r="CI3" i="37" s="1"/>
  <c r="CJ3" i="37" s="1"/>
  <c r="CK3" i="37" s="1"/>
  <c r="CL3" i="37" s="1"/>
  <c r="CM3" i="37" s="1"/>
  <c r="CN3" i="37" s="1"/>
  <c r="CO3" i="37" s="1"/>
  <c r="CP3" i="37" s="1"/>
  <c r="CQ3" i="37" s="1"/>
  <c r="CR3" i="37" s="1"/>
  <c r="CS3" i="37" s="1"/>
  <c r="CT3" i="37" s="1"/>
  <c r="CU3" i="37" s="1"/>
  <c r="CV3" i="37" s="1"/>
  <c r="CW3" i="37" s="1"/>
  <c r="CX3" i="37" s="1"/>
  <c r="CY3" i="37" s="1"/>
  <c r="CZ3" i="37" s="1"/>
  <c r="DA3" i="37" s="1"/>
  <c r="DB3" i="37" s="1"/>
  <c r="DC3" i="37" s="1"/>
  <c r="DD3" i="37" s="1"/>
  <c r="DE3" i="37" s="1"/>
  <c r="DG3" i="36"/>
  <c r="DH3" i="36" s="1"/>
  <c r="DI3" i="36" s="1"/>
  <c r="DJ3" i="36" s="1"/>
  <c r="DK3" i="36" s="1"/>
  <c r="DL3" i="36" s="1"/>
  <c r="DM3" i="36" s="1"/>
  <c r="DN3" i="36" s="1"/>
  <c r="DO3" i="36" s="1"/>
  <c r="DP3" i="36" s="1"/>
  <c r="DQ3" i="36" s="1"/>
  <c r="DR3" i="36" s="1"/>
  <c r="DS3" i="36" s="1"/>
  <c r="DT3" i="36" s="1"/>
  <c r="DU3" i="36" s="1"/>
  <c r="DV3" i="36" s="1"/>
  <c r="DW3" i="36" s="1"/>
  <c r="DX3" i="36" s="1"/>
  <c r="DY3" i="36" s="1"/>
  <c r="DZ3" i="36" s="1"/>
  <c r="EA3" i="36" s="1"/>
  <c r="EB3" i="36" s="1"/>
  <c r="EC3" i="36" s="1"/>
  <c r="ED3" i="36" s="1"/>
  <c r="EE3" i="36" s="1"/>
  <c r="EF3" i="36" s="1"/>
  <c r="EG3" i="36" s="1"/>
  <c r="EH3" i="36" s="1"/>
  <c r="EI3" i="36" s="1"/>
  <c r="EJ3" i="36" s="1"/>
  <c r="EK3" i="36" s="1"/>
  <c r="EL3" i="36" s="1"/>
  <c r="EM3" i="36" s="1"/>
  <c r="EN3" i="36" s="1"/>
  <c r="EO3" i="36" s="1"/>
  <c r="EP3" i="36" s="1"/>
  <c r="EQ3" i="36" s="1"/>
  <c r="ER3" i="36" s="1"/>
  <c r="ES3" i="36" s="1"/>
  <c r="ET3" i="36" s="1"/>
  <c r="EU3" i="36" s="1"/>
  <c r="EV3" i="36" s="1"/>
  <c r="EW3" i="36" s="1"/>
  <c r="EX3" i="36" s="1"/>
  <c r="EY3" i="36" s="1"/>
  <c r="EZ3" i="36" s="1"/>
  <c r="FA3" i="36" s="1"/>
  <c r="FB3" i="36" s="1"/>
  <c r="FC3" i="36" s="1"/>
  <c r="FD3" i="36" s="1"/>
  <c r="FE3" i="36" s="1"/>
  <c r="BG3" i="36"/>
  <c r="BH3" i="36" s="1"/>
  <c r="BI3" i="36" s="1"/>
  <c r="BJ3" i="36" s="1"/>
  <c r="BK3" i="36" s="1"/>
  <c r="BL3" i="36" s="1"/>
  <c r="BM3" i="36" s="1"/>
  <c r="BN3" i="36" s="1"/>
  <c r="BO3" i="36" s="1"/>
  <c r="BP3" i="36" s="1"/>
  <c r="BQ3" i="36" s="1"/>
  <c r="BR3" i="36" s="1"/>
  <c r="BS3" i="36" s="1"/>
  <c r="BT3" i="36" s="1"/>
  <c r="BU3" i="36" s="1"/>
  <c r="BV3" i="36" s="1"/>
  <c r="BW3" i="36" s="1"/>
  <c r="BX3" i="36" s="1"/>
  <c r="BY3" i="36" s="1"/>
  <c r="BZ3" i="36" s="1"/>
  <c r="CA3" i="36" s="1"/>
  <c r="CB3" i="36" s="1"/>
  <c r="CC3" i="36" s="1"/>
  <c r="CD3" i="36" s="1"/>
  <c r="CE3" i="36" s="1"/>
  <c r="CF3" i="36" s="1"/>
  <c r="CG3" i="36" s="1"/>
  <c r="CH3" i="36" s="1"/>
  <c r="CI3" i="36" s="1"/>
  <c r="CJ3" i="36" s="1"/>
  <c r="CK3" i="36" s="1"/>
  <c r="CL3" i="36" s="1"/>
  <c r="CM3" i="36" s="1"/>
  <c r="CN3" i="36" s="1"/>
  <c r="CO3" i="36" s="1"/>
  <c r="CP3" i="36" s="1"/>
  <c r="CQ3" i="36" s="1"/>
  <c r="CR3" i="36" s="1"/>
  <c r="CS3" i="36" s="1"/>
  <c r="CT3" i="36" s="1"/>
  <c r="CU3" i="36" s="1"/>
  <c r="CV3" i="36" s="1"/>
  <c r="CW3" i="36" s="1"/>
  <c r="CX3" i="36" s="1"/>
  <c r="CY3" i="36" s="1"/>
  <c r="CZ3" i="36" s="1"/>
  <c r="DA3" i="36" s="1"/>
  <c r="DB3" i="36" s="1"/>
  <c r="DC3" i="36" s="1"/>
  <c r="DD3" i="36" s="1"/>
  <c r="DE3" i="36" s="1"/>
  <c r="DG3" i="35"/>
  <c r="DH3" i="35" s="1"/>
  <c r="DI3" i="35" s="1"/>
  <c r="DJ3" i="35" s="1"/>
  <c r="DK3" i="35" s="1"/>
  <c r="DL3" i="35" s="1"/>
  <c r="DM3" i="35" s="1"/>
  <c r="DN3" i="35" s="1"/>
  <c r="DO3" i="35" s="1"/>
  <c r="DP3" i="35" s="1"/>
  <c r="DQ3" i="35" s="1"/>
  <c r="DR3" i="35" s="1"/>
  <c r="DS3" i="35" s="1"/>
  <c r="DT3" i="35" s="1"/>
  <c r="DU3" i="35" s="1"/>
  <c r="DV3" i="35" s="1"/>
  <c r="DW3" i="35" s="1"/>
  <c r="DX3" i="35" s="1"/>
  <c r="DY3" i="35" s="1"/>
  <c r="DZ3" i="35" s="1"/>
  <c r="EA3" i="35" s="1"/>
  <c r="EB3" i="35" s="1"/>
  <c r="EC3" i="35" s="1"/>
  <c r="ED3" i="35" s="1"/>
  <c r="EE3" i="35" s="1"/>
  <c r="EF3" i="35" s="1"/>
  <c r="EG3" i="35" s="1"/>
  <c r="EH3" i="35" s="1"/>
  <c r="EI3" i="35" s="1"/>
  <c r="EJ3" i="35" s="1"/>
  <c r="EK3" i="35" s="1"/>
  <c r="EL3" i="35" s="1"/>
  <c r="EM3" i="35" s="1"/>
  <c r="EN3" i="35" s="1"/>
  <c r="EO3" i="35" s="1"/>
  <c r="EP3" i="35" s="1"/>
  <c r="EQ3" i="35" s="1"/>
  <c r="ER3" i="35" s="1"/>
  <c r="ES3" i="35" s="1"/>
  <c r="ET3" i="35" s="1"/>
  <c r="EU3" i="35" s="1"/>
  <c r="EV3" i="35" s="1"/>
  <c r="EW3" i="35" s="1"/>
  <c r="EX3" i="35" s="1"/>
  <c r="EY3" i="35" s="1"/>
  <c r="EZ3" i="35" s="1"/>
  <c r="FA3" i="35" s="1"/>
  <c r="FB3" i="35" s="1"/>
  <c r="FC3" i="35" s="1"/>
  <c r="FD3" i="35" s="1"/>
  <c r="FE3" i="35" s="1"/>
  <c r="BG3" i="35"/>
  <c r="BH3" i="35" s="1"/>
  <c r="BI3" i="35" s="1"/>
  <c r="BJ3" i="35" s="1"/>
  <c r="BK3" i="35" s="1"/>
  <c r="BL3" i="35" s="1"/>
  <c r="BM3" i="35" s="1"/>
  <c r="BN3" i="35" s="1"/>
  <c r="BO3" i="35" s="1"/>
  <c r="BP3" i="35" s="1"/>
  <c r="BQ3" i="35" s="1"/>
  <c r="BR3" i="35" s="1"/>
  <c r="BS3" i="35" s="1"/>
  <c r="BT3" i="35" s="1"/>
  <c r="BU3" i="35" s="1"/>
  <c r="BV3" i="35" s="1"/>
  <c r="BW3" i="35" s="1"/>
  <c r="BX3" i="35" s="1"/>
  <c r="BY3" i="35" s="1"/>
  <c r="BZ3" i="35" s="1"/>
  <c r="CA3" i="35" s="1"/>
  <c r="CB3" i="35" s="1"/>
  <c r="CC3" i="35" s="1"/>
  <c r="CD3" i="35" s="1"/>
  <c r="CE3" i="35" s="1"/>
  <c r="CF3" i="35" s="1"/>
  <c r="CG3" i="35" s="1"/>
  <c r="CH3" i="35" s="1"/>
  <c r="CI3" i="35" s="1"/>
  <c r="CJ3" i="35" s="1"/>
  <c r="CK3" i="35" s="1"/>
  <c r="CL3" i="35" s="1"/>
  <c r="CM3" i="35" s="1"/>
  <c r="CN3" i="35" s="1"/>
  <c r="CO3" i="35" s="1"/>
  <c r="CP3" i="35" s="1"/>
  <c r="CQ3" i="35" s="1"/>
  <c r="CR3" i="35" s="1"/>
  <c r="CS3" i="35" s="1"/>
  <c r="CT3" i="35" s="1"/>
  <c r="CU3" i="35" s="1"/>
  <c r="CV3" i="35" s="1"/>
  <c r="CW3" i="35" s="1"/>
  <c r="CX3" i="35" s="1"/>
  <c r="CY3" i="35" s="1"/>
  <c r="CZ3" i="35" s="1"/>
  <c r="DA3" i="35" s="1"/>
  <c r="DB3" i="35" s="1"/>
  <c r="DC3" i="35" s="1"/>
  <c r="DD3" i="35" s="1"/>
  <c r="DE3" i="35" s="1"/>
  <c r="DG3" i="34"/>
  <c r="DH3" i="34" s="1"/>
  <c r="DI3" i="34" s="1"/>
  <c r="DJ3" i="34" s="1"/>
  <c r="DK3" i="34" s="1"/>
  <c r="DL3" i="34" s="1"/>
  <c r="DM3" i="34" s="1"/>
  <c r="DN3" i="34" s="1"/>
  <c r="DO3" i="34" s="1"/>
  <c r="DP3" i="34" s="1"/>
  <c r="DQ3" i="34" s="1"/>
  <c r="DR3" i="34" s="1"/>
  <c r="DS3" i="34" s="1"/>
  <c r="DT3" i="34" s="1"/>
  <c r="DU3" i="34" s="1"/>
  <c r="DV3" i="34" s="1"/>
  <c r="DW3" i="34" s="1"/>
  <c r="DX3" i="34" s="1"/>
  <c r="DY3" i="34" s="1"/>
  <c r="DZ3" i="34" s="1"/>
  <c r="EA3" i="34" s="1"/>
  <c r="EB3" i="34" s="1"/>
  <c r="EC3" i="34" s="1"/>
  <c r="ED3" i="34" s="1"/>
  <c r="EE3" i="34" s="1"/>
  <c r="EF3" i="34" s="1"/>
  <c r="EG3" i="34" s="1"/>
  <c r="EH3" i="34" s="1"/>
  <c r="EI3" i="34" s="1"/>
  <c r="EJ3" i="34" s="1"/>
  <c r="EK3" i="34" s="1"/>
  <c r="EL3" i="34" s="1"/>
  <c r="EM3" i="34" s="1"/>
  <c r="EN3" i="34" s="1"/>
  <c r="EO3" i="34" s="1"/>
  <c r="EP3" i="34" s="1"/>
  <c r="EQ3" i="34" s="1"/>
  <c r="ER3" i="34" s="1"/>
  <c r="ES3" i="34" s="1"/>
  <c r="ET3" i="34" s="1"/>
  <c r="EU3" i="34" s="1"/>
  <c r="EV3" i="34" s="1"/>
  <c r="EW3" i="34" s="1"/>
  <c r="EX3" i="34" s="1"/>
  <c r="EY3" i="34" s="1"/>
  <c r="EZ3" i="34" s="1"/>
  <c r="FA3" i="34" s="1"/>
  <c r="FB3" i="34" s="1"/>
  <c r="FC3" i="34" s="1"/>
  <c r="FD3" i="34" s="1"/>
  <c r="FE3" i="34" s="1"/>
  <c r="BH3" i="34"/>
  <c r="BI3" i="34" s="1"/>
  <c r="BJ3" i="34" s="1"/>
  <c r="BK3" i="34" s="1"/>
  <c r="BL3" i="34" s="1"/>
  <c r="BM3" i="34" s="1"/>
  <c r="BN3" i="34" s="1"/>
  <c r="BO3" i="34" s="1"/>
  <c r="BP3" i="34" s="1"/>
  <c r="BQ3" i="34" s="1"/>
  <c r="BR3" i="34" s="1"/>
  <c r="BS3" i="34" s="1"/>
  <c r="BT3" i="34" s="1"/>
  <c r="BU3" i="34" s="1"/>
  <c r="BV3" i="34" s="1"/>
  <c r="BW3" i="34" s="1"/>
  <c r="BX3" i="34" s="1"/>
  <c r="BY3" i="34" s="1"/>
  <c r="BZ3" i="34" s="1"/>
  <c r="CA3" i="34" s="1"/>
  <c r="CB3" i="34" s="1"/>
  <c r="CC3" i="34" s="1"/>
  <c r="CD3" i="34" s="1"/>
  <c r="CE3" i="34" s="1"/>
  <c r="CF3" i="34" s="1"/>
  <c r="CG3" i="34" s="1"/>
  <c r="CH3" i="34" s="1"/>
  <c r="CI3" i="34" s="1"/>
  <c r="CJ3" i="34" s="1"/>
  <c r="CK3" i="34" s="1"/>
  <c r="CL3" i="34" s="1"/>
  <c r="CM3" i="34" s="1"/>
  <c r="CN3" i="34" s="1"/>
  <c r="CO3" i="34" s="1"/>
  <c r="CP3" i="34" s="1"/>
  <c r="CQ3" i="34" s="1"/>
  <c r="CR3" i="34" s="1"/>
  <c r="CS3" i="34" s="1"/>
  <c r="CT3" i="34" s="1"/>
  <c r="CU3" i="34" s="1"/>
  <c r="CV3" i="34" s="1"/>
  <c r="CW3" i="34" s="1"/>
  <c r="CX3" i="34" s="1"/>
  <c r="CY3" i="34" s="1"/>
  <c r="CZ3" i="34" s="1"/>
  <c r="DA3" i="34" s="1"/>
  <c r="DB3" i="34" s="1"/>
  <c r="DC3" i="34" s="1"/>
  <c r="DD3" i="34" s="1"/>
  <c r="DE3" i="34" s="1"/>
  <c r="BG3" i="34"/>
  <c r="DG3" i="33"/>
  <c r="DH3" i="33" s="1"/>
  <c r="DI3" i="33" s="1"/>
  <c r="DJ3" i="33" s="1"/>
  <c r="DK3" i="33" s="1"/>
  <c r="DL3" i="33" s="1"/>
  <c r="DM3" i="33" s="1"/>
  <c r="DN3" i="33" s="1"/>
  <c r="DO3" i="33" s="1"/>
  <c r="DP3" i="33" s="1"/>
  <c r="DQ3" i="33" s="1"/>
  <c r="DR3" i="33" s="1"/>
  <c r="DS3" i="33" s="1"/>
  <c r="DT3" i="33" s="1"/>
  <c r="DU3" i="33" s="1"/>
  <c r="DV3" i="33" s="1"/>
  <c r="DW3" i="33" s="1"/>
  <c r="DX3" i="33" s="1"/>
  <c r="DY3" i="33" s="1"/>
  <c r="DZ3" i="33" s="1"/>
  <c r="EA3" i="33" s="1"/>
  <c r="EB3" i="33" s="1"/>
  <c r="EC3" i="33" s="1"/>
  <c r="ED3" i="33" s="1"/>
  <c r="EE3" i="33" s="1"/>
  <c r="EF3" i="33" s="1"/>
  <c r="EG3" i="33" s="1"/>
  <c r="EH3" i="33" s="1"/>
  <c r="EI3" i="33" s="1"/>
  <c r="EJ3" i="33" s="1"/>
  <c r="EK3" i="33" s="1"/>
  <c r="EL3" i="33" s="1"/>
  <c r="EM3" i="33" s="1"/>
  <c r="EN3" i="33" s="1"/>
  <c r="EO3" i="33" s="1"/>
  <c r="EP3" i="33" s="1"/>
  <c r="EQ3" i="33" s="1"/>
  <c r="ER3" i="33" s="1"/>
  <c r="ES3" i="33" s="1"/>
  <c r="ET3" i="33" s="1"/>
  <c r="EU3" i="33" s="1"/>
  <c r="EV3" i="33" s="1"/>
  <c r="EW3" i="33" s="1"/>
  <c r="EX3" i="33" s="1"/>
  <c r="EY3" i="33" s="1"/>
  <c r="EZ3" i="33" s="1"/>
  <c r="FA3" i="33" s="1"/>
  <c r="FB3" i="33" s="1"/>
  <c r="FC3" i="33" s="1"/>
  <c r="FD3" i="33" s="1"/>
  <c r="FE3" i="33" s="1"/>
  <c r="BG3" i="33"/>
  <c r="BH3" i="33" s="1"/>
  <c r="BI3" i="33" s="1"/>
  <c r="BJ3" i="33" s="1"/>
  <c r="BK3" i="33" s="1"/>
  <c r="BL3" i="33" s="1"/>
  <c r="BM3" i="33" s="1"/>
  <c r="BN3" i="33" s="1"/>
  <c r="BO3" i="33" s="1"/>
  <c r="BP3" i="33" s="1"/>
  <c r="BQ3" i="33" s="1"/>
  <c r="BR3" i="33" s="1"/>
  <c r="BS3" i="33" s="1"/>
  <c r="BT3" i="33" s="1"/>
  <c r="BU3" i="33" s="1"/>
  <c r="BV3" i="33" s="1"/>
  <c r="BW3" i="33" s="1"/>
  <c r="BX3" i="33" s="1"/>
  <c r="BY3" i="33" s="1"/>
  <c r="BZ3" i="33" s="1"/>
  <c r="CA3" i="33" s="1"/>
  <c r="CB3" i="33" s="1"/>
  <c r="CC3" i="33" s="1"/>
  <c r="CD3" i="33" s="1"/>
  <c r="CE3" i="33" s="1"/>
  <c r="CF3" i="33" s="1"/>
  <c r="CG3" i="33" s="1"/>
  <c r="CH3" i="33" s="1"/>
  <c r="CI3" i="33" s="1"/>
  <c r="CJ3" i="33" s="1"/>
  <c r="CK3" i="33" s="1"/>
  <c r="CL3" i="33" s="1"/>
  <c r="CM3" i="33" s="1"/>
  <c r="CN3" i="33" s="1"/>
  <c r="CO3" i="33" s="1"/>
  <c r="CP3" i="33" s="1"/>
  <c r="CQ3" i="33" s="1"/>
  <c r="CR3" i="33" s="1"/>
  <c r="CS3" i="33" s="1"/>
  <c r="CT3" i="33" s="1"/>
  <c r="CU3" i="33" s="1"/>
  <c r="CV3" i="33" s="1"/>
  <c r="CW3" i="33" s="1"/>
  <c r="CX3" i="33" s="1"/>
  <c r="CY3" i="33" s="1"/>
  <c r="CZ3" i="33" s="1"/>
  <c r="DA3" i="33" s="1"/>
  <c r="DB3" i="33" s="1"/>
  <c r="DC3" i="33" s="1"/>
  <c r="DD3" i="33" s="1"/>
  <c r="DE3" i="33" s="1"/>
  <c r="DG3" i="32"/>
  <c r="DH3" i="32" s="1"/>
  <c r="DI3" i="32" s="1"/>
  <c r="DJ3" i="32" s="1"/>
  <c r="DK3" i="32" s="1"/>
  <c r="DL3" i="32" s="1"/>
  <c r="DM3" i="32" s="1"/>
  <c r="DN3" i="32" s="1"/>
  <c r="DO3" i="32" s="1"/>
  <c r="DP3" i="32" s="1"/>
  <c r="DQ3" i="32" s="1"/>
  <c r="DR3" i="32" s="1"/>
  <c r="DS3" i="32" s="1"/>
  <c r="DT3" i="32" s="1"/>
  <c r="DU3" i="32" s="1"/>
  <c r="DV3" i="32" s="1"/>
  <c r="DW3" i="32" s="1"/>
  <c r="DX3" i="32" s="1"/>
  <c r="DY3" i="32" s="1"/>
  <c r="DZ3" i="32" s="1"/>
  <c r="EA3" i="32" s="1"/>
  <c r="EB3" i="32" s="1"/>
  <c r="EC3" i="32" s="1"/>
  <c r="ED3" i="32" s="1"/>
  <c r="EE3" i="32" s="1"/>
  <c r="EF3" i="32" s="1"/>
  <c r="EG3" i="32" s="1"/>
  <c r="EH3" i="32" s="1"/>
  <c r="EI3" i="32" s="1"/>
  <c r="EJ3" i="32" s="1"/>
  <c r="EK3" i="32" s="1"/>
  <c r="EL3" i="32" s="1"/>
  <c r="EM3" i="32" s="1"/>
  <c r="EN3" i="32" s="1"/>
  <c r="EO3" i="32" s="1"/>
  <c r="EP3" i="32" s="1"/>
  <c r="EQ3" i="32" s="1"/>
  <c r="ER3" i="32" s="1"/>
  <c r="ES3" i="32" s="1"/>
  <c r="ET3" i="32" s="1"/>
  <c r="EU3" i="32" s="1"/>
  <c r="EV3" i="32" s="1"/>
  <c r="EW3" i="32" s="1"/>
  <c r="EX3" i="32" s="1"/>
  <c r="EY3" i="32" s="1"/>
  <c r="EZ3" i="32" s="1"/>
  <c r="FA3" i="32" s="1"/>
  <c r="FB3" i="32" s="1"/>
  <c r="FC3" i="32" s="1"/>
  <c r="FD3" i="32" s="1"/>
  <c r="FE3" i="32" s="1"/>
  <c r="BG3" i="32"/>
  <c r="BH3" i="32" s="1"/>
  <c r="BI3" i="32" s="1"/>
  <c r="BJ3" i="32" s="1"/>
  <c r="BK3" i="32" s="1"/>
  <c r="BL3" i="32" s="1"/>
  <c r="BM3" i="32" s="1"/>
  <c r="BN3" i="32" s="1"/>
  <c r="BO3" i="32" s="1"/>
  <c r="BP3" i="32" s="1"/>
  <c r="BQ3" i="32" s="1"/>
  <c r="BR3" i="32" s="1"/>
  <c r="BS3" i="32" s="1"/>
  <c r="BT3" i="32" s="1"/>
  <c r="BU3" i="32" s="1"/>
  <c r="BV3" i="32" s="1"/>
  <c r="BW3" i="32" s="1"/>
  <c r="BX3" i="32" s="1"/>
  <c r="BY3" i="32" s="1"/>
  <c r="BZ3" i="32" s="1"/>
  <c r="CA3" i="32" s="1"/>
  <c r="CB3" i="32" s="1"/>
  <c r="CC3" i="32" s="1"/>
  <c r="CD3" i="32" s="1"/>
  <c r="CE3" i="32" s="1"/>
  <c r="CF3" i="32" s="1"/>
  <c r="CG3" i="32" s="1"/>
  <c r="CH3" i="32" s="1"/>
  <c r="CI3" i="32" s="1"/>
  <c r="CJ3" i="32" s="1"/>
  <c r="CK3" i="32" s="1"/>
  <c r="CL3" i="32" s="1"/>
  <c r="CM3" i="32" s="1"/>
  <c r="CN3" i="32" s="1"/>
  <c r="CO3" i="32" s="1"/>
  <c r="CP3" i="32" s="1"/>
  <c r="CQ3" i="32" s="1"/>
  <c r="CR3" i="32" s="1"/>
  <c r="CS3" i="32" s="1"/>
  <c r="CT3" i="32" s="1"/>
  <c r="CU3" i="32" s="1"/>
  <c r="CV3" i="32" s="1"/>
  <c r="CW3" i="32" s="1"/>
  <c r="CX3" i="32" s="1"/>
  <c r="CY3" i="32" s="1"/>
  <c r="CZ3" i="32" s="1"/>
  <c r="DA3" i="32" s="1"/>
  <c r="DB3" i="32" s="1"/>
  <c r="DC3" i="32" s="1"/>
  <c r="DD3" i="32" s="1"/>
  <c r="DE3" i="32" s="1"/>
  <c r="DG3" i="31"/>
  <c r="DH3" i="31" s="1"/>
  <c r="DI3" i="31" s="1"/>
  <c r="DJ3" i="31" s="1"/>
  <c r="DK3" i="31" s="1"/>
  <c r="DL3" i="31" s="1"/>
  <c r="DM3" i="31" s="1"/>
  <c r="DN3" i="31" s="1"/>
  <c r="DO3" i="31" s="1"/>
  <c r="DP3" i="31" s="1"/>
  <c r="DQ3" i="31" s="1"/>
  <c r="DR3" i="31" s="1"/>
  <c r="DS3" i="31" s="1"/>
  <c r="DT3" i="31" s="1"/>
  <c r="DU3" i="31" s="1"/>
  <c r="DV3" i="31" s="1"/>
  <c r="DW3" i="31" s="1"/>
  <c r="DX3" i="31" s="1"/>
  <c r="DY3" i="31" s="1"/>
  <c r="DZ3" i="31" s="1"/>
  <c r="EA3" i="31" s="1"/>
  <c r="EB3" i="31" s="1"/>
  <c r="EC3" i="31" s="1"/>
  <c r="ED3" i="31" s="1"/>
  <c r="EE3" i="31" s="1"/>
  <c r="EF3" i="31" s="1"/>
  <c r="EG3" i="31" s="1"/>
  <c r="EH3" i="31" s="1"/>
  <c r="EI3" i="31" s="1"/>
  <c r="EJ3" i="31" s="1"/>
  <c r="EK3" i="31" s="1"/>
  <c r="EL3" i="31" s="1"/>
  <c r="EM3" i="31" s="1"/>
  <c r="EN3" i="31" s="1"/>
  <c r="EO3" i="31" s="1"/>
  <c r="EP3" i="31" s="1"/>
  <c r="EQ3" i="31" s="1"/>
  <c r="ER3" i="31" s="1"/>
  <c r="ES3" i="31" s="1"/>
  <c r="ET3" i="31" s="1"/>
  <c r="EU3" i="31" s="1"/>
  <c r="EV3" i="31" s="1"/>
  <c r="EW3" i="31" s="1"/>
  <c r="EX3" i="31" s="1"/>
  <c r="EY3" i="31" s="1"/>
  <c r="EZ3" i="31" s="1"/>
  <c r="FA3" i="31" s="1"/>
  <c r="FB3" i="31" s="1"/>
  <c r="FC3" i="31" s="1"/>
  <c r="FD3" i="31" s="1"/>
  <c r="FE3" i="31" s="1"/>
  <c r="BG3" i="31"/>
  <c r="BH3" i="31" s="1"/>
  <c r="BI3" i="31" s="1"/>
  <c r="BJ3" i="31" s="1"/>
  <c r="BK3" i="31" s="1"/>
  <c r="BL3" i="31" s="1"/>
  <c r="BM3" i="31" s="1"/>
  <c r="BN3" i="31" s="1"/>
  <c r="BO3" i="31" s="1"/>
  <c r="BP3" i="31" s="1"/>
  <c r="BQ3" i="31" s="1"/>
  <c r="BR3" i="31" s="1"/>
  <c r="BS3" i="31" s="1"/>
  <c r="BT3" i="31" s="1"/>
  <c r="BU3" i="31" s="1"/>
  <c r="BV3" i="31" s="1"/>
  <c r="BW3" i="31" s="1"/>
  <c r="BX3" i="31" s="1"/>
  <c r="BY3" i="31" s="1"/>
  <c r="BZ3" i="31" s="1"/>
  <c r="CA3" i="31" s="1"/>
  <c r="CB3" i="31" s="1"/>
  <c r="CC3" i="31" s="1"/>
  <c r="CD3" i="31" s="1"/>
  <c r="CE3" i="31" s="1"/>
  <c r="CF3" i="31" s="1"/>
  <c r="CG3" i="31" s="1"/>
  <c r="CH3" i="31" s="1"/>
  <c r="CI3" i="31" s="1"/>
  <c r="CJ3" i="31" s="1"/>
  <c r="CK3" i="31" s="1"/>
  <c r="CL3" i="31" s="1"/>
  <c r="CM3" i="31" s="1"/>
  <c r="CN3" i="31" s="1"/>
  <c r="CO3" i="31" s="1"/>
  <c r="CP3" i="31" s="1"/>
  <c r="CQ3" i="31" s="1"/>
  <c r="CR3" i="31" s="1"/>
  <c r="CS3" i="31" s="1"/>
  <c r="CT3" i="31" s="1"/>
  <c r="CU3" i="31" s="1"/>
  <c r="CV3" i="31" s="1"/>
  <c r="CW3" i="31" s="1"/>
  <c r="CX3" i="31" s="1"/>
  <c r="CY3" i="31" s="1"/>
  <c r="CZ3" i="31" s="1"/>
  <c r="DA3" i="31" s="1"/>
  <c r="DB3" i="31" s="1"/>
  <c r="DC3" i="31" s="1"/>
  <c r="DD3" i="31" s="1"/>
  <c r="DE3" i="31" s="1"/>
  <c r="DG3" i="30"/>
  <c r="DH3" i="30" s="1"/>
  <c r="DI3" i="30" s="1"/>
  <c r="DJ3" i="30" s="1"/>
  <c r="DK3" i="30" s="1"/>
  <c r="DL3" i="30" s="1"/>
  <c r="DM3" i="30" s="1"/>
  <c r="DN3" i="30" s="1"/>
  <c r="DO3" i="30" s="1"/>
  <c r="DP3" i="30" s="1"/>
  <c r="DQ3" i="30" s="1"/>
  <c r="DR3" i="30" s="1"/>
  <c r="DS3" i="30" s="1"/>
  <c r="DT3" i="30" s="1"/>
  <c r="DU3" i="30" s="1"/>
  <c r="DV3" i="30" s="1"/>
  <c r="DW3" i="30" s="1"/>
  <c r="DX3" i="30" s="1"/>
  <c r="DY3" i="30" s="1"/>
  <c r="DZ3" i="30" s="1"/>
  <c r="EA3" i="30" s="1"/>
  <c r="EB3" i="30" s="1"/>
  <c r="EC3" i="30" s="1"/>
  <c r="ED3" i="30" s="1"/>
  <c r="EE3" i="30" s="1"/>
  <c r="EF3" i="30" s="1"/>
  <c r="EG3" i="30" s="1"/>
  <c r="EH3" i="30" s="1"/>
  <c r="EI3" i="30" s="1"/>
  <c r="EJ3" i="30" s="1"/>
  <c r="EK3" i="30" s="1"/>
  <c r="EL3" i="30" s="1"/>
  <c r="EM3" i="30" s="1"/>
  <c r="EN3" i="30" s="1"/>
  <c r="EO3" i="30" s="1"/>
  <c r="EP3" i="30" s="1"/>
  <c r="EQ3" i="30" s="1"/>
  <c r="ER3" i="30" s="1"/>
  <c r="ES3" i="30" s="1"/>
  <c r="ET3" i="30" s="1"/>
  <c r="EU3" i="30" s="1"/>
  <c r="EV3" i="30" s="1"/>
  <c r="EW3" i="30" s="1"/>
  <c r="EX3" i="30" s="1"/>
  <c r="EY3" i="30" s="1"/>
  <c r="EZ3" i="30" s="1"/>
  <c r="FA3" i="30" s="1"/>
  <c r="FB3" i="30" s="1"/>
  <c r="FC3" i="30" s="1"/>
  <c r="FD3" i="30" s="1"/>
  <c r="FE3" i="30" s="1"/>
  <c r="BG3" i="30"/>
  <c r="BH3" i="30" s="1"/>
  <c r="BI3" i="30" s="1"/>
  <c r="BJ3" i="30" s="1"/>
  <c r="BK3" i="30" s="1"/>
  <c r="BL3" i="30" s="1"/>
  <c r="BM3" i="30" s="1"/>
  <c r="BN3" i="30" s="1"/>
  <c r="BO3" i="30" s="1"/>
  <c r="BP3" i="30" s="1"/>
  <c r="BQ3" i="30" s="1"/>
  <c r="BR3" i="30" s="1"/>
  <c r="BS3" i="30" s="1"/>
  <c r="BT3" i="30" s="1"/>
  <c r="BU3" i="30" s="1"/>
  <c r="BV3" i="30" s="1"/>
  <c r="BW3" i="30" s="1"/>
  <c r="BX3" i="30" s="1"/>
  <c r="BY3" i="30" s="1"/>
  <c r="BZ3" i="30" s="1"/>
  <c r="CA3" i="30" s="1"/>
  <c r="CB3" i="30" s="1"/>
  <c r="CC3" i="30" s="1"/>
  <c r="CD3" i="30" s="1"/>
  <c r="CE3" i="30" s="1"/>
  <c r="CF3" i="30" s="1"/>
  <c r="CG3" i="30" s="1"/>
  <c r="CH3" i="30" s="1"/>
  <c r="CI3" i="30" s="1"/>
  <c r="CJ3" i="30" s="1"/>
  <c r="CK3" i="30" s="1"/>
  <c r="CL3" i="30" s="1"/>
  <c r="CM3" i="30" s="1"/>
  <c r="CN3" i="30" s="1"/>
  <c r="CO3" i="30" s="1"/>
  <c r="CP3" i="30" s="1"/>
  <c r="CQ3" i="30" s="1"/>
  <c r="CR3" i="30" s="1"/>
  <c r="CS3" i="30" s="1"/>
  <c r="CT3" i="30" s="1"/>
  <c r="CU3" i="30" s="1"/>
  <c r="CV3" i="30" s="1"/>
  <c r="CW3" i="30" s="1"/>
  <c r="CX3" i="30" s="1"/>
  <c r="CY3" i="30" s="1"/>
  <c r="CZ3" i="30" s="1"/>
  <c r="DA3" i="30" s="1"/>
  <c r="DB3" i="30" s="1"/>
  <c r="DC3" i="30" s="1"/>
  <c r="DD3" i="30" s="1"/>
  <c r="DE3" i="30" s="1"/>
  <c r="DG3" i="28"/>
  <c r="DH3" i="28" s="1"/>
  <c r="DI3" i="28" s="1"/>
  <c r="DJ3" i="28" s="1"/>
  <c r="DK3" i="28" s="1"/>
  <c r="DL3" i="28" s="1"/>
  <c r="DM3" i="28" s="1"/>
  <c r="DN3" i="28" s="1"/>
  <c r="DO3" i="28" s="1"/>
  <c r="DP3" i="28" s="1"/>
  <c r="DQ3" i="28" s="1"/>
  <c r="DR3" i="28" s="1"/>
  <c r="DS3" i="28" s="1"/>
  <c r="DT3" i="28" s="1"/>
  <c r="DU3" i="28" s="1"/>
  <c r="DV3" i="28" s="1"/>
  <c r="DW3" i="28" s="1"/>
  <c r="DX3" i="28" s="1"/>
  <c r="DY3" i="28" s="1"/>
  <c r="DZ3" i="28" s="1"/>
  <c r="EA3" i="28" s="1"/>
  <c r="EB3" i="28" s="1"/>
  <c r="EC3" i="28" s="1"/>
  <c r="ED3" i="28" s="1"/>
  <c r="EE3" i="28" s="1"/>
  <c r="EF3" i="28" s="1"/>
  <c r="EG3" i="28" s="1"/>
  <c r="EH3" i="28" s="1"/>
  <c r="EI3" i="28" s="1"/>
  <c r="EJ3" i="28" s="1"/>
  <c r="EK3" i="28" s="1"/>
  <c r="EL3" i="28" s="1"/>
  <c r="EM3" i="28" s="1"/>
  <c r="EN3" i="28" s="1"/>
  <c r="EO3" i="28" s="1"/>
  <c r="EP3" i="28" s="1"/>
  <c r="EQ3" i="28" s="1"/>
  <c r="ER3" i="28" s="1"/>
  <c r="ES3" i="28" s="1"/>
  <c r="ET3" i="28" s="1"/>
  <c r="EU3" i="28" s="1"/>
  <c r="EV3" i="28" s="1"/>
  <c r="EW3" i="28" s="1"/>
  <c r="EX3" i="28" s="1"/>
  <c r="EY3" i="28" s="1"/>
  <c r="EZ3" i="28" s="1"/>
  <c r="FA3" i="28" s="1"/>
  <c r="FB3" i="28" s="1"/>
  <c r="FC3" i="28" s="1"/>
  <c r="FD3" i="28" s="1"/>
  <c r="FE3" i="28" s="1"/>
  <c r="BG3" i="28"/>
  <c r="BH3" i="28" s="1"/>
  <c r="BI3" i="28" s="1"/>
  <c r="BJ3" i="28" s="1"/>
  <c r="BK3" i="28" s="1"/>
  <c r="BL3" i="28" s="1"/>
  <c r="BM3" i="28" s="1"/>
  <c r="BN3" i="28" s="1"/>
  <c r="BO3" i="28" s="1"/>
  <c r="BP3" i="28" s="1"/>
  <c r="BQ3" i="28" s="1"/>
  <c r="BR3" i="28" s="1"/>
  <c r="BS3" i="28" s="1"/>
  <c r="BT3" i="28" s="1"/>
  <c r="BU3" i="28" s="1"/>
  <c r="BV3" i="28" s="1"/>
  <c r="BW3" i="28" s="1"/>
  <c r="BX3" i="28" s="1"/>
  <c r="BY3" i="28" s="1"/>
  <c r="BZ3" i="28" s="1"/>
  <c r="CA3" i="28" s="1"/>
  <c r="CB3" i="28" s="1"/>
  <c r="CC3" i="28" s="1"/>
  <c r="CD3" i="28" s="1"/>
  <c r="CE3" i="28" s="1"/>
  <c r="CF3" i="28" s="1"/>
  <c r="CG3" i="28" s="1"/>
  <c r="CH3" i="28" s="1"/>
  <c r="CI3" i="28" s="1"/>
  <c r="CJ3" i="28" s="1"/>
  <c r="CK3" i="28" s="1"/>
  <c r="CL3" i="28" s="1"/>
  <c r="CM3" i="28" s="1"/>
  <c r="CN3" i="28" s="1"/>
  <c r="CO3" i="28" s="1"/>
  <c r="CP3" i="28" s="1"/>
  <c r="CQ3" i="28" s="1"/>
  <c r="CR3" i="28" s="1"/>
  <c r="CS3" i="28" s="1"/>
  <c r="CT3" i="28" s="1"/>
  <c r="CU3" i="28" s="1"/>
  <c r="CV3" i="28" s="1"/>
  <c r="CW3" i="28" s="1"/>
  <c r="CX3" i="28" s="1"/>
  <c r="CY3" i="28" s="1"/>
  <c r="CZ3" i="28" s="1"/>
  <c r="DA3" i="28" s="1"/>
  <c r="DB3" i="28" s="1"/>
  <c r="DC3" i="28" s="1"/>
  <c r="DD3" i="28" s="1"/>
  <c r="DE3" i="28" s="1"/>
  <c r="DG3" i="27"/>
  <c r="DH3" i="27" s="1"/>
  <c r="DI3" i="27" s="1"/>
  <c r="DJ3" i="27" s="1"/>
  <c r="DK3" i="27" s="1"/>
  <c r="DL3" i="27" s="1"/>
  <c r="DM3" i="27" s="1"/>
  <c r="DN3" i="27" s="1"/>
  <c r="DO3" i="27" s="1"/>
  <c r="DP3" i="27" s="1"/>
  <c r="DQ3" i="27" s="1"/>
  <c r="DR3" i="27" s="1"/>
  <c r="DS3" i="27" s="1"/>
  <c r="DT3" i="27" s="1"/>
  <c r="DU3" i="27" s="1"/>
  <c r="DV3" i="27" s="1"/>
  <c r="DW3" i="27" s="1"/>
  <c r="DX3" i="27" s="1"/>
  <c r="DY3" i="27" s="1"/>
  <c r="DZ3" i="27" s="1"/>
  <c r="EA3" i="27" s="1"/>
  <c r="EB3" i="27" s="1"/>
  <c r="EC3" i="27" s="1"/>
  <c r="ED3" i="27" s="1"/>
  <c r="EE3" i="27" s="1"/>
  <c r="EF3" i="27" s="1"/>
  <c r="EG3" i="27" s="1"/>
  <c r="EH3" i="27" s="1"/>
  <c r="EI3" i="27" s="1"/>
  <c r="EJ3" i="27" s="1"/>
  <c r="EK3" i="27" s="1"/>
  <c r="EL3" i="27" s="1"/>
  <c r="EM3" i="27" s="1"/>
  <c r="EN3" i="27" s="1"/>
  <c r="EO3" i="27" s="1"/>
  <c r="EP3" i="27" s="1"/>
  <c r="EQ3" i="27" s="1"/>
  <c r="ER3" i="27" s="1"/>
  <c r="ES3" i="27" s="1"/>
  <c r="ET3" i="27" s="1"/>
  <c r="EU3" i="27" s="1"/>
  <c r="EV3" i="27" s="1"/>
  <c r="EW3" i="27" s="1"/>
  <c r="EX3" i="27" s="1"/>
  <c r="EY3" i="27" s="1"/>
  <c r="EZ3" i="27" s="1"/>
  <c r="FA3" i="27" s="1"/>
  <c r="FB3" i="27" s="1"/>
  <c r="FC3" i="27" s="1"/>
  <c r="FD3" i="27" s="1"/>
  <c r="FE3" i="27" s="1"/>
  <c r="BG3" i="27"/>
  <c r="BH3" i="27" s="1"/>
  <c r="BI3" i="27" s="1"/>
  <c r="BJ3" i="27" s="1"/>
  <c r="BK3" i="27" s="1"/>
  <c r="BL3" i="27" s="1"/>
  <c r="BM3" i="27" s="1"/>
  <c r="BN3" i="27" s="1"/>
  <c r="BO3" i="27" s="1"/>
  <c r="BP3" i="27" s="1"/>
  <c r="BQ3" i="27" s="1"/>
  <c r="BR3" i="27" s="1"/>
  <c r="BS3" i="27" s="1"/>
  <c r="BT3" i="27" s="1"/>
  <c r="BU3" i="27" s="1"/>
  <c r="BV3" i="27" s="1"/>
  <c r="BW3" i="27" s="1"/>
  <c r="BX3" i="27" s="1"/>
  <c r="BY3" i="27" s="1"/>
  <c r="BZ3" i="27" s="1"/>
  <c r="CA3" i="27" s="1"/>
  <c r="CB3" i="27" s="1"/>
  <c r="CC3" i="27" s="1"/>
  <c r="CD3" i="27" s="1"/>
  <c r="CE3" i="27" s="1"/>
  <c r="CF3" i="27" s="1"/>
  <c r="CG3" i="27" s="1"/>
  <c r="CH3" i="27" s="1"/>
  <c r="CI3" i="27" s="1"/>
  <c r="CJ3" i="27" s="1"/>
  <c r="CK3" i="27" s="1"/>
  <c r="CL3" i="27" s="1"/>
  <c r="CM3" i="27" s="1"/>
  <c r="CN3" i="27" s="1"/>
  <c r="CO3" i="27" s="1"/>
  <c r="CP3" i="27" s="1"/>
  <c r="CQ3" i="27" s="1"/>
  <c r="CR3" i="27" s="1"/>
  <c r="CS3" i="27" s="1"/>
  <c r="CT3" i="27" s="1"/>
  <c r="CU3" i="27" s="1"/>
  <c r="CV3" i="27" s="1"/>
  <c r="CW3" i="27" s="1"/>
  <c r="CX3" i="27" s="1"/>
  <c r="CY3" i="27" s="1"/>
  <c r="CZ3" i="27" s="1"/>
  <c r="DA3" i="27" s="1"/>
  <c r="DB3" i="27" s="1"/>
  <c r="DC3" i="27" s="1"/>
  <c r="DD3" i="27" s="1"/>
  <c r="DE3" i="27" s="1"/>
  <c r="DG3" i="26"/>
  <c r="DH3" i="26" s="1"/>
  <c r="DI3" i="26" s="1"/>
  <c r="DJ3" i="26" s="1"/>
  <c r="DK3" i="26" s="1"/>
  <c r="DL3" i="26" s="1"/>
  <c r="DM3" i="26" s="1"/>
  <c r="DN3" i="26" s="1"/>
  <c r="DO3" i="26" s="1"/>
  <c r="DP3" i="26" s="1"/>
  <c r="DQ3" i="26" s="1"/>
  <c r="DR3" i="26" s="1"/>
  <c r="DS3" i="26" s="1"/>
  <c r="DT3" i="26" s="1"/>
  <c r="DU3" i="26" s="1"/>
  <c r="DV3" i="26" s="1"/>
  <c r="DW3" i="26" s="1"/>
  <c r="DX3" i="26" s="1"/>
  <c r="DY3" i="26" s="1"/>
  <c r="DZ3" i="26" s="1"/>
  <c r="EA3" i="26" s="1"/>
  <c r="EB3" i="26" s="1"/>
  <c r="EC3" i="26" s="1"/>
  <c r="ED3" i="26" s="1"/>
  <c r="EE3" i="26" s="1"/>
  <c r="EF3" i="26" s="1"/>
  <c r="EG3" i="26" s="1"/>
  <c r="EH3" i="26" s="1"/>
  <c r="EI3" i="26" s="1"/>
  <c r="EJ3" i="26" s="1"/>
  <c r="EK3" i="26" s="1"/>
  <c r="EL3" i="26" s="1"/>
  <c r="EM3" i="26" s="1"/>
  <c r="EN3" i="26" s="1"/>
  <c r="EO3" i="26" s="1"/>
  <c r="EP3" i="26" s="1"/>
  <c r="EQ3" i="26" s="1"/>
  <c r="ER3" i="26" s="1"/>
  <c r="ES3" i="26" s="1"/>
  <c r="ET3" i="26" s="1"/>
  <c r="EU3" i="26" s="1"/>
  <c r="EV3" i="26" s="1"/>
  <c r="EW3" i="26" s="1"/>
  <c r="EX3" i="26" s="1"/>
  <c r="EY3" i="26" s="1"/>
  <c r="EZ3" i="26" s="1"/>
  <c r="FA3" i="26" s="1"/>
  <c r="FB3" i="26" s="1"/>
  <c r="FC3" i="26" s="1"/>
  <c r="FD3" i="26" s="1"/>
  <c r="FE3" i="26" s="1"/>
  <c r="BG3" i="26"/>
  <c r="BH3" i="26" s="1"/>
  <c r="BI3" i="26" s="1"/>
  <c r="BJ3" i="26" s="1"/>
  <c r="BK3" i="26" s="1"/>
  <c r="BL3" i="26" s="1"/>
  <c r="BM3" i="26" s="1"/>
  <c r="BN3" i="26" s="1"/>
  <c r="BO3" i="26" s="1"/>
  <c r="BP3" i="26" s="1"/>
  <c r="BQ3" i="26" s="1"/>
  <c r="BR3" i="26" s="1"/>
  <c r="BS3" i="26" s="1"/>
  <c r="BT3" i="26" s="1"/>
  <c r="BU3" i="26" s="1"/>
  <c r="BV3" i="26" s="1"/>
  <c r="BW3" i="26" s="1"/>
  <c r="BX3" i="26" s="1"/>
  <c r="BY3" i="26" s="1"/>
  <c r="BZ3" i="26" s="1"/>
  <c r="CA3" i="26" s="1"/>
  <c r="CB3" i="26" s="1"/>
  <c r="CC3" i="26" s="1"/>
  <c r="CD3" i="26" s="1"/>
  <c r="CE3" i="26" s="1"/>
  <c r="CF3" i="26" s="1"/>
  <c r="CG3" i="26" s="1"/>
  <c r="CH3" i="26" s="1"/>
  <c r="CI3" i="26" s="1"/>
  <c r="CJ3" i="26" s="1"/>
  <c r="CK3" i="26" s="1"/>
  <c r="CL3" i="26" s="1"/>
  <c r="CM3" i="26" s="1"/>
  <c r="CN3" i="26" s="1"/>
  <c r="CO3" i="26" s="1"/>
  <c r="CP3" i="26" s="1"/>
  <c r="CQ3" i="26" s="1"/>
  <c r="CR3" i="26" s="1"/>
  <c r="CS3" i="26" s="1"/>
  <c r="CT3" i="26" s="1"/>
  <c r="CU3" i="26" s="1"/>
  <c r="CV3" i="26" s="1"/>
  <c r="CW3" i="26" s="1"/>
  <c r="CX3" i="26" s="1"/>
  <c r="CY3" i="26" s="1"/>
  <c r="CZ3" i="26" s="1"/>
  <c r="DA3" i="26" s="1"/>
  <c r="DB3" i="26" s="1"/>
  <c r="DC3" i="26" s="1"/>
  <c r="DD3" i="26" s="1"/>
  <c r="DE3" i="26" s="1"/>
  <c r="DG3" i="25"/>
  <c r="DH3" i="25" s="1"/>
  <c r="DI3" i="25" s="1"/>
  <c r="DJ3" i="25" s="1"/>
  <c r="DK3" i="25" s="1"/>
  <c r="DL3" i="25" s="1"/>
  <c r="DM3" i="25" s="1"/>
  <c r="DN3" i="25" s="1"/>
  <c r="DO3" i="25" s="1"/>
  <c r="DP3" i="25" s="1"/>
  <c r="DQ3" i="25" s="1"/>
  <c r="DR3" i="25" s="1"/>
  <c r="DS3" i="25" s="1"/>
  <c r="DT3" i="25" s="1"/>
  <c r="DU3" i="25" s="1"/>
  <c r="DV3" i="25" s="1"/>
  <c r="DW3" i="25" s="1"/>
  <c r="DX3" i="25" s="1"/>
  <c r="DY3" i="25" s="1"/>
  <c r="DZ3" i="25" s="1"/>
  <c r="EA3" i="25" s="1"/>
  <c r="EB3" i="25" s="1"/>
  <c r="EC3" i="25" s="1"/>
  <c r="ED3" i="25" s="1"/>
  <c r="EE3" i="25" s="1"/>
  <c r="EF3" i="25" s="1"/>
  <c r="EG3" i="25" s="1"/>
  <c r="EH3" i="25" s="1"/>
  <c r="EI3" i="25" s="1"/>
  <c r="EJ3" i="25" s="1"/>
  <c r="EK3" i="25" s="1"/>
  <c r="EL3" i="25" s="1"/>
  <c r="EM3" i="25" s="1"/>
  <c r="EN3" i="25" s="1"/>
  <c r="EO3" i="25" s="1"/>
  <c r="EP3" i="25" s="1"/>
  <c r="EQ3" i="25" s="1"/>
  <c r="ER3" i="25" s="1"/>
  <c r="ES3" i="25" s="1"/>
  <c r="ET3" i="25" s="1"/>
  <c r="EU3" i="25" s="1"/>
  <c r="EV3" i="25" s="1"/>
  <c r="EW3" i="25" s="1"/>
  <c r="EX3" i="25" s="1"/>
  <c r="EY3" i="25" s="1"/>
  <c r="EZ3" i="25" s="1"/>
  <c r="FA3" i="25" s="1"/>
  <c r="FB3" i="25" s="1"/>
  <c r="FC3" i="25" s="1"/>
  <c r="FD3" i="25" s="1"/>
  <c r="FE3" i="25" s="1"/>
  <c r="BG3" i="25"/>
  <c r="BH3" i="25" s="1"/>
  <c r="BI3" i="25" s="1"/>
  <c r="BJ3" i="25" s="1"/>
  <c r="BK3" i="25" s="1"/>
  <c r="BL3" i="25" s="1"/>
  <c r="BM3" i="25" s="1"/>
  <c r="BN3" i="25" s="1"/>
  <c r="BO3" i="25" s="1"/>
  <c r="BP3" i="25" s="1"/>
  <c r="BQ3" i="25" s="1"/>
  <c r="BR3" i="25" s="1"/>
  <c r="BS3" i="25" s="1"/>
  <c r="BT3" i="25" s="1"/>
  <c r="BU3" i="25" s="1"/>
  <c r="BV3" i="25" s="1"/>
  <c r="BW3" i="25" s="1"/>
  <c r="BX3" i="25" s="1"/>
  <c r="BY3" i="25" s="1"/>
  <c r="BZ3" i="25" s="1"/>
  <c r="CA3" i="25" s="1"/>
  <c r="CB3" i="25" s="1"/>
  <c r="CC3" i="25" s="1"/>
  <c r="CD3" i="25" s="1"/>
  <c r="CE3" i="25" s="1"/>
  <c r="CF3" i="25" s="1"/>
  <c r="CG3" i="25" s="1"/>
  <c r="CH3" i="25" s="1"/>
  <c r="CI3" i="25" s="1"/>
  <c r="CJ3" i="25" s="1"/>
  <c r="CK3" i="25" s="1"/>
  <c r="CL3" i="25" s="1"/>
  <c r="CM3" i="25" s="1"/>
  <c r="CN3" i="25" s="1"/>
  <c r="CO3" i="25" s="1"/>
  <c r="CP3" i="25" s="1"/>
  <c r="CQ3" i="25" s="1"/>
  <c r="CR3" i="25" s="1"/>
  <c r="CS3" i="25" s="1"/>
  <c r="CT3" i="25" s="1"/>
  <c r="CU3" i="25" s="1"/>
  <c r="CV3" i="25" s="1"/>
  <c r="CW3" i="25" s="1"/>
  <c r="CX3" i="25" s="1"/>
  <c r="CY3" i="25" s="1"/>
  <c r="CZ3" i="25" s="1"/>
  <c r="DA3" i="25" s="1"/>
  <c r="DB3" i="25" s="1"/>
  <c r="DC3" i="25" s="1"/>
  <c r="DD3" i="25" s="1"/>
  <c r="DE3" i="25" s="1"/>
  <c r="DG3" i="24"/>
  <c r="DH3" i="24" s="1"/>
  <c r="DI3" i="24" s="1"/>
  <c r="DJ3" i="24" s="1"/>
  <c r="DK3" i="24" s="1"/>
  <c r="DL3" i="24" s="1"/>
  <c r="DM3" i="24" s="1"/>
  <c r="DN3" i="24" s="1"/>
  <c r="DO3" i="24" s="1"/>
  <c r="DP3" i="24" s="1"/>
  <c r="DQ3" i="24" s="1"/>
  <c r="DR3" i="24" s="1"/>
  <c r="DS3" i="24" s="1"/>
  <c r="DT3" i="24" s="1"/>
  <c r="DU3" i="24" s="1"/>
  <c r="DV3" i="24" s="1"/>
  <c r="DW3" i="24" s="1"/>
  <c r="DX3" i="24" s="1"/>
  <c r="DY3" i="24" s="1"/>
  <c r="DZ3" i="24" s="1"/>
  <c r="EA3" i="24" s="1"/>
  <c r="EB3" i="24" s="1"/>
  <c r="EC3" i="24" s="1"/>
  <c r="ED3" i="24" s="1"/>
  <c r="EE3" i="24" s="1"/>
  <c r="EF3" i="24" s="1"/>
  <c r="EG3" i="24" s="1"/>
  <c r="EH3" i="24" s="1"/>
  <c r="EI3" i="24" s="1"/>
  <c r="EJ3" i="24" s="1"/>
  <c r="EK3" i="24" s="1"/>
  <c r="EL3" i="24" s="1"/>
  <c r="EM3" i="24" s="1"/>
  <c r="EN3" i="24" s="1"/>
  <c r="EO3" i="24" s="1"/>
  <c r="EP3" i="24" s="1"/>
  <c r="EQ3" i="24" s="1"/>
  <c r="ER3" i="24" s="1"/>
  <c r="ES3" i="24" s="1"/>
  <c r="ET3" i="24" s="1"/>
  <c r="EU3" i="24" s="1"/>
  <c r="EV3" i="24" s="1"/>
  <c r="EW3" i="24" s="1"/>
  <c r="EX3" i="24" s="1"/>
  <c r="EY3" i="24" s="1"/>
  <c r="EZ3" i="24" s="1"/>
  <c r="FA3" i="24" s="1"/>
  <c r="FB3" i="24" s="1"/>
  <c r="FC3" i="24" s="1"/>
  <c r="FD3" i="24" s="1"/>
  <c r="FE3" i="24" s="1"/>
  <c r="BG3" i="24"/>
  <c r="BH3" i="24" s="1"/>
  <c r="BI3" i="24" s="1"/>
  <c r="BJ3" i="24" s="1"/>
  <c r="BK3" i="24" s="1"/>
  <c r="BL3" i="24" s="1"/>
  <c r="BM3" i="24" s="1"/>
  <c r="BN3" i="24" s="1"/>
  <c r="BO3" i="24" s="1"/>
  <c r="BP3" i="24" s="1"/>
  <c r="BQ3" i="24" s="1"/>
  <c r="BR3" i="24" s="1"/>
  <c r="BS3" i="24" s="1"/>
  <c r="BT3" i="24" s="1"/>
  <c r="BU3" i="24" s="1"/>
  <c r="BV3" i="24" s="1"/>
  <c r="BW3" i="24" s="1"/>
  <c r="BX3" i="24" s="1"/>
  <c r="BY3" i="24" s="1"/>
  <c r="BZ3" i="24" s="1"/>
  <c r="CA3" i="24" s="1"/>
  <c r="CB3" i="24" s="1"/>
  <c r="CC3" i="24" s="1"/>
  <c r="CD3" i="24" s="1"/>
  <c r="CE3" i="24" s="1"/>
  <c r="CF3" i="24" s="1"/>
  <c r="CG3" i="24" s="1"/>
  <c r="CH3" i="24" s="1"/>
  <c r="CI3" i="24" s="1"/>
  <c r="CJ3" i="24" s="1"/>
  <c r="CK3" i="24" s="1"/>
  <c r="CL3" i="24" s="1"/>
  <c r="CM3" i="24" s="1"/>
  <c r="CN3" i="24" s="1"/>
  <c r="CO3" i="24" s="1"/>
  <c r="CP3" i="24" s="1"/>
  <c r="CQ3" i="24" s="1"/>
  <c r="CR3" i="24" s="1"/>
  <c r="CS3" i="24" s="1"/>
  <c r="CT3" i="24" s="1"/>
  <c r="CU3" i="24" s="1"/>
  <c r="CV3" i="24" s="1"/>
  <c r="CW3" i="24" s="1"/>
  <c r="CX3" i="24" s="1"/>
  <c r="CY3" i="24" s="1"/>
  <c r="CZ3" i="24" s="1"/>
  <c r="DA3" i="24" s="1"/>
  <c r="DB3" i="24" s="1"/>
  <c r="DC3" i="24" s="1"/>
  <c r="DD3" i="24" s="1"/>
  <c r="DE3" i="24" s="1"/>
  <c r="DG3" i="23"/>
  <c r="DH3" i="23" s="1"/>
  <c r="DI3" i="23" s="1"/>
  <c r="DJ3" i="23" s="1"/>
  <c r="DK3" i="23" s="1"/>
  <c r="DL3" i="23" s="1"/>
  <c r="DM3" i="23" s="1"/>
  <c r="DN3" i="23" s="1"/>
  <c r="DO3" i="23" s="1"/>
  <c r="DP3" i="23" s="1"/>
  <c r="DQ3" i="23" s="1"/>
  <c r="DR3" i="23" s="1"/>
  <c r="DS3" i="23" s="1"/>
  <c r="DT3" i="23" s="1"/>
  <c r="DU3" i="23" s="1"/>
  <c r="DV3" i="23" s="1"/>
  <c r="DW3" i="23" s="1"/>
  <c r="DX3" i="23" s="1"/>
  <c r="DY3" i="23" s="1"/>
  <c r="DZ3" i="23" s="1"/>
  <c r="EA3" i="23" s="1"/>
  <c r="EB3" i="23" s="1"/>
  <c r="EC3" i="23" s="1"/>
  <c r="ED3" i="23" s="1"/>
  <c r="EE3" i="23" s="1"/>
  <c r="EF3" i="23" s="1"/>
  <c r="EG3" i="23" s="1"/>
  <c r="EH3" i="23" s="1"/>
  <c r="EI3" i="23" s="1"/>
  <c r="EJ3" i="23" s="1"/>
  <c r="EK3" i="23" s="1"/>
  <c r="EL3" i="23" s="1"/>
  <c r="EM3" i="23" s="1"/>
  <c r="EN3" i="23" s="1"/>
  <c r="EO3" i="23" s="1"/>
  <c r="EP3" i="23" s="1"/>
  <c r="EQ3" i="23" s="1"/>
  <c r="ER3" i="23" s="1"/>
  <c r="ES3" i="23" s="1"/>
  <c r="ET3" i="23" s="1"/>
  <c r="EU3" i="23" s="1"/>
  <c r="EV3" i="23" s="1"/>
  <c r="EW3" i="23" s="1"/>
  <c r="EX3" i="23" s="1"/>
  <c r="EY3" i="23" s="1"/>
  <c r="EZ3" i="23" s="1"/>
  <c r="FA3" i="23" s="1"/>
  <c r="FB3" i="23" s="1"/>
  <c r="FC3" i="23" s="1"/>
  <c r="FD3" i="23" s="1"/>
  <c r="FE3" i="23" s="1"/>
  <c r="BG3" i="23"/>
  <c r="BH3" i="23" s="1"/>
  <c r="BI3" i="23" s="1"/>
  <c r="BJ3" i="23" s="1"/>
  <c r="BK3" i="23" s="1"/>
  <c r="BL3" i="23" s="1"/>
  <c r="BM3" i="23" s="1"/>
  <c r="BN3" i="23" s="1"/>
  <c r="BO3" i="23" s="1"/>
  <c r="BP3" i="23" s="1"/>
  <c r="BQ3" i="23" s="1"/>
  <c r="BR3" i="23" s="1"/>
  <c r="BS3" i="23" s="1"/>
  <c r="BT3" i="23" s="1"/>
  <c r="BU3" i="23" s="1"/>
  <c r="BV3" i="23" s="1"/>
  <c r="BW3" i="23" s="1"/>
  <c r="BX3" i="23" s="1"/>
  <c r="BY3" i="23" s="1"/>
  <c r="BZ3" i="23" s="1"/>
  <c r="CA3" i="23" s="1"/>
  <c r="CB3" i="23" s="1"/>
  <c r="CC3" i="23" s="1"/>
  <c r="CD3" i="23" s="1"/>
  <c r="CE3" i="23" s="1"/>
  <c r="CF3" i="23" s="1"/>
  <c r="CG3" i="23" s="1"/>
  <c r="CH3" i="23" s="1"/>
  <c r="CI3" i="23" s="1"/>
  <c r="CJ3" i="23" s="1"/>
  <c r="CK3" i="23" s="1"/>
  <c r="CL3" i="23" s="1"/>
  <c r="CM3" i="23" s="1"/>
  <c r="CN3" i="23" s="1"/>
  <c r="CO3" i="23" s="1"/>
  <c r="CP3" i="23" s="1"/>
  <c r="CQ3" i="23" s="1"/>
  <c r="CR3" i="23" s="1"/>
  <c r="CS3" i="23" s="1"/>
  <c r="CT3" i="23" s="1"/>
  <c r="CU3" i="23" s="1"/>
  <c r="CV3" i="23" s="1"/>
  <c r="CW3" i="23" s="1"/>
  <c r="CX3" i="23" s="1"/>
  <c r="CY3" i="23" s="1"/>
  <c r="CZ3" i="23" s="1"/>
  <c r="DA3" i="23" s="1"/>
  <c r="DB3" i="23" s="1"/>
  <c r="DC3" i="23" s="1"/>
  <c r="DD3" i="23" s="1"/>
  <c r="DE3" i="23" s="1"/>
  <c r="DG3" i="22"/>
  <c r="DH3" i="22" s="1"/>
  <c r="DI3" i="22" s="1"/>
  <c r="DJ3" i="22" s="1"/>
  <c r="DK3" i="22" s="1"/>
  <c r="DL3" i="22" s="1"/>
  <c r="DM3" i="22" s="1"/>
  <c r="DN3" i="22" s="1"/>
  <c r="DO3" i="22" s="1"/>
  <c r="DP3" i="22" s="1"/>
  <c r="DQ3" i="22" s="1"/>
  <c r="DR3" i="22" s="1"/>
  <c r="DS3" i="22" s="1"/>
  <c r="DT3" i="22" s="1"/>
  <c r="DU3" i="22" s="1"/>
  <c r="DV3" i="22" s="1"/>
  <c r="DW3" i="22" s="1"/>
  <c r="DX3" i="22" s="1"/>
  <c r="DY3" i="22" s="1"/>
  <c r="DZ3" i="22" s="1"/>
  <c r="EA3" i="22" s="1"/>
  <c r="EB3" i="22" s="1"/>
  <c r="EC3" i="22" s="1"/>
  <c r="ED3" i="22" s="1"/>
  <c r="EE3" i="22" s="1"/>
  <c r="EF3" i="22" s="1"/>
  <c r="EG3" i="22" s="1"/>
  <c r="EH3" i="22" s="1"/>
  <c r="EI3" i="22" s="1"/>
  <c r="EJ3" i="22" s="1"/>
  <c r="EK3" i="22" s="1"/>
  <c r="EL3" i="22" s="1"/>
  <c r="EM3" i="22" s="1"/>
  <c r="EN3" i="22" s="1"/>
  <c r="EO3" i="22" s="1"/>
  <c r="EP3" i="22" s="1"/>
  <c r="EQ3" i="22" s="1"/>
  <c r="ER3" i="22" s="1"/>
  <c r="ES3" i="22" s="1"/>
  <c r="ET3" i="22" s="1"/>
  <c r="EU3" i="22" s="1"/>
  <c r="EV3" i="22" s="1"/>
  <c r="EW3" i="22" s="1"/>
  <c r="EX3" i="22" s="1"/>
  <c r="EY3" i="22" s="1"/>
  <c r="EZ3" i="22" s="1"/>
  <c r="FA3" i="22" s="1"/>
  <c r="FB3" i="22" s="1"/>
  <c r="FC3" i="22" s="1"/>
  <c r="FD3" i="22" s="1"/>
  <c r="FE3" i="22" s="1"/>
  <c r="BG3" i="22"/>
  <c r="BH3" i="22" s="1"/>
  <c r="BI3" i="22" s="1"/>
  <c r="BJ3" i="22" s="1"/>
  <c r="BK3" i="22" s="1"/>
  <c r="BL3" i="22" s="1"/>
  <c r="BM3" i="22" s="1"/>
  <c r="BN3" i="22" s="1"/>
  <c r="BO3" i="22" s="1"/>
  <c r="BP3" i="22" s="1"/>
  <c r="BQ3" i="22" s="1"/>
  <c r="BR3" i="22" s="1"/>
  <c r="BS3" i="22" s="1"/>
  <c r="BT3" i="22" s="1"/>
  <c r="BU3" i="22" s="1"/>
  <c r="BV3" i="22" s="1"/>
  <c r="BW3" i="22" s="1"/>
  <c r="BX3" i="22" s="1"/>
  <c r="BY3" i="22" s="1"/>
  <c r="BZ3" i="22" s="1"/>
  <c r="CA3" i="22" s="1"/>
  <c r="CB3" i="22" s="1"/>
  <c r="CC3" i="22" s="1"/>
  <c r="CD3" i="22" s="1"/>
  <c r="CE3" i="22" s="1"/>
  <c r="CF3" i="22" s="1"/>
  <c r="CG3" i="22" s="1"/>
  <c r="CH3" i="22" s="1"/>
  <c r="CI3" i="22" s="1"/>
  <c r="CJ3" i="22" s="1"/>
  <c r="CK3" i="22" s="1"/>
  <c r="CL3" i="22" s="1"/>
  <c r="CM3" i="22" s="1"/>
  <c r="CN3" i="22" s="1"/>
  <c r="CO3" i="22" s="1"/>
  <c r="CP3" i="22" s="1"/>
  <c r="CQ3" i="22" s="1"/>
  <c r="CR3" i="22" s="1"/>
  <c r="CS3" i="22" s="1"/>
  <c r="CT3" i="22" s="1"/>
  <c r="CU3" i="22" s="1"/>
  <c r="CV3" i="22" s="1"/>
  <c r="CW3" i="22" s="1"/>
  <c r="CX3" i="22" s="1"/>
  <c r="CY3" i="22" s="1"/>
  <c r="CZ3" i="22" s="1"/>
  <c r="DA3" i="22" s="1"/>
  <c r="DB3" i="22" s="1"/>
  <c r="DC3" i="22" s="1"/>
  <c r="DD3" i="22" s="1"/>
  <c r="DE3" i="22" s="1"/>
  <c r="DK3" i="21"/>
  <c r="DL3" i="21" s="1"/>
  <c r="DM3" i="21" s="1"/>
  <c r="DN3" i="21" s="1"/>
  <c r="DO3" i="21" s="1"/>
  <c r="DP3" i="21" s="1"/>
  <c r="DQ3" i="21" s="1"/>
  <c r="DR3" i="21" s="1"/>
  <c r="DS3" i="21" s="1"/>
  <c r="DT3" i="21" s="1"/>
  <c r="DU3" i="21" s="1"/>
  <c r="DV3" i="21" s="1"/>
  <c r="DW3" i="21" s="1"/>
  <c r="DX3" i="21" s="1"/>
  <c r="DY3" i="21" s="1"/>
  <c r="DZ3" i="21" s="1"/>
  <c r="EA3" i="21" s="1"/>
  <c r="EB3" i="21" s="1"/>
  <c r="EC3" i="21" s="1"/>
  <c r="ED3" i="21" s="1"/>
  <c r="EE3" i="21" s="1"/>
  <c r="EF3" i="21" s="1"/>
  <c r="EG3" i="21" s="1"/>
  <c r="EH3" i="21" s="1"/>
  <c r="EI3" i="21" s="1"/>
  <c r="EJ3" i="21" s="1"/>
  <c r="EK3" i="21" s="1"/>
  <c r="EL3" i="21" s="1"/>
  <c r="EM3" i="21" s="1"/>
  <c r="EN3" i="21" s="1"/>
  <c r="EO3" i="21" s="1"/>
  <c r="EP3" i="21" s="1"/>
  <c r="EQ3" i="21" s="1"/>
  <c r="ER3" i="21" s="1"/>
  <c r="ES3" i="21" s="1"/>
  <c r="ET3" i="21" s="1"/>
  <c r="EU3" i="21" s="1"/>
  <c r="EV3" i="21" s="1"/>
  <c r="EW3" i="21" s="1"/>
  <c r="EX3" i="21" s="1"/>
  <c r="EY3" i="21" s="1"/>
  <c r="EZ3" i="21" s="1"/>
  <c r="FA3" i="21" s="1"/>
  <c r="FB3" i="21" s="1"/>
  <c r="FC3" i="21" s="1"/>
  <c r="FD3" i="21" s="1"/>
  <c r="FE3" i="21" s="1"/>
  <c r="DG3" i="21"/>
  <c r="DH3" i="21" s="1"/>
  <c r="DI3" i="21" s="1"/>
  <c r="DJ3" i="21" s="1"/>
  <c r="BG3" i="21"/>
  <c r="BH3" i="21" s="1"/>
  <c r="BI3" i="21" s="1"/>
  <c r="BJ3" i="21" s="1"/>
  <c r="BK3" i="21" s="1"/>
  <c r="BL3" i="21" s="1"/>
  <c r="BM3" i="21" s="1"/>
  <c r="BN3" i="21" s="1"/>
  <c r="BO3" i="21" s="1"/>
  <c r="BP3" i="21" s="1"/>
  <c r="BQ3" i="21" s="1"/>
  <c r="BR3" i="21" s="1"/>
  <c r="BS3" i="21" s="1"/>
  <c r="BT3" i="21" s="1"/>
  <c r="BU3" i="21" s="1"/>
  <c r="BV3" i="21" s="1"/>
  <c r="BW3" i="21" s="1"/>
  <c r="BX3" i="21" s="1"/>
  <c r="BY3" i="21" s="1"/>
  <c r="BZ3" i="21" s="1"/>
  <c r="CA3" i="21" s="1"/>
  <c r="CB3" i="21" s="1"/>
  <c r="CC3" i="21" s="1"/>
  <c r="CD3" i="21" s="1"/>
  <c r="CE3" i="21" s="1"/>
  <c r="CF3" i="21" s="1"/>
  <c r="CG3" i="21" s="1"/>
  <c r="CH3" i="21" s="1"/>
  <c r="CI3" i="21" s="1"/>
  <c r="CJ3" i="21" s="1"/>
  <c r="CK3" i="21" s="1"/>
  <c r="CL3" i="21" s="1"/>
  <c r="CM3" i="21" s="1"/>
  <c r="CN3" i="21" s="1"/>
  <c r="CO3" i="21" s="1"/>
  <c r="CP3" i="21" s="1"/>
  <c r="CQ3" i="21" s="1"/>
  <c r="CR3" i="21" s="1"/>
  <c r="CS3" i="21" s="1"/>
  <c r="CT3" i="21" s="1"/>
  <c r="CU3" i="21" s="1"/>
  <c r="CV3" i="21" s="1"/>
  <c r="CW3" i="21" s="1"/>
  <c r="CX3" i="21" s="1"/>
  <c r="CY3" i="21" s="1"/>
  <c r="CZ3" i="21" s="1"/>
  <c r="DA3" i="21" s="1"/>
  <c r="DB3" i="21" s="1"/>
  <c r="DC3" i="21" s="1"/>
  <c r="DD3" i="21" s="1"/>
  <c r="DE3" i="21" s="1"/>
  <c r="DG3" i="60"/>
  <c r="DH3" i="60" s="1"/>
  <c r="DI3" i="60" s="1"/>
  <c r="DJ3" i="60" s="1"/>
  <c r="DK3" i="60" s="1"/>
  <c r="DL3" i="60" s="1"/>
  <c r="DM3" i="60" s="1"/>
  <c r="DN3" i="60" s="1"/>
  <c r="DO3" i="60" s="1"/>
  <c r="DP3" i="60" s="1"/>
  <c r="DQ3" i="60" s="1"/>
  <c r="DR3" i="60" s="1"/>
  <c r="DS3" i="60" s="1"/>
  <c r="DT3" i="60" s="1"/>
  <c r="DU3" i="60" s="1"/>
  <c r="DV3" i="60" s="1"/>
  <c r="DW3" i="60" s="1"/>
  <c r="DX3" i="60" s="1"/>
  <c r="DY3" i="60" s="1"/>
  <c r="DZ3" i="60" s="1"/>
  <c r="EA3" i="60" s="1"/>
  <c r="EB3" i="60" s="1"/>
  <c r="EC3" i="60" s="1"/>
  <c r="ED3" i="60" s="1"/>
  <c r="EE3" i="60" s="1"/>
  <c r="EF3" i="60" s="1"/>
  <c r="EG3" i="60" s="1"/>
  <c r="EH3" i="60" s="1"/>
  <c r="EI3" i="60" s="1"/>
  <c r="EJ3" i="60" s="1"/>
  <c r="EK3" i="60" s="1"/>
  <c r="EL3" i="60" s="1"/>
  <c r="EM3" i="60" s="1"/>
  <c r="EN3" i="60" s="1"/>
  <c r="EO3" i="60" s="1"/>
  <c r="EP3" i="60" s="1"/>
  <c r="EQ3" i="60" s="1"/>
  <c r="ER3" i="60" s="1"/>
  <c r="ES3" i="60" s="1"/>
  <c r="ET3" i="60" s="1"/>
  <c r="EU3" i="60" s="1"/>
  <c r="EV3" i="60" s="1"/>
  <c r="EW3" i="60" s="1"/>
  <c r="EX3" i="60" s="1"/>
  <c r="EY3" i="60" s="1"/>
  <c r="EZ3" i="60" s="1"/>
  <c r="FA3" i="60" s="1"/>
  <c r="FB3" i="60" s="1"/>
  <c r="FC3" i="60" s="1"/>
  <c r="FD3" i="60" s="1"/>
  <c r="FE3" i="60" s="1"/>
  <c r="BG3" i="60"/>
  <c r="BH3" i="60" s="1"/>
  <c r="BI3" i="60" s="1"/>
  <c r="BJ3" i="60" s="1"/>
  <c r="BK3" i="60" s="1"/>
  <c r="BL3" i="60" s="1"/>
  <c r="BM3" i="60" s="1"/>
  <c r="BN3" i="60" s="1"/>
  <c r="BO3" i="60" s="1"/>
  <c r="BP3" i="60" s="1"/>
  <c r="BQ3" i="60" s="1"/>
  <c r="BR3" i="60" s="1"/>
  <c r="BS3" i="60" s="1"/>
  <c r="BT3" i="60" s="1"/>
  <c r="BU3" i="60" s="1"/>
  <c r="BV3" i="60" s="1"/>
  <c r="BW3" i="60" s="1"/>
  <c r="BX3" i="60" s="1"/>
  <c r="BY3" i="60" s="1"/>
  <c r="BZ3" i="60" s="1"/>
  <c r="CA3" i="60" s="1"/>
  <c r="CB3" i="60" s="1"/>
  <c r="CC3" i="60" s="1"/>
  <c r="CD3" i="60" s="1"/>
  <c r="CE3" i="60" s="1"/>
  <c r="CF3" i="60" s="1"/>
  <c r="CG3" i="60" s="1"/>
  <c r="CH3" i="60" s="1"/>
  <c r="CI3" i="60" s="1"/>
  <c r="CJ3" i="60" s="1"/>
  <c r="CK3" i="60" s="1"/>
  <c r="CL3" i="60" s="1"/>
  <c r="CM3" i="60" s="1"/>
  <c r="CN3" i="60" s="1"/>
  <c r="CO3" i="60" s="1"/>
  <c r="CP3" i="60" s="1"/>
  <c r="CQ3" i="60" s="1"/>
  <c r="CR3" i="60" s="1"/>
  <c r="CS3" i="60" s="1"/>
  <c r="CT3" i="60" s="1"/>
  <c r="CU3" i="60" s="1"/>
  <c r="CV3" i="60" s="1"/>
  <c r="CW3" i="60" s="1"/>
  <c r="CX3" i="60" s="1"/>
  <c r="CY3" i="60" s="1"/>
  <c r="CZ3" i="60" s="1"/>
  <c r="DA3" i="60" s="1"/>
  <c r="DB3" i="60" s="1"/>
  <c r="DC3" i="60" s="1"/>
  <c r="DD3" i="60" s="1"/>
  <c r="DE3" i="60" s="1"/>
  <c r="C3" i="61"/>
  <c r="D3" i="61" s="1"/>
  <c r="E3" i="61" s="1"/>
  <c r="F3" i="61" s="1"/>
  <c r="G3" i="61" s="1"/>
  <c r="H3" i="61" s="1"/>
  <c r="I3" i="61" s="1"/>
  <c r="J3" i="61" s="1"/>
  <c r="K3" i="61" s="1"/>
  <c r="L3" i="61" s="1"/>
  <c r="M3" i="61" s="1"/>
  <c r="N3" i="61" s="1"/>
  <c r="O3" i="61" s="1"/>
  <c r="P3" i="61" s="1"/>
  <c r="Q3" i="61" s="1"/>
  <c r="R3" i="61" s="1"/>
  <c r="S3" i="61" s="1"/>
  <c r="T3" i="61" s="1"/>
  <c r="U3" i="61" s="1"/>
  <c r="V3" i="61" s="1"/>
  <c r="W3" i="61" s="1"/>
  <c r="X3" i="61" s="1"/>
  <c r="Y3" i="61" s="1"/>
  <c r="Z3" i="61" s="1"/>
  <c r="AA3" i="61" s="1"/>
  <c r="AB3" i="61" s="1"/>
  <c r="AC3" i="61" s="1"/>
  <c r="AD3" i="61" s="1"/>
  <c r="AE3" i="61" s="1"/>
  <c r="AF3" i="61" s="1"/>
  <c r="AG3" i="61" s="1"/>
  <c r="AH3" i="61" s="1"/>
  <c r="AI3" i="61" s="1"/>
  <c r="AJ3" i="61" s="1"/>
  <c r="AK3" i="61" s="1"/>
  <c r="AL3" i="61" s="1"/>
  <c r="AM3" i="61" s="1"/>
  <c r="AN3" i="61" s="1"/>
  <c r="AO3" i="61" s="1"/>
  <c r="AP3" i="61" s="1"/>
  <c r="AQ3" i="61" s="1"/>
  <c r="AR3" i="61" s="1"/>
  <c r="AS3" i="61" s="1"/>
  <c r="AT3" i="61" s="1"/>
  <c r="AU3" i="61" s="1"/>
  <c r="AV3" i="61" s="1"/>
  <c r="AW3" i="61" s="1"/>
  <c r="AX3" i="61" s="1"/>
  <c r="AY3" i="61" s="1"/>
  <c r="AZ3" i="61" s="1"/>
  <c r="BA3" i="61" s="1"/>
  <c r="G3" i="60" l="1"/>
  <c r="H3" i="60" s="1"/>
  <c r="I3" i="60" s="1"/>
  <c r="J3" i="60" s="1"/>
  <c r="K3" i="60" s="1"/>
  <c r="L3" i="60" s="1"/>
  <c r="M3" i="60" s="1"/>
  <c r="N3" i="60" s="1"/>
  <c r="O3" i="60" s="1"/>
  <c r="P3" i="60" s="1"/>
  <c r="Q3" i="60" s="1"/>
  <c r="R3" i="60" s="1"/>
  <c r="S3" i="60" s="1"/>
  <c r="T3" i="60" s="1"/>
  <c r="U3" i="60" s="1"/>
  <c r="V3" i="60" s="1"/>
  <c r="W3" i="60" s="1"/>
  <c r="X3" i="60" s="1"/>
  <c r="Y3" i="60" s="1"/>
  <c r="Z3" i="60" s="1"/>
  <c r="AA3" i="60" s="1"/>
  <c r="AB3" i="60" s="1"/>
  <c r="AC3" i="60" s="1"/>
  <c r="AD3" i="60" s="1"/>
  <c r="AE3" i="60" s="1"/>
  <c r="AF3" i="60" s="1"/>
  <c r="AG3" i="60" s="1"/>
  <c r="AH3" i="60" s="1"/>
  <c r="AI3" i="60" s="1"/>
  <c r="AJ3" i="60" s="1"/>
  <c r="AK3" i="60" s="1"/>
  <c r="AL3" i="60" s="1"/>
  <c r="AM3" i="60" s="1"/>
  <c r="AN3" i="60" s="1"/>
  <c r="AO3" i="60" s="1"/>
  <c r="AP3" i="60" s="1"/>
  <c r="AQ3" i="60" s="1"/>
  <c r="AR3" i="60" s="1"/>
  <c r="AS3" i="60" s="1"/>
  <c r="AT3" i="60" s="1"/>
  <c r="AU3" i="60" s="1"/>
  <c r="AV3" i="60" s="1"/>
  <c r="AW3" i="60" s="1"/>
  <c r="AX3" i="60" s="1"/>
  <c r="AY3" i="60" s="1"/>
  <c r="AZ3" i="60" s="1"/>
  <c r="BA3" i="60" s="1"/>
  <c r="BB3" i="60" s="1"/>
  <c r="BC3" i="60" s="1"/>
  <c r="BD3" i="60" s="1"/>
  <c r="BE3" i="60" s="1"/>
  <c r="C3" i="60"/>
  <c r="B29" i="60" l="1"/>
  <c r="G3" i="59"/>
  <c r="H3" i="59" s="1"/>
  <c r="I3" i="59" s="1"/>
  <c r="J3" i="59" s="1"/>
  <c r="K3" i="59" s="1"/>
  <c r="L3" i="59" s="1"/>
  <c r="M3" i="59" s="1"/>
  <c r="N3" i="59" s="1"/>
  <c r="O3" i="59" s="1"/>
  <c r="P3" i="59" s="1"/>
  <c r="Q3" i="59" s="1"/>
  <c r="R3" i="59" s="1"/>
  <c r="S3" i="59" s="1"/>
  <c r="T3" i="59" s="1"/>
  <c r="U3" i="59" s="1"/>
  <c r="V3" i="59" s="1"/>
  <c r="W3" i="59" s="1"/>
  <c r="X3" i="59" s="1"/>
  <c r="Y3" i="59" s="1"/>
  <c r="Z3" i="59" s="1"/>
  <c r="AA3" i="59" s="1"/>
  <c r="AB3" i="59" s="1"/>
  <c r="AC3" i="59" s="1"/>
  <c r="AD3" i="59" s="1"/>
  <c r="AE3" i="59" s="1"/>
  <c r="AF3" i="59" s="1"/>
  <c r="AG3" i="59" s="1"/>
  <c r="AH3" i="59" s="1"/>
  <c r="AI3" i="59" s="1"/>
  <c r="AJ3" i="59" s="1"/>
  <c r="AK3" i="59" s="1"/>
  <c r="AL3" i="59" s="1"/>
  <c r="AM3" i="59" s="1"/>
  <c r="AN3" i="59" s="1"/>
  <c r="AO3" i="59" s="1"/>
  <c r="AP3" i="59" s="1"/>
  <c r="AQ3" i="59" s="1"/>
  <c r="AR3" i="59" s="1"/>
  <c r="AS3" i="59" s="1"/>
  <c r="AT3" i="59" s="1"/>
  <c r="AU3" i="59" s="1"/>
  <c r="AV3" i="59" s="1"/>
  <c r="AW3" i="59" s="1"/>
  <c r="AX3" i="59" s="1"/>
  <c r="AY3" i="59" s="1"/>
  <c r="AZ3" i="59" s="1"/>
  <c r="BA3" i="59" s="1"/>
  <c r="BB3" i="59" s="1"/>
  <c r="BC3" i="59" s="1"/>
  <c r="BD3" i="59" s="1"/>
  <c r="BE3" i="59" s="1"/>
  <c r="G3" i="58"/>
  <c r="H3" i="58" s="1"/>
  <c r="I3" i="58" s="1"/>
  <c r="J3" i="58" s="1"/>
  <c r="K3" i="58" s="1"/>
  <c r="L3" i="58" s="1"/>
  <c r="M3" i="58" s="1"/>
  <c r="N3" i="58" s="1"/>
  <c r="O3" i="58" s="1"/>
  <c r="P3" i="58" s="1"/>
  <c r="Q3" i="58" s="1"/>
  <c r="R3" i="58" s="1"/>
  <c r="S3" i="58" s="1"/>
  <c r="T3" i="58" s="1"/>
  <c r="U3" i="58" s="1"/>
  <c r="V3" i="58" s="1"/>
  <c r="W3" i="58" s="1"/>
  <c r="X3" i="58" s="1"/>
  <c r="Y3" i="58" s="1"/>
  <c r="Z3" i="58" s="1"/>
  <c r="AA3" i="58" s="1"/>
  <c r="AB3" i="58" s="1"/>
  <c r="AC3" i="58" s="1"/>
  <c r="AD3" i="58" s="1"/>
  <c r="AE3" i="58" s="1"/>
  <c r="AF3" i="58" s="1"/>
  <c r="AG3" i="58" s="1"/>
  <c r="AH3" i="58" s="1"/>
  <c r="AI3" i="58" s="1"/>
  <c r="AJ3" i="58" s="1"/>
  <c r="AK3" i="58" s="1"/>
  <c r="AL3" i="58" s="1"/>
  <c r="AM3" i="58" s="1"/>
  <c r="AN3" i="58" s="1"/>
  <c r="AO3" i="58" s="1"/>
  <c r="AP3" i="58" s="1"/>
  <c r="AQ3" i="58" s="1"/>
  <c r="AR3" i="58" s="1"/>
  <c r="AS3" i="58" s="1"/>
  <c r="AT3" i="58" s="1"/>
  <c r="AU3" i="58" s="1"/>
  <c r="AV3" i="58" s="1"/>
  <c r="AW3" i="58" s="1"/>
  <c r="AX3" i="58" s="1"/>
  <c r="AY3" i="58" s="1"/>
  <c r="AZ3" i="58" s="1"/>
  <c r="BA3" i="58" s="1"/>
  <c r="BB3" i="58" s="1"/>
  <c r="BC3" i="58" s="1"/>
  <c r="BD3" i="58" s="1"/>
  <c r="BE3" i="58" s="1"/>
  <c r="G3" i="57"/>
  <c r="H3" i="57" s="1"/>
  <c r="I3" i="57" s="1"/>
  <c r="J3" i="57" s="1"/>
  <c r="K3" i="57" s="1"/>
  <c r="L3" i="57" s="1"/>
  <c r="M3" i="57" s="1"/>
  <c r="N3" i="57" s="1"/>
  <c r="O3" i="57" s="1"/>
  <c r="P3" i="57" s="1"/>
  <c r="Q3" i="57" s="1"/>
  <c r="R3" i="57" s="1"/>
  <c r="S3" i="57" s="1"/>
  <c r="T3" i="57" s="1"/>
  <c r="U3" i="57" s="1"/>
  <c r="V3" i="57" s="1"/>
  <c r="W3" i="57" s="1"/>
  <c r="X3" i="57" s="1"/>
  <c r="Y3" i="57" s="1"/>
  <c r="Z3" i="57" s="1"/>
  <c r="AA3" i="57" s="1"/>
  <c r="AB3" i="57" s="1"/>
  <c r="AC3" i="57" s="1"/>
  <c r="AD3" i="57" s="1"/>
  <c r="AE3" i="57" s="1"/>
  <c r="AF3" i="57" s="1"/>
  <c r="AG3" i="57" s="1"/>
  <c r="AH3" i="57" s="1"/>
  <c r="AI3" i="57" s="1"/>
  <c r="AJ3" i="57" s="1"/>
  <c r="AK3" i="57" s="1"/>
  <c r="AL3" i="57" s="1"/>
  <c r="AM3" i="57" s="1"/>
  <c r="AN3" i="57" s="1"/>
  <c r="AO3" i="57" s="1"/>
  <c r="AP3" i="57" s="1"/>
  <c r="AQ3" i="57" s="1"/>
  <c r="AR3" i="57" s="1"/>
  <c r="AS3" i="57" s="1"/>
  <c r="AT3" i="57" s="1"/>
  <c r="AU3" i="57" s="1"/>
  <c r="AV3" i="57" s="1"/>
  <c r="AW3" i="57" s="1"/>
  <c r="AX3" i="57" s="1"/>
  <c r="AY3" i="57" s="1"/>
  <c r="AZ3" i="57" s="1"/>
  <c r="BA3" i="57" s="1"/>
  <c r="BB3" i="57" s="1"/>
  <c r="BC3" i="57" s="1"/>
  <c r="BD3" i="57" s="1"/>
  <c r="BE3" i="57" s="1"/>
  <c r="G3" i="56"/>
  <c r="H3" i="56" s="1"/>
  <c r="I3" i="56" s="1"/>
  <c r="J3" i="56" s="1"/>
  <c r="K3" i="56" s="1"/>
  <c r="L3" i="56" s="1"/>
  <c r="M3" i="56" s="1"/>
  <c r="N3" i="56" s="1"/>
  <c r="O3" i="56" s="1"/>
  <c r="P3" i="56" s="1"/>
  <c r="Q3" i="56" s="1"/>
  <c r="R3" i="56" s="1"/>
  <c r="S3" i="56" s="1"/>
  <c r="T3" i="56" s="1"/>
  <c r="U3" i="56" s="1"/>
  <c r="V3" i="56" s="1"/>
  <c r="W3" i="56" s="1"/>
  <c r="X3" i="56" s="1"/>
  <c r="Y3" i="56" s="1"/>
  <c r="Z3" i="56" s="1"/>
  <c r="AA3" i="56" s="1"/>
  <c r="AB3" i="56" s="1"/>
  <c r="AC3" i="56" s="1"/>
  <c r="AD3" i="56" s="1"/>
  <c r="AE3" i="56" s="1"/>
  <c r="AF3" i="56" s="1"/>
  <c r="AG3" i="56" s="1"/>
  <c r="AH3" i="56" s="1"/>
  <c r="AI3" i="56" s="1"/>
  <c r="AJ3" i="56" s="1"/>
  <c r="AK3" i="56" s="1"/>
  <c r="AL3" i="56" s="1"/>
  <c r="AM3" i="56" s="1"/>
  <c r="AN3" i="56" s="1"/>
  <c r="AO3" i="56" s="1"/>
  <c r="AP3" i="56" s="1"/>
  <c r="AQ3" i="56" s="1"/>
  <c r="AR3" i="56" s="1"/>
  <c r="AS3" i="56" s="1"/>
  <c r="AT3" i="56" s="1"/>
  <c r="AU3" i="56" s="1"/>
  <c r="AV3" i="56" s="1"/>
  <c r="AW3" i="56" s="1"/>
  <c r="AX3" i="56" s="1"/>
  <c r="AY3" i="56" s="1"/>
  <c r="AZ3" i="56" s="1"/>
  <c r="BA3" i="56" s="1"/>
  <c r="BB3" i="56" s="1"/>
  <c r="BC3" i="56" s="1"/>
  <c r="BD3" i="56" s="1"/>
  <c r="BE3" i="56" s="1"/>
  <c r="G3" i="55"/>
  <c r="H3" i="55" s="1"/>
  <c r="I3" i="55" s="1"/>
  <c r="J3" i="55" s="1"/>
  <c r="K3" i="55" s="1"/>
  <c r="L3" i="55" s="1"/>
  <c r="M3" i="55" s="1"/>
  <c r="N3" i="55" s="1"/>
  <c r="O3" i="55" s="1"/>
  <c r="P3" i="55" s="1"/>
  <c r="Q3" i="55" s="1"/>
  <c r="R3" i="55" s="1"/>
  <c r="S3" i="55" s="1"/>
  <c r="T3" i="55" s="1"/>
  <c r="U3" i="55" s="1"/>
  <c r="V3" i="55" s="1"/>
  <c r="W3" i="55" s="1"/>
  <c r="X3" i="55" s="1"/>
  <c r="Y3" i="55" s="1"/>
  <c r="Z3" i="55" s="1"/>
  <c r="AA3" i="55" s="1"/>
  <c r="AB3" i="55" s="1"/>
  <c r="AC3" i="55" s="1"/>
  <c r="AD3" i="55" s="1"/>
  <c r="AE3" i="55" s="1"/>
  <c r="AF3" i="55" s="1"/>
  <c r="AG3" i="55" s="1"/>
  <c r="AH3" i="55" s="1"/>
  <c r="AI3" i="55" s="1"/>
  <c r="AJ3" i="55" s="1"/>
  <c r="AK3" i="55" s="1"/>
  <c r="AL3" i="55" s="1"/>
  <c r="AM3" i="55" s="1"/>
  <c r="AN3" i="55" s="1"/>
  <c r="AO3" i="55" s="1"/>
  <c r="AP3" i="55" s="1"/>
  <c r="AQ3" i="55" s="1"/>
  <c r="AR3" i="55" s="1"/>
  <c r="AS3" i="55" s="1"/>
  <c r="AT3" i="55" s="1"/>
  <c r="AU3" i="55" s="1"/>
  <c r="AV3" i="55" s="1"/>
  <c r="AW3" i="55" s="1"/>
  <c r="AX3" i="55" s="1"/>
  <c r="AY3" i="55" s="1"/>
  <c r="AZ3" i="55" s="1"/>
  <c r="BA3" i="55" s="1"/>
  <c r="BB3" i="55" s="1"/>
  <c r="BC3" i="55" s="1"/>
  <c r="BD3" i="55" s="1"/>
  <c r="BE3" i="55" s="1"/>
  <c r="G3" i="54"/>
  <c r="H3" i="54" s="1"/>
  <c r="I3" i="54" s="1"/>
  <c r="J3" i="54" s="1"/>
  <c r="K3" i="54" s="1"/>
  <c r="L3" i="54" s="1"/>
  <c r="M3" i="54" s="1"/>
  <c r="N3" i="54" s="1"/>
  <c r="O3" i="54" s="1"/>
  <c r="P3" i="54" s="1"/>
  <c r="Q3" i="54" s="1"/>
  <c r="R3" i="54" s="1"/>
  <c r="S3" i="54" s="1"/>
  <c r="T3" i="54" s="1"/>
  <c r="U3" i="54" s="1"/>
  <c r="V3" i="54" s="1"/>
  <c r="W3" i="54" s="1"/>
  <c r="X3" i="54" s="1"/>
  <c r="Y3" i="54" s="1"/>
  <c r="Z3" i="54" s="1"/>
  <c r="AA3" i="54" s="1"/>
  <c r="AB3" i="54" s="1"/>
  <c r="AC3" i="54" s="1"/>
  <c r="AD3" i="54" s="1"/>
  <c r="AE3" i="54" s="1"/>
  <c r="AF3" i="54" s="1"/>
  <c r="AG3" i="54" s="1"/>
  <c r="AH3" i="54" s="1"/>
  <c r="AI3" i="54" s="1"/>
  <c r="AJ3" i="54" s="1"/>
  <c r="AK3" i="54" s="1"/>
  <c r="AL3" i="54" s="1"/>
  <c r="AM3" i="54" s="1"/>
  <c r="AN3" i="54" s="1"/>
  <c r="AO3" i="54" s="1"/>
  <c r="AP3" i="54" s="1"/>
  <c r="AQ3" i="54" s="1"/>
  <c r="AR3" i="54" s="1"/>
  <c r="AS3" i="54" s="1"/>
  <c r="AT3" i="54" s="1"/>
  <c r="AU3" i="54" s="1"/>
  <c r="AV3" i="54" s="1"/>
  <c r="AW3" i="54" s="1"/>
  <c r="AX3" i="54" s="1"/>
  <c r="AY3" i="54" s="1"/>
  <c r="AZ3" i="54" s="1"/>
  <c r="BA3" i="54" s="1"/>
  <c r="BB3" i="54" s="1"/>
  <c r="BC3" i="54" s="1"/>
  <c r="BD3" i="54" s="1"/>
  <c r="BE3" i="54" s="1"/>
  <c r="G3" i="53"/>
  <c r="H3" i="53" s="1"/>
  <c r="I3" i="53" s="1"/>
  <c r="J3" i="53" s="1"/>
  <c r="K3" i="53" s="1"/>
  <c r="L3" i="53" s="1"/>
  <c r="M3" i="53" s="1"/>
  <c r="N3" i="53" s="1"/>
  <c r="O3" i="53" s="1"/>
  <c r="P3" i="53" s="1"/>
  <c r="Q3" i="53" s="1"/>
  <c r="R3" i="53" s="1"/>
  <c r="S3" i="53" s="1"/>
  <c r="T3" i="53" s="1"/>
  <c r="U3" i="53" s="1"/>
  <c r="V3" i="53" s="1"/>
  <c r="W3" i="53" s="1"/>
  <c r="X3" i="53" s="1"/>
  <c r="Y3" i="53" s="1"/>
  <c r="Z3" i="53" s="1"/>
  <c r="AA3" i="53" s="1"/>
  <c r="AB3" i="53" s="1"/>
  <c r="AC3" i="53" s="1"/>
  <c r="AD3" i="53" s="1"/>
  <c r="AE3" i="53" s="1"/>
  <c r="AF3" i="53" s="1"/>
  <c r="AG3" i="53" s="1"/>
  <c r="AH3" i="53" s="1"/>
  <c r="AI3" i="53" s="1"/>
  <c r="AJ3" i="53" s="1"/>
  <c r="AK3" i="53" s="1"/>
  <c r="AL3" i="53" s="1"/>
  <c r="AM3" i="53" s="1"/>
  <c r="AN3" i="53" s="1"/>
  <c r="AO3" i="53" s="1"/>
  <c r="AP3" i="53" s="1"/>
  <c r="AQ3" i="53" s="1"/>
  <c r="AR3" i="53" s="1"/>
  <c r="AS3" i="53" s="1"/>
  <c r="AT3" i="53" s="1"/>
  <c r="AU3" i="53" s="1"/>
  <c r="AV3" i="53" s="1"/>
  <c r="AW3" i="53" s="1"/>
  <c r="AX3" i="53" s="1"/>
  <c r="AY3" i="53" s="1"/>
  <c r="AZ3" i="53" s="1"/>
  <c r="BA3" i="53" s="1"/>
  <c r="BB3" i="53" s="1"/>
  <c r="BC3" i="53" s="1"/>
  <c r="BD3" i="53" s="1"/>
  <c r="BE3" i="53" s="1"/>
  <c r="G3" i="52"/>
  <c r="H3" i="52" s="1"/>
  <c r="I3" i="52" s="1"/>
  <c r="J3" i="52" s="1"/>
  <c r="K3" i="52" s="1"/>
  <c r="L3" i="52" s="1"/>
  <c r="M3" i="52" s="1"/>
  <c r="N3" i="52" s="1"/>
  <c r="O3" i="52" s="1"/>
  <c r="P3" i="52" s="1"/>
  <c r="Q3" i="52" s="1"/>
  <c r="R3" i="52" s="1"/>
  <c r="S3" i="52" s="1"/>
  <c r="T3" i="52" s="1"/>
  <c r="U3" i="52" s="1"/>
  <c r="V3" i="52" s="1"/>
  <c r="W3" i="52" s="1"/>
  <c r="X3" i="52" s="1"/>
  <c r="Y3" i="52" s="1"/>
  <c r="Z3" i="52" s="1"/>
  <c r="AA3" i="52" s="1"/>
  <c r="AB3" i="52" s="1"/>
  <c r="AC3" i="52" s="1"/>
  <c r="AD3" i="52" s="1"/>
  <c r="AE3" i="52" s="1"/>
  <c r="AF3" i="52" s="1"/>
  <c r="AG3" i="52" s="1"/>
  <c r="AH3" i="52" s="1"/>
  <c r="AI3" i="52" s="1"/>
  <c r="AJ3" i="52" s="1"/>
  <c r="AK3" i="52" s="1"/>
  <c r="AL3" i="52" s="1"/>
  <c r="AM3" i="52" s="1"/>
  <c r="AN3" i="52" s="1"/>
  <c r="AO3" i="52" s="1"/>
  <c r="AP3" i="52" s="1"/>
  <c r="AQ3" i="52" s="1"/>
  <c r="AR3" i="52" s="1"/>
  <c r="AS3" i="52" s="1"/>
  <c r="AT3" i="52" s="1"/>
  <c r="AU3" i="52" s="1"/>
  <c r="AV3" i="52" s="1"/>
  <c r="AW3" i="52" s="1"/>
  <c r="AX3" i="52" s="1"/>
  <c r="AY3" i="52" s="1"/>
  <c r="AZ3" i="52" s="1"/>
  <c r="BA3" i="52" s="1"/>
  <c r="BB3" i="52" s="1"/>
  <c r="BC3" i="52" s="1"/>
  <c r="BD3" i="52" s="1"/>
  <c r="BE3" i="52" s="1"/>
  <c r="G3" i="51"/>
  <c r="H3" i="51" s="1"/>
  <c r="I3" i="51" s="1"/>
  <c r="J3" i="51" s="1"/>
  <c r="K3" i="51" s="1"/>
  <c r="L3" i="51" s="1"/>
  <c r="M3" i="51" s="1"/>
  <c r="N3" i="51" s="1"/>
  <c r="O3" i="51" s="1"/>
  <c r="P3" i="51" s="1"/>
  <c r="Q3" i="51" s="1"/>
  <c r="R3" i="51" s="1"/>
  <c r="S3" i="51" s="1"/>
  <c r="T3" i="51" s="1"/>
  <c r="U3" i="51" s="1"/>
  <c r="V3" i="51" s="1"/>
  <c r="W3" i="51" s="1"/>
  <c r="X3" i="51" s="1"/>
  <c r="Y3" i="51" s="1"/>
  <c r="Z3" i="51" s="1"/>
  <c r="AA3" i="51" s="1"/>
  <c r="AB3" i="51" s="1"/>
  <c r="AC3" i="51" s="1"/>
  <c r="AD3" i="51" s="1"/>
  <c r="AE3" i="51" s="1"/>
  <c r="AF3" i="51" s="1"/>
  <c r="AG3" i="51" s="1"/>
  <c r="AH3" i="51" s="1"/>
  <c r="AI3" i="51" s="1"/>
  <c r="AJ3" i="51" s="1"/>
  <c r="AK3" i="51" s="1"/>
  <c r="AL3" i="51" s="1"/>
  <c r="AM3" i="51" s="1"/>
  <c r="AN3" i="51" s="1"/>
  <c r="AO3" i="51" s="1"/>
  <c r="AP3" i="51" s="1"/>
  <c r="AQ3" i="51" s="1"/>
  <c r="AR3" i="51" s="1"/>
  <c r="AS3" i="51" s="1"/>
  <c r="AT3" i="51" s="1"/>
  <c r="AU3" i="51" s="1"/>
  <c r="AV3" i="51" s="1"/>
  <c r="AW3" i="51" s="1"/>
  <c r="AX3" i="51" s="1"/>
  <c r="AY3" i="51" s="1"/>
  <c r="AZ3" i="51" s="1"/>
  <c r="BA3" i="51" s="1"/>
  <c r="BB3" i="51" s="1"/>
  <c r="BC3" i="51" s="1"/>
  <c r="BD3" i="51" s="1"/>
  <c r="BE3" i="51" s="1"/>
  <c r="G3" i="50"/>
  <c r="H3" i="50" s="1"/>
  <c r="I3" i="50" s="1"/>
  <c r="J3" i="50" s="1"/>
  <c r="K3" i="50" s="1"/>
  <c r="L3" i="50" s="1"/>
  <c r="M3" i="50" s="1"/>
  <c r="N3" i="50" s="1"/>
  <c r="O3" i="50" s="1"/>
  <c r="P3" i="50" s="1"/>
  <c r="Q3" i="50" s="1"/>
  <c r="R3" i="50" s="1"/>
  <c r="S3" i="50" s="1"/>
  <c r="T3" i="50" s="1"/>
  <c r="U3" i="50" s="1"/>
  <c r="V3" i="50" s="1"/>
  <c r="W3" i="50" s="1"/>
  <c r="X3" i="50" s="1"/>
  <c r="Y3" i="50" s="1"/>
  <c r="Z3" i="50" s="1"/>
  <c r="AA3" i="50" s="1"/>
  <c r="AB3" i="50" s="1"/>
  <c r="AC3" i="50" s="1"/>
  <c r="AD3" i="50" s="1"/>
  <c r="AE3" i="50" s="1"/>
  <c r="AF3" i="50" s="1"/>
  <c r="AG3" i="50" s="1"/>
  <c r="AH3" i="50" s="1"/>
  <c r="AI3" i="50" s="1"/>
  <c r="AJ3" i="50" s="1"/>
  <c r="AK3" i="50" s="1"/>
  <c r="AL3" i="50" s="1"/>
  <c r="AM3" i="50" s="1"/>
  <c r="AN3" i="50" s="1"/>
  <c r="AO3" i="50" s="1"/>
  <c r="AP3" i="50" s="1"/>
  <c r="AQ3" i="50" s="1"/>
  <c r="AR3" i="50" s="1"/>
  <c r="AS3" i="50" s="1"/>
  <c r="AT3" i="50" s="1"/>
  <c r="AU3" i="50" s="1"/>
  <c r="AV3" i="50" s="1"/>
  <c r="AW3" i="50" s="1"/>
  <c r="AX3" i="50" s="1"/>
  <c r="AY3" i="50" s="1"/>
  <c r="AZ3" i="50" s="1"/>
  <c r="BA3" i="50" s="1"/>
  <c r="BB3" i="50" s="1"/>
  <c r="BC3" i="50" s="1"/>
  <c r="BD3" i="50" s="1"/>
  <c r="BE3" i="50" s="1"/>
  <c r="H3" i="49"/>
  <c r="I3" i="49" s="1"/>
  <c r="J3" i="49" s="1"/>
  <c r="K3" i="49" s="1"/>
  <c r="L3" i="49" s="1"/>
  <c r="M3" i="49" s="1"/>
  <c r="N3" i="49" s="1"/>
  <c r="O3" i="49" s="1"/>
  <c r="P3" i="49" s="1"/>
  <c r="Q3" i="49" s="1"/>
  <c r="R3" i="49" s="1"/>
  <c r="S3" i="49" s="1"/>
  <c r="T3" i="49" s="1"/>
  <c r="U3" i="49" s="1"/>
  <c r="V3" i="49" s="1"/>
  <c r="W3" i="49" s="1"/>
  <c r="X3" i="49" s="1"/>
  <c r="Y3" i="49" s="1"/>
  <c r="Z3" i="49" s="1"/>
  <c r="AA3" i="49" s="1"/>
  <c r="AB3" i="49" s="1"/>
  <c r="AC3" i="49" s="1"/>
  <c r="AD3" i="49" s="1"/>
  <c r="AE3" i="49" s="1"/>
  <c r="AF3" i="49" s="1"/>
  <c r="AG3" i="49" s="1"/>
  <c r="AH3" i="49" s="1"/>
  <c r="AI3" i="49" s="1"/>
  <c r="AJ3" i="49" s="1"/>
  <c r="AK3" i="49" s="1"/>
  <c r="AL3" i="49" s="1"/>
  <c r="AM3" i="49" s="1"/>
  <c r="AN3" i="49" s="1"/>
  <c r="AO3" i="49" s="1"/>
  <c r="AP3" i="49" s="1"/>
  <c r="AQ3" i="49" s="1"/>
  <c r="AR3" i="49" s="1"/>
  <c r="AS3" i="49" s="1"/>
  <c r="AT3" i="49" s="1"/>
  <c r="AU3" i="49" s="1"/>
  <c r="AV3" i="49" s="1"/>
  <c r="AW3" i="49" s="1"/>
  <c r="AX3" i="49" s="1"/>
  <c r="AY3" i="49" s="1"/>
  <c r="AZ3" i="49" s="1"/>
  <c r="BA3" i="49" s="1"/>
  <c r="BB3" i="49" s="1"/>
  <c r="BC3" i="49" s="1"/>
  <c r="BD3" i="49" s="1"/>
  <c r="BE3" i="49" s="1"/>
  <c r="G3" i="49"/>
  <c r="G3" i="48"/>
  <c r="H3" i="48" s="1"/>
  <c r="I3" i="48" s="1"/>
  <c r="J3" i="48" s="1"/>
  <c r="K3" i="48" s="1"/>
  <c r="L3" i="48" s="1"/>
  <c r="M3" i="48" s="1"/>
  <c r="N3" i="48" s="1"/>
  <c r="O3" i="48" s="1"/>
  <c r="P3" i="48" s="1"/>
  <c r="Q3" i="48" s="1"/>
  <c r="R3" i="48" s="1"/>
  <c r="S3" i="48" s="1"/>
  <c r="T3" i="48" s="1"/>
  <c r="U3" i="48" s="1"/>
  <c r="V3" i="48" s="1"/>
  <c r="W3" i="48" s="1"/>
  <c r="X3" i="48" s="1"/>
  <c r="Y3" i="48" s="1"/>
  <c r="Z3" i="48" s="1"/>
  <c r="AA3" i="48" s="1"/>
  <c r="AB3" i="48" s="1"/>
  <c r="AC3" i="48" s="1"/>
  <c r="AD3" i="48" s="1"/>
  <c r="AE3" i="48" s="1"/>
  <c r="AF3" i="48" s="1"/>
  <c r="AG3" i="48" s="1"/>
  <c r="AH3" i="48" s="1"/>
  <c r="AI3" i="48" s="1"/>
  <c r="AJ3" i="48" s="1"/>
  <c r="AK3" i="48" s="1"/>
  <c r="AL3" i="48" s="1"/>
  <c r="AM3" i="48" s="1"/>
  <c r="AN3" i="48" s="1"/>
  <c r="AO3" i="48" s="1"/>
  <c r="AP3" i="48" s="1"/>
  <c r="AQ3" i="48" s="1"/>
  <c r="AR3" i="48" s="1"/>
  <c r="AS3" i="48" s="1"/>
  <c r="AT3" i="48" s="1"/>
  <c r="AU3" i="48" s="1"/>
  <c r="AV3" i="48" s="1"/>
  <c r="AW3" i="48" s="1"/>
  <c r="AX3" i="48" s="1"/>
  <c r="AY3" i="48" s="1"/>
  <c r="AZ3" i="48" s="1"/>
  <c r="BA3" i="48" s="1"/>
  <c r="BB3" i="48" s="1"/>
  <c r="BC3" i="48" s="1"/>
  <c r="BD3" i="48" s="1"/>
  <c r="BE3" i="48" s="1"/>
  <c r="G3" i="47"/>
  <c r="H3" i="47" s="1"/>
  <c r="I3" i="47" s="1"/>
  <c r="J3" i="47" s="1"/>
  <c r="K3" i="47" s="1"/>
  <c r="L3" i="47" s="1"/>
  <c r="M3" i="47" s="1"/>
  <c r="N3" i="47" s="1"/>
  <c r="O3" i="47" s="1"/>
  <c r="P3" i="47" s="1"/>
  <c r="Q3" i="47" s="1"/>
  <c r="R3" i="47" s="1"/>
  <c r="S3" i="47" s="1"/>
  <c r="T3" i="47" s="1"/>
  <c r="U3" i="47" s="1"/>
  <c r="V3" i="47" s="1"/>
  <c r="W3" i="47" s="1"/>
  <c r="X3" i="47" s="1"/>
  <c r="Y3" i="47" s="1"/>
  <c r="Z3" i="47" s="1"/>
  <c r="AA3" i="47" s="1"/>
  <c r="AB3" i="47" s="1"/>
  <c r="AC3" i="47" s="1"/>
  <c r="AD3" i="47" s="1"/>
  <c r="AE3" i="47" s="1"/>
  <c r="AF3" i="47" s="1"/>
  <c r="AG3" i="47" s="1"/>
  <c r="AH3" i="47" s="1"/>
  <c r="AI3" i="47" s="1"/>
  <c r="AJ3" i="47" s="1"/>
  <c r="AK3" i="47" s="1"/>
  <c r="AL3" i="47" s="1"/>
  <c r="AM3" i="47" s="1"/>
  <c r="AN3" i="47" s="1"/>
  <c r="AO3" i="47" s="1"/>
  <c r="AP3" i="47" s="1"/>
  <c r="AQ3" i="47" s="1"/>
  <c r="AR3" i="47" s="1"/>
  <c r="AS3" i="47" s="1"/>
  <c r="AT3" i="47" s="1"/>
  <c r="AU3" i="47" s="1"/>
  <c r="AV3" i="47" s="1"/>
  <c r="AW3" i="47" s="1"/>
  <c r="AX3" i="47" s="1"/>
  <c r="AY3" i="47" s="1"/>
  <c r="AZ3" i="47" s="1"/>
  <c r="BA3" i="47" s="1"/>
  <c r="BB3" i="47" s="1"/>
  <c r="BC3" i="47" s="1"/>
  <c r="BD3" i="47" s="1"/>
  <c r="BE3" i="47" s="1"/>
  <c r="H3" i="46"/>
  <c r="I3" i="46" s="1"/>
  <c r="J3" i="46" s="1"/>
  <c r="K3" i="46" s="1"/>
  <c r="L3" i="46" s="1"/>
  <c r="M3" i="46" s="1"/>
  <c r="N3" i="46" s="1"/>
  <c r="O3" i="46" s="1"/>
  <c r="P3" i="46" s="1"/>
  <c r="Q3" i="46" s="1"/>
  <c r="R3" i="46" s="1"/>
  <c r="S3" i="46" s="1"/>
  <c r="T3" i="46" s="1"/>
  <c r="U3" i="46" s="1"/>
  <c r="V3" i="46" s="1"/>
  <c r="W3" i="46" s="1"/>
  <c r="X3" i="46" s="1"/>
  <c r="Y3" i="46" s="1"/>
  <c r="Z3" i="46" s="1"/>
  <c r="AA3" i="46" s="1"/>
  <c r="AB3" i="46" s="1"/>
  <c r="AC3" i="46" s="1"/>
  <c r="AD3" i="46" s="1"/>
  <c r="AE3" i="46" s="1"/>
  <c r="AF3" i="46" s="1"/>
  <c r="AG3" i="46" s="1"/>
  <c r="AH3" i="46" s="1"/>
  <c r="AI3" i="46" s="1"/>
  <c r="AJ3" i="46" s="1"/>
  <c r="AK3" i="46" s="1"/>
  <c r="AL3" i="46" s="1"/>
  <c r="AM3" i="46" s="1"/>
  <c r="AN3" i="46" s="1"/>
  <c r="AO3" i="46" s="1"/>
  <c r="AP3" i="46" s="1"/>
  <c r="AQ3" i="46" s="1"/>
  <c r="AR3" i="46" s="1"/>
  <c r="AS3" i="46" s="1"/>
  <c r="AT3" i="46" s="1"/>
  <c r="AU3" i="46" s="1"/>
  <c r="AV3" i="46" s="1"/>
  <c r="AW3" i="46" s="1"/>
  <c r="AX3" i="46" s="1"/>
  <c r="AY3" i="46" s="1"/>
  <c r="AZ3" i="46" s="1"/>
  <c r="BA3" i="46" s="1"/>
  <c r="BB3" i="46" s="1"/>
  <c r="BC3" i="46" s="1"/>
  <c r="BD3" i="46" s="1"/>
  <c r="BE3" i="46" s="1"/>
  <c r="G3" i="46"/>
  <c r="G3" i="45"/>
  <c r="H3" i="45" s="1"/>
  <c r="I3" i="45" s="1"/>
  <c r="J3" i="45" s="1"/>
  <c r="K3" i="45" s="1"/>
  <c r="L3" i="45" s="1"/>
  <c r="M3" i="45" s="1"/>
  <c r="N3" i="45" s="1"/>
  <c r="O3" i="45" s="1"/>
  <c r="P3" i="45" s="1"/>
  <c r="Q3" i="45" s="1"/>
  <c r="R3" i="45" s="1"/>
  <c r="S3" i="45" s="1"/>
  <c r="T3" i="45" s="1"/>
  <c r="U3" i="45" s="1"/>
  <c r="V3" i="45" s="1"/>
  <c r="W3" i="45" s="1"/>
  <c r="X3" i="45" s="1"/>
  <c r="Y3" i="45" s="1"/>
  <c r="Z3" i="45" s="1"/>
  <c r="AA3" i="45" s="1"/>
  <c r="AB3" i="45" s="1"/>
  <c r="AC3" i="45" s="1"/>
  <c r="AD3" i="45" s="1"/>
  <c r="AE3" i="45" s="1"/>
  <c r="AF3" i="45" s="1"/>
  <c r="AG3" i="45" s="1"/>
  <c r="AH3" i="45" s="1"/>
  <c r="AI3" i="45" s="1"/>
  <c r="AJ3" i="45" s="1"/>
  <c r="AK3" i="45" s="1"/>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G3" i="44"/>
  <c r="H3" i="44" s="1"/>
  <c r="I3" i="44" s="1"/>
  <c r="J3" i="44" s="1"/>
  <c r="K3" i="44" s="1"/>
  <c r="L3" i="44" s="1"/>
  <c r="M3" i="44" s="1"/>
  <c r="N3" i="44" s="1"/>
  <c r="O3" i="44" s="1"/>
  <c r="P3" i="44" s="1"/>
  <c r="Q3" i="44" s="1"/>
  <c r="R3" i="44" s="1"/>
  <c r="S3" i="44" s="1"/>
  <c r="T3" i="44" s="1"/>
  <c r="U3" i="44" s="1"/>
  <c r="V3" i="44" s="1"/>
  <c r="W3" i="44" s="1"/>
  <c r="X3" i="44" s="1"/>
  <c r="Y3" i="44" s="1"/>
  <c r="Z3" i="44" s="1"/>
  <c r="AA3" i="44" s="1"/>
  <c r="AB3" i="44" s="1"/>
  <c r="AC3" i="44" s="1"/>
  <c r="AD3" i="44" s="1"/>
  <c r="AE3" i="44" s="1"/>
  <c r="AF3" i="44" s="1"/>
  <c r="AG3" i="44" s="1"/>
  <c r="AH3" i="44" s="1"/>
  <c r="AI3" i="44" s="1"/>
  <c r="AJ3" i="44" s="1"/>
  <c r="AK3" i="44" s="1"/>
  <c r="AL3" i="44" s="1"/>
  <c r="AM3" i="44" s="1"/>
  <c r="AN3" i="44" s="1"/>
  <c r="AO3" i="44" s="1"/>
  <c r="AP3" i="44" s="1"/>
  <c r="AQ3" i="44" s="1"/>
  <c r="AR3" i="44" s="1"/>
  <c r="AS3" i="44" s="1"/>
  <c r="AT3" i="44" s="1"/>
  <c r="AU3" i="44" s="1"/>
  <c r="AV3" i="44" s="1"/>
  <c r="AW3" i="44" s="1"/>
  <c r="AX3" i="44" s="1"/>
  <c r="AY3" i="44" s="1"/>
  <c r="AZ3" i="44" s="1"/>
  <c r="BA3" i="44" s="1"/>
  <c r="BB3" i="44" s="1"/>
  <c r="BC3" i="44" s="1"/>
  <c r="BD3" i="44" s="1"/>
  <c r="BE3" i="44" s="1"/>
  <c r="G3" i="43"/>
  <c r="H3" i="43" s="1"/>
  <c r="I3" i="43" s="1"/>
  <c r="J3" i="43" s="1"/>
  <c r="K3" i="43" s="1"/>
  <c r="L3" i="43" s="1"/>
  <c r="M3" i="43" s="1"/>
  <c r="N3" i="43" s="1"/>
  <c r="O3" i="43" s="1"/>
  <c r="P3" i="43" s="1"/>
  <c r="Q3" i="43" s="1"/>
  <c r="R3" i="43" s="1"/>
  <c r="S3" i="43" s="1"/>
  <c r="T3" i="43" s="1"/>
  <c r="U3" i="43" s="1"/>
  <c r="V3" i="43" s="1"/>
  <c r="W3" i="43" s="1"/>
  <c r="X3" i="43" s="1"/>
  <c r="Y3" i="43" s="1"/>
  <c r="Z3" i="43" s="1"/>
  <c r="AA3" i="43" s="1"/>
  <c r="AB3" i="43" s="1"/>
  <c r="AC3" i="43" s="1"/>
  <c r="AD3" i="43" s="1"/>
  <c r="AE3" i="43" s="1"/>
  <c r="AF3" i="43" s="1"/>
  <c r="AG3" i="43" s="1"/>
  <c r="AH3" i="43" s="1"/>
  <c r="AI3" i="43" s="1"/>
  <c r="AJ3" i="43" s="1"/>
  <c r="AK3" i="43" s="1"/>
  <c r="AL3" i="43" s="1"/>
  <c r="AM3" i="43" s="1"/>
  <c r="AN3" i="43" s="1"/>
  <c r="AO3" i="43" s="1"/>
  <c r="AP3" i="43" s="1"/>
  <c r="AQ3" i="43" s="1"/>
  <c r="AR3" i="43" s="1"/>
  <c r="AS3" i="43" s="1"/>
  <c r="AT3" i="43" s="1"/>
  <c r="AU3" i="43" s="1"/>
  <c r="AV3" i="43" s="1"/>
  <c r="AW3" i="43" s="1"/>
  <c r="AX3" i="43" s="1"/>
  <c r="AY3" i="43" s="1"/>
  <c r="AZ3" i="43" s="1"/>
  <c r="BA3" i="43" s="1"/>
  <c r="BB3" i="43" s="1"/>
  <c r="BC3" i="43" s="1"/>
  <c r="BD3" i="43" s="1"/>
  <c r="BE3" i="43" s="1"/>
  <c r="G3" i="42"/>
  <c r="H3" i="42" s="1"/>
  <c r="I3" i="42" s="1"/>
  <c r="J3" i="42" s="1"/>
  <c r="K3" i="42" s="1"/>
  <c r="L3" i="42" s="1"/>
  <c r="M3" i="42" s="1"/>
  <c r="N3" i="42" s="1"/>
  <c r="O3" i="42" s="1"/>
  <c r="P3" i="42" s="1"/>
  <c r="Q3" i="42" s="1"/>
  <c r="R3" i="42" s="1"/>
  <c r="S3" i="42" s="1"/>
  <c r="T3" i="42" s="1"/>
  <c r="U3" i="42" s="1"/>
  <c r="V3" i="42" s="1"/>
  <c r="W3" i="42" s="1"/>
  <c r="X3" i="42" s="1"/>
  <c r="Y3" i="42" s="1"/>
  <c r="Z3" i="42" s="1"/>
  <c r="AA3" i="42" s="1"/>
  <c r="AB3" i="42" s="1"/>
  <c r="AC3" i="42" s="1"/>
  <c r="AD3" i="42" s="1"/>
  <c r="AE3" i="42" s="1"/>
  <c r="AF3" i="42" s="1"/>
  <c r="AG3" i="42" s="1"/>
  <c r="AH3" i="42" s="1"/>
  <c r="AI3" i="42" s="1"/>
  <c r="AJ3" i="42" s="1"/>
  <c r="AK3" i="42" s="1"/>
  <c r="AL3" i="42" s="1"/>
  <c r="AM3" i="42" s="1"/>
  <c r="AN3" i="42" s="1"/>
  <c r="AO3" i="42" s="1"/>
  <c r="AP3" i="42" s="1"/>
  <c r="AQ3" i="42" s="1"/>
  <c r="AR3" i="42" s="1"/>
  <c r="AS3" i="42" s="1"/>
  <c r="AT3" i="42" s="1"/>
  <c r="AU3" i="42" s="1"/>
  <c r="AV3" i="42" s="1"/>
  <c r="AW3" i="42" s="1"/>
  <c r="AX3" i="42" s="1"/>
  <c r="AY3" i="42" s="1"/>
  <c r="AZ3" i="42" s="1"/>
  <c r="BA3" i="42" s="1"/>
  <c r="BB3" i="42" s="1"/>
  <c r="BC3" i="42" s="1"/>
  <c r="BD3" i="42" s="1"/>
  <c r="BE3" i="42" s="1"/>
  <c r="G3" i="41"/>
  <c r="H3" i="41" s="1"/>
  <c r="I3" i="41" s="1"/>
  <c r="J3" i="41" s="1"/>
  <c r="K3" i="41" s="1"/>
  <c r="L3" i="41" s="1"/>
  <c r="M3" i="41" s="1"/>
  <c r="N3" i="41" s="1"/>
  <c r="O3" i="41" s="1"/>
  <c r="P3" i="41" s="1"/>
  <c r="Q3" i="41" s="1"/>
  <c r="R3" i="41" s="1"/>
  <c r="S3" i="41" s="1"/>
  <c r="T3" i="41" s="1"/>
  <c r="U3" i="41" s="1"/>
  <c r="V3" i="41" s="1"/>
  <c r="W3" i="41" s="1"/>
  <c r="X3" i="41" s="1"/>
  <c r="Y3" i="41" s="1"/>
  <c r="Z3" i="41" s="1"/>
  <c r="AA3" i="41" s="1"/>
  <c r="AB3" i="41" s="1"/>
  <c r="AC3" i="41" s="1"/>
  <c r="AD3" i="41" s="1"/>
  <c r="AE3" i="41" s="1"/>
  <c r="AF3" i="41" s="1"/>
  <c r="AG3" i="41" s="1"/>
  <c r="AH3" i="41" s="1"/>
  <c r="AI3" i="41" s="1"/>
  <c r="AJ3" i="41" s="1"/>
  <c r="AK3" i="41" s="1"/>
  <c r="AL3" i="41" s="1"/>
  <c r="AM3" i="41" s="1"/>
  <c r="AN3" i="41" s="1"/>
  <c r="AO3" i="41" s="1"/>
  <c r="AP3" i="41" s="1"/>
  <c r="AQ3" i="41" s="1"/>
  <c r="AR3" i="41" s="1"/>
  <c r="AS3" i="41" s="1"/>
  <c r="AT3" i="41" s="1"/>
  <c r="AU3" i="41" s="1"/>
  <c r="AV3" i="41" s="1"/>
  <c r="AW3" i="41" s="1"/>
  <c r="AX3" i="41" s="1"/>
  <c r="AY3" i="41" s="1"/>
  <c r="AZ3" i="41" s="1"/>
  <c r="BA3" i="41" s="1"/>
  <c r="BB3" i="41" s="1"/>
  <c r="BC3" i="41" s="1"/>
  <c r="BD3" i="41" s="1"/>
  <c r="BE3" i="41" s="1"/>
  <c r="G3" i="40"/>
  <c r="H3" i="40" s="1"/>
  <c r="I3" i="40" s="1"/>
  <c r="J3" i="40" s="1"/>
  <c r="K3" i="40" s="1"/>
  <c r="L3" i="40" s="1"/>
  <c r="M3" i="40" s="1"/>
  <c r="N3" i="40" s="1"/>
  <c r="O3" i="40" s="1"/>
  <c r="P3" i="40" s="1"/>
  <c r="Q3" i="40" s="1"/>
  <c r="R3" i="40" s="1"/>
  <c r="S3" i="40" s="1"/>
  <c r="T3" i="40" s="1"/>
  <c r="U3" i="40" s="1"/>
  <c r="V3" i="40" s="1"/>
  <c r="W3" i="40" s="1"/>
  <c r="X3" i="40" s="1"/>
  <c r="Y3" i="40" s="1"/>
  <c r="Z3" i="40" s="1"/>
  <c r="AA3" i="40" s="1"/>
  <c r="AB3" i="40" s="1"/>
  <c r="AC3" i="40" s="1"/>
  <c r="AD3" i="40" s="1"/>
  <c r="AE3" i="40" s="1"/>
  <c r="AF3" i="40" s="1"/>
  <c r="AG3" i="40" s="1"/>
  <c r="AH3" i="40" s="1"/>
  <c r="AI3" i="40" s="1"/>
  <c r="AJ3" i="40" s="1"/>
  <c r="AK3" i="40" s="1"/>
  <c r="AL3" i="40" s="1"/>
  <c r="AM3" i="40" s="1"/>
  <c r="AN3" i="40" s="1"/>
  <c r="AO3" i="40" s="1"/>
  <c r="AP3" i="40" s="1"/>
  <c r="AQ3" i="40" s="1"/>
  <c r="AR3" i="40" s="1"/>
  <c r="AS3" i="40" s="1"/>
  <c r="AT3" i="40" s="1"/>
  <c r="AU3" i="40" s="1"/>
  <c r="AV3" i="40" s="1"/>
  <c r="AW3" i="40" s="1"/>
  <c r="AX3" i="40" s="1"/>
  <c r="AY3" i="40" s="1"/>
  <c r="AZ3" i="40" s="1"/>
  <c r="BA3" i="40" s="1"/>
  <c r="BB3" i="40" s="1"/>
  <c r="BC3" i="40" s="1"/>
  <c r="BD3" i="40" s="1"/>
  <c r="BE3" i="40" s="1"/>
  <c r="G3" i="39"/>
  <c r="H3" i="39" s="1"/>
  <c r="I3" i="39" s="1"/>
  <c r="J3" i="39" s="1"/>
  <c r="K3" i="39" s="1"/>
  <c r="L3" i="39" s="1"/>
  <c r="M3" i="39" s="1"/>
  <c r="N3" i="39" s="1"/>
  <c r="O3" i="39" s="1"/>
  <c r="P3" i="39" s="1"/>
  <c r="Q3" i="39" s="1"/>
  <c r="R3" i="39" s="1"/>
  <c r="S3" i="39" s="1"/>
  <c r="T3" i="39" s="1"/>
  <c r="U3" i="39" s="1"/>
  <c r="V3" i="39" s="1"/>
  <c r="W3" i="39" s="1"/>
  <c r="X3" i="39" s="1"/>
  <c r="Y3" i="39" s="1"/>
  <c r="Z3" i="39" s="1"/>
  <c r="AA3" i="39" s="1"/>
  <c r="AB3" i="39" s="1"/>
  <c r="AC3" i="39" s="1"/>
  <c r="AD3" i="39" s="1"/>
  <c r="AE3" i="39" s="1"/>
  <c r="AF3" i="39" s="1"/>
  <c r="AG3" i="39" s="1"/>
  <c r="AH3" i="39" s="1"/>
  <c r="AI3" i="39" s="1"/>
  <c r="AJ3" i="39" s="1"/>
  <c r="AK3" i="39" s="1"/>
  <c r="AL3" i="39" s="1"/>
  <c r="AM3" i="39" s="1"/>
  <c r="AN3" i="39" s="1"/>
  <c r="AO3" i="39" s="1"/>
  <c r="AP3" i="39" s="1"/>
  <c r="AQ3" i="39" s="1"/>
  <c r="AR3" i="39" s="1"/>
  <c r="AS3" i="39" s="1"/>
  <c r="AT3" i="39" s="1"/>
  <c r="AU3" i="39" s="1"/>
  <c r="AV3" i="39" s="1"/>
  <c r="AW3" i="39" s="1"/>
  <c r="AX3" i="39" s="1"/>
  <c r="AY3" i="39" s="1"/>
  <c r="AZ3" i="39" s="1"/>
  <c r="BA3" i="39" s="1"/>
  <c r="BB3" i="39" s="1"/>
  <c r="BC3" i="39" s="1"/>
  <c r="BD3" i="39" s="1"/>
  <c r="BE3" i="39" s="1"/>
  <c r="G3" i="38"/>
  <c r="H3" i="38" s="1"/>
  <c r="I3" i="38" s="1"/>
  <c r="J3" i="38" s="1"/>
  <c r="K3" i="38" s="1"/>
  <c r="L3" i="38" s="1"/>
  <c r="M3" i="38" s="1"/>
  <c r="N3" i="38" s="1"/>
  <c r="O3" i="38" s="1"/>
  <c r="P3" i="38" s="1"/>
  <c r="Q3" i="38" s="1"/>
  <c r="R3" i="38" s="1"/>
  <c r="S3" i="38" s="1"/>
  <c r="T3" i="38" s="1"/>
  <c r="U3" i="38" s="1"/>
  <c r="V3" i="38" s="1"/>
  <c r="W3" i="38" s="1"/>
  <c r="X3" i="38" s="1"/>
  <c r="Y3" i="38" s="1"/>
  <c r="Z3" i="38" s="1"/>
  <c r="AA3" i="38" s="1"/>
  <c r="AB3" i="38" s="1"/>
  <c r="AC3" i="38" s="1"/>
  <c r="AD3" i="38" s="1"/>
  <c r="AE3" i="38" s="1"/>
  <c r="AF3" i="38" s="1"/>
  <c r="AG3" i="38" s="1"/>
  <c r="AH3" i="38" s="1"/>
  <c r="AI3" i="38" s="1"/>
  <c r="AJ3" i="38" s="1"/>
  <c r="AK3" i="38" s="1"/>
  <c r="AL3" i="38" s="1"/>
  <c r="AM3" i="38" s="1"/>
  <c r="AN3" i="38" s="1"/>
  <c r="AO3" i="38" s="1"/>
  <c r="AP3" i="38" s="1"/>
  <c r="AQ3" i="38" s="1"/>
  <c r="AR3" i="38" s="1"/>
  <c r="AS3" i="38" s="1"/>
  <c r="AT3" i="38" s="1"/>
  <c r="AU3" i="38" s="1"/>
  <c r="AV3" i="38" s="1"/>
  <c r="AW3" i="38" s="1"/>
  <c r="AX3" i="38" s="1"/>
  <c r="AY3" i="38" s="1"/>
  <c r="AZ3" i="38" s="1"/>
  <c r="BA3" i="38" s="1"/>
  <c r="BB3" i="38" s="1"/>
  <c r="BC3" i="38" s="1"/>
  <c r="BD3" i="38" s="1"/>
  <c r="BE3" i="38" s="1"/>
  <c r="H3" i="37"/>
  <c r="I3" i="37" s="1"/>
  <c r="J3" i="37" s="1"/>
  <c r="K3" i="37" s="1"/>
  <c r="L3" i="37" s="1"/>
  <c r="M3" i="37" s="1"/>
  <c r="N3" i="37" s="1"/>
  <c r="O3" i="37" s="1"/>
  <c r="P3" i="37" s="1"/>
  <c r="Q3" i="37" s="1"/>
  <c r="R3" i="37" s="1"/>
  <c r="S3" i="37" s="1"/>
  <c r="T3" i="37" s="1"/>
  <c r="U3" i="37" s="1"/>
  <c r="V3" i="37" s="1"/>
  <c r="W3" i="37" s="1"/>
  <c r="X3" i="37" s="1"/>
  <c r="Y3" i="37" s="1"/>
  <c r="Z3" i="37" s="1"/>
  <c r="AA3" i="37" s="1"/>
  <c r="AB3" i="37" s="1"/>
  <c r="AC3" i="37" s="1"/>
  <c r="AD3" i="37" s="1"/>
  <c r="AE3" i="37" s="1"/>
  <c r="AF3" i="37" s="1"/>
  <c r="AG3" i="37" s="1"/>
  <c r="AH3" i="37" s="1"/>
  <c r="AI3" i="37" s="1"/>
  <c r="AJ3" i="37" s="1"/>
  <c r="AK3" i="37" s="1"/>
  <c r="AL3" i="37" s="1"/>
  <c r="AM3" i="37" s="1"/>
  <c r="AN3" i="37" s="1"/>
  <c r="AO3" i="37" s="1"/>
  <c r="AP3" i="37" s="1"/>
  <c r="AQ3" i="37" s="1"/>
  <c r="AR3" i="37" s="1"/>
  <c r="AS3" i="37" s="1"/>
  <c r="AT3" i="37" s="1"/>
  <c r="AU3" i="37" s="1"/>
  <c r="AV3" i="37" s="1"/>
  <c r="AW3" i="37" s="1"/>
  <c r="AX3" i="37" s="1"/>
  <c r="AY3" i="37" s="1"/>
  <c r="AZ3" i="37" s="1"/>
  <c r="BA3" i="37" s="1"/>
  <c r="BB3" i="37" s="1"/>
  <c r="BC3" i="37" s="1"/>
  <c r="BD3" i="37" s="1"/>
  <c r="BE3" i="37" s="1"/>
  <c r="G3" i="37"/>
  <c r="G3" i="36"/>
  <c r="H3" i="36" s="1"/>
  <c r="I3" i="36" s="1"/>
  <c r="J3" i="36" s="1"/>
  <c r="K3" i="36" s="1"/>
  <c r="L3" i="36" s="1"/>
  <c r="M3" i="36" s="1"/>
  <c r="N3" i="36" s="1"/>
  <c r="O3" i="36" s="1"/>
  <c r="P3" i="36" s="1"/>
  <c r="Q3" i="36" s="1"/>
  <c r="R3" i="36" s="1"/>
  <c r="S3" i="36" s="1"/>
  <c r="T3" i="36" s="1"/>
  <c r="U3" i="36" s="1"/>
  <c r="V3" i="36" s="1"/>
  <c r="W3" i="36" s="1"/>
  <c r="X3" i="36" s="1"/>
  <c r="Y3" i="36" s="1"/>
  <c r="Z3" i="36" s="1"/>
  <c r="AA3" i="36" s="1"/>
  <c r="AB3" i="36" s="1"/>
  <c r="AC3" i="36" s="1"/>
  <c r="AD3" i="36" s="1"/>
  <c r="AE3" i="36" s="1"/>
  <c r="AF3" i="36" s="1"/>
  <c r="AG3" i="36" s="1"/>
  <c r="AH3" i="36" s="1"/>
  <c r="AI3" i="36" s="1"/>
  <c r="AJ3" i="36" s="1"/>
  <c r="AK3" i="36" s="1"/>
  <c r="AL3" i="36" s="1"/>
  <c r="AM3" i="36" s="1"/>
  <c r="AN3" i="36" s="1"/>
  <c r="AO3" i="36" s="1"/>
  <c r="AP3" i="36" s="1"/>
  <c r="AQ3" i="36" s="1"/>
  <c r="AR3" i="36" s="1"/>
  <c r="AS3" i="36" s="1"/>
  <c r="AT3" i="36" s="1"/>
  <c r="AU3" i="36" s="1"/>
  <c r="AV3" i="36" s="1"/>
  <c r="AW3" i="36" s="1"/>
  <c r="AX3" i="36" s="1"/>
  <c r="AY3" i="36" s="1"/>
  <c r="AZ3" i="36" s="1"/>
  <c r="BA3" i="36" s="1"/>
  <c r="BB3" i="36" s="1"/>
  <c r="BC3" i="36" s="1"/>
  <c r="BD3" i="36" s="1"/>
  <c r="BE3" i="36" s="1"/>
  <c r="G3" i="35"/>
  <c r="H3" i="35" s="1"/>
  <c r="I3" i="35" s="1"/>
  <c r="J3" i="35" s="1"/>
  <c r="K3" i="35" s="1"/>
  <c r="L3" i="35" s="1"/>
  <c r="M3" i="35" s="1"/>
  <c r="N3" i="35" s="1"/>
  <c r="O3" i="35" s="1"/>
  <c r="P3" i="35" s="1"/>
  <c r="Q3" i="35" s="1"/>
  <c r="R3" i="35" s="1"/>
  <c r="S3" i="35" s="1"/>
  <c r="T3" i="35" s="1"/>
  <c r="U3" i="35" s="1"/>
  <c r="V3" i="35" s="1"/>
  <c r="W3" i="35" s="1"/>
  <c r="X3" i="35" s="1"/>
  <c r="Y3" i="35" s="1"/>
  <c r="Z3" i="35" s="1"/>
  <c r="AA3" i="35" s="1"/>
  <c r="AB3" i="35" s="1"/>
  <c r="AC3" i="35" s="1"/>
  <c r="AD3" i="35" s="1"/>
  <c r="AE3" i="35" s="1"/>
  <c r="AF3" i="35" s="1"/>
  <c r="AG3" i="35" s="1"/>
  <c r="AH3" i="35" s="1"/>
  <c r="AI3" i="35" s="1"/>
  <c r="AJ3" i="35" s="1"/>
  <c r="AK3" i="35" s="1"/>
  <c r="AL3" i="35" s="1"/>
  <c r="AM3" i="35" s="1"/>
  <c r="AN3" i="35" s="1"/>
  <c r="AO3" i="35" s="1"/>
  <c r="AP3" i="35" s="1"/>
  <c r="AQ3" i="35" s="1"/>
  <c r="AR3" i="35" s="1"/>
  <c r="AS3" i="35" s="1"/>
  <c r="AT3" i="35" s="1"/>
  <c r="AU3" i="35" s="1"/>
  <c r="AV3" i="35" s="1"/>
  <c r="AW3" i="35" s="1"/>
  <c r="AX3" i="35" s="1"/>
  <c r="AY3" i="35" s="1"/>
  <c r="AZ3" i="35" s="1"/>
  <c r="BA3" i="35" s="1"/>
  <c r="BB3" i="35" s="1"/>
  <c r="BC3" i="35" s="1"/>
  <c r="BD3" i="35" s="1"/>
  <c r="BE3" i="35" s="1"/>
  <c r="G3" i="34"/>
  <c r="H3" i="34" s="1"/>
  <c r="I3" i="34" s="1"/>
  <c r="J3" i="34" s="1"/>
  <c r="K3" i="34" s="1"/>
  <c r="L3" i="34" s="1"/>
  <c r="M3" i="34" s="1"/>
  <c r="N3" i="34" s="1"/>
  <c r="O3" i="34" s="1"/>
  <c r="P3" i="34" s="1"/>
  <c r="Q3" i="34" s="1"/>
  <c r="R3" i="34" s="1"/>
  <c r="S3" i="34" s="1"/>
  <c r="T3" i="34" s="1"/>
  <c r="U3" i="34" s="1"/>
  <c r="V3" i="34" s="1"/>
  <c r="W3" i="34" s="1"/>
  <c r="X3" i="34" s="1"/>
  <c r="Y3" i="34" s="1"/>
  <c r="Z3" i="34" s="1"/>
  <c r="AA3" i="34" s="1"/>
  <c r="AB3" i="34" s="1"/>
  <c r="AC3" i="34" s="1"/>
  <c r="AD3" i="34" s="1"/>
  <c r="AE3" i="34" s="1"/>
  <c r="AF3" i="34" s="1"/>
  <c r="AG3" i="34" s="1"/>
  <c r="AH3" i="34" s="1"/>
  <c r="AI3" i="34" s="1"/>
  <c r="AJ3" i="34" s="1"/>
  <c r="AK3" i="34" s="1"/>
  <c r="AL3" i="34" s="1"/>
  <c r="AM3" i="34" s="1"/>
  <c r="AN3" i="34" s="1"/>
  <c r="AO3" i="34" s="1"/>
  <c r="AP3" i="34" s="1"/>
  <c r="AQ3" i="34" s="1"/>
  <c r="AR3" i="34" s="1"/>
  <c r="AS3" i="34" s="1"/>
  <c r="AT3" i="34" s="1"/>
  <c r="AU3" i="34" s="1"/>
  <c r="AV3" i="34" s="1"/>
  <c r="AW3" i="34" s="1"/>
  <c r="AX3" i="34" s="1"/>
  <c r="AY3" i="34" s="1"/>
  <c r="AZ3" i="34" s="1"/>
  <c r="BA3" i="34" s="1"/>
  <c r="BB3" i="34" s="1"/>
  <c r="BC3" i="34" s="1"/>
  <c r="BD3" i="34" s="1"/>
  <c r="BE3" i="34" s="1"/>
  <c r="G3" i="33"/>
  <c r="H3" i="33" s="1"/>
  <c r="I3" i="33" s="1"/>
  <c r="J3" i="33" s="1"/>
  <c r="K3" i="33" s="1"/>
  <c r="L3" i="33" s="1"/>
  <c r="M3" i="33" s="1"/>
  <c r="N3" i="33" s="1"/>
  <c r="O3" i="33" s="1"/>
  <c r="P3" i="33" s="1"/>
  <c r="Q3" i="33" s="1"/>
  <c r="R3" i="33" s="1"/>
  <c r="S3" i="33" s="1"/>
  <c r="T3" i="33" s="1"/>
  <c r="U3" i="33" s="1"/>
  <c r="V3" i="33" s="1"/>
  <c r="W3" i="33" s="1"/>
  <c r="X3" i="33" s="1"/>
  <c r="Y3" i="33" s="1"/>
  <c r="Z3" i="33" s="1"/>
  <c r="AA3" i="33" s="1"/>
  <c r="AB3" i="33" s="1"/>
  <c r="AC3" i="33" s="1"/>
  <c r="AD3" i="33" s="1"/>
  <c r="AE3" i="33" s="1"/>
  <c r="AF3" i="33" s="1"/>
  <c r="AG3" i="33" s="1"/>
  <c r="AH3" i="33" s="1"/>
  <c r="AI3" i="33" s="1"/>
  <c r="AJ3" i="33" s="1"/>
  <c r="AK3" i="33" s="1"/>
  <c r="AL3" i="33" s="1"/>
  <c r="AM3" i="33" s="1"/>
  <c r="AN3" i="33" s="1"/>
  <c r="AO3" i="33" s="1"/>
  <c r="AP3" i="33" s="1"/>
  <c r="AQ3" i="33" s="1"/>
  <c r="AR3" i="33" s="1"/>
  <c r="AS3" i="33" s="1"/>
  <c r="AT3" i="33" s="1"/>
  <c r="AU3" i="33" s="1"/>
  <c r="AV3" i="33" s="1"/>
  <c r="AW3" i="33" s="1"/>
  <c r="AX3" i="33" s="1"/>
  <c r="AY3" i="33" s="1"/>
  <c r="AZ3" i="33" s="1"/>
  <c r="BA3" i="33" s="1"/>
  <c r="BB3" i="33" s="1"/>
  <c r="BC3" i="33" s="1"/>
  <c r="BD3" i="33" s="1"/>
  <c r="BE3" i="33" s="1"/>
  <c r="G3" i="32"/>
  <c r="H3" i="32" s="1"/>
  <c r="I3" i="32" s="1"/>
  <c r="J3" i="32" s="1"/>
  <c r="K3" i="32" s="1"/>
  <c r="L3" i="32" s="1"/>
  <c r="M3" i="32" s="1"/>
  <c r="N3" i="32" s="1"/>
  <c r="O3" i="32" s="1"/>
  <c r="P3" i="32" s="1"/>
  <c r="Q3" i="32" s="1"/>
  <c r="R3" i="32" s="1"/>
  <c r="S3" i="32" s="1"/>
  <c r="T3" i="32" s="1"/>
  <c r="U3" i="32" s="1"/>
  <c r="V3" i="32" s="1"/>
  <c r="W3" i="32" s="1"/>
  <c r="X3" i="32" s="1"/>
  <c r="Y3" i="32" s="1"/>
  <c r="Z3" i="32" s="1"/>
  <c r="AA3" i="32" s="1"/>
  <c r="AB3" i="32" s="1"/>
  <c r="AC3" i="32" s="1"/>
  <c r="AD3" i="32" s="1"/>
  <c r="AE3" i="32" s="1"/>
  <c r="AF3" i="32" s="1"/>
  <c r="AG3" i="32" s="1"/>
  <c r="AH3" i="32" s="1"/>
  <c r="AI3" i="32" s="1"/>
  <c r="AJ3" i="32" s="1"/>
  <c r="AK3" i="32" s="1"/>
  <c r="AL3" i="32" s="1"/>
  <c r="AM3" i="32" s="1"/>
  <c r="AN3" i="32" s="1"/>
  <c r="AO3" i="32" s="1"/>
  <c r="AP3" i="32" s="1"/>
  <c r="AQ3" i="32" s="1"/>
  <c r="AR3" i="32" s="1"/>
  <c r="AS3" i="32" s="1"/>
  <c r="AT3" i="32" s="1"/>
  <c r="AU3" i="32" s="1"/>
  <c r="AV3" i="32" s="1"/>
  <c r="AW3" i="32" s="1"/>
  <c r="AX3" i="32" s="1"/>
  <c r="AY3" i="32" s="1"/>
  <c r="AZ3" i="32" s="1"/>
  <c r="BA3" i="32" s="1"/>
  <c r="BB3" i="32" s="1"/>
  <c r="BC3" i="32" s="1"/>
  <c r="BD3" i="32" s="1"/>
  <c r="BE3" i="32" s="1"/>
  <c r="G3" i="31"/>
  <c r="H3" i="31" s="1"/>
  <c r="I3" i="31" s="1"/>
  <c r="J3" i="31" s="1"/>
  <c r="K3" i="31" s="1"/>
  <c r="L3" i="31" s="1"/>
  <c r="M3" i="31" s="1"/>
  <c r="N3" i="31" s="1"/>
  <c r="O3" i="31" s="1"/>
  <c r="P3" i="31" s="1"/>
  <c r="Q3" i="31" s="1"/>
  <c r="R3" i="31" s="1"/>
  <c r="S3" i="31" s="1"/>
  <c r="T3" i="31" s="1"/>
  <c r="U3" i="31" s="1"/>
  <c r="V3" i="31" s="1"/>
  <c r="W3" i="31" s="1"/>
  <c r="X3" i="31" s="1"/>
  <c r="Y3" i="31" s="1"/>
  <c r="Z3" i="31" s="1"/>
  <c r="AA3" i="31" s="1"/>
  <c r="AB3" i="31" s="1"/>
  <c r="AC3" i="31" s="1"/>
  <c r="AD3" i="31" s="1"/>
  <c r="AE3" i="31" s="1"/>
  <c r="AF3" i="31" s="1"/>
  <c r="AG3" i="31" s="1"/>
  <c r="AH3" i="31" s="1"/>
  <c r="AI3" i="31" s="1"/>
  <c r="AJ3" i="31" s="1"/>
  <c r="AK3" i="31" s="1"/>
  <c r="AL3" i="31" s="1"/>
  <c r="AM3" i="31" s="1"/>
  <c r="AN3" i="31" s="1"/>
  <c r="AO3" i="31" s="1"/>
  <c r="AP3" i="31" s="1"/>
  <c r="AQ3" i="31" s="1"/>
  <c r="AR3" i="31" s="1"/>
  <c r="AS3" i="31" s="1"/>
  <c r="AT3" i="31" s="1"/>
  <c r="AU3" i="31" s="1"/>
  <c r="AV3" i="31" s="1"/>
  <c r="AW3" i="31" s="1"/>
  <c r="AX3" i="31" s="1"/>
  <c r="AY3" i="31" s="1"/>
  <c r="AZ3" i="31" s="1"/>
  <c r="BA3" i="31" s="1"/>
  <c r="BB3" i="31" s="1"/>
  <c r="BC3" i="31" s="1"/>
  <c r="BD3" i="31" s="1"/>
  <c r="BE3" i="31" s="1"/>
  <c r="G3" i="30"/>
  <c r="H3" i="30" s="1"/>
  <c r="I3" i="30" s="1"/>
  <c r="J3" i="30" s="1"/>
  <c r="K3" i="30" s="1"/>
  <c r="L3" i="30" s="1"/>
  <c r="M3" i="30" s="1"/>
  <c r="N3" i="30" s="1"/>
  <c r="O3" i="30" s="1"/>
  <c r="P3" i="30" s="1"/>
  <c r="Q3" i="30" s="1"/>
  <c r="R3" i="30" s="1"/>
  <c r="S3" i="30" s="1"/>
  <c r="T3" i="30" s="1"/>
  <c r="U3" i="30" s="1"/>
  <c r="V3" i="30" s="1"/>
  <c r="W3" i="30" s="1"/>
  <c r="X3" i="30" s="1"/>
  <c r="Y3" i="30" s="1"/>
  <c r="Z3" i="30" s="1"/>
  <c r="AA3" i="30" s="1"/>
  <c r="AB3" i="30" s="1"/>
  <c r="AC3" i="30" s="1"/>
  <c r="AD3" i="30" s="1"/>
  <c r="AE3" i="30" s="1"/>
  <c r="AF3" i="30" s="1"/>
  <c r="AG3" i="30" s="1"/>
  <c r="AH3" i="30" s="1"/>
  <c r="AI3" i="30" s="1"/>
  <c r="AJ3" i="30" s="1"/>
  <c r="AK3" i="30" s="1"/>
  <c r="AL3" i="30" s="1"/>
  <c r="AM3" i="30" s="1"/>
  <c r="AN3" i="30" s="1"/>
  <c r="AO3" i="30" s="1"/>
  <c r="AP3" i="30" s="1"/>
  <c r="AQ3" i="30" s="1"/>
  <c r="AR3" i="30" s="1"/>
  <c r="AS3" i="30" s="1"/>
  <c r="AT3" i="30" s="1"/>
  <c r="AU3" i="30" s="1"/>
  <c r="AV3" i="30" s="1"/>
  <c r="AW3" i="30" s="1"/>
  <c r="AX3" i="30" s="1"/>
  <c r="AY3" i="30" s="1"/>
  <c r="AZ3" i="30" s="1"/>
  <c r="BA3" i="30" s="1"/>
  <c r="BB3" i="30" s="1"/>
  <c r="BC3" i="30" s="1"/>
  <c r="BD3" i="30" s="1"/>
  <c r="BE3" i="30" s="1"/>
  <c r="G3" i="28"/>
  <c r="H3" i="28" s="1"/>
  <c r="I3" i="28" s="1"/>
  <c r="J3" i="28" s="1"/>
  <c r="K3" i="28" s="1"/>
  <c r="L3" i="28" s="1"/>
  <c r="M3" i="28" s="1"/>
  <c r="N3" i="28" s="1"/>
  <c r="O3" i="28" s="1"/>
  <c r="P3" i="28" s="1"/>
  <c r="Q3" i="28" s="1"/>
  <c r="R3" i="28" s="1"/>
  <c r="S3" i="28" s="1"/>
  <c r="T3" i="28" s="1"/>
  <c r="U3" i="28" s="1"/>
  <c r="V3" i="28" s="1"/>
  <c r="W3" i="28" s="1"/>
  <c r="X3" i="28" s="1"/>
  <c r="Y3" i="28" s="1"/>
  <c r="Z3" i="28" s="1"/>
  <c r="AA3" i="28" s="1"/>
  <c r="AB3" i="28" s="1"/>
  <c r="AC3" i="28" s="1"/>
  <c r="AD3" i="28" s="1"/>
  <c r="AE3" i="28" s="1"/>
  <c r="AF3" i="28" s="1"/>
  <c r="AG3" i="28" s="1"/>
  <c r="AH3" i="28" s="1"/>
  <c r="AI3" i="28" s="1"/>
  <c r="AJ3" i="28" s="1"/>
  <c r="AK3" i="28" s="1"/>
  <c r="AL3" i="28" s="1"/>
  <c r="AM3" i="28" s="1"/>
  <c r="AN3" i="28" s="1"/>
  <c r="AO3" i="28" s="1"/>
  <c r="AP3" i="28" s="1"/>
  <c r="AQ3" i="28" s="1"/>
  <c r="AR3" i="28" s="1"/>
  <c r="AS3" i="28" s="1"/>
  <c r="AT3" i="28" s="1"/>
  <c r="AU3" i="28" s="1"/>
  <c r="AV3" i="28" s="1"/>
  <c r="AW3" i="28" s="1"/>
  <c r="AX3" i="28" s="1"/>
  <c r="AY3" i="28" s="1"/>
  <c r="AZ3" i="28" s="1"/>
  <c r="BA3" i="28" s="1"/>
  <c r="BB3" i="28" s="1"/>
  <c r="BC3" i="28" s="1"/>
  <c r="BD3" i="28" s="1"/>
  <c r="BE3" i="28" s="1"/>
  <c r="G3" i="27"/>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BE3" i="27" s="1"/>
  <c r="G3" i="26"/>
  <c r="H3" i="26" s="1"/>
  <c r="I3" i="26" s="1"/>
  <c r="J3" i="26" s="1"/>
  <c r="K3" i="26" s="1"/>
  <c r="L3" i="26" s="1"/>
  <c r="M3" i="26" s="1"/>
  <c r="N3" i="26" s="1"/>
  <c r="O3" i="26" s="1"/>
  <c r="P3" i="26" s="1"/>
  <c r="Q3" i="26" s="1"/>
  <c r="R3" i="26" s="1"/>
  <c r="S3" i="26" s="1"/>
  <c r="T3" i="26" s="1"/>
  <c r="U3" i="26" s="1"/>
  <c r="V3" i="26" s="1"/>
  <c r="W3" i="26" s="1"/>
  <c r="X3" i="26" s="1"/>
  <c r="Y3" i="26" s="1"/>
  <c r="Z3" i="26" s="1"/>
  <c r="AA3" i="26" s="1"/>
  <c r="AB3" i="26" s="1"/>
  <c r="AC3" i="26" s="1"/>
  <c r="AD3" i="26" s="1"/>
  <c r="AE3" i="26" s="1"/>
  <c r="AF3" i="26" s="1"/>
  <c r="AG3" i="26" s="1"/>
  <c r="AH3" i="26" s="1"/>
  <c r="AI3" i="26" s="1"/>
  <c r="AJ3" i="26" s="1"/>
  <c r="AK3" i="26" s="1"/>
  <c r="AL3" i="26" s="1"/>
  <c r="AM3" i="26" s="1"/>
  <c r="AN3" i="26" s="1"/>
  <c r="AO3" i="26" s="1"/>
  <c r="AP3" i="26" s="1"/>
  <c r="AQ3" i="26" s="1"/>
  <c r="AR3" i="26" s="1"/>
  <c r="AS3" i="26" s="1"/>
  <c r="AT3" i="26" s="1"/>
  <c r="AU3" i="26" s="1"/>
  <c r="AV3" i="26" s="1"/>
  <c r="AW3" i="26" s="1"/>
  <c r="AX3" i="26" s="1"/>
  <c r="AY3" i="26" s="1"/>
  <c r="AZ3" i="26" s="1"/>
  <c r="BA3" i="26" s="1"/>
  <c r="BB3" i="26" s="1"/>
  <c r="BC3" i="26" s="1"/>
  <c r="BD3" i="26" s="1"/>
  <c r="BE3" i="26" s="1"/>
  <c r="G3" i="25"/>
  <c r="H3" i="25" s="1"/>
  <c r="I3" i="25" s="1"/>
  <c r="J3" i="25" s="1"/>
  <c r="K3" i="25" s="1"/>
  <c r="L3" i="25" s="1"/>
  <c r="M3" i="25" s="1"/>
  <c r="N3" i="25" s="1"/>
  <c r="O3" i="25" s="1"/>
  <c r="P3" i="25" s="1"/>
  <c r="Q3" i="25" s="1"/>
  <c r="R3" i="25" s="1"/>
  <c r="S3" i="25" s="1"/>
  <c r="T3" i="25" s="1"/>
  <c r="U3" i="25" s="1"/>
  <c r="V3" i="25" s="1"/>
  <c r="W3" i="25" s="1"/>
  <c r="X3" i="25" s="1"/>
  <c r="Y3" i="25" s="1"/>
  <c r="Z3" i="25" s="1"/>
  <c r="AA3" i="25" s="1"/>
  <c r="AB3" i="25" s="1"/>
  <c r="AC3" i="25" s="1"/>
  <c r="AD3" i="25" s="1"/>
  <c r="AE3" i="25" s="1"/>
  <c r="AF3" i="25" s="1"/>
  <c r="AG3" i="25" s="1"/>
  <c r="AH3" i="25" s="1"/>
  <c r="AI3" i="25" s="1"/>
  <c r="AJ3" i="25" s="1"/>
  <c r="AK3" i="25" s="1"/>
  <c r="AL3" i="25" s="1"/>
  <c r="AM3" i="25" s="1"/>
  <c r="AN3" i="25" s="1"/>
  <c r="AO3" i="25" s="1"/>
  <c r="AP3" i="25" s="1"/>
  <c r="AQ3" i="25" s="1"/>
  <c r="AR3" i="25" s="1"/>
  <c r="AS3" i="25" s="1"/>
  <c r="AT3" i="25" s="1"/>
  <c r="AU3" i="25" s="1"/>
  <c r="AV3" i="25" s="1"/>
  <c r="AW3" i="25" s="1"/>
  <c r="AX3" i="25" s="1"/>
  <c r="AY3" i="25" s="1"/>
  <c r="AZ3" i="25" s="1"/>
  <c r="BA3" i="25" s="1"/>
  <c r="BB3" i="25" s="1"/>
  <c r="BC3" i="25" s="1"/>
  <c r="BD3" i="25" s="1"/>
  <c r="BE3" i="25" s="1"/>
  <c r="G3" i="24"/>
  <c r="H3" i="24" s="1"/>
  <c r="I3" i="24" s="1"/>
  <c r="J3" i="24" s="1"/>
  <c r="K3" i="24" s="1"/>
  <c r="L3" i="24" s="1"/>
  <c r="M3" i="24" s="1"/>
  <c r="N3" i="24" s="1"/>
  <c r="O3" i="24" s="1"/>
  <c r="P3" i="24" s="1"/>
  <c r="Q3" i="24" s="1"/>
  <c r="R3" i="24" s="1"/>
  <c r="S3" i="24" s="1"/>
  <c r="T3" i="24" s="1"/>
  <c r="U3" i="24" s="1"/>
  <c r="V3" i="24" s="1"/>
  <c r="W3" i="24" s="1"/>
  <c r="X3" i="24" s="1"/>
  <c r="Y3" i="24" s="1"/>
  <c r="Z3" i="24" s="1"/>
  <c r="AA3" i="24" s="1"/>
  <c r="AB3" i="24" s="1"/>
  <c r="AC3" i="24" s="1"/>
  <c r="AD3" i="24" s="1"/>
  <c r="AE3" i="24" s="1"/>
  <c r="AF3" i="24" s="1"/>
  <c r="AG3" i="24" s="1"/>
  <c r="AH3" i="24" s="1"/>
  <c r="AI3" i="24" s="1"/>
  <c r="AJ3" i="24" s="1"/>
  <c r="AK3" i="24" s="1"/>
  <c r="AL3" i="24" s="1"/>
  <c r="AM3" i="24" s="1"/>
  <c r="AN3" i="24" s="1"/>
  <c r="AO3" i="24" s="1"/>
  <c r="AP3" i="24" s="1"/>
  <c r="AQ3" i="24" s="1"/>
  <c r="AR3" i="24" s="1"/>
  <c r="AS3" i="24" s="1"/>
  <c r="AT3" i="24" s="1"/>
  <c r="AU3" i="24" s="1"/>
  <c r="AV3" i="24" s="1"/>
  <c r="AW3" i="24" s="1"/>
  <c r="AX3" i="24" s="1"/>
  <c r="AY3" i="24" s="1"/>
  <c r="AZ3" i="24" s="1"/>
  <c r="BA3" i="24" s="1"/>
  <c r="BB3" i="24" s="1"/>
  <c r="BC3" i="24" s="1"/>
  <c r="BD3" i="24" s="1"/>
  <c r="BE3" i="24" s="1"/>
  <c r="G3" i="23"/>
  <c r="H3" i="23" s="1"/>
  <c r="I3" i="23" s="1"/>
  <c r="J3" i="23" s="1"/>
  <c r="K3" i="23" s="1"/>
  <c r="L3" i="23" s="1"/>
  <c r="M3" i="23" s="1"/>
  <c r="N3" i="23" s="1"/>
  <c r="O3" i="23" s="1"/>
  <c r="P3" i="23" s="1"/>
  <c r="Q3" i="23" s="1"/>
  <c r="R3" i="23" s="1"/>
  <c r="S3" i="23" s="1"/>
  <c r="T3" i="23" s="1"/>
  <c r="U3" i="23" s="1"/>
  <c r="V3" i="23" s="1"/>
  <c r="W3" i="23" s="1"/>
  <c r="X3" i="23" s="1"/>
  <c r="Y3" i="23" s="1"/>
  <c r="Z3" i="23" s="1"/>
  <c r="AA3" i="23" s="1"/>
  <c r="AB3" i="23" s="1"/>
  <c r="AC3" i="23" s="1"/>
  <c r="AD3" i="23" s="1"/>
  <c r="AE3" i="23" s="1"/>
  <c r="AF3" i="23" s="1"/>
  <c r="AG3" i="23" s="1"/>
  <c r="AH3" i="23" s="1"/>
  <c r="AI3" i="23" s="1"/>
  <c r="AJ3" i="23" s="1"/>
  <c r="AK3" i="23" s="1"/>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H3" i="22"/>
  <c r="I3" i="22" s="1"/>
  <c r="J3" i="22" s="1"/>
  <c r="K3" i="22" s="1"/>
  <c r="L3" i="22" s="1"/>
  <c r="M3" i="22" s="1"/>
  <c r="N3" i="22" s="1"/>
  <c r="O3" i="22" s="1"/>
  <c r="P3" i="22" s="1"/>
  <c r="Q3" i="22" s="1"/>
  <c r="R3" i="22" s="1"/>
  <c r="S3" i="22" s="1"/>
  <c r="T3" i="22" s="1"/>
  <c r="U3" i="22" s="1"/>
  <c r="V3" i="22" s="1"/>
  <c r="W3" i="22" s="1"/>
  <c r="X3" i="22" s="1"/>
  <c r="Y3" i="22" s="1"/>
  <c r="Z3" i="22" s="1"/>
  <c r="AA3" i="22" s="1"/>
  <c r="AB3" i="22" s="1"/>
  <c r="AC3" i="22" s="1"/>
  <c r="AD3" i="22" s="1"/>
  <c r="AE3" i="22" s="1"/>
  <c r="AF3" i="22" s="1"/>
  <c r="AG3" i="22" s="1"/>
  <c r="AH3" i="22" s="1"/>
  <c r="AI3" i="22" s="1"/>
  <c r="AJ3" i="22" s="1"/>
  <c r="AK3" i="22" s="1"/>
  <c r="AL3" i="22" s="1"/>
  <c r="AM3" i="22" s="1"/>
  <c r="AN3" i="22" s="1"/>
  <c r="AO3" i="22" s="1"/>
  <c r="AP3" i="22" s="1"/>
  <c r="AQ3" i="22" s="1"/>
  <c r="AR3" i="22" s="1"/>
  <c r="AS3" i="22" s="1"/>
  <c r="AT3" i="22" s="1"/>
  <c r="AU3" i="22" s="1"/>
  <c r="AV3" i="22" s="1"/>
  <c r="AW3" i="22" s="1"/>
  <c r="AX3" i="22" s="1"/>
  <c r="AY3" i="22" s="1"/>
  <c r="AZ3" i="22" s="1"/>
  <c r="BA3" i="22" s="1"/>
  <c r="BB3" i="22" s="1"/>
  <c r="BC3" i="22" s="1"/>
  <c r="BD3" i="22" s="1"/>
  <c r="BE3" i="22" s="1"/>
  <c r="G3" i="22"/>
  <c r="G3" i="21"/>
  <c r="H3" i="21" s="1"/>
  <c r="I3" i="21" s="1"/>
  <c r="J3" i="21" s="1"/>
  <c r="K3" i="21" s="1"/>
  <c r="L3" i="21" s="1"/>
  <c r="M3" i="21" s="1"/>
  <c r="N3" i="21" s="1"/>
  <c r="O3" i="21" s="1"/>
  <c r="P3" i="21" s="1"/>
  <c r="Q3" i="21" s="1"/>
  <c r="R3" i="21" s="1"/>
  <c r="S3" i="21" s="1"/>
  <c r="T3" i="21" s="1"/>
  <c r="U3" i="21" s="1"/>
  <c r="V3" i="21" s="1"/>
  <c r="W3" i="21" s="1"/>
  <c r="X3" i="21" s="1"/>
  <c r="Y3" i="21" s="1"/>
  <c r="Z3" i="21" s="1"/>
  <c r="AA3" i="21" s="1"/>
  <c r="AB3" i="21" s="1"/>
  <c r="AC3" i="21" s="1"/>
  <c r="AD3" i="21" s="1"/>
  <c r="AE3" i="21" s="1"/>
  <c r="AF3" i="21" s="1"/>
  <c r="AG3" i="21" s="1"/>
  <c r="AH3" i="21" s="1"/>
  <c r="AI3" i="21" s="1"/>
  <c r="AJ3" i="21" s="1"/>
  <c r="AK3" i="21" s="1"/>
  <c r="AL3" i="21" s="1"/>
  <c r="AM3" i="21" s="1"/>
  <c r="AN3" i="21" s="1"/>
  <c r="AO3" i="21" s="1"/>
  <c r="AP3" i="21" s="1"/>
  <c r="AQ3" i="21" s="1"/>
  <c r="AR3" i="21" s="1"/>
  <c r="AS3" i="21" s="1"/>
  <c r="AT3" i="21" s="1"/>
  <c r="AU3" i="21" s="1"/>
  <c r="AV3" i="21" s="1"/>
  <c r="AW3" i="21" s="1"/>
  <c r="AX3" i="21" s="1"/>
  <c r="AY3" i="21" s="1"/>
  <c r="AZ3" i="21" s="1"/>
  <c r="BA3" i="21" s="1"/>
  <c r="BB3" i="21" s="1"/>
  <c r="BC3" i="21" s="1"/>
  <c r="BD3" i="21" s="1"/>
  <c r="BE3" i="21" s="1"/>
  <c r="C3" i="16"/>
  <c r="D3" i="16" s="1"/>
  <c r="E3" i="16" s="1"/>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AI3" i="16" s="1"/>
  <c r="AJ3" i="16" s="1"/>
  <c r="AK3" i="16" s="1"/>
  <c r="AL3" i="16" s="1"/>
  <c r="AM3" i="16" s="1"/>
  <c r="AN3" i="16" s="1"/>
  <c r="AO3" i="16" s="1"/>
  <c r="AP3" i="16" s="1"/>
  <c r="AQ3" i="16" s="1"/>
  <c r="AR3" i="16" s="1"/>
  <c r="J7" i="3" l="1"/>
  <c r="J6" i="3"/>
  <c r="D11" i="3"/>
  <c r="D8" i="3"/>
  <c r="L29" i="2"/>
  <c r="B13" i="63" s="1"/>
  <c r="M29" i="2"/>
  <c r="D13" i="63" s="1"/>
  <c r="N29" i="2"/>
  <c r="F13" i="63" s="1"/>
  <c r="O29" i="2"/>
  <c r="J11" i="3" s="1"/>
  <c r="L25" i="2"/>
  <c r="B12" i="63" s="1"/>
  <c r="M25" i="2"/>
  <c r="D12" i="63" s="1"/>
  <c r="N25" i="2"/>
  <c r="F12" i="63" s="1"/>
  <c r="O25" i="2"/>
  <c r="J10" i="3" s="1"/>
  <c r="O21" i="2"/>
  <c r="L21" i="2"/>
  <c r="B11" i="63" s="1"/>
  <c r="M21" i="2"/>
  <c r="D11" i="63" s="1"/>
  <c r="N21" i="2"/>
  <c r="F11" i="63" s="1"/>
  <c r="L17" i="2"/>
  <c r="B10" i="63" s="1"/>
  <c r="M17" i="2"/>
  <c r="D10" i="63" s="1"/>
  <c r="N17" i="2"/>
  <c r="F10" i="63" s="1"/>
  <c r="O17" i="2"/>
  <c r="J8" i="3" s="1"/>
  <c r="O10" i="2"/>
  <c r="L10" i="2"/>
  <c r="B9" i="63" s="1"/>
  <c r="M10" i="2"/>
  <c r="D9" i="63" s="1"/>
  <c r="N10" i="2"/>
  <c r="F9" i="63" s="1"/>
  <c r="L6" i="2"/>
  <c r="B8" i="63" s="1"/>
  <c r="M6" i="2"/>
  <c r="D8" i="63" s="1"/>
  <c r="N6" i="2"/>
  <c r="F8" i="63" s="1"/>
  <c r="O6" i="2"/>
  <c r="L2" i="2"/>
  <c r="B7" i="63" s="1"/>
  <c r="M2" i="2"/>
  <c r="D7" i="63" s="1"/>
  <c r="N2" i="2"/>
  <c r="F7" i="63" s="1"/>
  <c r="O2" i="2"/>
  <c r="D4" i="1"/>
  <c r="F8" i="3" l="1"/>
  <c r="D7" i="3"/>
  <c r="H9" i="3"/>
  <c r="M33" i="2"/>
  <c r="F9" i="3"/>
  <c r="H9" i="63"/>
  <c r="H5" i="6"/>
  <c r="H11" i="63"/>
  <c r="H7" i="6"/>
  <c r="L33" i="2"/>
  <c r="D5" i="3"/>
  <c r="D9" i="3"/>
  <c r="F6" i="3"/>
  <c r="F10" i="3"/>
  <c r="H7" i="3"/>
  <c r="H11" i="3"/>
  <c r="D6" i="63"/>
  <c r="E8" i="63" s="1"/>
  <c r="E7" i="63"/>
  <c r="F5" i="3"/>
  <c r="H6" i="3"/>
  <c r="H10" i="3"/>
  <c r="B6" i="63"/>
  <c r="C10" i="63" s="1"/>
  <c r="C7" i="63"/>
  <c r="H7" i="63"/>
  <c r="H3" i="6"/>
  <c r="H8" i="63"/>
  <c r="H4" i="6"/>
  <c r="H10" i="63"/>
  <c r="H6" i="6"/>
  <c r="H12" i="63"/>
  <c r="H8" i="6"/>
  <c r="H13" i="63"/>
  <c r="H9" i="6"/>
  <c r="O33" i="2"/>
  <c r="D6" i="3"/>
  <c r="D10" i="3"/>
  <c r="F7" i="3"/>
  <c r="F11" i="3"/>
  <c r="H8" i="3"/>
  <c r="J5" i="3"/>
  <c r="J9" i="3"/>
  <c r="E9" i="63"/>
  <c r="H5" i="3"/>
  <c r="F6" i="63"/>
  <c r="G13" i="63" s="1"/>
  <c r="N33" i="2"/>
  <c r="C11" i="63"/>
  <c r="G10" i="63" l="1"/>
  <c r="G7" i="63"/>
  <c r="I12" i="63"/>
  <c r="G9" i="63"/>
  <c r="H6" i="63"/>
  <c r="I10" i="63" s="1"/>
  <c r="G23" i="63" s="1"/>
  <c r="E20" i="63"/>
  <c r="C12" i="63"/>
  <c r="G11" i="63"/>
  <c r="C20" i="63"/>
  <c r="I9" i="63"/>
  <c r="E12" i="63"/>
  <c r="I13" i="63"/>
  <c r="G26" i="63" s="1"/>
  <c r="I8" i="63"/>
  <c r="E13" i="63"/>
  <c r="E26" i="63" s="1"/>
  <c r="G12" i="63"/>
  <c r="I11" i="63"/>
  <c r="C8" i="63"/>
  <c r="C21" i="63" s="1"/>
  <c r="C9" i="63"/>
  <c r="C22" i="63" s="1"/>
  <c r="E10" i="63"/>
  <c r="E23" i="63" s="1"/>
  <c r="G8" i="63"/>
  <c r="C13" i="63"/>
  <c r="E11" i="63"/>
  <c r="C30" i="15"/>
  <c r="D30" i="15" s="1"/>
  <c r="E30" i="15" s="1"/>
  <c r="F30" i="15" s="1"/>
  <c r="G30" i="15" s="1"/>
  <c r="H30" i="15" s="1"/>
  <c r="I30" i="15" s="1"/>
  <c r="J30" i="15" s="1"/>
  <c r="K30" i="15" s="1"/>
  <c r="L30" i="15" s="1"/>
  <c r="M30" i="15" s="1"/>
  <c r="N30" i="15" s="1"/>
  <c r="O30" i="15" s="1"/>
  <c r="P30" i="15" s="1"/>
  <c r="Q30" i="15" s="1"/>
  <c r="R30" i="15" s="1"/>
  <c r="S30" i="15" s="1"/>
  <c r="T30" i="15" s="1"/>
  <c r="U30" i="15" s="1"/>
  <c r="V30" i="15" s="1"/>
  <c r="W30" i="15" s="1"/>
  <c r="X30" i="15" s="1"/>
  <c r="Y30" i="15" s="1"/>
  <c r="Z30" i="15" s="1"/>
  <c r="AA30" i="15" s="1"/>
  <c r="AB30" i="15" s="1"/>
  <c r="AC30" i="15" s="1"/>
  <c r="AD30" i="15" s="1"/>
  <c r="AE30" i="15" s="1"/>
  <c r="AF30" i="15" s="1"/>
  <c r="AG30" i="15" s="1"/>
  <c r="AH30" i="15" s="1"/>
  <c r="AI30" i="15" s="1"/>
  <c r="AJ30" i="15" s="1"/>
  <c r="AK30" i="15" s="1"/>
  <c r="AL30" i="15" s="1"/>
  <c r="AM30" i="15" s="1"/>
  <c r="AN30" i="15" s="1"/>
  <c r="AO30" i="15" s="1"/>
  <c r="AP30" i="15" s="1"/>
  <c r="AQ30" i="15" s="1"/>
  <c r="AR30" i="15" s="1"/>
  <c r="C30" i="4"/>
  <c r="D30" i="4" s="1"/>
  <c r="E30" i="4" s="1"/>
  <c r="F30" i="4" s="1"/>
  <c r="G30" i="4" s="1"/>
  <c r="H30" i="4" s="1"/>
  <c r="I30" i="4" s="1"/>
  <c r="J30" i="4" s="1"/>
  <c r="K30" i="4" s="1"/>
  <c r="L30" i="4" s="1"/>
  <c r="M30" i="4" s="1"/>
  <c r="N30" i="4" s="1"/>
  <c r="O30" i="4" s="1"/>
  <c r="P30" i="4" s="1"/>
  <c r="Q30" i="4" s="1"/>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AO30" i="4" s="1"/>
  <c r="AP30" i="4" s="1"/>
  <c r="AQ30" i="4" s="1"/>
  <c r="AR30" i="4" s="1"/>
  <c r="C30" i="13"/>
  <c r="D30" i="13" s="1"/>
  <c r="E30" i="13" s="1"/>
  <c r="F30" i="13" s="1"/>
  <c r="G30" i="13" s="1"/>
  <c r="H30" i="13" s="1"/>
  <c r="I30" i="13" s="1"/>
  <c r="J30" i="13" s="1"/>
  <c r="K30" i="13" s="1"/>
  <c r="L30" i="13" s="1"/>
  <c r="M30" i="13" s="1"/>
  <c r="N30" i="13" s="1"/>
  <c r="O30" i="13" s="1"/>
  <c r="P30" i="13" s="1"/>
  <c r="Q30" i="13" s="1"/>
  <c r="R30" i="13" s="1"/>
  <c r="S30" i="13" s="1"/>
  <c r="T30" i="13" s="1"/>
  <c r="U30" i="13" s="1"/>
  <c r="V30" i="13" s="1"/>
  <c r="W30" i="13" s="1"/>
  <c r="X30" i="13" s="1"/>
  <c r="Y30" i="13" s="1"/>
  <c r="Z30" i="13" s="1"/>
  <c r="AA30" i="13" s="1"/>
  <c r="AB30" i="13" s="1"/>
  <c r="AC30" i="13" s="1"/>
  <c r="AD30" i="13" s="1"/>
  <c r="AE30" i="13" s="1"/>
  <c r="AF30" i="13" s="1"/>
  <c r="AG30" i="13" s="1"/>
  <c r="AH30" i="13" s="1"/>
  <c r="AI30" i="13" s="1"/>
  <c r="AJ30" i="13" s="1"/>
  <c r="AK30" i="13" s="1"/>
  <c r="AL30" i="13" s="1"/>
  <c r="AM30" i="13" s="1"/>
  <c r="AN30" i="13" s="1"/>
  <c r="AO30" i="13" s="1"/>
  <c r="AP30" i="13" s="1"/>
  <c r="AQ30" i="13" s="1"/>
  <c r="AR30" i="13" s="1"/>
  <c r="C30" i="12"/>
  <c r="D30" i="12" s="1"/>
  <c r="E30" i="12" s="1"/>
  <c r="F30" i="12" s="1"/>
  <c r="G30" i="12" s="1"/>
  <c r="H30" i="12" s="1"/>
  <c r="I30" i="12" s="1"/>
  <c r="J30" i="12" s="1"/>
  <c r="K30" i="12" s="1"/>
  <c r="L30" i="12" s="1"/>
  <c r="M30" i="12" s="1"/>
  <c r="N30" i="12" s="1"/>
  <c r="O30" i="12" s="1"/>
  <c r="P30" i="12" s="1"/>
  <c r="Q30" i="12" s="1"/>
  <c r="R30" i="12" s="1"/>
  <c r="S30" i="12" s="1"/>
  <c r="T30" i="12" s="1"/>
  <c r="U30" i="12" s="1"/>
  <c r="V30" i="12" s="1"/>
  <c r="W30" i="12" s="1"/>
  <c r="X30" i="12" s="1"/>
  <c r="Y30" i="12" s="1"/>
  <c r="Z30" i="12" s="1"/>
  <c r="AA30" i="12" s="1"/>
  <c r="AB30" i="12" s="1"/>
  <c r="AC30" i="12" s="1"/>
  <c r="AD30" i="12" s="1"/>
  <c r="AE30" i="12" s="1"/>
  <c r="AF30" i="12" s="1"/>
  <c r="AG30" i="12" s="1"/>
  <c r="AH30" i="12" s="1"/>
  <c r="AI30" i="12" s="1"/>
  <c r="AJ30" i="12" s="1"/>
  <c r="AK30" i="12" s="1"/>
  <c r="AL30" i="12" s="1"/>
  <c r="AM30" i="12" s="1"/>
  <c r="AN30" i="12" s="1"/>
  <c r="AO30" i="12" s="1"/>
  <c r="AP30" i="12" s="1"/>
  <c r="AQ30" i="12" s="1"/>
  <c r="AR30" i="12" s="1"/>
  <c r="C39" i="11"/>
  <c r="D39" i="11" s="1"/>
  <c r="E39" i="11" s="1"/>
  <c r="F39" i="11" s="1"/>
  <c r="G39" i="11" s="1"/>
  <c r="H39" i="11" s="1"/>
  <c r="I39" i="11" s="1"/>
  <c r="J39" i="11" s="1"/>
  <c r="K39" i="11" s="1"/>
  <c r="L39" i="11" s="1"/>
  <c r="M39" i="11" s="1"/>
  <c r="N39" i="11" s="1"/>
  <c r="O39" i="11" s="1"/>
  <c r="P39" i="11" s="1"/>
  <c r="Q39" i="11" s="1"/>
  <c r="R39" i="11" s="1"/>
  <c r="S39" i="11" s="1"/>
  <c r="T39" i="11" s="1"/>
  <c r="U39" i="11" s="1"/>
  <c r="V39" i="11" s="1"/>
  <c r="W39" i="11" s="1"/>
  <c r="X39" i="11" s="1"/>
  <c r="Y39" i="11" s="1"/>
  <c r="Z39" i="11" s="1"/>
  <c r="AA39" i="11" s="1"/>
  <c r="AB39" i="11" s="1"/>
  <c r="AC39" i="11" s="1"/>
  <c r="AD39" i="11" s="1"/>
  <c r="AE39" i="11" s="1"/>
  <c r="AF39" i="11" s="1"/>
  <c r="AG39" i="11" s="1"/>
  <c r="AH39" i="11" s="1"/>
  <c r="AI39" i="11" s="1"/>
  <c r="AJ39" i="11" s="1"/>
  <c r="AK39" i="11" s="1"/>
  <c r="AL39" i="11" s="1"/>
  <c r="AM39" i="11" s="1"/>
  <c r="AN39" i="11" s="1"/>
  <c r="AO39" i="11" s="1"/>
  <c r="AP39" i="11" s="1"/>
  <c r="AQ39" i="11" s="1"/>
  <c r="AR39" i="11" s="1"/>
  <c r="C30" i="10"/>
  <c r="D30" i="10" s="1"/>
  <c r="E30" i="10" s="1"/>
  <c r="F30" i="10" s="1"/>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AN30" i="10" s="1"/>
  <c r="AO30" i="10" s="1"/>
  <c r="AP30" i="10" s="1"/>
  <c r="AQ30" i="10" s="1"/>
  <c r="AR30" i="10" s="1"/>
  <c r="C29" i="9"/>
  <c r="D29" i="9" s="1"/>
  <c r="E29" i="9" s="1"/>
  <c r="F29" i="9" s="1"/>
  <c r="G29" i="9" s="1"/>
  <c r="H29" i="9" s="1"/>
  <c r="I29" i="9" s="1"/>
  <c r="J29" i="9" s="1"/>
  <c r="K29" i="9" s="1"/>
  <c r="L29" i="9" s="1"/>
  <c r="M29" i="9" s="1"/>
  <c r="N29" i="9" s="1"/>
  <c r="O29" i="9" s="1"/>
  <c r="P29" i="9" s="1"/>
  <c r="Q29" i="9" s="1"/>
  <c r="R29" i="9" s="1"/>
  <c r="S29" i="9" s="1"/>
  <c r="T29" i="9" s="1"/>
  <c r="U29" i="9" s="1"/>
  <c r="V29" i="9" s="1"/>
  <c r="W29" i="9" s="1"/>
  <c r="X29" i="9" s="1"/>
  <c r="Y29" i="9" s="1"/>
  <c r="Z29" i="9" s="1"/>
  <c r="AA29" i="9" s="1"/>
  <c r="AB29" i="9" s="1"/>
  <c r="AC29" i="9" s="1"/>
  <c r="AD29" i="9" s="1"/>
  <c r="AE29" i="9" s="1"/>
  <c r="AF29" i="9" s="1"/>
  <c r="AG29" i="9" s="1"/>
  <c r="AH29" i="9" s="1"/>
  <c r="AI29" i="9" s="1"/>
  <c r="AJ29" i="9" s="1"/>
  <c r="AK29" i="9" s="1"/>
  <c r="AL29" i="9" s="1"/>
  <c r="AM29" i="9" s="1"/>
  <c r="AN29" i="9" s="1"/>
  <c r="AO29" i="9" s="1"/>
  <c r="AP29" i="9" s="1"/>
  <c r="AQ29" i="9" s="1"/>
  <c r="AR29" i="9" s="1"/>
  <c r="C11" i="15"/>
  <c r="D11" i="15" s="1"/>
  <c r="E11" i="15" s="1"/>
  <c r="F11" i="15" s="1"/>
  <c r="G11" i="15" s="1"/>
  <c r="H11" i="15" s="1"/>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AK11" i="15" s="1"/>
  <c r="AL11" i="15" s="1"/>
  <c r="AM11" i="15" s="1"/>
  <c r="AN11" i="15" s="1"/>
  <c r="AO11" i="15" s="1"/>
  <c r="AP11" i="15" s="1"/>
  <c r="AQ11" i="15" s="1"/>
  <c r="AR11" i="15" s="1"/>
  <c r="C2" i="15"/>
  <c r="D2" i="15" s="1"/>
  <c r="E2" i="15" s="1"/>
  <c r="F2" i="15" s="1"/>
  <c r="G2" i="15" s="1"/>
  <c r="H2" i="15" s="1"/>
  <c r="I2" i="15" s="1"/>
  <c r="J2" i="15" s="1"/>
  <c r="K2" i="15" s="1"/>
  <c r="L2" i="15" s="1"/>
  <c r="M2" i="15" s="1"/>
  <c r="N2" i="15" s="1"/>
  <c r="O2" i="15" s="1"/>
  <c r="P2" i="15" s="1"/>
  <c r="Q2" i="15" s="1"/>
  <c r="R2" i="15" s="1"/>
  <c r="S2" i="15" s="1"/>
  <c r="T2" i="15" s="1"/>
  <c r="U2" i="15" s="1"/>
  <c r="V2" i="15" s="1"/>
  <c r="W2" i="15" s="1"/>
  <c r="X2" i="15" s="1"/>
  <c r="Y2" i="15" s="1"/>
  <c r="Z2" i="15" s="1"/>
  <c r="AA2" i="15" s="1"/>
  <c r="AB2" i="15" s="1"/>
  <c r="AC2" i="15" s="1"/>
  <c r="AD2" i="15" s="1"/>
  <c r="AE2" i="15" s="1"/>
  <c r="AF2" i="15" s="1"/>
  <c r="AG2" i="15" s="1"/>
  <c r="AH2" i="15" s="1"/>
  <c r="AI2" i="15" s="1"/>
  <c r="AJ2" i="15" s="1"/>
  <c r="AK2" i="15" s="1"/>
  <c r="AL2" i="15" s="1"/>
  <c r="AM2" i="15" s="1"/>
  <c r="AN2" i="15" s="1"/>
  <c r="AO2" i="15" s="1"/>
  <c r="AP2" i="15" s="1"/>
  <c r="AQ2" i="15" s="1"/>
  <c r="AR2" i="15" s="1"/>
  <c r="C11" i="4"/>
  <c r="D11" i="4" s="1"/>
  <c r="E11" i="4" s="1"/>
  <c r="F11" i="4" s="1"/>
  <c r="G11" i="4" s="1"/>
  <c r="H11" i="4" s="1"/>
  <c r="I11" i="4" s="1"/>
  <c r="J11" i="4" s="1"/>
  <c r="K11" i="4" s="1"/>
  <c r="L11" i="4" s="1"/>
  <c r="M11" i="4" s="1"/>
  <c r="N11" i="4" s="1"/>
  <c r="O11" i="4" s="1"/>
  <c r="P11" i="4" s="1"/>
  <c r="Q11" i="4" s="1"/>
  <c r="R11" i="4" s="1"/>
  <c r="S11" i="4" s="1"/>
  <c r="T11" i="4" s="1"/>
  <c r="U11" i="4" s="1"/>
  <c r="V11" i="4" s="1"/>
  <c r="W11" i="4" s="1"/>
  <c r="X11" i="4" s="1"/>
  <c r="Y11" i="4" s="1"/>
  <c r="Z11" i="4" s="1"/>
  <c r="AA11" i="4" s="1"/>
  <c r="AB11" i="4" s="1"/>
  <c r="AC11" i="4" s="1"/>
  <c r="AD11" i="4" s="1"/>
  <c r="AE11" i="4" s="1"/>
  <c r="AF11" i="4" s="1"/>
  <c r="AG11" i="4" s="1"/>
  <c r="AH11" i="4" s="1"/>
  <c r="AI11" i="4" s="1"/>
  <c r="AJ11" i="4" s="1"/>
  <c r="AK11" i="4" s="1"/>
  <c r="AL11" i="4" s="1"/>
  <c r="AM11" i="4" s="1"/>
  <c r="AN11" i="4" s="1"/>
  <c r="AO11" i="4" s="1"/>
  <c r="AP11" i="4" s="1"/>
  <c r="AQ11" i="4" s="1"/>
  <c r="AR11" i="4" s="1"/>
  <c r="C2" i="4"/>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AE2" i="4" s="1"/>
  <c r="AF2" i="4" s="1"/>
  <c r="AG2" i="4" s="1"/>
  <c r="AH2" i="4" s="1"/>
  <c r="AI2" i="4" s="1"/>
  <c r="AJ2" i="4" s="1"/>
  <c r="AK2" i="4" s="1"/>
  <c r="AL2" i="4" s="1"/>
  <c r="AM2" i="4" s="1"/>
  <c r="AN2" i="4" s="1"/>
  <c r="AO2" i="4" s="1"/>
  <c r="AP2" i="4" s="1"/>
  <c r="AQ2" i="4" s="1"/>
  <c r="AR2" i="4" s="1"/>
  <c r="C11" i="13"/>
  <c r="D11" i="13" s="1"/>
  <c r="E11" i="13" s="1"/>
  <c r="F11" i="13" s="1"/>
  <c r="G11" i="13" s="1"/>
  <c r="H11" i="13" s="1"/>
  <c r="I11" i="13" s="1"/>
  <c r="J11" i="13" s="1"/>
  <c r="K11" i="13" s="1"/>
  <c r="L11" i="13" s="1"/>
  <c r="M11" i="13" s="1"/>
  <c r="N11" i="13" s="1"/>
  <c r="O11" i="13" s="1"/>
  <c r="P11" i="13" s="1"/>
  <c r="Q11" i="13" s="1"/>
  <c r="R11" i="13" s="1"/>
  <c r="S11" i="13" s="1"/>
  <c r="T11" i="13" s="1"/>
  <c r="U11" i="13" s="1"/>
  <c r="V11" i="13" s="1"/>
  <c r="W11" i="13" s="1"/>
  <c r="X11" i="13" s="1"/>
  <c r="Y11" i="13" s="1"/>
  <c r="Z11" i="13" s="1"/>
  <c r="AA11" i="13" s="1"/>
  <c r="AB11" i="13" s="1"/>
  <c r="AC11" i="13" s="1"/>
  <c r="AD11" i="13" s="1"/>
  <c r="AE11" i="13" s="1"/>
  <c r="AF11" i="13" s="1"/>
  <c r="AG11" i="13" s="1"/>
  <c r="AH11" i="13" s="1"/>
  <c r="AI11" i="13" s="1"/>
  <c r="AJ11" i="13" s="1"/>
  <c r="AK11" i="13" s="1"/>
  <c r="AL11" i="13" s="1"/>
  <c r="AM11" i="13" s="1"/>
  <c r="AN11" i="13" s="1"/>
  <c r="AO11" i="13" s="1"/>
  <c r="AP11" i="13" s="1"/>
  <c r="AQ11" i="13" s="1"/>
  <c r="AR11" i="13" s="1"/>
  <c r="C2" i="13"/>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AG2" i="13" s="1"/>
  <c r="AH2" i="13" s="1"/>
  <c r="AI2" i="13" s="1"/>
  <c r="AJ2" i="13" s="1"/>
  <c r="AK2" i="13" s="1"/>
  <c r="AL2" i="13" s="1"/>
  <c r="AM2" i="13" s="1"/>
  <c r="AN2" i="13" s="1"/>
  <c r="AO2" i="13" s="1"/>
  <c r="AP2" i="13" s="1"/>
  <c r="AQ2" i="13" s="1"/>
  <c r="AR2" i="13" s="1"/>
  <c r="C11" i="12"/>
  <c r="D11" i="12" s="1"/>
  <c r="E11" i="12" s="1"/>
  <c r="F11" i="12" s="1"/>
  <c r="G11" i="12" s="1"/>
  <c r="H11" i="12" s="1"/>
  <c r="I11" i="12" s="1"/>
  <c r="J11" i="12" s="1"/>
  <c r="K11" i="12" s="1"/>
  <c r="L11" i="12" s="1"/>
  <c r="M11" i="12" s="1"/>
  <c r="N11" i="12" s="1"/>
  <c r="O11" i="12" s="1"/>
  <c r="P11" i="12" s="1"/>
  <c r="Q11" i="12" s="1"/>
  <c r="R11" i="12" s="1"/>
  <c r="S11" i="12" s="1"/>
  <c r="T11" i="12" s="1"/>
  <c r="U11" i="12" s="1"/>
  <c r="V11" i="12" s="1"/>
  <c r="W11" i="12" s="1"/>
  <c r="X11" i="12" s="1"/>
  <c r="Y11" i="12" s="1"/>
  <c r="Z11" i="12" s="1"/>
  <c r="AA11" i="12" s="1"/>
  <c r="AB11" i="12" s="1"/>
  <c r="AC11" i="12" s="1"/>
  <c r="AD11" i="12" s="1"/>
  <c r="AE11" i="12" s="1"/>
  <c r="AF11" i="12" s="1"/>
  <c r="AG11" i="12" s="1"/>
  <c r="AH11" i="12" s="1"/>
  <c r="AI11" i="12" s="1"/>
  <c r="AJ11" i="12" s="1"/>
  <c r="AK11" i="12" s="1"/>
  <c r="AL11" i="12" s="1"/>
  <c r="AM11" i="12" s="1"/>
  <c r="AN11" i="12" s="1"/>
  <c r="AO11" i="12" s="1"/>
  <c r="AP11" i="12" s="1"/>
  <c r="AQ11" i="12" s="1"/>
  <c r="AR11" i="12" s="1"/>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AH2" i="12" s="1"/>
  <c r="AI2" i="12" s="1"/>
  <c r="AJ2" i="12" s="1"/>
  <c r="AK2" i="12" s="1"/>
  <c r="AL2" i="12" s="1"/>
  <c r="AM2" i="12" s="1"/>
  <c r="AN2" i="12" s="1"/>
  <c r="AO2" i="12" s="1"/>
  <c r="AP2" i="12" s="1"/>
  <c r="AQ2" i="12" s="1"/>
  <c r="AR2" i="12" s="1"/>
  <c r="C14" i="1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H14" i="11" s="1"/>
  <c r="AI14" i="11" s="1"/>
  <c r="AJ14" i="11" s="1"/>
  <c r="AK14" i="11" s="1"/>
  <c r="AL14" i="11" s="1"/>
  <c r="AM14" i="11" s="1"/>
  <c r="AN14" i="11" s="1"/>
  <c r="AO14" i="11" s="1"/>
  <c r="AP14" i="11" s="1"/>
  <c r="AQ14" i="11" s="1"/>
  <c r="AR14" i="11" s="1"/>
  <c r="C2" i="1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AH2" i="11" s="1"/>
  <c r="AI2" i="11" s="1"/>
  <c r="AJ2" i="11" s="1"/>
  <c r="AK2" i="11" s="1"/>
  <c r="AL2" i="11" s="1"/>
  <c r="AM2" i="11" s="1"/>
  <c r="AN2" i="11" s="1"/>
  <c r="AO2" i="11" s="1"/>
  <c r="AP2" i="11" s="1"/>
  <c r="AQ2" i="11" s="1"/>
  <c r="AR2" i="11" s="1"/>
  <c r="C11" i="10"/>
  <c r="D11" i="10" s="1"/>
  <c r="E11" i="10" s="1"/>
  <c r="F11" i="10" s="1"/>
  <c r="G11" i="10" s="1"/>
  <c r="H11" i="10" s="1"/>
  <c r="I11" i="10" s="1"/>
  <c r="J11" i="10" s="1"/>
  <c r="K11" i="10" s="1"/>
  <c r="L11" i="10" s="1"/>
  <c r="M11" i="10" s="1"/>
  <c r="N11" i="10" s="1"/>
  <c r="O11" i="10" s="1"/>
  <c r="P11" i="10" s="1"/>
  <c r="Q11" i="10" s="1"/>
  <c r="R11" i="10" s="1"/>
  <c r="S11" i="10" s="1"/>
  <c r="T11" i="10" s="1"/>
  <c r="U11" i="10" s="1"/>
  <c r="V11" i="10" s="1"/>
  <c r="W11" i="10" s="1"/>
  <c r="X11" i="10" s="1"/>
  <c r="Y11" i="10" s="1"/>
  <c r="Z11" i="10" s="1"/>
  <c r="AA11" i="10" s="1"/>
  <c r="AB11" i="10" s="1"/>
  <c r="AC11" i="10" s="1"/>
  <c r="AD11" i="10" s="1"/>
  <c r="AE11" i="10" s="1"/>
  <c r="AF11" i="10" s="1"/>
  <c r="AG11" i="10" s="1"/>
  <c r="AH11" i="10" s="1"/>
  <c r="AI11" i="10" s="1"/>
  <c r="AJ11" i="10" s="1"/>
  <c r="AK11" i="10" s="1"/>
  <c r="AL11" i="10" s="1"/>
  <c r="AM11" i="10" s="1"/>
  <c r="AN11" i="10" s="1"/>
  <c r="AO11" i="10" s="1"/>
  <c r="AP11" i="10" s="1"/>
  <c r="AQ11" i="10" s="1"/>
  <c r="AR11" i="10" s="1"/>
  <c r="C2" i="10"/>
  <c r="D2" i="10" s="1"/>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AG2" i="10" s="1"/>
  <c r="AH2" i="10" s="1"/>
  <c r="AI2" i="10" s="1"/>
  <c r="AJ2" i="10" s="1"/>
  <c r="AK2" i="10" s="1"/>
  <c r="AL2" i="10" s="1"/>
  <c r="AM2" i="10" s="1"/>
  <c r="AN2" i="10" s="1"/>
  <c r="AO2" i="10" s="1"/>
  <c r="AP2" i="10" s="1"/>
  <c r="AQ2" i="10" s="1"/>
  <c r="AR2" i="10" s="1"/>
  <c r="G24" i="63" l="1"/>
  <c r="I24" i="63" s="1"/>
  <c r="C26" i="63"/>
  <c r="B37" i="63" s="1"/>
  <c r="E25" i="63"/>
  <c r="I7" i="63"/>
  <c r="G20" i="63" s="1"/>
  <c r="I26" i="63"/>
  <c r="D37" i="63"/>
  <c r="I23" i="63"/>
  <c r="D34" i="63"/>
  <c r="B32" i="63"/>
  <c r="C36" i="63"/>
  <c r="D35" i="63"/>
  <c r="E6" i="63"/>
  <c r="E22" i="63"/>
  <c r="G22" i="63"/>
  <c r="E21" i="63"/>
  <c r="G21" i="63"/>
  <c r="G6" i="63"/>
  <c r="C31" i="63"/>
  <c r="C34" i="63"/>
  <c r="G25" i="63"/>
  <c r="B31" i="63"/>
  <c r="E24" i="63"/>
  <c r="B33" i="63"/>
  <c r="C37" i="63"/>
  <c r="C24" i="63"/>
  <c r="C6" i="63"/>
  <c r="C25" i="63"/>
  <c r="I6" i="63"/>
  <c r="C23" i="63"/>
  <c r="C11" i="9"/>
  <c r="D11" i="9" s="1"/>
  <c r="E11" i="9" s="1"/>
  <c r="F11" i="9" s="1"/>
  <c r="G11" i="9" s="1"/>
  <c r="H11" i="9" s="1"/>
  <c r="I11" i="9" s="1"/>
  <c r="J11" i="9" s="1"/>
  <c r="K11" i="9" s="1"/>
  <c r="L11" i="9" s="1"/>
  <c r="M11" i="9" s="1"/>
  <c r="N11" i="9" s="1"/>
  <c r="O11" i="9" s="1"/>
  <c r="P11" i="9" s="1"/>
  <c r="Q11" i="9" s="1"/>
  <c r="R11" i="9" s="1"/>
  <c r="S11" i="9" s="1"/>
  <c r="T11" i="9" s="1"/>
  <c r="U11" i="9" s="1"/>
  <c r="V11" i="9" s="1"/>
  <c r="W11" i="9" s="1"/>
  <c r="X11" i="9" s="1"/>
  <c r="Y11" i="9" s="1"/>
  <c r="Z11" i="9" s="1"/>
  <c r="AA11" i="9" s="1"/>
  <c r="AB11" i="9" s="1"/>
  <c r="AC11" i="9" s="1"/>
  <c r="AD11" i="9" s="1"/>
  <c r="AE11" i="9" s="1"/>
  <c r="AF11" i="9" s="1"/>
  <c r="AG11" i="9" s="1"/>
  <c r="AH11" i="9" s="1"/>
  <c r="AI11" i="9" s="1"/>
  <c r="AJ11" i="9" s="1"/>
  <c r="AK11" i="9" s="1"/>
  <c r="AL11" i="9" s="1"/>
  <c r="AM11" i="9" s="1"/>
  <c r="AN11" i="9" s="1"/>
  <c r="AO11" i="9" s="1"/>
  <c r="AP11" i="9" s="1"/>
  <c r="AQ11" i="9" s="1"/>
  <c r="AR11" i="9" s="1"/>
  <c r="C2" i="9"/>
  <c r="D2" i="9" s="1"/>
  <c r="E2" i="9" s="1"/>
  <c r="F2" i="9" s="1"/>
  <c r="G2" i="9" s="1"/>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AG2" i="9" s="1"/>
  <c r="AH2" i="9" s="1"/>
  <c r="AI2" i="9" s="1"/>
  <c r="AJ2" i="9" s="1"/>
  <c r="AK2" i="9" s="1"/>
  <c r="AL2" i="9" s="1"/>
  <c r="AM2" i="9" s="1"/>
  <c r="AN2" i="9" s="1"/>
  <c r="AO2" i="9" s="1"/>
  <c r="AP2" i="9" s="1"/>
  <c r="AQ2" i="9" s="1"/>
  <c r="AR2" i="9" s="1"/>
  <c r="M5" i="7"/>
  <c r="M6" i="7"/>
  <c r="B31" i="9" s="1"/>
  <c r="B5" i="16" s="1"/>
  <c r="M7" i="7"/>
  <c r="B32" i="9" s="1"/>
  <c r="B16" i="16" s="1"/>
  <c r="M8" i="7"/>
  <c r="M10" i="7"/>
  <c r="M11" i="7"/>
  <c r="M12" i="7"/>
  <c r="M13" i="7"/>
  <c r="M15" i="7"/>
  <c r="M16" i="7"/>
  <c r="M17" i="7"/>
  <c r="M18" i="7"/>
  <c r="M19" i="7"/>
  <c r="M20" i="7"/>
  <c r="M21" i="7"/>
  <c r="M23" i="7"/>
  <c r="M24" i="7"/>
  <c r="M25" i="7"/>
  <c r="M26" i="7"/>
  <c r="M28" i="7"/>
  <c r="M29" i="7"/>
  <c r="M30" i="7"/>
  <c r="M31" i="7"/>
  <c r="M33" i="7"/>
  <c r="M34" i="7"/>
  <c r="M35" i="7"/>
  <c r="M36" i="7"/>
  <c r="M38" i="7"/>
  <c r="M39" i="7"/>
  <c r="M40" i="7"/>
  <c r="M41" i="7"/>
  <c r="K5" i="7"/>
  <c r="K6" i="7"/>
  <c r="K7" i="7"/>
  <c r="K8" i="7"/>
  <c r="K10" i="7"/>
  <c r="K11" i="7"/>
  <c r="K12" i="7"/>
  <c r="K13" i="7"/>
  <c r="K15" i="7"/>
  <c r="K16" i="7"/>
  <c r="K17" i="7"/>
  <c r="K18" i="7"/>
  <c r="K19" i="7"/>
  <c r="K20" i="7"/>
  <c r="K21" i="7"/>
  <c r="K23" i="7"/>
  <c r="K24" i="7"/>
  <c r="K25" i="7"/>
  <c r="K26" i="7"/>
  <c r="K28" i="7"/>
  <c r="K29" i="7"/>
  <c r="K30" i="7"/>
  <c r="K31" i="7"/>
  <c r="K33" i="7"/>
  <c r="K34" i="7"/>
  <c r="K35" i="7"/>
  <c r="K36" i="7"/>
  <c r="K38" i="7"/>
  <c r="K39" i="7"/>
  <c r="K40" i="7"/>
  <c r="K41" i="7"/>
  <c r="I5" i="7"/>
  <c r="I6" i="7"/>
  <c r="I7" i="7"/>
  <c r="I8" i="7"/>
  <c r="I10" i="7"/>
  <c r="I11" i="7"/>
  <c r="I12" i="7"/>
  <c r="I13" i="7"/>
  <c r="I15" i="7"/>
  <c r="I16" i="7"/>
  <c r="I17" i="7"/>
  <c r="I18" i="7"/>
  <c r="I19" i="7"/>
  <c r="I20" i="7"/>
  <c r="I21" i="7"/>
  <c r="I23" i="7"/>
  <c r="I24" i="7"/>
  <c r="I25" i="7"/>
  <c r="I26" i="7"/>
  <c r="I28" i="7"/>
  <c r="I29" i="7"/>
  <c r="I30" i="7"/>
  <c r="I31" i="7"/>
  <c r="I33" i="7"/>
  <c r="I34" i="7"/>
  <c r="I35" i="7"/>
  <c r="I36" i="7"/>
  <c r="I38" i="7"/>
  <c r="I39" i="7"/>
  <c r="I40" i="7"/>
  <c r="I41" i="7"/>
  <c r="H31" i="7"/>
  <c r="G5" i="7"/>
  <c r="G6" i="7"/>
  <c r="G7" i="7"/>
  <c r="G8" i="7"/>
  <c r="G10" i="7"/>
  <c r="G11" i="7"/>
  <c r="G12" i="7"/>
  <c r="G13" i="7"/>
  <c r="G15" i="7"/>
  <c r="G16" i="7"/>
  <c r="G17" i="7"/>
  <c r="G18" i="7"/>
  <c r="G19" i="7"/>
  <c r="G20" i="7"/>
  <c r="G21" i="7"/>
  <c r="G23" i="7"/>
  <c r="G24" i="7"/>
  <c r="G25" i="7"/>
  <c r="G26" i="7"/>
  <c r="G28" i="7"/>
  <c r="G29" i="7"/>
  <c r="G30" i="7"/>
  <c r="G31" i="7"/>
  <c r="G33" i="7"/>
  <c r="G34" i="7"/>
  <c r="G35" i="7"/>
  <c r="G36" i="7"/>
  <c r="G38" i="7"/>
  <c r="G39" i="7"/>
  <c r="G40" i="7"/>
  <c r="G41" i="7"/>
  <c r="I20" i="63" l="1"/>
  <c r="D31" i="63"/>
  <c r="E19" i="63"/>
  <c r="B5" i="17"/>
  <c r="C5" i="60"/>
  <c r="D5" i="60" s="1"/>
  <c r="E5" i="60" s="1"/>
  <c r="B34" i="63"/>
  <c r="B35" i="63"/>
  <c r="B38" i="63" s="1"/>
  <c r="E31" i="63"/>
  <c r="I21" i="63"/>
  <c r="D32" i="63"/>
  <c r="B30" i="9"/>
  <c r="B4" i="16" s="1"/>
  <c r="C35" i="63"/>
  <c r="I25" i="63"/>
  <c r="D36" i="63"/>
  <c r="C32" i="63"/>
  <c r="B36" i="63"/>
  <c r="G19" i="63"/>
  <c r="I22" i="63"/>
  <c r="D33" i="63"/>
  <c r="D38" i="63" s="1"/>
  <c r="C16" i="60"/>
  <c r="D16" i="60" s="1"/>
  <c r="E16" i="60" s="1"/>
  <c r="B16" i="17"/>
  <c r="C19" i="63"/>
  <c r="C33" i="63"/>
  <c r="E35" i="63"/>
  <c r="E34" i="63"/>
  <c r="E37" i="63"/>
  <c r="B33" i="9"/>
  <c r="B6" i="16" s="1"/>
  <c r="K42" i="7"/>
  <c r="I42" i="7"/>
  <c r="M42" i="7"/>
  <c r="G42" i="7"/>
  <c r="J4" i="8"/>
  <c r="D42" i="8"/>
  <c r="F42" i="8"/>
  <c r="H42" i="8"/>
  <c r="J42" i="8"/>
  <c r="D37" i="8"/>
  <c r="F37" i="8"/>
  <c r="H37" i="8"/>
  <c r="J37" i="8"/>
  <c r="D32" i="8"/>
  <c r="F32" i="8"/>
  <c r="H32" i="8"/>
  <c r="J32" i="8"/>
  <c r="D27" i="8"/>
  <c r="F27" i="8"/>
  <c r="H27" i="8"/>
  <c r="J27" i="8"/>
  <c r="D22" i="8"/>
  <c r="F22" i="8"/>
  <c r="H22" i="8"/>
  <c r="J22" i="8"/>
  <c r="D14" i="8"/>
  <c r="F14" i="8"/>
  <c r="H14" i="8"/>
  <c r="J14" i="8"/>
  <c r="D9" i="8"/>
  <c r="F9" i="8"/>
  <c r="H9" i="8"/>
  <c r="J9" i="8"/>
  <c r="D4" i="8"/>
  <c r="F4" i="8"/>
  <c r="H4" i="8"/>
  <c r="B40" i="8"/>
  <c r="E40" i="7" s="1"/>
  <c r="B30" i="8"/>
  <c r="E30" i="7" s="1"/>
  <c r="B31" i="8"/>
  <c r="E31" i="7" s="1"/>
  <c r="B16" i="8"/>
  <c r="E16" i="7" s="1"/>
  <c r="B17" i="8"/>
  <c r="E17" i="7" s="1"/>
  <c r="B21" i="8"/>
  <c r="E21" i="7" s="1"/>
  <c r="B5" i="8"/>
  <c r="E5" i="7" s="1"/>
  <c r="C3" i="2"/>
  <c r="B6" i="8" s="1"/>
  <c r="E6" i="7" s="1"/>
  <c r="C4" i="2"/>
  <c r="B7" i="8" s="1"/>
  <c r="E7" i="7" s="1"/>
  <c r="C5" i="2"/>
  <c r="B8" i="8" s="1"/>
  <c r="E8" i="7" s="1"/>
  <c r="C6" i="2"/>
  <c r="K6" i="2" s="1"/>
  <c r="B6" i="3" s="1"/>
  <c r="C7" i="2"/>
  <c r="B11" i="8" s="1"/>
  <c r="E11" i="7" s="1"/>
  <c r="C8" i="2"/>
  <c r="B12" i="8" s="1"/>
  <c r="E12" i="7" s="1"/>
  <c r="C9" i="2"/>
  <c r="B13" i="8" s="1"/>
  <c r="E13" i="7" s="1"/>
  <c r="C10" i="2"/>
  <c r="K10" i="2" s="1"/>
  <c r="B7" i="3" s="1"/>
  <c r="C11" i="2"/>
  <c r="C12" i="2"/>
  <c r="C13" i="2"/>
  <c r="B18" i="8" s="1"/>
  <c r="E18" i="7" s="1"/>
  <c r="C14" i="2"/>
  <c r="B19" i="8" s="1"/>
  <c r="E19" i="7" s="1"/>
  <c r="C15" i="2"/>
  <c r="B20" i="8" s="1"/>
  <c r="E20" i="7" s="1"/>
  <c r="C16" i="2"/>
  <c r="C17" i="2"/>
  <c r="B23" i="8" s="1"/>
  <c r="E23" i="7" s="1"/>
  <c r="C18" i="2"/>
  <c r="B24" i="8" s="1"/>
  <c r="E24" i="7" s="1"/>
  <c r="C19" i="2"/>
  <c r="B25" i="8" s="1"/>
  <c r="E25" i="7" s="1"/>
  <c r="C20" i="2"/>
  <c r="B26" i="8" s="1"/>
  <c r="E26" i="7" s="1"/>
  <c r="C21" i="2"/>
  <c r="C22" i="2"/>
  <c r="B29" i="8" s="1"/>
  <c r="E29" i="7" s="1"/>
  <c r="C23" i="2"/>
  <c r="C24" i="2"/>
  <c r="C25" i="2"/>
  <c r="B33" i="8" s="1"/>
  <c r="E33" i="7" s="1"/>
  <c r="C26" i="2"/>
  <c r="B34" i="8" s="1"/>
  <c r="E34" i="7" s="1"/>
  <c r="C27" i="2"/>
  <c r="B35" i="8" s="1"/>
  <c r="E35" i="7" s="1"/>
  <c r="C28" i="2"/>
  <c r="B36" i="8" s="1"/>
  <c r="E36" i="7" s="1"/>
  <c r="C29" i="2"/>
  <c r="B38" i="8" s="1"/>
  <c r="E38" i="7" s="1"/>
  <c r="C30" i="2"/>
  <c r="B39" i="8" s="1"/>
  <c r="E39" i="7" s="1"/>
  <c r="C31" i="2"/>
  <c r="C32" i="2"/>
  <c r="B41" i="8" s="1"/>
  <c r="E41" i="7" s="1"/>
  <c r="C2" i="2"/>
  <c r="K2" i="2" s="1"/>
  <c r="B5" i="3" s="1"/>
  <c r="C68" i="2"/>
  <c r="G33" i="2"/>
  <c r="F33" i="2"/>
  <c r="E33" i="2"/>
  <c r="D33" i="2"/>
  <c r="B34" i="9" l="1"/>
  <c r="G16" i="60"/>
  <c r="H16" i="60" s="1"/>
  <c r="F16" i="60"/>
  <c r="F5" i="60"/>
  <c r="G5" i="60" s="1"/>
  <c r="H5" i="60" s="1"/>
  <c r="B15" i="8"/>
  <c r="E15" i="7" s="1"/>
  <c r="K21" i="2"/>
  <c r="B9" i="3" s="1"/>
  <c r="E17" i="8"/>
  <c r="H17" i="7" s="1"/>
  <c r="G14" i="7"/>
  <c r="E24" i="8"/>
  <c r="H24" i="7" s="1"/>
  <c r="G22" i="7"/>
  <c r="E35" i="8"/>
  <c r="H35" i="7" s="1"/>
  <c r="G32" i="7"/>
  <c r="E41" i="8"/>
  <c r="H41" i="7" s="1"/>
  <c r="G37" i="7"/>
  <c r="B28" i="8"/>
  <c r="E28" i="7" s="1"/>
  <c r="I6" i="8"/>
  <c r="L6" i="7" s="1"/>
  <c r="K4" i="7"/>
  <c r="I12" i="8"/>
  <c r="L12" i="7" s="1"/>
  <c r="K9" i="7"/>
  <c r="I17" i="8"/>
  <c r="L17" i="7" s="1"/>
  <c r="K14" i="7"/>
  <c r="I26" i="8"/>
  <c r="L26" i="7" s="1"/>
  <c r="K22" i="7"/>
  <c r="I31" i="8"/>
  <c r="L31" i="7" s="1"/>
  <c r="K27" i="7"/>
  <c r="I35" i="8"/>
  <c r="L35" i="7" s="1"/>
  <c r="K32" i="7"/>
  <c r="I39" i="8"/>
  <c r="L39" i="7" s="1"/>
  <c r="K37" i="7"/>
  <c r="G13" i="8"/>
  <c r="J13" i="7" s="1"/>
  <c r="I9" i="7"/>
  <c r="G19" i="8"/>
  <c r="J19" i="7" s="1"/>
  <c r="I14" i="7"/>
  <c r="G23" i="8"/>
  <c r="J23" i="7" s="1"/>
  <c r="I22" i="7"/>
  <c r="G30" i="8"/>
  <c r="J30" i="7" s="1"/>
  <c r="I27" i="7"/>
  <c r="G34" i="8"/>
  <c r="J34" i="7" s="1"/>
  <c r="I32" i="7"/>
  <c r="G40" i="8"/>
  <c r="J40" i="7" s="1"/>
  <c r="I37" i="7"/>
  <c r="B6" i="17"/>
  <c r="C6" i="60"/>
  <c r="D6" i="60" s="1"/>
  <c r="E6" i="60" s="1"/>
  <c r="K25" i="2"/>
  <c r="B10" i="3" s="1"/>
  <c r="E8" i="8"/>
  <c r="H8" i="7" s="1"/>
  <c r="G4" i="7"/>
  <c r="E33" i="63"/>
  <c r="C38" i="63"/>
  <c r="E36" i="63"/>
  <c r="B4" i="17"/>
  <c r="C4" i="60"/>
  <c r="B10" i="8"/>
  <c r="E10" i="7" s="1"/>
  <c r="G7" i="8"/>
  <c r="J7" i="7" s="1"/>
  <c r="I4" i="7"/>
  <c r="K29" i="2"/>
  <c r="B11" i="3" s="1"/>
  <c r="K17" i="2"/>
  <c r="B8" i="3" s="1"/>
  <c r="E11" i="8"/>
  <c r="H11" i="7" s="1"/>
  <c r="G9" i="7"/>
  <c r="E29" i="8"/>
  <c r="H29" i="7" s="1"/>
  <c r="G27" i="7"/>
  <c r="K11" i="8"/>
  <c r="N11" i="7" s="1"/>
  <c r="B4" i="10" s="1"/>
  <c r="B14" i="10" s="1"/>
  <c r="M9" i="7"/>
  <c r="K19" i="8"/>
  <c r="N19" i="7" s="1"/>
  <c r="B7" i="11" s="1"/>
  <c r="B20" i="11" s="1"/>
  <c r="M14" i="7"/>
  <c r="K25" i="8"/>
  <c r="N25" i="7" s="1"/>
  <c r="B5" i="12" s="1"/>
  <c r="B15" i="12" s="1"/>
  <c r="M22" i="7"/>
  <c r="K30" i="8"/>
  <c r="N30" i="7" s="1"/>
  <c r="B5" i="13" s="1"/>
  <c r="B15" i="13" s="1"/>
  <c r="M27" i="7"/>
  <c r="K36" i="8"/>
  <c r="N36" i="7" s="1"/>
  <c r="B6" i="4" s="1"/>
  <c r="B16" i="4" s="1"/>
  <c r="M32" i="7"/>
  <c r="K38" i="8"/>
  <c r="N38" i="7" s="1"/>
  <c r="B3" i="15" s="1"/>
  <c r="M37" i="7"/>
  <c r="K6" i="8"/>
  <c r="N6" i="7" s="1"/>
  <c r="B4" i="9" s="1"/>
  <c r="B14" i="9" s="1"/>
  <c r="M4" i="7"/>
  <c r="E32" i="63"/>
  <c r="I19" i="63"/>
  <c r="E7" i="8"/>
  <c r="H7" i="7" s="1"/>
  <c r="E12" i="8"/>
  <c r="H12" i="7" s="1"/>
  <c r="G33" i="8"/>
  <c r="J33" i="7" s="1"/>
  <c r="G5" i="8"/>
  <c r="J5" i="7" s="1"/>
  <c r="E34" i="8"/>
  <c r="H34" i="7" s="1"/>
  <c r="K7" i="8"/>
  <c r="N7" i="7" s="1"/>
  <c r="B5" i="9" s="1"/>
  <c r="B15" i="9" s="1"/>
  <c r="K24" i="8"/>
  <c r="N24" i="7" s="1"/>
  <c r="B4" i="12" s="1"/>
  <c r="B14" i="12" s="1"/>
  <c r="B32" i="8"/>
  <c r="K15" i="8"/>
  <c r="N15" i="7" s="1"/>
  <c r="B3" i="11" s="1"/>
  <c r="K8" i="8"/>
  <c r="N8" i="7" s="1"/>
  <c r="B6" i="9" s="1"/>
  <c r="B16" i="9" s="1"/>
  <c r="K23" i="8"/>
  <c r="N23" i="7" s="1"/>
  <c r="B3" i="12" s="1"/>
  <c r="G38" i="8"/>
  <c r="J38" i="7" s="1"/>
  <c r="I20" i="8"/>
  <c r="L20" i="7" s="1"/>
  <c r="I23" i="8"/>
  <c r="L23" i="7" s="1"/>
  <c r="G12" i="8"/>
  <c r="J12" i="7" s="1"/>
  <c r="G21" i="8"/>
  <c r="J21" i="7" s="1"/>
  <c r="I19" i="8"/>
  <c r="L19" i="7" s="1"/>
  <c r="G28" i="8"/>
  <c r="J28" i="7" s="1"/>
  <c r="G39" i="8"/>
  <c r="J39" i="7" s="1"/>
  <c r="E6" i="8"/>
  <c r="H6" i="7" s="1"/>
  <c r="E10" i="8"/>
  <c r="H10" i="7" s="1"/>
  <c r="G11" i="8"/>
  <c r="J11" i="7" s="1"/>
  <c r="G18" i="8"/>
  <c r="J18" i="7" s="1"/>
  <c r="I16" i="8"/>
  <c r="L16" i="7" s="1"/>
  <c r="I25" i="8"/>
  <c r="L25" i="7" s="1"/>
  <c r="G31" i="8"/>
  <c r="J31" i="7" s="1"/>
  <c r="G36" i="8"/>
  <c r="J36" i="7" s="1"/>
  <c r="I41" i="8"/>
  <c r="L41" i="7" s="1"/>
  <c r="G6" i="8"/>
  <c r="J6" i="7" s="1"/>
  <c r="E13" i="8"/>
  <c r="H13" i="7" s="1"/>
  <c r="I11" i="8"/>
  <c r="L11" i="7" s="1"/>
  <c r="G17" i="8"/>
  <c r="J17" i="7" s="1"/>
  <c r="K18" i="8"/>
  <c r="N18" i="7" s="1"/>
  <c r="B6" i="11" s="1"/>
  <c r="B19" i="11" s="1"/>
  <c r="I24" i="8"/>
  <c r="K29" i="8"/>
  <c r="N29" i="7" s="1"/>
  <c r="B4" i="13" s="1"/>
  <c r="B14" i="13" s="1"/>
  <c r="I36" i="8"/>
  <c r="L36" i="7" s="1"/>
  <c r="K41" i="8"/>
  <c r="N41" i="7" s="1"/>
  <c r="B6" i="15" s="1"/>
  <c r="B16" i="15" s="1"/>
  <c r="B9" i="8"/>
  <c r="B37" i="8"/>
  <c r="K10" i="8"/>
  <c r="N10" i="7" s="1"/>
  <c r="B3" i="10" s="1"/>
  <c r="E20" i="8"/>
  <c r="H20" i="7" s="1"/>
  <c r="G26" i="8"/>
  <c r="J26" i="7" s="1"/>
  <c r="I30" i="8"/>
  <c r="L30" i="7" s="1"/>
  <c r="B22" i="8"/>
  <c r="E22" i="7" s="1"/>
  <c r="E15" i="8"/>
  <c r="H15" i="7" s="1"/>
  <c r="K17" i="8"/>
  <c r="N17" i="7" s="1"/>
  <c r="B5" i="11" s="1"/>
  <c r="B18" i="11" s="1"/>
  <c r="E26" i="8"/>
  <c r="H26" i="7" s="1"/>
  <c r="I29" i="8"/>
  <c r="L29" i="7" s="1"/>
  <c r="K34" i="8"/>
  <c r="N34" i="7" s="1"/>
  <c r="B4" i="4" s="1"/>
  <c r="B14" i="4" s="1"/>
  <c r="B27" i="8"/>
  <c r="K5" i="8"/>
  <c r="G8" i="8"/>
  <c r="J8" i="7" s="1"/>
  <c r="I7" i="8"/>
  <c r="L7" i="7" s="1"/>
  <c r="G10" i="8"/>
  <c r="J10" i="7" s="1"/>
  <c r="I13" i="8"/>
  <c r="L13" i="7" s="1"/>
  <c r="K12" i="8"/>
  <c r="N12" i="7" s="1"/>
  <c r="B5" i="10" s="1"/>
  <c r="B15" i="10" s="1"/>
  <c r="G15" i="8"/>
  <c r="J15" i="7" s="1"/>
  <c r="E18" i="8"/>
  <c r="H18" i="7" s="1"/>
  <c r="G20" i="8"/>
  <c r="J20" i="7" s="1"/>
  <c r="G16" i="8"/>
  <c r="J16" i="7" s="1"/>
  <c r="I18" i="8"/>
  <c r="L18" i="7" s="1"/>
  <c r="K20" i="8"/>
  <c r="N20" i="7" s="1"/>
  <c r="B8" i="11" s="1"/>
  <c r="B21" i="11" s="1"/>
  <c r="K16" i="8"/>
  <c r="N16" i="7" s="1"/>
  <c r="B4" i="11" s="1"/>
  <c r="B17" i="11" s="1"/>
  <c r="E23" i="8"/>
  <c r="H23" i="7" s="1"/>
  <c r="E25" i="8"/>
  <c r="H25" i="7" s="1"/>
  <c r="G24" i="8"/>
  <c r="J24" i="7" s="1"/>
  <c r="K26" i="8"/>
  <c r="N26" i="7" s="1"/>
  <c r="B6" i="12" s="1"/>
  <c r="B16" i="12" s="1"/>
  <c r="K28" i="8"/>
  <c r="N28" i="7" s="1"/>
  <c r="B3" i="13" s="1"/>
  <c r="E30" i="8"/>
  <c r="H30" i="7" s="1"/>
  <c r="G29" i="8"/>
  <c r="J29" i="7" s="1"/>
  <c r="K31" i="8"/>
  <c r="N31" i="7" s="1"/>
  <c r="B6" i="13" s="1"/>
  <c r="B16" i="13" s="1"/>
  <c r="K33" i="8"/>
  <c r="N33" i="7" s="1"/>
  <c r="B3" i="4" s="1"/>
  <c r="E36" i="8"/>
  <c r="H36" i="7" s="1"/>
  <c r="G35" i="8"/>
  <c r="J35" i="7" s="1"/>
  <c r="I34" i="8"/>
  <c r="L34" i="7" s="1"/>
  <c r="I38" i="8"/>
  <c r="L38" i="7" s="1"/>
  <c r="G41" i="8"/>
  <c r="J41" i="7" s="1"/>
  <c r="I40" i="8"/>
  <c r="L40" i="7" s="1"/>
  <c r="K39" i="8"/>
  <c r="N39" i="7" s="1"/>
  <c r="B4" i="15" s="1"/>
  <c r="B14" i="15" s="1"/>
  <c r="E16" i="8"/>
  <c r="H16" i="7" s="1"/>
  <c r="K35" i="8"/>
  <c r="N35" i="7" s="1"/>
  <c r="B5" i="4" s="1"/>
  <c r="B15" i="4" s="1"/>
  <c r="E38" i="8"/>
  <c r="H38" i="7" s="1"/>
  <c r="E40" i="8"/>
  <c r="H40" i="7" s="1"/>
  <c r="I5" i="8"/>
  <c r="L5" i="7" s="1"/>
  <c r="I8" i="8"/>
  <c r="L8" i="7" s="1"/>
  <c r="K13" i="8"/>
  <c r="N13" i="7" s="1"/>
  <c r="B6" i="10" s="1"/>
  <c r="B16" i="10" s="1"/>
  <c r="E19" i="8"/>
  <c r="H19" i="7" s="1"/>
  <c r="K21" i="8"/>
  <c r="N21" i="7" s="1"/>
  <c r="B9" i="11" s="1"/>
  <c r="B22" i="11" s="1"/>
  <c r="G25" i="8"/>
  <c r="J25" i="7" s="1"/>
  <c r="I28" i="8"/>
  <c r="L28" i="7" s="1"/>
  <c r="I33" i="8"/>
  <c r="L33" i="7" s="1"/>
  <c r="E39" i="8"/>
  <c r="H39" i="7" s="1"/>
  <c r="K40" i="8"/>
  <c r="N40" i="7" s="1"/>
  <c r="B5" i="15" s="1"/>
  <c r="B15" i="15" s="1"/>
  <c r="B4" i="8"/>
  <c r="E4" i="7" s="1"/>
  <c r="E5" i="8"/>
  <c r="H5" i="7" s="1"/>
  <c r="I10" i="8"/>
  <c r="L10" i="7" s="1"/>
  <c r="I15" i="8"/>
  <c r="L15" i="7" s="1"/>
  <c r="E21" i="8"/>
  <c r="H21" i="7" s="1"/>
  <c r="I21" i="8"/>
  <c r="L21" i="7" s="1"/>
  <c r="E28" i="8"/>
  <c r="H28" i="7" s="1"/>
  <c r="E33" i="8"/>
  <c r="H33" i="7" s="1"/>
  <c r="I13" i="6"/>
  <c r="J13" i="6" s="1"/>
  <c r="K13" i="6" s="1"/>
  <c r="L13" i="6" s="1"/>
  <c r="M13" i="6" s="1"/>
  <c r="N13" i="6" s="1"/>
  <c r="O13" i="6" s="1"/>
  <c r="P13" i="6" s="1"/>
  <c r="Q13" i="6" s="1"/>
  <c r="R13" i="6" s="1"/>
  <c r="S13" i="6" s="1"/>
  <c r="T13" i="6" s="1"/>
  <c r="U13" i="6" s="1"/>
  <c r="V13" i="6" s="1"/>
  <c r="W13" i="6" s="1"/>
  <c r="X13" i="6" s="1"/>
  <c r="Y13" i="6" s="1"/>
  <c r="Z13" i="6" s="1"/>
  <c r="AA13" i="6" s="1"/>
  <c r="AB13" i="6" s="1"/>
  <c r="AC13" i="6" s="1"/>
  <c r="AD13" i="6" s="1"/>
  <c r="AE13" i="6" s="1"/>
  <c r="AF13" i="6" s="1"/>
  <c r="AG13" i="6" s="1"/>
  <c r="AH13" i="6" s="1"/>
  <c r="AI13" i="6" s="1"/>
  <c r="AJ13" i="6" s="1"/>
  <c r="AK13" i="6" s="1"/>
  <c r="AL13" i="6" s="1"/>
  <c r="AM13" i="6" s="1"/>
  <c r="AN13" i="6" s="1"/>
  <c r="AO13" i="6" s="1"/>
  <c r="AP13" i="6" s="1"/>
  <c r="AQ13" i="6" s="1"/>
  <c r="AR13" i="6" s="1"/>
  <c r="AS13" i="6" s="1"/>
  <c r="AT13" i="6" s="1"/>
  <c r="AU13" i="6" s="1"/>
  <c r="AV13" i="6" s="1"/>
  <c r="AW13" i="6" s="1"/>
  <c r="AX13" i="6" s="1"/>
  <c r="D3" i="6"/>
  <c r="I2" i="6"/>
  <c r="J2" i="6" s="1"/>
  <c r="K2" i="6" s="1"/>
  <c r="L2" i="6" s="1"/>
  <c r="M2" i="6" s="1"/>
  <c r="N2" i="6" s="1"/>
  <c r="O2" i="6" s="1"/>
  <c r="P2" i="6" s="1"/>
  <c r="Q2" i="6" s="1"/>
  <c r="R2" i="6" s="1"/>
  <c r="S2" i="6" s="1"/>
  <c r="T2" i="6" s="1"/>
  <c r="U2" i="6" s="1"/>
  <c r="V2" i="6" s="1"/>
  <c r="W2" i="6" s="1"/>
  <c r="X2" i="6" s="1"/>
  <c r="Y2" i="6" s="1"/>
  <c r="Z2" i="6" s="1"/>
  <c r="AA2" i="6" s="1"/>
  <c r="AB2" i="6" s="1"/>
  <c r="AC2" i="6" s="1"/>
  <c r="AD2" i="6" s="1"/>
  <c r="AE2" i="6" s="1"/>
  <c r="AF2" i="6" s="1"/>
  <c r="AG2" i="6" s="1"/>
  <c r="AH2" i="6" s="1"/>
  <c r="AI2" i="6" s="1"/>
  <c r="AJ2" i="6" s="1"/>
  <c r="AK2" i="6" s="1"/>
  <c r="AL2" i="6" s="1"/>
  <c r="AM2" i="6" s="1"/>
  <c r="AN2" i="6" s="1"/>
  <c r="AO2" i="6" s="1"/>
  <c r="AP2" i="6" s="1"/>
  <c r="AQ2" i="6" s="1"/>
  <c r="AR2" i="6" s="1"/>
  <c r="AS2" i="6" s="1"/>
  <c r="AT2" i="6" s="1"/>
  <c r="AU2" i="6" s="1"/>
  <c r="AV2" i="6" s="1"/>
  <c r="AW2" i="6" s="1"/>
  <c r="AX2" i="6" s="1"/>
  <c r="F13" i="5"/>
  <c r="G13" i="5" s="1"/>
  <c r="H13" i="5" s="1"/>
  <c r="I13" i="5" s="1"/>
  <c r="J13" i="5" s="1"/>
  <c r="K13" i="5" s="1"/>
  <c r="L13" i="5" s="1"/>
  <c r="M13" i="5" s="1"/>
  <c r="N13" i="5" s="1"/>
  <c r="O13" i="5" s="1"/>
  <c r="P13" i="5" s="1"/>
  <c r="Q13" i="5" s="1"/>
  <c r="R13" i="5" s="1"/>
  <c r="S13" i="5" s="1"/>
  <c r="T13" i="5" s="1"/>
  <c r="U13" i="5" s="1"/>
  <c r="V13" i="5" s="1"/>
  <c r="W13" i="5" s="1"/>
  <c r="X13" i="5" s="1"/>
  <c r="Y13" i="5" s="1"/>
  <c r="Z13" i="5" s="1"/>
  <c r="AA13" i="5" s="1"/>
  <c r="AB13" i="5" s="1"/>
  <c r="AC13" i="5" s="1"/>
  <c r="AD13" i="5" s="1"/>
  <c r="AE13" i="5" s="1"/>
  <c r="AF13" i="5" s="1"/>
  <c r="AG13" i="5" s="1"/>
  <c r="AH13" i="5" s="1"/>
  <c r="AI13" i="5" s="1"/>
  <c r="AJ13" i="5" s="1"/>
  <c r="AK13" i="5" s="1"/>
  <c r="AL13" i="5" s="1"/>
  <c r="AM13" i="5" s="1"/>
  <c r="AN13" i="5" s="1"/>
  <c r="AO13" i="5" s="1"/>
  <c r="AP13" i="5" s="1"/>
  <c r="AQ13" i="5" s="1"/>
  <c r="AR13" i="5" s="1"/>
  <c r="AS13" i="5" s="1"/>
  <c r="AT13" i="5" s="1"/>
  <c r="AU13" i="5" s="1"/>
  <c r="B42" i="8" l="1"/>
  <c r="F6" i="60"/>
  <c r="G6" i="60" s="1"/>
  <c r="H6" i="60" s="1"/>
  <c r="B14" i="8"/>
  <c r="C31" i="8"/>
  <c r="F31" i="7" s="1"/>
  <c r="B31" i="7" s="1"/>
  <c r="B26" i="13" s="1"/>
  <c r="E27" i="7"/>
  <c r="C11" i="8"/>
  <c r="F11" i="7" s="1"/>
  <c r="B11" i="7" s="1"/>
  <c r="B24" i="10" s="1"/>
  <c r="E9" i="7"/>
  <c r="I22" i="8"/>
  <c r="L22" i="7" s="1"/>
  <c r="L24" i="7"/>
  <c r="B7" i="12"/>
  <c r="B13" i="12"/>
  <c r="B17" i="12" s="1"/>
  <c r="I16" i="60"/>
  <c r="E38" i="63"/>
  <c r="C19" i="8"/>
  <c r="F19" i="7" s="1"/>
  <c r="B19" i="7" s="1"/>
  <c r="B33" i="11" s="1"/>
  <c r="E14" i="7"/>
  <c r="B13" i="4"/>
  <c r="B17" i="4" s="1"/>
  <c r="B7" i="4"/>
  <c r="B7" i="13"/>
  <c r="B13" i="13"/>
  <c r="B7" i="10"/>
  <c r="B13" i="10"/>
  <c r="B17" i="10" s="1"/>
  <c r="B16" i="11"/>
  <c r="B23" i="11" s="1"/>
  <c r="B10" i="11"/>
  <c r="B13" i="15"/>
  <c r="B17" i="15" s="1"/>
  <c r="B7" i="15"/>
  <c r="I5" i="60"/>
  <c r="K4" i="8"/>
  <c r="N4" i="7" s="1"/>
  <c r="N5" i="7"/>
  <c r="B3" i="9" s="1"/>
  <c r="C41" i="8"/>
  <c r="F41" i="7" s="1"/>
  <c r="B41" i="7" s="1"/>
  <c r="B26" i="15" s="1"/>
  <c r="E37" i="7"/>
  <c r="E9" i="8"/>
  <c r="H9" i="7" s="1"/>
  <c r="C35" i="8"/>
  <c r="F35" i="7" s="1"/>
  <c r="B35" i="7" s="1"/>
  <c r="B25" i="4" s="1"/>
  <c r="E32" i="7"/>
  <c r="D4" i="60"/>
  <c r="E4" i="60" s="1"/>
  <c r="K22" i="8"/>
  <c r="N22" i="7" s="1"/>
  <c r="C39" i="8"/>
  <c r="F39" i="7" s="1"/>
  <c r="B39" i="7" s="1"/>
  <c r="B24" i="15" s="1"/>
  <c r="G27" i="8"/>
  <c r="J27" i="7" s="1"/>
  <c r="G9" i="8"/>
  <c r="J9" i="7" s="1"/>
  <c r="C34" i="8"/>
  <c r="F34" i="7" s="1"/>
  <c r="B34" i="7" s="1"/>
  <c r="B24" i="4" s="1"/>
  <c r="E4" i="8"/>
  <c r="H4" i="7" s="1"/>
  <c r="G32" i="8"/>
  <c r="J32" i="7" s="1"/>
  <c r="G22" i="8"/>
  <c r="J22" i="7" s="1"/>
  <c r="C36" i="8"/>
  <c r="F36" i="7" s="1"/>
  <c r="B36" i="7" s="1"/>
  <c r="B26" i="4" s="1"/>
  <c r="K14" i="8"/>
  <c r="N14" i="7" s="1"/>
  <c r="C10" i="8"/>
  <c r="F10" i="7" s="1"/>
  <c r="B10" i="7" s="1"/>
  <c r="B23" i="10" s="1"/>
  <c r="G37" i="8"/>
  <c r="J37" i="7" s="1"/>
  <c r="C33" i="8"/>
  <c r="C40" i="8"/>
  <c r="F40" i="7" s="1"/>
  <c r="B40" i="7" s="1"/>
  <c r="B25" i="15" s="1"/>
  <c r="I9" i="8"/>
  <c r="L9" i="7" s="1"/>
  <c r="I4" i="8"/>
  <c r="L4" i="7" s="1"/>
  <c r="K37" i="8"/>
  <c r="N37" i="7" s="1"/>
  <c r="K27" i="8"/>
  <c r="N27" i="7" s="1"/>
  <c r="E22" i="8"/>
  <c r="H22" i="7" s="1"/>
  <c r="G4" i="8"/>
  <c r="J4" i="7" s="1"/>
  <c r="C38" i="8"/>
  <c r="F38" i="7" s="1"/>
  <c r="B38" i="7" s="1"/>
  <c r="B23" i="15" s="1"/>
  <c r="C18" i="8"/>
  <c r="F18" i="7" s="1"/>
  <c r="B18" i="7" s="1"/>
  <c r="B32" i="11" s="1"/>
  <c r="E27" i="8"/>
  <c r="H27" i="7" s="1"/>
  <c r="C20" i="8"/>
  <c r="F20" i="7" s="1"/>
  <c r="B20" i="7" s="1"/>
  <c r="B34" i="11" s="1"/>
  <c r="P8" i="11" s="1"/>
  <c r="C21" i="8"/>
  <c r="F21" i="7" s="1"/>
  <c r="B21" i="7" s="1"/>
  <c r="B35" i="11" s="1"/>
  <c r="C28" i="8"/>
  <c r="F28" i="7" s="1"/>
  <c r="B28" i="7" s="1"/>
  <c r="B23" i="13" s="1"/>
  <c r="C16" i="8"/>
  <c r="F16" i="7" s="1"/>
  <c r="B16" i="7" s="1"/>
  <c r="B30" i="11" s="1"/>
  <c r="C17" i="8"/>
  <c r="F17" i="7" s="1"/>
  <c r="B17" i="7" s="1"/>
  <c r="B31" i="11" s="1"/>
  <c r="C12" i="8"/>
  <c r="F12" i="7" s="1"/>
  <c r="B12" i="7" s="1"/>
  <c r="B25" i="10" s="1"/>
  <c r="C13" i="8"/>
  <c r="F13" i="7" s="1"/>
  <c r="B13" i="7" s="1"/>
  <c r="B26" i="10" s="1"/>
  <c r="C24" i="8"/>
  <c r="F24" i="7" s="1"/>
  <c r="C23" i="8"/>
  <c r="F23" i="7" s="1"/>
  <c r="B23" i="7" s="1"/>
  <c r="B23" i="12" s="1"/>
  <c r="I32" i="8"/>
  <c r="L32" i="7" s="1"/>
  <c r="C26" i="8"/>
  <c r="F26" i="7" s="1"/>
  <c r="B26" i="7" s="1"/>
  <c r="B26" i="12" s="1"/>
  <c r="C25" i="8"/>
  <c r="F25" i="7" s="1"/>
  <c r="B25" i="7" s="1"/>
  <c r="B25" i="12" s="1"/>
  <c r="C7" i="8"/>
  <c r="C8" i="8"/>
  <c r="I27" i="8"/>
  <c r="L27" i="7" s="1"/>
  <c r="C29" i="8"/>
  <c r="F29" i="7" s="1"/>
  <c r="B29" i="7" s="1"/>
  <c r="B24" i="13" s="1"/>
  <c r="C30" i="8"/>
  <c r="F30" i="7" s="1"/>
  <c r="B30" i="7" s="1"/>
  <c r="B25" i="13" s="1"/>
  <c r="C15" i="8"/>
  <c r="F15" i="7" s="1"/>
  <c r="B15" i="7" s="1"/>
  <c r="B29" i="11" s="1"/>
  <c r="K9" i="8"/>
  <c r="N9" i="7" s="1"/>
  <c r="E32" i="8"/>
  <c r="H32" i="7" s="1"/>
  <c r="I14" i="8"/>
  <c r="L14" i="7" s="1"/>
  <c r="E37" i="8"/>
  <c r="H37" i="7" s="1"/>
  <c r="I37" i="8"/>
  <c r="L37" i="7" s="1"/>
  <c r="K32" i="8"/>
  <c r="N32" i="7" s="1"/>
  <c r="G14" i="8"/>
  <c r="J14" i="7" s="1"/>
  <c r="E14" i="8"/>
  <c r="H14" i="7" s="1"/>
  <c r="C5" i="8"/>
  <c r="F5" i="7" s="1"/>
  <c r="B5" i="7" s="1"/>
  <c r="B22" i="9" s="1"/>
  <c r="C6" i="8"/>
  <c r="F6" i="7" s="1"/>
  <c r="B6" i="7" s="1"/>
  <c r="B23" i="9" s="1"/>
  <c r="F2" i="5"/>
  <c r="G2" i="5" s="1"/>
  <c r="H2" i="5" s="1"/>
  <c r="I2" i="5" s="1"/>
  <c r="J2" i="5" s="1"/>
  <c r="K2" i="5" s="1"/>
  <c r="L2" i="5" s="1"/>
  <c r="M2" i="5" s="1"/>
  <c r="N2" i="5" s="1"/>
  <c r="O2" i="5" s="1"/>
  <c r="P2" i="5" s="1"/>
  <c r="Q2" i="5" s="1"/>
  <c r="R2" i="5" s="1"/>
  <c r="S2" i="5" s="1"/>
  <c r="T2" i="5" s="1"/>
  <c r="U2" i="5" s="1"/>
  <c r="V2" i="5" s="1"/>
  <c r="W2" i="5" s="1"/>
  <c r="X2" i="5" s="1"/>
  <c r="Y2" i="5" s="1"/>
  <c r="Z2" i="5" s="1"/>
  <c r="AA2" i="5" s="1"/>
  <c r="AB2" i="5" s="1"/>
  <c r="AC2" i="5" s="1"/>
  <c r="AD2" i="5" s="1"/>
  <c r="AE2" i="5" s="1"/>
  <c r="AF2" i="5" s="1"/>
  <c r="AG2" i="5" s="1"/>
  <c r="AH2" i="5" s="1"/>
  <c r="AI2" i="5" s="1"/>
  <c r="AJ2" i="5" s="1"/>
  <c r="AK2" i="5" s="1"/>
  <c r="AL2" i="5" s="1"/>
  <c r="AM2" i="5" s="1"/>
  <c r="AN2" i="5" s="1"/>
  <c r="AO2" i="5" s="1"/>
  <c r="AP2" i="5" s="1"/>
  <c r="AQ2" i="5" s="1"/>
  <c r="AR2" i="5" s="1"/>
  <c r="AS2" i="5" s="1"/>
  <c r="AT2" i="5" s="1"/>
  <c r="AU2" i="5" s="1"/>
  <c r="E42" i="7" l="1"/>
  <c r="B24" i="7"/>
  <c r="B24" i="12" s="1"/>
  <c r="F4" i="12" s="1"/>
  <c r="F4" i="60"/>
  <c r="F4" i="9"/>
  <c r="J4" i="9"/>
  <c r="N4" i="9"/>
  <c r="R4" i="9"/>
  <c r="V4" i="9"/>
  <c r="Z4" i="9"/>
  <c r="AD4" i="9"/>
  <c r="AH4" i="9"/>
  <c r="AL4" i="9"/>
  <c r="AP4" i="9"/>
  <c r="O4" i="9"/>
  <c r="AA4" i="9"/>
  <c r="AQ4" i="9"/>
  <c r="AJ4" i="9"/>
  <c r="K4" i="9"/>
  <c r="W4" i="9"/>
  <c r="AI4" i="9"/>
  <c r="AB4" i="9"/>
  <c r="D4" i="9"/>
  <c r="H4" i="9"/>
  <c r="L4" i="9"/>
  <c r="P4" i="9"/>
  <c r="T4" i="9"/>
  <c r="X4" i="9"/>
  <c r="AN4" i="9"/>
  <c r="E4" i="9"/>
  <c r="I4" i="9"/>
  <c r="M4" i="9"/>
  <c r="Q4" i="9"/>
  <c r="U4" i="9"/>
  <c r="Y4" i="9"/>
  <c r="AC4" i="9"/>
  <c r="AG4" i="9"/>
  <c r="AK4" i="9"/>
  <c r="AO4" i="9"/>
  <c r="C4" i="9"/>
  <c r="G4" i="9"/>
  <c r="S4" i="9"/>
  <c r="AE4" i="9"/>
  <c r="AM4" i="9"/>
  <c r="AF4" i="9"/>
  <c r="AR4" i="9"/>
  <c r="D5" i="13"/>
  <c r="H5" i="13"/>
  <c r="L5" i="13"/>
  <c r="P5" i="13"/>
  <c r="T5" i="13"/>
  <c r="X5" i="13"/>
  <c r="AB5" i="13"/>
  <c r="AF5" i="13"/>
  <c r="AJ5" i="13"/>
  <c r="AN5" i="13"/>
  <c r="AR5" i="13"/>
  <c r="E5" i="13"/>
  <c r="I5" i="13"/>
  <c r="M5" i="13"/>
  <c r="Q5" i="13"/>
  <c r="U5" i="13"/>
  <c r="Y5" i="13"/>
  <c r="AC5" i="13"/>
  <c r="AG5" i="13"/>
  <c r="AK5" i="13"/>
  <c r="AO5" i="13"/>
  <c r="C5" i="13"/>
  <c r="F5" i="13"/>
  <c r="J5" i="13"/>
  <c r="N5" i="13"/>
  <c r="R5" i="13"/>
  <c r="V5" i="13"/>
  <c r="Z5" i="13"/>
  <c r="AD5" i="13"/>
  <c r="AH5" i="13"/>
  <c r="AL5" i="13"/>
  <c r="AP5" i="13"/>
  <c r="G5" i="13"/>
  <c r="K5" i="13"/>
  <c r="O5" i="13"/>
  <c r="S5" i="13"/>
  <c r="W5" i="13"/>
  <c r="AA5" i="13"/>
  <c r="AE5" i="13"/>
  <c r="AI5" i="13"/>
  <c r="AM5" i="13"/>
  <c r="AQ5" i="13"/>
  <c r="F7" i="7"/>
  <c r="B7" i="7" s="1"/>
  <c r="B24" i="9" s="1"/>
  <c r="D3" i="12"/>
  <c r="H3" i="12"/>
  <c r="L3" i="12"/>
  <c r="P3" i="12"/>
  <c r="T3" i="12"/>
  <c r="X3" i="12"/>
  <c r="AB3" i="12"/>
  <c r="AF3" i="12"/>
  <c r="AJ3" i="12"/>
  <c r="AN3" i="12"/>
  <c r="AR3" i="12"/>
  <c r="E3" i="12"/>
  <c r="I3" i="12"/>
  <c r="M3" i="12"/>
  <c r="Q3" i="12"/>
  <c r="U3" i="12"/>
  <c r="Y3" i="12"/>
  <c r="AC3" i="12"/>
  <c r="AG3" i="12"/>
  <c r="AK3" i="12"/>
  <c r="AO3" i="12"/>
  <c r="C3" i="12"/>
  <c r="F3" i="12"/>
  <c r="F7" i="12" s="1"/>
  <c r="F12" i="12" s="1"/>
  <c r="F15" i="12" s="1"/>
  <c r="J3" i="12"/>
  <c r="N3" i="12"/>
  <c r="R3" i="12"/>
  <c r="V3" i="12"/>
  <c r="Z3" i="12"/>
  <c r="AD3" i="12"/>
  <c r="AH3" i="12"/>
  <c r="AL3" i="12"/>
  <c r="AP3" i="12"/>
  <c r="G3" i="12"/>
  <c r="K3" i="12"/>
  <c r="O3" i="12"/>
  <c r="S3" i="12"/>
  <c r="W3" i="12"/>
  <c r="AA3" i="12"/>
  <c r="AE3" i="12"/>
  <c r="AI3" i="12"/>
  <c r="AM3" i="12"/>
  <c r="AQ3" i="12"/>
  <c r="F5" i="11"/>
  <c r="J5" i="11"/>
  <c r="N5" i="11"/>
  <c r="R5" i="11"/>
  <c r="V5" i="11"/>
  <c r="Z5" i="11"/>
  <c r="AD5" i="11"/>
  <c r="AH5" i="11"/>
  <c r="AL5" i="11"/>
  <c r="AP5" i="11"/>
  <c r="G5" i="11"/>
  <c r="K5" i="11"/>
  <c r="O5" i="11"/>
  <c r="S5" i="11"/>
  <c r="W5" i="11"/>
  <c r="AA5" i="11"/>
  <c r="AE5" i="11"/>
  <c r="AI5" i="11"/>
  <c r="AM5" i="11"/>
  <c r="AQ5" i="11"/>
  <c r="D5" i="11"/>
  <c r="H5" i="11"/>
  <c r="L5" i="11"/>
  <c r="P5" i="11"/>
  <c r="T5" i="11"/>
  <c r="X5" i="11"/>
  <c r="AB5" i="11"/>
  <c r="AF5" i="11"/>
  <c r="AJ5" i="11"/>
  <c r="AN5" i="11"/>
  <c r="AR5" i="11"/>
  <c r="E5" i="11"/>
  <c r="I5" i="11"/>
  <c r="M5" i="11"/>
  <c r="Q5" i="11"/>
  <c r="U5" i="11"/>
  <c r="Y5" i="11"/>
  <c r="AC5" i="11"/>
  <c r="AG5" i="11"/>
  <c r="AK5" i="11"/>
  <c r="AO5" i="11"/>
  <c r="C5" i="11"/>
  <c r="G8" i="11"/>
  <c r="AD8" i="11"/>
  <c r="N8" i="11"/>
  <c r="AI8" i="11"/>
  <c r="C8" i="11"/>
  <c r="AC8" i="11"/>
  <c r="M8" i="11"/>
  <c r="AR8" i="11"/>
  <c r="AB8" i="11"/>
  <c r="L8" i="11"/>
  <c r="F4" i="13"/>
  <c r="J4" i="13"/>
  <c r="N4" i="13"/>
  <c r="R4" i="13"/>
  <c r="V4" i="13"/>
  <c r="Z4" i="13"/>
  <c r="AD4" i="13"/>
  <c r="AH4" i="13"/>
  <c r="AL4" i="13"/>
  <c r="AP4" i="13"/>
  <c r="G4" i="13"/>
  <c r="K4" i="13"/>
  <c r="O4" i="13"/>
  <c r="S4" i="13"/>
  <c r="W4" i="13"/>
  <c r="AA4" i="13"/>
  <c r="AE4" i="13"/>
  <c r="AI4" i="13"/>
  <c r="AM4" i="13"/>
  <c r="AQ4" i="13"/>
  <c r="D4" i="13"/>
  <c r="H4" i="13"/>
  <c r="L4" i="13"/>
  <c r="P4" i="13"/>
  <c r="T4" i="13"/>
  <c r="X4" i="13"/>
  <c r="AB4" i="13"/>
  <c r="AF4" i="13"/>
  <c r="AJ4" i="13"/>
  <c r="AN4" i="13"/>
  <c r="AR4" i="13"/>
  <c r="E4" i="13"/>
  <c r="I4" i="13"/>
  <c r="M4" i="13"/>
  <c r="Q4" i="13"/>
  <c r="U4" i="13"/>
  <c r="Y4" i="13"/>
  <c r="AC4" i="13"/>
  <c r="AG4" i="13"/>
  <c r="AK4" i="13"/>
  <c r="AO4" i="13"/>
  <c r="C4" i="13"/>
  <c r="D5" i="12"/>
  <c r="H5" i="12"/>
  <c r="L5" i="12"/>
  <c r="P5" i="12"/>
  <c r="T5" i="12"/>
  <c r="X5" i="12"/>
  <c r="AB5" i="12"/>
  <c r="AF5" i="12"/>
  <c r="AJ5" i="12"/>
  <c r="AN5" i="12"/>
  <c r="AR5" i="12"/>
  <c r="E5" i="12"/>
  <c r="I5" i="12"/>
  <c r="M5" i="12"/>
  <c r="Q5" i="12"/>
  <c r="U5" i="12"/>
  <c r="Y5" i="12"/>
  <c r="AC5" i="12"/>
  <c r="AG5" i="12"/>
  <c r="AK5" i="12"/>
  <c r="AO5" i="12"/>
  <c r="C5" i="12"/>
  <c r="F5" i="12"/>
  <c r="J5" i="12"/>
  <c r="N5" i="12"/>
  <c r="R5" i="12"/>
  <c r="V5" i="12"/>
  <c r="Z5" i="12"/>
  <c r="AD5" i="12"/>
  <c r="AH5" i="12"/>
  <c r="AL5" i="12"/>
  <c r="AP5" i="12"/>
  <c r="G5" i="12"/>
  <c r="K5" i="12"/>
  <c r="O5" i="12"/>
  <c r="S5" i="12"/>
  <c r="W5" i="12"/>
  <c r="AA5" i="12"/>
  <c r="AE5" i="12"/>
  <c r="AI5" i="12"/>
  <c r="AM5" i="12"/>
  <c r="AQ5" i="12"/>
  <c r="J4" i="12"/>
  <c r="N4" i="12"/>
  <c r="R4" i="12"/>
  <c r="Z4" i="12"/>
  <c r="AD4" i="12"/>
  <c r="AH4" i="12"/>
  <c r="AP4" i="12"/>
  <c r="G4" i="12"/>
  <c r="K4" i="12"/>
  <c r="S4" i="12"/>
  <c r="W4" i="12"/>
  <c r="AA4" i="12"/>
  <c r="AI4" i="12"/>
  <c r="AM4" i="12"/>
  <c r="AQ4" i="12"/>
  <c r="H4" i="12"/>
  <c r="L4" i="12"/>
  <c r="P4" i="12"/>
  <c r="X4" i="12"/>
  <c r="AB4" i="12"/>
  <c r="AF4" i="12"/>
  <c r="AN4" i="12"/>
  <c r="AR4" i="12"/>
  <c r="E4" i="12"/>
  <c r="M4" i="12"/>
  <c r="Q4" i="12"/>
  <c r="U4" i="12"/>
  <c r="AC4" i="12"/>
  <c r="AG4" i="12"/>
  <c r="AK4" i="12"/>
  <c r="C4" i="12"/>
  <c r="D4" i="11"/>
  <c r="H4" i="11"/>
  <c r="L4" i="11"/>
  <c r="P4" i="11"/>
  <c r="T4" i="11"/>
  <c r="X4" i="11"/>
  <c r="AB4" i="11"/>
  <c r="AF4" i="11"/>
  <c r="AJ4" i="11"/>
  <c r="AN4" i="11"/>
  <c r="AR4" i="11"/>
  <c r="E4" i="11"/>
  <c r="I4" i="11"/>
  <c r="M4" i="11"/>
  <c r="Q4" i="11"/>
  <c r="U4" i="11"/>
  <c r="Y4" i="11"/>
  <c r="AC4" i="11"/>
  <c r="AG4" i="11"/>
  <c r="AK4" i="11"/>
  <c r="AO4" i="11"/>
  <c r="C4" i="11"/>
  <c r="F4" i="11"/>
  <c r="J4" i="11"/>
  <c r="N4" i="11"/>
  <c r="R4" i="11"/>
  <c r="V4" i="11"/>
  <c r="Z4" i="11"/>
  <c r="AD4" i="11"/>
  <c r="AH4" i="11"/>
  <c r="AL4" i="11"/>
  <c r="AP4" i="11"/>
  <c r="G4" i="11"/>
  <c r="K4" i="11"/>
  <c r="O4" i="11"/>
  <c r="S4" i="11"/>
  <c r="W4" i="11"/>
  <c r="AA4" i="11"/>
  <c r="AE4" i="11"/>
  <c r="AI4" i="11"/>
  <c r="AM4" i="11"/>
  <c r="AQ4" i="11"/>
  <c r="D3" i="10"/>
  <c r="H3" i="10"/>
  <c r="L3" i="10"/>
  <c r="P3" i="10"/>
  <c r="T3" i="10"/>
  <c r="X3" i="10"/>
  <c r="AB3" i="10"/>
  <c r="AF3" i="10"/>
  <c r="AJ3" i="10"/>
  <c r="AN3" i="10"/>
  <c r="AR3" i="10"/>
  <c r="E3" i="10"/>
  <c r="I3" i="10"/>
  <c r="M3" i="10"/>
  <c r="Q3" i="10"/>
  <c r="U3" i="10"/>
  <c r="Y3" i="10"/>
  <c r="AC3" i="10"/>
  <c r="AG3" i="10"/>
  <c r="AK3" i="10"/>
  <c r="AO3" i="10"/>
  <c r="C3" i="10"/>
  <c r="F3" i="10"/>
  <c r="J3" i="10"/>
  <c r="N3" i="10"/>
  <c r="R3" i="10"/>
  <c r="V3" i="10"/>
  <c r="Z3" i="10"/>
  <c r="AD3" i="10"/>
  <c r="AH3" i="10"/>
  <c r="AL3" i="10"/>
  <c r="AP3" i="10"/>
  <c r="G3" i="10"/>
  <c r="K3" i="10"/>
  <c r="O3" i="10"/>
  <c r="S3" i="10"/>
  <c r="W3" i="10"/>
  <c r="AA3" i="10"/>
  <c r="AE3" i="10"/>
  <c r="AI3" i="10"/>
  <c r="AM3" i="10"/>
  <c r="AQ3" i="10"/>
  <c r="AM8" i="11"/>
  <c r="AP8" i="11"/>
  <c r="Z8" i="11"/>
  <c r="J8" i="11"/>
  <c r="W8" i="11"/>
  <c r="AO8" i="11"/>
  <c r="Y8" i="11"/>
  <c r="I8" i="11"/>
  <c r="AN8" i="11"/>
  <c r="X8" i="11"/>
  <c r="H8" i="11"/>
  <c r="I6" i="60"/>
  <c r="D6" i="15"/>
  <c r="H6" i="15"/>
  <c r="L6" i="15"/>
  <c r="P6" i="15"/>
  <c r="T6" i="15"/>
  <c r="X6" i="15"/>
  <c r="AB6" i="15"/>
  <c r="AF6" i="15"/>
  <c r="AJ6" i="15"/>
  <c r="AN6" i="15"/>
  <c r="AR6" i="15"/>
  <c r="E6" i="15"/>
  <c r="I6" i="15"/>
  <c r="M6" i="15"/>
  <c r="Q6" i="15"/>
  <c r="U6" i="15"/>
  <c r="Y6" i="15"/>
  <c r="AC6" i="15"/>
  <c r="AG6" i="15"/>
  <c r="AK6" i="15"/>
  <c r="AO6" i="15"/>
  <c r="C6" i="15"/>
  <c r="F6" i="15"/>
  <c r="J6" i="15"/>
  <c r="N6" i="15"/>
  <c r="R6" i="15"/>
  <c r="V6" i="15"/>
  <c r="Z6" i="15"/>
  <c r="AD6" i="15"/>
  <c r="AH6" i="15"/>
  <c r="AL6" i="15"/>
  <c r="AP6" i="15"/>
  <c r="G6" i="15"/>
  <c r="K6" i="15"/>
  <c r="O6" i="15"/>
  <c r="S6" i="15"/>
  <c r="W6" i="15"/>
  <c r="AA6" i="15"/>
  <c r="AE6" i="15"/>
  <c r="AI6" i="15"/>
  <c r="AM6" i="15"/>
  <c r="AQ6" i="15"/>
  <c r="J5" i="60"/>
  <c r="B31" i="13"/>
  <c r="B17" i="13"/>
  <c r="F4" i="10"/>
  <c r="J4" i="10"/>
  <c r="N4" i="10"/>
  <c r="R4" i="10"/>
  <c r="V4" i="10"/>
  <c r="Z4" i="10"/>
  <c r="AD4" i="10"/>
  <c r="AH4" i="10"/>
  <c r="AL4" i="10"/>
  <c r="AP4" i="10"/>
  <c r="G4" i="10"/>
  <c r="K4" i="10"/>
  <c r="O4" i="10"/>
  <c r="S4" i="10"/>
  <c r="W4" i="10"/>
  <c r="AA4" i="10"/>
  <c r="AE4" i="10"/>
  <c r="AI4" i="10"/>
  <c r="AM4" i="10"/>
  <c r="AQ4" i="10"/>
  <c r="D4" i="10"/>
  <c r="D7" i="10" s="1"/>
  <c r="D12" i="10" s="1"/>
  <c r="D13" i="10" s="1"/>
  <c r="H4" i="10"/>
  <c r="L4" i="10"/>
  <c r="P4" i="10"/>
  <c r="T4" i="10"/>
  <c r="X4" i="10"/>
  <c r="AB4" i="10"/>
  <c r="AF4" i="10"/>
  <c r="AJ4" i="10"/>
  <c r="AN4" i="10"/>
  <c r="AR4" i="10"/>
  <c r="E4" i="10"/>
  <c r="I4" i="10"/>
  <c r="M4" i="10"/>
  <c r="Q4" i="10"/>
  <c r="U4" i="10"/>
  <c r="Y4" i="10"/>
  <c r="AC4" i="10"/>
  <c r="AG4" i="10"/>
  <c r="AK4" i="10"/>
  <c r="AO4" i="10"/>
  <c r="C4" i="10"/>
  <c r="R3" i="9"/>
  <c r="AH3" i="9"/>
  <c r="O3" i="9"/>
  <c r="AI3" i="9"/>
  <c r="E3" i="9"/>
  <c r="C3" i="9"/>
  <c r="M3" i="9"/>
  <c r="L3" i="9"/>
  <c r="AB3" i="9"/>
  <c r="U3" i="9"/>
  <c r="F3" i="9"/>
  <c r="V3" i="9"/>
  <c r="AL3" i="9"/>
  <c r="S3" i="9"/>
  <c r="AM3" i="9"/>
  <c r="Q3" i="9"/>
  <c r="G3" i="9"/>
  <c r="AG3" i="9"/>
  <c r="P3" i="9"/>
  <c r="AF3" i="9"/>
  <c r="AC3" i="9"/>
  <c r="J3" i="9"/>
  <c r="Z3" i="9"/>
  <c r="AP3" i="9"/>
  <c r="W3" i="9"/>
  <c r="AQ3" i="9"/>
  <c r="Y3" i="9"/>
  <c r="AA3" i="9"/>
  <c r="D3" i="9"/>
  <c r="T3" i="9"/>
  <c r="AN3" i="9"/>
  <c r="AO3" i="9"/>
  <c r="N3" i="9"/>
  <c r="AD3" i="9"/>
  <c r="K3" i="9"/>
  <c r="AE3" i="9"/>
  <c r="AJ3" i="9"/>
  <c r="AK3" i="9"/>
  <c r="AR3" i="9"/>
  <c r="H3" i="9"/>
  <c r="X3" i="9"/>
  <c r="I3" i="9"/>
  <c r="F6" i="12"/>
  <c r="J6" i="12"/>
  <c r="N6" i="12"/>
  <c r="R6" i="12"/>
  <c r="V6" i="12"/>
  <c r="Z6" i="12"/>
  <c r="AD6" i="12"/>
  <c r="AH6" i="12"/>
  <c r="AL6" i="12"/>
  <c r="AP6" i="12"/>
  <c r="G6" i="12"/>
  <c r="K6" i="12"/>
  <c r="O6" i="12"/>
  <c r="S6" i="12"/>
  <c r="W6" i="12"/>
  <c r="AA6" i="12"/>
  <c r="AE6" i="12"/>
  <c r="AI6" i="12"/>
  <c r="AM6" i="12"/>
  <c r="AQ6" i="12"/>
  <c r="D6" i="12"/>
  <c r="H6" i="12"/>
  <c r="L6" i="12"/>
  <c r="P6" i="12"/>
  <c r="T6" i="12"/>
  <c r="X6" i="12"/>
  <c r="AB6" i="12"/>
  <c r="AF6" i="12"/>
  <c r="AJ6" i="12"/>
  <c r="AN6" i="12"/>
  <c r="AR6" i="12"/>
  <c r="E6" i="12"/>
  <c r="I6" i="12"/>
  <c r="M6" i="12"/>
  <c r="Q6" i="12"/>
  <c r="U6" i="12"/>
  <c r="Y6" i="12"/>
  <c r="AC6" i="12"/>
  <c r="AG6" i="12"/>
  <c r="AK6" i="12"/>
  <c r="AO6" i="12"/>
  <c r="C6" i="12"/>
  <c r="F6" i="10"/>
  <c r="J6" i="10"/>
  <c r="N6" i="10"/>
  <c r="R6" i="10"/>
  <c r="V6" i="10"/>
  <c r="Z6" i="10"/>
  <c r="AD6" i="10"/>
  <c r="AH6" i="10"/>
  <c r="AL6" i="10"/>
  <c r="AP6" i="10"/>
  <c r="G6" i="10"/>
  <c r="K6" i="10"/>
  <c r="O6" i="10"/>
  <c r="S6" i="10"/>
  <c r="W6" i="10"/>
  <c r="AA6" i="10"/>
  <c r="AE6" i="10"/>
  <c r="AI6" i="10"/>
  <c r="AM6" i="10"/>
  <c r="AQ6" i="10"/>
  <c r="D6" i="10"/>
  <c r="H6" i="10"/>
  <c r="L6" i="10"/>
  <c r="P6" i="10"/>
  <c r="T6" i="10"/>
  <c r="X6" i="10"/>
  <c r="AB6" i="10"/>
  <c r="AF6" i="10"/>
  <c r="AJ6" i="10"/>
  <c r="AN6" i="10"/>
  <c r="AR6" i="10"/>
  <c r="E6" i="10"/>
  <c r="I6" i="10"/>
  <c r="M6" i="10"/>
  <c r="Q6" i="10"/>
  <c r="U6" i="10"/>
  <c r="Y6" i="10"/>
  <c r="AC6" i="10"/>
  <c r="AG6" i="10"/>
  <c r="AK6" i="10"/>
  <c r="AO6" i="10"/>
  <c r="C6" i="10"/>
  <c r="D3" i="13"/>
  <c r="H3" i="13"/>
  <c r="L3" i="13"/>
  <c r="P3" i="13"/>
  <c r="T3" i="13"/>
  <c r="X3" i="13"/>
  <c r="AB3" i="13"/>
  <c r="AF3" i="13"/>
  <c r="AJ3" i="13"/>
  <c r="AN3" i="13"/>
  <c r="AR3" i="13"/>
  <c r="E3" i="13"/>
  <c r="I3" i="13"/>
  <c r="M3" i="13"/>
  <c r="Q3" i="13"/>
  <c r="U3" i="13"/>
  <c r="Y3" i="13"/>
  <c r="AC3" i="13"/>
  <c r="AG3" i="13"/>
  <c r="AK3" i="13"/>
  <c r="AO3" i="13"/>
  <c r="C3" i="13"/>
  <c r="F3" i="13"/>
  <c r="J3" i="13"/>
  <c r="N3" i="13"/>
  <c r="R3" i="13"/>
  <c r="V3" i="13"/>
  <c r="Z3" i="13"/>
  <c r="AD3" i="13"/>
  <c r="AH3" i="13"/>
  <c r="AL3" i="13"/>
  <c r="AP3" i="13"/>
  <c r="G3" i="13"/>
  <c r="K3" i="13"/>
  <c r="O3" i="13"/>
  <c r="S3" i="13"/>
  <c r="W3" i="13"/>
  <c r="AA3" i="13"/>
  <c r="AE3" i="13"/>
  <c r="AI3" i="13"/>
  <c r="AM3" i="13"/>
  <c r="AQ3" i="13"/>
  <c r="AR6" i="11"/>
  <c r="G6" i="11"/>
  <c r="K6" i="11"/>
  <c r="O6" i="11"/>
  <c r="S6" i="11"/>
  <c r="W6" i="11"/>
  <c r="AA6" i="11"/>
  <c r="AE6" i="11"/>
  <c r="AI6" i="11"/>
  <c r="AM6" i="11"/>
  <c r="AQ6" i="11"/>
  <c r="D6" i="11"/>
  <c r="H6" i="11"/>
  <c r="L6" i="11"/>
  <c r="P6" i="11"/>
  <c r="T6" i="11"/>
  <c r="X6" i="11"/>
  <c r="AB6" i="11"/>
  <c r="AF6" i="11"/>
  <c r="AJ6" i="11"/>
  <c r="AN6" i="11"/>
  <c r="C6" i="11"/>
  <c r="E6" i="11"/>
  <c r="I6" i="11"/>
  <c r="M6" i="11"/>
  <c r="Q6" i="11"/>
  <c r="U6" i="11"/>
  <c r="Y6" i="11"/>
  <c r="AC6" i="11"/>
  <c r="AG6" i="11"/>
  <c r="AK6" i="11"/>
  <c r="AO6" i="11"/>
  <c r="F6" i="11"/>
  <c r="J6" i="11"/>
  <c r="N6" i="11"/>
  <c r="R6" i="11"/>
  <c r="V6" i="11"/>
  <c r="Z6" i="11"/>
  <c r="AD6" i="11"/>
  <c r="AH6" i="11"/>
  <c r="AL6" i="11"/>
  <c r="AP6" i="11"/>
  <c r="F5" i="15"/>
  <c r="J5" i="15"/>
  <c r="N5" i="15"/>
  <c r="R5" i="15"/>
  <c r="V5" i="15"/>
  <c r="Z5" i="15"/>
  <c r="AD5" i="15"/>
  <c r="AH5" i="15"/>
  <c r="AL5" i="15"/>
  <c r="AP5" i="15"/>
  <c r="G5" i="15"/>
  <c r="K5" i="15"/>
  <c r="O5" i="15"/>
  <c r="S5" i="15"/>
  <c r="W5" i="15"/>
  <c r="AA5" i="15"/>
  <c r="AE5" i="15"/>
  <c r="AI5" i="15"/>
  <c r="AM5" i="15"/>
  <c r="AQ5" i="15"/>
  <c r="D5" i="15"/>
  <c r="D7" i="15" s="1"/>
  <c r="D12" i="15" s="1"/>
  <c r="H5" i="15"/>
  <c r="L5" i="15"/>
  <c r="P5" i="15"/>
  <c r="T5" i="15"/>
  <c r="X5" i="15"/>
  <c r="AB5" i="15"/>
  <c r="AF5" i="15"/>
  <c r="AJ5" i="15"/>
  <c r="AN5" i="15"/>
  <c r="AR5" i="15"/>
  <c r="E5" i="15"/>
  <c r="I5" i="15"/>
  <c r="M5" i="15"/>
  <c r="Q5" i="15"/>
  <c r="U5" i="15"/>
  <c r="Y5" i="15"/>
  <c r="AC5" i="15"/>
  <c r="AG5" i="15"/>
  <c r="AK5" i="15"/>
  <c r="AO5" i="15"/>
  <c r="C5" i="15"/>
  <c r="D4" i="15"/>
  <c r="H4" i="15"/>
  <c r="L4" i="15"/>
  <c r="P4" i="15"/>
  <c r="T4" i="15"/>
  <c r="X4" i="15"/>
  <c r="AB4" i="15"/>
  <c r="AF4" i="15"/>
  <c r="AJ4" i="15"/>
  <c r="AN4" i="15"/>
  <c r="AR4" i="15"/>
  <c r="E4" i="15"/>
  <c r="I4" i="15"/>
  <c r="M4" i="15"/>
  <c r="Q4" i="15"/>
  <c r="U4" i="15"/>
  <c r="Y4" i="15"/>
  <c r="AC4" i="15"/>
  <c r="AG4" i="15"/>
  <c r="AK4" i="15"/>
  <c r="AO4" i="15"/>
  <c r="C4" i="15"/>
  <c r="F4" i="15"/>
  <c r="J4" i="15"/>
  <c r="N4" i="15"/>
  <c r="R4" i="15"/>
  <c r="V4" i="15"/>
  <c r="Z4" i="15"/>
  <c r="AD4" i="15"/>
  <c r="AH4" i="15"/>
  <c r="AL4" i="15"/>
  <c r="AP4" i="15"/>
  <c r="G4" i="15"/>
  <c r="K4" i="15"/>
  <c r="O4" i="15"/>
  <c r="S4" i="15"/>
  <c r="W4" i="15"/>
  <c r="AA4" i="15"/>
  <c r="AE4" i="15"/>
  <c r="AI4" i="15"/>
  <c r="AM4" i="15"/>
  <c r="AQ4" i="15"/>
  <c r="AE8" i="11"/>
  <c r="AL8" i="11"/>
  <c r="V8" i="11"/>
  <c r="F8" i="11"/>
  <c r="O8" i="11"/>
  <c r="AK8" i="11"/>
  <c r="U8" i="11"/>
  <c r="E8" i="11"/>
  <c r="AJ8" i="11"/>
  <c r="T8" i="11"/>
  <c r="D8" i="11"/>
  <c r="F5" i="4"/>
  <c r="J5" i="4"/>
  <c r="N5" i="4"/>
  <c r="R5" i="4"/>
  <c r="V5" i="4"/>
  <c r="Z5" i="4"/>
  <c r="AD5" i="4"/>
  <c r="AH5" i="4"/>
  <c r="AL5" i="4"/>
  <c r="AP5" i="4"/>
  <c r="G5" i="4"/>
  <c r="K5" i="4"/>
  <c r="O5" i="4"/>
  <c r="S5" i="4"/>
  <c r="W5" i="4"/>
  <c r="AA5" i="4"/>
  <c r="AE5" i="4"/>
  <c r="AI5" i="4"/>
  <c r="AM5" i="4"/>
  <c r="AQ5" i="4"/>
  <c r="D5" i="4"/>
  <c r="H5" i="4"/>
  <c r="L5" i="4"/>
  <c r="P5" i="4"/>
  <c r="T5" i="4"/>
  <c r="X5" i="4"/>
  <c r="AB5" i="4"/>
  <c r="AF5" i="4"/>
  <c r="AJ5" i="4"/>
  <c r="AN5" i="4"/>
  <c r="AR5" i="4"/>
  <c r="E5" i="4"/>
  <c r="I5" i="4"/>
  <c r="M5" i="4"/>
  <c r="Q5" i="4"/>
  <c r="U5" i="4"/>
  <c r="Y5" i="4"/>
  <c r="AC5" i="4"/>
  <c r="AG5" i="4"/>
  <c r="AK5" i="4"/>
  <c r="AO5" i="4"/>
  <c r="C5" i="4"/>
  <c r="B7" i="9"/>
  <c r="B13" i="9"/>
  <c r="B17" i="9" s="1"/>
  <c r="G7" i="11"/>
  <c r="W7" i="11"/>
  <c r="AM7" i="11"/>
  <c r="L7" i="11"/>
  <c r="AB7" i="11"/>
  <c r="AR7" i="11"/>
  <c r="Q7" i="11"/>
  <c r="AG7" i="11"/>
  <c r="F7" i="11"/>
  <c r="Z7" i="11"/>
  <c r="AP7" i="11"/>
  <c r="K7" i="11"/>
  <c r="AA7" i="11"/>
  <c r="AQ7" i="11"/>
  <c r="P7" i="11"/>
  <c r="AF7" i="11"/>
  <c r="E7" i="11"/>
  <c r="U7" i="11"/>
  <c r="AK7" i="11"/>
  <c r="N7" i="11"/>
  <c r="AD7" i="11"/>
  <c r="O7" i="11"/>
  <c r="AE7" i="11"/>
  <c r="D7" i="11"/>
  <c r="T7" i="11"/>
  <c r="AJ7" i="11"/>
  <c r="I7" i="11"/>
  <c r="Y7" i="11"/>
  <c r="AO7" i="11"/>
  <c r="R7" i="11"/>
  <c r="AH7" i="11"/>
  <c r="J7" i="11"/>
  <c r="S7" i="11"/>
  <c r="AI7" i="11"/>
  <c r="H7" i="11"/>
  <c r="X7" i="11"/>
  <c r="AN7" i="11"/>
  <c r="M7" i="11"/>
  <c r="AC7" i="11"/>
  <c r="C7" i="11"/>
  <c r="V7" i="11"/>
  <c r="AL7" i="11"/>
  <c r="J16" i="60"/>
  <c r="N3" i="11"/>
  <c r="AD3" i="11"/>
  <c r="K3" i="11"/>
  <c r="AA3" i="11"/>
  <c r="H3" i="11"/>
  <c r="AJ3" i="11"/>
  <c r="Y3" i="11"/>
  <c r="AQ3" i="11"/>
  <c r="AF3" i="11"/>
  <c r="AC3" i="11"/>
  <c r="E3" i="11"/>
  <c r="R3" i="11"/>
  <c r="AH3" i="11"/>
  <c r="O3" i="11"/>
  <c r="AE3" i="11"/>
  <c r="L3" i="11"/>
  <c r="AR3" i="11"/>
  <c r="AG3" i="11"/>
  <c r="D3" i="11"/>
  <c r="D10" i="11" s="1"/>
  <c r="D15" i="11" s="1"/>
  <c r="D21" i="11" s="1"/>
  <c r="AN3" i="11"/>
  <c r="AK3" i="11"/>
  <c r="F3" i="11"/>
  <c r="F10" i="11" s="1"/>
  <c r="F15" i="11" s="1"/>
  <c r="V3" i="11"/>
  <c r="AL3" i="11"/>
  <c r="S3" i="11"/>
  <c r="AI3" i="11"/>
  <c r="T3" i="11"/>
  <c r="I3" i="11"/>
  <c r="AO3" i="11"/>
  <c r="P3" i="11"/>
  <c r="M3" i="11"/>
  <c r="C3" i="11"/>
  <c r="J3" i="11"/>
  <c r="Z3" i="11"/>
  <c r="AP3" i="11"/>
  <c r="W3" i="11"/>
  <c r="AM3" i="11"/>
  <c r="AB3" i="11"/>
  <c r="Q3" i="11"/>
  <c r="G3" i="11"/>
  <c r="X3" i="11"/>
  <c r="U3" i="11"/>
  <c r="B25" i="9"/>
  <c r="F8" i="7"/>
  <c r="B8" i="7" s="1"/>
  <c r="D5" i="10"/>
  <c r="H5" i="10"/>
  <c r="L5" i="10"/>
  <c r="P5" i="10"/>
  <c r="T5" i="10"/>
  <c r="X5" i="10"/>
  <c r="AB5" i="10"/>
  <c r="AF5" i="10"/>
  <c r="AJ5" i="10"/>
  <c r="AN5" i="10"/>
  <c r="AR5" i="10"/>
  <c r="E5" i="10"/>
  <c r="I5" i="10"/>
  <c r="M5" i="10"/>
  <c r="Q5" i="10"/>
  <c r="U5" i="10"/>
  <c r="Y5" i="10"/>
  <c r="AC5" i="10"/>
  <c r="AG5" i="10"/>
  <c r="AK5" i="10"/>
  <c r="AO5" i="10"/>
  <c r="C5" i="10"/>
  <c r="F5" i="10"/>
  <c r="J5" i="10"/>
  <c r="N5" i="10"/>
  <c r="R5" i="10"/>
  <c r="V5" i="10"/>
  <c r="Z5" i="10"/>
  <c r="AD5" i="10"/>
  <c r="AH5" i="10"/>
  <c r="AL5" i="10"/>
  <c r="AP5" i="10"/>
  <c r="G5" i="10"/>
  <c r="K5" i="10"/>
  <c r="O5" i="10"/>
  <c r="S5" i="10"/>
  <c r="W5" i="10"/>
  <c r="AA5" i="10"/>
  <c r="AE5" i="10"/>
  <c r="AI5" i="10"/>
  <c r="AM5" i="10"/>
  <c r="AQ5" i="10"/>
  <c r="F9" i="11"/>
  <c r="J9" i="11"/>
  <c r="N9" i="11"/>
  <c r="R9" i="11"/>
  <c r="V9" i="11"/>
  <c r="Z9" i="11"/>
  <c r="AD9" i="11"/>
  <c r="AH9" i="11"/>
  <c r="AL9" i="11"/>
  <c r="AP9" i="11"/>
  <c r="G9" i="11"/>
  <c r="K9" i="11"/>
  <c r="O9" i="11"/>
  <c r="S9" i="11"/>
  <c r="W9" i="11"/>
  <c r="AA9" i="11"/>
  <c r="AE9" i="11"/>
  <c r="AI9" i="11"/>
  <c r="AM9" i="11"/>
  <c r="AQ9" i="11"/>
  <c r="D9" i="11"/>
  <c r="H9" i="11"/>
  <c r="L9" i="11"/>
  <c r="P9" i="11"/>
  <c r="T9" i="11"/>
  <c r="X9" i="11"/>
  <c r="AB9" i="11"/>
  <c r="AF9" i="11"/>
  <c r="AJ9" i="11"/>
  <c r="AN9" i="11"/>
  <c r="AR9" i="11"/>
  <c r="E9" i="11"/>
  <c r="I9" i="11"/>
  <c r="M9" i="11"/>
  <c r="Q9" i="11"/>
  <c r="U9" i="11"/>
  <c r="Y9" i="11"/>
  <c r="AC9" i="11"/>
  <c r="AG9" i="11"/>
  <c r="AK9" i="11"/>
  <c r="AO9" i="11"/>
  <c r="C9" i="11"/>
  <c r="F3" i="15"/>
  <c r="J3" i="15"/>
  <c r="N3" i="15"/>
  <c r="R3" i="15"/>
  <c r="V3" i="15"/>
  <c r="Z3" i="15"/>
  <c r="AD3" i="15"/>
  <c r="AH3" i="15"/>
  <c r="AL3" i="15"/>
  <c r="AP3" i="15"/>
  <c r="G3" i="15"/>
  <c r="K3" i="15"/>
  <c r="O3" i="15"/>
  <c r="S3" i="15"/>
  <c r="W3" i="15"/>
  <c r="AA3" i="15"/>
  <c r="AE3" i="15"/>
  <c r="AI3" i="15"/>
  <c r="AM3" i="15"/>
  <c r="AQ3" i="15"/>
  <c r="D3" i="15"/>
  <c r="H3" i="15"/>
  <c r="L3" i="15"/>
  <c r="P3" i="15"/>
  <c r="T3" i="15"/>
  <c r="X3" i="15"/>
  <c r="AB3" i="15"/>
  <c r="AF3" i="15"/>
  <c r="AJ3" i="15"/>
  <c r="AN3" i="15"/>
  <c r="AR3" i="15"/>
  <c r="E3" i="15"/>
  <c r="I3" i="15"/>
  <c r="M3" i="15"/>
  <c r="Q3" i="15"/>
  <c r="U3" i="15"/>
  <c r="Y3" i="15"/>
  <c r="AC3" i="15"/>
  <c r="AG3" i="15"/>
  <c r="AK3" i="15"/>
  <c r="AO3" i="15"/>
  <c r="C3" i="15"/>
  <c r="C32" i="8"/>
  <c r="F32" i="7" s="1"/>
  <c r="F33" i="7"/>
  <c r="B33" i="7" s="1"/>
  <c r="B23" i="4" s="1"/>
  <c r="D6" i="4"/>
  <c r="H6" i="4"/>
  <c r="L6" i="4"/>
  <c r="P6" i="4"/>
  <c r="T6" i="4"/>
  <c r="X6" i="4"/>
  <c r="AB6" i="4"/>
  <c r="AF6" i="4"/>
  <c r="AJ6" i="4"/>
  <c r="AN6" i="4"/>
  <c r="AR6" i="4"/>
  <c r="E6" i="4"/>
  <c r="I6" i="4"/>
  <c r="M6" i="4"/>
  <c r="Q6" i="4"/>
  <c r="U6" i="4"/>
  <c r="Y6" i="4"/>
  <c r="AC6" i="4"/>
  <c r="AG6" i="4"/>
  <c r="AK6" i="4"/>
  <c r="AO6" i="4"/>
  <c r="C6" i="4"/>
  <c r="F6" i="4"/>
  <c r="J6" i="4"/>
  <c r="N6" i="4"/>
  <c r="R6" i="4"/>
  <c r="V6" i="4"/>
  <c r="Z6" i="4"/>
  <c r="AD6" i="4"/>
  <c r="AH6" i="4"/>
  <c r="AL6" i="4"/>
  <c r="AP6" i="4"/>
  <c r="G6" i="4"/>
  <c r="K6" i="4"/>
  <c r="O6" i="4"/>
  <c r="S6" i="4"/>
  <c r="W6" i="4"/>
  <c r="AA6" i="4"/>
  <c r="AE6" i="4"/>
  <c r="AI6" i="4"/>
  <c r="AM6" i="4"/>
  <c r="AQ6" i="4"/>
  <c r="D4" i="4"/>
  <c r="H4" i="4"/>
  <c r="L4" i="4"/>
  <c r="P4" i="4"/>
  <c r="T4" i="4"/>
  <c r="X4" i="4"/>
  <c r="AB4" i="4"/>
  <c r="AF4" i="4"/>
  <c r="AJ4" i="4"/>
  <c r="AN4" i="4"/>
  <c r="AR4" i="4"/>
  <c r="E4" i="4"/>
  <c r="I4" i="4"/>
  <c r="M4" i="4"/>
  <c r="Q4" i="4"/>
  <c r="U4" i="4"/>
  <c r="Y4" i="4"/>
  <c r="AC4" i="4"/>
  <c r="AG4" i="4"/>
  <c r="AK4" i="4"/>
  <c r="AO4" i="4"/>
  <c r="C4" i="4"/>
  <c r="F4" i="4"/>
  <c r="J4" i="4"/>
  <c r="N4" i="4"/>
  <c r="R4" i="4"/>
  <c r="V4" i="4"/>
  <c r="Z4" i="4"/>
  <c r="AD4" i="4"/>
  <c r="AH4" i="4"/>
  <c r="AL4" i="4"/>
  <c r="AP4" i="4"/>
  <c r="G4" i="4"/>
  <c r="K4" i="4"/>
  <c r="O4" i="4"/>
  <c r="S4" i="4"/>
  <c r="W4" i="4"/>
  <c r="AA4" i="4"/>
  <c r="AE4" i="4"/>
  <c r="AI4" i="4"/>
  <c r="AM4" i="4"/>
  <c r="AQ4" i="4"/>
  <c r="S8" i="11"/>
  <c r="AH8" i="11"/>
  <c r="R8" i="11"/>
  <c r="AQ8" i="11"/>
  <c r="K8" i="11"/>
  <c r="AG8" i="11"/>
  <c r="Q8" i="11"/>
  <c r="AA8" i="11"/>
  <c r="AF8" i="11"/>
  <c r="I6" i="13"/>
  <c r="Y6" i="13"/>
  <c r="AO6" i="13"/>
  <c r="F6" i="13"/>
  <c r="V6" i="13"/>
  <c r="AL6" i="13"/>
  <c r="X6" i="13"/>
  <c r="K6" i="13"/>
  <c r="AA6" i="13"/>
  <c r="AQ6" i="13"/>
  <c r="AN6" i="13"/>
  <c r="M6" i="13"/>
  <c r="AC6" i="13"/>
  <c r="C6" i="13"/>
  <c r="J6" i="13"/>
  <c r="Z6" i="13"/>
  <c r="AP6" i="13"/>
  <c r="AJ6" i="13"/>
  <c r="O6" i="13"/>
  <c r="AE6" i="13"/>
  <c r="H6" i="13"/>
  <c r="Q6" i="13"/>
  <c r="AG6" i="13"/>
  <c r="L6" i="13"/>
  <c r="N6" i="13"/>
  <c r="AD6" i="13"/>
  <c r="D6" i="13"/>
  <c r="AR6" i="13"/>
  <c r="S6" i="13"/>
  <c r="AI6" i="13"/>
  <c r="T6" i="13"/>
  <c r="E6" i="13"/>
  <c r="U6" i="13"/>
  <c r="AK6" i="13"/>
  <c r="AB6" i="13"/>
  <c r="R6" i="13"/>
  <c r="AH6" i="13"/>
  <c r="P6" i="13"/>
  <c r="G6" i="13"/>
  <c r="W6" i="13"/>
  <c r="AM6" i="13"/>
  <c r="AF6" i="13"/>
  <c r="F7" i="13"/>
  <c r="F12" i="13" s="1"/>
  <c r="F15" i="13" s="1"/>
  <c r="C37" i="8"/>
  <c r="F37" i="7" s="1"/>
  <c r="C9" i="8"/>
  <c r="F9" i="7" s="1"/>
  <c r="C14" i="8"/>
  <c r="F14" i="7" s="1"/>
  <c r="C27" i="8"/>
  <c r="F27" i="7" s="1"/>
  <c r="C22" i="8"/>
  <c r="F22" i="7" s="1"/>
  <c r="C4" i="8"/>
  <c r="F4" i="7" s="1"/>
  <c r="D4" i="3"/>
  <c r="E9" i="3" s="1"/>
  <c r="C12" i="1"/>
  <c r="C3" i="6" s="1"/>
  <c r="C7" i="15" l="1"/>
  <c r="C12" i="15" s="1"/>
  <c r="G4" i="60"/>
  <c r="H4" i="60" s="1"/>
  <c r="I4" i="60" s="1"/>
  <c r="AO4" i="12"/>
  <c r="Y4" i="12"/>
  <c r="I4" i="12"/>
  <c r="AJ4" i="12"/>
  <c r="T4" i="12"/>
  <c r="D4" i="12"/>
  <c r="AE4" i="12"/>
  <c r="O4" i="12"/>
  <c r="AL4" i="12"/>
  <c r="V4" i="12"/>
  <c r="D5" i="9"/>
  <c r="D7" i="9" s="1"/>
  <c r="D12" i="9" s="1"/>
  <c r="H5" i="9"/>
  <c r="L5" i="9"/>
  <c r="P5" i="9"/>
  <c r="T5" i="9"/>
  <c r="X5" i="9"/>
  <c r="AB5" i="9"/>
  <c r="AF5" i="9"/>
  <c r="AJ5" i="9"/>
  <c r="AN5" i="9"/>
  <c r="AR5" i="9"/>
  <c r="C5" i="9"/>
  <c r="E5" i="9"/>
  <c r="I5" i="9"/>
  <c r="M5" i="9"/>
  <c r="Q5" i="9"/>
  <c r="U5" i="9"/>
  <c r="Y5" i="9"/>
  <c r="AC5" i="9"/>
  <c r="AG5" i="9"/>
  <c r="AK5" i="9"/>
  <c r="AO5" i="9"/>
  <c r="F5" i="9"/>
  <c r="J5" i="9"/>
  <c r="N5" i="9"/>
  <c r="R5" i="9"/>
  <c r="V5" i="9"/>
  <c r="Z5" i="9"/>
  <c r="AD5" i="9"/>
  <c r="AH5" i="9"/>
  <c r="AL5" i="9"/>
  <c r="AP5" i="9"/>
  <c r="G5" i="9"/>
  <c r="K5" i="9"/>
  <c r="O5" i="9"/>
  <c r="S5" i="9"/>
  <c r="W5" i="9"/>
  <c r="AA5" i="9"/>
  <c r="AE5" i="9"/>
  <c r="AI5" i="9"/>
  <c r="AM5" i="9"/>
  <c r="AQ5" i="9"/>
  <c r="F6" i="9"/>
  <c r="J6" i="9"/>
  <c r="N6" i="9"/>
  <c r="R6" i="9"/>
  <c r="V6" i="9"/>
  <c r="Z6" i="9"/>
  <c r="AD6" i="9"/>
  <c r="AH6" i="9"/>
  <c r="AL6" i="9"/>
  <c r="AP6" i="9"/>
  <c r="G6" i="9"/>
  <c r="K6" i="9"/>
  <c r="O6" i="9"/>
  <c r="S6" i="9"/>
  <c r="W6" i="9"/>
  <c r="AA6" i="9"/>
  <c r="AE6" i="9"/>
  <c r="AI6" i="9"/>
  <c r="AM6" i="9"/>
  <c r="AQ6" i="9"/>
  <c r="D6" i="9"/>
  <c r="H6" i="9"/>
  <c r="L6" i="9"/>
  <c r="P6" i="9"/>
  <c r="T6" i="9"/>
  <c r="X6" i="9"/>
  <c r="AB6" i="9"/>
  <c r="AF6" i="9"/>
  <c r="AJ6" i="9"/>
  <c r="AN6" i="9"/>
  <c r="AR6" i="9"/>
  <c r="E6" i="9"/>
  <c r="I6" i="9"/>
  <c r="M6" i="9"/>
  <c r="Q6" i="9"/>
  <c r="U6" i="9"/>
  <c r="Y6" i="9"/>
  <c r="AC6" i="9"/>
  <c r="AG6" i="9"/>
  <c r="AK6" i="9"/>
  <c r="AO6" i="9"/>
  <c r="C6" i="9"/>
  <c r="E10" i="11"/>
  <c r="E15" i="11" s="1"/>
  <c r="E7" i="13"/>
  <c r="E12" i="13" s="1"/>
  <c r="C7" i="12"/>
  <c r="C12" i="12" s="1"/>
  <c r="K16" i="60"/>
  <c r="D7" i="12"/>
  <c r="D12" i="12" s="1"/>
  <c r="C7" i="13"/>
  <c r="K5" i="60"/>
  <c r="J6" i="60"/>
  <c r="E7" i="12"/>
  <c r="E12" i="12" s="1"/>
  <c r="F3" i="4"/>
  <c r="F7" i="4" s="1"/>
  <c r="F12" i="4" s="1"/>
  <c r="F14" i="4" s="1"/>
  <c r="J3" i="4"/>
  <c r="N3" i="4"/>
  <c r="R3" i="4"/>
  <c r="V3" i="4"/>
  <c r="Z3" i="4"/>
  <c r="AD3" i="4"/>
  <c r="AH3" i="4"/>
  <c r="AL3" i="4"/>
  <c r="AP3" i="4"/>
  <c r="G3" i="4"/>
  <c r="K3" i="4"/>
  <c r="O3" i="4"/>
  <c r="S3" i="4"/>
  <c r="W3" i="4"/>
  <c r="AA3" i="4"/>
  <c r="AE3" i="4"/>
  <c r="AI3" i="4"/>
  <c r="AM3" i="4"/>
  <c r="AQ3" i="4"/>
  <c r="D3" i="4"/>
  <c r="H3" i="4"/>
  <c r="L3" i="4"/>
  <c r="P3" i="4"/>
  <c r="T3" i="4"/>
  <c r="X3" i="4"/>
  <c r="AB3" i="4"/>
  <c r="AF3" i="4"/>
  <c r="AJ3" i="4"/>
  <c r="AN3" i="4"/>
  <c r="AR3" i="4"/>
  <c r="E3" i="4"/>
  <c r="E7" i="4" s="1"/>
  <c r="E12" i="4" s="1"/>
  <c r="I3" i="4"/>
  <c r="M3" i="4"/>
  <c r="Q3" i="4"/>
  <c r="U3" i="4"/>
  <c r="Y3" i="4"/>
  <c r="AC3" i="4"/>
  <c r="AG3" i="4"/>
  <c r="AK3" i="4"/>
  <c r="AO3" i="4"/>
  <c r="C3" i="4"/>
  <c r="C10" i="11"/>
  <c r="C15" i="11" s="1"/>
  <c r="D7" i="13"/>
  <c r="D12" i="13" s="1"/>
  <c r="C7" i="10"/>
  <c r="C12" i="10" s="1"/>
  <c r="B33" i="4"/>
  <c r="B11" i="16" s="1"/>
  <c r="B32" i="4"/>
  <c r="B34" i="4"/>
  <c r="B12" i="16" s="1"/>
  <c r="B31" i="4"/>
  <c r="B31" i="10"/>
  <c r="B34" i="10"/>
  <c r="B9" i="16" s="1"/>
  <c r="B32" i="10"/>
  <c r="B8" i="16" s="1"/>
  <c r="B33" i="10"/>
  <c r="B17" i="16" s="1"/>
  <c r="B40" i="11"/>
  <c r="B44" i="11"/>
  <c r="B20" i="16" s="1"/>
  <c r="B45" i="11"/>
  <c r="B15" i="16" s="1"/>
  <c r="B41" i="11"/>
  <c r="B13" i="16" s="1"/>
  <c r="B46" i="11"/>
  <c r="B21" i="16" s="1"/>
  <c r="B43" i="11"/>
  <c r="B14" i="16" s="1"/>
  <c r="B42" i="11"/>
  <c r="B19" i="16" s="1"/>
  <c r="B32" i="12"/>
  <c r="B23" i="16" s="1"/>
  <c r="B34" i="12"/>
  <c r="B33" i="12"/>
  <c r="B24" i="16" s="1"/>
  <c r="B31" i="12"/>
  <c r="F4" i="3"/>
  <c r="G6" i="3" s="1"/>
  <c r="B34" i="13"/>
  <c r="B33" i="13"/>
  <c r="B32" i="13"/>
  <c r="B33" i="15"/>
  <c r="B27" i="16" s="1"/>
  <c r="B31" i="15"/>
  <c r="B32" i="15"/>
  <c r="B26" i="16" s="1"/>
  <c r="B34" i="15"/>
  <c r="B28" i="16" s="1"/>
  <c r="G7" i="4"/>
  <c r="G12" i="4" s="1"/>
  <c r="G13" i="4" s="1"/>
  <c r="D16" i="11"/>
  <c r="D17" i="11"/>
  <c r="D18" i="11"/>
  <c r="D22" i="11"/>
  <c r="D19" i="11"/>
  <c r="D20" i="11"/>
  <c r="E7" i="15"/>
  <c r="E12" i="15" s="1"/>
  <c r="E7" i="10"/>
  <c r="E12" i="10" s="1"/>
  <c r="E13" i="10" s="1"/>
  <c r="D13" i="15"/>
  <c r="D14" i="15"/>
  <c r="D16" i="15"/>
  <c r="D15" i="15"/>
  <c r="D16" i="10"/>
  <c r="D15" i="10"/>
  <c r="D14" i="10"/>
  <c r="F16" i="4"/>
  <c r="F14" i="13"/>
  <c r="F16" i="13"/>
  <c r="F13" i="13"/>
  <c r="G7" i="13"/>
  <c r="G12" i="13" s="1"/>
  <c r="G15" i="13" s="1"/>
  <c r="F16" i="12"/>
  <c r="G7" i="12"/>
  <c r="G12" i="12" s="1"/>
  <c r="G15" i="12" s="1"/>
  <c r="F14" i="12"/>
  <c r="F13" i="12"/>
  <c r="G10" i="11"/>
  <c r="G15" i="11" s="1"/>
  <c r="F17" i="11"/>
  <c r="F21" i="11"/>
  <c r="F18" i="11"/>
  <c r="F22" i="11"/>
  <c r="F19" i="11"/>
  <c r="F20" i="11"/>
  <c r="F16" i="11"/>
  <c r="H10" i="6"/>
  <c r="J4" i="3"/>
  <c r="K8" i="3" s="1"/>
  <c r="E6" i="5" s="1"/>
  <c r="E18" i="5" s="1"/>
  <c r="H18" i="6" s="1"/>
  <c r="E8" i="3"/>
  <c r="H4" i="3"/>
  <c r="I7" i="3" s="1"/>
  <c r="E10" i="3"/>
  <c r="B4" i="3"/>
  <c r="C8" i="3" s="1"/>
  <c r="E5" i="3"/>
  <c r="E7" i="3"/>
  <c r="E11" i="3"/>
  <c r="E6" i="3"/>
  <c r="K33" i="2"/>
  <c r="F1" i="1"/>
  <c r="F15" i="4" l="1"/>
  <c r="C15" i="15"/>
  <c r="C13" i="15"/>
  <c r="C14" i="15"/>
  <c r="F13" i="4"/>
  <c r="C16" i="15"/>
  <c r="B21" i="17"/>
  <c r="C21" i="60"/>
  <c r="D21" i="60" s="1"/>
  <c r="E21" i="60" s="1"/>
  <c r="C11" i="60"/>
  <c r="D11" i="60" s="1"/>
  <c r="E11" i="60" s="1"/>
  <c r="B11" i="17"/>
  <c r="D15" i="13"/>
  <c r="D14" i="13"/>
  <c r="D16" i="13"/>
  <c r="D13" i="13"/>
  <c r="E13" i="4"/>
  <c r="E16" i="4"/>
  <c r="E14" i="4"/>
  <c r="E15" i="4"/>
  <c r="E15" i="12"/>
  <c r="E14" i="12"/>
  <c r="E16" i="12"/>
  <c r="E13" i="12"/>
  <c r="C7" i="9"/>
  <c r="C12" i="9" s="1"/>
  <c r="C27" i="60"/>
  <c r="D27" i="60" s="1"/>
  <c r="E27" i="60" s="1"/>
  <c r="B27" i="17"/>
  <c r="C23" i="60"/>
  <c r="D23" i="60" s="1"/>
  <c r="E23" i="60" s="1"/>
  <c r="B23" i="17"/>
  <c r="B13" i="17"/>
  <c r="C13" i="60"/>
  <c r="D13" i="60" s="1"/>
  <c r="E13" i="60" s="1"/>
  <c r="B17" i="17"/>
  <c r="C17" i="60"/>
  <c r="D17" i="60" s="1"/>
  <c r="E17" i="60" s="1"/>
  <c r="C21" i="11"/>
  <c r="C17" i="11"/>
  <c r="C22" i="11"/>
  <c r="C20" i="11"/>
  <c r="C18" i="11"/>
  <c r="C16" i="11"/>
  <c r="C19" i="11"/>
  <c r="K6" i="60"/>
  <c r="C15" i="13"/>
  <c r="C12" i="13"/>
  <c r="C16" i="12"/>
  <c r="C14" i="12"/>
  <c r="C15" i="12"/>
  <c r="C13" i="12"/>
  <c r="C28" i="60"/>
  <c r="D28" i="60" s="1"/>
  <c r="E28" i="60" s="1"/>
  <c r="B28" i="17"/>
  <c r="C19" i="60"/>
  <c r="D19" i="60" s="1"/>
  <c r="E19" i="60" s="1"/>
  <c r="B19" i="17"/>
  <c r="C15" i="60"/>
  <c r="D15" i="60" s="1"/>
  <c r="E15" i="60" s="1"/>
  <c r="B15" i="17"/>
  <c r="C8" i="60"/>
  <c r="D8" i="60" s="1"/>
  <c r="E8" i="60" s="1"/>
  <c r="B8" i="17"/>
  <c r="C12" i="60"/>
  <c r="D12" i="60" s="1"/>
  <c r="E12" i="60" s="1"/>
  <c r="B12" i="17"/>
  <c r="J4" i="60"/>
  <c r="C7" i="4"/>
  <c r="C12" i="4" s="1"/>
  <c r="C13" i="4" s="1"/>
  <c r="D15" i="12"/>
  <c r="D16" i="12"/>
  <c r="D13" i="12"/>
  <c r="D17" i="12" s="1"/>
  <c r="D14" i="12"/>
  <c r="E15" i="13"/>
  <c r="E16" i="13"/>
  <c r="E13" i="13"/>
  <c r="E17" i="13" s="1"/>
  <c r="E14" i="13"/>
  <c r="B26" i="17"/>
  <c r="C26" i="60"/>
  <c r="D26" i="60" s="1"/>
  <c r="E26" i="60" s="1"/>
  <c r="C24" i="60"/>
  <c r="D24" i="60" s="1"/>
  <c r="E24" i="60" s="1"/>
  <c r="B24" i="17"/>
  <c r="B14" i="17"/>
  <c r="C14" i="60"/>
  <c r="D14" i="60" s="1"/>
  <c r="E14" i="60" s="1"/>
  <c r="C20" i="60"/>
  <c r="D20" i="60" s="1"/>
  <c r="E20" i="60" s="1"/>
  <c r="B20" i="17"/>
  <c r="B9" i="17"/>
  <c r="C9" i="60"/>
  <c r="D9" i="60" s="1"/>
  <c r="E9" i="60" s="1"/>
  <c r="C15" i="10"/>
  <c r="C16" i="10"/>
  <c r="C14" i="10"/>
  <c r="C13" i="10"/>
  <c r="D7" i="4"/>
  <c r="D12" i="4" s="1"/>
  <c r="D13" i="4" s="1"/>
  <c r="L5" i="60"/>
  <c r="L16" i="60"/>
  <c r="E16" i="11"/>
  <c r="E21" i="11"/>
  <c r="E19" i="11"/>
  <c r="E18" i="11"/>
  <c r="E17" i="11"/>
  <c r="E20" i="11"/>
  <c r="E22" i="11"/>
  <c r="C13" i="1"/>
  <c r="C4" i="6" s="1"/>
  <c r="C5" i="1"/>
  <c r="K7" i="3"/>
  <c r="E5" i="5" s="1"/>
  <c r="E17" i="5" s="1"/>
  <c r="H17" i="6" s="1"/>
  <c r="G10" i="3"/>
  <c r="G9" i="3"/>
  <c r="B35" i="13"/>
  <c r="B10" i="16"/>
  <c r="B35" i="4"/>
  <c r="G8" i="3"/>
  <c r="B22" i="16"/>
  <c r="B35" i="12"/>
  <c r="G5" i="3"/>
  <c r="B25" i="16"/>
  <c r="B35" i="15"/>
  <c r="G11" i="3"/>
  <c r="G7" i="3"/>
  <c r="B18" i="16"/>
  <c r="B47" i="11"/>
  <c r="B7" i="16"/>
  <c r="B35" i="10"/>
  <c r="D17" i="10"/>
  <c r="D17" i="15"/>
  <c r="F17" i="13"/>
  <c r="D23" i="11"/>
  <c r="E7" i="9"/>
  <c r="E12" i="9" s="1"/>
  <c r="D13" i="9"/>
  <c r="D16" i="9"/>
  <c r="D15" i="9"/>
  <c r="D14" i="9"/>
  <c r="E14" i="10"/>
  <c r="E15" i="10"/>
  <c r="E16" i="10"/>
  <c r="F7" i="10"/>
  <c r="F12" i="10" s="1"/>
  <c r="E13" i="15"/>
  <c r="E14" i="15"/>
  <c r="E16" i="15"/>
  <c r="E15" i="15"/>
  <c r="F7" i="15"/>
  <c r="F12" i="15" s="1"/>
  <c r="G15" i="4"/>
  <c r="F17" i="4"/>
  <c r="H7" i="4"/>
  <c r="H12" i="4" s="1"/>
  <c r="G14" i="4"/>
  <c r="G16" i="4"/>
  <c r="H7" i="13"/>
  <c r="H12" i="13" s="1"/>
  <c r="H15" i="13" s="1"/>
  <c r="G13" i="13"/>
  <c r="G16" i="13"/>
  <c r="G14" i="13"/>
  <c r="F17" i="12"/>
  <c r="G13" i="12"/>
  <c r="H7" i="12"/>
  <c r="H12" i="12" s="1"/>
  <c r="H15" i="12" s="1"/>
  <c r="G16" i="12"/>
  <c r="G14" i="12"/>
  <c r="H10" i="11"/>
  <c r="H15" i="11" s="1"/>
  <c r="H21" i="11" s="1"/>
  <c r="G19" i="11"/>
  <c r="G20" i="11"/>
  <c r="G17" i="11"/>
  <c r="G21" i="11"/>
  <c r="G18" i="11"/>
  <c r="G22" i="11"/>
  <c r="F23" i="11"/>
  <c r="G16" i="11"/>
  <c r="K10" i="3"/>
  <c r="E8" i="5" s="1"/>
  <c r="E20" i="5" s="1"/>
  <c r="H20" i="6" s="1"/>
  <c r="I5" i="3"/>
  <c r="K11" i="3"/>
  <c r="E9" i="5" s="1"/>
  <c r="E21" i="5" s="1"/>
  <c r="H21" i="6" s="1"/>
  <c r="K5" i="3"/>
  <c r="K9" i="3"/>
  <c r="E7" i="5" s="1"/>
  <c r="E19" i="5" s="1"/>
  <c r="H19" i="6" s="1"/>
  <c r="K6" i="3"/>
  <c r="E4" i="5" s="1"/>
  <c r="E16" i="5" s="1"/>
  <c r="H16" i="6" s="1"/>
  <c r="C5" i="3"/>
  <c r="I6" i="3"/>
  <c r="I11" i="3"/>
  <c r="I8" i="3"/>
  <c r="I10" i="3"/>
  <c r="I9" i="3"/>
  <c r="E4" i="3"/>
  <c r="C9" i="3"/>
  <c r="L9" i="3" s="1"/>
  <c r="C6" i="3"/>
  <c r="C10" i="3"/>
  <c r="C11" i="3"/>
  <c r="C7" i="3"/>
  <c r="C14" i="1"/>
  <c r="C5" i="6" s="1"/>
  <c r="D13" i="1"/>
  <c r="F24" i="60" l="1"/>
  <c r="G24" i="60" s="1"/>
  <c r="H24" i="60" s="1"/>
  <c r="F19" i="60"/>
  <c r="G19" i="60" s="1"/>
  <c r="H19" i="60" s="1"/>
  <c r="F27" i="60"/>
  <c r="G27" i="60" s="1"/>
  <c r="H27" i="60" s="1"/>
  <c r="F9" i="60"/>
  <c r="G9" i="60" s="1"/>
  <c r="H9" i="60" s="1"/>
  <c r="F26" i="60"/>
  <c r="G26" i="60" s="1"/>
  <c r="H26" i="60" s="1"/>
  <c r="G17" i="60"/>
  <c r="H17" i="60" s="1"/>
  <c r="F17" i="60"/>
  <c r="C17" i="15"/>
  <c r="F12" i="60"/>
  <c r="G12" i="60" s="1"/>
  <c r="H12" i="60" s="1"/>
  <c r="F15" i="60"/>
  <c r="G15" i="60" s="1"/>
  <c r="H15" i="60" s="1"/>
  <c r="F28" i="60"/>
  <c r="G28" i="60" s="1"/>
  <c r="H28" i="60" s="1"/>
  <c r="F23" i="60"/>
  <c r="G23" i="60" s="1"/>
  <c r="H23" i="60" s="1"/>
  <c r="F20" i="60"/>
  <c r="G20" i="60" s="1"/>
  <c r="H20" i="60" s="1"/>
  <c r="F8" i="60"/>
  <c r="G8" i="60" s="1"/>
  <c r="H8" i="60" s="1"/>
  <c r="F21" i="60"/>
  <c r="G21" i="60" s="1"/>
  <c r="H21" i="60" s="1"/>
  <c r="L11" i="3"/>
  <c r="B10" i="5" s="1"/>
  <c r="C17" i="10"/>
  <c r="F14" i="60"/>
  <c r="G14" i="60" s="1"/>
  <c r="H14" i="60" s="1"/>
  <c r="L6" i="3"/>
  <c r="L5" i="3"/>
  <c r="C23" i="11"/>
  <c r="F13" i="60"/>
  <c r="G13" i="60" s="1"/>
  <c r="H13" i="60" s="1"/>
  <c r="F11" i="60"/>
  <c r="G11" i="60" s="1"/>
  <c r="H11" i="60" s="1"/>
  <c r="C22" i="60"/>
  <c r="D22" i="60" s="1"/>
  <c r="E22" i="60" s="1"/>
  <c r="B22" i="17"/>
  <c r="M16" i="60"/>
  <c r="K4" i="60"/>
  <c r="C17" i="12"/>
  <c r="C16" i="13"/>
  <c r="C13" i="13"/>
  <c r="C14" i="13"/>
  <c r="E17" i="12"/>
  <c r="D17" i="13"/>
  <c r="B18" i="17"/>
  <c r="C18" i="60"/>
  <c r="D18" i="60" s="1"/>
  <c r="E18" i="60" s="1"/>
  <c r="B25" i="17"/>
  <c r="C25" i="60"/>
  <c r="D25" i="60" s="1"/>
  <c r="E25" i="60" s="1"/>
  <c r="L8" i="3"/>
  <c r="B7" i="5" s="1"/>
  <c r="V6" i="5" s="1"/>
  <c r="D15" i="4"/>
  <c r="D14" i="4"/>
  <c r="D16" i="4"/>
  <c r="C14" i="4"/>
  <c r="C15" i="4"/>
  <c r="C16" i="4"/>
  <c r="M5" i="60"/>
  <c r="L6" i="60"/>
  <c r="B29" i="16"/>
  <c r="C7" i="60"/>
  <c r="B7" i="17"/>
  <c r="C10" i="60"/>
  <c r="D10" i="60" s="1"/>
  <c r="E10" i="60" s="1"/>
  <c r="B10" i="17"/>
  <c r="E23" i="11"/>
  <c r="C14" i="9"/>
  <c r="C16" i="9"/>
  <c r="C15" i="9"/>
  <c r="C13" i="9"/>
  <c r="E17" i="4"/>
  <c r="E13" i="1"/>
  <c r="D4" i="6"/>
  <c r="D5" i="1"/>
  <c r="C6" i="1"/>
  <c r="G4" i="3"/>
  <c r="B5" i="5"/>
  <c r="B4" i="5"/>
  <c r="L7" i="3"/>
  <c r="B6" i="5" s="1"/>
  <c r="L10" i="3"/>
  <c r="B9" i="5" s="1"/>
  <c r="E17" i="10"/>
  <c r="E17" i="15"/>
  <c r="G17" i="4"/>
  <c r="D17" i="9"/>
  <c r="F7" i="9"/>
  <c r="F12" i="9" s="1"/>
  <c r="E14" i="9"/>
  <c r="E13" i="9"/>
  <c r="E16" i="9"/>
  <c r="E15" i="9"/>
  <c r="F13" i="15"/>
  <c r="F14" i="15"/>
  <c r="F16" i="15"/>
  <c r="F15" i="15"/>
  <c r="G7" i="10"/>
  <c r="G12" i="10" s="1"/>
  <c r="G7" i="15"/>
  <c r="G12" i="15" s="1"/>
  <c r="F13" i="10"/>
  <c r="F15" i="10"/>
  <c r="F16" i="10"/>
  <c r="F14" i="10"/>
  <c r="E3" i="5"/>
  <c r="E15" i="5" s="1"/>
  <c r="H15" i="6" s="1"/>
  <c r="H20" i="11"/>
  <c r="H14" i="4"/>
  <c r="H16" i="4"/>
  <c r="H13" i="4"/>
  <c r="I7" i="4"/>
  <c r="I12" i="4" s="1"/>
  <c r="H15" i="4"/>
  <c r="G17" i="13"/>
  <c r="H13" i="13"/>
  <c r="H16" i="13"/>
  <c r="I7" i="13"/>
  <c r="I12" i="13" s="1"/>
  <c r="I15" i="13" s="1"/>
  <c r="H14" i="13"/>
  <c r="H14" i="12"/>
  <c r="G17" i="12"/>
  <c r="I7" i="12"/>
  <c r="I12" i="12" s="1"/>
  <c r="I15" i="12" s="1"/>
  <c r="H13" i="12"/>
  <c r="H16" i="12"/>
  <c r="H22" i="11"/>
  <c r="H17" i="11"/>
  <c r="H19" i="11"/>
  <c r="H18" i="11"/>
  <c r="H16" i="11"/>
  <c r="I10" i="11"/>
  <c r="I15" i="11" s="1"/>
  <c r="G23" i="11"/>
  <c r="K4" i="3"/>
  <c r="I4" i="3"/>
  <c r="B8" i="5"/>
  <c r="C4" i="3"/>
  <c r="C15" i="1"/>
  <c r="C6" i="6" s="1"/>
  <c r="D14" i="1"/>
  <c r="F10" i="60" l="1"/>
  <c r="G10" i="60" s="1"/>
  <c r="H10" i="60" s="1"/>
  <c r="F25" i="60"/>
  <c r="G25" i="60" s="1"/>
  <c r="H25" i="60" s="1"/>
  <c r="C17" i="13"/>
  <c r="F22" i="60"/>
  <c r="G22" i="60" s="1"/>
  <c r="H22" i="60" s="1"/>
  <c r="C17" i="4"/>
  <c r="D17" i="4"/>
  <c r="F18" i="60"/>
  <c r="G18" i="60" s="1"/>
  <c r="H18" i="60" s="1"/>
  <c r="C17" i="9"/>
  <c r="I21" i="60"/>
  <c r="I28" i="60"/>
  <c r="I12" i="60"/>
  <c r="I14" i="60"/>
  <c r="N5" i="60"/>
  <c r="I24" i="60"/>
  <c r="I23" i="60"/>
  <c r="I19" i="60"/>
  <c r="L4" i="60"/>
  <c r="I17" i="60"/>
  <c r="B29" i="17"/>
  <c r="D7" i="60"/>
  <c r="E7" i="60" s="1"/>
  <c r="C29" i="60"/>
  <c r="I27" i="60"/>
  <c r="M6" i="60"/>
  <c r="I15" i="60"/>
  <c r="I26" i="60"/>
  <c r="I9" i="60"/>
  <c r="I11" i="60"/>
  <c r="I13" i="60"/>
  <c r="I20" i="60"/>
  <c r="I8" i="60"/>
  <c r="N16" i="60"/>
  <c r="B11" i="5"/>
  <c r="E14" i="1"/>
  <c r="D5" i="6"/>
  <c r="C7" i="1"/>
  <c r="D6" i="1"/>
  <c r="AN6" i="5"/>
  <c r="L6" i="5"/>
  <c r="AG6" i="5"/>
  <c r="AC6" i="5"/>
  <c r="AI6" i="5"/>
  <c r="S6" i="5"/>
  <c r="Y6" i="5"/>
  <c r="X6" i="5"/>
  <c r="AT6" i="5"/>
  <c r="AO6" i="5"/>
  <c r="AR6" i="5"/>
  <c r="H6" i="5"/>
  <c r="AD6" i="5"/>
  <c r="W6" i="5"/>
  <c r="R6" i="5"/>
  <c r="AS6" i="5"/>
  <c r="AB6" i="5"/>
  <c r="AM6" i="5"/>
  <c r="G6" i="5"/>
  <c r="N6" i="5"/>
  <c r="AH6" i="5"/>
  <c r="AK6" i="5"/>
  <c r="Q6" i="5"/>
  <c r="M6" i="5"/>
  <c r="AJ6" i="5"/>
  <c r="T6" i="5"/>
  <c r="AU6" i="5"/>
  <c r="AE6" i="5"/>
  <c r="O6" i="5"/>
  <c r="AP6" i="5"/>
  <c r="Z6" i="5"/>
  <c r="J6" i="5"/>
  <c r="U6" i="5"/>
  <c r="I6" i="5"/>
  <c r="F6" i="5"/>
  <c r="AF6" i="5"/>
  <c r="P6" i="5"/>
  <c r="AQ6" i="5"/>
  <c r="AA6" i="5"/>
  <c r="K6" i="5"/>
  <c r="AL6" i="5"/>
  <c r="H9" i="5"/>
  <c r="L9" i="5"/>
  <c r="P9" i="5"/>
  <c r="T9" i="5"/>
  <c r="X9" i="5"/>
  <c r="AB9" i="5"/>
  <c r="AF9" i="5"/>
  <c r="AJ9" i="5"/>
  <c r="AN9" i="5"/>
  <c r="AR9" i="5"/>
  <c r="F9" i="5"/>
  <c r="G9" i="5"/>
  <c r="O9" i="5"/>
  <c r="W9" i="5"/>
  <c r="AE9" i="5"/>
  <c r="AM9" i="5"/>
  <c r="AU9" i="5"/>
  <c r="I9" i="5"/>
  <c r="M9" i="5"/>
  <c r="Q9" i="5"/>
  <c r="U9" i="5"/>
  <c r="Y9" i="5"/>
  <c r="AC9" i="5"/>
  <c r="AG9" i="5"/>
  <c r="AK9" i="5"/>
  <c r="AO9" i="5"/>
  <c r="AS9" i="5"/>
  <c r="K9" i="5"/>
  <c r="S9" i="5"/>
  <c r="AA9" i="5"/>
  <c r="AI9" i="5"/>
  <c r="AQ9" i="5"/>
  <c r="J9" i="5"/>
  <c r="N9" i="5"/>
  <c r="R9" i="5"/>
  <c r="V9" i="5"/>
  <c r="Z9" i="5"/>
  <c r="AD9" i="5"/>
  <c r="AH9" i="5"/>
  <c r="AL9" i="5"/>
  <c r="AP9" i="5"/>
  <c r="AT9" i="5"/>
  <c r="J8" i="5"/>
  <c r="N8" i="5"/>
  <c r="R8" i="5"/>
  <c r="V8" i="5"/>
  <c r="Z8" i="5"/>
  <c r="AD8" i="5"/>
  <c r="AH8" i="5"/>
  <c r="AL8" i="5"/>
  <c r="AP8" i="5"/>
  <c r="AT8" i="5"/>
  <c r="M8" i="5"/>
  <c r="U8" i="5"/>
  <c r="AC8" i="5"/>
  <c r="AK8" i="5"/>
  <c r="G8" i="5"/>
  <c r="K8" i="5"/>
  <c r="O8" i="5"/>
  <c r="S8" i="5"/>
  <c r="W8" i="5"/>
  <c r="AA8" i="5"/>
  <c r="AE8" i="5"/>
  <c r="AI8" i="5"/>
  <c r="AM8" i="5"/>
  <c r="AQ8" i="5"/>
  <c r="AU8" i="5"/>
  <c r="I8" i="5"/>
  <c r="Q8" i="5"/>
  <c r="Y8" i="5"/>
  <c r="AG8" i="5"/>
  <c r="H8" i="5"/>
  <c r="L8" i="5"/>
  <c r="P8" i="5"/>
  <c r="T8" i="5"/>
  <c r="X8" i="5"/>
  <c r="AB8" i="5"/>
  <c r="AF8" i="5"/>
  <c r="AJ8" i="5"/>
  <c r="AN8" i="5"/>
  <c r="AR8" i="5"/>
  <c r="F8" i="5"/>
  <c r="AS8" i="5"/>
  <c r="AO8" i="5"/>
  <c r="H5" i="5"/>
  <c r="L5" i="5"/>
  <c r="P5" i="5"/>
  <c r="T5" i="5"/>
  <c r="X5" i="5"/>
  <c r="AB5" i="5"/>
  <c r="AF5" i="5"/>
  <c r="AJ5" i="5"/>
  <c r="AN5" i="5"/>
  <c r="AR5" i="5"/>
  <c r="F5" i="5"/>
  <c r="I5" i="5"/>
  <c r="M5" i="5"/>
  <c r="Q5" i="5"/>
  <c r="U5" i="5"/>
  <c r="Y5" i="5"/>
  <c r="AC5" i="5"/>
  <c r="AG5" i="5"/>
  <c r="AK5" i="5"/>
  <c r="AO5" i="5"/>
  <c r="AS5" i="5"/>
  <c r="J5" i="5"/>
  <c r="N5" i="5"/>
  <c r="R5" i="5"/>
  <c r="V5" i="5"/>
  <c r="Z5" i="5"/>
  <c r="AD5" i="5"/>
  <c r="AH5" i="5"/>
  <c r="AL5" i="5"/>
  <c r="AP5" i="5"/>
  <c r="AT5" i="5"/>
  <c r="S5" i="5"/>
  <c r="AI5" i="5"/>
  <c r="AU5" i="5"/>
  <c r="G5" i="5"/>
  <c r="W5" i="5"/>
  <c r="AM5" i="5"/>
  <c r="O5" i="5"/>
  <c r="K5" i="5"/>
  <c r="AA5" i="5"/>
  <c r="AQ5" i="5"/>
  <c r="AE5" i="5"/>
  <c r="H7" i="5"/>
  <c r="L7" i="5"/>
  <c r="P7" i="5"/>
  <c r="T7" i="5"/>
  <c r="X7" i="5"/>
  <c r="AB7" i="5"/>
  <c r="AF7" i="5"/>
  <c r="AJ7" i="5"/>
  <c r="AN7" i="5"/>
  <c r="AR7" i="5"/>
  <c r="F7" i="5"/>
  <c r="I7" i="5"/>
  <c r="M7" i="5"/>
  <c r="Q7" i="5"/>
  <c r="U7" i="5"/>
  <c r="Y7" i="5"/>
  <c r="AC7" i="5"/>
  <c r="AG7" i="5"/>
  <c r="AK7" i="5"/>
  <c r="AO7" i="5"/>
  <c r="AS7" i="5"/>
  <c r="J7" i="5"/>
  <c r="N7" i="5"/>
  <c r="R7" i="5"/>
  <c r="V7" i="5"/>
  <c r="Z7" i="5"/>
  <c r="AD7" i="5"/>
  <c r="AH7" i="5"/>
  <c r="AL7" i="5"/>
  <c r="AP7" i="5"/>
  <c r="AT7" i="5"/>
  <c r="G7" i="5"/>
  <c r="W7" i="5"/>
  <c r="AM7" i="5"/>
  <c r="K7" i="5"/>
  <c r="AA7" i="5"/>
  <c r="AQ7" i="5"/>
  <c r="AI7" i="5"/>
  <c r="O7" i="5"/>
  <c r="AE7" i="5"/>
  <c r="AU7" i="5"/>
  <c r="S7" i="5"/>
  <c r="H3" i="5"/>
  <c r="L3" i="5"/>
  <c r="P3" i="5"/>
  <c r="T3" i="5"/>
  <c r="X3" i="5"/>
  <c r="AB3" i="5"/>
  <c r="AF3" i="5"/>
  <c r="AJ3" i="5"/>
  <c r="AN3" i="5"/>
  <c r="AR3" i="5"/>
  <c r="F3" i="5"/>
  <c r="I3" i="5"/>
  <c r="M3" i="5"/>
  <c r="Q3" i="5"/>
  <c r="U3" i="5"/>
  <c r="Y3" i="5"/>
  <c r="AC3" i="5"/>
  <c r="AG3" i="5"/>
  <c r="AK3" i="5"/>
  <c r="AO3" i="5"/>
  <c r="AS3" i="5"/>
  <c r="J3" i="5"/>
  <c r="N3" i="5"/>
  <c r="R3" i="5"/>
  <c r="V3" i="5"/>
  <c r="Z3" i="5"/>
  <c r="AD3" i="5"/>
  <c r="AH3" i="5"/>
  <c r="AL3" i="5"/>
  <c r="AP3" i="5"/>
  <c r="AT3" i="5"/>
  <c r="O3" i="5"/>
  <c r="AE3" i="5"/>
  <c r="AU3" i="5"/>
  <c r="G3" i="5"/>
  <c r="AM3" i="5"/>
  <c r="AA3" i="5"/>
  <c r="S3" i="5"/>
  <c r="AI3" i="5"/>
  <c r="K3" i="5"/>
  <c r="W3" i="5"/>
  <c r="AQ3" i="5"/>
  <c r="J4" i="5"/>
  <c r="N4" i="5"/>
  <c r="R4" i="5"/>
  <c r="V4" i="5"/>
  <c r="Z4" i="5"/>
  <c r="AD4" i="5"/>
  <c r="AH4" i="5"/>
  <c r="AL4" i="5"/>
  <c r="AP4" i="5"/>
  <c r="AT4" i="5"/>
  <c r="G4" i="5"/>
  <c r="K4" i="5"/>
  <c r="O4" i="5"/>
  <c r="S4" i="5"/>
  <c r="W4" i="5"/>
  <c r="AA4" i="5"/>
  <c r="AE4" i="5"/>
  <c r="AI4" i="5"/>
  <c r="AM4" i="5"/>
  <c r="AQ4" i="5"/>
  <c r="AU4" i="5"/>
  <c r="H4" i="5"/>
  <c r="L4" i="5"/>
  <c r="P4" i="5"/>
  <c r="T4" i="5"/>
  <c r="X4" i="5"/>
  <c r="AB4" i="5"/>
  <c r="AF4" i="5"/>
  <c r="AJ4" i="5"/>
  <c r="AN4" i="5"/>
  <c r="AR4" i="5"/>
  <c r="F4" i="5"/>
  <c r="I4" i="5"/>
  <c r="Y4" i="5"/>
  <c r="AO4" i="5"/>
  <c r="M4" i="5"/>
  <c r="AC4" i="5"/>
  <c r="AS4" i="5"/>
  <c r="U4" i="5"/>
  <c r="Q4" i="5"/>
  <c r="AG4" i="5"/>
  <c r="AK4" i="5"/>
  <c r="H17" i="13"/>
  <c r="F17" i="10"/>
  <c r="F17" i="15"/>
  <c r="F14" i="9"/>
  <c r="F15" i="9"/>
  <c r="F13" i="9"/>
  <c r="F16" i="9"/>
  <c r="G7" i="9"/>
  <c r="G12" i="9" s="1"/>
  <c r="E17" i="9"/>
  <c r="G13" i="15"/>
  <c r="G14" i="15"/>
  <c r="G15" i="15"/>
  <c r="G16" i="15"/>
  <c r="H7" i="15"/>
  <c r="H12" i="15" s="1"/>
  <c r="G15" i="10"/>
  <c r="G13" i="10"/>
  <c r="G16" i="10"/>
  <c r="G14" i="10"/>
  <c r="H7" i="10"/>
  <c r="H12" i="10" s="1"/>
  <c r="H22" i="6"/>
  <c r="E22" i="5"/>
  <c r="E10" i="5"/>
  <c r="I14" i="4"/>
  <c r="I16" i="4"/>
  <c r="J7" i="4"/>
  <c r="J12" i="4" s="1"/>
  <c r="J13" i="4" s="1"/>
  <c r="I15" i="4"/>
  <c r="I13" i="4"/>
  <c r="H17" i="4"/>
  <c r="J7" i="13"/>
  <c r="J12" i="13" s="1"/>
  <c r="J15" i="13" s="1"/>
  <c r="I14" i="13"/>
  <c r="I16" i="13"/>
  <c r="I13" i="13"/>
  <c r="I13" i="12"/>
  <c r="I16" i="12"/>
  <c r="H17" i="12"/>
  <c r="J7" i="12"/>
  <c r="J12" i="12" s="1"/>
  <c r="J15" i="12" s="1"/>
  <c r="I14" i="12"/>
  <c r="H23" i="11"/>
  <c r="J10" i="11"/>
  <c r="J15" i="11" s="1"/>
  <c r="I21" i="11"/>
  <c r="I22" i="11"/>
  <c r="I20" i="11"/>
  <c r="I16" i="11"/>
  <c r="I18" i="11"/>
  <c r="I17" i="11"/>
  <c r="I19" i="11"/>
  <c r="C16" i="1"/>
  <c r="C7" i="6" s="1"/>
  <c r="D15" i="1"/>
  <c r="F7" i="60" l="1"/>
  <c r="F29" i="60" s="1"/>
  <c r="J8" i="60"/>
  <c r="J20" i="60"/>
  <c r="J11" i="60"/>
  <c r="J26" i="60"/>
  <c r="N6" i="60"/>
  <c r="J17" i="60"/>
  <c r="M4" i="60"/>
  <c r="J23" i="60"/>
  <c r="J24" i="60"/>
  <c r="J14" i="60"/>
  <c r="J28" i="60"/>
  <c r="I10" i="60"/>
  <c r="B19" i="63"/>
  <c r="H42" i="63"/>
  <c r="O16" i="60"/>
  <c r="I18" i="60"/>
  <c r="J13" i="60"/>
  <c r="J9" i="60"/>
  <c r="J15" i="60"/>
  <c r="J27" i="60"/>
  <c r="I22" i="60"/>
  <c r="J19" i="60"/>
  <c r="I25" i="60"/>
  <c r="O5" i="60"/>
  <c r="J12" i="60"/>
  <c r="J21" i="60"/>
  <c r="C8" i="1"/>
  <c r="D7" i="1"/>
  <c r="E15" i="1"/>
  <c r="D6" i="6"/>
  <c r="J16" i="13"/>
  <c r="J13" i="13"/>
  <c r="G17" i="15"/>
  <c r="G17" i="10"/>
  <c r="G16" i="9"/>
  <c r="G15" i="9"/>
  <c r="G13" i="9"/>
  <c r="G14" i="9"/>
  <c r="F17" i="9"/>
  <c r="H7" i="9"/>
  <c r="H12" i="9" s="1"/>
  <c r="H16" i="10"/>
  <c r="H15" i="10"/>
  <c r="H14" i="10"/>
  <c r="I7" i="10"/>
  <c r="I12" i="10" s="1"/>
  <c r="H13" i="15"/>
  <c r="H14" i="15"/>
  <c r="H15" i="15"/>
  <c r="H16" i="15"/>
  <c r="H13" i="10"/>
  <c r="I7" i="15"/>
  <c r="I12" i="15" s="1"/>
  <c r="F10" i="5"/>
  <c r="F14" i="5" s="1"/>
  <c r="I14" i="6" s="1"/>
  <c r="J15" i="4"/>
  <c r="K7" i="4"/>
  <c r="K12" i="4" s="1"/>
  <c r="K13" i="4" s="1"/>
  <c r="I17" i="4"/>
  <c r="J14" i="4"/>
  <c r="J16" i="4"/>
  <c r="I17" i="13"/>
  <c r="K7" i="13"/>
  <c r="K12" i="13" s="1"/>
  <c r="K15" i="13" s="1"/>
  <c r="J14" i="13"/>
  <c r="I17" i="12"/>
  <c r="J14" i="12"/>
  <c r="J13" i="12"/>
  <c r="K7" i="12"/>
  <c r="K12" i="12" s="1"/>
  <c r="K15" i="12" s="1"/>
  <c r="J16" i="12"/>
  <c r="K10" i="11"/>
  <c r="K15" i="11" s="1"/>
  <c r="K18" i="11" s="1"/>
  <c r="I23" i="11"/>
  <c r="J19" i="11"/>
  <c r="J20" i="11"/>
  <c r="J21" i="11"/>
  <c r="J22" i="11"/>
  <c r="J17" i="11"/>
  <c r="J18" i="11"/>
  <c r="J16" i="11"/>
  <c r="G10" i="5"/>
  <c r="G14" i="5" s="1"/>
  <c r="C17" i="1"/>
  <c r="C8" i="6" s="1"/>
  <c r="D16" i="1"/>
  <c r="G7" i="60" l="1"/>
  <c r="J22" i="60"/>
  <c r="K15" i="60"/>
  <c r="K13" i="60"/>
  <c r="P16" i="60"/>
  <c r="J10" i="60"/>
  <c r="K14" i="60"/>
  <c r="K23" i="60"/>
  <c r="K17" i="60"/>
  <c r="K26" i="60"/>
  <c r="K20" i="60"/>
  <c r="K12" i="60"/>
  <c r="J25" i="60"/>
  <c r="K27" i="60"/>
  <c r="K9" i="60"/>
  <c r="J18" i="60"/>
  <c r="B49" i="63"/>
  <c r="B44" i="63"/>
  <c r="B45" i="63"/>
  <c r="B43" i="63"/>
  <c r="B46" i="63"/>
  <c r="B48" i="63"/>
  <c r="B47" i="63"/>
  <c r="K28" i="60"/>
  <c r="K24" i="60"/>
  <c r="O6" i="60"/>
  <c r="K11" i="60"/>
  <c r="K8" i="60"/>
  <c r="K21" i="60"/>
  <c r="P5" i="60"/>
  <c r="K19" i="60"/>
  <c r="B22" i="63"/>
  <c r="B21" i="63"/>
  <c r="B20" i="63"/>
  <c r="B26" i="63"/>
  <c r="B24" i="63"/>
  <c r="B25" i="63"/>
  <c r="B23" i="63"/>
  <c r="N4" i="60"/>
  <c r="E16" i="1"/>
  <c r="D7" i="6"/>
  <c r="C9" i="1"/>
  <c r="D8" i="1"/>
  <c r="J17" i="13"/>
  <c r="H17" i="10"/>
  <c r="H17" i="15"/>
  <c r="G17" i="9"/>
  <c r="I7" i="9"/>
  <c r="I12" i="9" s="1"/>
  <c r="I16" i="9" s="1"/>
  <c r="H15" i="9"/>
  <c r="H16" i="9"/>
  <c r="H13" i="9"/>
  <c r="H14" i="9"/>
  <c r="I13" i="10"/>
  <c r="I15" i="10"/>
  <c r="I16" i="10"/>
  <c r="I14" i="10"/>
  <c r="I13" i="15"/>
  <c r="I16" i="15"/>
  <c r="I14" i="15"/>
  <c r="I15" i="15"/>
  <c r="J7" i="10"/>
  <c r="J12" i="10" s="1"/>
  <c r="J7" i="15"/>
  <c r="J12" i="15" s="1"/>
  <c r="F17" i="5"/>
  <c r="I17" i="6" s="1"/>
  <c r="I5" i="6" s="1"/>
  <c r="C43" i="11" s="1"/>
  <c r="F21" i="5"/>
  <c r="I21" i="6" s="1"/>
  <c r="I9" i="6" s="1"/>
  <c r="C33" i="15" s="1"/>
  <c r="F19" i="5"/>
  <c r="I19" i="6" s="1"/>
  <c r="I7" i="6" s="1"/>
  <c r="C31" i="13" s="1"/>
  <c r="F18" i="5"/>
  <c r="I18" i="6" s="1"/>
  <c r="I6" i="6" s="1"/>
  <c r="C33" i="12" s="1"/>
  <c r="F20" i="5"/>
  <c r="I20" i="6" s="1"/>
  <c r="I8" i="6" s="1"/>
  <c r="C34" i="4" s="1"/>
  <c r="F16" i="5"/>
  <c r="I16" i="6" s="1"/>
  <c r="I4" i="6" s="1"/>
  <c r="C31" i="10" s="1"/>
  <c r="F15" i="5"/>
  <c r="I15" i="6" s="1"/>
  <c r="I3" i="6" s="1"/>
  <c r="C30" i="9" s="1"/>
  <c r="C31" i="15"/>
  <c r="J17" i="4"/>
  <c r="K16" i="4"/>
  <c r="K14" i="4"/>
  <c r="L7" i="4"/>
  <c r="L12" i="4" s="1"/>
  <c r="K15" i="4"/>
  <c r="K14" i="13"/>
  <c r="K16" i="13"/>
  <c r="L7" i="13"/>
  <c r="L12" i="13" s="1"/>
  <c r="L15" i="13" s="1"/>
  <c r="K13" i="13"/>
  <c r="K16" i="12"/>
  <c r="J17" i="12"/>
  <c r="L7" i="12"/>
  <c r="L12" i="12" s="1"/>
  <c r="L15" i="12" s="1"/>
  <c r="K14" i="12"/>
  <c r="K13" i="12"/>
  <c r="L10" i="11"/>
  <c r="L15" i="11" s="1"/>
  <c r="J23" i="11"/>
  <c r="K16" i="11"/>
  <c r="K20" i="11"/>
  <c r="K21" i="11"/>
  <c r="K22" i="11"/>
  <c r="K17" i="11"/>
  <c r="K19" i="11"/>
  <c r="G15" i="5"/>
  <c r="J15" i="6" s="1"/>
  <c r="J3" i="6" s="1"/>
  <c r="J14" i="6"/>
  <c r="G21" i="5"/>
  <c r="J21" i="6" s="1"/>
  <c r="J9" i="6" s="1"/>
  <c r="G19" i="5"/>
  <c r="J19" i="6" s="1"/>
  <c r="J7" i="6" s="1"/>
  <c r="G16" i="5"/>
  <c r="J16" i="6" s="1"/>
  <c r="J4" i="6" s="1"/>
  <c r="G20" i="5"/>
  <c r="J20" i="6" s="1"/>
  <c r="J8" i="6" s="1"/>
  <c r="G18" i="5"/>
  <c r="J18" i="6" s="1"/>
  <c r="J6" i="6" s="1"/>
  <c r="G17" i="5"/>
  <c r="H10" i="5"/>
  <c r="H14" i="5" s="1"/>
  <c r="K14" i="6" s="1"/>
  <c r="C18" i="1"/>
  <c r="C9" i="6" s="1"/>
  <c r="D17" i="1"/>
  <c r="H7" i="60" l="1"/>
  <c r="G29" i="60"/>
  <c r="O4" i="60"/>
  <c r="V8" i="66"/>
  <c r="V8" i="64"/>
  <c r="V4" i="66"/>
  <c r="V4" i="64"/>
  <c r="L9" i="60"/>
  <c r="K25" i="60"/>
  <c r="L20" i="60"/>
  <c r="L17" i="60"/>
  <c r="L14" i="60"/>
  <c r="Q16" i="60"/>
  <c r="L15" i="60"/>
  <c r="H43" i="63"/>
  <c r="D19" i="63"/>
  <c r="Q5" i="60"/>
  <c r="L8" i="60"/>
  <c r="P6" i="60"/>
  <c r="L28" i="60"/>
  <c r="V6" i="66"/>
  <c r="V6" i="64"/>
  <c r="V9" i="66"/>
  <c r="V9" i="64"/>
  <c r="V3" i="64"/>
  <c r="V3" i="66"/>
  <c r="B50" i="63"/>
  <c r="K18" i="60"/>
  <c r="L27" i="60"/>
  <c r="L12" i="60"/>
  <c r="L26" i="60"/>
  <c r="L23" i="60"/>
  <c r="K10" i="60"/>
  <c r="L13" i="60"/>
  <c r="K22" i="60"/>
  <c r="L19" i="60"/>
  <c r="L21" i="60"/>
  <c r="L11" i="60"/>
  <c r="L24" i="60"/>
  <c r="V7" i="64"/>
  <c r="V7" i="66"/>
  <c r="V5" i="64"/>
  <c r="V5" i="66"/>
  <c r="C10" i="1"/>
  <c r="D9" i="1"/>
  <c r="C27" i="16"/>
  <c r="C24" i="16"/>
  <c r="E17" i="1"/>
  <c r="D8" i="6"/>
  <c r="C12" i="16"/>
  <c r="C14" i="16"/>
  <c r="C34" i="15"/>
  <c r="C33" i="13"/>
  <c r="C32" i="15"/>
  <c r="C32" i="10"/>
  <c r="C33" i="10"/>
  <c r="C34" i="10"/>
  <c r="C44" i="11"/>
  <c r="C33" i="4"/>
  <c r="C41" i="11"/>
  <c r="C46" i="11"/>
  <c r="C45" i="11"/>
  <c r="C32" i="4"/>
  <c r="C40" i="11"/>
  <c r="C31" i="4"/>
  <c r="C42" i="11"/>
  <c r="I17" i="15"/>
  <c r="I17" i="10"/>
  <c r="I15" i="9"/>
  <c r="I13" i="9"/>
  <c r="I14" i="9"/>
  <c r="H17" i="9"/>
  <c r="J7" i="9"/>
  <c r="J12" i="9" s="1"/>
  <c r="J13" i="15"/>
  <c r="J15" i="15"/>
  <c r="J16" i="15"/>
  <c r="J14" i="15"/>
  <c r="K7" i="15"/>
  <c r="K12" i="15" s="1"/>
  <c r="J15" i="10"/>
  <c r="J13" i="10"/>
  <c r="J14" i="10"/>
  <c r="J16" i="10"/>
  <c r="K7" i="10"/>
  <c r="K12" i="10" s="1"/>
  <c r="F22" i="5"/>
  <c r="C32" i="12"/>
  <c r="I22" i="6"/>
  <c r="I10" i="6"/>
  <c r="C32" i="13"/>
  <c r="C34" i="12"/>
  <c r="C34" i="13"/>
  <c r="C31" i="12"/>
  <c r="D33" i="13"/>
  <c r="D31" i="13"/>
  <c r="D32" i="13"/>
  <c r="D34" i="13"/>
  <c r="C7" i="16"/>
  <c r="C25" i="16"/>
  <c r="D31" i="12"/>
  <c r="D32" i="12"/>
  <c r="D23" i="16" s="1"/>
  <c r="D33" i="12"/>
  <c r="D24" i="16" s="1"/>
  <c r="D34" i="12"/>
  <c r="D34" i="15"/>
  <c r="D28" i="16" s="1"/>
  <c r="D31" i="15"/>
  <c r="D33" i="15"/>
  <c r="D27" i="16" s="1"/>
  <c r="D32" i="15"/>
  <c r="D26" i="16" s="1"/>
  <c r="D31" i="4"/>
  <c r="D32" i="4"/>
  <c r="D33" i="4"/>
  <c r="D11" i="16" s="1"/>
  <c r="D34" i="4"/>
  <c r="D12" i="16" s="1"/>
  <c r="D33" i="10"/>
  <c r="D17" i="16" s="1"/>
  <c r="D32" i="10"/>
  <c r="D8" i="16" s="1"/>
  <c r="D34" i="10"/>
  <c r="D9" i="16" s="1"/>
  <c r="D31" i="10"/>
  <c r="K17" i="4"/>
  <c r="L16" i="4"/>
  <c r="L14" i="4"/>
  <c r="L13" i="4"/>
  <c r="L15" i="4"/>
  <c r="M7" i="4"/>
  <c r="M12" i="4" s="1"/>
  <c r="M13" i="4" s="1"/>
  <c r="L13" i="13"/>
  <c r="M7" i="13"/>
  <c r="M12" i="13" s="1"/>
  <c r="M15" i="13" s="1"/>
  <c r="L14" i="13"/>
  <c r="K17" i="13"/>
  <c r="L16" i="13"/>
  <c r="K17" i="12"/>
  <c r="L16" i="12"/>
  <c r="L13" i="12"/>
  <c r="M7" i="12"/>
  <c r="M12" i="12" s="1"/>
  <c r="M15" i="12" s="1"/>
  <c r="L14" i="12"/>
  <c r="M10" i="11"/>
  <c r="M15" i="11" s="1"/>
  <c r="L16" i="11"/>
  <c r="L22" i="11"/>
  <c r="L20" i="11"/>
  <c r="L21" i="11"/>
  <c r="K23" i="11"/>
  <c r="L17" i="11"/>
  <c r="L18" i="11"/>
  <c r="L19" i="11"/>
  <c r="G22" i="5"/>
  <c r="J17" i="6"/>
  <c r="J5" i="6" s="1"/>
  <c r="H21" i="5"/>
  <c r="K21" i="6" s="1"/>
  <c r="K9" i="6" s="1"/>
  <c r="H16" i="5"/>
  <c r="K16" i="6" s="1"/>
  <c r="K4" i="6" s="1"/>
  <c r="H20" i="5"/>
  <c r="K20" i="6" s="1"/>
  <c r="K8" i="6" s="1"/>
  <c r="H19" i="5"/>
  <c r="K19" i="6" s="1"/>
  <c r="K7" i="6" s="1"/>
  <c r="H17" i="5"/>
  <c r="K17" i="6" s="1"/>
  <c r="K5" i="6" s="1"/>
  <c r="H18" i="5"/>
  <c r="K18" i="6" s="1"/>
  <c r="K6" i="6" s="1"/>
  <c r="H15" i="5"/>
  <c r="K15" i="6" s="1"/>
  <c r="I10" i="5"/>
  <c r="I14" i="5" s="1"/>
  <c r="L14" i="6" s="1"/>
  <c r="C19" i="1"/>
  <c r="C10" i="6" s="1"/>
  <c r="D18" i="1"/>
  <c r="H29" i="60" l="1"/>
  <c r="I7" i="60"/>
  <c r="B9" i="19"/>
  <c r="C9" i="18"/>
  <c r="C8" i="18"/>
  <c r="B8" i="19"/>
  <c r="B23" i="19"/>
  <c r="C23" i="18"/>
  <c r="B14" i="18"/>
  <c r="C14" i="17"/>
  <c r="D14" i="17" s="1"/>
  <c r="E14" i="17" s="1"/>
  <c r="B12" i="18"/>
  <c r="C12" i="17"/>
  <c r="D12" i="17" s="1"/>
  <c r="E12" i="17" s="1"/>
  <c r="C27" i="17"/>
  <c r="D27" i="17" s="1"/>
  <c r="E27" i="17" s="1"/>
  <c r="B27" i="18"/>
  <c r="L19" i="64"/>
  <c r="L21" i="64"/>
  <c r="L18" i="64"/>
  <c r="L17" i="64"/>
  <c r="L16" i="64"/>
  <c r="L15" i="64"/>
  <c r="L20" i="64"/>
  <c r="L6" i="66"/>
  <c r="L5" i="66"/>
  <c r="L7" i="66"/>
  <c r="L4" i="66"/>
  <c r="V10" i="66"/>
  <c r="L20" i="66"/>
  <c r="L21" i="66"/>
  <c r="L19" i="66"/>
  <c r="L22" i="66"/>
  <c r="L24" i="66"/>
  <c r="L23" i="66"/>
  <c r="B17" i="19"/>
  <c r="C17" i="18"/>
  <c r="C28" i="18"/>
  <c r="B28" i="19"/>
  <c r="M11" i="60"/>
  <c r="M19" i="60"/>
  <c r="M13" i="60"/>
  <c r="M23" i="60"/>
  <c r="M12" i="60"/>
  <c r="L18" i="60"/>
  <c r="L6" i="64"/>
  <c r="L7" i="64"/>
  <c r="L5" i="64"/>
  <c r="L8" i="64"/>
  <c r="V10" i="64"/>
  <c r="L39" i="64"/>
  <c r="L40" i="64"/>
  <c r="L41" i="64"/>
  <c r="L38" i="64"/>
  <c r="M28" i="60"/>
  <c r="M8" i="60"/>
  <c r="D20" i="63"/>
  <c r="D23" i="63"/>
  <c r="D25" i="63"/>
  <c r="D26" i="63"/>
  <c r="D24" i="63"/>
  <c r="D22" i="63"/>
  <c r="D21" i="63"/>
  <c r="R16" i="60"/>
  <c r="M17" i="60"/>
  <c r="L25" i="60"/>
  <c r="L11" i="64"/>
  <c r="L12" i="64"/>
  <c r="L10" i="64"/>
  <c r="L13" i="64"/>
  <c r="C12" i="18"/>
  <c r="D12" i="18" s="1"/>
  <c r="E12" i="18" s="1"/>
  <c r="B12" i="19"/>
  <c r="C26" i="18"/>
  <c r="B26" i="19"/>
  <c r="B25" i="18"/>
  <c r="C25" i="17"/>
  <c r="D25" i="17" s="1"/>
  <c r="E25" i="17" s="1"/>
  <c r="L28" i="64"/>
  <c r="L29" i="64"/>
  <c r="L31" i="64"/>
  <c r="L30" i="64"/>
  <c r="L27" i="66"/>
  <c r="L26" i="66"/>
  <c r="L28" i="66"/>
  <c r="L25" i="66"/>
  <c r="C43" i="63"/>
  <c r="C49" i="63"/>
  <c r="C48" i="63"/>
  <c r="C46" i="63"/>
  <c r="C44" i="63"/>
  <c r="C45" i="63"/>
  <c r="C47" i="63"/>
  <c r="L10" i="66"/>
  <c r="L9" i="66"/>
  <c r="L8" i="66"/>
  <c r="L11" i="66"/>
  <c r="B11" i="19"/>
  <c r="C11" i="18"/>
  <c r="B27" i="19"/>
  <c r="C27" i="18"/>
  <c r="D27" i="18" s="1"/>
  <c r="E27" i="18" s="1"/>
  <c r="C24" i="18"/>
  <c r="B24" i="19"/>
  <c r="C7" i="17"/>
  <c r="D7" i="17" s="1"/>
  <c r="E7" i="17" s="1"/>
  <c r="B7" i="18"/>
  <c r="B24" i="18"/>
  <c r="C24" i="17"/>
  <c r="D24" i="17" s="1"/>
  <c r="E24" i="17" s="1"/>
  <c r="L13" i="66"/>
  <c r="L18" i="66"/>
  <c r="L12" i="66"/>
  <c r="L14" i="66"/>
  <c r="L17" i="66"/>
  <c r="L15" i="66"/>
  <c r="L16" i="66"/>
  <c r="M24" i="60"/>
  <c r="M21" i="60"/>
  <c r="L22" i="60"/>
  <c r="L10" i="60"/>
  <c r="M26" i="60"/>
  <c r="M27" i="60"/>
  <c r="L26" i="64"/>
  <c r="L23" i="64"/>
  <c r="L25" i="64"/>
  <c r="L24" i="64"/>
  <c r="Q6" i="60"/>
  <c r="R5" i="60"/>
  <c r="M15" i="60"/>
  <c r="M14" i="60"/>
  <c r="M20" i="60"/>
  <c r="M9" i="60"/>
  <c r="L35" i="64"/>
  <c r="L34" i="64"/>
  <c r="L36" i="64"/>
  <c r="L33" i="64"/>
  <c r="P4" i="60"/>
  <c r="C10" i="16"/>
  <c r="C9" i="16"/>
  <c r="C11" i="1"/>
  <c r="D11" i="1" s="1"/>
  <c r="D10" i="1"/>
  <c r="C23" i="16"/>
  <c r="C26" i="16"/>
  <c r="C22" i="16"/>
  <c r="C17" i="16"/>
  <c r="C28" i="16"/>
  <c r="E18" i="1"/>
  <c r="D9" i="6"/>
  <c r="C11" i="16"/>
  <c r="C8" i="16"/>
  <c r="C19" i="16"/>
  <c r="C15" i="16"/>
  <c r="C20" i="16"/>
  <c r="C21" i="16"/>
  <c r="C18" i="16"/>
  <c r="C13" i="16"/>
  <c r="C35" i="10"/>
  <c r="C35" i="15"/>
  <c r="C35" i="4"/>
  <c r="C47" i="11"/>
  <c r="J17" i="15"/>
  <c r="J17" i="10"/>
  <c r="J14" i="9"/>
  <c r="J16" i="9"/>
  <c r="J15" i="9"/>
  <c r="J13" i="9"/>
  <c r="K7" i="9"/>
  <c r="K12" i="9" s="1"/>
  <c r="I17" i="9"/>
  <c r="K14" i="10"/>
  <c r="K13" i="10"/>
  <c r="K15" i="10"/>
  <c r="K16" i="10"/>
  <c r="L7" i="10"/>
  <c r="L12" i="10" s="1"/>
  <c r="L13" i="10" s="1"/>
  <c r="K13" i="15"/>
  <c r="K15" i="15"/>
  <c r="K16" i="15"/>
  <c r="K14" i="15"/>
  <c r="L7" i="15"/>
  <c r="L12" i="15" s="1"/>
  <c r="C31" i="9"/>
  <c r="C33" i="9"/>
  <c r="C35" i="13"/>
  <c r="C32" i="9"/>
  <c r="C4" i="16"/>
  <c r="C35" i="12"/>
  <c r="E46" i="11"/>
  <c r="E21" i="16" s="1"/>
  <c r="E42" i="11"/>
  <c r="E19" i="16" s="1"/>
  <c r="E41" i="11"/>
  <c r="E13" i="16" s="1"/>
  <c r="E45" i="11"/>
  <c r="E15" i="16" s="1"/>
  <c r="E44" i="11"/>
  <c r="E20" i="16" s="1"/>
  <c r="E43" i="11"/>
  <c r="E14" i="16" s="1"/>
  <c r="E40" i="11"/>
  <c r="E34" i="13"/>
  <c r="E32" i="13"/>
  <c r="E31" i="13"/>
  <c r="E33" i="13"/>
  <c r="D10" i="16"/>
  <c r="D35" i="4"/>
  <c r="D25" i="16"/>
  <c r="D35" i="15"/>
  <c r="E34" i="4"/>
  <c r="E12" i="16" s="1"/>
  <c r="E31" i="4"/>
  <c r="E32" i="4"/>
  <c r="E33" i="4"/>
  <c r="E11" i="16" s="1"/>
  <c r="D45" i="11"/>
  <c r="D15" i="16" s="1"/>
  <c r="D44" i="11"/>
  <c r="D20" i="16" s="1"/>
  <c r="D43" i="11"/>
  <c r="D14" i="16" s="1"/>
  <c r="D40" i="11"/>
  <c r="D42" i="11"/>
  <c r="D19" i="16" s="1"/>
  <c r="D46" i="11"/>
  <c r="D21" i="16" s="1"/>
  <c r="D41" i="11"/>
  <c r="D13" i="16" s="1"/>
  <c r="D22" i="16"/>
  <c r="D35" i="12"/>
  <c r="D35" i="13"/>
  <c r="E34" i="12"/>
  <c r="E31" i="12"/>
  <c r="E32" i="12"/>
  <c r="E23" i="16" s="1"/>
  <c r="E33" i="12"/>
  <c r="E24" i="16" s="1"/>
  <c r="E32" i="10"/>
  <c r="E8" i="16" s="1"/>
  <c r="E31" i="10"/>
  <c r="E33" i="10"/>
  <c r="E17" i="16" s="1"/>
  <c r="E34" i="10"/>
  <c r="E9" i="16" s="1"/>
  <c r="E34" i="15"/>
  <c r="E28" i="16" s="1"/>
  <c r="E31" i="15"/>
  <c r="E33" i="15"/>
  <c r="E27" i="16" s="1"/>
  <c r="E32" i="15"/>
  <c r="E26" i="16" s="1"/>
  <c r="D30" i="9"/>
  <c r="D4" i="16" s="1"/>
  <c r="D31" i="9"/>
  <c r="D33" i="9"/>
  <c r="D6" i="16" s="1"/>
  <c r="D32" i="9"/>
  <c r="D16" i="16" s="1"/>
  <c r="D7" i="16"/>
  <c r="D35" i="10"/>
  <c r="M15" i="4"/>
  <c r="N7" i="4"/>
  <c r="N12" i="4" s="1"/>
  <c r="N13" i="4" s="1"/>
  <c r="M16" i="4"/>
  <c r="M14" i="4"/>
  <c r="L17" i="4"/>
  <c r="M14" i="13"/>
  <c r="L17" i="13"/>
  <c r="M16" i="13"/>
  <c r="N7" i="13"/>
  <c r="N12" i="13" s="1"/>
  <c r="N15" i="13" s="1"/>
  <c r="M13" i="13"/>
  <c r="M16" i="12"/>
  <c r="L17" i="12"/>
  <c r="M13" i="12"/>
  <c r="N7" i="12"/>
  <c r="N12" i="12" s="1"/>
  <c r="N15" i="12" s="1"/>
  <c r="M14" i="12"/>
  <c r="N10" i="11"/>
  <c r="N15" i="11" s="1"/>
  <c r="M19" i="11"/>
  <c r="M21" i="11"/>
  <c r="M22" i="11"/>
  <c r="M20" i="11"/>
  <c r="L23" i="11"/>
  <c r="M18" i="11"/>
  <c r="M16" i="11"/>
  <c r="M17" i="11"/>
  <c r="J10" i="6"/>
  <c r="J22" i="6"/>
  <c r="K22" i="6"/>
  <c r="K3" i="6"/>
  <c r="I21" i="5"/>
  <c r="L21" i="6" s="1"/>
  <c r="L9" i="6" s="1"/>
  <c r="I16" i="5"/>
  <c r="L16" i="6" s="1"/>
  <c r="L4" i="6" s="1"/>
  <c r="I19" i="5"/>
  <c r="L19" i="6" s="1"/>
  <c r="L7" i="6" s="1"/>
  <c r="I20" i="5"/>
  <c r="L20" i="6" s="1"/>
  <c r="L8" i="6" s="1"/>
  <c r="I18" i="5"/>
  <c r="L18" i="6" s="1"/>
  <c r="L6" i="6" s="1"/>
  <c r="I17" i="5"/>
  <c r="L17" i="6" s="1"/>
  <c r="I15" i="5"/>
  <c r="H22" i="5"/>
  <c r="J10" i="5"/>
  <c r="J14" i="5" s="1"/>
  <c r="M14" i="6" s="1"/>
  <c r="C20" i="1"/>
  <c r="C11" i="6" s="1"/>
  <c r="D19" i="1"/>
  <c r="G12" i="17" l="1"/>
  <c r="H12" i="17" s="1"/>
  <c r="F12" i="17"/>
  <c r="L32" i="64"/>
  <c r="F7" i="17"/>
  <c r="G7" i="17" s="1"/>
  <c r="H7" i="17" s="1"/>
  <c r="F9" i="19"/>
  <c r="F24" i="17"/>
  <c r="G24" i="17" s="1"/>
  <c r="H24" i="17" s="1"/>
  <c r="L27" i="64"/>
  <c r="L9" i="64"/>
  <c r="F27" i="18"/>
  <c r="G27" i="18" s="1"/>
  <c r="F14" i="17"/>
  <c r="G14" i="17" s="1"/>
  <c r="H14" i="17" s="1"/>
  <c r="F8" i="19"/>
  <c r="J7" i="60"/>
  <c r="I29" i="60"/>
  <c r="L37" i="64"/>
  <c r="F12" i="18"/>
  <c r="G12" i="18" s="1"/>
  <c r="F11" i="19"/>
  <c r="G25" i="17"/>
  <c r="H25" i="17" s="1"/>
  <c r="F25" i="17"/>
  <c r="F12" i="19"/>
  <c r="F17" i="19"/>
  <c r="G27" i="17"/>
  <c r="H27" i="17" s="1"/>
  <c r="F27" i="17"/>
  <c r="C22" i="18"/>
  <c r="B22" i="19"/>
  <c r="C11" i="19"/>
  <c r="D11" i="19" s="1"/>
  <c r="E11" i="19" s="1"/>
  <c r="B11" i="20"/>
  <c r="C13" i="19"/>
  <c r="B13" i="20"/>
  <c r="B4" i="18"/>
  <c r="C4" i="17"/>
  <c r="B18" i="18"/>
  <c r="C18" i="17"/>
  <c r="D18" i="17" s="1"/>
  <c r="E18" i="17" s="1"/>
  <c r="C19" i="17"/>
  <c r="D19" i="17" s="1"/>
  <c r="E19" i="17" s="1"/>
  <c r="B19" i="18"/>
  <c r="B8" i="18"/>
  <c r="C8" i="17"/>
  <c r="D8" i="17" s="1"/>
  <c r="E8" i="17" s="1"/>
  <c r="B28" i="18"/>
  <c r="C28" i="17"/>
  <c r="D28" i="17" s="1"/>
  <c r="E28" i="17" s="1"/>
  <c r="C23" i="17"/>
  <c r="D23" i="17" s="1"/>
  <c r="E23" i="17" s="1"/>
  <c r="B23" i="18"/>
  <c r="B10" i="18"/>
  <c r="C10" i="17"/>
  <c r="D10" i="17" s="1"/>
  <c r="E10" i="17" s="1"/>
  <c r="N26" i="60"/>
  <c r="M22" i="60"/>
  <c r="N24" i="60"/>
  <c r="W5" i="66"/>
  <c r="W5" i="64"/>
  <c r="W9" i="66"/>
  <c r="W9" i="64"/>
  <c r="M25" i="60"/>
  <c r="S16" i="60"/>
  <c r="N12" i="60"/>
  <c r="N13" i="60"/>
  <c r="N11" i="60"/>
  <c r="B7" i="19"/>
  <c r="C7" i="18"/>
  <c r="D7" i="18" s="1"/>
  <c r="E7" i="18" s="1"/>
  <c r="F7" i="18" s="1"/>
  <c r="G7" i="18" s="1"/>
  <c r="B4" i="19"/>
  <c r="C4" i="18"/>
  <c r="C28" i="19"/>
  <c r="D28" i="19" s="1"/>
  <c r="E28" i="19" s="1"/>
  <c r="F28" i="19" s="1"/>
  <c r="G28" i="19" s="1"/>
  <c r="B28" i="20"/>
  <c r="C8" i="19"/>
  <c r="D8" i="19" s="1"/>
  <c r="E8" i="19" s="1"/>
  <c r="B8" i="20"/>
  <c r="B13" i="19"/>
  <c r="C13" i="18"/>
  <c r="C14" i="18"/>
  <c r="D14" i="18" s="1"/>
  <c r="E14" i="18" s="1"/>
  <c r="F14" i="18" s="1"/>
  <c r="G14" i="18" s="1"/>
  <c r="B14" i="19"/>
  <c r="B25" i="19"/>
  <c r="C25" i="18"/>
  <c r="D25" i="18" s="1"/>
  <c r="E25" i="18" s="1"/>
  <c r="F25" i="18" s="1"/>
  <c r="G25" i="18" s="1"/>
  <c r="C14" i="19"/>
  <c r="B14" i="20"/>
  <c r="C19" i="19"/>
  <c r="B19" i="20"/>
  <c r="B21" i="18"/>
  <c r="C21" i="17"/>
  <c r="D21" i="17" s="1"/>
  <c r="E21" i="17" s="1"/>
  <c r="C11" i="17"/>
  <c r="D11" i="17" s="1"/>
  <c r="E11" i="17" s="1"/>
  <c r="B11" i="18"/>
  <c r="B17" i="18"/>
  <c r="C17" i="17"/>
  <c r="D17" i="17" s="1"/>
  <c r="E17" i="17" s="1"/>
  <c r="H44" i="63"/>
  <c r="F19" i="63"/>
  <c r="N20" i="60"/>
  <c r="N15" i="60"/>
  <c r="R6" i="60"/>
  <c r="L22" i="64"/>
  <c r="W4" i="66"/>
  <c r="W4" i="64"/>
  <c r="W3" i="66"/>
  <c r="W3" i="64"/>
  <c r="C50" i="63"/>
  <c r="N8" i="60"/>
  <c r="L29" i="66"/>
  <c r="D8" i="18"/>
  <c r="E8" i="18" s="1"/>
  <c r="C16" i="18"/>
  <c r="B16" i="19"/>
  <c r="C26" i="19"/>
  <c r="D26" i="19" s="1"/>
  <c r="E26" i="19" s="1"/>
  <c r="B26" i="20"/>
  <c r="C9" i="19"/>
  <c r="D9" i="19" s="1"/>
  <c r="E9" i="19" s="1"/>
  <c r="B9" i="20"/>
  <c r="C24" i="19"/>
  <c r="D24" i="19" s="1"/>
  <c r="E24" i="19" s="1"/>
  <c r="B24" i="20"/>
  <c r="B21" i="19"/>
  <c r="C21" i="18"/>
  <c r="D21" i="18" s="1"/>
  <c r="E21" i="18" s="1"/>
  <c r="C20" i="18"/>
  <c r="B20" i="19"/>
  <c r="C20" i="19"/>
  <c r="B20" i="20"/>
  <c r="C21" i="19"/>
  <c r="D21" i="19" s="1"/>
  <c r="E21" i="19" s="1"/>
  <c r="B21" i="20"/>
  <c r="B20" i="18"/>
  <c r="C20" i="17"/>
  <c r="D20" i="17" s="1"/>
  <c r="E20" i="17" s="1"/>
  <c r="B22" i="18"/>
  <c r="C22" i="17"/>
  <c r="D22" i="17" s="1"/>
  <c r="E22" i="17" s="1"/>
  <c r="H19" i="63"/>
  <c r="H45" i="63"/>
  <c r="Q4" i="60"/>
  <c r="N27" i="60"/>
  <c r="M10" i="60"/>
  <c r="N21" i="60"/>
  <c r="D24" i="18"/>
  <c r="E24" i="18" s="1"/>
  <c r="F24" i="18" s="1"/>
  <c r="G11" i="19"/>
  <c r="W6" i="64"/>
  <c r="W6" i="66"/>
  <c r="G12" i="19"/>
  <c r="N17" i="60"/>
  <c r="M18" i="60"/>
  <c r="N23" i="60"/>
  <c r="N19" i="60"/>
  <c r="L14" i="64"/>
  <c r="D23" i="18"/>
  <c r="E23" i="18" s="1"/>
  <c r="C6" i="18"/>
  <c r="B6" i="19"/>
  <c r="C27" i="19"/>
  <c r="D27" i="19" s="1"/>
  <c r="E27" i="19" s="1"/>
  <c r="B27" i="20"/>
  <c r="C17" i="19"/>
  <c r="D17" i="19" s="1"/>
  <c r="E17" i="19" s="1"/>
  <c r="B17" i="20"/>
  <c r="C23" i="19"/>
  <c r="D23" i="19" s="1"/>
  <c r="E23" i="19" s="1"/>
  <c r="B23" i="20"/>
  <c r="B19" i="19"/>
  <c r="C19" i="18"/>
  <c r="D19" i="18" s="1"/>
  <c r="E19" i="18" s="1"/>
  <c r="B15" i="19"/>
  <c r="C15" i="18"/>
  <c r="C12" i="19"/>
  <c r="D12" i="19" s="1"/>
  <c r="E12" i="19" s="1"/>
  <c r="B12" i="20"/>
  <c r="C10" i="18"/>
  <c r="D10" i="18" s="1"/>
  <c r="E10" i="18" s="1"/>
  <c r="B10" i="19"/>
  <c r="C15" i="19"/>
  <c r="B15" i="20"/>
  <c r="B13" i="18"/>
  <c r="C13" i="17"/>
  <c r="D13" i="17" s="1"/>
  <c r="E13" i="17" s="1"/>
  <c r="C15" i="17"/>
  <c r="D15" i="17" s="1"/>
  <c r="E15" i="17" s="1"/>
  <c r="B15" i="18"/>
  <c r="B26" i="18"/>
  <c r="C26" i="17"/>
  <c r="D26" i="17" s="1"/>
  <c r="E26" i="17" s="1"/>
  <c r="B9" i="18"/>
  <c r="C9" i="17"/>
  <c r="D9" i="17" s="1"/>
  <c r="E9" i="17" s="1"/>
  <c r="N9" i="60"/>
  <c r="N14" i="60"/>
  <c r="S5" i="60"/>
  <c r="W7" i="66"/>
  <c r="W7" i="64"/>
  <c r="W8" i="66"/>
  <c r="W8" i="64"/>
  <c r="N28" i="60"/>
  <c r="L4" i="64"/>
  <c r="D28" i="18"/>
  <c r="E28" i="18" s="1"/>
  <c r="G9" i="19"/>
  <c r="E19" i="1"/>
  <c r="D10" i="6"/>
  <c r="C6" i="16"/>
  <c r="C16" i="16"/>
  <c r="C5" i="16"/>
  <c r="K17" i="10"/>
  <c r="J17" i="9"/>
  <c r="K17" i="15"/>
  <c r="K14" i="9"/>
  <c r="K13" i="9"/>
  <c r="K16" i="9"/>
  <c r="K15" i="9"/>
  <c r="L7" i="9"/>
  <c r="L12" i="9" s="1"/>
  <c r="M7" i="15"/>
  <c r="M12" i="15" s="1"/>
  <c r="N13" i="13"/>
  <c r="L16" i="10"/>
  <c r="L14" i="10"/>
  <c r="L15" i="10"/>
  <c r="L13" i="15"/>
  <c r="L15" i="15"/>
  <c r="L16" i="15"/>
  <c r="L14" i="15"/>
  <c r="M7" i="10"/>
  <c r="M12" i="10" s="1"/>
  <c r="C34" i="9"/>
  <c r="F33" i="13"/>
  <c r="F31" i="13"/>
  <c r="F34" i="13"/>
  <c r="F32" i="13"/>
  <c r="F31" i="10"/>
  <c r="F32" i="10"/>
  <c r="F8" i="16" s="1"/>
  <c r="F34" i="10"/>
  <c r="F9" i="16" s="1"/>
  <c r="F33" i="10"/>
  <c r="F17" i="16" s="1"/>
  <c r="D34" i="9"/>
  <c r="D5" i="16"/>
  <c r="E25" i="16"/>
  <c r="E35" i="15"/>
  <c r="D18" i="16"/>
  <c r="D47" i="11"/>
  <c r="F33" i="12"/>
  <c r="F24" i="16" s="1"/>
  <c r="F34" i="12"/>
  <c r="F31" i="12"/>
  <c r="F32" i="12"/>
  <c r="F23" i="16" s="1"/>
  <c r="F33" i="15"/>
  <c r="F27" i="16" s="1"/>
  <c r="F32" i="15"/>
  <c r="F26" i="16" s="1"/>
  <c r="F34" i="15"/>
  <c r="F28" i="16" s="1"/>
  <c r="F31" i="15"/>
  <c r="F33" i="4"/>
  <c r="F11" i="16" s="1"/>
  <c r="F34" i="4"/>
  <c r="F12" i="16" s="1"/>
  <c r="F31" i="4"/>
  <c r="F32" i="4"/>
  <c r="K10" i="6"/>
  <c r="E31" i="9"/>
  <c r="E5" i="16" s="1"/>
  <c r="E32" i="9"/>
  <c r="E16" i="16" s="1"/>
  <c r="E33" i="9"/>
  <c r="E6" i="16" s="1"/>
  <c r="E30" i="9"/>
  <c r="E7" i="16"/>
  <c r="E35" i="10"/>
  <c r="E22" i="16"/>
  <c r="E35" i="12"/>
  <c r="E10" i="16"/>
  <c r="E35" i="4"/>
  <c r="E18" i="16"/>
  <c r="E47" i="11"/>
  <c r="E35" i="13"/>
  <c r="M17" i="4"/>
  <c r="O7" i="4"/>
  <c r="O12" i="4" s="1"/>
  <c r="O13" i="4" s="1"/>
  <c r="N16" i="4"/>
  <c r="N14" i="4"/>
  <c r="N15" i="4"/>
  <c r="M17" i="13"/>
  <c r="N16" i="13"/>
  <c r="N14" i="13"/>
  <c r="O7" i="13"/>
  <c r="O12" i="13" s="1"/>
  <c r="O15" i="13" s="1"/>
  <c r="O7" i="12"/>
  <c r="O12" i="12" s="1"/>
  <c r="O15" i="12" s="1"/>
  <c r="N13" i="12"/>
  <c r="N14" i="12"/>
  <c r="M17" i="12"/>
  <c r="N16" i="12"/>
  <c r="O10" i="11"/>
  <c r="O15" i="11" s="1"/>
  <c r="N18" i="11"/>
  <c r="N16" i="11"/>
  <c r="N19" i="11"/>
  <c r="N21" i="11"/>
  <c r="N20" i="11"/>
  <c r="N17" i="11"/>
  <c r="N22" i="11"/>
  <c r="M23" i="11"/>
  <c r="I22" i="5"/>
  <c r="L15" i="6"/>
  <c r="L3" i="6" s="1"/>
  <c r="L5" i="6"/>
  <c r="J20" i="5"/>
  <c r="M20" i="6" s="1"/>
  <c r="M8" i="6" s="1"/>
  <c r="J21" i="5"/>
  <c r="M21" i="6" s="1"/>
  <c r="M9" i="6" s="1"/>
  <c r="J19" i="5"/>
  <c r="M19" i="6" s="1"/>
  <c r="M7" i="6" s="1"/>
  <c r="J16" i="5"/>
  <c r="M16" i="6" s="1"/>
  <c r="M4" i="6" s="1"/>
  <c r="J18" i="5"/>
  <c r="M18" i="6" s="1"/>
  <c r="M6" i="6" s="1"/>
  <c r="J17" i="5"/>
  <c r="M17" i="6" s="1"/>
  <c r="M5" i="6" s="1"/>
  <c r="J15" i="5"/>
  <c r="M15" i="6" s="1"/>
  <c r="K10" i="5"/>
  <c r="K14" i="5" s="1"/>
  <c r="N14" i="6" s="1"/>
  <c r="C21" i="1"/>
  <c r="C12" i="6" s="1"/>
  <c r="D20" i="1"/>
  <c r="D20" i="18" l="1"/>
  <c r="E20" i="18" s="1"/>
  <c r="D15" i="18"/>
  <c r="E15" i="18" s="1"/>
  <c r="F26" i="17"/>
  <c r="G26" i="17" s="1"/>
  <c r="H26" i="17" s="1"/>
  <c r="G11" i="17"/>
  <c r="H11" i="17" s="1"/>
  <c r="F11" i="17"/>
  <c r="F23" i="18"/>
  <c r="F18" i="17"/>
  <c r="G18" i="17" s="1"/>
  <c r="H18" i="17" s="1"/>
  <c r="F17" i="17"/>
  <c r="G17" i="17" s="1"/>
  <c r="H17" i="17" s="1"/>
  <c r="F21" i="17"/>
  <c r="G21" i="17" s="1"/>
  <c r="H21" i="17" s="1"/>
  <c r="F23" i="17"/>
  <c r="G23" i="17" s="1"/>
  <c r="H23" i="17" s="1"/>
  <c r="F8" i="18"/>
  <c r="G8" i="18" s="1"/>
  <c r="F15" i="18"/>
  <c r="G15" i="18" s="1"/>
  <c r="G8" i="19"/>
  <c r="H8" i="19" s="1"/>
  <c r="F28" i="17"/>
  <c r="G28" i="17" s="1"/>
  <c r="H28" i="17" s="1"/>
  <c r="F19" i="18"/>
  <c r="G19" i="18" s="1"/>
  <c r="F11" i="20"/>
  <c r="G11" i="20" s="1"/>
  <c r="F27" i="19"/>
  <c r="G27" i="19" s="1"/>
  <c r="H27" i="19" s="1"/>
  <c r="F13" i="17"/>
  <c r="G13" i="17" s="1"/>
  <c r="H13" i="17" s="1"/>
  <c r="F22" i="17"/>
  <c r="G22" i="17" s="1"/>
  <c r="H22" i="17" s="1"/>
  <c r="F24" i="20"/>
  <c r="F26" i="20"/>
  <c r="F25" i="19"/>
  <c r="F8" i="17"/>
  <c r="G8" i="17" s="1"/>
  <c r="H8" i="17" s="1"/>
  <c r="J29" i="60"/>
  <c r="K7" i="60"/>
  <c r="G24" i="18"/>
  <c r="G24" i="19"/>
  <c r="H24" i="19" s="1"/>
  <c r="G9" i="17"/>
  <c r="F9" i="17"/>
  <c r="G20" i="17"/>
  <c r="H20" i="17" s="1"/>
  <c r="F20" i="17"/>
  <c r="F16" i="19"/>
  <c r="F21" i="18"/>
  <c r="G21" i="18" s="1"/>
  <c r="D14" i="19"/>
  <c r="E14" i="19" s="1"/>
  <c r="F14" i="19" s="1"/>
  <c r="G14" i="19" s="1"/>
  <c r="F10" i="17"/>
  <c r="G10" i="17" s="1"/>
  <c r="H10" i="17" s="1"/>
  <c r="L42" i="64"/>
  <c r="F15" i="17"/>
  <c r="G15" i="17" s="1"/>
  <c r="H15" i="17" s="1"/>
  <c r="F19" i="19"/>
  <c r="G17" i="19"/>
  <c r="F20" i="18"/>
  <c r="F21" i="19"/>
  <c r="F10" i="18"/>
  <c r="F28" i="18"/>
  <c r="G28" i="18" s="1"/>
  <c r="F19" i="17"/>
  <c r="G19" i="17" s="1"/>
  <c r="H19" i="17" s="1"/>
  <c r="F23" i="19"/>
  <c r="G23" i="19" s="1"/>
  <c r="H23" i="19" s="1"/>
  <c r="F24" i="19"/>
  <c r="F26" i="19"/>
  <c r="G26" i="19" s="1"/>
  <c r="H26" i="19" s="1"/>
  <c r="H24" i="18"/>
  <c r="H17" i="19"/>
  <c r="B28" i="21"/>
  <c r="C28" i="20"/>
  <c r="D28" i="20" s="1"/>
  <c r="E28" i="20" s="1"/>
  <c r="F28" i="20" s="1"/>
  <c r="G28" i="20" s="1"/>
  <c r="C27" i="20"/>
  <c r="D27" i="20" s="1"/>
  <c r="E27" i="20" s="1"/>
  <c r="F27" i="20" s="1"/>
  <c r="G27" i="20" s="1"/>
  <c r="B27" i="21"/>
  <c r="C25" i="19"/>
  <c r="D25" i="19" s="1"/>
  <c r="E25" i="19" s="1"/>
  <c r="B25" i="20"/>
  <c r="B6" i="18"/>
  <c r="C6" i="17"/>
  <c r="D6" i="17" s="1"/>
  <c r="E6" i="17" s="1"/>
  <c r="H7" i="18"/>
  <c r="D15" i="19"/>
  <c r="E15" i="19" s="1"/>
  <c r="F15" i="19" s="1"/>
  <c r="G15" i="19" s="1"/>
  <c r="I12" i="17"/>
  <c r="O23" i="60"/>
  <c r="O17" i="60"/>
  <c r="N20" i="66"/>
  <c r="N21" i="66"/>
  <c r="N19" i="66"/>
  <c r="H11" i="19"/>
  <c r="I27" i="17"/>
  <c r="N12" i="64"/>
  <c r="N10" i="64"/>
  <c r="N9" i="64" s="1"/>
  <c r="N11" i="64"/>
  <c r="N13" i="64"/>
  <c r="D11" i="18"/>
  <c r="E11" i="18" s="1"/>
  <c r="F11" i="18" s="1"/>
  <c r="G11" i="18" s="1"/>
  <c r="I24" i="17"/>
  <c r="S6" i="60"/>
  <c r="O20" i="60"/>
  <c r="D4" i="18"/>
  <c r="E4" i="18" s="1"/>
  <c r="F4" i="18" s="1"/>
  <c r="H27" i="18"/>
  <c r="N18" i="66"/>
  <c r="N16" i="66"/>
  <c r="N13" i="66"/>
  <c r="N14" i="66"/>
  <c r="N15" i="66"/>
  <c r="N12" i="66"/>
  <c r="N17" i="66"/>
  <c r="D4" i="17"/>
  <c r="E4" i="17" s="1"/>
  <c r="C18" i="18"/>
  <c r="D18" i="18" s="1"/>
  <c r="E18" i="18" s="1"/>
  <c r="F18" i="18" s="1"/>
  <c r="G18" i="18" s="1"/>
  <c r="B18" i="19"/>
  <c r="C11" i="20"/>
  <c r="D11" i="20" s="1"/>
  <c r="E11" i="20" s="1"/>
  <c r="B11" i="21"/>
  <c r="B24" i="21"/>
  <c r="C24" i="20"/>
  <c r="D24" i="20" s="1"/>
  <c r="E24" i="20" s="1"/>
  <c r="C9" i="20"/>
  <c r="D9" i="20" s="1"/>
  <c r="E9" i="20" s="1"/>
  <c r="F9" i="20" s="1"/>
  <c r="G9" i="20" s="1"/>
  <c r="B9" i="21"/>
  <c r="C18" i="19"/>
  <c r="D18" i="19" s="1"/>
  <c r="E18" i="19" s="1"/>
  <c r="B18" i="20"/>
  <c r="C22" i="19"/>
  <c r="D22" i="19" s="1"/>
  <c r="E22" i="19" s="1"/>
  <c r="F22" i="19" s="1"/>
  <c r="G22" i="19" s="1"/>
  <c r="B22" i="20"/>
  <c r="C6" i="19"/>
  <c r="D6" i="19" s="1"/>
  <c r="E6" i="19" s="1"/>
  <c r="F6" i="19" s="1"/>
  <c r="G6" i="19" s="1"/>
  <c r="B6" i="20"/>
  <c r="C23" i="20"/>
  <c r="D23" i="20" s="1"/>
  <c r="E23" i="20" s="1"/>
  <c r="F23" i="20" s="1"/>
  <c r="G23" i="20" s="1"/>
  <c r="B23" i="21"/>
  <c r="B5" i="19"/>
  <c r="C5" i="18"/>
  <c r="B8" i="21"/>
  <c r="C8" i="20"/>
  <c r="D8" i="20" s="1"/>
  <c r="E8" i="20" s="1"/>
  <c r="H9" i="19"/>
  <c r="N36" i="64"/>
  <c r="N34" i="64"/>
  <c r="N35" i="64"/>
  <c r="N33" i="64"/>
  <c r="T5" i="60"/>
  <c r="O9" i="60"/>
  <c r="D9" i="18"/>
  <c r="E9" i="18" s="1"/>
  <c r="H28" i="19"/>
  <c r="I25" i="17"/>
  <c r="N25" i="64"/>
  <c r="N23" i="64"/>
  <c r="N26" i="64"/>
  <c r="N24" i="64"/>
  <c r="O21" i="60"/>
  <c r="O27" i="60"/>
  <c r="H14" i="18"/>
  <c r="N8" i="66"/>
  <c r="N9" i="66"/>
  <c r="N11" i="66"/>
  <c r="N10" i="66"/>
  <c r="O13" i="60"/>
  <c r="T16" i="60"/>
  <c r="N38" i="64"/>
  <c r="N37" i="64" s="1"/>
  <c r="N41" i="64"/>
  <c r="N40" i="64"/>
  <c r="N39" i="64"/>
  <c r="I7" i="17"/>
  <c r="N22" i="60"/>
  <c r="G10" i="18"/>
  <c r="C16" i="19"/>
  <c r="D16" i="19" s="1"/>
  <c r="E16" i="19" s="1"/>
  <c r="B16" i="20"/>
  <c r="B5" i="18"/>
  <c r="C5" i="17"/>
  <c r="D5" i="17" s="1"/>
  <c r="E5" i="17" s="1"/>
  <c r="H12" i="18"/>
  <c r="H25" i="18"/>
  <c r="N23" i="66"/>
  <c r="N24" i="66"/>
  <c r="N22" i="66"/>
  <c r="O19" i="60"/>
  <c r="N18" i="60"/>
  <c r="H12" i="19"/>
  <c r="E49" i="63"/>
  <c r="E46" i="63"/>
  <c r="E47" i="63"/>
  <c r="E43" i="63"/>
  <c r="E44" i="63"/>
  <c r="E45" i="63"/>
  <c r="E48" i="63"/>
  <c r="D26" i="18"/>
  <c r="E26" i="18" s="1"/>
  <c r="F26" i="18" s="1"/>
  <c r="G26" i="18" s="1"/>
  <c r="N6" i="64"/>
  <c r="N7" i="64"/>
  <c r="N8" i="64"/>
  <c r="N5" i="64"/>
  <c r="W10" i="64"/>
  <c r="O15" i="60"/>
  <c r="F26" i="63"/>
  <c r="F24" i="63"/>
  <c r="F20" i="63"/>
  <c r="F23" i="63"/>
  <c r="F22" i="63"/>
  <c r="F21" i="63"/>
  <c r="F25" i="63"/>
  <c r="D13" i="18"/>
  <c r="E13" i="18" s="1"/>
  <c r="D17" i="18"/>
  <c r="E17" i="18" s="1"/>
  <c r="F17" i="18" s="1"/>
  <c r="N28" i="66"/>
  <c r="N25" i="66"/>
  <c r="N27" i="66"/>
  <c r="N26" i="66"/>
  <c r="G23" i="18"/>
  <c r="C10" i="19"/>
  <c r="D10" i="19" s="1"/>
  <c r="E10" i="19" s="1"/>
  <c r="F10" i="19" s="1"/>
  <c r="B10" i="20"/>
  <c r="C7" i="19"/>
  <c r="D7" i="19" s="1"/>
  <c r="E7" i="19" s="1"/>
  <c r="F7" i="19" s="1"/>
  <c r="G7" i="19" s="1"/>
  <c r="B7" i="20"/>
  <c r="C5" i="19"/>
  <c r="D5" i="19" s="1"/>
  <c r="E5" i="19" s="1"/>
  <c r="B5" i="20"/>
  <c r="B12" i="21"/>
  <c r="C12" i="20"/>
  <c r="D12" i="20" s="1"/>
  <c r="E12" i="20" s="1"/>
  <c r="F12" i="20" s="1"/>
  <c r="G12" i="20" s="1"/>
  <c r="B26" i="21"/>
  <c r="C26" i="20"/>
  <c r="D26" i="20" s="1"/>
  <c r="E26" i="20" s="1"/>
  <c r="C17" i="20"/>
  <c r="D17" i="20" s="1"/>
  <c r="E17" i="20" s="1"/>
  <c r="F17" i="20" s="1"/>
  <c r="G17" i="20" s="1"/>
  <c r="B17" i="21"/>
  <c r="B16" i="18"/>
  <c r="C16" i="17"/>
  <c r="D16" i="17" s="1"/>
  <c r="E16" i="17" s="1"/>
  <c r="O28" i="60"/>
  <c r="N31" i="64"/>
  <c r="N28" i="64"/>
  <c r="N29" i="64"/>
  <c r="N30" i="64"/>
  <c r="O14" i="60"/>
  <c r="H9" i="17"/>
  <c r="N10" i="60"/>
  <c r="R4" i="60"/>
  <c r="H26" i="63"/>
  <c r="H23" i="63"/>
  <c r="H24" i="63"/>
  <c r="H20" i="63"/>
  <c r="H22" i="63"/>
  <c r="H25" i="63"/>
  <c r="H21" i="63"/>
  <c r="G20" i="18"/>
  <c r="D20" i="19"/>
  <c r="E20" i="19" s="1"/>
  <c r="G21" i="19"/>
  <c r="O8" i="60"/>
  <c r="N5" i="66"/>
  <c r="N7" i="66"/>
  <c r="N4" i="66"/>
  <c r="N6" i="66"/>
  <c r="W10" i="66"/>
  <c r="D46" i="63"/>
  <c r="D43" i="63"/>
  <c r="D49" i="63"/>
  <c r="D47" i="63"/>
  <c r="D45" i="63"/>
  <c r="D48" i="63"/>
  <c r="D44" i="63"/>
  <c r="D19" i="19"/>
  <c r="E19" i="19" s="1"/>
  <c r="G25" i="19"/>
  <c r="I14" i="17"/>
  <c r="O11" i="60"/>
  <c r="O12" i="60"/>
  <c r="N25" i="60"/>
  <c r="N15" i="64"/>
  <c r="N18" i="64"/>
  <c r="N16" i="64"/>
  <c r="N19" i="64"/>
  <c r="N20" i="64"/>
  <c r="N17" i="64"/>
  <c r="N21" i="64"/>
  <c r="O24" i="60"/>
  <c r="O26" i="60"/>
  <c r="D13" i="19"/>
  <c r="E13" i="19" s="1"/>
  <c r="D22" i="18"/>
  <c r="E22" i="18" s="1"/>
  <c r="D29" i="16"/>
  <c r="E20" i="1"/>
  <c r="D11" i="6"/>
  <c r="C29" i="16"/>
  <c r="L17" i="10"/>
  <c r="L17" i="15"/>
  <c r="N17" i="13"/>
  <c r="M7" i="9"/>
  <c r="M12" i="9" s="1"/>
  <c r="K17" i="9"/>
  <c r="L14" i="9"/>
  <c r="L13" i="9"/>
  <c r="L16" i="9"/>
  <c r="L15" i="9"/>
  <c r="N7" i="10"/>
  <c r="N12" i="10" s="1"/>
  <c r="N13" i="10" s="1"/>
  <c r="M13" i="15"/>
  <c r="M15" i="15"/>
  <c r="M14" i="15"/>
  <c r="M16" i="15"/>
  <c r="N7" i="15"/>
  <c r="N12" i="15" s="1"/>
  <c r="M15" i="10"/>
  <c r="M14" i="10"/>
  <c r="M13" i="10"/>
  <c r="M16" i="10"/>
  <c r="G45" i="11"/>
  <c r="G15" i="16" s="1"/>
  <c r="G44" i="11"/>
  <c r="G20" i="16" s="1"/>
  <c r="G43" i="11"/>
  <c r="G14" i="16" s="1"/>
  <c r="G40" i="11"/>
  <c r="G41" i="11"/>
  <c r="G13" i="16" s="1"/>
  <c r="G46" i="11"/>
  <c r="G21" i="16" s="1"/>
  <c r="G42" i="11"/>
  <c r="G19" i="16" s="1"/>
  <c r="E4" i="16"/>
  <c r="E34" i="9"/>
  <c r="F25" i="16"/>
  <c r="F35" i="15"/>
  <c r="F35" i="13"/>
  <c r="G32" i="12"/>
  <c r="G23" i="16" s="1"/>
  <c r="G33" i="12"/>
  <c r="G24" i="16" s="1"/>
  <c r="G34" i="12"/>
  <c r="G31" i="12"/>
  <c r="G34" i="10"/>
  <c r="G31" i="10"/>
  <c r="G7" i="16" s="1"/>
  <c r="G32" i="10"/>
  <c r="G8" i="16" s="1"/>
  <c r="G33" i="10"/>
  <c r="G17" i="16" s="1"/>
  <c r="F45" i="11"/>
  <c r="F15" i="16" s="1"/>
  <c r="F46" i="11"/>
  <c r="F21" i="16" s="1"/>
  <c r="F41" i="11"/>
  <c r="F13" i="16" s="1"/>
  <c r="F43" i="11"/>
  <c r="F14" i="16" s="1"/>
  <c r="F42" i="11"/>
  <c r="F19" i="16" s="1"/>
  <c r="F44" i="11"/>
  <c r="F20" i="16" s="1"/>
  <c r="F40" i="11"/>
  <c r="F10" i="16"/>
  <c r="F35" i="4"/>
  <c r="G31" i="15"/>
  <c r="G33" i="15"/>
  <c r="G27" i="16" s="1"/>
  <c r="G32" i="15"/>
  <c r="G26" i="16" s="1"/>
  <c r="G34" i="15"/>
  <c r="G28" i="16" s="1"/>
  <c r="G32" i="4"/>
  <c r="G33" i="4"/>
  <c r="G11" i="16" s="1"/>
  <c r="G34" i="4"/>
  <c r="G12" i="16" s="1"/>
  <c r="G31" i="4"/>
  <c r="F22" i="16"/>
  <c r="F35" i="12"/>
  <c r="F7" i="16"/>
  <c r="F35" i="10"/>
  <c r="G33" i="13"/>
  <c r="G31" i="13"/>
  <c r="G34" i="13"/>
  <c r="G32" i="13"/>
  <c r="F31" i="9"/>
  <c r="F5" i="16" s="1"/>
  <c r="F33" i="9"/>
  <c r="F6" i="16" s="1"/>
  <c r="F32" i="9"/>
  <c r="F16" i="16" s="1"/>
  <c r="F30" i="9"/>
  <c r="O15" i="4"/>
  <c r="N17" i="4"/>
  <c r="P7" i="4"/>
  <c r="P12" i="4" s="1"/>
  <c r="P13" i="4" s="1"/>
  <c r="O16" i="4"/>
  <c r="O14" i="4"/>
  <c r="O14" i="13"/>
  <c r="O13" i="13"/>
  <c r="P7" i="13"/>
  <c r="P12" i="13" s="1"/>
  <c r="P15" i="13" s="1"/>
  <c r="O16" i="13"/>
  <c r="O16" i="12"/>
  <c r="O13" i="12"/>
  <c r="O14" i="12"/>
  <c r="N17" i="12"/>
  <c r="P7" i="12"/>
  <c r="P12" i="12" s="1"/>
  <c r="P15" i="12" s="1"/>
  <c r="P10" i="11"/>
  <c r="P15" i="11" s="1"/>
  <c r="P17" i="11" s="1"/>
  <c r="N23" i="11"/>
  <c r="O17" i="11"/>
  <c r="O20" i="11"/>
  <c r="O21" i="11"/>
  <c r="O22" i="11"/>
  <c r="O19" i="11"/>
  <c r="O18" i="11"/>
  <c r="O16" i="11"/>
  <c r="L10" i="6"/>
  <c r="L22" i="6"/>
  <c r="M22" i="6"/>
  <c r="M3" i="6"/>
  <c r="K21" i="5"/>
  <c r="N21" i="6" s="1"/>
  <c r="N9" i="6" s="1"/>
  <c r="K19" i="5"/>
  <c r="N19" i="6" s="1"/>
  <c r="N7" i="6" s="1"/>
  <c r="K16" i="5"/>
  <c r="N16" i="6" s="1"/>
  <c r="N4" i="6" s="1"/>
  <c r="K20" i="5"/>
  <c r="N20" i="6" s="1"/>
  <c r="N8" i="6" s="1"/>
  <c r="K17" i="5"/>
  <c r="N17" i="6" s="1"/>
  <c r="N5" i="6" s="1"/>
  <c r="K18" i="5"/>
  <c r="N18" i="6" s="1"/>
  <c r="N6" i="6" s="1"/>
  <c r="J22" i="5"/>
  <c r="K15" i="5"/>
  <c r="N15" i="6" s="1"/>
  <c r="L10" i="5"/>
  <c r="L14" i="5" s="1"/>
  <c r="O14" i="6" s="1"/>
  <c r="C22" i="1"/>
  <c r="C13" i="6" s="1"/>
  <c r="D21" i="1"/>
  <c r="F5" i="17" l="1"/>
  <c r="G5" i="17" s="1"/>
  <c r="H5" i="17" s="1"/>
  <c r="F24" i="21"/>
  <c r="G24" i="21" s="1"/>
  <c r="G19" i="19"/>
  <c r="K29" i="60"/>
  <c r="L7" i="60"/>
  <c r="F13" i="18"/>
  <c r="G13" i="18" s="1"/>
  <c r="H13" i="18" s="1"/>
  <c r="F4" i="17"/>
  <c r="F28" i="21"/>
  <c r="G28" i="21" s="1"/>
  <c r="F22" i="18"/>
  <c r="G22" i="18" s="1"/>
  <c r="H22" i="18" s="1"/>
  <c r="G10" i="19"/>
  <c r="F5" i="19"/>
  <c r="G5" i="19" s="1"/>
  <c r="F16" i="20"/>
  <c r="F16" i="17"/>
  <c r="G16" i="17" s="1"/>
  <c r="H16" i="17" s="1"/>
  <c r="G26" i="20"/>
  <c r="G17" i="18"/>
  <c r="G16" i="19"/>
  <c r="C29" i="18"/>
  <c r="G24" i="20"/>
  <c r="H24" i="20" s="1"/>
  <c r="F18" i="19"/>
  <c r="D6" i="18"/>
  <c r="E6" i="18" s="1"/>
  <c r="F6" i="18" s="1"/>
  <c r="F6" i="17"/>
  <c r="G6" i="17" s="1"/>
  <c r="H6" i="17" s="1"/>
  <c r="F9" i="18"/>
  <c r="G9" i="18" s="1"/>
  <c r="H9" i="18" s="1"/>
  <c r="F13" i="19"/>
  <c r="G13" i="19" s="1"/>
  <c r="H13" i="19" s="1"/>
  <c r="F20" i="19"/>
  <c r="G20" i="19" s="1"/>
  <c r="H20" i="19" s="1"/>
  <c r="F8" i="20"/>
  <c r="G8" i="20" s="1"/>
  <c r="H8" i="20" s="1"/>
  <c r="H10" i="19"/>
  <c r="H16" i="19"/>
  <c r="H17" i="18"/>
  <c r="H26" i="20"/>
  <c r="C5" i="20"/>
  <c r="D5" i="20" s="1"/>
  <c r="E5" i="20" s="1"/>
  <c r="F5" i="20" s="1"/>
  <c r="G5" i="20" s="1"/>
  <c r="B5" i="21"/>
  <c r="B22" i="21"/>
  <c r="C22" i="20"/>
  <c r="D22" i="20" s="1"/>
  <c r="E22" i="20" s="1"/>
  <c r="F22" i="20" s="1"/>
  <c r="G22" i="20" s="1"/>
  <c r="B20" i="21"/>
  <c r="C20" i="20"/>
  <c r="D20" i="20" s="1"/>
  <c r="E20" i="20" s="1"/>
  <c r="C21" i="20"/>
  <c r="D21" i="20" s="1"/>
  <c r="E21" i="20" s="1"/>
  <c r="B21" i="21"/>
  <c r="C7" i="21"/>
  <c r="B7" i="22"/>
  <c r="C24" i="21"/>
  <c r="D24" i="21" s="1"/>
  <c r="E24" i="21" s="1"/>
  <c r="B24" i="22"/>
  <c r="C25" i="20"/>
  <c r="D25" i="20" s="1"/>
  <c r="E25" i="20" s="1"/>
  <c r="F25" i="20" s="1"/>
  <c r="G25" i="20" s="1"/>
  <c r="B25" i="21"/>
  <c r="C21" i="21"/>
  <c r="B21" i="22"/>
  <c r="C20" i="21"/>
  <c r="D20" i="21" s="1"/>
  <c r="E20" i="21" s="1"/>
  <c r="B20" i="22"/>
  <c r="H8" i="18"/>
  <c r="P26" i="60"/>
  <c r="O25" i="60"/>
  <c r="P11" i="60"/>
  <c r="H7" i="19"/>
  <c r="H25" i="19"/>
  <c r="X7" i="64"/>
  <c r="X7" i="66"/>
  <c r="H15" i="18"/>
  <c r="N27" i="64"/>
  <c r="H9" i="20"/>
  <c r="I20" i="17"/>
  <c r="Y4" i="66"/>
  <c r="Y4" i="64"/>
  <c r="Y9" i="66"/>
  <c r="Y9" i="64"/>
  <c r="P13" i="60"/>
  <c r="H21" i="18"/>
  <c r="I14" i="18"/>
  <c r="P27" i="60"/>
  <c r="I9" i="19"/>
  <c r="I21" i="17"/>
  <c r="J24" i="17"/>
  <c r="I22" i="17"/>
  <c r="I27" i="19"/>
  <c r="C28" i="21"/>
  <c r="D28" i="21" s="1"/>
  <c r="E28" i="21" s="1"/>
  <c r="B28" i="22"/>
  <c r="C15" i="20"/>
  <c r="D15" i="20" s="1"/>
  <c r="E15" i="20" s="1"/>
  <c r="B15" i="21"/>
  <c r="C23" i="21"/>
  <c r="D23" i="21" s="1"/>
  <c r="E23" i="21" s="1"/>
  <c r="B23" i="22"/>
  <c r="C13" i="21"/>
  <c r="B13" i="22"/>
  <c r="C15" i="21"/>
  <c r="D15" i="21" s="1"/>
  <c r="E15" i="21" s="1"/>
  <c r="B15" i="22"/>
  <c r="X4" i="64"/>
  <c r="X4" i="66"/>
  <c r="X9" i="66"/>
  <c r="X9" i="64"/>
  <c r="P8" i="60"/>
  <c r="H21" i="19"/>
  <c r="H17" i="20"/>
  <c r="I9" i="17"/>
  <c r="H23" i="18"/>
  <c r="Y3" i="66"/>
  <c r="E50" i="63"/>
  <c r="Y3" i="64"/>
  <c r="I12" i="19"/>
  <c r="P19" i="60"/>
  <c r="H15" i="19"/>
  <c r="H26" i="18"/>
  <c r="I12" i="18"/>
  <c r="I19" i="17"/>
  <c r="H10" i="18"/>
  <c r="J25" i="17"/>
  <c r="P9" i="60"/>
  <c r="H11" i="20"/>
  <c r="H19" i="18"/>
  <c r="I10" i="17"/>
  <c r="I17" i="17"/>
  <c r="T6" i="60"/>
  <c r="P23" i="60"/>
  <c r="I15" i="17"/>
  <c r="I7" i="18"/>
  <c r="I17" i="19"/>
  <c r="I24" i="18"/>
  <c r="B16" i="21"/>
  <c r="C16" i="20"/>
  <c r="D16" i="20" s="1"/>
  <c r="E16" i="20" s="1"/>
  <c r="C7" i="20"/>
  <c r="D7" i="20" s="1"/>
  <c r="E7" i="20" s="1"/>
  <c r="F7" i="20" s="1"/>
  <c r="G7" i="20" s="1"/>
  <c r="B7" i="21"/>
  <c r="C26" i="21"/>
  <c r="D26" i="21" s="1"/>
  <c r="E26" i="21" s="1"/>
  <c r="F26" i="21" s="1"/>
  <c r="G26" i="21" s="1"/>
  <c r="B26" i="22"/>
  <c r="B10" i="21"/>
  <c r="C10" i="20"/>
  <c r="D10" i="20" s="1"/>
  <c r="E10" i="20" s="1"/>
  <c r="C17" i="21"/>
  <c r="D17" i="21" s="1"/>
  <c r="E17" i="21" s="1"/>
  <c r="F17" i="21" s="1"/>
  <c r="G17" i="21" s="1"/>
  <c r="B17" i="22"/>
  <c r="B4" i="20"/>
  <c r="C4" i="19"/>
  <c r="H18" i="18"/>
  <c r="I23" i="17"/>
  <c r="P24" i="60"/>
  <c r="N14" i="64"/>
  <c r="P12" i="60"/>
  <c r="H19" i="19"/>
  <c r="X8" i="64"/>
  <c r="X8" i="66"/>
  <c r="X3" i="64"/>
  <c r="X3" i="66"/>
  <c r="D50" i="63"/>
  <c r="N29" i="66"/>
  <c r="S4" i="60"/>
  <c r="H22" i="19"/>
  <c r="I18" i="17"/>
  <c r="H28" i="20"/>
  <c r="N4" i="64"/>
  <c r="Y8" i="66"/>
  <c r="Y8" i="64"/>
  <c r="Y7" i="64"/>
  <c r="Y7" i="66"/>
  <c r="I25" i="18"/>
  <c r="G4" i="18"/>
  <c r="O22" i="60"/>
  <c r="U16" i="60"/>
  <c r="P21" i="60"/>
  <c r="H23" i="20"/>
  <c r="I13" i="17"/>
  <c r="N32" i="64"/>
  <c r="I27" i="18"/>
  <c r="J27" i="17"/>
  <c r="I11" i="19"/>
  <c r="I24" i="19"/>
  <c r="I26" i="19"/>
  <c r="I23" i="19"/>
  <c r="C19" i="20"/>
  <c r="D19" i="20" s="1"/>
  <c r="E19" i="20" s="1"/>
  <c r="B19" i="21"/>
  <c r="C12" i="21"/>
  <c r="D12" i="21" s="1"/>
  <c r="E12" i="21" s="1"/>
  <c r="B12" i="22"/>
  <c r="B14" i="21"/>
  <c r="C14" i="20"/>
  <c r="D14" i="20" s="1"/>
  <c r="E14" i="20" s="1"/>
  <c r="B6" i="21"/>
  <c r="C6" i="20"/>
  <c r="D6" i="20" s="1"/>
  <c r="E6" i="20" s="1"/>
  <c r="F6" i="20" s="1"/>
  <c r="G6" i="20" s="1"/>
  <c r="C11" i="21"/>
  <c r="D11" i="21" s="1"/>
  <c r="E11" i="21" s="1"/>
  <c r="B11" i="22"/>
  <c r="C27" i="21"/>
  <c r="D27" i="21" s="1"/>
  <c r="E27" i="21" s="1"/>
  <c r="F27" i="21" s="1"/>
  <c r="G27" i="21" s="1"/>
  <c r="B27" i="22"/>
  <c r="C13" i="20"/>
  <c r="D13" i="20" s="1"/>
  <c r="E13" i="20" s="1"/>
  <c r="B13" i="21"/>
  <c r="C8" i="21"/>
  <c r="D8" i="21" s="1"/>
  <c r="E8" i="21" s="1"/>
  <c r="F8" i="21" s="1"/>
  <c r="G8" i="21" s="1"/>
  <c r="B8" i="22"/>
  <c r="C19" i="21"/>
  <c r="B19" i="22"/>
  <c r="C14" i="21"/>
  <c r="B14" i="22"/>
  <c r="J14" i="17"/>
  <c r="I11" i="17"/>
  <c r="X5" i="64"/>
  <c r="X5" i="66"/>
  <c r="X6" i="66"/>
  <c r="X6" i="64"/>
  <c r="D16" i="18"/>
  <c r="E16" i="18" s="1"/>
  <c r="F16" i="18" s="1"/>
  <c r="H20" i="18"/>
  <c r="O10" i="60"/>
  <c r="H6" i="19"/>
  <c r="H12" i="20"/>
  <c r="P14" i="60"/>
  <c r="P28" i="60"/>
  <c r="I8" i="17"/>
  <c r="H11" i="18"/>
  <c r="P15" i="60"/>
  <c r="Y5" i="64"/>
  <c r="Y5" i="66"/>
  <c r="Y6" i="66"/>
  <c r="Y6" i="64"/>
  <c r="O18" i="60"/>
  <c r="B29" i="18"/>
  <c r="H28" i="18"/>
  <c r="J7" i="17"/>
  <c r="B29" i="19"/>
  <c r="N22" i="64"/>
  <c r="I28" i="19"/>
  <c r="H27" i="20"/>
  <c r="I26" i="17"/>
  <c r="U5" i="60"/>
  <c r="D5" i="18"/>
  <c r="E5" i="18" s="1"/>
  <c r="F5" i="18" s="1"/>
  <c r="G18" i="19"/>
  <c r="C29" i="17"/>
  <c r="I28" i="17"/>
  <c r="H14" i="19"/>
  <c r="P20" i="60"/>
  <c r="P17" i="60"/>
  <c r="J12" i="17"/>
  <c r="I8" i="19"/>
  <c r="E21" i="1"/>
  <c r="D12" i="6"/>
  <c r="E29" i="16"/>
  <c r="M17" i="10"/>
  <c r="M17" i="15"/>
  <c r="O17" i="4"/>
  <c r="N7" i="9"/>
  <c r="N12" i="9" s="1"/>
  <c r="L17" i="9"/>
  <c r="M16" i="9"/>
  <c r="M13" i="9"/>
  <c r="M14" i="9"/>
  <c r="M15" i="9"/>
  <c r="O7" i="15"/>
  <c r="O12" i="15" s="1"/>
  <c r="N16" i="10"/>
  <c r="N14" i="10"/>
  <c r="N15" i="10"/>
  <c r="N13" i="15"/>
  <c r="N14" i="15"/>
  <c r="N16" i="15"/>
  <c r="N15" i="15"/>
  <c r="O7" i="10"/>
  <c r="O12" i="10" s="1"/>
  <c r="O13" i="10" s="1"/>
  <c r="H31" i="12"/>
  <c r="H32" i="12"/>
  <c r="H23" i="16" s="1"/>
  <c r="H33" i="12"/>
  <c r="H24" i="16" s="1"/>
  <c r="H34" i="12"/>
  <c r="H33" i="13"/>
  <c r="H31" i="13"/>
  <c r="H34" i="13"/>
  <c r="H32" i="13"/>
  <c r="M10" i="6"/>
  <c r="G33" i="9"/>
  <c r="G6" i="16" s="1"/>
  <c r="G32" i="9"/>
  <c r="G16" i="16" s="1"/>
  <c r="G31" i="9"/>
  <c r="G5" i="16" s="1"/>
  <c r="G30" i="9"/>
  <c r="F4" i="16"/>
  <c r="F34" i="9"/>
  <c r="G25" i="16"/>
  <c r="G35" i="15"/>
  <c r="G18" i="16"/>
  <c r="G47" i="11"/>
  <c r="H46" i="11"/>
  <c r="H21" i="16" s="1"/>
  <c r="H42" i="11"/>
  <c r="H19" i="16" s="1"/>
  <c r="H44" i="11"/>
  <c r="H20" i="16" s="1"/>
  <c r="H43" i="11"/>
  <c r="H14" i="16" s="1"/>
  <c r="H40" i="11"/>
  <c r="H45" i="11"/>
  <c r="H15" i="16" s="1"/>
  <c r="H41" i="11"/>
  <c r="H13" i="16" s="1"/>
  <c r="G10" i="16"/>
  <c r="G35" i="4"/>
  <c r="G35" i="10"/>
  <c r="G9" i="16"/>
  <c r="H31" i="4"/>
  <c r="H32" i="4"/>
  <c r="H33" i="4"/>
  <c r="H11" i="16" s="1"/>
  <c r="H34" i="4"/>
  <c r="H12" i="16" s="1"/>
  <c r="G22" i="16"/>
  <c r="G35" i="12"/>
  <c r="H34" i="15"/>
  <c r="H28" i="16" s="1"/>
  <c r="H31" i="15"/>
  <c r="H33" i="15"/>
  <c r="H27" i="16" s="1"/>
  <c r="H32" i="15"/>
  <c r="H26" i="16" s="1"/>
  <c r="H33" i="10"/>
  <c r="H17" i="16" s="1"/>
  <c r="H34" i="10"/>
  <c r="H9" i="16" s="1"/>
  <c r="H31" i="10"/>
  <c r="H32" i="10"/>
  <c r="H8" i="16" s="1"/>
  <c r="G35" i="13"/>
  <c r="F18" i="16"/>
  <c r="F47" i="11"/>
  <c r="P16" i="4"/>
  <c r="P14" i="4"/>
  <c r="P15" i="4"/>
  <c r="Q7" i="4"/>
  <c r="Q12" i="4" s="1"/>
  <c r="Q15" i="4" s="1"/>
  <c r="P16" i="13"/>
  <c r="P14" i="13"/>
  <c r="O17" i="13"/>
  <c r="Q7" i="13"/>
  <c r="Q12" i="13" s="1"/>
  <c r="Q15" i="13" s="1"/>
  <c r="P13" i="13"/>
  <c r="O17" i="12"/>
  <c r="P14" i="12"/>
  <c r="P16" i="12"/>
  <c r="Q7" i="12"/>
  <c r="Q12" i="12" s="1"/>
  <c r="Q15" i="12" s="1"/>
  <c r="P13" i="12"/>
  <c r="Q10" i="11"/>
  <c r="Q15" i="11" s="1"/>
  <c r="P19" i="11"/>
  <c r="O23" i="11"/>
  <c r="P16" i="11"/>
  <c r="P22" i="11"/>
  <c r="P20" i="11"/>
  <c r="P21" i="11"/>
  <c r="P18" i="11"/>
  <c r="N22" i="6"/>
  <c r="N3" i="6"/>
  <c r="L16" i="5"/>
  <c r="O16" i="6" s="1"/>
  <c r="O4" i="6" s="1"/>
  <c r="L21" i="5"/>
  <c r="O21" i="6" s="1"/>
  <c r="O9" i="6" s="1"/>
  <c r="L20" i="5"/>
  <c r="O20" i="6" s="1"/>
  <c r="O8" i="6" s="1"/>
  <c r="L19" i="5"/>
  <c r="O19" i="6" s="1"/>
  <c r="O7" i="6" s="1"/>
  <c r="L18" i="5"/>
  <c r="O18" i="6" s="1"/>
  <c r="O6" i="6" s="1"/>
  <c r="L17" i="5"/>
  <c r="O17" i="6" s="1"/>
  <c r="O5" i="6" s="1"/>
  <c r="K22" i="5"/>
  <c r="L15" i="5"/>
  <c r="O15" i="6" s="1"/>
  <c r="M10" i="5"/>
  <c r="M14" i="5" s="1"/>
  <c r="P14" i="6" s="1"/>
  <c r="C23" i="1"/>
  <c r="C14" i="6" s="1"/>
  <c r="D22" i="1"/>
  <c r="F29" i="18" l="1"/>
  <c r="G6" i="18"/>
  <c r="M7" i="60"/>
  <c r="L29" i="60"/>
  <c r="G14" i="20"/>
  <c r="F14" i="20"/>
  <c r="D21" i="21"/>
  <c r="E21" i="21" s="1"/>
  <c r="F21" i="20"/>
  <c r="G21" i="20" s="1"/>
  <c r="H21" i="20" s="1"/>
  <c r="F12" i="21"/>
  <c r="G12" i="21" s="1"/>
  <c r="H12" i="21" s="1"/>
  <c r="F29" i="17"/>
  <c r="G5" i="18"/>
  <c r="H5" i="18" s="1"/>
  <c r="D19" i="21"/>
  <c r="E19" i="21" s="1"/>
  <c r="F19" i="21" s="1"/>
  <c r="G19" i="21" s="1"/>
  <c r="F13" i="20"/>
  <c r="G13" i="20" s="1"/>
  <c r="H13" i="20" s="1"/>
  <c r="F19" i="20"/>
  <c r="G19" i="20" s="1"/>
  <c r="H19" i="20" s="1"/>
  <c r="F15" i="21"/>
  <c r="F20" i="20"/>
  <c r="G20" i="20" s="1"/>
  <c r="H20" i="20" s="1"/>
  <c r="F10" i="20"/>
  <c r="G10" i="20" s="1"/>
  <c r="H10" i="20" s="1"/>
  <c r="G4" i="17"/>
  <c r="F23" i="21"/>
  <c r="G23" i="21" s="1"/>
  <c r="H23" i="21" s="1"/>
  <c r="G16" i="18"/>
  <c r="N42" i="64"/>
  <c r="G16" i="20"/>
  <c r="G15" i="20"/>
  <c r="F15" i="20"/>
  <c r="F20" i="21"/>
  <c r="F11" i="21"/>
  <c r="G11" i="21" s="1"/>
  <c r="H11" i="21" s="1"/>
  <c r="H16" i="20"/>
  <c r="H16" i="18"/>
  <c r="B26" i="23"/>
  <c r="C26" i="22"/>
  <c r="D26" i="22" s="1"/>
  <c r="E26" i="22" s="1"/>
  <c r="F26" i="22" s="1"/>
  <c r="G26" i="22" s="1"/>
  <c r="C25" i="21"/>
  <c r="D25" i="21" s="1"/>
  <c r="E25" i="21" s="1"/>
  <c r="F25" i="21" s="1"/>
  <c r="G25" i="21" s="1"/>
  <c r="B25" i="22"/>
  <c r="C22" i="21"/>
  <c r="D22" i="21" s="1"/>
  <c r="E22" i="21" s="1"/>
  <c r="F22" i="21" s="1"/>
  <c r="B22" i="22"/>
  <c r="B14" i="23"/>
  <c r="C14" i="22"/>
  <c r="D14" i="22" s="1"/>
  <c r="E14" i="22" s="1"/>
  <c r="F14" i="22" s="1"/>
  <c r="G14" i="22" s="1"/>
  <c r="B18" i="21"/>
  <c r="C18" i="20"/>
  <c r="D18" i="20" s="1"/>
  <c r="E18" i="20" s="1"/>
  <c r="B9" i="23"/>
  <c r="C9" i="22"/>
  <c r="B12" i="23"/>
  <c r="C12" i="22"/>
  <c r="D12" i="22" s="1"/>
  <c r="E12" i="22" s="1"/>
  <c r="F12" i="22" s="1"/>
  <c r="G12" i="22" s="1"/>
  <c r="C9" i="21"/>
  <c r="D9" i="21" s="1"/>
  <c r="E9" i="21" s="1"/>
  <c r="B9" i="22"/>
  <c r="B13" i="23"/>
  <c r="C13" i="22"/>
  <c r="D13" i="22" s="1"/>
  <c r="E13" i="22" s="1"/>
  <c r="F13" i="22" s="1"/>
  <c r="G13" i="22" s="1"/>
  <c r="B20" i="23"/>
  <c r="C20" i="22"/>
  <c r="D20" i="22" s="1"/>
  <c r="E20" i="22" s="1"/>
  <c r="F20" i="22" s="1"/>
  <c r="G20" i="22" s="1"/>
  <c r="C18" i="21"/>
  <c r="D18" i="21" s="1"/>
  <c r="E18" i="21" s="1"/>
  <c r="B18" i="22"/>
  <c r="B4" i="21"/>
  <c r="C4" i="20"/>
  <c r="C6" i="21"/>
  <c r="D6" i="21" s="1"/>
  <c r="E6" i="21" s="1"/>
  <c r="F6" i="21" s="1"/>
  <c r="G6" i="21" s="1"/>
  <c r="B6" i="22"/>
  <c r="B23" i="23"/>
  <c r="C23" i="22"/>
  <c r="D23" i="22" s="1"/>
  <c r="E23" i="22" s="1"/>
  <c r="F23" i="22" s="1"/>
  <c r="G23" i="22" s="1"/>
  <c r="H6" i="18"/>
  <c r="J28" i="17"/>
  <c r="J26" i="17"/>
  <c r="I28" i="18"/>
  <c r="R17" i="64"/>
  <c r="R15" i="64"/>
  <c r="R21" i="64"/>
  <c r="R20" i="64"/>
  <c r="R19" i="64"/>
  <c r="R16" i="64"/>
  <c r="R18" i="64"/>
  <c r="P17" i="66"/>
  <c r="P12" i="66"/>
  <c r="P16" i="66"/>
  <c r="P15" i="66"/>
  <c r="P13" i="66"/>
  <c r="P18" i="66"/>
  <c r="P14" i="66"/>
  <c r="J13" i="17"/>
  <c r="P22" i="60"/>
  <c r="H4" i="18"/>
  <c r="J25" i="18"/>
  <c r="R31" i="64"/>
  <c r="R30" i="64"/>
  <c r="R29" i="64"/>
  <c r="R28" i="64"/>
  <c r="T4" i="60"/>
  <c r="P36" i="64"/>
  <c r="P34" i="64"/>
  <c r="P35" i="64"/>
  <c r="P33" i="64"/>
  <c r="P32" i="64" s="1"/>
  <c r="J23" i="17"/>
  <c r="C29" i="19"/>
  <c r="D4" i="19"/>
  <c r="E4" i="19" s="1"/>
  <c r="Q23" i="60"/>
  <c r="B15" i="61"/>
  <c r="I19" i="18"/>
  <c r="J12" i="18"/>
  <c r="I26" i="18"/>
  <c r="Q19" i="60"/>
  <c r="R8" i="64"/>
  <c r="Y10" i="64"/>
  <c r="R5" i="64"/>
  <c r="R6" i="64"/>
  <c r="R7" i="64"/>
  <c r="H5" i="20"/>
  <c r="P13" i="64"/>
  <c r="P11" i="64"/>
  <c r="P12" i="64"/>
  <c r="P10" i="64"/>
  <c r="D13" i="21"/>
  <c r="E13" i="21" s="1"/>
  <c r="F13" i="21" s="1"/>
  <c r="G13" i="21" s="1"/>
  <c r="H15" i="20"/>
  <c r="J14" i="18"/>
  <c r="R10" i="64"/>
  <c r="R12" i="64"/>
  <c r="R13" i="64"/>
  <c r="R11" i="64"/>
  <c r="Q11" i="60"/>
  <c r="Q26" i="60"/>
  <c r="I24" i="20"/>
  <c r="C5" i="21"/>
  <c r="D5" i="21" s="1"/>
  <c r="E5" i="21" s="1"/>
  <c r="F5" i="21" s="1"/>
  <c r="B5" i="22"/>
  <c r="C10" i="21"/>
  <c r="D10" i="21" s="1"/>
  <c r="E10" i="21" s="1"/>
  <c r="F10" i="21" s="1"/>
  <c r="G10" i="21" s="1"/>
  <c r="B10" i="22"/>
  <c r="B24" i="23"/>
  <c r="C24" i="22"/>
  <c r="D24" i="22" s="1"/>
  <c r="E24" i="22" s="1"/>
  <c r="F24" i="22" s="1"/>
  <c r="J8" i="19"/>
  <c r="B17" i="23"/>
  <c r="C17" i="22"/>
  <c r="D17" i="22" s="1"/>
  <c r="E17" i="22" s="1"/>
  <c r="F17" i="22" s="1"/>
  <c r="B28" i="23"/>
  <c r="C28" i="22"/>
  <c r="D28" i="22" s="1"/>
  <c r="E28" i="22" s="1"/>
  <c r="F28" i="22" s="1"/>
  <c r="G28" i="22" s="1"/>
  <c r="B11" i="23"/>
  <c r="C11" i="22"/>
  <c r="D11" i="22" s="1"/>
  <c r="E11" i="22" s="1"/>
  <c r="F11" i="22" s="1"/>
  <c r="G11" i="22" s="1"/>
  <c r="B15" i="23"/>
  <c r="C15" i="22"/>
  <c r="D15" i="22" s="1"/>
  <c r="E15" i="22" s="1"/>
  <c r="F15" i="22" s="1"/>
  <c r="G15" i="22" s="1"/>
  <c r="B19" i="23"/>
  <c r="C19" i="22"/>
  <c r="D19" i="22" s="1"/>
  <c r="E19" i="22" s="1"/>
  <c r="F19" i="22" s="1"/>
  <c r="G19" i="22" s="1"/>
  <c r="K12" i="17"/>
  <c r="I14" i="19"/>
  <c r="J28" i="19"/>
  <c r="R24" i="64"/>
  <c r="R26" i="64"/>
  <c r="R25" i="64"/>
  <c r="R23" i="64"/>
  <c r="I11" i="18"/>
  <c r="H17" i="21"/>
  <c r="Q14" i="60"/>
  <c r="I6" i="19"/>
  <c r="P18" i="64"/>
  <c r="P17" i="64"/>
  <c r="P21" i="64"/>
  <c r="P19" i="64"/>
  <c r="P15" i="64"/>
  <c r="P20" i="64"/>
  <c r="P16" i="64"/>
  <c r="K14" i="17"/>
  <c r="D14" i="21"/>
  <c r="E14" i="21" s="1"/>
  <c r="F14" i="21" s="1"/>
  <c r="G14" i="21" s="1"/>
  <c r="J23" i="19"/>
  <c r="J24" i="19"/>
  <c r="I6" i="17"/>
  <c r="J11" i="19"/>
  <c r="J27" i="18"/>
  <c r="I5" i="17"/>
  <c r="R34" i="64"/>
  <c r="R33" i="64"/>
  <c r="R35" i="64"/>
  <c r="R36" i="64"/>
  <c r="I22" i="19"/>
  <c r="P7" i="66"/>
  <c r="P6" i="66"/>
  <c r="P4" i="66"/>
  <c r="X10" i="66"/>
  <c r="P5" i="66"/>
  <c r="B29" i="20"/>
  <c r="J24" i="18"/>
  <c r="H28" i="21"/>
  <c r="J7" i="18"/>
  <c r="J17" i="17"/>
  <c r="H22" i="20"/>
  <c r="Q9" i="60"/>
  <c r="I10" i="18"/>
  <c r="Q8" i="60"/>
  <c r="P38" i="64"/>
  <c r="P40" i="64"/>
  <c r="P39" i="64"/>
  <c r="P41" i="64"/>
  <c r="H25" i="20"/>
  <c r="J22" i="17"/>
  <c r="B19" i="61"/>
  <c r="H5" i="19"/>
  <c r="I21" i="18"/>
  <c r="R10" i="66"/>
  <c r="R11" i="66"/>
  <c r="R8" i="66"/>
  <c r="R9" i="66"/>
  <c r="I9" i="20"/>
  <c r="I25" i="19"/>
  <c r="D7" i="21"/>
  <c r="E7" i="21" s="1"/>
  <c r="G20" i="21"/>
  <c r="I13" i="18"/>
  <c r="I20" i="19"/>
  <c r="I8" i="20"/>
  <c r="I10" i="19"/>
  <c r="B8" i="23"/>
  <c r="C8" i="22"/>
  <c r="D8" i="22" s="1"/>
  <c r="E8" i="22" s="1"/>
  <c r="B21" i="23"/>
  <c r="C21" i="22"/>
  <c r="D21" i="22" s="1"/>
  <c r="E21" i="22" s="1"/>
  <c r="F21" i="22" s="1"/>
  <c r="G21" i="22" s="1"/>
  <c r="Q17" i="60"/>
  <c r="Q20" i="60"/>
  <c r="V5" i="60"/>
  <c r="I27" i="20"/>
  <c r="R19" i="66"/>
  <c r="R21" i="66"/>
  <c r="R20" i="66"/>
  <c r="J8" i="17"/>
  <c r="I20" i="18"/>
  <c r="P26" i="64"/>
  <c r="P25" i="64"/>
  <c r="P23" i="64"/>
  <c r="P24" i="64"/>
  <c r="J11" i="17"/>
  <c r="H14" i="20"/>
  <c r="H8" i="21"/>
  <c r="I23" i="20"/>
  <c r="V16" i="60"/>
  <c r="R24" i="66"/>
  <c r="R22" i="66"/>
  <c r="R23" i="66"/>
  <c r="H26" i="21"/>
  <c r="P6" i="64"/>
  <c r="X10" i="64"/>
  <c r="P5" i="64"/>
  <c r="P8" i="64"/>
  <c r="P7" i="64"/>
  <c r="I19" i="19"/>
  <c r="Q24" i="60"/>
  <c r="I18" i="18"/>
  <c r="J15" i="17"/>
  <c r="U6" i="60"/>
  <c r="J10" i="17"/>
  <c r="K25" i="17"/>
  <c r="I15" i="19"/>
  <c r="J12" i="19"/>
  <c r="R6" i="66"/>
  <c r="Y10" i="66"/>
  <c r="R5" i="66"/>
  <c r="R7" i="66"/>
  <c r="R4" i="66"/>
  <c r="I16" i="17"/>
  <c r="J9" i="17"/>
  <c r="P27" i="66"/>
  <c r="P26" i="66"/>
  <c r="P28" i="66"/>
  <c r="P25" i="66"/>
  <c r="J21" i="17"/>
  <c r="H24" i="21"/>
  <c r="Q27" i="60"/>
  <c r="Q13" i="60"/>
  <c r="R41" i="64"/>
  <c r="R40" i="64"/>
  <c r="R39" i="64"/>
  <c r="R38" i="64"/>
  <c r="J20" i="17"/>
  <c r="P25" i="60"/>
  <c r="I8" i="18"/>
  <c r="I26" i="20"/>
  <c r="I17" i="18"/>
  <c r="B27" i="23"/>
  <c r="C27" i="22"/>
  <c r="D27" i="22" s="1"/>
  <c r="E27" i="22" s="1"/>
  <c r="F27" i="22" s="1"/>
  <c r="C16" i="21"/>
  <c r="D16" i="21" s="1"/>
  <c r="E16" i="21" s="1"/>
  <c r="F16" i="21" s="1"/>
  <c r="B16" i="22"/>
  <c r="H18" i="19"/>
  <c r="H6" i="20"/>
  <c r="K7" i="17"/>
  <c r="P18" i="60"/>
  <c r="R14" i="66"/>
  <c r="R18" i="66"/>
  <c r="R17" i="66"/>
  <c r="R12" i="66"/>
  <c r="R13" i="66"/>
  <c r="R15" i="66"/>
  <c r="R16" i="66"/>
  <c r="Q15" i="60"/>
  <c r="H7" i="20"/>
  <c r="Q28" i="60"/>
  <c r="I12" i="20"/>
  <c r="P10" i="60"/>
  <c r="P20" i="66"/>
  <c r="P21" i="66"/>
  <c r="P19" i="66"/>
  <c r="J26" i="19"/>
  <c r="H27" i="21"/>
  <c r="K27" i="17"/>
  <c r="Q21" i="60"/>
  <c r="I28" i="20"/>
  <c r="J18" i="17"/>
  <c r="P22" i="66"/>
  <c r="P23" i="66"/>
  <c r="P24" i="66"/>
  <c r="Q12" i="60"/>
  <c r="J17" i="19"/>
  <c r="I11" i="20"/>
  <c r="J19" i="17"/>
  <c r="I23" i="18"/>
  <c r="I17" i="20"/>
  <c r="I21" i="19"/>
  <c r="P11" i="66"/>
  <c r="P8" i="66"/>
  <c r="P10" i="66"/>
  <c r="P9" i="66"/>
  <c r="G15" i="21"/>
  <c r="J27" i="19"/>
  <c r="K24" i="17"/>
  <c r="J9" i="19"/>
  <c r="R27" i="66"/>
  <c r="R25" i="66"/>
  <c r="R26" i="66"/>
  <c r="R28" i="66"/>
  <c r="I15" i="18"/>
  <c r="P28" i="64"/>
  <c r="P29" i="64"/>
  <c r="P30" i="64"/>
  <c r="P31" i="64"/>
  <c r="I7" i="19"/>
  <c r="I9" i="18"/>
  <c r="I13" i="19"/>
  <c r="I16" i="19"/>
  <c r="I22" i="18"/>
  <c r="E22" i="1"/>
  <c r="D13" i="6"/>
  <c r="F29" i="16"/>
  <c r="N17" i="10"/>
  <c r="P17" i="13"/>
  <c r="N17" i="15"/>
  <c r="N14" i="9"/>
  <c r="N13" i="9"/>
  <c r="N15" i="9"/>
  <c r="N16" i="9"/>
  <c r="M17" i="9"/>
  <c r="O7" i="9"/>
  <c r="O12" i="9" s="1"/>
  <c r="Q13" i="4"/>
  <c r="O16" i="10"/>
  <c r="O15" i="10"/>
  <c r="O14" i="10"/>
  <c r="P7" i="10"/>
  <c r="P12" i="10" s="1"/>
  <c r="O13" i="15"/>
  <c r="O14" i="15"/>
  <c r="O16" i="15"/>
  <c r="O15" i="15"/>
  <c r="P7" i="15"/>
  <c r="P12" i="15" s="1"/>
  <c r="I46" i="11"/>
  <c r="I21" i="16" s="1"/>
  <c r="I42" i="11"/>
  <c r="I19" i="16" s="1"/>
  <c r="I45" i="11"/>
  <c r="I15" i="16" s="1"/>
  <c r="I41" i="11"/>
  <c r="I13" i="16" s="1"/>
  <c r="I44" i="11"/>
  <c r="I20" i="16" s="1"/>
  <c r="I43" i="11"/>
  <c r="I14" i="16" s="1"/>
  <c r="I40" i="11"/>
  <c r="I34" i="15"/>
  <c r="I28" i="16" s="1"/>
  <c r="I31" i="15"/>
  <c r="I25" i="16" s="1"/>
  <c r="I33" i="15"/>
  <c r="I27" i="16" s="1"/>
  <c r="I32" i="15"/>
  <c r="H25" i="16"/>
  <c r="H35" i="15"/>
  <c r="I34" i="12"/>
  <c r="I31" i="12"/>
  <c r="I32" i="12"/>
  <c r="I23" i="16" s="1"/>
  <c r="I33" i="12"/>
  <c r="I24" i="16" s="1"/>
  <c r="I32" i="10"/>
  <c r="I8" i="16" s="1"/>
  <c r="I33" i="10"/>
  <c r="I17" i="16" s="1"/>
  <c r="I34" i="10"/>
  <c r="I9" i="16" s="1"/>
  <c r="I31" i="10"/>
  <c r="H18" i="16"/>
  <c r="H47" i="11"/>
  <c r="I34" i="13"/>
  <c r="I32" i="13"/>
  <c r="I31" i="13"/>
  <c r="I33" i="13"/>
  <c r="N10" i="6"/>
  <c r="H32" i="9"/>
  <c r="H16" i="16" s="1"/>
  <c r="H30" i="9"/>
  <c r="H33" i="9"/>
  <c r="H6" i="16" s="1"/>
  <c r="H31" i="9"/>
  <c r="H5" i="16" s="1"/>
  <c r="H10" i="16"/>
  <c r="H35" i="4"/>
  <c r="H35" i="13"/>
  <c r="I34" i="4"/>
  <c r="I12" i="16" s="1"/>
  <c r="I31" i="4"/>
  <c r="I32" i="4"/>
  <c r="I33" i="4"/>
  <c r="I11" i="16" s="1"/>
  <c r="H7" i="16"/>
  <c r="H35" i="10"/>
  <c r="G4" i="16"/>
  <c r="G34" i="9"/>
  <c r="H22" i="16"/>
  <c r="H35" i="12"/>
  <c r="P17" i="4"/>
  <c r="R7" i="4"/>
  <c r="R12" i="4" s="1"/>
  <c r="R13" i="4" s="1"/>
  <c r="Q16" i="4"/>
  <c r="Q14" i="4"/>
  <c r="Q16" i="13"/>
  <c r="R7" i="13"/>
  <c r="R12" i="13" s="1"/>
  <c r="R15" i="13" s="1"/>
  <c r="Q14" i="13"/>
  <c r="Q13" i="13"/>
  <c r="Q14" i="12"/>
  <c r="Q13" i="12"/>
  <c r="P17" i="12"/>
  <c r="R7" i="12"/>
  <c r="R12" i="12" s="1"/>
  <c r="R15" i="12" s="1"/>
  <c r="Q16" i="12"/>
  <c r="R10" i="11"/>
  <c r="R15" i="11" s="1"/>
  <c r="Q17" i="11"/>
  <c r="Q21" i="11"/>
  <c r="Q22" i="11"/>
  <c r="Q20" i="11"/>
  <c r="P23" i="11"/>
  <c r="Q19" i="11"/>
  <c r="Q16" i="11"/>
  <c r="Q18" i="11"/>
  <c r="O22" i="6"/>
  <c r="O3" i="6"/>
  <c r="M20" i="5"/>
  <c r="P20" i="6" s="1"/>
  <c r="P8" i="6" s="1"/>
  <c r="M21" i="5"/>
  <c r="P21" i="6" s="1"/>
  <c r="P9" i="6" s="1"/>
  <c r="M19" i="5"/>
  <c r="P19" i="6" s="1"/>
  <c r="P7" i="6" s="1"/>
  <c r="M16" i="5"/>
  <c r="P16" i="6" s="1"/>
  <c r="P4" i="6" s="1"/>
  <c r="M18" i="5"/>
  <c r="P18" i="6" s="1"/>
  <c r="P6" i="6" s="1"/>
  <c r="M17" i="5"/>
  <c r="P17" i="6" s="1"/>
  <c r="M15" i="5"/>
  <c r="P15" i="6" s="1"/>
  <c r="P3" i="6" s="1"/>
  <c r="L22" i="5"/>
  <c r="N10" i="5"/>
  <c r="N14" i="5" s="1"/>
  <c r="Q14" i="6" s="1"/>
  <c r="C24" i="1"/>
  <c r="C15" i="6" s="1"/>
  <c r="D23" i="1"/>
  <c r="G29" i="18" l="1"/>
  <c r="R22" i="64"/>
  <c r="F9" i="21"/>
  <c r="G9" i="21" s="1"/>
  <c r="H9" i="21" s="1"/>
  <c r="F7" i="21"/>
  <c r="G7" i="21" s="1"/>
  <c r="H7" i="21" s="1"/>
  <c r="G16" i="21"/>
  <c r="R32" i="64"/>
  <c r="G24" i="22"/>
  <c r="F18" i="20"/>
  <c r="G18" i="20" s="1"/>
  <c r="H18" i="20" s="1"/>
  <c r="G29" i="17"/>
  <c r="H4" i="17"/>
  <c r="N7" i="60"/>
  <c r="M29" i="60"/>
  <c r="G27" i="22"/>
  <c r="G17" i="22"/>
  <c r="G5" i="21"/>
  <c r="F4" i="19"/>
  <c r="F29" i="19" s="1"/>
  <c r="R27" i="64"/>
  <c r="F18" i="21"/>
  <c r="G22" i="21"/>
  <c r="F8" i="22"/>
  <c r="G8" i="22" s="1"/>
  <c r="H8" i="22" s="1"/>
  <c r="F21" i="21"/>
  <c r="G21" i="21" s="1"/>
  <c r="H21" i="21" s="1"/>
  <c r="I21" i="21" s="1"/>
  <c r="H27" i="22"/>
  <c r="H5" i="21"/>
  <c r="B18" i="23"/>
  <c r="C18" i="22"/>
  <c r="D18" i="22" s="1"/>
  <c r="E18" i="22" s="1"/>
  <c r="F18" i="22" s="1"/>
  <c r="G18" i="22" s="1"/>
  <c r="B27" i="24"/>
  <c r="C27" i="23"/>
  <c r="D27" i="23" s="1"/>
  <c r="E27" i="23" s="1"/>
  <c r="F27" i="23" s="1"/>
  <c r="G27" i="23" s="1"/>
  <c r="B19" i="24"/>
  <c r="C19" i="23"/>
  <c r="D19" i="23" s="1"/>
  <c r="E19" i="23" s="1"/>
  <c r="F19" i="23" s="1"/>
  <c r="J22" i="18"/>
  <c r="J7" i="19"/>
  <c r="K27" i="19"/>
  <c r="B10" i="23"/>
  <c r="C10" i="22"/>
  <c r="D10" i="22" s="1"/>
  <c r="E10" i="22" s="1"/>
  <c r="F10" i="22" s="1"/>
  <c r="G10" i="22" s="1"/>
  <c r="B16" i="23"/>
  <c r="C16" i="22"/>
  <c r="D16" i="22" s="1"/>
  <c r="E16" i="22" s="1"/>
  <c r="C24" i="23"/>
  <c r="D24" i="23" s="1"/>
  <c r="E24" i="23" s="1"/>
  <c r="F24" i="23" s="1"/>
  <c r="G24" i="23" s="1"/>
  <c r="B24" i="24"/>
  <c r="B25" i="24"/>
  <c r="C25" i="23"/>
  <c r="C20" i="23"/>
  <c r="D20" i="23" s="1"/>
  <c r="E20" i="23" s="1"/>
  <c r="F20" i="23" s="1"/>
  <c r="B20" i="24"/>
  <c r="B21" i="24"/>
  <c r="C21" i="23"/>
  <c r="D21" i="23" s="1"/>
  <c r="E21" i="23" s="1"/>
  <c r="J9" i="18"/>
  <c r="I21" i="20"/>
  <c r="P27" i="64"/>
  <c r="H15" i="21"/>
  <c r="B16" i="61"/>
  <c r="J23" i="18"/>
  <c r="K19" i="17"/>
  <c r="B24" i="61"/>
  <c r="B20" i="61"/>
  <c r="B23" i="61"/>
  <c r="H14" i="21"/>
  <c r="I7" i="20"/>
  <c r="Q18" i="60"/>
  <c r="H21" i="22"/>
  <c r="Q25" i="60"/>
  <c r="R37" i="64"/>
  <c r="I24" i="21"/>
  <c r="K21" i="17"/>
  <c r="R29" i="66"/>
  <c r="P4" i="64"/>
  <c r="B4" i="61"/>
  <c r="I14" i="20"/>
  <c r="K8" i="17"/>
  <c r="B10" i="61"/>
  <c r="W5" i="60"/>
  <c r="B21" i="61"/>
  <c r="R17" i="60"/>
  <c r="J8" i="20"/>
  <c r="J13" i="18"/>
  <c r="B25" i="61"/>
  <c r="BF19" i="59"/>
  <c r="BF19" i="58"/>
  <c r="BF19" i="57"/>
  <c r="BF19" i="56"/>
  <c r="BF19" i="55"/>
  <c r="BF19" i="53"/>
  <c r="BF19" i="54"/>
  <c r="BF19" i="52"/>
  <c r="BF19" i="51"/>
  <c r="BF19" i="50"/>
  <c r="BF19" i="49"/>
  <c r="BF19" i="48"/>
  <c r="BF19" i="47"/>
  <c r="BF19" i="46"/>
  <c r="BF19" i="45"/>
  <c r="BF19" i="44"/>
  <c r="BF19" i="41"/>
  <c r="BF19" i="42"/>
  <c r="BF19" i="40"/>
  <c r="BF19" i="43"/>
  <c r="BF19" i="39"/>
  <c r="BF19" i="38"/>
  <c r="BF19" i="36"/>
  <c r="BF19" i="37"/>
  <c r="BF19" i="35"/>
  <c r="BF19" i="34"/>
  <c r="BF19" i="33"/>
  <c r="BF19" i="32"/>
  <c r="BF19" i="27"/>
  <c r="BF19" i="25"/>
  <c r="BF19" i="26"/>
  <c r="BF19" i="24"/>
  <c r="BF19" i="23"/>
  <c r="BF19" i="31"/>
  <c r="BF19" i="30"/>
  <c r="BF19" i="28"/>
  <c r="BF19" i="20"/>
  <c r="DF19" i="20" s="1"/>
  <c r="BF19" i="19"/>
  <c r="DF19" i="19" s="1"/>
  <c r="BF19" i="21"/>
  <c r="DF19" i="21" s="1"/>
  <c r="BF19" i="18"/>
  <c r="DF19" i="18" s="1"/>
  <c r="BF19" i="17"/>
  <c r="DF19" i="17" s="1"/>
  <c r="BF19" i="22"/>
  <c r="DF19" i="22" s="1"/>
  <c r="BF19" i="60"/>
  <c r="DF19" i="60" s="1"/>
  <c r="K17" i="17"/>
  <c r="I28" i="21"/>
  <c r="B18" i="61"/>
  <c r="K11" i="19"/>
  <c r="K24" i="19"/>
  <c r="B6" i="61"/>
  <c r="B14" i="61"/>
  <c r="R9" i="64"/>
  <c r="K14" i="18"/>
  <c r="I5" i="20"/>
  <c r="J26" i="18"/>
  <c r="J19" i="18"/>
  <c r="K23" i="17"/>
  <c r="K25" i="18"/>
  <c r="Q22" i="60"/>
  <c r="H14" i="22"/>
  <c r="B27" i="61"/>
  <c r="D4" i="20"/>
  <c r="E4" i="20" s="1"/>
  <c r="F4" i="20" s="1"/>
  <c r="C29" i="20"/>
  <c r="D9" i="22"/>
  <c r="E9" i="22" s="1"/>
  <c r="F9" i="22" s="1"/>
  <c r="G9" i="22" s="1"/>
  <c r="I10" i="20"/>
  <c r="I11" i="21"/>
  <c r="C12" i="23"/>
  <c r="D12" i="23" s="1"/>
  <c r="E12" i="23" s="1"/>
  <c r="F12" i="23" s="1"/>
  <c r="G12" i="23" s="1"/>
  <c r="B12" i="24"/>
  <c r="B9" i="24"/>
  <c r="C9" i="23"/>
  <c r="D9" i="23" s="1"/>
  <c r="E9" i="23" s="1"/>
  <c r="F9" i="23" s="1"/>
  <c r="G9" i="23" s="1"/>
  <c r="C28" i="23"/>
  <c r="D28" i="23" s="1"/>
  <c r="E28" i="23" s="1"/>
  <c r="F28" i="23" s="1"/>
  <c r="G28" i="23" s="1"/>
  <c r="B28" i="24"/>
  <c r="J16" i="19"/>
  <c r="J15" i="18"/>
  <c r="B22" i="61"/>
  <c r="J17" i="20"/>
  <c r="J11" i="20"/>
  <c r="R12" i="60"/>
  <c r="J28" i="20"/>
  <c r="K26" i="19"/>
  <c r="Q10" i="60"/>
  <c r="R28" i="60"/>
  <c r="I18" i="19"/>
  <c r="J26" i="20"/>
  <c r="B17" i="61"/>
  <c r="J16" i="17"/>
  <c r="K12" i="19"/>
  <c r="B11" i="61"/>
  <c r="V6" i="60"/>
  <c r="K15" i="17"/>
  <c r="H26" i="22"/>
  <c r="J18" i="18"/>
  <c r="J19" i="19"/>
  <c r="W16" i="60"/>
  <c r="J23" i="20"/>
  <c r="H19" i="21"/>
  <c r="H11" i="22"/>
  <c r="H19" i="22"/>
  <c r="B12" i="61"/>
  <c r="I5" i="19"/>
  <c r="K22" i="17"/>
  <c r="H15" i="22"/>
  <c r="B28" i="61"/>
  <c r="R9" i="60"/>
  <c r="H10" i="21"/>
  <c r="B26" i="61"/>
  <c r="J6" i="17"/>
  <c r="I17" i="21"/>
  <c r="K28" i="19"/>
  <c r="K8" i="19"/>
  <c r="J24" i="20"/>
  <c r="H25" i="21"/>
  <c r="R26" i="60"/>
  <c r="R19" i="60"/>
  <c r="C15" i="61"/>
  <c r="R23" i="60"/>
  <c r="U4" i="60"/>
  <c r="J28" i="18"/>
  <c r="K26" i="17"/>
  <c r="B29" i="21"/>
  <c r="I12" i="21"/>
  <c r="B22" i="23"/>
  <c r="C22" i="22"/>
  <c r="D22" i="22" s="1"/>
  <c r="E22" i="22" s="1"/>
  <c r="F22" i="22" s="1"/>
  <c r="G22" i="22" s="1"/>
  <c r="B7" i="23"/>
  <c r="C7" i="22"/>
  <c r="D7" i="22" s="1"/>
  <c r="E7" i="22" s="1"/>
  <c r="B5" i="23"/>
  <c r="C5" i="22"/>
  <c r="D5" i="22" s="1"/>
  <c r="E5" i="22" s="1"/>
  <c r="F5" i="22" s="1"/>
  <c r="G5" i="22" s="1"/>
  <c r="B23" i="24"/>
  <c r="C23" i="23"/>
  <c r="D23" i="23" s="1"/>
  <c r="E23" i="23" s="1"/>
  <c r="F23" i="23" s="1"/>
  <c r="B25" i="23"/>
  <c r="C25" i="22"/>
  <c r="D25" i="22" s="1"/>
  <c r="E25" i="22" s="1"/>
  <c r="F25" i="22" s="1"/>
  <c r="B13" i="24"/>
  <c r="C13" i="23"/>
  <c r="D13" i="23" s="1"/>
  <c r="E13" i="23" s="1"/>
  <c r="F13" i="23" s="1"/>
  <c r="G13" i="23" s="1"/>
  <c r="B11" i="24"/>
  <c r="C11" i="23"/>
  <c r="D11" i="23" s="1"/>
  <c r="E11" i="23" s="1"/>
  <c r="F11" i="23" s="1"/>
  <c r="B6" i="23"/>
  <c r="C6" i="22"/>
  <c r="D6" i="22" s="1"/>
  <c r="E6" i="22" s="1"/>
  <c r="F6" i="22" s="1"/>
  <c r="G6" i="22" s="1"/>
  <c r="B17" i="24"/>
  <c r="C17" i="23"/>
  <c r="D17" i="23" s="1"/>
  <c r="E17" i="23" s="1"/>
  <c r="B15" i="24"/>
  <c r="C15" i="23"/>
  <c r="D15" i="23" s="1"/>
  <c r="E15" i="23" s="1"/>
  <c r="F15" i="23" s="1"/>
  <c r="G15" i="23" s="1"/>
  <c r="J13" i="19"/>
  <c r="L24" i="17"/>
  <c r="H13" i="22"/>
  <c r="J21" i="19"/>
  <c r="K17" i="19"/>
  <c r="R21" i="60"/>
  <c r="I27" i="21"/>
  <c r="J17" i="18"/>
  <c r="R13" i="60"/>
  <c r="R27" i="60"/>
  <c r="I23" i="21"/>
  <c r="K9" i="17"/>
  <c r="K10" i="17"/>
  <c r="R24" i="60"/>
  <c r="I26" i="21"/>
  <c r="P22" i="64"/>
  <c r="J20" i="18"/>
  <c r="J27" i="20"/>
  <c r="R20" i="60"/>
  <c r="H20" i="21"/>
  <c r="J25" i="19"/>
  <c r="J9" i="20"/>
  <c r="J21" i="18"/>
  <c r="H28" i="22"/>
  <c r="P37" i="64"/>
  <c r="K24" i="18"/>
  <c r="G4" i="20"/>
  <c r="F29" i="20"/>
  <c r="P29" i="66"/>
  <c r="J5" i="17"/>
  <c r="K27" i="18"/>
  <c r="K23" i="19"/>
  <c r="P14" i="64"/>
  <c r="P42" i="64" s="1"/>
  <c r="J6" i="19"/>
  <c r="J14" i="19"/>
  <c r="L12" i="17"/>
  <c r="I20" i="20"/>
  <c r="P9" i="64"/>
  <c r="R4" i="64"/>
  <c r="R42" i="64" s="1"/>
  <c r="K12" i="18"/>
  <c r="BF15" i="59"/>
  <c r="BF15" i="58"/>
  <c r="BF15" i="57"/>
  <c r="BF15" i="56"/>
  <c r="BF15" i="55"/>
  <c r="BF15" i="54"/>
  <c r="BF15" i="53"/>
  <c r="BF15" i="52"/>
  <c r="BF15" i="50"/>
  <c r="BF15" i="51"/>
  <c r="BF15" i="49"/>
  <c r="BF15" i="48"/>
  <c r="BF15" i="47"/>
  <c r="BF15" i="46"/>
  <c r="BF15" i="44"/>
  <c r="BF15" i="45"/>
  <c r="BF15" i="42"/>
  <c r="BF15" i="41"/>
  <c r="BF15" i="40"/>
  <c r="BF15" i="43"/>
  <c r="BF15" i="37"/>
  <c r="BF15" i="39"/>
  <c r="BF15" i="36"/>
  <c r="BF15" i="38"/>
  <c r="BF15" i="34"/>
  <c r="BF15" i="35"/>
  <c r="BF15" i="33"/>
  <c r="BF15" i="27"/>
  <c r="BF15" i="25"/>
  <c r="BF15" i="24"/>
  <c r="BF15" i="31"/>
  <c r="BF15" i="30"/>
  <c r="BF15" i="28"/>
  <c r="BF15" i="32"/>
  <c r="BF15" i="26"/>
  <c r="BF15" i="22"/>
  <c r="DF15" i="22" s="1"/>
  <c r="BF15" i="17"/>
  <c r="DF15" i="17" s="1"/>
  <c r="BF15" i="18"/>
  <c r="DF15" i="18" s="1"/>
  <c r="BF15" i="21"/>
  <c r="DF15" i="21" s="1"/>
  <c r="BF15" i="20"/>
  <c r="DF15" i="20" s="1"/>
  <c r="BF15" i="23"/>
  <c r="BF15" i="19"/>
  <c r="DF15" i="19" s="1"/>
  <c r="BF15" i="60"/>
  <c r="DF15" i="60" s="1"/>
  <c r="K13" i="17"/>
  <c r="H12" i="22"/>
  <c r="R14" i="64"/>
  <c r="K28" i="17"/>
  <c r="I6" i="18"/>
  <c r="I16" i="18"/>
  <c r="B4" i="22"/>
  <c r="C4" i="21"/>
  <c r="C8" i="23"/>
  <c r="D8" i="23" s="1"/>
  <c r="E8" i="23" s="1"/>
  <c r="B8" i="24"/>
  <c r="C14" i="23"/>
  <c r="D14" i="23" s="1"/>
  <c r="E14" i="23" s="1"/>
  <c r="B14" i="24"/>
  <c r="K9" i="19"/>
  <c r="K18" i="17"/>
  <c r="L27" i="17"/>
  <c r="I19" i="20"/>
  <c r="I13" i="20"/>
  <c r="J12" i="20"/>
  <c r="R15" i="60"/>
  <c r="L7" i="17"/>
  <c r="I6" i="20"/>
  <c r="H16" i="21"/>
  <c r="J8" i="18"/>
  <c r="K20" i="17"/>
  <c r="J15" i="19"/>
  <c r="L25" i="17"/>
  <c r="B13" i="61"/>
  <c r="I8" i="21"/>
  <c r="H13" i="21"/>
  <c r="K11" i="17"/>
  <c r="J10" i="19"/>
  <c r="J20" i="19"/>
  <c r="B5" i="61"/>
  <c r="C19" i="61"/>
  <c r="I25" i="20"/>
  <c r="H23" i="22"/>
  <c r="R8" i="60"/>
  <c r="J10" i="18"/>
  <c r="I22" i="20"/>
  <c r="K7" i="18"/>
  <c r="J22" i="19"/>
  <c r="B8" i="61"/>
  <c r="H6" i="21"/>
  <c r="L14" i="17"/>
  <c r="R14" i="60"/>
  <c r="J11" i="18"/>
  <c r="H17" i="22"/>
  <c r="H24" i="22"/>
  <c r="H20" i="22"/>
  <c r="R11" i="60"/>
  <c r="I15" i="20"/>
  <c r="B9" i="61"/>
  <c r="H29" i="18"/>
  <c r="I4" i="18"/>
  <c r="B7" i="61"/>
  <c r="G18" i="21"/>
  <c r="H22" i="21"/>
  <c r="I5" i="18"/>
  <c r="I16" i="20"/>
  <c r="E23" i="1"/>
  <c r="D14" i="6"/>
  <c r="G29" i="16"/>
  <c r="O17" i="10"/>
  <c r="O17" i="15"/>
  <c r="O14" i="9"/>
  <c r="O16" i="9"/>
  <c r="O13" i="9"/>
  <c r="O15" i="9"/>
  <c r="P7" i="9"/>
  <c r="P12" i="9" s="1"/>
  <c r="N17" i="9"/>
  <c r="Q7" i="15"/>
  <c r="Q12" i="15" s="1"/>
  <c r="Q17" i="12"/>
  <c r="P13" i="10"/>
  <c r="P16" i="10"/>
  <c r="P14" i="10"/>
  <c r="P15" i="10"/>
  <c r="P13" i="15"/>
  <c r="P16" i="15"/>
  <c r="P15" i="15"/>
  <c r="P14" i="15"/>
  <c r="R13" i="13"/>
  <c r="Q7" i="10"/>
  <c r="Q12" i="10" s="1"/>
  <c r="J33" i="12"/>
  <c r="J24" i="16" s="1"/>
  <c r="J34" i="12"/>
  <c r="J31" i="12"/>
  <c r="J32" i="12"/>
  <c r="J23" i="16" s="1"/>
  <c r="J33" i="4"/>
  <c r="J11" i="16" s="1"/>
  <c r="J34" i="4"/>
  <c r="J12" i="16" s="1"/>
  <c r="J31" i="4"/>
  <c r="J32" i="4"/>
  <c r="I10" i="16"/>
  <c r="I35" i="4"/>
  <c r="J31" i="10"/>
  <c r="J32" i="10"/>
  <c r="J8" i="16" s="1"/>
  <c r="J33" i="10"/>
  <c r="J17" i="16" s="1"/>
  <c r="J34" i="10"/>
  <c r="J9" i="16" s="1"/>
  <c r="I7" i="16"/>
  <c r="I35" i="10"/>
  <c r="I35" i="15"/>
  <c r="I26" i="16"/>
  <c r="I18" i="16"/>
  <c r="I47" i="11"/>
  <c r="J31" i="9"/>
  <c r="J5" i="16" s="1"/>
  <c r="J33" i="9"/>
  <c r="J6" i="16" s="1"/>
  <c r="J30" i="9"/>
  <c r="J32" i="9"/>
  <c r="J16" i="16" s="1"/>
  <c r="J33" i="13"/>
  <c r="J31" i="13"/>
  <c r="J34" i="13"/>
  <c r="J32" i="13"/>
  <c r="J33" i="15"/>
  <c r="J27" i="16" s="1"/>
  <c r="J32" i="15"/>
  <c r="J26" i="16" s="1"/>
  <c r="J34" i="15"/>
  <c r="J28" i="16" s="1"/>
  <c r="J31" i="15"/>
  <c r="O10" i="6"/>
  <c r="I32" i="9"/>
  <c r="I16" i="16" s="1"/>
  <c r="I33" i="9"/>
  <c r="I6" i="16" s="1"/>
  <c r="I31" i="9"/>
  <c r="I5" i="16" s="1"/>
  <c r="I30" i="9"/>
  <c r="H34" i="9"/>
  <c r="H4" i="16"/>
  <c r="I35" i="13"/>
  <c r="I22" i="16"/>
  <c r="I35" i="12"/>
  <c r="R15" i="4"/>
  <c r="Q17" i="4"/>
  <c r="R14" i="4"/>
  <c r="R16" i="4"/>
  <c r="S7" i="4"/>
  <c r="S12" i="4" s="1"/>
  <c r="S13" i="4" s="1"/>
  <c r="Q17" i="13"/>
  <c r="R16" i="13"/>
  <c r="S7" i="13"/>
  <c r="S12" i="13" s="1"/>
  <c r="S15" i="13" s="1"/>
  <c r="R14" i="13"/>
  <c r="R13" i="12"/>
  <c r="R16" i="12"/>
  <c r="S7" i="12"/>
  <c r="S12" i="12" s="1"/>
  <c r="S15" i="12" s="1"/>
  <c r="R14" i="12"/>
  <c r="S10" i="11"/>
  <c r="S15" i="11" s="1"/>
  <c r="R20" i="11"/>
  <c r="R21" i="11"/>
  <c r="R22" i="11"/>
  <c r="Q23" i="11"/>
  <c r="R18" i="11"/>
  <c r="R16" i="11"/>
  <c r="R19" i="11"/>
  <c r="R17" i="11"/>
  <c r="N15" i="5"/>
  <c r="Q15" i="6" s="1"/>
  <c r="P22" i="6"/>
  <c r="P5" i="6"/>
  <c r="N16" i="5"/>
  <c r="Q16" i="6" s="1"/>
  <c r="Q4" i="6" s="1"/>
  <c r="N20" i="5"/>
  <c r="Q20" i="6" s="1"/>
  <c r="Q8" i="6" s="1"/>
  <c r="N19" i="5"/>
  <c r="Q19" i="6" s="1"/>
  <c r="Q7" i="6" s="1"/>
  <c r="N21" i="5"/>
  <c r="Q21" i="6" s="1"/>
  <c r="Q9" i="6" s="1"/>
  <c r="N17" i="5"/>
  <c r="Q17" i="6" s="1"/>
  <c r="Q5" i="6" s="1"/>
  <c r="N18" i="5"/>
  <c r="Q18" i="6" s="1"/>
  <c r="Q6" i="6" s="1"/>
  <c r="M22" i="5"/>
  <c r="O10" i="5"/>
  <c r="O14" i="5" s="1"/>
  <c r="R14" i="6" s="1"/>
  <c r="C25" i="1"/>
  <c r="C16" i="6" s="1"/>
  <c r="D24" i="1"/>
  <c r="B4" i="78" l="1"/>
  <c r="B5" i="78"/>
  <c r="DF19" i="23"/>
  <c r="DF15" i="23"/>
  <c r="G23" i="23"/>
  <c r="F7" i="22"/>
  <c r="G7" i="22" s="1"/>
  <c r="H7" i="22" s="1"/>
  <c r="O7" i="60"/>
  <c r="N29" i="60"/>
  <c r="F14" i="23"/>
  <c r="G14" i="23" s="1"/>
  <c r="H14" i="23" s="1"/>
  <c r="F21" i="23"/>
  <c r="G21" i="23" s="1"/>
  <c r="H21" i="23" s="1"/>
  <c r="G11" i="23"/>
  <c r="G25" i="22"/>
  <c r="G20" i="23"/>
  <c r="G19" i="23"/>
  <c r="G4" i="19"/>
  <c r="F8" i="23"/>
  <c r="G8" i="23" s="1"/>
  <c r="H8" i="23" s="1"/>
  <c r="H29" i="17"/>
  <c r="I4" i="17"/>
  <c r="F16" i="22"/>
  <c r="G16" i="22" s="1"/>
  <c r="H16" i="22" s="1"/>
  <c r="F17" i="23"/>
  <c r="G17" i="23" s="1"/>
  <c r="H17" i="23" s="1"/>
  <c r="H23" i="23"/>
  <c r="H11" i="23"/>
  <c r="H25" i="22"/>
  <c r="C18" i="23"/>
  <c r="D18" i="23" s="1"/>
  <c r="E18" i="23" s="1"/>
  <c r="B18" i="24"/>
  <c r="C6" i="24"/>
  <c r="B6" i="25"/>
  <c r="B9" i="25"/>
  <c r="C9" i="24"/>
  <c r="D9" i="24" s="1"/>
  <c r="E9" i="24" s="1"/>
  <c r="F9" i="24" s="1"/>
  <c r="G9" i="24" s="1"/>
  <c r="C22" i="23"/>
  <c r="D22" i="23" s="1"/>
  <c r="E22" i="23" s="1"/>
  <c r="F22" i="23" s="1"/>
  <c r="G22" i="23" s="1"/>
  <c r="B22" i="24"/>
  <c r="B27" i="25"/>
  <c r="C27" i="24"/>
  <c r="D27" i="24" s="1"/>
  <c r="E27" i="24" s="1"/>
  <c r="F27" i="24" s="1"/>
  <c r="G27" i="24" s="1"/>
  <c r="B5" i="25"/>
  <c r="C5" i="24"/>
  <c r="B17" i="25"/>
  <c r="C17" i="24"/>
  <c r="D17" i="24" s="1"/>
  <c r="E17" i="24" s="1"/>
  <c r="F17" i="24" s="1"/>
  <c r="G17" i="24" s="1"/>
  <c r="C10" i="23"/>
  <c r="D10" i="23" s="1"/>
  <c r="E10" i="23" s="1"/>
  <c r="F10" i="23" s="1"/>
  <c r="G10" i="23" s="1"/>
  <c r="B10" i="24"/>
  <c r="B11" i="25"/>
  <c r="C11" i="24"/>
  <c r="D11" i="24" s="1"/>
  <c r="E11" i="24" s="1"/>
  <c r="F11" i="24" s="1"/>
  <c r="G11" i="24" s="1"/>
  <c r="C24" i="24"/>
  <c r="D24" i="24" s="1"/>
  <c r="E24" i="24" s="1"/>
  <c r="F24" i="24" s="1"/>
  <c r="G24" i="24" s="1"/>
  <c r="B24" i="25"/>
  <c r="I22" i="21"/>
  <c r="BF7" i="59"/>
  <c r="BF7" i="58"/>
  <c r="BF7" i="57"/>
  <c r="BF7" i="56"/>
  <c r="BF7" i="55"/>
  <c r="BF7" i="54"/>
  <c r="BF7" i="53"/>
  <c r="BF7" i="52"/>
  <c r="BF7" i="50"/>
  <c r="BF7" i="51"/>
  <c r="BF7" i="48"/>
  <c r="BF7" i="49"/>
  <c r="BF7" i="47"/>
  <c r="BF7" i="45"/>
  <c r="BF7" i="44"/>
  <c r="BF7" i="46"/>
  <c r="BF7" i="43"/>
  <c r="BF7" i="41"/>
  <c r="BF7" i="42"/>
  <c r="BF7" i="40"/>
  <c r="BF7" i="37"/>
  <c r="BF7" i="39"/>
  <c r="BF7" i="36"/>
  <c r="BF7" i="38"/>
  <c r="BF7" i="34"/>
  <c r="BF7" i="35"/>
  <c r="BF7" i="33"/>
  <c r="BF7" i="27"/>
  <c r="BF7" i="26"/>
  <c r="BF7" i="25"/>
  <c r="BF7" i="31"/>
  <c r="BF7" i="30"/>
  <c r="BF7" i="28"/>
  <c r="BF7" i="32"/>
  <c r="BF7" i="24"/>
  <c r="BF7" i="23"/>
  <c r="BF7" i="22"/>
  <c r="DF7" i="22" s="1"/>
  <c r="BF7" i="18"/>
  <c r="DF7" i="18" s="1"/>
  <c r="BF7" i="21"/>
  <c r="DF7" i="21" s="1"/>
  <c r="BF7" i="20"/>
  <c r="DF7" i="20" s="1"/>
  <c r="BF7" i="17"/>
  <c r="DF7" i="17" s="1"/>
  <c r="BF7" i="19"/>
  <c r="DF7" i="19" s="1"/>
  <c r="BF7" i="60"/>
  <c r="DF7" i="60" s="1"/>
  <c r="J15" i="20"/>
  <c r="I24" i="22"/>
  <c r="J22" i="20"/>
  <c r="C5" i="61"/>
  <c r="K10" i="19"/>
  <c r="BF13" i="59"/>
  <c r="BF13" i="58"/>
  <c r="BF13" i="57"/>
  <c r="BF13" i="56"/>
  <c r="BF13" i="55"/>
  <c r="BF13" i="54"/>
  <c r="BF13" i="52"/>
  <c r="BF13" i="53"/>
  <c r="BF13" i="50"/>
  <c r="BF13" i="51"/>
  <c r="BF13" i="49"/>
  <c r="BF13" i="48"/>
  <c r="BF13" i="46"/>
  <c r="BF13" i="45"/>
  <c r="BF13" i="44"/>
  <c r="BF13" i="47"/>
  <c r="BF13" i="43"/>
  <c r="BF13" i="42"/>
  <c r="BF13" i="41"/>
  <c r="BF13" i="40"/>
  <c r="BF13" i="39"/>
  <c r="BF13" i="38"/>
  <c r="BF13" i="37"/>
  <c r="BF13" i="36"/>
  <c r="BF13" i="34"/>
  <c r="BF13" i="32"/>
  <c r="BF13" i="35"/>
  <c r="BF13" i="33"/>
  <c r="BF13" i="30"/>
  <c r="BF13" i="28"/>
  <c r="BF13" i="31"/>
  <c r="BF13" i="27"/>
  <c r="BF13" i="26"/>
  <c r="BF13" i="25"/>
  <c r="BF13" i="24"/>
  <c r="BF13" i="21"/>
  <c r="DF13" i="21" s="1"/>
  <c r="BF13" i="20"/>
  <c r="DF13" i="20" s="1"/>
  <c r="BF13" i="23"/>
  <c r="DF13" i="23" s="1"/>
  <c r="BF13" i="17"/>
  <c r="DF13" i="17" s="1"/>
  <c r="BF13" i="22"/>
  <c r="DF13" i="22" s="1"/>
  <c r="BF13" i="19"/>
  <c r="DF13" i="19" s="1"/>
  <c r="BF13" i="18"/>
  <c r="DF13" i="18" s="1"/>
  <c r="BF13" i="60"/>
  <c r="DF13" i="60" s="1"/>
  <c r="K15" i="19"/>
  <c r="J13" i="20"/>
  <c r="D4" i="21"/>
  <c r="E4" i="21" s="1"/>
  <c r="F4" i="21" s="1"/>
  <c r="C29" i="21"/>
  <c r="H22" i="22"/>
  <c r="H18" i="22"/>
  <c r="I12" i="22"/>
  <c r="L12" i="18"/>
  <c r="M12" i="17"/>
  <c r="K6" i="19"/>
  <c r="L23" i="19"/>
  <c r="S20" i="60"/>
  <c r="S21" i="60"/>
  <c r="M24" i="17"/>
  <c r="V4" i="60"/>
  <c r="L8" i="19"/>
  <c r="BF26" i="59"/>
  <c r="BF26" i="58"/>
  <c r="BF26" i="57"/>
  <c r="BF26" i="56"/>
  <c r="BF26" i="55"/>
  <c r="BF26" i="54"/>
  <c r="BF26" i="53"/>
  <c r="BF26" i="51"/>
  <c r="BF26" i="52"/>
  <c r="BF26" i="49"/>
  <c r="BF26" i="50"/>
  <c r="BF26" i="48"/>
  <c r="BF26" i="47"/>
  <c r="BF26" i="44"/>
  <c r="BF26" i="46"/>
  <c r="BF26" i="45"/>
  <c r="BF26" i="42"/>
  <c r="BF26" i="40"/>
  <c r="BF26" i="43"/>
  <c r="BF26" i="41"/>
  <c r="BF26" i="37"/>
  <c r="BF26" i="36"/>
  <c r="BF26" i="39"/>
  <c r="BF26" i="38"/>
  <c r="BF26" i="35"/>
  <c r="BF26" i="33"/>
  <c r="BF26" i="34"/>
  <c r="BF26" i="32"/>
  <c r="BF26" i="27"/>
  <c r="BF26" i="30"/>
  <c r="BF26" i="25"/>
  <c r="BF26" i="24"/>
  <c r="BF26" i="23"/>
  <c r="BF26" i="28"/>
  <c r="BF26" i="26"/>
  <c r="BF26" i="31"/>
  <c r="BF26" i="22"/>
  <c r="DF26" i="22" s="1"/>
  <c r="BF26" i="18"/>
  <c r="DF26" i="18" s="1"/>
  <c r="BF26" i="19"/>
  <c r="DF26" i="19" s="1"/>
  <c r="BF26" i="17"/>
  <c r="DF26" i="17" s="1"/>
  <c r="BF26" i="21"/>
  <c r="DF26" i="21" s="1"/>
  <c r="BF26" i="20"/>
  <c r="DF26" i="20" s="1"/>
  <c r="BF26" i="60"/>
  <c r="DF26" i="60" s="1"/>
  <c r="BF28" i="59"/>
  <c r="BF28" i="58"/>
  <c r="BF28" i="57"/>
  <c r="BF28" i="56"/>
  <c r="BF28" i="55"/>
  <c r="BF28" i="53"/>
  <c r="BF28" i="54"/>
  <c r="BF28" i="52"/>
  <c r="BF28" i="51"/>
  <c r="BF28" i="49"/>
  <c r="BF28" i="50"/>
  <c r="BF28" i="48"/>
  <c r="BF28" i="47"/>
  <c r="BF28" i="44"/>
  <c r="BF28" i="43"/>
  <c r="BF28" i="46"/>
  <c r="BF28" i="45"/>
  <c r="BF28" i="42"/>
  <c r="BF28" i="41"/>
  <c r="BF28" i="40"/>
  <c r="BF28" i="36"/>
  <c r="BF28" i="37"/>
  <c r="BF28" i="39"/>
  <c r="BF28" i="38"/>
  <c r="BF28" i="33"/>
  <c r="BF28" i="35"/>
  <c r="BF28" i="34"/>
  <c r="BF28" i="32"/>
  <c r="BF28" i="31"/>
  <c r="BF28" i="30"/>
  <c r="BF28" i="27"/>
  <c r="BF28" i="26"/>
  <c r="BF28" i="25"/>
  <c r="BF28" i="24"/>
  <c r="BF28" i="23"/>
  <c r="DF28" i="23" s="1"/>
  <c r="BF28" i="28"/>
  <c r="BF28" i="21"/>
  <c r="DF28" i="21" s="1"/>
  <c r="BF28" i="20"/>
  <c r="DF28" i="20" s="1"/>
  <c r="BF28" i="17"/>
  <c r="DF28" i="17" s="1"/>
  <c r="BF28" i="22"/>
  <c r="DF28" i="22" s="1"/>
  <c r="BF28" i="19"/>
  <c r="DF28" i="19" s="1"/>
  <c r="BF28" i="18"/>
  <c r="DF28" i="18" s="1"/>
  <c r="BF28" i="60"/>
  <c r="DF28" i="60" s="1"/>
  <c r="L22" i="17"/>
  <c r="BF12" i="59"/>
  <c r="BF12" i="58"/>
  <c r="BF12" i="57"/>
  <c r="BF12" i="56"/>
  <c r="BF12" i="54"/>
  <c r="BF12" i="55"/>
  <c r="BF12" i="53"/>
  <c r="BF12" i="52"/>
  <c r="BF12" i="50"/>
  <c r="BF12" i="51"/>
  <c r="BF12" i="48"/>
  <c r="BF12" i="49"/>
  <c r="BF12" i="45"/>
  <c r="BF12" i="44"/>
  <c r="BF12" i="47"/>
  <c r="BF12" i="46"/>
  <c r="BF12" i="43"/>
  <c r="BF12" i="42"/>
  <c r="BF12" i="41"/>
  <c r="BF12" i="40"/>
  <c r="BF12" i="39"/>
  <c r="BF12" i="38"/>
  <c r="BF12" i="37"/>
  <c r="BF12" i="36"/>
  <c r="BF12" i="33"/>
  <c r="BF12" i="34"/>
  <c r="BF12" i="32"/>
  <c r="BF12" i="35"/>
  <c r="BF12" i="31"/>
  <c r="BF12" i="30"/>
  <c r="BF12" i="26"/>
  <c r="BF12" i="25"/>
  <c r="BF12" i="24"/>
  <c r="BF12" i="27"/>
  <c r="BF12" i="28"/>
  <c r="BF12" i="23"/>
  <c r="DF12" i="23" s="1"/>
  <c r="BF12" i="18"/>
  <c r="DF12" i="18" s="1"/>
  <c r="BF12" i="17"/>
  <c r="DF12" i="17" s="1"/>
  <c r="BF12" i="22"/>
  <c r="DF12" i="22" s="1"/>
  <c r="BF12" i="19"/>
  <c r="DF12" i="19" s="1"/>
  <c r="BF12" i="21"/>
  <c r="DF12" i="21" s="1"/>
  <c r="BF12" i="20"/>
  <c r="DF12" i="20" s="1"/>
  <c r="BF12" i="60"/>
  <c r="DF12" i="60" s="1"/>
  <c r="C17" i="61"/>
  <c r="K26" i="20"/>
  <c r="J18" i="19"/>
  <c r="K28" i="20"/>
  <c r="K11" i="20"/>
  <c r="C22" i="61"/>
  <c r="BF27" i="59"/>
  <c r="BF27" i="58"/>
  <c r="BF27" i="57"/>
  <c r="BF27" i="56"/>
  <c r="BF27" i="55"/>
  <c r="BF27" i="53"/>
  <c r="BF27" i="54"/>
  <c r="BF27" i="51"/>
  <c r="BF27" i="52"/>
  <c r="BF27" i="49"/>
  <c r="BF27" i="50"/>
  <c r="BF27" i="48"/>
  <c r="BF27" i="47"/>
  <c r="BF27" i="45"/>
  <c r="BF27" i="44"/>
  <c r="BF27" i="46"/>
  <c r="BF27" i="41"/>
  <c r="BF27" i="43"/>
  <c r="BF27" i="40"/>
  <c r="BF27" i="42"/>
  <c r="BF27" i="39"/>
  <c r="BF27" i="38"/>
  <c r="BF27" i="37"/>
  <c r="BF27" i="36"/>
  <c r="BF27" i="35"/>
  <c r="BF27" i="33"/>
  <c r="BF27" i="34"/>
  <c r="BF27" i="32"/>
  <c r="BF27" i="30"/>
  <c r="BF27" i="28"/>
  <c r="BF27" i="26"/>
  <c r="BF27" i="25"/>
  <c r="BF27" i="31"/>
  <c r="BF27" i="27"/>
  <c r="BF27" i="24"/>
  <c r="BF27" i="23"/>
  <c r="DF27" i="23" s="1"/>
  <c r="BF27" i="19"/>
  <c r="DF27" i="19" s="1"/>
  <c r="BF27" i="18"/>
  <c r="DF27" i="18" s="1"/>
  <c r="BF27" i="21"/>
  <c r="DF27" i="21" s="1"/>
  <c r="BF27" i="20"/>
  <c r="DF27" i="20" s="1"/>
  <c r="BF27" i="17"/>
  <c r="DF27" i="17" s="1"/>
  <c r="BF27" i="22"/>
  <c r="DF27" i="22" s="1"/>
  <c r="BF27" i="60"/>
  <c r="DF27" i="60" s="1"/>
  <c r="L25" i="18"/>
  <c r="L14" i="18"/>
  <c r="H24" i="23"/>
  <c r="BF14" i="59"/>
  <c r="BF14" i="58"/>
  <c r="BF14" i="57"/>
  <c r="BF14" i="56"/>
  <c r="BF14" i="55"/>
  <c r="BF14" i="54"/>
  <c r="BF14" i="53"/>
  <c r="BF14" i="52"/>
  <c r="BF14" i="51"/>
  <c r="BF14" i="50"/>
  <c r="BF14" i="49"/>
  <c r="BF14" i="48"/>
  <c r="BF14" i="45"/>
  <c r="BF14" i="44"/>
  <c r="BF14" i="47"/>
  <c r="BF14" i="46"/>
  <c r="BF14" i="42"/>
  <c r="BF14" i="41"/>
  <c r="BF14" i="40"/>
  <c r="BF14" i="43"/>
  <c r="BF14" i="39"/>
  <c r="BF14" i="38"/>
  <c r="BF14" i="36"/>
  <c r="BF14" i="37"/>
  <c r="BF14" i="35"/>
  <c r="BF14" i="33"/>
  <c r="BF14" i="34"/>
  <c r="BF14" i="30"/>
  <c r="BF14" i="28"/>
  <c r="BF14" i="26"/>
  <c r="BF14" i="32"/>
  <c r="BF14" i="27"/>
  <c r="BF14" i="25"/>
  <c r="BF14" i="31"/>
  <c r="BF14" i="24"/>
  <c r="BF14" i="21"/>
  <c r="DF14" i="21" s="1"/>
  <c r="BF14" i="20"/>
  <c r="DF14" i="20" s="1"/>
  <c r="BF14" i="17"/>
  <c r="DF14" i="17" s="1"/>
  <c r="BF14" i="23"/>
  <c r="DF14" i="23" s="1"/>
  <c r="BF14" i="19"/>
  <c r="DF14" i="19" s="1"/>
  <c r="BF14" i="22"/>
  <c r="DF14" i="22" s="1"/>
  <c r="BF14" i="18"/>
  <c r="DF14" i="18" s="1"/>
  <c r="BF14" i="60"/>
  <c r="DF14" i="60" s="1"/>
  <c r="BF6" i="59"/>
  <c r="BF6" i="58"/>
  <c r="BF6" i="57"/>
  <c r="BF6" i="56"/>
  <c r="BF6" i="55"/>
  <c r="BF6" i="54"/>
  <c r="BF6" i="53"/>
  <c r="BF6" i="52"/>
  <c r="BF6" i="51"/>
  <c r="BF6" i="50"/>
  <c r="BF6" i="48"/>
  <c r="BF6" i="49"/>
  <c r="BF6" i="47"/>
  <c r="BF6" i="45"/>
  <c r="BF6" i="44"/>
  <c r="BF6" i="46"/>
  <c r="BF6" i="42"/>
  <c r="BF6" i="40"/>
  <c r="BF6" i="43"/>
  <c r="BF6" i="41"/>
  <c r="BF6" i="38"/>
  <c r="BF6" i="39"/>
  <c r="BF6" i="37"/>
  <c r="BF6" i="36"/>
  <c r="BF6" i="35"/>
  <c r="BF6" i="33"/>
  <c r="BF6" i="34"/>
  <c r="BF6" i="28"/>
  <c r="BF6" i="32"/>
  <c r="BF6" i="27"/>
  <c r="BF6" i="25"/>
  <c r="BF6" i="24"/>
  <c r="BF6" i="30"/>
  <c r="BF6" i="26"/>
  <c r="BF6" i="31"/>
  <c r="BF6" i="21"/>
  <c r="DF6" i="21" s="1"/>
  <c r="BF6" i="20"/>
  <c r="DF6" i="20" s="1"/>
  <c r="BF6" i="17"/>
  <c r="DF6" i="17" s="1"/>
  <c r="BF6" i="19"/>
  <c r="DF6" i="19" s="1"/>
  <c r="BF6" i="23"/>
  <c r="BF6" i="22"/>
  <c r="DF6" i="22" s="1"/>
  <c r="BF6" i="18"/>
  <c r="DF6" i="18" s="1"/>
  <c r="BF6" i="60"/>
  <c r="DF6" i="60" s="1"/>
  <c r="J28" i="21"/>
  <c r="BF25" i="59"/>
  <c r="BF25" i="58"/>
  <c r="BF25" i="57"/>
  <c r="BF25" i="56"/>
  <c r="BF25" i="55"/>
  <c r="BF25" i="53"/>
  <c r="BF25" i="54"/>
  <c r="BF25" i="52"/>
  <c r="BF25" i="51"/>
  <c r="BF25" i="49"/>
  <c r="BF25" i="50"/>
  <c r="BF25" i="48"/>
  <c r="BF25" i="47"/>
  <c r="BF25" i="45"/>
  <c r="BF25" i="46"/>
  <c r="BF25" i="44"/>
  <c r="BF25" i="41"/>
  <c r="BF25" i="43"/>
  <c r="BF25" i="42"/>
  <c r="BF25" i="40"/>
  <c r="BF25" i="37"/>
  <c r="BF25" i="36"/>
  <c r="BF25" i="39"/>
  <c r="BF25" i="38"/>
  <c r="BF25" i="35"/>
  <c r="BF25" i="32"/>
  <c r="BF25" i="33"/>
  <c r="BF25" i="34"/>
  <c r="BF25" i="31"/>
  <c r="BF25" i="27"/>
  <c r="BF25" i="26"/>
  <c r="BF25" i="23"/>
  <c r="BF25" i="30"/>
  <c r="BF25" i="25"/>
  <c r="BF25" i="24"/>
  <c r="BF25" i="28"/>
  <c r="BF25" i="21"/>
  <c r="DF25" i="21" s="1"/>
  <c r="BF25" i="20"/>
  <c r="DF25" i="20" s="1"/>
  <c r="BF25" i="19"/>
  <c r="DF25" i="19" s="1"/>
  <c r="BF25" i="17"/>
  <c r="DF25" i="17" s="1"/>
  <c r="BF25" i="22"/>
  <c r="DF25" i="22" s="1"/>
  <c r="BF25" i="18"/>
  <c r="DF25" i="18" s="1"/>
  <c r="BF25" i="60"/>
  <c r="DF25" i="60" s="1"/>
  <c r="BF21" i="59"/>
  <c r="BF21" i="58"/>
  <c r="BF21" i="57"/>
  <c r="BF21" i="56"/>
  <c r="BF21" i="55"/>
  <c r="BF21" i="54"/>
  <c r="BF21" i="53"/>
  <c r="BF21" i="52"/>
  <c r="BF21" i="51"/>
  <c r="BF21" i="50"/>
  <c r="BF21" i="49"/>
  <c r="BF21" i="48"/>
  <c r="BF21" i="45"/>
  <c r="BF21" i="47"/>
  <c r="BF21" i="46"/>
  <c r="BF21" i="44"/>
  <c r="BF21" i="41"/>
  <c r="BF21" i="42"/>
  <c r="BF21" i="40"/>
  <c r="BF21" i="43"/>
  <c r="BF21" i="39"/>
  <c r="BF21" i="36"/>
  <c r="BF21" i="38"/>
  <c r="BF21" i="37"/>
  <c r="BF21" i="34"/>
  <c r="BF21" i="35"/>
  <c r="BF21" i="33"/>
  <c r="BF21" i="32"/>
  <c r="BF21" i="31"/>
  <c r="BF21" i="27"/>
  <c r="BF21" i="25"/>
  <c r="BF21" i="30"/>
  <c r="BF21" i="28"/>
  <c r="BF21" i="26"/>
  <c r="BF21" i="24"/>
  <c r="BF21" i="23"/>
  <c r="DF21" i="23" s="1"/>
  <c r="BF21" i="22"/>
  <c r="DF21" i="22" s="1"/>
  <c r="BF21" i="19"/>
  <c r="DF21" i="19" s="1"/>
  <c r="BF21" i="21"/>
  <c r="DF21" i="21" s="1"/>
  <c r="BF21" i="20"/>
  <c r="DF21" i="20" s="1"/>
  <c r="BF21" i="17"/>
  <c r="DF21" i="17" s="1"/>
  <c r="BF21" i="18"/>
  <c r="DF21" i="18" s="1"/>
  <c r="BF21" i="60"/>
  <c r="DF21" i="60" s="1"/>
  <c r="C10" i="61"/>
  <c r="R18" i="60"/>
  <c r="BF23" i="59"/>
  <c r="BF23" i="58"/>
  <c r="BF23" i="57"/>
  <c r="BF23" i="56"/>
  <c r="BF23" i="55"/>
  <c r="BF23" i="54"/>
  <c r="BF23" i="53"/>
  <c r="BF23" i="52"/>
  <c r="BF23" i="51"/>
  <c r="BF23" i="50"/>
  <c r="BF23" i="47"/>
  <c r="BF23" i="48"/>
  <c r="BF23" i="49"/>
  <c r="BF23" i="45"/>
  <c r="BF23" i="46"/>
  <c r="BF23" i="44"/>
  <c r="BF23" i="43"/>
  <c r="BF23" i="41"/>
  <c r="BF23" i="40"/>
  <c r="BF23" i="42"/>
  <c r="BF23" i="37"/>
  <c r="BF23" i="39"/>
  <c r="BF23" i="38"/>
  <c r="BF23" i="36"/>
  <c r="BF23" i="32"/>
  <c r="BF23" i="35"/>
  <c r="BF23" i="34"/>
  <c r="BF23" i="33"/>
  <c r="BF23" i="27"/>
  <c r="BF23" i="25"/>
  <c r="BF23" i="23"/>
  <c r="DF23" i="23" s="1"/>
  <c r="BF23" i="26"/>
  <c r="BF23" i="24"/>
  <c r="BF23" i="31"/>
  <c r="BF23" i="28"/>
  <c r="BF23" i="30"/>
  <c r="BF23" i="19"/>
  <c r="DF23" i="19" s="1"/>
  <c r="BF23" i="18"/>
  <c r="DF23" i="18" s="1"/>
  <c r="BF23" i="17"/>
  <c r="DF23" i="17" s="1"/>
  <c r="BF23" i="22"/>
  <c r="DF23" i="22" s="1"/>
  <c r="BF23" i="21"/>
  <c r="DF23" i="21" s="1"/>
  <c r="BF23" i="20"/>
  <c r="DF23" i="20" s="1"/>
  <c r="BF23" i="60"/>
  <c r="DF23" i="60" s="1"/>
  <c r="C16" i="61"/>
  <c r="I7" i="21"/>
  <c r="B4" i="23"/>
  <c r="C4" i="22"/>
  <c r="B7" i="24"/>
  <c r="C7" i="23"/>
  <c r="D7" i="23" s="1"/>
  <c r="E7" i="23" s="1"/>
  <c r="F7" i="23" s="1"/>
  <c r="G7" i="23" s="1"/>
  <c r="C16" i="23"/>
  <c r="D16" i="23" s="1"/>
  <c r="E16" i="23" s="1"/>
  <c r="B16" i="24"/>
  <c r="C26" i="24"/>
  <c r="B26" i="25"/>
  <c r="C26" i="23"/>
  <c r="D26" i="23" s="1"/>
  <c r="E26" i="23" s="1"/>
  <c r="B26" i="24"/>
  <c r="C12" i="24"/>
  <c r="D12" i="24" s="1"/>
  <c r="E12" i="24" s="1"/>
  <c r="F12" i="24" s="1"/>
  <c r="G12" i="24" s="1"/>
  <c r="B12" i="25"/>
  <c r="B5" i="24"/>
  <c r="C5" i="23"/>
  <c r="D5" i="23" s="1"/>
  <c r="E5" i="23" s="1"/>
  <c r="F5" i="23" s="1"/>
  <c r="G5" i="23" s="1"/>
  <c r="C16" i="24"/>
  <c r="D16" i="24" s="1"/>
  <c r="E16" i="24" s="1"/>
  <c r="B16" i="25"/>
  <c r="C8" i="24"/>
  <c r="D8" i="24" s="1"/>
  <c r="E8" i="24" s="1"/>
  <c r="F8" i="24" s="1"/>
  <c r="B8" i="25"/>
  <c r="B23" i="25"/>
  <c r="C23" i="24"/>
  <c r="D23" i="24" s="1"/>
  <c r="E23" i="24" s="1"/>
  <c r="J5" i="18"/>
  <c r="H12" i="23"/>
  <c r="C7" i="61"/>
  <c r="C9" i="61"/>
  <c r="S11" i="60"/>
  <c r="I17" i="22"/>
  <c r="BF8" i="59"/>
  <c r="BF8" i="58"/>
  <c r="BF8" i="57"/>
  <c r="BF8" i="56"/>
  <c r="BF8" i="55"/>
  <c r="BF8" i="54"/>
  <c r="BF8" i="53"/>
  <c r="BF8" i="52"/>
  <c r="BF8" i="50"/>
  <c r="BF8" i="51"/>
  <c r="BF8" i="49"/>
  <c r="BF8" i="48"/>
  <c r="BF8" i="45"/>
  <c r="BF8" i="44"/>
  <c r="BF8" i="47"/>
  <c r="BF8" i="46"/>
  <c r="BF8" i="42"/>
  <c r="BF8" i="41"/>
  <c r="BF8" i="40"/>
  <c r="BF8" i="43"/>
  <c r="BF8" i="39"/>
  <c r="BF8" i="38"/>
  <c r="BF8" i="37"/>
  <c r="BF8" i="36"/>
  <c r="BF8" i="33"/>
  <c r="BF8" i="35"/>
  <c r="BF8" i="34"/>
  <c r="BF8" i="31"/>
  <c r="BF8" i="30"/>
  <c r="BF8" i="28"/>
  <c r="BF8" i="32"/>
  <c r="BF8" i="25"/>
  <c r="BF8" i="24"/>
  <c r="BF8" i="27"/>
  <c r="BF8" i="26"/>
  <c r="BF8" i="18"/>
  <c r="DF8" i="18" s="1"/>
  <c r="BF8" i="20"/>
  <c r="DF8" i="20" s="1"/>
  <c r="BF8" i="19"/>
  <c r="DF8" i="19" s="1"/>
  <c r="BF8" i="23"/>
  <c r="DF8" i="23" s="1"/>
  <c r="BF8" i="21"/>
  <c r="DF8" i="21" s="1"/>
  <c r="BF8" i="17"/>
  <c r="DF8" i="17" s="1"/>
  <c r="BF8" i="22"/>
  <c r="DF8" i="22" s="1"/>
  <c r="BF8" i="60"/>
  <c r="DF8" i="60" s="1"/>
  <c r="K10" i="18"/>
  <c r="I23" i="22"/>
  <c r="BF5" i="59"/>
  <c r="BF5" i="58"/>
  <c r="BF5" i="57"/>
  <c r="BF5" i="56"/>
  <c r="BF5" i="55"/>
  <c r="BF5" i="54"/>
  <c r="BF5" i="52"/>
  <c r="BF5" i="53"/>
  <c r="BF5" i="50"/>
  <c r="BF5" i="51"/>
  <c r="BF5" i="49"/>
  <c r="BF5" i="48"/>
  <c r="BF5" i="47"/>
  <c r="BF5" i="46"/>
  <c r="BF5" i="45"/>
  <c r="BF5" i="44"/>
  <c r="BF5" i="41"/>
  <c r="BF5" i="40"/>
  <c r="BF5" i="42"/>
  <c r="BF5" i="43"/>
  <c r="BF5" i="38"/>
  <c r="BF5" i="39"/>
  <c r="BF5" i="37"/>
  <c r="BF5" i="35"/>
  <c r="BF5" i="33"/>
  <c r="BF5" i="36"/>
  <c r="BF5" i="34"/>
  <c r="BF5" i="31"/>
  <c r="BF5" i="26"/>
  <c r="BF5" i="28"/>
  <c r="BF5" i="32"/>
  <c r="BF5" i="27"/>
  <c r="BF5" i="24"/>
  <c r="BF5" i="30"/>
  <c r="BF5" i="25"/>
  <c r="BF5" i="23"/>
  <c r="BF5" i="21"/>
  <c r="DF5" i="21" s="1"/>
  <c r="BF5" i="20"/>
  <c r="DF5" i="20" s="1"/>
  <c r="BF5" i="19"/>
  <c r="DF5" i="19" s="1"/>
  <c r="BF5" i="17"/>
  <c r="DF5" i="17" s="1"/>
  <c r="BF5" i="22"/>
  <c r="DF5" i="22" s="1"/>
  <c r="BF5" i="18"/>
  <c r="DF5" i="18" s="1"/>
  <c r="BF5" i="60"/>
  <c r="DF5" i="60" s="1"/>
  <c r="J6" i="20"/>
  <c r="S15" i="60"/>
  <c r="B29" i="22"/>
  <c r="J6" i="18"/>
  <c r="H28" i="23"/>
  <c r="L27" i="18"/>
  <c r="L24" i="18"/>
  <c r="I28" i="22"/>
  <c r="K9" i="20"/>
  <c r="K25" i="19"/>
  <c r="K27" i="20"/>
  <c r="L9" i="17"/>
  <c r="J23" i="21"/>
  <c r="S27" i="60"/>
  <c r="K13" i="19"/>
  <c r="I9" i="21"/>
  <c r="K28" i="18"/>
  <c r="S23" i="60"/>
  <c r="S19" i="60"/>
  <c r="H10" i="22"/>
  <c r="I10" i="21"/>
  <c r="S9" i="60"/>
  <c r="J5" i="19"/>
  <c r="X16" i="60"/>
  <c r="K18" i="18"/>
  <c r="L15" i="17"/>
  <c r="BF11" i="59"/>
  <c r="BF11" i="58"/>
  <c r="BF11" i="57"/>
  <c r="BF11" i="56"/>
  <c r="BF11" i="55"/>
  <c r="BF11" i="54"/>
  <c r="BF11" i="52"/>
  <c r="BF11" i="53"/>
  <c r="BF11" i="51"/>
  <c r="BF11" i="50"/>
  <c r="BF11" i="48"/>
  <c r="BF11" i="49"/>
  <c r="BF11" i="46"/>
  <c r="BF11" i="45"/>
  <c r="BF11" i="44"/>
  <c r="BF11" i="47"/>
  <c r="BF11" i="41"/>
  <c r="BF11" i="40"/>
  <c r="BF11" i="43"/>
  <c r="BF11" i="42"/>
  <c r="BF11" i="39"/>
  <c r="BF11" i="38"/>
  <c r="BF11" i="37"/>
  <c r="BF11" i="36"/>
  <c r="BF11" i="35"/>
  <c r="BF11" i="33"/>
  <c r="BF11" i="34"/>
  <c r="BF11" i="28"/>
  <c r="BF11" i="30"/>
  <c r="BF11" i="26"/>
  <c r="BF11" i="24"/>
  <c r="BF11" i="32"/>
  <c r="BF11" i="31"/>
  <c r="BF11" i="27"/>
  <c r="BF11" i="25"/>
  <c r="BF11" i="20"/>
  <c r="DF11" i="20" s="1"/>
  <c r="BF11" i="23"/>
  <c r="DF11" i="23" s="1"/>
  <c r="BF11" i="18"/>
  <c r="DF11" i="18" s="1"/>
  <c r="BF11" i="22"/>
  <c r="DF11" i="22" s="1"/>
  <c r="BF11" i="21"/>
  <c r="DF11" i="21" s="1"/>
  <c r="BF11" i="17"/>
  <c r="DF11" i="17" s="1"/>
  <c r="BF11" i="19"/>
  <c r="DF11" i="19" s="1"/>
  <c r="BF11" i="60"/>
  <c r="DF11" i="60" s="1"/>
  <c r="K16" i="17"/>
  <c r="H27" i="23"/>
  <c r="R10" i="60"/>
  <c r="S12" i="60"/>
  <c r="C27" i="61"/>
  <c r="K26" i="18"/>
  <c r="C18" i="61"/>
  <c r="L17" i="17"/>
  <c r="C25" i="61"/>
  <c r="K8" i="20"/>
  <c r="C21" i="61"/>
  <c r="BF10" i="59"/>
  <c r="BF10" i="58"/>
  <c r="BF10" i="57"/>
  <c r="BF10" i="56"/>
  <c r="BF10" i="55"/>
  <c r="BF10" i="54"/>
  <c r="BF10" i="53"/>
  <c r="BF10" i="52"/>
  <c r="BF10" i="50"/>
  <c r="BF10" i="51"/>
  <c r="BF10" i="48"/>
  <c r="BF10" i="49"/>
  <c r="BF10" i="46"/>
  <c r="BF10" i="45"/>
  <c r="BF10" i="44"/>
  <c r="BF10" i="47"/>
  <c r="BF10" i="43"/>
  <c r="BF10" i="42"/>
  <c r="BF10" i="41"/>
  <c r="BF10" i="40"/>
  <c r="BF10" i="39"/>
  <c r="BF10" i="38"/>
  <c r="BF10" i="37"/>
  <c r="BF10" i="36"/>
  <c r="BF10" i="33"/>
  <c r="BF10" i="34"/>
  <c r="BF10" i="35"/>
  <c r="BF10" i="27"/>
  <c r="BF10" i="32"/>
  <c r="BF10" i="30"/>
  <c r="BF10" i="28"/>
  <c r="BF10" i="31"/>
  <c r="BF10" i="26"/>
  <c r="BF10" i="25"/>
  <c r="BF10" i="24"/>
  <c r="BF10" i="22"/>
  <c r="DF10" i="22" s="1"/>
  <c r="BF10" i="21"/>
  <c r="DF10" i="21" s="1"/>
  <c r="BF10" i="19"/>
  <c r="DF10" i="19" s="1"/>
  <c r="BF10" i="20"/>
  <c r="DF10" i="20" s="1"/>
  <c r="BF10" i="18"/>
  <c r="DF10" i="18" s="1"/>
  <c r="BF10" i="17"/>
  <c r="DF10" i="17" s="1"/>
  <c r="BF10" i="23"/>
  <c r="BF10" i="60"/>
  <c r="DF10" i="60" s="1"/>
  <c r="J14" i="20"/>
  <c r="L21" i="17"/>
  <c r="I21" i="22"/>
  <c r="C23" i="61"/>
  <c r="L19" i="17"/>
  <c r="BF16" i="59"/>
  <c r="BF16" i="58"/>
  <c r="BF16" i="57"/>
  <c r="BF16" i="56"/>
  <c r="BF16" i="55"/>
  <c r="BF16" i="54"/>
  <c r="BF16" i="53"/>
  <c r="BF16" i="52"/>
  <c r="BF16" i="50"/>
  <c r="BF16" i="51"/>
  <c r="BF16" i="49"/>
  <c r="BF16" i="48"/>
  <c r="BF16" i="47"/>
  <c r="BF16" i="44"/>
  <c r="BF16" i="46"/>
  <c r="BF16" i="45"/>
  <c r="BF16" i="43"/>
  <c r="BF16" i="42"/>
  <c r="BF16" i="41"/>
  <c r="BF16" i="40"/>
  <c r="BF16" i="37"/>
  <c r="BF16" i="36"/>
  <c r="BF16" i="39"/>
  <c r="BF16" i="38"/>
  <c r="BF16" i="34"/>
  <c r="BF16" i="33"/>
  <c r="BF16" i="32"/>
  <c r="BF16" i="35"/>
  <c r="BF16" i="25"/>
  <c r="BF16" i="24"/>
  <c r="BF16" i="31"/>
  <c r="BF16" i="28"/>
  <c r="BF16" i="30"/>
  <c r="BF16" i="26"/>
  <c r="BF16" i="27"/>
  <c r="BF16" i="18"/>
  <c r="DF16" i="18" s="1"/>
  <c r="BF16" i="20"/>
  <c r="DF16" i="20" s="1"/>
  <c r="BF16" i="19"/>
  <c r="DF16" i="19" s="1"/>
  <c r="BF16" i="23"/>
  <c r="BF16" i="21"/>
  <c r="DF16" i="21" s="1"/>
  <c r="BF16" i="17"/>
  <c r="DF16" i="17" s="1"/>
  <c r="BF16" i="22"/>
  <c r="DF16" i="22" s="1"/>
  <c r="BF16" i="60"/>
  <c r="DF16" i="60" s="1"/>
  <c r="I15" i="21"/>
  <c r="K9" i="18"/>
  <c r="H20" i="23"/>
  <c r="K22" i="18"/>
  <c r="I8" i="22"/>
  <c r="C28" i="24"/>
  <c r="D28" i="24" s="1"/>
  <c r="E28" i="24" s="1"/>
  <c r="F28" i="24" s="1"/>
  <c r="B28" i="25"/>
  <c r="J16" i="20"/>
  <c r="H13" i="23"/>
  <c r="J4" i="18"/>
  <c r="I29" i="18"/>
  <c r="BF9" i="59"/>
  <c r="BF9" i="58"/>
  <c r="BF9" i="57"/>
  <c r="BF9" i="56"/>
  <c r="BF9" i="55"/>
  <c r="BF9" i="54"/>
  <c r="BF9" i="52"/>
  <c r="BF9" i="53"/>
  <c r="BF9" i="50"/>
  <c r="BF9" i="51"/>
  <c r="BF9" i="48"/>
  <c r="BF9" i="49"/>
  <c r="BF9" i="46"/>
  <c r="BF9" i="45"/>
  <c r="BF9" i="44"/>
  <c r="BF9" i="47"/>
  <c r="BF9" i="41"/>
  <c r="BF9" i="40"/>
  <c r="BF9" i="43"/>
  <c r="BF9" i="42"/>
  <c r="BF9" i="37"/>
  <c r="BF9" i="36"/>
  <c r="BF9" i="39"/>
  <c r="BF9" i="38"/>
  <c r="BF9" i="34"/>
  <c r="BF9" i="33"/>
  <c r="BF9" i="32"/>
  <c r="BF9" i="35"/>
  <c r="BF9" i="31"/>
  <c r="BF9" i="24"/>
  <c r="BF9" i="27"/>
  <c r="BF9" i="26"/>
  <c r="BF9" i="25"/>
  <c r="BF9" i="30"/>
  <c r="BF9" i="28"/>
  <c r="BF9" i="23"/>
  <c r="DF9" i="23" s="1"/>
  <c r="BF9" i="21"/>
  <c r="DF9" i="21" s="1"/>
  <c r="BF9" i="22"/>
  <c r="DF9" i="22" s="1"/>
  <c r="BF9" i="17"/>
  <c r="DF9" i="17" s="1"/>
  <c r="BF9" i="20"/>
  <c r="DF9" i="20" s="1"/>
  <c r="BF9" i="19"/>
  <c r="DF9" i="19" s="1"/>
  <c r="BF9" i="18"/>
  <c r="DF9" i="18" s="1"/>
  <c r="BF9" i="60"/>
  <c r="DF9" i="60" s="1"/>
  <c r="H5" i="22"/>
  <c r="K11" i="18"/>
  <c r="M14" i="17"/>
  <c r="C8" i="61"/>
  <c r="K22" i="19"/>
  <c r="L7" i="18"/>
  <c r="BG19" i="59"/>
  <c r="BG19" i="58"/>
  <c r="BG19" i="57"/>
  <c r="BG19" i="56"/>
  <c r="BG19" i="55"/>
  <c r="BG19" i="53"/>
  <c r="BG19" i="54"/>
  <c r="BG19" i="52"/>
  <c r="BG19" i="51"/>
  <c r="BG19" i="50"/>
  <c r="BG19" i="48"/>
  <c r="BG19" i="49"/>
  <c r="BG19" i="47"/>
  <c r="BG19" i="46"/>
  <c r="BG19" i="45"/>
  <c r="BG19" i="44"/>
  <c r="BG19" i="42"/>
  <c r="BG19" i="40"/>
  <c r="BG19" i="43"/>
  <c r="BG19" i="41"/>
  <c r="BG19" i="38"/>
  <c r="BG19" i="36"/>
  <c r="BG19" i="37"/>
  <c r="BG19" i="39"/>
  <c r="BG19" i="33"/>
  <c r="BG19" i="32"/>
  <c r="BG19" i="35"/>
  <c r="BG19" i="34"/>
  <c r="BG19" i="26"/>
  <c r="BG19" i="24"/>
  <c r="BG19" i="23"/>
  <c r="BG19" i="31"/>
  <c r="BG19" i="30"/>
  <c r="BG19" i="28"/>
  <c r="BG19" i="27"/>
  <c r="BG19" i="25"/>
  <c r="BG19" i="21"/>
  <c r="DG19" i="21" s="1"/>
  <c r="BG19" i="18"/>
  <c r="DG19" i="18" s="1"/>
  <c r="BG19" i="17"/>
  <c r="DG19" i="17" s="1"/>
  <c r="BG19" i="22"/>
  <c r="DG19" i="22" s="1"/>
  <c r="BG19" i="20"/>
  <c r="DG19" i="20" s="1"/>
  <c r="BG19" i="19"/>
  <c r="DG19" i="19" s="1"/>
  <c r="BG19" i="60"/>
  <c r="DG19" i="60" s="1"/>
  <c r="K20" i="19"/>
  <c r="I13" i="21"/>
  <c r="M25" i="17"/>
  <c r="K8" i="18"/>
  <c r="J19" i="20"/>
  <c r="L18" i="17"/>
  <c r="L9" i="19"/>
  <c r="J16" i="18"/>
  <c r="I18" i="20"/>
  <c r="H6" i="22"/>
  <c r="L13" i="17"/>
  <c r="H15" i="23"/>
  <c r="BG15" i="59"/>
  <c r="BG15" i="58"/>
  <c r="BG15" i="57"/>
  <c r="BG15" i="56"/>
  <c r="BG15" i="55"/>
  <c r="BG15" i="54"/>
  <c r="BG15" i="52"/>
  <c r="BG15" i="53"/>
  <c r="BG15" i="50"/>
  <c r="BG15" i="51"/>
  <c r="BG15" i="49"/>
  <c r="BG15" i="48"/>
  <c r="BG15" i="47"/>
  <c r="BG15" i="46"/>
  <c r="BG15" i="44"/>
  <c r="BG15" i="45"/>
  <c r="BG15" i="43"/>
  <c r="BG15" i="42"/>
  <c r="BG15" i="41"/>
  <c r="BG15" i="40"/>
  <c r="BG15" i="37"/>
  <c r="BG15" i="39"/>
  <c r="BG15" i="36"/>
  <c r="BG15" i="38"/>
  <c r="BG15" i="34"/>
  <c r="BG15" i="32"/>
  <c r="BG15" i="35"/>
  <c r="BG15" i="33"/>
  <c r="BG15" i="25"/>
  <c r="BG15" i="24"/>
  <c r="BG15" i="31"/>
  <c r="BG15" i="30"/>
  <c r="BG15" i="28"/>
  <c r="BG15" i="26"/>
  <c r="BG15" i="27"/>
  <c r="BG15" i="18"/>
  <c r="DG15" i="18" s="1"/>
  <c r="BG15" i="21"/>
  <c r="DG15" i="21" s="1"/>
  <c r="BG15" i="20"/>
  <c r="DG15" i="20" s="1"/>
  <c r="BG15" i="23"/>
  <c r="DG15" i="23" s="1"/>
  <c r="BG15" i="19"/>
  <c r="DG15" i="19" s="1"/>
  <c r="BG15" i="22"/>
  <c r="DG15" i="22" s="1"/>
  <c r="BG15" i="17"/>
  <c r="DG15" i="17" s="1"/>
  <c r="BG15" i="60"/>
  <c r="DG15" i="60" s="1"/>
  <c r="I20" i="21"/>
  <c r="K20" i="18"/>
  <c r="J26" i="21"/>
  <c r="L10" i="17"/>
  <c r="K17" i="18"/>
  <c r="J27" i="21"/>
  <c r="L17" i="19"/>
  <c r="I25" i="21"/>
  <c r="L28" i="19"/>
  <c r="J17" i="21"/>
  <c r="I15" i="22"/>
  <c r="I11" i="22"/>
  <c r="C11" i="61"/>
  <c r="L26" i="19"/>
  <c r="K15" i="18"/>
  <c r="J10" i="20"/>
  <c r="D15" i="61"/>
  <c r="I14" i="22"/>
  <c r="R22" i="60"/>
  <c r="L23" i="17"/>
  <c r="L24" i="19"/>
  <c r="BF18" i="59"/>
  <c r="BF18" i="58"/>
  <c r="BF18" i="57"/>
  <c r="BF18" i="56"/>
  <c r="BF18" i="55"/>
  <c r="BF18" i="53"/>
  <c r="BF18" i="54"/>
  <c r="BF18" i="51"/>
  <c r="BF18" i="52"/>
  <c r="BF18" i="50"/>
  <c r="BF18" i="49"/>
  <c r="BF18" i="48"/>
  <c r="BF18" i="45"/>
  <c r="BF18" i="44"/>
  <c r="BF18" i="47"/>
  <c r="BF18" i="46"/>
  <c r="BF18" i="43"/>
  <c r="BF18" i="42"/>
  <c r="BF18" i="41"/>
  <c r="BF18" i="40"/>
  <c r="BF18" i="38"/>
  <c r="BF18" i="36"/>
  <c r="BF18" i="37"/>
  <c r="BF18" i="39"/>
  <c r="BF18" i="33"/>
  <c r="BF18" i="35"/>
  <c r="BF18" i="34"/>
  <c r="BF18" i="28"/>
  <c r="BF18" i="27"/>
  <c r="BF18" i="25"/>
  <c r="BF18" i="24"/>
  <c r="BF18" i="32"/>
  <c r="BF18" i="31"/>
  <c r="BF18" i="30"/>
  <c r="BF18" i="26"/>
  <c r="BF18" i="22"/>
  <c r="DF18" i="22" s="1"/>
  <c r="BF18" i="19"/>
  <c r="DF18" i="19" s="1"/>
  <c r="BF18" i="20"/>
  <c r="DF18" i="20" s="1"/>
  <c r="BF18" i="18"/>
  <c r="DF18" i="18" s="1"/>
  <c r="BF18" i="17"/>
  <c r="DF18" i="17" s="1"/>
  <c r="BF18" i="23"/>
  <c r="BF18" i="21"/>
  <c r="DF18" i="21" s="1"/>
  <c r="BF18" i="60"/>
  <c r="DF18" i="60" s="1"/>
  <c r="S17" i="60"/>
  <c r="X5" i="60"/>
  <c r="L8" i="17"/>
  <c r="R25" i="60"/>
  <c r="J7" i="20"/>
  <c r="C20" i="61"/>
  <c r="BF24" i="59"/>
  <c r="BF24" i="58"/>
  <c r="BF24" i="57"/>
  <c r="BF24" i="56"/>
  <c r="BF24" i="55"/>
  <c r="BF24" i="54"/>
  <c r="BF24" i="53"/>
  <c r="BF24" i="51"/>
  <c r="BF24" i="52"/>
  <c r="BF24" i="50"/>
  <c r="BF24" i="49"/>
  <c r="BF24" i="47"/>
  <c r="BF24" i="48"/>
  <c r="BF24" i="46"/>
  <c r="BF24" i="44"/>
  <c r="BF24" i="45"/>
  <c r="BF24" i="42"/>
  <c r="BF24" i="41"/>
  <c r="BF24" i="43"/>
  <c r="BF24" i="40"/>
  <c r="BF24" i="39"/>
  <c r="BF24" i="36"/>
  <c r="BF24" i="38"/>
  <c r="BF24" i="37"/>
  <c r="BF24" i="35"/>
  <c r="BF24" i="33"/>
  <c r="BF24" i="34"/>
  <c r="BF24" i="24"/>
  <c r="BF24" i="31"/>
  <c r="BF24" i="28"/>
  <c r="BF24" i="32"/>
  <c r="BF24" i="30"/>
  <c r="BF24" i="27"/>
  <c r="BF24" i="25"/>
  <c r="BF24" i="26"/>
  <c r="BF24" i="23"/>
  <c r="DF24" i="23" s="1"/>
  <c r="BF24" i="22"/>
  <c r="DF24" i="22" s="1"/>
  <c r="BF24" i="21"/>
  <c r="DF24" i="21" s="1"/>
  <c r="BF24" i="20"/>
  <c r="DF24" i="20" s="1"/>
  <c r="BF24" i="19"/>
  <c r="DF24" i="19" s="1"/>
  <c r="BF24" i="17"/>
  <c r="DF24" i="17" s="1"/>
  <c r="BF24" i="18"/>
  <c r="DF24" i="18" s="1"/>
  <c r="BF24" i="60"/>
  <c r="DF24" i="60" s="1"/>
  <c r="K23" i="18"/>
  <c r="D25" i="23"/>
  <c r="E25" i="23" s="1"/>
  <c r="H19" i="23"/>
  <c r="DG19" i="23"/>
  <c r="I27" i="22"/>
  <c r="C6" i="23"/>
  <c r="D6" i="23" s="1"/>
  <c r="E6" i="23" s="1"/>
  <c r="F6" i="23" s="1"/>
  <c r="G6" i="23" s="1"/>
  <c r="B6" i="24"/>
  <c r="H18" i="21"/>
  <c r="I20" i="22"/>
  <c r="S14" i="60"/>
  <c r="I6" i="21"/>
  <c r="S8" i="60"/>
  <c r="J25" i="20"/>
  <c r="L11" i="17"/>
  <c r="J8" i="21"/>
  <c r="C13" i="61"/>
  <c r="L20" i="17"/>
  <c r="I16" i="21"/>
  <c r="M7" i="17"/>
  <c r="K12" i="20"/>
  <c r="M27" i="17"/>
  <c r="L28" i="17"/>
  <c r="J20" i="20"/>
  <c r="K14" i="19"/>
  <c r="K5" i="17"/>
  <c r="H4" i="20"/>
  <c r="G29" i="20"/>
  <c r="K21" i="18"/>
  <c r="S24" i="60"/>
  <c r="S13" i="60"/>
  <c r="K21" i="19"/>
  <c r="I13" i="22"/>
  <c r="J21" i="21"/>
  <c r="J12" i="21"/>
  <c r="H9" i="23"/>
  <c r="G4" i="21"/>
  <c r="F29" i="21"/>
  <c r="L26" i="17"/>
  <c r="S26" i="60"/>
  <c r="K24" i="20"/>
  <c r="K6" i="17"/>
  <c r="C26" i="61"/>
  <c r="C28" i="61"/>
  <c r="C12" i="61"/>
  <c r="I19" i="22"/>
  <c r="I19" i="21"/>
  <c r="K23" i="20"/>
  <c r="K19" i="19"/>
  <c r="I26" i="22"/>
  <c r="W6" i="60"/>
  <c r="L12" i="19"/>
  <c r="BF17" i="59"/>
  <c r="BF17" i="58"/>
  <c r="BF17" i="57"/>
  <c r="BF17" i="56"/>
  <c r="BF17" i="55"/>
  <c r="BF17" i="53"/>
  <c r="BF17" i="54"/>
  <c r="BF17" i="52"/>
  <c r="BF17" i="50"/>
  <c r="BF17" i="51"/>
  <c r="BF17" i="48"/>
  <c r="BF17" i="49"/>
  <c r="BF17" i="46"/>
  <c r="BF17" i="44"/>
  <c r="BF17" i="47"/>
  <c r="BF17" i="45"/>
  <c r="BF17" i="42"/>
  <c r="BF17" i="41"/>
  <c r="BF17" i="40"/>
  <c r="BF17" i="43"/>
  <c r="BF17" i="38"/>
  <c r="BF17" i="37"/>
  <c r="BF17" i="36"/>
  <c r="BF17" i="39"/>
  <c r="BF17" i="33"/>
  <c r="BF17" i="32"/>
  <c r="BF17" i="35"/>
  <c r="BF17" i="34"/>
  <c r="BF17" i="31"/>
  <c r="BF17" i="30"/>
  <c r="BF17" i="28"/>
  <c r="BF17" i="26"/>
  <c r="BF17" i="27"/>
  <c r="BF17" i="24"/>
  <c r="BF17" i="25"/>
  <c r="BF17" i="23"/>
  <c r="DF17" i="23" s="1"/>
  <c r="BF17" i="21"/>
  <c r="DF17" i="21" s="1"/>
  <c r="BF17" i="22"/>
  <c r="DF17" i="22" s="1"/>
  <c r="BF17" i="17"/>
  <c r="DF17" i="17" s="1"/>
  <c r="BF17" i="20"/>
  <c r="DF17" i="20" s="1"/>
  <c r="BF17" i="19"/>
  <c r="DF17" i="19" s="1"/>
  <c r="BF17" i="18"/>
  <c r="DF17" i="18" s="1"/>
  <c r="BF17" i="60"/>
  <c r="DF17" i="60" s="1"/>
  <c r="S28" i="60"/>
  <c r="K17" i="20"/>
  <c r="BF22" i="59"/>
  <c r="BF22" i="58"/>
  <c r="BF22" i="57"/>
  <c r="BF22" i="56"/>
  <c r="BF22" i="55"/>
  <c r="BF22" i="54"/>
  <c r="BF22" i="53"/>
  <c r="BF22" i="51"/>
  <c r="BF22" i="52"/>
  <c r="BF22" i="49"/>
  <c r="BF22" i="50"/>
  <c r="BF22" i="48"/>
  <c r="BF22" i="44"/>
  <c r="BF22" i="47"/>
  <c r="BF22" i="45"/>
  <c r="BF22" i="46"/>
  <c r="BF22" i="42"/>
  <c r="BF22" i="40"/>
  <c r="BF22" i="43"/>
  <c r="BF22" i="41"/>
  <c r="BF22" i="36"/>
  <c r="BF22" i="38"/>
  <c r="BF22" i="37"/>
  <c r="BF22" i="39"/>
  <c r="BF22" i="34"/>
  <c r="BF22" i="33"/>
  <c r="BF22" i="35"/>
  <c r="BF22" i="32"/>
  <c r="BF22" i="30"/>
  <c r="BF22" i="28"/>
  <c r="BF22" i="27"/>
  <c r="BF22" i="25"/>
  <c r="BF22" i="23"/>
  <c r="BF22" i="31"/>
  <c r="BF22" i="26"/>
  <c r="BF22" i="24"/>
  <c r="BF22" i="17"/>
  <c r="DF22" i="17" s="1"/>
  <c r="BF22" i="21"/>
  <c r="DF22" i="21" s="1"/>
  <c r="BF22" i="20"/>
  <c r="DF22" i="20" s="1"/>
  <c r="BF22" i="19"/>
  <c r="DF22" i="19" s="1"/>
  <c r="BF22" i="18"/>
  <c r="DF22" i="18" s="1"/>
  <c r="BF22" i="22"/>
  <c r="DF22" i="22" s="1"/>
  <c r="BF22" i="60"/>
  <c r="DF22" i="60" s="1"/>
  <c r="K16" i="19"/>
  <c r="J11" i="21"/>
  <c r="H9" i="22"/>
  <c r="K19" i="18"/>
  <c r="J5" i="20"/>
  <c r="C14" i="61"/>
  <c r="C6" i="61"/>
  <c r="L11" i="19"/>
  <c r="K13" i="18"/>
  <c r="BF4" i="59"/>
  <c r="BF4" i="58"/>
  <c r="BF4" i="57"/>
  <c r="BF4" i="56"/>
  <c r="BF4" i="54"/>
  <c r="BF4" i="55"/>
  <c r="BF4" i="53"/>
  <c r="BF4" i="52"/>
  <c r="BF4" i="50"/>
  <c r="BF4" i="51"/>
  <c r="BF4" i="49"/>
  <c r="BF4" i="48"/>
  <c r="BF4" i="46"/>
  <c r="BF4" i="45"/>
  <c r="BF4" i="47"/>
  <c r="BF4" i="42"/>
  <c r="BF4" i="43"/>
  <c r="BF4" i="41"/>
  <c r="BF4" i="44"/>
  <c r="BF4" i="40"/>
  <c r="BF4" i="39"/>
  <c r="BF4" i="38"/>
  <c r="BF4" i="37"/>
  <c r="BF4" i="33"/>
  <c r="BF4" i="36"/>
  <c r="BF4" i="34"/>
  <c r="BF4" i="35"/>
  <c r="BF4" i="32"/>
  <c r="BF4" i="30"/>
  <c r="BF4" i="25"/>
  <c r="BF4" i="24"/>
  <c r="BF4" i="31"/>
  <c r="BF4" i="26"/>
  <c r="BF4" i="28"/>
  <c r="BF4" i="27"/>
  <c r="BF4" i="19"/>
  <c r="DF4" i="19" s="1"/>
  <c r="BF4" i="18"/>
  <c r="DF4" i="18" s="1"/>
  <c r="DF29" i="18" s="1"/>
  <c r="BF4" i="22"/>
  <c r="BF4" i="23"/>
  <c r="BF4" i="21"/>
  <c r="DF4" i="21" s="1"/>
  <c r="BF4" i="17"/>
  <c r="DF4" i="17" s="1"/>
  <c r="BF4" i="20"/>
  <c r="DF4" i="20" s="1"/>
  <c r="BF4" i="60"/>
  <c r="DF4" i="60" s="1"/>
  <c r="J24" i="21"/>
  <c r="I14" i="21"/>
  <c r="BF20" i="59"/>
  <c r="BF20" i="58"/>
  <c r="BF20" i="57"/>
  <c r="BF20" i="56"/>
  <c r="BF20" i="55"/>
  <c r="BF20" i="53"/>
  <c r="BF20" i="54"/>
  <c r="BF20" i="52"/>
  <c r="BF20" i="50"/>
  <c r="BF20" i="51"/>
  <c r="BF20" i="49"/>
  <c r="BF20" i="48"/>
  <c r="BF20" i="47"/>
  <c r="BF20" i="46"/>
  <c r="BF20" i="44"/>
  <c r="BF20" i="45"/>
  <c r="BF20" i="40"/>
  <c r="BF20" i="43"/>
  <c r="BF20" i="41"/>
  <c r="BF20" i="42"/>
  <c r="BF20" i="36"/>
  <c r="BF20" i="38"/>
  <c r="BF20" i="37"/>
  <c r="BF20" i="39"/>
  <c r="BF20" i="35"/>
  <c r="BF20" i="33"/>
  <c r="BF20" i="34"/>
  <c r="BF20" i="24"/>
  <c r="BF20" i="23"/>
  <c r="DF20" i="23" s="1"/>
  <c r="BF20" i="31"/>
  <c r="BF20" i="30"/>
  <c r="BF20" i="27"/>
  <c r="BF20" i="25"/>
  <c r="BF20" i="32"/>
  <c r="BF20" i="28"/>
  <c r="BF20" i="26"/>
  <c r="BF20" i="21"/>
  <c r="DF20" i="21" s="1"/>
  <c r="BF20" i="18"/>
  <c r="DF20" i="18" s="1"/>
  <c r="BF20" i="17"/>
  <c r="DF20" i="17" s="1"/>
  <c r="BF20" i="22"/>
  <c r="DF20" i="22" s="1"/>
  <c r="BF20" i="19"/>
  <c r="DF20" i="19" s="1"/>
  <c r="BF20" i="20"/>
  <c r="DF20" i="20" s="1"/>
  <c r="BF20" i="60"/>
  <c r="DF20" i="60" s="1"/>
  <c r="C24" i="61"/>
  <c r="J21" i="20"/>
  <c r="L27" i="19"/>
  <c r="K7" i="19"/>
  <c r="I5" i="21"/>
  <c r="E24" i="1"/>
  <c r="D15" i="6"/>
  <c r="H29" i="16"/>
  <c r="R17" i="4"/>
  <c r="P17" i="15"/>
  <c r="P17" i="10"/>
  <c r="O17" i="9"/>
  <c r="Q7" i="9"/>
  <c r="Q12" i="9" s="1"/>
  <c r="P16" i="9"/>
  <c r="P13" i="9"/>
  <c r="P15" i="9"/>
  <c r="P14" i="9"/>
  <c r="Q13" i="10"/>
  <c r="Q14" i="10"/>
  <c r="Q16" i="10"/>
  <c r="Q15" i="10"/>
  <c r="Q13" i="15"/>
  <c r="Q16" i="15"/>
  <c r="Q14" i="15"/>
  <c r="Q15" i="15"/>
  <c r="R7" i="10"/>
  <c r="R12" i="10" s="1"/>
  <c r="R7" i="15"/>
  <c r="R12" i="15" s="1"/>
  <c r="K33" i="13"/>
  <c r="K31" i="13"/>
  <c r="K34" i="13"/>
  <c r="K32" i="13"/>
  <c r="P10" i="6"/>
  <c r="J45" i="11"/>
  <c r="J15" i="16" s="1"/>
  <c r="J46" i="11"/>
  <c r="J21" i="16" s="1"/>
  <c r="J41" i="11"/>
  <c r="J13" i="16" s="1"/>
  <c r="J42" i="11"/>
  <c r="J19" i="16" s="1"/>
  <c r="J43" i="11"/>
  <c r="J14" i="16" s="1"/>
  <c r="J40" i="11"/>
  <c r="J44" i="11"/>
  <c r="J20" i="16" s="1"/>
  <c r="K32" i="12"/>
  <c r="K23" i="16" s="1"/>
  <c r="K33" i="12"/>
  <c r="K24" i="16" s="1"/>
  <c r="K34" i="12"/>
  <c r="K31" i="12"/>
  <c r="K32" i="4"/>
  <c r="K33" i="4"/>
  <c r="K11" i="16" s="1"/>
  <c r="K34" i="4"/>
  <c r="K12" i="16" s="1"/>
  <c r="K31" i="4"/>
  <c r="J4" i="16"/>
  <c r="J34" i="9"/>
  <c r="J10" i="16"/>
  <c r="J35" i="4"/>
  <c r="J22" i="16"/>
  <c r="J35" i="12"/>
  <c r="K45" i="11"/>
  <c r="K15" i="16" s="1"/>
  <c r="K44" i="11"/>
  <c r="K20" i="16" s="1"/>
  <c r="K43" i="11"/>
  <c r="K14" i="16" s="1"/>
  <c r="K40" i="11"/>
  <c r="K46" i="11"/>
  <c r="K21" i="16" s="1"/>
  <c r="K41" i="11"/>
  <c r="K13" i="16" s="1"/>
  <c r="K42" i="11"/>
  <c r="K19" i="16" s="1"/>
  <c r="K34" i="10"/>
  <c r="K9" i="16" s="1"/>
  <c r="K31" i="10"/>
  <c r="K33" i="10"/>
  <c r="K17" i="16" s="1"/>
  <c r="K32" i="10"/>
  <c r="K8" i="16" s="1"/>
  <c r="I4" i="16"/>
  <c r="I34" i="9"/>
  <c r="J35" i="13"/>
  <c r="J7" i="16"/>
  <c r="J35" i="10"/>
  <c r="K31" i="15"/>
  <c r="K33" i="15"/>
  <c r="K27" i="16" s="1"/>
  <c r="K32" i="15"/>
  <c r="K26" i="16" s="1"/>
  <c r="K34" i="15"/>
  <c r="K28" i="16" s="1"/>
  <c r="J25" i="16"/>
  <c r="J35" i="15"/>
  <c r="S15" i="4"/>
  <c r="T7" i="4"/>
  <c r="T12" i="4" s="1"/>
  <c r="S16" i="4"/>
  <c r="S14" i="4"/>
  <c r="R17" i="13"/>
  <c r="S16" i="13"/>
  <c r="T7" i="13"/>
  <c r="T12" i="13" s="1"/>
  <c r="T15" i="13" s="1"/>
  <c r="S13" i="13"/>
  <c r="S14" i="13"/>
  <c r="R17" i="12"/>
  <c r="S13" i="12"/>
  <c r="S14" i="12"/>
  <c r="S16" i="12"/>
  <c r="T7" i="12"/>
  <c r="T12" i="12" s="1"/>
  <c r="T15" i="12" s="1"/>
  <c r="T10" i="11"/>
  <c r="T15" i="11" s="1"/>
  <c r="R23" i="11"/>
  <c r="S17" i="11"/>
  <c r="S20" i="11"/>
  <c r="S21" i="11"/>
  <c r="S22" i="11"/>
  <c r="S18" i="11"/>
  <c r="S16" i="11"/>
  <c r="S19" i="11"/>
  <c r="Q22" i="6"/>
  <c r="Q3" i="6"/>
  <c r="N22" i="5"/>
  <c r="O21" i="5"/>
  <c r="R21" i="6" s="1"/>
  <c r="R9" i="6" s="1"/>
  <c r="O20" i="5"/>
  <c r="R20" i="6" s="1"/>
  <c r="R8" i="6" s="1"/>
  <c r="O19" i="5"/>
  <c r="R19" i="6" s="1"/>
  <c r="R7" i="6" s="1"/>
  <c r="O16" i="5"/>
  <c r="R16" i="6" s="1"/>
  <c r="R4" i="6" s="1"/>
  <c r="O18" i="5"/>
  <c r="R18" i="6" s="1"/>
  <c r="R6" i="6" s="1"/>
  <c r="O17" i="5"/>
  <c r="R17" i="6" s="1"/>
  <c r="R5" i="6" s="1"/>
  <c r="O15" i="5"/>
  <c r="R15" i="6" s="1"/>
  <c r="P10" i="5"/>
  <c r="P14" i="5" s="1"/>
  <c r="S14" i="6" s="1"/>
  <c r="C26" i="1"/>
  <c r="C17" i="6" s="1"/>
  <c r="D25" i="1"/>
  <c r="C5" i="78" l="1"/>
  <c r="G8" i="24"/>
  <c r="DF8" i="24"/>
  <c r="DF27" i="24"/>
  <c r="DF12" i="24"/>
  <c r="DF11" i="24"/>
  <c r="DF5" i="23"/>
  <c r="D26" i="24"/>
  <c r="E26" i="24" s="1"/>
  <c r="DF7" i="23"/>
  <c r="H4" i="19"/>
  <c r="G29" i="19"/>
  <c r="O29" i="60"/>
  <c r="P7" i="60"/>
  <c r="DF22" i="23"/>
  <c r="DF17" i="24"/>
  <c r="G28" i="24"/>
  <c r="F26" i="24"/>
  <c r="F16" i="24"/>
  <c r="DF6" i="23"/>
  <c r="J4" i="17"/>
  <c r="I29" i="17"/>
  <c r="F23" i="24"/>
  <c r="G23" i="24" s="1"/>
  <c r="H23" i="24" s="1"/>
  <c r="DF24" i="24"/>
  <c r="DF9" i="24"/>
  <c r="DF10" i="23"/>
  <c r="F26" i="23"/>
  <c r="G26" i="23" s="1"/>
  <c r="H26" i="23" s="1"/>
  <c r="DF28" i="24"/>
  <c r="DF26" i="23"/>
  <c r="F16" i="23"/>
  <c r="G16" i="23" s="1"/>
  <c r="H16" i="23" s="1"/>
  <c r="F18" i="23"/>
  <c r="DF18" i="23" s="1"/>
  <c r="F25" i="23"/>
  <c r="G25" i="23" s="1"/>
  <c r="H25" i="23" s="1"/>
  <c r="DF29" i="21"/>
  <c r="DF29" i="19"/>
  <c r="DF29" i="60"/>
  <c r="DF29" i="20"/>
  <c r="DF29" i="17"/>
  <c r="H28" i="24"/>
  <c r="B25" i="25"/>
  <c r="C25" i="24"/>
  <c r="D25" i="24" s="1"/>
  <c r="E25" i="24" s="1"/>
  <c r="B21" i="26"/>
  <c r="C21" i="25"/>
  <c r="D21" i="25" s="1"/>
  <c r="E21" i="25" s="1"/>
  <c r="B15" i="26"/>
  <c r="C15" i="25"/>
  <c r="C10" i="24"/>
  <c r="D10" i="24" s="1"/>
  <c r="E10" i="24" s="1"/>
  <c r="F10" i="24" s="1"/>
  <c r="B10" i="25"/>
  <c r="B21" i="25"/>
  <c r="C21" i="24"/>
  <c r="D21" i="24" s="1"/>
  <c r="E21" i="24" s="1"/>
  <c r="L7" i="19"/>
  <c r="D24" i="61"/>
  <c r="C28" i="25"/>
  <c r="D28" i="25" s="1"/>
  <c r="E28" i="25" s="1"/>
  <c r="F28" i="25" s="1"/>
  <c r="B28" i="26"/>
  <c r="C4" i="23"/>
  <c r="B4" i="24"/>
  <c r="B9" i="26"/>
  <c r="C9" i="25"/>
  <c r="D9" i="25" s="1"/>
  <c r="E9" i="25" s="1"/>
  <c r="F9" i="25" s="1"/>
  <c r="B11" i="26"/>
  <c r="C11" i="25"/>
  <c r="D11" i="25" s="1"/>
  <c r="E11" i="25" s="1"/>
  <c r="F11" i="25" s="1"/>
  <c r="C24" i="25"/>
  <c r="D24" i="25" s="1"/>
  <c r="E24" i="25" s="1"/>
  <c r="F24" i="25" s="1"/>
  <c r="B24" i="26"/>
  <c r="C14" i="24"/>
  <c r="D14" i="24" s="1"/>
  <c r="E14" i="24" s="1"/>
  <c r="B14" i="25"/>
  <c r="B15" i="25"/>
  <c r="C15" i="24"/>
  <c r="D15" i="24" s="1"/>
  <c r="E15" i="24" s="1"/>
  <c r="K21" i="20"/>
  <c r="J14" i="21"/>
  <c r="BG14" i="59"/>
  <c r="BG14" i="58"/>
  <c r="BG14" i="57"/>
  <c r="BG14" i="56"/>
  <c r="BG14" i="55"/>
  <c r="BG14" i="54"/>
  <c r="BG14" i="53"/>
  <c r="BG14" i="52"/>
  <c r="BG14" i="50"/>
  <c r="BG14" i="51"/>
  <c r="BG14" i="48"/>
  <c r="BG14" i="49"/>
  <c r="BG14" i="47"/>
  <c r="BG14" i="46"/>
  <c r="BG14" i="45"/>
  <c r="BG14" i="44"/>
  <c r="BG14" i="42"/>
  <c r="BG14" i="41"/>
  <c r="BG14" i="40"/>
  <c r="BG14" i="43"/>
  <c r="BG14" i="37"/>
  <c r="BG14" i="39"/>
  <c r="BG14" i="38"/>
  <c r="BG14" i="36"/>
  <c r="BG14" i="34"/>
  <c r="BG14" i="32"/>
  <c r="BG14" i="35"/>
  <c r="BG14" i="33"/>
  <c r="BG14" i="26"/>
  <c r="BG14" i="27"/>
  <c r="BG14" i="25"/>
  <c r="BG14" i="31"/>
  <c r="BG14" i="24"/>
  <c r="BG14" i="30"/>
  <c r="BG14" i="28"/>
  <c r="BG14" i="23"/>
  <c r="DG14" i="23" s="1"/>
  <c r="BG14" i="19"/>
  <c r="DG14" i="19" s="1"/>
  <c r="BG14" i="22"/>
  <c r="DG14" i="22" s="1"/>
  <c r="BG14" i="18"/>
  <c r="DG14" i="18" s="1"/>
  <c r="BG14" i="21"/>
  <c r="DG14" i="21" s="1"/>
  <c r="BG14" i="20"/>
  <c r="DG14" i="20" s="1"/>
  <c r="BG14" i="17"/>
  <c r="DG14" i="17" s="1"/>
  <c r="BG14" i="60"/>
  <c r="DG14" i="60" s="1"/>
  <c r="M12" i="19"/>
  <c r="BG28" i="59"/>
  <c r="BG28" i="58"/>
  <c r="BG28" i="57"/>
  <c r="BG28" i="56"/>
  <c r="BG28" i="55"/>
  <c r="BG28" i="54"/>
  <c r="BG28" i="53"/>
  <c r="BG28" i="52"/>
  <c r="BG28" i="51"/>
  <c r="BG28" i="49"/>
  <c r="BG28" i="50"/>
  <c r="BG28" i="47"/>
  <c r="BG28" i="48"/>
  <c r="BG28" i="46"/>
  <c r="BG28" i="45"/>
  <c r="BG28" i="44"/>
  <c r="BG28" i="42"/>
  <c r="BG28" i="41"/>
  <c r="BG28" i="40"/>
  <c r="BG28" i="43"/>
  <c r="BG28" i="37"/>
  <c r="BG28" i="39"/>
  <c r="BG28" i="38"/>
  <c r="BG28" i="36"/>
  <c r="BG28" i="35"/>
  <c r="BG28" i="34"/>
  <c r="BG28" i="32"/>
  <c r="BG28" i="33"/>
  <c r="BG28" i="27"/>
  <c r="BG28" i="26"/>
  <c r="BG28" i="25"/>
  <c r="BG28" i="24"/>
  <c r="DG28" i="24" s="1"/>
  <c r="BG28" i="23"/>
  <c r="DG28" i="23" s="1"/>
  <c r="BG28" i="28"/>
  <c r="BG28" i="31"/>
  <c r="BG28" i="30"/>
  <c r="BG28" i="22"/>
  <c r="DG28" i="22" s="1"/>
  <c r="BG28" i="19"/>
  <c r="DG28" i="19" s="1"/>
  <c r="BG28" i="18"/>
  <c r="DG28" i="18" s="1"/>
  <c r="BG28" i="21"/>
  <c r="DG28" i="21" s="1"/>
  <c r="BG28" i="20"/>
  <c r="DG28" i="20" s="1"/>
  <c r="BG28" i="17"/>
  <c r="DG28" i="17" s="1"/>
  <c r="BG28" i="60"/>
  <c r="DG28" i="60" s="1"/>
  <c r="L6" i="17"/>
  <c r="T26" i="60"/>
  <c r="I9" i="23"/>
  <c r="H7" i="23"/>
  <c r="H6" i="23"/>
  <c r="T13" i="60"/>
  <c r="L5" i="17"/>
  <c r="N7" i="17"/>
  <c r="K8" i="21"/>
  <c r="J20" i="22"/>
  <c r="J27" i="22"/>
  <c r="I16" i="22"/>
  <c r="L23" i="18"/>
  <c r="M24" i="19"/>
  <c r="J14" i="22"/>
  <c r="K10" i="20"/>
  <c r="D11" i="61"/>
  <c r="J11" i="22"/>
  <c r="I7" i="22"/>
  <c r="M13" i="17"/>
  <c r="J18" i="20"/>
  <c r="H8" i="24"/>
  <c r="L20" i="19"/>
  <c r="BG8" i="59"/>
  <c r="BG8" i="58"/>
  <c r="BG8" i="57"/>
  <c r="BG8" i="56"/>
  <c r="BG8" i="55"/>
  <c r="BG8" i="54"/>
  <c r="BG8" i="53"/>
  <c r="BG8" i="52"/>
  <c r="BG8" i="51"/>
  <c r="BG8" i="50"/>
  <c r="BG8" i="49"/>
  <c r="BG8" i="48"/>
  <c r="BG8" i="47"/>
  <c r="BG8" i="46"/>
  <c r="BG8" i="45"/>
  <c r="BG8" i="44"/>
  <c r="BG8" i="41"/>
  <c r="BG8" i="40"/>
  <c r="BG8" i="43"/>
  <c r="BG8" i="42"/>
  <c r="BG8" i="38"/>
  <c r="BG8" i="37"/>
  <c r="BG8" i="36"/>
  <c r="BG8" i="39"/>
  <c r="BG8" i="35"/>
  <c r="BG8" i="34"/>
  <c r="BG8" i="33"/>
  <c r="BG8" i="28"/>
  <c r="BG8" i="32"/>
  <c r="BG8" i="25"/>
  <c r="BG8" i="24"/>
  <c r="DG8" i="24" s="1"/>
  <c r="BG8" i="27"/>
  <c r="BG8" i="26"/>
  <c r="BG8" i="31"/>
  <c r="BG8" i="30"/>
  <c r="BG8" i="20"/>
  <c r="DG8" i="20" s="1"/>
  <c r="BG8" i="19"/>
  <c r="DG8" i="19" s="1"/>
  <c r="BG8" i="23"/>
  <c r="DG8" i="23" s="1"/>
  <c r="BG8" i="21"/>
  <c r="DG8" i="21" s="1"/>
  <c r="BG8" i="17"/>
  <c r="DG8" i="17" s="1"/>
  <c r="BG8" i="22"/>
  <c r="DG8" i="22" s="1"/>
  <c r="BG8" i="18"/>
  <c r="DG8" i="18" s="1"/>
  <c r="BG8" i="60"/>
  <c r="DG8" i="60" s="1"/>
  <c r="J8" i="22"/>
  <c r="DF30" i="60"/>
  <c r="D23" i="61"/>
  <c r="J21" i="22"/>
  <c r="K14" i="20"/>
  <c r="BG21" i="59"/>
  <c r="BG21" i="58"/>
  <c r="BG21" i="57"/>
  <c r="BG21" i="56"/>
  <c r="BG21" i="55"/>
  <c r="BG21" i="54"/>
  <c r="BG21" i="53"/>
  <c r="BG21" i="52"/>
  <c r="BG21" i="51"/>
  <c r="BG21" i="49"/>
  <c r="BG21" i="50"/>
  <c r="BG21" i="48"/>
  <c r="BG21" i="47"/>
  <c r="BG21" i="46"/>
  <c r="BG21" i="44"/>
  <c r="BG21" i="45"/>
  <c r="BG21" i="42"/>
  <c r="BG21" i="40"/>
  <c r="BG21" i="43"/>
  <c r="BG21" i="41"/>
  <c r="BG21" i="39"/>
  <c r="BG21" i="36"/>
  <c r="BG21" i="38"/>
  <c r="BG21" i="37"/>
  <c r="BG21" i="34"/>
  <c r="BG21" i="35"/>
  <c r="BG21" i="33"/>
  <c r="BG21" i="32"/>
  <c r="BG21" i="30"/>
  <c r="BG21" i="28"/>
  <c r="BG21" i="26"/>
  <c r="BG21" i="24"/>
  <c r="BG21" i="23"/>
  <c r="DG21" i="23" s="1"/>
  <c r="BG21" i="31"/>
  <c r="BG21" i="27"/>
  <c r="BG21" i="25"/>
  <c r="BG21" i="21"/>
  <c r="DG21" i="21" s="1"/>
  <c r="BG21" i="20"/>
  <c r="DG21" i="20" s="1"/>
  <c r="BG21" i="17"/>
  <c r="DG21" i="17" s="1"/>
  <c r="BG21" i="18"/>
  <c r="DG21" i="18" s="1"/>
  <c r="BG21" i="22"/>
  <c r="DG21" i="22" s="1"/>
  <c r="BG21" i="19"/>
  <c r="DG21" i="19" s="1"/>
  <c r="BG21" i="60"/>
  <c r="DG21" i="60" s="1"/>
  <c r="BG25" i="59"/>
  <c r="BG25" i="58"/>
  <c r="BG25" i="57"/>
  <c r="BG25" i="56"/>
  <c r="BG25" i="55"/>
  <c r="BG25" i="53"/>
  <c r="BG25" i="54"/>
  <c r="BG25" i="51"/>
  <c r="BG25" i="52"/>
  <c r="BG25" i="49"/>
  <c r="BG25" i="50"/>
  <c r="BG25" i="48"/>
  <c r="BG25" i="47"/>
  <c r="BG25" i="46"/>
  <c r="BG25" i="44"/>
  <c r="BG25" i="45"/>
  <c r="BG25" i="43"/>
  <c r="BG25" i="42"/>
  <c r="BG25" i="40"/>
  <c r="BG25" i="41"/>
  <c r="BG25" i="37"/>
  <c r="BG25" i="36"/>
  <c r="BG25" i="39"/>
  <c r="BG25" i="38"/>
  <c r="BG25" i="35"/>
  <c r="BG25" i="32"/>
  <c r="BG25" i="33"/>
  <c r="BG25" i="34"/>
  <c r="BG25" i="27"/>
  <c r="BG25" i="26"/>
  <c r="BG25" i="23"/>
  <c r="BG25" i="30"/>
  <c r="BG25" i="25"/>
  <c r="BG25" i="24"/>
  <c r="BG25" i="28"/>
  <c r="BG25" i="31"/>
  <c r="BG25" i="22"/>
  <c r="DG25" i="22" s="1"/>
  <c r="BG25" i="18"/>
  <c r="DG25" i="18" s="1"/>
  <c r="BG25" i="21"/>
  <c r="DG25" i="21" s="1"/>
  <c r="BG25" i="20"/>
  <c r="DG25" i="20" s="1"/>
  <c r="BG25" i="19"/>
  <c r="DG25" i="19" s="1"/>
  <c r="BG25" i="17"/>
  <c r="DG25" i="17" s="1"/>
  <c r="BG25" i="60"/>
  <c r="DG25" i="60" s="1"/>
  <c r="D18" i="61"/>
  <c r="K5" i="19"/>
  <c r="J10" i="21"/>
  <c r="T23" i="60"/>
  <c r="T27" i="60"/>
  <c r="M9" i="17"/>
  <c r="E19" i="61"/>
  <c r="K6" i="18"/>
  <c r="T11" i="60"/>
  <c r="BG9" i="59"/>
  <c r="BG9" i="58"/>
  <c r="BG9" i="57"/>
  <c r="BG9" i="56"/>
  <c r="BG9" i="55"/>
  <c r="BG9" i="54"/>
  <c r="BG9" i="52"/>
  <c r="BG9" i="53"/>
  <c r="BG9" i="50"/>
  <c r="BG9" i="51"/>
  <c r="BG9" i="48"/>
  <c r="BG9" i="49"/>
  <c r="BG9" i="46"/>
  <c r="BG9" i="45"/>
  <c r="BG9" i="44"/>
  <c r="BG9" i="47"/>
  <c r="BG9" i="43"/>
  <c r="BG9" i="42"/>
  <c r="BG9" i="41"/>
  <c r="BG9" i="40"/>
  <c r="BG9" i="37"/>
  <c r="BG9" i="36"/>
  <c r="BG9" i="39"/>
  <c r="BG9" i="38"/>
  <c r="BG9" i="34"/>
  <c r="BG9" i="33"/>
  <c r="BG9" i="35"/>
  <c r="BG9" i="27"/>
  <c r="BG9" i="26"/>
  <c r="BG9" i="25"/>
  <c r="BG9" i="32"/>
  <c r="BG9" i="30"/>
  <c r="BG9" i="28"/>
  <c r="BG9" i="31"/>
  <c r="BG9" i="24"/>
  <c r="DG9" i="24" s="1"/>
  <c r="BG9" i="22"/>
  <c r="DG9" i="22" s="1"/>
  <c r="BG9" i="20"/>
  <c r="DG9" i="20" s="1"/>
  <c r="BG9" i="19"/>
  <c r="DG9" i="19" s="1"/>
  <c r="BG9" i="18"/>
  <c r="DG9" i="18" s="1"/>
  <c r="BG9" i="23"/>
  <c r="DG9" i="23" s="1"/>
  <c r="BG9" i="21"/>
  <c r="DG9" i="21" s="1"/>
  <c r="BG9" i="17"/>
  <c r="DG9" i="17" s="1"/>
  <c r="BG9" i="60"/>
  <c r="DG9" i="60" s="1"/>
  <c r="BG7" i="59"/>
  <c r="BG7" i="58"/>
  <c r="BG7" i="57"/>
  <c r="BG7" i="56"/>
  <c r="BG7" i="55"/>
  <c r="BG7" i="54"/>
  <c r="BG7" i="52"/>
  <c r="BG7" i="53"/>
  <c r="BG7" i="50"/>
  <c r="BG7" i="51"/>
  <c r="BG7" i="49"/>
  <c r="BG7" i="48"/>
  <c r="BG7" i="47"/>
  <c r="BG7" i="45"/>
  <c r="BG7" i="44"/>
  <c r="BG7" i="46"/>
  <c r="BG7" i="42"/>
  <c r="BG7" i="40"/>
  <c r="BG7" i="43"/>
  <c r="BG7" i="41"/>
  <c r="BG7" i="39"/>
  <c r="BG7" i="38"/>
  <c r="BG7" i="37"/>
  <c r="BG7" i="35"/>
  <c r="BG7" i="33"/>
  <c r="BG7" i="36"/>
  <c r="BG7" i="34"/>
  <c r="BG7" i="31"/>
  <c r="BG7" i="30"/>
  <c r="BG7" i="28"/>
  <c r="BG7" i="32"/>
  <c r="BG7" i="24"/>
  <c r="BG7" i="27"/>
  <c r="BG7" i="26"/>
  <c r="BG7" i="25"/>
  <c r="BG7" i="18"/>
  <c r="DG7" i="18" s="1"/>
  <c r="BG7" i="21"/>
  <c r="DG7" i="21" s="1"/>
  <c r="BG7" i="20"/>
  <c r="DG7" i="20" s="1"/>
  <c r="BG7" i="19"/>
  <c r="DG7" i="19" s="1"/>
  <c r="BG7" i="23"/>
  <c r="DG7" i="23" s="1"/>
  <c r="BG7" i="22"/>
  <c r="DG7" i="22" s="1"/>
  <c r="BG7" i="17"/>
  <c r="DG7" i="17" s="1"/>
  <c r="BG7" i="60"/>
  <c r="DG7" i="60" s="1"/>
  <c r="K5" i="18"/>
  <c r="G26" i="24"/>
  <c r="DF26" i="24"/>
  <c r="G16" i="24"/>
  <c r="DF16" i="24"/>
  <c r="C29" i="22"/>
  <c r="D4" i="22"/>
  <c r="E4" i="22" s="1"/>
  <c r="F4" i="22" s="1"/>
  <c r="H24" i="24"/>
  <c r="D16" i="61"/>
  <c r="S18" i="60"/>
  <c r="D22" i="61"/>
  <c r="D17" i="61"/>
  <c r="M23" i="19"/>
  <c r="N12" i="17"/>
  <c r="J12" i="22"/>
  <c r="L15" i="19"/>
  <c r="D5" i="61"/>
  <c r="D5" i="24"/>
  <c r="E5" i="24" s="1"/>
  <c r="F5" i="24" s="1"/>
  <c r="I25" i="22"/>
  <c r="I17" i="23"/>
  <c r="B7" i="25"/>
  <c r="C7" i="24"/>
  <c r="D7" i="24" s="1"/>
  <c r="E7" i="24" s="1"/>
  <c r="F7" i="24" s="1"/>
  <c r="B19" i="26"/>
  <c r="C19" i="25"/>
  <c r="C22" i="24"/>
  <c r="D22" i="24" s="1"/>
  <c r="E22" i="24" s="1"/>
  <c r="B22" i="25"/>
  <c r="B23" i="26"/>
  <c r="C23" i="25"/>
  <c r="D23" i="25" s="1"/>
  <c r="E23" i="25" s="1"/>
  <c r="F23" i="25" s="1"/>
  <c r="K24" i="21"/>
  <c r="L13" i="18"/>
  <c r="M11" i="19"/>
  <c r="D14" i="61"/>
  <c r="K5" i="20"/>
  <c r="K11" i="21"/>
  <c r="J26" i="22"/>
  <c r="L23" i="20"/>
  <c r="J19" i="22"/>
  <c r="D28" i="61"/>
  <c r="G29" i="21"/>
  <c r="H4" i="21"/>
  <c r="K12" i="21"/>
  <c r="K21" i="21"/>
  <c r="L21" i="19"/>
  <c r="I4" i="20"/>
  <c r="H29" i="20"/>
  <c r="L14" i="19"/>
  <c r="L12" i="20"/>
  <c r="BG13" i="59"/>
  <c r="BG13" i="58"/>
  <c r="BG13" i="57"/>
  <c r="BG13" i="56"/>
  <c r="BG13" i="55"/>
  <c r="BG13" i="54"/>
  <c r="BG13" i="52"/>
  <c r="BG13" i="53"/>
  <c r="BG13" i="51"/>
  <c r="BG13" i="50"/>
  <c r="BG13" i="49"/>
  <c r="BG13" i="48"/>
  <c r="BG13" i="45"/>
  <c r="BG13" i="44"/>
  <c r="BG13" i="47"/>
  <c r="BG13" i="46"/>
  <c r="BG13" i="43"/>
  <c r="BG13" i="42"/>
  <c r="BG13" i="41"/>
  <c r="BG13" i="40"/>
  <c r="BG13" i="39"/>
  <c r="BG13" i="38"/>
  <c r="BG13" i="37"/>
  <c r="BG13" i="36"/>
  <c r="BG13" i="35"/>
  <c r="BG13" i="33"/>
  <c r="BG13" i="34"/>
  <c r="BG13" i="32"/>
  <c r="BG13" i="30"/>
  <c r="BG13" i="28"/>
  <c r="BG13" i="31"/>
  <c r="BG13" i="27"/>
  <c r="BG13" i="26"/>
  <c r="BG13" i="25"/>
  <c r="BG13" i="24"/>
  <c r="BG13" i="20"/>
  <c r="DG13" i="20" s="1"/>
  <c r="BG13" i="23"/>
  <c r="DG13" i="23" s="1"/>
  <c r="BG13" i="17"/>
  <c r="DG13" i="17" s="1"/>
  <c r="BG13" i="22"/>
  <c r="DG13" i="22" s="1"/>
  <c r="BG13" i="19"/>
  <c r="DG13" i="19" s="1"/>
  <c r="BG13" i="18"/>
  <c r="DG13" i="18" s="1"/>
  <c r="BG13" i="21"/>
  <c r="DG13" i="21" s="1"/>
  <c r="BG13" i="60"/>
  <c r="DG13" i="60" s="1"/>
  <c r="T8" i="60"/>
  <c r="J6" i="21"/>
  <c r="D20" i="61"/>
  <c r="T17" i="60"/>
  <c r="S22" i="60"/>
  <c r="M26" i="19"/>
  <c r="J15" i="22"/>
  <c r="L17" i="18"/>
  <c r="I15" i="23"/>
  <c r="I6" i="22"/>
  <c r="M7" i="18"/>
  <c r="D8" i="61"/>
  <c r="L11" i="18"/>
  <c r="J29" i="18"/>
  <c r="K4" i="18"/>
  <c r="K16" i="20"/>
  <c r="L22" i="18"/>
  <c r="H10" i="23"/>
  <c r="L9" i="18"/>
  <c r="DF30" i="22"/>
  <c r="DF30" i="19"/>
  <c r="M21" i="17"/>
  <c r="D21" i="61"/>
  <c r="D25" i="61"/>
  <c r="M17" i="17"/>
  <c r="BG18" i="59"/>
  <c r="BG18" i="58"/>
  <c r="BG18" i="57"/>
  <c r="BG18" i="56"/>
  <c r="BG18" i="55"/>
  <c r="BG18" i="54"/>
  <c r="BG18" i="53"/>
  <c r="BG18" i="52"/>
  <c r="BG18" i="51"/>
  <c r="BG18" i="50"/>
  <c r="BG18" i="49"/>
  <c r="BG18" i="48"/>
  <c r="BG18" i="45"/>
  <c r="BG18" i="44"/>
  <c r="BG18" i="47"/>
  <c r="BG18" i="46"/>
  <c r="BG18" i="43"/>
  <c r="BG18" i="42"/>
  <c r="BG18" i="41"/>
  <c r="BG18" i="40"/>
  <c r="BG18" i="37"/>
  <c r="BG18" i="39"/>
  <c r="BG18" i="38"/>
  <c r="BG18" i="36"/>
  <c r="BG18" i="32"/>
  <c r="BG18" i="35"/>
  <c r="BG18" i="34"/>
  <c r="BG18" i="33"/>
  <c r="BG18" i="25"/>
  <c r="BG18" i="24"/>
  <c r="BG18" i="31"/>
  <c r="BG18" i="30"/>
  <c r="BG18" i="26"/>
  <c r="BG18" i="28"/>
  <c r="BG18" i="27"/>
  <c r="BG18" i="22"/>
  <c r="DG18" i="22" s="1"/>
  <c r="BG18" i="19"/>
  <c r="DG18" i="19" s="1"/>
  <c r="BG18" i="20"/>
  <c r="DG18" i="20" s="1"/>
  <c r="BG18" i="18"/>
  <c r="DG18" i="18" s="1"/>
  <c r="BG18" i="17"/>
  <c r="DG18" i="17" s="1"/>
  <c r="BG18" i="23"/>
  <c r="BG18" i="21"/>
  <c r="DG18" i="21" s="1"/>
  <c r="BG18" i="60"/>
  <c r="DG18" i="60" s="1"/>
  <c r="BG27" i="59"/>
  <c r="BG27" i="58"/>
  <c r="BG27" i="57"/>
  <c r="BG27" i="56"/>
  <c r="BG27" i="55"/>
  <c r="BG27" i="53"/>
  <c r="BG27" i="54"/>
  <c r="BG27" i="52"/>
  <c r="BG27" i="51"/>
  <c r="BG27" i="49"/>
  <c r="BG27" i="50"/>
  <c r="BG27" i="48"/>
  <c r="BG27" i="47"/>
  <c r="BG27" i="44"/>
  <c r="BG27" i="43"/>
  <c r="BG27" i="46"/>
  <c r="BG27" i="45"/>
  <c r="BG27" i="40"/>
  <c r="BG27" i="42"/>
  <c r="BG27" i="41"/>
  <c r="BG27" i="37"/>
  <c r="BG27" i="36"/>
  <c r="BG27" i="39"/>
  <c r="BG27" i="38"/>
  <c r="BG27" i="35"/>
  <c r="BG27" i="33"/>
  <c r="BG27" i="34"/>
  <c r="BG27" i="32"/>
  <c r="BG27" i="31"/>
  <c r="BG27" i="27"/>
  <c r="BG27" i="24"/>
  <c r="DG27" i="24" s="1"/>
  <c r="BG27" i="23"/>
  <c r="DG27" i="23" s="1"/>
  <c r="BG27" i="30"/>
  <c r="BG27" i="28"/>
  <c r="BG27" i="26"/>
  <c r="BG27" i="25"/>
  <c r="BG27" i="21"/>
  <c r="DG27" i="21" s="1"/>
  <c r="BG27" i="20"/>
  <c r="DG27" i="20" s="1"/>
  <c r="BG27" i="17"/>
  <c r="DG27" i="17" s="1"/>
  <c r="BG27" i="22"/>
  <c r="DG27" i="22" s="1"/>
  <c r="BG27" i="19"/>
  <c r="DG27" i="19" s="1"/>
  <c r="BG27" i="18"/>
  <c r="DG27" i="18" s="1"/>
  <c r="BG27" i="60"/>
  <c r="DG27" i="60" s="1"/>
  <c r="T12" i="60"/>
  <c r="L16" i="17"/>
  <c r="L18" i="18"/>
  <c r="L28" i="18"/>
  <c r="H22" i="23"/>
  <c r="H17" i="24"/>
  <c r="L25" i="19"/>
  <c r="J28" i="22"/>
  <c r="I28" i="23"/>
  <c r="K6" i="20"/>
  <c r="D19" i="61"/>
  <c r="D9" i="61"/>
  <c r="D7" i="61"/>
  <c r="B29" i="23"/>
  <c r="D10" i="61"/>
  <c r="I24" i="23"/>
  <c r="L11" i="20"/>
  <c r="L28" i="20"/>
  <c r="L26" i="20"/>
  <c r="N24" i="17"/>
  <c r="I22" i="22"/>
  <c r="L10" i="19"/>
  <c r="K22" i="20"/>
  <c r="J24" i="22"/>
  <c r="D6" i="24"/>
  <c r="E6" i="24" s="1"/>
  <c r="I23" i="23"/>
  <c r="C26" i="25"/>
  <c r="D26" i="25" s="1"/>
  <c r="E26" i="25" s="1"/>
  <c r="B26" i="26"/>
  <c r="C8" i="25"/>
  <c r="D8" i="25" s="1"/>
  <c r="E8" i="25" s="1"/>
  <c r="F8" i="25" s="1"/>
  <c r="DF8" i="25" s="1"/>
  <c r="B8" i="26"/>
  <c r="C14" i="25"/>
  <c r="D14" i="25" s="1"/>
  <c r="E14" i="25" s="1"/>
  <c r="B14" i="26"/>
  <c r="C4" i="24"/>
  <c r="B4" i="25"/>
  <c r="B19" i="25"/>
  <c r="C19" i="24"/>
  <c r="D19" i="24" s="1"/>
  <c r="E19" i="24" s="1"/>
  <c r="B27" i="26"/>
  <c r="C27" i="25"/>
  <c r="D27" i="25" s="1"/>
  <c r="E27" i="25" s="1"/>
  <c r="F27" i="25" s="1"/>
  <c r="DF27" i="25" s="1"/>
  <c r="B17" i="26"/>
  <c r="C17" i="25"/>
  <c r="D17" i="25" s="1"/>
  <c r="E17" i="25" s="1"/>
  <c r="F17" i="25" s="1"/>
  <c r="DF17" i="25" s="1"/>
  <c r="B13" i="26"/>
  <c r="C13" i="25"/>
  <c r="C20" i="25"/>
  <c r="D20" i="25" s="1"/>
  <c r="E20" i="25" s="1"/>
  <c r="B20" i="26"/>
  <c r="C20" i="24"/>
  <c r="D20" i="24" s="1"/>
  <c r="E20" i="24" s="1"/>
  <c r="B20" i="25"/>
  <c r="B13" i="25"/>
  <c r="C13" i="24"/>
  <c r="D13" i="24" s="1"/>
  <c r="E13" i="24" s="1"/>
  <c r="M27" i="19"/>
  <c r="BG24" i="59"/>
  <c r="BG24" i="58"/>
  <c r="BG24" i="57"/>
  <c r="BG24" i="56"/>
  <c r="BG24" i="55"/>
  <c r="BG24" i="54"/>
  <c r="BG24" i="53"/>
  <c r="BG24" i="51"/>
  <c r="BG24" i="52"/>
  <c r="BG24" i="49"/>
  <c r="BG24" i="50"/>
  <c r="BG24" i="48"/>
  <c r="BG24" i="47"/>
  <c r="BG24" i="45"/>
  <c r="BG24" i="46"/>
  <c r="BG24" i="44"/>
  <c r="BG24" i="42"/>
  <c r="BG24" i="41"/>
  <c r="BG24" i="43"/>
  <c r="BG24" i="40"/>
  <c r="BG24" i="38"/>
  <c r="BG24" i="37"/>
  <c r="BG24" i="39"/>
  <c r="BG24" i="36"/>
  <c r="BG24" i="34"/>
  <c r="BG24" i="32"/>
  <c r="BG24" i="35"/>
  <c r="BG24" i="33"/>
  <c r="BG24" i="31"/>
  <c r="BG24" i="28"/>
  <c r="BG24" i="30"/>
  <c r="BG24" i="27"/>
  <c r="BG24" i="25"/>
  <c r="BG24" i="26"/>
  <c r="BG24" i="23"/>
  <c r="DG24" i="23" s="1"/>
  <c r="BG24" i="24"/>
  <c r="DG24" i="24" s="1"/>
  <c r="BG24" i="21"/>
  <c r="DG24" i="21" s="1"/>
  <c r="BG24" i="20"/>
  <c r="DG24" i="20" s="1"/>
  <c r="BG24" i="19"/>
  <c r="DG24" i="19" s="1"/>
  <c r="BG24" i="17"/>
  <c r="DG24" i="17" s="1"/>
  <c r="BG24" i="18"/>
  <c r="DG24" i="18" s="1"/>
  <c r="BG24" i="22"/>
  <c r="DG24" i="22" s="1"/>
  <c r="BG24" i="60"/>
  <c r="DG24" i="60" s="1"/>
  <c r="BG6" i="59"/>
  <c r="BG6" i="58"/>
  <c r="BG6" i="57"/>
  <c r="BG6" i="56"/>
  <c r="BG6" i="54"/>
  <c r="BG6" i="55"/>
  <c r="BG6" i="53"/>
  <c r="BG6" i="52"/>
  <c r="BG6" i="50"/>
  <c r="BG6" i="51"/>
  <c r="BG6" i="48"/>
  <c r="BG6" i="49"/>
  <c r="BG6" i="46"/>
  <c r="BG6" i="47"/>
  <c r="BG6" i="45"/>
  <c r="BG6" i="44"/>
  <c r="BG6" i="40"/>
  <c r="BG6" i="43"/>
  <c r="BG6" i="41"/>
  <c r="BG6" i="42"/>
  <c r="BG6" i="38"/>
  <c r="BG6" i="39"/>
  <c r="BG6" i="37"/>
  <c r="BG6" i="34"/>
  <c r="BG6" i="36"/>
  <c r="BG6" i="35"/>
  <c r="BG6" i="33"/>
  <c r="BG6" i="32"/>
  <c r="BG6" i="27"/>
  <c r="BG6" i="25"/>
  <c r="BG6" i="24"/>
  <c r="BG6" i="30"/>
  <c r="BG6" i="26"/>
  <c r="BG6" i="31"/>
  <c r="BG6" i="28"/>
  <c r="BG6" i="19"/>
  <c r="DG6" i="19" s="1"/>
  <c r="BG6" i="23"/>
  <c r="DG6" i="23" s="1"/>
  <c r="BG6" i="22"/>
  <c r="DG6" i="22" s="1"/>
  <c r="BG6" i="18"/>
  <c r="DG6" i="18" s="1"/>
  <c r="BG6" i="21"/>
  <c r="DG6" i="21" s="1"/>
  <c r="BG6" i="20"/>
  <c r="DG6" i="20" s="1"/>
  <c r="BG6" i="17"/>
  <c r="DG6" i="17" s="1"/>
  <c r="BG6" i="60"/>
  <c r="DG6" i="60" s="1"/>
  <c r="L19" i="18"/>
  <c r="X6" i="60"/>
  <c r="L19" i="19"/>
  <c r="BG12" i="59"/>
  <c r="BG12" i="58"/>
  <c r="BG12" i="57"/>
  <c r="BG12" i="56"/>
  <c r="BG12" i="54"/>
  <c r="BG12" i="55"/>
  <c r="BG12" i="53"/>
  <c r="BG12" i="52"/>
  <c r="BG12" i="50"/>
  <c r="BG12" i="51"/>
  <c r="BG12" i="48"/>
  <c r="BG12" i="49"/>
  <c r="BG12" i="47"/>
  <c r="BG12" i="46"/>
  <c r="BG12" i="45"/>
  <c r="BG12" i="44"/>
  <c r="BG12" i="43"/>
  <c r="BG12" i="42"/>
  <c r="BG12" i="41"/>
  <c r="BG12" i="40"/>
  <c r="BG12" i="39"/>
  <c r="BG12" i="38"/>
  <c r="BG12" i="37"/>
  <c r="BG12" i="36"/>
  <c r="BG12" i="34"/>
  <c r="BG12" i="35"/>
  <c r="BG12" i="33"/>
  <c r="BG12" i="27"/>
  <c r="BG12" i="28"/>
  <c r="BG12" i="32"/>
  <c r="BG12" i="31"/>
  <c r="BG12" i="30"/>
  <c r="BG12" i="26"/>
  <c r="BG12" i="25"/>
  <c r="BG12" i="24"/>
  <c r="DG12" i="24" s="1"/>
  <c r="BG12" i="22"/>
  <c r="DG12" i="22" s="1"/>
  <c r="BG12" i="19"/>
  <c r="DG12" i="19" s="1"/>
  <c r="BG12" i="21"/>
  <c r="DG12" i="21" s="1"/>
  <c r="BG12" i="20"/>
  <c r="DG12" i="20" s="1"/>
  <c r="BG12" i="23"/>
  <c r="DG12" i="23" s="1"/>
  <c r="BG12" i="18"/>
  <c r="DG12" i="18" s="1"/>
  <c r="BG12" i="17"/>
  <c r="DG12" i="17" s="1"/>
  <c r="BG12" i="60"/>
  <c r="DG12" i="60" s="1"/>
  <c r="D26" i="61"/>
  <c r="L24" i="20"/>
  <c r="M26" i="17"/>
  <c r="T24" i="60"/>
  <c r="J16" i="21"/>
  <c r="D13" i="61"/>
  <c r="M11" i="17"/>
  <c r="I19" i="23"/>
  <c r="BG20" i="59"/>
  <c r="BG20" i="58"/>
  <c r="BG20" i="57"/>
  <c r="BG20" i="56"/>
  <c r="BG20" i="55"/>
  <c r="BG20" i="53"/>
  <c r="BG20" i="54"/>
  <c r="BG20" i="52"/>
  <c r="BG20" i="50"/>
  <c r="BG20" i="51"/>
  <c r="BG20" i="49"/>
  <c r="BG20" i="48"/>
  <c r="BG20" i="44"/>
  <c r="BG20" i="45"/>
  <c r="BG20" i="47"/>
  <c r="BG20" i="46"/>
  <c r="BG20" i="43"/>
  <c r="BG20" i="41"/>
  <c r="BG20" i="42"/>
  <c r="BG20" i="40"/>
  <c r="BG20" i="38"/>
  <c r="BG20" i="37"/>
  <c r="BG20" i="39"/>
  <c r="BG20" i="36"/>
  <c r="BG20" i="34"/>
  <c r="BG20" i="32"/>
  <c r="BG20" i="35"/>
  <c r="BG20" i="33"/>
  <c r="BG20" i="31"/>
  <c r="BG20" i="30"/>
  <c r="BG20" i="27"/>
  <c r="BG20" i="25"/>
  <c r="BG20" i="28"/>
  <c r="BG20" i="26"/>
  <c r="BG20" i="24"/>
  <c r="BG20" i="23"/>
  <c r="DG20" i="23" s="1"/>
  <c r="BG20" i="22"/>
  <c r="DG20" i="22" s="1"/>
  <c r="BG20" i="19"/>
  <c r="DG20" i="19" s="1"/>
  <c r="BG20" i="20"/>
  <c r="DG20" i="20" s="1"/>
  <c r="BG20" i="21"/>
  <c r="DG20" i="21" s="1"/>
  <c r="BG20" i="18"/>
  <c r="DG20" i="18" s="1"/>
  <c r="BG20" i="17"/>
  <c r="DG20" i="17" s="1"/>
  <c r="BG20" i="60"/>
  <c r="DG20" i="60" s="1"/>
  <c r="M8" i="17"/>
  <c r="BH15" i="59"/>
  <c r="BH15" i="58"/>
  <c r="BH15" i="57"/>
  <c r="BH15" i="56"/>
  <c r="BH15" i="55"/>
  <c r="BH15" i="54"/>
  <c r="BH15" i="53"/>
  <c r="BH15" i="52"/>
  <c r="BH15" i="51"/>
  <c r="BH15" i="50"/>
  <c r="BH15" i="49"/>
  <c r="BH15" i="48"/>
  <c r="BH15" i="46"/>
  <c r="BH15" i="44"/>
  <c r="BH15" i="45"/>
  <c r="BH15" i="47"/>
  <c r="BH15" i="43"/>
  <c r="BH15" i="42"/>
  <c r="BH15" i="41"/>
  <c r="BH15" i="40"/>
  <c r="BH15" i="39"/>
  <c r="BH15" i="36"/>
  <c r="BH15" i="38"/>
  <c r="BH15" i="37"/>
  <c r="BH15" i="35"/>
  <c r="BH15" i="33"/>
  <c r="BH15" i="34"/>
  <c r="BH15" i="31"/>
  <c r="BH15" i="30"/>
  <c r="BH15" i="28"/>
  <c r="BH15" i="26"/>
  <c r="BH15" i="32"/>
  <c r="BH15" i="27"/>
  <c r="BH15" i="25"/>
  <c r="BH15" i="24"/>
  <c r="BH15" i="21"/>
  <c r="DH15" i="21" s="1"/>
  <c r="BH15" i="20"/>
  <c r="DH15" i="20" s="1"/>
  <c r="BH15" i="23"/>
  <c r="DH15" i="23" s="1"/>
  <c r="BH15" i="19"/>
  <c r="DH15" i="19" s="1"/>
  <c r="BH15" i="22"/>
  <c r="DH15" i="22" s="1"/>
  <c r="BH15" i="17"/>
  <c r="DH15" i="17" s="1"/>
  <c r="BH15" i="18"/>
  <c r="DH15" i="18" s="1"/>
  <c r="BH15" i="60"/>
  <c r="DH15" i="60" s="1"/>
  <c r="L15" i="18"/>
  <c r="K17" i="21"/>
  <c r="J25" i="21"/>
  <c r="M17" i="19"/>
  <c r="K26" i="21"/>
  <c r="J20" i="21"/>
  <c r="K16" i="18"/>
  <c r="M9" i="19"/>
  <c r="K19" i="20"/>
  <c r="L8" i="18"/>
  <c r="N25" i="17"/>
  <c r="J13" i="21"/>
  <c r="L22" i="19"/>
  <c r="N14" i="17"/>
  <c r="DF30" i="17"/>
  <c r="L8" i="20"/>
  <c r="L26" i="18"/>
  <c r="D27" i="61"/>
  <c r="Y16" i="60"/>
  <c r="T9" i="60"/>
  <c r="T19" i="60"/>
  <c r="J9" i="21"/>
  <c r="H5" i="23"/>
  <c r="K23" i="21"/>
  <c r="L27" i="20"/>
  <c r="L9" i="20"/>
  <c r="M24" i="18"/>
  <c r="F29" i="22"/>
  <c r="DF4" i="22"/>
  <c r="DF29" i="22" s="1"/>
  <c r="G4" i="22"/>
  <c r="T15" i="60"/>
  <c r="L10" i="18"/>
  <c r="I12" i="23"/>
  <c r="J7" i="21"/>
  <c r="BG10" i="59"/>
  <c r="BG10" i="58"/>
  <c r="BG10" i="57"/>
  <c r="BG10" i="56"/>
  <c r="BG10" i="55"/>
  <c r="BG10" i="54"/>
  <c r="BG10" i="52"/>
  <c r="BG10" i="53"/>
  <c r="BG10" i="50"/>
  <c r="BG10" i="51"/>
  <c r="BG10" i="49"/>
  <c r="BG10" i="48"/>
  <c r="BG10" i="47"/>
  <c r="BG10" i="46"/>
  <c r="BG10" i="45"/>
  <c r="BG10" i="44"/>
  <c r="BG10" i="41"/>
  <c r="BG10" i="40"/>
  <c r="BG10" i="43"/>
  <c r="BG10" i="42"/>
  <c r="BG10" i="39"/>
  <c r="BG10" i="38"/>
  <c r="BG10" i="37"/>
  <c r="BG10" i="36"/>
  <c r="BG10" i="34"/>
  <c r="BG10" i="32"/>
  <c r="BG10" i="35"/>
  <c r="BG10" i="33"/>
  <c r="BG10" i="30"/>
  <c r="BG10" i="28"/>
  <c r="BG10" i="31"/>
  <c r="BG10" i="26"/>
  <c r="BG10" i="25"/>
  <c r="BG10" i="24"/>
  <c r="BG10" i="27"/>
  <c r="BG10" i="19"/>
  <c r="DG10" i="19" s="1"/>
  <c r="BG10" i="20"/>
  <c r="DG10" i="20" s="1"/>
  <c r="BG10" i="18"/>
  <c r="DG10" i="18" s="1"/>
  <c r="BG10" i="17"/>
  <c r="DG10" i="17" s="1"/>
  <c r="BG10" i="23"/>
  <c r="DG10" i="23" s="1"/>
  <c r="BG10" i="22"/>
  <c r="DG10" i="22" s="1"/>
  <c r="BG10" i="21"/>
  <c r="DG10" i="21" s="1"/>
  <c r="BG10" i="60"/>
  <c r="DG10" i="60" s="1"/>
  <c r="DF30" i="20"/>
  <c r="K28" i="21"/>
  <c r="C4" i="61"/>
  <c r="C4" i="78" s="1"/>
  <c r="L6" i="19"/>
  <c r="M12" i="18"/>
  <c r="K13" i="20"/>
  <c r="I11" i="23"/>
  <c r="I8" i="23"/>
  <c r="C12" i="25"/>
  <c r="D12" i="25" s="1"/>
  <c r="E12" i="25" s="1"/>
  <c r="B12" i="26"/>
  <c r="J5" i="21"/>
  <c r="D6" i="61"/>
  <c r="I9" i="22"/>
  <c r="L16" i="19"/>
  <c r="L17" i="20"/>
  <c r="T28" i="60"/>
  <c r="J19" i="21"/>
  <c r="D12" i="61"/>
  <c r="BG26" i="59"/>
  <c r="BG26" i="58"/>
  <c r="BG26" i="57"/>
  <c r="BG26" i="56"/>
  <c r="BG26" i="55"/>
  <c r="BG26" i="54"/>
  <c r="BG26" i="53"/>
  <c r="BG26" i="51"/>
  <c r="BG26" i="52"/>
  <c r="BG26" i="50"/>
  <c r="BG26" i="49"/>
  <c r="BG26" i="48"/>
  <c r="BG26" i="47"/>
  <c r="BG26" i="46"/>
  <c r="BG26" i="45"/>
  <c r="BG26" i="44"/>
  <c r="BG26" i="43"/>
  <c r="BG26" i="41"/>
  <c r="BG26" i="42"/>
  <c r="BG26" i="40"/>
  <c r="BG26" i="39"/>
  <c r="BG26" i="38"/>
  <c r="BG26" i="37"/>
  <c r="BG26" i="36"/>
  <c r="BG26" i="34"/>
  <c r="BG26" i="32"/>
  <c r="BG26" i="35"/>
  <c r="BG26" i="33"/>
  <c r="BG26" i="30"/>
  <c r="BG26" i="25"/>
  <c r="BG26" i="24"/>
  <c r="BG26" i="23"/>
  <c r="BG26" i="28"/>
  <c r="BG26" i="26"/>
  <c r="BG26" i="31"/>
  <c r="BG26" i="27"/>
  <c r="BG26" i="22"/>
  <c r="DG26" i="22" s="1"/>
  <c r="BG26" i="18"/>
  <c r="DG26" i="18" s="1"/>
  <c r="BG26" i="19"/>
  <c r="DG26" i="19" s="1"/>
  <c r="BG26" i="17"/>
  <c r="DG26" i="17" s="1"/>
  <c r="BG26" i="21"/>
  <c r="DG26" i="21" s="1"/>
  <c r="BG26" i="20"/>
  <c r="DG26" i="20" s="1"/>
  <c r="BG26" i="60"/>
  <c r="DG26" i="60" s="1"/>
  <c r="J13" i="22"/>
  <c r="L21" i="18"/>
  <c r="K20" i="20"/>
  <c r="M28" i="17"/>
  <c r="N27" i="17"/>
  <c r="M20" i="17"/>
  <c r="K25" i="20"/>
  <c r="T14" i="60"/>
  <c r="I18" i="21"/>
  <c r="I21" i="23"/>
  <c r="K7" i="20"/>
  <c r="S25" i="60"/>
  <c r="Y5" i="60"/>
  <c r="M23" i="17"/>
  <c r="BG11" i="59"/>
  <c r="BG11" i="58"/>
  <c r="BG11" i="57"/>
  <c r="BG11" i="56"/>
  <c r="BG11" i="54"/>
  <c r="BG11" i="55"/>
  <c r="BG11" i="52"/>
  <c r="BG11" i="53"/>
  <c r="BG11" i="50"/>
  <c r="BG11" i="51"/>
  <c r="BG11" i="48"/>
  <c r="BG11" i="49"/>
  <c r="BG11" i="46"/>
  <c r="BG11" i="45"/>
  <c r="BG11" i="44"/>
  <c r="BG11" i="47"/>
  <c r="BG11" i="43"/>
  <c r="BG11" i="42"/>
  <c r="BG11" i="41"/>
  <c r="BG11" i="40"/>
  <c r="BG11" i="37"/>
  <c r="BG11" i="36"/>
  <c r="BG11" i="39"/>
  <c r="BG11" i="38"/>
  <c r="BG11" i="33"/>
  <c r="BG11" i="34"/>
  <c r="BG11" i="32"/>
  <c r="BG11" i="35"/>
  <c r="BG11" i="30"/>
  <c r="BG11" i="26"/>
  <c r="BG11" i="24"/>
  <c r="DG11" i="24" s="1"/>
  <c r="BG11" i="31"/>
  <c r="BG11" i="27"/>
  <c r="BG11" i="25"/>
  <c r="BG11" i="28"/>
  <c r="BG11" i="23"/>
  <c r="DG11" i="23" s="1"/>
  <c r="BG11" i="18"/>
  <c r="DG11" i="18" s="1"/>
  <c r="BG11" i="22"/>
  <c r="DG11" i="22" s="1"/>
  <c r="BG11" i="21"/>
  <c r="DG11" i="21" s="1"/>
  <c r="BG11" i="17"/>
  <c r="DG11" i="17" s="1"/>
  <c r="BG11" i="19"/>
  <c r="DG11" i="19" s="1"/>
  <c r="BG11" i="20"/>
  <c r="DG11" i="20" s="1"/>
  <c r="BG11" i="60"/>
  <c r="DG11" i="60" s="1"/>
  <c r="M28" i="19"/>
  <c r="K27" i="21"/>
  <c r="M10" i="17"/>
  <c r="L20" i="18"/>
  <c r="M18" i="17"/>
  <c r="I5" i="22"/>
  <c r="I13" i="23"/>
  <c r="H27" i="24"/>
  <c r="I20" i="23"/>
  <c r="J15" i="21"/>
  <c r="DF30" i="21"/>
  <c r="DF30" i="18"/>
  <c r="M19" i="17"/>
  <c r="BG23" i="59"/>
  <c r="BG23" i="58"/>
  <c r="BG23" i="57"/>
  <c r="BG23" i="56"/>
  <c r="BG23" i="55"/>
  <c r="BG23" i="54"/>
  <c r="BG23" i="53"/>
  <c r="BG23" i="52"/>
  <c r="BG23" i="51"/>
  <c r="BG23" i="50"/>
  <c r="BG23" i="49"/>
  <c r="BG23" i="47"/>
  <c r="BG23" i="48"/>
  <c r="BG23" i="46"/>
  <c r="BG23" i="44"/>
  <c r="BG23" i="45"/>
  <c r="BG23" i="42"/>
  <c r="BG23" i="43"/>
  <c r="BG23" i="41"/>
  <c r="BG23" i="40"/>
  <c r="BG23" i="39"/>
  <c r="BG23" i="38"/>
  <c r="BG23" i="36"/>
  <c r="BG23" i="37"/>
  <c r="BG23" i="35"/>
  <c r="BG23" i="34"/>
  <c r="BG23" i="33"/>
  <c r="BG23" i="26"/>
  <c r="BG23" i="24"/>
  <c r="BG23" i="31"/>
  <c r="BG23" i="28"/>
  <c r="BG23" i="30"/>
  <c r="BG23" i="32"/>
  <c r="BG23" i="27"/>
  <c r="BG23" i="25"/>
  <c r="BG23" i="23"/>
  <c r="DG23" i="23" s="1"/>
  <c r="BG23" i="22"/>
  <c r="DG23" i="22" s="1"/>
  <c r="BG23" i="21"/>
  <c r="DG23" i="21" s="1"/>
  <c r="BG23" i="20"/>
  <c r="DG23" i="20" s="1"/>
  <c r="BG23" i="19"/>
  <c r="DG23" i="19" s="1"/>
  <c r="BG23" i="18"/>
  <c r="DG23" i="18" s="1"/>
  <c r="BG23" i="17"/>
  <c r="DG23" i="17" s="1"/>
  <c r="BG23" i="60"/>
  <c r="DG23" i="60" s="1"/>
  <c r="H12" i="24"/>
  <c r="S10" i="60"/>
  <c r="I27" i="23"/>
  <c r="M15" i="17"/>
  <c r="I10" i="22"/>
  <c r="H11" i="24"/>
  <c r="L13" i="19"/>
  <c r="M27" i="18"/>
  <c r="J23" i="22"/>
  <c r="J17" i="22"/>
  <c r="BG16" i="59"/>
  <c r="BG16" i="58"/>
  <c r="BG16" i="57"/>
  <c r="BG16" i="56"/>
  <c r="BG16" i="55"/>
  <c r="BG16" i="54"/>
  <c r="BG16" i="53"/>
  <c r="BG16" i="52"/>
  <c r="BG16" i="51"/>
  <c r="BG16" i="50"/>
  <c r="BG16" i="49"/>
  <c r="BG16" i="48"/>
  <c r="BG16" i="46"/>
  <c r="BG16" i="45"/>
  <c r="BG16" i="47"/>
  <c r="BG16" i="44"/>
  <c r="BG16" i="43"/>
  <c r="BG16" i="42"/>
  <c r="BG16" i="41"/>
  <c r="BG16" i="40"/>
  <c r="BG16" i="39"/>
  <c r="BG16" i="38"/>
  <c r="BG16" i="37"/>
  <c r="BG16" i="36"/>
  <c r="BG16" i="35"/>
  <c r="BG16" i="34"/>
  <c r="BG16" i="33"/>
  <c r="BG16" i="32"/>
  <c r="BG16" i="31"/>
  <c r="BG16" i="28"/>
  <c r="BG16" i="30"/>
  <c r="BG16" i="26"/>
  <c r="BG16" i="27"/>
  <c r="BG16" i="25"/>
  <c r="BG16" i="24"/>
  <c r="BG16" i="20"/>
  <c r="DG16" i="20" s="1"/>
  <c r="BG16" i="19"/>
  <c r="DG16" i="19" s="1"/>
  <c r="BG16" i="23"/>
  <c r="BG16" i="21"/>
  <c r="DG16" i="21" s="1"/>
  <c r="BG16" i="17"/>
  <c r="DG16" i="17" s="1"/>
  <c r="BG16" i="22"/>
  <c r="DG16" i="22" s="1"/>
  <c r="BG16" i="18"/>
  <c r="DG16" i="18" s="1"/>
  <c r="BG16" i="60"/>
  <c r="DG16" i="60" s="1"/>
  <c r="M14" i="18"/>
  <c r="M25" i="18"/>
  <c r="H9" i="24"/>
  <c r="BG22" i="59"/>
  <c r="BG22" i="58"/>
  <c r="BG22" i="57"/>
  <c r="BG22" i="56"/>
  <c r="BG22" i="55"/>
  <c r="BG22" i="54"/>
  <c r="BG22" i="53"/>
  <c r="BG22" i="52"/>
  <c r="BG22" i="51"/>
  <c r="BG22" i="50"/>
  <c r="BG22" i="49"/>
  <c r="BG22" i="48"/>
  <c r="BG22" i="44"/>
  <c r="BG22" i="47"/>
  <c r="BG22" i="45"/>
  <c r="BG22" i="46"/>
  <c r="BG22" i="40"/>
  <c r="BG22" i="43"/>
  <c r="BG22" i="41"/>
  <c r="BG22" i="42"/>
  <c r="BG22" i="38"/>
  <c r="BG22" i="37"/>
  <c r="BG22" i="39"/>
  <c r="BG22" i="36"/>
  <c r="BG22" i="35"/>
  <c r="BG22" i="32"/>
  <c r="BG22" i="34"/>
  <c r="BG22" i="33"/>
  <c r="BG22" i="27"/>
  <c r="BG22" i="25"/>
  <c r="BG22" i="23"/>
  <c r="DG22" i="23" s="1"/>
  <c r="BG22" i="31"/>
  <c r="BG22" i="26"/>
  <c r="BG22" i="24"/>
  <c r="BG22" i="30"/>
  <c r="BG22" i="28"/>
  <c r="BG22" i="21"/>
  <c r="DG22" i="21" s="1"/>
  <c r="BG22" i="20"/>
  <c r="DG22" i="20" s="1"/>
  <c r="BG22" i="19"/>
  <c r="DG22" i="19" s="1"/>
  <c r="BG22" i="18"/>
  <c r="DG22" i="18" s="1"/>
  <c r="BG22" i="22"/>
  <c r="DG22" i="22" s="1"/>
  <c r="BG22" i="17"/>
  <c r="DG22" i="17" s="1"/>
  <c r="BG22" i="60"/>
  <c r="DG22" i="60" s="1"/>
  <c r="K18" i="19"/>
  <c r="BG17" i="59"/>
  <c r="BG17" i="58"/>
  <c r="BG17" i="56"/>
  <c r="BG17" i="57"/>
  <c r="BG17" i="55"/>
  <c r="BG17" i="53"/>
  <c r="BG17" i="54"/>
  <c r="BG17" i="52"/>
  <c r="BG17" i="50"/>
  <c r="BG17" i="51"/>
  <c r="BG17" i="49"/>
  <c r="BG17" i="48"/>
  <c r="BG17" i="44"/>
  <c r="BG17" i="47"/>
  <c r="BG17" i="45"/>
  <c r="BG17" i="46"/>
  <c r="BG17" i="43"/>
  <c r="BG17" i="42"/>
  <c r="BG17" i="41"/>
  <c r="BG17" i="40"/>
  <c r="BG17" i="38"/>
  <c r="BG17" i="37"/>
  <c r="BG17" i="36"/>
  <c r="BG17" i="39"/>
  <c r="BG17" i="33"/>
  <c r="BG17" i="35"/>
  <c r="BG17" i="34"/>
  <c r="BG17" i="27"/>
  <c r="BG17" i="32"/>
  <c r="BG17" i="24"/>
  <c r="DG17" i="24" s="1"/>
  <c r="BG17" i="25"/>
  <c r="BG17" i="31"/>
  <c r="BG17" i="30"/>
  <c r="BG17" i="28"/>
  <c r="BG17" i="26"/>
  <c r="BG17" i="22"/>
  <c r="DG17" i="22" s="1"/>
  <c r="BG17" i="20"/>
  <c r="DG17" i="20" s="1"/>
  <c r="BG17" i="19"/>
  <c r="DG17" i="19" s="1"/>
  <c r="BG17" i="18"/>
  <c r="DG17" i="18" s="1"/>
  <c r="BG17" i="23"/>
  <c r="DG17" i="23" s="1"/>
  <c r="BG17" i="21"/>
  <c r="DG17" i="21" s="1"/>
  <c r="BG17" i="17"/>
  <c r="DG17" i="17" s="1"/>
  <c r="BG17" i="60"/>
  <c r="DG17" i="60" s="1"/>
  <c r="M22" i="17"/>
  <c r="M8" i="19"/>
  <c r="E15" i="61"/>
  <c r="W4" i="60"/>
  <c r="T21" i="60"/>
  <c r="T20" i="60"/>
  <c r="I18" i="22"/>
  <c r="BG5" i="59"/>
  <c r="BG5" i="58"/>
  <c r="BG5" i="57"/>
  <c r="BG5" i="56"/>
  <c r="BG5" i="55"/>
  <c r="BG5" i="54"/>
  <c r="BG5" i="52"/>
  <c r="BG5" i="53"/>
  <c r="BG5" i="51"/>
  <c r="BG5" i="50"/>
  <c r="BG5" i="48"/>
  <c r="BG5" i="49"/>
  <c r="BG5" i="47"/>
  <c r="BG5" i="46"/>
  <c r="BG5" i="45"/>
  <c r="BG5" i="44"/>
  <c r="BG5" i="40"/>
  <c r="BG5" i="42"/>
  <c r="BG5" i="43"/>
  <c r="BG5" i="41"/>
  <c r="BG5" i="38"/>
  <c r="BG5" i="39"/>
  <c r="BG5" i="37"/>
  <c r="BG5" i="35"/>
  <c r="BG5" i="33"/>
  <c r="BG5" i="36"/>
  <c r="BG5" i="34"/>
  <c r="BG5" i="28"/>
  <c r="BG5" i="32"/>
  <c r="BG5" i="27"/>
  <c r="BG5" i="24"/>
  <c r="BG5" i="30"/>
  <c r="BG5" i="25"/>
  <c r="BG5" i="31"/>
  <c r="BG5" i="26"/>
  <c r="BG5" i="20"/>
  <c r="DG5" i="20" s="1"/>
  <c r="BG5" i="19"/>
  <c r="DG5" i="19" s="1"/>
  <c r="BG5" i="17"/>
  <c r="DG5" i="17" s="1"/>
  <c r="BG5" i="22"/>
  <c r="DG5" i="22" s="1"/>
  <c r="BG5" i="18"/>
  <c r="DG5" i="18" s="1"/>
  <c r="BG5" i="23"/>
  <c r="DG5" i="23" s="1"/>
  <c r="BG5" i="21"/>
  <c r="DG5" i="21" s="1"/>
  <c r="BG5" i="60"/>
  <c r="DG5" i="60" s="1"/>
  <c r="K15" i="20"/>
  <c r="J22" i="21"/>
  <c r="I14" i="23"/>
  <c r="E25" i="1"/>
  <c r="D16" i="6"/>
  <c r="I29" i="16"/>
  <c r="Q17" i="10"/>
  <c r="R7" i="9"/>
  <c r="R12" i="9" s="1"/>
  <c r="Q13" i="9"/>
  <c r="Q15" i="9"/>
  <c r="Q16" i="9"/>
  <c r="Q14" i="9"/>
  <c r="P17" i="9"/>
  <c r="R13" i="15"/>
  <c r="R15" i="15"/>
  <c r="R16" i="15"/>
  <c r="R14" i="15"/>
  <c r="S7" i="15"/>
  <c r="S12" i="15" s="1"/>
  <c r="Q17" i="15"/>
  <c r="R14" i="10"/>
  <c r="R16" i="10"/>
  <c r="R13" i="10"/>
  <c r="R15" i="10"/>
  <c r="S7" i="10"/>
  <c r="S12" i="10" s="1"/>
  <c r="S13" i="10" s="1"/>
  <c r="L33" i="10"/>
  <c r="L34" i="10"/>
  <c r="L9" i="16" s="1"/>
  <c r="L32" i="10"/>
  <c r="L8" i="16" s="1"/>
  <c r="L31" i="10"/>
  <c r="L7" i="16" s="1"/>
  <c r="L33" i="13"/>
  <c r="L31" i="13"/>
  <c r="L34" i="13"/>
  <c r="L32" i="13"/>
  <c r="K18" i="16"/>
  <c r="K47" i="11"/>
  <c r="K10" i="16"/>
  <c r="K35" i="4"/>
  <c r="K22" i="16"/>
  <c r="K35" i="12"/>
  <c r="L45" i="11"/>
  <c r="L15" i="16" s="1"/>
  <c r="L44" i="11"/>
  <c r="L20" i="16" s="1"/>
  <c r="L43" i="11"/>
  <c r="L14" i="16" s="1"/>
  <c r="L40" i="11"/>
  <c r="L46" i="11"/>
  <c r="L21" i="16" s="1"/>
  <c r="L41" i="11"/>
  <c r="L13" i="16" s="1"/>
  <c r="L42" i="11"/>
  <c r="L19" i="16" s="1"/>
  <c r="L31" i="4"/>
  <c r="L10" i="16" s="1"/>
  <c r="L32" i="4"/>
  <c r="L33" i="4"/>
  <c r="L34" i="4"/>
  <c r="L12" i="16" s="1"/>
  <c r="Q10" i="6"/>
  <c r="K31" i="9"/>
  <c r="K5" i="16" s="1"/>
  <c r="K32" i="9"/>
  <c r="K16" i="16" s="1"/>
  <c r="K33" i="9"/>
  <c r="K6" i="16" s="1"/>
  <c r="K30" i="9"/>
  <c r="K25" i="16"/>
  <c r="K35" i="15"/>
  <c r="J18" i="16"/>
  <c r="J47" i="11"/>
  <c r="L31" i="12"/>
  <c r="L32" i="12"/>
  <c r="L23" i="16" s="1"/>
  <c r="L33" i="12"/>
  <c r="L24" i="16" s="1"/>
  <c r="L34" i="12"/>
  <c r="L34" i="15"/>
  <c r="L28" i="16" s="1"/>
  <c r="L31" i="15"/>
  <c r="L33" i="15"/>
  <c r="L27" i="16" s="1"/>
  <c r="L32" i="15"/>
  <c r="L26" i="16" s="1"/>
  <c r="K35" i="13"/>
  <c r="K7" i="16"/>
  <c r="K35" i="10"/>
  <c r="S17" i="4"/>
  <c r="U7" i="4"/>
  <c r="U12" i="4" s="1"/>
  <c r="U13" i="4" s="1"/>
  <c r="T16" i="4"/>
  <c r="T14" i="4"/>
  <c r="T13" i="4"/>
  <c r="T15" i="4"/>
  <c r="T13" i="13"/>
  <c r="S17" i="13"/>
  <c r="U7" i="13"/>
  <c r="U12" i="13" s="1"/>
  <c r="U15" i="13" s="1"/>
  <c r="T14" i="13"/>
  <c r="T16" i="13"/>
  <c r="S17" i="12"/>
  <c r="U7" i="12"/>
  <c r="U12" i="12" s="1"/>
  <c r="U15" i="12" s="1"/>
  <c r="T16" i="12"/>
  <c r="T13" i="12"/>
  <c r="T14" i="12"/>
  <c r="U10" i="11"/>
  <c r="U15" i="11" s="1"/>
  <c r="S23" i="11"/>
  <c r="T22" i="11"/>
  <c r="T20" i="11"/>
  <c r="T21" i="11"/>
  <c r="T18" i="11"/>
  <c r="T16" i="11"/>
  <c r="T19" i="11"/>
  <c r="T17" i="11"/>
  <c r="R22" i="6"/>
  <c r="R3" i="6"/>
  <c r="O22" i="5"/>
  <c r="P19" i="5"/>
  <c r="S19" i="6" s="1"/>
  <c r="S7" i="6" s="1"/>
  <c r="P20" i="5"/>
  <c r="S20" i="6" s="1"/>
  <c r="S8" i="6" s="1"/>
  <c r="P16" i="5"/>
  <c r="S16" i="6" s="1"/>
  <c r="S4" i="6" s="1"/>
  <c r="P21" i="5"/>
  <c r="S21" i="6" s="1"/>
  <c r="S9" i="6" s="1"/>
  <c r="P18" i="5"/>
  <c r="S18" i="6" s="1"/>
  <c r="S6" i="6" s="1"/>
  <c r="P17" i="5"/>
  <c r="S17" i="6" s="1"/>
  <c r="S5" i="6" s="1"/>
  <c r="P15" i="5"/>
  <c r="S15" i="6" s="1"/>
  <c r="Q10" i="5"/>
  <c r="Q14" i="5" s="1"/>
  <c r="T14" i="6" s="1"/>
  <c r="C27" i="1"/>
  <c r="C18" i="6" s="1"/>
  <c r="D26" i="1"/>
  <c r="D5" i="78" l="1"/>
  <c r="G23" i="25"/>
  <c r="DF23" i="25"/>
  <c r="DF10" i="24"/>
  <c r="G10" i="24"/>
  <c r="DF9" i="25"/>
  <c r="G9" i="25"/>
  <c r="G7" i="24"/>
  <c r="DF7" i="24"/>
  <c r="G5" i="24"/>
  <c r="DF5" i="24"/>
  <c r="DF24" i="25"/>
  <c r="G24" i="25"/>
  <c r="DF28" i="25"/>
  <c r="G28" i="25"/>
  <c r="DF11" i="25"/>
  <c r="G11" i="25"/>
  <c r="F15" i="24"/>
  <c r="DF15" i="24" s="1"/>
  <c r="F21" i="24"/>
  <c r="DF21" i="24" s="1"/>
  <c r="F25" i="24"/>
  <c r="DF25" i="24" s="1"/>
  <c r="DF23" i="24"/>
  <c r="DG23" i="24"/>
  <c r="F20" i="25"/>
  <c r="G27" i="25"/>
  <c r="F21" i="25"/>
  <c r="K4" i="17"/>
  <c r="J29" i="17"/>
  <c r="DF25" i="23"/>
  <c r="DF16" i="23"/>
  <c r="DF30" i="23" s="1"/>
  <c r="I4" i="19"/>
  <c r="H29" i="19"/>
  <c r="F26" i="25"/>
  <c r="DF26" i="25" s="1"/>
  <c r="G20" i="24"/>
  <c r="F20" i="24"/>
  <c r="DF20" i="24" s="1"/>
  <c r="G8" i="25"/>
  <c r="G6" i="24"/>
  <c r="DG25" i="23"/>
  <c r="F14" i="25"/>
  <c r="G14" i="25" s="1"/>
  <c r="F6" i="24"/>
  <c r="DF6" i="24" s="1"/>
  <c r="Q7" i="60"/>
  <c r="P29" i="60"/>
  <c r="G18" i="23"/>
  <c r="DG16" i="23"/>
  <c r="DG26" i="23"/>
  <c r="F13" i="24"/>
  <c r="DF13" i="24" s="1"/>
  <c r="G17" i="25"/>
  <c r="F19" i="24"/>
  <c r="DF19" i="24" s="1"/>
  <c r="F14" i="24"/>
  <c r="DF14" i="24" s="1"/>
  <c r="F22" i="24"/>
  <c r="DF22" i="24" s="1"/>
  <c r="F12" i="25"/>
  <c r="DF12" i="25" s="1"/>
  <c r="H8" i="25"/>
  <c r="DG8" i="25"/>
  <c r="DG6" i="24"/>
  <c r="H6" i="24"/>
  <c r="C16" i="25"/>
  <c r="D16" i="25" s="1"/>
  <c r="E16" i="25" s="1"/>
  <c r="B16" i="26"/>
  <c r="B15" i="27"/>
  <c r="C15" i="26"/>
  <c r="D15" i="26" s="1"/>
  <c r="E15" i="26" s="1"/>
  <c r="F15" i="26" s="1"/>
  <c r="C26" i="26"/>
  <c r="D26" i="26" s="1"/>
  <c r="E26" i="26" s="1"/>
  <c r="F26" i="26" s="1"/>
  <c r="B26" i="27"/>
  <c r="C10" i="26"/>
  <c r="B10" i="27"/>
  <c r="B9" i="27"/>
  <c r="C9" i="26"/>
  <c r="D9" i="26" s="1"/>
  <c r="E9" i="26" s="1"/>
  <c r="F9" i="26" s="1"/>
  <c r="DG9" i="25"/>
  <c r="H9" i="25"/>
  <c r="N14" i="18"/>
  <c r="DG30" i="22"/>
  <c r="DG30" i="19"/>
  <c r="I11" i="24"/>
  <c r="I12" i="24"/>
  <c r="N10" i="17"/>
  <c r="N28" i="19"/>
  <c r="N23" i="17"/>
  <c r="Z5" i="60"/>
  <c r="O27" i="17"/>
  <c r="K19" i="21"/>
  <c r="J9" i="22"/>
  <c r="E6" i="61"/>
  <c r="J8" i="23"/>
  <c r="L13" i="20"/>
  <c r="M27" i="20"/>
  <c r="K9" i="21"/>
  <c r="U9" i="60"/>
  <c r="E27" i="61"/>
  <c r="K13" i="21"/>
  <c r="M8" i="18"/>
  <c r="K20" i="21"/>
  <c r="L17" i="21"/>
  <c r="E26" i="61"/>
  <c r="BH7" i="59"/>
  <c r="BH7" i="58"/>
  <c r="BH7" i="57"/>
  <c r="BH7" i="56"/>
  <c r="BH7" i="55"/>
  <c r="BH7" i="54"/>
  <c r="BH7" i="53"/>
  <c r="BH7" i="52"/>
  <c r="BH7" i="51"/>
  <c r="BH7" i="50"/>
  <c r="BH7" i="49"/>
  <c r="BH7" i="48"/>
  <c r="BH7" i="47"/>
  <c r="BH7" i="45"/>
  <c r="BH7" i="44"/>
  <c r="BH7" i="46"/>
  <c r="BH7" i="42"/>
  <c r="BH7" i="40"/>
  <c r="BH7" i="43"/>
  <c r="BH7" i="41"/>
  <c r="BH7" i="38"/>
  <c r="BH7" i="37"/>
  <c r="BH7" i="39"/>
  <c r="BH7" i="36"/>
  <c r="BH7" i="35"/>
  <c r="BH7" i="33"/>
  <c r="BH7" i="34"/>
  <c r="BH7" i="28"/>
  <c r="BH7" i="32"/>
  <c r="BH7" i="24"/>
  <c r="BH7" i="27"/>
  <c r="BH7" i="26"/>
  <c r="BH7" i="25"/>
  <c r="BH7" i="31"/>
  <c r="BH7" i="30"/>
  <c r="BH7" i="21"/>
  <c r="DH7" i="21" s="1"/>
  <c r="BH7" i="20"/>
  <c r="DH7" i="20" s="1"/>
  <c r="BH7" i="19"/>
  <c r="DH7" i="19" s="1"/>
  <c r="BH7" i="23"/>
  <c r="DH7" i="23" s="1"/>
  <c r="BH7" i="22"/>
  <c r="DH7" i="22" s="1"/>
  <c r="BH7" i="17"/>
  <c r="DH7" i="17" s="1"/>
  <c r="BH7" i="18"/>
  <c r="DH7" i="18" s="1"/>
  <c r="BH7" i="60"/>
  <c r="DH7" i="60" s="1"/>
  <c r="L6" i="20"/>
  <c r="M25" i="19"/>
  <c r="BH21" i="59"/>
  <c r="BH21" i="58"/>
  <c r="BH21" i="57"/>
  <c r="BH21" i="56"/>
  <c r="BH21" i="55"/>
  <c r="BH21" i="54"/>
  <c r="BH21" i="53"/>
  <c r="BH21" i="52"/>
  <c r="BH21" i="51"/>
  <c r="BH21" i="50"/>
  <c r="BH21" i="49"/>
  <c r="BH21" i="48"/>
  <c r="BH21" i="47"/>
  <c r="BH21" i="46"/>
  <c r="BH21" i="44"/>
  <c r="BH21" i="45"/>
  <c r="BH21" i="42"/>
  <c r="BH21" i="40"/>
  <c r="BH21" i="43"/>
  <c r="BH21" i="41"/>
  <c r="BH21" i="36"/>
  <c r="BH21" i="38"/>
  <c r="BH21" i="37"/>
  <c r="BH21" i="39"/>
  <c r="BH21" i="35"/>
  <c r="BH21" i="33"/>
  <c r="BH21" i="32"/>
  <c r="BH21" i="34"/>
  <c r="BH21" i="24"/>
  <c r="BH21" i="23"/>
  <c r="DH21" i="23" s="1"/>
  <c r="BH21" i="31"/>
  <c r="BH21" i="27"/>
  <c r="BH21" i="25"/>
  <c r="BH21" i="30"/>
  <c r="BH21" i="28"/>
  <c r="BH21" i="26"/>
  <c r="BH21" i="21"/>
  <c r="DH21" i="21" s="1"/>
  <c r="BH21" i="20"/>
  <c r="DH21" i="20" s="1"/>
  <c r="BH21" i="17"/>
  <c r="DH21" i="17" s="1"/>
  <c r="BH21" i="18"/>
  <c r="DH21" i="18" s="1"/>
  <c r="BH21" i="22"/>
  <c r="DH21" i="22" s="1"/>
  <c r="BH21" i="19"/>
  <c r="DH21" i="19" s="1"/>
  <c r="BH21" i="60"/>
  <c r="DH21" i="60" s="1"/>
  <c r="E8" i="61"/>
  <c r="J6" i="22"/>
  <c r="M17" i="18"/>
  <c r="U17" i="60"/>
  <c r="U8" i="60"/>
  <c r="L21" i="21"/>
  <c r="H29" i="21"/>
  <c r="I4" i="21"/>
  <c r="E28" i="61"/>
  <c r="M23" i="20"/>
  <c r="N11" i="19"/>
  <c r="DG10" i="24"/>
  <c r="H10" i="24"/>
  <c r="O12" i="17"/>
  <c r="BH17" i="59"/>
  <c r="BH17" i="58"/>
  <c r="BH17" i="57"/>
  <c r="BH17" i="56"/>
  <c r="BH17" i="55"/>
  <c r="BH17" i="54"/>
  <c r="BH17" i="53"/>
  <c r="BH17" i="52"/>
  <c r="BH17" i="50"/>
  <c r="BH17" i="51"/>
  <c r="BH17" i="49"/>
  <c r="BH17" i="48"/>
  <c r="BH17" i="44"/>
  <c r="BH17" i="47"/>
  <c r="BH17" i="45"/>
  <c r="BH17" i="46"/>
  <c r="BH17" i="43"/>
  <c r="BH17" i="42"/>
  <c r="BH17" i="41"/>
  <c r="BH17" i="40"/>
  <c r="BH17" i="37"/>
  <c r="BH17" i="36"/>
  <c r="BH17" i="39"/>
  <c r="BH17" i="38"/>
  <c r="BH17" i="33"/>
  <c r="BH17" i="32"/>
  <c r="BH17" i="35"/>
  <c r="BH17" i="34"/>
  <c r="BH17" i="24"/>
  <c r="DH17" i="24" s="1"/>
  <c r="BH17" i="25"/>
  <c r="BH17" i="31"/>
  <c r="BH17" i="30"/>
  <c r="BH17" i="28"/>
  <c r="BH17" i="26"/>
  <c r="BH17" i="27"/>
  <c r="BH17" i="22"/>
  <c r="DH17" i="22" s="1"/>
  <c r="BH17" i="20"/>
  <c r="DH17" i="20" s="1"/>
  <c r="BH17" i="19"/>
  <c r="DH17" i="19" s="1"/>
  <c r="BH17" i="18"/>
  <c r="DH17" i="18" s="1"/>
  <c r="BH17" i="23"/>
  <c r="DH17" i="23" s="1"/>
  <c r="BH17" i="21"/>
  <c r="DH17" i="21" s="1"/>
  <c r="BH17" i="17"/>
  <c r="DH17" i="17" s="1"/>
  <c r="BH17" i="60"/>
  <c r="DH17" i="60" s="1"/>
  <c r="E22" i="61"/>
  <c r="T18" i="60"/>
  <c r="I24" i="24"/>
  <c r="U27" i="60"/>
  <c r="U23" i="60"/>
  <c r="BH18" i="59"/>
  <c r="BH18" i="58"/>
  <c r="BH18" i="57"/>
  <c r="BH18" i="56"/>
  <c r="BH18" i="55"/>
  <c r="BH18" i="53"/>
  <c r="BH18" i="54"/>
  <c r="BH18" i="52"/>
  <c r="BH18" i="51"/>
  <c r="BH18" i="50"/>
  <c r="BH18" i="49"/>
  <c r="BH18" i="48"/>
  <c r="BH18" i="47"/>
  <c r="BH18" i="46"/>
  <c r="BH18" i="45"/>
  <c r="BH18" i="44"/>
  <c r="BH18" i="42"/>
  <c r="BH18" i="41"/>
  <c r="BH18" i="40"/>
  <c r="BH18" i="43"/>
  <c r="BH18" i="39"/>
  <c r="BH18" i="38"/>
  <c r="BH18" i="36"/>
  <c r="BH18" i="37"/>
  <c r="BH18" i="35"/>
  <c r="BH18" i="34"/>
  <c r="BH18" i="33"/>
  <c r="BH18" i="25"/>
  <c r="BH18" i="24"/>
  <c r="BH18" i="31"/>
  <c r="BH18" i="30"/>
  <c r="BH18" i="26"/>
  <c r="BH18" i="32"/>
  <c r="BH18" i="28"/>
  <c r="BH18" i="27"/>
  <c r="BH18" i="20"/>
  <c r="DH18" i="20" s="1"/>
  <c r="BH18" i="18"/>
  <c r="DH18" i="18" s="1"/>
  <c r="BH18" i="17"/>
  <c r="DH18" i="17" s="1"/>
  <c r="BH18" i="23"/>
  <c r="BH18" i="21"/>
  <c r="DH18" i="21" s="1"/>
  <c r="BH18" i="22"/>
  <c r="DH18" i="22" s="1"/>
  <c r="BH18" i="19"/>
  <c r="DH18" i="19" s="1"/>
  <c r="BH18" i="60"/>
  <c r="DH18" i="60" s="1"/>
  <c r="E23" i="61"/>
  <c r="K8" i="22"/>
  <c r="M20" i="19"/>
  <c r="N13" i="17"/>
  <c r="J16" i="22"/>
  <c r="K20" i="22"/>
  <c r="M5" i="17"/>
  <c r="M7" i="19"/>
  <c r="I28" i="24"/>
  <c r="B7" i="26"/>
  <c r="C7" i="25"/>
  <c r="D7" i="25" s="1"/>
  <c r="E7" i="25" s="1"/>
  <c r="F7" i="25" s="1"/>
  <c r="B7" i="27"/>
  <c r="C7" i="26"/>
  <c r="D7" i="26" s="1"/>
  <c r="E7" i="26" s="1"/>
  <c r="C28" i="26"/>
  <c r="D28" i="26" s="1"/>
  <c r="E28" i="26" s="1"/>
  <c r="B28" i="27"/>
  <c r="B5" i="26"/>
  <c r="C5" i="25"/>
  <c r="D5" i="25" s="1"/>
  <c r="E5" i="25" s="1"/>
  <c r="B21" i="27"/>
  <c r="C21" i="26"/>
  <c r="D21" i="26" s="1"/>
  <c r="E21" i="26" s="1"/>
  <c r="F21" i="26" s="1"/>
  <c r="C8" i="26"/>
  <c r="D8" i="26" s="1"/>
  <c r="E8" i="26" s="1"/>
  <c r="F8" i="26" s="1"/>
  <c r="B8" i="27"/>
  <c r="L15" i="20"/>
  <c r="U20" i="60"/>
  <c r="B27" i="27"/>
  <c r="C27" i="26"/>
  <c r="D27" i="26" s="1"/>
  <c r="E27" i="26" s="1"/>
  <c r="F27" i="26" s="1"/>
  <c r="C24" i="26"/>
  <c r="D24" i="26" s="1"/>
  <c r="E24" i="26" s="1"/>
  <c r="F24" i="26" s="1"/>
  <c r="B24" i="27"/>
  <c r="C18" i="24"/>
  <c r="D18" i="24" s="1"/>
  <c r="E18" i="24" s="1"/>
  <c r="B18" i="25"/>
  <c r="C6" i="25"/>
  <c r="D6" i="25" s="1"/>
  <c r="E6" i="25" s="1"/>
  <c r="B6" i="26"/>
  <c r="C12" i="26"/>
  <c r="D12" i="26" s="1"/>
  <c r="E12" i="26" s="1"/>
  <c r="F12" i="26" s="1"/>
  <c r="DF12" i="26" s="1"/>
  <c r="B12" i="27"/>
  <c r="B19" i="27"/>
  <c r="C19" i="26"/>
  <c r="D19" i="26" s="1"/>
  <c r="E19" i="26" s="1"/>
  <c r="C14" i="26"/>
  <c r="D14" i="26" s="1"/>
  <c r="E14" i="26" s="1"/>
  <c r="F14" i="26" s="1"/>
  <c r="B14" i="27"/>
  <c r="C22" i="25"/>
  <c r="D22" i="25" s="1"/>
  <c r="E22" i="25" s="1"/>
  <c r="F22" i="25" s="1"/>
  <c r="B22" i="26"/>
  <c r="C18" i="25"/>
  <c r="D18" i="25" s="1"/>
  <c r="E18" i="25" s="1"/>
  <c r="B18" i="26"/>
  <c r="J14" i="23"/>
  <c r="U21" i="60"/>
  <c r="X4" i="60"/>
  <c r="BI15" i="59"/>
  <c r="BI15" i="58"/>
  <c r="BI15" i="57"/>
  <c r="BI15" i="56"/>
  <c r="BI15" i="55"/>
  <c r="BI15" i="54"/>
  <c r="BI15" i="53"/>
  <c r="BI15" i="52"/>
  <c r="BI15" i="50"/>
  <c r="BI15" i="51"/>
  <c r="BI15" i="48"/>
  <c r="BI15" i="49"/>
  <c r="BI15" i="45"/>
  <c r="BI15" i="47"/>
  <c r="BI15" i="46"/>
  <c r="BI15" i="44"/>
  <c r="BI15" i="42"/>
  <c r="BI15" i="41"/>
  <c r="BI15" i="40"/>
  <c r="BI15" i="43"/>
  <c r="BI15" i="38"/>
  <c r="BI15" i="37"/>
  <c r="BI15" i="39"/>
  <c r="BI15" i="36"/>
  <c r="BI15" i="34"/>
  <c r="BI15" i="32"/>
  <c r="BI15" i="35"/>
  <c r="BI15" i="33"/>
  <c r="BI15" i="26"/>
  <c r="BI15" i="27"/>
  <c r="BI15" i="25"/>
  <c r="BI15" i="24"/>
  <c r="BI15" i="31"/>
  <c r="BI15" i="30"/>
  <c r="BI15" i="28"/>
  <c r="BI15" i="23"/>
  <c r="DI15" i="23" s="1"/>
  <c r="BI15" i="19"/>
  <c r="DI15" i="19" s="1"/>
  <c r="BI15" i="22"/>
  <c r="DI15" i="22" s="1"/>
  <c r="BI15" i="17"/>
  <c r="DI15" i="17" s="1"/>
  <c r="BI15" i="18"/>
  <c r="DI15" i="18" s="1"/>
  <c r="BI15" i="21"/>
  <c r="DI15" i="21" s="1"/>
  <c r="BI15" i="20"/>
  <c r="DI15" i="20" s="1"/>
  <c r="BI15" i="60"/>
  <c r="DI15" i="60" s="1"/>
  <c r="N22" i="17"/>
  <c r="DG30" i="17"/>
  <c r="N27" i="18"/>
  <c r="J10" i="22"/>
  <c r="J27" i="23"/>
  <c r="M20" i="18"/>
  <c r="L27" i="21"/>
  <c r="L7" i="20"/>
  <c r="J18" i="21"/>
  <c r="L25" i="20"/>
  <c r="L20" i="20"/>
  <c r="K13" i="22"/>
  <c r="BH12" i="59"/>
  <c r="BH12" i="58"/>
  <c r="BH12" i="57"/>
  <c r="BH12" i="56"/>
  <c r="BH12" i="54"/>
  <c r="BH12" i="55"/>
  <c r="BH12" i="52"/>
  <c r="BH12" i="53"/>
  <c r="BH12" i="50"/>
  <c r="BH12" i="51"/>
  <c r="BH12" i="49"/>
  <c r="BH12" i="48"/>
  <c r="BH12" i="45"/>
  <c r="BH12" i="44"/>
  <c r="BH12" i="47"/>
  <c r="BH12" i="46"/>
  <c r="BH12" i="41"/>
  <c r="BH12" i="40"/>
  <c r="BH12" i="43"/>
  <c r="BH12" i="42"/>
  <c r="BH12" i="39"/>
  <c r="BH12" i="38"/>
  <c r="BH12" i="37"/>
  <c r="BH12" i="36"/>
  <c r="BH12" i="34"/>
  <c r="BH12" i="32"/>
  <c r="BH12" i="35"/>
  <c r="BH12" i="33"/>
  <c r="BH12" i="28"/>
  <c r="BH12" i="31"/>
  <c r="BH12" i="30"/>
  <c r="BH12" i="26"/>
  <c r="BH12" i="25"/>
  <c r="BH12" i="24"/>
  <c r="DH12" i="24" s="1"/>
  <c r="BH12" i="27"/>
  <c r="BH12" i="21"/>
  <c r="DH12" i="21" s="1"/>
  <c r="BH12" i="20"/>
  <c r="DH12" i="20" s="1"/>
  <c r="BH12" i="23"/>
  <c r="DH12" i="23" s="1"/>
  <c r="BH12" i="18"/>
  <c r="DH12" i="18" s="1"/>
  <c r="BH12" i="17"/>
  <c r="DH12" i="17" s="1"/>
  <c r="BH12" i="22"/>
  <c r="DH12" i="22" s="1"/>
  <c r="BH12" i="19"/>
  <c r="DH12" i="19" s="1"/>
  <c r="BH12" i="60"/>
  <c r="DH12" i="60" s="1"/>
  <c r="U28" i="60"/>
  <c r="M16" i="19"/>
  <c r="BG4" i="59"/>
  <c r="BG4" i="58"/>
  <c r="BG4" i="57"/>
  <c r="BG4" i="56"/>
  <c r="BG4" i="54"/>
  <c r="BG4" i="55"/>
  <c r="BG4" i="53"/>
  <c r="BG4" i="52"/>
  <c r="BG4" i="50"/>
  <c r="BG4" i="51"/>
  <c r="BG4" i="49"/>
  <c r="BG4" i="48"/>
  <c r="BG4" i="47"/>
  <c r="BG4" i="46"/>
  <c r="BG4" i="45"/>
  <c r="BG4" i="44"/>
  <c r="BG4" i="43"/>
  <c r="BG4" i="41"/>
  <c r="BG4" i="42"/>
  <c r="BG4" i="39"/>
  <c r="BG4" i="38"/>
  <c r="BG4" i="37"/>
  <c r="BG4" i="40"/>
  <c r="BG4" i="36"/>
  <c r="BG4" i="34"/>
  <c r="BG4" i="35"/>
  <c r="BG4" i="33"/>
  <c r="BG4" i="31"/>
  <c r="BG4" i="26"/>
  <c r="BG4" i="28"/>
  <c r="BG4" i="27"/>
  <c r="BG4" i="32"/>
  <c r="BG4" i="30"/>
  <c r="BG4" i="25"/>
  <c r="BG4" i="24"/>
  <c r="BG4" i="22"/>
  <c r="DG4" i="22" s="1"/>
  <c r="DG29" i="22" s="1"/>
  <c r="BG4" i="23"/>
  <c r="BG4" i="21"/>
  <c r="DG4" i="21" s="1"/>
  <c r="DG29" i="21" s="1"/>
  <c r="BG4" i="20"/>
  <c r="DG4" i="20" s="1"/>
  <c r="DG29" i="20" s="1"/>
  <c r="BG4" i="19"/>
  <c r="DG4" i="19" s="1"/>
  <c r="DG29" i="19" s="1"/>
  <c r="BG4" i="18"/>
  <c r="DG4" i="18" s="1"/>
  <c r="DG29" i="18" s="1"/>
  <c r="BG4" i="17"/>
  <c r="DG4" i="17" s="1"/>
  <c r="DG29" i="17" s="1"/>
  <c r="BG4" i="60"/>
  <c r="DG4" i="60" s="1"/>
  <c r="DG29" i="60" s="1"/>
  <c r="L28" i="21"/>
  <c r="M10" i="18"/>
  <c r="U15" i="60"/>
  <c r="N24" i="18"/>
  <c r="M8" i="20"/>
  <c r="O14" i="17"/>
  <c r="N9" i="19"/>
  <c r="N17" i="19"/>
  <c r="DG30" i="21"/>
  <c r="J19" i="23"/>
  <c r="E13" i="61"/>
  <c r="M19" i="19"/>
  <c r="DF20" i="25"/>
  <c r="G20" i="25"/>
  <c r="D13" i="25"/>
  <c r="E13" i="25" s="1"/>
  <c r="F13" i="25" s="1"/>
  <c r="DF13" i="25" s="1"/>
  <c r="DG27" i="25"/>
  <c r="H27" i="25"/>
  <c r="B29" i="25"/>
  <c r="L22" i="20"/>
  <c r="M26" i="20"/>
  <c r="E10" i="61"/>
  <c r="H5" i="24"/>
  <c r="DG5" i="24"/>
  <c r="BH9" i="59"/>
  <c r="BH9" i="58"/>
  <c r="BH9" i="57"/>
  <c r="BH9" i="56"/>
  <c r="BH9" i="55"/>
  <c r="BH9" i="54"/>
  <c r="BH9" i="53"/>
  <c r="BH9" i="52"/>
  <c r="BH9" i="50"/>
  <c r="BH9" i="51"/>
  <c r="BH9" i="49"/>
  <c r="BH9" i="48"/>
  <c r="BH9" i="45"/>
  <c r="BH9" i="44"/>
  <c r="BH9" i="47"/>
  <c r="BH9" i="46"/>
  <c r="BH9" i="42"/>
  <c r="BH9" i="41"/>
  <c r="BH9" i="40"/>
  <c r="BH9" i="43"/>
  <c r="BH9" i="39"/>
  <c r="BH9" i="38"/>
  <c r="BH9" i="37"/>
  <c r="BH9" i="36"/>
  <c r="BH9" i="33"/>
  <c r="BH9" i="35"/>
  <c r="BH9" i="34"/>
  <c r="BH9" i="32"/>
  <c r="BH9" i="30"/>
  <c r="BH9" i="28"/>
  <c r="BH9" i="31"/>
  <c r="BH9" i="24"/>
  <c r="BH9" i="27"/>
  <c r="BH9" i="26"/>
  <c r="BH9" i="25"/>
  <c r="BH9" i="20"/>
  <c r="DH9" i="20" s="1"/>
  <c r="BH9" i="19"/>
  <c r="DH9" i="19" s="1"/>
  <c r="BH9" i="18"/>
  <c r="DH9" i="18" s="1"/>
  <c r="BH9" i="23"/>
  <c r="DH9" i="23" s="1"/>
  <c r="BH9" i="21"/>
  <c r="DH9" i="21" s="1"/>
  <c r="BH9" i="17"/>
  <c r="DH9" i="17" s="1"/>
  <c r="BH9" i="22"/>
  <c r="DH9" i="22" s="1"/>
  <c r="BH9" i="60"/>
  <c r="DH9" i="60" s="1"/>
  <c r="I22" i="23"/>
  <c r="M16" i="17"/>
  <c r="N17" i="17"/>
  <c r="E21" i="61"/>
  <c r="I10" i="23"/>
  <c r="L16" i="20"/>
  <c r="M11" i="18"/>
  <c r="J15" i="23"/>
  <c r="K15" i="22"/>
  <c r="T22" i="60"/>
  <c r="M12" i="20"/>
  <c r="I29" i="20"/>
  <c r="J4" i="20"/>
  <c r="K19" i="22"/>
  <c r="BH14" i="59"/>
  <c r="BH14" i="58"/>
  <c r="BH14" i="57"/>
  <c r="BH14" i="56"/>
  <c r="BH14" i="55"/>
  <c r="BH14" i="54"/>
  <c r="BH14" i="53"/>
  <c r="BH14" i="52"/>
  <c r="BH14" i="50"/>
  <c r="BH14" i="51"/>
  <c r="BH14" i="49"/>
  <c r="BH14" i="48"/>
  <c r="BH14" i="47"/>
  <c r="BH14" i="46"/>
  <c r="BH14" i="45"/>
  <c r="BH14" i="44"/>
  <c r="BH14" i="42"/>
  <c r="BH14" i="41"/>
  <c r="BH14" i="40"/>
  <c r="BH14" i="43"/>
  <c r="BH14" i="37"/>
  <c r="BH14" i="39"/>
  <c r="BH14" i="38"/>
  <c r="BH14" i="36"/>
  <c r="BH14" i="34"/>
  <c r="BH14" i="35"/>
  <c r="BH14" i="33"/>
  <c r="BH14" i="27"/>
  <c r="BH14" i="25"/>
  <c r="BH14" i="32"/>
  <c r="BH14" i="31"/>
  <c r="BH14" i="24"/>
  <c r="BH14" i="30"/>
  <c r="BH14" i="28"/>
  <c r="BH14" i="26"/>
  <c r="BH14" i="22"/>
  <c r="DH14" i="22" s="1"/>
  <c r="BH14" i="18"/>
  <c r="DH14" i="18" s="1"/>
  <c r="BH14" i="21"/>
  <c r="DH14" i="21" s="1"/>
  <c r="BH14" i="20"/>
  <c r="DH14" i="20" s="1"/>
  <c r="BH14" i="17"/>
  <c r="DH14" i="17" s="1"/>
  <c r="BH14" i="23"/>
  <c r="DH14" i="23" s="1"/>
  <c r="BH14" i="19"/>
  <c r="DH14" i="19" s="1"/>
  <c r="BH14" i="60"/>
  <c r="DH14" i="60" s="1"/>
  <c r="M13" i="18"/>
  <c r="M15" i="19"/>
  <c r="E17" i="61"/>
  <c r="BH22" i="59"/>
  <c r="BH22" i="58"/>
  <c r="BH22" i="57"/>
  <c r="BH22" i="56"/>
  <c r="BH22" i="55"/>
  <c r="BH22" i="53"/>
  <c r="BH22" i="54"/>
  <c r="BH22" i="52"/>
  <c r="BH22" i="51"/>
  <c r="BH22" i="50"/>
  <c r="BH22" i="49"/>
  <c r="BH22" i="48"/>
  <c r="BH22" i="47"/>
  <c r="BH22" i="45"/>
  <c r="BH22" i="46"/>
  <c r="BH22" i="44"/>
  <c r="BH22" i="43"/>
  <c r="BH22" i="41"/>
  <c r="BH22" i="42"/>
  <c r="BH22" i="40"/>
  <c r="BH22" i="37"/>
  <c r="BH22" i="39"/>
  <c r="BH22" i="36"/>
  <c r="BH22" i="38"/>
  <c r="BH22" i="35"/>
  <c r="BH22" i="32"/>
  <c r="BH22" i="34"/>
  <c r="BH22" i="33"/>
  <c r="BH22" i="27"/>
  <c r="BH22" i="25"/>
  <c r="BH22" i="23"/>
  <c r="DH22" i="23" s="1"/>
  <c r="BH22" i="31"/>
  <c r="BH22" i="26"/>
  <c r="BH22" i="24"/>
  <c r="BH22" i="30"/>
  <c r="BH22" i="28"/>
  <c r="BH22" i="19"/>
  <c r="DH22" i="19" s="1"/>
  <c r="BH22" i="18"/>
  <c r="DH22" i="18" s="1"/>
  <c r="BH22" i="22"/>
  <c r="DH22" i="22" s="1"/>
  <c r="BH22" i="17"/>
  <c r="DH22" i="17" s="1"/>
  <c r="BH22" i="21"/>
  <c r="DH22" i="21" s="1"/>
  <c r="BH22" i="20"/>
  <c r="DH22" i="20" s="1"/>
  <c r="BH22" i="60"/>
  <c r="DH22" i="60" s="1"/>
  <c r="DG16" i="24"/>
  <c r="H16" i="24"/>
  <c r="L5" i="19"/>
  <c r="E18" i="61"/>
  <c r="I8" i="24"/>
  <c r="J7" i="22"/>
  <c r="K11" i="22"/>
  <c r="K14" i="22"/>
  <c r="K27" i="22"/>
  <c r="I6" i="23"/>
  <c r="J9" i="23"/>
  <c r="M6" i="17"/>
  <c r="C20" i="26"/>
  <c r="D20" i="26" s="1"/>
  <c r="E20" i="26" s="1"/>
  <c r="F20" i="26" s="1"/>
  <c r="B20" i="27"/>
  <c r="K22" i="21"/>
  <c r="J18" i="22"/>
  <c r="N8" i="19"/>
  <c r="L18" i="19"/>
  <c r="N25" i="18"/>
  <c r="DG30" i="60"/>
  <c r="H7" i="24"/>
  <c r="DG7" i="24"/>
  <c r="K17" i="22"/>
  <c r="T10" i="60"/>
  <c r="J20" i="23"/>
  <c r="I27" i="24"/>
  <c r="J5" i="22"/>
  <c r="T25" i="60"/>
  <c r="U14" i="60"/>
  <c r="N28" i="17"/>
  <c r="M21" i="18"/>
  <c r="E12" i="61"/>
  <c r="J11" i="23"/>
  <c r="M6" i="19"/>
  <c r="BI19" i="59"/>
  <c r="BI19" i="58"/>
  <c r="BI19" i="57"/>
  <c r="BI19" i="56"/>
  <c r="BI19" i="55"/>
  <c r="BI19" i="54"/>
  <c r="BI19" i="53"/>
  <c r="BI19" i="51"/>
  <c r="BI19" i="52"/>
  <c r="BI19" i="50"/>
  <c r="BI19" i="49"/>
  <c r="BI19" i="48"/>
  <c r="BI19" i="45"/>
  <c r="BI19" i="44"/>
  <c r="BI19" i="47"/>
  <c r="BI19" i="46"/>
  <c r="BI19" i="43"/>
  <c r="BI19" i="41"/>
  <c r="BI19" i="42"/>
  <c r="BI19" i="40"/>
  <c r="BI19" i="37"/>
  <c r="BI19" i="39"/>
  <c r="BI19" i="38"/>
  <c r="BI19" i="36"/>
  <c r="BI19" i="32"/>
  <c r="BI19" i="35"/>
  <c r="BI19" i="34"/>
  <c r="BI19" i="33"/>
  <c r="BI19" i="30"/>
  <c r="BI19" i="28"/>
  <c r="BI19" i="27"/>
  <c r="BI19" i="25"/>
  <c r="BI19" i="26"/>
  <c r="BI19" i="24"/>
  <c r="BI19" i="23"/>
  <c r="DI19" i="23" s="1"/>
  <c r="BI19" i="31"/>
  <c r="BI19" i="22"/>
  <c r="DI19" i="22" s="1"/>
  <c r="BI19" i="20"/>
  <c r="DI19" i="20" s="1"/>
  <c r="BI19" i="19"/>
  <c r="DI19" i="19" s="1"/>
  <c r="BI19" i="21"/>
  <c r="DI19" i="21" s="1"/>
  <c r="BI19" i="18"/>
  <c r="DI19" i="18" s="1"/>
  <c r="BI19" i="17"/>
  <c r="DI19" i="17" s="1"/>
  <c r="BI19" i="60"/>
  <c r="DI19" i="60" s="1"/>
  <c r="K7" i="21"/>
  <c r="I23" i="24"/>
  <c r="L23" i="21"/>
  <c r="U19" i="60"/>
  <c r="Z16" i="60"/>
  <c r="M26" i="18"/>
  <c r="M22" i="19"/>
  <c r="L19" i="20"/>
  <c r="L26" i="21"/>
  <c r="BH13" i="59"/>
  <c r="BH13" i="58"/>
  <c r="BH13" i="57"/>
  <c r="BH13" i="56"/>
  <c r="BH13" i="55"/>
  <c r="BH13" i="54"/>
  <c r="BH13" i="53"/>
  <c r="BH13" i="52"/>
  <c r="BH13" i="50"/>
  <c r="BH13" i="51"/>
  <c r="BH13" i="48"/>
  <c r="BH13" i="49"/>
  <c r="BH13" i="45"/>
  <c r="BH13" i="44"/>
  <c r="BH13" i="47"/>
  <c r="BH13" i="46"/>
  <c r="BH13" i="43"/>
  <c r="BH13" i="42"/>
  <c r="BH13" i="41"/>
  <c r="BH13" i="40"/>
  <c r="BH13" i="36"/>
  <c r="BH13" i="39"/>
  <c r="BH13" i="38"/>
  <c r="BH13" i="37"/>
  <c r="BH13" i="33"/>
  <c r="BH13" i="34"/>
  <c r="BH13" i="32"/>
  <c r="BH13" i="35"/>
  <c r="BH13" i="31"/>
  <c r="BH13" i="27"/>
  <c r="BH13" i="26"/>
  <c r="BH13" i="25"/>
  <c r="BH13" i="24"/>
  <c r="BH13" i="30"/>
  <c r="BH13" i="28"/>
  <c r="BH13" i="23"/>
  <c r="DH13" i="23" s="1"/>
  <c r="BH13" i="22"/>
  <c r="DH13" i="22" s="1"/>
  <c r="BH13" i="19"/>
  <c r="DH13" i="19" s="1"/>
  <c r="BH13" i="18"/>
  <c r="DH13" i="18" s="1"/>
  <c r="BH13" i="21"/>
  <c r="DH13" i="21" s="1"/>
  <c r="BH13" i="17"/>
  <c r="DH13" i="17" s="1"/>
  <c r="BH13" i="20"/>
  <c r="DH13" i="20" s="1"/>
  <c r="BH13" i="60"/>
  <c r="DH13" i="60" s="1"/>
  <c r="M24" i="20"/>
  <c r="Y6" i="60"/>
  <c r="N27" i="19"/>
  <c r="DG20" i="24"/>
  <c r="H20" i="24"/>
  <c r="C29" i="24"/>
  <c r="D4" i="24"/>
  <c r="E4" i="24" s="1"/>
  <c r="F4" i="24" s="1"/>
  <c r="J23" i="23"/>
  <c r="K24" i="22"/>
  <c r="J22" i="22"/>
  <c r="O24" i="17"/>
  <c r="M11" i="20"/>
  <c r="J24" i="23"/>
  <c r="BH10" i="59"/>
  <c r="BH10" i="58"/>
  <c r="BH10" i="57"/>
  <c r="BH10" i="56"/>
  <c r="BH10" i="55"/>
  <c r="BH10" i="54"/>
  <c r="BH10" i="52"/>
  <c r="BH10" i="53"/>
  <c r="BH10" i="51"/>
  <c r="BH10" i="50"/>
  <c r="BH10" i="48"/>
  <c r="BH10" i="49"/>
  <c r="BH10" i="46"/>
  <c r="BH10" i="45"/>
  <c r="BH10" i="44"/>
  <c r="BH10" i="47"/>
  <c r="BH10" i="41"/>
  <c r="BH10" i="40"/>
  <c r="BH10" i="43"/>
  <c r="BH10" i="42"/>
  <c r="BH10" i="39"/>
  <c r="BH10" i="38"/>
  <c r="BH10" i="37"/>
  <c r="BH10" i="36"/>
  <c r="BH10" i="35"/>
  <c r="BH10" i="33"/>
  <c r="BH10" i="34"/>
  <c r="BH10" i="32"/>
  <c r="BH10" i="30"/>
  <c r="BH10" i="28"/>
  <c r="BH10" i="31"/>
  <c r="BH10" i="26"/>
  <c r="BH10" i="25"/>
  <c r="BH10" i="24"/>
  <c r="BH10" i="27"/>
  <c r="BH10" i="20"/>
  <c r="DH10" i="20" s="1"/>
  <c r="BH10" i="18"/>
  <c r="DH10" i="18" s="1"/>
  <c r="BH10" i="23"/>
  <c r="DH10" i="23" s="1"/>
  <c r="BH10" i="22"/>
  <c r="DH10" i="22" s="1"/>
  <c r="BH10" i="21"/>
  <c r="DH10" i="21" s="1"/>
  <c r="BH10" i="19"/>
  <c r="DH10" i="19" s="1"/>
  <c r="BH10" i="17"/>
  <c r="DH10" i="17" s="1"/>
  <c r="BH10" i="60"/>
  <c r="DH10" i="60" s="1"/>
  <c r="I16" i="23"/>
  <c r="E9" i="61"/>
  <c r="M18" i="18"/>
  <c r="U12" i="60"/>
  <c r="BH25" i="59"/>
  <c r="BH25" i="58"/>
  <c r="BH25" i="57"/>
  <c r="BH25" i="56"/>
  <c r="BH25" i="55"/>
  <c r="BH25" i="54"/>
  <c r="BH25" i="53"/>
  <c r="BH25" i="51"/>
  <c r="BH25" i="52"/>
  <c r="BH25" i="50"/>
  <c r="BH25" i="49"/>
  <c r="BH25" i="48"/>
  <c r="BH25" i="47"/>
  <c r="BH25" i="46"/>
  <c r="BH25" i="44"/>
  <c r="BH25" i="45"/>
  <c r="BH25" i="42"/>
  <c r="BH25" i="40"/>
  <c r="BH25" i="41"/>
  <c r="BH25" i="43"/>
  <c r="BH25" i="36"/>
  <c r="BH25" i="39"/>
  <c r="BH25" i="38"/>
  <c r="BH25" i="37"/>
  <c r="BH25" i="33"/>
  <c r="BH25" i="34"/>
  <c r="BH25" i="35"/>
  <c r="BH25" i="32"/>
  <c r="BH25" i="30"/>
  <c r="BH25" i="25"/>
  <c r="BH25" i="24"/>
  <c r="BH25" i="28"/>
  <c r="BH25" i="31"/>
  <c r="BH25" i="27"/>
  <c r="BH25" i="26"/>
  <c r="BH25" i="23"/>
  <c r="BH25" i="22"/>
  <c r="DH25" i="22" s="1"/>
  <c r="BH25" i="18"/>
  <c r="DH25" i="18" s="1"/>
  <c r="BH25" i="21"/>
  <c r="DH25" i="21" s="1"/>
  <c r="BH25" i="20"/>
  <c r="DH25" i="20" s="1"/>
  <c r="BH25" i="19"/>
  <c r="DH25" i="19" s="1"/>
  <c r="BH25" i="17"/>
  <c r="DH25" i="17" s="1"/>
  <c r="BH25" i="60"/>
  <c r="DH25" i="60" s="1"/>
  <c r="N21" i="17"/>
  <c r="M9" i="18"/>
  <c r="N7" i="18"/>
  <c r="E20" i="61"/>
  <c r="M14" i="19"/>
  <c r="M21" i="19"/>
  <c r="K26" i="22"/>
  <c r="E14" i="61"/>
  <c r="L24" i="21"/>
  <c r="J25" i="22"/>
  <c r="E5" i="61"/>
  <c r="BH16" i="59"/>
  <c r="BH16" i="58"/>
  <c r="BH16" i="57"/>
  <c r="BH16" i="56"/>
  <c r="BH16" i="55"/>
  <c r="BH16" i="54"/>
  <c r="BH16" i="53"/>
  <c r="BH16" i="52"/>
  <c r="BH16" i="50"/>
  <c r="BH16" i="51"/>
  <c r="BH16" i="48"/>
  <c r="BH16" i="49"/>
  <c r="BH16" i="47"/>
  <c r="BH16" i="44"/>
  <c r="BH16" i="46"/>
  <c r="BH16" i="45"/>
  <c r="BH16" i="41"/>
  <c r="BH16" i="40"/>
  <c r="BH16" i="43"/>
  <c r="BH16" i="42"/>
  <c r="BH16" i="38"/>
  <c r="BH16" i="37"/>
  <c r="BH16" i="36"/>
  <c r="BH16" i="39"/>
  <c r="BH16" i="34"/>
  <c r="BH16" i="33"/>
  <c r="BH16" i="32"/>
  <c r="BH16" i="35"/>
  <c r="BH16" i="30"/>
  <c r="BH16" i="26"/>
  <c r="BH16" i="27"/>
  <c r="BH16" i="25"/>
  <c r="BH16" i="24"/>
  <c r="BH16" i="31"/>
  <c r="BH16" i="28"/>
  <c r="BH16" i="23"/>
  <c r="DH16" i="23" s="1"/>
  <c r="BH16" i="21"/>
  <c r="DH16" i="21" s="1"/>
  <c r="BH16" i="17"/>
  <c r="DH16" i="17" s="1"/>
  <c r="BH16" i="22"/>
  <c r="DH16" i="22" s="1"/>
  <c r="BH16" i="18"/>
  <c r="DH16" i="18" s="1"/>
  <c r="BH16" i="20"/>
  <c r="DH16" i="20" s="1"/>
  <c r="BH16" i="19"/>
  <c r="DH16" i="19" s="1"/>
  <c r="BH16" i="60"/>
  <c r="DH16" i="60" s="1"/>
  <c r="U11" i="60"/>
  <c r="L6" i="18"/>
  <c r="DG30" i="20"/>
  <c r="L14" i="20"/>
  <c r="K21" i="22"/>
  <c r="BH11" i="59"/>
  <c r="BH11" i="58"/>
  <c r="BH11" i="57"/>
  <c r="BH11" i="56"/>
  <c r="BH11" i="54"/>
  <c r="BH11" i="55"/>
  <c r="BH11" i="53"/>
  <c r="BH11" i="52"/>
  <c r="BH11" i="50"/>
  <c r="BH11" i="51"/>
  <c r="BH11" i="48"/>
  <c r="BH11" i="49"/>
  <c r="BH11" i="46"/>
  <c r="BH11" i="45"/>
  <c r="BH11" i="44"/>
  <c r="BH11" i="47"/>
  <c r="BH11" i="43"/>
  <c r="BH11" i="42"/>
  <c r="BH11" i="41"/>
  <c r="BH11" i="40"/>
  <c r="BH11" i="39"/>
  <c r="BH11" i="38"/>
  <c r="BH11" i="37"/>
  <c r="BH11" i="36"/>
  <c r="BH11" i="33"/>
  <c r="BH11" i="34"/>
  <c r="BH11" i="35"/>
  <c r="BH11" i="31"/>
  <c r="BH11" i="27"/>
  <c r="BH11" i="25"/>
  <c r="BH11" i="32"/>
  <c r="BH11" i="28"/>
  <c r="BH11" i="30"/>
  <c r="BH11" i="26"/>
  <c r="BH11" i="24"/>
  <c r="DH11" i="24" s="1"/>
  <c r="BH11" i="22"/>
  <c r="DH11" i="22" s="1"/>
  <c r="BH11" i="21"/>
  <c r="DH11" i="21" s="1"/>
  <c r="BH11" i="19"/>
  <c r="DH11" i="19" s="1"/>
  <c r="BH11" i="20"/>
  <c r="DH11" i="20" s="1"/>
  <c r="BH11" i="23"/>
  <c r="DH11" i="23" s="1"/>
  <c r="BH11" i="18"/>
  <c r="DH11" i="18" s="1"/>
  <c r="BH11" i="17"/>
  <c r="DH11" i="17" s="1"/>
  <c r="BH11" i="60"/>
  <c r="DH11" i="60" s="1"/>
  <c r="M23" i="18"/>
  <c r="O7" i="17"/>
  <c r="N12" i="19"/>
  <c r="K14" i="21"/>
  <c r="L21" i="20"/>
  <c r="B29" i="24"/>
  <c r="BH24" i="59"/>
  <c r="BH24" i="58"/>
  <c r="BH24" i="57"/>
  <c r="BH24" i="56"/>
  <c r="BH24" i="55"/>
  <c r="BH24" i="54"/>
  <c r="BH24" i="53"/>
  <c r="BH24" i="52"/>
  <c r="BH24" i="51"/>
  <c r="BH24" i="49"/>
  <c r="BH24" i="50"/>
  <c r="BH24" i="47"/>
  <c r="BH24" i="48"/>
  <c r="BH24" i="45"/>
  <c r="BH24" i="46"/>
  <c r="BH24" i="44"/>
  <c r="BH24" i="42"/>
  <c r="BH24" i="41"/>
  <c r="BH24" i="43"/>
  <c r="BH24" i="40"/>
  <c r="BH24" i="37"/>
  <c r="BH24" i="39"/>
  <c r="BH24" i="36"/>
  <c r="BH24" i="38"/>
  <c r="BH24" i="32"/>
  <c r="BH24" i="35"/>
  <c r="BH24" i="33"/>
  <c r="BH24" i="34"/>
  <c r="BH24" i="30"/>
  <c r="BH24" i="27"/>
  <c r="BH24" i="25"/>
  <c r="BH24" i="26"/>
  <c r="BH24" i="23"/>
  <c r="DH24" i="23" s="1"/>
  <c r="BH24" i="24"/>
  <c r="DH24" i="24" s="1"/>
  <c r="BH24" i="31"/>
  <c r="BH24" i="28"/>
  <c r="BH24" i="21"/>
  <c r="DH24" i="21" s="1"/>
  <c r="BH24" i="20"/>
  <c r="DH24" i="20" s="1"/>
  <c r="BH24" i="19"/>
  <c r="DH24" i="19" s="1"/>
  <c r="BH24" i="17"/>
  <c r="DH24" i="17" s="1"/>
  <c r="BH24" i="18"/>
  <c r="DH24" i="18" s="1"/>
  <c r="BH24" i="22"/>
  <c r="DH24" i="22" s="1"/>
  <c r="BH24" i="60"/>
  <c r="DH24" i="60" s="1"/>
  <c r="D15" i="25"/>
  <c r="E15" i="25" s="1"/>
  <c r="F15" i="25" s="1"/>
  <c r="DF15" i="25" s="1"/>
  <c r="B23" i="27"/>
  <c r="C23" i="26"/>
  <c r="D23" i="26" s="1"/>
  <c r="E23" i="26" s="1"/>
  <c r="B13" i="27"/>
  <c r="C13" i="26"/>
  <c r="D13" i="26" s="1"/>
  <c r="E13" i="26" s="1"/>
  <c r="B25" i="26"/>
  <c r="C25" i="25"/>
  <c r="D25" i="25" s="1"/>
  <c r="E25" i="25" s="1"/>
  <c r="F25" i="25" s="1"/>
  <c r="C10" i="25"/>
  <c r="D10" i="25" s="1"/>
  <c r="E10" i="25" s="1"/>
  <c r="F10" i="25" s="1"/>
  <c r="DF10" i="25" s="1"/>
  <c r="B10" i="26"/>
  <c r="H11" i="25"/>
  <c r="DG11" i="25"/>
  <c r="DH9" i="24"/>
  <c r="I9" i="24"/>
  <c r="DG30" i="18"/>
  <c r="DG23" i="25"/>
  <c r="H23" i="25"/>
  <c r="K23" i="22"/>
  <c r="M13" i="19"/>
  <c r="N15" i="17"/>
  <c r="N19" i="17"/>
  <c r="K15" i="21"/>
  <c r="J13" i="23"/>
  <c r="N18" i="17"/>
  <c r="J21" i="23"/>
  <c r="N20" i="17"/>
  <c r="M17" i="20"/>
  <c r="BH6" i="59"/>
  <c r="BH6" i="58"/>
  <c r="BH6" i="57"/>
  <c r="BH6" i="56"/>
  <c r="BH6" i="55"/>
  <c r="BH6" i="54"/>
  <c r="BH6" i="53"/>
  <c r="BH6" i="52"/>
  <c r="BH6" i="50"/>
  <c r="BH6" i="51"/>
  <c r="BH6" i="48"/>
  <c r="BH6" i="49"/>
  <c r="BH6" i="47"/>
  <c r="BH6" i="45"/>
  <c r="BH6" i="44"/>
  <c r="BH6" i="46"/>
  <c r="BH6" i="43"/>
  <c r="BH6" i="41"/>
  <c r="BH6" i="42"/>
  <c r="BH6" i="40"/>
  <c r="BH6" i="39"/>
  <c r="BH6" i="37"/>
  <c r="BH6" i="36"/>
  <c r="BH6" i="38"/>
  <c r="BH6" i="34"/>
  <c r="BH6" i="35"/>
  <c r="BH6" i="33"/>
  <c r="BH6" i="30"/>
  <c r="BH6" i="26"/>
  <c r="BH6" i="31"/>
  <c r="BH6" i="28"/>
  <c r="BH6" i="32"/>
  <c r="BH6" i="27"/>
  <c r="BH6" i="25"/>
  <c r="BH6" i="24"/>
  <c r="BH6" i="23"/>
  <c r="DH6" i="23" s="1"/>
  <c r="BH6" i="22"/>
  <c r="DH6" i="22" s="1"/>
  <c r="BH6" i="18"/>
  <c r="DH6" i="18" s="1"/>
  <c r="BH6" i="21"/>
  <c r="DH6" i="21" s="1"/>
  <c r="BH6" i="20"/>
  <c r="DH6" i="20" s="1"/>
  <c r="BH6" i="17"/>
  <c r="DH6" i="17" s="1"/>
  <c r="BH6" i="19"/>
  <c r="DH6" i="19" s="1"/>
  <c r="BH6" i="60"/>
  <c r="DH6" i="60" s="1"/>
  <c r="K5" i="21"/>
  <c r="N12" i="18"/>
  <c r="D4" i="61"/>
  <c r="D4" i="78" s="1"/>
  <c r="J12" i="23"/>
  <c r="F19" i="61"/>
  <c r="H4" i="22"/>
  <c r="G29" i="22"/>
  <c r="M9" i="20"/>
  <c r="I5" i="23"/>
  <c r="BH27" i="59"/>
  <c r="BH27" i="58"/>
  <c r="BH27" i="57"/>
  <c r="BH27" i="56"/>
  <c r="BH27" i="55"/>
  <c r="BH27" i="54"/>
  <c r="BH27" i="53"/>
  <c r="BH27" i="51"/>
  <c r="BH27" i="52"/>
  <c r="BH27" i="49"/>
  <c r="BH27" i="50"/>
  <c r="BH27" i="47"/>
  <c r="BH27" i="48"/>
  <c r="BH27" i="44"/>
  <c r="BH27" i="46"/>
  <c r="BH27" i="45"/>
  <c r="BH27" i="40"/>
  <c r="BH27" i="43"/>
  <c r="BH27" i="42"/>
  <c r="BH27" i="41"/>
  <c r="BH27" i="37"/>
  <c r="BH27" i="36"/>
  <c r="BH27" i="39"/>
  <c r="BH27" i="38"/>
  <c r="BH27" i="35"/>
  <c r="BH27" i="33"/>
  <c r="BH27" i="34"/>
  <c r="BH27" i="32"/>
  <c r="BH27" i="27"/>
  <c r="BH27" i="24"/>
  <c r="DH27" i="24" s="1"/>
  <c r="BH27" i="23"/>
  <c r="DH27" i="23" s="1"/>
  <c r="BH27" i="30"/>
  <c r="BH27" i="28"/>
  <c r="BH27" i="26"/>
  <c r="BH27" i="25"/>
  <c r="BH27" i="31"/>
  <c r="BH27" i="17"/>
  <c r="DH27" i="17" s="1"/>
  <c r="BH27" i="22"/>
  <c r="DH27" i="22" s="1"/>
  <c r="BH27" i="19"/>
  <c r="DH27" i="19" s="1"/>
  <c r="BH27" i="18"/>
  <c r="DH27" i="18" s="1"/>
  <c r="BH27" i="21"/>
  <c r="DH27" i="21" s="1"/>
  <c r="BH27" i="20"/>
  <c r="DH27" i="20" s="1"/>
  <c r="BH27" i="60"/>
  <c r="DH27" i="60" s="1"/>
  <c r="DG28" i="25"/>
  <c r="H28" i="25"/>
  <c r="O25" i="17"/>
  <c r="L16" i="18"/>
  <c r="K25" i="21"/>
  <c r="M15" i="18"/>
  <c r="N8" i="17"/>
  <c r="N11" i="17"/>
  <c r="K16" i="21"/>
  <c r="U24" i="60"/>
  <c r="N26" i="17"/>
  <c r="BH26" i="59"/>
  <c r="BH26" i="58"/>
  <c r="BH26" i="57"/>
  <c r="BH26" i="56"/>
  <c r="BH26" i="55"/>
  <c r="BH26" i="53"/>
  <c r="BH26" i="54"/>
  <c r="BH26" i="51"/>
  <c r="BH26" i="52"/>
  <c r="BH26" i="49"/>
  <c r="BH26" i="50"/>
  <c r="BH26" i="48"/>
  <c r="BH26" i="47"/>
  <c r="BH26" i="45"/>
  <c r="BH26" i="44"/>
  <c r="BH26" i="46"/>
  <c r="BH26" i="43"/>
  <c r="BH26" i="41"/>
  <c r="BH26" i="42"/>
  <c r="BH26" i="40"/>
  <c r="BH26" i="39"/>
  <c r="BH26" i="38"/>
  <c r="BH26" i="37"/>
  <c r="BH26" i="36"/>
  <c r="BH26" i="35"/>
  <c r="BH26" i="33"/>
  <c r="BH26" i="34"/>
  <c r="BH26" i="32"/>
  <c r="BH26" i="28"/>
  <c r="BH26" i="26"/>
  <c r="BH26" i="31"/>
  <c r="BH26" i="27"/>
  <c r="BH26" i="30"/>
  <c r="BH26" i="25"/>
  <c r="BH26" i="24"/>
  <c r="BH26" i="23"/>
  <c r="DH26" i="23" s="1"/>
  <c r="BH26" i="19"/>
  <c r="DH26" i="19" s="1"/>
  <c r="BH26" i="17"/>
  <c r="DH26" i="17" s="1"/>
  <c r="BH26" i="21"/>
  <c r="DH26" i="21" s="1"/>
  <c r="BH26" i="20"/>
  <c r="DH26" i="20" s="1"/>
  <c r="BH26" i="22"/>
  <c r="DH26" i="22" s="1"/>
  <c r="BH26" i="18"/>
  <c r="DH26" i="18" s="1"/>
  <c r="BH26" i="60"/>
  <c r="DH26" i="60" s="1"/>
  <c r="M19" i="18"/>
  <c r="H17" i="25"/>
  <c r="DG17" i="25"/>
  <c r="M10" i="19"/>
  <c r="M28" i="20"/>
  <c r="I26" i="23"/>
  <c r="E7" i="61"/>
  <c r="BH19" i="59"/>
  <c r="BH19" i="58"/>
  <c r="BH19" i="57"/>
  <c r="BH19" i="56"/>
  <c r="BH19" i="55"/>
  <c r="BH19" i="53"/>
  <c r="BH19" i="54"/>
  <c r="BH19" i="52"/>
  <c r="BH19" i="51"/>
  <c r="BH19" i="50"/>
  <c r="BH19" i="49"/>
  <c r="BH19" i="48"/>
  <c r="BH19" i="45"/>
  <c r="BH19" i="44"/>
  <c r="BH19" i="47"/>
  <c r="BH19" i="46"/>
  <c r="BH19" i="43"/>
  <c r="BH19" i="41"/>
  <c r="BH19" i="42"/>
  <c r="BH19" i="40"/>
  <c r="BH19" i="38"/>
  <c r="BH19" i="36"/>
  <c r="BH19" i="37"/>
  <c r="BH19" i="39"/>
  <c r="BH19" i="33"/>
  <c r="BH19" i="32"/>
  <c r="BH19" i="35"/>
  <c r="BH19" i="34"/>
  <c r="BH19" i="31"/>
  <c r="BH19" i="30"/>
  <c r="BH19" i="28"/>
  <c r="BH19" i="27"/>
  <c r="BH19" i="25"/>
  <c r="BH19" i="26"/>
  <c r="BH19" i="24"/>
  <c r="BH19" i="23"/>
  <c r="DH19" i="23" s="1"/>
  <c r="BH19" i="17"/>
  <c r="DH19" i="17" s="1"/>
  <c r="BH19" i="22"/>
  <c r="DH19" i="22" s="1"/>
  <c r="BH19" i="20"/>
  <c r="DH19" i="20" s="1"/>
  <c r="BH19" i="19"/>
  <c r="DH19" i="19" s="1"/>
  <c r="BH19" i="21"/>
  <c r="DH19" i="21" s="1"/>
  <c r="BH19" i="18"/>
  <c r="DH19" i="18" s="1"/>
  <c r="BH19" i="60"/>
  <c r="DH19" i="60" s="1"/>
  <c r="J28" i="23"/>
  <c r="K28" i="22"/>
  <c r="I17" i="24"/>
  <c r="M28" i="18"/>
  <c r="E25" i="61"/>
  <c r="M22" i="18"/>
  <c r="L4" i="18"/>
  <c r="K29" i="18"/>
  <c r="BH8" i="59"/>
  <c r="BH8" i="58"/>
  <c r="BH8" i="57"/>
  <c r="BH8" i="56"/>
  <c r="BH8" i="55"/>
  <c r="BH8" i="54"/>
  <c r="BH8" i="53"/>
  <c r="BH8" i="52"/>
  <c r="BH8" i="50"/>
  <c r="BH8" i="51"/>
  <c r="BH8" i="48"/>
  <c r="BH8" i="49"/>
  <c r="BH8" i="46"/>
  <c r="BH8" i="45"/>
  <c r="BH8" i="44"/>
  <c r="BH8" i="47"/>
  <c r="BH8" i="41"/>
  <c r="BH8" i="40"/>
  <c r="BH8" i="43"/>
  <c r="BH8" i="42"/>
  <c r="BH8" i="38"/>
  <c r="BH8" i="37"/>
  <c r="BH8" i="36"/>
  <c r="BH8" i="39"/>
  <c r="BH8" i="34"/>
  <c r="BH8" i="33"/>
  <c r="BH8" i="35"/>
  <c r="BH8" i="32"/>
  <c r="BH8" i="25"/>
  <c r="BH8" i="24"/>
  <c r="DH8" i="24" s="1"/>
  <c r="BH8" i="27"/>
  <c r="BH8" i="26"/>
  <c r="BH8" i="31"/>
  <c r="BH8" i="30"/>
  <c r="BH8" i="28"/>
  <c r="BH8" i="23"/>
  <c r="DH8" i="23" s="1"/>
  <c r="BH8" i="21"/>
  <c r="DH8" i="21" s="1"/>
  <c r="BH8" i="22"/>
  <c r="DH8" i="22" s="1"/>
  <c r="BH8" i="18"/>
  <c r="DH8" i="18" s="1"/>
  <c r="BH8" i="17"/>
  <c r="DH8" i="17" s="1"/>
  <c r="BH8" i="20"/>
  <c r="DH8" i="20" s="1"/>
  <c r="BH8" i="19"/>
  <c r="DH8" i="19" s="1"/>
  <c r="BH8" i="60"/>
  <c r="DH8" i="60" s="1"/>
  <c r="N26" i="19"/>
  <c r="BH20" i="59"/>
  <c r="BH20" i="58"/>
  <c r="BH20" i="57"/>
  <c r="BH20" i="56"/>
  <c r="BH20" i="55"/>
  <c r="BH20" i="54"/>
  <c r="BH20" i="53"/>
  <c r="BH20" i="51"/>
  <c r="BH20" i="52"/>
  <c r="BH20" i="50"/>
  <c r="BH20" i="49"/>
  <c r="BH20" i="48"/>
  <c r="BH20" i="45"/>
  <c r="BH20" i="47"/>
  <c r="BH20" i="46"/>
  <c r="BH20" i="44"/>
  <c r="BH20" i="41"/>
  <c r="BH20" i="42"/>
  <c r="BH20" i="40"/>
  <c r="BH20" i="43"/>
  <c r="BH20" i="39"/>
  <c r="BH20" i="36"/>
  <c r="BH20" i="38"/>
  <c r="BH20" i="37"/>
  <c r="BH20" i="34"/>
  <c r="BH20" i="32"/>
  <c r="BH20" i="35"/>
  <c r="BH20" i="33"/>
  <c r="BH20" i="30"/>
  <c r="BH20" i="27"/>
  <c r="BH20" i="25"/>
  <c r="BH20" i="28"/>
  <c r="BH20" i="26"/>
  <c r="BH20" i="24"/>
  <c r="BH20" i="23"/>
  <c r="DH20" i="23" s="1"/>
  <c r="BH20" i="31"/>
  <c r="BH20" i="22"/>
  <c r="DH20" i="22" s="1"/>
  <c r="BH20" i="19"/>
  <c r="DH20" i="19" s="1"/>
  <c r="BH20" i="20"/>
  <c r="DH20" i="20" s="1"/>
  <c r="BH20" i="21"/>
  <c r="DH20" i="21" s="1"/>
  <c r="BH20" i="18"/>
  <c r="DH20" i="18" s="1"/>
  <c r="BH20" i="17"/>
  <c r="DH20" i="17" s="1"/>
  <c r="BH20" i="60"/>
  <c r="DH20" i="60" s="1"/>
  <c r="K6" i="21"/>
  <c r="L12" i="21"/>
  <c r="BH28" i="59"/>
  <c r="BH28" i="58"/>
  <c r="BH28" i="57"/>
  <c r="BH28" i="56"/>
  <c r="BH28" i="55"/>
  <c r="BH28" i="54"/>
  <c r="BH28" i="53"/>
  <c r="BH28" i="52"/>
  <c r="BH28" i="51"/>
  <c r="BH28" i="50"/>
  <c r="BH28" i="49"/>
  <c r="BH28" i="48"/>
  <c r="BH28" i="47"/>
  <c r="BH28" i="46"/>
  <c r="BH28" i="45"/>
  <c r="BH28" i="44"/>
  <c r="BH28" i="43"/>
  <c r="BH28" i="41"/>
  <c r="BH28" i="40"/>
  <c r="BH28" i="42"/>
  <c r="BH28" i="39"/>
  <c r="BH28" i="38"/>
  <c r="BH28" i="36"/>
  <c r="BH28" i="37"/>
  <c r="BH28" i="34"/>
  <c r="BH28" i="32"/>
  <c r="BH28" i="33"/>
  <c r="BH28" i="35"/>
  <c r="BH28" i="27"/>
  <c r="BH28" i="26"/>
  <c r="BH28" i="25"/>
  <c r="BH28" i="24"/>
  <c r="DH28" i="24" s="1"/>
  <c r="BH28" i="23"/>
  <c r="DH28" i="23" s="1"/>
  <c r="BH28" i="28"/>
  <c r="BH28" i="31"/>
  <c r="BH28" i="30"/>
  <c r="BH28" i="22"/>
  <c r="DH28" i="22" s="1"/>
  <c r="BH28" i="19"/>
  <c r="DH28" i="19" s="1"/>
  <c r="BH28" i="18"/>
  <c r="DH28" i="18" s="1"/>
  <c r="BH28" i="21"/>
  <c r="DH28" i="21" s="1"/>
  <c r="BH28" i="20"/>
  <c r="DH28" i="20" s="1"/>
  <c r="BH28" i="17"/>
  <c r="DH28" i="17" s="1"/>
  <c r="BH28" i="60"/>
  <c r="DH28" i="60" s="1"/>
  <c r="L11" i="21"/>
  <c r="L5" i="20"/>
  <c r="D19" i="25"/>
  <c r="E19" i="25" s="1"/>
  <c r="F19" i="25" s="1"/>
  <c r="DF19" i="25" s="1"/>
  <c r="J17" i="23"/>
  <c r="H24" i="25"/>
  <c r="DG24" i="25"/>
  <c r="BH5" i="59"/>
  <c r="BH5" i="58"/>
  <c r="BH5" i="57"/>
  <c r="BH5" i="56"/>
  <c r="BH5" i="54"/>
  <c r="BH5" i="55"/>
  <c r="BH5" i="53"/>
  <c r="BH5" i="52"/>
  <c r="BH5" i="50"/>
  <c r="BH5" i="51"/>
  <c r="BH5" i="48"/>
  <c r="BH5" i="49"/>
  <c r="BH5" i="46"/>
  <c r="BH5" i="45"/>
  <c r="BH5" i="44"/>
  <c r="BH5" i="47"/>
  <c r="BH5" i="42"/>
  <c r="BH5" i="43"/>
  <c r="BH5" i="41"/>
  <c r="BH5" i="40"/>
  <c r="BH5" i="38"/>
  <c r="BH5" i="39"/>
  <c r="BH5" i="37"/>
  <c r="BH5" i="33"/>
  <c r="BH5" i="36"/>
  <c r="BH5" i="34"/>
  <c r="BH5" i="35"/>
  <c r="BH5" i="32"/>
  <c r="BH5" i="27"/>
  <c r="BH5" i="24"/>
  <c r="BH5" i="30"/>
  <c r="BH5" i="25"/>
  <c r="BH5" i="31"/>
  <c r="BH5" i="26"/>
  <c r="BH5" i="28"/>
  <c r="BH5" i="19"/>
  <c r="DH5" i="19" s="1"/>
  <c r="BH5" i="17"/>
  <c r="DH5" i="17" s="1"/>
  <c r="BH5" i="22"/>
  <c r="DH5" i="22" s="1"/>
  <c r="BH5" i="18"/>
  <c r="DH5" i="18" s="1"/>
  <c r="BH5" i="23"/>
  <c r="DH5" i="23" s="1"/>
  <c r="BH5" i="21"/>
  <c r="DH5" i="21" s="1"/>
  <c r="BH5" i="20"/>
  <c r="DH5" i="20" s="1"/>
  <c r="BH5" i="60"/>
  <c r="DH5" i="60" s="1"/>
  <c r="K12" i="22"/>
  <c r="N23" i="19"/>
  <c r="E16" i="61"/>
  <c r="E5" i="78" s="1"/>
  <c r="DG26" i="24"/>
  <c r="H26" i="24"/>
  <c r="L5" i="18"/>
  <c r="N9" i="17"/>
  <c r="K10" i="21"/>
  <c r="BH23" i="59"/>
  <c r="BH23" i="58"/>
  <c r="BH23" i="57"/>
  <c r="BH23" i="56"/>
  <c r="BH23" i="55"/>
  <c r="BH23" i="54"/>
  <c r="BH23" i="53"/>
  <c r="BH23" i="51"/>
  <c r="BH23" i="52"/>
  <c r="BH23" i="49"/>
  <c r="BH23" i="50"/>
  <c r="BH23" i="48"/>
  <c r="BH23" i="47"/>
  <c r="BH23" i="44"/>
  <c r="BH23" i="45"/>
  <c r="BH23" i="46"/>
  <c r="BH23" i="42"/>
  <c r="BH23" i="43"/>
  <c r="BH23" i="41"/>
  <c r="BH23" i="40"/>
  <c r="BH23" i="38"/>
  <c r="BH23" i="36"/>
  <c r="BH23" i="37"/>
  <c r="BH23" i="39"/>
  <c r="BH23" i="34"/>
  <c r="BH23" i="33"/>
  <c r="BH23" i="32"/>
  <c r="BH23" i="35"/>
  <c r="BH23" i="31"/>
  <c r="BH23" i="28"/>
  <c r="BH23" i="30"/>
  <c r="BH23" i="27"/>
  <c r="BH23" i="25"/>
  <c r="BH23" i="23"/>
  <c r="DH23" i="23" s="1"/>
  <c r="BH23" i="26"/>
  <c r="BH23" i="24"/>
  <c r="DH23" i="24" s="1"/>
  <c r="BH23" i="21"/>
  <c r="DH23" i="21" s="1"/>
  <c r="BH23" i="20"/>
  <c r="DH23" i="20" s="1"/>
  <c r="BH23" i="19"/>
  <c r="DH23" i="19" s="1"/>
  <c r="BH23" i="18"/>
  <c r="DH23" i="18" s="1"/>
  <c r="BH23" i="17"/>
  <c r="DH23" i="17" s="1"/>
  <c r="BH23" i="22"/>
  <c r="DH23" i="22" s="1"/>
  <c r="BH23" i="60"/>
  <c r="DH23" i="60" s="1"/>
  <c r="K18" i="20"/>
  <c r="E11" i="61"/>
  <c r="L10" i="20"/>
  <c r="N24" i="19"/>
  <c r="L8" i="21"/>
  <c r="U13" i="60"/>
  <c r="I7" i="23"/>
  <c r="U26" i="60"/>
  <c r="C29" i="23"/>
  <c r="D4" i="23"/>
  <c r="E4" i="23" s="1"/>
  <c r="E24" i="61"/>
  <c r="DF21" i="25"/>
  <c r="G21" i="25"/>
  <c r="DH25" i="23"/>
  <c r="I25" i="23"/>
  <c r="E26" i="1"/>
  <c r="D17" i="6"/>
  <c r="J29" i="16"/>
  <c r="R17" i="15"/>
  <c r="U16" i="13"/>
  <c r="R17" i="10"/>
  <c r="Q17" i="9"/>
  <c r="S7" i="9"/>
  <c r="S12" i="9" s="1"/>
  <c r="R15" i="9"/>
  <c r="R14" i="9"/>
  <c r="R13" i="9"/>
  <c r="R16" i="9"/>
  <c r="T7" i="10"/>
  <c r="T12" i="10" s="1"/>
  <c r="S13" i="15"/>
  <c r="S15" i="15"/>
  <c r="S14" i="15"/>
  <c r="S16" i="15"/>
  <c r="S16" i="10"/>
  <c r="S14" i="10"/>
  <c r="S15" i="10"/>
  <c r="T7" i="15"/>
  <c r="T12" i="15" s="1"/>
  <c r="M34" i="12"/>
  <c r="M31" i="12"/>
  <c r="M32" i="12"/>
  <c r="M23" i="16" s="1"/>
  <c r="M33" i="12"/>
  <c r="M24" i="16" s="1"/>
  <c r="M34" i="15"/>
  <c r="M28" i="16" s="1"/>
  <c r="M31" i="15"/>
  <c r="M33" i="15"/>
  <c r="M27" i="16" s="1"/>
  <c r="M32" i="15"/>
  <c r="M26" i="16" s="1"/>
  <c r="L25" i="16"/>
  <c r="L35" i="15"/>
  <c r="M32" i="10"/>
  <c r="M8" i="16" s="1"/>
  <c r="M33" i="10"/>
  <c r="M17" i="16" s="1"/>
  <c r="M31" i="10"/>
  <c r="M7" i="16" s="1"/>
  <c r="M34" i="10"/>
  <c r="L22" i="16"/>
  <c r="L35" i="12"/>
  <c r="K4" i="16"/>
  <c r="K34" i="9"/>
  <c r="L18" i="16"/>
  <c r="L47" i="11"/>
  <c r="M46" i="11"/>
  <c r="M21" i="16" s="1"/>
  <c r="M42" i="11"/>
  <c r="M19" i="16" s="1"/>
  <c r="M45" i="11"/>
  <c r="M15" i="16" s="1"/>
  <c r="M44" i="11"/>
  <c r="M20" i="16" s="1"/>
  <c r="M43" i="11"/>
  <c r="M14" i="16" s="1"/>
  <c r="M40" i="11"/>
  <c r="M41" i="11"/>
  <c r="M13" i="16" s="1"/>
  <c r="M34" i="4"/>
  <c r="M12" i="16" s="1"/>
  <c r="M31" i="4"/>
  <c r="M32" i="4"/>
  <c r="M33" i="4"/>
  <c r="M11" i="16" s="1"/>
  <c r="M34" i="13"/>
  <c r="M32" i="13"/>
  <c r="M33" i="13"/>
  <c r="M31" i="13"/>
  <c r="R10" i="6"/>
  <c r="L31" i="9"/>
  <c r="L5" i="16" s="1"/>
  <c r="L32" i="9"/>
  <c r="L16" i="16" s="1"/>
  <c r="L33" i="9"/>
  <c r="L6" i="16" s="1"/>
  <c r="L30" i="9"/>
  <c r="L35" i="4"/>
  <c r="L11" i="16"/>
  <c r="L35" i="13"/>
  <c r="L35" i="10"/>
  <c r="L17" i="16"/>
  <c r="T17" i="4"/>
  <c r="U14" i="4"/>
  <c r="U16" i="4"/>
  <c r="U15" i="4"/>
  <c r="V7" i="4"/>
  <c r="V12" i="4" s="1"/>
  <c r="V13" i="4" s="1"/>
  <c r="U13" i="13"/>
  <c r="V7" i="13"/>
  <c r="V12" i="13" s="1"/>
  <c r="V15" i="13" s="1"/>
  <c r="U14" i="13"/>
  <c r="T17" i="13"/>
  <c r="U16" i="12"/>
  <c r="U14" i="12"/>
  <c r="U13" i="12"/>
  <c r="V7" i="12"/>
  <c r="V12" i="12" s="1"/>
  <c r="V15" i="12" s="1"/>
  <c r="T17" i="12"/>
  <c r="V10" i="11"/>
  <c r="V15" i="11" s="1"/>
  <c r="V16" i="11" s="1"/>
  <c r="U19" i="11"/>
  <c r="U21" i="11"/>
  <c r="U22" i="11"/>
  <c r="U20" i="11"/>
  <c r="T23" i="11"/>
  <c r="U18" i="11"/>
  <c r="U16" i="11"/>
  <c r="U17" i="11"/>
  <c r="S22" i="6"/>
  <c r="S3" i="6"/>
  <c r="P22" i="5"/>
  <c r="Q20" i="5"/>
  <c r="T20" i="6" s="1"/>
  <c r="T8" i="6" s="1"/>
  <c r="Q19" i="5"/>
  <c r="T19" i="6" s="1"/>
  <c r="T7" i="6" s="1"/>
  <c r="Q16" i="5"/>
  <c r="T16" i="6" s="1"/>
  <c r="T4" i="6" s="1"/>
  <c r="Q21" i="5"/>
  <c r="T21" i="6" s="1"/>
  <c r="T9" i="6" s="1"/>
  <c r="Q17" i="5"/>
  <c r="T17" i="6" s="1"/>
  <c r="Q18" i="5"/>
  <c r="T18" i="6" s="1"/>
  <c r="T6" i="6" s="1"/>
  <c r="Q15" i="5"/>
  <c r="T15" i="6" s="1"/>
  <c r="T3" i="6" s="1"/>
  <c r="R10" i="5"/>
  <c r="R14" i="5" s="1"/>
  <c r="C28" i="1"/>
  <c r="C19" i="6" s="1"/>
  <c r="D27" i="1"/>
  <c r="DF25" i="25" l="1"/>
  <c r="G25" i="25"/>
  <c r="DF22" i="25"/>
  <c r="G22" i="25"/>
  <c r="DF24" i="26"/>
  <c r="G24" i="26"/>
  <c r="DF20" i="26"/>
  <c r="G20" i="26"/>
  <c r="DF27" i="26"/>
  <c r="G27" i="26"/>
  <c r="G9" i="26"/>
  <c r="DF9" i="26"/>
  <c r="DF14" i="26"/>
  <c r="G14" i="26"/>
  <c r="G8" i="26"/>
  <c r="DF8" i="26"/>
  <c r="G26" i="26"/>
  <c r="DF26" i="26"/>
  <c r="DF21" i="26"/>
  <c r="G21" i="26"/>
  <c r="G7" i="25"/>
  <c r="DF7" i="25"/>
  <c r="DF15" i="26"/>
  <c r="G15" i="26"/>
  <c r="DG14" i="25"/>
  <c r="H14" i="25"/>
  <c r="G13" i="26"/>
  <c r="F16" i="25"/>
  <c r="DF16" i="25" s="1"/>
  <c r="H18" i="23"/>
  <c r="I18" i="23" s="1"/>
  <c r="DG18" i="23"/>
  <c r="DG30" i="23" s="1"/>
  <c r="F4" i="23"/>
  <c r="G10" i="25"/>
  <c r="F6" i="25"/>
  <c r="DF6" i="25" s="1"/>
  <c r="F7" i="26"/>
  <c r="DH18" i="23"/>
  <c r="DH30" i="23" s="1"/>
  <c r="G14" i="24"/>
  <c r="F13" i="26"/>
  <c r="DF13" i="26" s="1"/>
  <c r="G21" i="24"/>
  <c r="G15" i="24"/>
  <c r="G15" i="25"/>
  <c r="DF18" i="25"/>
  <c r="F18" i="25"/>
  <c r="G5" i="25"/>
  <c r="F5" i="25"/>
  <c r="DF5" i="25" s="1"/>
  <c r="R7" i="60"/>
  <c r="Q29" i="60"/>
  <c r="F19" i="26"/>
  <c r="DF19" i="26" s="1"/>
  <c r="F28" i="26"/>
  <c r="DF28" i="26" s="1"/>
  <c r="G26" i="25"/>
  <c r="G19" i="25"/>
  <c r="G13" i="25"/>
  <c r="G18" i="25"/>
  <c r="G12" i="26"/>
  <c r="G18" i="24"/>
  <c r="F18" i="24"/>
  <c r="DF18" i="24" s="1"/>
  <c r="DF30" i="24" s="1"/>
  <c r="G22" i="24"/>
  <c r="G19" i="24"/>
  <c r="G13" i="24"/>
  <c r="DF14" i="25"/>
  <c r="J4" i="19"/>
  <c r="I29" i="19"/>
  <c r="L4" i="17"/>
  <c r="K29" i="17"/>
  <c r="F23" i="26"/>
  <c r="DF23" i="26" s="1"/>
  <c r="G25" i="24"/>
  <c r="G12" i="25"/>
  <c r="DF30" i="25"/>
  <c r="DG10" i="25"/>
  <c r="H10" i="25"/>
  <c r="DG19" i="25"/>
  <c r="H19" i="25"/>
  <c r="BJ19" i="59"/>
  <c r="BJ19" i="58"/>
  <c r="BJ19" i="57"/>
  <c r="BJ19" i="56"/>
  <c r="BJ19" i="55"/>
  <c r="BJ19" i="53"/>
  <c r="BJ19" i="54"/>
  <c r="BJ19" i="52"/>
  <c r="BJ19" i="51"/>
  <c r="BJ19" i="50"/>
  <c r="BJ19" i="49"/>
  <c r="BJ19" i="48"/>
  <c r="BJ19" i="47"/>
  <c r="BJ19" i="46"/>
  <c r="BJ19" i="45"/>
  <c r="BJ19" i="44"/>
  <c r="BJ19" i="41"/>
  <c r="BJ19" i="42"/>
  <c r="BJ19" i="40"/>
  <c r="BJ19" i="43"/>
  <c r="BJ19" i="39"/>
  <c r="BJ19" i="38"/>
  <c r="BJ19" i="36"/>
  <c r="BJ19" i="37"/>
  <c r="BJ19" i="35"/>
  <c r="BJ19" i="34"/>
  <c r="BJ19" i="33"/>
  <c r="BJ19" i="27"/>
  <c r="BJ19" i="25"/>
  <c r="BJ19" i="26"/>
  <c r="BJ19" i="24"/>
  <c r="BJ19" i="23"/>
  <c r="DJ19" i="23" s="1"/>
  <c r="BJ19" i="31"/>
  <c r="BJ19" i="32"/>
  <c r="BJ19" i="30"/>
  <c r="BJ19" i="28"/>
  <c r="BJ19" i="20"/>
  <c r="DJ19" i="20" s="1"/>
  <c r="BJ19" i="19"/>
  <c r="DJ19" i="19" s="1"/>
  <c r="BJ19" i="21"/>
  <c r="DJ19" i="21" s="1"/>
  <c r="BJ19" i="18"/>
  <c r="DJ19" i="18" s="1"/>
  <c r="BJ19" i="17"/>
  <c r="DJ19" i="17" s="1"/>
  <c r="BJ19" i="22"/>
  <c r="DJ19" i="22" s="1"/>
  <c r="BJ19" i="60"/>
  <c r="DJ19" i="60" s="1"/>
  <c r="BH4" i="59"/>
  <c r="BH4" i="58"/>
  <c r="BH4" i="57"/>
  <c r="BH4" i="56"/>
  <c r="BH4" i="55"/>
  <c r="BH4" i="54"/>
  <c r="BH4" i="52"/>
  <c r="BH4" i="53"/>
  <c r="BH4" i="50"/>
  <c r="BH4" i="51"/>
  <c r="BH4" i="49"/>
  <c r="BH4" i="48"/>
  <c r="BH4" i="47"/>
  <c r="BH4" i="46"/>
  <c r="BH4" i="45"/>
  <c r="BH4" i="41"/>
  <c r="BH4" i="44"/>
  <c r="BH4" i="42"/>
  <c r="BH4" i="43"/>
  <c r="BH4" i="40"/>
  <c r="BH4" i="39"/>
  <c r="BH4" i="38"/>
  <c r="BH4" i="37"/>
  <c r="BH4" i="35"/>
  <c r="BH4" i="33"/>
  <c r="BH4" i="36"/>
  <c r="BH4" i="34"/>
  <c r="BH4" i="28"/>
  <c r="BH4" i="27"/>
  <c r="BH4" i="32"/>
  <c r="BH4" i="30"/>
  <c r="BH4" i="25"/>
  <c r="BH4" i="24"/>
  <c r="BH4" i="31"/>
  <c r="BH4" i="26"/>
  <c r="BH4" i="23"/>
  <c r="BH4" i="21"/>
  <c r="DH4" i="21" s="1"/>
  <c r="DH29" i="21" s="1"/>
  <c r="BH4" i="20"/>
  <c r="DH4" i="20" s="1"/>
  <c r="DH29" i="20" s="1"/>
  <c r="BH4" i="19"/>
  <c r="DH4" i="19" s="1"/>
  <c r="DH29" i="19" s="1"/>
  <c r="BH4" i="18"/>
  <c r="DH4" i="18" s="1"/>
  <c r="DH29" i="18" s="1"/>
  <c r="BH4" i="17"/>
  <c r="DH4" i="17" s="1"/>
  <c r="DH29" i="17" s="1"/>
  <c r="BH4" i="22"/>
  <c r="BH4" i="60"/>
  <c r="DH4" i="60" s="1"/>
  <c r="DH29" i="60" s="1"/>
  <c r="H13" i="25"/>
  <c r="DG13" i="25"/>
  <c r="C18" i="26"/>
  <c r="D18" i="26" s="1"/>
  <c r="E18" i="26" s="1"/>
  <c r="B18" i="27"/>
  <c r="B23" i="28"/>
  <c r="C23" i="27"/>
  <c r="D23" i="27" s="1"/>
  <c r="E23" i="27" s="1"/>
  <c r="F23" i="27" s="1"/>
  <c r="B11" i="27"/>
  <c r="C11" i="26"/>
  <c r="D11" i="26" s="1"/>
  <c r="E11" i="26" s="1"/>
  <c r="B17" i="27"/>
  <c r="C17" i="26"/>
  <c r="D17" i="26" s="1"/>
  <c r="E17" i="26" s="1"/>
  <c r="B5" i="27"/>
  <c r="C5" i="26"/>
  <c r="D5" i="26" s="1"/>
  <c r="E5" i="26" s="1"/>
  <c r="F5" i="26" s="1"/>
  <c r="B14" i="28"/>
  <c r="C14" i="27"/>
  <c r="D14" i="27" s="1"/>
  <c r="E14" i="27" s="1"/>
  <c r="B21" i="28"/>
  <c r="C21" i="27"/>
  <c r="D21" i="27" s="1"/>
  <c r="E21" i="27" s="1"/>
  <c r="F21" i="27" s="1"/>
  <c r="C4" i="25"/>
  <c r="B4" i="26"/>
  <c r="B7" i="28"/>
  <c r="C7" i="27"/>
  <c r="D7" i="27" s="1"/>
  <c r="E7" i="27" s="1"/>
  <c r="F7" i="27" s="1"/>
  <c r="DF7" i="27" s="1"/>
  <c r="B25" i="27"/>
  <c r="C25" i="26"/>
  <c r="D25" i="26" s="1"/>
  <c r="E25" i="26" s="1"/>
  <c r="F25" i="26" s="1"/>
  <c r="B28" i="28"/>
  <c r="C28" i="27"/>
  <c r="D28" i="27" s="1"/>
  <c r="E28" i="27" s="1"/>
  <c r="F28" i="27" s="1"/>
  <c r="J25" i="23"/>
  <c r="M8" i="21"/>
  <c r="M10" i="20"/>
  <c r="L10" i="21"/>
  <c r="I26" i="24"/>
  <c r="DH26" i="24"/>
  <c r="DH24" i="25"/>
  <c r="I24" i="25"/>
  <c r="J17" i="24"/>
  <c r="J26" i="23"/>
  <c r="H14" i="26"/>
  <c r="DG14" i="26"/>
  <c r="V24" i="60"/>
  <c r="DH28" i="25"/>
  <c r="I28" i="25"/>
  <c r="J5" i="23"/>
  <c r="O12" i="18"/>
  <c r="L15" i="21"/>
  <c r="I23" i="25"/>
  <c r="DH23" i="25"/>
  <c r="N23" i="18"/>
  <c r="M6" i="18"/>
  <c r="DH30" i="19"/>
  <c r="BI5" i="59"/>
  <c r="BI5" i="58"/>
  <c r="BI5" i="57"/>
  <c r="BI5" i="56"/>
  <c r="BI5" i="54"/>
  <c r="BI5" i="55"/>
  <c r="BI5" i="53"/>
  <c r="BI5" i="52"/>
  <c r="BI5" i="50"/>
  <c r="BI5" i="51"/>
  <c r="BI5" i="48"/>
  <c r="BI5" i="49"/>
  <c r="BI5" i="47"/>
  <c r="BI5" i="46"/>
  <c r="BI5" i="45"/>
  <c r="BI5" i="44"/>
  <c r="BI5" i="43"/>
  <c r="BI5" i="41"/>
  <c r="BI5" i="40"/>
  <c r="BI5" i="42"/>
  <c r="BI5" i="39"/>
  <c r="BI5" i="37"/>
  <c r="BI5" i="38"/>
  <c r="BI5" i="36"/>
  <c r="BI5" i="34"/>
  <c r="BI5" i="35"/>
  <c r="BI5" i="33"/>
  <c r="BI5" i="30"/>
  <c r="BI5" i="25"/>
  <c r="BI5" i="31"/>
  <c r="BI5" i="26"/>
  <c r="BI5" i="28"/>
  <c r="BI5" i="32"/>
  <c r="BI5" i="27"/>
  <c r="BI5" i="24"/>
  <c r="BI5" i="22"/>
  <c r="DI5" i="22" s="1"/>
  <c r="BI5" i="18"/>
  <c r="DI5" i="18" s="1"/>
  <c r="BI5" i="23"/>
  <c r="DI5" i="23" s="1"/>
  <c r="BI5" i="21"/>
  <c r="DI5" i="21" s="1"/>
  <c r="BI5" i="20"/>
  <c r="DI5" i="20" s="1"/>
  <c r="BI5" i="19"/>
  <c r="DI5" i="19" s="1"/>
  <c r="BI5" i="17"/>
  <c r="DI5" i="17" s="1"/>
  <c r="BI5" i="60"/>
  <c r="DI5" i="60" s="1"/>
  <c r="DG7" i="25"/>
  <c r="H7" i="25"/>
  <c r="BI14" i="59"/>
  <c r="BI14" i="58"/>
  <c r="BI14" i="57"/>
  <c r="BI14" i="56"/>
  <c r="BI14" i="55"/>
  <c r="BI14" i="54"/>
  <c r="BI14" i="52"/>
  <c r="BI14" i="53"/>
  <c r="BI14" i="50"/>
  <c r="BI14" i="51"/>
  <c r="BI14" i="49"/>
  <c r="BI14" i="48"/>
  <c r="BI14" i="46"/>
  <c r="BI14" i="45"/>
  <c r="BI14" i="44"/>
  <c r="BI14" i="47"/>
  <c r="BI14" i="43"/>
  <c r="BI14" i="42"/>
  <c r="BI14" i="41"/>
  <c r="BI14" i="40"/>
  <c r="BI14" i="37"/>
  <c r="BI14" i="39"/>
  <c r="BI14" i="38"/>
  <c r="BI14" i="36"/>
  <c r="BI14" i="34"/>
  <c r="BI14" i="32"/>
  <c r="BI14" i="35"/>
  <c r="BI14" i="33"/>
  <c r="BI14" i="31"/>
  <c r="BI14" i="24"/>
  <c r="BI14" i="30"/>
  <c r="BI14" i="28"/>
  <c r="BI14" i="26"/>
  <c r="BI14" i="27"/>
  <c r="BI14" i="25"/>
  <c r="BI14" i="21"/>
  <c r="DI14" i="21" s="1"/>
  <c r="BI14" i="20"/>
  <c r="DI14" i="20" s="1"/>
  <c r="BI14" i="17"/>
  <c r="DI14" i="17" s="1"/>
  <c r="BI14" i="23"/>
  <c r="DI14" i="23" s="1"/>
  <c r="BI14" i="19"/>
  <c r="DI14" i="19" s="1"/>
  <c r="BI14" i="22"/>
  <c r="DI14" i="22" s="1"/>
  <c r="BI14" i="18"/>
  <c r="DI14" i="18" s="1"/>
  <c r="BI14" i="60"/>
  <c r="DI14" i="60" s="1"/>
  <c r="L26" i="22"/>
  <c r="N14" i="19"/>
  <c r="O21" i="17"/>
  <c r="F9" i="61"/>
  <c r="N11" i="20"/>
  <c r="P24" i="17"/>
  <c r="I20" i="24"/>
  <c r="DH20" i="24"/>
  <c r="N24" i="20"/>
  <c r="M19" i="20"/>
  <c r="N26" i="18"/>
  <c r="J23" i="24"/>
  <c r="K11" i="23"/>
  <c r="O28" i="17"/>
  <c r="U25" i="60"/>
  <c r="J27" i="24"/>
  <c r="DH7" i="24"/>
  <c r="I7" i="24"/>
  <c r="K18" i="22"/>
  <c r="K9" i="23"/>
  <c r="L14" i="22"/>
  <c r="F18" i="61"/>
  <c r="BI17" i="59"/>
  <c r="BI17" i="58"/>
  <c r="BI17" i="57"/>
  <c r="BI17" i="55"/>
  <c r="BI17" i="56"/>
  <c r="BI17" i="53"/>
  <c r="BI17" i="54"/>
  <c r="BI17" i="52"/>
  <c r="BI17" i="51"/>
  <c r="BI17" i="50"/>
  <c r="BI17" i="49"/>
  <c r="BI17" i="48"/>
  <c r="BI17" i="47"/>
  <c r="BI17" i="45"/>
  <c r="BI17" i="46"/>
  <c r="BI17" i="44"/>
  <c r="BI17" i="42"/>
  <c r="BI17" i="41"/>
  <c r="BI17" i="40"/>
  <c r="BI17" i="43"/>
  <c r="BI17" i="39"/>
  <c r="BI17" i="38"/>
  <c r="BI17" i="37"/>
  <c r="BI17" i="36"/>
  <c r="BI17" i="35"/>
  <c r="BI17" i="34"/>
  <c r="BI17" i="33"/>
  <c r="BI17" i="32"/>
  <c r="BI17" i="25"/>
  <c r="BI17" i="31"/>
  <c r="BI17" i="30"/>
  <c r="BI17" i="28"/>
  <c r="BI17" i="26"/>
  <c r="BI17" i="27"/>
  <c r="BI17" i="24"/>
  <c r="DI17" i="24" s="1"/>
  <c r="BI17" i="20"/>
  <c r="DI17" i="20" s="1"/>
  <c r="BI17" i="19"/>
  <c r="DI17" i="19" s="1"/>
  <c r="BI17" i="18"/>
  <c r="DI17" i="18" s="1"/>
  <c r="BI17" i="23"/>
  <c r="DI17" i="23" s="1"/>
  <c r="BI17" i="21"/>
  <c r="DI17" i="21" s="1"/>
  <c r="BI17" i="17"/>
  <c r="DI17" i="17" s="1"/>
  <c r="BI17" i="22"/>
  <c r="DI17" i="22" s="1"/>
  <c r="BI17" i="60"/>
  <c r="DI17" i="60" s="1"/>
  <c r="L19" i="22"/>
  <c r="K4" i="20"/>
  <c r="J29" i="20"/>
  <c r="N12" i="20"/>
  <c r="K15" i="23"/>
  <c r="M16" i="20"/>
  <c r="BI21" i="59"/>
  <c r="BI21" i="58"/>
  <c r="BI21" i="57"/>
  <c r="BI21" i="56"/>
  <c r="BI21" i="55"/>
  <c r="BI21" i="53"/>
  <c r="BI21" i="54"/>
  <c r="BI21" i="52"/>
  <c r="BI21" i="50"/>
  <c r="BI21" i="51"/>
  <c r="BI21" i="48"/>
  <c r="BI21" i="49"/>
  <c r="BI21" i="47"/>
  <c r="BI21" i="46"/>
  <c r="BI21" i="44"/>
  <c r="BI21" i="45"/>
  <c r="BI21" i="43"/>
  <c r="BI21" i="41"/>
  <c r="BI21" i="42"/>
  <c r="BI21" i="40"/>
  <c r="BI21" i="38"/>
  <c r="BI21" i="37"/>
  <c r="BI21" i="39"/>
  <c r="BI21" i="36"/>
  <c r="BI21" i="34"/>
  <c r="BI21" i="35"/>
  <c r="BI21" i="33"/>
  <c r="BI21" i="24"/>
  <c r="BI21" i="23"/>
  <c r="DI21" i="23" s="1"/>
  <c r="BI21" i="32"/>
  <c r="BI21" i="31"/>
  <c r="BI21" i="27"/>
  <c r="BI21" i="25"/>
  <c r="BI21" i="30"/>
  <c r="BI21" i="28"/>
  <c r="BI21" i="26"/>
  <c r="BI21" i="18"/>
  <c r="DI21" i="18" s="1"/>
  <c r="BI21" i="22"/>
  <c r="DI21" i="22" s="1"/>
  <c r="BI21" i="19"/>
  <c r="DI21" i="19" s="1"/>
  <c r="BI21" i="21"/>
  <c r="DI21" i="21" s="1"/>
  <c r="BI21" i="20"/>
  <c r="DI21" i="20" s="1"/>
  <c r="BI21" i="17"/>
  <c r="DI21" i="17" s="1"/>
  <c r="BI21" i="60"/>
  <c r="DI21" i="60" s="1"/>
  <c r="N16" i="17"/>
  <c r="BI10" i="59"/>
  <c r="BI10" i="58"/>
  <c r="BI10" i="57"/>
  <c r="BI10" i="56"/>
  <c r="BI10" i="55"/>
  <c r="BI10" i="54"/>
  <c r="BI10" i="52"/>
  <c r="BI10" i="53"/>
  <c r="BI10" i="50"/>
  <c r="BI10" i="51"/>
  <c r="BI10" i="48"/>
  <c r="BI10" i="49"/>
  <c r="BI10" i="46"/>
  <c r="BI10" i="45"/>
  <c r="BI10" i="44"/>
  <c r="BI10" i="47"/>
  <c r="BI10" i="43"/>
  <c r="BI10" i="42"/>
  <c r="BI10" i="41"/>
  <c r="BI10" i="40"/>
  <c r="BI10" i="37"/>
  <c r="BI10" i="36"/>
  <c r="BI10" i="39"/>
  <c r="BI10" i="38"/>
  <c r="BI10" i="33"/>
  <c r="BI10" i="34"/>
  <c r="BI10" i="32"/>
  <c r="BI10" i="35"/>
  <c r="BI10" i="31"/>
  <c r="BI10" i="26"/>
  <c r="BI10" i="25"/>
  <c r="BI10" i="24"/>
  <c r="BI10" i="27"/>
  <c r="BI10" i="30"/>
  <c r="BI10" i="28"/>
  <c r="BI10" i="23"/>
  <c r="DI10" i="23" s="1"/>
  <c r="BI10" i="22"/>
  <c r="DI10" i="22" s="1"/>
  <c r="BI10" i="21"/>
  <c r="DI10" i="21" s="1"/>
  <c r="BI10" i="19"/>
  <c r="DI10" i="19" s="1"/>
  <c r="BI10" i="20"/>
  <c r="DI10" i="20" s="1"/>
  <c r="BI10" i="18"/>
  <c r="DI10" i="18" s="1"/>
  <c r="BI10" i="17"/>
  <c r="DI10" i="17" s="1"/>
  <c r="BI10" i="60"/>
  <c r="DI10" i="60" s="1"/>
  <c r="H8" i="26"/>
  <c r="DG8" i="26"/>
  <c r="F13" i="61"/>
  <c r="N8" i="20"/>
  <c r="V15" i="60"/>
  <c r="M28" i="21"/>
  <c r="N20" i="18"/>
  <c r="K27" i="23"/>
  <c r="K14" i="23"/>
  <c r="J28" i="24"/>
  <c r="N7" i="19"/>
  <c r="DH30" i="17"/>
  <c r="V27" i="60"/>
  <c r="I29" i="21"/>
  <c r="J4" i="21"/>
  <c r="V17" i="60"/>
  <c r="K6" i="22"/>
  <c r="F27" i="61"/>
  <c r="L9" i="21"/>
  <c r="F6" i="61"/>
  <c r="J11" i="24"/>
  <c r="O14" i="18"/>
  <c r="I9" i="25"/>
  <c r="DH9" i="25"/>
  <c r="C6" i="26"/>
  <c r="D6" i="26" s="1"/>
  <c r="E6" i="26" s="1"/>
  <c r="F6" i="26" s="1"/>
  <c r="B6" i="27"/>
  <c r="B13" i="28"/>
  <c r="C13" i="27"/>
  <c r="D13" i="27" s="1"/>
  <c r="E13" i="27" s="1"/>
  <c r="F13" i="27" s="1"/>
  <c r="DF13" i="27" s="1"/>
  <c r="B27" i="28"/>
  <c r="C27" i="27"/>
  <c r="D27" i="27" s="1"/>
  <c r="E27" i="27" s="1"/>
  <c r="F27" i="27" s="1"/>
  <c r="DF27" i="27" s="1"/>
  <c r="C16" i="26"/>
  <c r="D16" i="26" s="1"/>
  <c r="E16" i="26" s="1"/>
  <c r="B16" i="27"/>
  <c r="DG21" i="25"/>
  <c r="H21" i="25"/>
  <c r="B12" i="28"/>
  <c r="C12" i="27"/>
  <c r="D12" i="27" s="1"/>
  <c r="E12" i="27" s="1"/>
  <c r="F12" i="27" s="1"/>
  <c r="DF12" i="27" s="1"/>
  <c r="B20" i="28"/>
  <c r="C20" i="27"/>
  <c r="D20" i="27" s="1"/>
  <c r="E20" i="27" s="1"/>
  <c r="B17" i="28"/>
  <c r="C17" i="27"/>
  <c r="D17" i="27" s="1"/>
  <c r="E17" i="27" s="1"/>
  <c r="B26" i="28"/>
  <c r="C26" i="27"/>
  <c r="D26" i="27" s="1"/>
  <c r="E26" i="27" s="1"/>
  <c r="B24" i="28"/>
  <c r="C24" i="27"/>
  <c r="D24" i="27" s="1"/>
  <c r="E24" i="27" s="1"/>
  <c r="F24" i="27" s="1"/>
  <c r="H15" i="26"/>
  <c r="DG15" i="26"/>
  <c r="BI24" i="59"/>
  <c r="BI24" i="58"/>
  <c r="BI24" i="57"/>
  <c r="BI24" i="56"/>
  <c r="BI24" i="55"/>
  <c r="BI24" i="54"/>
  <c r="BI24" i="53"/>
  <c r="BI24" i="51"/>
  <c r="BI24" i="52"/>
  <c r="BI24" i="49"/>
  <c r="BI24" i="50"/>
  <c r="BI24" i="47"/>
  <c r="BI24" i="48"/>
  <c r="BI24" i="46"/>
  <c r="BI24" i="44"/>
  <c r="BI24" i="45"/>
  <c r="BI24" i="43"/>
  <c r="BI24" i="40"/>
  <c r="BI24" i="42"/>
  <c r="BI24" i="41"/>
  <c r="BI24" i="37"/>
  <c r="BI24" i="39"/>
  <c r="BI24" i="36"/>
  <c r="BI24" i="38"/>
  <c r="BI24" i="32"/>
  <c r="BI24" i="35"/>
  <c r="BI24" i="33"/>
  <c r="BI24" i="34"/>
  <c r="BI24" i="26"/>
  <c r="BI24" i="23"/>
  <c r="DI24" i="23" s="1"/>
  <c r="BI24" i="24"/>
  <c r="DI24" i="24" s="1"/>
  <c r="BI24" i="31"/>
  <c r="BI24" i="28"/>
  <c r="BI24" i="30"/>
  <c r="BI24" i="27"/>
  <c r="BI24" i="25"/>
  <c r="BI24" i="18"/>
  <c r="DI24" i="18" s="1"/>
  <c r="BI24" i="22"/>
  <c r="DI24" i="22" s="1"/>
  <c r="BI24" i="21"/>
  <c r="DI24" i="21" s="1"/>
  <c r="BI24" i="20"/>
  <c r="DI24" i="20" s="1"/>
  <c r="BI24" i="19"/>
  <c r="DI24" i="19" s="1"/>
  <c r="BI24" i="17"/>
  <c r="DI24" i="17" s="1"/>
  <c r="BI24" i="60"/>
  <c r="DI24" i="60" s="1"/>
  <c r="V26" i="60"/>
  <c r="V13" i="60"/>
  <c r="BI11" i="59"/>
  <c r="BI11" i="58"/>
  <c r="BI11" i="57"/>
  <c r="BI11" i="56"/>
  <c r="BI11" i="54"/>
  <c r="BI11" i="55"/>
  <c r="BI11" i="52"/>
  <c r="BI11" i="53"/>
  <c r="BI11" i="50"/>
  <c r="BI11" i="51"/>
  <c r="BI11" i="49"/>
  <c r="BI11" i="48"/>
  <c r="BI11" i="47"/>
  <c r="BI11" i="46"/>
  <c r="BI11" i="45"/>
  <c r="BI11" i="44"/>
  <c r="BI11" i="41"/>
  <c r="BI11" i="40"/>
  <c r="BI11" i="43"/>
  <c r="BI11" i="42"/>
  <c r="BI11" i="39"/>
  <c r="BI11" i="38"/>
  <c r="BI11" i="37"/>
  <c r="BI11" i="36"/>
  <c r="BI11" i="34"/>
  <c r="BI11" i="32"/>
  <c r="BI11" i="35"/>
  <c r="BI11" i="33"/>
  <c r="BI11" i="28"/>
  <c r="BI11" i="30"/>
  <c r="BI11" i="26"/>
  <c r="BI11" i="24"/>
  <c r="DI11" i="24" s="1"/>
  <c r="BI11" i="31"/>
  <c r="BI11" i="27"/>
  <c r="BI11" i="25"/>
  <c r="BI11" i="19"/>
  <c r="DI11" i="19" s="1"/>
  <c r="BI11" i="20"/>
  <c r="DI11" i="20" s="1"/>
  <c r="BI11" i="23"/>
  <c r="DI11" i="23" s="1"/>
  <c r="BI11" i="18"/>
  <c r="DI11" i="18" s="1"/>
  <c r="BI11" i="22"/>
  <c r="DI11" i="22" s="1"/>
  <c r="BI11" i="21"/>
  <c r="DI11" i="21" s="1"/>
  <c r="BI11" i="17"/>
  <c r="DI11" i="17" s="1"/>
  <c r="BI11" i="60"/>
  <c r="DI11" i="60" s="1"/>
  <c r="O9" i="17"/>
  <c r="O23" i="19"/>
  <c r="K17" i="23"/>
  <c r="M11" i="21"/>
  <c r="M12" i="21"/>
  <c r="O26" i="19"/>
  <c r="N22" i="18"/>
  <c r="K28" i="23"/>
  <c r="F7" i="61"/>
  <c r="N10" i="19"/>
  <c r="I17" i="25"/>
  <c r="DH17" i="25"/>
  <c r="O11" i="17"/>
  <c r="N15" i="18"/>
  <c r="M16" i="18"/>
  <c r="O20" i="17"/>
  <c r="O18" i="17"/>
  <c r="H15" i="25"/>
  <c r="DG15" i="25"/>
  <c r="M21" i="20"/>
  <c r="O12" i="19"/>
  <c r="M14" i="20"/>
  <c r="V11" i="60"/>
  <c r="DH30" i="20"/>
  <c r="DH30" i="21"/>
  <c r="F5" i="61"/>
  <c r="F14" i="61"/>
  <c r="O7" i="18"/>
  <c r="V12" i="60"/>
  <c r="L24" i="22"/>
  <c r="M26" i="21"/>
  <c r="V19" i="60"/>
  <c r="M23" i="21"/>
  <c r="L17" i="22"/>
  <c r="M18" i="19"/>
  <c r="H9" i="26"/>
  <c r="DG9" i="26"/>
  <c r="K7" i="22"/>
  <c r="BI18" i="59"/>
  <c r="BI18" i="58"/>
  <c r="BI18" i="57"/>
  <c r="BI18" i="56"/>
  <c r="BI18" i="55"/>
  <c r="BI18" i="53"/>
  <c r="BI18" i="54"/>
  <c r="BI18" i="52"/>
  <c r="BI18" i="51"/>
  <c r="BI18" i="50"/>
  <c r="BI18" i="48"/>
  <c r="BI18" i="49"/>
  <c r="BI18" i="46"/>
  <c r="BI18" i="45"/>
  <c r="BI18" i="44"/>
  <c r="BI18" i="47"/>
  <c r="BI18" i="43"/>
  <c r="BI18" i="42"/>
  <c r="BI18" i="41"/>
  <c r="BI18" i="40"/>
  <c r="BI18" i="38"/>
  <c r="BI18" i="36"/>
  <c r="BI18" i="37"/>
  <c r="BI18" i="39"/>
  <c r="BI18" i="33"/>
  <c r="BI18" i="32"/>
  <c r="BI18" i="35"/>
  <c r="BI18" i="34"/>
  <c r="BI18" i="31"/>
  <c r="BI18" i="30"/>
  <c r="BI18" i="26"/>
  <c r="BI18" i="28"/>
  <c r="BI18" i="27"/>
  <c r="BI18" i="25"/>
  <c r="BI18" i="24"/>
  <c r="BI18" i="23"/>
  <c r="DI18" i="23" s="1"/>
  <c r="BI18" i="21"/>
  <c r="DI18" i="21" s="1"/>
  <c r="BI18" i="22"/>
  <c r="DI18" i="22" s="1"/>
  <c r="BI18" i="19"/>
  <c r="DI18" i="19" s="1"/>
  <c r="BI18" i="20"/>
  <c r="DI18" i="20" s="1"/>
  <c r="BI18" i="18"/>
  <c r="DI18" i="18" s="1"/>
  <c r="BI18" i="17"/>
  <c r="DI18" i="17" s="1"/>
  <c r="BI18" i="60"/>
  <c r="DI18" i="60" s="1"/>
  <c r="U22" i="60"/>
  <c r="L15" i="22"/>
  <c r="O17" i="17"/>
  <c r="F10" i="61"/>
  <c r="M22" i="20"/>
  <c r="BI13" i="59"/>
  <c r="BI13" i="58"/>
  <c r="BI13" i="57"/>
  <c r="BI13" i="56"/>
  <c r="BI13" i="55"/>
  <c r="BI13" i="54"/>
  <c r="BI13" i="53"/>
  <c r="BI13" i="52"/>
  <c r="BI13" i="50"/>
  <c r="BI13" i="51"/>
  <c r="BI13" i="48"/>
  <c r="BI13" i="49"/>
  <c r="BI13" i="47"/>
  <c r="BI13" i="46"/>
  <c r="BI13" i="45"/>
  <c r="BI13" i="44"/>
  <c r="BI13" i="43"/>
  <c r="BI13" i="42"/>
  <c r="BI13" i="41"/>
  <c r="BI13" i="40"/>
  <c r="BI13" i="39"/>
  <c r="BI13" i="38"/>
  <c r="BI13" i="37"/>
  <c r="BI13" i="36"/>
  <c r="BI13" i="34"/>
  <c r="BI13" i="35"/>
  <c r="BI13" i="33"/>
  <c r="BI13" i="31"/>
  <c r="BI13" i="27"/>
  <c r="BI13" i="26"/>
  <c r="BI13" i="25"/>
  <c r="BI13" i="24"/>
  <c r="BI13" i="30"/>
  <c r="BI13" i="28"/>
  <c r="BI13" i="32"/>
  <c r="BI13" i="22"/>
  <c r="DI13" i="22" s="1"/>
  <c r="BI13" i="19"/>
  <c r="DI13" i="19" s="1"/>
  <c r="BI13" i="18"/>
  <c r="DI13" i="18" s="1"/>
  <c r="BI13" i="21"/>
  <c r="DI13" i="21" s="1"/>
  <c r="BI13" i="20"/>
  <c r="DI13" i="20" s="1"/>
  <c r="BI13" i="23"/>
  <c r="DI13" i="23" s="1"/>
  <c r="BI13" i="17"/>
  <c r="DI13" i="17" s="1"/>
  <c r="BI13" i="60"/>
  <c r="DI13" i="60" s="1"/>
  <c r="O17" i="19"/>
  <c r="P14" i="17"/>
  <c r="V28" i="60"/>
  <c r="M25" i="20"/>
  <c r="M7" i="20"/>
  <c r="O27" i="18"/>
  <c r="V21" i="60"/>
  <c r="M15" i="20"/>
  <c r="O13" i="17"/>
  <c r="BI23" i="59"/>
  <c r="BI23" i="58"/>
  <c r="BI23" i="57"/>
  <c r="BI23" i="56"/>
  <c r="BI23" i="55"/>
  <c r="BI23" i="54"/>
  <c r="BI23" i="53"/>
  <c r="BI23" i="52"/>
  <c r="BI23" i="51"/>
  <c r="BI23" i="50"/>
  <c r="BI23" i="49"/>
  <c r="BI23" i="48"/>
  <c r="BI23" i="44"/>
  <c r="BI23" i="45"/>
  <c r="BI23" i="47"/>
  <c r="BI23" i="46"/>
  <c r="BI23" i="42"/>
  <c r="BI23" i="43"/>
  <c r="BI23" i="41"/>
  <c r="BI23" i="40"/>
  <c r="BI23" i="37"/>
  <c r="BI23" i="39"/>
  <c r="BI23" i="38"/>
  <c r="BI23" i="36"/>
  <c r="BI23" i="32"/>
  <c r="BI23" i="35"/>
  <c r="BI23" i="34"/>
  <c r="BI23" i="33"/>
  <c r="BI23" i="30"/>
  <c r="BI23" i="27"/>
  <c r="BI23" i="25"/>
  <c r="BI23" i="23"/>
  <c r="DI23" i="23" s="1"/>
  <c r="BI23" i="26"/>
  <c r="BI23" i="24"/>
  <c r="DI23" i="24" s="1"/>
  <c r="BI23" i="31"/>
  <c r="BI23" i="28"/>
  <c r="BI23" i="21"/>
  <c r="DI23" i="21" s="1"/>
  <c r="BI23" i="20"/>
  <c r="DI23" i="20" s="1"/>
  <c r="BI23" i="19"/>
  <c r="DI23" i="19" s="1"/>
  <c r="BI23" i="18"/>
  <c r="DI23" i="18" s="1"/>
  <c r="BI23" i="17"/>
  <c r="DI23" i="17" s="1"/>
  <c r="BI23" i="22"/>
  <c r="DI23" i="22" s="1"/>
  <c r="BI23" i="60"/>
  <c r="DI23" i="60" s="1"/>
  <c r="BI22" i="59"/>
  <c r="BI22" i="58"/>
  <c r="BI22" i="57"/>
  <c r="BI22" i="56"/>
  <c r="BI22" i="55"/>
  <c r="BI22" i="54"/>
  <c r="BI22" i="53"/>
  <c r="BI22" i="52"/>
  <c r="BI22" i="51"/>
  <c r="BI22" i="50"/>
  <c r="BI22" i="49"/>
  <c r="BI22" i="48"/>
  <c r="BI22" i="46"/>
  <c r="BI22" i="44"/>
  <c r="BI22" i="47"/>
  <c r="BI22" i="45"/>
  <c r="BI22" i="42"/>
  <c r="BI22" i="40"/>
  <c r="BI22" i="43"/>
  <c r="BI22" i="41"/>
  <c r="BI22" i="39"/>
  <c r="BI22" i="36"/>
  <c r="BI22" i="38"/>
  <c r="BI22" i="37"/>
  <c r="BI22" i="34"/>
  <c r="BI22" i="33"/>
  <c r="BI22" i="35"/>
  <c r="BI22" i="32"/>
  <c r="BI22" i="31"/>
  <c r="BI22" i="26"/>
  <c r="BI22" i="24"/>
  <c r="BI22" i="30"/>
  <c r="BI22" i="28"/>
  <c r="BI22" i="27"/>
  <c r="BI22" i="25"/>
  <c r="BI22" i="23"/>
  <c r="DI22" i="23" s="1"/>
  <c r="BI22" i="22"/>
  <c r="DI22" i="22" s="1"/>
  <c r="BI22" i="17"/>
  <c r="DI22" i="17" s="1"/>
  <c r="BI22" i="21"/>
  <c r="DI22" i="21" s="1"/>
  <c r="BI22" i="20"/>
  <c r="DI22" i="20" s="1"/>
  <c r="BI22" i="19"/>
  <c r="DI22" i="19" s="1"/>
  <c r="BI22" i="18"/>
  <c r="DI22" i="18" s="1"/>
  <c r="BI22" i="60"/>
  <c r="DI22" i="60" s="1"/>
  <c r="O11" i="19"/>
  <c r="BI28" i="59"/>
  <c r="BI28" i="58"/>
  <c r="BI28" i="57"/>
  <c r="BI28" i="56"/>
  <c r="BI28" i="55"/>
  <c r="BI28" i="53"/>
  <c r="BI28" i="54"/>
  <c r="BI28" i="52"/>
  <c r="BI28" i="51"/>
  <c r="BI28" i="49"/>
  <c r="BI28" i="50"/>
  <c r="BI28" i="48"/>
  <c r="BI28" i="47"/>
  <c r="BI28" i="45"/>
  <c r="BI28" i="44"/>
  <c r="BI28" i="46"/>
  <c r="BI28" i="43"/>
  <c r="BI28" i="42"/>
  <c r="BI28" i="41"/>
  <c r="BI28" i="40"/>
  <c r="BI28" i="39"/>
  <c r="BI28" i="38"/>
  <c r="BI28" i="36"/>
  <c r="BI28" i="37"/>
  <c r="BI28" i="32"/>
  <c r="BI28" i="33"/>
  <c r="BI28" i="35"/>
  <c r="BI28" i="34"/>
  <c r="BI28" i="28"/>
  <c r="BI28" i="31"/>
  <c r="BI28" i="30"/>
  <c r="BI28" i="27"/>
  <c r="BI28" i="26"/>
  <c r="BI28" i="25"/>
  <c r="BI28" i="24"/>
  <c r="DI28" i="24" s="1"/>
  <c r="BI28" i="23"/>
  <c r="DI28" i="23" s="1"/>
  <c r="BI28" i="18"/>
  <c r="DI28" i="18" s="1"/>
  <c r="BI28" i="21"/>
  <c r="DI28" i="21" s="1"/>
  <c r="BI28" i="20"/>
  <c r="DI28" i="20" s="1"/>
  <c r="BI28" i="17"/>
  <c r="DI28" i="17" s="1"/>
  <c r="BI28" i="22"/>
  <c r="DI28" i="22" s="1"/>
  <c r="BI28" i="19"/>
  <c r="DI28" i="19" s="1"/>
  <c r="BI28" i="60"/>
  <c r="DI28" i="60" s="1"/>
  <c r="N25" i="19"/>
  <c r="F26" i="61"/>
  <c r="V9" i="60"/>
  <c r="N27" i="20"/>
  <c r="K8" i="23"/>
  <c r="K9" i="22"/>
  <c r="D10" i="26"/>
  <c r="E10" i="26" s="1"/>
  <c r="F10" i="26" s="1"/>
  <c r="B11" i="28"/>
  <c r="C11" i="27"/>
  <c r="D11" i="27" s="1"/>
  <c r="E11" i="27" s="1"/>
  <c r="B8" i="28"/>
  <c r="C8" i="27"/>
  <c r="D8" i="27" s="1"/>
  <c r="E8" i="27" s="1"/>
  <c r="F8" i="27" s="1"/>
  <c r="DF8" i="27" s="1"/>
  <c r="F24" i="61"/>
  <c r="O24" i="19"/>
  <c r="F11" i="61"/>
  <c r="L18" i="20"/>
  <c r="BI16" i="59"/>
  <c r="BI16" i="58"/>
  <c r="BI16" i="57"/>
  <c r="BI16" i="56"/>
  <c r="BI16" i="55"/>
  <c r="BI16" i="54"/>
  <c r="BI16" i="53"/>
  <c r="BI16" i="52"/>
  <c r="BI16" i="50"/>
  <c r="BI16" i="51"/>
  <c r="BI16" i="49"/>
  <c r="BI16" i="48"/>
  <c r="BI16" i="47"/>
  <c r="BI16" i="44"/>
  <c r="BI16" i="46"/>
  <c r="BI16" i="45"/>
  <c r="BI16" i="43"/>
  <c r="BI16" i="42"/>
  <c r="BI16" i="41"/>
  <c r="BI16" i="40"/>
  <c r="BI16" i="37"/>
  <c r="BI16" i="36"/>
  <c r="BI16" i="39"/>
  <c r="BI16" i="38"/>
  <c r="BI16" i="34"/>
  <c r="BI16" i="33"/>
  <c r="BI16" i="35"/>
  <c r="BI16" i="27"/>
  <c r="BI16" i="25"/>
  <c r="BI16" i="24"/>
  <c r="BI16" i="31"/>
  <c r="BI16" i="28"/>
  <c r="BI16" i="32"/>
  <c r="BI16" i="30"/>
  <c r="BI16" i="26"/>
  <c r="BI16" i="22"/>
  <c r="DI16" i="22" s="1"/>
  <c r="BI16" i="18"/>
  <c r="DI16" i="18" s="1"/>
  <c r="BI16" i="20"/>
  <c r="DI16" i="20" s="1"/>
  <c r="BI16" i="19"/>
  <c r="DI16" i="19" s="1"/>
  <c r="BI16" i="23"/>
  <c r="DI16" i="23" s="1"/>
  <c r="BI16" i="21"/>
  <c r="DI16" i="21" s="1"/>
  <c r="BI16" i="17"/>
  <c r="DI16" i="17" s="1"/>
  <c r="BI16" i="60"/>
  <c r="DI16" i="60" s="1"/>
  <c r="M5" i="20"/>
  <c r="L6" i="21"/>
  <c r="L29" i="18"/>
  <c r="M4" i="18"/>
  <c r="F25" i="61"/>
  <c r="N28" i="18"/>
  <c r="BI7" i="59"/>
  <c r="BI7" i="58"/>
  <c r="BI7" i="57"/>
  <c r="BI7" i="56"/>
  <c r="BI7" i="55"/>
  <c r="BI7" i="54"/>
  <c r="BI7" i="53"/>
  <c r="BI7" i="52"/>
  <c r="BI7" i="50"/>
  <c r="BI7" i="51"/>
  <c r="BI7" i="48"/>
  <c r="BI7" i="49"/>
  <c r="BI7" i="46"/>
  <c r="BI7" i="47"/>
  <c r="BI7" i="45"/>
  <c r="BI7" i="44"/>
  <c r="BI7" i="40"/>
  <c r="BI7" i="43"/>
  <c r="BI7" i="41"/>
  <c r="BI7" i="42"/>
  <c r="BI7" i="38"/>
  <c r="BI7" i="37"/>
  <c r="BI7" i="39"/>
  <c r="BI7" i="34"/>
  <c r="BI7" i="36"/>
  <c r="BI7" i="35"/>
  <c r="BI7" i="33"/>
  <c r="BI7" i="32"/>
  <c r="BI7" i="24"/>
  <c r="BI7" i="27"/>
  <c r="BI7" i="26"/>
  <c r="BI7" i="25"/>
  <c r="BI7" i="31"/>
  <c r="BI7" i="30"/>
  <c r="BI7" i="28"/>
  <c r="BI7" i="19"/>
  <c r="DI7" i="19" s="1"/>
  <c r="BI7" i="23"/>
  <c r="DI7" i="23" s="1"/>
  <c r="BI7" i="22"/>
  <c r="DI7" i="22" s="1"/>
  <c r="BI7" i="17"/>
  <c r="DI7" i="17" s="1"/>
  <c r="BI7" i="18"/>
  <c r="DI7" i="18" s="1"/>
  <c r="BI7" i="21"/>
  <c r="DI7" i="21" s="1"/>
  <c r="BI7" i="20"/>
  <c r="DI7" i="20" s="1"/>
  <c r="BI7" i="60"/>
  <c r="DI7" i="60" s="1"/>
  <c r="N28" i="20"/>
  <c r="H26" i="26"/>
  <c r="DG26" i="26"/>
  <c r="N19" i="18"/>
  <c r="O26" i="17"/>
  <c r="O8" i="17"/>
  <c r="L25" i="21"/>
  <c r="N9" i="20"/>
  <c r="K12" i="23"/>
  <c r="E4" i="61"/>
  <c r="E4" i="78" s="1"/>
  <c r="L5" i="21"/>
  <c r="N17" i="20"/>
  <c r="K21" i="23"/>
  <c r="K13" i="23"/>
  <c r="L23" i="22"/>
  <c r="DH11" i="25"/>
  <c r="I11" i="25"/>
  <c r="P7" i="17"/>
  <c r="L21" i="22"/>
  <c r="DH30" i="18"/>
  <c r="K25" i="22"/>
  <c r="M24" i="21"/>
  <c r="BI20" i="59"/>
  <c r="BI20" i="58"/>
  <c r="BI20" i="57"/>
  <c r="BI20" i="56"/>
  <c r="BI20" i="55"/>
  <c r="BI20" i="53"/>
  <c r="BI20" i="54"/>
  <c r="BI20" i="52"/>
  <c r="BI20" i="51"/>
  <c r="BI20" i="50"/>
  <c r="BI20" i="49"/>
  <c r="BI20" i="48"/>
  <c r="BI20" i="47"/>
  <c r="BI20" i="46"/>
  <c r="BI20" i="44"/>
  <c r="BI20" i="45"/>
  <c r="BI20" i="42"/>
  <c r="BI20" i="40"/>
  <c r="BI20" i="43"/>
  <c r="BI20" i="41"/>
  <c r="BI20" i="39"/>
  <c r="BI20" i="36"/>
  <c r="BI20" i="38"/>
  <c r="BI20" i="37"/>
  <c r="BI20" i="34"/>
  <c r="BI20" i="32"/>
  <c r="BI20" i="35"/>
  <c r="BI20" i="33"/>
  <c r="BI20" i="28"/>
  <c r="BI20" i="26"/>
  <c r="BI20" i="24"/>
  <c r="BI20" i="23"/>
  <c r="DI20" i="23" s="1"/>
  <c r="BI20" i="31"/>
  <c r="BI20" i="30"/>
  <c r="BI20" i="27"/>
  <c r="BI20" i="25"/>
  <c r="BI20" i="20"/>
  <c r="DI20" i="20" s="1"/>
  <c r="BI20" i="21"/>
  <c r="DI20" i="21" s="1"/>
  <c r="BI20" i="18"/>
  <c r="DI20" i="18" s="1"/>
  <c r="BI20" i="17"/>
  <c r="DI20" i="17" s="1"/>
  <c r="BI20" i="22"/>
  <c r="DI20" i="22" s="1"/>
  <c r="BI20" i="19"/>
  <c r="DI20" i="19" s="1"/>
  <c r="BI20" i="60"/>
  <c r="DI20" i="60" s="1"/>
  <c r="N9" i="18"/>
  <c r="J16" i="23"/>
  <c r="DG27" i="26"/>
  <c r="H27" i="26"/>
  <c r="Z6" i="60"/>
  <c r="N22" i="19"/>
  <c r="L7" i="21"/>
  <c r="N6" i="19"/>
  <c r="BI12" i="59"/>
  <c r="BI12" i="58"/>
  <c r="BI12" i="57"/>
  <c r="BI12" i="56"/>
  <c r="BI12" i="55"/>
  <c r="BI12" i="54"/>
  <c r="BI12" i="52"/>
  <c r="BI12" i="53"/>
  <c r="BI12" i="51"/>
  <c r="BI12" i="50"/>
  <c r="BI12" i="48"/>
  <c r="BI12" i="49"/>
  <c r="BI12" i="45"/>
  <c r="BI12" i="44"/>
  <c r="BI12" i="47"/>
  <c r="BI12" i="46"/>
  <c r="BI12" i="43"/>
  <c r="BI12" i="42"/>
  <c r="BI12" i="41"/>
  <c r="BI12" i="40"/>
  <c r="BI12" i="39"/>
  <c r="BI12" i="38"/>
  <c r="BI12" i="37"/>
  <c r="BI12" i="36"/>
  <c r="BI12" i="35"/>
  <c r="BI12" i="33"/>
  <c r="BI12" i="34"/>
  <c r="BI12" i="28"/>
  <c r="BI12" i="31"/>
  <c r="BI12" i="30"/>
  <c r="BI12" i="26"/>
  <c r="BI12" i="25"/>
  <c r="BI12" i="24"/>
  <c r="DI12" i="24" s="1"/>
  <c r="BI12" i="32"/>
  <c r="BI12" i="27"/>
  <c r="BI12" i="20"/>
  <c r="DI12" i="20" s="1"/>
  <c r="BI12" i="23"/>
  <c r="DI12" i="23" s="1"/>
  <c r="BI12" i="18"/>
  <c r="DI12" i="18" s="1"/>
  <c r="BI12" i="17"/>
  <c r="DI12" i="17" s="1"/>
  <c r="BI12" i="22"/>
  <c r="DI12" i="22" s="1"/>
  <c r="BI12" i="19"/>
  <c r="DI12" i="19" s="1"/>
  <c r="BI12" i="21"/>
  <c r="DI12" i="21" s="1"/>
  <c r="BI12" i="60"/>
  <c r="DI12" i="60" s="1"/>
  <c r="V14" i="60"/>
  <c r="K20" i="23"/>
  <c r="L22" i="21"/>
  <c r="DG21" i="26"/>
  <c r="H21" i="26"/>
  <c r="J6" i="23"/>
  <c r="DH16" i="24"/>
  <c r="I16" i="24"/>
  <c r="N15" i="19"/>
  <c r="DG22" i="25"/>
  <c r="H22" i="25"/>
  <c r="N11" i="18"/>
  <c r="J10" i="23"/>
  <c r="J22" i="23"/>
  <c r="N26" i="20"/>
  <c r="DG20" i="25"/>
  <c r="H20" i="25"/>
  <c r="K19" i="23"/>
  <c r="O24" i="18"/>
  <c r="N10" i="18"/>
  <c r="L13" i="22"/>
  <c r="M20" i="20"/>
  <c r="O22" i="17"/>
  <c r="Y4" i="60"/>
  <c r="DG18" i="25"/>
  <c r="H18" i="25"/>
  <c r="DG12" i="26"/>
  <c r="H12" i="26"/>
  <c r="DG18" i="24"/>
  <c r="H18" i="24"/>
  <c r="DF7" i="26"/>
  <c r="G7" i="26"/>
  <c r="L20" i="22"/>
  <c r="N20" i="19"/>
  <c r="F23" i="61"/>
  <c r="V23" i="60"/>
  <c r="J24" i="24"/>
  <c r="F22" i="61"/>
  <c r="F28" i="61"/>
  <c r="V8" i="60"/>
  <c r="BI8" i="59"/>
  <c r="BI8" i="58"/>
  <c r="BI8" i="57"/>
  <c r="BI8" i="56"/>
  <c r="BI8" i="55"/>
  <c r="BI8" i="54"/>
  <c r="BI8" i="53"/>
  <c r="BI8" i="52"/>
  <c r="BI8" i="50"/>
  <c r="BI8" i="51"/>
  <c r="BI8" i="48"/>
  <c r="BI8" i="49"/>
  <c r="BI8" i="46"/>
  <c r="BI8" i="45"/>
  <c r="BI8" i="44"/>
  <c r="BI8" i="47"/>
  <c r="BI8" i="43"/>
  <c r="BI8" i="42"/>
  <c r="BI8" i="41"/>
  <c r="BI8" i="40"/>
  <c r="BI8" i="37"/>
  <c r="BI8" i="36"/>
  <c r="BI8" i="39"/>
  <c r="BI8" i="38"/>
  <c r="BI8" i="34"/>
  <c r="BI8" i="33"/>
  <c r="BI8" i="35"/>
  <c r="BI8" i="27"/>
  <c r="BI8" i="26"/>
  <c r="BI8" i="31"/>
  <c r="BI8" i="30"/>
  <c r="BI8" i="28"/>
  <c r="BI8" i="32"/>
  <c r="BI8" i="25"/>
  <c r="BI8" i="24"/>
  <c r="DI8" i="24" s="1"/>
  <c r="BI8" i="22"/>
  <c r="DI8" i="22" s="1"/>
  <c r="BI8" i="18"/>
  <c r="DI8" i="18" s="1"/>
  <c r="BI8" i="20"/>
  <c r="DI8" i="20" s="1"/>
  <c r="BI8" i="19"/>
  <c r="DI8" i="19" s="1"/>
  <c r="BI8" i="23"/>
  <c r="DI8" i="23" s="1"/>
  <c r="BI8" i="21"/>
  <c r="DI8" i="21" s="1"/>
  <c r="BI8" i="17"/>
  <c r="DI8" i="17" s="1"/>
  <c r="BI8" i="60"/>
  <c r="DI8" i="60" s="1"/>
  <c r="I14" i="25"/>
  <c r="DH14" i="25"/>
  <c r="BI26" i="59"/>
  <c r="BI26" i="58"/>
  <c r="BI26" i="57"/>
  <c r="BI26" i="56"/>
  <c r="BI26" i="55"/>
  <c r="BI26" i="53"/>
  <c r="BI26" i="54"/>
  <c r="BI26" i="52"/>
  <c r="BI26" i="51"/>
  <c r="BI26" i="49"/>
  <c r="BI26" i="50"/>
  <c r="BI26" i="47"/>
  <c r="BI26" i="48"/>
  <c r="BI26" i="44"/>
  <c r="BI26" i="43"/>
  <c r="BI26" i="46"/>
  <c r="BI26" i="45"/>
  <c r="BI26" i="42"/>
  <c r="BI26" i="40"/>
  <c r="BI26" i="41"/>
  <c r="BI26" i="37"/>
  <c r="BI26" i="36"/>
  <c r="BI26" i="39"/>
  <c r="BI26" i="38"/>
  <c r="BI26" i="35"/>
  <c r="BI26" i="33"/>
  <c r="BI26" i="34"/>
  <c r="BI26" i="32"/>
  <c r="BI26" i="31"/>
  <c r="BI26" i="27"/>
  <c r="BI26" i="30"/>
  <c r="BI26" i="25"/>
  <c r="BI26" i="24"/>
  <c r="BI26" i="23"/>
  <c r="DI26" i="23" s="1"/>
  <c r="BI26" i="28"/>
  <c r="BI26" i="26"/>
  <c r="BI26" i="21"/>
  <c r="DI26" i="21" s="1"/>
  <c r="BI26" i="20"/>
  <c r="DI26" i="20" s="1"/>
  <c r="BI26" i="22"/>
  <c r="DI26" i="22" s="1"/>
  <c r="BI26" i="18"/>
  <c r="DI26" i="18" s="1"/>
  <c r="BI26" i="19"/>
  <c r="DI26" i="19" s="1"/>
  <c r="BI26" i="17"/>
  <c r="DI26" i="17" s="1"/>
  <c r="BI26" i="60"/>
  <c r="DI26" i="60" s="1"/>
  <c r="M17" i="21"/>
  <c r="N8" i="18"/>
  <c r="P27" i="17"/>
  <c r="O23" i="17"/>
  <c r="O10" i="17"/>
  <c r="J12" i="24"/>
  <c r="F15" i="61"/>
  <c r="DH8" i="25"/>
  <c r="I8" i="25"/>
  <c r="B15" i="28"/>
  <c r="C15" i="27"/>
  <c r="D15" i="27" s="1"/>
  <c r="E15" i="27" s="1"/>
  <c r="F15" i="27" s="1"/>
  <c r="DF15" i="27" s="1"/>
  <c r="C22" i="26"/>
  <c r="D22" i="26" s="1"/>
  <c r="E22" i="26" s="1"/>
  <c r="F22" i="26" s="1"/>
  <c r="B22" i="27"/>
  <c r="B19" i="28"/>
  <c r="C19" i="27"/>
  <c r="D19" i="27" s="1"/>
  <c r="E19" i="27" s="1"/>
  <c r="DG25" i="25"/>
  <c r="H25" i="25"/>
  <c r="J7" i="23"/>
  <c r="M5" i="18"/>
  <c r="F16" i="61"/>
  <c r="L12" i="22"/>
  <c r="BI25" i="59"/>
  <c r="BI25" i="58"/>
  <c r="BI25" i="57"/>
  <c r="BI25" i="56"/>
  <c r="BI25" i="55"/>
  <c r="BI25" i="53"/>
  <c r="BI25" i="54"/>
  <c r="BI25" i="51"/>
  <c r="BI25" i="52"/>
  <c r="BI25" i="50"/>
  <c r="BI25" i="49"/>
  <c r="BI25" i="48"/>
  <c r="BI25" i="47"/>
  <c r="BI25" i="45"/>
  <c r="BI25" i="46"/>
  <c r="BI25" i="44"/>
  <c r="BI25" i="43"/>
  <c r="BI25" i="41"/>
  <c r="BI25" i="42"/>
  <c r="BI25" i="40"/>
  <c r="BI25" i="39"/>
  <c r="BI25" i="38"/>
  <c r="BI25" i="37"/>
  <c r="BI25" i="36"/>
  <c r="BI25" i="34"/>
  <c r="BI25" i="35"/>
  <c r="BI25" i="32"/>
  <c r="BI25" i="33"/>
  <c r="BI25" i="28"/>
  <c r="BI25" i="31"/>
  <c r="BI25" i="27"/>
  <c r="BI25" i="26"/>
  <c r="BI25" i="23"/>
  <c r="DI25" i="23" s="1"/>
  <c r="BI25" i="30"/>
  <c r="BI25" i="25"/>
  <c r="BI25" i="24"/>
  <c r="BI25" i="21"/>
  <c r="DI25" i="21" s="1"/>
  <c r="BI25" i="20"/>
  <c r="DI25" i="20" s="1"/>
  <c r="BI25" i="19"/>
  <c r="DI25" i="19" s="1"/>
  <c r="BI25" i="17"/>
  <c r="DI25" i="17" s="1"/>
  <c r="BI25" i="22"/>
  <c r="DI25" i="22" s="1"/>
  <c r="BI25" i="18"/>
  <c r="DI25" i="18" s="1"/>
  <c r="BI25" i="60"/>
  <c r="DI25" i="60" s="1"/>
  <c r="L28" i="22"/>
  <c r="H20" i="26"/>
  <c r="DG20" i="26"/>
  <c r="L16" i="21"/>
  <c r="P25" i="17"/>
  <c r="H29" i="22"/>
  <c r="I4" i="22"/>
  <c r="DH4" i="22"/>
  <c r="DH29" i="22" s="1"/>
  <c r="O19" i="17"/>
  <c r="O15" i="17"/>
  <c r="N13" i="19"/>
  <c r="J9" i="24"/>
  <c r="H13" i="26"/>
  <c r="DG13" i="26"/>
  <c r="G4" i="24"/>
  <c r="DF4" i="24"/>
  <c r="DF29" i="24" s="1"/>
  <c r="F29" i="24"/>
  <c r="L14" i="21"/>
  <c r="DH30" i="60"/>
  <c r="DH30" i="22"/>
  <c r="N21" i="19"/>
  <c r="F20" i="61"/>
  <c r="N18" i="18"/>
  <c r="BI9" i="59"/>
  <c r="BI9" i="58"/>
  <c r="BI9" i="57"/>
  <c r="BI9" i="56"/>
  <c r="BI9" i="55"/>
  <c r="BI9" i="54"/>
  <c r="BI9" i="52"/>
  <c r="BI9" i="53"/>
  <c r="BI9" i="51"/>
  <c r="BI9" i="50"/>
  <c r="BI9" i="49"/>
  <c r="BI9" i="48"/>
  <c r="BI9" i="47"/>
  <c r="BI9" i="46"/>
  <c r="BI9" i="45"/>
  <c r="BI9" i="44"/>
  <c r="BI9" i="41"/>
  <c r="BI9" i="40"/>
  <c r="BI9" i="43"/>
  <c r="BI9" i="42"/>
  <c r="BI9" i="39"/>
  <c r="BI9" i="38"/>
  <c r="BI9" i="37"/>
  <c r="BI9" i="36"/>
  <c r="BI9" i="35"/>
  <c r="BI9" i="34"/>
  <c r="BI9" i="33"/>
  <c r="BI9" i="32"/>
  <c r="BI9" i="30"/>
  <c r="BI9" i="28"/>
  <c r="BI9" i="31"/>
  <c r="BI9" i="24"/>
  <c r="DI9" i="24" s="1"/>
  <c r="BI9" i="27"/>
  <c r="BI9" i="26"/>
  <c r="BI9" i="25"/>
  <c r="BI9" i="20"/>
  <c r="DI9" i="20" s="1"/>
  <c r="BI9" i="19"/>
  <c r="DI9" i="19" s="1"/>
  <c r="BI9" i="18"/>
  <c r="DI9" i="18" s="1"/>
  <c r="BI9" i="23"/>
  <c r="DI9" i="23" s="1"/>
  <c r="BI9" i="21"/>
  <c r="DI9" i="21" s="1"/>
  <c r="BI9" i="17"/>
  <c r="DI9" i="17" s="1"/>
  <c r="BI9" i="22"/>
  <c r="DI9" i="22" s="1"/>
  <c r="BI9" i="60"/>
  <c r="DI9" i="60" s="1"/>
  <c r="K24" i="23"/>
  <c r="K22" i="22"/>
  <c r="K23" i="23"/>
  <c r="O27" i="19"/>
  <c r="AA16" i="60"/>
  <c r="F12" i="61"/>
  <c r="N21" i="18"/>
  <c r="K5" i="22"/>
  <c r="U10" i="60"/>
  <c r="O25" i="18"/>
  <c r="O8" i="19"/>
  <c r="N6" i="17"/>
  <c r="L27" i="22"/>
  <c r="L11" i="22"/>
  <c r="J8" i="24"/>
  <c r="M5" i="19"/>
  <c r="F17" i="61"/>
  <c r="N13" i="18"/>
  <c r="F21" i="61"/>
  <c r="I5" i="24"/>
  <c r="DH5" i="24"/>
  <c r="I27" i="25"/>
  <c r="DH27" i="25"/>
  <c r="N19" i="19"/>
  <c r="O9" i="19"/>
  <c r="N16" i="19"/>
  <c r="K18" i="21"/>
  <c r="M27" i="21"/>
  <c r="K10" i="22"/>
  <c r="V20" i="60"/>
  <c r="DG5" i="25"/>
  <c r="H5" i="25"/>
  <c r="DG24" i="26"/>
  <c r="H24" i="26"/>
  <c r="N5" i="17"/>
  <c r="K16" i="22"/>
  <c r="L8" i="22"/>
  <c r="U18" i="60"/>
  <c r="P12" i="17"/>
  <c r="I10" i="24"/>
  <c r="DH10" i="24"/>
  <c r="N23" i="20"/>
  <c r="M21" i="21"/>
  <c r="N17" i="18"/>
  <c r="F8" i="61"/>
  <c r="M6" i="20"/>
  <c r="L20" i="21"/>
  <c r="L13" i="21"/>
  <c r="BI27" i="59"/>
  <c r="BI27" i="58"/>
  <c r="BI27" i="57"/>
  <c r="BI27" i="56"/>
  <c r="BI27" i="55"/>
  <c r="BI27" i="54"/>
  <c r="BI27" i="53"/>
  <c r="BI27" i="51"/>
  <c r="BI27" i="52"/>
  <c r="BI27" i="50"/>
  <c r="BI27" i="49"/>
  <c r="BI27" i="48"/>
  <c r="BI27" i="47"/>
  <c r="BI27" i="46"/>
  <c r="BI27" i="45"/>
  <c r="BI27" i="44"/>
  <c r="BI27" i="43"/>
  <c r="BI27" i="42"/>
  <c r="BI27" i="41"/>
  <c r="BI27" i="40"/>
  <c r="BI27" i="39"/>
  <c r="BI27" i="38"/>
  <c r="BI27" i="37"/>
  <c r="BI27" i="36"/>
  <c r="BI27" i="34"/>
  <c r="BI27" i="32"/>
  <c r="BI27" i="35"/>
  <c r="BI27" i="33"/>
  <c r="BI27" i="27"/>
  <c r="BI27" i="24"/>
  <c r="DI27" i="24" s="1"/>
  <c r="BI27" i="23"/>
  <c r="DI27" i="23" s="1"/>
  <c r="BI27" i="30"/>
  <c r="BI27" i="28"/>
  <c r="BI27" i="26"/>
  <c r="BI27" i="25"/>
  <c r="BI27" i="31"/>
  <c r="BI27" i="22"/>
  <c r="DI27" i="22" s="1"/>
  <c r="BI27" i="19"/>
  <c r="DI27" i="19" s="1"/>
  <c r="BI27" i="18"/>
  <c r="DI27" i="18" s="1"/>
  <c r="BI27" i="21"/>
  <c r="DI27" i="21" s="1"/>
  <c r="BI27" i="20"/>
  <c r="DI27" i="20" s="1"/>
  <c r="BI27" i="17"/>
  <c r="DI27" i="17" s="1"/>
  <c r="BI27" i="60"/>
  <c r="DI27" i="60" s="1"/>
  <c r="M13" i="20"/>
  <c r="BI6" i="59"/>
  <c r="BI6" i="58"/>
  <c r="BI6" i="57"/>
  <c r="BI6" i="56"/>
  <c r="BI6" i="55"/>
  <c r="BI6" i="54"/>
  <c r="BI6" i="52"/>
  <c r="BI6" i="53"/>
  <c r="BI6" i="50"/>
  <c r="BI6" i="51"/>
  <c r="BI6" i="49"/>
  <c r="BI6" i="48"/>
  <c r="BI6" i="47"/>
  <c r="BI6" i="45"/>
  <c r="BI6" i="44"/>
  <c r="BI6" i="46"/>
  <c r="BI6" i="42"/>
  <c r="BI6" i="40"/>
  <c r="BI6" i="43"/>
  <c r="BI6" i="41"/>
  <c r="BI6" i="38"/>
  <c r="BI6" i="39"/>
  <c r="BI6" i="37"/>
  <c r="BI6" i="36"/>
  <c r="BI6" i="35"/>
  <c r="BI6" i="33"/>
  <c r="BI6" i="34"/>
  <c r="BI6" i="31"/>
  <c r="BI6" i="28"/>
  <c r="BI6" i="32"/>
  <c r="BI6" i="27"/>
  <c r="BI6" i="25"/>
  <c r="BI6" i="24"/>
  <c r="BI6" i="30"/>
  <c r="BI6" i="26"/>
  <c r="BI6" i="21"/>
  <c r="DI6" i="21" s="1"/>
  <c r="BI6" i="20"/>
  <c r="DI6" i="20" s="1"/>
  <c r="BI6" i="17"/>
  <c r="DI6" i="17" s="1"/>
  <c r="BI6" i="19"/>
  <c r="DI6" i="19" s="1"/>
  <c r="BI6" i="23"/>
  <c r="DI6" i="23" s="1"/>
  <c r="BI6" i="22"/>
  <c r="DI6" i="22" s="1"/>
  <c r="BI6" i="18"/>
  <c r="DI6" i="18" s="1"/>
  <c r="BI6" i="60"/>
  <c r="DI6" i="60" s="1"/>
  <c r="L19" i="21"/>
  <c r="AA5" i="60"/>
  <c r="O28" i="19"/>
  <c r="J18" i="23"/>
  <c r="I6" i="24"/>
  <c r="DH6" i="24"/>
  <c r="E27" i="1"/>
  <c r="D18" i="6"/>
  <c r="K29" i="16"/>
  <c r="V16" i="13"/>
  <c r="S17" i="10"/>
  <c r="V13" i="13"/>
  <c r="S17" i="15"/>
  <c r="S13" i="9"/>
  <c r="S14" i="9"/>
  <c r="S16" i="9"/>
  <c r="S15" i="9"/>
  <c r="R17" i="9"/>
  <c r="T7" i="9"/>
  <c r="T12" i="9" s="1"/>
  <c r="T13" i="15"/>
  <c r="T15" i="15"/>
  <c r="T14" i="15"/>
  <c r="T16" i="15"/>
  <c r="U7" i="15"/>
  <c r="U12" i="15" s="1"/>
  <c r="T16" i="10"/>
  <c r="T15" i="10"/>
  <c r="T14" i="10"/>
  <c r="T13" i="10"/>
  <c r="U7" i="10"/>
  <c r="U12" i="10" s="1"/>
  <c r="N31" i="10"/>
  <c r="N34" i="10"/>
  <c r="N9" i="16" s="1"/>
  <c r="N32" i="10"/>
  <c r="N8" i="16" s="1"/>
  <c r="N33" i="10"/>
  <c r="N17" i="16" s="1"/>
  <c r="M35" i="13"/>
  <c r="N33" i="12"/>
  <c r="N24" i="16" s="1"/>
  <c r="N34" i="12"/>
  <c r="N31" i="12"/>
  <c r="N32" i="12"/>
  <c r="N23" i="16" s="1"/>
  <c r="M35" i="10"/>
  <c r="M9" i="16"/>
  <c r="N31" i="9"/>
  <c r="N5" i="16" s="1"/>
  <c r="N32" i="9"/>
  <c r="N16" i="16" s="1"/>
  <c r="N33" i="9"/>
  <c r="N6" i="16" s="1"/>
  <c r="N30" i="9"/>
  <c r="N33" i="4"/>
  <c r="N11" i="16" s="1"/>
  <c r="N34" i="4"/>
  <c r="N12" i="16" s="1"/>
  <c r="N31" i="4"/>
  <c r="N32" i="4"/>
  <c r="M18" i="16"/>
  <c r="M47" i="11"/>
  <c r="M25" i="16"/>
  <c r="M35" i="15"/>
  <c r="M22" i="16"/>
  <c r="M35" i="12"/>
  <c r="N33" i="13"/>
  <c r="N31" i="13"/>
  <c r="N34" i="13"/>
  <c r="N32" i="13"/>
  <c r="N33" i="15"/>
  <c r="N27" i="16" s="1"/>
  <c r="N32" i="15"/>
  <c r="N26" i="16" s="1"/>
  <c r="N34" i="15"/>
  <c r="N28" i="16" s="1"/>
  <c r="N31" i="15"/>
  <c r="S10" i="6"/>
  <c r="M33" i="9"/>
  <c r="M6" i="16" s="1"/>
  <c r="M31" i="9"/>
  <c r="M5" i="16" s="1"/>
  <c r="M32" i="9"/>
  <c r="M16" i="16" s="1"/>
  <c r="M30" i="9"/>
  <c r="L4" i="16"/>
  <c r="L34" i="9"/>
  <c r="M10" i="16"/>
  <c r="M35" i="4"/>
  <c r="U17" i="4"/>
  <c r="V16" i="4"/>
  <c r="V14" i="4"/>
  <c r="V15" i="4"/>
  <c r="W7" i="4"/>
  <c r="W12" i="4" s="1"/>
  <c r="W13" i="4" s="1"/>
  <c r="U17" i="13"/>
  <c r="V14" i="13"/>
  <c r="W7" i="13"/>
  <c r="W12" i="13" s="1"/>
  <c r="W15" i="13" s="1"/>
  <c r="U17" i="12"/>
  <c r="V13" i="12"/>
  <c r="V14" i="12"/>
  <c r="W7" i="12"/>
  <c r="W12" i="12" s="1"/>
  <c r="W15" i="12" s="1"/>
  <c r="V16" i="12"/>
  <c r="W10" i="11"/>
  <c r="W15" i="11" s="1"/>
  <c r="W17" i="11" s="1"/>
  <c r="V17" i="11"/>
  <c r="V19" i="11"/>
  <c r="U23" i="11"/>
  <c r="V18" i="11"/>
  <c r="V20" i="11"/>
  <c r="V21" i="11"/>
  <c r="V22" i="11"/>
  <c r="T22" i="6"/>
  <c r="T5" i="6"/>
  <c r="R15" i="5"/>
  <c r="U15" i="6" s="1"/>
  <c r="U14" i="6"/>
  <c r="Q22" i="5"/>
  <c r="R19" i="5"/>
  <c r="U19" i="6" s="1"/>
  <c r="U7" i="6" s="1"/>
  <c r="R20" i="5"/>
  <c r="U20" i="6" s="1"/>
  <c r="U8" i="6" s="1"/>
  <c r="R16" i="5"/>
  <c r="U16" i="6" s="1"/>
  <c r="U4" i="6" s="1"/>
  <c r="R21" i="5"/>
  <c r="U21" i="6" s="1"/>
  <c r="U9" i="6" s="1"/>
  <c r="R18" i="5"/>
  <c r="U18" i="6" s="1"/>
  <c r="U6" i="6" s="1"/>
  <c r="R17" i="5"/>
  <c r="U17" i="6" s="1"/>
  <c r="U5" i="6" s="1"/>
  <c r="S10" i="5"/>
  <c r="S14" i="5" s="1"/>
  <c r="V14" i="6" s="1"/>
  <c r="C29" i="1"/>
  <c r="C20" i="6" s="1"/>
  <c r="D28" i="1"/>
  <c r="F5" i="78" l="1"/>
  <c r="DF22" i="26"/>
  <c r="G22" i="26"/>
  <c r="G10" i="26"/>
  <c r="DF10" i="26"/>
  <c r="DF6" i="26"/>
  <c r="G6" i="26"/>
  <c r="DF25" i="26"/>
  <c r="G25" i="26"/>
  <c r="G23" i="27"/>
  <c r="DF23" i="27"/>
  <c r="G24" i="27"/>
  <c r="DF24" i="27"/>
  <c r="G28" i="27"/>
  <c r="DF28" i="27"/>
  <c r="G21" i="27"/>
  <c r="DF21" i="27"/>
  <c r="G5" i="26"/>
  <c r="DF5" i="26"/>
  <c r="F11" i="27"/>
  <c r="DG12" i="25"/>
  <c r="H12" i="25"/>
  <c r="M4" i="17"/>
  <c r="L29" i="17"/>
  <c r="H13" i="24"/>
  <c r="DG13" i="24"/>
  <c r="G23" i="26"/>
  <c r="DG14" i="24"/>
  <c r="H14" i="24"/>
  <c r="G15" i="27"/>
  <c r="G13" i="27"/>
  <c r="F17" i="26"/>
  <c r="DF17" i="26" s="1"/>
  <c r="DG25" i="24"/>
  <c r="H25" i="24"/>
  <c r="DG19" i="24"/>
  <c r="H19" i="24"/>
  <c r="F26" i="27"/>
  <c r="DF26" i="27" s="1"/>
  <c r="F18" i="26"/>
  <c r="DF18" i="26" s="1"/>
  <c r="DG15" i="24"/>
  <c r="H15" i="24"/>
  <c r="G19" i="26"/>
  <c r="G8" i="27"/>
  <c r="F17" i="27"/>
  <c r="K4" i="19"/>
  <c r="J29" i="19"/>
  <c r="H22" i="24"/>
  <c r="DG22" i="24"/>
  <c r="DG21" i="24"/>
  <c r="H21" i="24"/>
  <c r="G6" i="25"/>
  <c r="DF4" i="23"/>
  <c r="DF29" i="23" s="1"/>
  <c r="F29" i="23"/>
  <c r="G12" i="27"/>
  <c r="G27" i="27"/>
  <c r="G7" i="27"/>
  <c r="G11" i="26"/>
  <c r="F11" i="26"/>
  <c r="DF11" i="26" s="1"/>
  <c r="F16" i="26"/>
  <c r="DF16" i="26" s="1"/>
  <c r="H26" i="25"/>
  <c r="DG26" i="25"/>
  <c r="R29" i="60"/>
  <c r="S7" i="60"/>
  <c r="F14" i="27"/>
  <c r="DF14" i="27" s="1"/>
  <c r="G28" i="26"/>
  <c r="F19" i="27"/>
  <c r="DF19" i="27" s="1"/>
  <c r="G4" i="23"/>
  <c r="G16" i="25"/>
  <c r="F20" i="27"/>
  <c r="DF20" i="27" s="1"/>
  <c r="DF30" i="26"/>
  <c r="DG15" i="27"/>
  <c r="H15" i="27"/>
  <c r="H13" i="27"/>
  <c r="DG13" i="27"/>
  <c r="B10" i="28"/>
  <c r="C10" i="27"/>
  <c r="D10" i="27" s="1"/>
  <c r="E10" i="27" s="1"/>
  <c r="B16" i="28"/>
  <c r="C16" i="27"/>
  <c r="D16" i="27" s="1"/>
  <c r="E16" i="27" s="1"/>
  <c r="F16" i="27" s="1"/>
  <c r="B12" i="30"/>
  <c r="C12" i="28"/>
  <c r="D12" i="28" s="1"/>
  <c r="E12" i="28" s="1"/>
  <c r="F12" i="28" s="1"/>
  <c r="B16" i="30"/>
  <c r="C16" i="28"/>
  <c r="B23" i="30"/>
  <c r="C23" i="28"/>
  <c r="D23" i="28" s="1"/>
  <c r="E23" i="28" s="1"/>
  <c r="M19" i="21"/>
  <c r="M20" i="21"/>
  <c r="G8" i="61"/>
  <c r="DI10" i="24"/>
  <c r="J10" i="24"/>
  <c r="M8" i="22"/>
  <c r="DG24" i="27"/>
  <c r="H24" i="27"/>
  <c r="N27" i="21"/>
  <c r="O19" i="19"/>
  <c r="DI5" i="24"/>
  <c r="J5" i="24"/>
  <c r="G17" i="61"/>
  <c r="M27" i="22"/>
  <c r="P8" i="19"/>
  <c r="G12" i="61"/>
  <c r="BJ20" i="59"/>
  <c r="BJ20" i="58"/>
  <c r="BJ20" i="57"/>
  <c r="BJ20" i="56"/>
  <c r="BJ20" i="55"/>
  <c r="BJ20" i="53"/>
  <c r="BJ20" i="54"/>
  <c r="BJ20" i="52"/>
  <c r="BJ20" i="51"/>
  <c r="BJ20" i="50"/>
  <c r="BJ20" i="49"/>
  <c r="BJ20" i="48"/>
  <c r="BJ20" i="47"/>
  <c r="BJ20" i="46"/>
  <c r="BJ20" i="44"/>
  <c r="BJ20" i="45"/>
  <c r="BJ20" i="40"/>
  <c r="BJ20" i="43"/>
  <c r="BJ20" i="41"/>
  <c r="BJ20" i="42"/>
  <c r="BJ20" i="36"/>
  <c r="BJ20" i="38"/>
  <c r="BJ20" i="37"/>
  <c r="BJ20" i="39"/>
  <c r="BJ20" i="35"/>
  <c r="BJ20" i="33"/>
  <c r="BJ20" i="34"/>
  <c r="BJ20" i="24"/>
  <c r="BJ20" i="23"/>
  <c r="DJ20" i="23" s="1"/>
  <c r="BJ20" i="31"/>
  <c r="BJ20" i="32"/>
  <c r="BJ20" i="30"/>
  <c r="BJ20" i="27"/>
  <c r="BJ20" i="25"/>
  <c r="BJ20" i="28"/>
  <c r="BJ20" i="26"/>
  <c r="BJ20" i="21"/>
  <c r="DJ20" i="21" s="1"/>
  <c r="BJ20" i="18"/>
  <c r="DJ20" i="18" s="1"/>
  <c r="BJ20" i="17"/>
  <c r="DJ20" i="17" s="1"/>
  <c r="BJ20" i="22"/>
  <c r="DJ20" i="22" s="1"/>
  <c r="BJ20" i="19"/>
  <c r="DJ20" i="19" s="1"/>
  <c r="BJ20" i="20"/>
  <c r="DJ20" i="20" s="1"/>
  <c r="BJ20" i="60"/>
  <c r="DJ20" i="60" s="1"/>
  <c r="I13" i="26"/>
  <c r="DH13" i="26"/>
  <c r="J4" i="22"/>
  <c r="I29" i="22"/>
  <c r="Q25" i="17"/>
  <c r="I20" i="26"/>
  <c r="DH20" i="26"/>
  <c r="M28" i="22"/>
  <c r="BJ16" i="59"/>
  <c r="BJ16" i="58"/>
  <c r="BJ16" i="56"/>
  <c r="BJ16" i="57"/>
  <c r="BJ16" i="55"/>
  <c r="BJ16" i="54"/>
  <c r="BJ16" i="53"/>
  <c r="BJ16" i="52"/>
  <c r="BJ16" i="50"/>
  <c r="BJ16" i="51"/>
  <c r="BJ16" i="49"/>
  <c r="BJ16" i="48"/>
  <c r="BJ16" i="47"/>
  <c r="BJ16" i="44"/>
  <c r="BJ16" i="46"/>
  <c r="BJ16" i="45"/>
  <c r="BJ16" i="43"/>
  <c r="BJ16" i="42"/>
  <c r="BJ16" i="41"/>
  <c r="BJ16" i="40"/>
  <c r="BJ16" i="37"/>
  <c r="BJ16" i="36"/>
  <c r="BJ16" i="39"/>
  <c r="BJ16" i="38"/>
  <c r="BJ16" i="34"/>
  <c r="BJ16" i="33"/>
  <c r="BJ16" i="32"/>
  <c r="BJ16" i="35"/>
  <c r="BJ16" i="25"/>
  <c r="BJ16" i="24"/>
  <c r="BJ16" i="31"/>
  <c r="BJ16" i="28"/>
  <c r="BJ16" i="30"/>
  <c r="BJ16" i="26"/>
  <c r="BJ16" i="27"/>
  <c r="BJ16" i="18"/>
  <c r="DJ16" i="18" s="1"/>
  <c r="BJ16" i="20"/>
  <c r="DJ16" i="20" s="1"/>
  <c r="BJ16" i="19"/>
  <c r="DJ16" i="19" s="1"/>
  <c r="BJ16" i="23"/>
  <c r="DJ16" i="23" s="1"/>
  <c r="BJ16" i="21"/>
  <c r="DJ16" i="21" s="1"/>
  <c r="BJ16" i="17"/>
  <c r="DJ16" i="17" s="1"/>
  <c r="BJ16" i="22"/>
  <c r="DJ16" i="22" s="1"/>
  <c r="BJ16" i="60"/>
  <c r="DJ16" i="60" s="1"/>
  <c r="K12" i="24"/>
  <c r="N17" i="21"/>
  <c r="G28" i="61"/>
  <c r="K24" i="24"/>
  <c r="BJ23" i="59"/>
  <c r="BJ23" i="58"/>
  <c r="BJ23" i="57"/>
  <c r="BJ23" i="56"/>
  <c r="BJ23" i="55"/>
  <c r="BJ23" i="54"/>
  <c r="BJ23" i="53"/>
  <c r="BJ23" i="52"/>
  <c r="BJ23" i="51"/>
  <c r="BJ23" i="50"/>
  <c r="BJ23" i="49"/>
  <c r="BJ23" i="47"/>
  <c r="BJ23" i="48"/>
  <c r="BJ23" i="45"/>
  <c r="BJ23" i="46"/>
  <c r="BJ23" i="44"/>
  <c r="BJ23" i="43"/>
  <c r="BJ23" i="41"/>
  <c r="BJ23" i="40"/>
  <c r="BJ23" i="42"/>
  <c r="BJ23" i="37"/>
  <c r="BJ23" i="39"/>
  <c r="BJ23" i="38"/>
  <c r="BJ23" i="36"/>
  <c r="BJ23" i="32"/>
  <c r="BJ23" i="35"/>
  <c r="BJ23" i="34"/>
  <c r="BJ23" i="33"/>
  <c r="BJ23" i="27"/>
  <c r="BJ23" i="25"/>
  <c r="BJ23" i="23"/>
  <c r="DJ23" i="23" s="1"/>
  <c r="BJ23" i="26"/>
  <c r="BJ23" i="24"/>
  <c r="DJ23" i="24" s="1"/>
  <c r="BJ23" i="31"/>
  <c r="BJ23" i="28"/>
  <c r="BJ23" i="30"/>
  <c r="BJ23" i="19"/>
  <c r="DJ23" i="19" s="1"/>
  <c r="BJ23" i="18"/>
  <c r="DJ23" i="18" s="1"/>
  <c r="BJ23" i="17"/>
  <c r="DJ23" i="17" s="1"/>
  <c r="BJ23" i="22"/>
  <c r="DJ23" i="22" s="1"/>
  <c r="BJ23" i="21"/>
  <c r="DJ23" i="21" s="1"/>
  <c r="BJ23" i="20"/>
  <c r="DJ23" i="20" s="1"/>
  <c r="BJ23" i="60"/>
  <c r="DJ23" i="60" s="1"/>
  <c r="I20" i="25"/>
  <c r="DH20" i="25"/>
  <c r="DI30" i="23"/>
  <c r="O11" i="18"/>
  <c r="O15" i="19"/>
  <c r="M7" i="21"/>
  <c r="AA6" i="60"/>
  <c r="N24" i="21"/>
  <c r="J11" i="25"/>
  <c r="DI11" i="25"/>
  <c r="L13" i="23"/>
  <c r="O17" i="20"/>
  <c r="P26" i="17"/>
  <c r="DH26" i="26"/>
  <c r="I26" i="26"/>
  <c r="BJ25" i="59"/>
  <c r="BJ25" i="58"/>
  <c r="BJ25" i="57"/>
  <c r="BJ25" i="56"/>
  <c r="BJ25" i="55"/>
  <c r="BJ25" i="53"/>
  <c r="BJ25" i="54"/>
  <c r="BJ25" i="52"/>
  <c r="BJ25" i="51"/>
  <c r="BJ25" i="49"/>
  <c r="BJ25" i="50"/>
  <c r="BJ25" i="48"/>
  <c r="BJ25" i="47"/>
  <c r="BJ25" i="45"/>
  <c r="BJ25" i="46"/>
  <c r="BJ25" i="44"/>
  <c r="BJ25" i="41"/>
  <c r="BJ25" i="43"/>
  <c r="BJ25" i="42"/>
  <c r="BJ25" i="40"/>
  <c r="BJ25" i="37"/>
  <c r="BJ25" i="36"/>
  <c r="BJ25" i="39"/>
  <c r="BJ25" i="38"/>
  <c r="BJ25" i="35"/>
  <c r="BJ25" i="32"/>
  <c r="BJ25" i="33"/>
  <c r="BJ25" i="34"/>
  <c r="BJ25" i="31"/>
  <c r="BJ25" i="27"/>
  <c r="BJ25" i="26"/>
  <c r="BJ25" i="23"/>
  <c r="DJ25" i="23" s="1"/>
  <c r="BJ25" i="30"/>
  <c r="BJ25" i="25"/>
  <c r="BJ25" i="24"/>
  <c r="BJ25" i="28"/>
  <c r="BJ25" i="21"/>
  <c r="DJ25" i="21" s="1"/>
  <c r="BJ25" i="20"/>
  <c r="DJ25" i="20" s="1"/>
  <c r="BJ25" i="19"/>
  <c r="DJ25" i="19" s="1"/>
  <c r="BJ25" i="17"/>
  <c r="DJ25" i="17" s="1"/>
  <c r="BJ25" i="22"/>
  <c r="DJ25" i="22" s="1"/>
  <c r="BJ25" i="18"/>
  <c r="DJ25" i="18" s="1"/>
  <c r="BJ25" i="60"/>
  <c r="DJ25" i="60" s="1"/>
  <c r="BJ11" i="59"/>
  <c r="BJ11" i="58"/>
  <c r="BJ11" i="57"/>
  <c r="BJ11" i="56"/>
  <c r="BJ11" i="55"/>
  <c r="BJ11" i="54"/>
  <c r="BJ11" i="52"/>
  <c r="BJ11" i="53"/>
  <c r="BJ11" i="51"/>
  <c r="BJ11" i="50"/>
  <c r="BJ11" i="48"/>
  <c r="BJ11" i="49"/>
  <c r="BJ11" i="46"/>
  <c r="BJ11" i="45"/>
  <c r="BJ11" i="44"/>
  <c r="BJ11" i="47"/>
  <c r="BJ11" i="41"/>
  <c r="BJ11" i="40"/>
  <c r="BJ11" i="43"/>
  <c r="BJ11" i="42"/>
  <c r="BJ11" i="39"/>
  <c r="BJ11" i="38"/>
  <c r="BJ11" i="37"/>
  <c r="BJ11" i="36"/>
  <c r="BJ11" i="35"/>
  <c r="BJ11" i="33"/>
  <c r="BJ11" i="34"/>
  <c r="BJ11" i="32"/>
  <c r="BJ11" i="28"/>
  <c r="BJ11" i="30"/>
  <c r="BJ11" i="26"/>
  <c r="BJ11" i="24"/>
  <c r="DJ11" i="24" s="1"/>
  <c r="BJ11" i="31"/>
  <c r="BJ11" i="27"/>
  <c r="BJ11" i="25"/>
  <c r="BJ11" i="20"/>
  <c r="DJ11" i="20" s="1"/>
  <c r="BJ11" i="23"/>
  <c r="DJ11" i="23" s="1"/>
  <c r="BJ11" i="18"/>
  <c r="DJ11" i="18" s="1"/>
  <c r="BJ11" i="22"/>
  <c r="DJ11" i="22" s="1"/>
  <c r="BJ11" i="21"/>
  <c r="DJ11" i="21" s="1"/>
  <c r="BJ11" i="17"/>
  <c r="DJ11" i="17" s="1"/>
  <c r="BJ11" i="19"/>
  <c r="DJ11" i="19" s="1"/>
  <c r="BJ11" i="60"/>
  <c r="DJ11" i="60" s="1"/>
  <c r="BJ24" i="59"/>
  <c r="BJ24" i="58"/>
  <c r="BJ24" i="57"/>
  <c r="BJ24" i="56"/>
  <c r="BJ24" i="55"/>
  <c r="BJ24" i="54"/>
  <c r="BJ24" i="53"/>
  <c r="BJ24" i="51"/>
  <c r="BJ24" i="52"/>
  <c r="BJ24" i="50"/>
  <c r="BJ24" i="49"/>
  <c r="BJ24" i="47"/>
  <c r="BJ24" i="48"/>
  <c r="BJ24" i="46"/>
  <c r="BJ24" i="44"/>
  <c r="BJ24" i="45"/>
  <c r="BJ24" i="42"/>
  <c r="BJ24" i="41"/>
  <c r="BJ24" i="43"/>
  <c r="BJ24" i="40"/>
  <c r="BJ24" i="39"/>
  <c r="BJ24" i="36"/>
  <c r="BJ24" i="38"/>
  <c r="BJ24" i="37"/>
  <c r="BJ24" i="35"/>
  <c r="BJ24" i="33"/>
  <c r="BJ24" i="34"/>
  <c r="BJ24" i="24"/>
  <c r="DJ24" i="24" s="1"/>
  <c r="BJ24" i="32"/>
  <c r="BJ24" i="31"/>
  <c r="BJ24" i="28"/>
  <c r="BJ24" i="30"/>
  <c r="BJ24" i="27"/>
  <c r="BJ24" i="25"/>
  <c r="BJ24" i="26"/>
  <c r="BJ24" i="23"/>
  <c r="DJ24" i="23" s="1"/>
  <c r="BJ24" i="22"/>
  <c r="DJ24" i="22" s="1"/>
  <c r="BJ24" i="21"/>
  <c r="DJ24" i="21" s="1"/>
  <c r="BJ24" i="20"/>
  <c r="DJ24" i="20" s="1"/>
  <c r="BJ24" i="19"/>
  <c r="DJ24" i="19" s="1"/>
  <c r="BJ24" i="17"/>
  <c r="DJ24" i="17" s="1"/>
  <c r="BJ24" i="18"/>
  <c r="DJ24" i="18" s="1"/>
  <c r="BJ24" i="60"/>
  <c r="DJ24" i="60" s="1"/>
  <c r="L9" i="22"/>
  <c r="BJ26" i="59"/>
  <c r="BJ26" i="58"/>
  <c r="BJ26" i="57"/>
  <c r="BJ26" i="56"/>
  <c r="BJ26" i="55"/>
  <c r="BJ26" i="54"/>
  <c r="BJ26" i="53"/>
  <c r="BJ26" i="51"/>
  <c r="BJ26" i="52"/>
  <c r="BJ26" i="49"/>
  <c r="BJ26" i="50"/>
  <c r="BJ26" i="48"/>
  <c r="BJ26" i="47"/>
  <c r="BJ26" i="44"/>
  <c r="BJ26" i="46"/>
  <c r="BJ26" i="45"/>
  <c r="BJ26" i="42"/>
  <c r="BJ26" i="40"/>
  <c r="BJ26" i="41"/>
  <c r="BJ26" i="43"/>
  <c r="BJ26" i="37"/>
  <c r="BJ26" i="36"/>
  <c r="BJ26" i="39"/>
  <c r="BJ26" i="38"/>
  <c r="BJ26" i="35"/>
  <c r="BJ26" i="33"/>
  <c r="BJ26" i="34"/>
  <c r="BJ26" i="32"/>
  <c r="BJ26" i="27"/>
  <c r="BJ26" i="30"/>
  <c r="BJ26" i="25"/>
  <c r="BJ26" i="24"/>
  <c r="BJ26" i="23"/>
  <c r="DJ26" i="23" s="1"/>
  <c r="BJ26" i="28"/>
  <c r="BJ26" i="26"/>
  <c r="BJ26" i="31"/>
  <c r="BJ26" i="22"/>
  <c r="DJ26" i="22" s="1"/>
  <c r="BJ26" i="18"/>
  <c r="DJ26" i="18" s="1"/>
  <c r="BJ26" i="19"/>
  <c r="DJ26" i="19" s="1"/>
  <c r="BJ26" i="17"/>
  <c r="DJ26" i="17" s="1"/>
  <c r="BJ26" i="21"/>
  <c r="DJ26" i="21" s="1"/>
  <c r="BJ26" i="20"/>
  <c r="DJ26" i="20" s="1"/>
  <c r="BJ26" i="60"/>
  <c r="DJ26" i="60" s="1"/>
  <c r="W21" i="60"/>
  <c r="W28" i="60"/>
  <c r="N22" i="20"/>
  <c r="L7" i="22"/>
  <c r="P7" i="18"/>
  <c r="G5" i="61"/>
  <c r="W11" i="60"/>
  <c r="DI17" i="25"/>
  <c r="J17" i="25"/>
  <c r="BJ7" i="59"/>
  <c r="BJ7" i="58"/>
  <c r="BJ7" i="57"/>
  <c r="BJ7" i="56"/>
  <c r="BJ7" i="55"/>
  <c r="BJ7" i="54"/>
  <c r="BJ7" i="53"/>
  <c r="BJ7" i="52"/>
  <c r="BJ7" i="50"/>
  <c r="BJ7" i="51"/>
  <c r="BJ7" i="48"/>
  <c r="BJ7" i="49"/>
  <c r="BJ7" i="47"/>
  <c r="BJ7" i="45"/>
  <c r="BJ7" i="44"/>
  <c r="BJ7" i="46"/>
  <c r="BJ7" i="43"/>
  <c r="BJ7" i="41"/>
  <c r="BJ7" i="42"/>
  <c r="BJ7" i="40"/>
  <c r="BJ7" i="37"/>
  <c r="BJ7" i="39"/>
  <c r="BJ7" i="36"/>
  <c r="BJ7" i="38"/>
  <c r="BJ7" i="34"/>
  <c r="BJ7" i="35"/>
  <c r="BJ7" i="33"/>
  <c r="BJ7" i="27"/>
  <c r="BJ7" i="26"/>
  <c r="BJ7" i="25"/>
  <c r="BJ7" i="31"/>
  <c r="BJ7" i="30"/>
  <c r="BJ7" i="28"/>
  <c r="BJ7" i="32"/>
  <c r="BJ7" i="24"/>
  <c r="BJ7" i="23"/>
  <c r="BJ7" i="22"/>
  <c r="DJ7" i="22" s="1"/>
  <c r="BJ7" i="18"/>
  <c r="DJ7" i="18" s="1"/>
  <c r="BJ7" i="21"/>
  <c r="DJ7" i="21" s="1"/>
  <c r="BJ7" i="20"/>
  <c r="DJ7" i="20" s="1"/>
  <c r="BJ7" i="19"/>
  <c r="DJ7" i="19" s="1"/>
  <c r="BJ7" i="17"/>
  <c r="DJ7" i="17" s="1"/>
  <c r="BJ7" i="60"/>
  <c r="DJ7" i="60" s="1"/>
  <c r="N12" i="21"/>
  <c r="P23" i="19"/>
  <c r="W26" i="60"/>
  <c r="BJ6" i="59"/>
  <c r="BJ6" i="58"/>
  <c r="BJ6" i="57"/>
  <c r="BJ6" i="56"/>
  <c r="BJ6" i="55"/>
  <c r="BJ6" i="54"/>
  <c r="BJ6" i="53"/>
  <c r="BJ6" i="52"/>
  <c r="BJ6" i="51"/>
  <c r="BJ6" i="50"/>
  <c r="BJ6" i="48"/>
  <c r="BJ6" i="49"/>
  <c r="BJ6" i="47"/>
  <c r="BJ6" i="45"/>
  <c r="BJ6" i="44"/>
  <c r="BJ6" i="46"/>
  <c r="BJ6" i="42"/>
  <c r="BJ6" i="40"/>
  <c r="BJ6" i="43"/>
  <c r="BJ6" i="41"/>
  <c r="BJ6" i="38"/>
  <c r="BJ6" i="39"/>
  <c r="BJ6" i="37"/>
  <c r="BJ6" i="36"/>
  <c r="BJ6" i="35"/>
  <c r="BJ6" i="33"/>
  <c r="BJ6" i="34"/>
  <c r="BJ6" i="28"/>
  <c r="BJ6" i="32"/>
  <c r="BJ6" i="27"/>
  <c r="BJ6" i="25"/>
  <c r="BJ6" i="24"/>
  <c r="BJ6" i="30"/>
  <c r="BJ6" i="26"/>
  <c r="BJ6" i="31"/>
  <c r="BJ6" i="21"/>
  <c r="DJ6" i="21" s="1"/>
  <c r="BJ6" i="20"/>
  <c r="DJ6" i="20" s="1"/>
  <c r="BJ6" i="19"/>
  <c r="DJ6" i="19" s="1"/>
  <c r="BJ6" i="23"/>
  <c r="DJ6" i="23" s="1"/>
  <c r="BJ6" i="22"/>
  <c r="DJ6" i="22" s="1"/>
  <c r="BJ6" i="18"/>
  <c r="DJ6" i="18" s="1"/>
  <c r="BJ6" i="17"/>
  <c r="DJ6" i="17" s="1"/>
  <c r="BJ6" i="60"/>
  <c r="DJ6" i="60" s="1"/>
  <c r="BJ27" i="59"/>
  <c r="BJ27" i="58"/>
  <c r="BJ27" i="57"/>
  <c r="BJ27" i="56"/>
  <c r="BJ27" i="55"/>
  <c r="BJ27" i="53"/>
  <c r="BJ27" i="54"/>
  <c r="BJ27" i="51"/>
  <c r="BJ27" i="52"/>
  <c r="BJ27" i="49"/>
  <c r="BJ27" i="50"/>
  <c r="BJ27" i="48"/>
  <c r="BJ27" i="47"/>
  <c r="BJ27" i="45"/>
  <c r="BJ27" i="44"/>
  <c r="BJ27" i="46"/>
  <c r="BJ27" i="43"/>
  <c r="BJ27" i="41"/>
  <c r="BJ27" i="40"/>
  <c r="BJ27" i="42"/>
  <c r="BJ27" i="39"/>
  <c r="BJ27" i="38"/>
  <c r="BJ27" i="37"/>
  <c r="BJ27" i="36"/>
  <c r="BJ27" i="35"/>
  <c r="BJ27" i="33"/>
  <c r="BJ27" i="34"/>
  <c r="BJ27" i="32"/>
  <c r="BJ27" i="30"/>
  <c r="BJ27" i="28"/>
  <c r="BJ27" i="26"/>
  <c r="BJ27" i="25"/>
  <c r="BJ27" i="31"/>
  <c r="BJ27" i="27"/>
  <c r="BJ27" i="24"/>
  <c r="DJ27" i="24" s="1"/>
  <c r="BJ27" i="23"/>
  <c r="DJ27" i="23" s="1"/>
  <c r="BJ27" i="19"/>
  <c r="DJ27" i="19" s="1"/>
  <c r="BJ27" i="18"/>
  <c r="DJ27" i="18" s="1"/>
  <c r="BJ27" i="21"/>
  <c r="DJ27" i="21" s="1"/>
  <c r="BJ27" i="20"/>
  <c r="DJ27" i="20" s="1"/>
  <c r="BJ27" i="17"/>
  <c r="DJ27" i="17" s="1"/>
  <c r="BJ27" i="22"/>
  <c r="DJ27" i="22" s="1"/>
  <c r="BJ27" i="60"/>
  <c r="DJ27" i="60" s="1"/>
  <c r="L6" i="22"/>
  <c r="L14" i="23"/>
  <c r="L15" i="23"/>
  <c r="L4" i="20"/>
  <c r="K29" i="20"/>
  <c r="BJ18" i="59"/>
  <c r="BJ18" i="58"/>
  <c r="BJ18" i="57"/>
  <c r="BJ18" i="56"/>
  <c r="BJ18" i="55"/>
  <c r="BJ18" i="53"/>
  <c r="BJ18" i="54"/>
  <c r="BJ18" i="51"/>
  <c r="BJ18" i="52"/>
  <c r="BJ18" i="50"/>
  <c r="BJ18" i="49"/>
  <c r="BJ18" i="48"/>
  <c r="BJ18" i="45"/>
  <c r="BJ18" i="44"/>
  <c r="BJ18" i="47"/>
  <c r="BJ18" i="46"/>
  <c r="BJ18" i="43"/>
  <c r="BJ18" i="42"/>
  <c r="BJ18" i="41"/>
  <c r="BJ18" i="40"/>
  <c r="BJ18" i="38"/>
  <c r="BJ18" i="36"/>
  <c r="BJ18" i="37"/>
  <c r="BJ18" i="39"/>
  <c r="BJ18" i="33"/>
  <c r="BJ18" i="35"/>
  <c r="BJ18" i="34"/>
  <c r="BJ18" i="28"/>
  <c r="BJ18" i="27"/>
  <c r="BJ18" i="32"/>
  <c r="BJ18" i="25"/>
  <c r="BJ18" i="24"/>
  <c r="BJ18" i="31"/>
  <c r="BJ18" i="30"/>
  <c r="BJ18" i="26"/>
  <c r="BJ18" i="22"/>
  <c r="DJ18" i="22" s="1"/>
  <c r="BJ18" i="19"/>
  <c r="DJ18" i="19" s="1"/>
  <c r="BJ18" i="20"/>
  <c r="DJ18" i="20" s="1"/>
  <c r="BJ18" i="18"/>
  <c r="DJ18" i="18" s="1"/>
  <c r="BJ18" i="17"/>
  <c r="DJ18" i="17" s="1"/>
  <c r="BJ18" i="23"/>
  <c r="DJ18" i="23" s="1"/>
  <c r="BJ18" i="21"/>
  <c r="DJ18" i="21" s="1"/>
  <c r="BJ18" i="60"/>
  <c r="DJ18" i="60" s="1"/>
  <c r="L18" i="22"/>
  <c r="K27" i="24"/>
  <c r="V25" i="60"/>
  <c r="N19" i="20"/>
  <c r="O24" i="20"/>
  <c r="BJ9" i="59"/>
  <c r="BJ9" i="58"/>
  <c r="BJ9" i="57"/>
  <c r="BJ9" i="56"/>
  <c r="BJ9" i="55"/>
  <c r="BJ9" i="54"/>
  <c r="BJ9" i="52"/>
  <c r="BJ9" i="53"/>
  <c r="BJ9" i="50"/>
  <c r="BJ9" i="51"/>
  <c r="BJ9" i="48"/>
  <c r="BJ9" i="49"/>
  <c r="BJ9" i="46"/>
  <c r="BJ9" i="45"/>
  <c r="BJ9" i="44"/>
  <c r="BJ9" i="47"/>
  <c r="BJ9" i="41"/>
  <c r="BJ9" i="40"/>
  <c r="BJ9" i="43"/>
  <c r="BJ9" i="42"/>
  <c r="BJ9" i="37"/>
  <c r="BJ9" i="36"/>
  <c r="BJ9" i="39"/>
  <c r="BJ9" i="38"/>
  <c r="BJ9" i="34"/>
  <c r="BJ9" i="33"/>
  <c r="BJ9" i="32"/>
  <c r="BJ9" i="35"/>
  <c r="BJ9" i="31"/>
  <c r="BJ9" i="24"/>
  <c r="DJ9" i="24" s="1"/>
  <c r="BJ9" i="27"/>
  <c r="BJ9" i="26"/>
  <c r="BJ9" i="25"/>
  <c r="BJ9" i="30"/>
  <c r="BJ9" i="28"/>
  <c r="BJ9" i="23"/>
  <c r="DJ9" i="23" s="1"/>
  <c r="BJ9" i="21"/>
  <c r="DJ9" i="21" s="1"/>
  <c r="BJ9" i="22"/>
  <c r="DJ9" i="22" s="1"/>
  <c r="BJ9" i="20"/>
  <c r="DJ9" i="20" s="1"/>
  <c r="BJ9" i="19"/>
  <c r="DJ9" i="19" s="1"/>
  <c r="BJ9" i="18"/>
  <c r="DJ9" i="18" s="1"/>
  <c r="BJ9" i="17"/>
  <c r="DJ9" i="17" s="1"/>
  <c r="BJ9" i="60"/>
  <c r="DJ9" i="60" s="1"/>
  <c r="P12" i="18"/>
  <c r="K5" i="23"/>
  <c r="K17" i="24"/>
  <c r="DI26" i="24"/>
  <c r="J26" i="24"/>
  <c r="K25" i="23"/>
  <c r="C29" i="25"/>
  <c r="D4" i="25"/>
  <c r="E4" i="25" s="1"/>
  <c r="G17" i="27"/>
  <c r="DF17" i="27"/>
  <c r="DH13" i="25"/>
  <c r="I13" i="25"/>
  <c r="B5" i="28"/>
  <c r="C5" i="27"/>
  <c r="D5" i="27" s="1"/>
  <c r="E5" i="27" s="1"/>
  <c r="F5" i="27" s="1"/>
  <c r="DF5" i="27" s="1"/>
  <c r="B28" i="30"/>
  <c r="C28" i="28"/>
  <c r="D28" i="28" s="1"/>
  <c r="E28" i="28" s="1"/>
  <c r="F28" i="28" s="1"/>
  <c r="B22" i="28"/>
  <c r="C22" i="27"/>
  <c r="D22" i="27" s="1"/>
  <c r="E22" i="27" s="1"/>
  <c r="F22" i="27" s="1"/>
  <c r="B18" i="28"/>
  <c r="C18" i="27"/>
  <c r="D18" i="27" s="1"/>
  <c r="E18" i="27" s="1"/>
  <c r="F18" i="27" s="1"/>
  <c r="B11" i="30"/>
  <c r="C11" i="28"/>
  <c r="D11" i="28" s="1"/>
  <c r="E11" i="28" s="1"/>
  <c r="F11" i="28" s="1"/>
  <c r="B5" i="30"/>
  <c r="C5" i="28"/>
  <c r="B17" i="30"/>
  <c r="C17" i="28"/>
  <c r="D17" i="28" s="1"/>
  <c r="E17" i="28" s="1"/>
  <c r="P28" i="19"/>
  <c r="N6" i="20"/>
  <c r="O23" i="20"/>
  <c r="Q12" i="17"/>
  <c r="I24" i="26"/>
  <c r="DH24" i="26"/>
  <c r="W20" i="60"/>
  <c r="BJ21" i="59"/>
  <c r="BJ21" i="58"/>
  <c r="BJ21" i="57"/>
  <c r="BJ21" i="56"/>
  <c r="BJ21" i="55"/>
  <c r="BJ21" i="54"/>
  <c r="BJ21" i="53"/>
  <c r="BJ21" i="52"/>
  <c r="BJ21" i="50"/>
  <c r="BJ21" i="51"/>
  <c r="BJ21" i="49"/>
  <c r="BJ21" i="48"/>
  <c r="BJ21" i="45"/>
  <c r="BJ21" i="47"/>
  <c r="BJ21" i="46"/>
  <c r="BJ21" i="44"/>
  <c r="BJ21" i="41"/>
  <c r="BJ21" i="42"/>
  <c r="BJ21" i="40"/>
  <c r="BJ21" i="43"/>
  <c r="BJ21" i="39"/>
  <c r="BJ21" i="36"/>
  <c r="BJ21" i="38"/>
  <c r="BJ21" i="37"/>
  <c r="BJ21" i="34"/>
  <c r="BJ21" i="35"/>
  <c r="BJ21" i="33"/>
  <c r="BJ21" i="32"/>
  <c r="BJ21" i="31"/>
  <c r="BJ21" i="27"/>
  <c r="BJ21" i="25"/>
  <c r="BJ21" i="30"/>
  <c r="BJ21" i="28"/>
  <c r="BJ21" i="26"/>
  <c r="BJ21" i="24"/>
  <c r="BJ21" i="23"/>
  <c r="DJ21" i="23" s="1"/>
  <c r="BJ21" i="22"/>
  <c r="DJ21" i="22" s="1"/>
  <c r="BJ21" i="19"/>
  <c r="DJ21" i="19" s="1"/>
  <c r="BJ21" i="21"/>
  <c r="DJ21" i="21" s="1"/>
  <c r="BJ21" i="20"/>
  <c r="DJ21" i="20" s="1"/>
  <c r="BJ21" i="17"/>
  <c r="DJ21" i="17" s="1"/>
  <c r="BJ21" i="18"/>
  <c r="DJ21" i="18" s="1"/>
  <c r="BJ21" i="60"/>
  <c r="DJ21" i="60" s="1"/>
  <c r="O13" i="18"/>
  <c r="N5" i="19"/>
  <c r="O6" i="17"/>
  <c r="L5" i="22"/>
  <c r="O21" i="18"/>
  <c r="AB16" i="60"/>
  <c r="P27" i="19"/>
  <c r="L24" i="23"/>
  <c r="G20" i="61"/>
  <c r="G15" i="61"/>
  <c r="G16" i="61"/>
  <c r="K7" i="23"/>
  <c r="DJ7" i="23"/>
  <c r="BJ15" i="59"/>
  <c r="BJ15" i="58"/>
  <c r="BJ15" i="57"/>
  <c r="BJ15" i="56"/>
  <c r="BJ15" i="55"/>
  <c r="BJ15" i="54"/>
  <c r="BJ15" i="53"/>
  <c r="BJ15" i="52"/>
  <c r="BJ15" i="50"/>
  <c r="BJ15" i="51"/>
  <c r="BJ15" i="49"/>
  <c r="BJ15" i="48"/>
  <c r="BJ15" i="47"/>
  <c r="BJ15" i="46"/>
  <c r="BJ15" i="44"/>
  <c r="BJ15" i="45"/>
  <c r="BJ15" i="42"/>
  <c r="BJ15" i="41"/>
  <c r="BJ15" i="40"/>
  <c r="BJ15" i="43"/>
  <c r="BJ15" i="37"/>
  <c r="BJ15" i="39"/>
  <c r="BJ15" i="36"/>
  <c r="BJ15" i="38"/>
  <c r="BJ15" i="34"/>
  <c r="BJ15" i="35"/>
  <c r="BJ15" i="33"/>
  <c r="BJ15" i="27"/>
  <c r="BJ15" i="32"/>
  <c r="BJ15" i="25"/>
  <c r="BJ15" i="24"/>
  <c r="BJ15" i="31"/>
  <c r="BJ15" i="30"/>
  <c r="BJ15" i="28"/>
  <c r="BJ15" i="26"/>
  <c r="BJ15" i="22"/>
  <c r="DJ15" i="22" s="1"/>
  <c r="BJ15" i="18"/>
  <c r="DJ15" i="18" s="1"/>
  <c r="BJ15" i="21"/>
  <c r="DJ15" i="21" s="1"/>
  <c r="BJ15" i="20"/>
  <c r="DJ15" i="20" s="1"/>
  <c r="BJ15" i="17"/>
  <c r="DJ15" i="17" s="1"/>
  <c r="BJ15" i="23"/>
  <c r="DJ15" i="23" s="1"/>
  <c r="BJ15" i="19"/>
  <c r="DJ15" i="19" s="1"/>
  <c r="BJ15" i="60"/>
  <c r="DJ15" i="60" s="1"/>
  <c r="P10" i="17"/>
  <c r="DI14" i="25"/>
  <c r="J14" i="25"/>
  <c r="W8" i="60"/>
  <c r="BJ22" i="59"/>
  <c r="BJ22" i="58"/>
  <c r="BJ22" i="57"/>
  <c r="BJ22" i="56"/>
  <c r="BJ22" i="55"/>
  <c r="BJ22" i="54"/>
  <c r="BJ22" i="53"/>
  <c r="BJ22" i="51"/>
  <c r="BJ22" i="52"/>
  <c r="BJ22" i="49"/>
  <c r="BJ22" i="50"/>
  <c r="BJ22" i="48"/>
  <c r="BJ22" i="44"/>
  <c r="BJ22" i="47"/>
  <c r="BJ22" i="45"/>
  <c r="BJ22" i="46"/>
  <c r="BJ22" i="42"/>
  <c r="BJ22" i="40"/>
  <c r="BJ22" i="43"/>
  <c r="BJ22" i="41"/>
  <c r="BJ22" i="36"/>
  <c r="BJ22" i="38"/>
  <c r="BJ22" i="37"/>
  <c r="BJ22" i="39"/>
  <c r="BJ22" i="34"/>
  <c r="BJ22" i="33"/>
  <c r="BJ22" i="35"/>
  <c r="BJ22" i="32"/>
  <c r="BJ22" i="30"/>
  <c r="BJ22" i="28"/>
  <c r="BJ22" i="27"/>
  <c r="BJ22" i="25"/>
  <c r="BJ22" i="23"/>
  <c r="BJ22" i="31"/>
  <c r="BJ22" i="26"/>
  <c r="BJ22" i="24"/>
  <c r="BJ22" i="17"/>
  <c r="DJ22" i="17" s="1"/>
  <c r="BJ22" i="21"/>
  <c r="DJ22" i="21" s="1"/>
  <c r="BJ22" i="20"/>
  <c r="DJ22" i="20" s="1"/>
  <c r="BJ22" i="19"/>
  <c r="DJ22" i="19" s="1"/>
  <c r="BJ22" i="18"/>
  <c r="DJ22" i="18" s="1"/>
  <c r="BJ22" i="22"/>
  <c r="DJ22" i="22" s="1"/>
  <c r="BJ22" i="60"/>
  <c r="DJ22" i="60" s="1"/>
  <c r="W23" i="60"/>
  <c r="I12" i="26"/>
  <c r="DH12" i="26"/>
  <c r="P22" i="17"/>
  <c r="M13" i="22"/>
  <c r="O10" i="18"/>
  <c r="O26" i="20"/>
  <c r="K10" i="23"/>
  <c r="I22" i="25"/>
  <c r="DH22" i="25"/>
  <c r="J16" i="24"/>
  <c r="DI16" i="24"/>
  <c r="M22" i="21"/>
  <c r="O22" i="19"/>
  <c r="K16" i="23"/>
  <c r="DI30" i="21"/>
  <c r="L25" i="22"/>
  <c r="DG23" i="27"/>
  <c r="H23" i="27"/>
  <c r="F4" i="61"/>
  <c r="F4" i="78" s="1"/>
  <c r="O9" i="20"/>
  <c r="O19" i="18"/>
  <c r="G25" i="61"/>
  <c r="DI30" i="18"/>
  <c r="G11" i="61"/>
  <c r="G24" i="61"/>
  <c r="W9" i="60"/>
  <c r="P11" i="19"/>
  <c r="P13" i="17"/>
  <c r="DG28" i="27"/>
  <c r="H28" i="27"/>
  <c r="N7" i="20"/>
  <c r="Q14" i="17"/>
  <c r="G10" i="61"/>
  <c r="P17" i="17"/>
  <c r="V22" i="60"/>
  <c r="N18" i="19"/>
  <c r="N23" i="21"/>
  <c r="N26" i="21"/>
  <c r="BJ5" i="59"/>
  <c r="BJ5" i="58"/>
  <c r="BJ5" i="57"/>
  <c r="BJ5" i="56"/>
  <c r="BJ5" i="55"/>
  <c r="BJ5" i="54"/>
  <c r="BJ5" i="52"/>
  <c r="BJ5" i="53"/>
  <c r="BJ5" i="50"/>
  <c r="BJ5" i="51"/>
  <c r="BJ5" i="49"/>
  <c r="BJ5" i="48"/>
  <c r="BJ5" i="47"/>
  <c r="BJ5" i="46"/>
  <c r="BJ5" i="45"/>
  <c r="BJ5" i="44"/>
  <c r="BJ5" i="41"/>
  <c r="BJ5" i="40"/>
  <c r="BJ5" i="42"/>
  <c r="BJ5" i="43"/>
  <c r="BJ5" i="38"/>
  <c r="BJ5" i="39"/>
  <c r="BJ5" i="37"/>
  <c r="BJ5" i="35"/>
  <c r="BJ5" i="33"/>
  <c r="BJ5" i="36"/>
  <c r="BJ5" i="34"/>
  <c r="BJ5" i="31"/>
  <c r="BJ5" i="26"/>
  <c r="BJ5" i="28"/>
  <c r="BJ5" i="32"/>
  <c r="BJ5" i="27"/>
  <c r="BJ5" i="24"/>
  <c r="BJ5" i="30"/>
  <c r="BJ5" i="25"/>
  <c r="BJ5" i="23"/>
  <c r="DJ5" i="23" s="1"/>
  <c r="BJ5" i="21"/>
  <c r="DJ5" i="21" s="1"/>
  <c r="BJ5" i="20"/>
  <c r="DJ5" i="20" s="1"/>
  <c r="BJ5" i="19"/>
  <c r="DJ5" i="19" s="1"/>
  <c r="BJ5" i="17"/>
  <c r="DJ5" i="17" s="1"/>
  <c r="BJ5" i="22"/>
  <c r="DJ5" i="22" s="1"/>
  <c r="BJ5" i="18"/>
  <c r="DJ5" i="18" s="1"/>
  <c r="BJ5" i="60"/>
  <c r="DJ5" i="60" s="1"/>
  <c r="N21" i="20"/>
  <c r="O15" i="18"/>
  <c r="O10" i="19"/>
  <c r="P26" i="19"/>
  <c r="N11" i="21"/>
  <c r="L17" i="23"/>
  <c r="DI9" i="25"/>
  <c r="J9" i="25"/>
  <c r="K11" i="24"/>
  <c r="G6" i="61"/>
  <c r="G27" i="61"/>
  <c r="J29" i="21"/>
  <c r="K4" i="21"/>
  <c r="K28" i="24"/>
  <c r="O20" i="18"/>
  <c r="N28" i="21"/>
  <c r="O8" i="20"/>
  <c r="DH8" i="26"/>
  <c r="I8" i="26"/>
  <c r="O16" i="17"/>
  <c r="DI30" i="20"/>
  <c r="O12" i="20"/>
  <c r="M19" i="22"/>
  <c r="G18" i="61"/>
  <c r="L9" i="23"/>
  <c r="L11" i="23"/>
  <c r="K23" i="24"/>
  <c r="Q24" i="17"/>
  <c r="G9" i="61"/>
  <c r="O14" i="19"/>
  <c r="DI28" i="25"/>
  <c r="J28" i="25"/>
  <c r="J24" i="25"/>
  <c r="DI24" i="25"/>
  <c r="M10" i="21"/>
  <c r="N8" i="21"/>
  <c r="DG7" i="27"/>
  <c r="H7" i="27"/>
  <c r="DG11" i="26"/>
  <c r="H11" i="26"/>
  <c r="DH19" i="25"/>
  <c r="I19" i="25"/>
  <c r="C4" i="26"/>
  <c r="B4" i="27"/>
  <c r="B6" i="28"/>
  <c r="C6" i="27"/>
  <c r="D6" i="27" s="1"/>
  <c r="E6" i="27" s="1"/>
  <c r="F6" i="27" s="1"/>
  <c r="B26" i="30"/>
  <c r="C26" i="28"/>
  <c r="D26" i="28" s="1"/>
  <c r="E26" i="28" s="1"/>
  <c r="F26" i="28" s="1"/>
  <c r="B9" i="28"/>
  <c r="C9" i="27"/>
  <c r="D9" i="27" s="1"/>
  <c r="E9" i="27" s="1"/>
  <c r="B8" i="30"/>
  <c r="C8" i="28"/>
  <c r="D8" i="28" s="1"/>
  <c r="E8" i="28" s="1"/>
  <c r="F8" i="28" s="1"/>
  <c r="K18" i="23"/>
  <c r="AB5" i="60"/>
  <c r="N13" i="20"/>
  <c r="O17" i="18"/>
  <c r="L16" i="22"/>
  <c r="H6" i="26"/>
  <c r="DG6" i="26"/>
  <c r="L18" i="21"/>
  <c r="DI27" i="25"/>
  <c r="J27" i="25"/>
  <c r="G21" i="61"/>
  <c r="M11" i="22"/>
  <c r="P25" i="18"/>
  <c r="L22" i="22"/>
  <c r="O21" i="19"/>
  <c r="DG4" i="24"/>
  <c r="DG29" i="24" s="1"/>
  <c r="G29" i="24"/>
  <c r="H4" i="24"/>
  <c r="H10" i="26"/>
  <c r="DG10" i="26"/>
  <c r="O13" i="19"/>
  <c r="P19" i="17"/>
  <c r="I25" i="25"/>
  <c r="DH25" i="25"/>
  <c r="DI8" i="25"/>
  <c r="J8" i="25"/>
  <c r="Q27" i="17"/>
  <c r="O8" i="18"/>
  <c r="G22" i="61"/>
  <c r="O20" i="19"/>
  <c r="DG21" i="27"/>
  <c r="H21" i="27"/>
  <c r="N20" i="20"/>
  <c r="K6" i="23"/>
  <c r="L20" i="23"/>
  <c r="O6" i="19"/>
  <c r="DH27" i="26"/>
  <c r="I27" i="26"/>
  <c r="O9" i="18"/>
  <c r="M21" i="22"/>
  <c r="Q7" i="17"/>
  <c r="M23" i="22"/>
  <c r="L21" i="23"/>
  <c r="M5" i="21"/>
  <c r="BI4" i="59"/>
  <c r="BI4" i="58"/>
  <c r="BI4" i="57"/>
  <c r="BI4" i="56"/>
  <c r="BI4" i="55"/>
  <c r="BI4" i="54"/>
  <c r="BI4" i="52"/>
  <c r="BI4" i="53"/>
  <c r="BI4" i="51"/>
  <c r="BI4" i="50"/>
  <c r="BI4" i="49"/>
  <c r="BI4" i="48"/>
  <c r="BI4" i="47"/>
  <c r="BI4" i="46"/>
  <c r="BI4" i="45"/>
  <c r="BI4" i="44"/>
  <c r="BI4" i="42"/>
  <c r="BI4" i="43"/>
  <c r="BI4" i="41"/>
  <c r="BI4" i="40"/>
  <c r="BI4" i="39"/>
  <c r="BI4" i="38"/>
  <c r="BI4" i="37"/>
  <c r="BI4" i="35"/>
  <c r="BI4" i="33"/>
  <c r="BI4" i="36"/>
  <c r="BI4" i="34"/>
  <c r="BI4" i="28"/>
  <c r="BI4" i="27"/>
  <c r="BI4" i="32"/>
  <c r="BI4" i="30"/>
  <c r="BI4" i="25"/>
  <c r="BI4" i="24"/>
  <c r="BI4" i="31"/>
  <c r="BI4" i="26"/>
  <c r="BI4" i="20"/>
  <c r="DI4" i="20" s="1"/>
  <c r="DI29" i="20" s="1"/>
  <c r="BI4" i="19"/>
  <c r="DI4" i="19" s="1"/>
  <c r="DI29" i="19" s="1"/>
  <c r="BI4" i="18"/>
  <c r="DI4" i="18" s="1"/>
  <c r="DI29" i="18" s="1"/>
  <c r="BI4" i="17"/>
  <c r="DI4" i="17" s="1"/>
  <c r="DI29" i="17" s="1"/>
  <c r="BI4" i="22"/>
  <c r="DI4" i="22" s="1"/>
  <c r="DI29" i="22" s="1"/>
  <c r="BI4" i="23"/>
  <c r="BI4" i="21"/>
  <c r="DI4" i="21" s="1"/>
  <c r="DI29" i="21" s="1"/>
  <c r="BI4" i="60"/>
  <c r="DI4" i="60" s="1"/>
  <c r="DI29" i="60" s="1"/>
  <c r="P8" i="17"/>
  <c r="O28" i="20"/>
  <c r="M29" i="18"/>
  <c r="N4" i="18"/>
  <c r="M6" i="21"/>
  <c r="DI30" i="22"/>
  <c r="M18" i="20"/>
  <c r="H8" i="27"/>
  <c r="DG8" i="27"/>
  <c r="L8" i="23"/>
  <c r="P17" i="19"/>
  <c r="BJ10" i="59"/>
  <c r="BJ10" i="58"/>
  <c r="BJ10" i="57"/>
  <c r="BJ10" i="56"/>
  <c r="BJ10" i="55"/>
  <c r="BJ10" i="54"/>
  <c r="BJ10" i="53"/>
  <c r="BJ10" i="52"/>
  <c r="BJ10" i="50"/>
  <c r="BJ10" i="51"/>
  <c r="BJ10" i="48"/>
  <c r="BJ10" i="49"/>
  <c r="BJ10" i="46"/>
  <c r="BJ10" i="45"/>
  <c r="BJ10" i="44"/>
  <c r="BJ10" i="47"/>
  <c r="BJ10" i="43"/>
  <c r="BJ10" i="42"/>
  <c r="BJ10" i="41"/>
  <c r="BJ10" i="40"/>
  <c r="BJ10" i="39"/>
  <c r="BJ10" i="38"/>
  <c r="BJ10" i="37"/>
  <c r="BJ10" i="36"/>
  <c r="BJ10" i="33"/>
  <c r="BJ10" i="34"/>
  <c r="BJ10" i="35"/>
  <c r="BJ10" i="27"/>
  <c r="BJ10" i="30"/>
  <c r="BJ10" i="28"/>
  <c r="BJ10" i="32"/>
  <c r="BJ10" i="31"/>
  <c r="BJ10" i="26"/>
  <c r="BJ10" i="25"/>
  <c r="BJ10" i="24"/>
  <c r="BJ10" i="22"/>
  <c r="DJ10" i="22" s="1"/>
  <c r="BJ10" i="21"/>
  <c r="DJ10" i="21" s="1"/>
  <c r="BJ10" i="19"/>
  <c r="DJ10" i="19" s="1"/>
  <c r="BJ10" i="20"/>
  <c r="DJ10" i="20" s="1"/>
  <c r="BJ10" i="18"/>
  <c r="DJ10" i="18" s="1"/>
  <c r="BJ10" i="17"/>
  <c r="DJ10" i="17" s="1"/>
  <c r="BJ10" i="23"/>
  <c r="DJ10" i="23" s="1"/>
  <c r="BJ10" i="60"/>
  <c r="DJ10" i="60" s="1"/>
  <c r="DI30" i="17"/>
  <c r="M17" i="22"/>
  <c r="W19" i="60"/>
  <c r="M24" i="22"/>
  <c r="W12" i="60"/>
  <c r="BJ14" i="59"/>
  <c r="BJ14" i="58"/>
  <c r="BJ14" i="57"/>
  <c r="BJ14" i="56"/>
  <c r="BJ14" i="55"/>
  <c r="BJ14" i="54"/>
  <c r="BJ14" i="53"/>
  <c r="BJ14" i="52"/>
  <c r="BJ14" i="51"/>
  <c r="BJ14" i="50"/>
  <c r="BJ14" i="49"/>
  <c r="BJ14" i="48"/>
  <c r="BJ14" i="45"/>
  <c r="BJ14" i="44"/>
  <c r="BJ14" i="47"/>
  <c r="BJ14" i="46"/>
  <c r="BJ14" i="42"/>
  <c r="BJ14" i="41"/>
  <c r="BJ14" i="40"/>
  <c r="BJ14" i="43"/>
  <c r="BJ14" i="39"/>
  <c r="BJ14" i="38"/>
  <c r="BJ14" i="36"/>
  <c r="BJ14" i="37"/>
  <c r="BJ14" i="35"/>
  <c r="BJ14" i="33"/>
  <c r="BJ14" i="34"/>
  <c r="BJ14" i="32"/>
  <c r="BJ14" i="30"/>
  <c r="BJ14" i="28"/>
  <c r="BJ14" i="26"/>
  <c r="BJ14" i="27"/>
  <c r="BJ14" i="25"/>
  <c r="BJ14" i="31"/>
  <c r="BJ14" i="24"/>
  <c r="BJ14" i="21"/>
  <c r="DJ14" i="21" s="1"/>
  <c r="BJ14" i="20"/>
  <c r="DJ14" i="20" s="1"/>
  <c r="BJ14" i="23"/>
  <c r="DJ14" i="23" s="1"/>
  <c r="BJ14" i="19"/>
  <c r="DJ14" i="19" s="1"/>
  <c r="BJ14" i="22"/>
  <c r="DJ14" i="22" s="1"/>
  <c r="BJ14" i="18"/>
  <c r="DJ14" i="18" s="1"/>
  <c r="BJ14" i="17"/>
  <c r="DJ14" i="17" s="1"/>
  <c r="BJ14" i="60"/>
  <c r="DJ14" i="60" s="1"/>
  <c r="N14" i="20"/>
  <c r="P12" i="19"/>
  <c r="P18" i="17"/>
  <c r="G19" i="61"/>
  <c r="L28" i="23"/>
  <c r="W13" i="60"/>
  <c r="I15" i="26"/>
  <c r="DH15" i="26"/>
  <c r="W17" i="60"/>
  <c r="L27" i="23"/>
  <c r="W15" i="60"/>
  <c r="BJ13" i="59"/>
  <c r="BJ13" i="58"/>
  <c r="BJ13" i="57"/>
  <c r="BJ13" i="56"/>
  <c r="BJ13" i="55"/>
  <c r="BJ13" i="54"/>
  <c r="BJ13" i="52"/>
  <c r="BJ13" i="53"/>
  <c r="BJ13" i="50"/>
  <c r="BJ13" i="51"/>
  <c r="BJ13" i="49"/>
  <c r="BJ13" i="48"/>
  <c r="BJ13" i="46"/>
  <c r="BJ13" i="45"/>
  <c r="BJ13" i="44"/>
  <c r="BJ13" i="47"/>
  <c r="BJ13" i="43"/>
  <c r="BJ13" i="42"/>
  <c r="BJ13" i="41"/>
  <c r="BJ13" i="40"/>
  <c r="BJ13" i="39"/>
  <c r="BJ13" i="38"/>
  <c r="BJ13" i="37"/>
  <c r="BJ13" i="36"/>
  <c r="BJ13" i="34"/>
  <c r="BJ13" i="32"/>
  <c r="BJ13" i="35"/>
  <c r="BJ13" i="33"/>
  <c r="BJ13" i="30"/>
  <c r="BJ13" i="28"/>
  <c r="BJ13" i="31"/>
  <c r="BJ13" i="27"/>
  <c r="BJ13" i="26"/>
  <c r="BJ13" i="25"/>
  <c r="BJ13" i="24"/>
  <c r="BJ13" i="21"/>
  <c r="DJ13" i="21" s="1"/>
  <c r="BJ13" i="20"/>
  <c r="DJ13" i="20" s="1"/>
  <c r="BJ13" i="23"/>
  <c r="DJ13" i="23" s="1"/>
  <c r="BJ13" i="17"/>
  <c r="DJ13" i="17" s="1"/>
  <c r="BJ13" i="22"/>
  <c r="DJ13" i="22" s="1"/>
  <c r="BJ13" i="19"/>
  <c r="DJ13" i="19" s="1"/>
  <c r="BJ13" i="18"/>
  <c r="DJ13" i="18" s="1"/>
  <c r="BJ13" i="60"/>
  <c r="DJ13" i="60" s="1"/>
  <c r="N16" i="20"/>
  <c r="M14" i="22"/>
  <c r="DI7" i="24"/>
  <c r="J7" i="24"/>
  <c r="P28" i="17"/>
  <c r="O26" i="18"/>
  <c r="M26" i="22"/>
  <c r="N6" i="18"/>
  <c r="DI23" i="25"/>
  <c r="J23" i="25"/>
  <c r="M15" i="21"/>
  <c r="I14" i="26"/>
  <c r="DH14" i="26"/>
  <c r="K26" i="23"/>
  <c r="DF11" i="27"/>
  <c r="G11" i="27"/>
  <c r="B27" i="30"/>
  <c r="C27" i="28"/>
  <c r="D27" i="28" s="1"/>
  <c r="E27" i="28" s="1"/>
  <c r="F27" i="28" s="1"/>
  <c r="DF27" i="28" s="1"/>
  <c r="B25" i="28"/>
  <c r="C25" i="27"/>
  <c r="D25" i="27" s="1"/>
  <c r="E25" i="27" s="1"/>
  <c r="B6" i="30"/>
  <c r="C6" i="28"/>
  <c r="D6" i="28" s="1"/>
  <c r="E6" i="28" s="1"/>
  <c r="B24" i="30"/>
  <c r="C24" i="28"/>
  <c r="D24" i="28" s="1"/>
  <c r="E24" i="28" s="1"/>
  <c r="B9" i="30"/>
  <c r="C9" i="28"/>
  <c r="D9" i="28" s="1"/>
  <c r="E9" i="28" s="1"/>
  <c r="DI6" i="24"/>
  <c r="J6" i="24"/>
  <c r="M13" i="21"/>
  <c r="BJ8" i="59"/>
  <c r="BJ8" i="58"/>
  <c r="BJ8" i="57"/>
  <c r="BJ8" i="56"/>
  <c r="BJ8" i="55"/>
  <c r="BJ8" i="54"/>
  <c r="BJ8" i="53"/>
  <c r="BJ8" i="52"/>
  <c r="BJ8" i="50"/>
  <c r="BJ8" i="51"/>
  <c r="BJ8" i="49"/>
  <c r="BJ8" i="48"/>
  <c r="BJ8" i="45"/>
  <c r="BJ8" i="44"/>
  <c r="BJ8" i="47"/>
  <c r="BJ8" i="46"/>
  <c r="BJ8" i="42"/>
  <c r="BJ8" i="41"/>
  <c r="BJ8" i="40"/>
  <c r="BJ8" i="43"/>
  <c r="BJ8" i="39"/>
  <c r="BJ8" i="38"/>
  <c r="BJ8" i="37"/>
  <c r="BJ8" i="36"/>
  <c r="BJ8" i="33"/>
  <c r="BJ8" i="35"/>
  <c r="BJ8" i="34"/>
  <c r="BJ8" i="31"/>
  <c r="BJ8" i="30"/>
  <c r="BJ8" i="28"/>
  <c r="BJ8" i="32"/>
  <c r="BJ8" i="25"/>
  <c r="BJ8" i="24"/>
  <c r="DJ8" i="24" s="1"/>
  <c r="BJ8" i="27"/>
  <c r="BJ8" i="26"/>
  <c r="BJ8" i="18"/>
  <c r="DJ8" i="18" s="1"/>
  <c r="BJ8" i="20"/>
  <c r="DJ8" i="20" s="1"/>
  <c r="BJ8" i="19"/>
  <c r="DJ8" i="19" s="1"/>
  <c r="BJ8" i="23"/>
  <c r="DJ8" i="23" s="1"/>
  <c r="BJ8" i="21"/>
  <c r="DJ8" i="21" s="1"/>
  <c r="BJ8" i="17"/>
  <c r="DJ8" i="17" s="1"/>
  <c r="BJ8" i="22"/>
  <c r="DJ8" i="22" s="1"/>
  <c r="BJ8" i="60"/>
  <c r="DJ8" i="60" s="1"/>
  <c r="N21" i="21"/>
  <c r="V18" i="60"/>
  <c r="O5" i="17"/>
  <c r="DH5" i="25"/>
  <c r="I5" i="25"/>
  <c r="DG22" i="26"/>
  <c r="H22" i="26"/>
  <c r="L10" i="22"/>
  <c r="O16" i="19"/>
  <c r="P9" i="19"/>
  <c r="BJ17" i="59"/>
  <c r="BJ17" i="58"/>
  <c r="BJ17" i="57"/>
  <c r="BJ17" i="56"/>
  <c r="BJ17" i="55"/>
  <c r="BJ17" i="53"/>
  <c r="BJ17" i="54"/>
  <c r="BJ17" i="52"/>
  <c r="BJ17" i="50"/>
  <c r="BJ17" i="51"/>
  <c r="BJ17" i="48"/>
  <c r="BJ17" i="49"/>
  <c r="BJ17" i="46"/>
  <c r="BJ17" i="44"/>
  <c r="BJ17" i="47"/>
  <c r="BJ17" i="45"/>
  <c r="BJ17" i="42"/>
  <c r="BJ17" i="41"/>
  <c r="BJ17" i="40"/>
  <c r="BJ17" i="43"/>
  <c r="BJ17" i="38"/>
  <c r="BJ17" i="37"/>
  <c r="BJ17" i="36"/>
  <c r="BJ17" i="39"/>
  <c r="BJ17" i="33"/>
  <c r="BJ17" i="32"/>
  <c r="BJ17" i="35"/>
  <c r="BJ17" i="34"/>
  <c r="BJ17" i="31"/>
  <c r="BJ17" i="30"/>
  <c r="BJ17" i="28"/>
  <c r="BJ17" i="26"/>
  <c r="BJ17" i="27"/>
  <c r="BJ17" i="24"/>
  <c r="DJ17" i="24" s="1"/>
  <c r="BJ17" i="25"/>
  <c r="BJ17" i="23"/>
  <c r="DJ17" i="23" s="1"/>
  <c r="BJ17" i="21"/>
  <c r="DJ17" i="21" s="1"/>
  <c r="BJ17" i="22"/>
  <c r="DJ17" i="22" s="1"/>
  <c r="BJ17" i="20"/>
  <c r="DJ17" i="20" s="1"/>
  <c r="BJ17" i="19"/>
  <c r="DJ17" i="19" s="1"/>
  <c r="BJ17" i="18"/>
  <c r="DJ17" i="18" s="1"/>
  <c r="BJ17" i="17"/>
  <c r="DJ17" i="17" s="1"/>
  <c r="BJ17" i="60"/>
  <c r="DJ17" i="60" s="1"/>
  <c r="K8" i="24"/>
  <c r="V10" i="60"/>
  <c r="BJ12" i="59"/>
  <c r="BJ12" i="58"/>
  <c r="BJ12" i="57"/>
  <c r="BJ12" i="56"/>
  <c r="BJ12" i="54"/>
  <c r="BJ12" i="55"/>
  <c r="BJ12" i="53"/>
  <c r="BJ12" i="52"/>
  <c r="BJ12" i="50"/>
  <c r="BJ12" i="51"/>
  <c r="BJ12" i="48"/>
  <c r="BJ12" i="49"/>
  <c r="BJ12" i="45"/>
  <c r="BJ12" i="44"/>
  <c r="BJ12" i="47"/>
  <c r="BJ12" i="46"/>
  <c r="BJ12" i="43"/>
  <c r="BJ12" i="42"/>
  <c r="BJ12" i="41"/>
  <c r="BJ12" i="40"/>
  <c r="BJ12" i="39"/>
  <c r="BJ12" i="38"/>
  <c r="BJ12" i="37"/>
  <c r="BJ12" i="36"/>
  <c r="BJ12" i="33"/>
  <c r="BJ12" i="34"/>
  <c r="BJ12" i="32"/>
  <c r="BJ12" i="35"/>
  <c r="BJ12" i="31"/>
  <c r="BJ12" i="30"/>
  <c r="BJ12" i="26"/>
  <c r="BJ12" i="25"/>
  <c r="BJ12" i="24"/>
  <c r="DJ12" i="24" s="1"/>
  <c r="BJ12" i="27"/>
  <c r="BJ12" i="28"/>
  <c r="BJ12" i="23"/>
  <c r="DJ12" i="23" s="1"/>
  <c r="BJ12" i="18"/>
  <c r="DJ12" i="18" s="1"/>
  <c r="BJ12" i="22"/>
  <c r="DJ12" i="22" s="1"/>
  <c r="BJ12" i="19"/>
  <c r="DJ12" i="19" s="1"/>
  <c r="BJ12" i="21"/>
  <c r="DJ12" i="21" s="1"/>
  <c r="BJ12" i="20"/>
  <c r="DJ12" i="20" s="1"/>
  <c r="BJ12" i="17"/>
  <c r="DJ12" i="17" s="1"/>
  <c r="BJ12" i="60"/>
  <c r="DJ12" i="60" s="1"/>
  <c r="L23" i="23"/>
  <c r="O18" i="18"/>
  <c r="M14" i="21"/>
  <c r="K9" i="24"/>
  <c r="P15" i="17"/>
  <c r="M16" i="21"/>
  <c r="M12" i="22"/>
  <c r="N5" i="18"/>
  <c r="P23" i="17"/>
  <c r="BJ28" i="59"/>
  <c r="BJ28" i="58"/>
  <c r="BJ28" i="57"/>
  <c r="BJ28" i="56"/>
  <c r="BJ28" i="55"/>
  <c r="BJ28" i="53"/>
  <c r="BJ28" i="54"/>
  <c r="BJ28" i="52"/>
  <c r="BJ28" i="51"/>
  <c r="BJ28" i="49"/>
  <c r="BJ28" i="50"/>
  <c r="BJ28" i="48"/>
  <c r="BJ28" i="47"/>
  <c r="BJ28" i="44"/>
  <c r="BJ28" i="43"/>
  <c r="BJ28" i="46"/>
  <c r="BJ28" i="45"/>
  <c r="BJ28" i="42"/>
  <c r="BJ28" i="41"/>
  <c r="BJ28" i="40"/>
  <c r="BJ28" i="36"/>
  <c r="BJ28" i="37"/>
  <c r="BJ28" i="39"/>
  <c r="BJ28" i="38"/>
  <c r="BJ28" i="33"/>
  <c r="BJ28" i="35"/>
  <c r="BJ28" i="34"/>
  <c r="BJ28" i="32"/>
  <c r="BJ28" i="31"/>
  <c r="BJ28" i="30"/>
  <c r="BJ28" i="27"/>
  <c r="BJ28" i="26"/>
  <c r="BJ28" i="25"/>
  <c r="BJ28" i="24"/>
  <c r="DJ28" i="24" s="1"/>
  <c r="BJ28" i="23"/>
  <c r="DJ28" i="23" s="1"/>
  <c r="BJ28" i="28"/>
  <c r="BJ28" i="21"/>
  <c r="DJ28" i="21" s="1"/>
  <c r="BJ28" i="20"/>
  <c r="DJ28" i="20" s="1"/>
  <c r="BJ28" i="17"/>
  <c r="DJ28" i="17" s="1"/>
  <c r="BJ28" i="22"/>
  <c r="DJ28" i="22" s="1"/>
  <c r="BJ28" i="19"/>
  <c r="DJ28" i="19" s="1"/>
  <c r="BJ28" i="18"/>
  <c r="DJ28" i="18" s="1"/>
  <c r="BJ28" i="60"/>
  <c r="DJ28" i="60" s="1"/>
  <c r="G23" i="61"/>
  <c r="M20" i="22"/>
  <c r="H7" i="26"/>
  <c r="DG7" i="26"/>
  <c r="I18" i="24"/>
  <c r="DH18" i="24"/>
  <c r="I18" i="25"/>
  <c r="DH18" i="25"/>
  <c r="Z4" i="60"/>
  <c r="P24" i="18"/>
  <c r="L19" i="23"/>
  <c r="K22" i="23"/>
  <c r="DJ22" i="23"/>
  <c r="DH21" i="26"/>
  <c r="I21" i="26"/>
  <c r="W14" i="60"/>
  <c r="DG25" i="26"/>
  <c r="H25" i="26"/>
  <c r="L12" i="23"/>
  <c r="M25" i="21"/>
  <c r="O28" i="18"/>
  <c r="N5" i="20"/>
  <c r="DI30" i="60"/>
  <c r="DI30" i="19"/>
  <c r="P24" i="19"/>
  <c r="O27" i="20"/>
  <c r="G26" i="61"/>
  <c r="O25" i="19"/>
  <c r="N15" i="20"/>
  <c r="P27" i="18"/>
  <c r="N25" i="20"/>
  <c r="M15" i="22"/>
  <c r="DH9" i="26"/>
  <c r="I9" i="26"/>
  <c r="G14" i="61"/>
  <c r="I15" i="25"/>
  <c r="DH15" i="25"/>
  <c r="P20" i="17"/>
  <c r="N16" i="18"/>
  <c r="P11" i="17"/>
  <c r="G7" i="61"/>
  <c r="O22" i="18"/>
  <c r="P9" i="17"/>
  <c r="H12" i="27"/>
  <c r="DG12" i="27"/>
  <c r="I21" i="25"/>
  <c r="DH21" i="25"/>
  <c r="DG27" i="27"/>
  <c r="H27" i="27"/>
  <c r="P14" i="18"/>
  <c r="M9" i="21"/>
  <c r="W27" i="60"/>
  <c r="O7" i="19"/>
  <c r="H5" i="26"/>
  <c r="DG5" i="26"/>
  <c r="G13" i="61"/>
  <c r="DI20" i="24"/>
  <c r="J20" i="24"/>
  <c r="O11" i="20"/>
  <c r="P21" i="17"/>
  <c r="I7" i="25"/>
  <c r="DH7" i="25"/>
  <c r="O23" i="18"/>
  <c r="W24" i="60"/>
  <c r="N10" i="20"/>
  <c r="B29" i="26"/>
  <c r="DH10" i="25"/>
  <c r="I10" i="25"/>
  <c r="E28" i="1"/>
  <c r="D19" i="6"/>
  <c r="L29" i="16"/>
  <c r="V17" i="13"/>
  <c r="T17" i="10"/>
  <c r="T17" i="15"/>
  <c r="T16" i="9"/>
  <c r="T15" i="9"/>
  <c r="T14" i="9"/>
  <c r="T13" i="9"/>
  <c r="U7" i="9"/>
  <c r="U12" i="9" s="1"/>
  <c r="S17" i="9"/>
  <c r="U13" i="10"/>
  <c r="U14" i="10"/>
  <c r="U16" i="10"/>
  <c r="U15" i="10"/>
  <c r="V7" i="15"/>
  <c r="V12" i="15" s="1"/>
  <c r="V7" i="10"/>
  <c r="V12" i="10" s="1"/>
  <c r="U13" i="15"/>
  <c r="U16" i="15"/>
  <c r="U15" i="15"/>
  <c r="U14" i="15"/>
  <c r="O45" i="11"/>
  <c r="O15" i="16" s="1"/>
  <c r="O44" i="11"/>
  <c r="O20" i="16" s="1"/>
  <c r="O43" i="11"/>
  <c r="O14" i="16" s="1"/>
  <c r="O40" i="11"/>
  <c r="O41" i="11"/>
  <c r="O13" i="16" s="1"/>
  <c r="O42" i="11"/>
  <c r="O19" i="16" s="1"/>
  <c r="O46" i="11"/>
  <c r="O21" i="16" s="1"/>
  <c r="O32" i="4"/>
  <c r="O33" i="4"/>
  <c r="O11" i="16" s="1"/>
  <c r="O34" i="4"/>
  <c r="O12" i="16" s="1"/>
  <c r="O31" i="4"/>
  <c r="T10" i="6"/>
  <c r="N45" i="11"/>
  <c r="N15" i="16" s="1"/>
  <c r="N46" i="11"/>
  <c r="N21" i="16" s="1"/>
  <c r="N41" i="11"/>
  <c r="N13" i="16" s="1"/>
  <c r="N40" i="11"/>
  <c r="N42" i="11"/>
  <c r="N19" i="16" s="1"/>
  <c r="N44" i="11"/>
  <c r="N20" i="16" s="1"/>
  <c r="N43" i="11"/>
  <c r="N14" i="16" s="1"/>
  <c r="N35" i="13"/>
  <c r="O33" i="13"/>
  <c r="O31" i="13"/>
  <c r="O34" i="13"/>
  <c r="O32" i="13"/>
  <c r="M34" i="9"/>
  <c r="M4" i="16"/>
  <c r="N4" i="16"/>
  <c r="N34" i="9"/>
  <c r="O32" i="12"/>
  <c r="O23" i="16" s="1"/>
  <c r="O33" i="12"/>
  <c r="O24" i="16" s="1"/>
  <c r="O34" i="12"/>
  <c r="O31" i="12"/>
  <c r="O31" i="15"/>
  <c r="O25" i="16" s="1"/>
  <c r="O33" i="15"/>
  <c r="O27" i="16" s="1"/>
  <c r="O32" i="15"/>
  <c r="O26" i="16" s="1"/>
  <c r="O34" i="15"/>
  <c r="N25" i="16"/>
  <c r="N35" i="15"/>
  <c r="N10" i="16"/>
  <c r="N35" i="4"/>
  <c r="N22" i="16"/>
  <c r="N35" i="12"/>
  <c r="O34" i="10"/>
  <c r="O9" i="16" s="1"/>
  <c r="O33" i="10"/>
  <c r="O17" i="16" s="1"/>
  <c r="O31" i="10"/>
  <c r="O32" i="10"/>
  <c r="O8" i="16" s="1"/>
  <c r="N7" i="16"/>
  <c r="N35" i="10"/>
  <c r="V17" i="4"/>
  <c r="W15" i="4"/>
  <c r="X7" i="4"/>
  <c r="X12" i="4" s="1"/>
  <c r="W14" i="4"/>
  <c r="W16" i="4"/>
  <c r="W13" i="13"/>
  <c r="W16" i="13"/>
  <c r="X7" i="13"/>
  <c r="X12" i="13" s="1"/>
  <c r="X15" i="13" s="1"/>
  <c r="W14" i="13"/>
  <c r="W14" i="12"/>
  <c r="V17" i="12"/>
  <c r="X7" i="12"/>
  <c r="X12" i="12" s="1"/>
  <c r="X15" i="12" s="1"/>
  <c r="W13" i="12"/>
  <c r="W16" i="12"/>
  <c r="W19" i="11"/>
  <c r="X10" i="11"/>
  <c r="X15" i="11" s="1"/>
  <c r="V23" i="11"/>
  <c r="W16" i="11"/>
  <c r="W20" i="11"/>
  <c r="W21" i="11"/>
  <c r="W22" i="11"/>
  <c r="W18" i="11"/>
  <c r="U22" i="6"/>
  <c r="U3" i="6"/>
  <c r="R22" i="5"/>
  <c r="S19" i="5"/>
  <c r="V19" i="6" s="1"/>
  <c r="V7" i="6" s="1"/>
  <c r="S21" i="5"/>
  <c r="V21" i="6" s="1"/>
  <c r="V9" i="6" s="1"/>
  <c r="S16" i="5"/>
  <c r="V16" i="6" s="1"/>
  <c r="V4" i="6" s="1"/>
  <c r="S20" i="5"/>
  <c r="V20" i="6" s="1"/>
  <c r="V8" i="6" s="1"/>
  <c r="S17" i="5"/>
  <c r="V17" i="6" s="1"/>
  <c r="V5" i="6" s="1"/>
  <c r="S18" i="5"/>
  <c r="V18" i="6" s="1"/>
  <c r="V6" i="6" s="1"/>
  <c r="S15" i="5"/>
  <c r="V15" i="6" s="1"/>
  <c r="T10" i="5"/>
  <c r="T14" i="5" s="1"/>
  <c r="C30" i="1"/>
  <c r="C21" i="6" s="1"/>
  <c r="D29" i="1"/>
  <c r="G5" i="78" l="1"/>
  <c r="DG30" i="24"/>
  <c r="G18" i="27"/>
  <c r="DF18" i="27"/>
  <c r="G28" i="28"/>
  <c r="DF28" i="28"/>
  <c r="G16" i="27"/>
  <c r="DF16" i="27"/>
  <c r="DF6" i="27"/>
  <c r="G6" i="27"/>
  <c r="G11" i="28"/>
  <c r="DF11" i="28"/>
  <c r="G22" i="27"/>
  <c r="DF22" i="27"/>
  <c r="G12" i="28"/>
  <c r="DF12" i="28"/>
  <c r="DF8" i="28"/>
  <c r="G8" i="28"/>
  <c r="G26" i="28"/>
  <c r="DF26" i="28"/>
  <c r="F9" i="28"/>
  <c r="F6" i="28"/>
  <c r="F4" i="25"/>
  <c r="D16" i="28"/>
  <c r="E16" i="28" s="1"/>
  <c r="H4" i="23"/>
  <c r="G29" i="23"/>
  <c r="DG4" i="23"/>
  <c r="DG29" i="23" s="1"/>
  <c r="T7" i="60"/>
  <c r="S29" i="60"/>
  <c r="DG6" i="25"/>
  <c r="H6" i="25"/>
  <c r="I22" i="24"/>
  <c r="DH22" i="24"/>
  <c r="DG19" i="26"/>
  <c r="H19" i="26"/>
  <c r="G26" i="27"/>
  <c r="G19" i="27"/>
  <c r="DH12" i="25"/>
  <c r="I12" i="25"/>
  <c r="F24" i="28"/>
  <c r="DF24" i="28" s="1"/>
  <c r="G5" i="27"/>
  <c r="F16" i="28"/>
  <c r="DH21" i="24"/>
  <c r="I21" i="24"/>
  <c r="I15" i="24"/>
  <c r="DH15" i="24"/>
  <c r="I19" i="24"/>
  <c r="DH19" i="24"/>
  <c r="DH14" i="24"/>
  <c r="I14" i="24"/>
  <c r="DH13" i="24"/>
  <c r="I13" i="24"/>
  <c r="G27" i="28"/>
  <c r="F10" i="27"/>
  <c r="DF10" i="27" s="1"/>
  <c r="H28" i="26"/>
  <c r="DG28" i="26"/>
  <c r="K29" i="19"/>
  <c r="L4" i="19"/>
  <c r="G16" i="26"/>
  <c r="G17" i="26"/>
  <c r="G18" i="26"/>
  <c r="F9" i="27"/>
  <c r="DF9" i="27" s="1"/>
  <c r="H16" i="25"/>
  <c r="DG16" i="25"/>
  <c r="DG30" i="25" s="1"/>
  <c r="I26" i="25"/>
  <c r="DH26" i="25"/>
  <c r="F23" i="28"/>
  <c r="DF23" i="28" s="1"/>
  <c r="F25" i="27"/>
  <c r="DF25" i="27" s="1"/>
  <c r="DH25" i="24"/>
  <c r="DH30" i="24" s="1"/>
  <c r="I25" i="24"/>
  <c r="G14" i="27"/>
  <c r="G20" i="27"/>
  <c r="H23" i="26"/>
  <c r="DG23" i="26"/>
  <c r="M29" i="17"/>
  <c r="N4" i="17"/>
  <c r="F17" i="28"/>
  <c r="DF17" i="28" s="1"/>
  <c r="H15" i="61"/>
  <c r="DF30" i="27"/>
  <c r="DJ30" i="23"/>
  <c r="H27" i="28"/>
  <c r="DG27" i="28"/>
  <c r="C17" i="30"/>
  <c r="D17" i="30" s="1"/>
  <c r="E17" i="30" s="1"/>
  <c r="F17" i="30" s="1"/>
  <c r="B17" i="31"/>
  <c r="X24" i="60"/>
  <c r="Q21" i="17"/>
  <c r="I12" i="27"/>
  <c r="DH12" i="27"/>
  <c r="Q11" i="17"/>
  <c r="B7" i="30"/>
  <c r="C7" i="28"/>
  <c r="D7" i="28" s="1"/>
  <c r="E7" i="28" s="1"/>
  <c r="C9" i="30"/>
  <c r="D9" i="30" s="1"/>
  <c r="E9" i="30" s="1"/>
  <c r="F9" i="30" s="1"/>
  <c r="DF9" i="30" s="1"/>
  <c r="B9" i="31"/>
  <c r="B10" i="30"/>
  <c r="C10" i="28"/>
  <c r="D10" i="28" s="1"/>
  <c r="E10" i="28" s="1"/>
  <c r="F10" i="28" s="1"/>
  <c r="B26" i="31"/>
  <c r="C26" i="30"/>
  <c r="D26" i="30" s="1"/>
  <c r="E26" i="30" s="1"/>
  <c r="F26" i="30" s="1"/>
  <c r="B4" i="30"/>
  <c r="C4" i="28"/>
  <c r="B14" i="30"/>
  <c r="C14" i="28"/>
  <c r="D14" i="28" s="1"/>
  <c r="E14" i="28" s="1"/>
  <c r="B13" i="30"/>
  <c r="C13" i="28"/>
  <c r="D13" i="28" s="1"/>
  <c r="E13" i="28" s="1"/>
  <c r="C21" i="30"/>
  <c r="B21" i="31"/>
  <c r="B14" i="31"/>
  <c r="C14" i="30"/>
  <c r="D14" i="30" s="1"/>
  <c r="E14" i="30" s="1"/>
  <c r="O10" i="20"/>
  <c r="P11" i="20"/>
  <c r="BK13" i="59"/>
  <c r="BK13" i="58"/>
  <c r="BK13" i="57"/>
  <c r="BK13" i="56"/>
  <c r="BK13" i="55"/>
  <c r="BK13" i="54"/>
  <c r="BK13" i="52"/>
  <c r="BK13" i="53"/>
  <c r="BK13" i="51"/>
  <c r="BK13" i="50"/>
  <c r="BK13" i="49"/>
  <c r="BK13" i="48"/>
  <c r="BK13" i="45"/>
  <c r="BK13" i="44"/>
  <c r="BK13" i="47"/>
  <c r="BK13" i="46"/>
  <c r="BK13" i="43"/>
  <c r="BK13" i="42"/>
  <c r="BK13" i="41"/>
  <c r="BK13" i="40"/>
  <c r="BK13" i="39"/>
  <c r="BK13" i="38"/>
  <c r="BK13" i="37"/>
  <c r="BK13" i="36"/>
  <c r="BK13" i="35"/>
  <c r="BK13" i="33"/>
  <c r="BK13" i="34"/>
  <c r="BK13" i="30"/>
  <c r="BK13" i="28"/>
  <c r="BK13" i="32"/>
  <c r="BK13" i="31"/>
  <c r="BK13" i="27"/>
  <c r="BK13" i="26"/>
  <c r="BK13" i="25"/>
  <c r="BK13" i="24"/>
  <c r="BK13" i="20"/>
  <c r="DK13" i="20" s="1"/>
  <c r="BK13" i="23"/>
  <c r="DK13" i="23" s="1"/>
  <c r="BK13" i="17"/>
  <c r="DK13" i="17" s="1"/>
  <c r="BK13" i="22"/>
  <c r="DK13" i="22" s="1"/>
  <c r="BK13" i="19"/>
  <c r="DK13" i="19" s="1"/>
  <c r="BK13" i="18"/>
  <c r="DK13" i="18" s="1"/>
  <c r="BK13" i="21"/>
  <c r="DK13" i="21" s="1"/>
  <c r="BK13" i="60"/>
  <c r="DK13" i="60" s="1"/>
  <c r="X27" i="60"/>
  <c r="N9" i="21"/>
  <c r="Q14" i="18"/>
  <c r="DG6" i="27"/>
  <c r="H6" i="27"/>
  <c r="BK7" i="59"/>
  <c r="BK7" i="58"/>
  <c r="BK7" i="57"/>
  <c r="BK7" i="56"/>
  <c r="BK7" i="55"/>
  <c r="BK7" i="54"/>
  <c r="BK7" i="52"/>
  <c r="BK7" i="53"/>
  <c r="BK7" i="50"/>
  <c r="BK7" i="51"/>
  <c r="BK7" i="49"/>
  <c r="BK7" i="48"/>
  <c r="BK7" i="47"/>
  <c r="BK7" i="45"/>
  <c r="BK7" i="44"/>
  <c r="BK7" i="46"/>
  <c r="BK7" i="42"/>
  <c r="BK7" i="40"/>
  <c r="BK7" i="43"/>
  <c r="BK7" i="41"/>
  <c r="BK7" i="39"/>
  <c r="BK7" i="38"/>
  <c r="BK7" i="37"/>
  <c r="BK7" i="36"/>
  <c r="BK7" i="35"/>
  <c r="BK7" i="33"/>
  <c r="BK7" i="34"/>
  <c r="BK7" i="31"/>
  <c r="BK7" i="30"/>
  <c r="BK7" i="28"/>
  <c r="BK7" i="32"/>
  <c r="BK7" i="24"/>
  <c r="BK7" i="27"/>
  <c r="BK7" i="26"/>
  <c r="BK7" i="25"/>
  <c r="BK7" i="18"/>
  <c r="DK7" i="18" s="1"/>
  <c r="BK7" i="21"/>
  <c r="DK7" i="21" s="1"/>
  <c r="BK7" i="20"/>
  <c r="DK7" i="20" s="1"/>
  <c r="BK7" i="19"/>
  <c r="DK7" i="19" s="1"/>
  <c r="BK7" i="23"/>
  <c r="DK7" i="23" s="1"/>
  <c r="BK7" i="22"/>
  <c r="DK7" i="22" s="1"/>
  <c r="BK7" i="17"/>
  <c r="DK7" i="17" s="1"/>
  <c r="BK7" i="60"/>
  <c r="DK7" i="60" s="1"/>
  <c r="O16" i="18"/>
  <c r="J9" i="26"/>
  <c r="DI9" i="26"/>
  <c r="N15" i="22"/>
  <c r="Q27" i="18"/>
  <c r="DG8" i="28"/>
  <c r="H8" i="28"/>
  <c r="P28" i="18"/>
  <c r="L22" i="23"/>
  <c r="AA4" i="60"/>
  <c r="Q23" i="17"/>
  <c r="L9" i="24"/>
  <c r="N14" i="21"/>
  <c r="P16" i="19"/>
  <c r="I22" i="26"/>
  <c r="DH22" i="26"/>
  <c r="P5" i="17"/>
  <c r="N13" i="21"/>
  <c r="H28" i="28"/>
  <c r="DG28" i="28"/>
  <c r="X15" i="60"/>
  <c r="DG26" i="28"/>
  <c r="H26" i="28"/>
  <c r="O14" i="20"/>
  <c r="N17" i="22"/>
  <c r="O4" i="18"/>
  <c r="N29" i="18"/>
  <c r="P28" i="20"/>
  <c r="R7" i="17"/>
  <c r="M20" i="23"/>
  <c r="O20" i="20"/>
  <c r="H22" i="61"/>
  <c r="K8" i="25"/>
  <c r="DJ8" i="25"/>
  <c r="Q19" i="17"/>
  <c r="M22" i="22"/>
  <c r="H21" i="61"/>
  <c r="M16" i="22"/>
  <c r="P17" i="18"/>
  <c r="C29" i="26"/>
  <c r="D4" i="26"/>
  <c r="E4" i="26" s="1"/>
  <c r="F4" i="26" s="1"/>
  <c r="DI19" i="25"/>
  <c r="J19" i="25"/>
  <c r="I11" i="26"/>
  <c r="DH11" i="26"/>
  <c r="O8" i="21"/>
  <c r="DJ28" i="25"/>
  <c r="K28" i="25"/>
  <c r="P14" i="19"/>
  <c r="BK18" i="59"/>
  <c r="BK18" i="58"/>
  <c r="BK18" i="57"/>
  <c r="BK18" i="56"/>
  <c r="BK18" i="55"/>
  <c r="BK18" i="54"/>
  <c r="BK18" i="53"/>
  <c r="BK18" i="52"/>
  <c r="BK18" i="51"/>
  <c r="BK18" i="50"/>
  <c r="BK18" i="49"/>
  <c r="BK18" i="48"/>
  <c r="BK18" i="45"/>
  <c r="BK18" i="44"/>
  <c r="BK18" i="47"/>
  <c r="BK18" i="46"/>
  <c r="BK18" i="43"/>
  <c r="BK18" i="42"/>
  <c r="BK18" i="41"/>
  <c r="BK18" i="40"/>
  <c r="BK18" i="37"/>
  <c r="BK18" i="39"/>
  <c r="BK18" i="38"/>
  <c r="BK18" i="36"/>
  <c r="BK18" i="32"/>
  <c r="BK18" i="35"/>
  <c r="BK18" i="34"/>
  <c r="BK18" i="33"/>
  <c r="BK18" i="25"/>
  <c r="BK18" i="24"/>
  <c r="BK18" i="31"/>
  <c r="BK18" i="30"/>
  <c r="BK18" i="26"/>
  <c r="BK18" i="28"/>
  <c r="BK18" i="27"/>
  <c r="BK18" i="22"/>
  <c r="DK18" i="22" s="1"/>
  <c r="BK18" i="19"/>
  <c r="DK18" i="19" s="1"/>
  <c r="BK18" i="20"/>
  <c r="DK18" i="20" s="1"/>
  <c r="BK18" i="18"/>
  <c r="DK18" i="18" s="1"/>
  <c r="BK18" i="17"/>
  <c r="DK18" i="17" s="1"/>
  <c r="BK18" i="23"/>
  <c r="DK18" i="23" s="1"/>
  <c r="BK18" i="21"/>
  <c r="DK18" i="21" s="1"/>
  <c r="BK18" i="60"/>
  <c r="DK18" i="60" s="1"/>
  <c r="P12" i="20"/>
  <c r="P8" i="20"/>
  <c r="BK27" i="59"/>
  <c r="BK27" i="58"/>
  <c r="BK27" i="57"/>
  <c r="BK27" i="56"/>
  <c r="BK27" i="55"/>
  <c r="BK27" i="53"/>
  <c r="BK27" i="54"/>
  <c r="BK27" i="52"/>
  <c r="BK27" i="51"/>
  <c r="BK27" i="49"/>
  <c r="BK27" i="50"/>
  <c r="BK27" i="48"/>
  <c r="BK27" i="47"/>
  <c r="BK27" i="44"/>
  <c r="BK27" i="43"/>
  <c r="BK27" i="46"/>
  <c r="BK27" i="45"/>
  <c r="BK27" i="40"/>
  <c r="BK27" i="42"/>
  <c r="BK27" i="41"/>
  <c r="BK27" i="37"/>
  <c r="BK27" i="36"/>
  <c r="BK27" i="39"/>
  <c r="BK27" i="38"/>
  <c r="BK27" i="35"/>
  <c r="BK27" i="33"/>
  <c r="BK27" i="34"/>
  <c r="BK27" i="32"/>
  <c r="BK27" i="31"/>
  <c r="BK27" i="27"/>
  <c r="BK27" i="24"/>
  <c r="DK27" i="24" s="1"/>
  <c r="BK27" i="23"/>
  <c r="DK27" i="23" s="1"/>
  <c r="BK27" i="30"/>
  <c r="BK27" i="28"/>
  <c r="BK27" i="26"/>
  <c r="BK27" i="25"/>
  <c r="BK27" i="21"/>
  <c r="DK27" i="21" s="1"/>
  <c r="BK27" i="20"/>
  <c r="DK27" i="20" s="1"/>
  <c r="BK27" i="17"/>
  <c r="DK27" i="17" s="1"/>
  <c r="BK27" i="22"/>
  <c r="DK27" i="22" s="1"/>
  <c r="BK27" i="19"/>
  <c r="DK27" i="19" s="1"/>
  <c r="BK27" i="18"/>
  <c r="DK27" i="18" s="1"/>
  <c r="BK27" i="60"/>
  <c r="DK27" i="60" s="1"/>
  <c r="L11" i="24"/>
  <c r="O21" i="20"/>
  <c r="O26" i="21"/>
  <c r="X9" i="60"/>
  <c r="H24" i="61"/>
  <c r="H25" i="61"/>
  <c r="P9" i="20"/>
  <c r="DH23" i="27"/>
  <c r="I23" i="27"/>
  <c r="K16" i="24"/>
  <c r="DJ16" i="24"/>
  <c r="L10" i="23"/>
  <c r="DI12" i="26"/>
  <c r="J12" i="26"/>
  <c r="K14" i="25"/>
  <c r="DJ14" i="25"/>
  <c r="L7" i="23"/>
  <c r="H16" i="61"/>
  <c r="H20" i="61"/>
  <c r="P21" i="18"/>
  <c r="P6" i="17"/>
  <c r="DJ30" i="20"/>
  <c r="X20" i="60"/>
  <c r="R12" i="17"/>
  <c r="O6" i="20"/>
  <c r="D5" i="28"/>
  <c r="E5" i="28" s="1"/>
  <c r="F5" i="28" s="1"/>
  <c r="DI13" i="25"/>
  <c r="J13" i="25"/>
  <c r="L25" i="23"/>
  <c r="K26" i="24"/>
  <c r="DJ26" i="24"/>
  <c r="Q12" i="18"/>
  <c r="DJ30" i="21"/>
  <c r="M15" i="23"/>
  <c r="M14" i="23"/>
  <c r="DJ17" i="25"/>
  <c r="K17" i="25"/>
  <c r="X11" i="60"/>
  <c r="X21" i="60"/>
  <c r="DI26" i="26"/>
  <c r="J26" i="26"/>
  <c r="AB6" i="60"/>
  <c r="O17" i="21"/>
  <c r="L12" i="24"/>
  <c r="DJ30" i="18"/>
  <c r="DI13" i="26"/>
  <c r="J13" i="26"/>
  <c r="BK17" i="59"/>
  <c r="BK17" i="58"/>
  <c r="BK17" i="56"/>
  <c r="BK17" i="57"/>
  <c r="BK17" i="55"/>
  <c r="BK17" i="53"/>
  <c r="BK17" i="54"/>
  <c r="BK17" i="52"/>
  <c r="BK17" i="50"/>
  <c r="BK17" i="51"/>
  <c r="BK17" i="49"/>
  <c r="BK17" i="48"/>
  <c r="BK17" i="44"/>
  <c r="BK17" i="47"/>
  <c r="BK17" i="45"/>
  <c r="BK17" i="46"/>
  <c r="BK17" i="43"/>
  <c r="BK17" i="42"/>
  <c r="BK17" i="41"/>
  <c r="BK17" i="40"/>
  <c r="BK17" i="38"/>
  <c r="BK17" i="37"/>
  <c r="BK17" i="36"/>
  <c r="BK17" i="39"/>
  <c r="BK17" i="33"/>
  <c r="BK17" i="35"/>
  <c r="BK17" i="34"/>
  <c r="BK17" i="27"/>
  <c r="BK17" i="24"/>
  <c r="DK17" i="24" s="1"/>
  <c r="BK17" i="25"/>
  <c r="BK17" i="32"/>
  <c r="BK17" i="31"/>
  <c r="BK17" i="30"/>
  <c r="BK17" i="28"/>
  <c r="BK17" i="26"/>
  <c r="BK17" i="22"/>
  <c r="DK17" i="22" s="1"/>
  <c r="BK17" i="20"/>
  <c r="DK17" i="20" s="1"/>
  <c r="BK17" i="19"/>
  <c r="DK17" i="19" s="1"/>
  <c r="BK17" i="18"/>
  <c r="DK17" i="18" s="1"/>
  <c r="BK17" i="23"/>
  <c r="DK17" i="23" s="1"/>
  <c r="BK17" i="21"/>
  <c r="DK17" i="21" s="1"/>
  <c r="BK17" i="17"/>
  <c r="DK17" i="17" s="1"/>
  <c r="BK17" i="60"/>
  <c r="DK17" i="60" s="1"/>
  <c r="DJ5" i="24"/>
  <c r="K5" i="24"/>
  <c r="N8" i="22"/>
  <c r="H8" i="61"/>
  <c r="N19" i="21"/>
  <c r="I15" i="27"/>
  <c r="DH15" i="27"/>
  <c r="B8" i="31"/>
  <c r="C8" i="30"/>
  <c r="D8" i="30" s="1"/>
  <c r="E8" i="30" s="1"/>
  <c r="C27" i="30"/>
  <c r="D27" i="30" s="1"/>
  <c r="E27" i="30" s="1"/>
  <c r="F27" i="30" s="1"/>
  <c r="DF27" i="30" s="1"/>
  <c r="B27" i="31"/>
  <c r="C4" i="27"/>
  <c r="B4" i="28"/>
  <c r="B20" i="30"/>
  <c r="C20" i="28"/>
  <c r="D20" i="28" s="1"/>
  <c r="E20" i="28" s="1"/>
  <c r="C19" i="30"/>
  <c r="B19" i="31"/>
  <c r="H13" i="61"/>
  <c r="Q9" i="17"/>
  <c r="DI15" i="25"/>
  <c r="J15" i="25"/>
  <c r="P25" i="19"/>
  <c r="P27" i="20"/>
  <c r="M12" i="23"/>
  <c r="X14" i="60"/>
  <c r="DI18" i="24"/>
  <c r="J18" i="24"/>
  <c r="N20" i="22"/>
  <c r="N12" i="22"/>
  <c r="O21" i="21"/>
  <c r="BL15" i="59"/>
  <c r="BL15" i="58"/>
  <c r="BL15" i="57"/>
  <c r="BL15" i="56"/>
  <c r="BL15" i="55"/>
  <c r="BL15" i="54"/>
  <c r="BL15" i="53"/>
  <c r="BL15" i="52"/>
  <c r="BL15" i="51"/>
  <c r="BL15" i="50"/>
  <c r="BL15" i="49"/>
  <c r="BL15" i="48"/>
  <c r="BL15" i="46"/>
  <c r="BL15" i="44"/>
  <c r="BL15" i="45"/>
  <c r="BL15" i="47"/>
  <c r="BL15" i="43"/>
  <c r="BL15" i="42"/>
  <c r="BL15" i="41"/>
  <c r="BL15" i="40"/>
  <c r="BL15" i="39"/>
  <c r="BL15" i="36"/>
  <c r="BL15" i="38"/>
  <c r="BL15" i="37"/>
  <c r="BL15" i="35"/>
  <c r="BL15" i="33"/>
  <c r="BL15" i="34"/>
  <c r="BL15" i="32"/>
  <c r="BL15" i="31"/>
  <c r="BL15" i="30"/>
  <c r="BL15" i="28"/>
  <c r="BL15" i="26"/>
  <c r="BL15" i="27"/>
  <c r="BL15" i="25"/>
  <c r="BL15" i="24"/>
  <c r="BL15" i="21"/>
  <c r="DL15" i="21" s="1"/>
  <c r="BL15" i="20"/>
  <c r="DL15" i="20" s="1"/>
  <c r="BL15" i="23"/>
  <c r="DL15" i="23" s="1"/>
  <c r="BL15" i="19"/>
  <c r="DL15" i="19" s="1"/>
  <c r="BL15" i="22"/>
  <c r="DL15" i="22" s="1"/>
  <c r="BL15" i="17"/>
  <c r="DL15" i="17" s="1"/>
  <c r="BL15" i="18"/>
  <c r="DL15" i="18" s="1"/>
  <c r="BL15" i="60"/>
  <c r="DL15" i="60" s="1"/>
  <c r="H11" i="27"/>
  <c r="DG11" i="27"/>
  <c r="Q18" i="17"/>
  <c r="X12" i="60"/>
  <c r="X19" i="60"/>
  <c r="Q8" i="17"/>
  <c r="M21" i="23"/>
  <c r="P9" i="18"/>
  <c r="BK22" i="59"/>
  <c r="BK22" i="58"/>
  <c r="BK22" i="57"/>
  <c r="BK22" i="56"/>
  <c r="BK22" i="55"/>
  <c r="BK22" i="54"/>
  <c r="BK22" i="53"/>
  <c r="BK22" i="52"/>
  <c r="BK22" i="51"/>
  <c r="BK22" i="50"/>
  <c r="BK22" i="49"/>
  <c r="BK22" i="48"/>
  <c r="BK22" i="44"/>
  <c r="BK22" i="47"/>
  <c r="BK22" i="45"/>
  <c r="BK22" i="46"/>
  <c r="BK22" i="40"/>
  <c r="BK22" i="43"/>
  <c r="BK22" i="41"/>
  <c r="BK22" i="42"/>
  <c r="BK22" i="38"/>
  <c r="BK22" i="37"/>
  <c r="BK22" i="39"/>
  <c r="BK22" i="36"/>
  <c r="BK22" i="35"/>
  <c r="BK22" i="32"/>
  <c r="BK22" i="34"/>
  <c r="BK22" i="33"/>
  <c r="BK22" i="27"/>
  <c r="BK22" i="25"/>
  <c r="BK22" i="23"/>
  <c r="DK22" i="23" s="1"/>
  <c r="BK22" i="31"/>
  <c r="BK22" i="26"/>
  <c r="BK22" i="24"/>
  <c r="BK22" i="30"/>
  <c r="BK22" i="28"/>
  <c r="BK22" i="21"/>
  <c r="DK22" i="21" s="1"/>
  <c r="BK22" i="20"/>
  <c r="DK22" i="20" s="1"/>
  <c r="BK22" i="19"/>
  <c r="DK22" i="19" s="1"/>
  <c r="BK22" i="18"/>
  <c r="DK22" i="18" s="1"/>
  <c r="BK22" i="22"/>
  <c r="DK22" i="22" s="1"/>
  <c r="BK22" i="17"/>
  <c r="DK22" i="17" s="1"/>
  <c r="BK22" i="60"/>
  <c r="DK22" i="60" s="1"/>
  <c r="R27" i="17"/>
  <c r="DI25" i="25"/>
  <c r="J25" i="25"/>
  <c r="DH10" i="26"/>
  <c r="I10" i="26"/>
  <c r="P21" i="19"/>
  <c r="DJ27" i="25"/>
  <c r="K27" i="25"/>
  <c r="K24" i="25"/>
  <c r="DJ24" i="25"/>
  <c r="R24" i="17"/>
  <c r="M11" i="23"/>
  <c r="H18" i="61"/>
  <c r="DI8" i="26"/>
  <c r="J8" i="26"/>
  <c r="H27" i="61"/>
  <c r="DG16" i="27"/>
  <c r="H16" i="27"/>
  <c r="M17" i="23"/>
  <c r="Q26" i="19"/>
  <c r="P15" i="18"/>
  <c r="O18" i="19"/>
  <c r="W22" i="60"/>
  <c r="H10" i="61"/>
  <c r="I28" i="27"/>
  <c r="DH28" i="27"/>
  <c r="Q11" i="19"/>
  <c r="BK24" i="59"/>
  <c r="BK24" i="58"/>
  <c r="BK24" i="57"/>
  <c r="BK24" i="56"/>
  <c r="BK24" i="55"/>
  <c r="BK24" i="54"/>
  <c r="BK24" i="53"/>
  <c r="BK24" i="51"/>
  <c r="BK24" i="52"/>
  <c r="BK24" i="49"/>
  <c r="BK24" i="50"/>
  <c r="BK24" i="48"/>
  <c r="BK24" i="47"/>
  <c r="BK24" i="45"/>
  <c r="BK24" i="46"/>
  <c r="BK24" i="44"/>
  <c r="BK24" i="42"/>
  <c r="BK24" i="41"/>
  <c r="BK24" i="43"/>
  <c r="BK24" i="40"/>
  <c r="BK24" i="38"/>
  <c r="BK24" i="37"/>
  <c r="BK24" i="39"/>
  <c r="BK24" i="36"/>
  <c r="BK24" i="34"/>
  <c r="BK24" i="32"/>
  <c r="BK24" i="35"/>
  <c r="BK24" i="33"/>
  <c r="BK24" i="31"/>
  <c r="BK24" i="28"/>
  <c r="BK24" i="30"/>
  <c r="BK24" i="27"/>
  <c r="BK24" i="25"/>
  <c r="BK24" i="26"/>
  <c r="BK24" i="23"/>
  <c r="DK24" i="23" s="1"/>
  <c r="BK24" i="24"/>
  <c r="DK24" i="24" s="1"/>
  <c r="BK24" i="21"/>
  <c r="DK24" i="21" s="1"/>
  <c r="BK24" i="20"/>
  <c r="DK24" i="20" s="1"/>
  <c r="BK24" i="19"/>
  <c r="DK24" i="19" s="1"/>
  <c r="BK24" i="17"/>
  <c r="DK24" i="17" s="1"/>
  <c r="BK24" i="18"/>
  <c r="DK24" i="18" s="1"/>
  <c r="BK24" i="22"/>
  <c r="DK24" i="22" s="1"/>
  <c r="BK24" i="60"/>
  <c r="DK24" i="60" s="1"/>
  <c r="P19" i="18"/>
  <c r="M25" i="22"/>
  <c r="P22" i="19"/>
  <c r="N22" i="21"/>
  <c r="P26" i="20"/>
  <c r="Q22" i="17"/>
  <c r="X23" i="60"/>
  <c r="BK15" i="59"/>
  <c r="BK15" i="58"/>
  <c r="BK15" i="57"/>
  <c r="BK15" i="56"/>
  <c r="BK15" i="55"/>
  <c r="BK15" i="54"/>
  <c r="BK15" i="52"/>
  <c r="BK15" i="53"/>
  <c r="BK15" i="50"/>
  <c r="BK15" i="51"/>
  <c r="BK15" i="49"/>
  <c r="BK15" i="48"/>
  <c r="BK15" i="47"/>
  <c r="BK15" i="46"/>
  <c r="BK15" i="44"/>
  <c r="BK15" i="45"/>
  <c r="BK15" i="43"/>
  <c r="BK15" i="42"/>
  <c r="BK15" i="41"/>
  <c r="BK15" i="40"/>
  <c r="BK15" i="37"/>
  <c r="BK15" i="39"/>
  <c r="BK15" i="36"/>
  <c r="BK15" i="38"/>
  <c r="BK15" i="34"/>
  <c r="BK15" i="32"/>
  <c r="BK15" i="35"/>
  <c r="BK15" i="33"/>
  <c r="BK15" i="25"/>
  <c r="BK15" i="24"/>
  <c r="BK15" i="31"/>
  <c r="BK15" i="30"/>
  <c r="BK15" i="28"/>
  <c r="BK15" i="26"/>
  <c r="BK15" i="27"/>
  <c r="BK15" i="18"/>
  <c r="DK15" i="18" s="1"/>
  <c r="BK15" i="21"/>
  <c r="DK15" i="21" s="1"/>
  <c r="BK15" i="20"/>
  <c r="DK15" i="20" s="1"/>
  <c r="BK15" i="23"/>
  <c r="DK15" i="23" s="1"/>
  <c r="BK15" i="19"/>
  <c r="DK15" i="19" s="1"/>
  <c r="BK15" i="22"/>
  <c r="DK15" i="22" s="1"/>
  <c r="BK15" i="17"/>
  <c r="DK15" i="17" s="1"/>
  <c r="BK15" i="60"/>
  <c r="DK15" i="60" s="1"/>
  <c r="AC16" i="60"/>
  <c r="M5" i="22"/>
  <c r="O5" i="19"/>
  <c r="L17" i="24"/>
  <c r="W25" i="60"/>
  <c r="M18" i="22"/>
  <c r="M4" i="20"/>
  <c r="L29" i="20"/>
  <c r="X26" i="60"/>
  <c r="Q7" i="18"/>
  <c r="M7" i="22"/>
  <c r="P17" i="20"/>
  <c r="DJ11" i="25"/>
  <c r="K11" i="25"/>
  <c r="P11" i="18"/>
  <c r="BK28" i="59"/>
  <c r="BK28" i="58"/>
  <c r="BK28" i="57"/>
  <c r="BK28" i="56"/>
  <c r="BK28" i="55"/>
  <c r="BK28" i="54"/>
  <c r="BK28" i="53"/>
  <c r="BK28" i="52"/>
  <c r="BK28" i="51"/>
  <c r="BK28" i="49"/>
  <c r="BK28" i="50"/>
  <c r="BK28" i="47"/>
  <c r="BK28" i="48"/>
  <c r="BK28" i="46"/>
  <c r="BK28" i="45"/>
  <c r="BK28" i="44"/>
  <c r="BK28" i="42"/>
  <c r="BK28" i="43"/>
  <c r="BK28" i="41"/>
  <c r="BK28" i="40"/>
  <c r="BK28" i="37"/>
  <c r="BK28" i="39"/>
  <c r="BK28" i="38"/>
  <c r="BK28" i="36"/>
  <c r="BK28" i="35"/>
  <c r="BK28" i="34"/>
  <c r="BK28" i="32"/>
  <c r="BK28" i="33"/>
  <c r="BK28" i="27"/>
  <c r="BK28" i="26"/>
  <c r="BK28" i="25"/>
  <c r="BK28" i="24"/>
  <c r="DK28" i="24" s="1"/>
  <c r="BK28" i="23"/>
  <c r="DK28" i="23" s="1"/>
  <c r="BK28" i="28"/>
  <c r="BK28" i="31"/>
  <c r="BK28" i="30"/>
  <c r="BK28" i="22"/>
  <c r="DK28" i="22" s="1"/>
  <c r="BK28" i="19"/>
  <c r="DK28" i="19" s="1"/>
  <c r="BK28" i="18"/>
  <c r="DK28" i="18" s="1"/>
  <c r="BK28" i="21"/>
  <c r="DK28" i="21" s="1"/>
  <c r="BK28" i="20"/>
  <c r="DK28" i="20" s="1"/>
  <c r="BK28" i="17"/>
  <c r="DK28" i="17" s="1"/>
  <c r="BK28" i="60"/>
  <c r="DK28" i="60" s="1"/>
  <c r="DJ30" i="60"/>
  <c r="J20" i="26"/>
  <c r="DI20" i="26"/>
  <c r="Q8" i="19"/>
  <c r="H17" i="61"/>
  <c r="O27" i="21"/>
  <c r="BK8" i="59"/>
  <c r="BK8" i="58"/>
  <c r="BK8" i="57"/>
  <c r="BK8" i="56"/>
  <c r="BK8" i="55"/>
  <c r="BK8" i="54"/>
  <c r="BK8" i="53"/>
  <c r="BK8" i="52"/>
  <c r="BK8" i="51"/>
  <c r="BK8" i="50"/>
  <c r="BK8" i="49"/>
  <c r="BK8" i="48"/>
  <c r="BK8" i="47"/>
  <c r="BK8" i="46"/>
  <c r="BK8" i="45"/>
  <c r="BK8" i="44"/>
  <c r="BK8" i="41"/>
  <c r="BK8" i="40"/>
  <c r="BK8" i="43"/>
  <c r="BK8" i="42"/>
  <c r="BK8" i="38"/>
  <c r="BK8" i="37"/>
  <c r="BK8" i="36"/>
  <c r="BK8" i="39"/>
  <c r="BK8" i="35"/>
  <c r="BK8" i="34"/>
  <c r="BK8" i="33"/>
  <c r="BK8" i="28"/>
  <c r="BK8" i="32"/>
  <c r="BK8" i="25"/>
  <c r="BK8" i="24"/>
  <c r="DK8" i="24" s="1"/>
  <c r="BK8" i="27"/>
  <c r="BK8" i="26"/>
  <c r="BK8" i="31"/>
  <c r="BK8" i="30"/>
  <c r="BK8" i="20"/>
  <c r="DK8" i="20" s="1"/>
  <c r="BK8" i="19"/>
  <c r="DK8" i="19" s="1"/>
  <c r="BK8" i="23"/>
  <c r="DK8" i="23" s="1"/>
  <c r="BK8" i="21"/>
  <c r="DK8" i="21" s="1"/>
  <c r="BK8" i="17"/>
  <c r="DK8" i="17" s="1"/>
  <c r="BK8" i="22"/>
  <c r="DK8" i="22" s="1"/>
  <c r="BK8" i="18"/>
  <c r="DK8" i="18" s="1"/>
  <c r="BK8" i="60"/>
  <c r="DK8" i="60" s="1"/>
  <c r="DF16" i="28"/>
  <c r="G16" i="28"/>
  <c r="I13" i="27"/>
  <c r="DH13" i="27"/>
  <c r="B24" i="31"/>
  <c r="C24" i="30"/>
  <c r="D24" i="30" s="1"/>
  <c r="E24" i="30" s="1"/>
  <c r="F24" i="30" s="1"/>
  <c r="DF24" i="30" s="1"/>
  <c r="B21" i="30"/>
  <c r="C21" i="28"/>
  <c r="D21" i="28" s="1"/>
  <c r="E21" i="28" s="1"/>
  <c r="B12" i="31"/>
  <c r="C12" i="30"/>
  <c r="D12" i="30" s="1"/>
  <c r="E12" i="30" s="1"/>
  <c r="F12" i="30" s="1"/>
  <c r="B20" i="31"/>
  <c r="C20" i="30"/>
  <c r="D20" i="30" s="1"/>
  <c r="E20" i="30" s="1"/>
  <c r="J10" i="25"/>
  <c r="DI10" i="25"/>
  <c r="G4" i="26"/>
  <c r="DF4" i="26"/>
  <c r="DF29" i="26" s="1"/>
  <c r="F29" i="26"/>
  <c r="J7" i="25"/>
  <c r="DI7" i="25"/>
  <c r="I5" i="26"/>
  <c r="DH5" i="26"/>
  <c r="J21" i="25"/>
  <c r="DI21" i="25"/>
  <c r="H7" i="61"/>
  <c r="B22" i="30"/>
  <c r="C22" i="28"/>
  <c r="D22" i="28" s="1"/>
  <c r="E22" i="28" s="1"/>
  <c r="F22" i="28" s="1"/>
  <c r="B25" i="30"/>
  <c r="C25" i="28"/>
  <c r="D25" i="28" s="1"/>
  <c r="E25" i="28" s="1"/>
  <c r="C25" i="30"/>
  <c r="B25" i="31"/>
  <c r="C23" i="30"/>
  <c r="D23" i="30" s="1"/>
  <c r="E23" i="30" s="1"/>
  <c r="F23" i="30" s="1"/>
  <c r="DF23" i="30" s="1"/>
  <c r="B23" i="31"/>
  <c r="B19" i="30"/>
  <c r="C19" i="28"/>
  <c r="D19" i="28" s="1"/>
  <c r="E19" i="28" s="1"/>
  <c r="B15" i="30"/>
  <c r="C15" i="28"/>
  <c r="D15" i="28" s="1"/>
  <c r="E15" i="28" s="1"/>
  <c r="C11" i="30"/>
  <c r="D11" i="30" s="1"/>
  <c r="E11" i="30" s="1"/>
  <c r="B11" i="31"/>
  <c r="C13" i="30"/>
  <c r="D13" i="30" s="1"/>
  <c r="E13" i="30" s="1"/>
  <c r="B13" i="31"/>
  <c r="C15" i="30"/>
  <c r="B15" i="31"/>
  <c r="DJ20" i="24"/>
  <c r="K20" i="24"/>
  <c r="P7" i="19"/>
  <c r="DH27" i="27"/>
  <c r="I27" i="27"/>
  <c r="P22" i="18"/>
  <c r="Q20" i="17"/>
  <c r="BK14" i="59"/>
  <c r="BK14" i="58"/>
  <c r="BK14" i="57"/>
  <c r="BK14" i="56"/>
  <c r="BK14" i="55"/>
  <c r="BK14" i="54"/>
  <c r="BK14" i="53"/>
  <c r="BK14" i="52"/>
  <c r="BK14" i="50"/>
  <c r="BK14" i="51"/>
  <c r="BK14" i="48"/>
  <c r="BK14" i="49"/>
  <c r="BK14" i="47"/>
  <c r="BK14" i="46"/>
  <c r="BK14" i="45"/>
  <c r="BK14" i="44"/>
  <c r="BK14" i="42"/>
  <c r="BK14" i="41"/>
  <c r="BK14" i="40"/>
  <c r="BK14" i="43"/>
  <c r="BK14" i="37"/>
  <c r="BK14" i="39"/>
  <c r="BK14" i="38"/>
  <c r="BK14" i="36"/>
  <c r="BK14" i="34"/>
  <c r="BK14" i="32"/>
  <c r="BK14" i="35"/>
  <c r="BK14" i="33"/>
  <c r="BK14" i="26"/>
  <c r="BK14" i="27"/>
  <c r="BK14" i="25"/>
  <c r="BK14" i="31"/>
  <c r="BK14" i="24"/>
  <c r="BK14" i="30"/>
  <c r="BK14" i="28"/>
  <c r="BK14" i="23"/>
  <c r="DK14" i="23" s="1"/>
  <c r="BK14" i="19"/>
  <c r="DK14" i="19" s="1"/>
  <c r="BK14" i="22"/>
  <c r="DK14" i="22" s="1"/>
  <c r="BK14" i="18"/>
  <c r="DK14" i="18" s="1"/>
  <c r="BK14" i="21"/>
  <c r="DK14" i="21" s="1"/>
  <c r="BK14" i="20"/>
  <c r="DK14" i="20" s="1"/>
  <c r="BK14" i="17"/>
  <c r="DK14" i="17" s="1"/>
  <c r="BK14" i="60"/>
  <c r="DK14" i="60" s="1"/>
  <c r="O25" i="20"/>
  <c r="BK26" i="59"/>
  <c r="BK26" i="58"/>
  <c r="BK26" i="57"/>
  <c r="BK26" i="56"/>
  <c r="BK26" i="55"/>
  <c r="BK26" i="54"/>
  <c r="BK26" i="53"/>
  <c r="BK26" i="51"/>
  <c r="BK26" i="52"/>
  <c r="BK26" i="50"/>
  <c r="BK26" i="49"/>
  <c r="BK26" i="48"/>
  <c r="BK26" i="47"/>
  <c r="BK26" i="46"/>
  <c r="BK26" i="45"/>
  <c r="BK26" i="44"/>
  <c r="BK26" i="43"/>
  <c r="BK26" i="41"/>
  <c r="BK26" i="42"/>
  <c r="BK26" i="40"/>
  <c r="BK26" i="39"/>
  <c r="BK26" i="38"/>
  <c r="BK26" i="37"/>
  <c r="BK26" i="36"/>
  <c r="BK26" i="34"/>
  <c r="BK26" i="32"/>
  <c r="BK26" i="35"/>
  <c r="BK26" i="33"/>
  <c r="BK26" i="30"/>
  <c r="BK26" i="25"/>
  <c r="BK26" i="24"/>
  <c r="BK26" i="23"/>
  <c r="DK26" i="23" s="1"/>
  <c r="BK26" i="28"/>
  <c r="BK26" i="26"/>
  <c r="BK26" i="31"/>
  <c r="BK26" i="27"/>
  <c r="BK26" i="22"/>
  <c r="DK26" i="22" s="1"/>
  <c r="BK26" i="18"/>
  <c r="DK26" i="18" s="1"/>
  <c r="BK26" i="19"/>
  <c r="DK26" i="19" s="1"/>
  <c r="BK26" i="17"/>
  <c r="DK26" i="17" s="1"/>
  <c r="BK26" i="21"/>
  <c r="DK26" i="21" s="1"/>
  <c r="BK26" i="20"/>
  <c r="DK26" i="20" s="1"/>
  <c r="BK26" i="60"/>
  <c r="DK26" i="60" s="1"/>
  <c r="Q24" i="19"/>
  <c r="O5" i="20"/>
  <c r="M19" i="23"/>
  <c r="BK23" i="59"/>
  <c r="BK23" i="58"/>
  <c r="BK23" i="57"/>
  <c r="BK23" i="56"/>
  <c r="BK23" i="55"/>
  <c r="BK23" i="54"/>
  <c r="BK23" i="53"/>
  <c r="BK23" i="52"/>
  <c r="BK23" i="51"/>
  <c r="BK23" i="50"/>
  <c r="BK23" i="49"/>
  <c r="BK23" i="47"/>
  <c r="BK23" i="48"/>
  <c r="BK23" i="46"/>
  <c r="BK23" i="44"/>
  <c r="BK23" i="45"/>
  <c r="BK23" i="42"/>
  <c r="BK23" i="43"/>
  <c r="BK23" i="41"/>
  <c r="BK23" i="40"/>
  <c r="BK23" i="39"/>
  <c r="BK23" i="38"/>
  <c r="BK23" i="36"/>
  <c r="BK23" i="37"/>
  <c r="BK23" i="35"/>
  <c r="BK23" i="34"/>
  <c r="BK23" i="33"/>
  <c r="BK23" i="26"/>
  <c r="BK23" i="24"/>
  <c r="DK23" i="24" s="1"/>
  <c r="BK23" i="31"/>
  <c r="BK23" i="28"/>
  <c r="BK23" i="32"/>
  <c r="BK23" i="30"/>
  <c r="BK23" i="27"/>
  <c r="BK23" i="25"/>
  <c r="BK23" i="23"/>
  <c r="DK23" i="23" s="1"/>
  <c r="BK23" i="22"/>
  <c r="DK23" i="22" s="1"/>
  <c r="BK23" i="21"/>
  <c r="DK23" i="21" s="1"/>
  <c r="BK23" i="20"/>
  <c r="DK23" i="20" s="1"/>
  <c r="BK23" i="19"/>
  <c r="DK23" i="19" s="1"/>
  <c r="BK23" i="18"/>
  <c r="DK23" i="18" s="1"/>
  <c r="BK23" i="17"/>
  <c r="DK23" i="17" s="1"/>
  <c r="BK23" i="60"/>
  <c r="DK23" i="60" s="1"/>
  <c r="Q15" i="17"/>
  <c r="P18" i="18"/>
  <c r="L8" i="24"/>
  <c r="Q9" i="19"/>
  <c r="J5" i="25"/>
  <c r="DI5" i="25"/>
  <c r="W18" i="60"/>
  <c r="J14" i="26"/>
  <c r="DI14" i="26"/>
  <c r="N26" i="22"/>
  <c r="P26" i="18"/>
  <c r="N14" i="22"/>
  <c r="J15" i="26"/>
  <c r="DI15" i="26"/>
  <c r="M8" i="23"/>
  <c r="I8" i="27"/>
  <c r="DH8" i="27"/>
  <c r="N6" i="21"/>
  <c r="N5" i="21"/>
  <c r="N23" i="22"/>
  <c r="DI27" i="26"/>
  <c r="J27" i="26"/>
  <c r="P6" i="19"/>
  <c r="L6" i="23"/>
  <c r="DH21" i="27"/>
  <c r="I21" i="27"/>
  <c r="P8" i="18"/>
  <c r="DH4" i="24"/>
  <c r="DH29" i="24" s="1"/>
  <c r="H29" i="24"/>
  <c r="I4" i="24"/>
  <c r="N11" i="22"/>
  <c r="DH6" i="26"/>
  <c r="I6" i="26"/>
  <c r="O13" i="20"/>
  <c r="L18" i="23"/>
  <c r="DF9" i="28"/>
  <c r="G9" i="28"/>
  <c r="DF6" i="28"/>
  <c r="G6" i="28"/>
  <c r="I7" i="27"/>
  <c r="DH7" i="27"/>
  <c r="BK9" i="59"/>
  <c r="BK9" i="58"/>
  <c r="BK9" i="57"/>
  <c r="BK9" i="56"/>
  <c r="BK9" i="55"/>
  <c r="BK9" i="54"/>
  <c r="BK9" i="52"/>
  <c r="BK9" i="53"/>
  <c r="BK9" i="50"/>
  <c r="BK9" i="51"/>
  <c r="BK9" i="48"/>
  <c r="BK9" i="49"/>
  <c r="BK9" i="46"/>
  <c r="BK9" i="45"/>
  <c r="BK9" i="44"/>
  <c r="BK9" i="47"/>
  <c r="BK9" i="43"/>
  <c r="BK9" i="42"/>
  <c r="BK9" i="41"/>
  <c r="BK9" i="40"/>
  <c r="BK9" i="37"/>
  <c r="BK9" i="36"/>
  <c r="BK9" i="39"/>
  <c r="BK9" i="38"/>
  <c r="BK9" i="34"/>
  <c r="BK9" i="33"/>
  <c r="BK9" i="35"/>
  <c r="BK9" i="27"/>
  <c r="BK9" i="26"/>
  <c r="BK9" i="25"/>
  <c r="BK9" i="30"/>
  <c r="BK9" i="28"/>
  <c r="BK9" i="32"/>
  <c r="BK9" i="31"/>
  <c r="BK9" i="24"/>
  <c r="DK9" i="24" s="1"/>
  <c r="BK9" i="22"/>
  <c r="DK9" i="22" s="1"/>
  <c r="BK9" i="20"/>
  <c r="DK9" i="20" s="1"/>
  <c r="BK9" i="19"/>
  <c r="DK9" i="19" s="1"/>
  <c r="BK9" i="18"/>
  <c r="DK9" i="18" s="1"/>
  <c r="BK9" i="23"/>
  <c r="DK9" i="23" s="1"/>
  <c r="BK9" i="21"/>
  <c r="DK9" i="21" s="1"/>
  <c r="BK9" i="17"/>
  <c r="DK9" i="17" s="1"/>
  <c r="BK9" i="60"/>
  <c r="DK9" i="60" s="1"/>
  <c r="L23" i="24"/>
  <c r="O28" i="21"/>
  <c r="L28" i="24"/>
  <c r="K29" i="21"/>
  <c r="L4" i="21"/>
  <c r="BK6" i="59"/>
  <c r="BK6" i="58"/>
  <c r="BK6" i="57"/>
  <c r="BK6" i="56"/>
  <c r="BK6" i="54"/>
  <c r="BK6" i="55"/>
  <c r="BK6" i="53"/>
  <c r="BK6" i="52"/>
  <c r="BK6" i="50"/>
  <c r="BK6" i="51"/>
  <c r="BK6" i="48"/>
  <c r="BK6" i="49"/>
  <c r="BK6" i="46"/>
  <c r="BK6" i="47"/>
  <c r="BK6" i="45"/>
  <c r="BK6" i="44"/>
  <c r="BK6" i="40"/>
  <c r="BK6" i="43"/>
  <c r="BK6" i="41"/>
  <c r="BK6" i="42"/>
  <c r="BK6" i="38"/>
  <c r="BK6" i="39"/>
  <c r="BK6" i="37"/>
  <c r="BK6" i="36"/>
  <c r="BK6" i="34"/>
  <c r="BK6" i="35"/>
  <c r="BK6" i="33"/>
  <c r="BK6" i="32"/>
  <c r="BK6" i="27"/>
  <c r="BK6" i="25"/>
  <c r="BK6" i="24"/>
  <c r="BK6" i="30"/>
  <c r="BK6" i="26"/>
  <c r="BK6" i="31"/>
  <c r="BK6" i="28"/>
  <c r="BK6" i="19"/>
  <c r="DK6" i="19" s="1"/>
  <c r="BK6" i="23"/>
  <c r="DK6" i="23" s="1"/>
  <c r="BK6" i="22"/>
  <c r="DK6" i="22" s="1"/>
  <c r="BK6" i="18"/>
  <c r="DK6" i="18" s="1"/>
  <c r="BK6" i="21"/>
  <c r="DK6" i="21" s="1"/>
  <c r="BK6" i="20"/>
  <c r="DK6" i="20" s="1"/>
  <c r="BK6" i="17"/>
  <c r="DK6" i="17" s="1"/>
  <c r="BK6" i="60"/>
  <c r="DK6" i="60" s="1"/>
  <c r="K9" i="25"/>
  <c r="DJ9" i="25"/>
  <c r="O11" i="21"/>
  <c r="H19" i="61"/>
  <c r="O23" i="21"/>
  <c r="BK10" i="59"/>
  <c r="BK10" i="58"/>
  <c r="BK10" i="57"/>
  <c r="BK10" i="56"/>
  <c r="BK10" i="55"/>
  <c r="BK10" i="54"/>
  <c r="BK10" i="52"/>
  <c r="BK10" i="53"/>
  <c r="BK10" i="50"/>
  <c r="BK10" i="51"/>
  <c r="BK10" i="49"/>
  <c r="BK10" i="48"/>
  <c r="BK10" i="47"/>
  <c r="BK10" i="46"/>
  <c r="BK10" i="45"/>
  <c r="BK10" i="44"/>
  <c r="BK10" i="41"/>
  <c r="BK10" i="40"/>
  <c r="BK10" i="43"/>
  <c r="BK10" i="42"/>
  <c r="BK10" i="39"/>
  <c r="BK10" i="38"/>
  <c r="BK10" i="37"/>
  <c r="BK10" i="36"/>
  <c r="BK10" i="34"/>
  <c r="BK10" i="32"/>
  <c r="BK10" i="35"/>
  <c r="BK10" i="33"/>
  <c r="BK10" i="30"/>
  <c r="BK10" i="28"/>
  <c r="BK10" i="31"/>
  <c r="BK10" i="26"/>
  <c r="BK10" i="25"/>
  <c r="BK10" i="24"/>
  <c r="BK10" i="27"/>
  <c r="BK10" i="19"/>
  <c r="DK10" i="19" s="1"/>
  <c r="BK10" i="20"/>
  <c r="DK10" i="20" s="1"/>
  <c r="BK10" i="18"/>
  <c r="DK10" i="18" s="1"/>
  <c r="BK10" i="17"/>
  <c r="DK10" i="17" s="1"/>
  <c r="BK10" i="23"/>
  <c r="DK10" i="23" s="1"/>
  <c r="BK10" i="22"/>
  <c r="DK10" i="22" s="1"/>
  <c r="BK10" i="21"/>
  <c r="DK10" i="21" s="1"/>
  <c r="BK10" i="60"/>
  <c r="DK10" i="60" s="1"/>
  <c r="R14" i="17"/>
  <c r="BK11" i="59"/>
  <c r="BK11" i="58"/>
  <c r="BK11" i="57"/>
  <c r="BK11" i="56"/>
  <c r="BK11" i="54"/>
  <c r="BK11" i="55"/>
  <c r="BK11" i="52"/>
  <c r="BK11" i="53"/>
  <c r="BK11" i="50"/>
  <c r="BK11" i="51"/>
  <c r="BK11" i="48"/>
  <c r="BK11" i="49"/>
  <c r="BK11" i="46"/>
  <c r="BK11" i="45"/>
  <c r="BK11" i="44"/>
  <c r="BK11" i="47"/>
  <c r="BK11" i="43"/>
  <c r="BK11" i="42"/>
  <c r="BK11" i="41"/>
  <c r="BK11" i="40"/>
  <c r="BK11" i="37"/>
  <c r="BK11" i="36"/>
  <c r="BK11" i="39"/>
  <c r="BK11" i="38"/>
  <c r="BK11" i="33"/>
  <c r="BK11" i="34"/>
  <c r="BK11" i="32"/>
  <c r="BK11" i="35"/>
  <c r="BK11" i="30"/>
  <c r="BK11" i="26"/>
  <c r="BK11" i="24"/>
  <c r="DK11" i="24" s="1"/>
  <c r="BK11" i="31"/>
  <c r="BK11" i="27"/>
  <c r="BK11" i="25"/>
  <c r="BK11" i="28"/>
  <c r="BK11" i="23"/>
  <c r="DK11" i="23" s="1"/>
  <c r="BK11" i="18"/>
  <c r="DK11" i="18" s="1"/>
  <c r="BK11" i="22"/>
  <c r="DK11" i="22" s="1"/>
  <c r="BK11" i="21"/>
  <c r="DK11" i="21" s="1"/>
  <c r="BK11" i="17"/>
  <c r="DK11" i="17" s="1"/>
  <c r="BK11" i="19"/>
  <c r="DK11" i="19" s="1"/>
  <c r="BK11" i="20"/>
  <c r="DK11" i="20" s="1"/>
  <c r="BK11" i="60"/>
  <c r="DK11" i="60" s="1"/>
  <c r="BJ4" i="59"/>
  <c r="BJ4" i="58"/>
  <c r="BJ4" i="57"/>
  <c r="BJ4" i="56"/>
  <c r="BJ4" i="54"/>
  <c r="BJ4" i="55"/>
  <c r="BJ4" i="53"/>
  <c r="BJ4" i="52"/>
  <c r="BJ4" i="50"/>
  <c r="BJ4" i="51"/>
  <c r="BJ4" i="49"/>
  <c r="BJ4" i="48"/>
  <c r="BJ4" i="46"/>
  <c r="BJ4" i="45"/>
  <c r="BJ4" i="47"/>
  <c r="BJ4" i="42"/>
  <c r="BJ4" i="44"/>
  <c r="BJ4" i="43"/>
  <c r="BJ4" i="41"/>
  <c r="BJ4" i="40"/>
  <c r="BJ4" i="39"/>
  <c r="BJ4" i="38"/>
  <c r="BJ4" i="37"/>
  <c r="BJ4" i="33"/>
  <c r="BJ4" i="36"/>
  <c r="BJ4" i="34"/>
  <c r="BJ4" i="35"/>
  <c r="BJ4" i="32"/>
  <c r="BJ4" i="30"/>
  <c r="BJ4" i="25"/>
  <c r="BJ4" i="24"/>
  <c r="BJ4" i="31"/>
  <c r="BJ4" i="26"/>
  <c r="BJ4" i="28"/>
  <c r="BJ4" i="27"/>
  <c r="BJ4" i="19"/>
  <c r="DJ4" i="19" s="1"/>
  <c r="DJ29" i="19" s="1"/>
  <c r="BJ4" i="18"/>
  <c r="DJ4" i="18" s="1"/>
  <c r="DJ29" i="18" s="1"/>
  <c r="BJ4" i="22"/>
  <c r="DJ4" i="22" s="1"/>
  <c r="DJ29" i="22" s="1"/>
  <c r="BJ4" i="17"/>
  <c r="DJ4" i="17" s="1"/>
  <c r="DJ29" i="17" s="1"/>
  <c r="BJ4" i="23"/>
  <c r="BJ4" i="21"/>
  <c r="DJ4" i="21" s="1"/>
  <c r="DJ29" i="21" s="1"/>
  <c r="BJ4" i="20"/>
  <c r="DJ4" i="20" s="1"/>
  <c r="DJ29" i="20" s="1"/>
  <c r="BJ4" i="60"/>
  <c r="DJ4" i="60" s="1"/>
  <c r="DJ29" i="60" s="1"/>
  <c r="J22" i="25"/>
  <c r="DI22" i="25"/>
  <c r="P10" i="18"/>
  <c r="X8" i="60"/>
  <c r="Q10" i="17"/>
  <c r="M24" i="23"/>
  <c r="P23" i="20"/>
  <c r="Q28" i="19"/>
  <c r="H5" i="27"/>
  <c r="DG5" i="27"/>
  <c r="L5" i="23"/>
  <c r="P24" i="20"/>
  <c r="DJ30" i="17"/>
  <c r="H12" i="28"/>
  <c r="DG12" i="28"/>
  <c r="H5" i="61"/>
  <c r="O22" i="20"/>
  <c r="X28" i="60"/>
  <c r="M9" i="22"/>
  <c r="Q26" i="17"/>
  <c r="O24" i="21"/>
  <c r="H28" i="61"/>
  <c r="DJ30" i="22"/>
  <c r="DJ30" i="19"/>
  <c r="N28" i="22"/>
  <c r="J29" i="22"/>
  <c r="K4" i="22"/>
  <c r="BK12" i="59"/>
  <c r="BK12" i="58"/>
  <c r="BK12" i="57"/>
  <c r="BK12" i="56"/>
  <c r="BK12" i="54"/>
  <c r="BK12" i="55"/>
  <c r="BK12" i="53"/>
  <c r="BK12" i="52"/>
  <c r="BK12" i="50"/>
  <c r="BK12" i="51"/>
  <c r="BK12" i="48"/>
  <c r="BK12" i="49"/>
  <c r="BK12" i="47"/>
  <c r="BK12" i="46"/>
  <c r="BK12" i="45"/>
  <c r="BK12" i="44"/>
  <c r="BK12" i="43"/>
  <c r="BK12" i="42"/>
  <c r="BK12" i="41"/>
  <c r="BK12" i="40"/>
  <c r="BK12" i="39"/>
  <c r="BK12" i="38"/>
  <c r="BK12" i="37"/>
  <c r="BK12" i="36"/>
  <c r="BK12" i="34"/>
  <c r="BK12" i="35"/>
  <c r="BK12" i="33"/>
  <c r="BK12" i="27"/>
  <c r="BK12" i="32"/>
  <c r="BK12" i="28"/>
  <c r="BK12" i="31"/>
  <c r="BK12" i="30"/>
  <c r="BK12" i="26"/>
  <c r="BK12" i="25"/>
  <c r="BK12" i="24"/>
  <c r="DK12" i="24" s="1"/>
  <c r="BK12" i="22"/>
  <c r="DK12" i="22" s="1"/>
  <c r="BK12" i="19"/>
  <c r="DK12" i="19" s="1"/>
  <c r="BK12" i="21"/>
  <c r="DK12" i="21" s="1"/>
  <c r="BK12" i="20"/>
  <c r="DK12" i="20" s="1"/>
  <c r="BK12" i="23"/>
  <c r="DK12" i="23" s="1"/>
  <c r="BK12" i="18"/>
  <c r="DK12" i="18" s="1"/>
  <c r="BK12" i="17"/>
  <c r="DK12" i="17" s="1"/>
  <c r="BK12" i="60"/>
  <c r="DK12" i="60" s="1"/>
  <c r="N27" i="22"/>
  <c r="I24" i="27"/>
  <c r="DH24" i="27"/>
  <c r="DJ10" i="24"/>
  <c r="K10" i="24"/>
  <c r="P23" i="18"/>
  <c r="H14" i="61"/>
  <c r="O15" i="20"/>
  <c r="H26" i="61"/>
  <c r="N25" i="21"/>
  <c r="I25" i="26"/>
  <c r="DH25" i="26"/>
  <c r="J21" i="26"/>
  <c r="DI21" i="26"/>
  <c r="Q24" i="18"/>
  <c r="DI18" i="25"/>
  <c r="J18" i="25"/>
  <c r="DH7" i="26"/>
  <c r="I7" i="26"/>
  <c r="H23" i="61"/>
  <c r="O5" i="18"/>
  <c r="N16" i="21"/>
  <c r="M23" i="23"/>
  <c r="W10" i="60"/>
  <c r="M10" i="22"/>
  <c r="K6" i="24"/>
  <c r="DJ6" i="24"/>
  <c r="L26" i="23"/>
  <c r="N15" i="21"/>
  <c r="K23" i="25"/>
  <c r="DJ23" i="25"/>
  <c r="O6" i="18"/>
  <c r="Q28" i="17"/>
  <c r="K7" i="24"/>
  <c r="DJ7" i="24"/>
  <c r="O16" i="20"/>
  <c r="M27" i="23"/>
  <c r="X17" i="60"/>
  <c r="X13" i="60"/>
  <c r="M28" i="23"/>
  <c r="BK19" i="59"/>
  <c r="BK19" i="58"/>
  <c r="BK19" i="57"/>
  <c r="BK19" i="56"/>
  <c r="BK19" i="55"/>
  <c r="BK19" i="53"/>
  <c r="BK19" i="54"/>
  <c r="BK19" i="52"/>
  <c r="BK19" i="50"/>
  <c r="BK19" i="51"/>
  <c r="BK19" i="48"/>
  <c r="BK19" i="49"/>
  <c r="BK19" i="47"/>
  <c r="BK19" i="46"/>
  <c r="BK19" i="45"/>
  <c r="BK19" i="44"/>
  <c r="BK19" i="42"/>
  <c r="BK19" i="40"/>
  <c r="BK19" i="43"/>
  <c r="BK19" i="41"/>
  <c r="BK19" i="38"/>
  <c r="BK19" i="36"/>
  <c r="BK19" i="37"/>
  <c r="BK19" i="39"/>
  <c r="BK19" i="33"/>
  <c r="BK19" i="32"/>
  <c r="BK19" i="35"/>
  <c r="BK19" i="34"/>
  <c r="BK19" i="26"/>
  <c r="BK19" i="24"/>
  <c r="BK19" i="23"/>
  <c r="DK19" i="23" s="1"/>
  <c r="BK19" i="31"/>
  <c r="BK19" i="30"/>
  <c r="BK19" i="28"/>
  <c r="BK19" i="27"/>
  <c r="BK19" i="25"/>
  <c r="BK19" i="21"/>
  <c r="DK19" i="21" s="1"/>
  <c r="BK19" i="18"/>
  <c r="DK19" i="18" s="1"/>
  <c r="BK19" i="17"/>
  <c r="DK19" i="17" s="1"/>
  <c r="BK19" i="22"/>
  <c r="DK19" i="22" s="1"/>
  <c r="BK19" i="20"/>
  <c r="DK19" i="20" s="1"/>
  <c r="BK19" i="19"/>
  <c r="DK19" i="19" s="1"/>
  <c r="BK19" i="60"/>
  <c r="DK19" i="60" s="1"/>
  <c r="Q12" i="19"/>
  <c r="N24" i="22"/>
  <c r="Q17" i="19"/>
  <c r="N18" i="20"/>
  <c r="N21" i="22"/>
  <c r="P20" i="19"/>
  <c r="DG22" i="27"/>
  <c r="H22" i="27"/>
  <c r="P13" i="19"/>
  <c r="Q25" i="18"/>
  <c r="BK21" i="59"/>
  <c r="BK21" i="58"/>
  <c r="BK21" i="57"/>
  <c r="BK21" i="56"/>
  <c r="BK21" i="55"/>
  <c r="BK21" i="54"/>
  <c r="BK21" i="53"/>
  <c r="BK21" i="52"/>
  <c r="BK21" i="51"/>
  <c r="BK21" i="49"/>
  <c r="BK21" i="50"/>
  <c r="BK21" i="48"/>
  <c r="BK21" i="47"/>
  <c r="BK21" i="46"/>
  <c r="BK21" i="44"/>
  <c r="BK21" i="45"/>
  <c r="BK21" i="42"/>
  <c r="BK21" i="40"/>
  <c r="BK21" i="43"/>
  <c r="BK21" i="41"/>
  <c r="BK21" i="39"/>
  <c r="BK21" i="36"/>
  <c r="BK21" i="38"/>
  <c r="BK21" i="37"/>
  <c r="BK21" i="34"/>
  <c r="BK21" i="35"/>
  <c r="BK21" i="33"/>
  <c r="BK21" i="32"/>
  <c r="BK21" i="30"/>
  <c r="BK21" i="28"/>
  <c r="BK21" i="26"/>
  <c r="BK21" i="24"/>
  <c r="BK21" i="23"/>
  <c r="DK21" i="23" s="1"/>
  <c r="BK21" i="31"/>
  <c r="BK21" i="27"/>
  <c r="BK21" i="25"/>
  <c r="BK21" i="21"/>
  <c r="DK21" i="21" s="1"/>
  <c r="BK21" i="20"/>
  <c r="DK21" i="20" s="1"/>
  <c r="BK21" i="17"/>
  <c r="DK21" i="17" s="1"/>
  <c r="BK21" i="18"/>
  <c r="DK21" i="18" s="1"/>
  <c r="BK21" i="22"/>
  <c r="DK21" i="22" s="1"/>
  <c r="BK21" i="19"/>
  <c r="DK21" i="19" s="1"/>
  <c r="BK21" i="60"/>
  <c r="DK21" i="60" s="1"/>
  <c r="M18" i="21"/>
  <c r="AC5" i="60"/>
  <c r="B29" i="27"/>
  <c r="DG18" i="27"/>
  <c r="H18" i="27"/>
  <c r="N10" i="21"/>
  <c r="H9" i="61"/>
  <c r="M9" i="23"/>
  <c r="N19" i="22"/>
  <c r="P16" i="17"/>
  <c r="P20" i="18"/>
  <c r="H6" i="61"/>
  <c r="P10" i="19"/>
  <c r="Q17" i="17"/>
  <c r="O7" i="20"/>
  <c r="Q13" i="17"/>
  <c r="DG11" i="28"/>
  <c r="H11" i="28"/>
  <c r="H11" i="61"/>
  <c r="BK25" i="59"/>
  <c r="BK25" i="58"/>
  <c r="BK25" i="57"/>
  <c r="BK25" i="56"/>
  <c r="BK25" i="55"/>
  <c r="BK25" i="53"/>
  <c r="BK25" i="54"/>
  <c r="BK25" i="51"/>
  <c r="BK25" i="52"/>
  <c r="BK25" i="49"/>
  <c r="BK25" i="50"/>
  <c r="BK25" i="48"/>
  <c r="BK25" i="47"/>
  <c r="BK25" i="46"/>
  <c r="BK25" i="44"/>
  <c r="BK25" i="43"/>
  <c r="BK25" i="45"/>
  <c r="BK25" i="42"/>
  <c r="BK25" i="40"/>
  <c r="BK25" i="41"/>
  <c r="BK25" i="37"/>
  <c r="BK25" i="36"/>
  <c r="BK25" i="39"/>
  <c r="BK25" i="38"/>
  <c r="BK25" i="35"/>
  <c r="BK25" i="32"/>
  <c r="BK25" i="33"/>
  <c r="BK25" i="34"/>
  <c r="BK25" i="27"/>
  <c r="BK25" i="26"/>
  <c r="BK25" i="23"/>
  <c r="DK25" i="23" s="1"/>
  <c r="BK25" i="30"/>
  <c r="BK25" i="25"/>
  <c r="BK25" i="24"/>
  <c r="BK25" i="28"/>
  <c r="BK25" i="31"/>
  <c r="BK25" i="22"/>
  <c r="DK25" i="22" s="1"/>
  <c r="BK25" i="18"/>
  <c r="DK25" i="18" s="1"/>
  <c r="BK25" i="21"/>
  <c r="DK25" i="21" s="1"/>
  <c r="BK25" i="20"/>
  <c r="DK25" i="20" s="1"/>
  <c r="BK25" i="19"/>
  <c r="DK25" i="19" s="1"/>
  <c r="BK25" i="17"/>
  <c r="DK25" i="17" s="1"/>
  <c r="BK25" i="60"/>
  <c r="DK25" i="60" s="1"/>
  <c r="G4" i="61"/>
  <c r="G4" i="78" s="1"/>
  <c r="L16" i="23"/>
  <c r="N13" i="22"/>
  <c r="BK16" i="59"/>
  <c r="BK16" i="58"/>
  <c r="BK16" i="57"/>
  <c r="BK16" i="56"/>
  <c r="BK16" i="55"/>
  <c r="BK16" i="54"/>
  <c r="BK16" i="53"/>
  <c r="BK16" i="52"/>
  <c r="BK16" i="51"/>
  <c r="BK16" i="50"/>
  <c r="BK16" i="49"/>
  <c r="BK16" i="48"/>
  <c r="BK16" i="46"/>
  <c r="BK16" i="45"/>
  <c r="BK16" i="47"/>
  <c r="BK16" i="44"/>
  <c r="BK16" i="43"/>
  <c r="BK16" i="42"/>
  <c r="BK16" i="41"/>
  <c r="BK16" i="40"/>
  <c r="BK16" i="39"/>
  <c r="BK16" i="38"/>
  <c r="BK16" i="37"/>
  <c r="BK16" i="36"/>
  <c r="BK16" i="35"/>
  <c r="BK16" i="34"/>
  <c r="BK16" i="33"/>
  <c r="BK16" i="31"/>
  <c r="BK16" i="28"/>
  <c r="BK16" i="30"/>
  <c r="BK16" i="26"/>
  <c r="BK16" i="32"/>
  <c r="BK16" i="27"/>
  <c r="BK16" i="25"/>
  <c r="BK16" i="24"/>
  <c r="BK16" i="20"/>
  <c r="DK16" i="20" s="1"/>
  <c r="BK16" i="19"/>
  <c r="DK16" i="19" s="1"/>
  <c r="BK16" i="23"/>
  <c r="DK16" i="23" s="1"/>
  <c r="BK16" i="21"/>
  <c r="DK16" i="21" s="1"/>
  <c r="BK16" i="17"/>
  <c r="DK16" i="17" s="1"/>
  <c r="BK16" i="22"/>
  <c r="DK16" i="22" s="1"/>
  <c r="BK16" i="18"/>
  <c r="DK16" i="18" s="1"/>
  <c r="BK16" i="60"/>
  <c r="DK16" i="60" s="1"/>
  <c r="BK20" i="59"/>
  <c r="BK20" i="58"/>
  <c r="BK20" i="57"/>
  <c r="BK20" i="56"/>
  <c r="BK20" i="55"/>
  <c r="BK20" i="53"/>
  <c r="BK20" i="54"/>
  <c r="BK20" i="52"/>
  <c r="BK20" i="51"/>
  <c r="BK20" i="50"/>
  <c r="BK20" i="49"/>
  <c r="BK20" i="48"/>
  <c r="BK20" i="44"/>
  <c r="BK20" i="45"/>
  <c r="BK20" i="47"/>
  <c r="BK20" i="46"/>
  <c r="BK20" i="43"/>
  <c r="BK20" i="41"/>
  <c r="BK20" i="42"/>
  <c r="BK20" i="40"/>
  <c r="BK20" i="38"/>
  <c r="BK20" i="37"/>
  <c r="BK20" i="39"/>
  <c r="BK20" i="36"/>
  <c r="BK20" i="34"/>
  <c r="BK20" i="32"/>
  <c r="BK20" i="35"/>
  <c r="BK20" i="33"/>
  <c r="BK20" i="31"/>
  <c r="BK20" i="30"/>
  <c r="BK20" i="27"/>
  <c r="BK20" i="25"/>
  <c r="BK20" i="28"/>
  <c r="BK20" i="26"/>
  <c r="BK20" i="24"/>
  <c r="BK20" i="23"/>
  <c r="DK20" i="23" s="1"/>
  <c r="BK20" i="22"/>
  <c r="DK20" i="22" s="1"/>
  <c r="BK20" i="19"/>
  <c r="DK20" i="19" s="1"/>
  <c r="BK20" i="20"/>
  <c r="DK20" i="20" s="1"/>
  <c r="BK20" i="21"/>
  <c r="DK20" i="21" s="1"/>
  <c r="BK20" i="18"/>
  <c r="DK20" i="18" s="1"/>
  <c r="BK20" i="17"/>
  <c r="DK20" i="17" s="1"/>
  <c r="BK20" i="60"/>
  <c r="DK20" i="60" s="1"/>
  <c r="Q27" i="19"/>
  <c r="P13" i="18"/>
  <c r="DI24" i="26"/>
  <c r="J24" i="26"/>
  <c r="DG17" i="27"/>
  <c r="H17" i="27"/>
  <c r="O19" i="20"/>
  <c r="L27" i="24"/>
  <c r="M6" i="22"/>
  <c r="Q23" i="19"/>
  <c r="O12" i="21"/>
  <c r="BK5" i="59"/>
  <c r="BK5" i="58"/>
  <c r="BK5" i="57"/>
  <c r="BK5" i="56"/>
  <c r="BK5" i="55"/>
  <c r="BK5" i="54"/>
  <c r="BK5" i="52"/>
  <c r="BK5" i="53"/>
  <c r="BK5" i="51"/>
  <c r="BK5" i="50"/>
  <c r="BK5" i="48"/>
  <c r="BK5" i="49"/>
  <c r="BK5" i="47"/>
  <c r="BK5" i="46"/>
  <c r="BK5" i="45"/>
  <c r="BK5" i="44"/>
  <c r="BK5" i="40"/>
  <c r="BK5" i="42"/>
  <c r="BK5" i="43"/>
  <c r="BK5" i="41"/>
  <c r="BK5" i="38"/>
  <c r="BK5" i="39"/>
  <c r="BK5" i="37"/>
  <c r="BK5" i="35"/>
  <c r="BK5" i="33"/>
  <c r="BK5" i="36"/>
  <c r="BK5" i="34"/>
  <c r="BK5" i="28"/>
  <c r="BK5" i="32"/>
  <c r="BK5" i="27"/>
  <c r="BK5" i="24"/>
  <c r="BK5" i="30"/>
  <c r="BK5" i="25"/>
  <c r="BK5" i="31"/>
  <c r="BK5" i="26"/>
  <c r="BK5" i="20"/>
  <c r="DK5" i="20" s="1"/>
  <c r="BK5" i="19"/>
  <c r="DK5" i="19" s="1"/>
  <c r="BK5" i="17"/>
  <c r="DK5" i="17" s="1"/>
  <c r="BK5" i="22"/>
  <c r="DK5" i="22" s="1"/>
  <c r="BK5" i="18"/>
  <c r="DK5" i="18" s="1"/>
  <c r="BK5" i="23"/>
  <c r="DK5" i="23" s="1"/>
  <c r="BK5" i="21"/>
  <c r="DK5" i="21" s="1"/>
  <c r="BK5" i="60"/>
  <c r="DK5" i="60" s="1"/>
  <c r="M13" i="23"/>
  <c r="N7" i="21"/>
  <c r="P15" i="19"/>
  <c r="DI20" i="25"/>
  <c r="J20" i="25"/>
  <c r="L24" i="24"/>
  <c r="R25" i="17"/>
  <c r="H12" i="61"/>
  <c r="P19" i="19"/>
  <c r="N20" i="21"/>
  <c r="E29" i="1"/>
  <c r="D20" i="6"/>
  <c r="M29" i="16"/>
  <c r="T17" i="9"/>
  <c r="U17" i="15"/>
  <c r="U17" i="10"/>
  <c r="V7" i="9"/>
  <c r="V12" i="9" s="1"/>
  <c r="U13" i="9"/>
  <c r="U15" i="9"/>
  <c r="U14" i="9"/>
  <c r="U16" i="9"/>
  <c r="W7" i="10"/>
  <c r="W12" i="10" s="1"/>
  <c r="W13" i="10" s="1"/>
  <c r="V13" i="10"/>
  <c r="V14" i="10"/>
  <c r="V16" i="10"/>
  <c r="V15" i="10"/>
  <c r="X14" i="13"/>
  <c r="V13" i="15"/>
  <c r="V16" i="15"/>
  <c r="V15" i="15"/>
  <c r="V14" i="15"/>
  <c r="W7" i="15"/>
  <c r="W12" i="15" s="1"/>
  <c r="P33" i="13"/>
  <c r="P31" i="13"/>
  <c r="P32" i="13"/>
  <c r="P34" i="13"/>
  <c r="P31" i="4"/>
  <c r="P32" i="4"/>
  <c r="P33" i="4"/>
  <c r="P11" i="16" s="1"/>
  <c r="P34" i="4"/>
  <c r="P12" i="16" s="1"/>
  <c r="U10" i="6"/>
  <c r="O31" i="9"/>
  <c r="O5" i="16" s="1"/>
  <c r="O30" i="9"/>
  <c r="O33" i="9"/>
  <c r="O6" i="16" s="1"/>
  <c r="O32" i="9"/>
  <c r="O16" i="16" s="1"/>
  <c r="O35" i="15"/>
  <c r="O28" i="16"/>
  <c r="O22" i="16"/>
  <c r="O35" i="12"/>
  <c r="N18" i="16"/>
  <c r="N47" i="11"/>
  <c r="O18" i="16"/>
  <c r="O47" i="11"/>
  <c r="O35" i="13"/>
  <c r="O10" i="16"/>
  <c r="O35" i="4"/>
  <c r="P33" i="10"/>
  <c r="P17" i="16" s="1"/>
  <c r="P32" i="10"/>
  <c r="P8" i="16" s="1"/>
  <c r="P34" i="10"/>
  <c r="P9" i="16" s="1"/>
  <c r="P31" i="10"/>
  <c r="P31" i="12"/>
  <c r="P32" i="12"/>
  <c r="P23" i="16" s="1"/>
  <c r="P33" i="12"/>
  <c r="P24" i="16" s="1"/>
  <c r="P34" i="12"/>
  <c r="P34" i="15"/>
  <c r="P28" i="16" s="1"/>
  <c r="P31" i="15"/>
  <c r="P33" i="15"/>
  <c r="P27" i="16" s="1"/>
  <c r="P32" i="15"/>
  <c r="P26" i="16" s="1"/>
  <c r="P46" i="11"/>
  <c r="P21" i="16" s="1"/>
  <c r="P44" i="11"/>
  <c r="P20" i="16" s="1"/>
  <c r="P43" i="11"/>
  <c r="P14" i="16" s="1"/>
  <c r="P40" i="11"/>
  <c r="P42" i="11"/>
  <c r="P19" i="16" s="1"/>
  <c r="P45" i="11"/>
  <c r="P15" i="16" s="1"/>
  <c r="P41" i="11"/>
  <c r="P13" i="16" s="1"/>
  <c r="O7" i="16"/>
  <c r="O35" i="10"/>
  <c r="W17" i="4"/>
  <c r="X14" i="4"/>
  <c r="X16" i="4"/>
  <c r="X13" i="4"/>
  <c r="Y7" i="4"/>
  <c r="Y12" i="4" s="1"/>
  <c r="Y15" i="4" s="1"/>
  <c r="X15" i="4"/>
  <c r="W17" i="13"/>
  <c r="X13" i="13"/>
  <c r="X16" i="13"/>
  <c r="Y7" i="13"/>
  <c r="Y12" i="13" s="1"/>
  <c r="Y15" i="13" s="1"/>
  <c r="W17" i="12"/>
  <c r="Y7" i="12"/>
  <c r="Y12" i="12" s="1"/>
  <c r="Y15" i="12" s="1"/>
  <c r="X14" i="12"/>
  <c r="X16" i="12"/>
  <c r="X13" i="12"/>
  <c r="Y10" i="11"/>
  <c r="Y15" i="11" s="1"/>
  <c r="W23" i="11"/>
  <c r="X22" i="11"/>
  <c r="X20" i="11"/>
  <c r="X21" i="11"/>
  <c r="X18" i="11"/>
  <c r="X16" i="11"/>
  <c r="X19" i="11"/>
  <c r="X17" i="11"/>
  <c r="V22" i="6"/>
  <c r="V3" i="6"/>
  <c r="T15" i="5"/>
  <c r="W15" i="6" s="1"/>
  <c r="W14" i="6"/>
  <c r="S22" i="5"/>
  <c r="T20" i="5"/>
  <c r="W20" i="6" s="1"/>
  <c r="W8" i="6" s="1"/>
  <c r="T21" i="5"/>
  <c r="W21" i="6" s="1"/>
  <c r="W9" i="6" s="1"/>
  <c r="T19" i="5"/>
  <c r="W19" i="6" s="1"/>
  <c r="W7" i="6" s="1"/>
  <c r="T16" i="5"/>
  <c r="W16" i="6" s="1"/>
  <c r="W4" i="6" s="1"/>
  <c r="T18" i="5"/>
  <c r="W18" i="6" s="1"/>
  <c r="W6" i="6" s="1"/>
  <c r="T17" i="5"/>
  <c r="W17" i="6" s="1"/>
  <c r="W5" i="6" s="1"/>
  <c r="U10" i="5"/>
  <c r="U14" i="5" s="1"/>
  <c r="C31" i="1"/>
  <c r="C22" i="6" s="1"/>
  <c r="D30" i="1"/>
  <c r="H5" i="78" l="1"/>
  <c r="DF26" i="30"/>
  <c r="G26" i="30"/>
  <c r="G22" i="28"/>
  <c r="DF22" i="28"/>
  <c r="G12" i="30"/>
  <c r="DF12" i="30"/>
  <c r="DF5" i="28"/>
  <c r="G5" i="28"/>
  <c r="DF10" i="28"/>
  <c r="G10" i="28"/>
  <c r="G17" i="30"/>
  <c r="DF17" i="30"/>
  <c r="D15" i="30"/>
  <c r="E15" i="30" s="1"/>
  <c r="D25" i="30"/>
  <c r="E25" i="30" s="1"/>
  <c r="F13" i="30"/>
  <c r="N29" i="17"/>
  <c r="O4" i="17"/>
  <c r="DG20" i="27"/>
  <c r="H20" i="27"/>
  <c r="DG16" i="26"/>
  <c r="H16" i="26"/>
  <c r="I28" i="26"/>
  <c r="DH28" i="26"/>
  <c r="J14" i="24"/>
  <c r="DI14" i="24"/>
  <c r="J12" i="25"/>
  <c r="DI12" i="25"/>
  <c r="DH19" i="26"/>
  <c r="I19" i="26"/>
  <c r="I6" i="25"/>
  <c r="DH6" i="25"/>
  <c r="DF4" i="25"/>
  <c r="DF29" i="25" s="1"/>
  <c r="F29" i="25"/>
  <c r="G25" i="27"/>
  <c r="G15" i="28"/>
  <c r="F15" i="28"/>
  <c r="DF15" i="28" s="1"/>
  <c r="G21" i="28"/>
  <c r="F21" i="28"/>
  <c r="DF21" i="28" s="1"/>
  <c r="G14" i="28"/>
  <c r="F14" i="28"/>
  <c r="DF14" i="28" s="1"/>
  <c r="DG14" i="27"/>
  <c r="H14" i="27"/>
  <c r="DH16" i="25"/>
  <c r="DH30" i="25" s="1"/>
  <c r="I16" i="25"/>
  <c r="M4" i="19"/>
  <c r="L29" i="19"/>
  <c r="J15" i="24"/>
  <c r="DI15" i="24"/>
  <c r="F25" i="28"/>
  <c r="DF25" i="28" s="1"/>
  <c r="G4" i="25"/>
  <c r="G24" i="28"/>
  <c r="F15" i="30"/>
  <c r="G23" i="30"/>
  <c r="F25" i="30"/>
  <c r="DF25" i="30" s="1"/>
  <c r="F20" i="28"/>
  <c r="DF20" i="28" s="1"/>
  <c r="F14" i="30"/>
  <c r="G9" i="30"/>
  <c r="DI25" i="24"/>
  <c r="J25" i="24"/>
  <c r="DG18" i="26"/>
  <c r="H18" i="26"/>
  <c r="G10" i="27"/>
  <c r="F11" i="30"/>
  <c r="DF11" i="30" s="1"/>
  <c r="F8" i="30"/>
  <c r="DF8" i="30" s="1"/>
  <c r="J13" i="24"/>
  <c r="DI13" i="24"/>
  <c r="DI21" i="24"/>
  <c r="J21" i="24"/>
  <c r="H19" i="27"/>
  <c r="DG19" i="27"/>
  <c r="DH4" i="23"/>
  <c r="DH29" i="23" s="1"/>
  <c r="H29" i="23"/>
  <c r="I4" i="23"/>
  <c r="F19" i="28"/>
  <c r="DF19" i="28" s="1"/>
  <c r="G24" i="30"/>
  <c r="F20" i="30"/>
  <c r="G27" i="30"/>
  <c r="G13" i="28"/>
  <c r="F13" i="28"/>
  <c r="DF13" i="28" s="1"/>
  <c r="F7" i="28"/>
  <c r="DF7" i="28" s="1"/>
  <c r="DH23" i="26"/>
  <c r="I23" i="26"/>
  <c r="J26" i="25"/>
  <c r="DI26" i="25"/>
  <c r="G9" i="27"/>
  <c r="H17" i="26"/>
  <c r="DG17" i="26"/>
  <c r="G23" i="28"/>
  <c r="DI19" i="24"/>
  <c r="J19" i="24"/>
  <c r="G17" i="28"/>
  <c r="H26" i="27"/>
  <c r="DG26" i="27"/>
  <c r="DI22" i="24"/>
  <c r="J22" i="24"/>
  <c r="U7" i="60"/>
  <c r="T29" i="60"/>
  <c r="I15" i="61"/>
  <c r="BM15" i="57" s="1"/>
  <c r="DK30" i="22"/>
  <c r="BM15" i="59"/>
  <c r="BM15" i="55"/>
  <c r="BM15" i="50"/>
  <c r="BM15" i="45"/>
  <c r="BM15" i="47"/>
  <c r="BM15" i="42"/>
  <c r="BM15" i="38"/>
  <c r="BM15" i="37"/>
  <c r="BM15" i="34"/>
  <c r="BM15" i="26"/>
  <c r="BM15" i="27"/>
  <c r="BM15" i="31"/>
  <c r="BM15" i="30"/>
  <c r="BM15" i="19"/>
  <c r="DM15" i="19" s="1"/>
  <c r="BM15" i="22"/>
  <c r="DM15" i="22" s="1"/>
  <c r="BM15" i="21"/>
  <c r="DM15" i="21" s="1"/>
  <c r="BM15" i="20"/>
  <c r="DM15" i="20" s="1"/>
  <c r="H24" i="30"/>
  <c r="DG24" i="30"/>
  <c r="DK30" i="23"/>
  <c r="B21" i="32"/>
  <c r="C21" i="31"/>
  <c r="D21" i="31" s="1"/>
  <c r="E21" i="31" s="1"/>
  <c r="F21" i="31" s="1"/>
  <c r="DF21" i="31" s="1"/>
  <c r="B16" i="31"/>
  <c r="C16" i="30"/>
  <c r="D16" i="30" s="1"/>
  <c r="E16" i="30" s="1"/>
  <c r="C7" i="30"/>
  <c r="D7" i="30" s="1"/>
  <c r="E7" i="30" s="1"/>
  <c r="B7" i="31"/>
  <c r="B26" i="32"/>
  <c r="C26" i="31"/>
  <c r="D26" i="31" s="1"/>
  <c r="E26" i="31" s="1"/>
  <c r="B18" i="31"/>
  <c r="C18" i="30"/>
  <c r="B22" i="31"/>
  <c r="C22" i="30"/>
  <c r="D22" i="30" s="1"/>
  <c r="E22" i="30" s="1"/>
  <c r="B6" i="31"/>
  <c r="C6" i="30"/>
  <c r="D6" i="30" s="1"/>
  <c r="E6" i="30" s="1"/>
  <c r="B12" i="32"/>
  <c r="C12" i="31"/>
  <c r="D12" i="31" s="1"/>
  <c r="E12" i="31" s="1"/>
  <c r="F12" i="31" s="1"/>
  <c r="DG10" i="28"/>
  <c r="H10" i="28"/>
  <c r="O20" i="21"/>
  <c r="BL12" i="59"/>
  <c r="BL12" i="58"/>
  <c r="BL12" i="57"/>
  <c r="BL12" i="56"/>
  <c r="BL12" i="54"/>
  <c r="BL12" i="55"/>
  <c r="BL12" i="52"/>
  <c r="BL12" i="53"/>
  <c r="BL12" i="50"/>
  <c r="BL12" i="51"/>
  <c r="BL12" i="49"/>
  <c r="BL12" i="48"/>
  <c r="BL12" i="45"/>
  <c r="BL12" i="44"/>
  <c r="BL12" i="47"/>
  <c r="BL12" i="46"/>
  <c r="BL12" i="41"/>
  <c r="BL12" i="40"/>
  <c r="BL12" i="43"/>
  <c r="BL12" i="42"/>
  <c r="BL12" i="39"/>
  <c r="BL12" i="38"/>
  <c r="BL12" i="37"/>
  <c r="BL12" i="36"/>
  <c r="BL12" i="34"/>
  <c r="BL12" i="32"/>
  <c r="BL12" i="35"/>
  <c r="BL12" i="33"/>
  <c r="BL12" i="28"/>
  <c r="BL12" i="31"/>
  <c r="BL12" i="30"/>
  <c r="BL12" i="26"/>
  <c r="BL12" i="25"/>
  <c r="BL12" i="24"/>
  <c r="DL12" i="24" s="1"/>
  <c r="BL12" i="27"/>
  <c r="BL12" i="21"/>
  <c r="DL12" i="21" s="1"/>
  <c r="BL12" i="20"/>
  <c r="DL12" i="20" s="1"/>
  <c r="BL12" i="23"/>
  <c r="DL12" i="23" s="1"/>
  <c r="BL12" i="18"/>
  <c r="DL12" i="18" s="1"/>
  <c r="BL12" i="17"/>
  <c r="DL12" i="17" s="1"/>
  <c r="BL12" i="22"/>
  <c r="DL12" i="22" s="1"/>
  <c r="BL12" i="19"/>
  <c r="DL12" i="19" s="1"/>
  <c r="BL12" i="60"/>
  <c r="DL12" i="60" s="1"/>
  <c r="M24" i="24"/>
  <c r="Q15" i="19"/>
  <c r="P12" i="21"/>
  <c r="N6" i="22"/>
  <c r="M27" i="24"/>
  <c r="DH17" i="27"/>
  <c r="I17" i="27"/>
  <c r="DG22" i="28"/>
  <c r="H22" i="28"/>
  <c r="DJ24" i="26"/>
  <c r="K24" i="26"/>
  <c r="R27" i="19"/>
  <c r="DK30" i="60"/>
  <c r="H4" i="61"/>
  <c r="H4" i="78" s="1"/>
  <c r="DH11" i="28"/>
  <c r="I11" i="28"/>
  <c r="R13" i="17"/>
  <c r="BL6" i="59"/>
  <c r="BL6" i="58"/>
  <c r="BL6" i="57"/>
  <c r="BL6" i="56"/>
  <c r="BL6" i="55"/>
  <c r="BL6" i="54"/>
  <c r="BL6" i="53"/>
  <c r="BL6" i="52"/>
  <c r="BL6" i="50"/>
  <c r="BL6" i="51"/>
  <c r="BL6" i="48"/>
  <c r="BL6" i="49"/>
  <c r="BL6" i="47"/>
  <c r="BL6" i="45"/>
  <c r="BL6" i="44"/>
  <c r="BL6" i="46"/>
  <c r="BL6" i="43"/>
  <c r="BL6" i="41"/>
  <c r="BL6" i="42"/>
  <c r="BL6" i="40"/>
  <c r="BL6" i="39"/>
  <c r="BL6" i="37"/>
  <c r="BL6" i="36"/>
  <c r="BL6" i="38"/>
  <c r="BL6" i="34"/>
  <c r="BL6" i="35"/>
  <c r="BL6" i="33"/>
  <c r="BL6" i="30"/>
  <c r="BL6" i="26"/>
  <c r="BL6" i="31"/>
  <c r="BL6" i="28"/>
  <c r="BL6" i="32"/>
  <c r="BL6" i="27"/>
  <c r="BL6" i="25"/>
  <c r="BL6" i="24"/>
  <c r="BL6" i="23"/>
  <c r="BL6" i="22"/>
  <c r="DL6" i="22" s="1"/>
  <c r="BL6" i="18"/>
  <c r="DL6" i="18" s="1"/>
  <c r="BL6" i="21"/>
  <c r="DL6" i="21" s="1"/>
  <c r="BL6" i="20"/>
  <c r="DL6" i="20" s="1"/>
  <c r="BL6" i="17"/>
  <c r="DL6" i="17" s="1"/>
  <c r="BL6" i="19"/>
  <c r="DL6" i="19" s="1"/>
  <c r="BL6" i="60"/>
  <c r="DL6" i="60" s="1"/>
  <c r="DH18" i="27"/>
  <c r="I18" i="27"/>
  <c r="R17" i="19"/>
  <c r="R12" i="19"/>
  <c r="N28" i="23"/>
  <c r="P6" i="18"/>
  <c r="DI7" i="26"/>
  <c r="J7" i="26"/>
  <c r="BL26" i="59"/>
  <c r="BL26" i="58"/>
  <c r="BL26" i="57"/>
  <c r="BL26" i="56"/>
  <c r="BL26" i="55"/>
  <c r="BL26" i="53"/>
  <c r="BL26" i="54"/>
  <c r="BL26" i="51"/>
  <c r="BL26" i="52"/>
  <c r="BL26" i="49"/>
  <c r="BL26" i="50"/>
  <c r="BL26" i="48"/>
  <c r="BL26" i="47"/>
  <c r="BL26" i="45"/>
  <c r="BL26" i="44"/>
  <c r="BL26" i="46"/>
  <c r="BL26" i="41"/>
  <c r="BL26" i="43"/>
  <c r="BL26" i="42"/>
  <c r="BL26" i="40"/>
  <c r="BL26" i="39"/>
  <c r="BL26" i="38"/>
  <c r="BL26" i="37"/>
  <c r="BL26" i="36"/>
  <c r="BL26" i="35"/>
  <c r="BL26" i="33"/>
  <c r="BL26" i="34"/>
  <c r="BL26" i="32"/>
  <c r="BL26" i="28"/>
  <c r="BL26" i="26"/>
  <c r="BL26" i="31"/>
  <c r="BL26" i="27"/>
  <c r="BL26" i="30"/>
  <c r="BL26" i="25"/>
  <c r="BL26" i="24"/>
  <c r="BL26" i="23"/>
  <c r="BL26" i="19"/>
  <c r="DL26" i="19" s="1"/>
  <c r="BL26" i="17"/>
  <c r="DL26" i="17" s="1"/>
  <c r="BL26" i="21"/>
  <c r="DL26" i="21" s="1"/>
  <c r="BL26" i="20"/>
  <c r="DL26" i="20" s="1"/>
  <c r="BL26" i="22"/>
  <c r="DL26" i="22" s="1"/>
  <c r="BL26" i="18"/>
  <c r="DL26" i="18" s="1"/>
  <c r="BL26" i="60"/>
  <c r="DL26" i="60" s="1"/>
  <c r="Q23" i="18"/>
  <c r="L4" i="22"/>
  <c r="K29" i="22"/>
  <c r="O28" i="22"/>
  <c r="N9" i="22"/>
  <c r="P22" i="20"/>
  <c r="I5" i="61"/>
  <c r="DH5" i="27"/>
  <c r="I5" i="27"/>
  <c r="Q23" i="20"/>
  <c r="K22" i="25"/>
  <c r="DJ22" i="25"/>
  <c r="H9" i="28"/>
  <c r="DG9" i="28"/>
  <c r="DI4" i="24"/>
  <c r="DI29" i="24" s="1"/>
  <c r="J4" i="24"/>
  <c r="I29" i="24"/>
  <c r="Q6" i="19"/>
  <c r="O23" i="22"/>
  <c r="O6" i="21"/>
  <c r="N8" i="23"/>
  <c r="DJ15" i="26"/>
  <c r="K15" i="26"/>
  <c r="Q26" i="18"/>
  <c r="DJ14" i="26"/>
  <c r="K14" i="26"/>
  <c r="N19" i="23"/>
  <c r="R20" i="17"/>
  <c r="J27" i="27"/>
  <c r="DI27" i="27"/>
  <c r="DG15" i="28"/>
  <c r="H15" i="28"/>
  <c r="DJ10" i="25"/>
  <c r="K10" i="25"/>
  <c r="I17" i="61"/>
  <c r="Q17" i="20"/>
  <c r="X25" i="60"/>
  <c r="N5" i="22"/>
  <c r="R22" i="17"/>
  <c r="O22" i="21"/>
  <c r="N25" i="22"/>
  <c r="X22" i="60"/>
  <c r="N17" i="23"/>
  <c r="I16" i="27"/>
  <c r="DH16" i="27"/>
  <c r="BL18" i="59"/>
  <c r="BL18" i="58"/>
  <c r="BL18" i="57"/>
  <c r="BL18" i="56"/>
  <c r="BL18" i="55"/>
  <c r="BL18" i="53"/>
  <c r="BL18" i="54"/>
  <c r="BL18" i="52"/>
  <c r="BL18" i="51"/>
  <c r="BL18" i="50"/>
  <c r="BL18" i="49"/>
  <c r="BL18" i="48"/>
  <c r="BL18" i="47"/>
  <c r="BL18" i="46"/>
  <c r="BL18" i="45"/>
  <c r="BL18" i="44"/>
  <c r="BL18" i="42"/>
  <c r="BL18" i="41"/>
  <c r="BL18" i="40"/>
  <c r="BL18" i="43"/>
  <c r="BL18" i="39"/>
  <c r="BL18" i="38"/>
  <c r="BL18" i="36"/>
  <c r="BL18" i="37"/>
  <c r="BL18" i="35"/>
  <c r="BL18" i="34"/>
  <c r="BL18" i="33"/>
  <c r="BL18" i="32"/>
  <c r="BL18" i="25"/>
  <c r="BL18" i="24"/>
  <c r="BL18" i="31"/>
  <c r="BL18" i="30"/>
  <c r="BL18" i="26"/>
  <c r="BL18" i="28"/>
  <c r="BL18" i="27"/>
  <c r="BL18" i="20"/>
  <c r="DL18" i="20" s="1"/>
  <c r="BL18" i="18"/>
  <c r="DL18" i="18" s="1"/>
  <c r="BL18" i="17"/>
  <c r="DL18" i="17" s="1"/>
  <c r="BL18" i="23"/>
  <c r="BL18" i="21"/>
  <c r="DL18" i="21" s="1"/>
  <c r="BL18" i="22"/>
  <c r="DL18" i="22" s="1"/>
  <c r="BL18" i="19"/>
  <c r="DL18" i="19" s="1"/>
  <c r="BL18" i="60"/>
  <c r="DL18" i="60" s="1"/>
  <c r="L27" i="25"/>
  <c r="DK27" i="25"/>
  <c r="J10" i="26"/>
  <c r="DI10" i="26"/>
  <c r="N21" i="23"/>
  <c r="K18" i="24"/>
  <c r="DJ18" i="24"/>
  <c r="Q27" i="20"/>
  <c r="BL8" i="59"/>
  <c r="BL8" i="58"/>
  <c r="BL8" i="57"/>
  <c r="BL8" i="56"/>
  <c r="BL8" i="55"/>
  <c r="BL8" i="54"/>
  <c r="BL8" i="53"/>
  <c r="BL8" i="52"/>
  <c r="BL8" i="50"/>
  <c r="BL8" i="51"/>
  <c r="BL8" i="48"/>
  <c r="BL8" i="49"/>
  <c r="BL8" i="46"/>
  <c r="BL8" i="45"/>
  <c r="BL8" i="44"/>
  <c r="BL8" i="47"/>
  <c r="BL8" i="41"/>
  <c r="BL8" i="40"/>
  <c r="BL8" i="43"/>
  <c r="BL8" i="42"/>
  <c r="BL8" i="38"/>
  <c r="BL8" i="37"/>
  <c r="BL8" i="36"/>
  <c r="BL8" i="39"/>
  <c r="BL8" i="34"/>
  <c r="BL8" i="33"/>
  <c r="BL8" i="35"/>
  <c r="BL8" i="32"/>
  <c r="BL8" i="25"/>
  <c r="BL8" i="24"/>
  <c r="BL8" i="27"/>
  <c r="BL8" i="26"/>
  <c r="BL8" i="31"/>
  <c r="BL8" i="30"/>
  <c r="BL8" i="28"/>
  <c r="BL8" i="23"/>
  <c r="DL8" i="23" s="1"/>
  <c r="BL8" i="21"/>
  <c r="DL8" i="21" s="1"/>
  <c r="BL8" i="22"/>
  <c r="DL8" i="22" s="1"/>
  <c r="BL8" i="17"/>
  <c r="DL8" i="17" s="1"/>
  <c r="BL8" i="18"/>
  <c r="DL8" i="18" s="1"/>
  <c r="BL8" i="20"/>
  <c r="DL8" i="20" s="1"/>
  <c r="BL8" i="19"/>
  <c r="DL8" i="19" s="1"/>
  <c r="BL8" i="60"/>
  <c r="DL8" i="60" s="1"/>
  <c r="DK5" i="24"/>
  <c r="L5" i="24"/>
  <c r="P17" i="21"/>
  <c r="DJ26" i="26"/>
  <c r="K26" i="26"/>
  <c r="Y11" i="60"/>
  <c r="R12" i="18"/>
  <c r="M25" i="23"/>
  <c r="S12" i="17"/>
  <c r="Q6" i="17"/>
  <c r="BL20" i="59"/>
  <c r="BL20" i="58"/>
  <c r="BL20" i="57"/>
  <c r="BL20" i="56"/>
  <c r="BL20" i="55"/>
  <c r="BL20" i="54"/>
  <c r="BL20" i="53"/>
  <c r="BL20" i="51"/>
  <c r="BL20" i="52"/>
  <c r="BL20" i="50"/>
  <c r="BL20" i="49"/>
  <c r="BL20" i="48"/>
  <c r="BL20" i="45"/>
  <c r="BL20" i="47"/>
  <c r="BL20" i="46"/>
  <c r="BL20" i="44"/>
  <c r="BL20" i="41"/>
  <c r="BL20" i="42"/>
  <c r="BL20" i="40"/>
  <c r="BL20" i="43"/>
  <c r="BL20" i="39"/>
  <c r="BL20" i="36"/>
  <c r="BL20" i="38"/>
  <c r="BL20" i="37"/>
  <c r="BL20" i="34"/>
  <c r="BL20" i="32"/>
  <c r="BL20" i="35"/>
  <c r="BL20" i="33"/>
  <c r="BL20" i="30"/>
  <c r="BL20" i="27"/>
  <c r="BL20" i="25"/>
  <c r="BL20" i="28"/>
  <c r="BL20" i="26"/>
  <c r="BL20" i="24"/>
  <c r="BL20" i="23"/>
  <c r="DL20" i="23" s="1"/>
  <c r="BL20" i="31"/>
  <c r="BL20" i="22"/>
  <c r="DL20" i="22" s="1"/>
  <c r="BL20" i="19"/>
  <c r="DL20" i="19" s="1"/>
  <c r="BL20" i="20"/>
  <c r="DL20" i="20" s="1"/>
  <c r="BL20" i="21"/>
  <c r="DL20" i="21" s="1"/>
  <c r="BL20" i="18"/>
  <c r="DL20" i="18" s="1"/>
  <c r="BL20" i="17"/>
  <c r="DL20" i="17" s="1"/>
  <c r="BL20" i="60"/>
  <c r="DL20" i="60" s="1"/>
  <c r="M7" i="23"/>
  <c r="DJ12" i="26"/>
  <c r="K12" i="26"/>
  <c r="J23" i="27"/>
  <c r="DI23" i="27"/>
  <c r="BL25" i="59"/>
  <c r="BL25" i="58"/>
  <c r="BL25" i="57"/>
  <c r="BL25" i="56"/>
  <c r="BL25" i="55"/>
  <c r="BL25" i="54"/>
  <c r="BL25" i="53"/>
  <c r="BL25" i="51"/>
  <c r="BL25" i="52"/>
  <c r="BL25" i="50"/>
  <c r="BL25" i="49"/>
  <c r="BL25" i="48"/>
  <c r="BL25" i="47"/>
  <c r="BL25" i="46"/>
  <c r="BL25" i="44"/>
  <c r="BL25" i="45"/>
  <c r="BL25" i="42"/>
  <c r="BL25" i="40"/>
  <c r="BL25" i="43"/>
  <c r="BL25" i="41"/>
  <c r="BL25" i="36"/>
  <c r="BL25" i="39"/>
  <c r="BL25" i="38"/>
  <c r="BL25" i="37"/>
  <c r="BL25" i="33"/>
  <c r="BL25" i="34"/>
  <c r="BL25" i="35"/>
  <c r="BL25" i="30"/>
  <c r="BL25" i="25"/>
  <c r="BL25" i="24"/>
  <c r="BL25" i="28"/>
  <c r="BL25" i="31"/>
  <c r="BL25" i="32"/>
  <c r="BL25" i="27"/>
  <c r="BL25" i="26"/>
  <c r="BL25" i="23"/>
  <c r="DL25" i="23" s="1"/>
  <c r="BL25" i="22"/>
  <c r="DL25" i="22" s="1"/>
  <c r="BL25" i="18"/>
  <c r="DL25" i="18" s="1"/>
  <c r="BL25" i="21"/>
  <c r="DL25" i="21" s="1"/>
  <c r="BL25" i="20"/>
  <c r="DL25" i="20" s="1"/>
  <c r="BL25" i="19"/>
  <c r="DL25" i="19" s="1"/>
  <c r="BL25" i="17"/>
  <c r="DL25" i="17" s="1"/>
  <c r="BL25" i="60"/>
  <c r="DL25" i="60" s="1"/>
  <c r="Y9" i="60"/>
  <c r="P21" i="20"/>
  <c r="Q12" i="20"/>
  <c r="DK30" i="17"/>
  <c r="P8" i="21"/>
  <c r="BL21" i="59"/>
  <c r="BL21" i="58"/>
  <c r="BL21" i="57"/>
  <c r="BL21" i="56"/>
  <c r="BL21" i="55"/>
  <c r="BL21" i="54"/>
  <c r="BL21" i="53"/>
  <c r="BL21" i="52"/>
  <c r="BL21" i="51"/>
  <c r="BL21" i="50"/>
  <c r="BL21" i="49"/>
  <c r="BL21" i="48"/>
  <c r="BL21" i="47"/>
  <c r="BL21" i="46"/>
  <c r="BL21" i="44"/>
  <c r="BL21" i="45"/>
  <c r="BL21" i="42"/>
  <c r="BL21" i="40"/>
  <c r="BL21" i="43"/>
  <c r="BL21" i="41"/>
  <c r="BL21" i="36"/>
  <c r="BL21" i="38"/>
  <c r="BL21" i="37"/>
  <c r="BL21" i="39"/>
  <c r="BL21" i="35"/>
  <c r="BL21" i="33"/>
  <c r="BL21" i="32"/>
  <c r="BL21" i="34"/>
  <c r="BL21" i="24"/>
  <c r="BL21" i="23"/>
  <c r="DL21" i="23" s="1"/>
  <c r="BL21" i="31"/>
  <c r="BL21" i="27"/>
  <c r="BL21" i="25"/>
  <c r="BL21" i="30"/>
  <c r="BL21" i="28"/>
  <c r="BL21" i="26"/>
  <c r="BL21" i="21"/>
  <c r="DL21" i="21" s="1"/>
  <c r="BL21" i="20"/>
  <c r="DL21" i="20" s="1"/>
  <c r="BL21" i="17"/>
  <c r="DL21" i="17" s="1"/>
  <c r="BL21" i="18"/>
  <c r="DL21" i="18" s="1"/>
  <c r="BL21" i="22"/>
  <c r="DL21" i="22" s="1"/>
  <c r="BL21" i="19"/>
  <c r="DL21" i="19" s="1"/>
  <c r="BL21" i="60"/>
  <c r="DL21" i="60" s="1"/>
  <c r="R19" i="17"/>
  <c r="I22" i="61"/>
  <c r="Q28" i="20"/>
  <c r="O17" i="22"/>
  <c r="I26" i="28"/>
  <c r="DH26" i="28"/>
  <c r="J22" i="26"/>
  <c r="DI22" i="26"/>
  <c r="O14" i="21"/>
  <c r="Q28" i="18"/>
  <c r="O9" i="21"/>
  <c r="Q11" i="20"/>
  <c r="H14" i="28"/>
  <c r="DG14" i="28"/>
  <c r="I19" i="61"/>
  <c r="Y24" i="60"/>
  <c r="B15" i="32"/>
  <c r="C15" i="31"/>
  <c r="D15" i="31" s="1"/>
  <c r="E15" i="31" s="1"/>
  <c r="B23" i="32"/>
  <c r="C23" i="31"/>
  <c r="D23" i="31" s="1"/>
  <c r="E23" i="31" s="1"/>
  <c r="F23" i="31" s="1"/>
  <c r="DF23" i="31" s="1"/>
  <c r="N29" i="16"/>
  <c r="B18" i="30"/>
  <c r="C18" i="28"/>
  <c r="D18" i="28" s="1"/>
  <c r="E18" i="28" s="1"/>
  <c r="B19" i="32"/>
  <c r="C19" i="31"/>
  <c r="D19" i="31" s="1"/>
  <c r="E19" i="31" s="1"/>
  <c r="B17" i="32"/>
  <c r="C17" i="31"/>
  <c r="D17" i="31" s="1"/>
  <c r="E17" i="31" s="1"/>
  <c r="H12" i="30"/>
  <c r="DG12" i="30"/>
  <c r="O7" i="21"/>
  <c r="B13" i="32"/>
  <c r="C13" i="31"/>
  <c r="D13" i="31" s="1"/>
  <c r="E13" i="31" s="1"/>
  <c r="F13" i="31" s="1"/>
  <c r="DF13" i="31" s="1"/>
  <c r="B14" i="32"/>
  <c r="C14" i="31"/>
  <c r="D14" i="31" s="1"/>
  <c r="E14" i="31" s="1"/>
  <c r="F14" i="31" s="1"/>
  <c r="B27" i="32"/>
  <c r="C27" i="31"/>
  <c r="D27" i="31" s="1"/>
  <c r="E27" i="31" s="1"/>
  <c r="F27" i="31" s="1"/>
  <c r="DF27" i="31" s="1"/>
  <c r="B24" i="32"/>
  <c r="C24" i="31"/>
  <c r="D24" i="31" s="1"/>
  <c r="E24" i="31" s="1"/>
  <c r="B9" i="32"/>
  <c r="C9" i="31"/>
  <c r="D9" i="31" s="1"/>
  <c r="E9" i="31" s="1"/>
  <c r="B10" i="31"/>
  <c r="C10" i="30"/>
  <c r="D10" i="30" s="1"/>
  <c r="E10" i="30" s="1"/>
  <c r="B28" i="31"/>
  <c r="C28" i="30"/>
  <c r="D28" i="30" s="1"/>
  <c r="E28" i="30" s="1"/>
  <c r="B11" i="32"/>
  <c r="C11" i="31"/>
  <c r="D11" i="31" s="1"/>
  <c r="E11" i="31" s="1"/>
  <c r="F11" i="31" s="1"/>
  <c r="I12" i="61"/>
  <c r="N13" i="23"/>
  <c r="R23" i="19"/>
  <c r="DK30" i="18"/>
  <c r="M16" i="23"/>
  <c r="I6" i="61"/>
  <c r="Q16" i="17"/>
  <c r="N9" i="23"/>
  <c r="N18" i="21"/>
  <c r="DH22" i="27"/>
  <c r="I22" i="27"/>
  <c r="Q20" i="19"/>
  <c r="O18" i="20"/>
  <c r="N27" i="23"/>
  <c r="DK7" i="24"/>
  <c r="L7" i="24"/>
  <c r="O15" i="21"/>
  <c r="N10" i="22"/>
  <c r="N23" i="23"/>
  <c r="P5" i="18"/>
  <c r="R24" i="18"/>
  <c r="DI25" i="26"/>
  <c r="J25" i="26"/>
  <c r="I26" i="61"/>
  <c r="O27" i="22"/>
  <c r="I28" i="61"/>
  <c r="R26" i="17"/>
  <c r="Y28" i="60"/>
  <c r="R28" i="19"/>
  <c r="S14" i="17"/>
  <c r="P23" i="21"/>
  <c r="BL19" i="59"/>
  <c r="BL19" i="58"/>
  <c r="BL19" i="57"/>
  <c r="BL19" i="56"/>
  <c r="BL19" i="55"/>
  <c r="BL19" i="53"/>
  <c r="BL19" i="54"/>
  <c r="BL19" i="52"/>
  <c r="BL19" i="50"/>
  <c r="BL19" i="51"/>
  <c r="BL19" i="49"/>
  <c r="BL19" i="48"/>
  <c r="BL19" i="45"/>
  <c r="BL19" i="44"/>
  <c r="BL19" i="47"/>
  <c r="BL19" i="46"/>
  <c r="BL19" i="43"/>
  <c r="BL19" i="41"/>
  <c r="BL19" i="42"/>
  <c r="BL19" i="40"/>
  <c r="BL19" i="38"/>
  <c r="BL19" i="36"/>
  <c r="BL19" i="37"/>
  <c r="BL19" i="39"/>
  <c r="BL19" i="33"/>
  <c r="BL19" i="32"/>
  <c r="BL19" i="35"/>
  <c r="BL19" i="34"/>
  <c r="BL19" i="31"/>
  <c r="BL19" i="30"/>
  <c r="BL19" i="28"/>
  <c r="BL19" i="27"/>
  <c r="BL19" i="25"/>
  <c r="BL19" i="26"/>
  <c r="BL19" i="24"/>
  <c r="BL19" i="23"/>
  <c r="DL19" i="23" s="1"/>
  <c r="BL19" i="17"/>
  <c r="DL19" i="17" s="1"/>
  <c r="BL19" i="22"/>
  <c r="DL19" i="22" s="1"/>
  <c r="BL19" i="20"/>
  <c r="DL19" i="20" s="1"/>
  <c r="BL19" i="19"/>
  <c r="DL19" i="19" s="1"/>
  <c r="BL19" i="21"/>
  <c r="DL19" i="21" s="1"/>
  <c r="BL19" i="18"/>
  <c r="DL19" i="18" s="1"/>
  <c r="BL19" i="60"/>
  <c r="DL19" i="60" s="1"/>
  <c r="DK9" i="25"/>
  <c r="L9" i="25"/>
  <c r="P28" i="21"/>
  <c r="P13" i="20"/>
  <c r="O11" i="22"/>
  <c r="DJ27" i="26"/>
  <c r="K27" i="26"/>
  <c r="O14" i="22"/>
  <c r="O26" i="22"/>
  <c r="R15" i="17"/>
  <c r="P5" i="20"/>
  <c r="Q7" i="19"/>
  <c r="DF15" i="30"/>
  <c r="G15" i="30"/>
  <c r="H23" i="30"/>
  <c r="DG23" i="30"/>
  <c r="K21" i="25"/>
  <c r="DJ21" i="25"/>
  <c r="K7" i="25"/>
  <c r="DJ7" i="25"/>
  <c r="DG21" i="28"/>
  <c r="H21" i="28"/>
  <c r="BL17" i="59"/>
  <c r="BL17" i="58"/>
  <c r="BL17" i="57"/>
  <c r="BL17" i="56"/>
  <c r="BL17" i="55"/>
  <c r="BL17" i="54"/>
  <c r="BL17" i="53"/>
  <c r="BL17" i="52"/>
  <c r="BL17" i="50"/>
  <c r="BL17" i="51"/>
  <c r="BL17" i="49"/>
  <c r="BL17" i="48"/>
  <c r="BL17" i="44"/>
  <c r="BL17" i="47"/>
  <c r="BL17" i="45"/>
  <c r="BL17" i="46"/>
  <c r="BL17" i="43"/>
  <c r="BL17" i="42"/>
  <c r="BL17" i="41"/>
  <c r="BL17" i="40"/>
  <c r="BL17" i="37"/>
  <c r="BL17" i="36"/>
  <c r="BL17" i="39"/>
  <c r="BL17" i="38"/>
  <c r="BL17" i="33"/>
  <c r="BL17" i="32"/>
  <c r="BL17" i="35"/>
  <c r="BL17" i="34"/>
  <c r="BL17" i="24"/>
  <c r="DL17" i="24" s="1"/>
  <c r="BL17" i="25"/>
  <c r="BL17" i="31"/>
  <c r="BL17" i="30"/>
  <c r="BL17" i="28"/>
  <c r="BL17" i="26"/>
  <c r="BL17" i="27"/>
  <c r="BL17" i="22"/>
  <c r="DL17" i="22" s="1"/>
  <c r="BL17" i="20"/>
  <c r="DL17" i="20" s="1"/>
  <c r="BL17" i="19"/>
  <c r="DL17" i="19" s="1"/>
  <c r="BL17" i="18"/>
  <c r="DL17" i="18" s="1"/>
  <c r="BL17" i="23"/>
  <c r="DL17" i="23" s="1"/>
  <c r="BL17" i="21"/>
  <c r="DL17" i="21" s="1"/>
  <c r="BL17" i="17"/>
  <c r="DL17" i="17" s="1"/>
  <c r="BL17" i="60"/>
  <c r="DL17" i="60" s="1"/>
  <c r="J15" i="61"/>
  <c r="L11" i="25"/>
  <c r="DK11" i="25"/>
  <c r="Y26" i="60"/>
  <c r="N4" i="20"/>
  <c r="M29" i="20"/>
  <c r="Y23" i="60"/>
  <c r="J28" i="27"/>
  <c r="DI28" i="27"/>
  <c r="Q15" i="18"/>
  <c r="I18" i="61"/>
  <c r="S24" i="17"/>
  <c r="S27" i="17"/>
  <c r="Y19" i="60"/>
  <c r="R18" i="17"/>
  <c r="O12" i="22"/>
  <c r="R9" i="17"/>
  <c r="DF20" i="30"/>
  <c r="G20" i="30"/>
  <c r="DG27" i="30"/>
  <c r="H27" i="30"/>
  <c r="DI15" i="27"/>
  <c r="J15" i="27"/>
  <c r="I8" i="61"/>
  <c r="N14" i="23"/>
  <c r="DJ13" i="25"/>
  <c r="K13" i="25"/>
  <c r="P6" i="20"/>
  <c r="Y20" i="60"/>
  <c r="I20" i="61"/>
  <c r="L16" i="24"/>
  <c r="DK16" i="24"/>
  <c r="I25" i="61"/>
  <c r="Q14" i="19"/>
  <c r="Q17" i="18"/>
  <c r="I21" i="61"/>
  <c r="BL22" i="59"/>
  <c r="BL22" i="58"/>
  <c r="BL22" i="57"/>
  <c r="BL22" i="56"/>
  <c r="BL22" i="55"/>
  <c r="BL22" i="53"/>
  <c r="BL22" i="54"/>
  <c r="BL22" i="52"/>
  <c r="BL22" i="51"/>
  <c r="BL22" i="50"/>
  <c r="BL22" i="48"/>
  <c r="BL22" i="49"/>
  <c r="BL22" i="47"/>
  <c r="BL22" i="45"/>
  <c r="BL22" i="46"/>
  <c r="BL22" i="44"/>
  <c r="BL22" i="43"/>
  <c r="BL22" i="41"/>
  <c r="BL22" i="42"/>
  <c r="BL22" i="40"/>
  <c r="BL22" i="37"/>
  <c r="BL22" i="39"/>
  <c r="BL22" i="36"/>
  <c r="BL22" i="38"/>
  <c r="BL22" i="35"/>
  <c r="BL22" i="32"/>
  <c r="BL22" i="34"/>
  <c r="BL22" i="33"/>
  <c r="BL22" i="27"/>
  <c r="BL22" i="25"/>
  <c r="BL22" i="23"/>
  <c r="DL22" i="23" s="1"/>
  <c r="BL22" i="31"/>
  <c r="BL22" i="26"/>
  <c r="BL22" i="24"/>
  <c r="BL22" i="30"/>
  <c r="BL22" i="28"/>
  <c r="BL22" i="19"/>
  <c r="DL22" i="19" s="1"/>
  <c r="BL22" i="18"/>
  <c r="DL22" i="18" s="1"/>
  <c r="BL22" i="22"/>
  <c r="DL22" i="22" s="1"/>
  <c r="BL22" i="17"/>
  <c r="DL22" i="17" s="1"/>
  <c r="BL22" i="21"/>
  <c r="DL22" i="21" s="1"/>
  <c r="BL22" i="20"/>
  <c r="DL22" i="20" s="1"/>
  <c r="BL22" i="60"/>
  <c r="DL22" i="60" s="1"/>
  <c r="N20" i="23"/>
  <c r="Y15" i="60"/>
  <c r="Q5" i="17"/>
  <c r="M22" i="23"/>
  <c r="R27" i="18"/>
  <c r="DJ9" i="26"/>
  <c r="K9" i="26"/>
  <c r="Y27" i="60"/>
  <c r="D21" i="30"/>
  <c r="E21" i="30" s="1"/>
  <c r="F21" i="30" s="1"/>
  <c r="DF21" i="30" s="1"/>
  <c r="G14" i="30"/>
  <c r="DF14" i="30"/>
  <c r="DG9" i="30"/>
  <c r="H9" i="30"/>
  <c r="DI12" i="27"/>
  <c r="J12" i="27"/>
  <c r="I27" i="28"/>
  <c r="DH27" i="28"/>
  <c r="B8" i="32"/>
  <c r="C8" i="31"/>
  <c r="D8" i="31" s="1"/>
  <c r="E8" i="31" s="1"/>
  <c r="F8" i="31" s="1"/>
  <c r="Q19" i="19"/>
  <c r="S25" i="17"/>
  <c r="K20" i="25"/>
  <c r="DJ20" i="25"/>
  <c r="P19" i="20"/>
  <c r="DG5" i="28"/>
  <c r="H5" i="28"/>
  <c r="DK30" i="19"/>
  <c r="BK4" i="59"/>
  <c r="BK4" i="58"/>
  <c r="BK4" i="57"/>
  <c r="BK4" i="56"/>
  <c r="BK4" i="54"/>
  <c r="BK4" i="55"/>
  <c r="BK4" i="53"/>
  <c r="BK4" i="52"/>
  <c r="BK4" i="50"/>
  <c r="BK4" i="51"/>
  <c r="BK4" i="49"/>
  <c r="BK4" i="48"/>
  <c r="BK4" i="47"/>
  <c r="BK4" i="46"/>
  <c r="BK4" i="45"/>
  <c r="BK4" i="44"/>
  <c r="BK4" i="43"/>
  <c r="BK4" i="41"/>
  <c r="BK4" i="40"/>
  <c r="BK4" i="42"/>
  <c r="BK4" i="39"/>
  <c r="BK4" i="38"/>
  <c r="BK4" i="37"/>
  <c r="BK4" i="36"/>
  <c r="BK4" i="34"/>
  <c r="BK4" i="35"/>
  <c r="BK4" i="33"/>
  <c r="BK4" i="31"/>
  <c r="BK4" i="26"/>
  <c r="BK4" i="28"/>
  <c r="BK4" i="27"/>
  <c r="BK4" i="32"/>
  <c r="BK4" i="30"/>
  <c r="BK4" i="25"/>
  <c r="BK4" i="24"/>
  <c r="BK4" i="22"/>
  <c r="DK4" i="22" s="1"/>
  <c r="DK29" i="22" s="1"/>
  <c r="BK4" i="23"/>
  <c r="BK4" i="21"/>
  <c r="DK4" i="21" s="1"/>
  <c r="DK29" i="21" s="1"/>
  <c r="BK4" i="20"/>
  <c r="DK4" i="20" s="1"/>
  <c r="DK29" i="20" s="1"/>
  <c r="BK4" i="19"/>
  <c r="DK4" i="19" s="1"/>
  <c r="DK29" i="19" s="1"/>
  <c r="BK4" i="18"/>
  <c r="DK4" i="18" s="1"/>
  <c r="DK29" i="18" s="1"/>
  <c r="BK4" i="17"/>
  <c r="DK4" i="17" s="1"/>
  <c r="DK29" i="17" s="1"/>
  <c r="BK4" i="60"/>
  <c r="DK4" i="60" s="1"/>
  <c r="DK29" i="60" s="1"/>
  <c r="I11" i="61"/>
  <c r="P7" i="20"/>
  <c r="R17" i="17"/>
  <c r="Q20" i="18"/>
  <c r="BL9" i="59"/>
  <c r="BL9" i="58"/>
  <c r="BL9" i="57"/>
  <c r="BL9" i="56"/>
  <c r="BL9" i="55"/>
  <c r="BL9" i="54"/>
  <c r="BL9" i="53"/>
  <c r="BL9" i="52"/>
  <c r="BL9" i="50"/>
  <c r="BL9" i="51"/>
  <c r="BL9" i="49"/>
  <c r="BL9" i="48"/>
  <c r="BL9" i="45"/>
  <c r="BL9" i="44"/>
  <c r="BL9" i="47"/>
  <c r="BL9" i="46"/>
  <c r="BL9" i="42"/>
  <c r="BL9" i="41"/>
  <c r="BL9" i="40"/>
  <c r="BL9" i="43"/>
  <c r="BL9" i="39"/>
  <c r="BL9" i="38"/>
  <c r="BL9" i="37"/>
  <c r="BL9" i="36"/>
  <c r="BL9" i="33"/>
  <c r="BL9" i="35"/>
  <c r="BL9" i="34"/>
  <c r="BL9" i="30"/>
  <c r="BL9" i="28"/>
  <c r="BL9" i="32"/>
  <c r="BL9" i="31"/>
  <c r="BL9" i="24"/>
  <c r="BL9" i="27"/>
  <c r="BL9" i="26"/>
  <c r="BL9" i="25"/>
  <c r="BL9" i="20"/>
  <c r="DL9" i="20" s="1"/>
  <c r="BL9" i="19"/>
  <c r="DL9" i="19" s="1"/>
  <c r="BL9" i="18"/>
  <c r="DL9" i="18" s="1"/>
  <c r="BL9" i="23"/>
  <c r="DL9" i="23" s="1"/>
  <c r="BL9" i="21"/>
  <c r="DL9" i="21" s="1"/>
  <c r="BL9" i="17"/>
  <c r="DL9" i="17" s="1"/>
  <c r="BL9" i="22"/>
  <c r="DL9" i="22" s="1"/>
  <c r="BL9" i="60"/>
  <c r="DL9" i="60" s="1"/>
  <c r="AD5" i="60"/>
  <c r="R25" i="18"/>
  <c r="O24" i="22"/>
  <c r="Y13" i="60"/>
  <c r="Y17" i="60"/>
  <c r="R28" i="17"/>
  <c r="X10" i="60"/>
  <c r="I23" i="61"/>
  <c r="K18" i="25"/>
  <c r="DJ18" i="25"/>
  <c r="BL14" i="59"/>
  <c r="BL14" i="58"/>
  <c r="BL14" i="57"/>
  <c r="BL14" i="56"/>
  <c r="BL14" i="55"/>
  <c r="BL14" i="54"/>
  <c r="BL14" i="53"/>
  <c r="BL14" i="52"/>
  <c r="BL14" i="50"/>
  <c r="BL14" i="51"/>
  <c r="BL14" i="49"/>
  <c r="BL14" i="48"/>
  <c r="BL14" i="47"/>
  <c r="BL14" i="46"/>
  <c r="BL14" i="45"/>
  <c r="BL14" i="44"/>
  <c r="BL14" i="42"/>
  <c r="BL14" i="41"/>
  <c r="BL14" i="40"/>
  <c r="BL14" i="43"/>
  <c r="BL14" i="37"/>
  <c r="BL14" i="39"/>
  <c r="BL14" i="38"/>
  <c r="BL14" i="36"/>
  <c r="BL14" i="34"/>
  <c r="BL14" i="35"/>
  <c r="BL14" i="33"/>
  <c r="BL14" i="27"/>
  <c r="BL14" i="25"/>
  <c r="BL14" i="31"/>
  <c r="BL14" i="24"/>
  <c r="BL14" i="30"/>
  <c r="BL14" i="28"/>
  <c r="BL14" i="32"/>
  <c r="BL14" i="26"/>
  <c r="BL14" i="22"/>
  <c r="DL14" i="22" s="1"/>
  <c r="BL14" i="18"/>
  <c r="DL14" i="18" s="1"/>
  <c r="BL14" i="21"/>
  <c r="DL14" i="21" s="1"/>
  <c r="BL14" i="20"/>
  <c r="DL14" i="20" s="1"/>
  <c r="BL14" i="17"/>
  <c r="DL14" i="17" s="1"/>
  <c r="BL14" i="23"/>
  <c r="DL14" i="23" s="1"/>
  <c r="BL14" i="19"/>
  <c r="DL14" i="19" s="1"/>
  <c r="BL14" i="60"/>
  <c r="DL14" i="60" s="1"/>
  <c r="J24" i="27"/>
  <c r="DI24" i="27"/>
  <c r="BL28" i="59"/>
  <c r="BL28" i="58"/>
  <c r="BL28" i="57"/>
  <c r="BL28" i="56"/>
  <c r="BL28" i="55"/>
  <c r="BL28" i="54"/>
  <c r="BL28" i="53"/>
  <c r="BL28" i="52"/>
  <c r="BL28" i="51"/>
  <c r="BL28" i="50"/>
  <c r="BL28" i="49"/>
  <c r="BL28" i="48"/>
  <c r="BL28" i="47"/>
  <c r="BL28" i="46"/>
  <c r="BL28" i="45"/>
  <c r="BL28" i="44"/>
  <c r="BL28" i="43"/>
  <c r="BL28" i="41"/>
  <c r="BL28" i="40"/>
  <c r="BL28" i="42"/>
  <c r="BL28" i="39"/>
  <c r="BL28" i="38"/>
  <c r="BL28" i="36"/>
  <c r="BL28" i="37"/>
  <c r="BL28" i="34"/>
  <c r="BL28" i="32"/>
  <c r="BL28" i="33"/>
  <c r="BL28" i="35"/>
  <c r="BL28" i="27"/>
  <c r="BL28" i="26"/>
  <c r="BL28" i="25"/>
  <c r="BL28" i="24"/>
  <c r="BL28" i="23"/>
  <c r="DL28" i="23" s="1"/>
  <c r="BL28" i="28"/>
  <c r="BL28" i="31"/>
  <c r="BL28" i="30"/>
  <c r="BL28" i="22"/>
  <c r="DL28" i="22" s="1"/>
  <c r="BL28" i="19"/>
  <c r="DL28" i="19" s="1"/>
  <c r="BL28" i="18"/>
  <c r="DL28" i="18" s="1"/>
  <c r="BL28" i="21"/>
  <c r="DL28" i="21" s="1"/>
  <c r="BL28" i="20"/>
  <c r="DL28" i="20" s="1"/>
  <c r="BL28" i="17"/>
  <c r="DL28" i="17" s="1"/>
  <c r="BL28" i="60"/>
  <c r="DL28" i="60" s="1"/>
  <c r="Q24" i="20"/>
  <c r="M5" i="23"/>
  <c r="N24" i="23"/>
  <c r="R10" i="17"/>
  <c r="Q10" i="18"/>
  <c r="P11" i="21"/>
  <c r="M23" i="24"/>
  <c r="DI7" i="27"/>
  <c r="J7" i="27"/>
  <c r="H6" i="28"/>
  <c r="DG6" i="28"/>
  <c r="DI6" i="26"/>
  <c r="J6" i="26"/>
  <c r="Q8" i="18"/>
  <c r="DL6" i="23"/>
  <c r="M6" i="23"/>
  <c r="O5" i="21"/>
  <c r="J8" i="27"/>
  <c r="DI8" i="27"/>
  <c r="K5" i="25"/>
  <c r="DJ5" i="25"/>
  <c r="M8" i="24"/>
  <c r="DL8" i="24"/>
  <c r="Q18" i="18"/>
  <c r="R24" i="19"/>
  <c r="P25" i="20"/>
  <c r="L20" i="24"/>
  <c r="DK20" i="24"/>
  <c r="BL7" i="59"/>
  <c r="BL7" i="58"/>
  <c r="BL7" i="57"/>
  <c r="BL7" i="56"/>
  <c r="BL7" i="55"/>
  <c r="BL7" i="54"/>
  <c r="BL7" i="53"/>
  <c r="BL7" i="52"/>
  <c r="BL7" i="51"/>
  <c r="BL7" i="50"/>
  <c r="BL7" i="49"/>
  <c r="BL7" i="48"/>
  <c r="BL7" i="47"/>
  <c r="BL7" i="45"/>
  <c r="BL7" i="44"/>
  <c r="BL7" i="46"/>
  <c r="BL7" i="42"/>
  <c r="BL7" i="40"/>
  <c r="BL7" i="43"/>
  <c r="BL7" i="41"/>
  <c r="BL7" i="38"/>
  <c r="BL7" i="37"/>
  <c r="BL7" i="39"/>
  <c r="BL7" i="36"/>
  <c r="BL7" i="35"/>
  <c r="BL7" i="33"/>
  <c r="BL7" i="34"/>
  <c r="BL7" i="28"/>
  <c r="BL7" i="32"/>
  <c r="BL7" i="24"/>
  <c r="BL7" i="27"/>
  <c r="BL7" i="26"/>
  <c r="BL7" i="25"/>
  <c r="BL7" i="31"/>
  <c r="BL7" i="30"/>
  <c r="BL7" i="21"/>
  <c r="DL7" i="21" s="1"/>
  <c r="BL7" i="20"/>
  <c r="DL7" i="20" s="1"/>
  <c r="BL7" i="19"/>
  <c r="DL7" i="19" s="1"/>
  <c r="BL7" i="23"/>
  <c r="DL7" i="23" s="1"/>
  <c r="BL7" i="22"/>
  <c r="DL7" i="22" s="1"/>
  <c r="BL7" i="17"/>
  <c r="DL7" i="17" s="1"/>
  <c r="BL7" i="18"/>
  <c r="DL7" i="18" s="1"/>
  <c r="BL7" i="60"/>
  <c r="DL7" i="60" s="1"/>
  <c r="G29" i="26"/>
  <c r="H4" i="26"/>
  <c r="DG4" i="26"/>
  <c r="DG29" i="26" s="1"/>
  <c r="DI13" i="27"/>
  <c r="J13" i="27"/>
  <c r="P27" i="21"/>
  <c r="R8" i="19"/>
  <c r="Q11" i="18"/>
  <c r="R7" i="18"/>
  <c r="N18" i="22"/>
  <c r="M17" i="24"/>
  <c r="P5" i="19"/>
  <c r="AD16" i="60"/>
  <c r="Q26" i="20"/>
  <c r="Q22" i="19"/>
  <c r="Q19" i="18"/>
  <c r="I10" i="61"/>
  <c r="P18" i="19"/>
  <c r="BL27" i="59"/>
  <c r="BL27" i="58"/>
  <c r="BL27" i="57"/>
  <c r="BL27" i="56"/>
  <c r="BL27" i="55"/>
  <c r="BL27" i="54"/>
  <c r="BL27" i="53"/>
  <c r="BL27" i="51"/>
  <c r="BL27" i="52"/>
  <c r="BL27" i="49"/>
  <c r="BL27" i="50"/>
  <c r="BL27" i="47"/>
  <c r="BL27" i="48"/>
  <c r="BL27" i="44"/>
  <c r="BL27" i="46"/>
  <c r="BL27" i="45"/>
  <c r="BL27" i="40"/>
  <c r="BL27" i="42"/>
  <c r="BL27" i="41"/>
  <c r="BL27" i="43"/>
  <c r="BL27" i="37"/>
  <c r="BL27" i="36"/>
  <c r="BL27" i="39"/>
  <c r="BL27" i="38"/>
  <c r="BL27" i="35"/>
  <c r="BL27" i="33"/>
  <c r="BL27" i="34"/>
  <c r="BL27" i="32"/>
  <c r="BL27" i="27"/>
  <c r="BL27" i="24"/>
  <c r="DL27" i="24" s="1"/>
  <c r="BL27" i="23"/>
  <c r="DL27" i="23" s="1"/>
  <c r="BL27" i="30"/>
  <c r="BL27" i="28"/>
  <c r="BL27" i="26"/>
  <c r="BL27" i="25"/>
  <c r="BL27" i="31"/>
  <c r="BL27" i="17"/>
  <c r="DL27" i="17" s="1"/>
  <c r="BL27" i="22"/>
  <c r="DL27" i="22" s="1"/>
  <c r="BL27" i="19"/>
  <c r="DL27" i="19" s="1"/>
  <c r="BL27" i="18"/>
  <c r="DL27" i="18" s="1"/>
  <c r="BL27" i="21"/>
  <c r="DL27" i="21" s="1"/>
  <c r="BL27" i="20"/>
  <c r="DL27" i="20" s="1"/>
  <c r="BL27" i="60"/>
  <c r="DL27" i="60" s="1"/>
  <c r="DJ8" i="26"/>
  <c r="K8" i="26"/>
  <c r="Q21" i="19"/>
  <c r="K25" i="25"/>
  <c r="DJ25" i="25"/>
  <c r="Q9" i="18"/>
  <c r="R8" i="17"/>
  <c r="I11" i="27"/>
  <c r="DH11" i="27"/>
  <c r="P21" i="21"/>
  <c r="Y14" i="60"/>
  <c r="N12" i="23"/>
  <c r="Q25" i="19"/>
  <c r="DJ15" i="25"/>
  <c r="K15" i="25"/>
  <c r="I13" i="61"/>
  <c r="B29" i="28"/>
  <c r="M12" i="24"/>
  <c r="AC6" i="60"/>
  <c r="Y21" i="60"/>
  <c r="DK17" i="25"/>
  <c r="L17" i="25"/>
  <c r="DK26" i="24"/>
  <c r="L26" i="24"/>
  <c r="BL16" i="59"/>
  <c r="BL16" i="58"/>
  <c r="BL16" i="57"/>
  <c r="BL16" i="56"/>
  <c r="BL16" i="55"/>
  <c r="BL16" i="54"/>
  <c r="BL16" i="53"/>
  <c r="BL16" i="52"/>
  <c r="BL16" i="50"/>
  <c r="BL16" i="51"/>
  <c r="BL16" i="48"/>
  <c r="BL16" i="49"/>
  <c r="BL16" i="47"/>
  <c r="BL16" i="44"/>
  <c r="BL16" i="46"/>
  <c r="BL16" i="45"/>
  <c r="BL16" i="41"/>
  <c r="BL16" i="40"/>
  <c r="BL16" i="43"/>
  <c r="BL16" i="42"/>
  <c r="BL16" i="38"/>
  <c r="BL16" i="37"/>
  <c r="BL16" i="36"/>
  <c r="BL16" i="39"/>
  <c r="BL16" i="34"/>
  <c r="BL16" i="33"/>
  <c r="BL16" i="32"/>
  <c r="BL16" i="35"/>
  <c r="BL16" i="30"/>
  <c r="BL16" i="26"/>
  <c r="BL16" i="27"/>
  <c r="BL16" i="25"/>
  <c r="BL16" i="24"/>
  <c r="BL16" i="31"/>
  <c r="BL16" i="28"/>
  <c r="BL16" i="23"/>
  <c r="DL16" i="23" s="1"/>
  <c r="BL16" i="21"/>
  <c r="DL16" i="21" s="1"/>
  <c r="BL16" i="17"/>
  <c r="DL16" i="17" s="1"/>
  <c r="BL16" i="22"/>
  <c r="DL16" i="22" s="1"/>
  <c r="BL16" i="18"/>
  <c r="DL16" i="18" s="1"/>
  <c r="BL16" i="20"/>
  <c r="DL16" i="20" s="1"/>
  <c r="BL16" i="19"/>
  <c r="DL16" i="19" s="1"/>
  <c r="BL16" i="60"/>
  <c r="DL16" i="60" s="1"/>
  <c r="BL24" i="59"/>
  <c r="BL24" i="58"/>
  <c r="BL24" i="57"/>
  <c r="BL24" i="56"/>
  <c r="BL24" i="55"/>
  <c r="BL24" i="54"/>
  <c r="BL24" i="53"/>
  <c r="BL24" i="52"/>
  <c r="BL24" i="51"/>
  <c r="BL24" i="49"/>
  <c r="BL24" i="50"/>
  <c r="BL24" i="47"/>
  <c r="BL24" i="48"/>
  <c r="BL24" i="45"/>
  <c r="BL24" i="46"/>
  <c r="BL24" i="44"/>
  <c r="BL24" i="42"/>
  <c r="BL24" i="41"/>
  <c r="BL24" i="43"/>
  <c r="BL24" i="40"/>
  <c r="BL24" i="37"/>
  <c r="BL24" i="39"/>
  <c r="BL24" i="36"/>
  <c r="BL24" i="38"/>
  <c r="BL24" i="32"/>
  <c r="BL24" i="35"/>
  <c r="BL24" i="33"/>
  <c r="BL24" i="34"/>
  <c r="BL24" i="30"/>
  <c r="BL24" i="27"/>
  <c r="BL24" i="25"/>
  <c r="BL24" i="26"/>
  <c r="BL24" i="23"/>
  <c r="DL24" i="23" s="1"/>
  <c r="BL24" i="24"/>
  <c r="DL24" i="24" s="1"/>
  <c r="BL24" i="31"/>
  <c r="BL24" i="28"/>
  <c r="BL24" i="21"/>
  <c r="DL24" i="21" s="1"/>
  <c r="BL24" i="20"/>
  <c r="DL24" i="20" s="1"/>
  <c r="BL24" i="19"/>
  <c r="DL24" i="19" s="1"/>
  <c r="BL24" i="17"/>
  <c r="DL24" i="17" s="1"/>
  <c r="BL24" i="18"/>
  <c r="DL24" i="18" s="1"/>
  <c r="BL24" i="22"/>
  <c r="DL24" i="22" s="1"/>
  <c r="BL24" i="60"/>
  <c r="DL24" i="60" s="1"/>
  <c r="P26" i="21"/>
  <c r="M11" i="24"/>
  <c r="Q8" i="20"/>
  <c r="DK30" i="21"/>
  <c r="DK28" i="25"/>
  <c r="L28" i="25"/>
  <c r="K19" i="25"/>
  <c r="DJ19" i="25"/>
  <c r="H26" i="30"/>
  <c r="DG26" i="30"/>
  <c r="I28" i="28"/>
  <c r="DH28" i="28"/>
  <c r="Q16" i="19"/>
  <c r="M9" i="24"/>
  <c r="DL9" i="24"/>
  <c r="I8" i="28"/>
  <c r="DH8" i="28"/>
  <c r="O15" i="22"/>
  <c r="R14" i="18"/>
  <c r="P10" i="20"/>
  <c r="H13" i="28"/>
  <c r="DG13" i="28"/>
  <c r="D4" i="28"/>
  <c r="E4" i="28" s="1"/>
  <c r="F4" i="28" s="1"/>
  <c r="R11" i="17"/>
  <c r="R21" i="17"/>
  <c r="B20" i="32"/>
  <c r="C20" i="31"/>
  <c r="D20" i="31" s="1"/>
  <c r="E20" i="31" s="1"/>
  <c r="C5" i="30"/>
  <c r="D5" i="30" s="1"/>
  <c r="E5" i="30" s="1"/>
  <c r="B5" i="31"/>
  <c r="B28" i="32"/>
  <c r="C28" i="31"/>
  <c r="H17" i="30"/>
  <c r="DG17" i="30"/>
  <c r="Q13" i="18"/>
  <c r="DK30" i="20"/>
  <c r="O13" i="22"/>
  <c r="BL11" i="59"/>
  <c r="BL11" i="58"/>
  <c r="BL11" i="57"/>
  <c r="BL11" i="56"/>
  <c r="BL11" i="54"/>
  <c r="BL11" i="55"/>
  <c r="BL11" i="53"/>
  <c r="BL11" i="52"/>
  <c r="BL11" i="50"/>
  <c r="BL11" i="51"/>
  <c r="BL11" i="48"/>
  <c r="BL11" i="49"/>
  <c r="BL11" i="46"/>
  <c r="BL11" i="45"/>
  <c r="BL11" i="44"/>
  <c r="BL11" i="47"/>
  <c r="BL11" i="43"/>
  <c r="BL11" i="42"/>
  <c r="BL11" i="41"/>
  <c r="BL11" i="40"/>
  <c r="BL11" i="39"/>
  <c r="BL11" i="38"/>
  <c r="BL11" i="37"/>
  <c r="BL11" i="36"/>
  <c r="BL11" i="33"/>
  <c r="BL11" i="34"/>
  <c r="BL11" i="35"/>
  <c r="BL11" i="31"/>
  <c r="BL11" i="27"/>
  <c r="BL11" i="25"/>
  <c r="BL11" i="28"/>
  <c r="BL11" i="32"/>
  <c r="BL11" i="30"/>
  <c r="BL11" i="26"/>
  <c r="BL11" i="24"/>
  <c r="DL11" i="24" s="1"/>
  <c r="BL11" i="22"/>
  <c r="DL11" i="22" s="1"/>
  <c r="BL11" i="21"/>
  <c r="DL11" i="21" s="1"/>
  <c r="BL11" i="19"/>
  <c r="DL11" i="19" s="1"/>
  <c r="BL11" i="20"/>
  <c r="DL11" i="20" s="1"/>
  <c r="BL11" i="17"/>
  <c r="DL11" i="17" s="1"/>
  <c r="BL11" i="23"/>
  <c r="DL11" i="23" s="1"/>
  <c r="BL11" i="18"/>
  <c r="DL11" i="18" s="1"/>
  <c r="BL11" i="60"/>
  <c r="DL11" i="60" s="1"/>
  <c r="Q10" i="19"/>
  <c r="O19" i="22"/>
  <c r="I9" i="61"/>
  <c r="O10" i="21"/>
  <c r="Q13" i="19"/>
  <c r="O21" i="22"/>
  <c r="P16" i="20"/>
  <c r="L23" i="25"/>
  <c r="DK23" i="25"/>
  <c r="DL26" i="23"/>
  <c r="M26" i="23"/>
  <c r="DK6" i="24"/>
  <c r="L6" i="24"/>
  <c r="O16" i="21"/>
  <c r="BL23" i="59"/>
  <c r="BL23" i="58"/>
  <c r="BL23" i="57"/>
  <c r="BL23" i="56"/>
  <c r="BL23" i="55"/>
  <c r="BL23" i="54"/>
  <c r="BL23" i="53"/>
  <c r="BL23" i="51"/>
  <c r="BL23" i="52"/>
  <c r="BL23" i="49"/>
  <c r="BL23" i="50"/>
  <c r="BL23" i="48"/>
  <c r="BL23" i="47"/>
  <c r="BL23" i="44"/>
  <c r="BL23" i="45"/>
  <c r="BL23" i="46"/>
  <c r="BL23" i="42"/>
  <c r="BL23" i="43"/>
  <c r="BL23" i="41"/>
  <c r="BL23" i="40"/>
  <c r="BL23" i="38"/>
  <c r="BL23" i="36"/>
  <c r="BL23" i="37"/>
  <c r="BL23" i="39"/>
  <c r="BL23" i="34"/>
  <c r="BL23" i="33"/>
  <c r="BL23" i="32"/>
  <c r="BL23" i="35"/>
  <c r="BL23" i="31"/>
  <c r="BL23" i="28"/>
  <c r="BL23" i="30"/>
  <c r="BL23" i="27"/>
  <c r="BL23" i="25"/>
  <c r="BL23" i="23"/>
  <c r="DL23" i="23" s="1"/>
  <c r="BL23" i="26"/>
  <c r="BL23" i="24"/>
  <c r="DL23" i="24" s="1"/>
  <c r="BL23" i="21"/>
  <c r="DL23" i="21" s="1"/>
  <c r="BL23" i="20"/>
  <c r="DL23" i="20" s="1"/>
  <c r="BL23" i="19"/>
  <c r="DL23" i="19" s="1"/>
  <c r="BL23" i="18"/>
  <c r="DL23" i="18" s="1"/>
  <c r="BL23" i="17"/>
  <c r="DL23" i="17" s="1"/>
  <c r="BL23" i="22"/>
  <c r="DL23" i="22" s="1"/>
  <c r="BL23" i="60"/>
  <c r="DL23" i="60" s="1"/>
  <c r="K21" i="26"/>
  <c r="DJ21" i="26"/>
  <c r="O25" i="21"/>
  <c r="P15" i="20"/>
  <c r="I14" i="61"/>
  <c r="DK10" i="24"/>
  <c r="L10" i="24"/>
  <c r="P24" i="21"/>
  <c r="BL5" i="59"/>
  <c r="BL5" i="58"/>
  <c r="BL5" i="57"/>
  <c r="BL5" i="56"/>
  <c r="BL5" i="54"/>
  <c r="BL5" i="55"/>
  <c r="BL5" i="53"/>
  <c r="BL5" i="52"/>
  <c r="BL5" i="50"/>
  <c r="BL5" i="51"/>
  <c r="BL5" i="48"/>
  <c r="BL5" i="49"/>
  <c r="BL5" i="46"/>
  <c r="BL5" i="45"/>
  <c r="BL5" i="44"/>
  <c r="BL5" i="47"/>
  <c r="BL5" i="42"/>
  <c r="BL5" i="43"/>
  <c r="BL5" i="41"/>
  <c r="BL5" i="40"/>
  <c r="BL5" i="38"/>
  <c r="BL5" i="39"/>
  <c r="BL5" i="37"/>
  <c r="BL5" i="33"/>
  <c r="BL5" i="36"/>
  <c r="BL5" i="34"/>
  <c r="BL5" i="35"/>
  <c r="BL5" i="32"/>
  <c r="BL5" i="27"/>
  <c r="BL5" i="24"/>
  <c r="BL5" i="30"/>
  <c r="BL5" i="25"/>
  <c r="BL5" i="31"/>
  <c r="BL5" i="26"/>
  <c r="BL5" i="28"/>
  <c r="BL5" i="19"/>
  <c r="DL5" i="19" s="1"/>
  <c r="BL5" i="22"/>
  <c r="DL5" i="22" s="1"/>
  <c r="BL5" i="18"/>
  <c r="DL5" i="18" s="1"/>
  <c r="BL5" i="23"/>
  <c r="DL5" i="23" s="1"/>
  <c r="BL5" i="21"/>
  <c r="DL5" i="21" s="1"/>
  <c r="BL5" i="17"/>
  <c r="DL5" i="17" s="1"/>
  <c r="BL5" i="20"/>
  <c r="DL5" i="20" s="1"/>
  <c r="BL5" i="60"/>
  <c r="DL5" i="60" s="1"/>
  <c r="I12" i="28"/>
  <c r="DH12" i="28"/>
  <c r="Y8" i="60"/>
  <c r="L29" i="21"/>
  <c r="M4" i="21"/>
  <c r="DL28" i="24"/>
  <c r="M28" i="24"/>
  <c r="M18" i="23"/>
  <c r="DL18" i="23"/>
  <c r="DI21" i="27"/>
  <c r="J21" i="27"/>
  <c r="X18" i="60"/>
  <c r="R9" i="19"/>
  <c r="Q22" i="18"/>
  <c r="I7" i="61"/>
  <c r="J5" i="26"/>
  <c r="DI5" i="26"/>
  <c r="H16" i="28"/>
  <c r="DG16" i="28"/>
  <c r="K20" i="26"/>
  <c r="DJ20" i="26"/>
  <c r="N7" i="22"/>
  <c r="R11" i="19"/>
  <c r="BL10" i="59"/>
  <c r="BL10" i="58"/>
  <c r="BL10" i="57"/>
  <c r="BL10" i="56"/>
  <c r="BL10" i="55"/>
  <c r="BL10" i="54"/>
  <c r="BL10" i="52"/>
  <c r="BL10" i="53"/>
  <c r="BL10" i="51"/>
  <c r="BL10" i="50"/>
  <c r="BL10" i="48"/>
  <c r="BL10" i="49"/>
  <c r="BL10" i="46"/>
  <c r="BL10" i="45"/>
  <c r="BL10" i="44"/>
  <c r="BL10" i="47"/>
  <c r="BL10" i="41"/>
  <c r="BL10" i="40"/>
  <c r="BL10" i="43"/>
  <c r="BL10" i="42"/>
  <c r="BL10" i="39"/>
  <c r="BL10" i="38"/>
  <c r="BL10" i="37"/>
  <c r="BL10" i="36"/>
  <c r="BL10" i="35"/>
  <c r="BL10" i="33"/>
  <c r="BL10" i="34"/>
  <c r="BL10" i="30"/>
  <c r="BL10" i="28"/>
  <c r="BL10" i="31"/>
  <c r="BL10" i="26"/>
  <c r="BL10" i="25"/>
  <c r="BL10" i="24"/>
  <c r="BL10" i="32"/>
  <c r="BL10" i="27"/>
  <c r="BL10" i="20"/>
  <c r="DL10" i="20" s="1"/>
  <c r="BL10" i="18"/>
  <c r="DL10" i="18" s="1"/>
  <c r="BL10" i="23"/>
  <c r="DL10" i="23" s="1"/>
  <c r="BL10" i="22"/>
  <c r="DL10" i="22" s="1"/>
  <c r="BL10" i="21"/>
  <c r="DL10" i="21" s="1"/>
  <c r="BL10" i="17"/>
  <c r="DL10" i="17" s="1"/>
  <c r="BL10" i="19"/>
  <c r="DL10" i="19" s="1"/>
  <c r="BL10" i="60"/>
  <c r="DL10" i="60" s="1"/>
  <c r="R26" i="19"/>
  <c r="I27" i="61"/>
  <c r="N11" i="23"/>
  <c r="L24" i="25"/>
  <c r="DK24" i="25"/>
  <c r="Y12" i="60"/>
  <c r="O20" i="22"/>
  <c r="BL13" i="59"/>
  <c r="BL13" i="58"/>
  <c r="BL13" i="57"/>
  <c r="BL13" i="56"/>
  <c r="BL13" i="55"/>
  <c r="BL13" i="54"/>
  <c r="BL13" i="53"/>
  <c r="BL13" i="52"/>
  <c r="BL13" i="50"/>
  <c r="BL13" i="51"/>
  <c r="BL13" i="48"/>
  <c r="BL13" i="49"/>
  <c r="BL13" i="45"/>
  <c r="BL13" i="44"/>
  <c r="BL13" i="47"/>
  <c r="BL13" i="46"/>
  <c r="BL13" i="43"/>
  <c r="BL13" i="42"/>
  <c r="BL13" i="41"/>
  <c r="BL13" i="40"/>
  <c r="BL13" i="36"/>
  <c r="BL13" i="39"/>
  <c r="BL13" i="38"/>
  <c r="BL13" i="37"/>
  <c r="BL13" i="33"/>
  <c r="BL13" i="34"/>
  <c r="BL13" i="32"/>
  <c r="BL13" i="35"/>
  <c r="BL13" i="31"/>
  <c r="BL13" i="27"/>
  <c r="BL13" i="26"/>
  <c r="BL13" i="25"/>
  <c r="BL13" i="24"/>
  <c r="BL13" i="30"/>
  <c r="BL13" i="28"/>
  <c r="BL13" i="23"/>
  <c r="DL13" i="23" s="1"/>
  <c r="BL13" i="22"/>
  <c r="DL13" i="22" s="1"/>
  <c r="BL13" i="19"/>
  <c r="DL13" i="19" s="1"/>
  <c r="BL13" i="18"/>
  <c r="DL13" i="18" s="1"/>
  <c r="BL13" i="21"/>
  <c r="DL13" i="21" s="1"/>
  <c r="BL13" i="20"/>
  <c r="DL13" i="20" s="1"/>
  <c r="BL13" i="17"/>
  <c r="DL13" i="17" s="1"/>
  <c r="BL13" i="60"/>
  <c r="DL13" i="60" s="1"/>
  <c r="D19" i="30"/>
  <c r="E19" i="30" s="1"/>
  <c r="F19" i="30" s="1"/>
  <c r="DF19" i="30" s="1"/>
  <c r="D4" i="27"/>
  <c r="E4" i="27" s="1"/>
  <c r="C29" i="27"/>
  <c r="O19" i="21"/>
  <c r="O8" i="22"/>
  <c r="DJ13" i="26"/>
  <c r="K13" i="26"/>
  <c r="N15" i="23"/>
  <c r="Q21" i="18"/>
  <c r="I16" i="61"/>
  <c r="I5" i="78" s="1"/>
  <c r="DK14" i="25"/>
  <c r="L14" i="25"/>
  <c r="M10" i="23"/>
  <c r="Q9" i="20"/>
  <c r="I24" i="61"/>
  <c r="J11" i="26"/>
  <c r="DI11" i="26"/>
  <c r="N16" i="22"/>
  <c r="N22" i="22"/>
  <c r="L8" i="25"/>
  <c r="DK8" i="25"/>
  <c r="P20" i="20"/>
  <c r="S7" i="17"/>
  <c r="P4" i="18"/>
  <c r="O29" i="18"/>
  <c r="P14" i="20"/>
  <c r="O13" i="21"/>
  <c r="R23" i="17"/>
  <c r="AB4" i="60"/>
  <c r="P16" i="18"/>
  <c r="I6" i="27"/>
  <c r="DH6" i="27"/>
  <c r="G13" i="30"/>
  <c r="DF13" i="30"/>
  <c r="B29" i="30"/>
  <c r="E30" i="1"/>
  <c r="D21" i="6"/>
  <c r="V17" i="15"/>
  <c r="V17" i="10"/>
  <c r="U17" i="9"/>
  <c r="W7" i="9"/>
  <c r="W12" i="9" s="1"/>
  <c r="V16" i="9"/>
  <c r="V13" i="9"/>
  <c r="V14" i="9"/>
  <c r="V15" i="9"/>
  <c r="W13" i="15"/>
  <c r="W15" i="15"/>
  <c r="W14" i="15"/>
  <c r="W16" i="15"/>
  <c r="X7" i="15"/>
  <c r="X12" i="15" s="1"/>
  <c r="W16" i="10"/>
  <c r="W15" i="10"/>
  <c r="W14" i="10"/>
  <c r="Y13" i="4"/>
  <c r="X7" i="10"/>
  <c r="X12" i="10" s="1"/>
  <c r="Q34" i="12"/>
  <c r="Q31" i="12"/>
  <c r="Q32" i="12"/>
  <c r="Q23" i="16" s="1"/>
  <c r="Q33" i="12"/>
  <c r="Q24" i="16" s="1"/>
  <c r="Q34" i="4"/>
  <c r="Q12" i="16" s="1"/>
  <c r="Q31" i="4"/>
  <c r="Q32" i="4"/>
  <c r="Q33" i="4"/>
  <c r="Q11" i="16" s="1"/>
  <c r="P22" i="16"/>
  <c r="P35" i="12"/>
  <c r="Q32" i="10"/>
  <c r="Q8" i="16" s="1"/>
  <c r="Q31" i="10"/>
  <c r="Q33" i="10"/>
  <c r="Q17" i="16" s="1"/>
  <c r="Q34" i="10"/>
  <c r="Q9" i="16" s="1"/>
  <c r="P18" i="16"/>
  <c r="P47" i="11"/>
  <c r="P7" i="16"/>
  <c r="P35" i="10"/>
  <c r="O4" i="16"/>
  <c r="O34" i="9"/>
  <c r="Q34" i="13"/>
  <c r="Q32" i="13"/>
  <c r="Q33" i="13"/>
  <c r="Q31" i="13"/>
  <c r="V10" i="6"/>
  <c r="P33" i="9"/>
  <c r="P6" i="16" s="1"/>
  <c r="P31" i="9"/>
  <c r="P5" i="16" s="1"/>
  <c r="P30" i="9"/>
  <c r="P32" i="9"/>
  <c r="P16" i="16" s="1"/>
  <c r="P35" i="13"/>
  <c r="Q46" i="11"/>
  <c r="Q21" i="16" s="1"/>
  <c r="Q42" i="11"/>
  <c r="Q19" i="16" s="1"/>
  <c r="Q41" i="11"/>
  <c r="Q13" i="16" s="1"/>
  <c r="Q44" i="11"/>
  <c r="Q20" i="16" s="1"/>
  <c r="Q43" i="11"/>
  <c r="Q14" i="16" s="1"/>
  <c r="Q40" i="11"/>
  <c r="Q45" i="11"/>
  <c r="Q15" i="16" s="1"/>
  <c r="Q34" i="15"/>
  <c r="Q28" i="16" s="1"/>
  <c r="Q31" i="15"/>
  <c r="Q25" i="16" s="1"/>
  <c r="Q33" i="15"/>
  <c r="Q27" i="16" s="1"/>
  <c r="Q32" i="15"/>
  <c r="P25" i="16"/>
  <c r="P35" i="15"/>
  <c r="P10" i="16"/>
  <c r="P35" i="4"/>
  <c r="X17" i="4"/>
  <c r="Y14" i="4"/>
  <c r="Y16" i="4"/>
  <c r="Z7" i="4"/>
  <c r="Z12" i="4" s="1"/>
  <c r="Y14" i="13"/>
  <c r="Y13" i="13"/>
  <c r="X17" i="13"/>
  <c r="Y16" i="13"/>
  <c r="Z7" i="13"/>
  <c r="Z12" i="13" s="1"/>
  <c r="Z15" i="13" s="1"/>
  <c r="X17" i="12"/>
  <c r="Y14" i="12"/>
  <c r="Z7" i="12"/>
  <c r="Z12" i="12" s="1"/>
  <c r="Z15" i="12" s="1"/>
  <c r="Y13" i="12"/>
  <c r="Y16" i="12"/>
  <c r="Z10" i="11"/>
  <c r="Z15" i="11" s="1"/>
  <c r="X23" i="11"/>
  <c r="Y16" i="11"/>
  <c r="Y21" i="11"/>
  <c r="Y22" i="11"/>
  <c r="Y20" i="11"/>
  <c r="Y18" i="11"/>
  <c r="Y17" i="11"/>
  <c r="Y19" i="11"/>
  <c r="W22" i="6"/>
  <c r="W3" i="6"/>
  <c r="T22" i="5"/>
  <c r="U15" i="5"/>
  <c r="X15" i="6" s="1"/>
  <c r="X3" i="6" s="1"/>
  <c r="X14" i="6"/>
  <c r="U19" i="5"/>
  <c r="X19" i="6" s="1"/>
  <c r="X7" i="6" s="1"/>
  <c r="U20" i="5"/>
  <c r="X20" i="6" s="1"/>
  <c r="X8" i="6" s="1"/>
  <c r="U16" i="5"/>
  <c r="X16" i="6" s="1"/>
  <c r="X4" i="6" s="1"/>
  <c r="U21" i="5"/>
  <c r="X21" i="6" s="1"/>
  <c r="X9" i="6" s="1"/>
  <c r="U17" i="5"/>
  <c r="X17" i="6" s="1"/>
  <c r="U18" i="5"/>
  <c r="X18" i="6" s="1"/>
  <c r="X6" i="6" s="1"/>
  <c r="V10" i="5"/>
  <c r="V14" i="5" s="1"/>
  <c r="Y14" i="6" s="1"/>
  <c r="C32" i="1"/>
  <c r="C23" i="6" s="1"/>
  <c r="D31" i="1"/>
  <c r="BM15" i="54" l="1"/>
  <c r="BM15" i="32"/>
  <c r="BM15" i="41"/>
  <c r="BM15" i="51"/>
  <c r="BM15" i="58"/>
  <c r="DI30" i="24"/>
  <c r="G11" i="31"/>
  <c r="DF11" i="31"/>
  <c r="DF14" i="31"/>
  <c r="G14" i="31"/>
  <c r="DG14" i="31" s="1"/>
  <c r="G8" i="31"/>
  <c r="DF8" i="31"/>
  <c r="G12" i="31"/>
  <c r="DF12" i="31"/>
  <c r="G18" i="28"/>
  <c r="H18" i="28" s="1"/>
  <c r="F18" i="28"/>
  <c r="DF18" i="28" s="1"/>
  <c r="DF30" i="28" s="1"/>
  <c r="F17" i="32"/>
  <c r="DF17" i="32" s="1"/>
  <c r="H9" i="27"/>
  <c r="DG9" i="27"/>
  <c r="K21" i="24"/>
  <c r="DJ21" i="24"/>
  <c r="DG24" i="28"/>
  <c r="H24" i="28"/>
  <c r="K15" i="24"/>
  <c r="DJ15" i="24"/>
  <c r="DH20" i="27"/>
  <c r="I20" i="27"/>
  <c r="F7" i="30"/>
  <c r="DF7" i="30" s="1"/>
  <c r="F5" i="30"/>
  <c r="DF5" i="30" s="1"/>
  <c r="C29" i="28"/>
  <c r="F15" i="32"/>
  <c r="DF15" i="32" s="1"/>
  <c r="F16" i="30"/>
  <c r="DF16" i="30" s="1"/>
  <c r="V7" i="60"/>
  <c r="U29" i="60"/>
  <c r="I26" i="27"/>
  <c r="DH26" i="27"/>
  <c r="DG23" i="28"/>
  <c r="H23" i="28"/>
  <c r="F15" i="31"/>
  <c r="DF15" i="31" s="1"/>
  <c r="K25" i="24"/>
  <c r="DJ25" i="24"/>
  <c r="DG4" i="25"/>
  <c r="DG29" i="25" s="1"/>
  <c r="H4" i="25"/>
  <c r="G29" i="25"/>
  <c r="DH14" i="27"/>
  <c r="I14" i="27"/>
  <c r="H25" i="27"/>
  <c r="DG25" i="27"/>
  <c r="DG30" i="27" s="1"/>
  <c r="J6" i="25"/>
  <c r="DI6" i="25"/>
  <c r="K12" i="25"/>
  <c r="DJ12" i="25"/>
  <c r="J28" i="26"/>
  <c r="DI28" i="26"/>
  <c r="F19" i="31"/>
  <c r="DF19" i="31" s="1"/>
  <c r="F22" i="30"/>
  <c r="DF22" i="30" s="1"/>
  <c r="G19" i="30"/>
  <c r="F27" i="32"/>
  <c r="G27" i="32" s="1"/>
  <c r="F5" i="31"/>
  <c r="DF5" i="31" s="1"/>
  <c r="F4" i="27"/>
  <c r="D28" i="31"/>
  <c r="E28" i="31" s="1"/>
  <c r="F28" i="31" s="1"/>
  <c r="G21" i="30"/>
  <c r="G28" i="30"/>
  <c r="F28" i="30"/>
  <c r="DF28" i="30" s="1"/>
  <c r="G9" i="31"/>
  <c r="H9" i="31" s="1"/>
  <c r="G27" i="31"/>
  <c r="G13" i="31"/>
  <c r="G23" i="31"/>
  <c r="DG23" i="31" s="1"/>
  <c r="K22" i="24"/>
  <c r="DJ22" i="24"/>
  <c r="H17" i="28"/>
  <c r="DG17" i="28"/>
  <c r="K26" i="25"/>
  <c r="DJ26" i="25"/>
  <c r="G7" i="28"/>
  <c r="DG10" i="27"/>
  <c r="H10" i="27"/>
  <c r="F26" i="31"/>
  <c r="DF26" i="31" s="1"/>
  <c r="F20" i="31"/>
  <c r="DF20" i="31" s="1"/>
  <c r="M29" i="19"/>
  <c r="N4" i="19"/>
  <c r="DI19" i="26"/>
  <c r="J19" i="26"/>
  <c r="I16" i="26"/>
  <c r="DH16" i="26"/>
  <c r="P4" i="17"/>
  <c r="O29" i="17"/>
  <c r="F10" i="30"/>
  <c r="DF10" i="30" s="1"/>
  <c r="G11" i="30"/>
  <c r="F6" i="30"/>
  <c r="DF6" i="30" s="1"/>
  <c r="G21" i="31"/>
  <c r="DJ19" i="24"/>
  <c r="DJ30" i="24" s="1"/>
  <c r="K19" i="24"/>
  <c r="DH17" i="26"/>
  <c r="I17" i="26"/>
  <c r="DI23" i="26"/>
  <c r="J23" i="26"/>
  <c r="G19" i="28"/>
  <c r="J4" i="23"/>
  <c r="DI4" i="23"/>
  <c r="DI29" i="23" s="1"/>
  <c r="I29" i="23"/>
  <c r="I19" i="27"/>
  <c r="DH19" i="27"/>
  <c r="K13" i="24"/>
  <c r="DJ13" i="24"/>
  <c r="DH18" i="26"/>
  <c r="I18" i="26"/>
  <c r="F17" i="31"/>
  <c r="DF17" i="31" s="1"/>
  <c r="G20" i="28"/>
  <c r="DI16" i="25"/>
  <c r="DI30" i="25" s="1"/>
  <c r="J16" i="25"/>
  <c r="F9" i="31"/>
  <c r="DF9" i="31" s="1"/>
  <c r="G25" i="28"/>
  <c r="K14" i="24"/>
  <c r="DJ14" i="24"/>
  <c r="DG30" i="26"/>
  <c r="G8" i="30"/>
  <c r="F24" i="31"/>
  <c r="DF24" i="31" s="1"/>
  <c r="G25" i="30"/>
  <c r="BM15" i="18"/>
  <c r="DM15" i="18" s="1"/>
  <c r="BM15" i="23"/>
  <c r="DM15" i="23" s="1"/>
  <c r="BM15" i="24"/>
  <c r="BM15" i="33"/>
  <c r="BM15" i="36"/>
  <c r="BM15" i="43"/>
  <c r="BM15" i="44"/>
  <c r="BM15" i="49"/>
  <c r="BM15" i="52"/>
  <c r="BM15" i="56"/>
  <c r="BM15" i="60"/>
  <c r="DM15" i="60" s="1"/>
  <c r="BM15" i="17"/>
  <c r="DM15" i="17" s="1"/>
  <c r="BM15" i="28"/>
  <c r="BM15" i="25"/>
  <c r="BM15" i="35"/>
  <c r="BM15" i="39"/>
  <c r="BM15" i="40"/>
  <c r="BM15" i="46"/>
  <c r="BM15" i="48"/>
  <c r="BM15" i="53"/>
  <c r="BN15" i="59"/>
  <c r="BN15" i="58"/>
  <c r="BN15" i="57"/>
  <c r="BN15" i="56"/>
  <c r="BN15" i="55"/>
  <c r="BN15" i="54"/>
  <c r="BN15" i="53"/>
  <c r="BN15" i="52"/>
  <c r="BN15" i="50"/>
  <c r="BN15" i="51"/>
  <c r="BN15" i="49"/>
  <c r="BN15" i="48"/>
  <c r="BN15" i="47"/>
  <c r="BN15" i="46"/>
  <c r="BN15" i="44"/>
  <c r="BN15" i="45"/>
  <c r="BN15" i="42"/>
  <c r="BN15" i="41"/>
  <c r="BN15" i="40"/>
  <c r="BN15" i="43"/>
  <c r="BN15" i="37"/>
  <c r="BN15" i="39"/>
  <c r="BN15" i="36"/>
  <c r="BN15" i="38"/>
  <c r="BN15" i="34"/>
  <c r="BN15" i="35"/>
  <c r="BN15" i="33"/>
  <c r="BN15" i="27"/>
  <c r="BN15" i="25"/>
  <c r="BN15" i="24"/>
  <c r="BN15" i="31"/>
  <c r="BN15" i="30"/>
  <c r="BN15" i="28"/>
  <c r="BN15" i="32"/>
  <c r="BN15" i="26"/>
  <c r="BN15" i="22"/>
  <c r="DN15" i="22" s="1"/>
  <c r="BN15" i="18"/>
  <c r="DN15" i="18" s="1"/>
  <c r="BN15" i="21"/>
  <c r="DN15" i="21" s="1"/>
  <c r="BN15" i="20"/>
  <c r="DN15" i="20" s="1"/>
  <c r="BN15" i="23"/>
  <c r="DN15" i="23" s="1"/>
  <c r="BN15" i="19"/>
  <c r="DN15" i="19" s="1"/>
  <c r="BN15" i="17"/>
  <c r="DN15" i="17" s="1"/>
  <c r="BN15" i="60"/>
  <c r="DN15" i="60" s="1"/>
  <c r="DG9" i="31"/>
  <c r="DG27" i="31"/>
  <c r="H27" i="31"/>
  <c r="DG13" i="31"/>
  <c r="H13" i="31"/>
  <c r="B27" i="33"/>
  <c r="C27" i="32"/>
  <c r="D27" i="32" s="1"/>
  <c r="E27" i="32" s="1"/>
  <c r="B11" i="33"/>
  <c r="C11" i="32"/>
  <c r="D11" i="32" s="1"/>
  <c r="E11" i="32" s="1"/>
  <c r="F11" i="32" s="1"/>
  <c r="B14" i="33"/>
  <c r="C14" i="32"/>
  <c r="D14" i="32" s="1"/>
  <c r="E14" i="32" s="1"/>
  <c r="F14" i="32" s="1"/>
  <c r="B5" i="32"/>
  <c r="C5" i="31"/>
  <c r="D5" i="31" s="1"/>
  <c r="E5" i="31" s="1"/>
  <c r="B4" i="31"/>
  <c r="C4" i="30"/>
  <c r="B23" i="33"/>
  <c r="C23" i="32"/>
  <c r="D23" i="32" s="1"/>
  <c r="E23" i="32" s="1"/>
  <c r="F23" i="32" s="1"/>
  <c r="M8" i="25"/>
  <c r="DL8" i="25"/>
  <c r="K11" i="26"/>
  <c r="DJ11" i="26"/>
  <c r="B15" i="33"/>
  <c r="C15" i="32"/>
  <c r="D15" i="32" s="1"/>
  <c r="E15" i="32" s="1"/>
  <c r="B13" i="33"/>
  <c r="C13" i="32"/>
  <c r="D13" i="32" s="1"/>
  <c r="E13" i="32" s="1"/>
  <c r="F13" i="32" s="1"/>
  <c r="B16" i="32"/>
  <c r="C16" i="31"/>
  <c r="D16" i="31" s="1"/>
  <c r="E16" i="31" s="1"/>
  <c r="F16" i="31" s="1"/>
  <c r="B7" i="32"/>
  <c r="C7" i="31"/>
  <c r="D7" i="31" s="1"/>
  <c r="E7" i="31" s="1"/>
  <c r="F7" i="31" s="1"/>
  <c r="B17" i="33"/>
  <c r="C17" i="32"/>
  <c r="D17" i="32" s="1"/>
  <c r="E17" i="32" s="1"/>
  <c r="B22" i="32"/>
  <c r="C22" i="31"/>
  <c r="D22" i="31" s="1"/>
  <c r="E22" i="31" s="1"/>
  <c r="F22" i="31" s="1"/>
  <c r="B12" i="33"/>
  <c r="C12" i="32"/>
  <c r="D12" i="32" s="1"/>
  <c r="E12" i="32" s="1"/>
  <c r="F12" i="32" s="1"/>
  <c r="P13" i="21"/>
  <c r="Q20" i="20"/>
  <c r="O22" i="22"/>
  <c r="J24" i="61"/>
  <c r="J16" i="61"/>
  <c r="O15" i="23"/>
  <c r="P8" i="22"/>
  <c r="DG8" i="31"/>
  <c r="H8" i="31"/>
  <c r="BM27" i="59"/>
  <c r="BM27" i="58"/>
  <c r="BM27" i="57"/>
  <c r="BM27" i="56"/>
  <c r="BM27" i="55"/>
  <c r="BM27" i="54"/>
  <c r="BM27" i="53"/>
  <c r="BM27" i="51"/>
  <c r="BM27" i="52"/>
  <c r="BM27" i="50"/>
  <c r="BM27" i="49"/>
  <c r="BM27" i="48"/>
  <c r="BM27" i="47"/>
  <c r="BM27" i="46"/>
  <c r="BM27" i="45"/>
  <c r="BM27" i="44"/>
  <c r="BM27" i="43"/>
  <c r="BM27" i="42"/>
  <c r="BM27" i="41"/>
  <c r="BM27" i="40"/>
  <c r="BM27" i="39"/>
  <c r="BM27" i="38"/>
  <c r="BM27" i="37"/>
  <c r="BM27" i="36"/>
  <c r="BM27" i="34"/>
  <c r="BM27" i="32"/>
  <c r="BM27" i="35"/>
  <c r="BM27" i="33"/>
  <c r="BM27" i="27"/>
  <c r="BM27" i="24"/>
  <c r="DM27" i="24" s="1"/>
  <c r="BM27" i="23"/>
  <c r="DM27" i="23" s="1"/>
  <c r="BM27" i="30"/>
  <c r="BM27" i="28"/>
  <c r="BM27" i="26"/>
  <c r="BM27" i="25"/>
  <c r="BM27" i="31"/>
  <c r="BM27" i="22"/>
  <c r="DM27" i="22" s="1"/>
  <c r="BM27" i="19"/>
  <c r="DM27" i="19" s="1"/>
  <c r="BM27" i="18"/>
  <c r="DM27" i="18" s="1"/>
  <c r="BM27" i="21"/>
  <c r="DM27" i="21" s="1"/>
  <c r="BM27" i="20"/>
  <c r="DM27" i="20" s="1"/>
  <c r="BM27" i="17"/>
  <c r="DM27" i="17" s="1"/>
  <c r="BM27" i="60"/>
  <c r="DM27" i="60" s="1"/>
  <c r="Y18" i="60"/>
  <c r="L21" i="26"/>
  <c r="DK21" i="26"/>
  <c r="P21" i="22"/>
  <c r="S21" i="17"/>
  <c r="I13" i="28"/>
  <c r="DH13" i="28"/>
  <c r="S14" i="18"/>
  <c r="J8" i="28"/>
  <c r="DI8" i="28"/>
  <c r="N9" i="24"/>
  <c r="DI28" i="28"/>
  <c r="J28" i="28"/>
  <c r="DK19" i="25"/>
  <c r="L19" i="25"/>
  <c r="R8" i="20"/>
  <c r="DL30" i="19"/>
  <c r="Z21" i="60"/>
  <c r="BM13" i="59"/>
  <c r="BM13" i="58"/>
  <c r="BM13" i="57"/>
  <c r="BM13" i="56"/>
  <c r="BM13" i="55"/>
  <c r="BM13" i="54"/>
  <c r="BM13" i="53"/>
  <c r="BM13" i="52"/>
  <c r="BM13" i="50"/>
  <c r="BM13" i="51"/>
  <c r="BM13" i="48"/>
  <c r="BM13" i="49"/>
  <c r="BM13" i="47"/>
  <c r="BM13" i="46"/>
  <c r="BM13" i="45"/>
  <c r="BM13" i="44"/>
  <c r="BM13" i="43"/>
  <c r="BM13" i="42"/>
  <c r="BM13" i="41"/>
  <c r="BM13" i="40"/>
  <c r="BM13" i="39"/>
  <c r="BM13" i="38"/>
  <c r="BM13" i="37"/>
  <c r="BM13" i="36"/>
  <c r="BM13" i="34"/>
  <c r="BM13" i="35"/>
  <c r="BM13" i="33"/>
  <c r="BM13" i="31"/>
  <c r="BM13" i="27"/>
  <c r="BM13" i="26"/>
  <c r="BM13" i="25"/>
  <c r="BM13" i="24"/>
  <c r="BM13" i="32"/>
  <c r="BM13" i="30"/>
  <c r="BM13" i="28"/>
  <c r="BM13" i="22"/>
  <c r="DM13" i="22" s="1"/>
  <c r="BM13" i="19"/>
  <c r="DM13" i="19" s="1"/>
  <c r="BM13" i="18"/>
  <c r="DM13" i="18" s="1"/>
  <c r="BM13" i="21"/>
  <c r="DM13" i="21" s="1"/>
  <c r="BM13" i="20"/>
  <c r="DM13" i="20" s="1"/>
  <c r="BM13" i="23"/>
  <c r="DM13" i="23" s="1"/>
  <c r="BM13" i="17"/>
  <c r="DM13" i="17" s="1"/>
  <c r="BM13" i="60"/>
  <c r="DM13" i="60" s="1"/>
  <c r="Z14" i="60"/>
  <c r="J10" i="61"/>
  <c r="AE16" i="60"/>
  <c r="DJ13" i="27"/>
  <c r="K13" i="27"/>
  <c r="N6" i="23"/>
  <c r="K6" i="26"/>
  <c r="DJ6" i="26"/>
  <c r="K7" i="27"/>
  <c r="DJ7" i="27"/>
  <c r="Q11" i="21"/>
  <c r="S10" i="17"/>
  <c r="N5" i="23"/>
  <c r="J23" i="61"/>
  <c r="S28" i="17"/>
  <c r="S25" i="18"/>
  <c r="R20" i="18"/>
  <c r="Q7" i="20"/>
  <c r="Q19" i="20"/>
  <c r="K12" i="27"/>
  <c r="DJ12" i="27"/>
  <c r="I9" i="30"/>
  <c r="DH9" i="30"/>
  <c r="H21" i="30"/>
  <c r="DG21" i="30"/>
  <c r="DK9" i="26"/>
  <c r="L9" i="26"/>
  <c r="DL30" i="23"/>
  <c r="Z15" i="60"/>
  <c r="BM21" i="59"/>
  <c r="BM21" i="58"/>
  <c r="BM21" i="57"/>
  <c r="BM21" i="56"/>
  <c r="BM21" i="55"/>
  <c r="BM21" i="53"/>
  <c r="BM21" i="54"/>
  <c r="BM21" i="52"/>
  <c r="BM21" i="51"/>
  <c r="BM21" i="50"/>
  <c r="BM21" i="49"/>
  <c r="BM21" i="48"/>
  <c r="BM21" i="47"/>
  <c r="BM21" i="46"/>
  <c r="BM21" i="44"/>
  <c r="BM21" i="45"/>
  <c r="BM21" i="43"/>
  <c r="BM21" i="41"/>
  <c r="BM21" i="42"/>
  <c r="BM21" i="40"/>
  <c r="BM21" i="38"/>
  <c r="BM21" i="37"/>
  <c r="BM21" i="39"/>
  <c r="BM21" i="36"/>
  <c r="BM21" i="34"/>
  <c r="BM21" i="35"/>
  <c r="BM21" i="33"/>
  <c r="BM21" i="32"/>
  <c r="BM21" i="24"/>
  <c r="BM21" i="23"/>
  <c r="DM21" i="23" s="1"/>
  <c r="BM21" i="31"/>
  <c r="BM21" i="27"/>
  <c r="BM21" i="25"/>
  <c r="BM21" i="30"/>
  <c r="BM21" i="28"/>
  <c r="BM21" i="26"/>
  <c r="BM21" i="18"/>
  <c r="DM21" i="18" s="1"/>
  <c r="BM21" i="22"/>
  <c r="DM21" i="22" s="1"/>
  <c r="BM21" i="19"/>
  <c r="DM21" i="19" s="1"/>
  <c r="BM21" i="21"/>
  <c r="DM21" i="21" s="1"/>
  <c r="BM21" i="20"/>
  <c r="DM21" i="20" s="1"/>
  <c r="BM21" i="17"/>
  <c r="DM21" i="17" s="1"/>
  <c r="BM21" i="60"/>
  <c r="DM21" i="60" s="1"/>
  <c r="M16" i="24"/>
  <c r="DL16" i="24"/>
  <c r="J8" i="61"/>
  <c r="S18" i="17"/>
  <c r="BM18" i="59"/>
  <c r="BM18" i="58"/>
  <c r="BM18" i="57"/>
  <c r="BM18" i="56"/>
  <c r="BM18" i="55"/>
  <c r="BM18" i="53"/>
  <c r="BM18" i="54"/>
  <c r="BM18" i="52"/>
  <c r="BM18" i="51"/>
  <c r="BM18" i="50"/>
  <c r="BM18" i="48"/>
  <c r="BM18" i="49"/>
  <c r="BM18" i="46"/>
  <c r="BM18" i="45"/>
  <c r="BM18" i="44"/>
  <c r="BM18" i="47"/>
  <c r="BM18" i="43"/>
  <c r="BM18" i="42"/>
  <c r="BM18" i="41"/>
  <c r="BM18" i="40"/>
  <c r="BM18" i="38"/>
  <c r="BM18" i="36"/>
  <c r="BM18" i="37"/>
  <c r="BM18" i="39"/>
  <c r="BM18" i="33"/>
  <c r="BM18" i="32"/>
  <c r="BM18" i="35"/>
  <c r="BM18" i="34"/>
  <c r="BM18" i="31"/>
  <c r="BM18" i="30"/>
  <c r="BM18" i="26"/>
  <c r="BM18" i="28"/>
  <c r="BM18" i="27"/>
  <c r="BM18" i="25"/>
  <c r="BM18" i="24"/>
  <c r="BM18" i="23"/>
  <c r="DM18" i="23" s="1"/>
  <c r="BM18" i="21"/>
  <c r="DM18" i="21" s="1"/>
  <c r="BM18" i="22"/>
  <c r="DM18" i="22" s="1"/>
  <c r="BM18" i="19"/>
  <c r="DM18" i="19" s="1"/>
  <c r="BM18" i="20"/>
  <c r="DM18" i="20" s="1"/>
  <c r="BM18" i="18"/>
  <c r="DM18" i="18" s="1"/>
  <c r="BM18" i="17"/>
  <c r="DM18" i="17" s="1"/>
  <c r="BM18" i="60"/>
  <c r="DM18" i="60" s="1"/>
  <c r="K28" i="27"/>
  <c r="DJ28" i="27"/>
  <c r="Z26" i="60"/>
  <c r="I21" i="28"/>
  <c r="DH21" i="28"/>
  <c r="S15" i="17"/>
  <c r="P11" i="22"/>
  <c r="S26" i="17"/>
  <c r="J26" i="61"/>
  <c r="O23" i="23"/>
  <c r="O27" i="23"/>
  <c r="P18" i="20"/>
  <c r="R16" i="17"/>
  <c r="J19" i="61"/>
  <c r="O13" i="23"/>
  <c r="P7" i="21"/>
  <c r="P9" i="21"/>
  <c r="DJ22" i="26"/>
  <c r="K22" i="26"/>
  <c r="P17" i="22"/>
  <c r="J22" i="61"/>
  <c r="DL30" i="20"/>
  <c r="Q8" i="21"/>
  <c r="T12" i="17"/>
  <c r="DK26" i="26"/>
  <c r="L26" i="26"/>
  <c r="DL5" i="24"/>
  <c r="M5" i="24"/>
  <c r="O21" i="23"/>
  <c r="L10" i="25"/>
  <c r="DK10" i="25"/>
  <c r="K15" i="61"/>
  <c r="P6" i="21"/>
  <c r="R23" i="20"/>
  <c r="Q22" i="20"/>
  <c r="R23" i="18"/>
  <c r="Q6" i="18"/>
  <c r="S12" i="19"/>
  <c r="S13" i="17"/>
  <c r="N27" i="24"/>
  <c r="Q12" i="21"/>
  <c r="N24" i="24"/>
  <c r="P20" i="21"/>
  <c r="I24" i="30"/>
  <c r="DH24" i="30"/>
  <c r="B10" i="32"/>
  <c r="C10" i="31"/>
  <c r="D10" i="31" s="1"/>
  <c r="E10" i="31" s="1"/>
  <c r="F10" i="31" s="1"/>
  <c r="DF10" i="31" s="1"/>
  <c r="B24" i="33"/>
  <c r="C24" i="32"/>
  <c r="D24" i="32" s="1"/>
  <c r="E24" i="32" s="1"/>
  <c r="H14" i="31"/>
  <c r="J6" i="27"/>
  <c r="DI6" i="27"/>
  <c r="S23" i="17"/>
  <c r="Q14" i="20"/>
  <c r="M14" i="25"/>
  <c r="DL14" i="25"/>
  <c r="DK13" i="26"/>
  <c r="L13" i="26"/>
  <c r="Z12" i="60"/>
  <c r="DL24" i="25"/>
  <c r="M24" i="25"/>
  <c r="J27" i="61"/>
  <c r="S26" i="19"/>
  <c r="DH16" i="28"/>
  <c r="I16" i="28"/>
  <c r="K5" i="26"/>
  <c r="DJ5" i="26"/>
  <c r="R22" i="18"/>
  <c r="J12" i="28"/>
  <c r="DI12" i="28"/>
  <c r="Q24" i="21"/>
  <c r="BM14" i="59"/>
  <c r="BM14" i="58"/>
  <c r="BM14" i="57"/>
  <c r="BM14" i="56"/>
  <c r="BM14" i="55"/>
  <c r="BM14" i="54"/>
  <c r="BM14" i="52"/>
  <c r="BM14" i="53"/>
  <c r="BM14" i="50"/>
  <c r="BM14" i="51"/>
  <c r="BM14" i="49"/>
  <c r="BM14" i="48"/>
  <c r="BM14" i="46"/>
  <c r="BM14" i="45"/>
  <c r="BM14" i="44"/>
  <c r="BM14" i="47"/>
  <c r="BM14" i="43"/>
  <c r="BM14" i="42"/>
  <c r="BM14" i="41"/>
  <c r="BM14" i="40"/>
  <c r="BM14" i="37"/>
  <c r="BM14" i="39"/>
  <c r="BM14" i="38"/>
  <c r="BM14" i="36"/>
  <c r="BM14" i="34"/>
  <c r="BM14" i="32"/>
  <c r="BM14" i="35"/>
  <c r="BM14" i="33"/>
  <c r="BM14" i="31"/>
  <c r="BM14" i="24"/>
  <c r="BM14" i="30"/>
  <c r="BM14" i="28"/>
  <c r="BM14" i="26"/>
  <c r="BM14" i="27"/>
  <c r="BM14" i="25"/>
  <c r="BM14" i="21"/>
  <c r="DM14" i="21" s="1"/>
  <c r="BM14" i="20"/>
  <c r="DM14" i="20" s="1"/>
  <c r="BM14" i="17"/>
  <c r="DM14" i="17" s="1"/>
  <c r="BM14" i="23"/>
  <c r="DM14" i="23" s="1"/>
  <c r="BM14" i="19"/>
  <c r="DM14" i="19" s="1"/>
  <c r="BM14" i="22"/>
  <c r="DM14" i="22" s="1"/>
  <c r="BM14" i="18"/>
  <c r="DM14" i="18" s="1"/>
  <c r="BM14" i="60"/>
  <c r="DM14" i="60" s="1"/>
  <c r="P16" i="21"/>
  <c r="DL23" i="25"/>
  <c r="M23" i="25"/>
  <c r="P10" i="21"/>
  <c r="P19" i="22"/>
  <c r="R10" i="19"/>
  <c r="I17" i="30"/>
  <c r="DH17" i="30"/>
  <c r="Q10" i="20"/>
  <c r="M28" i="25"/>
  <c r="DL28" i="25"/>
  <c r="Q26" i="21"/>
  <c r="DL30" i="21"/>
  <c r="N12" i="24"/>
  <c r="J13" i="61"/>
  <c r="R25" i="19"/>
  <c r="J11" i="27"/>
  <c r="DI11" i="27"/>
  <c r="R9" i="18"/>
  <c r="DK8" i="26"/>
  <c r="L8" i="26"/>
  <c r="BM10" i="59"/>
  <c r="BM10" i="58"/>
  <c r="BM10" i="57"/>
  <c r="BM10" i="56"/>
  <c r="BM10" i="55"/>
  <c r="BM10" i="54"/>
  <c r="BM10" i="52"/>
  <c r="BM10" i="53"/>
  <c r="BM10" i="50"/>
  <c r="BM10" i="51"/>
  <c r="BM10" i="48"/>
  <c r="BM10" i="49"/>
  <c r="BM10" i="46"/>
  <c r="BM10" i="45"/>
  <c r="BM10" i="44"/>
  <c r="BM10" i="47"/>
  <c r="BM10" i="43"/>
  <c r="BM10" i="42"/>
  <c r="BM10" i="41"/>
  <c r="BM10" i="40"/>
  <c r="BM10" i="37"/>
  <c r="BM10" i="36"/>
  <c r="BM10" i="39"/>
  <c r="BM10" i="38"/>
  <c r="BM10" i="33"/>
  <c r="BM10" i="34"/>
  <c r="BM10" i="32"/>
  <c r="BM10" i="35"/>
  <c r="BM10" i="31"/>
  <c r="BM10" i="26"/>
  <c r="BM10" i="25"/>
  <c r="BM10" i="24"/>
  <c r="BM10" i="27"/>
  <c r="BM10" i="30"/>
  <c r="BM10" i="28"/>
  <c r="BM10" i="23"/>
  <c r="DM10" i="23" s="1"/>
  <c r="BM10" i="22"/>
  <c r="DM10" i="22" s="1"/>
  <c r="BM10" i="21"/>
  <c r="DM10" i="21" s="1"/>
  <c r="BM10" i="19"/>
  <c r="DM10" i="19" s="1"/>
  <c r="BM10" i="20"/>
  <c r="DM10" i="20" s="1"/>
  <c r="BM10" i="18"/>
  <c r="DM10" i="18" s="1"/>
  <c r="BM10" i="17"/>
  <c r="DM10" i="17" s="1"/>
  <c r="BM10" i="60"/>
  <c r="DM10" i="60" s="1"/>
  <c r="R22" i="19"/>
  <c r="N17" i="24"/>
  <c r="S8" i="19"/>
  <c r="M20" i="24"/>
  <c r="DL20" i="24"/>
  <c r="Q25" i="20"/>
  <c r="N8" i="24"/>
  <c r="K8" i="27"/>
  <c r="DJ8" i="27"/>
  <c r="R10" i="18"/>
  <c r="O24" i="23"/>
  <c r="R24" i="20"/>
  <c r="K24" i="27"/>
  <c r="DJ24" i="27"/>
  <c r="Y10" i="60"/>
  <c r="Z17" i="60"/>
  <c r="AE5" i="60"/>
  <c r="I5" i="28"/>
  <c r="DH5" i="28"/>
  <c r="DK20" i="25"/>
  <c r="L20" i="25"/>
  <c r="R19" i="19"/>
  <c r="Z27" i="60"/>
  <c r="N22" i="23"/>
  <c r="BM25" i="59"/>
  <c r="BM25" i="58"/>
  <c r="BM25" i="57"/>
  <c r="BM25" i="56"/>
  <c r="BM25" i="55"/>
  <c r="BM25" i="53"/>
  <c r="BM25" i="54"/>
  <c r="BM25" i="51"/>
  <c r="BM25" i="52"/>
  <c r="BM25" i="50"/>
  <c r="BM25" i="49"/>
  <c r="BM25" i="48"/>
  <c r="BM25" i="47"/>
  <c r="BM25" i="45"/>
  <c r="BM25" i="46"/>
  <c r="BM25" i="44"/>
  <c r="BM25" i="43"/>
  <c r="BM25" i="41"/>
  <c r="BM25" i="42"/>
  <c r="BM25" i="40"/>
  <c r="BM25" i="39"/>
  <c r="BM25" i="38"/>
  <c r="BM25" i="37"/>
  <c r="BM25" i="36"/>
  <c r="BM25" i="34"/>
  <c r="BM25" i="35"/>
  <c r="BM25" i="32"/>
  <c r="BM25" i="33"/>
  <c r="BM25" i="28"/>
  <c r="BM25" i="31"/>
  <c r="BM25" i="27"/>
  <c r="BM25" i="26"/>
  <c r="BM25" i="23"/>
  <c r="DM25" i="23" s="1"/>
  <c r="BM25" i="30"/>
  <c r="BM25" i="25"/>
  <c r="BM25" i="24"/>
  <c r="BM25" i="21"/>
  <c r="DM25" i="21" s="1"/>
  <c r="BM25" i="20"/>
  <c r="DM25" i="20" s="1"/>
  <c r="BM25" i="19"/>
  <c r="DM25" i="19" s="1"/>
  <c r="BM25" i="17"/>
  <c r="DM25" i="17" s="1"/>
  <c r="BM25" i="22"/>
  <c r="DM25" i="22" s="1"/>
  <c r="BM25" i="18"/>
  <c r="DM25" i="18" s="1"/>
  <c r="BM25" i="60"/>
  <c r="DM25" i="60" s="1"/>
  <c r="J20" i="61"/>
  <c r="K15" i="27"/>
  <c r="DJ15" i="27"/>
  <c r="H20" i="30"/>
  <c r="DG20" i="30"/>
  <c r="Z19" i="60"/>
  <c r="T24" i="17"/>
  <c r="Z23" i="60"/>
  <c r="DK21" i="25"/>
  <c r="L21" i="25"/>
  <c r="DH23" i="30"/>
  <c r="I23" i="30"/>
  <c r="R7" i="19"/>
  <c r="Q5" i="20"/>
  <c r="P14" i="22"/>
  <c r="Q13" i="20"/>
  <c r="T14" i="17"/>
  <c r="Z28" i="60"/>
  <c r="BM28" i="59"/>
  <c r="BM28" i="58"/>
  <c r="BM28" i="57"/>
  <c r="BM28" i="56"/>
  <c r="BM28" i="55"/>
  <c r="BM28" i="53"/>
  <c r="BM28" i="54"/>
  <c r="BM28" i="52"/>
  <c r="BM28" i="51"/>
  <c r="BM28" i="49"/>
  <c r="BM28" i="50"/>
  <c r="BM28" i="48"/>
  <c r="BM28" i="47"/>
  <c r="BM28" i="45"/>
  <c r="BM28" i="44"/>
  <c r="BM28" i="46"/>
  <c r="BM28" i="43"/>
  <c r="BM28" i="42"/>
  <c r="BM28" i="41"/>
  <c r="BM28" i="40"/>
  <c r="BM28" i="39"/>
  <c r="BM28" i="38"/>
  <c r="BM28" i="36"/>
  <c r="BM28" i="37"/>
  <c r="BM28" i="32"/>
  <c r="BM28" i="33"/>
  <c r="BM28" i="35"/>
  <c r="BM28" i="34"/>
  <c r="BM28" i="28"/>
  <c r="BM28" i="31"/>
  <c r="BM28" i="30"/>
  <c r="BM28" i="27"/>
  <c r="BM28" i="26"/>
  <c r="BM28" i="25"/>
  <c r="BM28" i="24"/>
  <c r="BM28" i="23"/>
  <c r="DM28" i="23" s="1"/>
  <c r="BM28" i="18"/>
  <c r="DM28" i="18" s="1"/>
  <c r="BM28" i="21"/>
  <c r="DM28" i="21" s="1"/>
  <c r="BM28" i="20"/>
  <c r="DM28" i="20" s="1"/>
  <c r="BM28" i="17"/>
  <c r="DM28" i="17" s="1"/>
  <c r="BM28" i="22"/>
  <c r="DM28" i="22" s="1"/>
  <c r="BM28" i="19"/>
  <c r="DM28" i="19" s="1"/>
  <c r="BM28" i="60"/>
  <c r="DM28" i="60" s="1"/>
  <c r="K25" i="26"/>
  <c r="DJ25" i="26"/>
  <c r="M7" i="24"/>
  <c r="DL7" i="24"/>
  <c r="O9" i="23"/>
  <c r="J6" i="61"/>
  <c r="N16" i="23"/>
  <c r="J12" i="61"/>
  <c r="DG28" i="30"/>
  <c r="H28" i="30"/>
  <c r="G15" i="32"/>
  <c r="P14" i="21"/>
  <c r="S19" i="17"/>
  <c r="DJ23" i="27"/>
  <c r="K23" i="27"/>
  <c r="S12" i="18"/>
  <c r="L18" i="24"/>
  <c r="DK18" i="24"/>
  <c r="K10" i="26"/>
  <c r="DJ10" i="26"/>
  <c r="DL30" i="17"/>
  <c r="Y22" i="60"/>
  <c r="O5" i="22"/>
  <c r="Y25" i="60"/>
  <c r="BM17" i="59"/>
  <c r="BM17" i="58"/>
  <c r="BM17" i="57"/>
  <c r="BM17" i="56"/>
  <c r="BM17" i="55"/>
  <c r="BM17" i="53"/>
  <c r="BM17" i="54"/>
  <c r="BM17" i="52"/>
  <c r="BM17" i="51"/>
  <c r="BM17" i="50"/>
  <c r="BM17" i="49"/>
  <c r="BM17" i="48"/>
  <c r="BM17" i="47"/>
  <c r="BM17" i="45"/>
  <c r="BM17" i="46"/>
  <c r="BM17" i="44"/>
  <c r="BM17" i="42"/>
  <c r="BM17" i="41"/>
  <c r="BM17" i="40"/>
  <c r="BM17" i="43"/>
  <c r="BM17" i="39"/>
  <c r="BM17" i="38"/>
  <c r="BM17" i="37"/>
  <c r="BM17" i="36"/>
  <c r="BM17" i="35"/>
  <c r="BM17" i="34"/>
  <c r="BM17" i="33"/>
  <c r="BM17" i="25"/>
  <c r="BM17" i="31"/>
  <c r="BM17" i="30"/>
  <c r="BM17" i="28"/>
  <c r="BM17" i="26"/>
  <c r="BM17" i="32"/>
  <c r="BM17" i="27"/>
  <c r="BM17" i="24"/>
  <c r="DM17" i="24" s="1"/>
  <c r="BM17" i="20"/>
  <c r="DM17" i="20" s="1"/>
  <c r="BM17" i="19"/>
  <c r="DM17" i="19" s="1"/>
  <c r="BM17" i="18"/>
  <c r="DM17" i="18" s="1"/>
  <c r="BM17" i="23"/>
  <c r="DM17" i="23" s="1"/>
  <c r="BM17" i="21"/>
  <c r="DM17" i="21" s="1"/>
  <c r="BM17" i="17"/>
  <c r="DM17" i="17" s="1"/>
  <c r="BM17" i="22"/>
  <c r="DM17" i="22" s="1"/>
  <c r="BM17" i="60"/>
  <c r="DM17" i="60" s="1"/>
  <c r="DJ27" i="27"/>
  <c r="K27" i="27"/>
  <c r="L14" i="26"/>
  <c r="DK14" i="26"/>
  <c r="L15" i="26"/>
  <c r="DK15" i="26"/>
  <c r="O8" i="23"/>
  <c r="P23" i="22"/>
  <c r="DH9" i="28"/>
  <c r="I9" i="28"/>
  <c r="DK22" i="25"/>
  <c r="L22" i="25"/>
  <c r="J11" i="28"/>
  <c r="DI11" i="28"/>
  <c r="I4" i="61"/>
  <c r="I4" i="78" s="1"/>
  <c r="L24" i="26"/>
  <c r="DK24" i="26"/>
  <c r="DI17" i="27"/>
  <c r="J17" i="27"/>
  <c r="B19" i="33"/>
  <c r="C19" i="32"/>
  <c r="D19" i="32" s="1"/>
  <c r="E19" i="32" s="1"/>
  <c r="F19" i="32" s="1"/>
  <c r="B25" i="33"/>
  <c r="C25" i="32"/>
  <c r="B8" i="33"/>
  <c r="C8" i="32"/>
  <c r="D8" i="32" s="1"/>
  <c r="E8" i="32" s="1"/>
  <c r="T7" i="17"/>
  <c r="R21" i="18"/>
  <c r="O11" i="23"/>
  <c r="S11" i="19"/>
  <c r="O7" i="22"/>
  <c r="BM7" i="59"/>
  <c r="BM7" i="58"/>
  <c r="BM7" i="57"/>
  <c r="BM7" i="56"/>
  <c r="BM7" i="55"/>
  <c r="BM7" i="54"/>
  <c r="BM7" i="53"/>
  <c r="BM7" i="52"/>
  <c r="BM7" i="50"/>
  <c r="BM7" i="51"/>
  <c r="BM7" i="48"/>
  <c r="BM7" i="49"/>
  <c r="BM7" i="46"/>
  <c r="BM7" i="47"/>
  <c r="BM7" i="45"/>
  <c r="BM7" i="44"/>
  <c r="BM7" i="40"/>
  <c r="BM7" i="43"/>
  <c r="BM7" i="41"/>
  <c r="BM7" i="42"/>
  <c r="BM7" i="38"/>
  <c r="BM7" i="37"/>
  <c r="BM7" i="39"/>
  <c r="BM7" i="36"/>
  <c r="BM7" i="34"/>
  <c r="BM7" i="35"/>
  <c r="BM7" i="33"/>
  <c r="BM7" i="32"/>
  <c r="BM7" i="24"/>
  <c r="BM7" i="27"/>
  <c r="BM7" i="26"/>
  <c r="BM7" i="25"/>
  <c r="BM7" i="31"/>
  <c r="BM7" i="30"/>
  <c r="BM7" i="28"/>
  <c r="BM7" i="19"/>
  <c r="DM7" i="19" s="1"/>
  <c r="BM7" i="23"/>
  <c r="DM7" i="23" s="1"/>
  <c r="BM7" i="22"/>
  <c r="DM7" i="22" s="1"/>
  <c r="BM7" i="17"/>
  <c r="DM7" i="17" s="1"/>
  <c r="BM7" i="18"/>
  <c r="DM7" i="18" s="1"/>
  <c r="BM7" i="21"/>
  <c r="DM7" i="21" s="1"/>
  <c r="BM7" i="20"/>
  <c r="DM7" i="20" s="1"/>
  <c r="BM7" i="60"/>
  <c r="DM7" i="60" s="1"/>
  <c r="K21" i="27"/>
  <c r="DJ21" i="27"/>
  <c r="N4" i="21"/>
  <c r="M29" i="21"/>
  <c r="Z8" i="60"/>
  <c r="J14" i="61"/>
  <c r="P25" i="21"/>
  <c r="DL6" i="24"/>
  <c r="M6" i="24"/>
  <c r="N26" i="23"/>
  <c r="Q16" i="20"/>
  <c r="R13" i="19"/>
  <c r="BM9" i="59"/>
  <c r="BM9" i="58"/>
  <c r="BM9" i="57"/>
  <c r="BM9" i="56"/>
  <c r="BM9" i="55"/>
  <c r="BM9" i="54"/>
  <c r="BM9" i="52"/>
  <c r="BM9" i="53"/>
  <c r="BM9" i="51"/>
  <c r="BM9" i="50"/>
  <c r="BM9" i="49"/>
  <c r="BM9" i="48"/>
  <c r="BM9" i="47"/>
  <c r="BM9" i="46"/>
  <c r="BM9" i="45"/>
  <c r="BM9" i="44"/>
  <c r="BM9" i="41"/>
  <c r="BM9" i="40"/>
  <c r="BM9" i="43"/>
  <c r="BM9" i="42"/>
  <c r="BM9" i="39"/>
  <c r="BM9" i="38"/>
  <c r="BM9" i="37"/>
  <c r="BM9" i="36"/>
  <c r="BM9" i="35"/>
  <c r="BM9" i="34"/>
  <c r="BM9" i="33"/>
  <c r="BM9" i="30"/>
  <c r="BM9" i="28"/>
  <c r="BM9" i="32"/>
  <c r="BM9" i="31"/>
  <c r="BM9" i="24"/>
  <c r="DM9" i="24" s="1"/>
  <c r="BM9" i="27"/>
  <c r="BM9" i="26"/>
  <c r="BM9" i="25"/>
  <c r="BM9" i="20"/>
  <c r="DM9" i="20" s="1"/>
  <c r="BM9" i="19"/>
  <c r="DM9" i="19" s="1"/>
  <c r="BM9" i="18"/>
  <c r="DM9" i="18" s="1"/>
  <c r="BM9" i="23"/>
  <c r="DM9" i="23" s="1"/>
  <c r="BM9" i="21"/>
  <c r="DM9" i="21" s="1"/>
  <c r="BM9" i="17"/>
  <c r="DM9" i="17" s="1"/>
  <c r="BM9" i="22"/>
  <c r="DM9" i="22" s="1"/>
  <c r="BM9" i="60"/>
  <c r="DM9" i="60" s="1"/>
  <c r="R13" i="18"/>
  <c r="S11" i="17"/>
  <c r="P15" i="22"/>
  <c r="R16" i="19"/>
  <c r="I26" i="30"/>
  <c r="DH26" i="30"/>
  <c r="N11" i="24"/>
  <c r="DL30" i="18"/>
  <c r="M26" i="24"/>
  <c r="DL26" i="24"/>
  <c r="DL17" i="25"/>
  <c r="M17" i="25"/>
  <c r="AD6" i="60"/>
  <c r="L15" i="25"/>
  <c r="DK15" i="25"/>
  <c r="O12" i="23"/>
  <c r="Q21" i="21"/>
  <c r="S8" i="17"/>
  <c r="R21" i="19"/>
  <c r="Q18" i="19"/>
  <c r="O18" i="22"/>
  <c r="S7" i="18"/>
  <c r="R11" i="18"/>
  <c r="P5" i="21"/>
  <c r="R8" i="18"/>
  <c r="N23" i="24"/>
  <c r="DK18" i="25"/>
  <c r="L18" i="25"/>
  <c r="P24" i="22"/>
  <c r="BM11" i="59"/>
  <c r="BM11" i="58"/>
  <c r="BM11" i="57"/>
  <c r="BM11" i="56"/>
  <c r="BM11" i="54"/>
  <c r="BM11" i="55"/>
  <c r="BM11" i="52"/>
  <c r="BM11" i="53"/>
  <c r="BM11" i="50"/>
  <c r="BM11" i="51"/>
  <c r="BM11" i="49"/>
  <c r="BM11" i="48"/>
  <c r="BM11" i="47"/>
  <c r="BM11" i="46"/>
  <c r="BM11" i="45"/>
  <c r="BM11" i="44"/>
  <c r="BM11" i="41"/>
  <c r="BM11" i="40"/>
  <c r="BM11" i="43"/>
  <c r="BM11" i="42"/>
  <c r="BM11" i="39"/>
  <c r="BM11" i="38"/>
  <c r="BM11" i="37"/>
  <c r="BM11" i="36"/>
  <c r="BM11" i="34"/>
  <c r="BM11" i="32"/>
  <c r="BM11" i="35"/>
  <c r="BM11" i="33"/>
  <c r="BM11" i="28"/>
  <c r="BM11" i="30"/>
  <c r="BM11" i="26"/>
  <c r="BM11" i="24"/>
  <c r="DM11" i="24" s="1"/>
  <c r="BM11" i="31"/>
  <c r="BM11" i="27"/>
  <c r="BM11" i="25"/>
  <c r="BM11" i="19"/>
  <c r="DM11" i="19" s="1"/>
  <c r="BM11" i="20"/>
  <c r="DM11" i="20" s="1"/>
  <c r="BM11" i="23"/>
  <c r="DM11" i="23" s="1"/>
  <c r="BM11" i="18"/>
  <c r="DM11" i="18" s="1"/>
  <c r="BM11" i="22"/>
  <c r="DM11" i="22" s="1"/>
  <c r="BM11" i="21"/>
  <c r="DM11" i="21" s="1"/>
  <c r="BM11" i="17"/>
  <c r="DM11" i="17" s="1"/>
  <c r="BM11" i="60"/>
  <c r="DM11" i="60" s="1"/>
  <c r="T25" i="17"/>
  <c r="S27" i="18"/>
  <c r="R5" i="17"/>
  <c r="O20" i="23"/>
  <c r="R14" i="19"/>
  <c r="J25" i="61"/>
  <c r="BM20" i="59"/>
  <c r="BM20" i="58"/>
  <c r="BM20" i="57"/>
  <c r="BM20" i="56"/>
  <c r="BM20" i="55"/>
  <c r="BM20" i="53"/>
  <c r="BM20" i="54"/>
  <c r="BM20" i="52"/>
  <c r="BM20" i="51"/>
  <c r="BM20" i="50"/>
  <c r="BM20" i="49"/>
  <c r="BM20" i="48"/>
  <c r="BM20" i="47"/>
  <c r="BM20" i="46"/>
  <c r="BM20" i="44"/>
  <c r="BM20" i="45"/>
  <c r="BM20" i="42"/>
  <c r="BM20" i="40"/>
  <c r="BM20" i="43"/>
  <c r="BM20" i="41"/>
  <c r="BM20" i="39"/>
  <c r="BM20" i="36"/>
  <c r="BM20" i="38"/>
  <c r="BM20" i="37"/>
  <c r="BM20" i="34"/>
  <c r="BM20" i="32"/>
  <c r="BM20" i="35"/>
  <c r="BM20" i="33"/>
  <c r="BM20" i="28"/>
  <c r="BM20" i="26"/>
  <c r="BM20" i="24"/>
  <c r="BM20" i="23"/>
  <c r="DM20" i="23" s="1"/>
  <c r="BM20" i="31"/>
  <c r="BM20" i="30"/>
  <c r="BM20" i="27"/>
  <c r="BM20" i="25"/>
  <c r="BM20" i="20"/>
  <c r="DM20" i="20" s="1"/>
  <c r="BM20" i="21"/>
  <c r="DM20" i="21" s="1"/>
  <c r="BM20" i="18"/>
  <c r="DM20" i="18" s="1"/>
  <c r="BM20" i="17"/>
  <c r="DM20" i="17" s="1"/>
  <c r="BM20" i="22"/>
  <c r="DM20" i="22" s="1"/>
  <c r="BM20" i="19"/>
  <c r="DM20" i="19" s="1"/>
  <c r="BM20" i="60"/>
  <c r="DM20" i="60" s="1"/>
  <c r="Q6" i="20"/>
  <c r="O14" i="23"/>
  <c r="S9" i="17"/>
  <c r="T27" i="17"/>
  <c r="R15" i="18"/>
  <c r="H15" i="30"/>
  <c r="DG15" i="30"/>
  <c r="DK27" i="26"/>
  <c r="L27" i="26"/>
  <c r="Q28" i="21"/>
  <c r="M9" i="25"/>
  <c r="DL9" i="25"/>
  <c r="S28" i="19"/>
  <c r="J28" i="61"/>
  <c r="Q5" i="18"/>
  <c r="O10" i="22"/>
  <c r="R20" i="19"/>
  <c r="O18" i="21"/>
  <c r="BM6" i="59"/>
  <c r="BM6" i="58"/>
  <c r="BM6" i="57"/>
  <c r="BM6" i="56"/>
  <c r="BM6" i="55"/>
  <c r="BM6" i="54"/>
  <c r="BM6" i="52"/>
  <c r="BM6" i="53"/>
  <c r="BM6" i="50"/>
  <c r="BM6" i="51"/>
  <c r="BM6" i="49"/>
  <c r="BM6" i="48"/>
  <c r="BM6" i="47"/>
  <c r="BM6" i="45"/>
  <c r="BM6" i="44"/>
  <c r="BM6" i="46"/>
  <c r="BM6" i="42"/>
  <c r="BM6" i="40"/>
  <c r="BM6" i="43"/>
  <c r="BM6" i="41"/>
  <c r="BM6" i="38"/>
  <c r="BM6" i="39"/>
  <c r="BM6" i="37"/>
  <c r="BM6" i="35"/>
  <c r="BM6" i="33"/>
  <c r="BM6" i="36"/>
  <c r="BM6" i="34"/>
  <c r="BM6" i="31"/>
  <c r="BM6" i="28"/>
  <c r="BM6" i="32"/>
  <c r="BM6" i="27"/>
  <c r="BM6" i="25"/>
  <c r="BM6" i="24"/>
  <c r="BM6" i="30"/>
  <c r="BM6" i="26"/>
  <c r="BM6" i="21"/>
  <c r="DM6" i="21" s="1"/>
  <c r="BM6" i="20"/>
  <c r="DM6" i="20" s="1"/>
  <c r="BM6" i="17"/>
  <c r="DM6" i="17" s="1"/>
  <c r="BM6" i="19"/>
  <c r="DM6" i="19" s="1"/>
  <c r="BM6" i="23"/>
  <c r="DM6" i="23" s="1"/>
  <c r="BM6" i="22"/>
  <c r="DM6" i="22" s="1"/>
  <c r="BM6" i="18"/>
  <c r="DM6" i="18" s="1"/>
  <c r="BM6" i="60"/>
  <c r="DM6" i="60" s="1"/>
  <c r="S23" i="19"/>
  <c r="BM12" i="59"/>
  <c r="BM12" i="58"/>
  <c r="BM12" i="57"/>
  <c r="BM12" i="56"/>
  <c r="BM12" i="55"/>
  <c r="BM12" i="54"/>
  <c r="BM12" i="52"/>
  <c r="BM12" i="53"/>
  <c r="BM12" i="51"/>
  <c r="BM12" i="50"/>
  <c r="BM12" i="48"/>
  <c r="BM12" i="49"/>
  <c r="BM12" i="45"/>
  <c r="BM12" i="44"/>
  <c r="BM12" i="47"/>
  <c r="BM12" i="46"/>
  <c r="BM12" i="43"/>
  <c r="BM12" i="42"/>
  <c r="BM12" i="41"/>
  <c r="BM12" i="40"/>
  <c r="BM12" i="39"/>
  <c r="BM12" i="38"/>
  <c r="BM12" i="37"/>
  <c r="BM12" i="36"/>
  <c r="BM12" i="35"/>
  <c r="BM12" i="33"/>
  <c r="BM12" i="34"/>
  <c r="BM12" i="32"/>
  <c r="BM12" i="28"/>
  <c r="BM12" i="31"/>
  <c r="BM12" i="30"/>
  <c r="BM12" i="26"/>
  <c r="BM12" i="25"/>
  <c r="BM12" i="24"/>
  <c r="DM12" i="24" s="1"/>
  <c r="BM12" i="27"/>
  <c r="BM12" i="20"/>
  <c r="DM12" i="20" s="1"/>
  <c r="BM12" i="23"/>
  <c r="DM12" i="23" s="1"/>
  <c r="BM12" i="18"/>
  <c r="DM12" i="18" s="1"/>
  <c r="BM12" i="17"/>
  <c r="DM12" i="17" s="1"/>
  <c r="BM12" i="22"/>
  <c r="DM12" i="22" s="1"/>
  <c r="BM12" i="19"/>
  <c r="DM12" i="19" s="1"/>
  <c r="BM12" i="21"/>
  <c r="DM12" i="21" s="1"/>
  <c r="BM12" i="60"/>
  <c r="DM12" i="60" s="1"/>
  <c r="DH12" i="30"/>
  <c r="I12" i="30"/>
  <c r="Z24" i="60"/>
  <c r="BM19" i="59"/>
  <c r="BM19" i="58"/>
  <c r="BM19" i="57"/>
  <c r="BM19" i="56"/>
  <c r="BM19" i="55"/>
  <c r="BM19" i="54"/>
  <c r="BM19" i="53"/>
  <c r="BM19" i="51"/>
  <c r="BM19" i="52"/>
  <c r="BM19" i="50"/>
  <c r="BM19" i="49"/>
  <c r="BM19" i="48"/>
  <c r="BM19" i="45"/>
  <c r="BM19" i="44"/>
  <c r="BM19" i="47"/>
  <c r="BM19" i="46"/>
  <c r="BM19" i="43"/>
  <c r="BM19" i="41"/>
  <c r="BM19" i="42"/>
  <c r="BM19" i="40"/>
  <c r="BM19" i="37"/>
  <c r="BM19" i="39"/>
  <c r="BM19" i="38"/>
  <c r="BM19" i="36"/>
  <c r="BM19" i="32"/>
  <c r="BM19" i="35"/>
  <c r="BM19" i="34"/>
  <c r="BM19" i="33"/>
  <c r="BM19" i="30"/>
  <c r="BM19" i="28"/>
  <c r="BM19" i="27"/>
  <c r="BM19" i="25"/>
  <c r="BM19" i="26"/>
  <c r="BM19" i="24"/>
  <c r="BM19" i="23"/>
  <c r="DM19" i="23" s="1"/>
  <c r="BM19" i="31"/>
  <c r="BM19" i="22"/>
  <c r="DM19" i="22" s="1"/>
  <c r="BM19" i="20"/>
  <c r="DM19" i="20" s="1"/>
  <c r="BM19" i="19"/>
  <c r="DM19" i="19" s="1"/>
  <c r="BM19" i="21"/>
  <c r="DM19" i="21" s="1"/>
  <c r="BM19" i="18"/>
  <c r="DM19" i="18" s="1"/>
  <c r="BM19" i="17"/>
  <c r="DM19" i="17" s="1"/>
  <c r="BM19" i="60"/>
  <c r="DM19" i="60" s="1"/>
  <c r="I14" i="28"/>
  <c r="DH14" i="28"/>
  <c r="R11" i="20"/>
  <c r="R28" i="18"/>
  <c r="J26" i="28"/>
  <c r="DI26" i="28"/>
  <c r="R28" i="20"/>
  <c r="Q21" i="20"/>
  <c r="N7" i="23"/>
  <c r="N25" i="23"/>
  <c r="Z11" i="60"/>
  <c r="Q17" i="21"/>
  <c r="R27" i="20"/>
  <c r="J16" i="27"/>
  <c r="DI16" i="27"/>
  <c r="P22" i="21"/>
  <c r="R17" i="20"/>
  <c r="J17" i="61"/>
  <c r="DG12" i="31"/>
  <c r="H12" i="31"/>
  <c r="I15" i="28"/>
  <c r="DH15" i="28"/>
  <c r="S20" i="17"/>
  <c r="O19" i="23"/>
  <c r="R26" i="18"/>
  <c r="J29" i="24"/>
  <c r="K4" i="24"/>
  <c r="DJ4" i="24"/>
  <c r="DI5" i="27"/>
  <c r="J5" i="27"/>
  <c r="BM5" i="59"/>
  <c r="BM5" i="58"/>
  <c r="BM5" i="57"/>
  <c r="BM5" i="56"/>
  <c r="BM5" i="54"/>
  <c r="BM5" i="55"/>
  <c r="BM5" i="53"/>
  <c r="BM5" i="52"/>
  <c r="BM5" i="50"/>
  <c r="BM5" i="51"/>
  <c r="BM5" i="48"/>
  <c r="BM5" i="49"/>
  <c r="BM5" i="47"/>
  <c r="BM5" i="46"/>
  <c r="BM5" i="45"/>
  <c r="BM5" i="44"/>
  <c r="BM5" i="43"/>
  <c r="BM5" i="41"/>
  <c r="BM5" i="40"/>
  <c r="BM5" i="42"/>
  <c r="BM5" i="39"/>
  <c r="BM5" i="37"/>
  <c r="BM5" i="38"/>
  <c r="BM5" i="36"/>
  <c r="BM5" i="34"/>
  <c r="BM5" i="35"/>
  <c r="BM5" i="33"/>
  <c r="BM5" i="30"/>
  <c r="BM5" i="25"/>
  <c r="BM5" i="31"/>
  <c r="BM5" i="26"/>
  <c r="BM5" i="28"/>
  <c r="BM5" i="32"/>
  <c r="BM5" i="27"/>
  <c r="BM5" i="24"/>
  <c r="BM5" i="22"/>
  <c r="DM5" i="22" s="1"/>
  <c r="BM5" i="18"/>
  <c r="DM5" i="18" s="1"/>
  <c r="BM5" i="23"/>
  <c r="DM5" i="23" s="1"/>
  <c r="BM5" i="21"/>
  <c r="DM5" i="21" s="1"/>
  <c r="BM5" i="20"/>
  <c r="DM5" i="20" s="1"/>
  <c r="BM5" i="19"/>
  <c r="DM5" i="19" s="1"/>
  <c r="BM5" i="17"/>
  <c r="DM5" i="17" s="1"/>
  <c r="BM5" i="60"/>
  <c r="DM5" i="60" s="1"/>
  <c r="P28" i="22"/>
  <c r="L29" i="22"/>
  <c r="M4" i="22"/>
  <c r="K7" i="26"/>
  <c r="DJ7" i="26"/>
  <c r="J18" i="27"/>
  <c r="DI18" i="27"/>
  <c r="O6" i="22"/>
  <c r="R15" i="19"/>
  <c r="DH10" i="28"/>
  <c r="I10" i="28"/>
  <c r="D18" i="30"/>
  <c r="E18" i="30" s="1"/>
  <c r="H21" i="31"/>
  <c r="DG21" i="31"/>
  <c r="B21" i="33"/>
  <c r="C21" i="32"/>
  <c r="D21" i="32" s="1"/>
  <c r="E21" i="32" s="1"/>
  <c r="F21" i="32" s="1"/>
  <c r="B18" i="32"/>
  <c r="C18" i="31"/>
  <c r="D18" i="31" s="1"/>
  <c r="E18" i="31" s="1"/>
  <c r="F18" i="31" s="1"/>
  <c r="R9" i="20"/>
  <c r="P19" i="21"/>
  <c r="B25" i="32"/>
  <c r="C25" i="31"/>
  <c r="D25" i="31" s="1"/>
  <c r="E25" i="31" s="1"/>
  <c r="B28" i="33"/>
  <c r="C28" i="32"/>
  <c r="D28" i="32" s="1"/>
  <c r="E28" i="32" s="1"/>
  <c r="B20" i="33"/>
  <c r="C20" i="32"/>
  <c r="D20" i="32" s="1"/>
  <c r="E20" i="32" s="1"/>
  <c r="F20" i="32" s="1"/>
  <c r="DF20" i="32" s="1"/>
  <c r="B6" i="32"/>
  <c r="C6" i="31"/>
  <c r="D6" i="31" s="1"/>
  <c r="E6" i="31" s="1"/>
  <c r="F6" i="31" s="1"/>
  <c r="B9" i="33"/>
  <c r="C9" i="32"/>
  <c r="D9" i="32" s="1"/>
  <c r="E9" i="32" s="1"/>
  <c r="F9" i="32" s="1"/>
  <c r="H13" i="30"/>
  <c r="DG13" i="30"/>
  <c r="Q16" i="18"/>
  <c r="AC4" i="60"/>
  <c r="P29" i="18"/>
  <c r="Q4" i="18"/>
  <c r="O16" i="22"/>
  <c r="BM24" i="59"/>
  <c r="BM24" i="58"/>
  <c r="BM24" i="57"/>
  <c r="BM24" i="56"/>
  <c r="BM24" i="55"/>
  <c r="BM24" i="54"/>
  <c r="BM24" i="53"/>
  <c r="BM24" i="51"/>
  <c r="BM24" i="52"/>
  <c r="BM24" i="49"/>
  <c r="BM24" i="50"/>
  <c r="BM24" i="47"/>
  <c r="BM24" i="48"/>
  <c r="BM24" i="46"/>
  <c r="BM24" i="44"/>
  <c r="BM24" i="45"/>
  <c r="BM24" i="43"/>
  <c r="BM24" i="40"/>
  <c r="BM24" i="42"/>
  <c r="BM24" i="41"/>
  <c r="BM24" i="37"/>
  <c r="BM24" i="39"/>
  <c r="BM24" i="36"/>
  <c r="BM24" i="38"/>
  <c r="BM24" i="32"/>
  <c r="BM24" i="35"/>
  <c r="BM24" i="33"/>
  <c r="BM24" i="34"/>
  <c r="BM24" i="26"/>
  <c r="BM24" i="23"/>
  <c r="DM24" i="23" s="1"/>
  <c r="BM24" i="24"/>
  <c r="DM24" i="24" s="1"/>
  <c r="BM24" i="31"/>
  <c r="BM24" i="28"/>
  <c r="BM24" i="30"/>
  <c r="BM24" i="27"/>
  <c r="BM24" i="25"/>
  <c r="BM24" i="18"/>
  <c r="DM24" i="18" s="1"/>
  <c r="BM24" i="22"/>
  <c r="DM24" i="22" s="1"/>
  <c r="BM24" i="21"/>
  <c r="DM24" i="21" s="1"/>
  <c r="BM24" i="20"/>
  <c r="DM24" i="20" s="1"/>
  <c r="BM24" i="19"/>
  <c r="DM24" i="19" s="1"/>
  <c r="BM24" i="17"/>
  <c r="DM24" i="17" s="1"/>
  <c r="BM24" i="60"/>
  <c r="DM24" i="60" s="1"/>
  <c r="N10" i="23"/>
  <c r="BM16" i="59"/>
  <c r="BM16" i="58"/>
  <c r="BM16" i="57"/>
  <c r="BM16" i="56"/>
  <c r="BM16" i="55"/>
  <c r="BM16" i="54"/>
  <c r="BM16" i="53"/>
  <c r="BM16" i="52"/>
  <c r="BM16" i="50"/>
  <c r="BM16" i="51"/>
  <c r="BM16" i="49"/>
  <c r="BM16" i="48"/>
  <c r="BM16" i="47"/>
  <c r="BM16" i="44"/>
  <c r="BM16" i="46"/>
  <c r="BM16" i="45"/>
  <c r="BM16" i="43"/>
  <c r="BM16" i="42"/>
  <c r="BM16" i="41"/>
  <c r="BM16" i="40"/>
  <c r="BM16" i="37"/>
  <c r="BM16" i="36"/>
  <c r="BM16" i="39"/>
  <c r="BM16" i="38"/>
  <c r="BM16" i="34"/>
  <c r="BM16" i="33"/>
  <c r="BM16" i="35"/>
  <c r="BM16" i="27"/>
  <c r="BM16" i="32"/>
  <c r="BM16" i="25"/>
  <c r="BM16" i="24"/>
  <c r="BM16" i="31"/>
  <c r="BM16" i="28"/>
  <c r="BM16" i="30"/>
  <c r="BM16" i="26"/>
  <c r="BM16" i="22"/>
  <c r="DM16" i="22" s="1"/>
  <c r="BM16" i="18"/>
  <c r="DM16" i="18" s="1"/>
  <c r="BM16" i="20"/>
  <c r="DM16" i="20" s="1"/>
  <c r="BM16" i="19"/>
  <c r="DM16" i="19" s="1"/>
  <c r="BM16" i="23"/>
  <c r="DM16" i="23" s="1"/>
  <c r="BM16" i="21"/>
  <c r="DM16" i="21" s="1"/>
  <c r="BM16" i="17"/>
  <c r="DM16" i="17" s="1"/>
  <c r="BM16" i="60"/>
  <c r="DM16" i="60" s="1"/>
  <c r="H19" i="30"/>
  <c r="DG19" i="30"/>
  <c r="P20" i="22"/>
  <c r="DK20" i="26"/>
  <c r="L20" i="26"/>
  <c r="J7" i="61"/>
  <c r="S9" i="19"/>
  <c r="N18" i="23"/>
  <c r="DM28" i="24"/>
  <c r="N28" i="24"/>
  <c r="DL10" i="24"/>
  <c r="M10" i="24"/>
  <c r="Q15" i="20"/>
  <c r="J9" i="61"/>
  <c r="P13" i="22"/>
  <c r="DL30" i="60"/>
  <c r="DL30" i="22"/>
  <c r="F29" i="28"/>
  <c r="DF4" i="28"/>
  <c r="DF29" i="28" s="1"/>
  <c r="G4" i="28"/>
  <c r="L25" i="25"/>
  <c r="DK25" i="25"/>
  <c r="R19" i="18"/>
  <c r="R26" i="20"/>
  <c r="Q5" i="19"/>
  <c r="Q27" i="21"/>
  <c r="H29" i="26"/>
  <c r="DH4" i="26"/>
  <c r="DH29" i="26" s="1"/>
  <c r="I4" i="26"/>
  <c r="DG11" i="31"/>
  <c r="H11" i="31"/>
  <c r="S24" i="19"/>
  <c r="R18" i="18"/>
  <c r="DK5" i="25"/>
  <c r="L5" i="25"/>
  <c r="DH6" i="28"/>
  <c r="I6" i="28"/>
  <c r="BM23" i="59"/>
  <c r="BM23" i="58"/>
  <c r="BM23" i="57"/>
  <c r="BM23" i="56"/>
  <c r="BM23" i="55"/>
  <c r="BM23" i="54"/>
  <c r="BM23" i="53"/>
  <c r="BM23" i="52"/>
  <c r="BM23" i="51"/>
  <c r="BM23" i="50"/>
  <c r="BM23" i="49"/>
  <c r="BM23" i="48"/>
  <c r="BM23" i="44"/>
  <c r="BM23" i="47"/>
  <c r="BM23" i="45"/>
  <c r="BM23" i="46"/>
  <c r="BM23" i="42"/>
  <c r="BM23" i="43"/>
  <c r="BM23" i="41"/>
  <c r="BM23" i="40"/>
  <c r="BM23" i="37"/>
  <c r="BM23" i="39"/>
  <c r="BM23" i="38"/>
  <c r="BM23" i="36"/>
  <c r="BM23" i="32"/>
  <c r="BM23" i="35"/>
  <c r="BM23" i="34"/>
  <c r="BM23" i="33"/>
  <c r="BM23" i="30"/>
  <c r="BM23" i="27"/>
  <c r="BM23" i="25"/>
  <c r="BM23" i="23"/>
  <c r="DM23" i="23" s="1"/>
  <c r="BM23" i="26"/>
  <c r="BM23" i="24"/>
  <c r="DM23" i="24" s="1"/>
  <c r="BM23" i="31"/>
  <c r="BM23" i="28"/>
  <c r="BM23" i="21"/>
  <c r="DM23" i="21" s="1"/>
  <c r="BM23" i="20"/>
  <c r="DM23" i="20" s="1"/>
  <c r="BM23" i="19"/>
  <c r="DM23" i="19" s="1"/>
  <c r="BM23" i="18"/>
  <c r="DM23" i="18" s="1"/>
  <c r="BM23" i="17"/>
  <c r="DM23" i="17" s="1"/>
  <c r="BM23" i="22"/>
  <c r="DM23" i="22" s="1"/>
  <c r="BM23" i="60"/>
  <c r="DM23" i="60" s="1"/>
  <c r="Z13" i="60"/>
  <c r="S17" i="17"/>
  <c r="J11" i="61"/>
  <c r="J27" i="28"/>
  <c r="DI27" i="28"/>
  <c r="H14" i="30"/>
  <c r="DG14" i="30"/>
  <c r="J21" i="61"/>
  <c r="R17" i="18"/>
  <c r="Z20" i="60"/>
  <c r="DK13" i="25"/>
  <c r="L13" i="25"/>
  <c r="BM8" i="59"/>
  <c r="BM8" i="58"/>
  <c r="BM8" i="57"/>
  <c r="BM8" i="56"/>
  <c r="BM8" i="55"/>
  <c r="BM8" i="54"/>
  <c r="BM8" i="53"/>
  <c r="BM8" i="52"/>
  <c r="BM8" i="50"/>
  <c r="BM8" i="51"/>
  <c r="BM8" i="48"/>
  <c r="BM8" i="49"/>
  <c r="BM8" i="46"/>
  <c r="BM8" i="45"/>
  <c r="BM8" i="44"/>
  <c r="BM8" i="47"/>
  <c r="BM8" i="43"/>
  <c r="BM8" i="42"/>
  <c r="BM8" i="41"/>
  <c r="BM8" i="40"/>
  <c r="BM8" i="37"/>
  <c r="BM8" i="36"/>
  <c r="BM8" i="39"/>
  <c r="BM8" i="38"/>
  <c r="BM8" i="34"/>
  <c r="BM8" i="33"/>
  <c r="BM8" i="35"/>
  <c r="BM8" i="27"/>
  <c r="BM8" i="26"/>
  <c r="BM8" i="31"/>
  <c r="BM8" i="30"/>
  <c r="BM8" i="28"/>
  <c r="BM8" i="32"/>
  <c r="BM8" i="25"/>
  <c r="BM8" i="24"/>
  <c r="DM8" i="24" s="1"/>
  <c r="BM8" i="22"/>
  <c r="DM8" i="22" s="1"/>
  <c r="BM8" i="18"/>
  <c r="DM8" i="18" s="1"/>
  <c r="BM8" i="20"/>
  <c r="DM8" i="20" s="1"/>
  <c r="BM8" i="19"/>
  <c r="DM8" i="19" s="1"/>
  <c r="BM8" i="23"/>
  <c r="DM8" i="23" s="1"/>
  <c r="BM8" i="21"/>
  <c r="DM8" i="21" s="1"/>
  <c r="BM8" i="17"/>
  <c r="DM8" i="17" s="1"/>
  <c r="BM8" i="60"/>
  <c r="DM8" i="60" s="1"/>
  <c r="DH27" i="30"/>
  <c r="I27" i="30"/>
  <c r="P12" i="22"/>
  <c r="J18" i="61"/>
  <c r="N29" i="20"/>
  <c r="O4" i="20"/>
  <c r="DL11" i="25"/>
  <c r="M11" i="25"/>
  <c r="DK7" i="25"/>
  <c r="L7" i="25"/>
  <c r="P26" i="22"/>
  <c r="Q23" i="21"/>
  <c r="P27" i="22"/>
  <c r="BM26" i="59"/>
  <c r="BM26" i="58"/>
  <c r="BM26" i="57"/>
  <c r="BM26" i="56"/>
  <c r="BM26" i="55"/>
  <c r="BM26" i="53"/>
  <c r="BM26" i="54"/>
  <c r="BM26" i="52"/>
  <c r="BM26" i="51"/>
  <c r="BM26" i="49"/>
  <c r="BM26" i="50"/>
  <c r="BM26" i="47"/>
  <c r="BM26" i="48"/>
  <c r="BM26" i="44"/>
  <c r="BM26" i="43"/>
  <c r="BM26" i="46"/>
  <c r="BM26" i="45"/>
  <c r="BM26" i="42"/>
  <c r="BM26" i="40"/>
  <c r="BM26" i="41"/>
  <c r="BM26" i="37"/>
  <c r="BM26" i="36"/>
  <c r="BM26" i="39"/>
  <c r="BM26" i="38"/>
  <c r="BM26" i="35"/>
  <c r="BM26" i="33"/>
  <c r="BM26" i="34"/>
  <c r="BM26" i="32"/>
  <c r="BM26" i="31"/>
  <c r="BM26" i="27"/>
  <c r="BM26" i="30"/>
  <c r="BM26" i="25"/>
  <c r="BM26" i="24"/>
  <c r="BM26" i="23"/>
  <c r="DM26" i="23" s="1"/>
  <c r="BM26" i="28"/>
  <c r="BM26" i="26"/>
  <c r="BM26" i="21"/>
  <c r="DM26" i="21" s="1"/>
  <c r="BM26" i="20"/>
  <c r="DM26" i="20" s="1"/>
  <c r="BM26" i="22"/>
  <c r="DM26" i="22" s="1"/>
  <c r="BM26" i="18"/>
  <c r="DM26" i="18" s="1"/>
  <c r="BM26" i="19"/>
  <c r="DM26" i="19" s="1"/>
  <c r="BM26" i="17"/>
  <c r="DM26" i="17" s="1"/>
  <c r="BM26" i="60"/>
  <c r="DM26" i="60" s="1"/>
  <c r="S24" i="18"/>
  <c r="P15" i="21"/>
  <c r="J22" i="27"/>
  <c r="DI22" i="27"/>
  <c r="BM22" i="59"/>
  <c r="BM22" i="58"/>
  <c r="BM22" i="57"/>
  <c r="BM22" i="56"/>
  <c r="BM22" i="55"/>
  <c r="BM22" i="54"/>
  <c r="BM22" i="53"/>
  <c r="BM22" i="52"/>
  <c r="BM22" i="51"/>
  <c r="BM22" i="50"/>
  <c r="BM22" i="49"/>
  <c r="BM22" i="48"/>
  <c r="BM22" i="46"/>
  <c r="BM22" i="44"/>
  <c r="BM22" i="47"/>
  <c r="BM22" i="45"/>
  <c r="BM22" i="42"/>
  <c r="BM22" i="40"/>
  <c r="BM22" i="43"/>
  <c r="BM22" i="41"/>
  <c r="BM22" i="39"/>
  <c r="BM22" i="36"/>
  <c r="BM22" i="38"/>
  <c r="BM22" i="37"/>
  <c r="BM22" i="34"/>
  <c r="BM22" i="33"/>
  <c r="BM22" i="35"/>
  <c r="BM22" i="31"/>
  <c r="BM22" i="26"/>
  <c r="BM22" i="24"/>
  <c r="BM22" i="30"/>
  <c r="BM22" i="28"/>
  <c r="BM22" i="32"/>
  <c r="BM22" i="27"/>
  <c r="BM22" i="25"/>
  <c r="BM22" i="23"/>
  <c r="DM22" i="23" s="1"/>
  <c r="BM22" i="22"/>
  <c r="DM22" i="22" s="1"/>
  <c r="BM22" i="17"/>
  <c r="DM22" i="17" s="1"/>
  <c r="BM22" i="21"/>
  <c r="DM22" i="21" s="1"/>
  <c r="BM22" i="20"/>
  <c r="DM22" i="20" s="1"/>
  <c r="BM22" i="19"/>
  <c r="DM22" i="19" s="1"/>
  <c r="BM22" i="18"/>
  <c r="DM22" i="18" s="1"/>
  <c r="BM22" i="60"/>
  <c r="DM22" i="60" s="1"/>
  <c r="R12" i="20"/>
  <c r="Z9" i="60"/>
  <c r="L12" i="26"/>
  <c r="DK12" i="26"/>
  <c r="R6" i="17"/>
  <c r="M27" i="25"/>
  <c r="DL27" i="25"/>
  <c r="O17" i="23"/>
  <c r="O25" i="22"/>
  <c r="S22" i="17"/>
  <c r="R6" i="19"/>
  <c r="J5" i="61"/>
  <c r="O9" i="22"/>
  <c r="O28" i="23"/>
  <c r="S17" i="19"/>
  <c r="BL4" i="59"/>
  <c r="BL4" i="58"/>
  <c r="BL4" i="57"/>
  <c r="BL4" i="56"/>
  <c r="BL4" i="55"/>
  <c r="BL4" i="54"/>
  <c r="BL4" i="52"/>
  <c r="BL4" i="53"/>
  <c r="BL4" i="50"/>
  <c r="BL4" i="51"/>
  <c r="BL4" i="49"/>
  <c r="BL4" i="48"/>
  <c r="BL4" i="47"/>
  <c r="BL4" i="46"/>
  <c r="BL4" i="45"/>
  <c r="BL4" i="44"/>
  <c r="BL4" i="41"/>
  <c r="BL4" i="40"/>
  <c r="BL4" i="42"/>
  <c r="BL4" i="43"/>
  <c r="BL4" i="39"/>
  <c r="BL4" i="38"/>
  <c r="BL4" i="37"/>
  <c r="BL4" i="35"/>
  <c r="BL4" i="33"/>
  <c r="BL4" i="36"/>
  <c r="BL4" i="34"/>
  <c r="BL4" i="28"/>
  <c r="BL4" i="27"/>
  <c r="BL4" i="32"/>
  <c r="BL4" i="30"/>
  <c r="BL4" i="25"/>
  <c r="BL4" i="24"/>
  <c r="BL4" i="31"/>
  <c r="BL4" i="26"/>
  <c r="BL4" i="23"/>
  <c r="BL4" i="21"/>
  <c r="DL4" i="21" s="1"/>
  <c r="DL29" i="21" s="1"/>
  <c r="BL4" i="20"/>
  <c r="DL4" i="20" s="1"/>
  <c r="DL29" i="20" s="1"/>
  <c r="BL4" i="19"/>
  <c r="DL4" i="19" s="1"/>
  <c r="DL29" i="19" s="1"/>
  <c r="BL4" i="18"/>
  <c r="DL4" i="18" s="1"/>
  <c r="DL29" i="18" s="1"/>
  <c r="BL4" i="17"/>
  <c r="DL4" i="17" s="1"/>
  <c r="DL29" i="17" s="1"/>
  <c r="BL4" i="22"/>
  <c r="DL4" i="22" s="1"/>
  <c r="DL29" i="22" s="1"/>
  <c r="BL4" i="60"/>
  <c r="DL4" i="60" s="1"/>
  <c r="DL29" i="60" s="1"/>
  <c r="S27" i="19"/>
  <c r="I22" i="28"/>
  <c r="DH22" i="28"/>
  <c r="E31" i="1"/>
  <c r="D22" i="6"/>
  <c r="O29" i="16"/>
  <c r="W17" i="10"/>
  <c r="W17" i="15"/>
  <c r="Y17" i="4"/>
  <c r="W15" i="9"/>
  <c r="W14" i="9"/>
  <c r="W13" i="9"/>
  <c r="W16" i="9"/>
  <c r="X7" i="9"/>
  <c r="X12" i="9" s="1"/>
  <c r="V17" i="9"/>
  <c r="X15" i="10"/>
  <c r="X16" i="10"/>
  <c r="X13" i="10"/>
  <c r="X14" i="10"/>
  <c r="Y7" i="10"/>
  <c r="Y12" i="10" s="1"/>
  <c r="Y17" i="13"/>
  <c r="X13" i="15"/>
  <c r="X14" i="15"/>
  <c r="X15" i="15"/>
  <c r="X16" i="15"/>
  <c r="Y7" i="15"/>
  <c r="Y12" i="15" s="1"/>
  <c r="R33" i="13"/>
  <c r="R31" i="13"/>
  <c r="R34" i="13"/>
  <c r="R32" i="13"/>
  <c r="W10" i="6"/>
  <c r="Q30" i="9"/>
  <c r="Q4" i="16" s="1"/>
  <c r="Q31" i="9"/>
  <c r="Q32" i="9"/>
  <c r="Q16" i="16" s="1"/>
  <c r="Q33" i="9"/>
  <c r="Q6" i="16" s="1"/>
  <c r="Q35" i="15"/>
  <c r="Q26" i="16"/>
  <c r="Q7" i="16"/>
  <c r="Q35" i="10"/>
  <c r="Q18" i="16"/>
  <c r="Q47" i="11"/>
  <c r="R31" i="10"/>
  <c r="R32" i="10"/>
  <c r="R8" i="16" s="1"/>
  <c r="R34" i="10"/>
  <c r="R9" i="16" s="1"/>
  <c r="R33" i="10"/>
  <c r="R17" i="16" s="1"/>
  <c r="R32" i="9"/>
  <c r="R16" i="16" s="1"/>
  <c r="R31" i="9"/>
  <c r="R5" i="16" s="1"/>
  <c r="R33" i="9"/>
  <c r="R6" i="16" s="1"/>
  <c r="R30" i="9"/>
  <c r="Q10" i="16"/>
  <c r="Q35" i="4"/>
  <c r="Q22" i="16"/>
  <c r="Q35" i="12"/>
  <c r="R33" i="15"/>
  <c r="R27" i="16" s="1"/>
  <c r="R32" i="15"/>
  <c r="R26" i="16" s="1"/>
  <c r="R34" i="15"/>
  <c r="R28" i="16" s="1"/>
  <c r="R31" i="15"/>
  <c r="R33" i="12"/>
  <c r="R24" i="16" s="1"/>
  <c r="R34" i="12"/>
  <c r="R31" i="12"/>
  <c r="R32" i="12"/>
  <c r="R23" i="16" s="1"/>
  <c r="R33" i="4"/>
  <c r="R11" i="16" s="1"/>
  <c r="R34" i="4"/>
  <c r="R12" i="16" s="1"/>
  <c r="R31" i="4"/>
  <c r="R32" i="4"/>
  <c r="P34" i="9"/>
  <c r="P4" i="16"/>
  <c r="Q35" i="13"/>
  <c r="Z14" i="4"/>
  <c r="Z16" i="4"/>
  <c r="AA7" i="4"/>
  <c r="AA12" i="4" s="1"/>
  <c r="AA13" i="4" s="1"/>
  <c r="Z15" i="4"/>
  <c r="Z13" i="4"/>
  <c r="Z16" i="13"/>
  <c r="Z13" i="13"/>
  <c r="Z14" i="13"/>
  <c r="AA7" i="13"/>
  <c r="AA12" i="13" s="1"/>
  <c r="AA15" i="13" s="1"/>
  <c r="Y17" i="12"/>
  <c r="Z16" i="12"/>
  <c r="Z14" i="12"/>
  <c r="AA7" i="12"/>
  <c r="AA12" i="12" s="1"/>
  <c r="AA15" i="12" s="1"/>
  <c r="Z13" i="12"/>
  <c r="AA10" i="11"/>
  <c r="AA15" i="11" s="1"/>
  <c r="Y23" i="11"/>
  <c r="Z20" i="11"/>
  <c r="Z21" i="11"/>
  <c r="Z22" i="11"/>
  <c r="Z18" i="11"/>
  <c r="Z16" i="11"/>
  <c r="Z17" i="11"/>
  <c r="Z19" i="11"/>
  <c r="X22" i="6"/>
  <c r="X5" i="6"/>
  <c r="U22" i="5"/>
  <c r="V21" i="5"/>
  <c r="Y21" i="6" s="1"/>
  <c r="Y9" i="6" s="1"/>
  <c r="V19" i="5"/>
  <c r="Y19" i="6" s="1"/>
  <c r="Y7" i="6" s="1"/>
  <c r="V20" i="5"/>
  <c r="Y20" i="6" s="1"/>
  <c r="Y8" i="6" s="1"/>
  <c r="V16" i="5"/>
  <c r="Y16" i="6" s="1"/>
  <c r="Y4" i="6" s="1"/>
  <c r="V17" i="5"/>
  <c r="Y17" i="6" s="1"/>
  <c r="Y5" i="6" s="1"/>
  <c r="V18" i="5"/>
  <c r="Y18" i="6" s="1"/>
  <c r="Y6" i="6" s="1"/>
  <c r="V15" i="5"/>
  <c r="Y15" i="6" s="1"/>
  <c r="W10" i="5"/>
  <c r="W14" i="5" s="1"/>
  <c r="Z14" i="6" s="1"/>
  <c r="C33" i="1"/>
  <c r="C24" i="6" s="1"/>
  <c r="D32" i="1"/>
  <c r="J5" i="78" l="1"/>
  <c r="DF9" i="32"/>
  <c r="G9" i="32"/>
  <c r="G18" i="31"/>
  <c r="DF18" i="31"/>
  <c r="G28" i="31"/>
  <c r="DF28" i="31"/>
  <c r="G12" i="32"/>
  <c r="DF12" i="32"/>
  <c r="G16" i="31"/>
  <c r="DF16" i="31"/>
  <c r="G14" i="32"/>
  <c r="DF14" i="32"/>
  <c r="G6" i="31"/>
  <c r="DF6" i="31"/>
  <c r="DF21" i="32"/>
  <c r="G21" i="32"/>
  <c r="H21" i="32" s="1"/>
  <c r="G19" i="32"/>
  <c r="DF19" i="32"/>
  <c r="G22" i="31"/>
  <c r="DF22" i="31"/>
  <c r="DF7" i="31"/>
  <c r="G7" i="31"/>
  <c r="G13" i="32"/>
  <c r="DF13" i="32"/>
  <c r="G23" i="32"/>
  <c r="DF23" i="32"/>
  <c r="G11" i="32"/>
  <c r="DF11" i="32"/>
  <c r="J20" i="27"/>
  <c r="DI20" i="27"/>
  <c r="G17" i="32"/>
  <c r="G5" i="31"/>
  <c r="DK13" i="24"/>
  <c r="L13" i="24"/>
  <c r="G6" i="30"/>
  <c r="Q4" i="17"/>
  <c r="P29" i="17"/>
  <c r="DK12" i="25"/>
  <c r="L12" i="25"/>
  <c r="DH25" i="27"/>
  <c r="DH30" i="27" s="1"/>
  <c r="I25" i="27"/>
  <c r="I4" i="25"/>
  <c r="DH4" i="25"/>
  <c r="DH29" i="25" s="1"/>
  <c r="H29" i="25"/>
  <c r="DI26" i="27"/>
  <c r="J26" i="27"/>
  <c r="G16" i="30"/>
  <c r="G19" i="31"/>
  <c r="DH9" i="27"/>
  <c r="I9" i="27"/>
  <c r="G24" i="31"/>
  <c r="F25" i="31"/>
  <c r="DF25" i="31" s="1"/>
  <c r="K23" i="26"/>
  <c r="DJ23" i="26"/>
  <c r="DK19" i="24"/>
  <c r="DK30" i="24" s="1"/>
  <c r="L19" i="24"/>
  <c r="I17" i="28"/>
  <c r="DH17" i="28"/>
  <c r="G20" i="31"/>
  <c r="DH24" i="28"/>
  <c r="I24" i="28"/>
  <c r="DG18" i="28"/>
  <c r="H23" i="31"/>
  <c r="DF27" i="32"/>
  <c r="H25" i="30"/>
  <c r="DG25" i="30"/>
  <c r="K16" i="25"/>
  <c r="DJ16" i="25"/>
  <c r="DJ30" i="25" s="1"/>
  <c r="J18" i="26"/>
  <c r="DI18" i="26"/>
  <c r="DJ4" i="23"/>
  <c r="DJ29" i="23" s="1"/>
  <c r="K4" i="23"/>
  <c r="J29" i="23"/>
  <c r="J17" i="26"/>
  <c r="DI17" i="26"/>
  <c r="DG11" i="30"/>
  <c r="H11" i="30"/>
  <c r="DH30" i="26"/>
  <c r="O4" i="19"/>
  <c r="N29" i="19"/>
  <c r="I10" i="27"/>
  <c r="DH10" i="27"/>
  <c r="L26" i="25"/>
  <c r="DK26" i="25"/>
  <c r="L22" i="24"/>
  <c r="DK22" i="24"/>
  <c r="F29" i="27"/>
  <c r="DF4" i="27"/>
  <c r="DF29" i="27" s="1"/>
  <c r="DI14" i="27"/>
  <c r="J14" i="27"/>
  <c r="I23" i="28"/>
  <c r="DH23" i="28"/>
  <c r="G26" i="31"/>
  <c r="G5" i="30"/>
  <c r="G15" i="31"/>
  <c r="G10" i="30"/>
  <c r="G20" i="32"/>
  <c r="G18" i="30"/>
  <c r="H18" i="30" s="1"/>
  <c r="F12" i="33"/>
  <c r="DG8" i="30"/>
  <c r="H8" i="30"/>
  <c r="DG25" i="28"/>
  <c r="H25" i="28"/>
  <c r="H20" i="28"/>
  <c r="DG20" i="28"/>
  <c r="DJ19" i="26"/>
  <c r="K19" i="26"/>
  <c r="DG7" i="28"/>
  <c r="H7" i="28"/>
  <c r="L25" i="24"/>
  <c r="DK25" i="24"/>
  <c r="F25" i="32"/>
  <c r="G25" i="32" s="1"/>
  <c r="DJ29" i="24"/>
  <c r="G10" i="31"/>
  <c r="DG10" i="31" s="1"/>
  <c r="DK14" i="24"/>
  <c r="L14" i="24"/>
  <c r="DI19" i="27"/>
  <c r="J19" i="27"/>
  <c r="DG19" i="28"/>
  <c r="H19" i="28"/>
  <c r="DI16" i="26"/>
  <c r="J16" i="26"/>
  <c r="G4" i="27"/>
  <c r="G17" i="31"/>
  <c r="K28" i="26"/>
  <c r="DJ28" i="26"/>
  <c r="K6" i="25"/>
  <c r="DJ6" i="25"/>
  <c r="W7" i="60"/>
  <c r="V29" i="60"/>
  <c r="G22" i="30"/>
  <c r="F24" i="32"/>
  <c r="DF24" i="32" s="1"/>
  <c r="F8" i="32"/>
  <c r="DF8" i="32" s="1"/>
  <c r="L15" i="24"/>
  <c r="DK15" i="24"/>
  <c r="L21" i="24"/>
  <c r="DK21" i="24"/>
  <c r="G7" i="30"/>
  <c r="F18" i="30"/>
  <c r="DF18" i="30" s="1"/>
  <c r="DF30" i="30" s="1"/>
  <c r="F28" i="32"/>
  <c r="DF28" i="32" s="1"/>
  <c r="K19" i="61"/>
  <c r="BO19" i="58" s="1"/>
  <c r="DG18" i="30"/>
  <c r="H10" i="31"/>
  <c r="DG20" i="32"/>
  <c r="H20" i="32"/>
  <c r="BO19" i="59"/>
  <c r="BO19" i="57"/>
  <c r="BO19" i="56"/>
  <c r="BO19" i="55"/>
  <c r="BO19" i="53"/>
  <c r="BO19" i="54"/>
  <c r="BO19" i="52"/>
  <c r="BO19" i="51"/>
  <c r="BO19" i="50"/>
  <c r="BO19" i="48"/>
  <c r="BO19" i="49"/>
  <c r="BO19" i="47"/>
  <c r="BO19" i="46"/>
  <c r="BO19" i="45"/>
  <c r="BO19" i="44"/>
  <c r="BO19" i="42"/>
  <c r="BO19" i="40"/>
  <c r="BO19" i="43"/>
  <c r="BO19" i="41"/>
  <c r="BO19" i="38"/>
  <c r="BO19" i="36"/>
  <c r="BO19" i="37"/>
  <c r="BO19" i="39"/>
  <c r="BO19" i="33"/>
  <c r="BO19" i="32"/>
  <c r="BO19" i="35"/>
  <c r="BO19" i="34"/>
  <c r="BO19" i="26"/>
  <c r="BO19" i="24"/>
  <c r="BO19" i="23"/>
  <c r="BO19" i="31"/>
  <c r="BO19" i="30"/>
  <c r="BO19" i="28"/>
  <c r="BO19" i="27"/>
  <c r="BO19" i="25"/>
  <c r="BO19" i="21"/>
  <c r="DO19" i="21" s="1"/>
  <c r="BO19" i="18"/>
  <c r="DO19" i="18" s="1"/>
  <c r="BO19" i="17"/>
  <c r="DO19" i="17" s="1"/>
  <c r="BO19" i="22"/>
  <c r="DO19" i="22" s="1"/>
  <c r="BO19" i="20"/>
  <c r="DO19" i="20" s="1"/>
  <c r="BO19" i="19"/>
  <c r="DO19" i="19" s="1"/>
  <c r="BO19" i="60"/>
  <c r="DO19" i="60" s="1"/>
  <c r="DM30" i="23"/>
  <c r="C28" i="33"/>
  <c r="D28" i="33" s="1"/>
  <c r="E28" i="33" s="1"/>
  <c r="F28" i="33" s="1"/>
  <c r="B28" i="34"/>
  <c r="B22" i="33"/>
  <c r="C22" i="32"/>
  <c r="D22" i="32" s="1"/>
  <c r="E22" i="32" s="1"/>
  <c r="F22" i="32" s="1"/>
  <c r="C6" i="33"/>
  <c r="B6" i="34"/>
  <c r="C9" i="33"/>
  <c r="D9" i="33" s="1"/>
  <c r="E9" i="33" s="1"/>
  <c r="F9" i="33" s="1"/>
  <c r="B9" i="34"/>
  <c r="B18" i="33"/>
  <c r="C18" i="32"/>
  <c r="D18" i="32" s="1"/>
  <c r="E18" i="32" s="1"/>
  <c r="F18" i="32" s="1"/>
  <c r="B4" i="33"/>
  <c r="C4" i="32"/>
  <c r="H18" i="31"/>
  <c r="DG18" i="31"/>
  <c r="J22" i="28"/>
  <c r="DI22" i="28"/>
  <c r="P28" i="23"/>
  <c r="P9" i="22"/>
  <c r="S6" i="19"/>
  <c r="P25" i="22"/>
  <c r="S6" i="17"/>
  <c r="AA9" i="60"/>
  <c r="I18" i="28"/>
  <c r="DH18" i="28"/>
  <c r="Q15" i="21"/>
  <c r="T24" i="18"/>
  <c r="Q26" i="22"/>
  <c r="N11" i="25"/>
  <c r="DM11" i="25"/>
  <c r="BN18" i="59"/>
  <c r="BN18" i="58"/>
  <c r="BN18" i="57"/>
  <c r="BN18" i="56"/>
  <c r="BN18" i="55"/>
  <c r="BN18" i="53"/>
  <c r="BN18" i="54"/>
  <c r="BN18" i="51"/>
  <c r="BN18" i="52"/>
  <c r="BN18" i="50"/>
  <c r="BN18" i="49"/>
  <c r="BN18" i="48"/>
  <c r="BN18" i="45"/>
  <c r="BN18" i="44"/>
  <c r="BN18" i="47"/>
  <c r="BN18" i="46"/>
  <c r="BN18" i="43"/>
  <c r="BN18" i="42"/>
  <c r="BN18" i="41"/>
  <c r="BN18" i="40"/>
  <c r="BN18" i="38"/>
  <c r="BN18" i="36"/>
  <c r="BN18" i="37"/>
  <c r="BN18" i="39"/>
  <c r="BN18" i="33"/>
  <c r="BN18" i="35"/>
  <c r="BN18" i="34"/>
  <c r="BN18" i="28"/>
  <c r="BN18" i="27"/>
  <c r="BN18" i="25"/>
  <c r="BN18" i="24"/>
  <c r="BN18" i="32"/>
  <c r="BN18" i="31"/>
  <c r="BN18" i="30"/>
  <c r="BN18" i="26"/>
  <c r="BN18" i="22"/>
  <c r="DN18" i="22" s="1"/>
  <c r="BN18" i="19"/>
  <c r="DN18" i="19" s="1"/>
  <c r="BN18" i="20"/>
  <c r="DN18" i="20" s="1"/>
  <c r="BN18" i="18"/>
  <c r="DN18" i="18" s="1"/>
  <c r="BN18" i="17"/>
  <c r="DN18" i="17" s="1"/>
  <c r="BN18" i="23"/>
  <c r="DN18" i="23" s="1"/>
  <c r="BN18" i="21"/>
  <c r="DN18" i="21" s="1"/>
  <c r="BN18" i="60"/>
  <c r="DN18" i="60" s="1"/>
  <c r="M13" i="25"/>
  <c r="DL13" i="25"/>
  <c r="BN21" i="59"/>
  <c r="BN21" i="58"/>
  <c r="BN21" i="57"/>
  <c r="BN21" i="56"/>
  <c r="BN21" i="55"/>
  <c r="BN21" i="54"/>
  <c r="BN21" i="53"/>
  <c r="BN21" i="52"/>
  <c r="BN21" i="51"/>
  <c r="BN21" i="50"/>
  <c r="BN21" i="49"/>
  <c r="BN21" i="48"/>
  <c r="BN21" i="45"/>
  <c r="BN21" i="47"/>
  <c r="BN21" i="46"/>
  <c r="BN21" i="44"/>
  <c r="BN21" i="41"/>
  <c r="BN21" i="42"/>
  <c r="BN21" i="40"/>
  <c r="BN21" i="43"/>
  <c r="BN21" i="39"/>
  <c r="BN21" i="36"/>
  <c r="BN21" i="38"/>
  <c r="BN21" i="37"/>
  <c r="BN21" i="34"/>
  <c r="BN21" i="35"/>
  <c r="BN21" i="33"/>
  <c r="BN21" i="32"/>
  <c r="BN21" i="31"/>
  <c r="BN21" i="27"/>
  <c r="BN21" i="25"/>
  <c r="BN21" i="30"/>
  <c r="BN21" i="28"/>
  <c r="BN21" i="26"/>
  <c r="BN21" i="24"/>
  <c r="BN21" i="23"/>
  <c r="DN21" i="23" s="1"/>
  <c r="BN21" i="22"/>
  <c r="DN21" i="22" s="1"/>
  <c r="BN21" i="19"/>
  <c r="DN21" i="19" s="1"/>
  <c r="BN21" i="21"/>
  <c r="DN21" i="21" s="1"/>
  <c r="BN21" i="20"/>
  <c r="DN21" i="20" s="1"/>
  <c r="BN21" i="17"/>
  <c r="DN21" i="17" s="1"/>
  <c r="BN21" i="18"/>
  <c r="DN21" i="18" s="1"/>
  <c r="BN21" i="60"/>
  <c r="DN21" i="60" s="1"/>
  <c r="DJ27" i="28"/>
  <c r="K27" i="28"/>
  <c r="BN11" i="59"/>
  <c r="BN11" i="58"/>
  <c r="BN11" i="57"/>
  <c r="BN11" i="56"/>
  <c r="BN11" i="55"/>
  <c r="BN11" i="54"/>
  <c r="BN11" i="52"/>
  <c r="BN11" i="53"/>
  <c r="BN11" i="51"/>
  <c r="BN11" i="50"/>
  <c r="BN11" i="48"/>
  <c r="BN11" i="49"/>
  <c r="BN11" i="46"/>
  <c r="BN11" i="45"/>
  <c r="BN11" i="44"/>
  <c r="BN11" i="47"/>
  <c r="BN11" i="41"/>
  <c r="BN11" i="40"/>
  <c r="BN11" i="43"/>
  <c r="BN11" i="42"/>
  <c r="BN11" i="39"/>
  <c r="BN11" i="38"/>
  <c r="BN11" i="37"/>
  <c r="BN11" i="36"/>
  <c r="BN11" i="35"/>
  <c r="BN11" i="33"/>
  <c r="BN11" i="34"/>
  <c r="BN11" i="28"/>
  <c r="BN11" i="30"/>
  <c r="BN11" i="26"/>
  <c r="BN11" i="24"/>
  <c r="DN11" i="24" s="1"/>
  <c r="BN11" i="32"/>
  <c r="BN11" i="31"/>
  <c r="BN11" i="27"/>
  <c r="BN11" i="25"/>
  <c r="BN11" i="20"/>
  <c r="DN11" i="20" s="1"/>
  <c r="BN11" i="23"/>
  <c r="DN11" i="23" s="1"/>
  <c r="BN11" i="18"/>
  <c r="DN11" i="18" s="1"/>
  <c r="BN11" i="22"/>
  <c r="DN11" i="22" s="1"/>
  <c r="BN11" i="21"/>
  <c r="DN11" i="21" s="1"/>
  <c r="BN11" i="17"/>
  <c r="DN11" i="17" s="1"/>
  <c r="BN11" i="19"/>
  <c r="DN11" i="19" s="1"/>
  <c r="BN11" i="60"/>
  <c r="DN11" i="60" s="1"/>
  <c r="AA13" i="60"/>
  <c r="T24" i="19"/>
  <c r="R5" i="19"/>
  <c r="Q13" i="22"/>
  <c r="DM10" i="24"/>
  <c r="N10" i="24"/>
  <c r="O18" i="23"/>
  <c r="T9" i="19"/>
  <c r="BN7" i="59"/>
  <c r="BN7" i="58"/>
  <c r="BN7" i="57"/>
  <c r="BN7" i="56"/>
  <c r="BN7" i="55"/>
  <c r="BN7" i="54"/>
  <c r="BN7" i="53"/>
  <c r="BN7" i="52"/>
  <c r="BN7" i="50"/>
  <c r="BN7" i="51"/>
  <c r="BN7" i="48"/>
  <c r="BN7" i="49"/>
  <c r="BN7" i="47"/>
  <c r="BN7" i="45"/>
  <c r="BN7" i="44"/>
  <c r="BN7" i="46"/>
  <c r="BN7" i="43"/>
  <c r="BN7" i="41"/>
  <c r="BN7" i="42"/>
  <c r="BN7" i="40"/>
  <c r="BN7" i="37"/>
  <c r="BN7" i="39"/>
  <c r="BN7" i="36"/>
  <c r="BN7" i="38"/>
  <c r="BN7" i="34"/>
  <c r="BN7" i="35"/>
  <c r="BN7" i="33"/>
  <c r="BN7" i="27"/>
  <c r="BN7" i="26"/>
  <c r="BN7" i="25"/>
  <c r="BN7" i="31"/>
  <c r="BN7" i="30"/>
  <c r="BN7" i="28"/>
  <c r="BN7" i="32"/>
  <c r="BN7" i="24"/>
  <c r="BN7" i="23"/>
  <c r="DN7" i="23" s="1"/>
  <c r="BN7" i="22"/>
  <c r="DN7" i="22" s="1"/>
  <c r="BN7" i="18"/>
  <c r="DN7" i="18" s="1"/>
  <c r="BN7" i="17"/>
  <c r="DN7" i="17" s="1"/>
  <c r="BN7" i="21"/>
  <c r="DN7" i="21" s="1"/>
  <c r="BN7" i="20"/>
  <c r="DN7" i="20" s="1"/>
  <c r="BN7" i="19"/>
  <c r="DN7" i="19" s="1"/>
  <c r="BN7" i="60"/>
  <c r="DN7" i="60" s="1"/>
  <c r="M20" i="26"/>
  <c r="DL20" i="26"/>
  <c r="Q20" i="22"/>
  <c r="DM30" i="60"/>
  <c r="DM30" i="19"/>
  <c r="R16" i="18"/>
  <c r="P6" i="22"/>
  <c r="DJ18" i="27"/>
  <c r="K18" i="27"/>
  <c r="K29" i="24"/>
  <c r="DK4" i="24"/>
  <c r="L4" i="24"/>
  <c r="DH12" i="31"/>
  <c r="I12" i="31"/>
  <c r="R17" i="21"/>
  <c r="O25" i="23"/>
  <c r="DH23" i="31"/>
  <c r="I23" i="31"/>
  <c r="DG28" i="31"/>
  <c r="H28" i="31"/>
  <c r="S15" i="18"/>
  <c r="BO15" i="59"/>
  <c r="BO15" i="58"/>
  <c r="BO15" i="57"/>
  <c r="BO15" i="56"/>
  <c r="BO15" i="55"/>
  <c r="BO15" i="54"/>
  <c r="BO15" i="52"/>
  <c r="BO15" i="53"/>
  <c r="BO15" i="50"/>
  <c r="BO15" i="51"/>
  <c r="BO15" i="49"/>
  <c r="BO15" i="48"/>
  <c r="BO15" i="47"/>
  <c r="BO15" i="46"/>
  <c r="BO15" i="44"/>
  <c r="BO15" i="45"/>
  <c r="BO15" i="43"/>
  <c r="BO15" i="42"/>
  <c r="BO15" i="41"/>
  <c r="BO15" i="40"/>
  <c r="BO15" i="37"/>
  <c r="BO15" i="39"/>
  <c r="BO15" i="36"/>
  <c r="BO15" i="38"/>
  <c r="BO15" i="34"/>
  <c r="BO15" i="32"/>
  <c r="BO15" i="35"/>
  <c r="BO15" i="33"/>
  <c r="BO15" i="25"/>
  <c r="BO15" i="24"/>
  <c r="BO15" i="31"/>
  <c r="BO15" i="30"/>
  <c r="BO15" i="28"/>
  <c r="BO15" i="26"/>
  <c r="BO15" i="27"/>
  <c r="BO15" i="18"/>
  <c r="DO15" i="18" s="1"/>
  <c r="BO15" i="21"/>
  <c r="DO15" i="21" s="1"/>
  <c r="BO15" i="20"/>
  <c r="DO15" i="20" s="1"/>
  <c r="BO15" i="23"/>
  <c r="DO15" i="23" s="1"/>
  <c r="BO15" i="19"/>
  <c r="DO15" i="19" s="1"/>
  <c r="BO15" i="22"/>
  <c r="DO15" i="22" s="1"/>
  <c r="BO15" i="17"/>
  <c r="DO15" i="17" s="1"/>
  <c r="BO15" i="60"/>
  <c r="DO15" i="60" s="1"/>
  <c r="DM30" i="21"/>
  <c r="S14" i="19"/>
  <c r="T27" i="18"/>
  <c r="O23" i="24"/>
  <c r="DM17" i="25"/>
  <c r="N17" i="25"/>
  <c r="DI26" i="30"/>
  <c r="J26" i="30"/>
  <c r="DM6" i="24"/>
  <c r="N6" i="24"/>
  <c r="BN14" i="59"/>
  <c r="BN14" i="58"/>
  <c r="BN14" i="57"/>
  <c r="BN14" i="56"/>
  <c r="BN14" i="55"/>
  <c r="BN14" i="54"/>
  <c r="BN14" i="53"/>
  <c r="BN14" i="52"/>
  <c r="BN14" i="51"/>
  <c r="BN14" i="50"/>
  <c r="BN14" i="49"/>
  <c r="BN14" i="48"/>
  <c r="BN14" i="45"/>
  <c r="BN14" i="44"/>
  <c r="BN14" i="47"/>
  <c r="BN14" i="46"/>
  <c r="BN14" i="42"/>
  <c r="BN14" i="41"/>
  <c r="BN14" i="40"/>
  <c r="BN14" i="43"/>
  <c r="BN14" i="39"/>
  <c r="BN14" i="38"/>
  <c r="BN14" i="36"/>
  <c r="BN14" i="37"/>
  <c r="BN14" i="35"/>
  <c r="BN14" i="33"/>
  <c r="BN14" i="34"/>
  <c r="BN14" i="30"/>
  <c r="BN14" i="28"/>
  <c r="BN14" i="26"/>
  <c r="BN14" i="32"/>
  <c r="BN14" i="27"/>
  <c r="BN14" i="25"/>
  <c r="BN14" i="31"/>
  <c r="BN14" i="24"/>
  <c r="BN14" i="21"/>
  <c r="DN14" i="21" s="1"/>
  <c r="BN14" i="20"/>
  <c r="DN14" i="20" s="1"/>
  <c r="BN14" i="23"/>
  <c r="DN14" i="23" s="1"/>
  <c r="BN14" i="19"/>
  <c r="DN14" i="19" s="1"/>
  <c r="BN14" i="22"/>
  <c r="DN14" i="22" s="1"/>
  <c r="BN14" i="18"/>
  <c r="DN14" i="18" s="1"/>
  <c r="BN14" i="17"/>
  <c r="DN14" i="17" s="1"/>
  <c r="BN14" i="60"/>
  <c r="DN14" i="60" s="1"/>
  <c r="AA8" i="60"/>
  <c r="O4" i="21"/>
  <c r="N29" i="21"/>
  <c r="U7" i="17"/>
  <c r="D25" i="32"/>
  <c r="E25" i="32" s="1"/>
  <c r="K17" i="27"/>
  <c r="DJ17" i="27"/>
  <c r="J4" i="61"/>
  <c r="J4" i="78" s="1"/>
  <c r="K11" i="28"/>
  <c r="DJ11" i="28"/>
  <c r="Q23" i="22"/>
  <c r="M15" i="26"/>
  <c r="DL15" i="26"/>
  <c r="DK23" i="27"/>
  <c r="L23" i="27"/>
  <c r="BN6" i="59"/>
  <c r="BN6" i="58"/>
  <c r="BN6" i="57"/>
  <c r="BN6" i="56"/>
  <c r="BN6" i="55"/>
  <c r="BN6" i="54"/>
  <c r="BN6" i="53"/>
  <c r="BN6" i="52"/>
  <c r="BN6" i="51"/>
  <c r="BN6" i="50"/>
  <c r="BN6" i="48"/>
  <c r="BN6" i="49"/>
  <c r="BN6" i="47"/>
  <c r="BN6" i="45"/>
  <c r="BN6" i="44"/>
  <c r="BN6" i="46"/>
  <c r="BN6" i="42"/>
  <c r="BN6" i="40"/>
  <c r="BN6" i="43"/>
  <c r="BN6" i="41"/>
  <c r="BN6" i="38"/>
  <c r="BN6" i="39"/>
  <c r="BN6" i="37"/>
  <c r="BN6" i="36"/>
  <c r="BN6" i="35"/>
  <c r="BN6" i="33"/>
  <c r="BN6" i="34"/>
  <c r="BN6" i="28"/>
  <c r="BN6" i="32"/>
  <c r="BN6" i="27"/>
  <c r="BN6" i="25"/>
  <c r="BN6" i="24"/>
  <c r="BN6" i="30"/>
  <c r="BN6" i="26"/>
  <c r="BN6" i="31"/>
  <c r="BN6" i="21"/>
  <c r="DN6" i="21" s="1"/>
  <c r="BN6" i="20"/>
  <c r="DN6" i="20" s="1"/>
  <c r="BN6" i="19"/>
  <c r="DN6" i="19" s="1"/>
  <c r="BN6" i="23"/>
  <c r="DN6" i="23" s="1"/>
  <c r="BN6" i="22"/>
  <c r="DN6" i="22" s="1"/>
  <c r="BN6" i="18"/>
  <c r="DN6" i="18" s="1"/>
  <c r="BN6" i="17"/>
  <c r="DN6" i="17" s="1"/>
  <c r="BN6" i="60"/>
  <c r="DN6" i="60" s="1"/>
  <c r="L25" i="26"/>
  <c r="DK25" i="26"/>
  <c r="AA28" i="60"/>
  <c r="S7" i="19"/>
  <c r="M21" i="25"/>
  <c r="DL21" i="25"/>
  <c r="K20" i="61"/>
  <c r="DI5" i="28"/>
  <c r="J5" i="28"/>
  <c r="DK24" i="27"/>
  <c r="L24" i="27"/>
  <c r="L8" i="27"/>
  <c r="DK8" i="27"/>
  <c r="DM20" i="24"/>
  <c r="N20" i="24"/>
  <c r="S22" i="19"/>
  <c r="DL8" i="26"/>
  <c r="M8" i="26"/>
  <c r="BN13" i="59"/>
  <c r="BN13" i="58"/>
  <c r="BN13" i="57"/>
  <c r="BN13" i="56"/>
  <c r="BN13" i="55"/>
  <c r="BN13" i="54"/>
  <c r="BN13" i="52"/>
  <c r="BN13" i="53"/>
  <c r="BN13" i="50"/>
  <c r="BN13" i="51"/>
  <c r="BN13" i="49"/>
  <c r="BN13" i="48"/>
  <c r="BN13" i="46"/>
  <c r="BN13" i="45"/>
  <c r="BN13" i="44"/>
  <c r="BN13" i="47"/>
  <c r="BN13" i="43"/>
  <c r="BN13" i="42"/>
  <c r="BN13" i="41"/>
  <c r="BN13" i="40"/>
  <c r="BN13" i="39"/>
  <c r="BN13" i="38"/>
  <c r="BN13" i="37"/>
  <c r="BN13" i="36"/>
  <c r="BN13" i="34"/>
  <c r="BN13" i="32"/>
  <c r="BN13" i="35"/>
  <c r="BN13" i="33"/>
  <c r="BN13" i="30"/>
  <c r="BN13" i="28"/>
  <c r="BN13" i="31"/>
  <c r="BN13" i="27"/>
  <c r="BN13" i="26"/>
  <c r="BN13" i="25"/>
  <c r="BN13" i="24"/>
  <c r="BN13" i="21"/>
  <c r="DN13" i="21" s="1"/>
  <c r="BN13" i="20"/>
  <c r="DN13" i="20" s="1"/>
  <c r="BN13" i="23"/>
  <c r="DN13" i="23" s="1"/>
  <c r="BN13" i="17"/>
  <c r="DN13" i="17" s="1"/>
  <c r="BN13" i="22"/>
  <c r="DN13" i="22" s="1"/>
  <c r="BN13" i="19"/>
  <c r="DN13" i="19" s="1"/>
  <c r="BN13" i="18"/>
  <c r="DN13" i="18" s="1"/>
  <c r="BN13" i="60"/>
  <c r="DN13" i="60" s="1"/>
  <c r="R26" i="21"/>
  <c r="R10" i="20"/>
  <c r="DI17" i="30"/>
  <c r="J17" i="30"/>
  <c r="R24" i="21"/>
  <c r="J16" i="28"/>
  <c r="DI16" i="28"/>
  <c r="BN27" i="59"/>
  <c r="BN27" i="58"/>
  <c r="BN27" i="57"/>
  <c r="BN27" i="56"/>
  <c r="BN27" i="55"/>
  <c r="BN27" i="53"/>
  <c r="BN27" i="54"/>
  <c r="BN27" i="51"/>
  <c r="BN27" i="52"/>
  <c r="BN27" i="49"/>
  <c r="BN27" i="50"/>
  <c r="BN27" i="48"/>
  <c r="BN27" i="47"/>
  <c r="BN27" i="45"/>
  <c r="BN27" i="44"/>
  <c r="BN27" i="46"/>
  <c r="BN27" i="41"/>
  <c r="BN27" i="43"/>
  <c r="BN27" i="40"/>
  <c r="BN27" i="42"/>
  <c r="BN27" i="39"/>
  <c r="BN27" i="38"/>
  <c r="BN27" i="37"/>
  <c r="BN27" i="36"/>
  <c r="BN27" i="35"/>
  <c r="BN27" i="33"/>
  <c r="BN27" i="34"/>
  <c r="BN27" i="32"/>
  <c r="BN27" i="30"/>
  <c r="BN27" i="28"/>
  <c r="BN27" i="26"/>
  <c r="BN27" i="25"/>
  <c r="BN27" i="31"/>
  <c r="BN27" i="27"/>
  <c r="BN27" i="24"/>
  <c r="DN27" i="24" s="1"/>
  <c r="BN27" i="23"/>
  <c r="DN27" i="23" s="1"/>
  <c r="BN27" i="19"/>
  <c r="DN27" i="19" s="1"/>
  <c r="BN27" i="18"/>
  <c r="DN27" i="18" s="1"/>
  <c r="BN27" i="21"/>
  <c r="DN27" i="21" s="1"/>
  <c r="BN27" i="20"/>
  <c r="DN27" i="20" s="1"/>
  <c r="BN27" i="17"/>
  <c r="DN27" i="17" s="1"/>
  <c r="BN27" i="22"/>
  <c r="DN27" i="22" s="1"/>
  <c r="BN27" i="60"/>
  <c r="DN27" i="60" s="1"/>
  <c r="N14" i="25"/>
  <c r="DM14" i="25"/>
  <c r="DJ6" i="27"/>
  <c r="K6" i="27"/>
  <c r="R12" i="21"/>
  <c r="R6" i="18"/>
  <c r="R22" i="20"/>
  <c r="S23" i="20"/>
  <c r="DL10" i="25"/>
  <c r="M10" i="25"/>
  <c r="R8" i="21"/>
  <c r="DK22" i="26"/>
  <c r="L22" i="26"/>
  <c r="Q9" i="21"/>
  <c r="Q7" i="21"/>
  <c r="BN19" i="59"/>
  <c r="BN19" i="58"/>
  <c r="BN19" i="57"/>
  <c r="BN19" i="56"/>
  <c r="BN19" i="55"/>
  <c r="BN19" i="53"/>
  <c r="BN19" i="54"/>
  <c r="BN19" i="52"/>
  <c r="BN19" i="51"/>
  <c r="BN19" i="50"/>
  <c r="BN19" i="49"/>
  <c r="BN19" i="48"/>
  <c r="BN19" i="47"/>
  <c r="BN19" i="46"/>
  <c r="BN19" i="45"/>
  <c r="BN19" i="44"/>
  <c r="BN19" i="41"/>
  <c r="BN19" i="42"/>
  <c r="BN19" i="40"/>
  <c r="BN19" i="43"/>
  <c r="BN19" i="39"/>
  <c r="BN19" i="38"/>
  <c r="BN19" i="36"/>
  <c r="BN19" i="37"/>
  <c r="BN19" i="35"/>
  <c r="BN19" i="34"/>
  <c r="BN19" i="33"/>
  <c r="BN19" i="27"/>
  <c r="BN19" i="25"/>
  <c r="BN19" i="26"/>
  <c r="BN19" i="24"/>
  <c r="BN19" i="23"/>
  <c r="DN19" i="23" s="1"/>
  <c r="BN19" i="32"/>
  <c r="BN19" i="31"/>
  <c r="BN19" i="30"/>
  <c r="BN19" i="28"/>
  <c r="BN19" i="20"/>
  <c r="DN19" i="20" s="1"/>
  <c r="BN19" i="19"/>
  <c r="DN19" i="19" s="1"/>
  <c r="BN19" i="21"/>
  <c r="DN19" i="21" s="1"/>
  <c r="BN19" i="18"/>
  <c r="DN19" i="18" s="1"/>
  <c r="BN19" i="17"/>
  <c r="DN19" i="17" s="1"/>
  <c r="BN19" i="22"/>
  <c r="DN19" i="22" s="1"/>
  <c r="BN19" i="60"/>
  <c r="DN19" i="60" s="1"/>
  <c r="P23" i="23"/>
  <c r="K8" i="61"/>
  <c r="AA15" i="60"/>
  <c r="DI9" i="30"/>
  <c r="J9" i="30"/>
  <c r="R19" i="20"/>
  <c r="R7" i="20"/>
  <c r="T28" i="17"/>
  <c r="DK13" i="27"/>
  <c r="L13" i="27"/>
  <c r="BN10" i="59"/>
  <c r="BN10" i="58"/>
  <c r="BN10" i="57"/>
  <c r="BN10" i="56"/>
  <c r="BN10" i="55"/>
  <c r="BN10" i="54"/>
  <c r="BN10" i="53"/>
  <c r="BN10" i="52"/>
  <c r="BN10" i="50"/>
  <c r="BN10" i="51"/>
  <c r="BN10" i="48"/>
  <c r="BN10" i="49"/>
  <c r="BN10" i="46"/>
  <c r="BN10" i="45"/>
  <c r="BN10" i="44"/>
  <c r="BN10" i="47"/>
  <c r="BN10" i="43"/>
  <c r="BN10" i="42"/>
  <c r="BN10" i="41"/>
  <c r="BN10" i="40"/>
  <c r="BN10" i="39"/>
  <c r="BN10" i="38"/>
  <c r="BN10" i="37"/>
  <c r="BN10" i="36"/>
  <c r="BN10" i="33"/>
  <c r="BN10" i="34"/>
  <c r="BN10" i="35"/>
  <c r="BN10" i="27"/>
  <c r="BN10" i="32"/>
  <c r="BN10" i="30"/>
  <c r="BN10" i="28"/>
  <c r="BN10" i="31"/>
  <c r="BN10" i="26"/>
  <c r="BN10" i="25"/>
  <c r="BN10" i="24"/>
  <c r="BN10" i="22"/>
  <c r="DN10" i="22" s="1"/>
  <c r="BN10" i="21"/>
  <c r="DN10" i="21" s="1"/>
  <c r="BN10" i="19"/>
  <c r="DN10" i="19" s="1"/>
  <c r="BN10" i="20"/>
  <c r="DN10" i="20" s="1"/>
  <c r="BN10" i="18"/>
  <c r="DN10" i="18" s="1"/>
  <c r="BN10" i="17"/>
  <c r="DN10" i="17" s="1"/>
  <c r="BN10" i="23"/>
  <c r="DN10" i="23" s="1"/>
  <c r="BN10" i="60"/>
  <c r="DN10" i="60" s="1"/>
  <c r="AA14" i="60"/>
  <c r="S8" i="20"/>
  <c r="DJ28" i="28"/>
  <c r="K28" i="28"/>
  <c r="T21" i="17"/>
  <c r="Q21" i="22"/>
  <c r="Z18" i="60"/>
  <c r="BN16" i="59"/>
  <c r="BN16" i="58"/>
  <c r="BN16" i="57"/>
  <c r="BN16" i="56"/>
  <c r="BN16" i="55"/>
  <c r="BN16" i="54"/>
  <c r="BN16" i="53"/>
  <c r="BN16" i="52"/>
  <c r="BN16" i="50"/>
  <c r="BN16" i="51"/>
  <c r="BN16" i="49"/>
  <c r="BN16" i="48"/>
  <c r="BN16" i="47"/>
  <c r="BN16" i="44"/>
  <c r="BN16" i="46"/>
  <c r="BN16" i="45"/>
  <c r="BN16" i="43"/>
  <c r="BN16" i="42"/>
  <c r="BN16" i="41"/>
  <c r="BN16" i="40"/>
  <c r="BN16" i="37"/>
  <c r="BN16" i="36"/>
  <c r="BN16" i="39"/>
  <c r="BN16" i="38"/>
  <c r="BN16" i="34"/>
  <c r="BN16" i="33"/>
  <c r="BN16" i="32"/>
  <c r="BN16" i="35"/>
  <c r="BN16" i="25"/>
  <c r="BN16" i="24"/>
  <c r="BN16" i="31"/>
  <c r="BN16" i="28"/>
  <c r="BN16" i="30"/>
  <c r="BN16" i="26"/>
  <c r="BN16" i="27"/>
  <c r="BN16" i="18"/>
  <c r="DN16" i="18" s="1"/>
  <c r="BN16" i="20"/>
  <c r="DN16" i="20" s="1"/>
  <c r="BN16" i="19"/>
  <c r="DN16" i="19" s="1"/>
  <c r="BN16" i="23"/>
  <c r="DN16" i="23" s="1"/>
  <c r="BN16" i="21"/>
  <c r="DN16" i="21" s="1"/>
  <c r="BN16" i="17"/>
  <c r="DN16" i="17" s="1"/>
  <c r="BN16" i="22"/>
  <c r="DN16" i="22" s="1"/>
  <c r="BN16" i="60"/>
  <c r="DN16" i="60" s="1"/>
  <c r="DF12" i="33"/>
  <c r="N8" i="25"/>
  <c r="DM8" i="25"/>
  <c r="B29" i="31"/>
  <c r="C12" i="33"/>
  <c r="D12" i="33" s="1"/>
  <c r="E12" i="33" s="1"/>
  <c r="B12" i="34"/>
  <c r="C26" i="33"/>
  <c r="B26" i="34"/>
  <c r="C5" i="33"/>
  <c r="B5" i="34"/>
  <c r="C8" i="33"/>
  <c r="D8" i="33" s="1"/>
  <c r="E8" i="33" s="1"/>
  <c r="F8" i="33" s="1"/>
  <c r="B8" i="34"/>
  <c r="B6" i="33"/>
  <c r="C6" i="32"/>
  <c r="D6" i="32" s="1"/>
  <c r="E6" i="32" s="1"/>
  <c r="F6" i="32" s="1"/>
  <c r="H6" i="31"/>
  <c r="DG6" i="31"/>
  <c r="T27" i="19"/>
  <c r="DG23" i="32"/>
  <c r="H23" i="32"/>
  <c r="S17" i="18"/>
  <c r="K11" i="61"/>
  <c r="DI6" i="28"/>
  <c r="J6" i="28"/>
  <c r="S18" i="18"/>
  <c r="R15" i="20"/>
  <c r="K7" i="61"/>
  <c r="P16" i="22"/>
  <c r="AD4" i="60"/>
  <c r="DF25" i="32"/>
  <c r="S9" i="20"/>
  <c r="I21" i="31"/>
  <c r="DH21" i="31"/>
  <c r="M29" i="22"/>
  <c r="N4" i="22"/>
  <c r="Q28" i="22"/>
  <c r="K5" i="27"/>
  <c r="DJ5" i="27"/>
  <c r="T20" i="17"/>
  <c r="S17" i="20"/>
  <c r="DJ16" i="27"/>
  <c r="K16" i="27"/>
  <c r="R21" i="20"/>
  <c r="K26" i="28"/>
  <c r="DJ26" i="28"/>
  <c r="S28" i="18"/>
  <c r="J14" i="28"/>
  <c r="DI14" i="28"/>
  <c r="AA24" i="60"/>
  <c r="H19" i="32"/>
  <c r="DG19" i="32"/>
  <c r="H13" i="32"/>
  <c r="DG13" i="32"/>
  <c r="T23" i="19"/>
  <c r="R5" i="18"/>
  <c r="T28" i="19"/>
  <c r="R28" i="21"/>
  <c r="R6" i="20"/>
  <c r="P20" i="23"/>
  <c r="U25" i="17"/>
  <c r="Q24" i="22"/>
  <c r="S8" i="18"/>
  <c r="S11" i="18"/>
  <c r="P18" i="22"/>
  <c r="S21" i="19"/>
  <c r="R21" i="21"/>
  <c r="M15" i="25"/>
  <c r="DL15" i="25"/>
  <c r="S16" i="19"/>
  <c r="R16" i="20"/>
  <c r="K14" i="61"/>
  <c r="DK21" i="27"/>
  <c r="L21" i="27"/>
  <c r="P7" i="22"/>
  <c r="S21" i="18"/>
  <c r="H22" i="31"/>
  <c r="DG22" i="31"/>
  <c r="BM4" i="59"/>
  <c r="BM4" i="58"/>
  <c r="BM4" i="57"/>
  <c r="BM4" i="56"/>
  <c r="BM4" i="55"/>
  <c r="BM4" i="54"/>
  <c r="BM4" i="52"/>
  <c r="BM4" i="53"/>
  <c r="BM4" i="51"/>
  <c r="BM4" i="50"/>
  <c r="BM4" i="49"/>
  <c r="BM4" i="48"/>
  <c r="BM4" i="47"/>
  <c r="BM4" i="46"/>
  <c r="BM4" i="45"/>
  <c r="BM4" i="44"/>
  <c r="BM4" i="40"/>
  <c r="BM4" i="42"/>
  <c r="BM4" i="43"/>
  <c r="BM4" i="41"/>
  <c r="BM4" i="39"/>
  <c r="BM4" i="38"/>
  <c r="BM4" i="37"/>
  <c r="BM4" i="35"/>
  <c r="BM4" i="33"/>
  <c r="BM4" i="36"/>
  <c r="BM4" i="34"/>
  <c r="BM4" i="28"/>
  <c r="BM4" i="27"/>
  <c r="BM4" i="32"/>
  <c r="BM4" i="30"/>
  <c r="BM4" i="25"/>
  <c r="BM4" i="24"/>
  <c r="BM4" i="31"/>
  <c r="BM4" i="26"/>
  <c r="BM4" i="20"/>
  <c r="DM4" i="20" s="1"/>
  <c r="DM29" i="20" s="1"/>
  <c r="BM4" i="19"/>
  <c r="DM4" i="19" s="1"/>
  <c r="DM29" i="19" s="1"/>
  <c r="BM4" i="18"/>
  <c r="DM4" i="18" s="1"/>
  <c r="DM29" i="18" s="1"/>
  <c r="BM4" i="17"/>
  <c r="DM4" i="17" s="1"/>
  <c r="DM29" i="17" s="1"/>
  <c r="BM4" i="22"/>
  <c r="DM4" i="22" s="1"/>
  <c r="DM29" i="22" s="1"/>
  <c r="BM4" i="23"/>
  <c r="BM4" i="21"/>
  <c r="DM4" i="21" s="1"/>
  <c r="DM29" i="21" s="1"/>
  <c r="BM4" i="60"/>
  <c r="DM4" i="60" s="1"/>
  <c r="DM29" i="60" s="1"/>
  <c r="J9" i="28"/>
  <c r="DI9" i="28"/>
  <c r="DL18" i="24"/>
  <c r="M18" i="24"/>
  <c r="Q14" i="21"/>
  <c r="BN12" i="59"/>
  <c r="BN12" i="58"/>
  <c r="BN12" i="57"/>
  <c r="BN12" i="56"/>
  <c r="BN12" i="54"/>
  <c r="BN12" i="55"/>
  <c r="BN12" i="53"/>
  <c r="BN12" i="52"/>
  <c r="BN12" i="50"/>
  <c r="BN12" i="51"/>
  <c r="BN12" i="48"/>
  <c r="BN12" i="49"/>
  <c r="BN12" i="45"/>
  <c r="BN12" i="44"/>
  <c r="BN12" i="47"/>
  <c r="BN12" i="46"/>
  <c r="BN12" i="43"/>
  <c r="BN12" i="42"/>
  <c r="BN12" i="41"/>
  <c r="BN12" i="40"/>
  <c r="BN12" i="39"/>
  <c r="BN12" i="38"/>
  <c r="BN12" i="37"/>
  <c r="BN12" i="36"/>
  <c r="BN12" i="33"/>
  <c r="BN12" i="34"/>
  <c r="BN12" i="32"/>
  <c r="BN12" i="35"/>
  <c r="BN12" i="31"/>
  <c r="BN12" i="30"/>
  <c r="BN12" i="26"/>
  <c r="BN12" i="25"/>
  <c r="BN12" i="24"/>
  <c r="DN12" i="24" s="1"/>
  <c r="BN12" i="27"/>
  <c r="BN12" i="28"/>
  <c r="BN12" i="23"/>
  <c r="DN12" i="23" s="1"/>
  <c r="BN12" i="18"/>
  <c r="DN12" i="18" s="1"/>
  <c r="BN12" i="22"/>
  <c r="DN12" i="22" s="1"/>
  <c r="BN12" i="19"/>
  <c r="DN12" i="19" s="1"/>
  <c r="BN12" i="21"/>
  <c r="DN12" i="21" s="1"/>
  <c r="BN12" i="17"/>
  <c r="DN12" i="17" s="1"/>
  <c r="BN12" i="20"/>
  <c r="DN12" i="20" s="1"/>
  <c r="BN12" i="60"/>
  <c r="DN12" i="60" s="1"/>
  <c r="U24" i="17"/>
  <c r="I20" i="30"/>
  <c r="DH20" i="30"/>
  <c r="BN20" i="59"/>
  <c r="BN20" i="58"/>
  <c r="BN20" i="57"/>
  <c r="BN20" i="56"/>
  <c r="BN20" i="55"/>
  <c r="BN20" i="53"/>
  <c r="BN20" i="54"/>
  <c r="BN20" i="52"/>
  <c r="BN20" i="50"/>
  <c r="BN20" i="51"/>
  <c r="BN20" i="49"/>
  <c r="BN20" i="48"/>
  <c r="BN20" i="47"/>
  <c r="BN20" i="46"/>
  <c r="BN20" i="44"/>
  <c r="BN20" i="45"/>
  <c r="BN20" i="40"/>
  <c r="BN20" i="43"/>
  <c r="BN20" i="41"/>
  <c r="BN20" i="42"/>
  <c r="BN20" i="36"/>
  <c r="BN20" i="38"/>
  <c r="BN20" i="37"/>
  <c r="BN20" i="39"/>
  <c r="BN20" i="35"/>
  <c r="BN20" i="33"/>
  <c r="BN20" i="34"/>
  <c r="BN20" i="24"/>
  <c r="BN20" i="23"/>
  <c r="DN20" i="23" s="1"/>
  <c r="BN20" i="32"/>
  <c r="BN20" i="31"/>
  <c r="BN20" i="30"/>
  <c r="BN20" i="27"/>
  <c r="BN20" i="25"/>
  <c r="BN20" i="28"/>
  <c r="BN20" i="26"/>
  <c r="BN20" i="21"/>
  <c r="DN20" i="21" s="1"/>
  <c r="BN20" i="18"/>
  <c r="DN20" i="18" s="1"/>
  <c r="BN20" i="17"/>
  <c r="DN20" i="17" s="1"/>
  <c r="BN20" i="22"/>
  <c r="DN20" i="22" s="1"/>
  <c r="BN20" i="19"/>
  <c r="DN20" i="19" s="1"/>
  <c r="BN20" i="20"/>
  <c r="DN20" i="20" s="1"/>
  <c r="BN20" i="60"/>
  <c r="DN20" i="60" s="1"/>
  <c r="O22" i="23"/>
  <c r="DL20" i="25"/>
  <c r="M20" i="25"/>
  <c r="AF5" i="60"/>
  <c r="Z10" i="60"/>
  <c r="S10" i="18"/>
  <c r="O8" i="24"/>
  <c r="R25" i="20"/>
  <c r="O17" i="24"/>
  <c r="K11" i="27"/>
  <c r="DJ11" i="27"/>
  <c r="K13" i="61"/>
  <c r="O12" i="24"/>
  <c r="N24" i="25"/>
  <c r="DM24" i="25"/>
  <c r="M13" i="26"/>
  <c r="DL13" i="26"/>
  <c r="DI24" i="30"/>
  <c r="J24" i="30"/>
  <c r="Q20" i="21"/>
  <c r="T13" i="17"/>
  <c r="Q6" i="21"/>
  <c r="DM5" i="24"/>
  <c r="N5" i="24"/>
  <c r="U12" i="17"/>
  <c r="Q17" i="22"/>
  <c r="P13" i="23"/>
  <c r="BN26" i="59"/>
  <c r="BN26" i="58"/>
  <c r="BN26" i="57"/>
  <c r="BN26" i="56"/>
  <c r="BN26" i="55"/>
  <c r="BN26" i="54"/>
  <c r="BN26" i="53"/>
  <c r="BN26" i="51"/>
  <c r="BN26" i="52"/>
  <c r="BN26" i="49"/>
  <c r="BN26" i="50"/>
  <c r="BN26" i="48"/>
  <c r="BN26" i="47"/>
  <c r="BN26" i="44"/>
  <c r="BN26" i="46"/>
  <c r="BN26" i="45"/>
  <c r="BN26" i="42"/>
  <c r="BN26" i="40"/>
  <c r="BN26" i="43"/>
  <c r="BN26" i="41"/>
  <c r="BN26" i="37"/>
  <c r="BN26" i="36"/>
  <c r="BN26" i="39"/>
  <c r="BN26" i="38"/>
  <c r="BN26" i="35"/>
  <c r="BN26" i="33"/>
  <c r="BN26" i="34"/>
  <c r="BN26" i="32"/>
  <c r="BN26" i="27"/>
  <c r="BN26" i="30"/>
  <c r="BN26" i="25"/>
  <c r="BN26" i="24"/>
  <c r="BN26" i="23"/>
  <c r="DN26" i="23" s="1"/>
  <c r="BN26" i="28"/>
  <c r="BN26" i="26"/>
  <c r="BN26" i="31"/>
  <c r="BN26" i="22"/>
  <c r="DN26" i="22" s="1"/>
  <c r="BN26" i="18"/>
  <c r="DN26" i="18" s="1"/>
  <c r="BN26" i="19"/>
  <c r="DN26" i="19" s="1"/>
  <c r="BN26" i="17"/>
  <c r="DN26" i="17" s="1"/>
  <c r="BN26" i="21"/>
  <c r="DN26" i="21" s="1"/>
  <c r="BN26" i="20"/>
  <c r="DN26" i="20" s="1"/>
  <c r="BN26" i="60"/>
  <c r="DN26" i="60" s="1"/>
  <c r="T15" i="17"/>
  <c r="L15" i="61"/>
  <c r="DK28" i="27"/>
  <c r="L28" i="27"/>
  <c r="T18" i="17"/>
  <c r="T25" i="18"/>
  <c r="K23" i="61"/>
  <c r="T10" i="17"/>
  <c r="DK7" i="27"/>
  <c r="L7" i="27"/>
  <c r="O6" i="23"/>
  <c r="K10" i="61"/>
  <c r="AA21" i="60"/>
  <c r="DJ8" i="28"/>
  <c r="K8" i="28"/>
  <c r="DI13" i="28"/>
  <c r="J13" i="28"/>
  <c r="Q8" i="22"/>
  <c r="K16" i="61"/>
  <c r="R20" i="20"/>
  <c r="Q13" i="21"/>
  <c r="H5" i="31"/>
  <c r="DG5" i="31"/>
  <c r="I27" i="31"/>
  <c r="DH27" i="31"/>
  <c r="B4" i="32"/>
  <c r="C4" i="31"/>
  <c r="C24" i="33"/>
  <c r="D24" i="33" s="1"/>
  <c r="E24" i="33" s="1"/>
  <c r="F24" i="33" s="1"/>
  <c r="B24" i="34"/>
  <c r="C16" i="33"/>
  <c r="B16" i="34"/>
  <c r="B7" i="33"/>
  <c r="C7" i="32"/>
  <c r="D7" i="32" s="1"/>
  <c r="E7" i="32" s="1"/>
  <c r="F7" i="32" s="1"/>
  <c r="K5" i="61"/>
  <c r="T22" i="17"/>
  <c r="P17" i="23"/>
  <c r="S12" i="20"/>
  <c r="DJ22" i="27"/>
  <c r="K22" i="27"/>
  <c r="Q27" i="22"/>
  <c r="R23" i="21"/>
  <c r="DL7" i="25"/>
  <c r="M7" i="25"/>
  <c r="Q12" i="22"/>
  <c r="AA20" i="60"/>
  <c r="DH14" i="30"/>
  <c r="I14" i="30"/>
  <c r="J4" i="26"/>
  <c r="DI4" i="26"/>
  <c r="DI29" i="26" s="1"/>
  <c r="I29" i="26"/>
  <c r="R27" i="21"/>
  <c r="S26" i="20"/>
  <c r="DL25" i="25"/>
  <c r="M25" i="25"/>
  <c r="BN9" i="59"/>
  <c r="BN9" i="58"/>
  <c r="BN9" i="57"/>
  <c r="BN9" i="56"/>
  <c r="BN9" i="55"/>
  <c r="BN9" i="54"/>
  <c r="BN9" i="52"/>
  <c r="BN9" i="53"/>
  <c r="BN9" i="50"/>
  <c r="BN9" i="51"/>
  <c r="BN9" i="48"/>
  <c r="BN9" i="49"/>
  <c r="BN9" i="46"/>
  <c r="BN9" i="45"/>
  <c r="BN9" i="44"/>
  <c r="BN9" i="47"/>
  <c r="BN9" i="41"/>
  <c r="BN9" i="40"/>
  <c r="BN9" i="43"/>
  <c r="BN9" i="42"/>
  <c r="BN9" i="37"/>
  <c r="BN9" i="36"/>
  <c r="BN9" i="39"/>
  <c r="BN9" i="38"/>
  <c r="BN9" i="34"/>
  <c r="BN9" i="33"/>
  <c r="BN9" i="32"/>
  <c r="BN9" i="35"/>
  <c r="BN9" i="31"/>
  <c r="BN9" i="24"/>
  <c r="DN9" i="24" s="1"/>
  <c r="BN9" i="27"/>
  <c r="BN9" i="26"/>
  <c r="BN9" i="25"/>
  <c r="BN9" i="30"/>
  <c r="BN9" i="28"/>
  <c r="BN9" i="23"/>
  <c r="DN9" i="23" s="1"/>
  <c r="BN9" i="21"/>
  <c r="DN9" i="21" s="1"/>
  <c r="BN9" i="17"/>
  <c r="DN9" i="17" s="1"/>
  <c r="BN9" i="22"/>
  <c r="DN9" i="22" s="1"/>
  <c r="BN9" i="20"/>
  <c r="DN9" i="20" s="1"/>
  <c r="BN9" i="19"/>
  <c r="DN9" i="19" s="1"/>
  <c r="BN9" i="18"/>
  <c r="DN9" i="18" s="1"/>
  <c r="BN9" i="60"/>
  <c r="DN9" i="60" s="1"/>
  <c r="O28" i="24"/>
  <c r="DM30" i="18"/>
  <c r="Q19" i="21"/>
  <c r="H7" i="31"/>
  <c r="DG7" i="31"/>
  <c r="S15" i="19"/>
  <c r="L7" i="26"/>
  <c r="DK7" i="26"/>
  <c r="P19" i="23"/>
  <c r="DO19" i="23"/>
  <c r="BN17" i="59"/>
  <c r="BN17" i="58"/>
  <c r="BN17" i="57"/>
  <c r="BN17" i="56"/>
  <c r="BN17" i="55"/>
  <c r="BN17" i="53"/>
  <c r="BN17" i="54"/>
  <c r="BN17" i="52"/>
  <c r="BN17" i="50"/>
  <c r="BN17" i="51"/>
  <c r="BN17" i="48"/>
  <c r="BN17" i="49"/>
  <c r="BN17" i="46"/>
  <c r="BN17" i="44"/>
  <c r="BN17" i="47"/>
  <c r="BN17" i="45"/>
  <c r="BN17" i="42"/>
  <c r="BN17" i="41"/>
  <c r="BN17" i="40"/>
  <c r="BN17" i="43"/>
  <c r="BN17" i="38"/>
  <c r="BN17" i="37"/>
  <c r="BN17" i="36"/>
  <c r="BN17" i="39"/>
  <c r="BN17" i="33"/>
  <c r="BN17" i="32"/>
  <c r="BN17" i="35"/>
  <c r="BN17" i="34"/>
  <c r="BN17" i="31"/>
  <c r="BN17" i="30"/>
  <c r="BN17" i="28"/>
  <c r="BN17" i="26"/>
  <c r="BN17" i="27"/>
  <c r="BN17" i="24"/>
  <c r="DN17" i="24" s="1"/>
  <c r="BN17" i="25"/>
  <c r="BN17" i="23"/>
  <c r="DN17" i="23" s="1"/>
  <c r="BN17" i="21"/>
  <c r="DN17" i="21" s="1"/>
  <c r="BN17" i="17"/>
  <c r="DN17" i="17" s="1"/>
  <c r="BN17" i="22"/>
  <c r="DN17" i="22" s="1"/>
  <c r="BN17" i="20"/>
  <c r="DN17" i="20" s="1"/>
  <c r="BN17" i="19"/>
  <c r="DN17" i="19" s="1"/>
  <c r="BN17" i="18"/>
  <c r="DN17" i="18" s="1"/>
  <c r="BN17" i="60"/>
  <c r="DN17" i="60" s="1"/>
  <c r="Q22" i="21"/>
  <c r="S27" i="20"/>
  <c r="AA11" i="60"/>
  <c r="O7" i="23"/>
  <c r="S28" i="20"/>
  <c r="H9" i="32"/>
  <c r="DG9" i="32"/>
  <c r="S20" i="19"/>
  <c r="P10" i="22"/>
  <c r="K28" i="61"/>
  <c r="M27" i="26"/>
  <c r="DL27" i="26"/>
  <c r="U27" i="17"/>
  <c r="T9" i="17"/>
  <c r="K25" i="61"/>
  <c r="S5" i="17"/>
  <c r="T7" i="18"/>
  <c r="P12" i="23"/>
  <c r="AE6" i="60"/>
  <c r="O11" i="24"/>
  <c r="Q15" i="22"/>
  <c r="S13" i="18"/>
  <c r="P11" i="23"/>
  <c r="H16" i="31"/>
  <c r="DG16" i="31"/>
  <c r="H12" i="32"/>
  <c r="DG12" i="32"/>
  <c r="P8" i="23"/>
  <c r="M14" i="26"/>
  <c r="DL14" i="26"/>
  <c r="DK27" i="27"/>
  <c r="L27" i="27"/>
  <c r="P5" i="22"/>
  <c r="K12" i="61"/>
  <c r="L19" i="61"/>
  <c r="P9" i="23"/>
  <c r="DM7" i="24"/>
  <c r="N7" i="24"/>
  <c r="U14" i="17"/>
  <c r="DI23" i="30"/>
  <c r="J23" i="30"/>
  <c r="AA23" i="60"/>
  <c r="AA19" i="60"/>
  <c r="S24" i="20"/>
  <c r="S9" i="18"/>
  <c r="N28" i="25"/>
  <c r="DM28" i="25"/>
  <c r="S10" i="19"/>
  <c r="Q10" i="21"/>
  <c r="T26" i="19"/>
  <c r="R14" i="20"/>
  <c r="I14" i="31"/>
  <c r="DH14" i="31"/>
  <c r="O27" i="24"/>
  <c r="T12" i="19"/>
  <c r="S23" i="18"/>
  <c r="P21" i="23"/>
  <c r="BN22" i="59"/>
  <c r="BN22" i="58"/>
  <c r="BN22" i="57"/>
  <c r="BN22" i="56"/>
  <c r="BN22" i="55"/>
  <c r="BN22" i="54"/>
  <c r="BN22" i="53"/>
  <c r="BN22" i="51"/>
  <c r="BN22" i="52"/>
  <c r="BN22" i="49"/>
  <c r="BN22" i="50"/>
  <c r="BN22" i="48"/>
  <c r="BN22" i="44"/>
  <c r="BN22" i="47"/>
  <c r="BN22" i="45"/>
  <c r="BN22" i="46"/>
  <c r="BN22" i="42"/>
  <c r="BN22" i="40"/>
  <c r="BN22" i="43"/>
  <c r="BN22" i="41"/>
  <c r="BN22" i="36"/>
  <c r="BN22" i="38"/>
  <c r="BN22" i="37"/>
  <c r="BN22" i="39"/>
  <c r="BN22" i="34"/>
  <c r="BN22" i="33"/>
  <c r="BN22" i="35"/>
  <c r="BN22" i="32"/>
  <c r="BN22" i="30"/>
  <c r="BN22" i="28"/>
  <c r="BN22" i="27"/>
  <c r="BN22" i="25"/>
  <c r="BN22" i="23"/>
  <c r="DN22" i="23" s="1"/>
  <c r="BN22" i="31"/>
  <c r="BN22" i="26"/>
  <c r="BN22" i="24"/>
  <c r="BN22" i="17"/>
  <c r="DN22" i="17" s="1"/>
  <c r="BN22" i="21"/>
  <c r="DN22" i="21" s="1"/>
  <c r="BN22" i="20"/>
  <c r="DN22" i="20" s="1"/>
  <c r="BN22" i="19"/>
  <c r="DN22" i="19" s="1"/>
  <c r="BN22" i="18"/>
  <c r="DN22" i="18" s="1"/>
  <c r="BN22" i="22"/>
  <c r="DN22" i="22" s="1"/>
  <c r="BN22" i="60"/>
  <c r="DN22" i="60" s="1"/>
  <c r="H17" i="32"/>
  <c r="DG17" i="32"/>
  <c r="DG14" i="32"/>
  <c r="H14" i="32"/>
  <c r="H11" i="32"/>
  <c r="DG11" i="32"/>
  <c r="S16" i="17"/>
  <c r="P27" i="23"/>
  <c r="K26" i="61"/>
  <c r="AA26" i="60"/>
  <c r="N16" i="24"/>
  <c r="DM16" i="24"/>
  <c r="I21" i="30"/>
  <c r="DH21" i="30"/>
  <c r="DK12" i="27"/>
  <c r="L12" i="27"/>
  <c r="S20" i="18"/>
  <c r="BN23" i="59"/>
  <c r="BN23" i="58"/>
  <c r="BN23" i="57"/>
  <c r="BN23" i="56"/>
  <c r="BN23" i="55"/>
  <c r="BN23" i="54"/>
  <c r="BN23" i="53"/>
  <c r="BN23" i="52"/>
  <c r="BN23" i="51"/>
  <c r="BN23" i="50"/>
  <c r="BN23" i="47"/>
  <c r="BN23" i="48"/>
  <c r="BN23" i="49"/>
  <c r="BN23" i="45"/>
  <c r="BN23" i="46"/>
  <c r="BN23" i="44"/>
  <c r="BN23" i="43"/>
  <c r="BN23" i="41"/>
  <c r="BN23" i="40"/>
  <c r="BN23" i="42"/>
  <c r="BN23" i="37"/>
  <c r="BN23" i="39"/>
  <c r="BN23" i="38"/>
  <c r="BN23" i="36"/>
  <c r="BN23" i="32"/>
  <c r="BN23" i="35"/>
  <c r="BN23" i="34"/>
  <c r="BN23" i="33"/>
  <c r="BN23" i="27"/>
  <c r="BN23" i="25"/>
  <c r="BN23" i="23"/>
  <c r="DN23" i="23" s="1"/>
  <c r="BN23" i="26"/>
  <c r="BN23" i="24"/>
  <c r="DN23" i="24" s="1"/>
  <c r="BN23" i="31"/>
  <c r="BN23" i="28"/>
  <c r="BN23" i="30"/>
  <c r="BN23" i="19"/>
  <c r="DN23" i="19" s="1"/>
  <c r="BN23" i="18"/>
  <c r="DN23" i="18" s="1"/>
  <c r="BN23" i="17"/>
  <c r="DN23" i="17" s="1"/>
  <c r="BN23" i="22"/>
  <c r="DN23" i="22" s="1"/>
  <c r="BN23" i="21"/>
  <c r="DN23" i="21" s="1"/>
  <c r="BN23" i="20"/>
  <c r="DN23" i="20" s="1"/>
  <c r="BN23" i="60"/>
  <c r="DN23" i="60" s="1"/>
  <c r="R11" i="21"/>
  <c r="AF16" i="60"/>
  <c r="M19" i="25"/>
  <c r="DL19" i="25"/>
  <c r="O9" i="24"/>
  <c r="T14" i="18"/>
  <c r="DH8" i="31"/>
  <c r="I8" i="31"/>
  <c r="P15" i="23"/>
  <c r="BN24" i="59"/>
  <c r="BN24" i="58"/>
  <c r="BN24" i="57"/>
  <c r="BN24" i="56"/>
  <c r="BN24" i="55"/>
  <c r="BN24" i="54"/>
  <c r="BN24" i="53"/>
  <c r="BN24" i="51"/>
  <c r="BN24" i="52"/>
  <c r="BN24" i="50"/>
  <c r="BN24" i="49"/>
  <c r="BN24" i="47"/>
  <c r="BN24" i="48"/>
  <c r="BN24" i="46"/>
  <c r="BN24" i="44"/>
  <c r="BN24" i="45"/>
  <c r="BN24" i="42"/>
  <c r="BN24" i="41"/>
  <c r="BN24" i="43"/>
  <c r="BN24" i="40"/>
  <c r="BN24" i="39"/>
  <c r="BN24" i="36"/>
  <c r="BN24" i="38"/>
  <c r="BN24" i="37"/>
  <c r="BN24" i="35"/>
  <c r="BN24" i="33"/>
  <c r="BN24" i="34"/>
  <c r="BN24" i="32"/>
  <c r="BN24" i="24"/>
  <c r="DN24" i="24" s="1"/>
  <c r="BN24" i="31"/>
  <c r="BN24" i="28"/>
  <c r="BN24" i="30"/>
  <c r="BN24" i="27"/>
  <c r="BN24" i="25"/>
  <c r="BN24" i="26"/>
  <c r="BN24" i="23"/>
  <c r="DN24" i="23" s="1"/>
  <c r="BN24" i="22"/>
  <c r="DN24" i="22" s="1"/>
  <c r="BN24" i="21"/>
  <c r="DN24" i="21" s="1"/>
  <c r="BN24" i="20"/>
  <c r="DN24" i="20" s="1"/>
  <c r="BN24" i="19"/>
  <c r="DN24" i="19" s="1"/>
  <c r="BN24" i="17"/>
  <c r="DN24" i="17" s="1"/>
  <c r="BN24" i="18"/>
  <c r="DN24" i="18" s="1"/>
  <c r="BN24" i="60"/>
  <c r="DN24" i="60" s="1"/>
  <c r="L11" i="26"/>
  <c r="DK11" i="26"/>
  <c r="C11" i="33"/>
  <c r="D11" i="33" s="1"/>
  <c r="E11" i="33" s="1"/>
  <c r="F11" i="33" s="1"/>
  <c r="DF11" i="33" s="1"/>
  <c r="B11" i="34"/>
  <c r="C27" i="33"/>
  <c r="D27" i="33" s="1"/>
  <c r="E27" i="33" s="1"/>
  <c r="B27" i="34"/>
  <c r="B10" i="33"/>
  <c r="C10" i="32"/>
  <c r="D10" i="32" s="1"/>
  <c r="E10" i="32" s="1"/>
  <c r="F10" i="32" s="1"/>
  <c r="B16" i="33"/>
  <c r="C16" i="32"/>
  <c r="D16" i="32" s="1"/>
  <c r="E16" i="32" s="1"/>
  <c r="C23" i="33"/>
  <c r="D23" i="33" s="1"/>
  <c r="E23" i="33" s="1"/>
  <c r="B23" i="34"/>
  <c r="C17" i="33"/>
  <c r="D17" i="33" s="1"/>
  <c r="E17" i="33" s="1"/>
  <c r="B17" i="34"/>
  <c r="B26" i="33"/>
  <c r="C26" i="32"/>
  <c r="D26" i="32" s="1"/>
  <c r="E26" i="32" s="1"/>
  <c r="DG21" i="32"/>
  <c r="T17" i="19"/>
  <c r="BN5" i="59"/>
  <c r="BN5" i="58"/>
  <c r="BN5" i="57"/>
  <c r="BN5" i="56"/>
  <c r="BN5" i="55"/>
  <c r="BN5" i="54"/>
  <c r="BN5" i="52"/>
  <c r="BN5" i="53"/>
  <c r="BN5" i="50"/>
  <c r="BN5" i="51"/>
  <c r="BN5" i="49"/>
  <c r="BN5" i="48"/>
  <c r="BN5" i="47"/>
  <c r="BN5" i="46"/>
  <c r="BN5" i="45"/>
  <c r="BN5" i="44"/>
  <c r="BN5" i="41"/>
  <c r="BN5" i="40"/>
  <c r="BN5" i="42"/>
  <c r="BN5" i="43"/>
  <c r="BN5" i="38"/>
  <c r="BN5" i="39"/>
  <c r="BN5" i="37"/>
  <c r="BN5" i="35"/>
  <c r="BN5" i="33"/>
  <c r="BN5" i="36"/>
  <c r="BN5" i="34"/>
  <c r="BN5" i="31"/>
  <c r="BN5" i="26"/>
  <c r="BN5" i="28"/>
  <c r="BN5" i="32"/>
  <c r="BN5" i="27"/>
  <c r="BN5" i="24"/>
  <c r="BN5" i="30"/>
  <c r="BN5" i="25"/>
  <c r="BN5" i="23"/>
  <c r="DN5" i="23" s="1"/>
  <c r="BN5" i="21"/>
  <c r="DN5" i="21" s="1"/>
  <c r="BN5" i="20"/>
  <c r="DN5" i="20" s="1"/>
  <c r="BN5" i="19"/>
  <c r="DN5" i="19" s="1"/>
  <c r="BN5" i="17"/>
  <c r="DN5" i="17" s="1"/>
  <c r="BN5" i="22"/>
  <c r="DN5" i="22" s="1"/>
  <c r="BN5" i="18"/>
  <c r="DN5" i="18" s="1"/>
  <c r="BN5" i="60"/>
  <c r="DN5" i="60" s="1"/>
  <c r="N27" i="25"/>
  <c r="DM27" i="25"/>
  <c r="DL12" i="26"/>
  <c r="M12" i="26"/>
  <c r="O29" i="20"/>
  <c r="P4" i="20"/>
  <c r="K18" i="61"/>
  <c r="DI27" i="30"/>
  <c r="J27" i="30"/>
  <c r="K21" i="61"/>
  <c r="T17" i="17"/>
  <c r="M5" i="25"/>
  <c r="DL5" i="25"/>
  <c r="DH11" i="31"/>
  <c r="I11" i="31"/>
  <c r="S19" i="18"/>
  <c r="G29" i="28"/>
  <c r="H4" i="28"/>
  <c r="DG4" i="28"/>
  <c r="DG29" i="28" s="1"/>
  <c r="K9" i="61"/>
  <c r="I19" i="30"/>
  <c r="DH19" i="30"/>
  <c r="DM30" i="22"/>
  <c r="O10" i="23"/>
  <c r="Q29" i="18"/>
  <c r="R4" i="18"/>
  <c r="DH13" i="30"/>
  <c r="I13" i="30"/>
  <c r="B29" i="32"/>
  <c r="J10" i="28"/>
  <c r="DI10" i="28"/>
  <c r="S26" i="18"/>
  <c r="J15" i="28"/>
  <c r="DI15" i="28"/>
  <c r="K17" i="61"/>
  <c r="S11" i="20"/>
  <c r="DI12" i="30"/>
  <c r="J12" i="30"/>
  <c r="H27" i="32"/>
  <c r="DG27" i="32"/>
  <c r="P18" i="21"/>
  <c r="BN28" i="59"/>
  <c r="BN28" i="58"/>
  <c r="BN28" i="57"/>
  <c r="BN28" i="56"/>
  <c r="BN28" i="55"/>
  <c r="BN28" i="53"/>
  <c r="BN28" i="54"/>
  <c r="BN28" i="52"/>
  <c r="BN28" i="51"/>
  <c r="BN28" i="49"/>
  <c r="BN28" i="50"/>
  <c r="BN28" i="48"/>
  <c r="BN28" i="47"/>
  <c r="BN28" i="44"/>
  <c r="BN28" i="43"/>
  <c r="BN28" i="46"/>
  <c r="BN28" i="45"/>
  <c r="BN28" i="42"/>
  <c r="BN28" i="41"/>
  <c r="BN28" i="40"/>
  <c r="BN28" i="36"/>
  <c r="BN28" i="37"/>
  <c r="BN28" i="39"/>
  <c r="BN28" i="38"/>
  <c r="BN28" i="33"/>
  <c r="BN28" i="35"/>
  <c r="BN28" i="34"/>
  <c r="BN28" i="32"/>
  <c r="BN28" i="31"/>
  <c r="BN28" i="30"/>
  <c r="BN28" i="27"/>
  <c r="BN28" i="26"/>
  <c r="BN28" i="25"/>
  <c r="BN28" i="24"/>
  <c r="DN28" i="24" s="1"/>
  <c r="BN28" i="23"/>
  <c r="DN28" i="23" s="1"/>
  <c r="BN28" i="28"/>
  <c r="BN28" i="21"/>
  <c r="DN28" i="21" s="1"/>
  <c r="BN28" i="20"/>
  <c r="DN28" i="20" s="1"/>
  <c r="BN28" i="17"/>
  <c r="DN28" i="17" s="1"/>
  <c r="BN28" i="22"/>
  <c r="DN28" i="22" s="1"/>
  <c r="BN28" i="19"/>
  <c r="DN28" i="19" s="1"/>
  <c r="BN28" i="18"/>
  <c r="DN28" i="18" s="1"/>
  <c r="BN28" i="60"/>
  <c r="DN28" i="60" s="1"/>
  <c r="N9" i="25"/>
  <c r="DM9" i="25"/>
  <c r="DH15" i="30"/>
  <c r="I15" i="30"/>
  <c r="P14" i="23"/>
  <c r="BN25" i="59"/>
  <c r="BN25" i="58"/>
  <c r="BN25" i="57"/>
  <c r="BN25" i="56"/>
  <c r="BN25" i="55"/>
  <c r="BN25" i="53"/>
  <c r="BN25" i="54"/>
  <c r="BN25" i="52"/>
  <c r="BN25" i="51"/>
  <c r="BN25" i="49"/>
  <c r="BN25" i="50"/>
  <c r="BN25" i="48"/>
  <c r="BN25" i="47"/>
  <c r="BN25" i="45"/>
  <c r="BN25" i="46"/>
  <c r="BN25" i="44"/>
  <c r="BN25" i="43"/>
  <c r="BN25" i="41"/>
  <c r="BN25" i="42"/>
  <c r="BN25" i="40"/>
  <c r="BN25" i="37"/>
  <c r="BN25" i="36"/>
  <c r="BN25" i="39"/>
  <c r="BN25" i="38"/>
  <c r="BN25" i="35"/>
  <c r="BN25" i="32"/>
  <c r="BN25" i="33"/>
  <c r="BN25" i="34"/>
  <c r="BN25" i="31"/>
  <c r="BN25" i="27"/>
  <c r="BN25" i="26"/>
  <c r="BN25" i="23"/>
  <c r="DN25" i="23" s="1"/>
  <c r="BN25" i="30"/>
  <c r="BN25" i="25"/>
  <c r="BN25" i="24"/>
  <c r="BN25" i="28"/>
  <c r="BN25" i="21"/>
  <c r="DN25" i="21" s="1"/>
  <c r="BN25" i="20"/>
  <c r="DN25" i="20" s="1"/>
  <c r="BN25" i="19"/>
  <c r="DN25" i="19" s="1"/>
  <c r="BN25" i="17"/>
  <c r="DN25" i="17" s="1"/>
  <c r="BN25" i="22"/>
  <c r="DN25" i="22" s="1"/>
  <c r="BN25" i="18"/>
  <c r="DN25" i="18" s="1"/>
  <c r="BN25" i="60"/>
  <c r="DN25" i="60" s="1"/>
  <c r="M18" i="25"/>
  <c r="DL18" i="25"/>
  <c r="Q5" i="21"/>
  <c r="R18" i="19"/>
  <c r="T8" i="17"/>
  <c r="N26" i="24"/>
  <c r="DM26" i="24"/>
  <c r="T11" i="17"/>
  <c r="S13" i="19"/>
  <c r="O26" i="23"/>
  <c r="Q25" i="21"/>
  <c r="T11" i="19"/>
  <c r="M24" i="26"/>
  <c r="DL24" i="26"/>
  <c r="M22" i="25"/>
  <c r="DL22" i="25"/>
  <c r="Z25" i="60"/>
  <c r="Z22" i="60"/>
  <c r="L10" i="26"/>
  <c r="DK10" i="26"/>
  <c r="T12" i="18"/>
  <c r="T19" i="17"/>
  <c r="DG15" i="32"/>
  <c r="H15" i="32"/>
  <c r="I28" i="30"/>
  <c r="DH28" i="30"/>
  <c r="O16" i="23"/>
  <c r="K6" i="61"/>
  <c r="R13" i="20"/>
  <c r="Q14" i="22"/>
  <c r="R5" i="20"/>
  <c r="DK15" i="27"/>
  <c r="L15" i="27"/>
  <c r="AA27" i="60"/>
  <c r="S19" i="19"/>
  <c r="AA17" i="60"/>
  <c r="P24" i="23"/>
  <c r="T8" i="19"/>
  <c r="S25" i="19"/>
  <c r="Q19" i="22"/>
  <c r="N23" i="25"/>
  <c r="DM23" i="25"/>
  <c r="Q16" i="21"/>
  <c r="K12" i="28"/>
  <c r="DJ12" i="28"/>
  <c r="S22" i="18"/>
  <c r="L5" i="26"/>
  <c r="DK5" i="26"/>
  <c r="K27" i="61"/>
  <c r="AA12" i="60"/>
  <c r="T23" i="17"/>
  <c r="O24" i="24"/>
  <c r="DL26" i="26"/>
  <c r="M26" i="26"/>
  <c r="K22" i="61"/>
  <c r="Q18" i="20"/>
  <c r="T26" i="17"/>
  <c r="Q11" i="22"/>
  <c r="J21" i="28"/>
  <c r="DI21" i="28"/>
  <c r="DM30" i="17"/>
  <c r="BN8" i="59"/>
  <c r="BN8" i="58"/>
  <c r="BN8" i="57"/>
  <c r="BN8" i="56"/>
  <c r="BN8" i="55"/>
  <c r="BN8" i="54"/>
  <c r="BN8" i="53"/>
  <c r="BN8" i="52"/>
  <c r="BN8" i="50"/>
  <c r="BN8" i="51"/>
  <c r="BN8" i="49"/>
  <c r="BN8" i="48"/>
  <c r="BN8" i="45"/>
  <c r="BN8" i="44"/>
  <c r="BN8" i="47"/>
  <c r="BN8" i="46"/>
  <c r="BN8" i="42"/>
  <c r="BN8" i="41"/>
  <c r="BN8" i="40"/>
  <c r="BN8" i="43"/>
  <c r="BN8" i="39"/>
  <c r="BN8" i="38"/>
  <c r="BN8" i="37"/>
  <c r="BN8" i="36"/>
  <c r="BN8" i="33"/>
  <c r="BN8" i="35"/>
  <c r="BN8" i="34"/>
  <c r="BN8" i="31"/>
  <c r="BN8" i="30"/>
  <c r="BN8" i="28"/>
  <c r="BN8" i="32"/>
  <c r="BN8" i="25"/>
  <c r="BN8" i="24"/>
  <c r="DN8" i="24" s="1"/>
  <c r="BN8" i="27"/>
  <c r="BN8" i="26"/>
  <c r="BN8" i="18"/>
  <c r="DN8" i="18" s="1"/>
  <c r="BN8" i="20"/>
  <c r="DN8" i="20" s="1"/>
  <c r="BN8" i="19"/>
  <c r="DN8" i="19" s="1"/>
  <c r="BN8" i="23"/>
  <c r="DN8" i="23" s="1"/>
  <c r="BN8" i="21"/>
  <c r="DN8" i="21" s="1"/>
  <c r="BN8" i="17"/>
  <c r="DN8" i="17" s="1"/>
  <c r="BN8" i="22"/>
  <c r="DN8" i="22" s="1"/>
  <c r="BN8" i="60"/>
  <c r="DN8" i="60" s="1"/>
  <c r="DM30" i="20"/>
  <c r="M9" i="26"/>
  <c r="DL9" i="26"/>
  <c r="O5" i="23"/>
  <c r="L6" i="26"/>
  <c r="DK6" i="26"/>
  <c r="M21" i="26"/>
  <c r="DL21" i="26"/>
  <c r="K24" i="61"/>
  <c r="P22" i="22"/>
  <c r="D4" i="30"/>
  <c r="E4" i="30" s="1"/>
  <c r="C29" i="30"/>
  <c r="DH13" i="31"/>
  <c r="I13" i="31"/>
  <c r="I9" i="31"/>
  <c r="DH9" i="31"/>
  <c r="E32" i="1"/>
  <c r="D23" i="6"/>
  <c r="P29" i="16"/>
  <c r="Z17" i="13"/>
  <c r="X17" i="15"/>
  <c r="X17" i="10"/>
  <c r="W17" i="9"/>
  <c r="X14" i="9"/>
  <c r="X15" i="9"/>
  <c r="X16" i="9"/>
  <c r="X13" i="9"/>
  <c r="Y7" i="9"/>
  <c r="Y12" i="9" s="1"/>
  <c r="Y13" i="15"/>
  <c r="Y16" i="15"/>
  <c r="Y14" i="15"/>
  <c r="Y15" i="15"/>
  <c r="Y14" i="10"/>
  <c r="Y15" i="10"/>
  <c r="Y13" i="10"/>
  <c r="Y16" i="10"/>
  <c r="Z7" i="15"/>
  <c r="Z12" i="15" s="1"/>
  <c r="Z7" i="10"/>
  <c r="Z12" i="10" s="1"/>
  <c r="S31" i="15"/>
  <c r="S33" i="15"/>
  <c r="S27" i="16" s="1"/>
  <c r="S32" i="15"/>
  <c r="S26" i="16" s="1"/>
  <c r="S34" i="15"/>
  <c r="S28" i="16" s="1"/>
  <c r="R7" i="16"/>
  <c r="R35" i="10"/>
  <c r="Q34" i="9"/>
  <c r="Q5" i="16"/>
  <c r="S45" i="11"/>
  <c r="S15" i="16" s="1"/>
  <c r="S44" i="11"/>
  <c r="S20" i="16" s="1"/>
  <c r="S43" i="11"/>
  <c r="S14" i="16" s="1"/>
  <c r="S40" i="11"/>
  <c r="S46" i="11"/>
  <c r="S21" i="16" s="1"/>
  <c r="S41" i="11"/>
  <c r="S13" i="16" s="1"/>
  <c r="S42" i="11"/>
  <c r="S19" i="16" s="1"/>
  <c r="S34" i="10"/>
  <c r="S9" i="16" s="1"/>
  <c r="S31" i="10"/>
  <c r="S32" i="10"/>
  <c r="S8" i="16" s="1"/>
  <c r="S33" i="10"/>
  <c r="S17" i="16" s="1"/>
  <c r="S32" i="4"/>
  <c r="S33" i="4"/>
  <c r="S11" i="16" s="1"/>
  <c r="S34" i="4"/>
  <c r="S12" i="16" s="1"/>
  <c r="S31" i="4"/>
  <c r="X10" i="6"/>
  <c r="R45" i="11"/>
  <c r="R15" i="16" s="1"/>
  <c r="R46" i="11"/>
  <c r="R21" i="16" s="1"/>
  <c r="R41" i="11"/>
  <c r="R13" i="16" s="1"/>
  <c r="R42" i="11"/>
  <c r="R19" i="16" s="1"/>
  <c r="R43" i="11"/>
  <c r="R14" i="16" s="1"/>
  <c r="R44" i="11"/>
  <c r="R20" i="16" s="1"/>
  <c r="R40" i="11"/>
  <c r="R25" i="16"/>
  <c r="R35" i="15"/>
  <c r="R4" i="16"/>
  <c r="R34" i="9"/>
  <c r="R35" i="13"/>
  <c r="S32" i="12"/>
  <c r="S23" i="16" s="1"/>
  <c r="S33" i="12"/>
  <c r="S24" i="16" s="1"/>
  <c r="S34" i="12"/>
  <c r="S31" i="12"/>
  <c r="S33" i="13"/>
  <c r="S31" i="13"/>
  <c r="S34" i="13"/>
  <c r="S32" i="13"/>
  <c r="R10" i="16"/>
  <c r="R35" i="4"/>
  <c r="R22" i="16"/>
  <c r="R35" i="12"/>
  <c r="Z17" i="4"/>
  <c r="AB7" i="4"/>
  <c r="AB12" i="4" s="1"/>
  <c r="AB13" i="4" s="1"/>
  <c r="AA16" i="4"/>
  <c r="AA14" i="4"/>
  <c r="AA15" i="4"/>
  <c r="AA14" i="13"/>
  <c r="AA16" i="13"/>
  <c r="AA13" i="13"/>
  <c r="AB7" i="13"/>
  <c r="AB12" i="13" s="1"/>
  <c r="AB15" i="13" s="1"/>
  <c r="AA16" i="12"/>
  <c r="AB7" i="12"/>
  <c r="AB12" i="12" s="1"/>
  <c r="AB15" i="12" s="1"/>
  <c r="AA14" i="12"/>
  <c r="Z17" i="12"/>
  <c r="AA13" i="12"/>
  <c r="AB10" i="11"/>
  <c r="AB15" i="11" s="1"/>
  <c r="AB19" i="11" s="1"/>
  <c r="Z23" i="11"/>
  <c r="AA17" i="11"/>
  <c r="AA20" i="11"/>
  <c r="AA21" i="11"/>
  <c r="AA22" i="11"/>
  <c r="AA19" i="11"/>
  <c r="AA18" i="11"/>
  <c r="AA16" i="11"/>
  <c r="Y22" i="6"/>
  <c r="Y3" i="6"/>
  <c r="V22" i="5"/>
  <c r="W19" i="5"/>
  <c r="Z19" i="6" s="1"/>
  <c r="Z7" i="6" s="1"/>
  <c r="W20" i="5"/>
  <c r="Z20" i="6" s="1"/>
  <c r="Z8" i="6" s="1"/>
  <c r="W16" i="5"/>
  <c r="Z16" i="6" s="1"/>
  <c r="Z4" i="6" s="1"/>
  <c r="W21" i="5"/>
  <c r="Z21" i="6" s="1"/>
  <c r="Z9" i="6" s="1"/>
  <c r="W18" i="5"/>
  <c r="Z18" i="6" s="1"/>
  <c r="Z6" i="6" s="1"/>
  <c r="W17" i="5"/>
  <c r="Z17" i="6" s="1"/>
  <c r="Z5" i="6" s="1"/>
  <c r="W15" i="5"/>
  <c r="Z15" i="6" s="1"/>
  <c r="X10" i="5"/>
  <c r="X14" i="5" s="1"/>
  <c r="C34" i="1"/>
  <c r="C25" i="6" s="1"/>
  <c r="D33" i="1"/>
  <c r="K5" i="78" l="1"/>
  <c r="DF30" i="31"/>
  <c r="DF18" i="32"/>
  <c r="G18" i="32"/>
  <c r="DF10" i="32"/>
  <c r="G10" i="32"/>
  <c r="DF28" i="33"/>
  <c r="G28" i="33"/>
  <c r="DF7" i="32"/>
  <c r="G7" i="32"/>
  <c r="G22" i="32"/>
  <c r="DF22" i="32"/>
  <c r="G24" i="33"/>
  <c r="DF24" i="33"/>
  <c r="DF8" i="33"/>
  <c r="G8" i="33"/>
  <c r="DF9" i="33"/>
  <c r="G9" i="33"/>
  <c r="DL21" i="24"/>
  <c r="M21" i="24"/>
  <c r="H17" i="31"/>
  <c r="DG17" i="31"/>
  <c r="DH19" i="28"/>
  <c r="I19" i="28"/>
  <c r="DL14" i="24"/>
  <c r="M14" i="24"/>
  <c r="I7" i="28"/>
  <c r="DH7" i="28"/>
  <c r="DH8" i="30"/>
  <c r="I8" i="30"/>
  <c r="H10" i="30"/>
  <c r="DG10" i="30"/>
  <c r="DK4" i="23"/>
  <c r="DK29" i="23" s="1"/>
  <c r="L4" i="23"/>
  <c r="K29" i="23"/>
  <c r="H20" i="31"/>
  <c r="DG20" i="31"/>
  <c r="DI25" i="27"/>
  <c r="DI30" i="27" s="1"/>
  <c r="J25" i="27"/>
  <c r="F26" i="32"/>
  <c r="DF26" i="32" s="1"/>
  <c r="DG22" i="30"/>
  <c r="H22" i="30"/>
  <c r="L6" i="25"/>
  <c r="DK6" i="25"/>
  <c r="DG4" i="27"/>
  <c r="DG29" i="27" s="1"/>
  <c r="H4" i="27"/>
  <c r="G29" i="27"/>
  <c r="I20" i="28"/>
  <c r="DH20" i="28"/>
  <c r="DH30" i="28" s="1"/>
  <c r="H15" i="31"/>
  <c r="DG15" i="31"/>
  <c r="J23" i="28"/>
  <c r="DI23" i="28"/>
  <c r="M26" i="25"/>
  <c r="DL26" i="25"/>
  <c r="O29" i="19"/>
  <c r="P4" i="19"/>
  <c r="DK16" i="25"/>
  <c r="DK30" i="25" s="1"/>
  <c r="L16" i="25"/>
  <c r="F17" i="33"/>
  <c r="DF17" i="33" s="1"/>
  <c r="G25" i="31"/>
  <c r="H19" i="31"/>
  <c r="DG19" i="31"/>
  <c r="Q29" i="17"/>
  <c r="R4" i="17"/>
  <c r="DG7" i="30"/>
  <c r="H7" i="30"/>
  <c r="M15" i="24"/>
  <c r="DL15" i="24"/>
  <c r="DJ16" i="26"/>
  <c r="K16" i="26"/>
  <c r="DJ19" i="27"/>
  <c r="K19" i="27"/>
  <c r="L19" i="26"/>
  <c r="DK19" i="26"/>
  <c r="DH25" i="28"/>
  <c r="I25" i="28"/>
  <c r="H5" i="30"/>
  <c r="DG5" i="30"/>
  <c r="DJ14" i="27"/>
  <c r="K14" i="27"/>
  <c r="DJ17" i="26"/>
  <c r="K17" i="26"/>
  <c r="F23" i="33"/>
  <c r="DF23" i="33" s="1"/>
  <c r="G28" i="32"/>
  <c r="DI24" i="28"/>
  <c r="J24" i="28"/>
  <c r="J17" i="28"/>
  <c r="DI17" i="28"/>
  <c r="L23" i="26"/>
  <c r="DK23" i="26"/>
  <c r="H24" i="31"/>
  <c r="DG24" i="31"/>
  <c r="DG16" i="30"/>
  <c r="DG30" i="30" s="1"/>
  <c r="H16" i="30"/>
  <c r="DL12" i="25"/>
  <c r="M12" i="25"/>
  <c r="H6" i="30"/>
  <c r="DG6" i="30"/>
  <c r="DJ20" i="27"/>
  <c r="K20" i="27"/>
  <c r="G4" i="30"/>
  <c r="F4" i="30"/>
  <c r="G11" i="33"/>
  <c r="G12" i="33"/>
  <c r="DK29" i="24"/>
  <c r="X7" i="60"/>
  <c r="W29" i="60"/>
  <c r="DK28" i="26"/>
  <c r="L28" i="26"/>
  <c r="DI30" i="26"/>
  <c r="G8" i="32"/>
  <c r="M25" i="24"/>
  <c r="DL25" i="24"/>
  <c r="F16" i="32"/>
  <c r="DF16" i="32" s="1"/>
  <c r="DF30" i="32" s="1"/>
  <c r="H26" i="31"/>
  <c r="DG26" i="31"/>
  <c r="M22" i="24"/>
  <c r="DL22" i="24"/>
  <c r="DI10" i="27"/>
  <c r="J10" i="27"/>
  <c r="I11" i="30"/>
  <c r="DH11" i="30"/>
  <c r="DJ18" i="26"/>
  <c r="K18" i="26"/>
  <c r="I25" i="30"/>
  <c r="DH25" i="30"/>
  <c r="DG30" i="28"/>
  <c r="M19" i="24"/>
  <c r="DL19" i="24"/>
  <c r="F27" i="33"/>
  <c r="DF27" i="33" s="1"/>
  <c r="DI9" i="27"/>
  <c r="J9" i="27"/>
  <c r="K26" i="27"/>
  <c r="DJ26" i="27"/>
  <c r="I29" i="25"/>
  <c r="J4" i="25"/>
  <c r="DI4" i="25"/>
  <c r="DI29" i="25" s="1"/>
  <c r="DL13" i="24"/>
  <c r="M13" i="24"/>
  <c r="G24" i="32"/>
  <c r="BP19" i="59"/>
  <c r="BP19" i="58"/>
  <c r="BP19" i="57"/>
  <c r="BP19" i="56"/>
  <c r="BP19" i="55"/>
  <c r="BP19" i="53"/>
  <c r="BP19" i="54"/>
  <c r="BP19" i="52"/>
  <c r="BP19" i="51"/>
  <c r="BP19" i="50"/>
  <c r="BP19" i="49"/>
  <c r="BP19" i="48"/>
  <c r="BP19" i="45"/>
  <c r="BP19" i="44"/>
  <c r="BP19" i="47"/>
  <c r="BP19" i="46"/>
  <c r="BP19" i="43"/>
  <c r="BP19" i="41"/>
  <c r="BP19" i="42"/>
  <c r="BP19" i="40"/>
  <c r="BP19" i="38"/>
  <c r="BP19" i="36"/>
  <c r="BP19" i="37"/>
  <c r="BP19" i="39"/>
  <c r="BP19" i="33"/>
  <c r="BP19" i="32"/>
  <c r="BP19" i="35"/>
  <c r="BP19" i="34"/>
  <c r="BP19" i="31"/>
  <c r="BP19" i="30"/>
  <c r="BP19" i="28"/>
  <c r="BP19" i="27"/>
  <c r="BP19" i="25"/>
  <c r="BP19" i="26"/>
  <c r="BP19" i="24"/>
  <c r="BP19" i="23"/>
  <c r="DP19" i="23" s="1"/>
  <c r="BP19" i="17"/>
  <c r="DP19" i="17" s="1"/>
  <c r="BP19" i="22"/>
  <c r="DP19" i="22" s="1"/>
  <c r="BP19" i="20"/>
  <c r="DP19" i="20" s="1"/>
  <c r="BP19" i="19"/>
  <c r="DP19" i="19" s="1"/>
  <c r="BP19" i="21"/>
  <c r="DP19" i="21" s="1"/>
  <c r="BP19" i="18"/>
  <c r="DP19" i="18" s="1"/>
  <c r="BP19" i="60"/>
  <c r="DP19" i="60" s="1"/>
  <c r="H11" i="33"/>
  <c r="DG11" i="33"/>
  <c r="H12" i="33"/>
  <c r="DG12" i="33"/>
  <c r="DN30" i="23"/>
  <c r="B11" i="35"/>
  <c r="C11" i="34"/>
  <c r="D11" i="34" s="1"/>
  <c r="E11" i="34" s="1"/>
  <c r="F11" i="34" s="1"/>
  <c r="C7" i="33"/>
  <c r="D7" i="33" s="1"/>
  <c r="E7" i="33" s="1"/>
  <c r="F7" i="33" s="1"/>
  <c r="B7" i="34"/>
  <c r="C25" i="33"/>
  <c r="D25" i="33" s="1"/>
  <c r="E25" i="33" s="1"/>
  <c r="B25" i="34"/>
  <c r="C28" i="34"/>
  <c r="D28" i="34" s="1"/>
  <c r="E28" i="34" s="1"/>
  <c r="F28" i="34" s="1"/>
  <c r="B28" i="35"/>
  <c r="N21" i="26"/>
  <c r="DM21" i="26"/>
  <c r="N9" i="26"/>
  <c r="DM9" i="26"/>
  <c r="S13" i="20"/>
  <c r="C24" i="34"/>
  <c r="D24" i="34" s="1"/>
  <c r="E24" i="34" s="1"/>
  <c r="B24" i="35"/>
  <c r="B4" i="34"/>
  <c r="C4" i="33"/>
  <c r="C20" i="33"/>
  <c r="D20" i="33" s="1"/>
  <c r="E20" i="33" s="1"/>
  <c r="B20" i="34"/>
  <c r="C21" i="33"/>
  <c r="D21" i="33" s="1"/>
  <c r="E21" i="33" s="1"/>
  <c r="B21" i="34"/>
  <c r="C12" i="34"/>
  <c r="D12" i="34" s="1"/>
  <c r="E12" i="34" s="1"/>
  <c r="F12" i="34" s="1"/>
  <c r="DF12" i="34" s="1"/>
  <c r="B12" i="35"/>
  <c r="C8" i="34"/>
  <c r="D8" i="34" s="1"/>
  <c r="E8" i="34" s="1"/>
  <c r="F8" i="34" s="1"/>
  <c r="B8" i="35"/>
  <c r="B13" i="35"/>
  <c r="C13" i="34"/>
  <c r="C20" i="34"/>
  <c r="B20" i="35"/>
  <c r="B27" i="35"/>
  <c r="C27" i="34"/>
  <c r="D27" i="34" s="1"/>
  <c r="E27" i="34" s="1"/>
  <c r="F27" i="34" s="1"/>
  <c r="J13" i="31"/>
  <c r="DI13" i="31"/>
  <c r="DL6" i="26"/>
  <c r="M6" i="26"/>
  <c r="N26" i="26"/>
  <c r="DM26" i="26"/>
  <c r="P24" i="24"/>
  <c r="L27" i="61"/>
  <c r="T22" i="18"/>
  <c r="R16" i="21"/>
  <c r="AB17" i="60"/>
  <c r="AB27" i="60"/>
  <c r="P16" i="23"/>
  <c r="I15" i="32"/>
  <c r="DH15" i="32"/>
  <c r="AA22" i="60"/>
  <c r="DG8" i="33"/>
  <c r="H8" i="33"/>
  <c r="U11" i="17"/>
  <c r="U8" i="17"/>
  <c r="R5" i="21"/>
  <c r="Q18" i="21"/>
  <c r="K12" i="30"/>
  <c r="DJ12" i="30"/>
  <c r="L17" i="61"/>
  <c r="T26" i="18"/>
  <c r="G6" i="32"/>
  <c r="DF6" i="32"/>
  <c r="R29" i="18"/>
  <c r="S4" i="18"/>
  <c r="BO9" i="59"/>
  <c r="BO9" i="58"/>
  <c r="BO9" i="57"/>
  <c r="BO9" i="56"/>
  <c r="BO9" i="55"/>
  <c r="BO9" i="54"/>
  <c r="BO9" i="52"/>
  <c r="BO9" i="53"/>
  <c r="BO9" i="50"/>
  <c r="BO9" i="51"/>
  <c r="BO9" i="48"/>
  <c r="BO9" i="49"/>
  <c r="BO9" i="46"/>
  <c r="BO9" i="45"/>
  <c r="BO9" i="44"/>
  <c r="BO9" i="47"/>
  <c r="BO9" i="43"/>
  <c r="BO9" i="42"/>
  <c r="BO9" i="41"/>
  <c r="BO9" i="40"/>
  <c r="BO9" i="37"/>
  <c r="BO9" i="36"/>
  <c r="BO9" i="39"/>
  <c r="BO9" i="38"/>
  <c r="BO9" i="34"/>
  <c r="BO9" i="33"/>
  <c r="BO9" i="35"/>
  <c r="BO9" i="32"/>
  <c r="BO9" i="27"/>
  <c r="BO9" i="26"/>
  <c r="BO9" i="25"/>
  <c r="BO9" i="30"/>
  <c r="BO9" i="28"/>
  <c r="BO9" i="31"/>
  <c r="BO9" i="24"/>
  <c r="DO9" i="24" s="1"/>
  <c r="BO9" i="22"/>
  <c r="DO9" i="22" s="1"/>
  <c r="BO9" i="20"/>
  <c r="DO9" i="20" s="1"/>
  <c r="BO9" i="19"/>
  <c r="DO9" i="19" s="1"/>
  <c r="BO9" i="18"/>
  <c r="DO9" i="18" s="1"/>
  <c r="BO9" i="23"/>
  <c r="DO9" i="23" s="1"/>
  <c r="BO9" i="21"/>
  <c r="DO9" i="21" s="1"/>
  <c r="BO9" i="17"/>
  <c r="DO9" i="17" s="1"/>
  <c r="BO9" i="60"/>
  <c r="DO9" i="60" s="1"/>
  <c r="N5" i="25"/>
  <c r="DM5" i="25"/>
  <c r="L21" i="61"/>
  <c r="BO18" i="59"/>
  <c r="BO18" i="58"/>
  <c r="BO18" i="57"/>
  <c r="BO18" i="56"/>
  <c r="BO18" i="55"/>
  <c r="BO18" i="54"/>
  <c r="BO18" i="53"/>
  <c r="BO18" i="52"/>
  <c r="BO18" i="51"/>
  <c r="BO18" i="50"/>
  <c r="BO18" i="49"/>
  <c r="BO18" i="48"/>
  <c r="BO18" i="45"/>
  <c r="BO18" i="44"/>
  <c r="BO18" i="47"/>
  <c r="BO18" i="46"/>
  <c r="BO18" i="43"/>
  <c r="BO18" i="42"/>
  <c r="BO18" i="41"/>
  <c r="BO18" i="40"/>
  <c r="BO18" i="37"/>
  <c r="BO18" i="39"/>
  <c r="BO18" i="38"/>
  <c r="BO18" i="36"/>
  <c r="BO18" i="32"/>
  <c r="BO18" i="35"/>
  <c r="BO18" i="34"/>
  <c r="BO18" i="33"/>
  <c r="BO18" i="25"/>
  <c r="BO18" i="24"/>
  <c r="BO18" i="31"/>
  <c r="BO18" i="30"/>
  <c r="BO18" i="26"/>
  <c r="BO18" i="28"/>
  <c r="BO18" i="27"/>
  <c r="BO18" i="22"/>
  <c r="DO18" i="22" s="1"/>
  <c r="BO18" i="19"/>
  <c r="DO18" i="19" s="1"/>
  <c r="BO18" i="20"/>
  <c r="DO18" i="20" s="1"/>
  <c r="BO18" i="18"/>
  <c r="DO18" i="18" s="1"/>
  <c r="BO18" i="17"/>
  <c r="DO18" i="17" s="1"/>
  <c r="BO18" i="23"/>
  <c r="DO18" i="23" s="1"/>
  <c r="BO18" i="21"/>
  <c r="DO18" i="21" s="1"/>
  <c r="BO18" i="60"/>
  <c r="DO18" i="60" s="1"/>
  <c r="DM12" i="26"/>
  <c r="N12" i="26"/>
  <c r="M11" i="26"/>
  <c r="DL11" i="26"/>
  <c r="DG7" i="32"/>
  <c r="H7" i="32"/>
  <c r="DI8" i="31"/>
  <c r="J8" i="31"/>
  <c r="AG16" i="60"/>
  <c r="O16" i="24"/>
  <c r="DN16" i="24"/>
  <c r="L26" i="61"/>
  <c r="I11" i="32"/>
  <c r="DH11" i="32"/>
  <c r="I17" i="32"/>
  <c r="DH17" i="32"/>
  <c r="Q21" i="23"/>
  <c r="P27" i="24"/>
  <c r="U26" i="19"/>
  <c r="Q9" i="23"/>
  <c r="BO12" i="59"/>
  <c r="BO12" i="58"/>
  <c r="BO12" i="57"/>
  <c r="BO12" i="56"/>
  <c r="BO12" i="54"/>
  <c r="BO12" i="55"/>
  <c r="BO12" i="53"/>
  <c r="BO12" i="52"/>
  <c r="BO12" i="50"/>
  <c r="BO12" i="51"/>
  <c r="BO12" i="48"/>
  <c r="BO12" i="49"/>
  <c r="BO12" i="47"/>
  <c r="BO12" i="46"/>
  <c r="BO12" i="45"/>
  <c r="BO12" i="44"/>
  <c r="BO12" i="43"/>
  <c r="BO12" i="42"/>
  <c r="BO12" i="41"/>
  <c r="BO12" i="40"/>
  <c r="BO12" i="39"/>
  <c r="BO12" i="38"/>
  <c r="BO12" i="37"/>
  <c r="BO12" i="36"/>
  <c r="BO12" i="34"/>
  <c r="BO12" i="35"/>
  <c r="BO12" i="33"/>
  <c r="BO12" i="27"/>
  <c r="BO12" i="28"/>
  <c r="BO12" i="32"/>
  <c r="BO12" i="31"/>
  <c r="BO12" i="30"/>
  <c r="BO12" i="26"/>
  <c r="BO12" i="25"/>
  <c r="BO12" i="24"/>
  <c r="DO12" i="24" s="1"/>
  <c r="BO12" i="22"/>
  <c r="DO12" i="22" s="1"/>
  <c r="BO12" i="19"/>
  <c r="DO12" i="19" s="1"/>
  <c r="BO12" i="21"/>
  <c r="DO12" i="21" s="1"/>
  <c r="BO12" i="20"/>
  <c r="DO12" i="20" s="1"/>
  <c r="BO12" i="23"/>
  <c r="DO12" i="23" s="1"/>
  <c r="BO12" i="18"/>
  <c r="DO12" i="18" s="1"/>
  <c r="BO12" i="17"/>
  <c r="DO12" i="17" s="1"/>
  <c r="BO12" i="60"/>
  <c r="DO12" i="60" s="1"/>
  <c r="Q5" i="22"/>
  <c r="DM14" i="26"/>
  <c r="N14" i="26"/>
  <c r="AF6" i="60"/>
  <c r="U7" i="18"/>
  <c r="L25" i="61"/>
  <c r="V27" i="17"/>
  <c r="AB11" i="60"/>
  <c r="R22" i="21"/>
  <c r="DL7" i="26"/>
  <c r="M7" i="26"/>
  <c r="T15" i="19"/>
  <c r="DH7" i="31"/>
  <c r="I7" i="31"/>
  <c r="R12" i="22"/>
  <c r="L5" i="61"/>
  <c r="DI27" i="31"/>
  <c r="J27" i="31"/>
  <c r="R13" i="21"/>
  <c r="R8" i="22"/>
  <c r="BO10" i="59"/>
  <c r="BO10" i="58"/>
  <c r="BO10" i="57"/>
  <c r="BO10" i="56"/>
  <c r="BO10" i="55"/>
  <c r="BO10" i="54"/>
  <c r="BO10" i="52"/>
  <c r="BO10" i="53"/>
  <c r="BO10" i="50"/>
  <c r="BO10" i="51"/>
  <c r="BO10" i="49"/>
  <c r="BO10" i="48"/>
  <c r="BO10" i="47"/>
  <c r="BO10" i="46"/>
  <c r="BO10" i="45"/>
  <c r="BO10" i="44"/>
  <c r="BO10" i="41"/>
  <c r="BO10" i="40"/>
  <c r="BO10" i="43"/>
  <c r="BO10" i="42"/>
  <c r="BO10" i="39"/>
  <c r="BO10" i="38"/>
  <c r="BO10" i="37"/>
  <c r="BO10" i="36"/>
  <c r="BO10" i="34"/>
  <c r="BO10" i="32"/>
  <c r="BO10" i="35"/>
  <c r="BO10" i="33"/>
  <c r="BO10" i="30"/>
  <c r="BO10" i="28"/>
  <c r="BO10" i="31"/>
  <c r="BO10" i="26"/>
  <c r="BO10" i="25"/>
  <c r="BO10" i="24"/>
  <c r="BO10" i="27"/>
  <c r="BO10" i="19"/>
  <c r="DO10" i="19" s="1"/>
  <c r="BO10" i="20"/>
  <c r="DO10" i="20" s="1"/>
  <c r="BO10" i="18"/>
  <c r="DO10" i="18" s="1"/>
  <c r="BO10" i="17"/>
  <c r="DO10" i="17" s="1"/>
  <c r="BO10" i="23"/>
  <c r="BO10" i="22"/>
  <c r="DO10" i="22" s="1"/>
  <c r="BO10" i="21"/>
  <c r="DO10" i="21" s="1"/>
  <c r="BO10" i="60"/>
  <c r="DO10" i="60" s="1"/>
  <c r="U10" i="17"/>
  <c r="U25" i="18"/>
  <c r="BO13" i="59"/>
  <c r="BO13" i="58"/>
  <c r="BO13" i="57"/>
  <c r="BO13" i="56"/>
  <c r="BO13" i="55"/>
  <c r="BO13" i="54"/>
  <c r="BO13" i="52"/>
  <c r="BO13" i="53"/>
  <c r="BO13" i="51"/>
  <c r="BO13" i="50"/>
  <c r="BO13" i="49"/>
  <c r="BO13" i="48"/>
  <c r="BO13" i="45"/>
  <c r="BO13" i="44"/>
  <c r="BO13" i="47"/>
  <c r="BO13" i="46"/>
  <c r="BO13" i="43"/>
  <c r="BO13" i="42"/>
  <c r="BO13" i="41"/>
  <c r="BO13" i="40"/>
  <c r="BO13" i="39"/>
  <c r="BO13" i="38"/>
  <c r="BO13" i="37"/>
  <c r="BO13" i="36"/>
  <c r="BO13" i="35"/>
  <c r="BO13" i="33"/>
  <c r="BO13" i="34"/>
  <c r="BO13" i="32"/>
  <c r="BO13" i="30"/>
  <c r="BO13" i="28"/>
  <c r="BO13" i="31"/>
  <c r="BO13" i="27"/>
  <c r="BO13" i="26"/>
  <c r="BO13" i="25"/>
  <c r="BO13" i="24"/>
  <c r="BO13" i="20"/>
  <c r="DO13" i="20" s="1"/>
  <c r="BO13" i="23"/>
  <c r="DO13" i="23" s="1"/>
  <c r="BO13" i="17"/>
  <c r="DO13" i="17" s="1"/>
  <c r="BO13" i="22"/>
  <c r="DO13" i="22" s="1"/>
  <c r="BO13" i="19"/>
  <c r="DO13" i="19" s="1"/>
  <c r="BO13" i="18"/>
  <c r="DO13" i="18" s="1"/>
  <c r="BO13" i="21"/>
  <c r="DO13" i="21" s="1"/>
  <c r="BO13" i="60"/>
  <c r="DO13" i="60" s="1"/>
  <c r="S25" i="20"/>
  <c r="T10" i="18"/>
  <c r="P22" i="23"/>
  <c r="Q7" i="22"/>
  <c r="L14" i="61"/>
  <c r="S21" i="21"/>
  <c r="Q18" i="22"/>
  <c r="R24" i="22"/>
  <c r="Q20" i="23"/>
  <c r="U28" i="19"/>
  <c r="S5" i="18"/>
  <c r="U23" i="19"/>
  <c r="DK16" i="27"/>
  <c r="L16" i="27"/>
  <c r="H18" i="32"/>
  <c r="DG18" i="32"/>
  <c r="H25" i="32"/>
  <c r="DG25" i="32"/>
  <c r="DG9" i="33"/>
  <c r="H9" i="33"/>
  <c r="L7" i="61"/>
  <c r="L11" i="61"/>
  <c r="I23" i="32"/>
  <c r="DH23" i="32"/>
  <c r="U27" i="19"/>
  <c r="U21" i="17"/>
  <c r="R9" i="21"/>
  <c r="S8" i="21"/>
  <c r="T23" i="20"/>
  <c r="S6" i="18"/>
  <c r="DN14" i="25"/>
  <c r="O14" i="25"/>
  <c r="K16" i="28"/>
  <c r="DJ16" i="28"/>
  <c r="S24" i="21"/>
  <c r="S10" i="20"/>
  <c r="M8" i="27"/>
  <c r="DL8" i="27"/>
  <c r="T7" i="19"/>
  <c r="DL25" i="26"/>
  <c r="M25" i="26"/>
  <c r="R23" i="22"/>
  <c r="K4" i="61"/>
  <c r="K4" i="78" s="1"/>
  <c r="DK17" i="27"/>
  <c r="L17" i="27"/>
  <c r="V7" i="17"/>
  <c r="O29" i="21"/>
  <c r="P4" i="21"/>
  <c r="O17" i="25"/>
  <c r="DN17" i="25"/>
  <c r="DI23" i="31"/>
  <c r="J23" i="31"/>
  <c r="DK18" i="27"/>
  <c r="L18" i="27"/>
  <c r="S16" i="18"/>
  <c r="U9" i="19"/>
  <c r="R13" i="22"/>
  <c r="DK27" i="28"/>
  <c r="L27" i="28"/>
  <c r="R15" i="21"/>
  <c r="AB9" i="60"/>
  <c r="Q25" i="22"/>
  <c r="T6" i="19"/>
  <c r="DH10" i="31"/>
  <c r="I10" i="31"/>
  <c r="C15" i="33"/>
  <c r="D15" i="33" s="1"/>
  <c r="E15" i="33" s="1"/>
  <c r="B15" i="34"/>
  <c r="L24" i="61"/>
  <c r="P5" i="23"/>
  <c r="K21" i="28"/>
  <c r="DJ21" i="28"/>
  <c r="U26" i="17"/>
  <c r="U23" i="17"/>
  <c r="BO27" i="59"/>
  <c r="BO27" i="58"/>
  <c r="BO27" i="57"/>
  <c r="BO27" i="56"/>
  <c r="BO27" i="55"/>
  <c r="BO27" i="53"/>
  <c r="BO27" i="54"/>
  <c r="BO27" i="52"/>
  <c r="BO27" i="51"/>
  <c r="BO27" i="49"/>
  <c r="BO27" i="50"/>
  <c r="BO27" i="48"/>
  <c r="BO27" i="47"/>
  <c r="BO27" i="44"/>
  <c r="BO27" i="43"/>
  <c r="BO27" i="46"/>
  <c r="BO27" i="45"/>
  <c r="BO27" i="40"/>
  <c r="BO27" i="42"/>
  <c r="BO27" i="41"/>
  <c r="BO27" i="37"/>
  <c r="BO27" i="36"/>
  <c r="BO27" i="39"/>
  <c r="BO27" i="38"/>
  <c r="BO27" i="35"/>
  <c r="BO27" i="33"/>
  <c r="BO27" i="34"/>
  <c r="BO27" i="32"/>
  <c r="BO27" i="31"/>
  <c r="BO27" i="27"/>
  <c r="BO27" i="24"/>
  <c r="DO27" i="24" s="1"/>
  <c r="BO27" i="23"/>
  <c r="DO27" i="23" s="1"/>
  <c r="BO27" i="30"/>
  <c r="BO27" i="28"/>
  <c r="BO27" i="26"/>
  <c r="BO27" i="25"/>
  <c r="BO27" i="21"/>
  <c r="DO27" i="21" s="1"/>
  <c r="BO27" i="20"/>
  <c r="DO27" i="20" s="1"/>
  <c r="BO27" i="17"/>
  <c r="DO27" i="17" s="1"/>
  <c r="BO27" i="22"/>
  <c r="DO27" i="22" s="1"/>
  <c r="BO27" i="19"/>
  <c r="DO27" i="19" s="1"/>
  <c r="BO27" i="18"/>
  <c r="DO27" i="18" s="1"/>
  <c r="BO27" i="60"/>
  <c r="DO27" i="60" s="1"/>
  <c r="R19" i="22"/>
  <c r="T25" i="19"/>
  <c r="U8" i="19"/>
  <c r="R14" i="22"/>
  <c r="U12" i="18"/>
  <c r="N22" i="25"/>
  <c r="DM22" i="25"/>
  <c r="U11" i="19"/>
  <c r="P26" i="23"/>
  <c r="Q14" i="23"/>
  <c r="BO17" i="59"/>
  <c r="BO17" i="58"/>
  <c r="BO17" i="56"/>
  <c r="BO17" i="57"/>
  <c r="BO17" i="55"/>
  <c r="BO17" i="53"/>
  <c r="BO17" i="54"/>
  <c r="BO17" i="52"/>
  <c r="BO17" i="50"/>
  <c r="BO17" i="51"/>
  <c r="BO17" i="49"/>
  <c r="BO17" i="48"/>
  <c r="BO17" i="44"/>
  <c r="BO17" i="47"/>
  <c r="BO17" i="45"/>
  <c r="BO17" i="46"/>
  <c r="BO17" i="43"/>
  <c r="BO17" i="42"/>
  <c r="BO17" i="41"/>
  <c r="BO17" i="40"/>
  <c r="BO17" i="38"/>
  <c r="BO17" i="37"/>
  <c r="BO17" i="36"/>
  <c r="BO17" i="39"/>
  <c r="BO17" i="33"/>
  <c r="BO17" i="35"/>
  <c r="BO17" i="34"/>
  <c r="BO17" i="27"/>
  <c r="BO17" i="32"/>
  <c r="BO17" i="24"/>
  <c r="BO17" i="25"/>
  <c r="BO17" i="31"/>
  <c r="BO17" i="30"/>
  <c r="BO17" i="28"/>
  <c r="BO17" i="26"/>
  <c r="BO17" i="22"/>
  <c r="DO17" i="22" s="1"/>
  <c r="BO17" i="20"/>
  <c r="DO17" i="20" s="1"/>
  <c r="BO17" i="19"/>
  <c r="DO17" i="19" s="1"/>
  <c r="BO17" i="18"/>
  <c r="DO17" i="18" s="1"/>
  <c r="BO17" i="23"/>
  <c r="DO17" i="23" s="1"/>
  <c r="BO17" i="21"/>
  <c r="DO17" i="21" s="1"/>
  <c r="BO17" i="17"/>
  <c r="DO17" i="17" s="1"/>
  <c r="BO17" i="60"/>
  <c r="DO17" i="60" s="1"/>
  <c r="L9" i="61"/>
  <c r="I4" i="28"/>
  <c r="DH4" i="28"/>
  <c r="H29" i="28"/>
  <c r="J11" i="31"/>
  <c r="DI11" i="31"/>
  <c r="DJ27" i="30"/>
  <c r="K27" i="30"/>
  <c r="DN27" i="25"/>
  <c r="O27" i="25"/>
  <c r="P9" i="24"/>
  <c r="BO26" i="59"/>
  <c r="BO26" i="58"/>
  <c r="BO26" i="57"/>
  <c r="BO26" i="56"/>
  <c r="BO26" i="55"/>
  <c r="BO26" i="54"/>
  <c r="BO26" i="53"/>
  <c r="BO26" i="51"/>
  <c r="BO26" i="52"/>
  <c r="BO26" i="50"/>
  <c r="BO26" i="49"/>
  <c r="BO26" i="48"/>
  <c r="BO26" i="47"/>
  <c r="BO26" i="46"/>
  <c r="BO26" i="45"/>
  <c r="BO26" i="44"/>
  <c r="BO26" i="43"/>
  <c r="BO26" i="41"/>
  <c r="BO26" i="42"/>
  <c r="BO26" i="40"/>
  <c r="BO26" i="39"/>
  <c r="BO26" i="38"/>
  <c r="BO26" i="37"/>
  <c r="BO26" i="36"/>
  <c r="BO26" i="34"/>
  <c r="BO26" i="32"/>
  <c r="BO26" i="35"/>
  <c r="BO26" i="33"/>
  <c r="BO26" i="30"/>
  <c r="BO26" i="25"/>
  <c r="BO26" i="24"/>
  <c r="BO26" i="23"/>
  <c r="DO26" i="23" s="1"/>
  <c r="BO26" i="28"/>
  <c r="BO26" i="26"/>
  <c r="BO26" i="31"/>
  <c r="BO26" i="27"/>
  <c r="BO26" i="22"/>
  <c r="DO26" i="22" s="1"/>
  <c r="BO26" i="18"/>
  <c r="DO26" i="18" s="1"/>
  <c r="BO26" i="19"/>
  <c r="DO26" i="19" s="1"/>
  <c r="BO26" i="17"/>
  <c r="DO26" i="17" s="1"/>
  <c r="BO26" i="21"/>
  <c r="DO26" i="21" s="1"/>
  <c r="BO26" i="20"/>
  <c r="DO26" i="20" s="1"/>
  <c r="BO26" i="60"/>
  <c r="DO26" i="60" s="1"/>
  <c r="T16" i="17"/>
  <c r="I14" i="32"/>
  <c r="DH14" i="32"/>
  <c r="T23" i="18"/>
  <c r="S14" i="20"/>
  <c r="T10" i="19"/>
  <c r="AB19" i="60"/>
  <c r="DJ23" i="30"/>
  <c r="K23" i="30"/>
  <c r="O7" i="24"/>
  <c r="DN7" i="24"/>
  <c r="M27" i="27"/>
  <c r="DL27" i="27"/>
  <c r="Q8" i="23"/>
  <c r="DH16" i="31"/>
  <c r="I16" i="31"/>
  <c r="R15" i="22"/>
  <c r="BO25" i="59"/>
  <c r="BO25" i="58"/>
  <c r="BO25" i="57"/>
  <c r="BO25" i="56"/>
  <c r="BO25" i="55"/>
  <c r="BO25" i="53"/>
  <c r="BO25" i="54"/>
  <c r="BO25" i="51"/>
  <c r="BO25" i="52"/>
  <c r="BO25" i="49"/>
  <c r="BO25" i="50"/>
  <c r="BO25" i="48"/>
  <c r="BO25" i="47"/>
  <c r="BO25" i="46"/>
  <c r="BO25" i="44"/>
  <c r="BO25" i="43"/>
  <c r="BO25" i="45"/>
  <c r="BO25" i="42"/>
  <c r="BO25" i="40"/>
  <c r="BO25" i="41"/>
  <c r="BO25" i="37"/>
  <c r="BO25" i="36"/>
  <c r="BO25" i="39"/>
  <c r="BO25" i="38"/>
  <c r="BO25" i="35"/>
  <c r="BO25" i="32"/>
  <c r="BO25" i="33"/>
  <c r="BO25" i="34"/>
  <c r="BO25" i="27"/>
  <c r="BO25" i="26"/>
  <c r="BO25" i="23"/>
  <c r="BO25" i="30"/>
  <c r="BO25" i="25"/>
  <c r="BO25" i="24"/>
  <c r="BO25" i="28"/>
  <c r="BO25" i="31"/>
  <c r="BO25" i="22"/>
  <c r="DO25" i="22" s="1"/>
  <c r="BO25" i="18"/>
  <c r="DO25" i="18" s="1"/>
  <c r="BO25" i="21"/>
  <c r="DO25" i="21" s="1"/>
  <c r="BO25" i="20"/>
  <c r="DO25" i="20" s="1"/>
  <c r="BO25" i="19"/>
  <c r="DO25" i="19" s="1"/>
  <c r="BO25" i="17"/>
  <c r="DO25" i="17" s="1"/>
  <c r="BO25" i="60"/>
  <c r="DO25" i="60" s="1"/>
  <c r="DM27" i="26"/>
  <c r="N27" i="26"/>
  <c r="Q10" i="22"/>
  <c r="I9" i="32"/>
  <c r="DH9" i="32"/>
  <c r="T28" i="20"/>
  <c r="T26" i="20"/>
  <c r="AB20" i="60"/>
  <c r="Q17" i="23"/>
  <c r="C29" i="31"/>
  <c r="D4" i="31"/>
  <c r="E4" i="31" s="1"/>
  <c r="S20" i="20"/>
  <c r="BO16" i="59"/>
  <c r="BO16" i="58"/>
  <c r="BO16" i="57"/>
  <c r="BO16" i="56"/>
  <c r="BO16" i="55"/>
  <c r="BO16" i="54"/>
  <c r="BO16" i="53"/>
  <c r="BO16" i="52"/>
  <c r="BO16" i="51"/>
  <c r="BO16" i="50"/>
  <c r="BO16" i="49"/>
  <c r="BO16" i="48"/>
  <c r="BO16" i="46"/>
  <c r="BO16" i="45"/>
  <c r="BO16" i="47"/>
  <c r="BO16" i="44"/>
  <c r="BO16" i="43"/>
  <c r="BO16" i="42"/>
  <c r="BO16" i="41"/>
  <c r="BO16" i="40"/>
  <c r="BO16" i="39"/>
  <c r="BO16" i="38"/>
  <c r="BO16" i="37"/>
  <c r="BO16" i="36"/>
  <c r="BO16" i="35"/>
  <c r="BO16" i="34"/>
  <c r="BO16" i="33"/>
  <c r="BO16" i="32"/>
  <c r="BO16" i="31"/>
  <c r="BO16" i="28"/>
  <c r="BO16" i="30"/>
  <c r="BO16" i="26"/>
  <c r="BO16" i="27"/>
  <c r="BO16" i="25"/>
  <c r="BO16" i="24"/>
  <c r="BO16" i="20"/>
  <c r="DO16" i="20" s="1"/>
  <c r="BO16" i="19"/>
  <c r="DO16" i="19" s="1"/>
  <c r="BO16" i="23"/>
  <c r="DO16" i="23" s="1"/>
  <c r="BO16" i="21"/>
  <c r="DO16" i="21" s="1"/>
  <c r="BO16" i="17"/>
  <c r="DO16" i="17" s="1"/>
  <c r="BO16" i="22"/>
  <c r="DO16" i="22" s="1"/>
  <c r="BO16" i="18"/>
  <c r="DO16" i="18" s="1"/>
  <c r="BO16" i="60"/>
  <c r="DO16" i="60" s="1"/>
  <c r="DJ13" i="28"/>
  <c r="K13" i="28"/>
  <c r="AB21" i="60"/>
  <c r="P6" i="23"/>
  <c r="BP15" i="59"/>
  <c r="BP15" i="58"/>
  <c r="BP15" i="57"/>
  <c r="BP15" i="56"/>
  <c r="BP15" i="55"/>
  <c r="BP15" i="54"/>
  <c r="BP15" i="53"/>
  <c r="BP15" i="52"/>
  <c r="BP15" i="51"/>
  <c r="BP15" i="50"/>
  <c r="BP15" i="49"/>
  <c r="BP15" i="48"/>
  <c r="BP15" i="46"/>
  <c r="BP15" i="44"/>
  <c r="BP15" i="45"/>
  <c r="BP15" i="47"/>
  <c r="BP15" i="43"/>
  <c r="BP15" i="42"/>
  <c r="BP15" i="41"/>
  <c r="BP15" i="40"/>
  <c r="BP15" i="39"/>
  <c r="BP15" i="36"/>
  <c r="BP15" i="38"/>
  <c r="BP15" i="37"/>
  <c r="BP15" i="35"/>
  <c r="BP15" i="33"/>
  <c r="BP15" i="34"/>
  <c r="BP15" i="31"/>
  <c r="BP15" i="30"/>
  <c r="BP15" i="28"/>
  <c r="BP15" i="26"/>
  <c r="BP15" i="32"/>
  <c r="BP15" i="27"/>
  <c r="BP15" i="25"/>
  <c r="BP15" i="24"/>
  <c r="BP15" i="21"/>
  <c r="DP15" i="21" s="1"/>
  <c r="BP15" i="20"/>
  <c r="DP15" i="20" s="1"/>
  <c r="BP15" i="23"/>
  <c r="BP15" i="19"/>
  <c r="DP15" i="19" s="1"/>
  <c r="BP15" i="22"/>
  <c r="DP15" i="22" s="1"/>
  <c r="BP15" i="17"/>
  <c r="DP15" i="17" s="1"/>
  <c r="BP15" i="18"/>
  <c r="DP15" i="18" s="1"/>
  <c r="BP15" i="60"/>
  <c r="DP15" i="60" s="1"/>
  <c r="V12" i="17"/>
  <c r="U13" i="17"/>
  <c r="DG24" i="33"/>
  <c r="H24" i="33"/>
  <c r="O24" i="25"/>
  <c r="DN24" i="25"/>
  <c r="P8" i="24"/>
  <c r="AA10" i="60"/>
  <c r="N20" i="25"/>
  <c r="DM20" i="25"/>
  <c r="DI20" i="30"/>
  <c r="J20" i="30"/>
  <c r="BO14" i="59"/>
  <c r="BO14" i="58"/>
  <c r="BO14" i="57"/>
  <c r="BO14" i="56"/>
  <c r="BO14" i="55"/>
  <c r="BO14" i="54"/>
  <c r="BO14" i="53"/>
  <c r="BO14" i="52"/>
  <c r="BO14" i="50"/>
  <c r="BO14" i="51"/>
  <c r="BO14" i="48"/>
  <c r="BO14" i="49"/>
  <c r="BO14" i="47"/>
  <c r="BO14" i="46"/>
  <c r="BO14" i="45"/>
  <c r="BO14" i="44"/>
  <c r="BO14" i="42"/>
  <c r="BO14" i="41"/>
  <c r="BO14" i="40"/>
  <c r="BO14" i="43"/>
  <c r="BO14" i="37"/>
  <c r="BO14" i="39"/>
  <c r="BO14" i="38"/>
  <c r="BO14" i="36"/>
  <c r="BO14" i="34"/>
  <c r="BO14" i="32"/>
  <c r="BO14" i="35"/>
  <c r="BO14" i="33"/>
  <c r="BO14" i="26"/>
  <c r="BO14" i="27"/>
  <c r="BO14" i="25"/>
  <c r="BO14" i="31"/>
  <c r="BO14" i="24"/>
  <c r="BO14" i="30"/>
  <c r="BO14" i="28"/>
  <c r="BO14" i="23"/>
  <c r="DO14" i="23" s="1"/>
  <c r="BO14" i="19"/>
  <c r="DO14" i="19" s="1"/>
  <c r="BO14" i="22"/>
  <c r="DO14" i="22" s="1"/>
  <c r="BO14" i="18"/>
  <c r="DO14" i="18" s="1"/>
  <c r="BO14" i="21"/>
  <c r="DO14" i="21" s="1"/>
  <c r="BO14" i="20"/>
  <c r="DO14" i="20" s="1"/>
  <c r="BO14" i="17"/>
  <c r="DO14" i="17" s="1"/>
  <c r="BO14" i="60"/>
  <c r="DO14" i="60" s="1"/>
  <c r="T16" i="19"/>
  <c r="T8" i="18"/>
  <c r="DH19" i="32"/>
  <c r="I19" i="32"/>
  <c r="DJ14" i="28"/>
  <c r="K14" i="28"/>
  <c r="DK26" i="28"/>
  <c r="L26" i="28"/>
  <c r="U20" i="17"/>
  <c r="R28" i="22"/>
  <c r="S15" i="20"/>
  <c r="DJ6" i="28"/>
  <c r="K6" i="28"/>
  <c r="O8" i="25"/>
  <c r="DN8" i="25"/>
  <c r="DN30" i="21"/>
  <c r="DN30" i="18"/>
  <c r="DK28" i="28"/>
  <c r="L28" i="28"/>
  <c r="AB14" i="60"/>
  <c r="U28" i="17"/>
  <c r="S19" i="20"/>
  <c r="AB15" i="60"/>
  <c r="BO8" i="59"/>
  <c r="BO8" i="58"/>
  <c r="BO8" i="57"/>
  <c r="BO8" i="56"/>
  <c r="BO8" i="55"/>
  <c r="BO8" i="54"/>
  <c r="BO8" i="53"/>
  <c r="BO8" i="52"/>
  <c r="BO8" i="51"/>
  <c r="BO8" i="50"/>
  <c r="BO8" i="49"/>
  <c r="BO8" i="48"/>
  <c r="BO8" i="47"/>
  <c r="BO8" i="46"/>
  <c r="BO8" i="45"/>
  <c r="BO8" i="44"/>
  <c r="BO8" i="41"/>
  <c r="BO8" i="40"/>
  <c r="BO8" i="43"/>
  <c r="BO8" i="42"/>
  <c r="BO8" i="38"/>
  <c r="BO8" i="37"/>
  <c r="BO8" i="36"/>
  <c r="BO8" i="39"/>
  <c r="BO8" i="35"/>
  <c r="BO8" i="34"/>
  <c r="BO8" i="33"/>
  <c r="BO8" i="28"/>
  <c r="BO8" i="32"/>
  <c r="BO8" i="25"/>
  <c r="BO8" i="24"/>
  <c r="DO8" i="24" s="1"/>
  <c r="BO8" i="27"/>
  <c r="BO8" i="26"/>
  <c r="BO8" i="31"/>
  <c r="BO8" i="30"/>
  <c r="BO8" i="20"/>
  <c r="DO8" i="20" s="1"/>
  <c r="BO8" i="19"/>
  <c r="DO8" i="19" s="1"/>
  <c r="BO8" i="23"/>
  <c r="DO8" i="23" s="1"/>
  <c r="BO8" i="21"/>
  <c r="DO8" i="21" s="1"/>
  <c r="BO8" i="17"/>
  <c r="DO8" i="17" s="1"/>
  <c r="BO8" i="22"/>
  <c r="DO8" i="22" s="1"/>
  <c r="BO8" i="18"/>
  <c r="DO8" i="18" s="1"/>
  <c r="BO8" i="60"/>
  <c r="DO8" i="60" s="1"/>
  <c r="R7" i="21"/>
  <c r="DL22" i="26"/>
  <c r="M22" i="26"/>
  <c r="DM10" i="25"/>
  <c r="N10" i="25"/>
  <c r="L6" i="27"/>
  <c r="DK6" i="27"/>
  <c r="K17" i="30"/>
  <c r="DJ17" i="30"/>
  <c r="S26" i="21"/>
  <c r="T22" i="19"/>
  <c r="DL24" i="27"/>
  <c r="M24" i="27"/>
  <c r="L20" i="61"/>
  <c r="AB28" i="60"/>
  <c r="DL23" i="27"/>
  <c r="M23" i="27"/>
  <c r="AB8" i="60"/>
  <c r="U27" i="18"/>
  <c r="T15" i="18"/>
  <c r="S17" i="21"/>
  <c r="R20" i="22"/>
  <c r="AB13" i="60"/>
  <c r="DN30" i="20"/>
  <c r="R26" i="22"/>
  <c r="J18" i="28"/>
  <c r="DI18" i="28"/>
  <c r="Q28" i="23"/>
  <c r="DH18" i="31"/>
  <c r="I18" i="31"/>
  <c r="D6" i="33"/>
  <c r="E6" i="33" s="1"/>
  <c r="DH18" i="30"/>
  <c r="I18" i="30"/>
  <c r="B23" i="35"/>
  <c r="C23" i="34"/>
  <c r="D23" i="34" s="1"/>
  <c r="E23" i="34" s="1"/>
  <c r="F23" i="34" s="1"/>
  <c r="DF23" i="34" s="1"/>
  <c r="B15" i="35"/>
  <c r="C15" i="34"/>
  <c r="D15" i="34" s="1"/>
  <c r="E15" i="34" s="1"/>
  <c r="BO24" i="59"/>
  <c r="BO24" i="58"/>
  <c r="BO24" i="57"/>
  <c r="BO24" i="56"/>
  <c r="BO24" i="55"/>
  <c r="BO24" i="54"/>
  <c r="BO24" i="53"/>
  <c r="BO24" i="51"/>
  <c r="BO24" i="52"/>
  <c r="BO24" i="49"/>
  <c r="BO24" i="50"/>
  <c r="BO24" i="48"/>
  <c r="BO24" i="47"/>
  <c r="BO24" i="45"/>
  <c r="BO24" i="46"/>
  <c r="BO24" i="44"/>
  <c r="BO24" i="42"/>
  <c r="BO24" i="41"/>
  <c r="BO24" i="43"/>
  <c r="BO24" i="40"/>
  <c r="BO24" i="38"/>
  <c r="BO24" i="37"/>
  <c r="BO24" i="39"/>
  <c r="BO24" i="36"/>
  <c r="BO24" i="34"/>
  <c r="BO24" i="32"/>
  <c r="BO24" i="35"/>
  <c r="BO24" i="33"/>
  <c r="BO24" i="31"/>
  <c r="BO24" i="28"/>
  <c r="BO24" i="30"/>
  <c r="BO24" i="27"/>
  <c r="BO24" i="25"/>
  <c r="BO24" i="26"/>
  <c r="BO24" i="23"/>
  <c r="DO24" i="23" s="1"/>
  <c r="BO24" i="24"/>
  <c r="DO24" i="24" s="1"/>
  <c r="BO24" i="21"/>
  <c r="DO24" i="21" s="1"/>
  <c r="BO24" i="20"/>
  <c r="DO24" i="20" s="1"/>
  <c r="BO24" i="19"/>
  <c r="DO24" i="19" s="1"/>
  <c r="BO24" i="17"/>
  <c r="DO24" i="17" s="1"/>
  <c r="BO24" i="18"/>
  <c r="DO24" i="18" s="1"/>
  <c r="BO24" i="22"/>
  <c r="DO24" i="22" s="1"/>
  <c r="BO24" i="60"/>
  <c r="DO24" i="60" s="1"/>
  <c r="L22" i="61"/>
  <c r="AB12" i="60"/>
  <c r="DL15" i="27"/>
  <c r="M15" i="27"/>
  <c r="S5" i="20"/>
  <c r="BO6" i="59"/>
  <c r="BO6" i="58"/>
  <c r="BO6" i="57"/>
  <c r="BO6" i="56"/>
  <c r="BO6" i="54"/>
  <c r="BO6" i="55"/>
  <c r="BO6" i="53"/>
  <c r="BO6" i="52"/>
  <c r="BO6" i="50"/>
  <c r="BO6" i="51"/>
  <c r="BO6" i="48"/>
  <c r="BO6" i="49"/>
  <c r="BO6" i="46"/>
  <c r="BO6" i="47"/>
  <c r="BO6" i="45"/>
  <c r="BO6" i="44"/>
  <c r="BO6" i="40"/>
  <c r="BO6" i="43"/>
  <c r="BO6" i="41"/>
  <c r="BO6" i="42"/>
  <c r="BO6" i="38"/>
  <c r="BO6" i="39"/>
  <c r="BO6" i="37"/>
  <c r="BO6" i="34"/>
  <c r="BO6" i="36"/>
  <c r="BO6" i="35"/>
  <c r="BO6" i="33"/>
  <c r="BO6" i="32"/>
  <c r="BO6" i="27"/>
  <c r="BO6" i="25"/>
  <c r="BO6" i="24"/>
  <c r="BO6" i="30"/>
  <c r="BO6" i="26"/>
  <c r="BO6" i="31"/>
  <c r="BO6" i="28"/>
  <c r="BO6" i="19"/>
  <c r="DO6" i="19" s="1"/>
  <c r="BO6" i="23"/>
  <c r="DO6" i="23" s="1"/>
  <c r="BO6" i="22"/>
  <c r="DO6" i="22" s="1"/>
  <c r="BO6" i="18"/>
  <c r="DO6" i="18" s="1"/>
  <c r="BO6" i="21"/>
  <c r="DO6" i="21" s="1"/>
  <c r="BO6" i="20"/>
  <c r="DO6" i="20" s="1"/>
  <c r="BO6" i="17"/>
  <c r="DO6" i="17" s="1"/>
  <c r="BO6" i="60"/>
  <c r="DO6" i="60" s="1"/>
  <c r="AA25" i="60"/>
  <c r="R25" i="21"/>
  <c r="S18" i="19"/>
  <c r="O9" i="25"/>
  <c r="DN9" i="25"/>
  <c r="H28" i="33"/>
  <c r="DG28" i="33"/>
  <c r="J13" i="30"/>
  <c r="DI13" i="30"/>
  <c r="U17" i="17"/>
  <c r="P29" i="20"/>
  <c r="Q4" i="20"/>
  <c r="U17" i="19"/>
  <c r="H22" i="32"/>
  <c r="DG22" i="32"/>
  <c r="S11" i="21"/>
  <c r="DI21" i="30"/>
  <c r="J21" i="30"/>
  <c r="U12" i="19"/>
  <c r="J14" i="31"/>
  <c r="DI14" i="31"/>
  <c r="O28" i="25"/>
  <c r="DN28" i="25"/>
  <c r="T13" i="18"/>
  <c r="P11" i="24"/>
  <c r="T5" i="17"/>
  <c r="U9" i="17"/>
  <c r="BO28" i="59"/>
  <c r="BO28" i="58"/>
  <c r="BO28" i="57"/>
  <c r="BO28" i="56"/>
  <c r="BO28" i="55"/>
  <c r="BO28" i="54"/>
  <c r="BO28" i="53"/>
  <c r="BO28" i="52"/>
  <c r="BO28" i="51"/>
  <c r="BO28" i="49"/>
  <c r="BO28" i="50"/>
  <c r="BO28" i="47"/>
  <c r="BO28" i="48"/>
  <c r="BO28" i="46"/>
  <c r="BO28" i="45"/>
  <c r="BO28" i="44"/>
  <c r="BO28" i="42"/>
  <c r="BO28" i="41"/>
  <c r="BO28" i="40"/>
  <c r="BO28" i="43"/>
  <c r="BO28" i="37"/>
  <c r="BO28" i="39"/>
  <c r="BO28" i="38"/>
  <c r="BO28" i="36"/>
  <c r="BO28" i="35"/>
  <c r="BO28" i="34"/>
  <c r="BO28" i="32"/>
  <c r="BO28" i="33"/>
  <c r="BO28" i="27"/>
  <c r="BO28" i="26"/>
  <c r="BO28" i="25"/>
  <c r="BO28" i="24"/>
  <c r="DO28" i="24" s="1"/>
  <c r="BO28" i="23"/>
  <c r="DO28" i="23" s="1"/>
  <c r="BO28" i="28"/>
  <c r="BO28" i="31"/>
  <c r="BO28" i="30"/>
  <c r="BO28" i="22"/>
  <c r="DO28" i="22" s="1"/>
  <c r="BO28" i="19"/>
  <c r="DO28" i="19" s="1"/>
  <c r="BO28" i="18"/>
  <c r="DO28" i="18" s="1"/>
  <c r="BO28" i="21"/>
  <c r="DO28" i="21" s="1"/>
  <c r="BO28" i="20"/>
  <c r="DO28" i="20" s="1"/>
  <c r="BO28" i="17"/>
  <c r="DO28" i="17" s="1"/>
  <c r="BO28" i="60"/>
  <c r="DO28" i="60" s="1"/>
  <c r="P7" i="23"/>
  <c r="T27" i="20"/>
  <c r="Q19" i="23"/>
  <c r="R19" i="21"/>
  <c r="S23" i="21"/>
  <c r="D16" i="33"/>
  <c r="E16" i="33" s="1"/>
  <c r="DH5" i="31"/>
  <c r="I5" i="31"/>
  <c r="L16" i="61"/>
  <c r="BO23" i="59"/>
  <c r="BO23" i="58"/>
  <c r="BO23" i="57"/>
  <c r="BO23" i="56"/>
  <c r="BO23" i="55"/>
  <c r="BO23" i="54"/>
  <c r="BO23" i="53"/>
  <c r="BO23" i="52"/>
  <c r="BO23" i="51"/>
  <c r="BO23" i="50"/>
  <c r="BO23" i="49"/>
  <c r="BO23" i="47"/>
  <c r="BO23" i="48"/>
  <c r="BO23" i="46"/>
  <c r="BO23" i="44"/>
  <c r="BO23" i="45"/>
  <c r="BO23" i="42"/>
  <c r="BO23" i="43"/>
  <c r="BO23" i="41"/>
  <c r="BO23" i="40"/>
  <c r="BO23" i="39"/>
  <c r="BO23" i="38"/>
  <c r="BO23" i="36"/>
  <c r="BO23" i="37"/>
  <c r="BO23" i="35"/>
  <c r="BO23" i="34"/>
  <c r="BO23" i="33"/>
  <c r="BO23" i="26"/>
  <c r="BO23" i="24"/>
  <c r="DO23" i="24" s="1"/>
  <c r="BO23" i="32"/>
  <c r="BO23" i="31"/>
  <c r="BO23" i="28"/>
  <c r="BO23" i="30"/>
  <c r="BO23" i="27"/>
  <c r="BO23" i="25"/>
  <c r="BO23" i="23"/>
  <c r="DO23" i="23" s="1"/>
  <c r="BO23" i="22"/>
  <c r="DO23" i="22" s="1"/>
  <c r="BO23" i="21"/>
  <c r="DO23" i="21" s="1"/>
  <c r="BO23" i="20"/>
  <c r="DO23" i="20" s="1"/>
  <c r="BO23" i="19"/>
  <c r="DO23" i="19" s="1"/>
  <c r="BO23" i="18"/>
  <c r="DO23" i="18" s="1"/>
  <c r="BO23" i="17"/>
  <c r="DO23" i="17" s="1"/>
  <c r="BO23" i="60"/>
  <c r="DO23" i="60" s="1"/>
  <c r="DN5" i="24"/>
  <c r="O5" i="24"/>
  <c r="R6" i="21"/>
  <c r="K24" i="30"/>
  <c r="DJ24" i="30"/>
  <c r="P12" i="24"/>
  <c r="DK11" i="27"/>
  <c r="L11" i="27"/>
  <c r="V24" i="17"/>
  <c r="R14" i="21"/>
  <c r="K9" i="28"/>
  <c r="DJ9" i="28"/>
  <c r="T21" i="18"/>
  <c r="M21" i="27"/>
  <c r="DL21" i="27"/>
  <c r="S16" i="20"/>
  <c r="S6" i="20"/>
  <c r="AB24" i="60"/>
  <c r="S21" i="20"/>
  <c r="T9" i="20"/>
  <c r="Q16" i="22"/>
  <c r="T17" i="18"/>
  <c r="DN30" i="60"/>
  <c r="R21" i="22"/>
  <c r="M13" i="27"/>
  <c r="DL13" i="27"/>
  <c r="L8" i="61"/>
  <c r="S22" i="20"/>
  <c r="S12" i="21"/>
  <c r="N8" i="26"/>
  <c r="DM8" i="26"/>
  <c r="BO20" i="59"/>
  <c r="BO20" i="58"/>
  <c r="BO20" i="57"/>
  <c r="BO20" i="56"/>
  <c r="BO20" i="55"/>
  <c r="BO20" i="53"/>
  <c r="BO20" i="54"/>
  <c r="BO20" i="52"/>
  <c r="BO20" i="50"/>
  <c r="BO20" i="51"/>
  <c r="BO20" i="49"/>
  <c r="BO20" i="48"/>
  <c r="BO20" i="44"/>
  <c r="BO20" i="45"/>
  <c r="BO20" i="47"/>
  <c r="BO20" i="46"/>
  <c r="BO20" i="43"/>
  <c r="BO20" i="41"/>
  <c r="BO20" i="42"/>
  <c r="BO20" i="40"/>
  <c r="BO20" i="38"/>
  <c r="BO20" i="37"/>
  <c r="BO20" i="39"/>
  <c r="BO20" i="36"/>
  <c r="BO20" i="34"/>
  <c r="BO20" i="32"/>
  <c r="BO20" i="35"/>
  <c r="BO20" i="33"/>
  <c r="BO20" i="31"/>
  <c r="BO20" i="30"/>
  <c r="BO20" i="27"/>
  <c r="BO20" i="25"/>
  <c r="BO20" i="28"/>
  <c r="BO20" i="26"/>
  <c r="BO20" i="24"/>
  <c r="BO20" i="23"/>
  <c r="DO20" i="23" s="1"/>
  <c r="BO20" i="22"/>
  <c r="DO20" i="22" s="1"/>
  <c r="BO20" i="19"/>
  <c r="DO20" i="19" s="1"/>
  <c r="BO20" i="20"/>
  <c r="DO20" i="20" s="1"/>
  <c r="BO20" i="21"/>
  <c r="DO20" i="21" s="1"/>
  <c r="BO20" i="18"/>
  <c r="DO20" i="18" s="1"/>
  <c r="BO20" i="17"/>
  <c r="DO20" i="17" s="1"/>
  <c r="BO20" i="60"/>
  <c r="DO20" i="60" s="1"/>
  <c r="N21" i="25"/>
  <c r="DM21" i="25"/>
  <c r="BN4" i="59"/>
  <c r="BN4" i="58"/>
  <c r="BN4" i="57"/>
  <c r="BN4" i="56"/>
  <c r="BN4" i="54"/>
  <c r="BN4" i="55"/>
  <c r="BN4" i="53"/>
  <c r="BN4" i="52"/>
  <c r="BN4" i="50"/>
  <c r="BN4" i="51"/>
  <c r="BN4" i="49"/>
  <c r="BN4" i="48"/>
  <c r="BN4" i="46"/>
  <c r="BN4" i="45"/>
  <c r="BN4" i="47"/>
  <c r="BN4" i="42"/>
  <c r="BN4" i="43"/>
  <c r="BN4" i="41"/>
  <c r="BN4" i="44"/>
  <c r="BN4" i="40"/>
  <c r="BN4" i="39"/>
  <c r="BN4" i="38"/>
  <c r="BN4" i="37"/>
  <c r="BN4" i="33"/>
  <c r="BN4" i="36"/>
  <c r="BN4" i="34"/>
  <c r="BN4" i="35"/>
  <c r="BN4" i="32"/>
  <c r="BN4" i="30"/>
  <c r="BN4" i="25"/>
  <c r="BN4" i="24"/>
  <c r="BN4" i="31"/>
  <c r="BN4" i="26"/>
  <c r="BN4" i="28"/>
  <c r="BN4" i="27"/>
  <c r="BN4" i="19"/>
  <c r="DN4" i="19" s="1"/>
  <c r="DN29" i="19" s="1"/>
  <c r="BN4" i="18"/>
  <c r="DN4" i="18" s="1"/>
  <c r="DN29" i="18" s="1"/>
  <c r="BN4" i="17"/>
  <c r="DN4" i="17" s="1"/>
  <c r="DN29" i="17" s="1"/>
  <c r="BN4" i="22"/>
  <c r="DN4" i="22" s="1"/>
  <c r="DN29" i="22" s="1"/>
  <c r="BN4" i="23"/>
  <c r="BN4" i="21"/>
  <c r="DN4" i="21" s="1"/>
  <c r="DN29" i="21" s="1"/>
  <c r="BN4" i="20"/>
  <c r="DN4" i="20" s="1"/>
  <c r="DN29" i="20" s="1"/>
  <c r="BN4" i="60"/>
  <c r="DN4" i="60" s="1"/>
  <c r="DN29" i="60" s="1"/>
  <c r="O6" i="24"/>
  <c r="DN6" i="24"/>
  <c r="DJ26" i="30"/>
  <c r="K26" i="30"/>
  <c r="P23" i="24"/>
  <c r="T14" i="19"/>
  <c r="I28" i="31"/>
  <c r="DH28" i="31"/>
  <c r="DO25" i="23"/>
  <c r="P25" i="23"/>
  <c r="P18" i="23"/>
  <c r="S5" i="19"/>
  <c r="DM13" i="25"/>
  <c r="N13" i="25"/>
  <c r="DN30" i="17"/>
  <c r="T6" i="17"/>
  <c r="D4" i="32"/>
  <c r="E4" i="32" s="1"/>
  <c r="I20" i="32"/>
  <c r="DH20" i="32"/>
  <c r="C10" i="33"/>
  <c r="D10" i="33" s="1"/>
  <c r="E10" i="33" s="1"/>
  <c r="B10" i="34"/>
  <c r="C14" i="33"/>
  <c r="D14" i="33" s="1"/>
  <c r="E14" i="33" s="1"/>
  <c r="B14" i="34"/>
  <c r="B21" i="35"/>
  <c r="C21" i="34"/>
  <c r="D21" i="34" s="1"/>
  <c r="E21" i="34" s="1"/>
  <c r="C19" i="33"/>
  <c r="D19" i="33" s="1"/>
  <c r="E19" i="33" s="1"/>
  <c r="B19" i="34"/>
  <c r="B9" i="35"/>
  <c r="C9" i="34"/>
  <c r="D9" i="34" s="1"/>
  <c r="E9" i="34" s="1"/>
  <c r="F9" i="34" s="1"/>
  <c r="Q29" i="16"/>
  <c r="B5" i="33"/>
  <c r="C5" i="32"/>
  <c r="D5" i="32" s="1"/>
  <c r="E5" i="32" s="1"/>
  <c r="DG10" i="32"/>
  <c r="H10" i="32"/>
  <c r="C22" i="33"/>
  <c r="D22" i="33" s="1"/>
  <c r="E22" i="33" s="1"/>
  <c r="F22" i="33" s="1"/>
  <c r="B22" i="34"/>
  <c r="C13" i="33"/>
  <c r="D13" i="33" s="1"/>
  <c r="E13" i="33" s="1"/>
  <c r="B13" i="34"/>
  <c r="B17" i="35"/>
  <c r="C17" i="34"/>
  <c r="D17" i="34" s="1"/>
  <c r="E17" i="34" s="1"/>
  <c r="B19" i="35"/>
  <c r="C19" i="34"/>
  <c r="C14" i="34"/>
  <c r="D14" i="34" s="1"/>
  <c r="E14" i="34" s="1"/>
  <c r="B14" i="35"/>
  <c r="C26" i="34"/>
  <c r="D26" i="34" s="1"/>
  <c r="E26" i="34" s="1"/>
  <c r="B26" i="35"/>
  <c r="J9" i="31"/>
  <c r="DI9" i="31"/>
  <c r="H4" i="30"/>
  <c r="DG4" i="30"/>
  <c r="G29" i="30"/>
  <c r="Q22" i="22"/>
  <c r="R11" i="22"/>
  <c r="R18" i="20"/>
  <c r="BO22" i="59"/>
  <c r="BO22" i="58"/>
  <c r="BO22" i="57"/>
  <c r="BO22" i="56"/>
  <c r="BO22" i="55"/>
  <c r="BO22" i="54"/>
  <c r="BO22" i="53"/>
  <c r="BO22" i="52"/>
  <c r="BO22" i="51"/>
  <c r="BO22" i="50"/>
  <c r="BO22" i="49"/>
  <c r="BO22" i="48"/>
  <c r="BO22" i="44"/>
  <c r="BO22" i="47"/>
  <c r="BO22" i="45"/>
  <c r="BO22" i="46"/>
  <c r="BO22" i="40"/>
  <c r="BO22" i="43"/>
  <c r="BO22" i="41"/>
  <c r="BO22" i="42"/>
  <c r="BO22" i="38"/>
  <c r="BO22" i="37"/>
  <c r="BO22" i="39"/>
  <c r="BO22" i="36"/>
  <c r="BO22" i="35"/>
  <c r="BO22" i="32"/>
  <c r="BO22" i="34"/>
  <c r="BO22" i="33"/>
  <c r="BO22" i="27"/>
  <c r="BO22" i="25"/>
  <c r="BO22" i="23"/>
  <c r="DO22" i="23" s="1"/>
  <c r="BO22" i="31"/>
  <c r="BO22" i="26"/>
  <c r="BO22" i="24"/>
  <c r="BO22" i="30"/>
  <c r="BO22" i="28"/>
  <c r="BO22" i="21"/>
  <c r="DO22" i="21" s="1"/>
  <c r="BO22" i="20"/>
  <c r="DO22" i="20" s="1"/>
  <c r="BO22" i="19"/>
  <c r="DO22" i="19" s="1"/>
  <c r="BO22" i="18"/>
  <c r="DO22" i="18" s="1"/>
  <c r="BO22" i="22"/>
  <c r="DO22" i="22" s="1"/>
  <c r="BO22" i="17"/>
  <c r="DO22" i="17" s="1"/>
  <c r="BO22" i="60"/>
  <c r="DO22" i="60" s="1"/>
  <c r="DL5" i="26"/>
  <c r="M5" i="26"/>
  <c r="L12" i="28"/>
  <c r="DK12" i="28"/>
  <c r="DN23" i="25"/>
  <c r="O23" i="25"/>
  <c r="Q24" i="23"/>
  <c r="T19" i="19"/>
  <c r="L6" i="61"/>
  <c r="J28" i="30"/>
  <c r="DI28" i="30"/>
  <c r="U19" i="17"/>
  <c r="DL10" i="26"/>
  <c r="M10" i="26"/>
  <c r="DM24" i="26"/>
  <c r="N24" i="26"/>
  <c r="T13" i="19"/>
  <c r="O26" i="24"/>
  <c r="DN26" i="24"/>
  <c r="DM18" i="25"/>
  <c r="N18" i="25"/>
  <c r="DI15" i="30"/>
  <c r="J15" i="30"/>
  <c r="I27" i="32"/>
  <c r="DH27" i="32"/>
  <c r="T11" i="20"/>
  <c r="DJ15" i="28"/>
  <c r="K15" i="28"/>
  <c r="DJ10" i="28"/>
  <c r="K10" i="28"/>
  <c r="P10" i="23"/>
  <c r="DO10" i="23"/>
  <c r="J19" i="30"/>
  <c r="DI19" i="30"/>
  <c r="T19" i="18"/>
  <c r="BO21" i="59"/>
  <c r="BO21" i="58"/>
  <c r="BO21" i="57"/>
  <c r="BO21" i="56"/>
  <c r="BO21" i="55"/>
  <c r="BO21" i="54"/>
  <c r="BO21" i="53"/>
  <c r="BO21" i="52"/>
  <c r="BO21" i="51"/>
  <c r="BO21" i="49"/>
  <c r="BO21" i="50"/>
  <c r="BO21" i="48"/>
  <c r="BO21" i="47"/>
  <c r="BO21" i="46"/>
  <c r="BO21" i="44"/>
  <c r="BO21" i="45"/>
  <c r="BO21" i="42"/>
  <c r="BO21" i="40"/>
  <c r="BO21" i="43"/>
  <c r="BO21" i="41"/>
  <c r="BO21" i="39"/>
  <c r="BO21" i="36"/>
  <c r="BO21" i="38"/>
  <c r="BO21" i="37"/>
  <c r="BO21" i="34"/>
  <c r="BO21" i="35"/>
  <c r="BO21" i="33"/>
  <c r="BO21" i="32"/>
  <c r="BO21" i="30"/>
  <c r="BO21" i="28"/>
  <c r="BO21" i="26"/>
  <c r="BO21" i="24"/>
  <c r="BO21" i="23"/>
  <c r="DO21" i="23" s="1"/>
  <c r="BO21" i="31"/>
  <c r="BO21" i="27"/>
  <c r="BO21" i="25"/>
  <c r="BO21" i="21"/>
  <c r="DO21" i="21" s="1"/>
  <c r="BO21" i="20"/>
  <c r="DO21" i="20" s="1"/>
  <c r="BO21" i="17"/>
  <c r="DO21" i="17" s="1"/>
  <c r="BO21" i="18"/>
  <c r="DO21" i="18" s="1"/>
  <c r="BO21" i="22"/>
  <c r="DO21" i="22" s="1"/>
  <c r="BO21" i="19"/>
  <c r="DO21" i="19" s="1"/>
  <c r="BO21" i="60"/>
  <c r="DO21" i="60" s="1"/>
  <c r="L18" i="61"/>
  <c r="I21" i="32"/>
  <c r="DH21" i="32"/>
  <c r="Q15" i="23"/>
  <c r="DP15" i="23"/>
  <c r="U14" i="18"/>
  <c r="DM19" i="25"/>
  <c r="N19" i="25"/>
  <c r="T20" i="18"/>
  <c r="M12" i="27"/>
  <c r="DL12" i="27"/>
  <c r="AB26" i="60"/>
  <c r="Q27" i="23"/>
  <c r="R10" i="21"/>
  <c r="T9" i="18"/>
  <c r="T24" i="20"/>
  <c r="AB23" i="60"/>
  <c r="V14" i="17"/>
  <c r="L12" i="61"/>
  <c r="I12" i="32"/>
  <c r="DH12" i="32"/>
  <c r="Q11" i="23"/>
  <c r="Q12" i="23"/>
  <c r="L28" i="61"/>
  <c r="T20" i="19"/>
  <c r="P28" i="24"/>
  <c r="DM25" i="25"/>
  <c r="N25" i="25"/>
  <c r="S27" i="21"/>
  <c r="J29" i="26"/>
  <c r="K4" i="26"/>
  <c r="DJ4" i="26"/>
  <c r="DJ29" i="26" s="1"/>
  <c r="J14" i="30"/>
  <c r="DI14" i="30"/>
  <c r="DM7" i="25"/>
  <c r="N7" i="25"/>
  <c r="R27" i="22"/>
  <c r="DK22" i="27"/>
  <c r="L22" i="27"/>
  <c r="T12" i="20"/>
  <c r="U22" i="17"/>
  <c r="BO5" i="59"/>
  <c r="BO5" i="58"/>
  <c r="BO5" i="57"/>
  <c r="BO5" i="56"/>
  <c r="BO5" i="55"/>
  <c r="BO5" i="54"/>
  <c r="BO5" i="52"/>
  <c r="BO5" i="53"/>
  <c r="BO5" i="51"/>
  <c r="BO5" i="50"/>
  <c r="BO5" i="48"/>
  <c r="BO5" i="49"/>
  <c r="BO5" i="47"/>
  <c r="BO5" i="46"/>
  <c r="BO5" i="45"/>
  <c r="BO5" i="44"/>
  <c r="BO5" i="40"/>
  <c r="BO5" i="42"/>
  <c r="BO5" i="43"/>
  <c r="BO5" i="41"/>
  <c r="BO5" i="38"/>
  <c r="BO5" i="39"/>
  <c r="BO5" i="37"/>
  <c r="BO5" i="35"/>
  <c r="BO5" i="33"/>
  <c r="BO5" i="36"/>
  <c r="BO5" i="34"/>
  <c r="BO5" i="28"/>
  <c r="BO5" i="32"/>
  <c r="BO5" i="27"/>
  <c r="BO5" i="24"/>
  <c r="BO5" i="30"/>
  <c r="BO5" i="25"/>
  <c r="BO5" i="31"/>
  <c r="BO5" i="26"/>
  <c r="BO5" i="20"/>
  <c r="DO5" i="20" s="1"/>
  <c r="BO5" i="19"/>
  <c r="DO5" i="19" s="1"/>
  <c r="BO5" i="17"/>
  <c r="DO5" i="17" s="1"/>
  <c r="BO5" i="22"/>
  <c r="DO5" i="22" s="1"/>
  <c r="BO5" i="18"/>
  <c r="DO5" i="18" s="1"/>
  <c r="BO5" i="23"/>
  <c r="DO5" i="23" s="1"/>
  <c r="BO5" i="21"/>
  <c r="DO5" i="21" s="1"/>
  <c r="BO5" i="60"/>
  <c r="DO5" i="60" s="1"/>
  <c r="DK8" i="28"/>
  <c r="L8" i="28"/>
  <c r="L10" i="61"/>
  <c r="M7" i="27"/>
  <c r="DL7" i="27"/>
  <c r="L23" i="61"/>
  <c r="U18" i="17"/>
  <c r="M28" i="27"/>
  <c r="DL28" i="27"/>
  <c r="U15" i="17"/>
  <c r="Q13" i="23"/>
  <c r="R17" i="22"/>
  <c r="R20" i="21"/>
  <c r="DM13" i="26"/>
  <c r="N13" i="26"/>
  <c r="L13" i="61"/>
  <c r="DO17" i="24"/>
  <c r="P17" i="24"/>
  <c r="AG5" i="60"/>
  <c r="DM18" i="24"/>
  <c r="N18" i="24"/>
  <c r="DH22" i="31"/>
  <c r="I22" i="31"/>
  <c r="DM15" i="25"/>
  <c r="N15" i="25"/>
  <c r="T21" i="19"/>
  <c r="T11" i="18"/>
  <c r="V25" i="17"/>
  <c r="S28" i="21"/>
  <c r="I13" i="32"/>
  <c r="DH13" i="32"/>
  <c r="T28" i="18"/>
  <c r="T17" i="20"/>
  <c r="L5" i="27"/>
  <c r="DK5" i="27"/>
  <c r="N29" i="22"/>
  <c r="O4" i="22"/>
  <c r="J21" i="31"/>
  <c r="DI21" i="31"/>
  <c r="AE4" i="60"/>
  <c r="BO7" i="59"/>
  <c r="BO7" i="58"/>
  <c r="BO7" i="57"/>
  <c r="BO7" i="56"/>
  <c r="BO7" i="55"/>
  <c r="BO7" i="54"/>
  <c r="BO7" i="52"/>
  <c r="BO7" i="53"/>
  <c r="BO7" i="50"/>
  <c r="BO7" i="51"/>
  <c r="BO7" i="49"/>
  <c r="BO7" i="48"/>
  <c r="BO7" i="47"/>
  <c r="BO7" i="45"/>
  <c r="BO7" i="44"/>
  <c r="BO7" i="46"/>
  <c r="BO7" i="42"/>
  <c r="BO7" i="40"/>
  <c r="BO7" i="43"/>
  <c r="BO7" i="41"/>
  <c r="BO7" i="39"/>
  <c r="BO7" i="38"/>
  <c r="BO7" i="37"/>
  <c r="BO7" i="35"/>
  <c r="BO7" i="33"/>
  <c r="BO7" i="36"/>
  <c r="BO7" i="34"/>
  <c r="BO7" i="31"/>
  <c r="BO7" i="30"/>
  <c r="BO7" i="28"/>
  <c r="BO7" i="32"/>
  <c r="BO7" i="24"/>
  <c r="BO7" i="27"/>
  <c r="BO7" i="26"/>
  <c r="BO7" i="25"/>
  <c r="BO7" i="18"/>
  <c r="DO7" i="18" s="1"/>
  <c r="BO7" i="21"/>
  <c r="DO7" i="21" s="1"/>
  <c r="BO7" i="20"/>
  <c r="DO7" i="20" s="1"/>
  <c r="BO7" i="19"/>
  <c r="DO7" i="19" s="1"/>
  <c r="BO7" i="23"/>
  <c r="DO7" i="23" s="1"/>
  <c r="BO7" i="22"/>
  <c r="DO7" i="22" s="1"/>
  <c r="BO7" i="17"/>
  <c r="DO7" i="17" s="1"/>
  <c r="BO7" i="60"/>
  <c r="DO7" i="60" s="1"/>
  <c r="T18" i="18"/>
  <c r="BO11" i="59"/>
  <c r="BO11" i="58"/>
  <c r="BO11" i="57"/>
  <c r="BO11" i="56"/>
  <c r="BO11" i="54"/>
  <c r="BO11" i="55"/>
  <c r="BO11" i="52"/>
  <c r="BO11" i="53"/>
  <c r="BO11" i="50"/>
  <c r="BO11" i="51"/>
  <c r="BO11" i="48"/>
  <c r="BO11" i="49"/>
  <c r="BO11" i="46"/>
  <c r="BO11" i="45"/>
  <c r="BO11" i="44"/>
  <c r="BO11" i="47"/>
  <c r="BO11" i="43"/>
  <c r="BO11" i="42"/>
  <c r="BO11" i="41"/>
  <c r="BO11" i="40"/>
  <c r="BO11" i="37"/>
  <c r="BO11" i="36"/>
  <c r="BO11" i="39"/>
  <c r="BO11" i="38"/>
  <c r="BO11" i="33"/>
  <c r="BO11" i="34"/>
  <c r="BO11" i="32"/>
  <c r="BO11" i="35"/>
  <c r="BO11" i="30"/>
  <c r="BO11" i="26"/>
  <c r="BO11" i="24"/>
  <c r="DO11" i="24" s="1"/>
  <c r="BO11" i="31"/>
  <c r="BO11" i="27"/>
  <c r="BO11" i="25"/>
  <c r="BO11" i="28"/>
  <c r="BO11" i="23"/>
  <c r="DO11" i="23" s="1"/>
  <c r="BO11" i="18"/>
  <c r="DO11" i="18" s="1"/>
  <c r="BO11" i="22"/>
  <c r="DO11" i="22" s="1"/>
  <c r="BO11" i="21"/>
  <c r="DO11" i="21" s="1"/>
  <c r="BO11" i="17"/>
  <c r="DO11" i="17" s="1"/>
  <c r="BO11" i="19"/>
  <c r="DO11" i="19" s="1"/>
  <c r="BO11" i="20"/>
  <c r="DO11" i="20" s="1"/>
  <c r="BO11" i="60"/>
  <c r="DO11" i="60" s="1"/>
  <c r="DH6" i="31"/>
  <c r="I6" i="31"/>
  <c r="D26" i="33"/>
  <c r="E26" i="33" s="1"/>
  <c r="DN30" i="22"/>
  <c r="DN30" i="19"/>
  <c r="AA18" i="60"/>
  <c r="T8" i="20"/>
  <c r="S7" i="20"/>
  <c r="DJ9" i="30"/>
  <c r="K9" i="30"/>
  <c r="Q23" i="23"/>
  <c r="O20" i="24"/>
  <c r="DN20" i="24"/>
  <c r="DJ5" i="28"/>
  <c r="K5" i="28"/>
  <c r="DM15" i="26"/>
  <c r="N15" i="26"/>
  <c r="L11" i="28"/>
  <c r="DK11" i="28"/>
  <c r="DI12" i="31"/>
  <c r="J12" i="31"/>
  <c r="M4" i="24"/>
  <c r="DL4" i="24"/>
  <c r="DL29" i="24" s="1"/>
  <c r="L29" i="24"/>
  <c r="Q6" i="22"/>
  <c r="N20" i="26"/>
  <c r="DM20" i="26"/>
  <c r="DN10" i="24"/>
  <c r="O10" i="24"/>
  <c r="U24" i="19"/>
  <c r="DN11" i="25"/>
  <c r="O11" i="25"/>
  <c r="U24" i="18"/>
  <c r="Q9" i="22"/>
  <c r="K22" i="28"/>
  <c r="DJ22" i="28"/>
  <c r="B29" i="33"/>
  <c r="E33" i="1"/>
  <c r="D24" i="6"/>
  <c r="AA17" i="13"/>
  <c r="Y17" i="10"/>
  <c r="Y17" i="15"/>
  <c r="Y16" i="9"/>
  <c r="Y14" i="9"/>
  <c r="Y15" i="9"/>
  <c r="Y13" i="9"/>
  <c r="Z7" i="9"/>
  <c r="Z12" i="9" s="1"/>
  <c r="X17" i="9"/>
  <c r="Z14" i="10"/>
  <c r="Z16" i="10"/>
  <c r="Z15" i="10"/>
  <c r="Z13" i="10"/>
  <c r="AA7" i="10"/>
  <c r="AA12" i="10" s="1"/>
  <c r="Z13" i="15"/>
  <c r="Z16" i="15"/>
  <c r="Z14" i="15"/>
  <c r="Z15" i="15"/>
  <c r="AA7" i="15"/>
  <c r="AA12" i="15" s="1"/>
  <c r="S22" i="16"/>
  <c r="S35" i="12"/>
  <c r="S18" i="16"/>
  <c r="S47" i="11"/>
  <c r="T31" i="12"/>
  <c r="T32" i="12"/>
  <c r="T23" i="16" s="1"/>
  <c r="T33" i="12"/>
  <c r="T24" i="16" s="1"/>
  <c r="T34" i="12"/>
  <c r="T33" i="13"/>
  <c r="T31" i="13"/>
  <c r="T32" i="13"/>
  <c r="T34" i="13"/>
  <c r="S7" i="16"/>
  <c r="S35" i="10"/>
  <c r="T45" i="11"/>
  <c r="T15" i="16" s="1"/>
  <c r="T42" i="11"/>
  <c r="T19" i="16" s="1"/>
  <c r="T44" i="11"/>
  <c r="T20" i="16" s="1"/>
  <c r="T43" i="11"/>
  <c r="T14" i="16" s="1"/>
  <c r="T40" i="11"/>
  <c r="T46" i="11"/>
  <c r="T21" i="16" s="1"/>
  <c r="T41" i="11"/>
  <c r="T13" i="16" s="1"/>
  <c r="T34" i="15"/>
  <c r="T28" i="16" s="1"/>
  <c r="T31" i="15"/>
  <c r="T33" i="15"/>
  <c r="T27" i="16" s="1"/>
  <c r="T32" i="15"/>
  <c r="T26" i="16" s="1"/>
  <c r="R18" i="16"/>
  <c r="R47" i="11"/>
  <c r="S10" i="16"/>
  <c r="S35" i="4"/>
  <c r="T31" i="4"/>
  <c r="T32" i="4"/>
  <c r="T33" i="4"/>
  <c r="T11" i="16" s="1"/>
  <c r="T34" i="4"/>
  <c r="T12" i="16" s="1"/>
  <c r="T33" i="10"/>
  <c r="T17" i="16" s="1"/>
  <c r="T34" i="10"/>
  <c r="T9" i="16" s="1"/>
  <c r="T31" i="10"/>
  <c r="T32" i="10"/>
  <c r="T8" i="16" s="1"/>
  <c r="Y10" i="6"/>
  <c r="S30" i="9"/>
  <c r="S4" i="16" s="1"/>
  <c r="S32" i="9"/>
  <c r="S33" i="9"/>
  <c r="S6" i="16" s="1"/>
  <c r="S31" i="9"/>
  <c r="S5" i="16" s="1"/>
  <c r="S35" i="13"/>
  <c r="S25" i="16"/>
  <c r="S35" i="15"/>
  <c r="AA17" i="4"/>
  <c r="AB15" i="4"/>
  <c r="AC7" i="4"/>
  <c r="AC12" i="4" s="1"/>
  <c r="AB16" i="4"/>
  <c r="AB14" i="4"/>
  <c r="AB14" i="13"/>
  <c r="AB16" i="13"/>
  <c r="AC7" i="13"/>
  <c r="AC12" i="13" s="1"/>
  <c r="AC15" i="13" s="1"/>
  <c r="AB13" i="13"/>
  <c r="AA17" i="12"/>
  <c r="AC7" i="12"/>
  <c r="AC12" i="12" s="1"/>
  <c r="AC15" i="12" s="1"/>
  <c r="AB16" i="12"/>
  <c r="AB13" i="12"/>
  <c r="AB14" i="12"/>
  <c r="AC10" i="11"/>
  <c r="AC15" i="11" s="1"/>
  <c r="AA23" i="11"/>
  <c r="AB18" i="11"/>
  <c r="AB20" i="11"/>
  <c r="AB21" i="11"/>
  <c r="AB22" i="11"/>
  <c r="AB17" i="11"/>
  <c r="AB16" i="11"/>
  <c r="Z22" i="6"/>
  <c r="Z3" i="6"/>
  <c r="X15" i="5"/>
  <c r="AA15" i="6" s="1"/>
  <c r="AA14" i="6"/>
  <c r="W22" i="5"/>
  <c r="X19" i="5"/>
  <c r="AA19" i="6" s="1"/>
  <c r="AA7" i="6" s="1"/>
  <c r="X20" i="5"/>
  <c r="AA20" i="6" s="1"/>
  <c r="AA8" i="6" s="1"/>
  <c r="X16" i="5"/>
  <c r="AA16" i="6" s="1"/>
  <c r="AA4" i="6" s="1"/>
  <c r="X21" i="5"/>
  <c r="AA21" i="6" s="1"/>
  <c r="AA9" i="6" s="1"/>
  <c r="X18" i="5"/>
  <c r="AA18" i="6" s="1"/>
  <c r="AA6" i="6" s="1"/>
  <c r="X17" i="5"/>
  <c r="AA17" i="6" s="1"/>
  <c r="AA5" i="6" s="1"/>
  <c r="Y10" i="5"/>
  <c r="Y14" i="5" s="1"/>
  <c r="AB14" i="6" s="1"/>
  <c r="C35" i="1"/>
  <c r="C26" i="6" s="1"/>
  <c r="D34" i="1"/>
  <c r="DH29" i="28" l="1"/>
  <c r="DL30" i="24"/>
  <c r="DG29" i="30"/>
  <c r="L5" i="78"/>
  <c r="G27" i="34"/>
  <c r="DF27" i="34"/>
  <c r="G28" i="34"/>
  <c r="DF28" i="34"/>
  <c r="DF7" i="33"/>
  <c r="G7" i="33"/>
  <c r="G22" i="33"/>
  <c r="DF22" i="33"/>
  <c r="G8" i="34"/>
  <c r="DF8" i="34"/>
  <c r="G9" i="34"/>
  <c r="DF9" i="34"/>
  <c r="DF11" i="34"/>
  <c r="G11" i="34"/>
  <c r="G26" i="34"/>
  <c r="H26" i="34" s="1"/>
  <c r="F13" i="33"/>
  <c r="DF13" i="33" s="1"/>
  <c r="F10" i="34"/>
  <c r="DF10" i="34" s="1"/>
  <c r="F15" i="33"/>
  <c r="DF15" i="33" s="1"/>
  <c r="F20" i="34"/>
  <c r="DF20" i="34" s="1"/>
  <c r="F25" i="33"/>
  <c r="DF25" i="33" s="1"/>
  <c r="H24" i="32"/>
  <c r="DG24" i="32"/>
  <c r="DJ4" i="25"/>
  <c r="DJ29" i="25" s="1"/>
  <c r="J29" i="25"/>
  <c r="K4" i="25"/>
  <c r="K9" i="27"/>
  <c r="DJ9" i="27"/>
  <c r="DM19" i="24"/>
  <c r="N19" i="24"/>
  <c r="DK18" i="26"/>
  <c r="L18" i="26"/>
  <c r="DJ10" i="27"/>
  <c r="K10" i="27"/>
  <c r="DM25" i="24"/>
  <c r="N25" i="24"/>
  <c r="DH6" i="30"/>
  <c r="I6" i="30"/>
  <c r="DL23" i="26"/>
  <c r="M23" i="26"/>
  <c r="DH5" i="30"/>
  <c r="I5" i="30"/>
  <c r="DL19" i="26"/>
  <c r="M19" i="26"/>
  <c r="DJ30" i="26"/>
  <c r="DJ23" i="28"/>
  <c r="K23" i="28"/>
  <c r="DI20" i="28"/>
  <c r="J20" i="28"/>
  <c r="DL4" i="23"/>
  <c r="DL29" i="23" s="1"/>
  <c r="L29" i="23"/>
  <c r="M4" i="23"/>
  <c r="DI8" i="30"/>
  <c r="J8" i="30"/>
  <c r="N14" i="24"/>
  <c r="DM14" i="24"/>
  <c r="F5" i="32"/>
  <c r="DF5" i="32" s="1"/>
  <c r="F21" i="35"/>
  <c r="DF21" i="35" s="1"/>
  <c r="G12" i="34"/>
  <c r="G20" i="33"/>
  <c r="H20" i="33" s="1"/>
  <c r="F20" i="33"/>
  <c r="DF20" i="33" s="1"/>
  <c r="F7" i="34"/>
  <c r="DF7" i="34" s="1"/>
  <c r="N13" i="24"/>
  <c r="DM13" i="24"/>
  <c r="I26" i="31"/>
  <c r="DH26" i="31"/>
  <c r="DG8" i="32"/>
  <c r="H8" i="32"/>
  <c r="DK20" i="27"/>
  <c r="L20" i="27"/>
  <c r="N12" i="25"/>
  <c r="DM12" i="25"/>
  <c r="DG28" i="32"/>
  <c r="H28" i="32"/>
  <c r="DK14" i="27"/>
  <c r="L14" i="27"/>
  <c r="DI25" i="28"/>
  <c r="J25" i="28"/>
  <c r="DK19" i="27"/>
  <c r="L19" i="27"/>
  <c r="F10" i="33"/>
  <c r="DF10" i="33" s="1"/>
  <c r="DL16" i="25"/>
  <c r="DL30" i="25" s="1"/>
  <c r="M16" i="25"/>
  <c r="M6" i="25"/>
  <c r="DL6" i="25"/>
  <c r="DH17" i="31"/>
  <c r="I17" i="31"/>
  <c r="F26" i="34"/>
  <c r="DF26" i="34" s="1"/>
  <c r="F17" i="35"/>
  <c r="F14" i="34"/>
  <c r="G4" i="32"/>
  <c r="G23" i="34"/>
  <c r="F4" i="31"/>
  <c r="F21" i="34"/>
  <c r="Y7" i="60"/>
  <c r="X29" i="60"/>
  <c r="F6" i="33"/>
  <c r="DF6" i="33" s="1"/>
  <c r="G16" i="32"/>
  <c r="F26" i="33"/>
  <c r="DF26" i="33" s="1"/>
  <c r="I24" i="31"/>
  <c r="DH24" i="31"/>
  <c r="K17" i="28"/>
  <c r="DJ17" i="28"/>
  <c r="DM15" i="24"/>
  <c r="N15" i="24"/>
  <c r="G23" i="33"/>
  <c r="I19" i="31"/>
  <c r="DH19" i="31"/>
  <c r="N26" i="25"/>
  <c r="DM26" i="25"/>
  <c r="DH15" i="31"/>
  <c r="I15" i="31"/>
  <c r="H29" i="27"/>
  <c r="DH4" i="27"/>
  <c r="DH29" i="27" s="1"/>
  <c r="I4" i="27"/>
  <c r="I22" i="30"/>
  <c r="DH22" i="30"/>
  <c r="F4" i="32"/>
  <c r="G26" i="32"/>
  <c r="DH20" i="31"/>
  <c r="I20" i="31"/>
  <c r="DI19" i="28"/>
  <c r="J19" i="28"/>
  <c r="DM21" i="24"/>
  <c r="N21" i="24"/>
  <c r="F16" i="33"/>
  <c r="DF16" i="33" s="1"/>
  <c r="G19" i="33"/>
  <c r="DG19" i="33" s="1"/>
  <c r="F19" i="33"/>
  <c r="DF19" i="33" s="1"/>
  <c r="F14" i="33"/>
  <c r="DF14" i="33" s="1"/>
  <c r="F15" i="34"/>
  <c r="F21" i="33"/>
  <c r="DF21" i="33" s="1"/>
  <c r="DK26" i="27"/>
  <c r="L26" i="27"/>
  <c r="J25" i="30"/>
  <c r="DI25" i="30"/>
  <c r="DI11" i="30"/>
  <c r="J11" i="30"/>
  <c r="DM22" i="24"/>
  <c r="N22" i="24"/>
  <c r="M28" i="26"/>
  <c r="DL28" i="26"/>
  <c r="F17" i="34"/>
  <c r="DF17" i="34" s="1"/>
  <c r="DF4" i="30"/>
  <c r="DF29" i="30" s="1"/>
  <c r="F29" i="30"/>
  <c r="DH16" i="30"/>
  <c r="DH30" i="30" s="1"/>
  <c r="I16" i="30"/>
  <c r="DJ24" i="28"/>
  <c r="K24" i="28"/>
  <c r="DK17" i="26"/>
  <c r="L17" i="26"/>
  <c r="L16" i="26"/>
  <c r="DK16" i="26"/>
  <c r="I7" i="30"/>
  <c r="DH7" i="30"/>
  <c r="F24" i="34"/>
  <c r="DF24" i="34" s="1"/>
  <c r="R29" i="17"/>
  <c r="S4" i="17"/>
  <c r="H25" i="31"/>
  <c r="DG25" i="31"/>
  <c r="DG30" i="31" s="1"/>
  <c r="P29" i="19"/>
  <c r="Q4" i="19"/>
  <c r="DJ25" i="27"/>
  <c r="DJ30" i="27" s="1"/>
  <c r="K25" i="27"/>
  <c r="I10" i="30"/>
  <c r="DH10" i="30"/>
  <c r="DI7" i="28"/>
  <c r="J7" i="28"/>
  <c r="G27" i="33"/>
  <c r="G17" i="33"/>
  <c r="M19" i="61"/>
  <c r="BQ19" i="59" s="1"/>
  <c r="DO30" i="20"/>
  <c r="DO30" i="23"/>
  <c r="M15" i="61"/>
  <c r="BQ15" i="57" s="1"/>
  <c r="H4" i="32"/>
  <c r="BQ15" i="36"/>
  <c r="BQ15" i="18"/>
  <c r="DQ15" i="18" s="1"/>
  <c r="DG26" i="34"/>
  <c r="H23" i="34"/>
  <c r="DG23" i="34"/>
  <c r="BQ19" i="56"/>
  <c r="BQ19" i="48"/>
  <c r="BQ19" i="40"/>
  <c r="BQ19" i="33"/>
  <c r="BQ19" i="31"/>
  <c r="B4" i="35"/>
  <c r="C4" i="34"/>
  <c r="C6" i="34"/>
  <c r="D6" i="34" s="1"/>
  <c r="E6" i="34" s="1"/>
  <c r="B6" i="35"/>
  <c r="B8" i="36"/>
  <c r="C8" i="35"/>
  <c r="D8" i="35" s="1"/>
  <c r="E8" i="35" s="1"/>
  <c r="F8" i="35" s="1"/>
  <c r="B12" i="36"/>
  <c r="C12" i="35"/>
  <c r="D12" i="35" s="1"/>
  <c r="E12" i="35" s="1"/>
  <c r="F12" i="35" s="1"/>
  <c r="B26" i="36"/>
  <c r="C26" i="35"/>
  <c r="D26" i="35" s="1"/>
  <c r="E26" i="35" s="1"/>
  <c r="B13" i="36"/>
  <c r="C13" i="35"/>
  <c r="D13" i="35" s="1"/>
  <c r="E13" i="35" s="1"/>
  <c r="F13" i="35" s="1"/>
  <c r="B20" i="36"/>
  <c r="C20" i="35"/>
  <c r="D20" i="35" s="1"/>
  <c r="E20" i="35" s="1"/>
  <c r="F20" i="35" s="1"/>
  <c r="B7" i="35"/>
  <c r="C7" i="34"/>
  <c r="D7" i="34" s="1"/>
  <c r="E7" i="34" s="1"/>
  <c r="C22" i="34"/>
  <c r="D22" i="34" s="1"/>
  <c r="E22" i="34" s="1"/>
  <c r="F22" i="34" s="1"/>
  <c r="DF22" i="34" s="1"/>
  <c r="B22" i="35"/>
  <c r="DG22" i="33"/>
  <c r="H22" i="33"/>
  <c r="V24" i="18"/>
  <c r="P10" i="24"/>
  <c r="DO10" i="24"/>
  <c r="DL11" i="28"/>
  <c r="M11" i="28"/>
  <c r="P20" i="24"/>
  <c r="DO20" i="24"/>
  <c r="DK9" i="30"/>
  <c r="L9" i="30"/>
  <c r="U17" i="20"/>
  <c r="DI13" i="32"/>
  <c r="J13" i="32"/>
  <c r="T28" i="21"/>
  <c r="U11" i="18"/>
  <c r="O18" i="24"/>
  <c r="DN18" i="24"/>
  <c r="AH5" i="60"/>
  <c r="M13" i="61"/>
  <c r="BP23" i="59"/>
  <c r="BP23" i="58"/>
  <c r="BP23" i="57"/>
  <c r="BP23" i="56"/>
  <c r="BP23" i="55"/>
  <c r="BP23" i="54"/>
  <c r="BP23" i="53"/>
  <c r="BP23" i="51"/>
  <c r="BP23" i="52"/>
  <c r="BP23" i="49"/>
  <c r="BP23" i="50"/>
  <c r="BP23" i="48"/>
  <c r="BP23" i="47"/>
  <c r="BP23" i="44"/>
  <c r="BP23" i="45"/>
  <c r="BP23" i="46"/>
  <c r="BP23" i="42"/>
  <c r="BP23" i="43"/>
  <c r="BP23" i="41"/>
  <c r="BP23" i="40"/>
  <c r="BP23" i="38"/>
  <c r="BP23" i="36"/>
  <c r="BP23" i="37"/>
  <c r="BP23" i="39"/>
  <c r="BP23" i="34"/>
  <c r="BP23" i="33"/>
  <c r="BP23" i="32"/>
  <c r="BP23" i="35"/>
  <c r="BP23" i="31"/>
  <c r="BP23" i="28"/>
  <c r="BP23" i="30"/>
  <c r="BP23" i="27"/>
  <c r="BP23" i="25"/>
  <c r="BP23" i="23"/>
  <c r="DP23" i="23" s="1"/>
  <c r="BP23" i="26"/>
  <c r="BP23" i="24"/>
  <c r="BP23" i="21"/>
  <c r="DP23" i="21" s="1"/>
  <c r="BP23" i="20"/>
  <c r="DP23" i="20" s="1"/>
  <c r="BP23" i="19"/>
  <c r="DP23" i="19" s="1"/>
  <c r="BP23" i="18"/>
  <c r="DP23" i="18" s="1"/>
  <c r="BP23" i="17"/>
  <c r="DP23" i="17" s="1"/>
  <c r="BP23" i="22"/>
  <c r="DP23" i="22" s="1"/>
  <c r="BP23" i="60"/>
  <c r="DP23" i="60" s="1"/>
  <c r="M10" i="61"/>
  <c r="R11" i="23"/>
  <c r="M12" i="61"/>
  <c r="U9" i="18"/>
  <c r="S10" i="21"/>
  <c r="U20" i="18"/>
  <c r="J21" i="32"/>
  <c r="DI21" i="32"/>
  <c r="M18" i="61"/>
  <c r="L10" i="28"/>
  <c r="DK10" i="28"/>
  <c r="U11" i="20"/>
  <c r="K15" i="30"/>
  <c r="DJ15" i="30"/>
  <c r="DJ28" i="30"/>
  <c r="K28" i="30"/>
  <c r="DL12" i="28"/>
  <c r="M12" i="28"/>
  <c r="S11" i="22"/>
  <c r="R22" i="22"/>
  <c r="DH4" i="30"/>
  <c r="H29" i="30"/>
  <c r="I4" i="30"/>
  <c r="O8" i="26"/>
  <c r="DN8" i="26"/>
  <c r="T22" i="20"/>
  <c r="M8" i="61"/>
  <c r="S14" i="21"/>
  <c r="DL11" i="27"/>
  <c r="M11" i="27"/>
  <c r="J5" i="31"/>
  <c r="DI5" i="31"/>
  <c r="T23" i="21"/>
  <c r="Q7" i="23"/>
  <c r="V9" i="17"/>
  <c r="K14" i="31"/>
  <c r="DJ14" i="31"/>
  <c r="T11" i="21"/>
  <c r="S25" i="21"/>
  <c r="AB25" i="60"/>
  <c r="K18" i="28"/>
  <c r="DJ18" i="28"/>
  <c r="AC13" i="60"/>
  <c r="T17" i="21"/>
  <c r="AC28" i="60"/>
  <c r="N24" i="27"/>
  <c r="DM24" i="27"/>
  <c r="T26" i="21"/>
  <c r="V20" i="17"/>
  <c r="U16" i="19"/>
  <c r="K20" i="30"/>
  <c r="DJ20" i="30"/>
  <c r="AB10" i="60"/>
  <c r="I24" i="33"/>
  <c r="DH24" i="33"/>
  <c r="V13" i="17"/>
  <c r="R17" i="23"/>
  <c r="DI9" i="32"/>
  <c r="J9" i="32"/>
  <c r="DM27" i="27"/>
  <c r="N27" i="27"/>
  <c r="U10" i="19"/>
  <c r="T14" i="20"/>
  <c r="U16" i="17"/>
  <c r="H11" i="34"/>
  <c r="DG11" i="34"/>
  <c r="DK27" i="30"/>
  <c r="L27" i="30"/>
  <c r="M9" i="61"/>
  <c r="R14" i="23"/>
  <c r="V8" i="19"/>
  <c r="V26" i="17"/>
  <c r="BP24" i="59"/>
  <c r="BP24" i="58"/>
  <c r="BP24" i="57"/>
  <c r="BP24" i="56"/>
  <c r="BP24" i="55"/>
  <c r="BP24" i="54"/>
  <c r="BP24" i="53"/>
  <c r="BP24" i="52"/>
  <c r="BP24" i="51"/>
  <c r="BP24" i="49"/>
  <c r="BP24" i="50"/>
  <c r="BP24" i="47"/>
  <c r="BP24" i="48"/>
  <c r="BP24" i="45"/>
  <c r="BP24" i="46"/>
  <c r="BP24" i="44"/>
  <c r="BP24" i="42"/>
  <c r="BP24" i="41"/>
  <c r="BP24" i="43"/>
  <c r="BP24" i="40"/>
  <c r="BP24" i="37"/>
  <c r="BP24" i="39"/>
  <c r="BP24" i="36"/>
  <c r="BP24" i="38"/>
  <c r="BP24" i="32"/>
  <c r="BP24" i="35"/>
  <c r="BP24" i="33"/>
  <c r="BP24" i="34"/>
  <c r="BP24" i="30"/>
  <c r="BP24" i="27"/>
  <c r="BP24" i="25"/>
  <c r="BP24" i="26"/>
  <c r="BP24" i="23"/>
  <c r="DP24" i="23" s="1"/>
  <c r="BP24" i="24"/>
  <c r="DP24" i="24" s="1"/>
  <c r="BP24" i="31"/>
  <c r="BP24" i="28"/>
  <c r="BP24" i="21"/>
  <c r="DP24" i="21" s="1"/>
  <c r="BP24" i="20"/>
  <c r="DP24" i="20" s="1"/>
  <c r="BP24" i="19"/>
  <c r="DP24" i="19" s="1"/>
  <c r="BP24" i="17"/>
  <c r="DP24" i="17" s="1"/>
  <c r="BP24" i="18"/>
  <c r="DP24" i="18" s="1"/>
  <c r="BP24" i="22"/>
  <c r="DP24" i="22" s="1"/>
  <c r="BP24" i="60"/>
  <c r="DP24" i="60" s="1"/>
  <c r="R25" i="22"/>
  <c r="DJ23" i="31"/>
  <c r="K23" i="31"/>
  <c r="P29" i="21"/>
  <c r="Q4" i="21"/>
  <c r="BO4" i="59"/>
  <c r="BO4" i="58"/>
  <c r="BO4" i="57"/>
  <c r="BO4" i="56"/>
  <c r="BO4" i="54"/>
  <c r="BO4" i="55"/>
  <c r="BO4" i="53"/>
  <c r="BO4" i="52"/>
  <c r="BO4" i="50"/>
  <c r="BO4" i="51"/>
  <c r="BO4" i="49"/>
  <c r="BO4" i="48"/>
  <c r="BO4" i="47"/>
  <c r="BO4" i="46"/>
  <c r="BO4" i="45"/>
  <c r="BO4" i="44"/>
  <c r="BO4" i="43"/>
  <c r="BO4" i="41"/>
  <c r="BO4" i="40"/>
  <c r="BO4" i="42"/>
  <c r="BO4" i="39"/>
  <c r="BO4" i="38"/>
  <c r="BO4" i="37"/>
  <c r="BO4" i="36"/>
  <c r="BO4" i="34"/>
  <c r="BO4" i="35"/>
  <c r="BO4" i="33"/>
  <c r="BO4" i="31"/>
  <c r="BO4" i="26"/>
  <c r="BO4" i="28"/>
  <c r="BO4" i="27"/>
  <c r="BO4" i="32"/>
  <c r="BO4" i="30"/>
  <c r="BO4" i="25"/>
  <c r="BO4" i="24"/>
  <c r="BO4" i="22"/>
  <c r="DO4" i="22" s="1"/>
  <c r="DO29" i="22" s="1"/>
  <c r="BO4" i="23"/>
  <c r="BO4" i="21"/>
  <c r="DO4" i="21" s="1"/>
  <c r="DO29" i="21" s="1"/>
  <c r="BO4" i="20"/>
  <c r="DO4" i="20" s="1"/>
  <c r="DO29" i="20" s="1"/>
  <c r="BO4" i="19"/>
  <c r="DO4" i="19" s="1"/>
  <c r="DO29" i="19" s="1"/>
  <c r="BO4" i="18"/>
  <c r="DO4" i="18" s="1"/>
  <c r="DO29" i="18" s="1"/>
  <c r="BO4" i="17"/>
  <c r="DO4" i="17" s="1"/>
  <c r="DO29" i="17" s="1"/>
  <c r="BO4" i="60"/>
  <c r="DO4" i="60" s="1"/>
  <c r="DO29" i="60" s="1"/>
  <c r="L16" i="28"/>
  <c r="DK16" i="28"/>
  <c r="P14" i="25"/>
  <c r="DO14" i="25"/>
  <c r="T6" i="18"/>
  <c r="S9" i="21"/>
  <c r="DI23" i="32"/>
  <c r="J23" i="32"/>
  <c r="BP7" i="59"/>
  <c r="BP7" i="58"/>
  <c r="BP7" i="57"/>
  <c r="BP7" i="56"/>
  <c r="BP7" i="55"/>
  <c r="BP7" i="54"/>
  <c r="BP7" i="53"/>
  <c r="BP7" i="52"/>
  <c r="BP7" i="51"/>
  <c r="BP7" i="50"/>
  <c r="BP7" i="49"/>
  <c r="BP7" i="48"/>
  <c r="BP7" i="47"/>
  <c r="BP7" i="45"/>
  <c r="BP7" i="44"/>
  <c r="BP7" i="46"/>
  <c r="BP7" i="42"/>
  <c r="BP7" i="40"/>
  <c r="BP7" i="43"/>
  <c r="BP7" i="41"/>
  <c r="BP7" i="38"/>
  <c r="BP7" i="37"/>
  <c r="BP7" i="39"/>
  <c r="BP7" i="36"/>
  <c r="BP7" i="35"/>
  <c r="BP7" i="33"/>
  <c r="BP7" i="34"/>
  <c r="BP7" i="28"/>
  <c r="BP7" i="32"/>
  <c r="BP7" i="24"/>
  <c r="BP7" i="27"/>
  <c r="BP7" i="26"/>
  <c r="BP7" i="25"/>
  <c r="BP7" i="31"/>
  <c r="BP7" i="30"/>
  <c r="BP7" i="21"/>
  <c r="DP7" i="21" s="1"/>
  <c r="BP7" i="20"/>
  <c r="DP7" i="20" s="1"/>
  <c r="BP7" i="19"/>
  <c r="DP7" i="19" s="1"/>
  <c r="BP7" i="23"/>
  <c r="DP7" i="23" s="1"/>
  <c r="BP7" i="22"/>
  <c r="DP7" i="22" s="1"/>
  <c r="BP7" i="17"/>
  <c r="DP7" i="17" s="1"/>
  <c r="BP7" i="18"/>
  <c r="DP7" i="18" s="1"/>
  <c r="BP7" i="60"/>
  <c r="DP7" i="60" s="1"/>
  <c r="I25" i="32"/>
  <c r="DH25" i="32"/>
  <c r="T5" i="18"/>
  <c r="R20" i="23"/>
  <c r="R18" i="22"/>
  <c r="M14" i="61"/>
  <c r="U10" i="18"/>
  <c r="S13" i="21"/>
  <c r="DG7" i="33"/>
  <c r="H7" i="33"/>
  <c r="W27" i="17"/>
  <c r="DN14" i="26"/>
  <c r="O14" i="26"/>
  <c r="R9" i="23"/>
  <c r="DI11" i="32"/>
  <c r="J11" i="32"/>
  <c r="P16" i="24"/>
  <c r="DO16" i="24"/>
  <c r="DM11" i="26"/>
  <c r="N11" i="26"/>
  <c r="O5" i="25"/>
  <c r="DN5" i="25"/>
  <c r="S29" i="18"/>
  <c r="T4" i="18"/>
  <c r="H6" i="32"/>
  <c r="DG6" i="32"/>
  <c r="M17" i="61"/>
  <c r="DI15" i="32"/>
  <c r="J15" i="32"/>
  <c r="AC17" i="60"/>
  <c r="N6" i="26"/>
  <c r="DM6" i="26"/>
  <c r="D13" i="34"/>
  <c r="E13" i="34" s="1"/>
  <c r="F13" i="34" s="1"/>
  <c r="DF13" i="34" s="1"/>
  <c r="G7" i="34"/>
  <c r="DH11" i="33"/>
  <c r="I11" i="33"/>
  <c r="B25" i="35"/>
  <c r="C25" i="34"/>
  <c r="D25" i="34" s="1"/>
  <c r="E25" i="34" s="1"/>
  <c r="F25" i="34" s="1"/>
  <c r="B11" i="36"/>
  <c r="C11" i="35"/>
  <c r="D11" i="35" s="1"/>
  <c r="E11" i="35" s="1"/>
  <c r="F11" i="35" s="1"/>
  <c r="C10" i="34"/>
  <c r="D10" i="34" s="1"/>
  <c r="E10" i="34" s="1"/>
  <c r="B10" i="35"/>
  <c r="B27" i="36"/>
  <c r="C27" i="35"/>
  <c r="D27" i="35" s="1"/>
  <c r="E27" i="35" s="1"/>
  <c r="F27" i="35" s="1"/>
  <c r="B21" i="36"/>
  <c r="C21" i="35"/>
  <c r="D21" i="35" s="1"/>
  <c r="E21" i="35" s="1"/>
  <c r="B19" i="36"/>
  <c r="C19" i="35"/>
  <c r="D19" i="35" s="1"/>
  <c r="E19" i="35" s="1"/>
  <c r="DK22" i="28"/>
  <c r="L22" i="28"/>
  <c r="DK5" i="28"/>
  <c r="L5" i="28"/>
  <c r="U8" i="20"/>
  <c r="DI6" i="31"/>
  <c r="J6" i="31"/>
  <c r="U18" i="18"/>
  <c r="AF4" i="60"/>
  <c r="K21" i="31"/>
  <c r="DJ21" i="31"/>
  <c r="U21" i="19"/>
  <c r="J22" i="31"/>
  <c r="DI22" i="31"/>
  <c r="BP13" i="59"/>
  <c r="BP13" i="58"/>
  <c r="BP13" i="57"/>
  <c r="BP13" i="56"/>
  <c r="BP13" i="55"/>
  <c r="BP13" i="54"/>
  <c r="BP13" i="53"/>
  <c r="BP13" i="52"/>
  <c r="BP13" i="50"/>
  <c r="BP13" i="51"/>
  <c r="BP13" i="48"/>
  <c r="BP13" i="49"/>
  <c r="BP13" i="45"/>
  <c r="BP13" i="44"/>
  <c r="BP13" i="47"/>
  <c r="BP13" i="46"/>
  <c r="BP13" i="43"/>
  <c r="BP13" i="42"/>
  <c r="BP13" i="41"/>
  <c r="BP13" i="40"/>
  <c r="BP13" i="36"/>
  <c r="BP13" i="39"/>
  <c r="BP13" i="38"/>
  <c r="BP13" i="37"/>
  <c r="BP13" i="33"/>
  <c r="BP13" i="34"/>
  <c r="BP13" i="32"/>
  <c r="BP13" i="35"/>
  <c r="BP13" i="31"/>
  <c r="BP13" i="27"/>
  <c r="BP13" i="26"/>
  <c r="BP13" i="25"/>
  <c r="BP13" i="24"/>
  <c r="BP13" i="30"/>
  <c r="BP13" i="28"/>
  <c r="BP13" i="23"/>
  <c r="DP13" i="23" s="1"/>
  <c r="BP13" i="22"/>
  <c r="DP13" i="22" s="1"/>
  <c r="BP13" i="19"/>
  <c r="DP13" i="19" s="1"/>
  <c r="BP13" i="18"/>
  <c r="DP13" i="18" s="1"/>
  <c r="BP13" i="21"/>
  <c r="DP13" i="21" s="1"/>
  <c r="BP13" i="17"/>
  <c r="DP13" i="17" s="1"/>
  <c r="BP13" i="20"/>
  <c r="DP13" i="20" s="1"/>
  <c r="BP13" i="60"/>
  <c r="DP13" i="60" s="1"/>
  <c r="S20" i="21"/>
  <c r="R13" i="23"/>
  <c r="N28" i="27"/>
  <c r="DM28" i="27"/>
  <c r="M23" i="61"/>
  <c r="BP10" i="59"/>
  <c r="BP10" i="58"/>
  <c r="BP10" i="57"/>
  <c r="BP10" i="56"/>
  <c r="BP10" i="55"/>
  <c r="BP10" i="54"/>
  <c r="BP10" i="52"/>
  <c r="BP10" i="53"/>
  <c r="BP10" i="51"/>
  <c r="BP10" i="50"/>
  <c r="BP10" i="48"/>
  <c r="BP10" i="49"/>
  <c r="BP10" i="46"/>
  <c r="BP10" i="45"/>
  <c r="BP10" i="44"/>
  <c r="BP10" i="47"/>
  <c r="BP10" i="41"/>
  <c r="BP10" i="40"/>
  <c r="BP10" i="43"/>
  <c r="BP10" i="42"/>
  <c r="BP10" i="39"/>
  <c r="BP10" i="38"/>
  <c r="BP10" i="37"/>
  <c r="BP10" i="36"/>
  <c r="BP10" i="35"/>
  <c r="BP10" i="33"/>
  <c r="BP10" i="34"/>
  <c r="BP10" i="32"/>
  <c r="BP10" i="30"/>
  <c r="BP10" i="28"/>
  <c r="BP10" i="31"/>
  <c r="BP10" i="26"/>
  <c r="BP10" i="25"/>
  <c r="BP10" i="24"/>
  <c r="BP10" i="27"/>
  <c r="BP10" i="20"/>
  <c r="DP10" i="20" s="1"/>
  <c r="BP10" i="18"/>
  <c r="DP10" i="18" s="1"/>
  <c r="BP10" i="23"/>
  <c r="DP10" i="23" s="1"/>
  <c r="BP10" i="17"/>
  <c r="DP10" i="17" s="1"/>
  <c r="BP10" i="22"/>
  <c r="DP10" i="22" s="1"/>
  <c r="BP10" i="21"/>
  <c r="DP10" i="21" s="1"/>
  <c r="BP10" i="19"/>
  <c r="DP10" i="19" s="1"/>
  <c r="BP10" i="60"/>
  <c r="DP10" i="60" s="1"/>
  <c r="U12" i="20"/>
  <c r="S27" i="22"/>
  <c r="T27" i="21"/>
  <c r="BP28" i="59"/>
  <c r="BP28" i="58"/>
  <c r="BP28" i="57"/>
  <c r="BP28" i="56"/>
  <c r="BP28" i="55"/>
  <c r="BP28" i="54"/>
  <c r="BP28" i="53"/>
  <c r="BP28" i="52"/>
  <c r="BP28" i="51"/>
  <c r="BP28" i="50"/>
  <c r="BP28" i="49"/>
  <c r="BP28" i="48"/>
  <c r="BP28" i="47"/>
  <c r="BP28" i="46"/>
  <c r="BP28" i="45"/>
  <c r="BP28" i="44"/>
  <c r="BP28" i="43"/>
  <c r="BP28" i="41"/>
  <c r="BP28" i="40"/>
  <c r="BP28" i="42"/>
  <c r="BP28" i="39"/>
  <c r="BP28" i="38"/>
  <c r="BP28" i="36"/>
  <c r="BP28" i="37"/>
  <c r="BP28" i="34"/>
  <c r="BP28" i="32"/>
  <c r="BP28" i="33"/>
  <c r="BP28" i="35"/>
  <c r="BP28" i="27"/>
  <c r="BP28" i="26"/>
  <c r="BP28" i="25"/>
  <c r="BP28" i="24"/>
  <c r="DP28" i="24" s="1"/>
  <c r="BP28" i="23"/>
  <c r="DP28" i="23" s="1"/>
  <c r="BP28" i="28"/>
  <c r="BP28" i="31"/>
  <c r="BP28" i="30"/>
  <c r="BP28" i="22"/>
  <c r="DP28" i="22" s="1"/>
  <c r="BP28" i="19"/>
  <c r="DP28" i="19" s="1"/>
  <c r="BP28" i="18"/>
  <c r="DP28" i="18" s="1"/>
  <c r="BP28" i="21"/>
  <c r="DP28" i="21" s="1"/>
  <c r="BP28" i="20"/>
  <c r="DP28" i="20" s="1"/>
  <c r="BP28" i="17"/>
  <c r="DP28" i="17" s="1"/>
  <c r="BP28" i="60"/>
  <c r="DP28" i="60" s="1"/>
  <c r="R12" i="23"/>
  <c r="W14" i="17"/>
  <c r="O19" i="25"/>
  <c r="DN19" i="25"/>
  <c r="U19" i="18"/>
  <c r="Q10" i="23"/>
  <c r="DO26" i="24"/>
  <c r="P26" i="24"/>
  <c r="DN24" i="26"/>
  <c r="O24" i="26"/>
  <c r="V19" i="17"/>
  <c r="BP6" i="59"/>
  <c r="BP6" i="58"/>
  <c r="BP6" i="57"/>
  <c r="BP6" i="56"/>
  <c r="BP6" i="55"/>
  <c r="BP6" i="54"/>
  <c r="BP6" i="53"/>
  <c r="BP6" i="52"/>
  <c r="BP6" i="50"/>
  <c r="BP6" i="51"/>
  <c r="BP6" i="48"/>
  <c r="BP6" i="49"/>
  <c r="BP6" i="47"/>
  <c r="BP6" i="45"/>
  <c r="BP6" i="44"/>
  <c r="BP6" i="46"/>
  <c r="BP6" i="43"/>
  <c r="BP6" i="41"/>
  <c r="BP6" i="42"/>
  <c r="BP6" i="40"/>
  <c r="BP6" i="39"/>
  <c r="BP6" i="37"/>
  <c r="BP6" i="36"/>
  <c r="BP6" i="38"/>
  <c r="BP6" i="34"/>
  <c r="BP6" i="35"/>
  <c r="BP6" i="33"/>
  <c r="BP6" i="30"/>
  <c r="BP6" i="26"/>
  <c r="BP6" i="31"/>
  <c r="BP6" i="28"/>
  <c r="BP6" i="32"/>
  <c r="BP6" i="27"/>
  <c r="BP6" i="25"/>
  <c r="BP6" i="24"/>
  <c r="BP6" i="23"/>
  <c r="BP6" i="22"/>
  <c r="DP6" i="22" s="1"/>
  <c r="BP6" i="18"/>
  <c r="DP6" i="18" s="1"/>
  <c r="BP6" i="21"/>
  <c r="DP6" i="21" s="1"/>
  <c r="BP6" i="20"/>
  <c r="DP6" i="20" s="1"/>
  <c r="BP6" i="17"/>
  <c r="DP6" i="17" s="1"/>
  <c r="BP6" i="19"/>
  <c r="DP6" i="19" s="1"/>
  <c r="BP6" i="60"/>
  <c r="DP6" i="60" s="1"/>
  <c r="DO23" i="25"/>
  <c r="P23" i="25"/>
  <c r="DM5" i="26"/>
  <c r="N5" i="26"/>
  <c r="DG9" i="34"/>
  <c r="H9" i="34"/>
  <c r="U6" i="17"/>
  <c r="Q23" i="24"/>
  <c r="DP23" i="24"/>
  <c r="O21" i="25"/>
  <c r="DN21" i="25"/>
  <c r="DG8" i="34"/>
  <c r="H8" i="34"/>
  <c r="R16" i="22"/>
  <c r="T21" i="20"/>
  <c r="N21" i="27"/>
  <c r="DM21" i="27"/>
  <c r="S6" i="21"/>
  <c r="R19" i="23"/>
  <c r="U5" i="17"/>
  <c r="V12" i="19"/>
  <c r="DJ21" i="30"/>
  <c r="K21" i="30"/>
  <c r="V17" i="17"/>
  <c r="K13" i="30"/>
  <c r="DJ13" i="30"/>
  <c r="P9" i="25"/>
  <c r="DO9" i="25"/>
  <c r="BP22" i="59"/>
  <c r="BP22" i="58"/>
  <c r="BP22" i="57"/>
  <c r="BP22" i="56"/>
  <c r="BP22" i="55"/>
  <c r="BP22" i="53"/>
  <c r="BP22" i="54"/>
  <c r="BP22" i="52"/>
  <c r="BP22" i="51"/>
  <c r="BP22" i="50"/>
  <c r="BP22" i="49"/>
  <c r="BP22" i="48"/>
  <c r="BP22" i="47"/>
  <c r="BP22" i="45"/>
  <c r="BP22" i="46"/>
  <c r="BP22" i="44"/>
  <c r="BP22" i="43"/>
  <c r="BP22" i="41"/>
  <c r="BP22" i="42"/>
  <c r="BP22" i="40"/>
  <c r="BP22" i="37"/>
  <c r="BP22" i="39"/>
  <c r="BP22" i="36"/>
  <c r="BP22" i="38"/>
  <c r="BP22" i="35"/>
  <c r="BP22" i="32"/>
  <c r="BP22" i="34"/>
  <c r="BP22" i="33"/>
  <c r="BP22" i="27"/>
  <c r="BP22" i="25"/>
  <c r="BP22" i="23"/>
  <c r="DP22" i="23" s="1"/>
  <c r="BP22" i="31"/>
  <c r="BP22" i="26"/>
  <c r="BP22" i="24"/>
  <c r="BP22" i="30"/>
  <c r="BP22" i="28"/>
  <c r="BP22" i="19"/>
  <c r="DP22" i="19" s="1"/>
  <c r="BP22" i="18"/>
  <c r="DP22" i="18" s="1"/>
  <c r="BP22" i="22"/>
  <c r="DP22" i="22" s="1"/>
  <c r="BP22" i="17"/>
  <c r="DP22" i="17" s="1"/>
  <c r="BP22" i="21"/>
  <c r="DP22" i="21" s="1"/>
  <c r="BP22" i="20"/>
  <c r="DP22" i="20" s="1"/>
  <c r="BP22" i="60"/>
  <c r="DP22" i="60" s="1"/>
  <c r="R28" i="23"/>
  <c r="U15" i="18"/>
  <c r="S7" i="21"/>
  <c r="AC15" i="60"/>
  <c r="V28" i="17"/>
  <c r="M28" i="28"/>
  <c r="DL28" i="28"/>
  <c r="DO8" i="25"/>
  <c r="P8" i="25"/>
  <c r="L6" i="28"/>
  <c r="DK6" i="28"/>
  <c r="S28" i="22"/>
  <c r="DL26" i="28"/>
  <c r="M26" i="28"/>
  <c r="J19" i="32"/>
  <c r="DI19" i="32"/>
  <c r="AC21" i="60"/>
  <c r="DO30" i="60"/>
  <c r="DO30" i="21"/>
  <c r="T20" i="20"/>
  <c r="DI16" i="31"/>
  <c r="J16" i="31"/>
  <c r="R8" i="23"/>
  <c r="AC19" i="60"/>
  <c r="U23" i="18"/>
  <c r="Q26" i="23"/>
  <c r="O22" i="25"/>
  <c r="DN22" i="25"/>
  <c r="S14" i="22"/>
  <c r="S19" i="22"/>
  <c r="V23" i="17"/>
  <c r="Q5" i="23"/>
  <c r="M24" i="61"/>
  <c r="DF15" i="34"/>
  <c r="G15" i="34"/>
  <c r="DG28" i="34"/>
  <c r="H28" i="34"/>
  <c r="U6" i="19"/>
  <c r="AC9" i="60"/>
  <c r="S13" i="22"/>
  <c r="DL17" i="27"/>
  <c r="M17" i="27"/>
  <c r="L4" i="61"/>
  <c r="L4" i="78" s="1"/>
  <c r="V27" i="19"/>
  <c r="BP11" i="59"/>
  <c r="BP11" i="58"/>
  <c r="BP11" i="57"/>
  <c r="BP11" i="56"/>
  <c r="BP11" i="54"/>
  <c r="BP11" i="55"/>
  <c r="BP11" i="53"/>
  <c r="BP11" i="52"/>
  <c r="BP11" i="50"/>
  <c r="BP11" i="51"/>
  <c r="BP11" i="48"/>
  <c r="BP11" i="49"/>
  <c r="BP11" i="46"/>
  <c r="BP11" i="45"/>
  <c r="BP11" i="44"/>
  <c r="BP11" i="47"/>
  <c r="BP11" i="43"/>
  <c r="BP11" i="42"/>
  <c r="BP11" i="41"/>
  <c r="BP11" i="40"/>
  <c r="BP11" i="39"/>
  <c r="BP11" i="38"/>
  <c r="BP11" i="37"/>
  <c r="BP11" i="36"/>
  <c r="BP11" i="33"/>
  <c r="BP11" i="34"/>
  <c r="BP11" i="35"/>
  <c r="BP11" i="31"/>
  <c r="BP11" i="27"/>
  <c r="BP11" i="25"/>
  <c r="BP11" i="32"/>
  <c r="BP11" i="28"/>
  <c r="BP11" i="30"/>
  <c r="BP11" i="26"/>
  <c r="BP11" i="24"/>
  <c r="DP11" i="24" s="1"/>
  <c r="BP11" i="22"/>
  <c r="DP11" i="22" s="1"/>
  <c r="BP11" i="21"/>
  <c r="DP11" i="21" s="1"/>
  <c r="BP11" i="19"/>
  <c r="DP11" i="19" s="1"/>
  <c r="BP11" i="20"/>
  <c r="DP11" i="20" s="1"/>
  <c r="BP11" i="23"/>
  <c r="DP11" i="23" s="1"/>
  <c r="BP11" i="18"/>
  <c r="DP11" i="18" s="1"/>
  <c r="BP11" i="17"/>
  <c r="DP11" i="17" s="1"/>
  <c r="BP11" i="60"/>
  <c r="DP11" i="60" s="1"/>
  <c r="I9" i="33"/>
  <c r="DH9" i="33"/>
  <c r="T21" i="21"/>
  <c r="Q22" i="23"/>
  <c r="T25" i="20"/>
  <c r="S8" i="22"/>
  <c r="S12" i="22"/>
  <c r="U15" i="19"/>
  <c r="S22" i="21"/>
  <c r="V7" i="18"/>
  <c r="Q27" i="24"/>
  <c r="R21" i="23"/>
  <c r="BP26" i="59"/>
  <c r="BP26" i="58"/>
  <c r="BP26" i="57"/>
  <c r="BP26" i="56"/>
  <c r="BP26" i="55"/>
  <c r="BP26" i="53"/>
  <c r="BP26" i="54"/>
  <c r="BP26" i="51"/>
  <c r="BP26" i="52"/>
  <c r="BP26" i="49"/>
  <c r="BP26" i="50"/>
  <c r="BP26" i="48"/>
  <c r="BP26" i="47"/>
  <c r="BP26" i="45"/>
  <c r="BP26" i="44"/>
  <c r="BP26" i="46"/>
  <c r="BP26" i="43"/>
  <c r="BP26" i="41"/>
  <c r="BP26" i="42"/>
  <c r="BP26" i="40"/>
  <c r="BP26" i="39"/>
  <c r="BP26" i="38"/>
  <c r="BP26" i="37"/>
  <c r="BP26" i="36"/>
  <c r="BP26" i="35"/>
  <c r="BP26" i="33"/>
  <c r="BP26" i="34"/>
  <c r="BP26" i="32"/>
  <c r="BP26" i="28"/>
  <c r="BP26" i="26"/>
  <c r="BP26" i="31"/>
  <c r="BP26" i="27"/>
  <c r="BP26" i="30"/>
  <c r="BP26" i="25"/>
  <c r="BP26" i="24"/>
  <c r="BP26" i="23"/>
  <c r="DP26" i="23" s="1"/>
  <c r="BP26" i="19"/>
  <c r="DP26" i="19" s="1"/>
  <c r="BP26" i="17"/>
  <c r="DP26" i="17" s="1"/>
  <c r="BP26" i="21"/>
  <c r="DP26" i="21" s="1"/>
  <c r="BP26" i="20"/>
  <c r="DP26" i="20" s="1"/>
  <c r="BP26" i="22"/>
  <c r="DP26" i="22" s="1"/>
  <c r="BP26" i="18"/>
  <c r="DP26" i="18" s="1"/>
  <c r="BP26" i="60"/>
  <c r="DP26" i="60" s="1"/>
  <c r="AH16" i="60"/>
  <c r="I7" i="32"/>
  <c r="DH7" i="32"/>
  <c r="DO30" i="17"/>
  <c r="BP21" i="59"/>
  <c r="BP21" i="58"/>
  <c r="BP21" i="57"/>
  <c r="BP21" i="56"/>
  <c r="BP21" i="55"/>
  <c r="BP21" i="54"/>
  <c r="BP21" i="53"/>
  <c r="BP21" i="52"/>
  <c r="BP21" i="51"/>
  <c r="BP21" i="50"/>
  <c r="BP21" i="49"/>
  <c r="BP21" i="48"/>
  <c r="BP21" i="47"/>
  <c r="BP21" i="46"/>
  <c r="BP21" i="44"/>
  <c r="BP21" i="45"/>
  <c r="BP21" i="42"/>
  <c r="BP21" i="40"/>
  <c r="BP21" i="43"/>
  <c r="BP21" i="41"/>
  <c r="BP21" i="36"/>
  <c r="BP21" i="38"/>
  <c r="BP21" i="37"/>
  <c r="BP21" i="39"/>
  <c r="BP21" i="35"/>
  <c r="BP21" i="33"/>
  <c r="BP21" i="32"/>
  <c r="BP21" i="34"/>
  <c r="BP21" i="24"/>
  <c r="BP21" i="23"/>
  <c r="DP21" i="23" s="1"/>
  <c r="BP21" i="31"/>
  <c r="BP21" i="27"/>
  <c r="BP21" i="25"/>
  <c r="BP21" i="30"/>
  <c r="BP21" i="28"/>
  <c r="BP21" i="26"/>
  <c r="BP21" i="21"/>
  <c r="DP21" i="21" s="1"/>
  <c r="BP21" i="20"/>
  <c r="DP21" i="20" s="1"/>
  <c r="BP21" i="17"/>
  <c r="DP21" i="17" s="1"/>
  <c r="BP21" i="18"/>
  <c r="DP21" i="18" s="1"/>
  <c r="BP21" i="22"/>
  <c r="DP21" i="22" s="1"/>
  <c r="BP21" i="19"/>
  <c r="DP21" i="19" s="1"/>
  <c r="BP21" i="60"/>
  <c r="DP21" i="60" s="1"/>
  <c r="AB22" i="60"/>
  <c r="Q16" i="23"/>
  <c r="U22" i="18"/>
  <c r="O26" i="26"/>
  <c r="DN26" i="26"/>
  <c r="H12" i="34"/>
  <c r="DG12" i="34"/>
  <c r="DG20" i="33"/>
  <c r="B9" i="36"/>
  <c r="C9" i="35"/>
  <c r="D9" i="35" s="1"/>
  <c r="E9" i="35" s="1"/>
  <c r="B15" i="36"/>
  <c r="C15" i="35"/>
  <c r="D15" i="35" s="1"/>
  <c r="E15" i="35" s="1"/>
  <c r="F15" i="35" s="1"/>
  <c r="B24" i="36"/>
  <c r="C24" i="35"/>
  <c r="D24" i="35" s="1"/>
  <c r="E24" i="35" s="1"/>
  <c r="C18" i="34"/>
  <c r="B18" i="35"/>
  <c r="DO11" i="25"/>
  <c r="P11" i="25"/>
  <c r="M29" i="24"/>
  <c r="DM4" i="24"/>
  <c r="N4" i="24"/>
  <c r="T7" i="20"/>
  <c r="AB18" i="60"/>
  <c r="P4" i="22"/>
  <c r="O29" i="22"/>
  <c r="M5" i="27"/>
  <c r="DL5" i="27"/>
  <c r="U28" i="18"/>
  <c r="W25" i="17"/>
  <c r="Q17" i="24"/>
  <c r="DN13" i="26"/>
  <c r="O13" i="26"/>
  <c r="S17" i="22"/>
  <c r="M8" i="28"/>
  <c r="DL8" i="28"/>
  <c r="K14" i="30"/>
  <c r="DJ14" i="30"/>
  <c r="Q28" i="24"/>
  <c r="M28" i="61"/>
  <c r="J12" i="32"/>
  <c r="DI12" i="32"/>
  <c r="U24" i="20"/>
  <c r="R27" i="23"/>
  <c r="AC26" i="60"/>
  <c r="DM12" i="27"/>
  <c r="N12" i="27"/>
  <c r="R15" i="23"/>
  <c r="H27" i="34"/>
  <c r="DG27" i="34"/>
  <c r="DK15" i="28"/>
  <c r="L15" i="28"/>
  <c r="DN18" i="25"/>
  <c r="O18" i="25"/>
  <c r="M6" i="61"/>
  <c r="R24" i="23"/>
  <c r="S18" i="20"/>
  <c r="DJ9" i="31"/>
  <c r="K9" i="31"/>
  <c r="DF17" i="35"/>
  <c r="DF14" i="34"/>
  <c r="G14" i="34"/>
  <c r="C29" i="32"/>
  <c r="T5" i="19"/>
  <c r="Q18" i="23"/>
  <c r="DI28" i="31"/>
  <c r="J28" i="31"/>
  <c r="P6" i="24"/>
  <c r="DO6" i="24"/>
  <c r="T12" i="21"/>
  <c r="DM13" i="27"/>
  <c r="N13" i="27"/>
  <c r="AC24" i="60"/>
  <c r="T6" i="20"/>
  <c r="T16" i="20"/>
  <c r="Q12" i="24"/>
  <c r="DO5" i="24"/>
  <c r="P5" i="24"/>
  <c r="BP16" i="59"/>
  <c r="BP16" i="58"/>
  <c r="BP16" i="57"/>
  <c r="BP16" i="56"/>
  <c r="BP16" i="55"/>
  <c r="BP16" i="54"/>
  <c r="BP16" i="53"/>
  <c r="BP16" i="52"/>
  <c r="BP16" i="50"/>
  <c r="BP16" i="51"/>
  <c r="BP16" i="48"/>
  <c r="BP16" i="49"/>
  <c r="BP16" i="47"/>
  <c r="BP16" i="44"/>
  <c r="BP16" i="46"/>
  <c r="BP16" i="45"/>
  <c r="BP16" i="41"/>
  <c r="BP16" i="40"/>
  <c r="BP16" i="43"/>
  <c r="BP16" i="42"/>
  <c r="BP16" i="38"/>
  <c r="BP16" i="37"/>
  <c r="BP16" i="36"/>
  <c r="BP16" i="39"/>
  <c r="BP16" i="34"/>
  <c r="BP16" i="33"/>
  <c r="BP16" i="32"/>
  <c r="BP16" i="35"/>
  <c r="BP16" i="30"/>
  <c r="BP16" i="26"/>
  <c r="BP16" i="27"/>
  <c r="BP16" i="25"/>
  <c r="BP16" i="24"/>
  <c r="BP16" i="31"/>
  <c r="BP16" i="28"/>
  <c r="BP16" i="23"/>
  <c r="DP16" i="23" s="1"/>
  <c r="BP16" i="21"/>
  <c r="DP16" i="21" s="1"/>
  <c r="BP16" i="17"/>
  <c r="DP16" i="17" s="1"/>
  <c r="BP16" i="22"/>
  <c r="DP16" i="22" s="1"/>
  <c r="BP16" i="18"/>
  <c r="DP16" i="18" s="1"/>
  <c r="BP16" i="20"/>
  <c r="DP16" i="20" s="1"/>
  <c r="BP16" i="19"/>
  <c r="DP16" i="19" s="1"/>
  <c r="BP16" i="60"/>
  <c r="DP16" i="60" s="1"/>
  <c r="S19" i="21"/>
  <c r="U27" i="20"/>
  <c r="Q11" i="24"/>
  <c r="P28" i="25"/>
  <c r="DO28" i="25"/>
  <c r="I22" i="32"/>
  <c r="DH22" i="32"/>
  <c r="Q29" i="20"/>
  <c r="R4" i="20"/>
  <c r="T18" i="19"/>
  <c r="T5" i="20"/>
  <c r="M22" i="61"/>
  <c r="J18" i="30"/>
  <c r="DI18" i="30"/>
  <c r="S26" i="22"/>
  <c r="AC8" i="60"/>
  <c r="N23" i="27"/>
  <c r="DM23" i="27"/>
  <c r="BP20" i="59"/>
  <c r="BP20" i="58"/>
  <c r="BP20" i="57"/>
  <c r="BP20" i="56"/>
  <c r="BP20" i="55"/>
  <c r="BP20" i="54"/>
  <c r="BP20" i="53"/>
  <c r="BP20" i="51"/>
  <c r="BP20" i="52"/>
  <c r="BP20" i="50"/>
  <c r="BP20" i="49"/>
  <c r="BP20" i="48"/>
  <c r="BP20" i="45"/>
  <c r="BP20" i="47"/>
  <c r="BP20" i="46"/>
  <c r="BP20" i="44"/>
  <c r="BP20" i="41"/>
  <c r="BP20" i="42"/>
  <c r="BP20" i="40"/>
  <c r="BP20" i="43"/>
  <c r="BP20" i="39"/>
  <c r="BP20" i="36"/>
  <c r="BP20" i="38"/>
  <c r="BP20" i="37"/>
  <c r="BP20" i="34"/>
  <c r="BP20" i="32"/>
  <c r="BP20" i="35"/>
  <c r="BP20" i="33"/>
  <c r="BP20" i="30"/>
  <c r="BP20" i="27"/>
  <c r="BP20" i="25"/>
  <c r="BP20" i="28"/>
  <c r="BP20" i="26"/>
  <c r="BP20" i="24"/>
  <c r="BP20" i="23"/>
  <c r="DP20" i="23" s="1"/>
  <c r="BP20" i="31"/>
  <c r="BP20" i="22"/>
  <c r="DP20" i="22" s="1"/>
  <c r="BP20" i="19"/>
  <c r="DP20" i="19" s="1"/>
  <c r="BP20" i="20"/>
  <c r="DP20" i="20" s="1"/>
  <c r="BP20" i="21"/>
  <c r="DP20" i="21" s="1"/>
  <c r="BP20" i="18"/>
  <c r="DP20" i="18" s="1"/>
  <c r="BP20" i="17"/>
  <c r="DP20" i="17" s="1"/>
  <c r="BP20" i="60"/>
  <c r="DP20" i="60" s="1"/>
  <c r="U22" i="19"/>
  <c r="DN10" i="25"/>
  <c r="O10" i="25"/>
  <c r="N22" i="26"/>
  <c r="DM22" i="26"/>
  <c r="D5" i="33"/>
  <c r="E5" i="33" s="1"/>
  <c r="U8" i="18"/>
  <c r="DO30" i="18"/>
  <c r="U26" i="20"/>
  <c r="U28" i="20"/>
  <c r="R10" i="22"/>
  <c r="P7" i="24"/>
  <c r="DO7" i="24"/>
  <c r="J14" i="32"/>
  <c r="DI14" i="32"/>
  <c r="Q9" i="24"/>
  <c r="P27" i="25"/>
  <c r="DO27" i="25"/>
  <c r="I29" i="28"/>
  <c r="J4" i="28"/>
  <c r="DI4" i="28"/>
  <c r="V12" i="18"/>
  <c r="U25" i="19"/>
  <c r="DL18" i="27"/>
  <c r="M18" i="27"/>
  <c r="U7" i="19"/>
  <c r="DM8" i="27"/>
  <c r="N8" i="27"/>
  <c r="T24" i="21"/>
  <c r="T8" i="21"/>
  <c r="V21" i="17"/>
  <c r="M11" i="61"/>
  <c r="DH18" i="32"/>
  <c r="I18" i="32"/>
  <c r="V23" i="19"/>
  <c r="V28" i="19"/>
  <c r="S24" i="22"/>
  <c r="R7" i="22"/>
  <c r="V25" i="18"/>
  <c r="DJ27" i="31"/>
  <c r="K27" i="31"/>
  <c r="BP5" i="59"/>
  <c r="BP5" i="58"/>
  <c r="BP5" i="57"/>
  <c r="BP5" i="56"/>
  <c r="BP5" i="54"/>
  <c r="BP5" i="55"/>
  <c r="BP5" i="53"/>
  <c r="BP5" i="52"/>
  <c r="BP5" i="50"/>
  <c r="BP5" i="51"/>
  <c r="BP5" i="48"/>
  <c r="BP5" i="49"/>
  <c r="BP5" i="46"/>
  <c r="BP5" i="45"/>
  <c r="BP5" i="44"/>
  <c r="BP5" i="47"/>
  <c r="BP5" i="42"/>
  <c r="BP5" i="43"/>
  <c r="BP5" i="41"/>
  <c r="BP5" i="40"/>
  <c r="BP5" i="38"/>
  <c r="BP5" i="39"/>
  <c r="BP5" i="37"/>
  <c r="BP5" i="33"/>
  <c r="BP5" i="36"/>
  <c r="BP5" i="34"/>
  <c r="BP5" i="35"/>
  <c r="BP5" i="32"/>
  <c r="BP5" i="27"/>
  <c r="BP5" i="24"/>
  <c r="BP5" i="30"/>
  <c r="BP5" i="25"/>
  <c r="BP5" i="31"/>
  <c r="BP5" i="26"/>
  <c r="BP5" i="28"/>
  <c r="BP5" i="19"/>
  <c r="DP5" i="19" s="1"/>
  <c r="BP5" i="22"/>
  <c r="DP5" i="22" s="1"/>
  <c r="BP5" i="18"/>
  <c r="DP5" i="18" s="1"/>
  <c r="BP5" i="17"/>
  <c r="DP5" i="17" s="1"/>
  <c r="BP5" i="23"/>
  <c r="DP5" i="23" s="1"/>
  <c r="BP5" i="21"/>
  <c r="DP5" i="21" s="1"/>
  <c r="BP5" i="20"/>
  <c r="DP5" i="20" s="1"/>
  <c r="BP5" i="60"/>
  <c r="DP5" i="60" s="1"/>
  <c r="DI7" i="31"/>
  <c r="J7" i="31"/>
  <c r="DM7" i="26"/>
  <c r="N7" i="26"/>
  <c r="AC11" i="60"/>
  <c r="BP25" i="59"/>
  <c r="BP25" i="58"/>
  <c r="BP25" i="57"/>
  <c r="BP25" i="56"/>
  <c r="BP25" i="55"/>
  <c r="BP25" i="54"/>
  <c r="BP25" i="53"/>
  <c r="BP25" i="51"/>
  <c r="BP25" i="52"/>
  <c r="BP25" i="50"/>
  <c r="BP25" i="49"/>
  <c r="BP25" i="48"/>
  <c r="BP25" i="47"/>
  <c r="BP25" i="46"/>
  <c r="BP25" i="44"/>
  <c r="BP25" i="45"/>
  <c r="BP25" i="42"/>
  <c r="BP25" i="40"/>
  <c r="BP25" i="41"/>
  <c r="BP25" i="43"/>
  <c r="BP25" i="36"/>
  <c r="BP25" i="39"/>
  <c r="BP25" i="38"/>
  <c r="BP25" i="37"/>
  <c r="BP25" i="33"/>
  <c r="BP25" i="34"/>
  <c r="BP25" i="35"/>
  <c r="BP25" i="30"/>
  <c r="BP25" i="25"/>
  <c r="BP25" i="24"/>
  <c r="BP25" i="28"/>
  <c r="BP25" i="32"/>
  <c r="BP25" i="31"/>
  <c r="BP25" i="27"/>
  <c r="BP25" i="26"/>
  <c r="BP25" i="23"/>
  <c r="DP25" i="23" s="1"/>
  <c r="BP25" i="22"/>
  <c r="DP25" i="22" s="1"/>
  <c r="BP25" i="18"/>
  <c r="DP25" i="18" s="1"/>
  <c r="BP25" i="21"/>
  <c r="DP25" i="21" s="1"/>
  <c r="BP25" i="20"/>
  <c r="DP25" i="20" s="1"/>
  <c r="BP25" i="19"/>
  <c r="DP25" i="19" s="1"/>
  <c r="BP25" i="17"/>
  <c r="DP25" i="17" s="1"/>
  <c r="BP25" i="60"/>
  <c r="DP25" i="60" s="1"/>
  <c r="AG6" i="60"/>
  <c r="DI17" i="32"/>
  <c r="J17" i="32"/>
  <c r="M26" i="61"/>
  <c r="O12" i="26"/>
  <c r="DN12" i="26"/>
  <c r="M21" i="61"/>
  <c r="U26" i="18"/>
  <c r="L12" i="30"/>
  <c r="DK12" i="30"/>
  <c r="S5" i="21"/>
  <c r="V11" i="17"/>
  <c r="AC27" i="60"/>
  <c r="BP27" i="59"/>
  <c r="BP27" i="58"/>
  <c r="BP27" i="57"/>
  <c r="BP27" i="56"/>
  <c r="BP27" i="55"/>
  <c r="BP27" i="54"/>
  <c r="BP27" i="53"/>
  <c r="BP27" i="51"/>
  <c r="BP27" i="52"/>
  <c r="BP27" i="49"/>
  <c r="BP27" i="50"/>
  <c r="BP27" i="47"/>
  <c r="BP27" i="48"/>
  <c r="BP27" i="44"/>
  <c r="BP27" i="46"/>
  <c r="BP27" i="45"/>
  <c r="BP27" i="40"/>
  <c r="BP27" i="43"/>
  <c r="BP27" i="42"/>
  <c r="BP27" i="41"/>
  <c r="BP27" i="37"/>
  <c r="BP27" i="36"/>
  <c r="BP27" i="39"/>
  <c r="BP27" i="38"/>
  <c r="BP27" i="35"/>
  <c r="BP27" i="33"/>
  <c r="BP27" i="34"/>
  <c r="BP27" i="32"/>
  <c r="BP27" i="27"/>
  <c r="BP27" i="24"/>
  <c r="DP27" i="24" s="1"/>
  <c r="BP27" i="23"/>
  <c r="DP27" i="23" s="1"/>
  <c r="BP27" i="30"/>
  <c r="BP27" i="28"/>
  <c r="BP27" i="26"/>
  <c r="BP27" i="25"/>
  <c r="BP27" i="31"/>
  <c r="BP27" i="17"/>
  <c r="DP27" i="17" s="1"/>
  <c r="BP27" i="22"/>
  <c r="DP27" i="22" s="1"/>
  <c r="BP27" i="19"/>
  <c r="DP27" i="19" s="1"/>
  <c r="BP27" i="18"/>
  <c r="DP27" i="18" s="1"/>
  <c r="BP27" i="21"/>
  <c r="DP27" i="21" s="1"/>
  <c r="BP27" i="20"/>
  <c r="DP27" i="20" s="1"/>
  <c r="BP27" i="60"/>
  <c r="DP27" i="60" s="1"/>
  <c r="G21" i="34"/>
  <c r="DF21" i="34"/>
  <c r="D4" i="33"/>
  <c r="E4" i="33" s="1"/>
  <c r="I12" i="33"/>
  <c r="DH12" i="33"/>
  <c r="B5" i="35"/>
  <c r="C5" i="34"/>
  <c r="D5" i="34" s="1"/>
  <c r="E5" i="34" s="1"/>
  <c r="B17" i="36"/>
  <c r="C17" i="35"/>
  <c r="D17" i="35" s="1"/>
  <c r="E17" i="35" s="1"/>
  <c r="R29" i="16"/>
  <c r="C18" i="33"/>
  <c r="D18" i="33" s="1"/>
  <c r="E18" i="33" s="1"/>
  <c r="B18" i="34"/>
  <c r="B28" i="36"/>
  <c r="C28" i="35"/>
  <c r="D28" i="35" s="1"/>
  <c r="E28" i="35" s="1"/>
  <c r="F28" i="35" s="1"/>
  <c r="DF28" i="35" s="1"/>
  <c r="B14" i="36"/>
  <c r="C14" i="35"/>
  <c r="D14" i="35" s="1"/>
  <c r="E14" i="35" s="1"/>
  <c r="B23" i="36"/>
  <c r="C23" i="35"/>
  <c r="D23" i="35" s="1"/>
  <c r="E23" i="35" s="1"/>
  <c r="R9" i="22"/>
  <c r="V24" i="19"/>
  <c r="O20" i="26"/>
  <c r="DN20" i="26"/>
  <c r="R6" i="22"/>
  <c r="K12" i="31"/>
  <c r="DJ12" i="31"/>
  <c r="DN15" i="26"/>
  <c r="O15" i="26"/>
  <c r="R23" i="23"/>
  <c r="O15" i="25"/>
  <c r="DN15" i="25"/>
  <c r="V15" i="17"/>
  <c r="V18" i="17"/>
  <c r="DM7" i="27"/>
  <c r="N7" i="27"/>
  <c r="V22" i="17"/>
  <c r="M22" i="27"/>
  <c r="DL22" i="27"/>
  <c r="O7" i="25"/>
  <c r="DN7" i="25"/>
  <c r="K29" i="26"/>
  <c r="L4" i="26"/>
  <c r="DK4" i="26"/>
  <c r="DK29" i="26" s="1"/>
  <c r="DN25" i="25"/>
  <c r="O25" i="25"/>
  <c r="U20" i="19"/>
  <c r="BP12" i="59"/>
  <c r="BP12" i="58"/>
  <c r="BP12" i="57"/>
  <c r="BP12" i="56"/>
  <c r="BP12" i="54"/>
  <c r="BP12" i="55"/>
  <c r="BP12" i="52"/>
  <c r="BP12" i="53"/>
  <c r="BP12" i="50"/>
  <c r="BP12" i="51"/>
  <c r="BP12" i="49"/>
  <c r="BP12" i="48"/>
  <c r="BP12" i="45"/>
  <c r="BP12" i="44"/>
  <c r="BP12" i="47"/>
  <c r="BP12" i="46"/>
  <c r="BP12" i="41"/>
  <c r="BP12" i="40"/>
  <c r="BP12" i="43"/>
  <c r="BP12" i="42"/>
  <c r="BP12" i="39"/>
  <c r="BP12" i="38"/>
  <c r="BP12" i="37"/>
  <c r="BP12" i="36"/>
  <c r="BP12" i="34"/>
  <c r="BP12" i="32"/>
  <c r="BP12" i="35"/>
  <c r="BP12" i="33"/>
  <c r="BP12" i="28"/>
  <c r="BP12" i="31"/>
  <c r="BP12" i="30"/>
  <c r="BP12" i="26"/>
  <c r="BP12" i="25"/>
  <c r="BP12" i="24"/>
  <c r="DP12" i="24" s="1"/>
  <c r="BP12" i="27"/>
  <c r="BP12" i="21"/>
  <c r="DP12" i="21" s="1"/>
  <c r="BP12" i="20"/>
  <c r="DP12" i="20" s="1"/>
  <c r="BP12" i="23"/>
  <c r="DP12" i="23" s="1"/>
  <c r="BP12" i="18"/>
  <c r="DP12" i="18" s="1"/>
  <c r="BP12" i="17"/>
  <c r="DP12" i="17" s="1"/>
  <c r="BP12" i="22"/>
  <c r="DP12" i="22" s="1"/>
  <c r="BP12" i="19"/>
  <c r="DP12" i="19" s="1"/>
  <c r="BP12" i="60"/>
  <c r="DP12" i="60" s="1"/>
  <c r="AC23" i="60"/>
  <c r="V14" i="18"/>
  <c r="BP18" i="59"/>
  <c r="BP18" i="58"/>
  <c r="BP18" i="57"/>
  <c r="BP18" i="56"/>
  <c r="BP18" i="55"/>
  <c r="BP18" i="53"/>
  <c r="BP18" i="54"/>
  <c r="BP18" i="52"/>
  <c r="BP18" i="51"/>
  <c r="BP18" i="50"/>
  <c r="BP18" i="49"/>
  <c r="BP18" i="48"/>
  <c r="BP18" i="47"/>
  <c r="BP18" i="46"/>
  <c r="BP18" i="45"/>
  <c r="BP18" i="44"/>
  <c r="BP18" i="42"/>
  <c r="BP18" i="41"/>
  <c r="BP18" i="40"/>
  <c r="BP18" i="43"/>
  <c r="BP18" i="39"/>
  <c r="BP18" i="38"/>
  <c r="BP18" i="36"/>
  <c r="BP18" i="37"/>
  <c r="BP18" i="35"/>
  <c r="BP18" i="34"/>
  <c r="BP18" i="33"/>
  <c r="BP18" i="25"/>
  <c r="BP18" i="24"/>
  <c r="BP18" i="31"/>
  <c r="BP18" i="30"/>
  <c r="BP18" i="26"/>
  <c r="BP18" i="32"/>
  <c r="BP18" i="28"/>
  <c r="BP18" i="27"/>
  <c r="BP18" i="20"/>
  <c r="DP18" i="20" s="1"/>
  <c r="BP18" i="18"/>
  <c r="DP18" i="18" s="1"/>
  <c r="BP18" i="17"/>
  <c r="DP18" i="17" s="1"/>
  <c r="BP18" i="23"/>
  <c r="DP18" i="23" s="1"/>
  <c r="BP18" i="21"/>
  <c r="DP18" i="21" s="1"/>
  <c r="BP18" i="22"/>
  <c r="DP18" i="22" s="1"/>
  <c r="BP18" i="19"/>
  <c r="DP18" i="19" s="1"/>
  <c r="BP18" i="60"/>
  <c r="DP18" i="60" s="1"/>
  <c r="DJ19" i="30"/>
  <c r="K19" i="30"/>
  <c r="DI27" i="32"/>
  <c r="J27" i="32"/>
  <c r="U13" i="19"/>
  <c r="N10" i="26"/>
  <c r="DM10" i="26"/>
  <c r="U19" i="19"/>
  <c r="D19" i="34"/>
  <c r="E19" i="34" s="1"/>
  <c r="DH10" i="32"/>
  <c r="I10" i="32"/>
  <c r="H19" i="33"/>
  <c r="J20" i="32"/>
  <c r="DI20" i="32"/>
  <c r="DN13" i="25"/>
  <c r="O13" i="25"/>
  <c r="Q25" i="23"/>
  <c r="U14" i="19"/>
  <c r="L26" i="30"/>
  <c r="DK26" i="30"/>
  <c r="BP8" i="59"/>
  <c r="BP8" i="58"/>
  <c r="BP8" i="57"/>
  <c r="BP8" i="56"/>
  <c r="BP8" i="55"/>
  <c r="BP8" i="54"/>
  <c r="BP8" i="53"/>
  <c r="BP8" i="52"/>
  <c r="BP8" i="50"/>
  <c r="BP8" i="51"/>
  <c r="BP8" i="48"/>
  <c r="BP8" i="49"/>
  <c r="BP8" i="46"/>
  <c r="BP8" i="45"/>
  <c r="BP8" i="44"/>
  <c r="BP8" i="47"/>
  <c r="BP8" i="41"/>
  <c r="BP8" i="40"/>
  <c r="BP8" i="43"/>
  <c r="BP8" i="42"/>
  <c r="BP8" i="38"/>
  <c r="BP8" i="37"/>
  <c r="BP8" i="36"/>
  <c r="BP8" i="39"/>
  <c r="BP8" i="34"/>
  <c r="BP8" i="33"/>
  <c r="BP8" i="35"/>
  <c r="BP8" i="32"/>
  <c r="BP8" i="25"/>
  <c r="BP8" i="24"/>
  <c r="DP8" i="24" s="1"/>
  <c r="BP8" i="27"/>
  <c r="BP8" i="26"/>
  <c r="BP8" i="31"/>
  <c r="BP8" i="30"/>
  <c r="BP8" i="28"/>
  <c r="BP8" i="23"/>
  <c r="DP8" i="23" s="1"/>
  <c r="BP8" i="21"/>
  <c r="DP8" i="21" s="1"/>
  <c r="BP8" i="22"/>
  <c r="DP8" i="22" s="1"/>
  <c r="BP8" i="18"/>
  <c r="DP8" i="18" s="1"/>
  <c r="BP8" i="20"/>
  <c r="DP8" i="20" s="1"/>
  <c r="BP8" i="19"/>
  <c r="DP8" i="19" s="1"/>
  <c r="BP8" i="17"/>
  <c r="DP8" i="17" s="1"/>
  <c r="BP8" i="60"/>
  <c r="DP8" i="60" s="1"/>
  <c r="S21" i="22"/>
  <c r="U17" i="18"/>
  <c r="U9" i="20"/>
  <c r="U21" i="18"/>
  <c r="DK9" i="28"/>
  <c r="L9" i="28"/>
  <c r="W24" i="17"/>
  <c r="L24" i="30"/>
  <c r="DK24" i="30"/>
  <c r="M16" i="61"/>
  <c r="U13" i="18"/>
  <c r="V17" i="19"/>
  <c r="I28" i="33"/>
  <c r="DH28" i="33"/>
  <c r="DM15" i="27"/>
  <c r="N15" i="27"/>
  <c r="AC12" i="60"/>
  <c r="DI18" i="31"/>
  <c r="J18" i="31"/>
  <c r="S20" i="22"/>
  <c r="V27" i="18"/>
  <c r="M20" i="61"/>
  <c r="L17" i="30"/>
  <c r="DK17" i="30"/>
  <c r="M6" i="27"/>
  <c r="DL6" i="27"/>
  <c r="T19" i="20"/>
  <c r="AC14" i="60"/>
  <c r="T15" i="20"/>
  <c r="L14" i="28"/>
  <c r="DK14" i="28"/>
  <c r="O20" i="25"/>
  <c r="DN20" i="25"/>
  <c r="Q8" i="24"/>
  <c r="P24" i="25"/>
  <c r="DO24" i="25"/>
  <c r="W12" i="17"/>
  <c r="Q6" i="23"/>
  <c r="DP6" i="23"/>
  <c r="L13" i="28"/>
  <c r="DK13" i="28"/>
  <c r="DO30" i="22"/>
  <c r="DO30" i="19"/>
  <c r="AC20" i="60"/>
  <c r="O27" i="26"/>
  <c r="DN27" i="26"/>
  <c r="S15" i="22"/>
  <c r="L23" i="30"/>
  <c r="DK23" i="30"/>
  <c r="K11" i="31"/>
  <c r="DJ11" i="31"/>
  <c r="BP9" i="59"/>
  <c r="BP9" i="58"/>
  <c r="BP9" i="57"/>
  <c r="BP9" i="56"/>
  <c r="BP9" i="55"/>
  <c r="BP9" i="54"/>
  <c r="BP9" i="53"/>
  <c r="BP9" i="52"/>
  <c r="BP9" i="50"/>
  <c r="BP9" i="51"/>
  <c r="BP9" i="49"/>
  <c r="BP9" i="48"/>
  <c r="BP9" i="45"/>
  <c r="BP9" i="44"/>
  <c r="BP9" i="47"/>
  <c r="BP9" i="46"/>
  <c r="BP9" i="42"/>
  <c r="BP9" i="41"/>
  <c r="BP9" i="40"/>
  <c r="BP9" i="43"/>
  <c r="BP9" i="39"/>
  <c r="BP9" i="38"/>
  <c r="BP9" i="37"/>
  <c r="BP9" i="36"/>
  <c r="BP9" i="33"/>
  <c r="BP9" i="35"/>
  <c r="BP9" i="34"/>
  <c r="BP9" i="30"/>
  <c r="BP9" i="28"/>
  <c r="BP9" i="31"/>
  <c r="BP9" i="24"/>
  <c r="DP9" i="24" s="1"/>
  <c r="BP9" i="32"/>
  <c r="BP9" i="27"/>
  <c r="BP9" i="26"/>
  <c r="BP9" i="25"/>
  <c r="BP9" i="20"/>
  <c r="DP9" i="20" s="1"/>
  <c r="BP9" i="19"/>
  <c r="DP9" i="19" s="1"/>
  <c r="BP9" i="18"/>
  <c r="DP9" i="18" s="1"/>
  <c r="BP9" i="23"/>
  <c r="DP9" i="23" s="1"/>
  <c r="BP9" i="21"/>
  <c r="DP9" i="21" s="1"/>
  <c r="BP9" i="17"/>
  <c r="DP9" i="17" s="1"/>
  <c r="BP9" i="22"/>
  <c r="DP9" i="22" s="1"/>
  <c r="BP9" i="60"/>
  <c r="DP9" i="60" s="1"/>
  <c r="V11" i="19"/>
  <c r="L21" i="28"/>
  <c r="DK21" i="28"/>
  <c r="DI10" i="31"/>
  <c r="J10" i="31"/>
  <c r="S15" i="21"/>
  <c r="DL27" i="28"/>
  <c r="M27" i="28"/>
  <c r="V9" i="19"/>
  <c r="T16" i="18"/>
  <c r="P17" i="25"/>
  <c r="DO17" i="25"/>
  <c r="W7" i="17"/>
  <c r="S23" i="22"/>
  <c r="DM25" i="26"/>
  <c r="N25" i="26"/>
  <c r="T10" i="20"/>
  <c r="U23" i="20"/>
  <c r="M7" i="61"/>
  <c r="DL16" i="27"/>
  <c r="M16" i="27"/>
  <c r="BP14" i="59"/>
  <c r="BP14" i="58"/>
  <c r="BP14" i="57"/>
  <c r="BP14" i="56"/>
  <c r="BP14" i="55"/>
  <c r="BP14" i="54"/>
  <c r="BP14" i="53"/>
  <c r="BP14" i="52"/>
  <c r="BP14" i="50"/>
  <c r="BP14" i="51"/>
  <c r="BP14" i="49"/>
  <c r="BP14" i="48"/>
  <c r="BP14" i="47"/>
  <c r="BP14" i="46"/>
  <c r="BP14" i="45"/>
  <c r="BP14" i="44"/>
  <c r="BP14" i="42"/>
  <c r="BP14" i="41"/>
  <c r="BP14" i="40"/>
  <c r="BP14" i="43"/>
  <c r="BP14" i="37"/>
  <c r="BP14" i="39"/>
  <c r="BP14" i="38"/>
  <c r="BP14" i="36"/>
  <c r="BP14" i="34"/>
  <c r="BP14" i="35"/>
  <c r="BP14" i="33"/>
  <c r="BP14" i="27"/>
  <c r="BP14" i="25"/>
  <c r="BP14" i="32"/>
  <c r="BP14" i="31"/>
  <c r="BP14" i="24"/>
  <c r="BP14" i="30"/>
  <c r="BP14" i="28"/>
  <c r="BP14" i="26"/>
  <c r="BP14" i="22"/>
  <c r="DP14" i="22" s="1"/>
  <c r="BP14" i="18"/>
  <c r="DP14" i="18" s="1"/>
  <c r="BP14" i="21"/>
  <c r="DP14" i="21" s="1"/>
  <c r="BP14" i="20"/>
  <c r="DP14" i="20" s="1"/>
  <c r="BP14" i="17"/>
  <c r="DP14" i="17" s="1"/>
  <c r="BP14" i="23"/>
  <c r="DP14" i="23" s="1"/>
  <c r="BP14" i="19"/>
  <c r="DP14" i="19" s="1"/>
  <c r="BP14" i="60"/>
  <c r="DP14" i="60" s="1"/>
  <c r="V10" i="17"/>
  <c r="M5" i="61"/>
  <c r="M25" i="61"/>
  <c r="R5" i="22"/>
  <c r="V26" i="19"/>
  <c r="K8" i="31"/>
  <c r="DJ8" i="31"/>
  <c r="BP17" i="59"/>
  <c r="BP17" i="58"/>
  <c r="BP17" i="57"/>
  <c r="BP17" i="56"/>
  <c r="BP17" i="55"/>
  <c r="BP17" i="54"/>
  <c r="BP17" i="53"/>
  <c r="BP17" i="52"/>
  <c r="BP17" i="50"/>
  <c r="BP17" i="51"/>
  <c r="BP17" i="49"/>
  <c r="BP17" i="48"/>
  <c r="BP17" i="44"/>
  <c r="BP17" i="47"/>
  <c r="BP17" i="45"/>
  <c r="BP17" i="46"/>
  <c r="BP17" i="43"/>
  <c r="BP17" i="42"/>
  <c r="BP17" i="41"/>
  <c r="BP17" i="40"/>
  <c r="BP17" i="37"/>
  <c r="BP17" i="36"/>
  <c r="BP17" i="39"/>
  <c r="BP17" i="38"/>
  <c r="BP17" i="33"/>
  <c r="BP17" i="32"/>
  <c r="BP17" i="35"/>
  <c r="BP17" i="34"/>
  <c r="BP17" i="24"/>
  <c r="DP17" i="24" s="1"/>
  <c r="BP17" i="25"/>
  <c r="BP17" i="31"/>
  <c r="BP17" i="30"/>
  <c r="BP17" i="28"/>
  <c r="BP17" i="26"/>
  <c r="BP17" i="27"/>
  <c r="BP17" i="22"/>
  <c r="DP17" i="22" s="1"/>
  <c r="BP17" i="20"/>
  <c r="DP17" i="20" s="1"/>
  <c r="BP17" i="19"/>
  <c r="DP17" i="19" s="1"/>
  <c r="BP17" i="18"/>
  <c r="DP17" i="18" s="1"/>
  <c r="BP17" i="23"/>
  <c r="DP17" i="23" s="1"/>
  <c r="BP17" i="21"/>
  <c r="DP17" i="21" s="1"/>
  <c r="BP17" i="17"/>
  <c r="DP17" i="17" s="1"/>
  <c r="BP17" i="60"/>
  <c r="DP17" i="60" s="1"/>
  <c r="R18" i="21"/>
  <c r="V8" i="17"/>
  <c r="I8" i="33"/>
  <c r="DH8" i="33"/>
  <c r="S16" i="21"/>
  <c r="M27" i="61"/>
  <c r="Q24" i="24"/>
  <c r="K13" i="31"/>
  <c r="DJ13" i="31"/>
  <c r="D20" i="34"/>
  <c r="E20" i="34" s="1"/>
  <c r="B29" i="34"/>
  <c r="T13" i="20"/>
  <c r="DN9" i="26"/>
  <c r="O9" i="26"/>
  <c r="O21" i="26"/>
  <c r="DN21" i="26"/>
  <c r="E34" i="1"/>
  <c r="D25" i="6"/>
  <c r="Y17" i="9"/>
  <c r="AB17" i="13"/>
  <c r="Z17" i="10"/>
  <c r="Z17" i="15"/>
  <c r="Z13" i="9"/>
  <c r="Z14" i="9"/>
  <c r="Z16" i="9"/>
  <c r="Z15" i="9"/>
  <c r="AA7" i="9"/>
  <c r="AA12" i="9" s="1"/>
  <c r="AA13" i="15"/>
  <c r="AA15" i="15"/>
  <c r="AA16" i="15"/>
  <c r="AA14" i="15"/>
  <c r="AB7" i="15"/>
  <c r="AB12" i="15" s="1"/>
  <c r="AA13" i="10"/>
  <c r="AA15" i="10"/>
  <c r="AA16" i="10"/>
  <c r="AA14" i="10"/>
  <c r="AB7" i="10"/>
  <c r="AB12" i="10" s="1"/>
  <c r="T10" i="16"/>
  <c r="T35" i="4"/>
  <c r="U32" i="10"/>
  <c r="U8" i="16" s="1"/>
  <c r="U33" i="10"/>
  <c r="U17" i="16" s="1"/>
  <c r="U31" i="10"/>
  <c r="U34" i="10"/>
  <c r="U9" i="16" s="1"/>
  <c r="S34" i="9"/>
  <c r="S16" i="16"/>
  <c r="T7" i="16"/>
  <c r="T35" i="10"/>
  <c r="T25" i="16"/>
  <c r="T35" i="15"/>
  <c r="T18" i="16"/>
  <c r="T47" i="11"/>
  <c r="T35" i="13"/>
  <c r="U34" i="15"/>
  <c r="U28" i="16" s="1"/>
  <c r="U31" i="15"/>
  <c r="U33" i="15"/>
  <c r="U27" i="16" s="1"/>
  <c r="U32" i="15"/>
  <c r="U26" i="16" s="1"/>
  <c r="U46" i="11"/>
  <c r="U21" i="16" s="1"/>
  <c r="U42" i="11"/>
  <c r="U19" i="16" s="1"/>
  <c r="U41" i="11"/>
  <c r="U13" i="16" s="1"/>
  <c r="U45" i="11"/>
  <c r="U15" i="16" s="1"/>
  <c r="U44" i="11"/>
  <c r="U20" i="16" s="1"/>
  <c r="U43" i="11"/>
  <c r="U14" i="16" s="1"/>
  <c r="U40" i="11"/>
  <c r="U34" i="4"/>
  <c r="U12" i="16" s="1"/>
  <c r="U31" i="4"/>
  <c r="U32" i="4"/>
  <c r="U33" i="4"/>
  <c r="U11" i="16" s="1"/>
  <c r="Z10" i="6"/>
  <c r="T33" i="9"/>
  <c r="T6" i="16" s="1"/>
  <c r="T31" i="9"/>
  <c r="T5" i="16" s="1"/>
  <c r="T32" i="9"/>
  <c r="T16" i="16" s="1"/>
  <c r="T30" i="9"/>
  <c r="U34" i="12"/>
  <c r="U31" i="12"/>
  <c r="U32" i="12"/>
  <c r="U23" i="16" s="1"/>
  <c r="U33" i="12"/>
  <c r="U24" i="16" s="1"/>
  <c r="U34" i="13"/>
  <c r="U32" i="13"/>
  <c r="U31" i="13"/>
  <c r="U33" i="13"/>
  <c r="T22" i="16"/>
  <c r="T35" i="12"/>
  <c r="AB17" i="4"/>
  <c r="AC16" i="4"/>
  <c r="AC14" i="4"/>
  <c r="AC13" i="4"/>
  <c r="AC15" i="4"/>
  <c r="AD7" i="4"/>
  <c r="AD12" i="4" s="1"/>
  <c r="AD15" i="4" s="1"/>
  <c r="AC14" i="13"/>
  <c r="AC16" i="13"/>
  <c r="AD7" i="13"/>
  <c r="AD12" i="13" s="1"/>
  <c r="AD15" i="13" s="1"/>
  <c r="AC13" i="13"/>
  <c r="AD7" i="12"/>
  <c r="AD12" i="12" s="1"/>
  <c r="AD15" i="12" s="1"/>
  <c r="AC14" i="12"/>
  <c r="AC13" i="12"/>
  <c r="AB17" i="12"/>
  <c r="AC16" i="12"/>
  <c r="AD10" i="11"/>
  <c r="AD15" i="11" s="1"/>
  <c r="AC16" i="11"/>
  <c r="AC22" i="11"/>
  <c r="AC20" i="11"/>
  <c r="AC21" i="11"/>
  <c r="AB23" i="11"/>
  <c r="AC18" i="11"/>
  <c r="AC19" i="11"/>
  <c r="AC17" i="11"/>
  <c r="AA22" i="6"/>
  <c r="AA3" i="6"/>
  <c r="X22" i="5"/>
  <c r="Y21" i="5"/>
  <c r="AB21" i="6" s="1"/>
  <c r="AB9" i="6" s="1"/>
  <c r="Y16" i="5"/>
  <c r="AB16" i="6" s="1"/>
  <c r="AB4" i="6" s="1"/>
  <c r="Y20" i="5"/>
  <c r="AB20" i="6" s="1"/>
  <c r="AB8" i="6" s="1"/>
  <c r="Y19" i="5"/>
  <c r="AB19" i="6" s="1"/>
  <c r="AB7" i="6" s="1"/>
  <c r="Y17" i="5"/>
  <c r="AB17" i="6" s="1"/>
  <c r="Y18" i="5"/>
  <c r="AB18" i="6" s="1"/>
  <c r="AB6" i="6" s="1"/>
  <c r="Y15" i="5"/>
  <c r="AB15" i="6" s="1"/>
  <c r="AB3" i="6" s="1"/>
  <c r="Z10" i="5"/>
  <c r="Z14" i="5" s="1"/>
  <c r="AC14" i="6" s="1"/>
  <c r="C36" i="1"/>
  <c r="C27" i="6" s="1"/>
  <c r="D35" i="1"/>
  <c r="DM30" i="24" l="1"/>
  <c r="BQ19" i="25"/>
  <c r="BQ19" i="46"/>
  <c r="M5" i="78"/>
  <c r="BQ19" i="21"/>
  <c r="DQ19" i="21" s="1"/>
  <c r="BQ19" i="36"/>
  <c r="BQ19" i="51"/>
  <c r="DF11" i="35"/>
  <c r="G11" i="35"/>
  <c r="DF20" i="35"/>
  <c r="G20" i="35"/>
  <c r="H20" i="35" s="1"/>
  <c r="DF8" i="35"/>
  <c r="G8" i="35"/>
  <c r="G29" i="32"/>
  <c r="DF27" i="35"/>
  <c r="G27" i="35"/>
  <c r="G15" i="35"/>
  <c r="DF15" i="35"/>
  <c r="G25" i="34"/>
  <c r="DF25" i="34"/>
  <c r="DF13" i="35"/>
  <c r="G13" i="35"/>
  <c r="DF12" i="35"/>
  <c r="G12" i="35"/>
  <c r="G19" i="34"/>
  <c r="H19" i="34" s="1"/>
  <c r="DL17" i="26"/>
  <c r="M17" i="26"/>
  <c r="K25" i="30"/>
  <c r="DJ25" i="30"/>
  <c r="DF4" i="31"/>
  <c r="DF29" i="31" s="1"/>
  <c r="F29" i="31"/>
  <c r="I28" i="32"/>
  <c r="DH28" i="32"/>
  <c r="F28" i="36"/>
  <c r="G17" i="35"/>
  <c r="F4" i="33"/>
  <c r="G21" i="35"/>
  <c r="F19" i="36"/>
  <c r="G19" i="36" s="1"/>
  <c r="BQ19" i="60"/>
  <c r="DQ19" i="60" s="1"/>
  <c r="BQ19" i="19"/>
  <c r="DQ19" i="19" s="1"/>
  <c r="BQ19" i="23"/>
  <c r="DQ19" i="23" s="1"/>
  <c r="BQ19" i="27"/>
  <c r="BQ19" i="34"/>
  <c r="BQ19" i="38"/>
  <c r="BQ19" i="42"/>
  <c r="BQ19" i="47"/>
  <c r="BQ19" i="49"/>
  <c r="BQ19" i="53"/>
  <c r="BQ19" i="57"/>
  <c r="BQ15" i="23"/>
  <c r="DQ15" i="23" s="1"/>
  <c r="BQ15" i="43"/>
  <c r="DG4" i="32"/>
  <c r="H17" i="33"/>
  <c r="DG17" i="33"/>
  <c r="R4" i="19"/>
  <c r="Q29" i="19"/>
  <c r="T4" i="17"/>
  <c r="S29" i="17"/>
  <c r="DI7" i="30"/>
  <c r="J7" i="30"/>
  <c r="K11" i="30"/>
  <c r="DJ11" i="30"/>
  <c r="M26" i="27"/>
  <c r="DL26" i="27"/>
  <c r="DI30" i="28"/>
  <c r="F29" i="32"/>
  <c r="DF4" i="32"/>
  <c r="DF29" i="32" s="1"/>
  <c r="H23" i="33"/>
  <c r="DG23" i="33"/>
  <c r="L17" i="28"/>
  <c r="DK17" i="28"/>
  <c r="DG16" i="32"/>
  <c r="H16" i="32"/>
  <c r="G4" i="31"/>
  <c r="G26" i="33"/>
  <c r="DI26" i="31"/>
  <c r="J26" i="31"/>
  <c r="F9" i="35"/>
  <c r="DF9" i="35" s="1"/>
  <c r="DN14" i="24"/>
  <c r="O14" i="24"/>
  <c r="DK23" i="28"/>
  <c r="L23" i="28"/>
  <c r="L9" i="27"/>
  <c r="DK9" i="27"/>
  <c r="G25" i="33"/>
  <c r="I25" i="31"/>
  <c r="DH25" i="31"/>
  <c r="DH30" i="31" s="1"/>
  <c r="J16" i="30"/>
  <c r="DI16" i="30"/>
  <c r="DI30" i="30" s="1"/>
  <c r="F23" i="35"/>
  <c r="DF23" i="35" s="1"/>
  <c r="K19" i="28"/>
  <c r="DJ19" i="28"/>
  <c r="DI4" i="27"/>
  <c r="DI29" i="27" s="1"/>
  <c r="J4" i="27"/>
  <c r="I29" i="27"/>
  <c r="J19" i="31"/>
  <c r="DI19" i="31"/>
  <c r="Z7" i="60"/>
  <c r="Y29" i="60"/>
  <c r="DN25" i="24"/>
  <c r="O25" i="24"/>
  <c r="DL18" i="26"/>
  <c r="M18" i="26"/>
  <c r="G20" i="34"/>
  <c r="F9" i="36"/>
  <c r="DF9" i="36" s="1"/>
  <c r="G13" i="34"/>
  <c r="F13" i="36"/>
  <c r="DF13" i="36" s="1"/>
  <c r="F6" i="34"/>
  <c r="DF6" i="34" s="1"/>
  <c r="BQ19" i="17"/>
  <c r="DQ19" i="17" s="1"/>
  <c r="BQ19" i="20"/>
  <c r="DQ19" i="20" s="1"/>
  <c r="BQ19" i="24"/>
  <c r="BQ19" i="28"/>
  <c r="BQ19" i="35"/>
  <c r="BQ19" i="39"/>
  <c r="BQ19" i="41"/>
  <c r="BQ19" i="44"/>
  <c r="BQ19" i="50"/>
  <c r="BQ19" i="54"/>
  <c r="BQ19" i="58"/>
  <c r="BQ15" i="24"/>
  <c r="BQ15" i="44"/>
  <c r="DG27" i="33"/>
  <c r="H27" i="33"/>
  <c r="DI10" i="30"/>
  <c r="J10" i="30"/>
  <c r="DK30" i="26"/>
  <c r="DK24" i="28"/>
  <c r="L24" i="28"/>
  <c r="N28" i="26"/>
  <c r="DM28" i="26"/>
  <c r="G21" i="33"/>
  <c r="G14" i="33"/>
  <c r="O21" i="24"/>
  <c r="DN21" i="24"/>
  <c r="J20" i="31"/>
  <c r="DI20" i="31"/>
  <c r="O26" i="25"/>
  <c r="DN26" i="25"/>
  <c r="O15" i="24"/>
  <c r="DN15" i="24"/>
  <c r="G6" i="33"/>
  <c r="F19" i="34"/>
  <c r="DF19" i="34" s="1"/>
  <c r="DM6" i="25"/>
  <c r="N6" i="25"/>
  <c r="M19" i="27"/>
  <c r="DL19" i="27"/>
  <c r="DL14" i="27"/>
  <c r="M14" i="27"/>
  <c r="DH8" i="32"/>
  <c r="I8" i="32"/>
  <c r="G24" i="34"/>
  <c r="G16" i="33"/>
  <c r="G17" i="34"/>
  <c r="K8" i="30"/>
  <c r="DJ8" i="30"/>
  <c r="DI5" i="30"/>
  <c r="J5" i="30"/>
  <c r="DI6" i="30"/>
  <c r="J6" i="30"/>
  <c r="L10" i="27"/>
  <c r="DK10" i="27"/>
  <c r="O19" i="24"/>
  <c r="DN19" i="24"/>
  <c r="DK4" i="25"/>
  <c r="DK29" i="25" s="1"/>
  <c r="L4" i="25"/>
  <c r="K29" i="25"/>
  <c r="DH24" i="32"/>
  <c r="I24" i="32"/>
  <c r="F24" i="35"/>
  <c r="DF24" i="35" s="1"/>
  <c r="G13" i="33"/>
  <c r="G28" i="35"/>
  <c r="G22" i="34"/>
  <c r="H26" i="32"/>
  <c r="DG26" i="32"/>
  <c r="DJ25" i="28"/>
  <c r="K25" i="28"/>
  <c r="M20" i="27"/>
  <c r="DL20" i="27"/>
  <c r="M29" i="23"/>
  <c r="N4" i="23"/>
  <c r="DM4" i="23"/>
  <c r="DM29" i="23" s="1"/>
  <c r="DM19" i="26"/>
  <c r="N19" i="26"/>
  <c r="N23" i="26"/>
  <c r="DM23" i="26"/>
  <c r="F18" i="33"/>
  <c r="DF18" i="33" s="1"/>
  <c r="DF30" i="33" s="1"/>
  <c r="G5" i="34"/>
  <c r="F5" i="34"/>
  <c r="DF5" i="34" s="1"/>
  <c r="DI29" i="28"/>
  <c r="DM29" i="24"/>
  <c r="G10" i="34"/>
  <c r="F25" i="35"/>
  <c r="DH29" i="30"/>
  <c r="BQ19" i="18"/>
  <c r="DQ19" i="18" s="1"/>
  <c r="BQ19" i="22"/>
  <c r="DQ19" i="22" s="1"/>
  <c r="BQ19" i="26"/>
  <c r="BQ19" i="30"/>
  <c r="BQ19" i="32"/>
  <c r="BQ19" i="37"/>
  <c r="BQ19" i="43"/>
  <c r="BQ19" i="45"/>
  <c r="BQ19" i="52"/>
  <c r="BQ19" i="55"/>
  <c r="BQ15" i="33"/>
  <c r="BQ15" i="51"/>
  <c r="DJ7" i="28"/>
  <c r="K7" i="28"/>
  <c r="DK25" i="27"/>
  <c r="DK30" i="27" s="1"/>
  <c r="L25" i="27"/>
  <c r="M16" i="26"/>
  <c r="DL16" i="26"/>
  <c r="O22" i="24"/>
  <c r="DN22" i="24"/>
  <c r="F26" i="35"/>
  <c r="DF26" i="35" s="1"/>
  <c r="DI22" i="30"/>
  <c r="J22" i="30"/>
  <c r="DI15" i="31"/>
  <c r="J15" i="31"/>
  <c r="DI24" i="31"/>
  <c r="J24" i="31"/>
  <c r="F5" i="33"/>
  <c r="DF5" i="33" s="1"/>
  <c r="DI17" i="31"/>
  <c r="J17" i="31"/>
  <c r="DM16" i="25"/>
  <c r="DM30" i="25" s="1"/>
  <c r="N16" i="25"/>
  <c r="DN12" i="25"/>
  <c r="O12" i="25"/>
  <c r="DN13" i="24"/>
  <c r="O13" i="24"/>
  <c r="G10" i="33"/>
  <c r="G5" i="32"/>
  <c r="F14" i="35"/>
  <c r="DF14" i="35" s="1"/>
  <c r="K20" i="28"/>
  <c r="DJ20" i="28"/>
  <c r="G15" i="33"/>
  <c r="F19" i="35"/>
  <c r="DF19" i="35" s="1"/>
  <c r="BQ15" i="55"/>
  <c r="BQ15" i="60"/>
  <c r="DQ15" i="60" s="1"/>
  <c r="BQ15" i="17"/>
  <c r="DQ15" i="17" s="1"/>
  <c r="BQ15" i="28"/>
  <c r="BQ15" i="25"/>
  <c r="BQ15" i="35"/>
  <c r="BQ15" i="39"/>
  <c r="BQ15" i="40"/>
  <c r="BQ15" i="47"/>
  <c r="BQ15" i="50"/>
  <c r="BQ15" i="56"/>
  <c r="BQ15" i="20"/>
  <c r="DQ15" i="20" s="1"/>
  <c r="BQ15" i="22"/>
  <c r="DQ15" i="22" s="1"/>
  <c r="BQ15" i="30"/>
  <c r="BQ15" i="27"/>
  <c r="BQ15" i="32"/>
  <c r="BQ15" i="37"/>
  <c r="BQ15" i="41"/>
  <c r="BQ15" i="45"/>
  <c r="BQ15" i="52"/>
  <c r="BQ15" i="58"/>
  <c r="BQ15" i="21"/>
  <c r="DQ15" i="21" s="1"/>
  <c r="BQ15" i="19"/>
  <c r="DQ15" i="19" s="1"/>
  <c r="BQ15" i="31"/>
  <c r="BQ15" i="26"/>
  <c r="BQ15" i="34"/>
  <c r="BQ15" i="38"/>
  <c r="BQ15" i="42"/>
  <c r="BQ15" i="49"/>
  <c r="BQ15" i="54"/>
  <c r="BQ15" i="59"/>
  <c r="BQ15" i="46"/>
  <c r="BQ15" i="48"/>
  <c r="BQ15" i="53"/>
  <c r="DG28" i="35"/>
  <c r="H28" i="35"/>
  <c r="H10" i="34"/>
  <c r="DG10" i="34"/>
  <c r="H17" i="35"/>
  <c r="DG17" i="35"/>
  <c r="DG20" i="34"/>
  <c r="H20" i="34"/>
  <c r="DG19" i="34"/>
  <c r="B19" i="37"/>
  <c r="C19" i="36"/>
  <c r="D19" i="36" s="1"/>
  <c r="E19" i="36" s="1"/>
  <c r="B22" i="36"/>
  <c r="C22" i="35"/>
  <c r="D22" i="35" s="1"/>
  <c r="E22" i="35" s="1"/>
  <c r="F22" i="35" s="1"/>
  <c r="B6" i="36"/>
  <c r="C6" i="35"/>
  <c r="D6" i="35" s="1"/>
  <c r="E6" i="35" s="1"/>
  <c r="F6" i="35" s="1"/>
  <c r="B20" i="37"/>
  <c r="C20" i="36"/>
  <c r="D20" i="36" s="1"/>
  <c r="E20" i="36" s="1"/>
  <c r="F20" i="36" s="1"/>
  <c r="B21" i="37"/>
  <c r="C21" i="36"/>
  <c r="D21" i="36" s="1"/>
  <c r="E21" i="36" s="1"/>
  <c r="F21" i="36" s="1"/>
  <c r="B28" i="37"/>
  <c r="C28" i="36"/>
  <c r="D28" i="36" s="1"/>
  <c r="E28" i="36" s="1"/>
  <c r="C16" i="34"/>
  <c r="D16" i="34" s="1"/>
  <c r="E16" i="34" s="1"/>
  <c r="B16" i="35"/>
  <c r="B17" i="37"/>
  <c r="C17" i="36"/>
  <c r="D17" i="36" s="1"/>
  <c r="E17" i="36" s="1"/>
  <c r="F17" i="36" s="1"/>
  <c r="P9" i="26"/>
  <c r="DO9" i="26"/>
  <c r="L8" i="31"/>
  <c r="DK8" i="31"/>
  <c r="N7" i="61"/>
  <c r="U10" i="20"/>
  <c r="Q17" i="25"/>
  <c r="DP17" i="25"/>
  <c r="DK11" i="31"/>
  <c r="L11" i="31"/>
  <c r="AD20" i="60"/>
  <c r="X12" i="17"/>
  <c r="K18" i="31"/>
  <c r="DJ18" i="31"/>
  <c r="AD12" i="60"/>
  <c r="DL9" i="28"/>
  <c r="M9" i="28"/>
  <c r="T21" i="22"/>
  <c r="M26" i="30"/>
  <c r="DL26" i="30"/>
  <c r="R25" i="23"/>
  <c r="K20" i="32"/>
  <c r="DJ20" i="32"/>
  <c r="DJ27" i="32"/>
  <c r="K27" i="32"/>
  <c r="W14" i="18"/>
  <c r="DO25" i="25"/>
  <c r="P25" i="25"/>
  <c r="N22" i="27"/>
  <c r="DM22" i="27"/>
  <c r="P15" i="25"/>
  <c r="DO15" i="25"/>
  <c r="S9" i="22"/>
  <c r="H8" i="35"/>
  <c r="DG8" i="35"/>
  <c r="W11" i="17"/>
  <c r="BQ21" i="59"/>
  <c r="BQ21" i="58"/>
  <c r="BQ21" i="57"/>
  <c r="BQ21" i="56"/>
  <c r="BQ21" i="55"/>
  <c r="BQ21" i="53"/>
  <c r="BQ21" i="54"/>
  <c r="BQ21" i="52"/>
  <c r="BQ21" i="50"/>
  <c r="BQ21" i="51"/>
  <c r="BQ21" i="48"/>
  <c r="BQ21" i="49"/>
  <c r="BQ21" i="47"/>
  <c r="BQ21" i="46"/>
  <c r="BQ21" i="44"/>
  <c r="BQ21" i="45"/>
  <c r="BQ21" i="43"/>
  <c r="BQ21" i="41"/>
  <c r="BQ21" i="42"/>
  <c r="BQ21" i="40"/>
  <c r="BQ21" i="38"/>
  <c r="BQ21" i="37"/>
  <c r="BQ21" i="39"/>
  <c r="BQ21" i="36"/>
  <c r="BQ21" i="34"/>
  <c r="BQ21" i="35"/>
  <c r="BQ21" i="33"/>
  <c r="BQ21" i="24"/>
  <c r="BQ21" i="23"/>
  <c r="DQ21" i="23" s="1"/>
  <c r="BQ21" i="31"/>
  <c r="BQ21" i="27"/>
  <c r="BQ21" i="25"/>
  <c r="BQ21" i="30"/>
  <c r="BQ21" i="28"/>
  <c r="BQ21" i="26"/>
  <c r="BQ21" i="32"/>
  <c r="BQ21" i="18"/>
  <c r="DQ21" i="18" s="1"/>
  <c r="BQ21" i="22"/>
  <c r="DQ21" i="22" s="1"/>
  <c r="BQ21" i="19"/>
  <c r="DQ21" i="19" s="1"/>
  <c r="BQ21" i="21"/>
  <c r="DQ21" i="21" s="1"/>
  <c r="BQ21" i="20"/>
  <c r="DQ21" i="20" s="1"/>
  <c r="BQ21" i="17"/>
  <c r="DQ21" i="17" s="1"/>
  <c r="BQ21" i="60"/>
  <c r="DQ21" i="60" s="1"/>
  <c r="BQ26" i="59"/>
  <c r="BQ26" i="58"/>
  <c r="BQ26" i="57"/>
  <c r="BQ26" i="56"/>
  <c r="BQ26" i="55"/>
  <c r="BQ26" i="53"/>
  <c r="BQ26" i="54"/>
  <c r="BQ26" i="52"/>
  <c r="BQ26" i="51"/>
  <c r="BQ26" i="49"/>
  <c r="BQ26" i="50"/>
  <c r="BQ26" i="47"/>
  <c r="BQ26" i="48"/>
  <c r="BQ26" i="44"/>
  <c r="BQ26" i="43"/>
  <c r="BQ26" i="46"/>
  <c r="BQ26" i="45"/>
  <c r="BQ26" i="42"/>
  <c r="BQ26" i="40"/>
  <c r="BQ26" i="41"/>
  <c r="BQ26" i="37"/>
  <c r="BQ26" i="36"/>
  <c r="BQ26" i="39"/>
  <c r="BQ26" i="38"/>
  <c r="BQ26" i="35"/>
  <c r="BQ26" i="33"/>
  <c r="BQ26" i="34"/>
  <c r="BQ26" i="32"/>
  <c r="BQ26" i="31"/>
  <c r="BQ26" i="27"/>
  <c r="BQ26" i="30"/>
  <c r="BQ26" i="25"/>
  <c r="BQ26" i="24"/>
  <c r="BQ26" i="23"/>
  <c r="DQ26" i="23" s="1"/>
  <c r="BQ26" i="28"/>
  <c r="BQ26" i="26"/>
  <c r="BQ26" i="21"/>
  <c r="DQ26" i="21" s="1"/>
  <c r="BQ26" i="20"/>
  <c r="DQ26" i="20" s="1"/>
  <c r="BQ26" i="22"/>
  <c r="DQ26" i="22" s="1"/>
  <c r="BQ26" i="18"/>
  <c r="DQ26" i="18" s="1"/>
  <c r="BQ26" i="19"/>
  <c r="DQ26" i="19" s="1"/>
  <c r="BQ26" i="17"/>
  <c r="DQ26" i="17" s="1"/>
  <c r="BQ26" i="60"/>
  <c r="DQ26" i="60" s="1"/>
  <c r="AH6" i="60"/>
  <c r="W25" i="18"/>
  <c r="BQ11" i="59"/>
  <c r="BQ11" i="58"/>
  <c r="BQ11" i="57"/>
  <c r="BQ11" i="56"/>
  <c r="BQ11" i="54"/>
  <c r="BQ11" i="55"/>
  <c r="BQ11" i="52"/>
  <c r="BQ11" i="53"/>
  <c r="BQ11" i="50"/>
  <c r="BQ11" i="51"/>
  <c r="BQ11" i="49"/>
  <c r="BQ11" i="48"/>
  <c r="BQ11" i="47"/>
  <c r="BQ11" i="46"/>
  <c r="BQ11" i="45"/>
  <c r="BQ11" i="44"/>
  <c r="BQ11" i="41"/>
  <c r="BQ11" i="40"/>
  <c r="BQ11" i="43"/>
  <c r="BQ11" i="42"/>
  <c r="BQ11" i="39"/>
  <c r="BQ11" i="38"/>
  <c r="BQ11" i="37"/>
  <c r="BQ11" i="36"/>
  <c r="BQ11" i="34"/>
  <c r="BQ11" i="32"/>
  <c r="BQ11" i="35"/>
  <c r="BQ11" i="33"/>
  <c r="BQ11" i="28"/>
  <c r="BQ11" i="30"/>
  <c r="BQ11" i="26"/>
  <c r="BQ11" i="24"/>
  <c r="DQ11" i="24" s="1"/>
  <c r="BQ11" i="31"/>
  <c r="BQ11" i="27"/>
  <c r="BQ11" i="25"/>
  <c r="BQ11" i="19"/>
  <c r="DQ11" i="19" s="1"/>
  <c r="BQ11" i="20"/>
  <c r="DQ11" i="20" s="1"/>
  <c r="BQ11" i="23"/>
  <c r="DQ11" i="23" s="1"/>
  <c r="BQ11" i="18"/>
  <c r="DQ11" i="18" s="1"/>
  <c r="BQ11" i="22"/>
  <c r="DQ11" i="22" s="1"/>
  <c r="BQ11" i="21"/>
  <c r="DQ11" i="21" s="1"/>
  <c r="BQ11" i="17"/>
  <c r="DQ11" i="17" s="1"/>
  <c r="BQ11" i="60"/>
  <c r="DQ11" i="60" s="1"/>
  <c r="V7" i="19"/>
  <c r="N18" i="27"/>
  <c r="DM18" i="27"/>
  <c r="DP27" i="25"/>
  <c r="Q27" i="25"/>
  <c r="DJ14" i="32"/>
  <c r="K14" i="32"/>
  <c r="Q7" i="24"/>
  <c r="DP7" i="24"/>
  <c r="V8" i="18"/>
  <c r="O22" i="26"/>
  <c r="DN22" i="26"/>
  <c r="U18" i="19"/>
  <c r="DP28" i="25"/>
  <c r="Q28" i="25"/>
  <c r="R11" i="24"/>
  <c r="DP30" i="18"/>
  <c r="R12" i="24"/>
  <c r="DN13" i="27"/>
  <c r="O13" i="27"/>
  <c r="T18" i="20"/>
  <c r="BQ6" i="59"/>
  <c r="BQ6" i="58"/>
  <c r="BQ6" i="57"/>
  <c r="BQ6" i="56"/>
  <c r="BQ6" i="55"/>
  <c r="BQ6" i="54"/>
  <c r="BQ6" i="52"/>
  <c r="BQ6" i="53"/>
  <c r="BQ6" i="50"/>
  <c r="BQ6" i="51"/>
  <c r="BQ6" i="49"/>
  <c r="BQ6" i="48"/>
  <c r="BQ6" i="47"/>
  <c r="BQ6" i="45"/>
  <c r="BQ6" i="44"/>
  <c r="BQ6" i="46"/>
  <c r="BQ6" i="42"/>
  <c r="BQ6" i="40"/>
  <c r="BQ6" i="43"/>
  <c r="BQ6" i="41"/>
  <c r="BQ6" i="38"/>
  <c r="BQ6" i="39"/>
  <c r="BQ6" i="37"/>
  <c r="BQ6" i="36"/>
  <c r="BQ6" i="35"/>
  <c r="BQ6" i="33"/>
  <c r="BQ6" i="34"/>
  <c r="BQ6" i="31"/>
  <c r="BQ6" i="28"/>
  <c r="BQ6" i="32"/>
  <c r="BQ6" i="27"/>
  <c r="BQ6" i="25"/>
  <c r="BQ6" i="24"/>
  <c r="BQ6" i="30"/>
  <c r="BQ6" i="26"/>
  <c r="BQ6" i="21"/>
  <c r="DQ6" i="21" s="1"/>
  <c r="BQ6" i="20"/>
  <c r="DQ6" i="20" s="1"/>
  <c r="BQ6" i="17"/>
  <c r="DQ6" i="17" s="1"/>
  <c r="BQ6" i="19"/>
  <c r="DQ6" i="19" s="1"/>
  <c r="BQ6" i="23"/>
  <c r="DQ6" i="23" s="1"/>
  <c r="BQ6" i="22"/>
  <c r="DQ6" i="22" s="1"/>
  <c r="BQ6" i="18"/>
  <c r="DQ6" i="18" s="1"/>
  <c r="BQ6" i="60"/>
  <c r="DQ6" i="60" s="1"/>
  <c r="DH27" i="34"/>
  <c r="I27" i="34"/>
  <c r="S27" i="23"/>
  <c r="DJ12" i="32"/>
  <c r="K12" i="32"/>
  <c r="R28" i="24"/>
  <c r="DM8" i="28"/>
  <c r="N8" i="28"/>
  <c r="N5" i="27"/>
  <c r="DM5" i="27"/>
  <c r="N29" i="24"/>
  <c r="O4" i="24"/>
  <c r="DN4" i="24"/>
  <c r="DN29" i="24" s="1"/>
  <c r="I20" i="33"/>
  <c r="DH20" i="33"/>
  <c r="V22" i="18"/>
  <c r="AI16" i="60"/>
  <c r="DP30" i="23"/>
  <c r="DI9" i="33"/>
  <c r="J9" i="33"/>
  <c r="W27" i="19"/>
  <c r="M4" i="61"/>
  <c r="M4" i="78" s="1"/>
  <c r="N24" i="61"/>
  <c r="DO22" i="25"/>
  <c r="P22" i="25"/>
  <c r="V23" i="18"/>
  <c r="S8" i="23"/>
  <c r="AD15" i="60"/>
  <c r="Q9" i="25"/>
  <c r="DP9" i="25"/>
  <c r="W17" i="17"/>
  <c r="S19" i="23"/>
  <c r="T6" i="21"/>
  <c r="U21" i="20"/>
  <c r="R23" i="24"/>
  <c r="V6" i="17"/>
  <c r="P24" i="26"/>
  <c r="DO24" i="26"/>
  <c r="Q26" i="24"/>
  <c r="DP26" i="24"/>
  <c r="R10" i="23"/>
  <c r="X14" i="17"/>
  <c r="U27" i="21"/>
  <c r="N23" i="61"/>
  <c r="S13" i="23"/>
  <c r="K22" i="31"/>
  <c r="DJ22" i="31"/>
  <c r="DK21" i="31"/>
  <c r="L21" i="31"/>
  <c r="J11" i="33"/>
  <c r="DI11" i="33"/>
  <c r="H7" i="34"/>
  <c r="DG7" i="34"/>
  <c r="DG13" i="34"/>
  <c r="H13" i="34"/>
  <c r="DN6" i="26"/>
  <c r="O6" i="26"/>
  <c r="I6" i="32"/>
  <c r="DH6" i="32"/>
  <c r="DO14" i="26"/>
  <c r="P14" i="26"/>
  <c r="I7" i="33"/>
  <c r="DH7" i="33"/>
  <c r="V10" i="18"/>
  <c r="N14" i="61"/>
  <c r="W8" i="19"/>
  <c r="N9" i="61"/>
  <c r="V10" i="19"/>
  <c r="V16" i="19"/>
  <c r="O24" i="27"/>
  <c r="DN24" i="27"/>
  <c r="L14" i="31"/>
  <c r="DK14" i="31"/>
  <c r="DJ5" i="31"/>
  <c r="K5" i="31"/>
  <c r="DM11" i="27"/>
  <c r="N11" i="27"/>
  <c r="BQ8" i="59"/>
  <c r="BQ8" i="58"/>
  <c r="BQ8" i="57"/>
  <c r="BQ8" i="56"/>
  <c r="BQ8" i="55"/>
  <c r="BQ8" i="54"/>
  <c r="BQ8" i="53"/>
  <c r="BQ8" i="52"/>
  <c r="BQ8" i="50"/>
  <c r="BQ8" i="51"/>
  <c r="BQ8" i="48"/>
  <c r="BQ8" i="49"/>
  <c r="BQ8" i="46"/>
  <c r="BQ8" i="45"/>
  <c r="BQ8" i="44"/>
  <c r="BQ8" i="47"/>
  <c r="BQ8" i="43"/>
  <c r="BQ8" i="42"/>
  <c r="BQ8" i="41"/>
  <c r="BQ8" i="40"/>
  <c r="BQ8" i="37"/>
  <c r="BQ8" i="36"/>
  <c r="BQ8" i="39"/>
  <c r="BQ8" i="38"/>
  <c r="BQ8" i="34"/>
  <c r="BQ8" i="33"/>
  <c r="BQ8" i="35"/>
  <c r="BQ8" i="27"/>
  <c r="BQ8" i="26"/>
  <c r="BQ8" i="31"/>
  <c r="BQ8" i="30"/>
  <c r="BQ8" i="28"/>
  <c r="BQ8" i="32"/>
  <c r="BQ8" i="25"/>
  <c r="BQ8" i="24"/>
  <c r="DQ8" i="24" s="1"/>
  <c r="BQ8" i="22"/>
  <c r="DQ8" i="22" s="1"/>
  <c r="BQ8" i="18"/>
  <c r="DQ8" i="18" s="1"/>
  <c r="BQ8" i="20"/>
  <c r="DQ8" i="20" s="1"/>
  <c r="BQ8" i="19"/>
  <c r="DQ8" i="19" s="1"/>
  <c r="BQ8" i="23"/>
  <c r="DQ8" i="23" s="1"/>
  <c r="BQ8" i="21"/>
  <c r="DQ8" i="21" s="1"/>
  <c r="BQ8" i="17"/>
  <c r="DQ8" i="17" s="1"/>
  <c r="BQ8" i="60"/>
  <c r="DQ8" i="60" s="1"/>
  <c r="T11" i="22"/>
  <c r="T10" i="21"/>
  <c r="N12" i="61"/>
  <c r="N10" i="61"/>
  <c r="BQ13" i="59"/>
  <c r="BQ13" i="58"/>
  <c r="BQ13" i="57"/>
  <c r="BQ13" i="56"/>
  <c r="BQ13" i="55"/>
  <c r="BQ13" i="54"/>
  <c r="BQ13" i="53"/>
  <c r="BQ13" i="52"/>
  <c r="BQ13" i="50"/>
  <c r="BQ13" i="51"/>
  <c r="BQ13" i="48"/>
  <c r="BQ13" i="49"/>
  <c r="BQ13" i="47"/>
  <c r="BQ13" i="46"/>
  <c r="BQ13" i="45"/>
  <c r="BQ13" i="44"/>
  <c r="BQ13" i="43"/>
  <c r="BQ13" i="42"/>
  <c r="BQ13" i="41"/>
  <c r="BQ13" i="40"/>
  <c r="BQ13" i="39"/>
  <c r="BQ13" i="38"/>
  <c r="BQ13" i="37"/>
  <c r="BQ13" i="36"/>
  <c r="BQ13" i="34"/>
  <c r="BQ13" i="35"/>
  <c r="BQ13" i="33"/>
  <c r="BQ13" i="31"/>
  <c r="BQ13" i="27"/>
  <c r="BQ13" i="26"/>
  <c r="BQ13" i="25"/>
  <c r="BQ13" i="24"/>
  <c r="BQ13" i="30"/>
  <c r="BQ13" i="28"/>
  <c r="BQ13" i="32"/>
  <c r="BQ13" i="22"/>
  <c r="DQ13" i="22" s="1"/>
  <c r="BQ13" i="19"/>
  <c r="DQ13" i="19" s="1"/>
  <c r="BQ13" i="18"/>
  <c r="DQ13" i="18" s="1"/>
  <c r="BQ13" i="21"/>
  <c r="DQ13" i="21" s="1"/>
  <c r="BQ13" i="20"/>
  <c r="DQ13" i="20" s="1"/>
  <c r="BQ13" i="23"/>
  <c r="DQ13" i="23" s="1"/>
  <c r="BQ13" i="17"/>
  <c r="DQ13" i="17" s="1"/>
  <c r="BQ13" i="60"/>
  <c r="DQ13" i="60" s="1"/>
  <c r="DO18" i="24"/>
  <c r="P18" i="24"/>
  <c r="U28" i="21"/>
  <c r="V17" i="20"/>
  <c r="DP10" i="24"/>
  <c r="Q10" i="24"/>
  <c r="B24" i="37"/>
  <c r="C24" i="36"/>
  <c r="D24" i="36" s="1"/>
  <c r="E24" i="36" s="1"/>
  <c r="F24" i="36" s="1"/>
  <c r="B15" i="37"/>
  <c r="C15" i="36"/>
  <c r="D15" i="36" s="1"/>
  <c r="E15" i="36" s="1"/>
  <c r="F15" i="36" s="1"/>
  <c r="B8" i="37"/>
  <c r="C8" i="36"/>
  <c r="D8" i="36" s="1"/>
  <c r="E8" i="36" s="1"/>
  <c r="F8" i="36" s="1"/>
  <c r="BQ27" i="59"/>
  <c r="BQ27" i="58"/>
  <c r="BQ27" i="57"/>
  <c r="BQ27" i="56"/>
  <c r="BQ27" i="55"/>
  <c r="BQ27" i="54"/>
  <c r="BQ27" i="53"/>
  <c r="BQ27" i="51"/>
  <c r="BQ27" i="52"/>
  <c r="BQ27" i="50"/>
  <c r="BQ27" i="49"/>
  <c r="BQ27" i="48"/>
  <c r="BQ27" i="47"/>
  <c r="BQ27" i="46"/>
  <c r="BQ27" i="45"/>
  <c r="BQ27" i="44"/>
  <c r="BQ27" i="43"/>
  <c r="BQ27" i="42"/>
  <c r="BQ27" i="41"/>
  <c r="BQ27" i="40"/>
  <c r="BQ27" i="39"/>
  <c r="BQ27" i="38"/>
  <c r="BQ27" i="37"/>
  <c r="BQ27" i="36"/>
  <c r="BQ27" i="34"/>
  <c r="BQ27" i="32"/>
  <c r="BQ27" i="35"/>
  <c r="BQ27" i="33"/>
  <c r="BQ27" i="27"/>
  <c r="BQ27" i="24"/>
  <c r="DQ27" i="24" s="1"/>
  <c r="BQ27" i="23"/>
  <c r="DQ27" i="23" s="1"/>
  <c r="BQ27" i="30"/>
  <c r="BQ27" i="28"/>
  <c r="BQ27" i="26"/>
  <c r="BQ27" i="25"/>
  <c r="BQ27" i="31"/>
  <c r="BQ27" i="22"/>
  <c r="DQ27" i="22" s="1"/>
  <c r="BQ27" i="19"/>
  <c r="DQ27" i="19" s="1"/>
  <c r="BQ27" i="18"/>
  <c r="DQ27" i="18" s="1"/>
  <c r="BQ27" i="21"/>
  <c r="DQ27" i="21" s="1"/>
  <c r="BQ27" i="20"/>
  <c r="DQ27" i="20" s="1"/>
  <c r="BQ27" i="17"/>
  <c r="DQ27" i="17" s="1"/>
  <c r="BQ27" i="60"/>
  <c r="DQ27" i="60" s="1"/>
  <c r="W8" i="17"/>
  <c r="S5" i="22"/>
  <c r="BQ7" i="59"/>
  <c r="BQ7" i="58"/>
  <c r="BQ7" i="57"/>
  <c r="BQ7" i="56"/>
  <c r="BQ7" i="55"/>
  <c r="BQ7" i="54"/>
  <c r="BQ7" i="53"/>
  <c r="BQ7" i="52"/>
  <c r="BQ7" i="50"/>
  <c r="BQ7" i="51"/>
  <c r="BQ7" i="48"/>
  <c r="BQ7" i="49"/>
  <c r="BQ7" i="46"/>
  <c r="BQ7" i="47"/>
  <c r="BQ7" i="45"/>
  <c r="BQ7" i="44"/>
  <c r="BQ7" i="40"/>
  <c r="BQ7" i="43"/>
  <c r="BQ7" i="41"/>
  <c r="BQ7" i="42"/>
  <c r="BQ7" i="38"/>
  <c r="BQ7" i="37"/>
  <c r="BQ7" i="39"/>
  <c r="BQ7" i="34"/>
  <c r="BQ7" i="36"/>
  <c r="BQ7" i="35"/>
  <c r="BQ7" i="33"/>
  <c r="BQ7" i="32"/>
  <c r="BQ7" i="24"/>
  <c r="BQ7" i="27"/>
  <c r="BQ7" i="26"/>
  <c r="BQ7" i="25"/>
  <c r="BQ7" i="31"/>
  <c r="BQ7" i="30"/>
  <c r="BQ7" i="28"/>
  <c r="BQ7" i="19"/>
  <c r="DQ7" i="19" s="1"/>
  <c r="BQ7" i="23"/>
  <c r="DQ7" i="23" s="1"/>
  <c r="BQ7" i="22"/>
  <c r="DQ7" i="22" s="1"/>
  <c r="BQ7" i="17"/>
  <c r="DQ7" i="17" s="1"/>
  <c r="BQ7" i="18"/>
  <c r="DQ7" i="18" s="1"/>
  <c r="BQ7" i="21"/>
  <c r="DQ7" i="21" s="1"/>
  <c r="BQ7" i="20"/>
  <c r="DQ7" i="20" s="1"/>
  <c r="BQ7" i="60"/>
  <c r="DQ7" i="60" s="1"/>
  <c r="DN25" i="26"/>
  <c r="O25" i="26"/>
  <c r="X7" i="17"/>
  <c r="U16" i="18"/>
  <c r="DM27" i="28"/>
  <c r="N27" i="28"/>
  <c r="K10" i="31"/>
  <c r="DJ10" i="31"/>
  <c r="W11" i="19"/>
  <c r="T15" i="22"/>
  <c r="R6" i="23"/>
  <c r="DP24" i="25"/>
  <c r="Q24" i="25"/>
  <c r="P20" i="25"/>
  <c r="DO20" i="25"/>
  <c r="DL14" i="28"/>
  <c r="M14" i="28"/>
  <c r="U19" i="20"/>
  <c r="DL17" i="30"/>
  <c r="M17" i="30"/>
  <c r="W27" i="18"/>
  <c r="V13" i="18"/>
  <c r="M24" i="30"/>
  <c r="DL24" i="30"/>
  <c r="V9" i="20"/>
  <c r="V14" i="19"/>
  <c r="I19" i="33"/>
  <c r="DH19" i="33"/>
  <c r="O10" i="26"/>
  <c r="DN10" i="26"/>
  <c r="AD23" i="60"/>
  <c r="W18" i="17"/>
  <c r="DK12" i="31"/>
  <c r="L12" i="31"/>
  <c r="DO20" i="26"/>
  <c r="P20" i="26"/>
  <c r="H5" i="34"/>
  <c r="DG5" i="34"/>
  <c r="H25" i="34"/>
  <c r="DG25" i="34"/>
  <c r="DL12" i="30"/>
  <c r="M12" i="30"/>
  <c r="N21" i="61"/>
  <c r="N26" i="61"/>
  <c r="AD11" i="60"/>
  <c r="DJ7" i="31"/>
  <c r="K7" i="31"/>
  <c r="T24" i="22"/>
  <c r="W23" i="19"/>
  <c r="N11" i="61"/>
  <c r="O8" i="27"/>
  <c r="DN8" i="27"/>
  <c r="V25" i="19"/>
  <c r="DJ4" i="28"/>
  <c r="K4" i="28"/>
  <c r="J29" i="28"/>
  <c r="R9" i="24"/>
  <c r="S10" i="22"/>
  <c r="V26" i="20"/>
  <c r="P10" i="25"/>
  <c r="DO10" i="25"/>
  <c r="O23" i="27"/>
  <c r="DN23" i="27"/>
  <c r="K18" i="30"/>
  <c r="DJ18" i="30"/>
  <c r="T19" i="21"/>
  <c r="DP30" i="60"/>
  <c r="DP30" i="22"/>
  <c r="U6" i="20"/>
  <c r="U12" i="21"/>
  <c r="Q6" i="24"/>
  <c r="DP6" i="24"/>
  <c r="R18" i="23"/>
  <c r="DG14" i="34"/>
  <c r="H14" i="34"/>
  <c r="DK9" i="31"/>
  <c r="L9" i="31"/>
  <c r="DO18" i="25"/>
  <c r="P18" i="25"/>
  <c r="DL15" i="28"/>
  <c r="M15" i="28"/>
  <c r="S15" i="23"/>
  <c r="AD26" i="60"/>
  <c r="V24" i="20"/>
  <c r="N28" i="61"/>
  <c r="V28" i="18"/>
  <c r="U7" i="20"/>
  <c r="H13" i="35"/>
  <c r="DG13" i="35"/>
  <c r="P26" i="26"/>
  <c r="DO26" i="26"/>
  <c r="R16" i="23"/>
  <c r="W7" i="18"/>
  <c r="V15" i="19"/>
  <c r="U21" i="21"/>
  <c r="N17" i="27"/>
  <c r="DM17" i="27"/>
  <c r="V6" i="19"/>
  <c r="H15" i="34"/>
  <c r="DG15" i="34"/>
  <c r="R5" i="23"/>
  <c r="T14" i="22"/>
  <c r="AD19" i="60"/>
  <c r="K16" i="31"/>
  <c r="DJ16" i="31"/>
  <c r="DJ19" i="32"/>
  <c r="K19" i="32"/>
  <c r="T28" i="22"/>
  <c r="N28" i="28"/>
  <c r="DM28" i="28"/>
  <c r="S28" i="23"/>
  <c r="L21" i="30"/>
  <c r="DK21" i="30"/>
  <c r="S16" i="22"/>
  <c r="I9" i="34"/>
  <c r="DH9" i="34"/>
  <c r="DP23" i="25"/>
  <c r="Q23" i="25"/>
  <c r="BQ23" i="59"/>
  <c r="BQ23" i="58"/>
  <c r="BQ23" i="57"/>
  <c r="BQ23" i="56"/>
  <c r="BQ23" i="55"/>
  <c r="BQ23" i="54"/>
  <c r="BQ23" i="53"/>
  <c r="BQ23" i="52"/>
  <c r="BQ23" i="51"/>
  <c r="BQ23" i="50"/>
  <c r="BQ23" i="49"/>
  <c r="BQ23" i="48"/>
  <c r="BQ23" i="47"/>
  <c r="BQ23" i="44"/>
  <c r="BQ23" i="45"/>
  <c r="BQ23" i="46"/>
  <c r="BQ23" i="42"/>
  <c r="BQ23" i="43"/>
  <c r="BQ23" i="41"/>
  <c r="BQ23" i="40"/>
  <c r="BQ23" i="37"/>
  <c r="BQ23" i="39"/>
  <c r="BQ23" i="38"/>
  <c r="BQ23" i="36"/>
  <c r="BQ23" i="32"/>
  <c r="BQ23" i="35"/>
  <c r="BQ23" i="34"/>
  <c r="BQ23" i="33"/>
  <c r="BQ23" i="30"/>
  <c r="BQ23" i="27"/>
  <c r="BQ23" i="25"/>
  <c r="BQ23" i="23"/>
  <c r="DQ23" i="23" s="1"/>
  <c r="BQ23" i="26"/>
  <c r="BQ23" i="24"/>
  <c r="DQ23" i="24" s="1"/>
  <c r="BQ23" i="31"/>
  <c r="BQ23" i="28"/>
  <c r="BQ23" i="21"/>
  <c r="DQ23" i="21" s="1"/>
  <c r="BQ23" i="20"/>
  <c r="DQ23" i="20" s="1"/>
  <c r="BQ23" i="19"/>
  <c r="DQ23" i="19" s="1"/>
  <c r="BQ23" i="18"/>
  <c r="DQ23" i="18" s="1"/>
  <c r="BQ23" i="17"/>
  <c r="DQ23" i="17" s="1"/>
  <c r="BQ23" i="22"/>
  <c r="DQ23" i="22" s="1"/>
  <c r="BQ23" i="60"/>
  <c r="DQ23" i="60" s="1"/>
  <c r="AG4" i="60"/>
  <c r="V18" i="18"/>
  <c r="V8" i="20"/>
  <c r="DF19" i="36"/>
  <c r="N17" i="61"/>
  <c r="DO5" i="25"/>
  <c r="P5" i="25"/>
  <c r="Q16" i="24"/>
  <c r="DP16" i="24"/>
  <c r="BQ14" i="59"/>
  <c r="BQ14" i="58"/>
  <c r="BQ14" i="57"/>
  <c r="BQ14" i="56"/>
  <c r="BQ14" i="55"/>
  <c r="BQ14" i="54"/>
  <c r="BQ14" i="52"/>
  <c r="BQ14" i="53"/>
  <c r="BQ14" i="50"/>
  <c r="BQ14" i="51"/>
  <c r="BQ14" i="49"/>
  <c r="BQ14" i="48"/>
  <c r="BQ14" i="46"/>
  <c r="BQ14" i="45"/>
  <c r="BQ14" i="44"/>
  <c r="BQ14" i="47"/>
  <c r="BQ14" i="43"/>
  <c r="BQ14" i="42"/>
  <c r="BQ14" i="41"/>
  <c r="BQ14" i="40"/>
  <c r="BQ14" i="37"/>
  <c r="BQ14" i="39"/>
  <c r="BQ14" i="38"/>
  <c r="BQ14" i="36"/>
  <c r="BQ14" i="34"/>
  <c r="BQ14" i="32"/>
  <c r="BQ14" i="35"/>
  <c r="BQ14" i="33"/>
  <c r="BQ14" i="31"/>
  <c r="BQ14" i="24"/>
  <c r="BQ14" i="30"/>
  <c r="BQ14" i="28"/>
  <c r="BQ14" i="26"/>
  <c r="BQ14" i="27"/>
  <c r="BQ14" i="25"/>
  <c r="BQ14" i="21"/>
  <c r="DQ14" i="21" s="1"/>
  <c r="BQ14" i="20"/>
  <c r="DQ14" i="20" s="1"/>
  <c r="BQ14" i="17"/>
  <c r="DQ14" i="17" s="1"/>
  <c r="BQ14" i="23"/>
  <c r="DQ14" i="23" s="1"/>
  <c r="BQ14" i="19"/>
  <c r="DQ14" i="19" s="1"/>
  <c r="BQ14" i="22"/>
  <c r="DQ14" i="22" s="1"/>
  <c r="BQ14" i="18"/>
  <c r="DQ14" i="18" s="1"/>
  <c r="BQ14" i="60"/>
  <c r="DQ14" i="60" s="1"/>
  <c r="S20" i="23"/>
  <c r="U6" i="18"/>
  <c r="DL16" i="28"/>
  <c r="M16" i="28"/>
  <c r="S25" i="22"/>
  <c r="W26" i="17"/>
  <c r="S14" i="23"/>
  <c r="M27" i="30"/>
  <c r="DL27" i="30"/>
  <c r="U14" i="20"/>
  <c r="N19" i="61"/>
  <c r="DJ9" i="32"/>
  <c r="K9" i="32"/>
  <c r="AD28" i="60"/>
  <c r="T25" i="21"/>
  <c r="U23" i="21"/>
  <c r="N8" i="61"/>
  <c r="P8" i="26"/>
  <c r="DO8" i="26"/>
  <c r="N12" i="28"/>
  <c r="DM12" i="28"/>
  <c r="DK28" i="30"/>
  <c r="L28" i="30"/>
  <c r="V11" i="20"/>
  <c r="V20" i="18"/>
  <c r="V9" i="18"/>
  <c r="S11" i="23"/>
  <c r="BQ10" i="59"/>
  <c r="BQ10" i="58"/>
  <c r="BQ10" i="57"/>
  <c r="BQ10" i="56"/>
  <c r="BQ10" i="55"/>
  <c r="BQ10" i="54"/>
  <c r="BQ10" i="52"/>
  <c r="BQ10" i="53"/>
  <c r="BQ10" i="50"/>
  <c r="BQ10" i="51"/>
  <c r="BQ10" i="48"/>
  <c r="BQ10" i="49"/>
  <c r="BQ10" i="46"/>
  <c r="BQ10" i="45"/>
  <c r="BQ10" i="44"/>
  <c r="BQ10" i="47"/>
  <c r="BQ10" i="43"/>
  <c r="BQ10" i="42"/>
  <c r="BQ10" i="41"/>
  <c r="BQ10" i="40"/>
  <c r="BQ10" i="37"/>
  <c r="BQ10" i="36"/>
  <c r="BQ10" i="39"/>
  <c r="BQ10" i="38"/>
  <c r="BQ10" i="33"/>
  <c r="BQ10" i="34"/>
  <c r="BQ10" i="32"/>
  <c r="BQ10" i="35"/>
  <c r="BQ10" i="31"/>
  <c r="BQ10" i="26"/>
  <c r="BQ10" i="25"/>
  <c r="BQ10" i="24"/>
  <c r="BQ10" i="27"/>
  <c r="BQ10" i="30"/>
  <c r="BQ10" i="28"/>
  <c r="BQ10" i="23"/>
  <c r="DQ10" i="23" s="1"/>
  <c r="BQ10" i="22"/>
  <c r="DQ10" i="22" s="1"/>
  <c r="BQ10" i="21"/>
  <c r="DQ10" i="21" s="1"/>
  <c r="BQ10" i="19"/>
  <c r="DQ10" i="19" s="1"/>
  <c r="BQ10" i="20"/>
  <c r="DQ10" i="20" s="1"/>
  <c r="BQ10" i="18"/>
  <c r="DQ10" i="18" s="1"/>
  <c r="BQ10" i="17"/>
  <c r="DQ10" i="17" s="1"/>
  <c r="BQ10" i="60"/>
  <c r="DQ10" i="60" s="1"/>
  <c r="AI5" i="60"/>
  <c r="DJ13" i="32"/>
  <c r="K13" i="32"/>
  <c r="DL9" i="30"/>
  <c r="M9" i="30"/>
  <c r="W24" i="18"/>
  <c r="C29" i="34"/>
  <c r="D4" i="34"/>
  <c r="E4" i="34" s="1"/>
  <c r="DH23" i="34"/>
  <c r="I23" i="34"/>
  <c r="DH4" i="32"/>
  <c r="I4" i="32"/>
  <c r="B12" i="37"/>
  <c r="C12" i="36"/>
  <c r="D12" i="36" s="1"/>
  <c r="E12" i="36" s="1"/>
  <c r="B26" i="37"/>
  <c r="C26" i="36"/>
  <c r="D26" i="36" s="1"/>
  <c r="E26" i="36" s="1"/>
  <c r="F26" i="36" s="1"/>
  <c r="B25" i="36"/>
  <c r="C25" i="35"/>
  <c r="D25" i="35" s="1"/>
  <c r="E25" i="35" s="1"/>
  <c r="B23" i="37"/>
  <c r="C23" i="36"/>
  <c r="D23" i="36" s="1"/>
  <c r="E23" i="36" s="1"/>
  <c r="F23" i="36" s="1"/>
  <c r="B16" i="36"/>
  <c r="C16" i="35"/>
  <c r="D16" i="35" s="1"/>
  <c r="E16" i="35" s="1"/>
  <c r="B11" i="37"/>
  <c r="C11" i="36"/>
  <c r="D11" i="36" s="1"/>
  <c r="E11" i="36" s="1"/>
  <c r="B13" i="37"/>
  <c r="C13" i="36"/>
  <c r="D13" i="36" s="1"/>
  <c r="E13" i="36" s="1"/>
  <c r="B27" i="37"/>
  <c r="C27" i="36"/>
  <c r="D27" i="36" s="1"/>
  <c r="E27" i="36" s="1"/>
  <c r="B9" i="37"/>
  <c r="C9" i="36"/>
  <c r="D9" i="36" s="1"/>
  <c r="E9" i="36" s="1"/>
  <c r="H11" i="35"/>
  <c r="DG11" i="35"/>
  <c r="L13" i="31"/>
  <c r="DK13" i="31"/>
  <c r="N27" i="61"/>
  <c r="BQ25" i="59"/>
  <c r="BQ25" i="58"/>
  <c r="BQ25" i="57"/>
  <c r="BQ25" i="56"/>
  <c r="BQ25" i="55"/>
  <c r="BQ25" i="53"/>
  <c r="BQ25" i="54"/>
  <c r="BQ25" i="51"/>
  <c r="BQ25" i="52"/>
  <c r="BQ25" i="50"/>
  <c r="BQ25" i="49"/>
  <c r="BQ25" i="48"/>
  <c r="BQ25" i="47"/>
  <c r="BQ25" i="45"/>
  <c r="BQ25" i="46"/>
  <c r="BQ25" i="44"/>
  <c r="BQ25" i="43"/>
  <c r="BQ25" i="41"/>
  <c r="BQ25" i="42"/>
  <c r="BQ25" i="40"/>
  <c r="BQ25" i="39"/>
  <c r="BQ25" i="38"/>
  <c r="BQ25" i="37"/>
  <c r="BQ25" i="36"/>
  <c r="BQ25" i="34"/>
  <c r="BQ25" i="35"/>
  <c r="BQ25" i="32"/>
  <c r="BQ25" i="33"/>
  <c r="BQ25" i="28"/>
  <c r="BQ25" i="31"/>
  <c r="BQ25" i="27"/>
  <c r="BQ25" i="26"/>
  <c r="BQ25" i="23"/>
  <c r="DQ25" i="23" s="1"/>
  <c r="BQ25" i="30"/>
  <c r="BQ25" i="25"/>
  <c r="BQ25" i="24"/>
  <c r="BQ25" i="21"/>
  <c r="DQ25" i="21" s="1"/>
  <c r="BQ25" i="20"/>
  <c r="DQ25" i="20" s="1"/>
  <c r="BQ25" i="19"/>
  <c r="DQ25" i="19" s="1"/>
  <c r="BQ25" i="17"/>
  <c r="DQ25" i="17" s="1"/>
  <c r="BQ25" i="22"/>
  <c r="DQ25" i="22" s="1"/>
  <c r="BQ25" i="18"/>
  <c r="DQ25" i="18" s="1"/>
  <c r="BQ25" i="60"/>
  <c r="DQ25" i="60" s="1"/>
  <c r="BQ5" i="59"/>
  <c r="BQ5" i="58"/>
  <c r="BQ5" i="57"/>
  <c r="BQ5" i="56"/>
  <c r="BQ5" i="54"/>
  <c r="BQ5" i="55"/>
  <c r="BQ5" i="53"/>
  <c r="BQ5" i="52"/>
  <c r="BQ5" i="50"/>
  <c r="BQ5" i="51"/>
  <c r="BQ5" i="48"/>
  <c r="BQ5" i="49"/>
  <c r="BQ5" i="47"/>
  <c r="BQ5" i="46"/>
  <c r="BQ5" i="45"/>
  <c r="BQ5" i="44"/>
  <c r="BQ5" i="43"/>
  <c r="BQ5" i="41"/>
  <c r="BQ5" i="40"/>
  <c r="BQ5" i="42"/>
  <c r="BQ5" i="39"/>
  <c r="BQ5" i="37"/>
  <c r="BQ5" i="38"/>
  <c r="BQ5" i="36"/>
  <c r="BQ5" i="34"/>
  <c r="BQ5" i="35"/>
  <c r="BQ5" i="33"/>
  <c r="BQ5" i="30"/>
  <c r="BQ5" i="25"/>
  <c r="BQ5" i="31"/>
  <c r="BQ5" i="26"/>
  <c r="BQ5" i="28"/>
  <c r="BQ5" i="32"/>
  <c r="BQ5" i="27"/>
  <c r="BQ5" i="24"/>
  <c r="BQ5" i="22"/>
  <c r="DQ5" i="22" s="1"/>
  <c r="BQ5" i="18"/>
  <c r="DQ5" i="18" s="1"/>
  <c r="BQ5" i="23"/>
  <c r="DQ5" i="23" s="1"/>
  <c r="BQ5" i="21"/>
  <c r="DQ5" i="21" s="1"/>
  <c r="BQ5" i="20"/>
  <c r="DQ5" i="20" s="1"/>
  <c r="BQ5" i="19"/>
  <c r="DQ5" i="19" s="1"/>
  <c r="BQ5" i="17"/>
  <c r="DQ5" i="17" s="1"/>
  <c r="BQ5" i="60"/>
  <c r="DQ5" i="60" s="1"/>
  <c r="N16" i="27"/>
  <c r="DM16" i="27"/>
  <c r="V23" i="20"/>
  <c r="O15" i="61"/>
  <c r="M23" i="30"/>
  <c r="DL23" i="30"/>
  <c r="AD14" i="60"/>
  <c r="BQ20" i="59"/>
  <c r="BQ20" i="58"/>
  <c r="BQ20" i="57"/>
  <c r="BQ20" i="56"/>
  <c r="BQ20" i="55"/>
  <c r="BQ20" i="53"/>
  <c r="BQ20" i="54"/>
  <c r="BQ20" i="52"/>
  <c r="BQ20" i="51"/>
  <c r="BQ20" i="50"/>
  <c r="BQ20" i="49"/>
  <c r="BQ20" i="48"/>
  <c r="BQ20" i="47"/>
  <c r="BQ20" i="46"/>
  <c r="BQ20" i="44"/>
  <c r="BQ20" i="45"/>
  <c r="BQ20" i="42"/>
  <c r="BQ20" i="40"/>
  <c r="BQ20" i="43"/>
  <c r="BQ20" i="41"/>
  <c r="BQ20" i="39"/>
  <c r="BQ20" i="36"/>
  <c r="BQ20" i="38"/>
  <c r="BQ20" i="37"/>
  <c r="BQ20" i="34"/>
  <c r="BQ20" i="32"/>
  <c r="BQ20" i="35"/>
  <c r="BQ20" i="33"/>
  <c r="BQ20" i="28"/>
  <c r="BQ20" i="26"/>
  <c r="BQ20" i="24"/>
  <c r="BQ20" i="23"/>
  <c r="DQ20" i="23" s="1"/>
  <c r="BQ20" i="31"/>
  <c r="BQ20" i="30"/>
  <c r="BQ20" i="27"/>
  <c r="BQ20" i="25"/>
  <c r="BQ20" i="20"/>
  <c r="DQ20" i="20" s="1"/>
  <c r="BQ20" i="21"/>
  <c r="DQ20" i="21" s="1"/>
  <c r="BQ20" i="18"/>
  <c r="DQ20" i="18" s="1"/>
  <c r="BQ20" i="17"/>
  <c r="DQ20" i="17" s="1"/>
  <c r="BQ20" i="22"/>
  <c r="DQ20" i="22" s="1"/>
  <c r="BQ20" i="19"/>
  <c r="DQ20" i="19" s="1"/>
  <c r="BQ20" i="60"/>
  <c r="DQ20" i="60" s="1"/>
  <c r="T20" i="22"/>
  <c r="H15" i="35"/>
  <c r="DG15" i="35"/>
  <c r="O15" i="27"/>
  <c r="DN15" i="27"/>
  <c r="W17" i="19"/>
  <c r="BQ16" i="59"/>
  <c r="BQ16" i="58"/>
  <c r="BQ16" i="57"/>
  <c r="BQ16" i="56"/>
  <c r="BQ16" i="55"/>
  <c r="BQ16" i="54"/>
  <c r="BQ16" i="53"/>
  <c r="BQ16" i="52"/>
  <c r="BQ16" i="50"/>
  <c r="BQ16" i="51"/>
  <c r="BQ16" i="49"/>
  <c r="BQ16" i="48"/>
  <c r="BQ16" i="47"/>
  <c r="BQ16" i="44"/>
  <c r="BQ16" i="46"/>
  <c r="BQ16" i="45"/>
  <c r="BQ16" i="43"/>
  <c r="BQ16" i="42"/>
  <c r="BQ16" i="41"/>
  <c r="BQ16" i="40"/>
  <c r="BQ16" i="37"/>
  <c r="BQ16" i="36"/>
  <c r="BQ16" i="39"/>
  <c r="BQ16" i="38"/>
  <c r="BQ16" i="34"/>
  <c r="BQ16" i="33"/>
  <c r="BQ16" i="35"/>
  <c r="BQ16" i="27"/>
  <c r="BQ16" i="25"/>
  <c r="BQ16" i="24"/>
  <c r="BQ16" i="31"/>
  <c r="BQ16" i="28"/>
  <c r="BQ16" i="32"/>
  <c r="BQ16" i="30"/>
  <c r="BQ16" i="26"/>
  <c r="BQ16" i="22"/>
  <c r="DQ16" i="22" s="1"/>
  <c r="BQ16" i="18"/>
  <c r="DQ16" i="18" s="1"/>
  <c r="BQ16" i="20"/>
  <c r="DQ16" i="20" s="1"/>
  <c r="BQ16" i="19"/>
  <c r="DQ16" i="19" s="1"/>
  <c r="BQ16" i="23"/>
  <c r="DQ16" i="23" s="1"/>
  <c r="BQ16" i="21"/>
  <c r="DQ16" i="21" s="1"/>
  <c r="BQ16" i="17"/>
  <c r="DQ16" i="17" s="1"/>
  <c r="BQ16" i="60"/>
  <c r="DQ16" i="60" s="1"/>
  <c r="V17" i="18"/>
  <c r="V19" i="19"/>
  <c r="V13" i="19"/>
  <c r="L19" i="30"/>
  <c r="DK19" i="30"/>
  <c r="P7" i="25"/>
  <c r="DO7" i="25"/>
  <c r="W22" i="17"/>
  <c r="S23" i="23"/>
  <c r="P15" i="26"/>
  <c r="DO15" i="26"/>
  <c r="S6" i="22"/>
  <c r="DI12" i="33"/>
  <c r="J12" i="33"/>
  <c r="H21" i="34"/>
  <c r="DG21" i="34"/>
  <c r="AD27" i="60"/>
  <c r="V26" i="18"/>
  <c r="DJ17" i="32"/>
  <c r="K17" i="32"/>
  <c r="DK27" i="31"/>
  <c r="L27" i="31"/>
  <c r="J18" i="32"/>
  <c r="DI18" i="32"/>
  <c r="W12" i="18"/>
  <c r="AD8" i="60"/>
  <c r="BQ22" i="59"/>
  <c r="BQ22" i="58"/>
  <c r="BQ22" i="57"/>
  <c r="BQ22" i="56"/>
  <c r="BQ22" i="55"/>
  <c r="BQ22" i="54"/>
  <c r="BQ22" i="53"/>
  <c r="BQ22" i="52"/>
  <c r="BQ22" i="51"/>
  <c r="BQ22" i="50"/>
  <c r="BQ22" i="49"/>
  <c r="BQ22" i="48"/>
  <c r="BQ22" i="46"/>
  <c r="BQ22" i="44"/>
  <c r="BQ22" i="47"/>
  <c r="BQ22" i="45"/>
  <c r="BQ22" i="42"/>
  <c r="BQ22" i="40"/>
  <c r="BQ22" i="43"/>
  <c r="BQ22" i="41"/>
  <c r="BQ22" i="39"/>
  <c r="BQ22" i="36"/>
  <c r="BQ22" i="38"/>
  <c r="BQ22" i="37"/>
  <c r="BQ22" i="34"/>
  <c r="BQ22" i="33"/>
  <c r="BQ22" i="35"/>
  <c r="BQ22" i="31"/>
  <c r="BQ22" i="26"/>
  <c r="BQ22" i="24"/>
  <c r="BQ22" i="30"/>
  <c r="BQ22" i="28"/>
  <c r="BQ22" i="32"/>
  <c r="BQ22" i="27"/>
  <c r="BQ22" i="25"/>
  <c r="BQ22" i="23"/>
  <c r="DQ22" i="23" s="1"/>
  <c r="BQ22" i="22"/>
  <c r="DQ22" i="22" s="1"/>
  <c r="BQ22" i="17"/>
  <c r="DQ22" i="17" s="1"/>
  <c r="BQ22" i="21"/>
  <c r="DQ22" i="21" s="1"/>
  <c r="BQ22" i="20"/>
  <c r="DQ22" i="20" s="1"/>
  <c r="BQ22" i="19"/>
  <c r="DQ22" i="19" s="1"/>
  <c r="BQ22" i="18"/>
  <c r="DQ22" i="18" s="1"/>
  <c r="BQ22" i="60"/>
  <c r="DQ22" i="60" s="1"/>
  <c r="U5" i="20"/>
  <c r="J22" i="32"/>
  <c r="DI22" i="32"/>
  <c r="DP30" i="19"/>
  <c r="Q5" i="24"/>
  <c r="DP5" i="24"/>
  <c r="AD24" i="60"/>
  <c r="K28" i="31"/>
  <c r="DJ28" i="31"/>
  <c r="S24" i="23"/>
  <c r="BQ28" i="59"/>
  <c r="BQ28" i="58"/>
  <c r="BQ28" i="57"/>
  <c r="BQ28" i="56"/>
  <c r="BQ28" i="55"/>
  <c r="BQ28" i="53"/>
  <c r="BQ28" i="54"/>
  <c r="BQ28" i="52"/>
  <c r="BQ28" i="51"/>
  <c r="BQ28" i="49"/>
  <c r="BQ28" i="50"/>
  <c r="BQ28" i="48"/>
  <c r="BQ28" i="47"/>
  <c r="BQ28" i="45"/>
  <c r="BQ28" i="44"/>
  <c r="BQ28" i="46"/>
  <c r="BQ28" i="43"/>
  <c r="BQ28" i="42"/>
  <c r="BQ28" i="41"/>
  <c r="BQ28" i="40"/>
  <c r="BQ28" i="39"/>
  <c r="BQ28" i="38"/>
  <c r="BQ28" i="36"/>
  <c r="BQ28" i="37"/>
  <c r="BQ28" i="32"/>
  <c r="BQ28" i="33"/>
  <c r="BQ28" i="35"/>
  <c r="BQ28" i="34"/>
  <c r="BQ28" i="28"/>
  <c r="BQ28" i="31"/>
  <c r="BQ28" i="30"/>
  <c r="BQ28" i="27"/>
  <c r="BQ28" i="26"/>
  <c r="BQ28" i="25"/>
  <c r="BQ28" i="24"/>
  <c r="DQ28" i="24" s="1"/>
  <c r="BQ28" i="23"/>
  <c r="DQ28" i="23" s="1"/>
  <c r="BQ28" i="18"/>
  <c r="DQ28" i="18" s="1"/>
  <c r="BQ28" i="21"/>
  <c r="DQ28" i="21" s="1"/>
  <c r="BQ28" i="20"/>
  <c r="DQ28" i="20" s="1"/>
  <c r="BQ28" i="17"/>
  <c r="DQ28" i="17" s="1"/>
  <c r="BQ28" i="22"/>
  <c r="DQ28" i="22" s="1"/>
  <c r="BQ28" i="19"/>
  <c r="DQ28" i="19" s="1"/>
  <c r="BQ28" i="60"/>
  <c r="DQ28" i="60" s="1"/>
  <c r="L14" i="30"/>
  <c r="DK14" i="30"/>
  <c r="T17" i="22"/>
  <c r="X25" i="17"/>
  <c r="AC18" i="60"/>
  <c r="DG27" i="35"/>
  <c r="H27" i="35"/>
  <c r="DP30" i="20"/>
  <c r="S21" i="23"/>
  <c r="T12" i="22"/>
  <c r="U25" i="20"/>
  <c r="T13" i="22"/>
  <c r="W23" i="17"/>
  <c r="R26" i="23"/>
  <c r="AD21" i="60"/>
  <c r="N26" i="28"/>
  <c r="DM26" i="28"/>
  <c r="Q8" i="25"/>
  <c r="DP8" i="25"/>
  <c r="L13" i="30"/>
  <c r="DK13" i="30"/>
  <c r="V5" i="17"/>
  <c r="N15" i="61"/>
  <c r="O21" i="27"/>
  <c r="DN21" i="27"/>
  <c r="DO21" i="25"/>
  <c r="P21" i="25"/>
  <c r="W19" i="17"/>
  <c r="V19" i="18"/>
  <c r="T27" i="22"/>
  <c r="T20" i="21"/>
  <c r="V21" i="19"/>
  <c r="K6" i="31"/>
  <c r="DJ6" i="31"/>
  <c r="M5" i="28"/>
  <c r="DL5" i="28"/>
  <c r="DL22" i="28"/>
  <c r="M22" i="28"/>
  <c r="BQ17" i="59"/>
  <c r="BQ17" i="58"/>
  <c r="BQ17" i="57"/>
  <c r="BQ17" i="56"/>
  <c r="BQ17" i="55"/>
  <c r="BQ17" i="53"/>
  <c r="BQ17" i="54"/>
  <c r="BQ17" i="52"/>
  <c r="BQ17" i="51"/>
  <c r="BQ17" i="50"/>
  <c r="BQ17" i="49"/>
  <c r="BQ17" i="48"/>
  <c r="BQ17" i="47"/>
  <c r="BQ17" i="45"/>
  <c r="BQ17" i="46"/>
  <c r="BQ17" i="44"/>
  <c r="BQ17" i="42"/>
  <c r="BQ17" i="41"/>
  <c r="BQ17" i="40"/>
  <c r="BQ17" i="43"/>
  <c r="BQ17" i="39"/>
  <c r="BQ17" i="38"/>
  <c r="BQ17" i="37"/>
  <c r="BQ17" i="36"/>
  <c r="BQ17" i="35"/>
  <c r="BQ17" i="34"/>
  <c r="BQ17" i="33"/>
  <c r="BQ17" i="32"/>
  <c r="BQ17" i="25"/>
  <c r="BQ17" i="31"/>
  <c r="BQ17" i="30"/>
  <c r="BQ17" i="28"/>
  <c r="BQ17" i="26"/>
  <c r="BQ17" i="27"/>
  <c r="BQ17" i="24"/>
  <c r="DQ17" i="24" s="1"/>
  <c r="BQ17" i="20"/>
  <c r="DQ17" i="20" s="1"/>
  <c r="BQ17" i="19"/>
  <c r="DQ17" i="19" s="1"/>
  <c r="BQ17" i="18"/>
  <c r="DQ17" i="18" s="1"/>
  <c r="BQ17" i="23"/>
  <c r="DQ17" i="23" s="1"/>
  <c r="BQ17" i="21"/>
  <c r="DQ17" i="21" s="1"/>
  <c r="BQ17" i="17"/>
  <c r="DQ17" i="17" s="1"/>
  <c r="BQ17" i="22"/>
  <c r="DQ17" i="22" s="1"/>
  <c r="BQ17" i="60"/>
  <c r="DQ17" i="60" s="1"/>
  <c r="U4" i="18"/>
  <c r="T29" i="18"/>
  <c r="DN11" i="26"/>
  <c r="O11" i="26"/>
  <c r="K11" i="32"/>
  <c r="DJ11" i="32"/>
  <c r="S9" i="23"/>
  <c r="S18" i="22"/>
  <c r="U5" i="18"/>
  <c r="DI25" i="32"/>
  <c r="J25" i="32"/>
  <c r="DJ23" i="32"/>
  <c r="K23" i="32"/>
  <c r="DK23" i="31"/>
  <c r="L23" i="31"/>
  <c r="DH11" i="34"/>
  <c r="I11" i="34"/>
  <c r="V16" i="17"/>
  <c r="DI24" i="33"/>
  <c r="J24" i="33"/>
  <c r="L20" i="30"/>
  <c r="DK20" i="30"/>
  <c r="U26" i="21"/>
  <c r="U17" i="21"/>
  <c r="L18" i="28"/>
  <c r="DK18" i="28"/>
  <c r="R7" i="23"/>
  <c r="U22" i="20"/>
  <c r="I29" i="30"/>
  <c r="DI4" i="30"/>
  <c r="J4" i="30"/>
  <c r="S22" i="22"/>
  <c r="N18" i="61"/>
  <c r="V11" i="18"/>
  <c r="DP20" i="24"/>
  <c r="Q20" i="24"/>
  <c r="H22" i="34"/>
  <c r="DG22" i="34"/>
  <c r="B29" i="35"/>
  <c r="B5" i="36"/>
  <c r="C5" i="35"/>
  <c r="D5" i="35" s="1"/>
  <c r="E5" i="35" s="1"/>
  <c r="F5" i="35" s="1"/>
  <c r="DF5" i="35" s="1"/>
  <c r="B14" i="37"/>
  <c r="C14" i="36"/>
  <c r="D14" i="36" s="1"/>
  <c r="E14" i="36" s="1"/>
  <c r="B18" i="36"/>
  <c r="C18" i="35"/>
  <c r="D18" i="35" s="1"/>
  <c r="E18" i="35" s="1"/>
  <c r="B7" i="36"/>
  <c r="C7" i="35"/>
  <c r="D7" i="35" s="1"/>
  <c r="E7" i="35" s="1"/>
  <c r="F7" i="35" s="1"/>
  <c r="DF7" i="35" s="1"/>
  <c r="B10" i="36"/>
  <c r="C10" i="35"/>
  <c r="D10" i="35" s="1"/>
  <c r="E10" i="35" s="1"/>
  <c r="F10" i="35" s="1"/>
  <c r="DO21" i="26"/>
  <c r="P21" i="26"/>
  <c r="U13" i="20"/>
  <c r="R24" i="24"/>
  <c r="T16" i="21"/>
  <c r="DI8" i="33"/>
  <c r="J8" i="33"/>
  <c r="S18" i="21"/>
  <c r="W26" i="19"/>
  <c r="N25" i="61"/>
  <c r="N5" i="61"/>
  <c r="W10" i="17"/>
  <c r="T23" i="22"/>
  <c r="W9" i="19"/>
  <c r="T15" i="21"/>
  <c r="DL21" i="28"/>
  <c r="M21" i="28"/>
  <c r="DO27" i="26"/>
  <c r="P27" i="26"/>
  <c r="DL13" i="28"/>
  <c r="M13" i="28"/>
  <c r="R8" i="24"/>
  <c r="U15" i="20"/>
  <c r="DM6" i="27"/>
  <c r="N6" i="27"/>
  <c r="N20" i="61"/>
  <c r="J28" i="33"/>
  <c r="DI28" i="33"/>
  <c r="N16" i="61"/>
  <c r="X24" i="17"/>
  <c r="V21" i="18"/>
  <c r="P13" i="25"/>
  <c r="DO13" i="25"/>
  <c r="J10" i="32"/>
  <c r="DI10" i="32"/>
  <c r="DP30" i="17"/>
  <c r="V20" i="19"/>
  <c r="DL4" i="26"/>
  <c r="DL29" i="26" s="1"/>
  <c r="M4" i="26"/>
  <c r="L29" i="26"/>
  <c r="O7" i="27"/>
  <c r="DN7" i="27"/>
  <c r="W15" i="17"/>
  <c r="W24" i="19"/>
  <c r="DF28" i="36"/>
  <c r="G28" i="36"/>
  <c r="C29" i="33"/>
  <c r="T5" i="21"/>
  <c r="P12" i="26"/>
  <c r="DO12" i="26"/>
  <c r="O7" i="26"/>
  <c r="DN7" i="26"/>
  <c r="S7" i="22"/>
  <c r="W28" i="19"/>
  <c r="W21" i="17"/>
  <c r="U8" i="21"/>
  <c r="U24" i="21"/>
  <c r="V28" i="20"/>
  <c r="V22" i="19"/>
  <c r="T26" i="22"/>
  <c r="N22" i="61"/>
  <c r="R29" i="20"/>
  <c r="S4" i="20"/>
  <c r="V27" i="20"/>
  <c r="DP30" i="21"/>
  <c r="U16" i="20"/>
  <c r="U5" i="19"/>
  <c r="N6" i="61"/>
  <c r="DN12" i="27"/>
  <c r="O12" i="27"/>
  <c r="P13" i="26"/>
  <c r="DO13" i="26"/>
  <c r="R17" i="24"/>
  <c r="P29" i="22"/>
  <c r="Q4" i="22"/>
  <c r="DP11" i="25"/>
  <c r="Q11" i="25"/>
  <c r="D18" i="34"/>
  <c r="E18" i="34" s="1"/>
  <c r="F18" i="34" s="1"/>
  <c r="DF18" i="34" s="1"/>
  <c r="I12" i="34"/>
  <c r="DH12" i="34"/>
  <c r="AC22" i="60"/>
  <c r="J7" i="32"/>
  <c r="DI7" i="32"/>
  <c r="R27" i="24"/>
  <c r="T22" i="21"/>
  <c r="T8" i="22"/>
  <c r="R22" i="23"/>
  <c r="BP4" i="59"/>
  <c r="BP4" i="58"/>
  <c r="BP4" i="57"/>
  <c r="BP4" i="56"/>
  <c r="BP4" i="55"/>
  <c r="BP4" i="54"/>
  <c r="BP4" i="52"/>
  <c r="BP4" i="53"/>
  <c r="BP4" i="50"/>
  <c r="BP4" i="51"/>
  <c r="BP4" i="49"/>
  <c r="BP4" i="48"/>
  <c r="BP4" i="47"/>
  <c r="BP4" i="46"/>
  <c r="BP4" i="45"/>
  <c r="BP4" i="41"/>
  <c r="BP4" i="40"/>
  <c r="BP4" i="44"/>
  <c r="BP4" i="42"/>
  <c r="BP4" i="43"/>
  <c r="BP4" i="39"/>
  <c r="BP4" i="38"/>
  <c r="BP4" i="37"/>
  <c r="BP4" i="35"/>
  <c r="BP4" i="33"/>
  <c r="BP4" i="36"/>
  <c r="BP4" i="34"/>
  <c r="BP4" i="28"/>
  <c r="BP4" i="27"/>
  <c r="BP4" i="32"/>
  <c r="BP4" i="30"/>
  <c r="BP4" i="25"/>
  <c r="BP4" i="24"/>
  <c r="BP4" i="31"/>
  <c r="BP4" i="26"/>
  <c r="BP4" i="23"/>
  <c r="BP4" i="21"/>
  <c r="DP4" i="21" s="1"/>
  <c r="DP29" i="21" s="1"/>
  <c r="BP4" i="20"/>
  <c r="DP4" i="20" s="1"/>
  <c r="DP29" i="20" s="1"/>
  <c r="BP4" i="19"/>
  <c r="DP4" i="19" s="1"/>
  <c r="DP29" i="19" s="1"/>
  <c r="BP4" i="18"/>
  <c r="DP4" i="18" s="1"/>
  <c r="DP29" i="18" s="1"/>
  <c r="BP4" i="17"/>
  <c r="DP4" i="17" s="1"/>
  <c r="DP29" i="17" s="1"/>
  <c r="BP4" i="22"/>
  <c r="DP4" i="22" s="1"/>
  <c r="DP29" i="22" s="1"/>
  <c r="BP4" i="60"/>
  <c r="DP4" i="60" s="1"/>
  <c r="DP29" i="60" s="1"/>
  <c r="AD9" i="60"/>
  <c r="I28" i="34"/>
  <c r="DH28" i="34"/>
  <c r="BQ24" i="59"/>
  <c r="BQ24" i="58"/>
  <c r="BQ24" i="57"/>
  <c r="BQ24" i="56"/>
  <c r="BQ24" i="55"/>
  <c r="BQ24" i="54"/>
  <c r="BQ24" i="53"/>
  <c r="BQ24" i="51"/>
  <c r="BQ24" i="52"/>
  <c r="BQ24" i="49"/>
  <c r="BQ24" i="50"/>
  <c r="BQ24" i="47"/>
  <c r="BQ24" i="48"/>
  <c r="BQ24" i="46"/>
  <c r="BQ24" i="44"/>
  <c r="BQ24" i="45"/>
  <c r="BQ24" i="43"/>
  <c r="BQ24" i="40"/>
  <c r="BQ24" i="42"/>
  <c r="BQ24" i="41"/>
  <c r="BQ24" i="37"/>
  <c r="BQ24" i="39"/>
  <c r="BQ24" i="36"/>
  <c r="BQ24" i="38"/>
  <c r="BQ24" i="32"/>
  <c r="BQ24" i="35"/>
  <c r="BQ24" i="33"/>
  <c r="BQ24" i="34"/>
  <c r="BQ24" i="26"/>
  <c r="BQ24" i="23"/>
  <c r="DQ24" i="23" s="1"/>
  <c r="BQ24" i="24"/>
  <c r="DQ24" i="24" s="1"/>
  <c r="BQ24" i="31"/>
  <c r="BQ24" i="28"/>
  <c r="BQ24" i="30"/>
  <c r="BQ24" i="27"/>
  <c r="BQ24" i="25"/>
  <c r="BQ24" i="18"/>
  <c r="DQ24" i="18" s="1"/>
  <c r="BQ24" i="22"/>
  <c r="DQ24" i="22" s="1"/>
  <c r="BQ24" i="21"/>
  <c r="DQ24" i="21" s="1"/>
  <c r="BQ24" i="20"/>
  <c r="DQ24" i="20" s="1"/>
  <c r="BQ24" i="19"/>
  <c r="DQ24" i="19" s="1"/>
  <c r="BQ24" i="17"/>
  <c r="DQ24" i="17" s="1"/>
  <c r="BQ24" i="60"/>
  <c r="DQ24" i="60" s="1"/>
  <c r="T19" i="22"/>
  <c r="U20" i="20"/>
  <c r="DL6" i="28"/>
  <c r="M6" i="28"/>
  <c r="W28" i="17"/>
  <c r="T7" i="21"/>
  <c r="V15" i="18"/>
  <c r="W12" i="19"/>
  <c r="DH8" i="34"/>
  <c r="I8" i="34"/>
  <c r="H21" i="35"/>
  <c r="DG21" i="35"/>
  <c r="O5" i="26"/>
  <c r="DN5" i="26"/>
  <c r="DO19" i="25"/>
  <c r="P19" i="25"/>
  <c r="S12" i="23"/>
  <c r="V12" i="20"/>
  <c r="DN28" i="27"/>
  <c r="O28" i="27"/>
  <c r="G25" i="35"/>
  <c r="DF25" i="35"/>
  <c r="H12" i="35"/>
  <c r="DG12" i="35"/>
  <c r="AD17" i="60"/>
  <c r="DJ15" i="32"/>
  <c r="K15" i="32"/>
  <c r="X27" i="17"/>
  <c r="T13" i="21"/>
  <c r="T9" i="21"/>
  <c r="Q14" i="25"/>
  <c r="DP14" i="25"/>
  <c r="R4" i="21"/>
  <c r="Q29" i="21"/>
  <c r="BQ9" i="59"/>
  <c r="BQ9" i="58"/>
  <c r="BQ9" i="57"/>
  <c r="BQ9" i="56"/>
  <c r="BQ9" i="55"/>
  <c r="BQ9" i="54"/>
  <c r="BQ9" i="52"/>
  <c r="BQ9" i="53"/>
  <c r="BQ9" i="51"/>
  <c r="BQ9" i="50"/>
  <c r="BQ9" i="49"/>
  <c r="BQ9" i="48"/>
  <c r="BQ9" i="47"/>
  <c r="BQ9" i="46"/>
  <c r="BQ9" i="45"/>
  <c r="BQ9" i="44"/>
  <c r="BQ9" i="41"/>
  <c r="BQ9" i="40"/>
  <c r="BQ9" i="43"/>
  <c r="BQ9" i="42"/>
  <c r="BQ9" i="39"/>
  <c r="BQ9" i="38"/>
  <c r="BQ9" i="37"/>
  <c r="BQ9" i="36"/>
  <c r="BQ9" i="35"/>
  <c r="BQ9" i="34"/>
  <c r="BQ9" i="33"/>
  <c r="BQ9" i="30"/>
  <c r="BQ9" i="28"/>
  <c r="BQ9" i="31"/>
  <c r="BQ9" i="24"/>
  <c r="DQ9" i="24" s="1"/>
  <c r="BQ9" i="32"/>
  <c r="BQ9" i="27"/>
  <c r="BQ9" i="26"/>
  <c r="BQ9" i="25"/>
  <c r="BQ9" i="20"/>
  <c r="DQ9" i="20" s="1"/>
  <c r="BQ9" i="19"/>
  <c r="DQ9" i="19" s="1"/>
  <c r="BQ9" i="18"/>
  <c r="DQ9" i="18" s="1"/>
  <c r="BQ9" i="23"/>
  <c r="DQ9" i="23" s="1"/>
  <c r="BQ9" i="21"/>
  <c r="DQ9" i="21" s="1"/>
  <c r="BQ9" i="17"/>
  <c r="DQ9" i="17" s="1"/>
  <c r="BQ9" i="22"/>
  <c r="DQ9" i="22" s="1"/>
  <c r="BQ9" i="60"/>
  <c r="DQ9" i="60" s="1"/>
  <c r="DN27" i="27"/>
  <c r="O27" i="27"/>
  <c r="S17" i="23"/>
  <c r="W13" i="17"/>
  <c r="AC10" i="60"/>
  <c r="W20" i="17"/>
  <c r="AD13" i="60"/>
  <c r="AC25" i="60"/>
  <c r="U11" i="21"/>
  <c r="W9" i="17"/>
  <c r="T14" i="21"/>
  <c r="L15" i="30"/>
  <c r="DK15" i="30"/>
  <c r="DL10" i="28"/>
  <c r="M10" i="28"/>
  <c r="BQ18" i="59"/>
  <c r="BQ18" i="58"/>
  <c r="BQ18" i="57"/>
  <c r="BQ18" i="56"/>
  <c r="BQ18" i="55"/>
  <c r="BQ18" i="53"/>
  <c r="BQ18" i="54"/>
  <c r="BQ18" i="52"/>
  <c r="BQ18" i="51"/>
  <c r="BQ18" i="50"/>
  <c r="BQ18" i="48"/>
  <c r="BQ18" i="49"/>
  <c r="BQ18" i="46"/>
  <c r="BQ18" i="45"/>
  <c r="BQ18" i="44"/>
  <c r="BQ18" i="47"/>
  <c r="BQ18" i="43"/>
  <c r="BQ18" i="42"/>
  <c r="BQ18" i="41"/>
  <c r="BQ18" i="40"/>
  <c r="BQ18" i="38"/>
  <c r="BQ18" i="36"/>
  <c r="BQ18" i="37"/>
  <c r="BQ18" i="39"/>
  <c r="BQ18" i="33"/>
  <c r="BQ18" i="32"/>
  <c r="BQ18" i="35"/>
  <c r="BQ18" i="34"/>
  <c r="BQ18" i="31"/>
  <c r="BQ18" i="30"/>
  <c r="BQ18" i="26"/>
  <c r="BQ18" i="28"/>
  <c r="BQ18" i="27"/>
  <c r="BQ18" i="25"/>
  <c r="BQ18" i="24"/>
  <c r="BQ18" i="23"/>
  <c r="DQ18" i="23" s="1"/>
  <c r="BQ18" i="21"/>
  <c r="DQ18" i="21" s="1"/>
  <c r="BQ18" i="22"/>
  <c r="DQ18" i="22" s="1"/>
  <c r="BQ18" i="19"/>
  <c r="DQ18" i="19" s="1"/>
  <c r="BQ18" i="20"/>
  <c r="DQ18" i="20" s="1"/>
  <c r="BQ18" i="18"/>
  <c r="DQ18" i="18" s="1"/>
  <c r="BQ18" i="17"/>
  <c r="DQ18" i="17" s="1"/>
  <c r="BQ18" i="60"/>
  <c r="DQ18" i="60" s="1"/>
  <c r="K21" i="32"/>
  <c r="DJ21" i="32"/>
  <c r="BQ12" i="59"/>
  <c r="BQ12" i="58"/>
  <c r="BQ12" i="57"/>
  <c r="BQ12" i="56"/>
  <c r="BQ12" i="55"/>
  <c r="BQ12" i="54"/>
  <c r="BQ12" i="52"/>
  <c r="BQ12" i="53"/>
  <c r="BQ12" i="51"/>
  <c r="BQ12" i="50"/>
  <c r="BQ12" i="48"/>
  <c r="BQ12" i="49"/>
  <c r="BQ12" i="45"/>
  <c r="BQ12" i="44"/>
  <c r="BQ12" i="47"/>
  <c r="BQ12" i="46"/>
  <c r="BQ12" i="43"/>
  <c r="BQ12" i="42"/>
  <c r="BQ12" i="41"/>
  <c r="BQ12" i="40"/>
  <c r="BQ12" i="39"/>
  <c r="BQ12" i="38"/>
  <c r="BQ12" i="37"/>
  <c r="BQ12" i="36"/>
  <c r="BQ12" i="35"/>
  <c r="BQ12" i="33"/>
  <c r="BQ12" i="34"/>
  <c r="BQ12" i="28"/>
  <c r="BQ12" i="31"/>
  <c r="BQ12" i="30"/>
  <c r="BQ12" i="26"/>
  <c r="BQ12" i="25"/>
  <c r="BQ12" i="24"/>
  <c r="DQ12" i="24" s="1"/>
  <c r="BQ12" i="32"/>
  <c r="BQ12" i="27"/>
  <c r="BQ12" i="20"/>
  <c r="DQ12" i="20" s="1"/>
  <c r="BQ12" i="23"/>
  <c r="DQ12" i="23" s="1"/>
  <c r="BQ12" i="18"/>
  <c r="DQ12" i="18" s="1"/>
  <c r="BQ12" i="17"/>
  <c r="DQ12" i="17" s="1"/>
  <c r="BQ12" i="22"/>
  <c r="DQ12" i="22" s="1"/>
  <c r="BQ12" i="19"/>
  <c r="DQ12" i="19" s="1"/>
  <c r="BQ12" i="21"/>
  <c r="DQ12" i="21" s="1"/>
  <c r="BQ12" i="60"/>
  <c r="DQ12" i="60" s="1"/>
  <c r="N13" i="61"/>
  <c r="N11" i="28"/>
  <c r="DM11" i="28"/>
  <c r="DH22" i="33"/>
  <c r="I22" i="33"/>
  <c r="DH26" i="34"/>
  <c r="I26" i="34"/>
  <c r="E35" i="1"/>
  <c r="D26" i="6"/>
  <c r="S29" i="16"/>
  <c r="AA17" i="15"/>
  <c r="AA17" i="10"/>
  <c r="AB7" i="9"/>
  <c r="AB12" i="9" s="1"/>
  <c r="AA13" i="9"/>
  <c r="AA15" i="9"/>
  <c r="AA16" i="9"/>
  <c r="AA14" i="9"/>
  <c r="Z17" i="9"/>
  <c r="AC7" i="15"/>
  <c r="AC12" i="15" s="1"/>
  <c r="AD13" i="12"/>
  <c r="AB15" i="10"/>
  <c r="AB13" i="10"/>
  <c r="AB14" i="10"/>
  <c r="AB16" i="10"/>
  <c r="AC7" i="10"/>
  <c r="AC12" i="10" s="1"/>
  <c r="AC13" i="10" s="1"/>
  <c r="AB13" i="15"/>
  <c r="AB16" i="15"/>
  <c r="AB14" i="15"/>
  <c r="AB15" i="15"/>
  <c r="V33" i="13"/>
  <c r="V31" i="13"/>
  <c r="V34" i="13"/>
  <c r="V32" i="13"/>
  <c r="U35" i="13"/>
  <c r="V33" i="9"/>
  <c r="V6" i="16" s="1"/>
  <c r="V30" i="9"/>
  <c r="V31" i="9"/>
  <c r="V5" i="16" s="1"/>
  <c r="V32" i="9"/>
  <c r="V16" i="16" s="1"/>
  <c r="V33" i="4"/>
  <c r="V11" i="16" s="1"/>
  <c r="V34" i="4"/>
  <c r="V12" i="16" s="1"/>
  <c r="V31" i="4"/>
  <c r="V32" i="4"/>
  <c r="U22" i="16"/>
  <c r="U35" i="12"/>
  <c r="U18" i="16"/>
  <c r="U47" i="11"/>
  <c r="T34" i="9"/>
  <c r="T4" i="16"/>
  <c r="V33" i="12"/>
  <c r="V24" i="16" s="1"/>
  <c r="V34" i="12"/>
  <c r="V31" i="12"/>
  <c r="V32" i="12"/>
  <c r="V23" i="16" s="1"/>
  <c r="V31" i="10"/>
  <c r="V32" i="10"/>
  <c r="V8" i="16" s="1"/>
  <c r="V33" i="10"/>
  <c r="V17" i="16" s="1"/>
  <c r="V34" i="10"/>
  <c r="V9" i="16" s="1"/>
  <c r="AA10" i="6"/>
  <c r="U30" i="9"/>
  <c r="U4" i="16" s="1"/>
  <c r="U32" i="9"/>
  <c r="U16" i="16" s="1"/>
  <c r="U33" i="9"/>
  <c r="U6" i="16" s="1"/>
  <c r="U31" i="9"/>
  <c r="U25" i="16"/>
  <c r="U35" i="15"/>
  <c r="V33" i="15"/>
  <c r="V27" i="16" s="1"/>
  <c r="V32" i="15"/>
  <c r="V26" i="16" s="1"/>
  <c r="V34" i="15"/>
  <c r="V28" i="16" s="1"/>
  <c r="V31" i="15"/>
  <c r="U10" i="16"/>
  <c r="U35" i="4"/>
  <c r="U7" i="16"/>
  <c r="U35" i="10"/>
  <c r="AD13" i="4"/>
  <c r="AC17" i="4"/>
  <c r="AE7" i="4"/>
  <c r="AE12" i="4" s="1"/>
  <c r="AE13" i="4" s="1"/>
  <c r="AD14" i="4"/>
  <c r="AD16" i="4"/>
  <c r="AD16" i="13"/>
  <c r="AC17" i="13"/>
  <c r="AE7" i="13"/>
  <c r="AE12" i="13" s="1"/>
  <c r="AE15" i="13" s="1"/>
  <c r="AD13" i="13"/>
  <c r="AD14" i="13"/>
  <c r="AD16" i="12"/>
  <c r="AE7" i="12"/>
  <c r="AE12" i="12" s="1"/>
  <c r="AE15" i="12" s="1"/>
  <c r="AC17" i="12"/>
  <c r="AD14" i="12"/>
  <c r="AE10" i="11"/>
  <c r="AE15" i="11" s="1"/>
  <c r="AD16" i="11"/>
  <c r="AD21" i="11"/>
  <c r="AD22" i="11"/>
  <c r="AD20" i="11"/>
  <c r="AC23" i="11"/>
  <c r="AD19" i="11"/>
  <c r="AD18" i="11"/>
  <c r="AD17" i="11"/>
  <c r="AB22" i="6"/>
  <c r="AB5" i="6"/>
  <c r="Y22" i="5"/>
  <c r="Z21" i="5"/>
  <c r="AC21" i="6" s="1"/>
  <c r="AC9" i="6" s="1"/>
  <c r="Z20" i="5"/>
  <c r="AC20" i="6" s="1"/>
  <c r="AC8" i="6" s="1"/>
  <c r="Z19" i="5"/>
  <c r="AC19" i="6" s="1"/>
  <c r="AC7" i="6" s="1"/>
  <c r="Z16" i="5"/>
  <c r="AC16" i="6" s="1"/>
  <c r="AC4" i="6" s="1"/>
  <c r="Z17" i="5"/>
  <c r="AC17" i="6" s="1"/>
  <c r="AC5" i="6" s="1"/>
  <c r="Z18" i="5"/>
  <c r="AC18" i="6" s="1"/>
  <c r="AC6" i="6" s="1"/>
  <c r="Z15" i="5"/>
  <c r="AC15" i="6" s="1"/>
  <c r="AA10" i="5"/>
  <c r="AA14" i="5" s="1"/>
  <c r="AD14" i="6" s="1"/>
  <c r="C37" i="1"/>
  <c r="C28" i="6" s="1"/>
  <c r="D36" i="1"/>
  <c r="N5" i="78" l="1"/>
  <c r="DI29" i="30"/>
  <c r="DJ30" i="28"/>
  <c r="G10" i="35"/>
  <c r="DF10" i="35"/>
  <c r="DF23" i="36"/>
  <c r="G23" i="36"/>
  <c r="G26" i="36"/>
  <c r="DF26" i="36"/>
  <c r="DF8" i="36"/>
  <c r="G8" i="36"/>
  <c r="G24" i="36"/>
  <c r="DF24" i="36"/>
  <c r="DF21" i="36"/>
  <c r="G21" i="36"/>
  <c r="DF6" i="35"/>
  <c r="G6" i="35"/>
  <c r="DF15" i="36"/>
  <c r="G15" i="36"/>
  <c r="DF17" i="36"/>
  <c r="G17" i="36"/>
  <c r="DF20" i="36"/>
  <c r="G20" i="36"/>
  <c r="G22" i="35"/>
  <c r="DF22" i="35"/>
  <c r="DG10" i="33"/>
  <c r="H10" i="33"/>
  <c r="DJ15" i="31"/>
  <c r="K15" i="31"/>
  <c r="DM16" i="26"/>
  <c r="N16" i="26"/>
  <c r="DN23" i="26"/>
  <c r="O23" i="26"/>
  <c r="O4" i="23"/>
  <c r="N29" i="23"/>
  <c r="DN4" i="23"/>
  <c r="DN29" i="23" s="1"/>
  <c r="DK25" i="28"/>
  <c r="L25" i="28"/>
  <c r="L29" i="25"/>
  <c r="DL4" i="25"/>
  <c r="DL29" i="25" s="1"/>
  <c r="M4" i="25"/>
  <c r="K5" i="30"/>
  <c r="DJ5" i="30"/>
  <c r="DG17" i="34"/>
  <c r="H17" i="34"/>
  <c r="N19" i="27"/>
  <c r="DM19" i="27"/>
  <c r="H6" i="33"/>
  <c r="DG6" i="33"/>
  <c r="P26" i="25"/>
  <c r="DO26" i="25"/>
  <c r="DO21" i="24"/>
  <c r="P21" i="24"/>
  <c r="DN28" i="26"/>
  <c r="O28" i="26"/>
  <c r="DJ10" i="30"/>
  <c r="K10" i="30"/>
  <c r="Z29" i="60"/>
  <c r="AA7" i="60"/>
  <c r="K4" i="27"/>
  <c r="DJ4" i="27"/>
  <c r="DJ29" i="27" s="1"/>
  <c r="J29" i="27"/>
  <c r="DI25" i="31"/>
  <c r="DI30" i="31" s="1"/>
  <c r="J25" i="31"/>
  <c r="M9" i="27"/>
  <c r="DL9" i="27"/>
  <c r="DG26" i="33"/>
  <c r="H26" i="33"/>
  <c r="N26" i="27"/>
  <c r="DM26" i="27"/>
  <c r="S4" i="19"/>
  <c r="R29" i="19"/>
  <c r="DM17" i="26"/>
  <c r="N17" i="26"/>
  <c r="F4" i="34"/>
  <c r="F16" i="35"/>
  <c r="L20" i="28"/>
  <c r="DK20" i="28"/>
  <c r="P13" i="24"/>
  <c r="DO13" i="24"/>
  <c r="DN16" i="25"/>
  <c r="DN30" i="25" s="1"/>
  <c r="O16" i="25"/>
  <c r="M25" i="27"/>
  <c r="DL25" i="27"/>
  <c r="DL30" i="27" s="1"/>
  <c r="G26" i="35"/>
  <c r="G18" i="33"/>
  <c r="O19" i="26"/>
  <c r="DN19" i="26"/>
  <c r="DI24" i="32"/>
  <c r="J24" i="32"/>
  <c r="M10" i="27"/>
  <c r="DL10" i="27"/>
  <c r="H16" i="33"/>
  <c r="DG16" i="33"/>
  <c r="DM14" i="27"/>
  <c r="N14" i="27"/>
  <c r="O6" i="25"/>
  <c r="DN6" i="25"/>
  <c r="DG14" i="33"/>
  <c r="H14" i="33"/>
  <c r="M24" i="28"/>
  <c r="DL24" i="28"/>
  <c r="G14" i="35"/>
  <c r="DO25" i="24"/>
  <c r="P25" i="24"/>
  <c r="G23" i="35"/>
  <c r="M23" i="28"/>
  <c r="DL23" i="28"/>
  <c r="H4" i="31"/>
  <c r="DG4" i="31"/>
  <c r="DG29" i="31" s="1"/>
  <c r="G29" i="31"/>
  <c r="DL17" i="28"/>
  <c r="M17" i="28"/>
  <c r="F29" i="33"/>
  <c r="DF4" i="33"/>
  <c r="DF29" i="33" s="1"/>
  <c r="G18" i="34"/>
  <c r="G5" i="35"/>
  <c r="G9" i="36"/>
  <c r="G13" i="36"/>
  <c r="DJ29" i="28"/>
  <c r="DG20" i="35"/>
  <c r="G16" i="34"/>
  <c r="F16" i="34"/>
  <c r="DF16" i="34" s="1"/>
  <c r="DF30" i="34" s="1"/>
  <c r="DJ24" i="31"/>
  <c r="K24" i="31"/>
  <c r="DJ22" i="30"/>
  <c r="K22" i="30"/>
  <c r="DO22" i="24"/>
  <c r="P22" i="24"/>
  <c r="F14" i="36"/>
  <c r="DF14" i="36" s="1"/>
  <c r="DN30" i="24"/>
  <c r="DJ6" i="30"/>
  <c r="K6" i="30"/>
  <c r="DG24" i="34"/>
  <c r="H24" i="34"/>
  <c r="DO15" i="24"/>
  <c r="P15" i="24"/>
  <c r="K20" i="31"/>
  <c r="DJ20" i="31"/>
  <c r="H21" i="33"/>
  <c r="DG21" i="33"/>
  <c r="DH27" i="33"/>
  <c r="I27" i="33"/>
  <c r="G6" i="34"/>
  <c r="G5" i="33"/>
  <c r="K19" i="31"/>
  <c r="DJ19" i="31"/>
  <c r="DJ16" i="30"/>
  <c r="DJ30" i="30" s="1"/>
  <c r="K16" i="30"/>
  <c r="DG25" i="33"/>
  <c r="H25" i="33"/>
  <c r="DJ26" i="31"/>
  <c r="K26" i="31"/>
  <c r="DH16" i="32"/>
  <c r="I16" i="32"/>
  <c r="L11" i="30"/>
  <c r="DK11" i="30"/>
  <c r="U4" i="17"/>
  <c r="T29" i="17"/>
  <c r="I17" i="33"/>
  <c r="DH17" i="33"/>
  <c r="F11" i="36"/>
  <c r="DF11" i="36" s="1"/>
  <c r="G9" i="35"/>
  <c r="G4" i="33"/>
  <c r="G7" i="35"/>
  <c r="H15" i="33"/>
  <c r="DG15" i="33"/>
  <c r="H5" i="32"/>
  <c r="DG5" i="32"/>
  <c r="DG29" i="32" s="1"/>
  <c r="DO12" i="25"/>
  <c r="P12" i="25"/>
  <c r="DJ17" i="31"/>
  <c r="K17" i="31"/>
  <c r="DL30" i="26"/>
  <c r="L7" i="28"/>
  <c r="DK7" i="28"/>
  <c r="F18" i="35"/>
  <c r="DF18" i="35" s="1"/>
  <c r="N20" i="27"/>
  <c r="DM20" i="27"/>
  <c r="DH26" i="32"/>
  <c r="I26" i="32"/>
  <c r="DG13" i="33"/>
  <c r="H13" i="33"/>
  <c r="P19" i="24"/>
  <c r="DO19" i="24"/>
  <c r="L8" i="30"/>
  <c r="DK8" i="30"/>
  <c r="DI8" i="32"/>
  <c r="J8" i="32"/>
  <c r="F12" i="36"/>
  <c r="DF12" i="36" s="1"/>
  <c r="DM18" i="26"/>
  <c r="N18" i="26"/>
  <c r="DK19" i="28"/>
  <c r="DK30" i="28" s="1"/>
  <c r="L19" i="28"/>
  <c r="DO14" i="24"/>
  <c r="P14" i="24"/>
  <c r="DG30" i="32"/>
  <c r="DH23" i="33"/>
  <c r="I23" i="33"/>
  <c r="DJ7" i="30"/>
  <c r="K7" i="30"/>
  <c r="F27" i="36"/>
  <c r="DF27" i="36" s="1"/>
  <c r="G24" i="35"/>
  <c r="J28" i="32"/>
  <c r="DI28" i="32"/>
  <c r="L25" i="30"/>
  <c r="DK25" i="30"/>
  <c r="G19" i="35"/>
  <c r="DQ30" i="17"/>
  <c r="O19" i="61"/>
  <c r="BS19" i="57" s="1"/>
  <c r="DQ30" i="21"/>
  <c r="H5" i="35"/>
  <c r="DG5" i="35"/>
  <c r="DG18" i="34"/>
  <c r="H18" i="34"/>
  <c r="H9" i="36"/>
  <c r="DG9" i="36"/>
  <c r="H13" i="36"/>
  <c r="DG13" i="36"/>
  <c r="H7" i="35"/>
  <c r="DG7" i="35"/>
  <c r="B8" i="38"/>
  <c r="C8" i="37"/>
  <c r="D8" i="37" s="1"/>
  <c r="E8" i="37" s="1"/>
  <c r="F8" i="37" s="1"/>
  <c r="B16" i="38"/>
  <c r="C16" i="37"/>
  <c r="B24" i="38"/>
  <c r="C24" i="37"/>
  <c r="D24" i="37" s="1"/>
  <c r="E24" i="37" s="1"/>
  <c r="F24" i="37" s="1"/>
  <c r="J22" i="33"/>
  <c r="DI22" i="33"/>
  <c r="M15" i="30"/>
  <c r="DL15" i="30"/>
  <c r="V11" i="21"/>
  <c r="T17" i="23"/>
  <c r="B10" i="37"/>
  <c r="C10" i="36"/>
  <c r="D10" i="36" s="1"/>
  <c r="E10" i="36" s="1"/>
  <c r="F10" i="36" s="1"/>
  <c r="C27" i="37"/>
  <c r="D27" i="37" s="1"/>
  <c r="E27" i="37" s="1"/>
  <c r="F27" i="37" s="1"/>
  <c r="B27" i="38"/>
  <c r="B6" i="37"/>
  <c r="C6" i="36"/>
  <c r="D6" i="36" s="1"/>
  <c r="E6" i="36" s="1"/>
  <c r="F6" i="36" s="1"/>
  <c r="C9" i="37"/>
  <c r="D9" i="37" s="1"/>
  <c r="E9" i="37" s="1"/>
  <c r="B9" i="38"/>
  <c r="C23" i="37"/>
  <c r="D23" i="37" s="1"/>
  <c r="E23" i="37" s="1"/>
  <c r="F23" i="37" s="1"/>
  <c r="B23" i="38"/>
  <c r="B4" i="36"/>
  <c r="C4" i="35"/>
  <c r="B12" i="38"/>
  <c r="C12" i="37"/>
  <c r="D12" i="37" s="1"/>
  <c r="E12" i="37" s="1"/>
  <c r="F12" i="37" s="1"/>
  <c r="L21" i="32"/>
  <c r="DK21" i="32"/>
  <c r="N10" i="28"/>
  <c r="DM10" i="28"/>
  <c r="AD25" i="60"/>
  <c r="X20" i="17"/>
  <c r="X13" i="17"/>
  <c r="Y27" i="17"/>
  <c r="DH12" i="35"/>
  <c r="I12" i="35"/>
  <c r="H21" i="36"/>
  <c r="DG21" i="36"/>
  <c r="X12" i="19"/>
  <c r="U19" i="22"/>
  <c r="AE9" i="60"/>
  <c r="DQ30" i="23"/>
  <c r="J12" i="34"/>
  <c r="DI12" i="34"/>
  <c r="H15" i="36"/>
  <c r="DG15" i="36"/>
  <c r="Q13" i="26"/>
  <c r="DP13" i="26"/>
  <c r="O6" i="61"/>
  <c r="V16" i="20"/>
  <c r="U5" i="21"/>
  <c r="X15" i="17"/>
  <c r="M29" i="26"/>
  <c r="N4" i="26"/>
  <c r="DM4" i="26"/>
  <c r="DM29" i="26" s="1"/>
  <c r="K10" i="32"/>
  <c r="DJ10" i="32"/>
  <c r="Q13" i="25"/>
  <c r="DP13" i="25"/>
  <c r="Y24" i="17"/>
  <c r="K28" i="33"/>
  <c r="DJ28" i="33"/>
  <c r="U15" i="21"/>
  <c r="U23" i="22"/>
  <c r="BR5" i="59"/>
  <c r="BR5" i="58"/>
  <c r="BR5" i="57"/>
  <c r="BR5" i="56"/>
  <c r="BR5" i="55"/>
  <c r="BR5" i="54"/>
  <c r="BR5" i="52"/>
  <c r="BR5" i="53"/>
  <c r="BR5" i="50"/>
  <c r="BR5" i="51"/>
  <c r="BR5" i="49"/>
  <c r="BR5" i="48"/>
  <c r="BR5" i="47"/>
  <c r="BR5" i="46"/>
  <c r="BR5" i="45"/>
  <c r="BR5" i="44"/>
  <c r="BR5" i="41"/>
  <c r="BR5" i="40"/>
  <c r="BR5" i="42"/>
  <c r="BR5" i="43"/>
  <c r="BR5" i="38"/>
  <c r="BR5" i="39"/>
  <c r="BR5" i="37"/>
  <c r="BR5" i="35"/>
  <c r="BR5" i="33"/>
  <c r="BR5" i="36"/>
  <c r="BR5" i="34"/>
  <c r="BR5" i="31"/>
  <c r="BR5" i="26"/>
  <c r="BR5" i="28"/>
  <c r="BR5" i="32"/>
  <c r="BR5" i="27"/>
  <c r="BR5" i="24"/>
  <c r="BR5" i="30"/>
  <c r="BR5" i="25"/>
  <c r="BR5" i="23"/>
  <c r="BR5" i="21"/>
  <c r="DR5" i="21" s="1"/>
  <c r="BR5" i="20"/>
  <c r="DR5" i="20" s="1"/>
  <c r="BR5" i="19"/>
  <c r="DR5" i="19" s="1"/>
  <c r="BR5" i="17"/>
  <c r="DR5" i="17" s="1"/>
  <c r="BR5" i="22"/>
  <c r="DR5" i="22" s="1"/>
  <c r="BR5" i="18"/>
  <c r="DR5" i="18" s="1"/>
  <c r="BR5" i="60"/>
  <c r="DR5" i="60" s="1"/>
  <c r="DJ8" i="33"/>
  <c r="K8" i="33"/>
  <c r="DG26" i="36"/>
  <c r="H26" i="36"/>
  <c r="DH22" i="34"/>
  <c r="I22" i="34"/>
  <c r="O18" i="61"/>
  <c r="V17" i="21"/>
  <c r="W16" i="17"/>
  <c r="DK11" i="32"/>
  <c r="L11" i="32"/>
  <c r="DM22" i="28"/>
  <c r="N22" i="28"/>
  <c r="U20" i="21"/>
  <c r="W19" i="18"/>
  <c r="X19" i="17"/>
  <c r="Q21" i="25"/>
  <c r="DP21" i="25"/>
  <c r="BR15" i="59"/>
  <c r="BR15" i="58"/>
  <c r="BR15" i="57"/>
  <c r="BR15" i="56"/>
  <c r="BR15" i="55"/>
  <c r="BR15" i="54"/>
  <c r="BR15" i="53"/>
  <c r="BR15" i="52"/>
  <c r="BR15" i="50"/>
  <c r="BR15" i="51"/>
  <c r="BR15" i="49"/>
  <c r="BR15" i="48"/>
  <c r="BR15" i="47"/>
  <c r="BR15" i="46"/>
  <c r="BR15" i="44"/>
  <c r="BR15" i="45"/>
  <c r="BR15" i="42"/>
  <c r="BR15" i="41"/>
  <c r="BR15" i="40"/>
  <c r="BR15" i="43"/>
  <c r="BR15" i="37"/>
  <c r="BR15" i="39"/>
  <c r="BR15" i="36"/>
  <c r="BR15" i="38"/>
  <c r="BR15" i="34"/>
  <c r="BR15" i="35"/>
  <c r="BR15" i="33"/>
  <c r="BR15" i="27"/>
  <c r="BR15" i="32"/>
  <c r="BR15" i="25"/>
  <c r="BR15" i="24"/>
  <c r="BR15" i="31"/>
  <c r="BR15" i="30"/>
  <c r="BR15" i="28"/>
  <c r="BR15" i="26"/>
  <c r="BR15" i="22"/>
  <c r="DR15" i="22" s="1"/>
  <c r="BR15" i="17"/>
  <c r="DR15" i="17" s="1"/>
  <c r="BR15" i="18"/>
  <c r="DR15" i="18" s="1"/>
  <c r="BR15" i="21"/>
  <c r="DR15" i="21" s="1"/>
  <c r="BR15" i="20"/>
  <c r="DR15" i="20" s="1"/>
  <c r="BR15" i="23"/>
  <c r="DR15" i="23" s="1"/>
  <c r="BR15" i="19"/>
  <c r="DR15" i="19" s="1"/>
  <c r="BR15" i="60"/>
  <c r="DR15" i="60" s="1"/>
  <c r="M13" i="30"/>
  <c r="DL13" i="30"/>
  <c r="O26" i="28"/>
  <c r="DN26" i="28"/>
  <c r="U13" i="22"/>
  <c r="Y25" i="17"/>
  <c r="M14" i="30"/>
  <c r="DL14" i="30"/>
  <c r="T24" i="23"/>
  <c r="AE24" i="60"/>
  <c r="V5" i="20"/>
  <c r="AE8" i="60"/>
  <c r="L17" i="32"/>
  <c r="DK17" i="32"/>
  <c r="AE27" i="60"/>
  <c r="DJ12" i="33"/>
  <c r="K12" i="33"/>
  <c r="W19" i="19"/>
  <c r="DQ30" i="60"/>
  <c r="DQ30" i="19"/>
  <c r="P15" i="27"/>
  <c r="DO15" i="27"/>
  <c r="U20" i="22"/>
  <c r="AE14" i="60"/>
  <c r="BS15" i="59"/>
  <c r="BS15" i="58"/>
  <c r="BS15" i="57"/>
  <c r="BS15" i="56"/>
  <c r="BS15" i="55"/>
  <c r="BS15" i="54"/>
  <c r="BS15" i="52"/>
  <c r="BS15" i="53"/>
  <c r="BS15" i="50"/>
  <c r="BS15" i="51"/>
  <c r="BS15" i="49"/>
  <c r="BS15" i="48"/>
  <c r="BS15" i="47"/>
  <c r="BS15" i="46"/>
  <c r="BS15" i="44"/>
  <c r="BS15" i="45"/>
  <c r="BS15" i="43"/>
  <c r="BS15" i="42"/>
  <c r="BS15" i="41"/>
  <c r="BS15" i="40"/>
  <c r="BS15" i="37"/>
  <c r="BS15" i="39"/>
  <c r="BS15" i="36"/>
  <c r="BS15" i="38"/>
  <c r="BS15" i="34"/>
  <c r="BS15" i="32"/>
  <c r="BS15" i="35"/>
  <c r="BS15" i="33"/>
  <c r="BS15" i="25"/>
  <c r="BS15" i="24"/>
  <c r="BS15" i="31"/>
  <c r="BS15" i="30"/>
  <c r="BS15" i="28"/>
  <c r="BS15" i="26"/>
  <c r="BS15" i="27"/>
  <c r="BS15" i="18"/>
  <c r="DS15" i="18" s="1"/>
  <c r="BS15" i="21"/>
  <c r="DS15" i="21" s="1"/>
  <c r="BS15" i="20"/>
  <c r="DS15" i="20" s="1"/>
  <c r="BS15" i="23"/>
  <c r="DS15" i="23" s="1"/>
  <c r="BS15" i="19"/>
  <c r="DS15" i="19" s="1"/>
  <c r="BS15" i="22"/>
  <c r="DS15" i="22" s="1"/>
  <c r="BS15" i="17"/>
  <c r="DS15" i="17" s="1"/>
  <c r="BS15" i="60"/>
  <c r="DS15" i="60" s="1"/>
  <c r="O16" i="27"/>
  <c r="DN16" i="27"/>
  <c r="O27" i="61"/>
  <c r="DL13" i="31"/>
  <c r="M13" i="31"/>
  <c r="H22" i="35"/>
  <c r="DG22" i="35"/>
  <c r="DL28" i="30"/>
  <c r="M28" i="30"/>
  <c r="BR8" i="59"/>
  <c r="BR8" i="58"/>
  <c r="BR8" i="57"/>
  <c r="BR8" i="56"/>
  <c r="BR8" i="55"/>
  <c r="BR8" i="54"/>
  <c r="BR8" i="53"/>
  <c r="BR8" i="52"/>
  <c r="BR8" i="50"/>
  <c r="BR8" i="51"/>
  <c r="BR8" i="49"/>
  <c r="BR8" i="48"/>
  <c r="BR8" i="45"/>
  <c r="BR8" i="44"/>
  <c r="BR8" i="47"/>
  <c r="BR8" i="46"/>
  <c r="BR8" i="42"/>
  <c r="BR8" i="41"/>
  <c r="BR8" i="40"/>
  <c r="BR8" i="43"/>
  <c r="BR8" i="39"/>
  <c r="BR8" i="38"/>
  <c r="BR8" i="37"/>
  <c r="BR8" i="36"/>
  <c r="BR8" i="33"/>
  <c r="BR8" i="35"/>
  <c r="BR8" i="34"/>
  <c r="BR8" i="31"/>
  <c r="BR8" i="30"/>
  <c r="BR8" i="28"/>
  <c r="BR8" i="32"/>
  <c r="BR8" i="25"/>
  <c r="BR8" i="24"/>
  <c r="DR8" i="24" s="1"/>
  <c r="BR8" i="27"/>
  <c r="BR8" i="26"/>
  <c r="BR8" i="18"/>
  <c r="DR8" i="18" s="1"/>
  <c r="BR8" i="20"/>
  <c r="DR8" i="20" s="1"/>
  <c r="BR8" i="19"/>
  <c r="DR8" i="19" s="1"/>
  <c r="BR8" i="23"/>
  <c r="DR8" i="23" s="1"/>
  <c r="BR8" i="21"/>
  <c r="DR8" i="21" s="1"/>
  <c r="BR8" i="17"/>
  <c r="DR8" i="17" s="1"/>
  <c r="BR8" i="22"/>
  <c r="DR8" i="22" s="1"/>
  <c r="BR8" i="60"/>
  <c r="DR8" i="60" s="1"/>
  <c r="AE28" i="60"/>
  <c r="DK9" i="32"/>
  <c r="L9" i="32"/>
  <c r="V14" i="20"/>
  <c r="V6" i="18"/>
  <c r="R16" i="24"/>
  <c r="DQ16" i="24"/>
  <c r="O17" i="61"/>
  <c r="R23" i="25"/>
  <c r="DQ23" i="25"/>
  <c r="T16" i="22"/>
  <c r="L19" i="32"/>
  <c r="DK19" i="32"/>
  <c r="AE19" i="60"/>
  <c r="DR5" i="23"/>
  <c r="S5" i="23"/>
  <c r="W6" i="19"/>
  <c r="X7" i="18"/>
  <c r="DG24" i="36"/>
  <c r="H24" i="36"/>
  <c r="W24" i="20"/>
  <c r="T15" i="23"/>
  <c r="V12" i="21"/>
  <c r="U19" i="21"/>
  <c r="P23" i="27"/>
  <c r="DO23" i="27"/>
  <c r="BR11" i="59"/>
  <c r="BR11" i="58"/>
  <c r="BR11" i="57"/>
  <c r="BR11" i="56"/>
  <c r="BR11" i="55"/>
  <c r="BR11" i="54"/>
  <c r="BR11" i="52"/>
  <c r="BR11" i="53"/>
  <c r="BR11" i="51"/>
  <c r="BR11" i="50"/>
  <c r="BR11" i="48"/>
  <c r="BR11" i="49"/>
  <c r="BR11" i="46"/>
  <c r="BR11" i="45"/>
  <c r="BR11" i="44"/>
  <c r="BR11" i="47"/>
  <c r="BR11" i="41"/>
  <c r="BR11" i="40"/>
  <c r="BR11" i="43"/>
  <c r="BR11" i="42"/>
  <c r="BR11" i="39"/>
  <c r="BR11" i="38"/>
  <c r="BR11" i="37"/>
  <c r="BR11" i="36"/>
  <c r="BR11" i="35"/>
  <c r="BR11" i="33"/>
  <c r="BR11" i="34"/>
  <c r="BR11" i="32"/>
  <c r="BR11" i="28"/>
  <c r="BR11" i="30"/>
  <c r="BR11" i="26"/>
  <c r="BR11" i="24"/>
  <c r="DR11" i="24" s="1"/>
  <c r="BR11" i="31"/>
  <c r="BR11" i="27"/>
  <c r="BR11" i="25"/>
  <c r="BR11" i="20"/>
  <c r="DR11" i="20" s="1"/>
  <c r="BR11" i="23"/>
  <c r="DR11" i="23" s="1"/>
  <c r="BR11" i="18"/>
  <c r="DR11" i="18" s="1"/>
  <c r="BR11" i="22"/>
  <c r="DR11" i="22" s="1"/>
  <c r="BR11" i="21"/>
  <c r="DR11" i="21" s="1"/>
  <c r="BR11" i="17"/>
  <c r="DR11" i="17" s="1"/>
  <c r="BR11" i="19"/>
  <c r="DR11" i="19" s="1"/>
  <c r="BR11" i="60"/>
  <c r="DR11" i="60" s="1"/>
  <c r="AE11" i="60"/>
  <c r="BR21" i="59"/>
  <c r="BR21" i="58"/>
  <c r="BR21" i="57"/>
  <c r="BR21" i="56"/>
  <c r="BR21" i="55"/>
  <c r="BR21" i="54"/>
  <c r="BR21" i="53"/>
  <c r="BR21" i="52"/>
  <c r="BR21" i="50"/>
  <c r="BR21" i="51"/>
  <c r="BR21" i="49"/>
  <c r="BR21" i="48"/>
  <c r="BR21" i="45"/>
  <c r="BR21" i="47"/>
  <c r="BR21" i="46"/>
  <c r="BR21" i="44"/>
  <c r="BR21" i="41"/>
  <c r="BR21" i="42"/>
  <c r="BR21" i="40"/>
  <c r="BR21" i="43"/>
  <c r="BR21" i="39"/>
  <c r="BR21" i="36"/>
  <c r="BR21" i="38"/>
  <c r="BR21" i="37"/>
  <c r="BR21" i="34"/>
  <c r="BR21" i="35"/>
  <c r="BR21" i="33"/>
  <c r="BR21" i="32"/>
  <c r="BR21" i="31"/>
  <c r="BR21" i="27"/>
  <c r="BR21" i="25"/>
  <c r="BR21" i="30"/>
  <c r="BR21" i="28"/>
  <c r="BR21" i="26"/>
  <c r="BR21" i="24"/>
  <c r="BR21" i="23"/>
  <c r="DR21" i="23" s="1"/>
  <c r="BR21" i="22"/>
  <c r="DR21" i="22" s="1"/>
  <c r="BR21" i="19"/>
  <c r="DR21" i="19" s="1"/>
  <c r="BR21" i="21"/>
  <c r="DR21" i="21" s="1"/>
  <c r="BR21" i="20"/>
  <c r="DR21" i="20" s="1"/>
  <c r="BR21" i="17"/>
  <c r="DR21" i="17" s="1"/>
  <c r="BR21" i="18"/>
  <c r="DR21" i="18" s="1"/>
  <c r="BR21" i="60"/>
  <c r="DR21" i="60" s="1"/>
  <c r="M12" i="31"/>
  <c r="DL12" i="31"/>
  <c r="X18" i="17"/>
  <c r="DO10" i="26"/>
  <c r="P10" i="26"/>
  <c r="J19" i="33"/>
  <c r="DI19" i="33"/>
  <c r="W14" i="19"/>
  <c r="W9" i="20"/>
  <c r="U15" i="22"/>
  <c r="L10" i="31"/>
  <c r="DK10" i="31"/>
  <c r="X8" i="17"/>
  <c r="BR12" i="59"/>
  <c r="BR12" i="58"/>
  <c r="BR12" i="57"/>
  <c r="BR12" i="56"/>
  <c r="BR12" i="54"/>
  <c r="BR12" i="55"/>
  <c r="BR12" i="53"/>
  <c r="BR12" i="52"/>
  <c r="BR12" i="50"/>
  <c r="BR12" i="51"/>
  <c r="BR12" i="48"/>
  <c r="BR12" i="49"/>
  <c r="BR12" i="45"/>
  <c r="BR12" i="44"/>
  <c r="BR12" i="47"/>
  <c r="BR12" i="46"/>
  <c r="BR12" i="43"/>
  <c r="BR12" i="42"/>
  <c r="BR12" i="41"/>
  <c r="BR12" i="40"/>
  <c r="BR12" i="39"/>
  <c r="BR12" i="38"/>
  <c r="BR12" i="37"/>
  <c r="BR12" i="36"/>
  <c r="BR12" i="33"/>
  <c r="BR12" i="34"/>
  <c r="BR12" i="32"/>
  <c r="BR12" i="35"/>
  <c r="BR12" i="31"/>
  <c r="BR12" i="30"/>
  <c r="BR12" i="26"/>
  <c r="BR12" i="25"/>
  <c r="BR12" i="24"/>
  <c r="DR12" i="24" s="1"/>
  <c r="BR12" i="27"/>
  <c r="BR12" i="28"/>
  <c r="BR12" i="23"/>
  <c r="DR12" i="23" s="1"/>
  <c r="BR12" i="18"/>
  <c r="DR12" i="18" s="1"/>
  <c r="BR12" i="22"/>
  <c r="DR12" i="22" s="1"/>
  <c r="BR12" i="19"/>
  <c r="DR12" i="19" s="1"/>
  <c r="BR12" i="21"/>
  <c r="DR12" i="21" s="1"/>
  <c r="BR12" i="20"/>
  <c r="DR12" i="20" s="1"/>
  <c r="BR12" i="17"/>
  <c r="DR12" i="17" s="1"/>
  <c r="BR12" i="60"/>
  <c r="DR12" i="60" s="1"/>
  <c r="DN11" i="27"/>
  <c r="O11" i="27"/>
  <c r="X8" i="19"/>
  <c r="O14" i="61"/>
  <c r="DI7" i="33"/>
  <c r="J7" i="33"/>
  <c r="I7" i="34"/>
  <c r="DH7" i="34"/>
  <c r="L22" i="31"/>
  <c r="DK22" i="31"/>
  <c r="O23" i="61"/>
  <c r="Y14" i="17"/>
  <c r="Q24" i="26"/>
  <c r="DP24" i="26"/>
  <c r="U6" i="21"/>
  <c r="X17" i="17"/>
  <c r="W23" i="18"/>
  <c r="BR24" i="59"/>
  <c r="BR24" i="58"/>
  <c r="BR24" i="57"/>
  <c r="BR24" i="56"/>
  <c r="BR24" i="55"/>
  <c r="BR24" i="54"/>
  <c r="BR24" i="53"/>
  <c r="BR24" i="51"/>
  <c r="BR24" i="52"/>
  <c r="BR24" i="50"/>
  <c r="BR24" i="49"/>
  <c r="BR24" i="47"/>
  <c r="BR24" i="48"/>
  <c r="BR24" i="46"/>
  <c r="BR24" i="44"/>
  <c r="BR24" i="45"/>
  <c r="BR24" i="42"/>
  <c r="BR24" i="41"/>
  <c r="BR24" i="43"/>
  <c r="BR24" i="40"/>
  <c r="BR24" i="39"/>
  <c r="BR24" i="36"/>
  <c r="BR24" i="38"/>
  <c r="BR24" i="37"/>
  <c r="BR24" i="35"/>
  <c r="BR24" i="33"/>
  <c r="BR24" i="34"/>
  <c r="BR24" i="24"/>
  <c r="DR24" i="24" s="1"/>
  <c r="BR24" i="31"/>
  <c r="BR24" i="28"/>
  <c r="BR24" i="30"/>
  <c r="BR24" i="27"/>
  <c r="BR24" i="25"/>
  <c r="BR24" i="32"/>
  <c r="BR24" i="26"/>
  <c r="BR24" i="23"/>
  <c r="DR24" i="23" s="1"/>
  <c r="BR24" i="22"/>
  <c r="DR24" i="22" s="1"/>
  <c r="BR24" i="21"/>
  <c r="DR24" i="21" s="1"/>
  <c r="BR24" i="20"/>
  <c r="DR24" i="20" s="1"/>
  <c r="BR24" i="19"/>
  <c r="DR24" i="19" s="1"/>
  <c r="BR24" i="17"/>
  <c r="DR24" i="17" s="1"/>
  <c r="BR24" i="18"/>
  <c r="DR24" i="18" s="1"/>
  <c r="BR24" i="60"/>
  <c r="DR24" i="60" s="1"/>
  <c r="J20" i="33"/>
  <c r="DI20" i="33"/>
  <c r="O5" i="27"/>
  <c r="DN5" i="27"/>
  <c r="DO13" i="27"/>
  <c r="P13" i="27"/>
  <c r="DO22" i="26"/>
  <c r="P22" i="26"/>
  <c r="DN18" i="27"/>
  <c r="O18" i="27"/>
  <c r="X25" i="18"/>
  <c r="I8" i="35"/>
  <c r="DH8" i="35"/>
  <c r="H17" i="36"/>
  <c r="DG17" i="36"/>
  <c r="Q15" i="25"/>
  <c r="DP15" i="25"/>
  <c r="U21" i="22"/>
  <c r="DK18" i="31"/>
  <c r="L18" i="31"/>
  <c r="BR7" i="59"/>
  <c r="BR7" i="58"/>
  <c r="BR7" i="57"/>
  <c r="BR7" i="56"/>
  <c r="BR7" i="55"/>
  <c r="BR7" i="54"/>
  <c r="BR7" i="53"/>
  <c r="BR7" i="52"/>
  <c r="BR7" i="50"/>
  <c r="BR7" i="51"/>
  <c r="BR7" i="48"/>
  <c r="BR7" i="49"/>
  <c r="BR7" i="47"/>
  <c r="BR7" i="45"/>
  <c r="BR7" i="44"/>
  <c r="BR7" i="46"/>
  <c r="BR7" i="43"/>
  <c r="BR7" i="41"/>
  <c r="BR7" i="42"/>
  <c r="BR7" i="40"/>
  <c r="BR7" i="37"/>
  <c r="BR7" i="39"/>
  <c r="BR7" i="36"/>
  <c r="BR7" i="38"/>
  <c r="BR7" i="34"/>
  <c r="BR7" i="35"/>
  <c r="BR7" i="33"/>
  <c r="BR7" i="27"/>
  <c r="BR7" i="26"/>
  <c r="BR7" i="25"/>
  <c r="BR7" i="31"/>
  <c r="BR7" i="30"/>
  <c r="BR7" i="28"/>
  <c r="BR7" i="32"/>
  <c r="BR7" i="24"/>
  <c r="BR7" i="23"/>
  <c r="DR7" i="23" s="1"/>
  <c r="BR7" i="22"/>
  <c r="DR7" i="22" s="1"/>
  <c r="BR7" i="17"/>
  <c r="DR7" i="17" s="1"/>
  <c r="BR7" i="18"/>
  <c r="DR7" i="18" s="1"/>
  <c r="BR7" i="21"/>
  <c r="DR7" i="21" s="1"/>
  <c r="BR7" i="20"/>
  <c r="DR7" i="20" s="1"/>
  <c r="BR7" i="19"/>
  <c r="DR7" i="19" s="1"/>
  <c r="BR7" i="60"/>
  <c r="DR7" i="60" s="1"/>
  <c r="DG16" i="34"/>
  <c r="H16" i="34"/>
  <c r="I28" i="35"/>
  <c r="DH28" i="35"/>
  <c r="B7" i="37"/>
  <c r="C7" i="36"/>
  <c r="D7" i="36" s="1"/>
  <c r="E7" i="36" s="1"/>
  <c r="F7" i="36" s="1"/>
  <c r="B25" i="37"/>
  <c r="C25" i="36"/>
  <c r="D25" i="36" s="1"/>
  <c r="E25" i="36" s="1"/>
  <c r="O13" i="61"/>
  <c r="B26" i="38"/>
  <c r="C26" i="37"/>
  <c r="D26" i="37" s="1"/>
  <c r="E26" i="37" s="1"/>
  <c r="B18" i="37"/>
  <c r="C18" i="36"/>
  <c r="D18" i="36" s="1"/>
  <c r="E18" i="36" s="1"/>
  <c r="F18" i="36" s="1"/>
  <c r="DI26" i="34"/>
  <c r="J26" i="34"/>
  <c r="B16" i="37"/>
  <c r="C16" i="36"/>
  <c r="D16" i="36" s="1"/>
  <c r="E16" i="36" s="1"/>
  <c r="C17" i="37"/>
  <c r="D17" i="37" s="1"/>
  <c r="E17" i="37" s="1"/>
  <c r="F17" i="37" s="1"/>
  <c r="B17" i="38"/>
  <c r="B22" i="37"/>
  <c r="C22" i="36"/>
  <c r="D22" i="36" s="1"/>
  <c r="E22" i="36" s="1"/>
  <c r="F22" i="36" s="1"/>
  <c r="C11" i="37"/>
  <c r="D11" i="37" s="1"/>
  <c r="E11" i="37" s="1"/>
  <c r="F11" i="37" s="1"/>
  <c r="B11" i="38"/>
  <c r="B6" i="38"/>
  <c r="C6" i="37"/>
  <c r="D6" i="37" s="1"/>
  <c r="E6" i="37" s="1"/>
  <c r="BR13" i="59"/>
  <c r="BR13" i="58"/>
  <c r="BR13" i="57"/>
  <c r="BR13" i="56"/>
  <c r="BR13" i="55"/>
  <c r="BR13" i="54"/>
  <c r="BR13" i="52"/>
  <c r="BR13" i="53"/>
  <c r="BR13" i="50"/>
  <c r="BR13" i="51"/>
  <c r="BR13" i="49"/>
  <c r="BR13" i="48"/>
  <c r="BR13" i="46"/>
  <c r="BR13" i="45"/>
  <c r="BR13" i="44"/>
  <c r="BR13" i="47"/>
  <c r="BR13" i="43"/>
  <c r="BR13" i="42"/>
  <c r="BR13" i="41"/>
  <c r="BR13" i="40"/>
  <c r="BR13" i="39"/>
  <c r="BR13" i="38"/>
  <c r="BR13" i="37"/>
  <c r="BR13" i="36"/>
  <c r="BR13" i="34"/>
  <c r="BR13" i="32"/>
  <c r="BR13" i="35"/>
  <c r="BR13" i="33"/>
  <c r="BR13" i="30"/>
  <c r="BR13" i="28"/>
  <c r="BR13" i="31"/>
  <c r="BR13" i="27"/>
  <c r="BR13" i="26"/>
  <c r="BR13" i="25"/>
  <c r="BR13" i="24"/>
  <c r="BR13" i="21"/>
  <c r="DR13" i="21" s="1"/>
  <c r="BR13" i="20"/>
  <c r="DR13" i="20" s="1"/>
  <c r="BR13" i="23"/>
  <c r="DR13" i="23" s="1"/>
  <c r="BR13" i="17"/>
  <c r="DR13" i="17" s="1"/>
  <c r="BR13" i="22"/>
  <c r="DR13" i="22" s="1"/>
  <c r="BR13" i="19"/>
  <c r="DR13" i="19" s="1"/>
  <c r="BR13" i="18"/>
  <c r="DR13" i="18" s="1"/>
  <c r="BR13" i="60"/>
  <c r="DR13" i="60" s="1"/>
  <c r="X9" i="17"/>
  <c r="R14" i="25"/>
  <c r="DQ14" i="25"/>
  <c r="U13" i="21"/>
  <c r="AE17" i="60"/>
  <c r="Q19" i="25"/>
  <c r="DP19" i="25"/>
  <c r="W15" i="18"/>
  <c r="U7" i="21"/>
  <c r="N6" i="28"/>
  <c r="DM6" i="28"/>
  <c r="AD22" i="60"/>
  <c r="S17" i="24"/>
  <c r="P12" i="27"/>
  <c r="DO12" i="27"/>
  <c r="W27" i="20"/>
  <c r="BR22" i="59"/>
  <c r="BR22" i="58"/>
  <c r="BR22" i="57"/>
  <c r="BR22" i="56"/>
  <c r="BR22" i="55"/>
  <c r="BR22" i="54"/>
  <c r="BR22" i="53"/>
  <c r="BR22" i="51"/>
  <c r="BR22" i="52"/>
  <c r="BR22" i="49"/>
  <c r="BR22" i="50"/>
  <c r="BR22" i="48"/>
  <c r="BR22" i="44"/>
  <c r="BR22" i="47"/>
  <c r="BR22" i="45"/>
  <c r="BR22" i="46"/>
  <c r="BR22" i="42"/>
  <c r="BR22" i="40"/>
  <c r="BR22" i="43"/>
  <c r="BR22" i="41"/>
  <c r="BR22" i="36"/>
  <c r="BR22" i="38"/>
  <c r="BR22" i="37"/>
  <c r="BR22" i="39"/>
  <c r="BR22" i="34"/>
  <c r="BR22" i="33"/>
  <c r="BR22" i="35"/>
  <c r="BR22" i="32"/>
  <c r="BR22" i="30"/>
  <c r="BR22" i="28"/>
  <c r="BR22" i="27"/>
  <c r="BR22" i="25"/>
  <c r="BR22" i="23"/>
  <c r="DR22" i="23" s="1"/>
  <c r="BR22" i="31"/>
  <c r="BR22" i="26"/>
  <c r="BR22" i="24"/>
  <c r="BR22" i="17"/>
  <c r="DR22" i="17" s="1"/>
  <c r="BR22" i="21"/>
  <c r="DR22" i="21" s="1"/>
  <c r="BR22" i="20"/>
  <c r="DR22" i="20" s="1"/>
  <c r="BR22" i="19"/>
  <c r="DR22" i="19" s="1"/>
  <c r="BR22" i="18"/>
  <c r="DR22" i="18" s="1"/>
  <c r="BR22" i="22"/>
  <c r="DR22" i="22" s="1"/>
  <c r="BR22" i="60"/>
  <c r="DR22" i="60" s="1"/>
  <c r="W22" i="19"/>
  <c r="V8" i="21"/>
  <c r="X28" i="19"/>
  <c r="P7" i="26"/>
  <c r="DO7" i="26"/>
  <c r="DG28" i="36"/>
  <c r="H28" i="36"/>
  <c r="X24" i="19"/>
  <c r="W21" i="18"/>
  <c r="BR16" i="59"/>
  <c r="BR16" i="58"/>
  <c r="BR16" i="56"/>
  <c r="BR16" i="57"/>
  <c r="BR16" i="55"/>
  <c r="BR16" i="54"/>
  <c r="BR16" i="53"/>
  <c r="BR16" i="52"/>
  <c r="BR16" i="50"/>
  <c r="BR16" i="51"/>
  <c r="BR16" i="49"/>
  <c r="BR16" i="48"/>
  <c r="BR16" i="47"/>
  <c r="BR16" i="44"/>
  <c r="BR16" i="46"/>
  <c r="BR16" i="45"/>
  <c r="BR16" i="43"/>
  <c r="BR16" i="42"/>
  <c r="BR16" i="41"/>
  <c r="BR16" i="40"/>
  <c r="BR16" i="37"/>
  <c r="BR16" i="36"/>
  <c r="BR16" i="39"/>
  <c r="BR16" i="38"/>
  <c r="BR16" i="34"/>
  <c r="BR16" i="33"/>
  <c r="BR16" i="32"/>
  <c r="BR16" i="35"/>
  <c r="BR16" i="25"/>
  <c r="BR16" i="24"/>
  <c r="BR16" i="31"/>
  <c r="BR16" i="28"/>
  <c r="BR16" i="30"/>
  <c r="BR16" i="26"/>
  <c r="BR16" i="27"/>
  <c r="BR16" i="18"/>
  <c r="DR16" i="18" s="1"/>
  <c r="BR16" i="20"/>
  <c r="DR16" i="20" s="1"/>
  <c r="BR16" i="19"/>
  <c r="DR16" i="19" s="1"/>
  <c r="BR16" i="23"/>
  <c r="DR16" i="23" s="1"/>
  <c r="BR16" i="21"/>
  <c r="DR16" i="21" s="1"/>
  <c r="BR16" i="17"/>
  <c r="DR16" i="17" s="1"/>
  <c r="BR16" i="22"/>
  <c r="DR16" i="22" s="1"/>
  <c r="BR16" i="60"/>
  <c r="DR16" i="60" s="1"/>
  <c r="BR20" i="59"/>
  <c r="BR20" i="58"/>
  <c r="BR20" i="57"/>
  <c r="BR20" i="56"/>
  <c r="BR20" i="55"/>
  <c r="BR20" i="53"/>
  <c r="BR20" i="54"/>
  <c r="BR20" i="52"/>
  <c r="BR20" i="51"/>
  <c r="BR20" i="50"/>
  <c r="BR20" i="49"/>
  <c r="BR20" i="48"/>
  <c r="BR20" i="47"/>
  <c r="BR20" i="46"/>
  <c r="BR20" i="44"/>
  <c r="BR20" i="45"/>
  <c r="BR20" i="40"/>
  <c r="BR20" i="43"/>
  <c r="BR20" i="41"/>
  <c r="BR20" i="42"/>
  <c r="BR20" i="36"/>
  <c r="BR20" i="38"/>
  <c r="BR20" i="37"/>
  <c r="BR20" i="39"/>
  <c r="BR20" i="35"/>
  <c r="BR20" i="33"/>
  <c r="BR20" i="34"/>
  <c r="BR20" i="32"/>
  <c r="BR20" i="24"/>
  <c r="BR20" i="23"/>
  <c r="DR20" i="23" s="1"/>
  <c r="BR20" i="31"/>
  <c r="BR20" i="30"/>
  <c r="BR20" i="27"/>
  <c r="BR20" i="25"/>
  <c r="BR20" i="28"/>
  <c r="BR20" i="26"/>
  <c r="BR20" i="21"/>
  <c r="DR20" i="21" s="1"/>
  <c r="BR20" i="18"/>
  <c r="DR20" i="18" s="1"/>
  <c r="BR20" i="17"/>
  <c r="DR20" i="17" s="1"/>
  <c r="BR20" i="22"/>
  <c r="DR20" i="22" s="1"/>
  <c r="BR20" i="19"/>
  <c r="DR20" i="19" s="1"/>
  <c r="BR20" i="20"/>
  <c r="DR20" i="20" s="1"/>
  <c r="BR20" i="60"/>
  <c r="DR20" i="60" s="1"/>
  <c r="V15" i="20"/>
  <c r="S8" i="24"/>
  <c r="N13" i="28"/>
  <c r="DM13" i="28"/>
  <c r="O5" i="61"/>
  <c r="X26" i="19"/>
  <c r="S24" i="24"/>
  <c r="V13" i="20"/>
  <c r="H8" i="36"/>
  <c r="DG8" i="36"/>
  <c r="H20" i="36"/>
  <c r="DG20" i="36"/>
  <c r="V22" i="20"/>
  <c r="V26" i="21"/>
  <c r="BS19" i="59"/>
  <c r="BS19" i="58"/>
  <c r="BS19" i="55"/>
  <c r="BS19" i="53"/>
  <c r="BS19" i="50"/>
  <c r="BS19" i="51"/>
  <c r="BS19" i="47"/>
  <c r="BS19" i="46"/>
  <c r="BS19" i="42"/>
  <c r="BS19" i="40"/>
  <c r="BS19" i="38"/>
  <c r="BS19" i="36"/>
  <c r="BS19" i="33"/>
  <c r="BS19" i="32"/>
  <c r="BS19" i="26"/>
  <c r="BS19" i="24"/>
  <c r="BS19" i="30"/>
  <c r="BS19" i="28"/>
  <c r="BS19" i="21"/>
  <c r="DS19" i="21" s="1"/>
  <c r="BS19" i="18"/>
  <c r="DS19" i="18" s="1"/>
  <c r="BS19" i="20"/>
  <c r="DS19" i="20" s="1"/>
  <c r="BS19" i="19"/>
  <c r="DS19" i="19" s="1"/>
  <c r="J11" i="34"/>
  <c r="DI11" i="34"/>
  <c r="DJ25" i="32"/>
  <c r="K25" i="32"/>
  <c r="T18" i="22"/>
  <c r="DO11" i="26"/>
  <c r="P11" i="26"/>
  <c r="U29" i="18"/>
  <c r="V4" i="18"/>
  <c r="L6" i="31"/>
  <c r="DK6" i="31"/>
  <c r="AE21" i="60"/>
  <c r="S26" i="23"/>
  <c r="U12" i="22"/>
  <c r="T21" i="23"/>
  <c r="I27" i="35"/>
  <c r="DH27" i="35"/>
  <c r="AD18" i="60"/>
  <c r="U17" i="22"/>
  <c r="DJ18" i="32"/>
  <c r="K18" i="32"/>
  <c r="T6" i="22"/>
  <c r="T23" i="23"/>
  <c r="Q7" i="25"/>
  <c r="DP7" i="25"/>
  <c r="M19" i="30"/>
  <c r="DL19" i="30"/>
  <c r="DQ30" i="20"/>
  <c r="X17" i="19"/>
  <c r="DI23" i="34"/>
  <c r="J23" i="34"/>
  <c r="DK13" i="32"/>
  <c r="L13" i="32"/>
  <c r="T11" i="23"/>
  <c r="O8" i="61"/>
  <c r="V23" i="21"/>
  <c r="DM16" i="28"/>
  <c r="N16" i="28"/>
  <c r="T20" i="23"/>
  <c r="DP5" i="25"/>
  <c r="Q5" i="25"/>
  <c r="W18" i="18"/>
  <c r="DI9" i="34"/>
  <c r="J9" i="34"/>
  <c r="T28" i="23"/>
  <c r="DN28" i="28"/>
  <c r="O28" i="28"/>
  <c r="V21" i="21"/>
  <c r="Q26" i="26"/>
  <c r="DP26" i="26"/>
  <c r="DP18" i="25"/>
  <c r="Q18" i="25"/>
  <c r="DH14" i="34"/>
  <c r="I14" i="34"/>
  <c r="V6" i="20"/>
  <c r="T10" i="22"/>
  <c r="O11" i="61"/>
  <c r="U24" i="22"/>
  <c r="O21" i="61"/>
  <c r="DH20" i="35"/>
  <c r="I20" i="35"/>
  <c r="DH5" i="34"/>
  <c r="I5" i="34"/>
  <c r="X27" i="18"/>
  <c r="S6" i="23"/>
  <c r="DN27" i="28"/>
  <c r="O27" i="28"/>
  <c r="Y7" i="17"/>
  <c r="DQ10" i="24"/>
  <c r="R10" i="24"/>
  <c r="Q18" i="24"/>
  <c r="DP18" i="24"/>
  <c r="O12" i="61"/>
  <c r="W10" i="19"/>
  <c r="Q14" i="26"/>
  <c r="DP14" i="26"/>
  <c r="I13" i="34"/>
  <c r="DH13" i="34"/>
  <c r="DL21" i="31"/>
  <c r="M21" i="31"/>
  <c r="T13" i="23"/>
  <c r="AE15" i="60"/>
  <c r="Q22" i="25"/>
  <c r="DP22" i="25"/>
  <c r="N4" i="61"/>
  <c r="N4" i="78" s="1"/>
  <c r="X27" i="19"/>
  <c r="W22" i="18"/>
  <c r="O29" i="24"/>
  <c r="P4" i="24"/>
  <c r="DO4" i="24"/>
  <c r="J27" i="34"/>
  <c r="DI27" i="34"/>
  <c r="DQ27" i="25"/>
  <c r="R27" i="25"/>
  <c r="AI6" i="60"/>
  <c r="X14" i="18"/>
  <c r="DM9" i="28"/>
  <c r="N9" i="28"/>
  <c r="AE12" i="60"/>
  <c r="AE20" i="60"/>
  <c r="DL11" i="31"/>
  <c r="M11" i="31"/>
  <c r="V10" i="20"/>
  <c r="O7" i="61"/>
  <c r="I19" i="34"/>
  <c r="DH19" i="34"/>
  <c r="I20" i="34"/>
  <c r="DH20" i="34"/>
  <c r="I17" i="35"/>
  <c r="DH17" i="35"/>
  <c r="B4" i="37"/>
  <c r="C4" i="36"/>
  <c r="DN11" i="28"/>
  <c r="O11" i="28"/>
  <c r="U14" i="21"/>
  <c r="AE13" i="60"/>
  <c r="AD10" i="60"/>
  <c r="DO27" i="27"/>
  <c r="P27" i="27"/>
  <c r="U9" i="21"/>
  <c r="DG25" i="35"/>
  <c r="H25" i="35"/>
  <c r="W12" i="20"/>
  <c r="P5" i="26"/>
  <c r="DO5" i="26"/>
  <c r="I21" i="35"/>
  <c r="DH21" i="35"/>
  <c r="V20" i="20"/>
  <c r="U8" i="22"/>
  <c r="DJ7" i="32"/>
  <c r="K7" i="32"/>
  <c r="DQ11" i="25"/>
  <c r="R11" i="25"/>
  <c r="V5" i="19"/>
  <c r="S29" i="20"/>
  <c r="T4" i="20"/>
  <c r="O22" i="61"/>
  <c r="W28" i="20"/>
  <c r="V24" i="21"/>
  <c r="X21" i="17"/>
  <c r="T7" i="22"/>
  <c r="P7" i="27"/>
  <c r="DO7" i="27"/>
  <c r="W20" i="19"/>
  <c r="O16" i="61"/>
  <c r="O5" i="78" s="1"/>
  <c r="O20" i="61"/>
  <c r="DM21" i="28"/>
  <c r="N21" i="28"/>
  <c r="X9" i="19"/>
  <c r="BR25" i="59"/>
  <c r="BR25" i="58"/>
  <c r="BR25" i="57"/>
  <c r="BR25" i="56"/>
  <c r="BR25" i="55"/>
  <c r="BR25" i="53"/>
  <c r="BR25" i="54"/>
  <c r="BR25" i="52"/>
  <c r="BR25" i="51"/>
  <c r="BR25" i="49"/>
  <c r="BR25" i="50"/>
  <c r="BR25" i="48"/>
  <c r="BR25" i="47"/>
  <c r="BR25" i="45"/>
  <c r="BR25" i="46"/>
  <c r="BR25" i="44"/>
  <c r="BR25" i="41"/>
  <c r="BR25" i="43"/>
  <c r="BR25" i="42"/>
  <c r="BR25" i="40"/>
  <c r="BR25" i="37"/>
  <c r="BR25" i="36"/>
  <c r="BR25" i="39"/>
  <c r="BR25" i="38"/>
  <c r="BR25" i="35"/>
  <c r="BR25" i="32"/>
  <c r="BR25" i="33"/>
  <c r="BR25" i="34"/>
  <c r="BR25" i="31"/>
  <c r="BR25" i="27"/>
  <c r="BR25" i="26"/>
  <c r="BR25" i="23"/>
  <c r="DR25" i="23" s="1"/>
  <c r="BR25" i="30"/>
  <c r="BR25" i="25"/>
  <c r="BR25" i="24"/>
  <c r="BR25" i="28"/>
  <c r="BR25" i="21"/>
  <c r="DR25" i="21" s="1"/>
  <c r="BR25" i="20"/>
  <c r="DR25" i="20" s="1"/>
  <c r="BR25" i="19"/>
  <c r="DR25" i="19" s="1"/>
  <c r="BR25" i="17"/>
  <c r="DR25" i="17" s="1"/>
  <c r="BR25" i="22"/>
  <c r="DR25" i="22" s="1"/>
  <c r="BR25" i="18"/>
  <c r="DR25" i="18" s="1"/>
  <c r="BR25" i="60"/>
  <c r="DR25" i="60" s="1"/>
  <c r="T18" i="21"/>
  <c r="U16" i="21"/>
  <c r="Q21" i="26"/>
  <c r="DP21" i="26"/>
  <c r="T22" i="22"/>
  <c r="DL18" i="28"/>
  <c r="M18" i="28"/>
  <c r="M20" i="30"/>
  <c r="DL20" i="30"/>
  <c r="T9" i="23"/>
  <c r="H10" i="35"/>
  <c r="DG10" i="35"/>
  <c r="W5" i="17"/>
  <c r="DQ8" i="25"/>
  <c r="R8" i="25"/>
  <c r="X23" i="17"/>
  <c r="DJ22" i="32"/>
  <c r="K22" i="32"/>
  <c r="M27" i="31"/>
  <c r="DL27" i="31"/>
  <c r="W17" i="18"/>
  <c r="DQ30" i="18"/>
  <c r="I15" i="35"/>
  <c r="DH15" i="35"/>
  <c r="W23" i="20"/>
  <c r="I11" i="35"/>
  <c r="DH11" i="35"/>
  <c r="DI4" i="32"/>
  <c r="J4" i="32"/>
  <c r="X24" i="18"/>
  <c r="W9" i="18"/>
  <c r="W11" i="20"/>
  <c r="BR19" i="59"/>
  <c r="BR19" i="58"/>
  <c r="BR19" i="57"/>
  <c r="BR19" i="56"/>
  <c r="BR19" i="55"/>
  <c r="BR19" i="53"/>
  <c r="BR19" i="54"/>
  <c r="BR19" i="52"/>
  <c r="BR19" i="51"/>
  <c r="BR19" i="50"/>
  <c r="BR19" i="49"/>
  <c r="BR19" i="48"/>
  <c r="BR19" i="47"/>
  <c r="BR19" i="46"/>
  <c r="BR19" i="45"/>
  <c r="BR19" i="44"/>
  <c r="BR19" i="41"/>
  <c r="BR19" i="42"/>
  <c r="BR19" i="40"/>
  <c r="BR19" i="43"/>
  <c r="BR19" i="39"/>
  <c r="BR19" i="38"/>
  <c r="BR19" i="36"/>
  <c r="BR19" i="37"/>
  <c r="BR19" i="35"/>
  <c r="BR19" i="34"/>
  <c r="BR19" i="33"/>
  <c r="BR19" i="27"/>
  <c r="BR19" i="25"/>
  <c r="BR19" i="32"/>
  <c r="BR19" i="26"/>
  <c r="BR19" i="24"/>
  <c r="BR19" i="23"/>
  <c r="DR19" i="23" s="1"/>
  <c r="BR19" i="31"/>
  <c r="BR19" i="30"/>
  <c r="BR19" i="28"/>
  <c r="BR19" i="20"/>
  <c r="DR19" i="20" s="1"/>
  <c r="BR19" i="19"/>
  <c r="DR19" i="19" s="1"/>
  <c r="BR19" i="21"/>
  <c r="DR19" i="21" s="1"/>
  <c r="BR19" i="18"/>
  <c r="DR19" i="18" s="1"/>
  <c r="BR19" i="17"/>
  <c r="DR19" i="17" s="1"/>
  <c r="BR19" i="22"/>
  <c r="DR19" i="22" s="1"/>
  <c r="BR19" i="60"/>
  <c r="DR19" i="60" s="1"/>
  <c r="DM27" i="30"/>
  <c r="N27" i="30"/>
  <c r="X26" i="17"/>
  <c r="W8" i="20"/>
  <c r="AH4" i="60"/>
  <c r="U28" i="22"/>
  <c r="V7" i="20"/>
  <c r="W28" i="18"/>
  <c r="O28" i="61"/>
  <c r="AE26" i="60"/>
  <c r="DQ6" i="24"/>
  <c r="R6" i="24"/>
  <c r="DK18" i="30"/>
  <c r="L18" i="30"/>
  <c r="DP10" i="25"/>
  <c r="Q10" i="25"/>
  <c r="DK4" i="28"/>
  <c r="DK29" i="28" s="1"/>
  <c r="K29" i="28"/>
  <c r="L4" i="28"/>
  <c r="L7" i="31"/>
  <c r="DK7" i="31"/>
  <c r="BR26" i="59"/>
  <c r="BR26" i="58"/>
  <c r="BR26" i="57"/>
  <c r="BR26" i="56"/>
  <c r="BR26" i="55"/>
  <c r="BR26" i="54"/>
  <c r="BR26" i="53"/>
  <c r="BR26" i="51"/>
  <c r="BR26" i="52"/>
  <c r="BR26" i="49"/>
  <c r="BR26" i="50"/>
  <c r="BR26" i="48"/>
  <c r="BR26" i="47"/>
  <c r="BR26" i="44"/>
  <c r="BR26" i="46"/>
  <c r="BR26" i="45"/>
  <c r="BR26" i="42"/>
  <c r="BR26" i="40"/>
  <c r="BR26" i="41"/>
  <c r="BR26" i="43"/>
  <c r="BR26" i="37"/>
  <c r="BR26" i="36"/>
  <c r="BR26" i="39"/>
  <c r="BR26" i="38"/>
  <c r="BR26" i="35"/>
  <c r="BR26" i="33"/>
  <c r="BR26" i="34"/>
  <c r="BR26" i="32"/>
  <c r="BR26" i="27"/>
  <c r="BR26" i="30"/>
  <c r="BR26" i="25"/>
  <c r="BR26" i="24"/>
  <c r="BR26" i="23"/>
  <c r="DR26" i="23" s="1"/>
  <c r="BR26" i="28"/>
  <c r="BR26" i="26"/>
  <c r="BR26" i="31"/>
  <c r="BR26" i="22"/>
  <c r="DR26" i="22" s="1"/>
  <c r="BR26" i="18"/>
  <c r="DR26" i="18" s="1"/>
  <c r="BR26" i="19"/>
  <c r="DR26" i="19" s="1"/>
  <c r="BR26" i="17"/>
  <c r="DR26" i="17" s="1"/>
  <c r="BR26" i="21"/>
  <c r="DR26" i="21" s="1"/>
  <c r="BR26" i="20"/>
  <c r="DR26" i="20" s="1"/>
  <c r="BR26" i="60"/>
  <c r="DR26" i="60" s="1"/>
  <c r="N12" i="30"/>
  <c r="DM12" i="30"/>
  <c r="Q20" i="26"/>
  <c r="DP20" i="26"/>
  <c r="DM24" i="30"/>
  <c r="N24" i="30"/>
  <c r="V19" i="20"/>
  <c r="Q20" i="25"/>
  <c r="DP20" i="25"/>
  <c r="T5" i="22"/>
  <c r="W17" i="20"/>
  <c r="BR10" i="59"/>
  <c r="BR10" i="58"/>
  <c r="BR10" i="57"/>
  <c r="BR10" i="56"/>
  <c r="BR10" i="55"/>
  <c r="BR10" i="54"/>
  <c r="BR10" i="53"/>
  <c r="BR10" i="52"/>
  <c r="BR10" i="50"/>
  <c r="BR10" i="51"/>
  <c r="BR10" i="48"/>
  <c r="BR10" i="49"/>
  <c r="BR10" i="46"/>
  <c r="BR10" i="45"/>
  <c r="BR10" i="44"/>
  <c r="BR10" i="47"/>
  <c r="BR10" i="43"/>
  <c r="BR10" i="42"/>
  <c r="BR10" i="41"/>
  <c r="BR10" i="40"/>
  <c r="BR10" i="39"/>
  <c r="BR10" i="38"/>
  <c r="BR10" i="37"/>
  <c r="BR10" i="36"/>
  <c r="BR10" i="33"/>
  <c r="BR10" i="34"/>
  <c r="BR10" i="35"/>
  <c r="BR10" i="27"/>
  <c r="BR10" i="30"/>
  <c r="BR10" i="28"/>
  <c r="BR10" i="32"/>
  <c r="BR10" i="31"/>
  <c r="BR10" i="26"/>
  <c r="BR10" i="25"/>
  <c r="BR10" i="24"/>
  <c r="BR10" i="22"/>
  <c r="DR10" i="22" s="1"/>
  <c r="BR10" i="21"/>
  <c r="DR10" i="21" s="1"/>
  <c r="BR10" i="19"/>
  <c r="DR10" i="19" s="1"/>
  <c r="BR10" i="20"/>
  <c r="DR10" i="20" s="1"/>
  <c r="BR10" i="18"/>
  <c r="DR10" i="18" s="1"/>
  <c r="BR10" i="17"/>
  <c r="DR10" i="17" s="1"/>
  <c r="BR10" i="23"/>
  <c r="DR10" i="23" s="1"/>
  <c r="BR10" i="60"/>
  <c r="DR10" i="60" s="1"/>
  <c r="U10" i="21"/>
  <c r="L5" i="31"/>
  <c r="DK5" i="31"/>
  <c r="BR9" i="59"/>
  <c r="BR9" i="58"/>
  <c r="BR9" i="57"/>
  <c r="BR9" i="56"/>
  <c r="BR9" i="55"/>
  <c r="BR9" i="54"/>
  <c r="BR9" i="52"/>
  <c r="BR9" i="53"/>
  <c r="BR9" i="50"/>
  <c r="BR9" i="51"/>
  <c r="BR9" i="48"/>
  <c r="BR9" i="49"/>
  <c r="BR9" i="46"/>
  <c r="BR9" i="45"/>
  <c r="BR9" i="44"/>
  <c r="BR9" i="47"/>
  <c r="BR9" i="41"/>
  <c r="BR9" i="40"/>
  <c r="BR9" i="43"/>
  <c r="BR9" i="42"/>
  <c r="BR9" i="37"/>
  <c r="BR9" i="36"/>
  <c r="BR9" i="39"/>
  <c r="BR9" i="38"/>
  <c r="BR9" i="34"/>
  <c r="BR9" i="33"/>
  <c r="BR9" i="32"/>
  <c r="BR9" i="35"/>
  <c r="BR9" i="31"/>
  <c r="BR9" i="24"/>
  <c r="DR9" i="24" s="1"/>
  <c r="BR9" i="27"/>
  <c r="BR9" i="26"/>
  <c r="BR9" i="25"/>
  <c r="BR9" i="30"/>
  <c r="BR9" i="28"/>
  <c r="BR9" i="23"/>
  <c r="DR9" i="23" s="1"/>
  <c r="BR9" i="21"/>
  <c r="DR9" i="21" s="1"/>
  <c r="BR9" i="22"/>
  <c r="DR9" i="22" s="1"/>
  <c r="BR9" i="17"/>
  <c r="DR9" i="17" s="1"/>
  <c r="BR9" i="20"/>
  <c r="DR9" i="20" s="1"/>
  <c r="BR9" i="19"/>
  <c r="DR9" i="19" s="1"/>
  <c r="BR9" i="18"/>
  <c r="DR9" i="18" s="1"/>
  <c r="BR9" i="60"/>
  <c r="DR9" i="60" s="1"/>
  <c r="W10" i="18"/>
  <c r="J6" i="32"/>
  <c r="DI6" i="32"/>
  <c r="DJ11" i="33"/>
  <c r="K11" i="33"/>
  <c r="V27" i="21"/>
  <c r="R26" i="24"/>
  <c r="DQ26" i="24"/>
  <c r="W6" i="17"/>
  <c r="V21" i="20"/>
  <c r="T19" i="23"/>
  <c r="DQ9" i="25"/>
  <c r="R9" i="25"/>
  <c r="T8" i="23"/>
  <c r="DJ9" i="33"/>
  <c r="K9" i="33"/>
  <c r="S28" i="24"/>
  <c r="S11" i="24"/>
  <c r="V18" i="19"/>
  <c r="W8" i="18"/>
  <c r="R7" i="24"/>
  <c r="DQ7" i="24"/>
  <c r="W7" i="19"/>
  <c r="X11" i="17"/>
  <c r="O22" i="27"/>
  <c r="DN22" i="27"/>
  <c r="L20" i="32"/>
  <c r="DK20" i="32"/>
  <c r="DM26" i="30"/>
  <c r="N26" i="30"/>
  <c r="Q9" i="26"/>
  <c r="DP9" i="26"/>
  <c r="B28" i="38"/>
  <c r="C28" i="37"/>
  <c r="D28" i="37" s="1"/>
  <c r="E28" i="37" s="1"/>
  <c r="F28" i="37" s="1"/>
  <c r="H6" i="35"/>
  <c r="DG6" i="35"/>
  <c r="C5" i="37"/>
  <c r="B5" i="38"/>
  <c r="R29" i="21"/>
  <c r="S4" i="21"/>
  <c r="L15" i="32"/>
  <c r="DK15" i="32"/>
  <c r="DO28" i="27"/>
  <c r="P28" i="27"/>
  <c r="T12" i="23"/>
  <c r="DI8" i="34"/>
  <c r="J8" i="34"/>
  <c r="X28" i="17"/>
  <c r="J28" i="34"/>
  <c r="DI28" i="34"/>
  <c r="S22" i="23"/>
  <c r="U22" i="21"/>
  <c r="S27" i="24"/>
  <c r="Q29" i="22"/>
  <c r="R4" i="22"/>
  <c r="BR6" i="59"/>
  <c r="BR6" i="58"/>
  <c r="BR6" i="57"/>
  <c r="BR6" i="56"/>
  <c r="BR6" i="55"/>
  <c r="BR6" i="54"/>
  <c r="BR6" i="53"/>
  <c r="BR6" i="52"/>
  <c r="BR6" i="51"/>
  <c r="BR6" i="50"/>
  <c r="BR6" i="48"/>
  <c r="BR6" i="49"/>
  <c r="BR6" i="47"/>
  <c r="BR6" i="45"/>
  <c r="BR6" i="44"/>
  <c r="BR6" i="46"/>
  <c r="BR6" i="42"/>
  <c r="BR6" i="40"/>
  <c r="BR6" i="43"/>
  <c r="BR6" i="41"/>
  <c r="BR6" i="38"/>
  <c r="BR6" i="39"/>
  <c r="BR6" i="37"/>
  <c r="BR6" i="36"/>
  <c r="BR6" i="35"/>
  <c r="BR6" i="33"/>
  <c r="BR6" i="34"/>
  <c r="BR6" i="28"/>
  <c r="BR6" i="32"/>
  <c r="BR6" i="27"/>
  <c r="BR6" i="25"/>
  <c r="BR6" i="24"/>
  <c r="BR6" i="30"/>
  <c r="BR6" i="26"/>
  <c r="BR6" i="31"/>
  <c r="BR6" i="21"/>
  <c r="DR6" i="21" s="1"/>
  <c r="BR6" i="20"/>
  <c r="DR6" i="20" s="1"/>
  <c r="BR6" i="19"/>
  <c r="DR6" i="19" s="1"/>
  <c r="BR6" i="17"/>
  <c r="DR6" i="17" s="1"/>
  <c r="BR6" i="23"/>
  <c r="DR6" i="23" s="1"/>
  <c r="BR6" i="22"/>
  <c r="DR6" i="22" s="1"/>
  <c r="BR6" i="18"/>
  <c r="DR6" i="18" s="1"/>
  <c r="BR6" i="60"/>
  <c r="DR6" i="60" s="1"/>
  <c r="U26" i="22"/>
  <c r="Q12" i="26"/>
  <c r="DP12" i="26"/>
  <c r="DG23" i="36"/>
  <c r="H23" i="36"/>
  <c r="DN6" i="27"/>
  <c r="O6" i="27"/>
  <c r="DP27" i="26"/>
  <c r="Q27" i="26"/>
  <c r="X10" i="17"/>
  <c r="O25" i="61"/>
  <c r="DQ20" i="24"/>
  <c r="R20" i="24"/>
  <c r="W11" i="18"/>
  <c r="BR18" i="59"/>
  <c r="BR18" i="58"/>
  <c r="BR18" i="57"/>
  <c r="BR18" i="56"/>
  <c r="BR18" i="55"/>
  <c r="BR18" i="53"/>
  <c r="BR18" i="54"/>
  <c r="BR18" i="51"/>
  <c r="BR18" i="52"/>
  <c r="BR18" i="50"/>
  <c r="BR18" i="49"/>
  <c r="BR18" i="48"/>
  <c r="BR18" i="45"/>
  <c r="BR18" i="44"/>
  <c r="BR18" i="47"/>
  <c r="BR18" i="46"/>
  <c r="BR18" i="43"/>
  <c r="BR18" i="42"/>
  <c r="BR18" i="41"/>
  <c r="BR18" i="40"/>
  <c r="BR18" i="38"/>
  <c r="BR18" i="36"/>
  <c r="BR18" i="37"/>
  <c r="BR18" i="39"/>
  <c r="BR18" i="33"/>
  <c r="BR18" i="35"/>
  <c r="BR18" i="34"/>
  <c r="BR18" i="28"/>
  <c r="BR18" i="27"/>
  <c r="BR18" i="32"/>
  <c r="BR18" i="25"/>
  <c r="BR18" i="24"/>
  <c r="BR18" i="23"/>
  <c r="DR18" i="23" s="1"/>
  <c r="BR18" i="31"/>
  <c r="BR18" i="30"/>
  <c r="BR18" i="26"/>
  <c r="BR18" i="22"/>
  <c r="DR18" i="22" s="1"/>
  <c r="BR18" i="19"/>
  <c r="DR18" i="19" s="1"/>
  <c r="BR18" i="20"/>
  <c r="DR18" i="20" s="1"/>
  <c r="BR18" i="18"/>
  <c r="DR18" i="18" s="1"/>
  <c r="BR18" i="17"/>
  <c r="DR18" i="17" s="1"/>
  <c r="BR18" i="21"/>
  <c r="DR18" i="21" s="1"/>
  <c r="BR18" i="60"/>
  <c r="DR18" i="60" s="1"/>
  <c r="K4" i="30"/>
  <c r="DJ4" i="30"/>
  <c r="J29" i="30"/>
  <c r="S7" i="23"/>
  <c r="K24" i="33"/>
  <c r="DJ24" i="33"/>
  <c r="DL23" i="31"/>
  <c r="M23" i="31"/>
  <c r="L23" i="32"/>
  <c r="DK23" i="32"/>
  <c r="V5" i="18"/>
  <c r="N5" i="28"/>
  <c r="DM5" i="28"/>
  <c r="W21" i="19"/>
  <c r="U27" i="22"/>
  <c r="P21" i="27"/>
  <c r="DO21" i="27"/>
  <c r="V25" i="20"/>
  <c r="L28" i="31"/>
  <c r="DK28" i="31"/>
  <c r="DQ5" i="24"/>
  <c r="R5" i="24"/>
  <c r="X12" i="18"/>
  <c r="W26" i="18"/>
  <c r="DH21" i="34"/>
  <c r="I21" i="34"/>
  <c r="Q15" i="26"/>
  <c r="DP15" i="26"/>
  <c r="X22" i="17"/>
  <c r="W13" i="19"/>
  <c r="DQ30" i="22"/>
  <c r="DM23" i="30"/>
  <c r="N23" i="30"/>
  <c r="BR27" i="59"/>
  <c r="BR27" i="58"/>
  <c r="BR27" i="57"/>
  <c r="BR27" i="56"/>
  <c r="BR27" i="55"/>
  <c r="BR27" i="53"/>
  <c r="BR27" i="54"/>
  <c r="BR27" i="51"/>
  <c r="BR27" i="52"/>
  <c r="BR27" i="49"/>
  <c r="BR27" i="50"/>
  <c r="BR27" i="48"/>
  <c r="BR27" i="47"/>
  <c r="BR27" i="45"/>
  <c r="BR27" i="44"/>
  <c r="BR27" i="46"/>
  <c r="BR27" i="43"/>
  <c r="BR27" i="41"/>
  <c r="BR27" i="40"/>
  <c r="BR27" i="42"/>
  <c r="BR27" i="39"/>
  <c r="BR27" i="38"/>
  <c r="BR27" i="37"/>
  <c r="BR27" i="36"/>
  <c r="BR27" i="35"/>
  <c r="BR27" i="33"/>
  <c r="BR27" i="34"/>
  <c r="BR27" i="32"/>
  <c r="BR27" i="30"/>
  <c r="BR27" i="28"/>
  <c r="BR27" i="26"/>
  <c r="BR27" i="25"/>
  <c r="BR27" i="31"/>
  <c r="BR27" i="27"/>
  <c r="BR27" i="24"/>
  <c r="DR27" i="24" s="1"/>
  <c r="BR27" i="23"/>
  <c r="DR27" i="23" s="1"/>
  <c r="BR27" i="19"/>
  <c r="DR27" i="19" s="1"/>
  <c r="BR27" i="18"/>
  <c r="DR27" i="18" s="1"/>
  <c r="BR27" i="21"/>
  <c r="DR27" i="21" s="1"/>
  <c r="BR27" i="20"/>
  <c r="DR27" i="20" s="1"/>
  <c r="BR27" i="17"/>
  <c r="DR27" i="17" s="1"/>
  <c r="BR27" i="22"/>
  <c r="DR27" i="22" s="1"/>
  <c r="BR27" i="60"/>
  <c r="DR27" i="60" s="1"/>
  <c r="DM9" i="30"/>
  <c r="N9" i="30"/>
  <c r="AJ5" i="60"/>
  <c r="W20" i="18"/>
  <c r="O12" i="28"/>
  <c r="DN12" i="28"/>
  <c r="Q8" i="26"/>
  <c r="DP8" i="26"/>
  <c r="U25" i="21"/>
  <c r="T14" i="23"/>
  <c r="T25" i="22"/>
  <c r="BR17" i="59"/>
  <c r="BR17" i="58"/>
  <c r="BR17" i="57"/>
  <c r="BR17" i="56"/>
  <c r="BR17" i="55"/>
  <c r="BR17" i="53"/>
  <c r="BR17" i="54"/>
  <c r="BR17" i="52"/>
  <c r="BR17" i="50"/>
  <c r="BR17" i="51"/>
  <c r="BR17" i="48"/>
  <c r="BR17" i="49"/>
  <c r="BR17" i="46"/>
  <c r="BR17" i="44"/>
  <c r="BR17" i="47"/>
  <c r="BR17" i="45"/>
  <c r="BR17" i="42"/>
  <c r="BR17" i="41"/>
  <c r="BR17" i="40"/>
  <c r="BR17" i="43"/>
  <c r="BR17" i="38"/>
  <c r="BR17" i="37"/>
  <c r="BR17" i="36"/>
  <c r="BR17" i="39"/>
  <c r="BR17" i="33"/>
  <c r="BR17" i="32"/>
  <c r="BR17" i="35"/>
  <c r="BR17" i="34"/>
  <c r="BR17" i="31"/>
  <c r="BR17" i="30"/>
  <c r="BR17" i="28"/>
  <c r="BR17" i="26"/>
  <c r="BR17" i="27"/>
  <c r="BR17" i="24"/>
  <c r="DR17" i="24" s="1"/>
  <c r="BR17" i="25"/>
  <c r="BR17" i="23"/>
  <c r="DR17" i="23" s="1"/>
  <c r="BR17" i="21"/>
  <c r="DR17" i="21" s="1"/>
  <c r="BR17" i="17"/>
  <c r="DR17" i="17" s="1"/>
  <c r="BR17" i="22"/>
  <c r="DR17" i="22" s="1"/>
  <c r="BR17" i="20"/>
  <c r="DR17" i="20" s="1"/>
  <c r="BR17" i="19"/>
  <c r="DR17" i="19" s="1"/>
  <c r="BR17" i="18"/>
  <c r="DR17" i="18" s="1"/>
  <c r="BR17" i="60"/>
  <c r="DR17" i="60" s="1"/>
  <c r="DG19" i="36"/>
  <c r="H19" i="36"/>
  <c r="M21" i="30"/>
  <c r="DL21" i="30"/>
  <c r="L16" i="31"/>
  <c r="DK16" i="31"/>
  <c r="U14" i="22"/>
  <c r="I15" i="34"/>
  <c r="DH15" i="34"/>
  <c r="O17" i="27"/>
  <c r="DN17" i="27"/>
  <c r="W15" i="19"/>
  <c r="S16" i="23"/>
  <c r="DH13" i="35"/>
  <c r="I13" i="35"/>
  <c r="BR28" i="59"/>
  <c r="BR28" i="58"/>
  <c r="BR28" i="57"/>
  <c r="BR28" i="56"/>
  <c r="BR28" i="55"/>
  <c r="BR28" i="53"/>
  <c r="BR28" i="54"/>
  <c r="BR28" i="52"/>
  <c r="BR28" i="51"/>
  <c r="BR28" i="49"/>
  <c r="BR28" i="50"/>
  <c r="BR28" i="48"/>
  <c r="BR28" i="47"/>
  <c r="BR28" i="44"/>
  <c r="BR28" i="43"/>
  <c r="BR28" i="46"/>
  <c r="BR28" i="45"/>
  <c r="BR28" i="42"/>
  <c r="BR28" i="41"/>
  <c r="BR28" i="40"/>
  <c r="BR28" i="36"/>
  <c r="BR28" i="37"/>
  <c r="BR28" i="39"/>
  <c r="BR28" i="38"/>
  <c r="BR28" i="33"/>
  <c r="BR28" i="35"/>
  <c r="BR28" i="34"/>
  <c r="BR28" i="32"/>
  <c r="BR28" i="31"/>
  <c r="BR28" i="30"/>
  <c r="BR28" i="27"/>
  <c r="BR28" i="26"/>
  <c r="BR28" i="25"/>
  <c r="BR28" i="24"/>
  <c r="DR28" i="24" s="1"/>
  <c r="BR28" i="23"/>
  <c r="DR28" i="23" s="1"/>
  <c r="BR28" i="28"/>
  <c r="BR28" i="21"/>
  <c r="DR28" i="21" s="1"/>
  <c r="BR28" i="20"/>
  <c r="DR28" i="20" s="1"/>
  <c r="BR28" i="17"/>
  <c r="DR28" i="17" s="1"/>
  <c r="BR28" i="22"/>
  <c r="DR28" i="22" s="1"/>
  <c r="BR28" i="19"/>
  <c r="DR28" i="19" s="1"/>
  <c r="BR28" i="18"/>
  <c r="DR28" i="18" s="1"/>
  <c r="BR28" i="60"/>
  <c r="DR28" i="60" s="1"/>
  <c r="DM15" i="28"/>
  <c r="N15" i="28"/>
  <c r="M9" i="31"/>
  <c r="DL9" i="31"/>
  <c r="S18" i="23"/>
  <c r="W26" i="20"/>
  <c r="S9" i="24"/>
  <c r="W25" i="19"/>
  <c r="P8" i="27"/>
  <c r="DO8" i="27"/>
  <c r="X23" i="19"/>
  <c r="O26" i="61"/>
  <c r="DH25" i="34"/>
  <c r="I25" i="34"/>
  <c r="AE23" i="60"/>
  <c r="W13" i="18"/>
  <c r="N17" i="30"/>
  <c r="DM17" i="30"/>
  <c r="N14" i="28"/>
  <c r="DM14" i="28"/>
  <c r="R24" i="25"/>
  <c r="DQ24" i="25"/>
  <c r="X11" i="19"/>
  <c r="V16" i="18"/>
  <c r="P25" i="26"/>
  <c r="DO25" i="26"/>
  <c r="V28" i="21"/>
  <c r="O10" i="61"/>
  <c r="U11" i="22"/>
  <c r="DL14" i="31"/>
  <c r="M14" i="31"/>
  <c r="DO24" i="27"/>
  <c r="P24" i="27"/>
  <c r="W16" i="19"/>
  <c r="O9" i="61"/>
  <c r="BR14" i="59"/>
  <c r="BR14" i="58"/>
  <c r="BR14" i="57"/>
  <c r="BR14" i="56"/>
  <c r="BR14" i="55"/>
  <c r="BR14" i="54"/>
  <c r="BR14" i="53"/>
  <c r="BR14" i="52"/>
  <c r="BR14" i="51"/>
  <c r="BR14" i="50"/>
  <c r="BR14" i="49"/>
  <c r="BR14" i="48"/>
  <c r="BR14" i="45"/>
  <c r="BR14" i="44"/>
  <c r="BR14" i="47"/>
  <c r="BR14" i="46"/>
  <c r="BR14" i="42"/>
  <c r="BR14" i="41"/>
  <c r="BR14" i="40"/>
  <c r="BR14" i="43"/>
  <c r="BR14" i="39"/>
  <c r="BR14" i="38"/>
  <c r="BR14" i="36"/>
  <c r="BR14" i="37"/>
  <c r="BR14" i="35"/>
  <c r="BR14" i="33"/>
  <c r="BR14" i="34"/>
  <c r="BR14" i="32"/>
  <c r="BR14" i="30"/>
  <c r="BR14" i="28"/>
  <c r="BR14" i="26"/>
  <c r="BR14" i="27"/>
  <c r="BR14" i="25"/>
  <c r="BR14" i="31"/>
  <c r="BR14" i="24"/>
  <c r="BR14" i="21"/>
  <c r="DR14" i="21" s="1"/>
  <c r="BR14" i="20"/>
  <c r="DR14" i="20" s="1"/>
  <c r="BR14" i="23"/>
  <c r="DR14" i="23" s="1"/>
  <c r="BR14" i="19"/>
  <c r="DR14" i="19" s="1"/>
  <c r="BR14" i="22"/>
  <c r="DR14" i="22" s="1"/>
  <c r="BR14" i="18"/>
  <c r="DR14" i="18" s="1"/>
  <c r="BR14" i="17"/>
  <c r="DR14" i="17" s="1"/>
  <c r="BR14" i="60"/>
  <c r="DR14" i="60" s="1"/>
  <c r="P6" i="26"/>
  <c r="DO6" i="26"/>
  <c r="BR23" i="59"/>
  <c r="BR23" i="58"/>
  <c r="BR23" i="57"/>
  <c r="BR23" i="56"/>
  <c r="BR23" i="55"/>
  <c r="BR23" i="54"/>
  <c r="BR23" i="53"/>
  <c r="BR23" i="52"/>
  <c r="BR23" i="51"/>
  <c r="BR23" i="50"/>
  <c r="BR23" i="49"/>
  <c r="BR23" i="47"/>
  <c r="BR23" i="48"/>
  <c r="BR23" i="45"/>
  <c r="BR23" i="46"/>
  <c r="BR23" i="44"/>
  <c r="BR23" i="43"/>
  <c r="BR23" i="41"/>
  <c r="BR23" i="40"/>
  <c r="BR23" i="42"/>
  <c r="BR23" i="37"/>
  <c r="BR23" i="39"/>
  <c r="BR23" i="38"/>
  <c r="BR23" i="36"/>
  <c r="BR23" i="32"/>
  <c r="BR23" i="35"/>
  <c r="BR23" i="34"/>
  <c r="BR23" i="33"/>
  <c r="BR23" i="27"/>
  <c r="BR23" i="25"/>
  <c r="BR23" i="23"/>
  <c r="DR23" i="23" s="1"/>
  <c r="BR23" i="26"/>
  <c r="BR23" i="24"/>
  <c r="DR23" i="24" s="1"/>
  <c r="BR23" i="31"/>
  <c r="BR23" i="28"/>
  <c r="BR23" i="30"/>
  <c r="BR23" i="19"/>
  <c r="DR23" i="19" s="1"/>
  <c r="BR23" i="18"/>
  <c r="DR23" i="18" s="1"/>
  <c r="BR23" i="17"/>
  <c r="DR23" i="17" s="1"/>
  <c r="BR23" i="22"/>
  <c r="DR23" i="22" s="1"/>
  <c r="BR23" i="21"/>
  <c r="DR23" i="21" s="1"/>
  <c r="BR23" i="20"/>
  <c r="DR23" i="20" s="1"/>
  <c r="BR23" i="60"/>
  <c r="DR23" i="60" s="1"/>
  <c r="S10" i="23"/>
  <c r="S23" i="24"/>
  <c r="O24" i="61"/>
  <c r="BQ4" i="59"/>
  <c r="BQ4" i="58"/>
  <c r="BQ4" i="57"/>
  <c r="BQ4" i="56"/>
  <c r="BQ4" i="55"/>
  <c r="BQ4" i="54"/>
  <c r="BQ4" i="52"/>
  <c r="BQ4" i="53"/>
  <c r="BQ4" i="51"/>
  <c r="BQ4" i="50"/>
  <c r="BQ4" i="49"/>
  <c r="BQ4" i="48"/>
  <c r="BQ4" i="47"/>
  <c r="BQ4" i="46"/>
  <c r="BQ4" i="45"/>
  <c r="BQ4" i="44"/>
  <c r="BQ4" i="40"/>
  <c r="BQ4" i="42"/>
  <c r="BQ4" i="43"/>
  <c r="BQ4" i="41"/>
  <c r="BQ4" i="39"/>
  <c r="BQ4" i="38"/>
  <c r="BQ4" i="37"/>
  <c r="BQ4" i="35"/>
  <c r="BQ4" i="33"/>
  <c r="BQ4" i="36"/>
  <c r="BQ4" i="34"/>
  <c r="BQ4" i="28"/>
  <c r="BQ4" i="27"/>
  <c r="BQ4" i="32"/>
  <c r="BQ4" i="30"/>
  <c r="BQ4" i="25"/>
  <c r="BQ4" i="24"/>
  <c r="BQ4" i="31"/>
  <c r="BQ4" i="26"/>
  <c r="BQ4" i="20"/>
  <c r="DQ4" i="20" s="1"/>
  <c r="DQ29" i="20" s="1"/>
  <c r="BQ4" i="19"/>
  <c r="DQ4" i="19" s="1"/>
  <c r="DQ29" i="19" s="1"/>
  <c r="BQ4" i="18"/>
  <c r="DQ4" i="18" s="1"/>
  <c r="DQ29" i="18" s="1"/>
  <c r="BQ4" i="17"/>
  <c r="DQ4" i="17" s="1"/>
  <c r="DQ29" i="17" s="1"/>
  <c r="BQ4" i="22"/>
  <c r="DQ4" i="22" s="1"/>
  <c r="DQ29" i="22" s="1"/>
  <c r="BQ4" i="23"/>
  <c r="BQ4" i="21"/>
  <c r="DQ4" i="21" s="1"/>
  <c r="DQ29" i="21" s="1"/>
  <c r="BQ4" i="60"/>
  <c r="DQ4" i="60" s="1"/>
  <c r="DQ29" i="60" s="1"/>
  <c r="AJ16" i="60"/>
  <c r="DN8" i="28"/>
  <c r="O8" i="28"/>
  <c r="DK12" i="32"/>
  <c r="L12" i="32"/>
  <c r="T27" i="23"/>
  <c r="U18" i="20"/>
  <c r="S12" i="24"/>
  <c r="R28" i="25"/>
  <c r="DQ28" i="25"/>
  <c r="L14" i="32"/>
  <c r="DK14" i="32"/>
  <c r="T9" i="22"/>
  <c r="DP25" i="25"/>
  <c r="Q25" i="25"/>
  <c r="L27" i="32"/>
  <c r="DK27" i="32"/>
  <c r="S25" i="23"/>
  <c r="Y12" i="17"/>
  <c r="DQ17" i="25"/>
  <c r="R17" i="25"/>
  <c r="M8" i="31"/>
  <c r="DL8" i="31"/>
  <c r="DF16" i="35"/>
  <c r="DF30" i="35" s="1"/>
  <c r="G16" i="35"/>
  <c r="I10" i="34"/>
  <c r="DH10" i="34"/>
  <c r="E36" i="1"/>
  <c r="D27" i="6"/>
  <c r="T29" i="16"/>
  <c r="AD17" i="12"/>
  <c r="AB17" i="10"/>
  <c r="AD17" i="4"/>
  <c r="AA17" i="9"/>
  <c r="AC7" i="9"/>
  <c r="AC12" i="9" s="1"/>
  <c r="AB16" i="9"/>
  <c r="AB15" i="9"/>
  <c r="AB13" i="9"/>
  <c r="AB14" i="9"/>
  <c r="AB17" i="15"/>
  <c r="AC13" i="15"/>
  <c r="AC15" i="15"/>
  <c r="AC16" i="15"/>
  <c r="AC14" i="15"/>
  <c r="AD7" i="10"/>
  <c r="AD12" i="10" s="1"/>
  <c r="AD13" i="10" s="1"/>
  <c r="AC16" i="10"/>
  <c r="AC15" i="10"/>
  <c r="AC14" i="10"/>
  <c r="AD7" i="15"/>
  <c r="AD12" i="15" s="1"/>
  <c r="W45" i="11"/>
  <c r="W15" i="16" s="1"/>
  <c r="W44" i="11"/>
  <c r="W20" i="16" s="1"/>
  <c r="W43" i="11"/>
  <c r="W14" i="16" s="1"/>
  <c r="W40" i="11"/>
  <c r="W41" i="11"/>
  <c r="W13" i="16" s="1"/>
  <c r="W46" i="11"/>
  <c r="W21" i="16" s="1"/>
  <c r="W42" i="11"/>
  <c r="W19" i="16" s="1"/>
  <c r="W34" i="10"/>
  <c r="W9" i="16" s="1"/>
  <c r="W31" i="10"/>
  <c r="W33" i="10"/>
  <c r="W17" i="16" s="1"/>
  <c r="W32" i="10"/>
  <c r="W8" i="16" s="1"/>
  <c r="V25" i="16"/>
  <c r="V35" i="15"/>
  <c r="V22" i="16"/>
  <c r="V35" i="12"/>
  <c r="W33" i="13"/>
  <c r="W31" i="13"/>
  <c r="W34" i="13"/>
  <c r="W32" i="13"/>
  <c r="AB10" i="6"/>
  <c r="V45" i="11"/>
  <c r="V15" i="16" s="1"/>
  <c r="V46" i="11"/>
  <c r="V21" i="16" s="1"/>
  <c r="V41" i="11"/>
  <c r="V13" i="16" s="1"/>
  <c r="V44" i="11"/>
  <c r="V20" i="16" s="1"/>
  <c r="V42" i="11"/>
  <c r="V19" i="16" s="1"/>
  <c r="V40" i="11"/>
  <c r="V43" i="11"/>
  <c r="V14" i="16" s="1"/>
  <c r="V10" i="16"/>
  <c r="V35" i="4"/>
  <c r="V35" i="13"/>
  <c r="W31" i="15"/>
  <c r="W33" i="15"/>
  <c r="W27" i="16" s="1"/>
  <c r="W32" i="15"/>
  <c r="W26" i="16" s="1"/>
  <c r="W34" i="15"/>
  <c r="W28" i="16" s="1"/>
  <c r="W32" i="12"/>
  <c r="W23" i="16" s="1"/>
  <c r="W33" i="12"/>
  <c r="W24" i="16" s="1"/>
  <c r="W34" i="12"/>
  <c r="W31" i="12"/>
  <c r="W32" i="4"/>
  <c r="W33" i="4"/>
  <c r="W11" i="16" s="1"/>
  <c r="W34" i="4"/>
  <c r="W12" i="16" s="1"/>
  <c r="W31" i="4"/>
  <c r="U34" i="9"/>
  <c r="U5" i="16"/>
  <c r="V7" i="16"/>
  <c r="V35" i="10"/>
  <c r="V4" i="16"/>
  <c r="V34" i="9"/>
  <c r="AE15" i="4"/>
  <c r="AF7" i="4"/>
  <c r="AF12" i="4" s="1"/>
  <c r="AF15" i="4" s="1"/>
  <c r="AE16" i="4"/>
  <c r="AE14" i="4"/>
  <c r="AE13" i="13"/>
  <c r="AE14" i="13"/>
  <c r="AD17" i="13"/>
  <c r="AF7" i="13"/>
  <c r="AF12" i="13" s="1"/>
  <c r="AF15" i="13" s="1"/>
  <c r="AE16" i="13"/>
  <c r="AE13" i="12"/>
  <c r="AE16" i="12"/>
  <c r="AF7" i="12"/>
  <c r="AF12" i="12" s="1"/>
  <c r="AF15" i="12" s="1"/>
  <c r="AE14" i="12"/>
  <c r="AF10" i="11"/>
  <c r="AF15" i="11" s="1"/>
  <c r="AD23" i="11"/>
  <c r="AE16" i="11"/>
  <c r="AE20" i="11"/>
  <c r="AE21" i="11"/>
  <c r="AE22" i="11"/>
  <c r="AE19" i="11"/>
  <c r="AE18" i="11"/>
  <c r="AE17" i="11"/>
  <c r="AC22" i="6"/>
  <c r="AC3" i="6"/>
  <c r="AA19" i="5"/>
  <c r="AD19" i="6" s="1"/>
  <c r="AD7" i="6" s="1"/>
  <c r="AA16" i="5"/>
  <c r="AD16" i="6" s="1"/>
  <c r="AD4" i="6" s="1"/>
  <c r="AA21" i="5"/>
  <c r="AD21" i="6" s="1"/>
  <c r="AD9" i="6" s="1"/>
  <c r="AA20" i="5"/>
  <c r="AD20" i="6" s="1"/>
  <c r="AD8" i="6" s="1"/>
  <c r="AA18" i="5"/>
  <c r="AD18" i="6" s="1"/>
  <c r="AD6" i="6" s="1"/>
  <c r="AA17" i="5"/>
  <c r="AD17" i="6" s="1"/>
  <c r="AD5" i="6" s="1"/>
  <c r="Z22" i="5"/>
  <c r="AA15" i="5"/>
  <c r="AD15" i="6" s="1"/>
  <c r="AB10" i="5"/>
  <c r="AB14" i="5" s="1"/>
  <c r="AE14" i="6" s="1"/>
  <c r="C38" i="1"/>
  <c r="C29" i="6" s="1"/>
  <c r="D37" i="1"/>
  <c r="DJ29" i="30" l="1"/>
  <c r="DO30" i="24"/>
  <c r="DO29" i="24"/>
  <c r="DF11" i="37"/>
  <c r="G11" i="37"/>
  <c r="G17" i="37"/>
  <c r="DF17" i="37"/>
  <c r="DF7" i="36"/>
  <c r="G7" i="36"/>
  <c r="DF23" i="37"/>
  <c r="G23" i="37"/>
  <c r="DF22" i="36"/>
  <c r="G22" i="36"/>
  <c r="DF18" i="36"/>
  <c r="G18" i="36"/>
  <c r="DF27" i="37"/>
  <c r="G27" i="37"/>
  <c r="DF28" i="37"/>
  <c r="G28" i="37"/>
  <c r="DF12" i="37"/>
  <c r="G12" i="37"/>
  <c r="DF6" i="36"/>
  <c r="G6" i="36"/>
  <c r="DF10" i="36"/>
  <c r="G10" i="36"/>
  <c r="G24" i="37"/>
  <c r="DF24" i="37"/>
  <c r="DF8" i="37"/>
  <c r="G8" i="37"/>
  <c r="DK7" i="30"/>
  <c r="L7" i="30"/>
  <c r="K8" i="32"/>
  <c r="DJ8" i="32"/>
  <c r="J26" i="32"/>
  <c r="DI26" i="32"/>
  <c r="L17" i="31"/>
  <c r="DK17" i="31"/>
  <c r="DG9" i="35"/>
  <c r="H9" i="35"/>
  <c r="J16" i="32"/>
  <c r="DI16" i="32"/>
  <c r="DI30" i="32" s="1"/>
  <c r="I25" i="33"/>
  <c r="DH25" i="33"/>
  <c r="DI27" i="33"/>
  <c r="J27" i="33"/>
  <c r="DH24" i="34"/>
  <c r="I24" i="34"/>
  <c r="DK22" i="30"/>
  <c r="L22" i="30"/>
  <c r="DM23" i="28"/>
  <c r="N23" i="28"/>
  <c r="DG14" i="35"/>
  <c r="H14" i="35"/>
  <c r="N10" i="27"/>
  <c r="DM10" i="27"/>
  <c r="DO19" i="26"/>
  <c r="P19" i="26"/>
  <c r="DM25" i="27"/>
  <c r="DM30" i="27" s="1"/>
  <c r="N25" i="27"/>
  <c r="Q13" i="24"/>
  <c r="DP13" i="24"/>
  <c r="DN26" i="27"/>
  <c r="O26" i="27"/>
  <c r="DM9" i="27"/>
  <c r="N9" i="27"/>
  <c r="DK10" i="30"/>
  <c r="L10" i="30"/>
  <c r="Q21" i="24"/>
  <c r="DP21" i="24"/>
  <c r="I17" i="34"/>
  <c r="DH17" i="34"/>
  <c r="DM4" i="25"/>
  <c r="DM29" i="25" s="1"/>
  <c r="N4" i="25"/>
  <c r="M29" i="25"/>
  <c r="P23" i="26"/>
  <c r="DO23" i="26"/>
  <c r="L15" i="31"/>
  <c r="DK15" i="31"/>
  <c r="G14" i="36"/>
  <c r="H19" i="35"/>
  <c r="DG19" i="35"/>
  <c r="K28" i="32"/>
  <c r="DJ28" i="32"/>
  <c r="DP14" i="24"/>
  <c r="Q14" i="24"/>
  <c r="DN18" i="26"/>
  <c r="O18" i="26"/>
  <c r="Q19" i="24"/>
  <c r="DP19" i="24"/>
  <c r="H29" i="32"/>
  <c r="DH5" i="32"/>
  <c r="DH29" i="32" s="1"/>
  <c r="I5" i="32"/>
  <c r="F9" i="37"/>
  <c r="DF9" i="37" s="1"/>
  <c r="U29" i="17"/>
  <c r="V4" i="17"/>
  <c r="DH30" i="32"/>
  <c r="L19" i="31"/>
  <c r="DK19" i="31"/>
  <c r="L20" i="31"/>
  <c r="DK20" i="31"/>
  <c r="G12" i="36"/>
  <c r="DG23" i="35"/>
  <c r="H23" i="35"/>
  <c r="K24" i="32"/>
  <c r="DJ24" i="32"/>
  <c r="DG18" i="33"/>
  <c r="DG30" i="33" s="1"/>
  <c r="H18" i="33"/>
  <c r="P16" i="25"/>
  <c r="DO16" i="25"/>
  <c r="DO30" i="25" s="1"/>
  <c r="F29" i="34"/>
  <c r="DF4" i="34"/>
  <c r="DF29" i="34" s="1"/>
  <c r="I26" i="33"/>
  <c r="DH26" i="33"/>
  <c r="K25" i="31"/>
  <c r="DJ25" i="31"/>
  <c r="DJ30" i="31" s="1"/>
  <c r="DK4" i="27"/>
  <c r="DK29" i="27" s="1"/>
  <c r="K29" i="27"/>
  <c r="L4" i="27"/>
  <c r="DH6" i="33"/>
  <c r="I6" i="33"/>
  <c r="DF6" i="37"/>
  <c r="F6" i="37"/>
  <c r="G6" i="37" s="1"/>
  <c r="DG24" i="35"/>
  <c r="H24" i="35"/>
  <c r="DI23" i="33"/>
  <c r="J23" i="33"/>
  <c r="I13" i="33"/>
  <c r="DH13" i="33"/>
  <c r="M7" i="28"/>
  <c r="DL7" i="28"/>
  <c r="DP12" i="25"/>
  <c r="Q12" i="25"/>
  <c r="F25" i="36"/>
  <c r="DF25" i="36" s="1"/>
  <c r="DK26" i="31"/>
  <c r="L26" i="31"/>
  <c r="L16" i="30"/>
  <c r="DK16" i="30"/>
  <c r="DK30" i="30" s="1"/>
  <c r="H5" i="33"/>
  <c r="DG5" i="33"/>
  <c r="Q15" i="24"/>
  <c r="DP15" i="24"/>
  <c r="DK6" i="30"/>
  <c r="L6" i="30"/>
  <c r="DP22" i="24"/>
  <c r="Q22" i="24"/>
  <c r="DK24" i="31"/>
  <c r="L24" i="31"/>
  <c r="G18" i="35"/>
  <c r="N17" i="28"/>
  <c r="DM17" i="28"/>
  <c r="DH4" i="31"/>
  <c r="DH29" i="31" s="1"/>
  <c r="I4" i="31"/>
  <c r="H29" i="31"/>
  <c r="Q25" i="24"/>
  <c r="DP25" i="24"/>
  <c r="N24" i="28"/>
  <c r="DM24" i="28"/>
  <c r="P6" i="25"/>
  <c r="DO6" i="25"/>
  <c r="DH16" i="33"/>
  <c r="I16" i="33"/>
  <c r="DG26" i="35"/>
  <c r="H26" i="35"/>
  <c r="DL20" i="28"/>
  <c r="M20" i="28"/>
  <c r="G4" i="34"/>
  <c r="S29" i="19"/>
  <c r="T4" i="19"/>
  <c r="AB7" i="60"/>
  <c r="AA29" i="60"/>
  <c r="P28" i="26"/>
  <c r="DO28" i="26"/>
  <c r="O16" i="26"/>
  <c r="DN16" i="26"/>
  <c r="I10" i="33"/>
  <c r="DH10" i="33"/>
  <c r="G11" i="36"/>
  <c r="DP30" i="24"/>
  <c r="DL25" i="30"/>
  <c r="M25" i="30"/>
  <c r="M19" i="28"/>
  <c r="DL19" i="28"/>
  <c r="M8" i="30"/>
  <c r="DL8" i="30"/>
  <c r="DN20" i="27"/>
  <c r="O20" i="27"/>
  <c r="I15" i="33"/>
  <c r="DH15" i="33"/>
  <c r="F16" i="36"/>
  <c r="DF16" i="36" s="1"/>
  <c r="DG4" i="33"/>
  <c r="DG29" i="33" s="1"/>
  <c r="G29" i="33"/>
  <c r="H4" i="33"/>
  <c r="J17" i="33"/>
  <c r="DI17" i="33"/>
  <c r="DL11" i="30"/>
  <c r="M11" i="30"/>
  <c r="H6" i="34"/>
  <c r="DG6" i="34"/>
  <c r="I21" i="33"/>
  <c r="DH21" i="33"/>
  <c r="I14" i="33"/>
  <c r="DH14" i="33"/>
  <c r="O14" i="27"/>
  <c r="DN14" i="27"/>
  <c r="F26" i="37"/>
  <c r="DF26" i="37" s="1"/>
  <c r="O17" i="26"/>
  <c r="DN17" i="26"/>
  <c r="DP26" i="25"/>
  <c r="Q26" i="25"/>
  <c r="DN19" i="27"/>
  <c r="O19" i="27"/>
  <c r="L5" i="30"/>
  <c r="DK5" i="30"/>
  <c r="DL25" i="28"/>
  <c r="M25" i="28"/>
  <c r="O29" i="23"/>
  <c r="DO4" i="23"/>
  <c r="DO29" i="23" s="1"/>
  <c r="P4" i="23"/>
  <c r="DM30" i="26"/>
  <c r="G27" i="36"/>
  <c r="DG30" i="34"/>
  <c r="BS19" i="22"/>
  <c r="DS19" i="22" s="1"/>
  <c r="BS19" i="25"/>
  <c r="BS19" i="31"/>
  <c r="BS19" i="34"/>
  <c r="BS19" i="39"/>
  <c r="BS19" i="41"/>
  <c r="BS19" i="44"/>
  <c r="BS19" i="49"/>
  <c r="BS19" i="52"/>
  <c r="BS19" i="56"/>
  <c r="BS19" i="60"/>
  <c r="DS19" i="60" s="1"/>
  <c r="BS19" i="17"/>
  <c r="DS19" i="17" s="1"/>
  <c r="BS19" i="27"/>
  <c r="BS19" i="23"/>
  <c r="DS19" i="23" s="1"/>
  <c r="BS19" i="35"/>
  <c r="BS19" i="37"/>
  <c r="BS19" i="43"/>
  <c r="BS19" i="45"/>
  <c r="BS19" i="48"/>
  <c r="BS19" i="54"/>
  <c r="C21" i="37"/>
  <c r="D21" i="37" s="1"/>
  <c r="E21" i="37" s="1"/>
  <c r="B21" i="38"/>
  <c r="B20" i="39"/>
  <c r="C20" i="38"/>
  <c r="DR17" i="25"/>
  <c r="S17" i="25"/>
  <c r="P24" i="61"/>
  <c r="DN14" i="28"/>
  <c r="O14" i="28"/>
  <c r="T9" i="24"/>
  <c r="L4" i="30"/>
  <c r="DK4" i="30"/>
  <c r="K29" i="30"/>
  <c r="V22" i="21"/>
  <c r="S29" i="21"/>
  <c r="T4" i="21"/>
  <c r="DG22" i="36"/>
  <c r="H22" i="36"/>
  <c r="DN26" i="30"/>
  <c r="O26" i="30"/>
  <c r="Y11" i="17"/>
  <c r="U8" i="23"/>
  <c r="S9" i="25"/>
  <c r="DR9" i="25"/>
  <c r="W21" i="20"/>
  <c r="DK11" i="33"/>
  <c r="L11" i="33"/>
  <c r="DL5" i="31"/>
  <c r="M5" i="31"/>
  <c r="X17" i="20"/>
  <c r="W19" i="20"/>
  <c r="M4" i="28"/>
  <c r="DL4" i="28"/>
  <c r="DL29" i="28" s="1"/>
  <c r="L29" i="28"/>
  <c r="X28" i="18"/>
  <c r="AI4" i="60"/>
  <c r="DN27" i="30"/>
  <c r="O27" i="30"/>
  <c r="Y24" i="18"/>
  <c r="DG11" i="37"/>
  <c r="H11" i="37"/>
  <c r="X23" i="20"/>
  <c r="X17" i="18"/>
  <c r="DR8" i="25"/>
  <c r="S8" i="25"/>
  <c r="U9" i="23"/>
  <c r="DM20" i="30"/>
  <c r="N20" i="30"/>
  <c r="R21" i="26"/>
  <c r="DQ21" i="26"/>
  <c r="U18" i="21"/>
  <c r="Y9" i="19"/>
  <c r="BS20" i="59"/>
  <c r="BS20" i="58"/>
  <c r="BS20" i="57"/>
  <c r="BS20" i="56"/>
  <c r="BS20" i="55"/>
  <c r="BS20" i="53"/>
  <c r="BS20" i="54"/>
  <c r="BS20" i="52"/>
  <c r="BS20" i="51"/>
  <c r="BS20" i="50"/>
  <c r="BS20" i="49"/>
  <c r="BS20" i="48"/>
  <c r="BS20" i="44"/>
  <c r="BS20" i="45"/>
  <c r="BS20" i="47"/>
  <c r="BS20" i="46"/>
  <c r="BS20" i="43"/>
  <c r="BS20" i="41"/>
  <c r="BS20" i="42"/>
  <c r="BS20" i="40"/>
  <c r="BS20" i="38"/>
  <c r="BS20" i="37"/>
  <c r="BS20" i="39"/>
  <c r="BS20" i="36"/>
  <c r="BS20" i="34"/>
  <c r="BS20" i="32"/>
  <c r="BS20" i="35"/>
  <c r="BS20" i="33"/>
  <c r="BS20" i="31"/>
  <c r="BS20" i="30"/>
  <c r="BS20" i="27"/>
  <c r="BS20" i="25"/>
  <c r="BS20" i="28"/>
  <c r="BS20" i="26"/>
  <c r="BS20" i="24"/>
  <c r="BS20" i="23"/>
  <c r="DS20" i="23" s="1"/>
  <c r="BS20" i="22"/>
  <c r="DS20" i="22" s="1"/>
  <c r="BS20" i="19"/>
  <c r="DS20" i="19" s="1"/>
  <c r="BS20" i="20"/>
  <c r="DS20" i="20" s="1"/>
  <c r="BS20" i="21"/>
  <c r="DS20" i="21" s="1"/>
  <c r="BS20" i="18"/>
  <c r="DS20" i="18" s="1"/>
  <c r="BS20" i="17"/>
  <c r="DS20" i="17" s="1"/>
  <c r="BS20" i="60"/>
  <c r="DS20" i="60" s="1"/>
  <c r="P22" i="61"/>
  <c r="V8" i="22"/>
  <c r="W20" i="20"/>
  <c r="J21" i="35"/>
  <c r="DI21" i="35"/>
  <c r="J17" i="35"/>
  <c r="DI17" i="35"/>
  <c r="DI19" i="34"/>
  <c r="J19" i="34"/>
  <c r="P7" i="61"/>
  <c r="AF20" i="60"/>
  <c r="AF12" i="60"/>
  <c r="Y14" i="18"/>
  <c r="AJ6" i="60"/>
  <c r="Y27" i="19"/>
  <c r="DM21" i="31"/>
  <c r="N21" i="31"/>
  <c r="DQ18" i="24"/>
  <c r="R18" i="24"/>
  <c r="BS21" i="59"/>
  <c r="BS21" i="58"/>
  <c r="BS21" i="57"/>
  <c r="BS21" i="56"/>
  <c r="BS21" i="55"/>
  <c r="BS21" i="54"/>
  <c r="BS21" i="53"/>
  <c r="BS21" i="52"/>
  <c r="BS21" i="51"/>
  <c r="BS21" i="49"/>
  <c r="BS21" i="50"/>
  <c r="BS21" i="48"/>
  <c r="BS21" i="47"/>
  <c r="BS21" i="46"/>
  <c r="BS21" i="44"/>
  <c r="BS21" i="45"/>
  <c r="BS21" i="42"/>
  <c r="BS21" i="40"/>
  <c r="BS21" i="43"/>
  <c r="BS21" i="41"/>
  <c r="BS21" i="39"/>
  <c r="BS21" i="36"/>
  <c r="BS21" i="38"/>
  <c r="BS21" i="37"/>
  <c r="BS21" i="34"/>
  <c r="BS21" i="35"/>
  <c r="BS21" i="33"/>
  <c r="BS21" i="32"/>
  <c r="BS21" i="30"/>
  <c r="BS21" i="28"/>
  <c r="BS21" i="26"/>
  <c r="BS21" i="24"/>
  <c r="BS21" i="23"/>
  <c r="DS21" i="23" s="1"/>
  <c r="BS21" i="31"/>
  <c r="BS21" i="27"/>
  <c r="BS21" i="25"/>
  <c r="BS21" i="21"/>
  <c r="DS21" i="21" s="1"/>
  <c r="BS21" i="20"/>
  <c r="DS21" i="20" s="1"/>
  <c r="BS21" i="17"/>
  <c r="DS21" i="17" s="1"/>
  <c r="BS21" i="18"/>
  <c r="DS21" i="18" s="1"/>
  <c r="BS21" i="22"/>
  <c r="DS21" i="22" s="1"/>
  <c r="BS21" i="19"/>
  <c r="DS21" i="19" s="1"/>
  <c r="BS21" i="60"/>
  <c r="DS21" i="60" s="1"/>
  <c r="BS11" i="59"/>
  <c r="BS11" i="58"/>
  <c r="BS11" i="57"/>
  <c r="BS11" i="56"/>
  <c r="BS11" i="54"/>
  <c r="BS11" i="55"/>
  <c r="BS11" i="52"/>
  <c r="BS11" i="53"/>
  <c r="BS11" i="50"/>
  <c r="BS11" i="51"/>
  <c r="BS11" i="48"/>
  <c r="BS11" i="49"/>
  <c r="BS11" i="46"/>
  <c r="BS11" i="45"/>
  <c r="BS11" i="44"/>
  <c r="BS11" i="47"/>
  <c r="BS11" i="43"/>
  <c r="BS11" i="42"/>
  <c r="BS11" i="41"/>
  <c r="BS11" i="40"/>
  <c r="BS11" i="37"/>
  <c r="BS11" i="36"/>
  <c r="BS11" i="39"/>
  <c r="BS11" i="38"/>
  <c r="BS11" i="33"/>
  <c r="BS11" i="34"/>
  <c r="BS11" i="32"/>
  <c r="BS11" i="35"/>
  <c r="BS11" i="30"/>
  <c r="BS11" i="26"/>
  <c r="BS11" i="24"/>
  <c r="BS11" i="31"/>
  <c r="BS11" i="27"/>
  <c r="BS11" i="25"/>
  <c r="BS11" i="28"/>
  <c r="BS11" i="23"/>
  <c r="DS11" i="23" s="1"/>
  <c r="BS11" i="18"/>
  <c r="DS11" i="18" s="1"/>
  <c r="BS11" i="22"/>
  <c r="DS11" i="22" s="1"/>
  <c r="BS11" i="21"/>
  <c r="DS11" i="21" s="1"/>
  <c r="BS11" i="17"/>
  <c r="DS11" i="17" s="1"/>
  <c r="BS11" i="19"/>
  <c r="DS11" i="19" s="1"/>
  <c r="BS11" i="20"/>
  <c r="DS11" i="20" s="1"/>
  <c r="BS11" i="60"/>
  <c r="DS11" i="60" s="1"/>
  <c r="W6" i="20"/>
  <c r="DQ26" i="26"/>
  <c r="R26" i="26"/>
  <c r="BS8" i="59"/>
  <c r="BS8" i="58"/>
  <c r="BS8" i="57"/>
  <c r="BS8" i="56"/>
  <c r="BS8" i="55"/>
  <c r="BS8" i="54"/>
  <c r="BS8" i="53"/>
  <c r="BS8" i="52"/>
  <c r="BS8" i="51"/>
  <c r="BS8" i="50"/>
  <c r="BS8" i="49"/>
  <c r="BS8" i="48"/>
  <c r="BS8" i="47"/>
  <c r="BS8" i="46"/>
  <c r="BS8" i="45"/>
  <c r="BS8" i="44"/>
  <c r="BS8" i="41"/>
  <c r="BS8" i="40"/>
  <c r="BS8" i="43"/>
  <c r="BS8" i="42"/>
  <c r="BS8" i="38"/>
  <c r="BS8" i="37"/>
  <c r="BS8" i="36"/>
  <c r="BS8" i="39"/>
  <c r="BS8" i="35"/>
  <c r="BS8" i="34"/>
  <c r="BS8" i="33"/>
  <c r="BS8" i="28"/>
  <c r="BS8" i="32"/>
  <c r="BS8" i="25"/>
  <c r="BS8" i="24"/>
  <c r="DS8" i="24" s="1"/>
  <c r="BS8" i="27"/>
  <c r="BS8" i="26"/>
  <c r="BS8" i="31"/>
  <c r="BS8" i="30"/>
  <c r="BS8" i="20"/>
  <c r="DS8" i="20" s="1"/>
  <c r="BS8" i="19"/>
  <c r="DS8" i="19" s="1"/>
  <c r="BS8" i="23"/>
  <c r="DS8" i="23" s="1"/>
  <c r="BS8" i="21"/>
  <c r="DS8" i="21" s="1"/>
  <c r="BS8" i="17"/>
  <c r="DS8" i="17" s="1"/>
  <c r="BS8" i="22"/>
  <c r="DS8" i="22" s="1"/>
  <c r="BS8" i="18"/>
  <c r="DS8" i="18" s="1"/>
  <c r="BS8" i="60"/>
  <c r="DS8" i="60" s="1"/>
  <c r="Y17" i="19"/>
  <c r="AF21" i="60"/>
  <c r="V29" i="18"/>
  <c r="W4" i="18"/>
  <c r="DH8" i="36"/>
  <c r="I8" i="36"/>
  <c r="Y26" i="19"/>
  <c r="DR30" i="21"/>
  <c r="DR30" i="18"/>
  <c r="DH28" i="36"/>
  <c r="I28" i="36"/>
  <c r="Y28" i="19"/>
  <c r="Q12" i="27"/>
  <c r="DP12" i="27"/>
  <c r="DN6" i="28"/>
  <c r="O6" i="28"/>
  <c r="V13" i="21"/>
  <c r="BS13" i="59"/>
  <c r="BS13" i="58"/>
  <c r="BS13" i="57"/>
  <c r="BS13" i="56"/>
  <c r="BS13" i="55"/>
  <c r="BS13" i="54"/>
  <c r="BS13" i="52"/>
  <c r="BS13" i="53"/>
  <c r="BS13" i="51"/>
  <c r="BS13" i="50"/>
  <c r="BS13" i="49"/>
  <c r="BS13" i="48"/>
  <c r="BS13" i="45"/>
  <c r="BS13" i="44"/>
  <c r="BS13" i="47"/>
  <c r="BS13" i="46"/>
  <c r="BS13" i="43"/>
  <c r="BS13" i="42"/>
  <c r="BS13" i="41"/>
  <c r="BS13" i="40"/>
  <c r="BS13" i="39"/>
  <c r="BS13" i="38"/>
  <c r="BS13" i="37"/>
  <c r="BS13" i="36"/>
  <c r="BS13" i="35"/>
  <c r="BS13" i="33"/>
  <c r="BS13" i="34"/>
  <c r="BS13" i="30"/>
  <c r="BS13" i="28"/>
  <c r="BS13" i="32"/>
  <c r="BS13" i="31"/>
  <c r="BS13" i="27"/>
  <c r="BS13" i="26"/>
  <c r="BS13" i="25"/>
  <c r="BS13" i="24"/>
  <c r="BS13" i="20"/>
  <c r="DS13" i="20" s="1"/>
  <c r="BS13" i="23"/>
  <c r="DS13" i="23" s="1"/>
  <c r="BS13" i="17"/>
  <c r="DS13" i="17" s="1"/>
  <c r="BS13" i="22"/>
  <c r="DS13" i="22" s="1"/>
  <c r="BS13" i="19"/>
  <c r="DS13" i="19" s="1"/>
  <c r="BS13" i="18"/>
  <c r="DS13" i="18" s="1"/>
  <c r="BS13" i="21"/>
  <c r="DS13" i="21" s="1"/>
  <c r="BS13" i="60"/>
  <c r="DS13" i="60" s="1"/>
  <c r="V21" i="22"/>
  <c r="DQ15" i="25"/>
  <c r="R15" i="25"/>
  <c r="J8" i="35"/>
  <c r="DI8" i="35"/>
  <c r="Q13" i="27"/>
  <c r="DP13" i="27"/>
  <c r="Y17" i="17"/>
  <c r="DQ24" i="26"/>
  <c r="R24" i="26"/>
  <c r="P23" i="61"/>
  <c r="DI7" i="34"/>
  <c r="J7" i="34"/>
  <c r="Y8" i="19"/>
  <c r="H8" i="37"/>
  <c r="DG8" i="37"/>
  <c r="P15" i="61"/>
  <c r="X14" i="19"/>
  <c r="DP10" i="26"/>
  <c r="Q10" i="26"/>
  <c r="V19" i="21"/>
  <c r="I24" i="36"/>
  <c r="DH24" i="36"/>
  <c r="X6" i="19"/>
  <c r="AF19" i="60"/>
  <c r="W14" i="20"/>
  <c r="AF28" i="60"/>
  <c r="DH22" i="35"/>
  <c r="I22" i="35"/>
  <c r="P27" i="61"/>
  <c r="AF14" i="60"/>
  <c r="AF27" i="60"/>
  <c r="AF8" i="60"/>
  <c r="AF24" i="60"/>
  <c r="DQ21" i="25"/>
  <c r="R21" i="25"/>
  <c r="DH26" i="36"/>
  <c r="I26" i="36"/>
  <c r="L28" i="33"/>
  <c r="DK28" i="33"/>
  <c r="DQ13" i="25"/>
  <c r="R13" i="25"/>
  <c r="DN4" i="26"/>
  <c r="DN29" i="26" s="1"/>
  <c r="N29" i="26"/>
  <c r="O4" i="26"/>
  <c r="V5" i="21"/>
  <c r="DH21" i="36"/>
  <c r="I21" i="36"/>
  <c r="DN10" i="28"/>
  <c r="O10" i="28"/>
  <c r="B29" i="36"/>
  <c r="U17" i="23"/>
  <c r="N15" i="30"/>
  <c r="DM15" i="30"/>
  <c r="B22" i="38"/>
  <c r="C22" i="37"/>
  <c r="D22" i="37" s="1"/>
  <c r="E22" i="37" s="1"/>
  <c r="F22" i="37" s="1"/>
  <c r="Y11" i="19"/>
  <c r="DP8" i="27"/>
  <c r="Q8" i="27"/>
  <c r="X15" i="19"/>
  <c r="U14" i="23"/>
  <c r="P12" i="28"/>
  <c r="DO12" i="28"/>
  <c r="W25" i="20"/>
  <c r="T7" i="23"/>
  <c r="V26" i="22"/>
  <c r="C7" i="37"/>
  <c r="D7" i="37" s="1"/>
  <c r="E7" i="37" s="1"/>
  <c r="F7" i="37" s="1"/>
  <c r="DF7" i="37" s="1"/>
  <c r="B7" i="38"/>
  <c r="B12" i="39"/>
  <c r="C12" i="38"/>
  <c r="D12" i="38" s="1"/>
  <c r="E12" i="38" s="1"/>
  <c r="F12" i="38" s="1"/>
  <c r="B26" i="39"/>
  <c r="C26" i="38"/>
  <c r="D26" i="38" s="1"/>
  <c r="E26" i="38" s="1"/>
  <c r="F26" i="38" s="1"/>
  <c r="C19" i="37"/>
  <c r="D19" i="37" s="1"/>
  <c r="E19" i="37" s="1"/>
  <c r="B19" i="38"/>
  <c r="C15" i="37"/>
  <c r="D15" i="37" s="1"/>
  <c r="E15" i="37" s="1"/>
  <c r="B15" i="38"/>
  <c r="B13" i="39"/>
  <c r="C13" i="38"/>
  <c r="B15" i="39"/>
  <c r="C15" i="38"/>
  <c r="D15" i="38" s="1"/>
  <c r="E15" i="38" s="1"/>
  <c r="DM8" i="31"/>
  <c r="N8" i="31"/>
  <c r="DL27" i="32"/>
  <c r="M27" i="32"/>
  <c r="U9" i="22"/>
  <c r="DL14" i="32"/>
  <c r="M14" i="32"/>
  <c r="DR28" i="25"/>
  <c r="S28" i="25"/>
  <c r="V18" i="20"/>
  <c r="DP6" i="26"/>
  <c r="Q6" i="26"/>
  <c r="BS9" i="59"/>
  <c r="BS9" i="58"/>
  <c r="BS9" i="57"/>
  <c r="BS9" i="56"/>
  <c r="BS9" i="55"/>
  <c r="BS9" i="54"/>
  <c r="BS9" i="52"/>
  <c r="BS9" i="53"/>
  <c r="BS9" i="50"/>
  <c r="BS9" i="51"/>
  <c r="BS9" i="48"/>
  <c r="BS9" i="49"/>
  <c r="BS9" i="46"/>
  <c r="BS9" i="45"/>
  <c r="BS9" i="44"/>
  <c r="BS9" i="47"/>
  <c r="BS9" i="43"/>
  <c r="BS9" i="42"/>
  <c r="BS9" i="41"/>
  <c r="BS9" i="40"/>
  <c r="BS9" i="37"/>
  <c r="BS9" i="36"/>
  <c r="BS9" i="39"/>
  <c r="BS9" i="38"/>
  <c r="BS9" i="34"/>
  <c r="BS9" i="33"/>
  <c r="BS9" i="35"/>
  <c r="BS9" i="27"/>
  <c r="BS9" i="26"/>
  <c r="BS9" i="25"/>
  <c r="BS9" i="32"/>
  <c r="BS9" i="30"/>
  <c r="BS9" i="28"/>
  <c r="BS9" i="31"/>
  <c r="BS9" i="24"/>
  <c r="DS9" i="24" s="1"/>
  <c r="BS9" i="22"/>
  <c r="DS9" i="22" s="1"/>
  <c r="BS9" i="20"/>
  <c r="DS9" i="20" s="1"/>
  <c r="BS9" i="19"/>
  <c r="DS9" i="19" s="1"/>
  <c r="BS9" i="18"/>
  <c r="DS9" i="18" s="1"/>
  <c r="BS9" i="23"/>
  <c r="DS9" i="23" s="1"/>
  <c r="BS9" i="21"/>
  <c r="DS9" i="21" s="1"/>
  <c r="BS9" i="17"/>
  <c r="DS9" i="17" s="1"/>
  <c r="BS9" i="60"/>
  <c r="DS9" i="60" s="1"/>
  <c r="DP24" i="27"/>
  <c r="Q24" i="27"/>
  <c r="W28" i="21"/>
  <c r="W16" i="18"/>
  <c r="X13" i="18"/>
  <c r="J25" i="34"/>
  <c r="DI25" i="34"/>
  <c r="Y23" i="19"/>
  <c r="X26" i="20"/>
  <c r="DI15" i="34"/>
  <c r="J15" i="34"/>
  <c r="DL16" i="31"/>
  <c r="M16" i="31"/>
  <c r="DN9" i="30"/>
  <c r="O9" i="30"/>
  <c r="O23" i="30"/>
  <c r="DN23" i="30"/>
  <c r="X13" i="19"/>
  <c r="R15" i="26"/>
  <c r="DQ15" i="26"/>
  <c r="X26" i="18"/>
  <c r="X21" i="19"/>
  <c r="W5" i="18"/>
  <c r="X11" i="18"/>
  <c r="DG7" i="36"/>
  <c r="H7" i="36"/>
  <c r="BS25" i="59"/>
  <c r="BS25" i="58"/>
  <c r="BS25" i="57"/>
  <c r="BS25" i="56"/>
  <c r="BS25" i="55"/>
  <c r="BS25" i="53"/>
  <c r="BS25" i="54"/>
  <c r="BS25" i="51"/>
  <c r="BS25" i="52"/>
  <c r="BS25" i="49"/>
  <c r="BS25" i="50"/>
  <c r="BS25" i="48"/>
  <c r="BS25" i="47"/>
  <c r="BS25" i="46"/>
  <c r="BS25" i="44"/>
  <c r="BS25" i="43"/>
  <c r="BS25" i="45"/>
  <c r="BS25" i="42"/>
  <c r="BS25" i="40"/>
  <c r="BS25" i="41"/>
  <c r="BS25" i="37"/>
  <c r="BS25" i="36"/>
  <c r="BS25" i="39"/>
  <c r="BS25" i="38"/>
  <c r="BS25" i="35"/>
  <c r="BS25" i="32"/>
  <c r="BS25" i="33"/>
  <c r="BS25" i="34"/>
  <c r="BS25" i="27"/>
  <c r="BS25" i="26"/>
  <c r="BS25" i="23"/>
  <c r="BS25" i="30"/>
  <c r="BS25" i="25"/>
  <c r="BS25" i="24"/>
  <c r="BS25" i="28"/>
  <c r="BS25" i="31"/>
  <c r="BS25" i="22"/>
  <c r="DS25" i="22" s="1"/>
  <c r="BS25" i="18"/>
  <c r="DS25" i="18" s="1"/>
  <c r="BS25" i="21"/>
  <c r="DS25" i="21" s="1"/>
  <c r="BS25" i="20"/>
  <c r="DS25" i="20" s="1"/>
  <c r="BS25" i="19"/>
  <c r="DS25" i="19" s="1"/>
  <c r="BS25" i="17"/>
  <c r="DS25" i="17" s="1"/>
  <c r="BS25" i="60"/>
  <c r="DS25" i="60" s="1"/>
  <c r="DQ27" i="26"/>
  <c r="R27" i="26"/>
  <c r="DH23" i="36"/>
  <c r="I23" i="36"/>
  <c r="S4" i="22"/>
  <c r="R29" i="22"/>
  <c r="T27" i="24"/>
  <c r="T22" i="23"/>
  <c r="K8" i="34"/>
  <c r="DJ8" i="34"/>
  <c r="U12" i="23"/>
  <c r="DG17" i="37"/>
  <c r="H17" i="37"/>
  <c r="P22" i="27"/>
  <c r="DO22" i="27"/>
  <c r="DR7" i="24"/>
  <c r="S7" i="24"/>
  <c r="W18" i="19"/>
  <c r="T28" i="24"/>
  <c r="DR26" i="24"/>
  <c r="S26" i="24"/>
  <c r="X10" i="18"/>
  <c r="DN24" i="30"/>
  <c r="O24" i="30"/>
  <c r="DL18" i="30"/>
  <c r="M18" i="30"/>
  <c r="S6" i="24"/>
  <c r="DR6" i="24"/>
  <c r="BS28" i="59"/>
  <c r="BS28" i="58"/>
  <c r="BS28" i="57"/>
  <c r="BS28" i="56"/>
  <c r="BS28" i="55"/>
  <c r="BS28" i="54"/>
  <c r="BS28" i="53"/>
  <c r="BS28" i="52"/>
  <c r="BS28" i="51"/>
  <c r="BS28" i="49"/>
  <c r="BS28" i="50"/>
  <c r="BS28" i="47"/>
  <c r="BS28" i="48"/>
  <c r="BS28" i="46"/>
  <c r="BS28" i="45"/>
  <c r="BS28" i="44"/>
  <c r="BS28" i="42"/>
  <c r="BS28" i="43"/>
  <c r="BS28" i="41"/>
  <c r="BS28" i="40"/>
  <c r="BS28" i="37"/>
  <c r="BS28" i="39"/>
  <c r="BS28" i="38"/>
  <c r="BS28" i="36"/>
  <c r="BS28" i="35"/>
  <c r="BS28" i="34"/>
  <c r="BS28" i="32"/>
  <c r="BS28" i="33"/>
  <c r="BS28" i="27"/>
  <c r="BS28" i="26"/>
  <c r="BS28" i="25"/>
  <c r="BS28" i="24"/>
  <c r="DS28" i="24" s="1"/>
  <c r="BS28" i="23"/>
  <c r="DS28" i="23" s="1"/>
  <c r="BS28" i="28"/>
  <c r="BS28" i="31"/>
  <c r="BS28" i="30"/>
  <c r="BS28" i="22"/>
  <c r="DS28" i="22" s="1"/>
  <c r="BS28" i="19"/>
  <c r="DS28" i="19" s="1"/>
  <c r="BS28" i="18"/>
  <c r="DS28" i="18" s="1"/>
  <c r="BS28" i="21"/>
  <c r="DS28" i="21" s="1"/>
  <c r="BS28" i="20"/>
  <c r="DS28" i="20" s="1"/>
  <c r="BS28" i="17"/>
  <c r="DS28" i="17" s="1"/>
  <c r="BS28" i="60"/>
  <c r="DS28" i="60" s="1"/>
  <c r="V28" i="22"/>
  <c r="J11" i="35"/>
  <c r="DI11" i="35"/>
  <c r="J15" i="35"/>
  <c r="DI15" i="35"/>
  <c r="L22" i="32"/>
  <c r="DK22" i="32"/>
  <c r="DH10" i="35"/>
  <c r="I10" i="35"/>
  <c r="Q19" i="61"/>
  <c r="N18" i="28"/>
  <c r="DM18" i="28"/>
  <c r="P20" i="61"/>
  <c r="X20" i="19"/>
  <c r="U7" i="22"/>
  <c r="W24" i="21"/>
  <c r="BS22" i="59"/>
  <c r="BS22" i="58"/>
  <c r="BS22" i="57"/>
  <c r="BS22" i="56"/>
  <c r="BS22" i="55"/>
  <c r="BS22" i="54"/>
  <c r="BS22" i="53"/>
  <c r="BS22" i="52"/>
  <c r="BS22" i="51"/>
  <c r="BS22" i="50"/>
  <c r="BS22" i="49"/>
  <c r="BS22" i="48"/>
  <c r="BS22" i="44"/>
  <c r="BS22" i="47"/>
  <c r="BS22" i="45"/>
  <c r="BS22" i="46"/>
  <c r="BS22" i="40"/>
  <c r="BS22" i="43"/>
  <c r="BS22" i="41"/>
  <c r="BS22" i="42"/>
  <c r="BS22" i="38"/>
  <c r="BS22" i="37"/>
  <c r="BS22" i="39"/>
  <c r="BS22" i="36"/>
  <c r="BS22" i="35"/>
  <c r="BS22" i="32"/>
  <c r="BS22" i="34"/>
  <c r="BS22" i="33"/>
  <c r="BS22" i="27"/>
  <c r="BS22" i="25"/>
  <c r="BS22" i="23"/>
  <c r="DS22" i="23" s="1"/>
  <c r="BS22" i="31"/>
  <c r="BS22" i="26"/>
  <c r="BS22" i="24"/>
  <c r="BS22" i="30"/>
  <c r="BS22" i="28"/>
  <c r="BS22" i="21"/>
  <c r="DS22" i="21" s="1"/>
  <c r="BS22" i="20"/>
  <c r="DS22" i="20" s="1"/>
  <c r="BS22" i="19"/>
  <c r="DS22" i="19" s="1"/>
  <c r="BS22" i="18"/>
  <c r="DS22" i="18" s="1"/>
  <c r="BS22" i="22"/>
  <c r="DS22" i="22" s="1"/>
  <c r="BS22" i="17"/>
  <c r="DS22" i="17" s="1"/>
  <c r="BS22" i="60"/>
  <c r="DS22" i="60" s="1"/>
  <c r="V9" i="21"/>
  <c r="AE10" i="60"/>
  <c r="V14" i="21"/>
  <c r="D4" i="36"/>
  <c r="E4" i="36" s="1"/>
  <c r="F4" i="36" s="1"/>
  <c r="W10" i="20"/>
  <c r="DP4" i="24"/>
  <c r="DP29" i="24" s="1"/>
  <c r="P29" i="24"/>
  <c r="Q4" i="24"/>
  <c r="X22" i="18"/>
  <c r="O4" i="61"/>
  <c r="O4" i="78" s="1"/>
  <c r="R22" i="25"/>
  <c r="DQ22" i="25"/>
  <c r="DQ14" i="26"/>
  <c r="R14" i="26"/>
  <c r="BS12" i="59"/>
  <c r="BS12" i="58"/>
  <c r="BS12" i="57"/>
  <c r="BS12" i="56"/>
  <c r="BS12" i="54"/>
  <c r="BS12" i="55"/>
  <c r="BS12" i="53"/>
  <c r="BS12" i="52"/>
  <c r="BS12" i="50"/>
  <c r="BS12" i="51"/>
  <c r="BS12" i="48"/>
  <c r="BS12" i="49"/>
  <c r="BS12" i="47"/>
  <c r="BS12" i="46"/>
  <c r="BS12" i="45"/>
  <c r="BS12" i="44"/>
  <c r="BS12" i="43"/>
  <c r="BS12" i="42"/>
  <c r="BS12" i="41"/>
  <c r="BS12" i="40"/>
  <c r="BS12" i="39"/>
  <c r="BS12" i="38"/>
  <c r="BS12" i="37"/>
  <c r="BS12" i="36"/>
  <c r="BS12" i="34"/>
  <c r="BS12" i="35"/>
  <c r="BS12" i="33"/>
  <c r="BS12" i="27"/>
  <c r="BS12" i="32"/>
  <c r="BS12" i="28"/>
  <c r="BS12" i="31"/>
  <c r="BS12" i="30"/>
  <c r="BS12" i="26"/>
  <c r="BS12" i="25"/>
  <c r="BS12" i="24"/>
  <c r="DS12" i="24" s="1"/>
  <c r="BS12" i="22"/>
  <c r="DS12" i="22" s="1"/>
  <c r="BS12" i="19"/>
  <c r="DS12" i="19" s="1"/>
  <c r="BS12" i="21"/>
  <c r="DS12" i="21" s="1"/>
  <c r="BS12" i="20"/>
  <c r="DS12" i="20" s="1"/>
  <c r="BS12" i="23"/>
  <c r="DS12" i="23" s="1"/>
  <c r="BS12" i="18"/>
  <c r="DS12" i="18" s="1"/>
  <c r="BS12" i="17"/>
  <c r="DS12" i="17" s="1"/>
  <c r="BS12" i="60"/>
  <c r="DS12" i="60" s="1"/>
  <c r="S10" i="24"/>
  <c r="DR10" i="24"/>
  <c r="P27" i="28"/>
  <c r="DO27" i="28"/>
  <c r="J20" i="35"/>
  <c r="DI20" i="35"/>
  <c r="V24" i="22"/>
  <c r="DI14" i="34"/>
  <c r="J14" i="34"/>
  <c r="DO28" i="28"/>
  <c r="P28" i="28"/>
  <c r="U20" i="23"/>
  <c r="W23" i="21"/>
  <c r="DL13" i="32"/>
  <c r="M13" i="32"/>
  <c r="R7" i="25"/>
  <c r="DQ7" i="25"/>
  <c r="U6" i="22"/>
  <c r="V17" i="22"/>
  <c r="J27" i="35"/>
  <c r="DI27" i="35"/>
  <c r="V12" i="22"/>
  <c r="U18" i="22"/>
  <c r="DG10" i="36"/>
  <c r="H10" i="36"/>
  <c r="T24" i="24"/>
  <c r="P5" i="61"/>
  <c r="O13" i="28"/>
  <c r="DN13" i="28"/>
  <c r="W15" i="20"/>
  <c r="DR30" i="60"/>
  <c r="X21" i="18"/>
  <c r="T17" i="24"/>
  <c r="AE22" i="60"/>
  <c r="V7" i="21"/>
  <c r="DJ26" i="34"/>
  <c r="K26" i="34"/>
  <c r="I16" i="34"/>
  <c r="DH16" i="34"/>
  <c r="K20" i="33"/>
  <c r="DJ20" i="33"/>
  <c r="X23" i="18"/>
  <c r="V6" i="21"/>
  <c r="Z14" i="17"/>
  <c r="BS14" i="59"/>
  <c r="BS14" i="58"/>
  <c r="BS14" i="57"/>
  <c r="BS14" i="56"/>
  <c r="BS14" i="55"/>
  <c r="BS14" i="54"/>
  <c r="BS14" i="53"/>
  <c r="BS14" i="52"/>
  <c r="BS14" i="50"/>
  <c r="BS14" i="51"/>
  <c r="BS14" i="48"/>
  <c r="BS14" i="49"/>
  <c r="BS14" i="47"/>
  <c r="BS14" i="46"/>
  <c r="BS14" i="45"/>
  <c r="BS14" i="44"/>
  <c r="BS14" i="42"/>
  <c r="BS14" i="41"/>
  <c r="BS14" i="40"/>
  <c r="BS14" i="43"/>
  <c r="BS14" i="37"/>
  <c r="BS14" i="39"/>
  <c r="BS14" i="38"/>
  <c r="BS14" i="36"/>
  <c r="BS14" i="34"/>
  <c r="BS14" i="32"/>
  <c r="BS14" i="35"/>
  <c r="BS14" i="33"/>
  <c r="BS14" i="26"/>
  <c r="BS14" i="27"/>
  <c r="BS14" i="25"/>
  <c r="BS14" i="31"/>
  <c r="BS14" i="24"/>
  <c r="BS14" i="30"/>
  <c r="BS14" i="28"/>
  <c r="BS14" i="23"/>
  <c r="DS14" i="23" s="1"/>
  <c r="BS14" i="19"/>
  <c r="DS14" i="19" s="1"/>
  <c r="BS14" i="22"/>
  <c r="DS14" i="22" s="1"/>
  <c r="BS14" i="18"/>
  <c r="DS14" i="18" s="1"/>
  <c r="BS14" i="21"/>
  <c r="DS14" i="21" s="1"/>
  <c r="BS14" i="20"/>
  <c r="DS14" i="20" s="1"/>
  <c r="BS14" i="17"/>
  <c r="DS14" i="17" s="1"/>
  <c r="BS14" i="60"/>
  <c r="DS14" i="60" s="1"/>
  <c r="V15" i="22"/>
  <c r="DM12" i="31"/>
  <c r="N12" i="31"/>
  <c r="AF11" i="60"/>
  <c r="U15" i="23"/>
  <c r="U16" i="22"/>
  <c r="DR16" i="24"/>
  <c r="S16" i="24"/>
  <c r="N28" i="30"/>
  <c r="DM28" i="30"/>
  <c r="H12" i="37"/>
  <c r="DG12" i="37"/>
  <c r="DF30" i="36"/>
  <c r="DM13" i="31"/>
  <c r="N13" i="31"/>
  <c r="Q15" i="27"/>
  <c r="DP15" i="27"/>
  <c r="X19" i="19"/>
  <c r="Z25" i="17"/>
  <c r="DO26" i="28"/>
  <c r="P26" i="28"/>
  <c r="V20" i="21"/>
  <c r="BS18" i="59"/>
  <c r="BS18" i="58"/>
  <c r="BS18" i="57"/>
  <c r="BS18" i="56"/>
  <c r="BS18" i="55"/>
  <c r="BS18" i="54"/>
  <c r="BS18" i="53"/>
  <c r="BS18" i="52"/>
  <c r="BS18" i="51"/>
  <c r="BS18" i="50"/>
  <c r="BS18" i="49"/>
  <c r="BS18" i="48"/>
  <c r="BS18" i="45"/>
  <c r="BS18" i="44"/>
  <c r="BS18" i="47"/>
  <c r="BS18" i="46"/>
  <c r="BS18" i="43"/>
  <c r="BS18" i="42"/>
  <c r="BS18" i="41"/>
  <c r="BS18" i="40"/>
  <c r="BS18" i="37"/>
  <c r="BS18" i="39"/>
  <c r="BS18" i="38"/>
  <c r="BS18" i="36"/>
  <c r="BS18" i="32"/>
  <c r="BS18" i="35"/>
  <c r="BS18" i="34"/>
  <c r="BS18" i="33"/>
  <c r="BS18" i="25"/>
  <c r="BS18" i="24"/>
  <c r="BS18" i="31"/>
  <c r="BS18" i="30"/>
  <c r="BS18" i="26"/>
  <c r="BS18" i="28"/>
  <c r="BS18" i="27"/>
  <c r="BS18" i="23"/>
  <c r="BS18" i="22"/>
  <c r="DS18" i="22" s="1"/>
  <c r="BS18" i="19"/>
  <c r="DS18" i="19" s="1"/>
  <c r="BS18" i="20"/>
  <c r="DS18" i="20" s="1"/>
  <c r="BS18" i="18"/>
  <c r="DS18" i="18" s="1"/>
  <c r="BS18" i="17"/>
  <c r="DS18" i="17" s="1"/>
  <c r="BS18" i="21"/>
  <c r="DS18" i="21" s="1"/>
  <c r="BS18" i="60"/>
  <c r="DS18" i="60" s="1"/>
  <c r="V15" i="21"/>
  <c r="Z24" i="17"/>
  <c r="W16" i="20"/>
  <c r="DQ13" i="26"/>
  <c r="R13" i="26"/>
  <c r="K12" i="34"/>
  <c r="DJ12" i="34"/>
  <c r="J12" i="35"/>
  <c r="DI12" i="35"/>
  <c r="Y13" i="17"/>
  <c r="AE25" i="60"/>
  <c r="W11" i="21"/>
  <c r="D16" i="37"/>
  <c r="E16" i="37" s="1"/>
  <c r="F16" i="37" s="1"/>
  <c r="DH13" i="36"/>
  <c r="I13" i="36"/>
  <c r="I5" i="35"/>
  <c r="DH5" i="35"/>
  <c r="B28" i="39"/>
  <c r="C28" i="38"/>
  <c r="D28" i="38" s="1"/>
  <c r="E28" i="38" s="1"/>
  <c r="F28" i="38" s="1"/>
  <c r="DF28" i="38" s="1"/>
  <c r="B21" i="39"/>
  <c r="C21" i="38"/>
  <c r="D21" i="38" s="1"/>
  <c r="E21" i="38" s="1"/>
  <c r="DO8" i="28"/>
  <c r="P8" i="28"/>
  <c r="P10" i="61"/>
  <c r="DP25" i="26"/>
  <c r="Q25" i="26"/>
  <c r="P26" i="61"/>
  <c r="I19" i="36"/>
  <c r="DH19" i="36"/>
  <c r="DN5" i="28"/>
  <c r="O5" i="28"/>
  <c r="N23" i="31"/>
  <c r="DM23" i="31"/>
  <c r="Y10" i="17"/>
  <c r="B5" i="37"/>
  <c r="C5" i="36"/>
  <c r="D5" i="36" s="1"/>
  <c r="E5" i="36" s="1"/>
  <c r="B11" i="39"/>
  <c r="C11" i="38"/>
  <c r="D11" i="38" s="1"/>
  <c r="E11" i="38" s="1"/>
  <c r="F11" i="38" s="1"/>
  <c r="B24" i="39"/>
  <c r="C24" i="38"/>
  <c r="D24" i="38" s="1"/>
  <c r="E24" i="38" s="1"/>
  <c r="F24" i="38" s="1"/>
  <c r="DF24" i="38" s="1"/>
  <c r="B27" i="39"/>
  <c r="C27" i="38"/>
  <c r="D27" i="38" s="1"/>
  <c r="E27" i="38" s="1"/>
  <c r="F27" i="38" s="1"/>
  <c r="B10" i="38"/>
  <c r="C10" i="37"/>
  <c r="D10" i="37" s="1"/>
  <c r="E10" i="37" s="1"/>
  <c r="B20" i="38"/>
  <c r="C20" i="37"/>
  <c r="D20" i="37" s="1"/>
  <c r="E20" i="37" s="1"/>
  <c r="C25" i="37"/>
  <c r="D25" i="37" s="1"/>
  <c r="E25" i="37" s="1"/>
  <c r="F25" i="37" s="1"/>
  <c r="B25" i="38"/>
  <c r="B9" i="39"/>
  <c r="C9" i="38"/>
  <c r="D9" i="38" s="1"/>
  <c r="E9" i="38" s="1"/>
  <c r="F9" i="38" s="1"/>
  <c r="H16" i="35"/>
  <c r="DG16" i="35"/>
  <c r="Z12" i="17"/>
  <c r="DQ25" i="25"/>
  <c r="R25" i="25"/>
  <c r="T12" i="24"/>
  <c r="DL12" i="32"/>
  <c r="M12" i="32"/>
  <c r="AK16" i="60"/>
  <c r="T10" i="23"/>
  <c r="P9" i="61"/>
  <c r="V11" i="22"/>
  <c r="S24" i="25"/>
  <c r="DR24" i="25"/>
  <c r="O17" i="30"/>
  <c r="DN17" i="30"/>
  <c r="X25" i="19"/>
  <c r="N9" i="31"/>
  <c r="DM9" i="31"/>
  <c r="T16" i="23"/>
  <c r="U25" i="22"/>
  <c r="V25" i="21"/>
  <c r="DQ8" i="26"/>
  <c r="R8" i="26"/>
  <c r="X20" i="18"/>
  <c r="DI21" i="34"/>
  <c r="J21" i="34"/>
  <c r="Y12" i="18"/>
  <c r="M28" i="31"/>
  <c r="DL28" i="31"/>
  <c r="DP21" i="27"/>
  <c r="Q21" i="27"/>
  <c r="S20" i="24"/>
  <c r="DR20" i="24"/>
  <c r="P25" i="61"/>
  <c r="R12" i="26"/>
  <c r="DQ12" i="26"/>
  <c r="DR30" i="23"/>
  <c r="DJ28" i="34"/>
  <c r="K28" i="34"/>
  <c r="M15" i="32"/>
  <c r="DL15" i="32"/>
  <c r="DG28" i="37"/>
  <c r="H28" i="37"/>
  <c r="X7" i="19"/>
  <c r="X8" i="18"/>
  <c r="L9" i="33"/>
  <c r="DK9" i="33"/>
  <c r="X6" i="17"/>
  <c r="W27" i="21"/>
  <c r="U5" i="22"/>
  <c r="DQ20" i="25"/>
  <c r="R20" i="25"/>
  <c r="R20" i="26"/>
  <c r="DQ20" i="26"/>
  <c r="DN12" i="30"/>
  <c r="O12" i="30"/>
  <c r="P28" i="61"/>
  <c r="W7" i="20"/>
  <c r="Y26" i="17"/>
  <c r="X9" i="18"/>
  <c r="H23" i="37"/>
  <c r="DG23" i="37"/>
  <c r="DG27" i="37"/>
  <c r="H27" i="37"/>
  <c r="DM27" i="31"/>
  <c r="N27" i="31"/>
  <c r="U22" i="22"/>
  <c r="V16" i="21"/>
  <c r="DN21" i="28"/>
  <c r="O21" i="28"/>
  <c r="P16" i="61"/>
  <c r="Y21" i="17"/>
  <c r="T29" i="20"/>
  <c r="U4" i="20"/>
  <c r="W5" i="19"/>
  <c r="Q5" i="26"/>
  <c r="DP5" i="26"/>
  <c r="B29" i="37"/>
  <c r="J20" i="34"/>
  <c r="DI20" i="34"/>
  <c r="DM11" i="31"/>
  <c r="N11" i="31"/>
  <c r="DN9" i="28"/>
  <c r="O9" i="28"/>
  <c r="DR27" i="25"/>
  <c r="S27" i="25"/>
  <c r="AF15" i="60"/>
  <c r="U13" i="23"/>
  <c r="X10" i="19"/>
  <c r="P12" i="61"/>
  <c r="T6" i="23"/>
  <c r="U10" i="22"/>
  <c r="W21" i="21"/>
  <c r="X18" i="18"/>
  <c r="DK18" i="32"/>
  <c r="L18" i="32"/>
  <c r="AE18" i="60"/>
  <c r="U21" i="23"/>
  <c r="K11" i="34"/>
  <c r="DJ11" i="34"/>
  <c r="I20" i="36"/>
  <c r="DH20" i="36"/>
  <c r="BS5" i="59"/>
  <c r="BS5" i="58"/>
  <c r="BS5" i="57"/>
  <c r="BS5" i="56"/>
  <c r="BS5" i="55"/>
  <c r="BS5" i="54"/>
  <c r="BS5" i="52"/>
  <c r="BS5" i="53"/>
  <c r="BS5" i="51"/>
  <c r="BS5" i="50"/>
  <c r="BS5" i="48"/>
  <c r="BS5" i="49"/>
  <c r="BS5" i="47"/>
  <c r="BS5" i="46"/>
  <c r="BS5" i="45"/>
  <c r="BS5" i="44"/>
  <c r="BS5" i="40"/>
  <c r="BS5" i="42"/>
  <c r="BS5" i="43"/>
  <c r="BS5" i="41"/>
  <c r="BS5" i="38"/>
  <c r="BS5" i="39"/>
  <c r="BS5" i="37"/>
  <c r="BS5" i="35"/>
  <c r="BS5" i="33"/>
  <c r="BS5" i="36"/>
  <c r="BS5" i="34"/>
  <c r="BS5" i="28"/>
  <c r="BS5" i="32"/>
  <c r="BS5" i="27"/>
  <c r="BS5" i="24"/>
  <c r="BS5" i="30"/>
  <c r="BS5" i="25"/>
  <c r="BS5" i="31"/>
  <c r="BS5" i="26"/>
  <c r="BS5" i="20"/>
  <c r="DS5" i="20" s="1"/>
  <c r="BS5" i="19"/>
  <c r="DS5" i="19" s="1"/>
  <c r="BS5" i="17"/>
  <c r="DS5" i="17" s="1"/>
  <c r="BS5" i="22"/>
  <c r="DS5" i="22" s="1"/>
  <c r="BS5" i="18"/>
  <c r="DS5" i="18" s="1"/>
  <c r="BS5" i="23"/>
  <c r="DS5" i="23" s="1"/>
  <c r="BS5" i="21"/>
  <c r="DS5" i="21" s="1"/>
  <c r="BS5" i="60"/>
  <c r="DS5" i="60" s="1"/>
  <c r="DR30" i="22"/>
  <c r="DR30" i="19"/>
  <c r="Y24" i="19"/>
  <c r="R19" i="25"/>
  <c r="DQ19" i="25"/>
  <c r="S14" i="25"/>
  <c r="DR14" i="25"/>
  <c r="DI28" i="35"/>
  <c r="J28" i="35"/>
  <c r="H6" i="36"/>
  <c r="DG6" i="36"/>
  <c r="DL18" i="31"/>
  <c r="M18" i="31"/>
  <c r="DH17" i="36"/>
  <c r="I17" i="36"/>
  <c r="Y25" i="18"/>
  <c r="DO18" i="27"/>
  <c r="P18" i="27"/>
  <c r="Q22" i="26"/>
  <c r="DP22" i="26"/>
  <c r="M22" i="31"/>
  <c r="DL22" i="31"/>
  <c r="P14" i="61"/>
  <c r="H24" i="37"/>
  <c r="DG24" i="37"/>
  <c r="Y8" i="17"/>
  <c r="X9" i="20"/>
  <c r="Y18" i="17"/>
  <c r="W12" i="21"/>
  <c r="Y7" i="18"/>
  <c r="T5" i="23"/>
  <c r="BS17" i="59"/>
  <c r="BS17" i="58"/>
  <c r="BS17" i="56"/>
  <c r="BS17" i="57"/>
  <c r="BS17" i="55"/>
  <c r="BS17" i="53"/>
  <c r="BS17" i="54"/>
  <c r="BS17" i="52"/>
  <c r="BS17" i="50"/>
  <c r="BS17" i="51"/>
  <c r="BS17" i="49"/>
  <c r="BS17" i="48"/>
  <c r="BS17" i="44"/>
  <c r="BS17" i="47"/>
  <c r="BS17" i="45"/>
  <c r="BS17" i="46"/>
  <c r="BS17" i="43"/>
  <c r="BS17" i="42"/>
  <c r="BS17" i="41"/>
  <c r="BS17" i="40"/>
  <c r="BS17" i="38"/>
  <c r="BS17" i="37"/>
  <c r="BS17" i="36"/>
  <c r="BS17" i="39"/>
  <c r="BS17" i="33"/>
  <c r="BS17" i="35"/>
  <c r="BS17" i="34"/>
  <c r="BS17" i="27"/>
  <c r="BS17" i="24"/>
  <c r="DS17" i="24" s="1"/>
  <c r="BS17" i="25"/>
  <c r="BS17" i="32"/>
  <c r="BS17" i="31"/>
  <c r="BS17" i="30"/>
  <c r="BS17" i="28"/>
  <c r="BS17" i="26"/>
  <c r="BS17" i="22"/>
  <c r="DS17" i="22" s="1"/>
  <c r="BS17" i="20"/>
  <c r="DS17" i="20" s="1"/>
  <c r="BS17" i="19"/>
  <c r="DS17" i="19" s="1"/>
  <c r="BS17" i="18"/>
  <c r="DS17" i="18" s="1"/>
  <c r="BS17" i="23"/>
  <c r="DS17" i="23" s="1"/>
  <c r="BS17" i="21"/>
  <c r="DS17" i="21" s="1"/>
  <c r="BS17" i="17"/>
  <c r="DS17" i="17" s="1"/>
  <c r="BS17" i="60"/>
  <c r="DS17" i="60" s="1"/>
  <c r="M9" i="32"/>
  <c r="DL9" i="32"/>
  <c r="DO16" i="27"/>
  <c r="P16" i="27"/>
  <c r="L12" i="33"/>
  <c r="DK12" i="33"/>
  <c r="W5" i="20"/>
  <c r="U24" i="23"/>
  <c r="V13" i="22"/>
  <c r="Y19" i="17"/>
  <c r="W17" i="21"/>
  <c r="P18" i="61"/>
  <c r="J22" i="34"/>
  <c r="DI22" i="34"/>
  <c r="DK8" i="33"/>
  <c r="L8" i="33"/>
  <c r="DK10" i="32"/>
  <c r="L10" i="32"/>
  <c r="Y15" i="17"/>
  <c r="BS6" i="59"/>
  <c r="BS6" i="58"/>
  <c r="BS6" i="57"/>
  <c r="BS6" i="56"/>
  <c r="BS6" i="54"/>
  <c r="BS6" i="55"/>
  <c r="BS6" i="53"/>
  <c r="BS6" i="52"/>
  <c r="BS6" i="50"/>
  <c r="BS6" i="51"/>
  <c r="BS6" i="48"/>
  <c r="BS6" i="49"/>
  <c r="BS6" i="46"/>
  <c r="BS6" i="47"/>
  <c r="BS6" i="45"/>
  <c r="BS6" i="44"/>
  <c r="BS6" i="40"/>
  <c r="BS6" i="43"/>
  <c r="BS6" i="41"/>
  <c r="BS6" i="42"/>
  <c r="BS6" i="38"/>
  <c r="BS6" i="39"/>
  <c r="BS6" i="37"/>
  <c r="BS6" i="36"/>
  <c r="BS6" i="34"/>
  <c r="BS6" i="35"/>
  <c r="BS6" i="33"/>
  <c r="BS6" i="32"/>
  <c r="BS6" i="27"/>
  <c r="BS6" i="25"/>
  <c r="BS6" i="24"/>
  <c r="BS6" i="30"/>
  <c r="BS6" i="26"/>
  <c r="BS6" i="31"/>
  <c r="BS6" i="28"/>
  <c r="BS6" i="19"/>
  <c r="DS6" i="19" s="1"/>
  <c r="BS6" i="23"/>
  <c r="DS6" i="23" s="1"/>
  <c r="BS6" i="22"/>
  <c r="DS6" i="22" s="1"/>
  <c r="BS6" i="18"/>
  <c r="DS6" i="18" s="1"/>
  <c r="BS6" i="21"/>
  <c r="DS6" i="21" s="1"/>
  <c r="BS6" i="20"/>
  <c r="DS6" i="20" s="1"/>
  <c r="BS6" i="17"/>
  <c r="DS6" i="17" s="1"/>
  <c r="BS6" i="60"/>
  <c r="DS6" i="60" s="1"/>
  <c r="V19" i="22"/>
  <c r="M21" i="32"/>
  <c r="DL21" i="32"/>
  <c r="K22" i="33"/>
  <c r="DJ22" i="33"/>
  <c r="I7" i="35"/>
  <c r="DH7" i="35"/>
  <c r="I18" i="34"/>
  <c r="DH18" i="34"/>
  <c r="B17" i="39"/>
  <c r="C17" i="38"/>
  <c r="D17" i="38" s="1"/>
  <c r="E17" i="38" s="1"/>
  <c r="F17" i="38" s="1"/>
  <c r="U27" i="23"/>
  <c r="DI13" i="35"/>
  <c r="J13" i="35"/>
  <c r="C4" i="37"/>
  <c r="B4" i="38"/>
  <c r="B23" i="39"/>
  <c r="C23" i="38"/>
  <c r="D23" i="38" s="1"/>
  <c r="E23" i="38" s="1"/>
  <c r="F23" i="38" s="1"/>
  <c r="DF23" i="38" s="1"/>
  <c r="B14" i="38"/>
  <c r="C14" i="37"/>
  <c r="D14" i="37" s="1"/>
  <c r="E14" i="37" s="1"/>
  <c r="C13" i="37"/>
  <c r="D13" i="37" s="1"/>
  <c r="E13" i="37" s="1"/>
  <c r="B13" i="38"/>
  <c r="B8" i="39"/>
  <c r="C8" i="38"/>
  <c r="D8" i="38" s="1"/>
  <c r="E8" i="38" s="1"/>
  <c r="F8" i="38" s="1"/>
  <c r="DF8" i="38" s="1"/>
  <c r="B19" i="39"/>
  <c r="C19" i="38"/>
  <c r="D19" i="38" s="1"/>
  <c r="E19" i="38" s="1"/>
  <c r="B14" i="39"/>
  <c r="C14" i="38"/>
  <c r="D14" i="38" s="1"/>
  <c r="E14" i="38" s="1"/>
  <c r="DI10" i="34"/>
  <c r="J10" i="34"/>
  <c r="T25" i="23"/>
  <c r="DS25" i="23"/>
  <c r="BS24" i="59"/>
  <c r="BS24" i="58"/>
  <c r="BS24" i="57"/>
  <c r="BS24" i="56"/>
  <c r="BS24" i="55"/>
  <c r="BS24" i="54"/>
  <c r="BS24" i="53"/>
  <c r="BS24" i="51"/>
  <c r="BS24" i="52"/>
  <c r="BS24" i="49"/>
  <c r="BS24" i="50"/>
  <c r="BS24" i="48"/>
  <c r="BS24" i="47"/>
  <c r="BS24" i="45"/>
  <c r="BS24" i="46"/>
  <c r="BS24" i="44"/>
  <c r="BS24" i="42"/>
  <c r="BS24" i="41"/>
  <c r="BS24" i="43"/>
  <c r="BS24" i="40"/>
  <c r="BS24" i="38"/>
  <c r="BS24" i="37"/>
  <c r="BS24" i="39"/>
  <c r="BS24" i="36"/>
  <c r="BS24" i="34"/>
  <c r="BS24" i="32"/>
  <c r="BS24" i="35"/>
  <c r="BS24" i="33"/>
  <c r="BS24" i="31"/>
  <c r="BS24" i="28"/>
  <c r="BS24" i="30"/>
  <c r="BS24" i="27"/>
  <c r="BS24" i="25"/>
  <c r="BS24" i="26"/>
  <c r="BS24" i="23"/>
  <c r="DS24" i="23" s="1"/>
  <c r="BS24" i="24"/>
  <c r="DS24" i="24" s="1"/>
  <c r="BS24" i="21"/>
  <c r="DS24" i="21" s="1"/>
  <c r="BS24" i="20"/>
  <c r="DS24" i="20" s="1"/>
  <c r="BS24" i="19"/>
  <c r="DS24" i="19" s="1"/>
  <c r="BS24" i="17"/>
  <c r="DS24" i="17" s="1"/>
  <c r="BS24" i="18"/>
  <c r="DS24" i="18" s="1"/>
  <c r="BS24" i="22"/>
  <c r="DS24" i="22" s="1"/>
  <c r="BS24" i="60"/>
  <c r="DS24" i="60" s="1"/>
  <c r="T23" i="24"/>
  <c r="X16" i="19"/>
  <c r="DM14" i="31"/>
  <c r="N14" i="31"/>
  <c r="BS10" i="59"/>
  <c r="BS10" i="58"/>
  <c r="BS10" i="57"/>
  <c r="BS10" i="56"/>
  <c r="BS10" i="55"/>
  <c r="BS10" i="54"/>
  <c r="BS10" i="52"/>
  <c r="BS10" i="53"/>
  <c r="BS10" i="50"/>
  <c r="BS10" i="51"/>
  <c r="BS10" i="49"/>
  <c r="BS10" i="48"/>
  <c r="BS10" i="47"/>
  <c r="BS10" i="46"/>
  <c r="BS10" i="45"/>
  <c r="BS10" i="44"/>
  <c r="BS10" i="41"/>
  <c r="BS10" i="40"/>
  <c r="BS10" i="43"/>
  <c r="BS10" i="42"/>
  <c r="BS10" i="39"/>
  <c r="BS10" i="38"/>
  <c r="BS10" i="37"/>
  <c r="BS10" i="36"/>
  <c r="BS10" i="34"/>
  <c r="BS10" i="32"/>
  <c r="BS10" i="35"/>
  <c r="BS10" i="33"/>
  <c r="BS10" i="30"/>
  <c r="BS10" i="28"/>
  <c r="BS10" i="31"/>
  <c r="BS10" i="26"/>
  <c r="BS10" i="25"/>
  <c r="BS10" i="24"/>
  <c r="BS10" i="27"/>
  <c r="BS10" i="19"/>
  <c r="DS10" i="19" s="1"/>
  <c r="BS10" i="20"/>
  <c r="DS10" i="20" s="1"/>
  <c r="BS10" i="18"/>
  <c r="DS10" i="18" s="1"/>
  <c r="BS10" i="17"/>
  <c r="DS10" i="17" s="1"/>
  <c r="BS10" i="23"/>
  <c r="DS10" i="23" s="1"/>
  <c r="BS10" i="22"/>
  <c r="DS10" i="22" s="1"/>
  <c r="BS10" i="21"/>
  <c r="DS10" i="21" s="1"/>
  <c r="BS10" i="60"/>
  <c r="DS10" i="60" s="1"/>
  <c r="AF23" i="60"/>
  <c r="BS26" i="59"/>
  <c r="BS26" i="58"/>
  <c r="BS26" i="57"/>
  <c r="BS26" i="56"/>
  <c r="BS26" i="55"/>
  <c r="BS26" i="54"/>
  <c r="BS26" i="53"/>
  <c r="BS26" i="51"/>
  <c r="BS26" i="52"/>
  <c r="BS26" i="50"/>
  <c r="BS26" i="49"/>
  <c r="BS26" i="48"/>
  <c r="BS26" i="47"/>
  <c r="BS26" i="46"/>
  <c r="BS26" i="45"/>
  <c r="BS26" i="44"/>
  <c r="BS26" i="43"/>
  <c r="BS26" i="41"/>
  <c r="BS26" i="42"/>
  <c r="BS26" i="40"/>
  <c r="BS26" i="39"/>
  <c r="BS26" i="38"/>
  <c r="BS26" i="37"/>
  <c r="BS26" i="36"/>
  <c r="BS26" i="34"/>
  <c r="BS26" i="32"/>
  <c r="BS26" i="35"/>
  <c r="BS26" i="33"/>
  <c r="BS26" i="30"/>
  <c r="BS26" i="25"/>
  <c r="BS26" i="24"/>
  <c r="BS26" i="23"/>
  <c r="DS26" i="23" s="1"/>
  <c r="BS26" i="28"/>
  <c r="BS26" i="26"/>
  <c r="BS26" i="31"/>
  <c r="BS26" i="27"/>
  <c r="BS26" i="22"/>
  <c r="DS26" i="22" s="1"/>
  <c r="BS26" i="18"/>
  <c r="DS26" i="18" s="1"/>
  <c r="BS26" i="19"/>
  <c r="DS26" i="19" s="1"/>
  <c r="BS26" i="17"/>
  <c r="DS26" i="17" s="1"/>
  <c r="BS26" i="21"/>
  <c r="DS26" i="21" s="1"/>
  <c r="BS26" i="20"/>
  <c r="DS26" i="20" s="1"/>
  <c r="BS26" i="60"/>
  <c r="DS26" i="60" s="1"/>
  <c r="T18" i="23"/>
  <c r="DS18" i="23"/>
  <c r="O15" i="28"/>
  <c r="DN15" i="28"/>
  <c r="P17" i="27"/>
  <c r="DO17" i="27"/>
  <c r="V14" i="22"/>
  <c r="DM21" i="30"/>
  <c r="N21" i="30"/>
  <c r="AK5" i="60"/>
  <c r="Y22" i="17"/>
  <c r="DR5" i="24"/>
  <c r="S5" i="24"/>
  <c r="V27" i="22"/>
  <c r="M23" i="32"/>
  <c r="DL23" i="32"/>
  <c r="DK24" i="33"/>
  <c r="L24" i="33"/>
  <c r="DR30" i="17"/>
  <c r="DO6" i="27"/>
  <c r="P6" i="27"/>
  <c r="Y28" i="17"/>
  <c r="Q28" i="27"/>
  <c r="DP28" i="27"/>
  <c r="I6" i="35"/>
  <c r="DH6" i="35"/>
  <c r="DQ9" i="26"/>
  <c r="R9" i="26"/>
  <c r="M20" i="32"/>
  <c r="DL20" i="32"/>
  <c r="DS11" i="24"/>
  <c r="T11" i="24"/>
  <c r="U19" i="23"/>
  <c r="K6" i="32"/>
  <c r="DJ6" i="32"/>
  <c r="V10" i="21"/>
  <c r="DL7" i="31"/>
  <c r="M7" i="31"/>
  <c r="R10" i="25"/>
  <c r="DQ10" i="25"/>
  <c r="AF26" i="60"/>
  <c r="X8" i="20"/>
  <c r="X11" i="20"/>
  <c r="K4" i="32"/>
  <c r="DJ4" i="32"/>
  <c r="Y23" i="17"/>
  <c r="X5" i="17"/>
  <c r="BS16" i="59"/>
  <c r="BS16" i="58"/>
  <c r="BS16" i="57"/>
  <c r="BS16" i="56"/>
  <c r="BS16" i="55"/>
  <c r="BS16" i="54"/>
  <c r="BS16" i="53"/>
  <c r="BS16" i="52"/>
  <c r="BS16" i="51"/>
  <c r="BS16" i="50"/>
  <c r="BS16" i="49"/>
  <c r="BS16" i="48"/>
  <c r="BS16" i="46"/>
  <c r="BS16" i="45"/>
  <c r="BS16" i="47"/>
  <c r="BS16" i="44"/>
  <c r="BS16" i="43"/>
  <c r="BS16" i="42"/>
  <c r="BS16" i="41"/>
  <c r="BS16" i="40"/>
  <c r="BS16" i="39"/>
  <c r="BS16" i="38"/>
  <c r="BS16" i="37"/>
  <c r="BS16" i="36"/>
  <c r="BS16" i="35"/>
  <c r="BS16" i="34"/>
  <c r="BS16" i="33"/>
  <c r="BS16" i="31"/>
  <c r="BS16" i="28"/>
  <c r="BS16" i="30"/>
  <c r="BS16" i="26"/>
  <c r="BS16" i="32"/>
  <c r="BS16" i="27"/>
  <c r="BS16" i="25"/>
  <c r="BS16" i="24"/>
  <c r="BS16" i="20"/>
  <c r="DS16" i="20" s="1"/>
  <c r="BS16" i="19"/>
  <c r="DS16" i="19" s="1"/>
  <c r="BS16" i="23"/>
  <c r="DS16" i="23" s="1"/>
  <c r="BS16" i="21"/>
  <c r="DS16" i="21" s="1"/>
  <c r="BS16" i="17"/>
  <c r="DS16" i="17" s="1"/>
  <c r="BS16" i="22"/>
  <c r="DS16" i="22" s="1"/>
  <c r="BS16" i="18"/>
  <c r="DS16" i="18" s="1"/>
  <c r="BS16" i="60"/>
  <c r="DS16" i="60" s="1"/>
  <c r="Q7" i="27"/>
  <c r="DP7" i="27"/>
  <c r="X28" i="20"/>
  <c r="DR11" i="25"/>
  <c r="S11" i="25"/>
  <c r="L7" i="32"/>
  <c r="DK7" i="32"/>
  <c r="X12" i="20"/>
  <c r="I25" i="35"/>
  <c r="DH25" i="35"/>
  <c r="Q27" i="27"/>
  <c r="DP27" i="27"/>
  <c r="AF13" i="60"/>
  <c r="P11" i="28"/>
  <c r="DO11" i="28"/>
  <c r="BS7" i="59"/>
  <c r="BS7" i="58"/>
  <c r="BS7" i="57"/>
  <c r="BS7" i="56"/>
  <c r="BS7" i="55"/>
  <c r="BS7" i="54"/>
  <c r="BS7" i="52"/>
  <c r="BS7" i="53"/>
  <c r="BS7" i="50"/>
  <c r="BS7" i="51"/>
  <c r="BS7" i="49"/>
  <c r="BS7" i="48"/>
  <c r="BS7" i="47"/>
  <c r="BS7" i="45"/>
  <c r="BS7" i="44"/>
  <c r="BS7" i="46"/>
  <c r="BS7" i="42"/>
  <c r="BS7" i="40"/>
  <c r="BS7" i="43"/>
  <c r="BS7" i="41"/>
  <c r="BS7" i="39"/>
  <c r="BS7" i="38"/>
  <c r="BS7" i="37"/>
  <c r="BS7" i="36"/>
  <c r="BS7" i="35"/>
  <c r="BS7" i="33"/>
  <c r="BS7" i="34"/>
  <c r="BS7" i="31"/>
  <c r="BS7" i="30"/>
  <c r="BS7" i="28"/>
  <c r="BS7" i="32"/>
  <c r="BS7" i="24"/>
  <c r="BS7" i="27"/>
  <c r="BS7" i="26"/>
  <c r="BS7" i="25"/>
  <c r="BS7" i="18"/>
  <c r="DS7" i="18" s="1"/>
  <c r="BS7" i="21"/>
  <c r="DS7" i="21" s="1"/>
  <c r="BS7" i="20"/>
  <c r="DS7" i="20" s="1"/>
  <c r="BS7" i="19"/>
  <c r="DS7" i="19" s="1"/>
  <c r="BS7" i="23"/>
  <c r="DS7" i="23" s="1"/>
  <c r="BS7" i="22"/>
  <c r="DS7" i="22" s="1"/>
  <c r="BS7" i="17"/>
  <c r="DS7" i="17" s="1"/>
  <c r="BS7" i="60"/>
  <c r="DS7" i="60" s="1"/>
  <c r="DJ27" i="34"/>
  <c r="K27" i="34"/>
  <c r="BR4" i="59"/>
  <c r="BR4" i="58"/>
  <c r="BR4" i="57"/>
  <c r="BR4" i="56"/>
  <c r="BR4" i="54"/>
  <c r="BR4" i="55"/>
  <c r="BR4" i="53"/>
  <c r="BR4" i="52"/>
  <c r="BR4" i="50"/>
  <c r="BR4" i="51"/>
  <c r="BR4" i="49"/>
  <c r="BR4" i="48"/>
  <c r="BR4" i="46"/>
  <c r="BR4" i="45"/>
  <c r="BR4" i="47"/>
  <c r="BR4" i="42"/>
  <c r="BR4" i="44"/>
  <c r="BR4" i="43"/>
  <c r="BR4" i="41"/>
  <c r="BR4" i="40"/>
  <c r="BR4" i="39"/>
  <c r="BR4" i="38"/>
  <c r="BR4" i="37"/>
  <c r="BR4" i="33"/>
  <c r="BR4" i="36"/>
  <c r="BR4" i="34"/>
  <c r="BR4" i="35"/>
  <c r="BR4" i="32"/>
  <c r="BR4" i="30"/>
  <c r="BR4" i="25"/>
  <c r="BR4" i="24"/>
  <c r="BR4" i="31"/>
  <c r="BR4" i="26"/>
  <c r="BR4" i="28"/>
  <c r="BR4" i="27"/>
  <c r="BR4" i="19"/>
  <c r="DR4" i="19" s="1"/>
  <c r="DR29" i="19" s="1"/>
  <c r="BR4" i="18"/>
  <c r="DR4" i="18" s="1"/>
  <c r="DR29" i="18" s="1"/>
  <c r="BR4" i="22"/>
  <c r="DR4" i="22" s="1"/>
  <c r="DR29" i="22" s="1"/>
  <c r="BR4" i="23"/>
  <c r="BR4" i="21"/>
  <c r="DR4" i="21" s="1"/>
  <c r="DR29" i="21" s="1"/>
  <c r="BR4" i="20"/>
  <c r="DR4" i="20" s="1"/>
  <c r="DR29" i="20" s="1"/>
  <c r="BR4" i="17"/>
  <c r="DR4" i="17" s="1"/>
  <c r="DR29" i="17" s="1"/>
  <c r="BR4" i="60"/>
  <c r="DR4" i="60" s="1"/>
  <c r="DR29" i="60" s="1"/>
  <c r="DI13" i="34"/>
  <c r="J13" i="34"/>
  <c r="Z7" i="17"/>
  <c r="Y27" i="18"/>
  <c r="J5" i="34"/>
  <c r="DI5" i="34"/>
  <c r="P21" i="61"/>
  <c r="P11" i="61"/>
  <c r="DQ18" i="25"/>
  <c r="R18" i="25"/>
  <c r="P19" i="61"/>
  <c r="U28" i="23"/>
  <c r="K9" i="34"/>
  <c r="DJ9" i="34"/>
  <c r="R5" i="25"/>
  <c r="DQ5" i="25"/>
  <c r="O16" i="28"/>
  <c r="DN16" i="28"/>
  <c r="P8" i="61"/>
  <c r="U11" i="23"/>
  <c r="DJ23" i="34"/>
  <c r="K23" i="34"/>
  <c r="N19" i="30"/>
  <c r="DM19" i="30"/>
  <c r="U23" i="23"/>
  <c r="T26" i="23"/>
  <c r="DL6" i="31"/>
  <c r="M6" i="31"/>
  <c r="Q11" i="26"/>
  <c r="DP11" i="26"/>
  <c r="DK25" i="32"/>
  <c r="L25" i="32"/>
  <c r="W26" i="21"/>
  <c r="W22" i="20"/>
  <c r="DG18" i="36"/>
  <c r="H18" i="36"/>
  <c r="W13" i="20"/>
  <c r="T8" i="24"/>
  <c r="DR30" i="20"/>
  <c r="Q7" i="26"/>
  <c r="DP7" i="26"/>
  <c r="W8" i="21"/>
  <c r="X22" i="19"/>
  <c r="X27" i="20"/>
  <c r="X15" i="18"/>
  <c r="AF17" i="60"/>
  <c r="Y9" i="17"/>
  <c r="P13" i="61"/>
  <c r="P5" i="27"/>
  <c r="DO5" i="27"/>
  <c r="BS23" i="59"/>
  <c r="BS23" i="58"/>
  <c r="BS23" i="57"/>
  <c r="BS23" i="56"/>
  <c r="BS23" i="55"/>
  <c r="BS23" i="54"/>
  <c r="BS23" i="53"/>
  <c r="BS23" i="52"/>
  <c r="BS23" i="51"/>
  <c r="BS23" i="50"/>
  <c r="BS23" i="49"/>
  <c r="BS23" i="47"/>
  <c r="BS23" i="48"/>
  <c r="BS23" i="46"/>
  <c r="BS23" i="44"/>
  <c r="BS23" i="45"/>
  <c r="BS23" i="42"/>
  <c r="BS23" i="43"/>
  <c r="BS23" i="41"/>
  <c r="BS23" i="40"/>
  <c r="BS23" i="39"/>
  <c r="BS23" i="38"/>
  <c r="BS23" i="36"/>
  <c r="BS23" i="37"/>
  <c r="BS23" i="35"/>
  <c r="BS23" i="34"/>
  <c r="BS23" i="33"/>
  <c r="BS23" i="32"/>
  <c r="BS23" i="26"/>
  <c r="BS23" i="24"/>
  <c r="DS23" i="24" s="1"/>
  <c r="BS23" i="31"/>
  <c r="BS23" i="28"/>
  <c r="BS23" i="30"/>
  <c r="BS23" i="27"/>
  <c r="BS23" i="25"/>
  <c r="BS23" i="23"/>
  <c r="DS23" i="23" s="1"/>
  <c r="BS23" i="22"/>
  <c r="DS23" i="22" s="1"/>
  <c r="BS23" i="21"/>
  <c r="DS23" i="21" s="1"/>
  <c r="BS23" i="20"/>
  <c r="DS23" i="20" s="1"/>
  <c r="BS23" i="19"/>
  <c r="DS23" i="19" s="1"/>
  <c r="BS23" i="18"/>
  <c r="DS23" i="18" s="1"/>
  <c r="BS23" i="17"/>
  <c r="DS23" i="17" s="1"/>
  <c r="BS23" i="60"/>
  <c r="DS23" i="60" s="1"/>
  <c r="DJ7" i="33"/>
  <c r="K7" i="33"/>
  <c r="P11" i="27"/>
  <c r="DO11" i="27"/>
  <c r="M10" i="31"/>
  <c r="DL10" i="31"/>
  <c r="K19" i="33"/>
  <c r="DJ19" i="33"/>
  <c r="Q23" i="27"/>
  <c r="DP23" i="27"/>
  <c r="X24" i="20"/>
  <c r="DL19" i="32"/>
  <c r="M19" i="32"/>
  <c r="DR23" i="25"/>
  <c r="S23" i="25"/>
  <c r="P17" i="61"/>
  <c r="W6" i="18"/>
  <c r="BS27" i="59"/>
  <c r="BS27" i="58"/>
  <c r="BS27" i="57"/>
  <c r="BS27" i="56"/>
  <c r="BS27" i="55"/>
  <c r="BS27" i="53"/>
  <c r="BS27" i="54"/>
  <c r="BS27" i="52"/>
  <c r="BS27" i="51"/>
  <c r="BS27" i="49"/>
  <c r="BS27" i="50"/>
  <c r="BS27" i="48"/>
  <c r="BS27" i="47"/>
  <c r="BS27" i="44"/>
  <c r="BS27" i="43"/>
  <c r="BS27" i="46"/>
  <c r="BS27" i="45"/>
  <c r="BS27" i="40"/>
  <c r="BS27" i="42"/>
  <c r="BS27" i="41"/>
  <c r="BS27" i="37"/>
  <c r="BS27" i="36"/>
  <c r="BS27" i="39"/>
  <c r="BS27" i="38"/>
  <c r="BS27" i="35"/>
  <c r="BS27" i="33"/>
  <c r="BS27" i="34"/>
  <c r="BS27" i="32"/>
  <c r="BS27" i="31"/>
  <c r="BS27" i="27"/>
  <c r="BS27" i="24"/>
  <c r="DS27" i="24" s="1"/>
  <c r="BS27" i="23"/>
  <c r="DS27" i="23" s="1"/>
  <c r="BS27" i="30"/>
  <c r="BS27" i="28"/>
  <c r="BS27" i="26"/>
  <c r="BS27" i="25"/>
  <c r="BS27" i="21"/>
  <c r="DS27" i="21" s="1"/>
  <c r="BS27" i="20"/>
  <c r="DS27" i="20" s="1"/>
  <c r="BS27" i="17"/>
  <c r="DS27" i="17" s="1"/>
  <c r="BS27" i="22"/>
  <c r="DS27" i="22" s="1"/>
  <c r="BS27" i="19"/>
  <c r="DS27" i="19" s="1"/>
  <c r="BS27" i="18"/>
  <c r="DS27" i="18" s="1"/>
  <c r="BS27" i="60"/>
  <c r="DS27" i="60" s="1"/>
  <c r="V20" i="22"/>
  <c r="M17" i="32"/>
  <c r="DL17" i="32"/>
  <c r="DM14" i="30"/>
  <c r="N14" i="30"/>
  <c r="DM13" i="30"/>
  <c r="N13" i="30"/>
  <c r="X19" i="18"/>
  <c r="DN22" i="28"/>
  <c r="O22" i="28"/>
  <c r="M11" i="32"/>
  <c r="DL11" i="32"/>
  <c r="X16" i="17"/>
  <c r="V23" i="22"/>
  <c r="P6" i="61"/>
  <c r="DH15" i="36"/>
  <c r="I15" i="36"/>
  <c r="AF9" i="60"/>
  <c r="Y12" i="19"/>
  <c r="Z27" i="17"/>
  <c r="Y20" i="17"/>
  <c r="D4" i="35"/>
  <c r="E4" i="35" s="1"/>
  <c r="C29" i="35"/>
  <c r="DH9" i="36"/>
  <c r="I9" i="36"/>
  <c r="E37" i="1"/>
  <c r="D28" i="6"/>
  <c r="U29" i="16"/>
  <c r="AC17" i="10"/>
  <c r="AE17" i="12"/>
  <c r="AD7" i="9"/>
  <c r="AD12" i="9" s="1"/>
  <c r="AB17" i="9"/>
  <c r="AC13" i="9"/>
  <c r="AC14" i="9"/>
  <c r="AC15" i="9"/>
  <c r="AC16" i="9"/>
  <c r="AC17" i="15"/>
  <c r="AD15" i="10"/>
  <c r="AD16" i="10"/>
  <c r="AD14" i="10"/>
  <c r="AD13" i="15"/>
  <c r="AD14" i="15"/>
  <c r="AD15" i="15"/>
  <c r="AD16" i="15"/>
  <c r="AE7" i="10"/>
  <c r="AE12" i="10" s="1"/>
  <c r="AE13" i="10" s="1"/>
  <c r="AE7" i="15"/>
  <c r="AE12" i="15" s="1"/>
  <c r="X46" i="11"/>
  <c r="X21" i="16" s="1"/>
  <c r="X44" i="11"/>
  <c r="X20" i="16" s="1"/>
  <c r="X43" i="11"/>
  <c r="X14" i="16" s="1"/>
  <c r="X40" i="11"/>
  <c r="X45" i="11"/>
  <c r="X15" i="16" s="1"/>
  <c r="X41" i="11"/>
  <c r="X13" i="16" s="1"/>
  <c r="X42" i="11"/>
  <c r="X19" i="16" s="1"/>
  <c r="X33" i="10"/>
  <c r="X17" i="16" s="1"/>
  <c r="X34" i="10"/>
  <c r="X9" i="16" s="1"/>
  <c r="X32" i="10"/>
  <c r="X8" i="16" s="1"/>
  <c r="X31" i="10"/>
  <c r="W25" i="16"/>
  <c r="W35" i="15"/>
  <c r="V18" i="16"/>
  <c r="V47" i="11"/>
  <c r="W18" i="16"/>
  <c r="W47" i="11"/>
  <c r="X31" i="12"/>
  <c r="X32" i="12"/>
  <c r="X23" i="16" s="1"/>
  <c r="X33" i="12"/>
  <c r="X24" i="16" s="1"/>
  <c r="X34" i="12"/>
  <c r="X33" i="13"/>
  <c r="X31" i="13"/>
  <c r="X34" i="13"/>
  <c r="X32" i="13"/>
  <c r="W10" i="16"/>
  <c r="W35" i="4"/>
  <c r="W22" i="16"/>
  <c r="W35" i="12"/>
  <c r="X34" i="15"/>
  <c r="X28" i="16" s="1"/>
  <c r="X31" i="15"/>
  <c r="X33" i="15"/>
  <c r="X27" i="16" s="1"/>
  <c r="X32" i="15"/>
  <c r="X26" i="16" s="1"/>
  <c r="X31" i="4"/>
  <c r="X32" i="4"/>
  <c r="X33" i="4"/>
  <c r="X11" i="16" s="1"/>
  <c r="X34" i="4"/>
  <c r="X12" i="16" s="1"/>
  <c r="AC10" i="6"/>
  <c r="W32" i="9"/>
  <c r="W16" i="16" s="1"/>
  <c r="W33" i="9"/>
  <c r="W6" i="16" s="1"/>
  <c r="W30" i="9"/>
  <c r="W31" i="9"/>
  <c r="W5" i="16" s="1"/>
  <c r="W35" i="13"/>
  <c r="W7" i="16"/>
  <c r="W35" i="10"/>
  <c r="AF13" i="4"/>
  <c r="AE17" i="4"/>
  <c r="AG7" i="4"/>
  <c r="AG12" i="4" s="1"/>
  <c r="AF16" i="4"/>
  <c r="AF14" i="4"/>
  <c r="AF16" i="13"/>
  <c r="AE17" i="13"/>
  <c r="AG7" i="13"/>
  <c r="AG12" i="13" s="1"/>
  <c r="AG15" i="13" s="1"/>
  <c r="AF13" i="13"/>
  <c r="AF14" i="13"/>
  <c r="AF13" i="12"/>
  <c r="AF14" i="12"/>
  <c r="AF16" i="12"/>
  <c r="AG7" i="12"/>
  <c r="AG12" i="12" s="1"/>
  <c r="AG15" i="12" s="1"/>
  <c r="AG10" i="11"/>
  <c r="AG15" i="11" s="1"/>
  <c r="AF18" i="11"/>
  <c r="AF20" i="11"/>
  <c r="AF21" i="11"/>
  <c r="AF22" i="11"/>
  <c r="AE23" i="11"/>
  <c r="AF16" i="11"/>
  <c r="AF17" i="11"/>
  <c r="AF19" i="11"/>
  <c r="AB15" i="5"/>
  <c r="AE15" i="6" s="1"/>
  <c r="AE3" i="6" s="1"/>
  <c r="AD22" i="6"/>
  <c r="AD3" i="6"/>
  <c r="AB19" i="5"/>
  <c r="AE19" i="6" s="1"/>
  <c r="AE7" i="6" s="1"/>
  <c r="AB20" i="5"/>
  <c r="AE20" i="6" s="1"/>
  <c r="AE8" i="6" s="1"/>
  <c r="AB21" i="5"/>
  <c r="AE21" i="6" s="1"/>
  <c r="AE9" i="6" s="1"/>
  <c r="AB16" i="5"/>
  <c r="AE16" i="6" s="1"/>
  <c r="AE4" i="6" s="1"/>
  <c r="AB17" i="5"/>
  <c r="AE17" i="6" s="1"/>
  <c r="AE5" i="6" s="1"/>
  <c r="AB18" i="5"/>
  <c r="AE18" i="6" s="1"/>
  <c r="AE6" i="6" s="1"/>
  <c r="AA22" i="5"/>
  <c r="AC10" i="5"/>
  <c r="AC14" i="5" s="1"/>
  <c r="AF14" i="6" s="1"/>
  <c r="C39" i="1"/>
  <c r="C30" i="6" s="1"/>
  <c r="D38" i="1"/>
  <c r="DL30" i="28" l="1"/>
  <c r="P5" i="78"/>
  <c r="G17" i="38"/>
  <c r="DF17" i="38"/>
  <c r="DF25" i="37"/>
  <c r="G25" i="37"/>
  <c r="DF12" i="38"/>
  <c r="G12" i="38"/>
  <c r="DG6" i="37"/>
  <c r="H6" i="37"/>
  <c r="DF9" i="38"/>
  <c r="G9" i="38"/>
  <c r="DF27" i="38"/>
  <c r="G27" i="38"/>
  <c r="G11" i="38"/>
  <c r="DF11" i="38"/>
  <c r="DF16" i="37"/>
  <c r="G16" i="37"/>
  <c r="G26" i="38"/>
  <c r="DF26" i="38"/>
  <c r="G22" i="37"/>
  <c r="DF22" i="37"/>
  <c r="F4" i="35"/>
  <c r="G13" i="37"/>
  <c r="F13" i="37"/>
  <c r="DF13" i="37" s="1"/>
  <c r="F19" i="38"/>
  <c r="DK29" i="30"/>
  <c r="H27" i="36"/>
  <c r="DG27" i="36"/>
  <c r="DL5" i="30"/>
  <c r="M5" i="30"/>
  <c r="DM11" i="30"/>
  <c r="N11" i="30"/>
  <c r="H29" i="33"/>
  <c r="I4" i="33"/>
  <c r="DH4" i="33"/>
  <c r="N25" i="30"/>
  <c r="DM25" i="30"/>
  <c r="DN30" i="26"/>
  <c r="G29" i="34"/>
  <c r="DG4" i="34"/>
  <c r="DG29" i="34" s="1"/>
  <c r="H4" i="34"/>
  <c r="Q6" i="25"/>
  <c r="DP6" i="25"/>
  <c r="DQ25" i="24"/>
  <c r="R25" i="24"/>
  <c r="DH5" i="33"/>
  <c r="I5" i="33"/>
  <c r="K23" i="33"/>
  <c r="DJ23" i="33"/>
  <c r="H12" i="36"/>
  <c r="DG12" i="36"/>
  <c r="DL19" i="31"/>
  <c r="M19" i="31"/>
  <c r="DQ14" i="24"/>
  <c r="R14" i="24"/>
  <c r="G26" i="37"/>
  <c r="DQ21" i="24"/>
  <c r="R21" i="24"/>
  <c r="R13" i="24"/>
  <c r="DQ13" i="24"/>
  <c r="DJ16" i="32"/>
  <c r="K16" i="32"/>
  <c r="DL17" i="31"/>
  <c r="M17" i="31"/>
  <c r="L8" i="32"/>
  <c r="DK8" i="32"/>
  <c r="G9" i="37"/>
  <c r="G8" i="38"/>
  <c r="G14" i="37"/>
  <c r="F14" i="37"/>
  <c r="DF14" i="37" s="1"/>
  <c r="G20" i="37"/>
  <c r="F20" i="37"/>
  <c r="DF20" i="37" s="1"/>
  <c r="F19" i="37"/>
  <c r="DF19" i="37" s="1"/>
  <c r="DM25" i="28"/>
  <c r="N25" i="28"/>
  <c r="DO19" i="27"/>
  <c r="P19" i="27"/>
  <c r="P14" i="27"/>
  <c r="DO14" i="27"/>
  <c r="DI21" i="33"/>
  <c r="J21" i="33"/>
  <c r="DI15" i="33"/>
  <c r="J15" i="33"/>
  <c r="DM8" i="30"/>
  <c r="N8" i="30"/>
  <c r="DG11" i="36"/>
  <c r="H11" i="36"/>
  <c r="P16" i="26"/>
  <c r="DO16" i="26"/>
  <c r="AC7" i="60"/>
  <c r="AB29" i="60"/>
  <c r="DM20" i="28"/>
  <c r="N20" i="28"/>
  <c r="J16" i="33"/>
  <c r="DI16" i="33"/>
  <c r="O17" i="28"/>
  <c r="DN17" i="28"/>
  <c r="DQ22" i="24"/>
  <c r="R22" i="24"/>
  <c r="DM7" i="28"/>
  <c r="N7" i="28"/>
  <c r="J6" i="33"/>
  <c r="DI6" i="33"/>
  <c r="J26" i="33"/>
  <c r="DI26" i="33"/>
  <c r="Q16" i="25"/>
  <c r="DP16" i="25"/>
  <c r="DP30" i="25" s="1"/>
  <c r="DK24" i="32"/>
  <c r="L24" i="32"/>
  <c r="I29" i="32"/>
  <c r="DI5" i="32"/>
  <c r="DI29" i="32" s="1"/>
  <c r="J5" i="32"/>
  <c r="DQ19" i="24"/>
  <c r="R19" i="24"/>
  <c r="DH19" i="35"/>
  <c r="I19" i="35"/>
  <c r="G16" i="36"/>
  <c r="DG14" i="36"/>
  <c r="H14" i="36"/>
  <c r="Q23" i="26"/>
  <c r="DP23" i="26"/>
  <c r="DL10" i="30"/>
  <c r="M10" i="30"/>
  <c r="DO26" i="27"/>
  <c r="P26" i="27"/>
  <c r="O25" i="27"/>
  <c r="DN25" i="27"/>
  <c r="DN30" i="27" s="1"/>
  <c r="O23" i="28"/>
  <c r="DN23" i="28"/>
  <c r="DI24" i="34"/>
  <c r="J24" i="34"/>
  <c r="I9" i="35"/>
  <c r="DH9" i="35"/>
  <c r="DL7" i="30"/>
  <c r="M7" i="30"/>
  <c r="F14" i="38"/>
  <c r="G28" i="38"/>
  <c r="F15" i="38"/>
  <c r="F21" i="38"/>
  <c r="P29" i="23"/>
  <c r="Q4" i="23"/>
  <c r="DP4" i="23"/>
  <c r="DP29" i="23" s="1"/>
  <c r="P17" i="26"/>
  <c r="DO17" i="26"/>
  <c r="P20" i="27"/>
  <c r="DO20" i="27"/>
  <c r="U4" i="19"/>
  <c r="T29" i="19"/>
  <c r="O24" i="28"/>
  <c r="DN24" i="28"/>
  <c r="J4" i="31"/>
  <c r="DI4" i="31"/>
  <c r="DI29" i="31" s="1"/>
  <c r="I29" i="31"/>
  <c r="H18" i="35"/>
  <c r="DG18" i="35"/>
  <c r="R15" i="24"/>
  <c r="DQ15" i="24"/>
  <c r="DL16" i="30"/>
  <c r="M16" i="30"/>
  <c r="R12" i="25"/>
  <c r="DQ12" i="25"/>
  <c r="DH24" i="35"/>
  <c r="I24" i="35"/>
  <c r="I18" i="33"/>
  <c r="DH18" i="33"/>
  <c r="DH30" i="33" s="1"/>
  <c r="I23" i="35"/>
  <c r="DH23" i="35"/>
  <c r="DL20" i="31"/>
  <c r="M20" i="31"/>
  <c r="W4" i="17"/>
  <c r="V29" i="17"/>
  <c r="DO18" i="26"/>
  <c r="P18" i="26"/>
  <c r="DI17" i="34"/>
  <c r="J17" i="34"/>
  <c r="O10" i="27"/>
  <c r="DN10" i="27"/>
  <c r="J25" i="33"/>
  <c r="DI25" i="33"/>
  <c r="K26" i="32"/>
  <c r="DJ26" i="32"/>
  <c r="G25" i="36"/>
  <c r="G23" i="38"/>
  <c r="DG30" i="35"/>
  <c r="G24" i="38"/>
  <c r="G5" i="36"/>
  <c r="F5" i="36"/>
  <c r="DF5" i="36" s="1"/>
  <c r="G15" i="37"/>
  <c r="F15" i="37"/>
  <c r="DF15" i="37" s="1"/>
  <c r="G7" i="37"/>
  <c r="DQ30" i="24"/>
  <c r="G21" i="37"/>
  <c r="F21" i="37"/>
  <c r="DF21" i="37" s="1"/>
  <c r="R26" i="25"/>
  <c r="DQ26" i="25"/>
  <c r="DI14" i="33"/>
  <c r="J14" i="33"/>
  <c r="DH6" i="34"/>
  <c r="I6" i="34"/>
  <c r="K17" i="33"/>
  <c r="DJ17" i="33"/>
  <c r="N19" i="28"/>
  <c r="DM19" i="28"/>
  <c r="DM30" i="28" s="1"/>
  <c r="J10" i="33"/>
  <c r="DI10" i="33"/>
  <c r="DP28" i="26"/>
  <c r="Q28" i="26"/>
  <c r="DH26" i="35"/>
  <c r="I26" i="35"/>
  <c r="M24" i="31"/>
  <c r="DL24" i="31"/>
  <c r="M6" i="30"/>
  <c r="DL6" i="30"/>
  <c r="M26" i="31"/>
  <c r="DL26" i="31"/>
  <c r="J13" i="33"/>
  <c r="DI13" i="33"/>
  <c r="F10" i="37"/>
  <c r="DF10" i="37" s="1"/>
  <c r="L29" i="27"/>
  <c r="DL4" i="27"/>
  <c r="DL29" i="27" s="1"/>
  <c r="M4" i="27"/>
  <c r="L25" i="31"/>
  <c r="DK25" i="31"/>
  <c r="DK30" i="31" s="1"/>
  <c r="DK28" i="32"/>
  <c r="L28" i="32"/>
  <c r="M15" i="31"/>
  <c r="DL15" i="31"/>
  <c r="N29" i="25"/>
  <c r="O4" i="25"/>
  <c r="DN4" i="25"/>
  <c r="DN29" i="25" s="1"/>
  <c r="DN9" i="27"/>
  <c r="O9" i="27"/>
  <c r="Q19" i="26"/>
  <c r="DP19" i="26"/>
  <c r="I14" i="35"/>
  <c r="DH14" i="35"/>
  <c r="M22" i="30"/>
  <c r="DL22" i="30"/>
  <c r="DJ27" i="33"/>
  <c r="K27" i="33"/>
  <c r="Q15" i="61"/>
  <c r="BU15" i="58" s="1"/>
  <c r="DG28" i="38"/>
  <c r="H28" i="38"/>
  <c r="DG7" i="37"/>
  <c r="H7" i="37"/>
  <c r="H8" i="38"/>
  <c r="DG8" i="38"/>
  <c r="BU15" i="59"/>
  <c r="BU15" i="53"/>
  <c r="BU15" i="51"/>
  <c r="BU15" i="46"/>
  <c r="BU15" i="41"/>
  <c r="BU15" i="39"/>
  <c r="BU15" i="32"/>
  <c r="BU15" i="27"/>
  <c r="BU15" i="25"/>
  <c r="BU15" i="30"/>
  <c r="BU15" i="28"/>
  <c r="BU15" i="22"/>
  <c r="DU15" i="22" s="1"/>
  <c r="BU15" i="17"/>
  <c r="DU15" i="17" s="1"/>
  <c r="BU15" i="20"/>
  <c r="DU15" i="20" s="1"/>
  <c r="BU15" i="60"/>
  <c r="DU15" i="60" s="1"/>
  <c r="DS30" i="23"/>
  <c r="DG23" i="38"/>
  <c r="H23" i="38"/>
  <c r="B19" i="40"/>
  <c r="C19" i="39"/>
  <c r="D19" i="39" s="1"/>
  <c r="E19" i="39" s="1"/>
  <c r="F19" i="39" s="1"/>
  <c r="BT6" i="59"/>
  <c r="BT6" i="58"/>
  <c r="BT6" i="57"/>
  <c r="BT6" i="56"/>
  <c r="BT6" i="55"/>
  <c r="BT6" i="54"/>
  <c r="BT6" i="53"/>
  <c r="BT6" i="52"/>
  <c r="BT6" i="50"/>
  <c r="BT6" i="51"/>
  <c r="BT6" i="48"/>
  <c r="BT6" i="49"/>
  <c r="BT6" i="47"/>
  <c r="BT6" i="45"/>
  <c r="BT6" i="44"/>
  <c r="BT6" i="46"/>
  <c r="BT6" i="43"/>
  <c r="BT6" i="41"/>
  <c r="BT6" i="42"/>
  <c r="BT6" i="40"/>
  <c r="BT6" i="39"/>
  <c r="BT6" i="37"/>
  <c r="BT6" i="36"/>
  <c r="BT6" i="38"/>
  <c r="BT6" i="34"/>
  <c r="BT6" i="35"/>
  <c r="BT6" i="33"/>
  <c r="BT6" i="30"/>
  <c r="BT6" i="26"/>
  <c r="BT6" i="31"/>
  <c r="BT6" i="28"/>
  <c r="BT6" i="32"/>
  <c r="BT6" i="27"/>
  <c r="BT6" i="25"/>
  <c r="BT6" i="24"/>
  <c r="BT6" i="23"/>
  <c r="BT6" i="22"/>
  <c r="DT6" i="22" s="1"/>
  <c r="BT6" i="18"/>
  <c r="DT6" i="18" s="1"/>
  <c r="BT6" i="21"/>
  <c r="DT6" i="21" s="1"/>
  <c r="BT6" i="20"/>
  <c r="DT6" i="20" s="1"/>
  <c r="BT6" i="17"/>
  <c r="DT6" i="17" s="1"/>
  <c r="BT6" i="19"/>
  <c r="DT6" i="19" s="1"/>
  <c r="BT6" i="60"/>
  <c r="DT6" i="60" s="1"/>
  <c r="B5" i="39"/>
  <c r="C5" i="38"/>
  <c r="D5" i="38" s="1"/>
  <c r="E5" i="38" s="1"/>
  <c r="B28" i="40"/>
  <c r="C28" i="39"/>
  <c r="D28" i="39" s="1"/>
  <c r="E28" i="39" s="1"/>
  <c r="F28" i="39" s="1"/>
  <c r="B18" i="38"/>
  <c r="C18" i="37"/>
  <c r="D18" i="37" s="1"/>
  <c r="E18" i="37" s="1"/>
  <c r="B13" i="40"/>
  <c r="C13" i="39"/>
  <c r="D13" i="39" s="1"/>
  <c r="E13" i="39" s="1"/>
  <c r="F13" i="39" s="1"/>
  <c r="W20" i="22"/>
  <c r="T23" i="25"/>
  <c r="DS23" i="25"/>
  <c r="Y15" i="18"/>
  <c r="X8" i="21"/>
  <c r="DR18" i="25"/>
  <c r="S18" i="25"/>
  <c r="B7" i="39"/>
  <c r="C7" i="38"/>
  <c r="D7" i="38" s="1"/>
  <c r="E7" i="38" s="1"/>
  <c r="F7" i="38" s="1"/>
  <c r="B6" i="39"/>
  <c r="C6" i="38"/>
  <c r="D6" i="38" s="1"/>
  <c r="E6" i="38" s="1"/>
  <c r="B11" i="40"/>
  <c r="C11" i="39"/>
  <c r="D11" i="39" s="1"/>
  <c r="E11" i="39" s="1"/>
  <c r="F11" i="39" s="1"/>
  <c r="B27" i="40"/>
  <c r="C27" i="39"/>
  <c r="D27" i="39" s="1"/>
  <c r="E27" i="39" s="1"/>
  <c r="F27" i="39" s="1"/>
  <c r="B22" i="39"/>
  <c r="C22" i="38"/>
  <c r="D22" i="38" s="1"/>
  <c r="E22" i="38" s="1"/>
  <c r="F22" i="38" s="1"/>
  <c r="DF22" i="38" s="1"/>
  <c r="B24" i="40"/>
  <c r="C24" i="39"/>
  <c r="D24" i="39" s="1"/>
  <c r="E24" i="39" s="1"/>
  <c r="F24" i="39" s="1"/>
  <c r="DF24" i="39" s="1"/>
  <c r="B18" i="39"/>
  <c r="C18" i="38"/>
  <c r="D18" i="38" s="1"/>
  <c r="E18" i="38" s="1"/>
  <c r="B25" i="39"/>
  <c r="C25" i="38"/>
  <c r="D25" i="38" s="1"/>
  <c r="E25" i="38" s="1"/>
  <c r="F25" i="38" s="1"/>
  <c r="B17" i="40"/>
  <c r="C17" i="39"/>
  <c r="D17" i="39" s="1"/>
  <c r="E17" i="39" s="1"/>
  <c r="F17" i="39" s="1"/>
  <c r="DI9" i="36"/>
  <c r="J9" i="36"/>
  <c r="Z12" i="19"/>
  <c r="DM11" i="32"/>
  <c r="N11" i="32"/>
  <c r="BT17" i="59"/>
  <c r="BT17" i="58"/>
  <c r="BT17" i="57"/>
  <c r="BT17" i="56"/>
  <c r="BT17" i="55"/>
  <c r="BT17" i="54"/>
  <c r="BT17" i="53"/>
  <c r="BT17" i="52"/>
  <c r="BT17" i="50"/>
  <c r="BT17" i="51"/>
  <c r="BT17" i="49"/>
  <c r="BT17" i="48"/>
  <c r="BT17" i="44"/>
  <c r="BT17" i="47"/>
  <c r="BT17" i="45"/>
  <c r="BT17" i="46"/>
  <c r="BT17" i="43"/>
  <c r="BT17" i="42"/>
  <c r="BT17" i="41"/>
  <c r="BT17" i="40"/>
  <c r="BT17" i="37"/>
  <c r="BT17" i="36"/>
  <c r="BT17" i="39"/>
  <c r="BT17" i="38"/>
  <c r="BT17" i="33"/>
  <c r="BT17" i="32"/>
  <c r="BT17" i="35"/>
  <c r="BT17" i="34"/>
  <c r="BT17" i="24"/>
  <c r="DT17" i="24" s="1"/>
  <c r="BT17" i="25"/>
  <c r="BT17" i="31"/>
  <c r="BT17" i="30"/>
  <c r="BT17" i="28"/>
  <c r="BT17" i="26"/>
  <c r="BT17" i="27"/>
  <c r="BT17" i="22"/>
  <c r="DT17" i="22" s="1"/>
  <c r="BT17" i="20"/>
  <c r="DT17" i="20" s="1"/>
  <c r="BT17" i="19"/>
  <c r="DT17" i="19" s="1"/>
  <c r="BT17" i="18"/>
  <c r="DT17" i="18" s="1"/>
  <c r="BT17" i="23"/>
  <c r="DT17" i="23" s="1"/>
  <c r="BT17" i="21"/>
  <c r="DT17" i="21" s="1"/>
  <c r="BT17" i="17"/>
  <c r="DT17" i="17" s="1"/>
  <c r="BT17" i="60"/>
  <c r="DT17" i="60" s="1"/>
  <c r="N19" i="32"/>
  <c r="DM19" i="32"/>
  <c r="Q13" i="61"/>
  <c r="DG17" i="38"/>
  <c r="H17" i="38"/>
  <c r="Y22" i="19"/>
  <c r="R7" i="26"/>
  <c r="DQ7" i="26"/>
  <c r="DH18" i="36"/>
  <c r="I18" i="36"/>
  <c r="X26" i="21"/>
  <c r="U26" i="23"/>
  <c r="V23" i="23"/>
  <c r="BT8" i="59"/>
  <c r="BT8" i="58"/>
  <c r="BT8" i="57"/>
  <c r="BT8" i="56"/>
  <c r="BT8" i="55"/>
  <c r="BT8" i="54"/>
  <c r="BT8" i="53"/>
  <c r="BT8" i="52"/>
  <c r="BT8" i="50"/>
  <c r="BT8" i="51"/>
  <c r="BT8" i="48"/>
  <c r="BT8" i="49"/>
  <c r="BT8" i="46"/>
  <c r="BT8" i="45"/>
  <c r="BT8" i="44"/>
  <c r="BT8" i="47"/>
  <c r="BT8" i="41"/>
  <c r="BT8" i="40"/>
  <c r="BT8" i="43"/>
  <c r="BT8" i="42"/>
  <c r="BT8" i="38"/>
  <c r="BT8" i="37"/>
  <c r="BT8" i="36"/>
  <c r="BT8" i="39"/>
  <c r="BT8" i="34"/>
  <c r="BT8" i="33"/>
  <c r="BT8" i="35"/>
  <c r="BT8" i="32"/>
  <c r="BT8" i="25"/>
  <c r="BT8" i="24"/>
  <c r="BT8" i="27"/>
  <c r="BT8" i="26"/>
  <c r="BT8" i="31"/>
  <c r="BT8" i="30"/>
  <c r="BT8" i="28"/>
  <c r="BT8" i="23"/>
  <c r="DT8" i="23" s="1"/>
  <c r="BT8" i="21"/>
  <c r="DT8" i="21" s="1"/>
  <c r="BT8" i="22"/>
  <c r="DT8" i="22" s="1"/>
  <c r="BT8" i="18"/>
  <c r="DT8" i="18" s="1"/>
  <c r="BT8" i="17"/>
  <c r="DT8" i="17" s="1"/>
  <c r="BT8" i="20"/>
  <c r="DT8" i="20" s="1"/>
  <c r="BT8" i="19"/>
  <c r="DT8" i="19" s="1"/>
  <c r="BT8" i="60"/>
  <c r="DT8" i="60" s="1"/>
  <c r="DR5" i="25"/>
  <c r="S5" i="25"/>
  <c r="DK9" i="34"/>
  <c r="L9" i="34"/>
  <c r="Q21" i="61"/>
  <c r="AG13" i="60"/>
  <c r="DS30" i="60"/>
  <c r="Y8" i="20"/>
  <c r="V19" i="23"/>
  <c r="M24" i="33"/>
  <c r="DL24" i="33"/>
  <c r="AL5" i="60"/>
  <c r="O21" i="30"/>
  <c r="DN21" i="30"/>
  <c r="Y16" i="19"/>
  <c r="U23" i="24"/>
  <c r="U25" i="23"/>
  <c r="H13" i="37"/>
  <c r="DG13" i="37"/>
  <c r="Z15" i="17"/>
  <c r="K22" i="34"/>
  <c r="DJ22" i="34"/>
  <c r="W13" i="22"/>
  <c r="X5" i="20"/>
  <c r="M12" i="33"/>
  <c r="DL12" i="33"/>
  <c r="N9" i="32"/>
  <c r="DM9" i="32"/>
  <c r="U5" i="23"/>
  <c r="Z25" i="18"/>
  <c r="N18" i="31"/>
  <c r="DM18" i="31"/>
  <c r="I6" i="36"/>
  <c r="DH6" i="36"/>
  <c r="DR19" i="25"/>
  <c r="S19" i="25"/>
  <c r="Y18" i="18"/>
  <c r="AG15" i="60"/>
  <c r="X5" i="19"/>
  <c r="I23" i="37"/>
  <c r="DH23" i="37"/>
  <c r="X7" i="20"/>
  <c r="M9" i="33"/>
  <c r="DL9" i="33"/>
  <c r="Y7" i="19"/>
  <c r="Q25" i="61"/>
  <c r="K21" i="34"/>
  <c r="DJ21" i="34"/>
  <c r="DR8" i="26"/>
  <c r="S8" i="26"/>
  <c r="T24" i="25"/>
  <c r="DS24" i="25"/>
  <c r="Q9" i="61"/>
  <c r="AA12" i="17"/>
  <c r="J19" i="36"/>
  <c r="DI19" i="36"/>
  <c r="Q26" i="61"/>
  <c r="DI5" i="35"/>
  <c r="J5" i="35"/>
  <c r="AF25" i="60"/>
  <c r="W15" i="21"/>
  <c r="DS30" i="17"/>
  <c r="AA25" i="17"/>
  <c r="Y19" i="19"/>
  <c r="O13" i="31"/>
  <c r="DN13" i="31"/>
  <c r="I12" i="37"/>
  <c r="DH12" i="37"/>
  <c r="O28" i="30"/>
  <c r="DN28" i="30"/>
  <c r="V16" i="22"/>
  <c r="AA14" i="17"/>
  <c r="L26" i="34"/>
  <c r="DK26" i="34"/>
  <c r="Q5" i="61"/>
  <c r="I10" i="36"/>
  <c r="DH10" i="36"/>
  <c r="X23" i="21"/>
  <c r="K20" i="35"/>
  <c r="DJ20" i="35"/>
  <c r="DR14" i="26"/>
  <c r="S14" i="26"/>
  <c r="BS4" i="59"/>
  <c r="BS4" i="58"/>
  <c r="BS4" i="57"/>
  <c r="BS4" i="56"/>
  <c r="BS4" i="54"/>
  <c r="BS4" i="55"/>
  <c r="BS4" i="53"/>
  <c r="BS4" i="52"/>
  <c r="BS4" i="50"/>
  <c r="BS4" i="51"/>
  <c r="BS4" i="49"/>
  <c r="BS4" i="48"/>
  <c r="BS4" i="47"/>
  <c r="BS4" i="46"/>
  <c r="BS4" i="45"/>
  <c r="BS4" i="44"/>
  <c r="BS4" i="43"/>
  <c r="BS4" i="41"/>
  <c r="BS4" i="40"/>
  <c r="BS4" i="42"/>
  <c r="BS4" i="39"/>
  <c r="BS4" i="38"/>
  <c r="BS4" i="37"/>
  <c r="BS4" i="36"/>
  <c r="BS4" i="34"/>
  <c r="BS4" i="35"/>
  <c r="BS4" i="33"/>
  <c r="BS4" i="31"/>
  <c r="BS4" i="26"/>
  <c r="BS4" i="28"/>
  <c r="BS4" i="27"/>
  <c r="BS4" i="32"/>
  <c r="BS4" i="30"/>
  <c r="BS4" i="25"/>
  <c r="BS4" i="24"/>
  <c r="BS4" i="22"/>
  <c r="DS4" i="22" s="1"/>
  <c r="DS29" i="22" s="1"/>
  <c r="BS4" i="23"/>
  <c r="BS4" i="21"/>
  <c r="DS4" i="21" s="1"/>
  <c r="DS29" i="21" s="1"/>
  <c r="BS4" i="20"/>
  <c r="DS4" i="20" s="1"/>
  <c r="DS29" i="20" s="1"/>
  <c r="BS4" i="19"/>
  <c r="DS4" i="19" s="1"/>
  <c r="DS29" i="19" s="1"/>
  <c r="BS4" i="18"/>
  <c r="DS4" i="18" s="1"/>
  <c r="DS29" i="18" s="1"/>
  <c r="BS4" i="17"/>
  <c r="DS4" i="17" s="1"/>
  <c r="DS29" i="17" s="1"/>
  <c r="BS4" i="60"/>
  <c r="DS4" i="60" s="1"/>
  <c r="DS29" i="60" s="1"/>
  <c r="C29" i="36"/>
  <c r="X24" i="21"/>
  <c r="Y20" i="19"/>
  <c r="M22" i="32"/>
  <c r="DL22" i="32"/>
  <c r="DJ11" i="35"/>
  <c r="K11" i="35"/>
  <c r="T26" i="24"/>
  <c r="DS26" i="24"/>
  <c r="DS7" i="24"/>
  <c r="T7" i="24"/>
  <c r="I17" i="37"/>
  <c r="DH17" i="37"/>
  <c r="V12" i="23"/>
  <c r="I7" i="36"/>
  <c r="DH7" i="36"/>
  <c r="DJ15" i="34"/>
  <c r="K15" i="34"/>
  <c r="Z23" i="19"/>
  <c r="Y13" i="18"/>
  <c r="R6" i="26"/>
  <c r="DQ6" i="26"/>
  <c r="N14" i="32"/>
  <c r="DM14" i="32"/>
  <c r="DM27" i="32"/>
  <c r="N27" i="32"/>
  <c r="DN8" i="31"/>
  <c r="O8" i="31"/>
  <c r="G15" i="38"/>
  <c r="DF15" i="38"/>
  <c r="W26" i="22"/>
  <c r="DQ8" i="27"/>
  <c r="R8" i="27"/>
  <c r="P10" i="28"/>
  <c r="DO10" i="28"/>
  <c r="O29" i="26"/>
  <c r="P4" i="26"/>
  <c r="DO4" i="26"/>
  <c r="DO29" i="26" s="1"/>
  <c r="AG24" i="60"/>
  <c r="AG14" i="60"/>
  <c r="J22" i="35"/>
  <c r="DI22" i="35"/>
  <c r="AG28" i="60"/>
  <c r="Y6" i="19"/>
  <c r="DH8" i="37"/>
  <c r="I8" i="37"/>
  <c r="DQ13" i="27"/>
  <c r="R13" i="27"/>
  <c r="S15" i="25"/>
  <c r="DR15" i="25"/>
  <c r="DQ12" i="27"/>
  <c r="R12" i="27"/>
  <c r="Z26" i="19"/>
  <c r="X6" i="20"/>
  <c r="Z27" i="19"/>
  <c r="Q7" i="61"/>
  <c r="DJ17" i="35"/>
  <c r="K17" i="35"/>
  <c r="X20" i="20"/>
  <c r="BT22" i="59"/>
  <c r="BT22" i="58"/>
  <c r="BT22" i="57"/>
  <c r="BT22" i="56"/>
  <c r="BT22" i="55"/>
  <c r="BT22" i="53"/>
  <c r="BT22" i="54"/>
  <c r="BT22" i="52"/>
  <c r="BT22" i="51"/>
  <c r="BT22" i="50"/>
  <c r="BT22" i="48"/>
  <c r="BT22" i="49"/>
  <c r="BT22" i="47"/>
  <c r="BT22" i="45"/>
  <c r="BT22" i="46"/>
  <c r="BT22" i="44"/>
  <c r="BT22" i="43"/>
  <c r="BT22" i="41"/>
  <c r="BT22" i="42"/>
  <c r="BT22" i="40"/>
  <c r="BT22" i="37"/>
  <c r="BT22" i="39"/>
  <c r="BT22" i="36"/>
  <c r="BT22" i="38"/>
  <c r="BT22" i="35"/>
  <c r="BT22" i="32"/>
  <c r="BT22" i="34"/>
  <c r="BT22" i="33"/>
  <c r="BT22" i="27"/>
  <c r="BT22" i="25"/>
  <c r="BT22" i="23"/>
  <c r="DT22" i="23" s="1"/>
  <c r="BT22" i="31"/>
  <c r="BT22" i="26"/>
  <c r="BT22" i="24"/>
  <c r="BT22" i="30"/>
  <c r="BT22" i="28"/>
  <c r="BT22" i="19"/>
  <c r="DT22" i="19" s="1"/>
  <c r="BT22" i="18"/>
  <c r="DT22" i="18" s="1"/>
  <c r="BT22" i="22"/>
  <c r="DT22" i="22" s="1"/>
  <c r="BT22" i="17"/>
  <c r="DT22" i="17" s="1"/>
  <c r="BT22" i="21"/>
  <c r="DT22" i="21" s="1"/>
  <c r="BT22" i="20"/>
  <c r="DT22" i="20" s="1"/>
  <c r="BT22" i="60"/>
  <c r="DT22" i="60" s="1"/>
  <c r="DS8" i="25"/>
  <c r="T8" i="25"/>
  <c r="Y23" i="20"/>
  <c r="Z24" i="18"/>
  <c r="Y28" i="18"/>
  <c r="X21" i="20"/>
  <c r="V8" i="23"/>
  <c r="Z11" i="17"/>
  <c r="U4" i="21"/>
  <c r="T29" i="21"/>
  <c r="BT24" i="59"/>
  <c r="BT24" i="58"/>
  <c r="BT24" i="57"/>
  <c r="BT24" i="56"/>
  <c r="BT24" i="55"/>
  <c r="BT24" i="54"/>
  <c r="BT24" i="53"/>
  <c r="BT24" i="52"/>
  <c r="BT24" i="51"/>
  <c r="BT24" i="49"/>
  <c r="BT24" i="50"/>
  <c r="BT24" i="47"/>
  <c r="BT24" i="48"/>
  <c r="BT24" i="45"/>
  <c r="BT24" i="46"/>
  <c r="BT24" i="44"/>
  <c r="BT24" i="42"/>
  <c r="BT24" i="41"/>
  <c r="BT24" i="43"/>
  <c r="BT24" i="40"/>
  <c r="BT24" i="37"/>
  <c r="BT24" i="39"/>
  <c r="BT24" i="36"/>
  <c r="BT24" i="38"/>
  <c r="BT24" i="32"/>
  <c r="BT24" i="35"/>
  <c r="BT24" i="33"/>
  <c r="BT24" i="34"/>
  <c r="BT24" i="30"/>
  <c r="BT24" i="27"/>
  <c r="BT24" i="25"/>
  <c r="BT24" i="26"/>
  <c r="BT24" i="23"/>
  <c r="DT24" i="23" s="1"/>
  <c r="BT24" i="24"/>
  <c r="DT24" i="24" s="1"/>
  <c r="BT24" i="31"/>
  <c r="BT24" i="28"/>
  <c r="BT24" i="21"/>
  <c r="DT24" i="21" s="1"/>
  <c r="BT24" i="20"/>
  <c r="DT24" i="20" s="1"/>
  <c r="BT24" i="19"/>
  <c r="DT24" i="19" s="1"/>
  <c r="BT24" i="17"/>
  <c r="DT24" i="17" s="1"/>
  <c r="BT24" i="18"/>
  <c r="DT24" i="18" s="1"/>
  <c r="BT24" i="22"/>
  <c r="DT24" i="22" s="1"/>
  <c r="BT24" i="60"/>
  <c r="DT24" i="60" s="1"/>
  <c r="D20" i="38"/>
  <c r="E20" i="38" s="1"/>
  <c r="F20" i="38" s="1"/>
  <c r="DF20" i="38" s="1"/>
  <c r="Y16" i="17"/>
  <c r="DO22" i="28"/>
  <c r="P22" i="28"/>
  <c r="Q17" i="61"/>
  <c r="R23" i="27"/>
  <c r="DQ23" i="27"/>
  <c r="DM10" i="31"/>
  <c r="N10" i="31"/>
  <c r="Y27" i="20"/>
  <c r="R11" i="26"/>
  <c r="DQ11" i="26"/>
  <c r="V28" i="23"/>
  <c r="BT21" i="59"/>
  <c r="BT21" i="58"/>
  <c r="BT21" i="57"/>
  <c r="BT21" i="56"/>
  <c r="BT21" i="55"/>
  <c r="BT21" i="54"/>
  <c r="BT21" i="53"/>
  <c r="BT21" i="52"/>
  <c r="BT21" i="51"/>
  <c r="BT21" i="50"/>
  <c r="BT21" i="49"/>
  <c r="BT21" i="48"/>
  <c r="BT21" i="47"/>
  <c r="BT21" i="46"/>
  <c r="BT21" i="44"/>
  <c r="BT21" i="45"/>
  <c r="BT21" i="42"/>
  <c r="BT21" i="40"/>
  <c r="BT21" i="43"/>
  <c r="BT21" i="41"/>
  <c r="BT21" i="36"/>
  <c r="BT21" i="38"/>
  <c r="BT21" i="37"/>
  <c r="BT21" i="39"/>
  <c r="BT21" i="35"/>
  <c r="BT21" i="33"/>
  <c r="BT21" i="32"/>
  <c r="BT21" i="34"/>
  <c r="BT21" i="24"/>
  <c r="BT21" i="23"/>
  <c r="DT21" i="23" s="1"/>
  <c r="BT21" i="31"/>
  <c r="BT21" i="27"/>
  <c r="BT21" i="25"/>
  <c r="BT21" i="30"/>
  <c r="BT21" i="28"/>
  <c r="BT21" i="26"/>
  <c r="BT21" i="21"/>
  <c r="DT21" i="21" s="1"/>
  <c r="BT21" i="20"/>
  <c r="DT21" i="20" s="1"/>
  <c r="BT21" i="17"/>
  <c r="DT21" i="17" s="1"/>
  <c r="BT21" i="18"/>
  <c r="DT21" i="18" s="1"/>
  <c r="BT21" i="22"/>
  <c r="DT21" i="22" s="1"/>
  <c r="BT21" i="19"/>
  <c r="DT21" i="19" s="1"/>
  <c r="BT21" i="60"/>
  <c r="DT21" i="60" s="1"/>
  <c r="Z27" i="18"/>
  <c r="L27" i="34"/>
  <c r="DK27" i="34"/>
  <c r="J25" i="35"/>
  <c r="DI25" i="35"/>
  <c r="DL7" i="32"/>
  <c r="M7" i="32"/>
  <c r="Y28" i="20"/>
  <c r="DS30" i="18"/>
  <c r="Z23" i="17"/>
  <c r="L4" i="32"/>
  <c r="DK4" i="32"/>
  <c r="S10" i="25"/>
  <c r="DR10" i="25"/>
  <c r="W10" i="21"/>
  <c r="U11" i="24"/>
  <c r="W27" i="22"/>
  <c r="Z22" i="17"/>
  <c r="W14" i="22"/>
  <c r="DO15" i="28"/>
  <c r="P15" i="28"/>
  <c r="DG14" i="37"/>
  <c r="H14" i="37"/>
  <c r="B29" i="38"/>
  <c r="V27" i="23"/>
  <c r="J7" i="35"/>
  <c r="DI7" i="35"/>
  <c r="DK22" i="33"/>
  <c r="L22" i="33"/>
  <c r="N21" i="32"/>
  <c r="DM21" i="32"/>
  <c r="W19" i="22"/>
  <c r="M10" i="32"/>
  <c r="DL10" i="32"/>
  <c r="M8" i="33"/>
  <c r="DL8" i="33"/>
  <c r="BT18" i="59"/>
  <c r="BT18" i="58"/>
  <c r="BT18" i="57"/>
  <c r="BT18" i="56"/>
  <c r="BT18" i="55"/>
  <c r="BT18" i="53"/>
  <c r="BT18" i="54"/>
  <c r="BT18" i="52"/>
  <c r="BT18" i="51"/>
  <c r="BT18" i="50"/>
  <c r="BT18" i="49"/>
  <c r="BT18" i="48"/>
  <c r="BT18" i="47"/>
  <c r="BT18" i="46"/>
  <c r="BT18" i="45"/>
  <c r="BT18" i="44"/>
  <c r="BT18" i="42"/>
  <c r="BT18" i="41"/>
  <c r="BT18" i="40"/>
  <c r="BT18" i="43"/>
  <c r="BT18" i="39"/>
  <c r="BT18" i="38"/>
  <c r="BT18" i="36"/>
  <c r="BT18" i="37"/>
  <c r="BT18" i="35"/>
  <c r="BT18" i="34"/>
  <c r="BT18" i="33"/>
  <c r="BT18" i="32"/>
  <c r="BT18" i="25"/>
  <c r="BT18" i="24"/>
  <c r="BT18" i="31"/>
  <c r="BT18" i="30"/>
  <c r="BT18" i="26"/>
  <c r="BT18" i="28"/>
  <c r="BT18" i="27"/>
  <c r="BT18" i="20"/>
  <c r="DT18" i="20" s="1"/>
  <c r="BT18" i="18"/>
  <c r="DT18" i="18" s="1"/>
  <c r="BT18" i="17"/>
  <c r="DT18" i="17" s="1"/>
  <c r="BT18" i="21"/>
  <c r="DT18" i="21" s="1"/>
  <c r="BT18" i="23"/>
  <c r="DT18" i="23" s="1"/>
  <c r="BT18" i="22"/>
  <c r="DT18" i="22" s="1"/>
  <c r="BT18" i="19"/>
  <c r="DT18" i="19" s="1"/>
  <c r="BT18" i="60"/>
  <c r="DT18" i="60" s="1"/>
  <c r="Z19" i="17"/>
  <c r="Q16" i="27"/>
  <c r="DP16" i="27"/>
  <c r="X12" i="21"/>
  <c r="Y9" i="20"/>
  <c r="I24" i="37"/>
  <c r="DH24" i="37"/>
  <c r="R22" i="26"/>
  <c r="DQ22" i="26"/>
  <c r="K28" i="35"/>
  <c r="DJ28" i="35"/>
  <c r="H26" i="38"/>
  <c r="DG26" i="38"/>
  <c r="DG22" i="37"/>
  <c r="H22" i="37"/>
  <c r="V21" i="23"/>
  <c r="X21" i="21"/>
  <c r="V10" i="22"/>
  <c r="Y10" i="19"/>
  <c r="BT16" i="59"/>
  <c r="BT16" i="58"/>
  <c r="BT16" i="57"/>
  <c r="BT16" i="56"/>
  <c r="BT16" i="55"/>
  <c r="BT16" i="54"/>
  <c r="BT16" i="53"/>
  <c r="BT16" i="52"/>
  <c r="BT16" i="50"/>
  <c r="BT16" i="51"/>
  <c r="BT16" i="48"/>
  <c r="BT16" i="49"/>
  <c r="BT16" i="47"/>
  <c r="BT16" i="44"/>
  <c r="BT16" i="46"/>
  <c r="BT16" i="45"/>
  <c r="BT16" i="41"/>
  <c r="BT16" i="40"/>
  <c r="BT16" i="43"/>
  <c r="BT16" i="42"/>
  <c r="BT16" i="38"/>
  <c r="BT16" i="37"/>
  <c r="BT16" i="36"/>
  <c r="BT16" i="39"/>
  <c r="BT16" i="34"/>
  <c r="BT16" i="33"/>
  <c r="BT16" i="32"/>
  <c r="BT16" i="35"/>
  <c r="BT16" i="30"/>
  <c r="BT16" i="26"/>
  <c r="BT16" i="27"/>
  <c r="BT16" i="25"/>
  <c r="BT16" i="24"/>
  <c r="BT16" i="31"/>
  <c r="BT16" i="28"/>
  <c r="BT16" i="23"/>
  <c r="DT16" i="23" s="1"/>
  <c r="BT16" i="21"/>
  <c r="DT16" i="21" s="1"/>
  <c r="BT16" i="17"/>
  <c r="DT16" i="17" s="1"/>
  <c r="BT16" i="22"/>
  <c r="DT16" i="22" s="1"/>
  <c r="BT16" i="18"/>
  <c r="DT16" i="18" s="1"/>
  <c r="BT16" i="20"/>
  <c r="DT16" i="20" s="1"/>
  <c r="BT16" i="19"/>
  <c r="DT16" i="19" s="1"/>
  <c r="BT16" i="60"/>
  <c r="DT16" i="60" s="1"/>
  <c r="DN27" i="31"/>
  <c r="O27" i="31"/>
  <c r="I27" i="37"/>
  <c r="DH27" i="37"/>
  <c r="Z26" i="17"/>
  <c r="BT28" i="59"/>
  <c r="BT28" i="58"/>
  <c r="BT28" i="57"/>
  <c r="BT28" i="56"/>
  <c r="BT28" i="55"/>
  <c r="BT28" i="54"/>
  <c r="BT28" i="53"/>
  <c r="BT28" i="52"/>
  <c r="BT28" i="51"/>
  <c r="BT28" i="50"/>
  <c r="BT28" i="49"/>
  <c r="BT28" i="48"/>
  <c r="BT28" i="47"/>
  <c r="BT28" i="46"/>
  <c r="BT28" i="45"/>
  <c r="BT28" i="44"/>
  <c r="BT28" i="43"/>
  <c r="BT28" i="41"/>
  <c r="BT28" i="40"/>
  <c r="BT28" i="42"/>
  <c r="BT28" i="39"/>
  <c r="BT28" i="38"/>
  <c r="BT28" i="36"/>
  <c r="BT28" i="37"/>
  <c r="BT28" i="34"/>
  <c r="BT28" i="32"/>
  <c r="BT28" i="33"/>
  <c r="BT28" i="35"/>
  <c r="BT28" i="27"/>
  <c r="BT28" i="26"/>
  <c r="BT28" i="25"/>
  <c r="BT28" i="24"/>
  <c r="BT28" i="23"/>
  <c r="DT28" i="23" s="1"/>
  <c r="BT28" i="28"/>
  <c r="BT28" i="31"/>
  <c r="BT28" i="30"/>
  <c r="BT28" i="22"/>
  <c r="DT28" i="22" s="1"/>
  <c r="BT28" i="19"/>
  <c r="DT28" i="19" s="1"/>
  <c r="BT28" i="18"/>
  <c r="DT28" i="18" s="1"/>
  <c r="BT28" i="21"/>
  <c r="DT28" i="21" s="1"/>
  <c r="BT28" i="20"/>
  <c r="DT28" i="20" s="1"/>
  <c r="BT28" i="17"/>
  <c r="DT28" i="17" s="1"/>
  <c r="BT28" i="60"/>
  <c r="DT28" i="60" s="1"/>
  <c r="V5" i="22"/>
  <c r="Y8" i="18"/>
  <c r="I28" i="37"/>
  <c r="DH28" i="37"/>
  <c r="BT25" i="59"/>
  <c r="BT25" i="58"/>
  <c r="BT25" i="57"/>
  <c r="BT25" i="56"/>
  <c r="BT25" i="55"/>
  <c r="BT25" i="54"/>
  <c r="BT25" i="53"/>
  <c r="BT25" i="51"/>
  <c r="BT25" i="52"/>
  <c r="BT25" i="50"/>
  <c r="BT25" i="49"/>
  <c r="BT25" i="48"/>
  <c r="BT25" i="47"/>
  <c r="BT25" i="46"/>
  <c r="BT25" i="44"/>
  <c r="BT25" i="45"/>
  <c r="BT25" i="42"/>
  <c r="BT25" i="40"/>
  <c r="BT25" i="43"/>
  <c r="BT25" i="41"/>
  <c r="BT25" i="36"/>
  <c r="BT25" i="39"/>
  <c r="BT25" i="38"/>
  <c r="BT25" i="37"/>
  <c r="BT25" i="33"/>
  <c r="BT25" i="34"/>
  <c r="BT25" i="35"/>
  <c r="BT25" i="30"/>
  <c r="BT25" i="25"/>
  <c r="BT25" i="24"/>
  <c r="BT25" i="32"/>
  <c r="BT25" i="28"/>
  <c r="BT25" i="31"/>
  <c r="BT25" i="27"/>
  <c r="BT25" i="26"/>
  <c r="BT25" i="23"/>
  <c r="DT25" i="23" s="1"/>
  <c r="BT25" i="22"/>
  <c r="DT25" i="22" s="1"/>
  <c r="BT25" i="18"/>
  <c r="DT25" i="18" s="1"/>
  <c r="BT25" i="21"/>
  <c r="DT25" i="21" s="1"/>
  <c r="BT25" i="20"/>
  <c r="DT25" i="20" s="1"/>
  <c r="BT25" i="19"/>
  <c r="DT25" i="19" s="1"/>
  <c r="BT25" i="17"/>
  <c r="DT25" i="17" s="1"/>
  <c r="BT25" i="60"/>
  <c r="DT25" i="60" s="1"/>
  <c r="R21" i="27"/>
  <c r="DQ21" i="27"/>
  <c r="V25" i="22"/>
  <c r="DN9" i="31"/>
  <c r="O9" i="31"/>
  <c r="N12" i="32"/>
  <c r="DM12" i="32"/>
  <c r="DR25" i="25"/>
  <c r="S25" i="25"/>
  <c r="H24" i="38"/>
  <c r="DG24" i="38"/>
  <c r="H5" i="36"/>
  <c r="DG5" i="36"/>
  <c r="Z10" i="17"/>
  <c r="Q10" i="61"/>
  <c r="J13" i="36"/>
  <c r="DI13" i="36"/>
  <c r="X11" i="21"/>
  <c r="DJ12" i="35"/>
  <c r="K12" i="35"/>
  <c r="L12" i="34"/>
  <c r="DK12" i="34"/>
  <c r="X16" i="20"/>
  <c r="W20" i="21"/>
  <c r="DS16" i="24"/>
  <c r="T16" i="24"/>
  <c r="V15" i="23"/>
  <c r="O12" i="31"/>
  <c r="DN12" i="31"/>
  <c r="DK20" i="33"/>
  <c r="L20" i="33"/>
  <c r="W7" i="21"/>
  <c r="Y21" i="18"/>
  <c r="X15" i="20"/>
  <c r="BT5" i="59"/>
  <c r="BT5" i="58"/>
  <c r="BT5" i="57"/>
  <c r="BT5" i="56"/>
  <c r="BT5" i="54"/>
  <c r="BT5" i="55"/>
  <c r="BT5" i="53"/>
  <c r="BT5" i="52"/>
  <c r="BT5" i="50"/>
  <c r="BT5" i="51"/>
  <c r="BT5" i="48"/>
  <c r="BT5" i="49"/>
  <c r="BT5" i="46"/>
  <c r="BT5" i="45"/>
  <c r="BT5" i="44"/>
  <c r="BT5" i="47"/>
  <c r="BT5" i="42"/>
  <c r="BT5" i="43"/>
  <c r="BT5" i="41"/>
  <c r="BT5" i="40"/>
  <c r="BT5" i="38"/>
  <c r="BT5" i="39"/>
  <c r="BT5" i="37"/>
  <c r="BT5" i="33"/>
  <c r="BT5" i="36"/>
  <c r="BT5" i="34"/>
  <c r="BT5" i="35"/>
  <c r="BT5" i="32"/>
  <c r="BT5" i="27"/>
  <c r="BT5" i="24"/>
  <c r="BT5" i="30"/>
  <c r="BT5" i="25"/>
  <c r="BT5" i="31"/>
  <c r="BT5" i="26"/>
  <c r="BT5" i="28"/>
  <c r="BT5" i="19"/>
  <c r="DT5" i="19" s="1"/>
  <c r="BT5" i="22"/>
  <c r="DT5" i="22" s="1"/>
  <c r="BT5" i="18"/>
  <c r="DT5" i="18" s="1"/>
  <c r="BT5" i="23"/>
  <c r="DT5" i="23" s="1"/>
  <c r="BT5" i="21"/>
  <c r="DT5" i="21" s="1"/>
  <c r="BT5" i="20"/>
  <c r="DT5" i="20" s="1"/>
  <c r="BT5" i="17"/>
  <c r="DT5" i="17" s="1"/>
  <c r="BT5" i="60"/>
  <c r="DT5" i="60" s="1"/>
  <c r="W12" i="22"/>
  <c r="W17" i="22"/>
  <c r="V6" i="22"/>
  <c r="DP28" i="28"/>
  <c r="Q28" i="28"/>
  <c r="K14" i="34"/>
  <c r="DJ14" i="34"/>
  <c r="DR22" i="25"/>
  <c r="S22" i="25"/>
  <c r="DN18" i="28"/>
  <c r="O18" i="28"/>
  <c r="W28" i="22"/>
  <c r="U22" i="23"/>
  <c r="DI23" i="36"/>
  <c r="J23" i="36"/>
  <c r="DR15" i="26"/>
  <c r="S15" i="26"/>
  <c r="P23" i="30"/>
  <c r="DO23" i="30"/>
  <c r="Y26" i="20"/>
  <c r="W18" i="20"/>
  <c r="H15" i="37"/>
  <c r="DG15" i="37"/>
  <c r="X25" i="20"/>
  <c r="DP12" i="28"/>
  <c r="Q12" i="28"/>
  <c r="DN15" i="30"/>
  <c r="O15" i="30"/>
  <c r="DI26" i="36"/>
  <c r="J26" i="36"/>
  <c r="W19" i="21"/>
  <c r="Y14" i="19"/>
  <c r="BT23" i="59"/>
  <c r="BT23" i="58"/>
  <c r="BT23" i="57"/>
  <c r="BT23" i="56"/>
  <c r="BT23" i="55"/>
  <c r="BT23" i="54"/>
  <c r="BT23" i="53"/>
  <c r="BT23" i="51"/>
  <c r="BT23" i="52"/>
  <c r="BT23" i="49"/>
  <c r="BT23" i="50"/>
  <c r="BT23" i="48"/>
  <c r="BT23" i="47"/>
  <c r="BT23" i="44"/>
  <c r="BT23" i="45"/>
  <c r="BT23" i="46"/>
  <c r="BT23" i="42"/>
  <c r="BT23" i="43"/>
  <c r="BT23" i="41"/>
  <c r="BT23" i="40"/>
  <c r="BT23" i="38"/>
  <c r="BT23" i="36"/>
  <c r="BT23" i="37"/>
  <c r="BT23" i="39"/>
  <c r="BT23" i="34"/>
  <c r="BT23" i="33"/>
  <c r="BT23" i="32"/>
  <c r="BT23" i="35"/>
  <c r="BT23" i="31"/>
  <c r="BT23" i="28"/>
  <c r="BT23" i="30"/>
  <c r="BT23" i="27"/>
  <c r="BT23" i="25"/>
  <c r="BT23" i="23"/>
  <c r="DT23" i="23" s="1"/>
  <c r="BT23" i="26"/>
  <c r="BT23" i="24"/>
  <c r="DT23" i="24" s="1"/>
  <c r="BT23" i="21"/>
  <c r="DT23" i="21" s="1"/>
  <c r="BT23" i="20"/>
  <c r="DT23" i="20" s="1"/>
  <c r="BT23" i="19"/>
  <c r="DT23" i="19" s="1"/>
  <c r="BT23" i="18"/>
  <c r="DT23" i="18" s="1"/>
  <c r="BT23" i="17"/>
  <c r="DT23" i="17" s="1"/>
  <c r="BT23" i="22"/>
  <c r="DT23" i="22" s="1"/>
  <c r="BT23" i="60"/>
  <c r="DT23" i="60" s="1"/>
  <c r="P6" i="28"/>
  <c r="DO6" i="28"/>
  <c r="Z28" i="19"/>
  <c r="W29" i="18"/>
  <c r="X4" i="18"/>
  <c r="Z17" i="19"/>
  <c r="S26" i="26"/>
  <c r="DR26" i="26"/>
  <c r="DS30" i="20"/>
  <c r="S18" i="24"/>
  <c r="DR18" i="24"/>
  <c r="O21" i="31"/>
  <c r="DN21" i="31"/>
  <c r="AG20" i="60"/>
  <c r="K19" i="34"/>
  <c r="DJ19" i="34"/>
  <c r="V18" i="21"/>
  <c r="I11" i="37"/>
  <c r="DH11" i="37"/>
  <c r="P27" i="30"/>
  <c r="DO27" i="30"/>
  <c r="AJ4" i="60"/>
  <c r="DL11" i="33"/>
  <c r="M11" i="33"/>
  <c r="P26" i="30"/>
  <c r="DO26" i="30"/>
  <c r="U9" i="24"/>
  <c r="Q24" i="61"/>
  <c r="AA27" i="17"/>
  <c r="DN13" i="30"/>
  <c r="O13" i="30"/>
  <c r="B8" i="40"/>
  <c r="C8" i="39"/>
  <c r="D8" i="39" s="1"/>
  <c r="E8" i="39" s="1"/>
  <c r="F8" i="39" s="1"/>
  <c r="DF8" i="39" s="1"/>
  <c r="Q6" i="61"/>
  <c r="DG11" i="38"/>
  <c r="H11" i="38"/>
  <c r="DT8" i="24"/>
  <c r="U8" i="24"/>
  <c r="N6" i="31"/>
  <c r="DM6" i="31"/>
  <c r="O19" i="30"/>
  <c r="DN19" i="30"/>
  <c r="V11" i="23"/>
  <c r="DO16" i="28"/>
  <c r="P16" i="28"/>
  <c r="BT11" i="59"/>
  <c r="BT11" i="58"/>
  <c r="BT11" i="57"/>
  <c r="BT11" i="56"/>
  <c r="BT11" i="54"/>
  <c r="BT11" i="55"/>
  <c r="BT11" i="53"/>
  <c r="BT11" i="52"/>
  <c r="BT11" i="50"/>
  <c r="BT11" i="51"/>
  <c r="BT11" i="48"/>
  <c r="BT11" i="49"/>
  <c r="BT11" i="46"/>
  <c r="BT11" i="45"/>
  <c r="BT11" i="44"/>
  <c r="BT11" i="47"/>
  <c r="BT11" i="43"/>
  <c r="BT11" i="42"/>
  <c r="BT11" i="41"/>
  <c r="BT11" i="40"/>
  <c r="BT11" i="39"/>
  <c r="BT11" i="38"/>
  <c r="BT11" i="37"/>
  <c r="BT11" i="36"/>
  <c r="BT11" i="33"/>
  <c r="BT11" i="34"/>
  <c r="BT11" i="35"/>
  <c r="BT11" i="31"/>
  <c r="BT11" i="27"/>
  <c r="BT11" i="25"/>
  <c r="BT11" i="28"/>
  <c r="BT11" i="32"/>
  <c r="BT11" i="30"/>
  <c r="BT11" i="26"/>
  <c r="BT11" i="24"/>
  <c r="DT11" i="24" s="1"/>
  <c r="BT11" i="22"/>
  <c r="DT11" i="22" s="1"/>
  <c r="BT11" i="21"/>
  <c r="DT11" i="21" s="1"/>
  <c r="BT11" i="17"/>
  <c r="DT11" i="17" s="1"/>
  <c r="BT11" i="19"/>
  <c r="DT11" i="19" s="1"/>
  <c r="BT11" i="20"/>
  <c r="DT11" i="20" s="1"/>
  <c r="BT11" i="23"/>
  <c r="DT11" i="23" s="1"/>
  <c r="BT11" i="18"/>
  <c r="DT11" i="18" s="1"/>
  <c r="BT11" i="60"/>
  <c r="DT11" i="60" s="1"/>
  <c r="DJ13" i="34"/>
  <c r="K13" i="34"/>
  <c r="DS11" i="25"/>
  <c r="T11" i="25"/>
  <c r="DS30" i="22"/>
  <c r="DS30" i="19"/>
  <c r="Y11" i="20"/>
  <c r="AG26" i="60"/>
  <c r="N7" i="31"/>
  <c r="DM7" i="31"/>
  <c r="DK6" i="32"/>
  <c r="L6" i="32"/>
  <c r="N20" i="32"/>
  <c r="DM20" i="32"/>
  <c r="DI6" i="35"/>
  <c r="J6" i="35"/>
  <c r="R28" i="27"/>
  <c r="DQ28" i="27"/>
  <c r="Z28" i="17"/>
  <c r="DS5" i="24"/>
  <c r="T5" i="24"/>
  <c r="O14" i="31"/>
  <c r="DN14" i="31"/>
  <c r="G14" i="38"/>
  <c r="DF14" i="38"/>
  <c r="C29" i="37"/>
  <c r="D4" i="37"/>
  <c r="E4" i="37" s="1"/>
  <c r="Q18" i="61"/>
  <c r="V24" i="23"/>
  <c r="Z7" i="18"/>
  <c r="Z18" i="17"/>
  <c r="BT14" i="59"/>
  <c r="BT14" i="58"/>
  <c r="BT14" i="57"/>
  <c r="BT14" i="56"/>
  <c r="BT14" i="55"/>
  <c r="BT14" i="54"/>
  <c r="BT14" i="53"/>
  <c r="BT14" i="52"/>
  <c r="BT14" i="50"/>
  <c r="BT14" i="51"/>
  <c r="BT14" i="49"/>
  <c r="BT14" i="48"/>
  <c r="BT14" i="47"/>
  <c r="BT14" i="46"/>
  <c r="BT14" i="45"/>
  <c r="BT14" i="44"/>
  <c r="BT14" i="42"/>
  <c r="BT14" i="41"/>
  <c r="BT14" i="40"/>
  <c r="BT14" i="43"/>
  <c r="BT14" i="37"/>
  <c r="BT14" i="39"/>
  <c r="BT14" i="38"/>
  <c r="BT14" i="36"/>
  <c r="BT14" i="34"/>
  <c r="BT14" i="35"/>
  <c r="BT14" i="33"/>
  <c r="BT14" i="27"/>
  <c r="BT14" i="25"/>
  <c r="BT14" i="31"/>
  <c r="BT14" i="24"/>
  <c r="BT14" i="30"/>
  <c r="BT14" i="28"/>
  <c r="BT14" i="32"/>
  <c r="BT14" i="26"/>
  <c r="BT14" i="22"/>
  <c r="DT14" i="22" s="1"/>
  <c r="BT14" i="18"/>
  <c r="DT14" i="18" s="1"/>
  <c r="BT14" i="21"/>
  <c r="DT14" i="21" s="1"/>
  <c r="BT14" i="20"/>
  <c r="DT14" i="20" s="1"/>
  <c r="BT14" i="17"/>
  <c r="DT14" i="17" s="1"/>
  <c r="BT14" i="23"/>
  <c r="DT14" i="23" s="1"/>
  <c r="BT14" i="19"/>
  <c r="DT14" i="19" s="1"/>
  <c r="BT14" i="60"/>
  <c r="DT14" i="60" s="1"/>
  <c r="DP18" i="27"/>
  <c r="Q18" i="27"/>
  <c r="DI17" i="36"/>
  <c r="J17" i="36"/>
  <c r="DS14" i="25"/>
  <c r="T14" i="25"/>
  <c r="DI20" i="36"/>
  <c r="J20" i="36"/>
  <c r="AF18" i="60"/>
  <c r="M18" i="32"/>
  <c r="DL18" i="32"/>
  <c r="U6" i="23"/>
  <c r="DT6" i="23"/>
  <c r="Q12" i="61"/>
  <c r="DS27" i="25"/>
  <c r="T27" i="25"/>
  <c r="P9" i="28"/>
  <c r="DO9" i="28"/>
  <c r="O11" i="31"/>
  <c r="DN11" i="31"/>
  <c r="U29" i="20"/>
  <c r="V4" i="20"/>
  <c r="Z21" i="17"/>
  <c r="Q16" i="61"/>
  <c r="W16" i="21"/>
  <c r="Q28" i="61"/>
  <c r="S20" i="26"/>
  <c r="DR20" i="26"/>
  <c r="X27" i="21"/>
  <c r="N15" i="32"/>
  <c r="DM15" i="32"/>
  <c r="N28" i="31"/>
  <c r="DM28" i="31"/>
  <c r="Y20" i="18"/>
  <c r="W25" i="21"/>
  <c r="P17" i="30"/>
  <c r="DO17" i="30"/>
  <c r="W11" i="22"/>
  <c r="U10" i="23"/>
  <c r="DH16" i="35"/>
  <c r="I16" i="35"/>
  <c r="DN23" i="31"/>
  <c r="O23" i="31"/>
  <c r="BT10" i="59"/>
  <c r="BT10" i="58"/>
  <c r="BT10" i="57"/>
  <c r="BT10" i="56"/>
  <c r="BT10" i="55"/>
  <c r="BT10" i="54"/>
  <c r="BT10" i="52"/>
  <c r="BT10" i="53"/>
  <c r="BT10" i="51"/>
  <c r="BT10" i="50"/>
  <c r="BT10" i="48"/>
  <c r="BT10" i="49"/>
  <c r="BT10" i="46"/>
  <c r="BT10" i="45"/>
  <c r="BT10" i="44"/>
  <c r="BT10" i="47"/>
  <c r="BT10" i="41"/>
  <c r="BT10" i="40"/>
  <c r="BT10" i="43"/>
  <c r="BT10" i="42"/>
  <c r="BT10" i="39"/>
  <c r="BT10" i="38"/>
  <c r="BT10" i="37"/>
  <c r="BT10" i="36"/>
  <c r="BT10" i="35"/>
  <c r="BT10" i="33"/>
  <c r="BT10" i="34"/>
  <c r="BT10" i="30"/>
  <c r="BT10" i="28"/>
  <c r="BT10" i="31"/>
  <c r="BT10" i="26"/>
  <c r="BT10" i="25"/>
  <c r="BT10" i="24"/>
  <c r="BT10" i="32"/>
  <c r="BT10" i="27"/>
  <c r="BT10" i="20"/>
  <c r="DT10" i="20" s="1"/>
  <c r="BT10" i="18"/>
  <c r="DT10" i="18" s="1"/>
  <c r="BT10" i="17"/>
  <c r="DT10" i="17" s="1"/>
  <c r="BT10" i="23"/>
  <c r="DT10" i="23" s="1"/>
  <c r="BT10" i="22"/>
  <c r="DT10" i="22" s="1"/>
  <c r="BT10" i="21"/>
  <c r="DT10" i="21" s="1"/>
  <c r="BT10" i="19"/>
  <c r="DT10" i="19" s="1"/>
  <c r="BT10" i="60"/>
  <c r="DT10" i="60" s="1"/>
  <c r="S13" i="26"/>
  <c r="DR13" i="26"/>
  <c r="AA24" i="17"/>
  <c r="DP26" i="28"/>
  <c r="Q26" i="28"/>
  <c r="W6" i="21"/>
  <c r="Y23" i="18"/>
  <c r="DH30" i="34"/>
  <c r="DH6" i="37"/>
  <c r="I6" i="37"/>
  <c r="U17" i="24"/>
  <c r="U24" i="24"/>
  <c r="N13" i="32"/>
  <c r="DM13" i="32"/>
  <c r="V20" i="23"/>
  <c r="W24" i="22"/>
  <c r="Q27" i="28"/>
  <c r="DP27" i="28"/>
  <c r="DS10" i="24"/>
  <c r="T10" i="24"/>
  <c r="P4" i="61"/>
  <c r="P4" i="78" s="1"/>
  <c r="Y22" i="18"/>
  <c r="X10" i="20"/>
  <c r="W14" i="21"/>
  <c r="W9" i="21"/>
  <c r="V7" i="22"/>
  <c r="BT20" i="59"/>
  <c r="BT20" i="58"/>
  <c r="BT20" i="57"/>
  <c r="BT20" i="56"/>
  <c r="BT20" i="55"/>
  <c r="BT20" i="54"/>
  <c r="BT20" i="53"/>
  <c r="BT20" i="51"/>
  <c r="BT20" i="52"/>
  <c r="BT20" i="50"/>
  <c r="BT20" i="49"/>
  <c r="BT20" i="48"/>
  <c r="BT20" i="45"/>
  <c r="BT20" i="47"/>
  <c r="BT20" i="46"/>
  <c r="BT20" i="44"/>
  <c r="BT20" i="41"/>
  <c r="BT20" i="42"/>
  <c r="BT20" i="40"/>
  <c r="BT20" i="43"/>
  <c r="BT20" i="39"/>
  <c r="BT20" i="36"/>
  <c r="BT20" i="38"/>
  <c r="BT20" i="37"/>
  <c r="BT20" i="34"/>
  <c r="BT20" i="32"/>
  <c r="BT20" i="35"/>
  <c r="BT20" i="33"/>
  <c r="BT20" i="30"/>
  <c r="BT20" i="27"/>
  <c r="BT20" i="25"/>
  <c r="BT20" i="28"/>
  <c r="BT20" i="26"/>
  <c r="BT20" i="24"/>
  <c r="BT20" i="23"/>
  <c r="DT20" i="23" s="1"/>
  <c r="BT20" i="31"/>
  <c r="BT20" i="22"/>
  <c r="DT20" i="22" s="1"/>
  <c r="BT20" i="19"/>
  <c r="DT20" i="19" s="1"/>
  <c r="BT20" i="20"/>
  <c r="DT20" i="20" s="1"/>
  <c r="BT20" i="21"/>
  <c r="DT20" i="21" s="1"/>
  <c r="BT20" i="18"/>
  <c r="DT20" i="18" s="1"/>
  <c r="BT20" i="17"/>
  <c r="DT20" i="17" s="1"/>
  <c r="BT20" i="60"/>
  <c r="DT20" i="60" s="1"/>
  <c r="BU19" i="59"/>
  <c r="BU19" i="58"/>
  <c r="BU19" i="57"/>
  <c r="BU19" i="56"/>
  <c r="BU19" i="55"/>
  <c r="BU19" i="54"/>
  <c r="BU19" i="53"/>
  <c r="BU19" i="51"/>
  <c r="BU19" i="52"/>
  <c r="BU19" i="50"/>
  <c r="BU19" i="49"/>
  <c r="BU19" i="48"/>
  <c r="BU19" i="45"/>
  <c r="BU19" i="44"/>
  <c r="BU19" i="47"/>
  <c r="BU19" i="46"/>
  <c r="BU19" i="43"/>
  <c r="BU19" i="41"/>
  <c r="BU19" i="42"/>
  <c r="BU19" i="40"/>
  <c r="BU19" i="37"/>
  <c r="BU19" i="39"/>
  <c r="BU19" i="38"/>
  <c r="BU19" i="36"/>
  <c r="BU19" i="32"/>
  <c r="BU19" i="35"/>
  <c r="BU19" i="34"/>
  <c r="BU19" i="33"/>
  <c r="BU19" i="30"/>
  <c r="BU19" i="28"/>
  <c r="BU19" i="27"/>
  <c r="BU19" i="25"/>
  <c r="BU19" i="26"/>
  <c r="BU19" i="24"/>
  <c r="BU19" i="23"/>
  <c r="DU19" i="23" s="1"/>
  <c r="BU19" i="31"/>
  <c r="BU19" i="22"/>
  <c r="DU19" i="22" s="1"/>
  <c r="BU19" i="20"/>
  <c r="DU19" i="20" s="1"/>
  <c r="BU19" i="19"/>
  <c r="DU19" i="19" s="1"/>
  <c r="BU19" i="21"/>
  <c r="DU19" i="21" s="1"/>
  <c r="BU19" i="18"/>
  <c r="DU19" i="18" s="1"/>
  <c r="BU19" i="17"/>
  <c r="DU19" i="17" s="1"/>
  <c r="BU19" i="60"/>
  <c r="DU19" i="60" s="1"/>
  <c r="K15" i="35"/>
  <c r="DJ15" i="35"/>
  <c r="T6" i="24"/>
  <c r="DS6" i="24"/>
  <c r="Y10" i="18"/>
  <c r="X18" i="19"/>
  <c r="U27" i="24"/>
  <c r="S29" i="22"/>
  <c r="T4" i="22"/>
  <c r="Y26" i="18"/>
  <c r="Y13" i="19"/>
  <c r="DO9" i="30"/>
  <c r="P9" i="30"/>
  <c r="N16" i="31"/>
  <c r="DM16" i="31"/>
  <c r="DJ25" i="34"/>
  <c r="K25" i="34"/>
  <c r="X16" i="18"/>
  <c r="X28" i="21"/>
  <c r="DS28" i="25"/>
  <c r="T28" i="25"/>
  <c r="V9" i="22"/>
  <c r="D13" i="38"/>
  <c r="E13" i="38" s="1"/>
  <c r="F13" i="38" s="1"/>
  <c r="G19" i="38"/>
  <c r="DF19" i="38"/>
  <c r="U7" i="23"/>
  <c r="Y15" i="19"/>
  <c r="F29" i="36"/>
  <c r="DF4" i="36"/>
  <c r="DF29" i="36" s="1"/>
  <c r="G4" i="36"/>
  <c r="J21" i="36"/>
  <c r="DI21" i="36"/>
  <c r="M28" i="33"/>
  <c r="DL28" i="33"/>
  <c r="S21" i="25"/>
  <c r="DR21" i="25"/>
  <c r="AG8" i="60"/>
  <c r="AG27" i="60"/>
  <c r="BT27" i="59"/>
  <c r="BT27" i="58"/>
  <c r="BT27" i="57"/>
  <c r="BT27" i="56"/>
  <c r="BT27" i="55"/>
  <c r="BT27" i="54"/>
  <c r="BT27" i="53"/>
  <c r="BT27" i="51"/>
  <c r="BT27" i="52"/>
  <c r="BT27" i="49"/>
  <c r="BT27" i="50"/>
  <c r="BT27" i="47"/>
  <c r="BT27" i="48"/>
  <c r="BT27" i="44"/>
  <c r="BT27" i="46"/>
  <c r="BT27" i="45"/>
  <c r="BT27" i="40"/>
  <c r="BT27" i="42"/>
  <c r="BT27" i="41"/>
  <c r="BT27" i="43"/>
  <c r="BT27" i="37"/>
  <c r="BT27" i="36"/>
  <c r="BT27" i="39"/>
  <c r="BT27" i="38"/>
  <c r="BT27" i="35"/>
  <c r="BT27" i="33"/>
  <c r="BT27" i="34"/>
  <c r="BT27" i="32"/>
  <c r="BT27" i="27"/>
  <c r="BT27" i="24"/>
  <c r="DT27" i="24" s="1"/>
  <c r="BT27" i="23"/>
  <c r="DT27" i="23" s="1"/>
  <c r="BT27" i="30"/>
  <c r="BT27" i="28"/>
  <c r="BT27" i="26"/>
  <c r="BT27" i="25"/>
  <c r="BT27" i="31"/>
  <c r="BT27" i="17"/>
  <c r="DT27" i="17" s="1"/>
  <c r="BT27" i="22"/>
  <c r="DT27" i="22" s="1"/>
  <c r="BT27" i="19"/>
  <c r="DT27" i="19" s="1"/>
  <c r="BT27" i="18"/>
  <c r="DT27" i="18" s="1"/>
  <c r="BT27" i="21"/>
  <c r="DT27" i="21" s="1"/>
  <c r="BT27" i="20"/>
  <c r="DT27" i="20" s="1"/>
  <c r="BT27" i="60"/>
  <c r="DT27" i="60" s="1"/>
  <c r="AG19" i="60"/>
  <c r="DQ10" i="26"/>
  <c r="R10" i="26"/>
  <c r="BT15" i="59"/>
  <c r="BT15" i="58"/>
  <c r="BT15" i="57"/>
  <c r="BT15" i="56"/>
  <c r="BT15" i="55"/>
  <c r="BT15" i="54"/>
  <c r="BT15" i="53"/>
  <c r="BT15" i="52"/>
  <c r="BT15" i="51"/>
  <c r="BT15" i="50"/>
  <c r="BT15" i="49"/>
  <c r="BT15" i="48"/>
  <c r="BT15" i="46"/>
  <c r="BT15" i="44"/>
  <c r="BT15" i="45"/>
  <c r="BT15" i="47"/>
  <c r="BT15" i="43"/>
  <c r="BT15" i="42"/>
  <c r="BT15" i="41"/>
  <c r="BT15" i="40"/>
  <c r="BT15" i="39"/>
  <c r="BT15" i="36"/>
  <c r="BT15" i="38"/>
  <c r="BT15" i="37"/>
  <c r="BT15" i="35"/>
  <c r="BT15" i="33"/>
  <c r="BT15" i="34"/>
  <c r="BT15" i="32"/>
  <c r="BT15" i="31"/>
  <c r="BT15" i="30"/>
  <c r="BT15" i="28"/>
  <c r="BT15" i="26"/>
  <c r="BT15" i="27"/>
  <c r="BT15" i="25"/>
  <c r="BT15" i="24"/>
  <c r="BT15" i="21"/>
  <c r="DT15" i="21" s="1"/>
  <c r="BT15" i="20"/>
  <c r="DT15" i="20" s="1"/>
  <c r="BT15" i="23"/>
  <c r="DT15" i="23" s="1"/>
  <c r="BT15" i="19"/>
  <c r="DT15" i="19" s="1"/>
  <c r="BT15" i="22"/>
  <c r="DT15" i="22" s="1"/>
  <c r="BT15" i="17"/>
  <c r="DT15" i="17" s="1"/>
  <c r="BT15" i="18"/>
  <c r="DT15" i="18" s="1"/>
  <c r="BT15" i="60"/>
  <c r="DT15" i="60" s="1"/>
  <c r="Z8" i="19"/>
  <c r="Q23" i="61"/>
  <c r="Z17" i="17"/>
  <c r="DI8" i="36"/>
  <c r="J8" i="36"/>
  <c r="Z14" i="18"/>
  <c r="DJ21" i="35"/>
  <c r="K21" i="35"/>
  <c r="W8" i="22"/>
  <c r="DS30" i="21"/>
  <c r="O20" i="30"/>
  <c r="DN20" i="30"/>
  <c r="Y17" i="18"/>
  <c r="M29" i="28"/>
  <c r="N4" i="28"/>
  <c r="DM4" i="28"/>
  <c r="DM29" i="28" s="1"/>
  <c r="X19" i="20"/>
  <c r="Y17" i="20"/>
  <c r="T9" i="25"/>
  <c r="DS9" i="25"/>
  <c r="W22" i="21"/>
  <c r="DO14" i="28"/>
  <c r="P14" i="28"/>
  <c r="DS17" i="25"/>
  <c r="T17" i="25"/>
  <c r="G21" i="38"/>
  <c r="DF21" i="38"/>
  <c r="B16" i="39"/>
  <c r="C16" i="38"/>
  <c r="D16" i="38" s="1"/>
  <c r="E16" i="38" s="1"/>
  <c r="B23" i="40"/>
  <c r="C23" i="39"/>
  <c r="D23" i="39" s="1"/>
  <c r="E23" i="39" s="1"/>
  <c r="F23" i="39" s="1"/>
  <c r="DF23" i="39" s="1"/>
  <c r="B14" i="40"/>
  <c r="C14" i="39"/>
  <c r="D14" i="39" s="1"/>
  <c r="E14" i="39" s="1"/>
  <c r="H9" i="38"/>
  <c r="DG9" i="38"/>
  <c r="AG9" i="60"/>
  <c r="B10" i="39"/>
  <c r="C10" i="38"/>
  <c r="D10" i="38" s="1"/>
  <c r="E10" i="38" s="1"/>
  <c r="F10" i="38" s="1"/>
  <c r="DF10" i="38" s="1"/>
  <c r="B20" i="40"/>
  <c r="C20" i="39"/>
  <c r="D20" i="39" s="1"/>
  <c r="E20" i="39" s="1"/>
  <c r="N17" i="32"/>
  <c r="DM17" i="32"/>
  <c r="X6" i="18"/>
  <c r="DK7" i="33"/>
  <c r="L7" i="33"/>
  <c r="DP5" i="27"/>
  <c r="Q5" i="27"/>
  <c r="X13" i="20"/>
  <c r="M25" i="32"/>
  <c r="DL25" i="32"/>
  <c r="B12" i="40"/>
  <c r="C12" i="39"/>
  <c r="D12" i="39" s="1"/>
  <c r="E12" i="39" s="1"/>
  <c r="F12" i="39" s="1"/>
  <c r="B26" i="40"/>
  <c r="C26" i="39"/>
  <c r="D26" i="39" s="1"/>
  <c r="E26" i="39" s="1"/>
  <c r="B9" i="40"/>
  <c r="C9" i="39"/>
  <c r="D9" i="39" s="1"/>
  <c r="E9" i="39" s="1"/>
  <c r="F9" i="39" s="1"/>
  <c r="DF9" i="39" s="1"/>
  <c r="B15" i="40"/>
  <c r="C15" i="39"/>
  <c r="D15" i="39" s="1"/>
  <c r="E15" i="39" s="1"/>
  <c r="B21" i="40"/>
  <c r="C21" i="39"/>
  <c r="D21" i="39" s="1"/>
  <c r="E21" i="39" s="1"/>
  <c r="DG27" i="38"/>
  <c r="H27" i="38"/>
  <c r="Z20" i="17"/>
  <c r="J15" i="36"/>
  <c r="DI15" i="36"/>
  <c r="W23" i="22"/>
  <c r="Y19" i="18"/>
  <c r="O14" i="30"/>
  <c r="DN14" i="30"/>
  <c r="Y24" i="20"/>
  <c r="L19" i="33"/>
  <c r="DK19" i="33"/>
  <c r="DP11" i="27"/>
  <c r="Q11" i="27"/>
  <c r="BT13" i="59"/>
  <c r="BT13" i="58"/>
  <c r="BT13" i="57"/>
  <c r="BT13" i="56"/>
  <c r="BT13" i="55"/>
  <c r="BT13" i="54"/>
  <c r="BT13" i="53"/>
  <c r="BT13" i="52"/>
  <c r="BT13" i="50"/>
  <c r="BT13" i="51"/>
  <c r="BT13" i="48"/>
  <c r="BT13" i="49"/>
  <c r="BT13" i="45"/>
  <c r="BT13" i="44"/>
  <c r="BT13" i="47"/>
  <c r="BT13" i="46"/>
  <c r="BT13" i="43"/>
  <c r="BT13" i="42"/>
  <c r="BT13" i="41"/>
  <c r="BT13" i="40"/>
  <c r="BT13" i="36"/>
  <c r="BT13" i="39"/>
  <c r="BT13" i="38"/>
  <c r="BT13" i="37"/>
  <c r="BT13" i="33"/>
  <c r="BT13" i="34"/>
  <c r="BT13" i="32"/>
  <c r="BT13" i="35"/>
  <c r="BT13" i="31"/>
  <c r="BT13" i="27"/>
  <c r="BT13" i="26"/>
  <c r="BT13" i="25"/>
  <c r="BT13" i="24"/>
  <c r="BT13" i="30"/>
  <c r="BT13" i="28"/>
  <c r="BT13" i="23"/>
  <c r="DT13" i="23" s="1"/>
  <c r="BT13" i="17"/>
  <c r="DT13" i="17" s="1"/>
  <c r="BT13" i="22"/>
  <c r="DT13" i="22" s="1"/>
  <c r="BT13" i="19"/>
  <c r="DT13" i="19" s="1"/>
  <c r="BT13" i="18"/>
  <c r="DT13" i="18" s="1"/>
  <c r="BT13" i="21"/>
  <c r="DT13" i="21" s="1"/>
  <c r="BT13" i="20"/>
  <c r="DT13" i="20" s="1"/>
  <c r="BT13" i="60"/>
  <c r="DT13" i="60" s="1"/>
  <c r="Z9" i="17"/>
  <c r="AG17" i="60"/>
  <c r="X22" i="20"/>
  <c r="L23" i="34"/>
  <c r="DK23" i="34"/>
  <c r="Q8" i="61"/>
  <c r="BT19" i="59"/>
  <c r="BT19" i="58"/>
  <c r="BT19" i="57"/>
  <c r="BT19" i="56"/>
  <c r="BT19" i="55"/>
  <c r="BT19" i="53"/>
  <c r="BT19" i="54"/>
  <c r="BT19" i="52"/>
  <c r="BT19" i="50"/>
  <c r="BT19" i="51"/>
  <c r="BT19" i="49"/>
  <c r="BT19" i="48"/>
  <c r="BT19" i="45"/>
  <c r="BT19" i="44"/>
  <c r="BT19" i="47"/>
  <c r="BT19" i="46"/>
  <c r="BT19" i="43"/>
  <c r="BT19" i="41"/>
  <c r="BT19" i="42"/>
  <c r="BT19" i="40"/>
  <c r="BT19" i="38"/>
  <c r="BT19" i="36"/>
  <c r="BT19" i="37"/>
  <c r="BT19" i="39"/>
  <c r="BT19" i="33"/>
  <c r="BT19" i="32"/>
  <c r="BT19" i="35"/>
  <c r="BT19" i="34"/>
  <c r="BT19" i="31"/>
  <c r="BT19" i="30"/>
  <c r="BT19" i="28"/>
  <c r="BT19" i="27"/>
  <c r="BT19" i="25"/>
  <c r="BT19" i="26"/>
  <c r="BT19" i="24"/>
  <c r="BT19" i="23"/>
  <c r="DT19" i="23" s="1"/>
  <c r="BT19" i="17"/>
  <c r="DT19" i="17" s="1"/>
  <c r="BT19" i="22"/>
  <c r="DT19" i="22" s="1"/>
  <c r="BT19" i="20"/>
  <c r="DT19" i="20" s="1"/>
  <c r="BT19" i="19"/>
  <c r="DT19" i="19" s="1"/>
  <c r="BT19" i="21"/>
  <c r="DT19" i="21" s="1"/>
  <c r="BT19" i="18"/>
  <c r="DT19" i="18" s="1"/>
  <c r="BT19" i="60"/>
  <c r="DT19" i="60" s="1"/>
  <c r="Q11" i="61"/>
  <c r="DJ5" i="34"/>
  <c r="K5" i="34"/>
  <c r="AA7" i="17"/>
  <c r="DP11" i="28"/>
  <c r="Q11" i="28"/>
  <c r="DQ27" i="27"/>
  <c r="R27" i="27"/>
  <c r="Y12" i="20"/>
  <c r="DQ7" i="27"/>
  <c r="R7" i="27"/>
  <c r="Y5" i="17"/>
  <c r="S9" i="26"/>
  <c r="DR9" i="26"/>
  <c r="DP6" i="27"/>
  <c r="Q6" i="27"/>
  <c r="N23" i="32"/>
  <c r="DM23" i="32"/>
  <c r="DP17" i="27"/>
  <c r="Q17" i="27"/>
  <c r="U18" i="23"/>
  <c r="AG23" i="60"/>
  <c r="DJ10" i="34"/>
  <c r="K10" i="34"/>
  <c r="K13" i="35"/>
  <c r="DJ13" i="35"/>
  <c r="J18" i="34"/>
  <c r="DI18" i="34"/>
  <c r="DG12" i="38"/>
  <c r="H12" i="38"/>
  <c r="X17" i="21"/>
  <c r="Z8" i="17"/>
  <c r="Q14" i="61"/>
  <c r="N22" i="31"/>
  <c r="DM22" i="31"/>
  <c r="DG25" i="37"/>
  <c r="H25" i="37"/>
  <c r="H16" i="37"/>
  <c r="DG16" i="37"/>
  <c r="Z24" i="19"/>
  <c r="DK11" i="34"/>
  <c r="L11" i="34"/>
  <c r="BT12" i="59"/>
  <c r="BT12" i="58"/>
  <c r="BT12" i="57"/>
  <c r="BT12" i="56"/>
  <c r="BT12" i="54"/>
  <c r="BT12" i="55"/>
  <c r="BT12" i="52"/>
  <c r="BT12" i="53"/>
  <c r="BT12" i="50"/>
  <c r="BT12" i="51"/>
  <c r="BT12" i="49"/>
  <c r="BT12" i="48"/>
  <c r="BT12" i="45"/>
  <c r="BT12" i="44"/>
  <c r="BT12" i="47"/>
  <c r="BT12" i="46"/>
  <c r="BT12" i="41"/>
  <c r="BT12" i="40"/>
  <c r="BT12" i="43"/>
  <c r="BT12" i="42"/>
  <c r="BT12" i="39"/>
  <c r="BT12" i="38"/>
  <c r="BT12" i="37"/>
  <c r="BT12" i="36"/>
  <c r="BT12" i="34"/>
  <c r="BT12" i="32"/>
  <c r="BT12" i="35"/>
  <c r="BT12" i="33"/>
  <c r="BT12" i="28"/>
  <c r="BT12" i="31"/>
  <c r="BT12" i="30"/>
  <c r="BT12" i="26"/>
  <c r="BT12" i="25"/>
  <c r="BT12" i="24"/>
  <c r="DT12" i="24" s="1"/>
  <c r="BT12" i="27"/>
  <c r="BT12" i="21"/>
  <c r="DT12" i="21" s="1"/>
  <c r="BT12" i="20"/>
  <c r="DT12" i="20" s="1"/>
  <c r="BT12" i="23"/>
  <c r="DT12" i="23" s="1"/>
  <c r="BT12" i="18"/>
  <c r="DT12" i="18" s="1"/>
  <c r="BT12" i="17"/>
  <c r="DT12" i="17" s="1"/>
  <c r="BT12" i="22"/>
  <c r="DT12" i="22" s="1"/>
  <c r="BT12" i="19"/>
  <c r="DT12" i="19" s="1"/>
  <c r="BT12" i="60"/>
  <c r="DT12" i="60" s="1"/>
  <c r="V13" i="23"/>
  <c r="DJ20" i="34"/>
  <c r="K20" i="34"/>
  <c r="R5" i="26"/>
  <c r="DQ5" i="26"/>
  <c r="P21" i="28"/>
  <c r="DO21" i="28"/>
  <c r="V22" i="22"/>
  <c r="Y9" i="18"/>
  <c r="P12" i="30"/>
  <c r="DO12" i="30"/>
  <c r="S20" i="25"/>
  <c r="DR20" i="25"/>
  <c r="Y6" i="17"/>
  <c r="DK28" i="34"/>
  <c r="L28" i="34"/>
  <c r="S12" i="26"/>
  <c r="DR12" i="26"/>
  <c r="T20" i="24"/>
  <c r="DS20" i="24"/>
  <c r="Z12" i="18"/>
  <c r="U16" i="23"/>
  <c r="Y25" i="19"/>
  <c r="BT9" i="59"/>
  <c r="BT9" i="58"/>
  <c r="BT9" i="57"/>
  <c r="BT9" i="56"/>
  <c r="BT9" i="55"/>
  <c r="BT9" i="54"/>
  <c r="BT9" i="53"/>
  <c r="BT9" i="52"/>
  <c r="BT9" i="50"/>
  <c r="BT9" i="51"/>
  <c r="BT9" i="49"/>
  <c r="BT9" i="48"/>
  <c r="BT9" i="45"/>
  <c r="BT9" i="44"/>
  <c r="BT9" i="47"/>
  <c r="BT9" i="46"/>
  <c r="BT9" i="42"/>
  <c r="BT9" i="41"/>
  <c r="BT9" i="40"/>
  <c r="BT9" i="43"/>
  <c r="BT9" i="39"/>
  <c r="BT9" i="38"/>
  <c r="BT9" i="37"/>
  <c r="BT9" i="36"/>
  <c r="BT9" i="33"/>
  <c r="BT9" i="35"/>
  <c r="BT9" i="34"/>
  <c r="BT9" i="32"/>
  <c r="BT9" i="30"/>
  <c r="BT9" i="28"/>
  <c r="BT9" i="31"/>
  <c r="BT9" i="24"/>
  <c r="DT9" i="24" s="1"/>
  <c r="BT9" i="27"/>
  <c r="BT9" i="26"/>
  <c r="BT9" i="25"/>
  <c r="BT9" i="20"/>
  <c r="DT9" i="20" s="1"/>
  <c r="BT9" i="19"/>
  <c r="DT9" i="19" s="1"/>
  <c r="BT9" i="18"/>
  <c r="DT9" i="18" s="1"/>
  <c r="BT9" i="23"/>
  <c r="DT9" i="23" s="1"/>
  <c r="BT9" i="21"/>
  <c r="DT9" i="21" s="1"/>
  <c r="BT9" i="17"/>
  <c r="DT9" i="17" s="1"/>
  <c r="BT9" i="22"/>
  <c r="DT9" i="22" s="1"/>
  <c r="BT9" i="60"/>
  <c r="DT9" i="60" s="1"/>
  <c r="AL16" i="60"/>
  <c r="U12" i="24"/>
  <c r="DG20" i="37"/>
  <c r="H20" i="37"/>
  <c r="P5" i="28"/>
  <c r="DO5" i="28"/>
  <c r="BT26" i="59"/>
  <c r="BT26" i="58"/>
  <c r="BT26" i="57"/>
  <c r="BT26" i="56"/>
  <c r="BT26" i="55"/>
  <c r="BT26" i="53"/>
  <c r="BT26" i="54"/>
  <c r="BT26" i="51"/>
  <c r="BT26" i="52"/>
  <c r="BT26" i="49"/>
  <c r="BT26" i="50"/>
  <c r="BT26" i="48"/>
  <c r="BT26" i="47"/>
  <c r="BT26" i="45"/>
  <c r="BT26" i="44"/>
  <c r="BT26" i="46"/>
  <c r="BT26" i="41"/>
  <c r="BT26" i="43"/>
  <c r="BT26" i="42"/>
  <c r="BT26" i="40"/>
  <c r="BT26" i="39"/>
  <c r="BT26" i="38"/>
  <c r="BT26" i="37"/>
  <c r="BT26" i="36"/>
  <c r="BT26" i="35"/>
  <c r="BT26" i="33"/>
  <c r="BT26" i="34"/>
  <c r="BT26" i="32"/>
  <c r="BT26" i="28"/>
  <c r="BT26" i="26"/>
  <c r="BT26" i="31"/>
  <c r="BT26" i="27"/>
  <c r="BT26" i="30"/>
  <c r="BT26" i="25"/>
  <c r="BT26" i="24"/>
  <c r="BT26" i="23"/>
  <c r="DT26" i="23" s="1"/>
  <c r="BT26" i="19"/>
  <c r="DT26" i="19" s="1"/>
  <c r="BT26" i="17"/>
  <c r="DT26" i="17" s="1"/>
  <c r="BT26" i="21"/>
  <c r="DT26" i="21" s="1"/>
  <c r="BT26" i="20"/>
  <c r="DT26" i="20" s="1"/>
  <c r="BT26" i="22"/>
  <c r="DT26" i="22" s="1"/>
  <c r="BT26" i="18"/>
  <c r="DT26" i="18" s="1"/>
  <c r="BT26" i="60"/>
  <c r="DT26" i="60" s="1"/>
  <c r="DQ25" i="26"/>
  <c r="R25" i="26"/>
  <c r="Q8" i="28"/>
  <c r="DP8" i="28"/>
  <c r="Z13" i="17"/>
  <c r="DQ15" i="27"/>
  <c r="R15" i="27"/>
  <c r="AG11" i="60"/>
  <c r="W15" i="22"/>
  <c r="J16" i="34"/>
  <c r="DI16" i="34"/>
  <c r="AF22" i="60"/>
  <c r="P13" i="28"/>
  <c r="DO13" i="28"/>
  <c r="V18" i="22"/>
  <c r="K27" i="35"/>
  <c r="DJ27" i="35"/>
  <c r="S7" i="25"/>
  <c r="DR7" i="25"/>
  <c r="Q29" i="24"/>
  <c r="DQ4" i="24"/>
  <c r="DQ29" i="24" s="1"/>
  <c r="R4" i="24"/>
  <c r="AF10" i="60"/>
  <c r="Q20" i="61"/>
  <c r="J10" i="35"/>
  <c r="DI10" i="35"/>
  <c r="DM18" i="30"/>
  <c r="N18" i="30"/>
  <c r="P24" i="30"/>
  <c r="DO24" i="30"/>
  <c r="U28" i="24"/>
  <c r="DT28" i="24"/>
  <c r="Q22" i="27"/>
  <c r="DP22" i="27"/>
  <c r="D5" i="37"/>
  <c r="E5" i="37" s="1"/>
  <c r="F5" i="37" s="1"/>
  <c r="DF5" i="37" s="1"/>
  <c r="DK8" i="34"/>
  <c r="L8" i="34"/>
  <c r="DR27" i="26"/>
  <c r="S27" i="26"/>
  <c r="Y11" i="18"/>
  <c r="X5" i="18"/>
  <c r="Y21" i="19"/>
  <c r="R24" i="27"/>
  <c r="DQ24" i="27"/>
  <c r="V14" i="23"/>
  <c r="Z11" i="19"/>
  <c r="V17" i="23"/>
  <c r="W5" i="21"/>
  <c r="DR13" i="25"/>
  <c r="S13" i="25"/>
  <c r="Q27" i="61"/>
  <c r="X14" i="20"/>
  <c r="DI24" i="36"/>
  <c r="J24" i="36"/>
  <c r="DJ7" i="34"/>
  <c r="K7" i="34"/>
  <c r="S24" i="26"/>
  <c r="DR24" i="26"/>
  <c r="DJ8" i="35"/>
  <c r="K8" i="35"/>
  <c r="W21" i="22"/>
  <c r="W13" i="21"/>
  <c r="DI28" i="36"/>
  <c r="J28" i="36"/>
  <c r="AG21" i="60"/>
  <c r="AK6" i="60"/>
  <c r="AG12" i="60"/>
  <c r="BT7" i="59"/>
  <c r="BT7" i="58"/>
  <c r="BT7" i="57"/>
  <c r="BT7" i="56"/>
  <c r="BT7" i="55"/>
  <c r="BT7" i="54"/>
  <c r="BT7" i="53"/>
  <c r="BT7" i="52"/>
  <c r="BT7" i="51"/>
  <c r="BT7" i="50"/>
  <c r="BT7" i="49"/>
  <c r="BT7" i="48"/>
  <c r="BT7" i="47"/>
  <c r="BT7" i="45"/>
  <c r="BT7" i="44"/>
  <c r="BT7" i="46"/>
  <c r="BT7" i="42"/>
  <c r="BT7" i="40"/>
  <c r="BT7" i="43"/>
  <c r="BT7" i="41"/>
  <c r="BT7" i="38"/>
  <c r="BT7" i="37"/>
  <c r="BT7" i="39"/>
  <c r="BT7" i="36"/>
  <c r="BT7" i="35"/>
  <c r="BT7" i="33"/>
  <c r="BT7" i="34"/>
  <c r="BT7" i="28"/>
  <c r="BT7" i="32"/>
  <c r="BT7" i="24"/>
  <c r="BT7" i="27"/>
  <c r="BT7" i="26"/>
  <c r="BT7" i="25"/>
  <c r="BT7" i="31"/>
  <c r="BT7" i="30"/>
  <c r="BT7" i="21"/>
  <c r="DT7" i="21" s="1"/>
  <c r="BT7" i="20"/>
  <c r="DT7" i="20" s="1"/>
  <c r="BT7" i="19"/>
  <c r="DT7" i="19" s="1"/>
  <c r="BT7" i="23"/>
  <c r="DT7" i="23" s="1"/>
  <c r="BT7" i="22"/>
  <c r="DT7" i="22" s="1"/>
  <c r="BT7" i="17"/>
  <c r="DT7" i="17" s="1"/>
  <c r="BT7" i="18"/>
  <c r="DT7" i="18" s="1"/>
  <c r="BT7" i="60"/>
  <c r="DT7" i="60" s="1"/>
  <c r="Q22" i="61"/>
  <c r="Z9" i="19"/>
  <c r="DR21" i="26"/>
  <c r="S21" i="26"/>
  <c r="V9" i="23"/>
  <c r="DM5" i="31"/>
  <c r="N5" i="31"/>
  <c r="I22" i="36"/>
  <c r="DH22" i="36"/>
  <c r="M4" i="30"/>
  <c r="DL4" i="30"/>
  <c r="DL29" i="30" s="1"/>
  <c r="L29" i="30"/>
  <c r="DG21" i="37"/>
  <c r="H21" i="37"/>
  <c r="E38" i="1"/>
  <c r="D29" i="6"/>
  <c r="V29" i="16"/>
  <c r="AD17" i="10"/>
  <c r="AC17" i="9"/>
  <c r="AD17" i="15"/>
  <c r="AE7" i="9"/>
  <c r="AE12" i="9" s="1"/>
  <c r="AD13" i="9"/>
  <c r="AD14" i="9"/>
  <c r="AD15" i="9"/>
  <c r="AD16" i="9"/>
  <c r="AF7" i="15"/>
  <c r="AF12" i="15" s="1"/>
  <c r="AE15" i="10"/>
  <c r="AE14" i="10"/>
  <c r="AE16" i="10"/>
  <c r="AG13" i="13"/>
  <c r="AE13" i="15"/>
  <c r="AE14" i="15"/>
  <c r="AE16" i="15"/>
  <c r="AE15" i="15"/>
  <c r="AF7" i="10"/>
  <c r="AF12" i="10" s="1"/>
  <c r="Y34" i="15"/>
  <c r="Y28" i="16" s="1"/>
  <c r="Y31" i="15"/>
  <c r="Y25" i="16" s="1"/>
  <c r="Y33" i="15"/>
  <c r="Y27" i="16" s="1"/>
  <c r="Y32" i="15"/>
  <c r="X25" i="16"/>
  <c r="X35" i="15"/>
  <c r="Y34" i="12"/>
  <c r="Y31" i="12"/>
  <c r="Y32" i="12"/>
  <c r="Y23" i="16" s="1"/>
  <c r="Y33" i="12"/>
  <c r="Y24" i="16" s="1"/>
  <c r="Y34" i="4"/>
  <c r="Y12" i="16" s="1"/>
  <c r="Y31" i="4"/>
  <c r="Y10" i="16" s="1"/>
  <c r="Y32" i="4"/>
  <c r="Y33" i="4"/>
  <c r="AD10" i="6"/>
  <c r="X31" i="9"/>
  <c r="X5" i="16" s="1"/>
  <c r="X30" i="9"/>
  <c r="X32" i="9"/>
  <c r="X16" i="16" s="1"/>
  <c r="X33" i="9"/>
  <c r="X6" i="16" s="1"/>
  <c r="X10" i="16"/>
  <c r="X35" i="4"/>
  <c r="X35" i="13"/>
  <c r="X7" i="16"/>
  <c r="X35" i="10"/>
  <c r="Y46" i="11"/>
  <c r="Y21" i="16" s="1"/>
  <c r="Y42" i="11"/>
  <c r="Y19" i="16" s="1"/>
  <c r="Y45" i="11"/>
  <c r="Y15" i="16" s="1"/>
  <c r="Y44" i="11"/>
  <c r="Y20" i="16" s="1"/>
  <c r="Y43" i="11"/>
  <c r="Y14" i="16" s="1"/>
  <c r="Y40" i="11"/>
  <c r="Y41" i="11"/>
  <c r="Y13" i="16" s="1"/>
  <c r="Y34" i="13"/>
  <c r="Y32" i="13"/>
  <c r="Y31" i="13"/>
  <c r="Y33" i="13"/>
  <c r="W34" i="9"/>
  <c r="W4" i="16"/>
  <c r="X22" i="16"/>
  <c r="X35" i="12"/>
  <c r="Y32" i="10"/>
  <c r="Y8" i="16" s="1"/>
  <c r="Y33" i="10"/>
  <c r="Y17" i="16" s="1"/>
  <c r="Y34" i="10"/>
  <c r="Y9" i="16" s="1"/>
  <c r="Y31" i="10"/>
  <c r="Y33" i="9"/>
  <c r="Y6" i="16" s="1"/>
  <c r="Y31" i="9"/>
  <c r="Y5" i="16" s="1"/>
  <c r="Y30" i="9"/>
  <c r="Y32" i="9"/>
  <c r="Y16" i="16" s="1"/>
  <c r="X18" i="16"/>
  <c r="X47" i="11"/>
  <c r="AF17" i="4"/>
  <c r="AG14" i="4"/>
  <c r="AG16" i="4"/>
  <c r="AH7" i="4"/>
  <c r="AH12" i="4" s="1"/>
  <c r="AH15" i="4" s="1"/>
  <c r="AG15" i="4"/>
  <c r="AG13" i="4"/>
  <c r="AG16" i="13"/>
  <c r="AG14" i="13"/>
  <c r="AH7" i="13"/>
  <c r="AH12" i="13" s="1"/>
  <c r="AH15" i="13" s="1"/>
  <c r="AF17" i="13"/>
  <c r="AG13" i="12"/>
  <c r="AF17" i="12"/>
  <c r="AG16" i="12"/>
  <c r="AH7" i="12"/>
  <c r="AH12" i="12" s="1"/>
  <c r="AH15" i="12" s="1"/>
  <c r="AG14" i="12"/>
  <c r="AH10" i="11"/>
  <c r="AH15" i="11" s="1"/>
  <c r="AG22" i="11"/>
  <c r="AG20" i="11"/>
  <c r="AG21" i="11"/>
  <c r="AF23" i="11"/>
  <c r="AG18" i="11"/>
  <c r="AG16" i="11"/>
  <c r="AG19" i="11"/>
  <c r="AG17" i="11"/>
  <c r="AE10" i="6"/>
  <c r="AE22" i="6"/>
  <c r="AB22" i="5"/>
  <c r="AC21" i="5"/>
  <c r="AF21" i="6" s="1"/>
  <c r="AF9" i="6" s="1"/>
  <c r="AC20" i="5"/>
  <c r="AF20" i="6" s="1"/>
  <c r="AF8" i="6" s="1"/>
  <c r="AC16" i="5"/>
  <c r="AF16" i="6" s="1"/>
  <c r="AF4" i="6" s="1"/>
  <c r="AC19" i="5"/>
  <c r="AF19" i="6" s="1"/>
  <c r="AF7" i="6" s="1"/>
  <c r="AC17" i="5"/>
  <c r="AF17" i="6" s="1"/>
  <c r="AC18" i="5"/>
  <c r="AF18" i="6" s="1"/>
  <c r="AF6" i="6" s="1"/>
  <c r="AC15" i="5"/>
  <c r="AF15" i="6" s="1"/>
  <c r="AF3" i="6" s="1"/>
  <c r="AD10" i="5"/>
  <c r="AD14" i="5" s="1"/>
  <c r="AG14" i="6" s="1"/>
  <c r="C40" i="1"/>
  <c r="C31" i="6" s="1"/>
  <c r="D39" i="1"/>
  <c r="DH29" i="33" l="1"/>
  <c r="DL30" i="30"/>
  <c r="Q5" i="78"/>
  <c r="DF25" i="38"/>
  <c r="G25" i="38"/>
  <c r="DF27" i="39"/>
  <c r="G27" i="39"/>
  <c r="G17" i="39"/>
  <c r="DF17" i="39"/>
  <c r="DF11" i="39"/>
  <c r="G11" i="39"/>
  <c r="G7" i="38"/>
  <c r="DF7" i="38"/>
  <c r="G19" i="39"/>
  <c r="DF19" i="39"/>
  <c r="DF12" i="39"/>
  <c r="G12" i="39"/>
  <c r="G13" i="38"/>
  <c r="DF13" i="38"/>
  <c r="G13" i="39"/>
  <c r="DF13" i="39"/>
  <c r="G28" i="39"/>
  <c r="DF28" i="39"/>
  <c r="F16" i="38"/>
  <c r="DF16" i="38" s="1"/>
  <c r="F18" i="37"/>
  <c r="DF18" i="37" s="1"/>
  <c r="DF30" i="37" s="1"/>
  <c r="G5" i="38"/>
  <c r="F5" i="38"/>
  <c r="DF5" i="38" s="1"/>
  <c r="DM15" i="31"/>
  <c r="N15" i="31"/>
  <c r="DL25" i="31"/>
  <c r="DL30" i="31" s="1"/>
  <c r="M25" i="31"/>
  <c r="DM26" i="31"/>
  <c r="N26" i="31"/>
  <c r="N24" i="31"/>
  <c r="DM24" i="31"/>
  <c r="O19" i="28"/>
  <c r="DN19" i="28"/>
  <c r="S26" i="25"/>
  <c r="DR26" i="25"/>
  <c r="G10" i="37"/>
  <c r="DK26" i="32"/>
  <c r="L26" i="32"/>
  <c r="DO10" i="27"/>
  <c r="P10" i="27"/>
  <c r="J18" i="33"/>
  <c r="DI18" i="33"/>
  <c r="DI30" i="33" s="1"/>
  <c r="DR12" i="25"/>
  <c r="S12" i="25"/>
  <c r="S15" i="24"/>
  <c r="DR15" i="24"/>
  <c r="DO25" i="27"/>
  <c r="DO30" i="27" s="1"/>
  <c r="P25" i="27"/>
  <c r="DR19" i="24"/>
  <c r="S19" i="24"/>
  <c r="R16" i="25"/>
  <c r="DQ16" i="25"/>
  <c r="DQ30" i="25" s="1"/>
  <c r="DJ6" i="33"/>
  <c r="K6" i="33"/>
  <c r="K16" i="33"/>
  <c r="DJ16" i="33"/>
  <c r="AC29" i="60"/>
  <c r="AD7" i="60"/>
  <c r="DP14" i="27"/>
  <c r="Q14" i="27"/>
  <c r="G19" i="37"/>
  <c r="DL8" i="32"/>
  <c r="M8" i="32"/>
  <c r="DJ30" i="32"/>
  <c r="DM19" i="31"/>
  <c r="N19" i="31"/>
  <c r="DR25" i="24"/>
  <c r="S25" i="24"/>
  <c r="DH4" i="34"/>
  <c r="DH29" i="34" s="1"/>
  <c r="H29" i="34"/>
  <c r="I4" i="34"/>
  <c r="G22" i="38"/>
  <c r="F18" i="38"/>
  <c r="G18" i="38" s="1"/>
  <c r="DM22" i="30"/>
  <c r="N22" i="30"/>
  <c r="DQ19" i="26"/>
  <c r="R19" i="26"/>
  <c r="O29" i="25"/>
  <c r="DO4" i="25"/>
  <c r="DO29" i="25" s="1"/>
  <c r="P4" i="25"/>
  <c r="M28" i="32"/>
  <c r="DL28" i="32"/>
  <c r="M29" i="27"/>
  <c r="N4" i="27"/>
  <c r="DM4" i="27"/>
  <c r="DM29" i="27" s="1"/>
  <c r="DI26" i="35"/>
  <c r="J26" i="35"/>
  <c r="DJ14" i="33"/>
  <c r="K14" i="33"/>
  <c r="DJ17" i="34"/>
  <c r="K17" i="34"/>
  <c r="J24" i="35"/>
  <c r="DI24" i="35"/>
  <c r="N16" i="30"/>
  <c r="DM16" i="30"/>
  <c r="DM30" i="30" s="1"/>
  <c r="DJ4" i="31"/>
  <c r="DJ29" i="31" s="1"/>
  <c r="J29" i="31"/>
  <c r="K4" i="31"/>
  <c r="V4" i="19"/>
  <c r="U29" i="19"/>
  <c r="Q17" i="26"/>
  <c r="DP17" i="26"/>
  <c r="Q26" i="27"/>
  <c r="DP26" i="27"/>
  <c r="DG16" i="36"/>
  <c r="H16" i="36"/>
  <c r="DL24" i="32"/>
  <c r="M24" i="32"/>
  <c r="DN7" i="28"/>
  <c r="O7" i="28"/>
  <c r="DN20" i="28"/>
  <c r="O20" i="28"/>
  <c r="DO30" i="26"/>
  <c r="DN8" i="30"/>
  <c r="O8" i="30"/>
  <c r="K21" i="33"/>
  <c r="DJ21" i="33"/>
  <c r="Q19" i="27"/>
  <c r="DP19" i="27"/>
  <c r="F20" i="39"/>
  <c r="DF20" i="39" s="1"/>
  <c r="N17" i="31"/>
  <c r="DM17" i="31"/>
  <c r="H26" i="37"/>
  <c r="DG26" i="37"/>
  <c r="DK23" i="33"/>
  <c r="L23" i="33"/>
  <c r="DN25" i="30"/>
  <c r="O25" i="30"/>
  <c r="O11" i="30"/>
  <c r="DN11" i="30"/>
  <c r="G23" i="39"/>
  <c r="G4" i="37"/>
  <c r="F4" i="37"/>
  <c r="L27" i="33"/>
  <c r="DK27" i="33"/>
  <c r="P9" i="27"/>
  <c r="DO9" i="27"/>
  <c r="K13" i="33"/>
  <c r="DJ13" i="33"/>
  <c r="N6" i="30"/>
  <c r="DM6" i="30"/>
  <c r="DJ10" i="33"/>
  <c r="K10" i="33"/>
  <c r="L17" i="33"/>
  <c r="DK17" i="33"/>
  <c r="DG25" i="36"/>
  <c r="H25" i="36"/>
  <c r="K25" i="33"/>
  <c r="DJ25" i="33"/>
  <c r="X4" i="17"/>
  <c r="W29" i="17"/>
  <c r="DI23" i="35"/>
  <c r="J23" i="35"/>
  <c r="DH18" i="35"/>
  <c r="DH30" i="35" s="1"/>
  <c r="I18" i="35"/>
  <c r="F14" i="39"/>
  <c r="DF14" i="39" s="1"/>
  <c r="DI9" i="35"/>
  <c r="J9" i="35"/>
  <c r="DO23" i="28"/>
  <c r="P23" i="28"/>
  <c r="DQ23" i="26"/>
  <c r="R23" i="26"/>
  <c r="DI19" i="35"/>
  <c r="J19" i="35"/>
  <c r="DJ5" i="32"/>
  <c r="DJ29" i="32" s="1"/>
  <c r="J29" i="32"/>
  <c r="K5" i="32"/>
  <c r="DJ26" i="33"/>
  <c r="K26" i="33"/>
  <c r="P17" i="28"/>
  <c r="DO17" i="28"/>
  <c r="DP16" i="26"/>
  <c r="Q16" i="26"/>
  <c r="H9" i="37"/>
  <c r="DG9" i="37"/>
  <c r="DR13" i="24"/>
  <c r="S13" i="24"/>
  <c r="S14" i="24"/>
  <c r="DR14" i="24"/>
  <c r="DI5" i="33"/>
  <c r="J5" i="33"/>
  <c r="I27" i="36"/>
  <c r="DH27" i="36"/>
  <c r="F29" i="35"/>
  <c r="DF4" i="35"/>
  <c r="DF29" i="35" s="1"/>
  <c r="G5" i="37"/>
  <c r="G9" i="39"/>
  <c r="G10" i="38"/>
  <c r="G8" i="39"/>
  <c r="G20" i="38"/>
  <c r="G24" i="39"/>
  <c r="G6" i="38"/>
  <c r="F6" i="38"/>
  <c r="DF6" i="38" s="1"/>
  <c r="J14" i="35"/>
  <c r="DI14" i="35"/>
  <c r="DQ28" i="26"/>
  <c r="R28" i="26"/>
  <c r="J6" i="34"/>
  <c r="DI6" i="34"/>
  <c r="F26" i="39"/>
  <c r="DF26" i="39" s="1"/>
  <c r="F15" i="39"/>
  <c r="DF15" i="39" s="1"/>
  <c r="Q18" i="26"/>
  <c r="DP18" i="26"/>
  <c r="DM20" i="31"/>
  <c r="N20" i="31"/>
  <c r="DO24" i="28"/>
  <c r="P24" i="28"/>
  <c r="Q20" i="27"/>
  <c r="DP20" i="27"/>
  <c r="DQ4" i="23"/>
  <c r="DQ29" i="23" s="1"/>
  <c r="Q29" i="23"/>
  <c r="R4" i="23"/>
  <c r="N7" i="30"/>
  <c r="DM7" i="30"/>
  <c r="K24" i="34"/>
  <c r="DJ24" i="34"/>
  <c r="N10" i="30"/>
  <c r="DM10" i="30"/>
  <c r="DH14" i="36"/>
  <c r="I14" i="36"/>
  <c r="DR22" i="24"/>
  <c r="S22" i="24"/>
  <c r="I11" i="36"/>
  <c r="DH11" i="36"/>
  <c r="DJ15" i="33"/>
  <c r="K15" i="33"/>
  <c r="O25" i="28"/>
  <c r="DN25" i="28"/>
  <c r="F21" i="39"/>
  <c r="DF21" i="39" s="1"/>
  <c r="L16" i="32"/>
  <c r="DK16" i="32"/>
  <c r="DK30" i="32" s="1"/>
  <c r="S21" i="24"/>
  <c r="DR21" i="24"/>
  <c r="DR30" i="24" s="1"/>
  <c r="I12" i="36"/>
  <c r="DH12" i="36"/>
  <c r="R6" i="25"/>
  <c r="DQ6" i="25"/>
  <c r="J4" i="33"/>
  <c r="DI4" i="33"/>
  <c r="I29" i="33"/>
  <c r="N5" i="30"/>
  <c r="DM5" i="30"/>
  <c r="G4" i="35"/>
  <c r="BU15" i="21"/>
  <c r="DU15" i="21" s="1"/>
  <c r="BU15" i="19"/>
  <c r="DU15" i="19" s="1"/>
  <c r="BU15" i="31"/>
  <c r="BU15" i="26"/>
  <c r="BU15" i="37"/>
  <c r="BU15" i="47"/>
  <c r="BU15" i="54"/>
  <c r="BU15" i="18"/>
  <c r="DU15" i="18" s="1"/>
  <c r="BU15" i="23"/>
  <c r="DU15" i="23" s="1"/>
  <c r="BU15" i="24"/>
  <c r="BU15" i="35"/>
  <c r="BU15" i="40"/>
  <c r="BU15" i="48"/>
  <c r="BU15" i="57"/>
  <c r="BU15" i="34"/>
  <c r="BU15" i="38"/>
  <c r="BU15" i="42"/>
  <c r="BU15" i="45"/>
  <c r="BU15" i="50"/>
  <c r="BU15" i="55"/>
  <c r="BU15" i="33"/>
  <c r="BU15" i="36"/>
  <c r="BU15" i="43"/>
  <c r="BU15" i="44"/>
  <c r="BU15" i="49"/>
  <c r="BU15" i="52"/>
  <c r="BU15" i="56"/>
  <c r="R19" i="61"/>
  <c r="DI30" i="34"/>
  <c r="DG10" i="38"/>
  <c r="H10" i="38"/>
  <c r="H4" i="37"/>
  <c r="DG4" i="37"/>
  <c r="H20" i="38"/>
  <c r="DG20" i="38"/>
  <c r="DG5" i="37"/>
  <c r="H5" i="37"/>
  <c r="B13" i="41"/>
  <c r="C13" i="40"/>
  <c r="D13" i="40" s="1"/>
  <c r="E13" i="40" s="1"/>
  <c r="F13" i="40" s="1"/>
  <c r="B7" i="40"/>
  <c r="C7" i="39"/>
  <c r="D7" i="39" s="1"/>
  <c r="E7" i="39" s="1"/>
  <c r="B6" i="40"/>
  <c r="C6" i="39"/>
  <c r="D6" i="39" s="1"/>
  <c r="E6" i="39" s="1"/>
  <c r="F6" i="39" s="1"/>
  <c r="B12" i="41"/>
  <c r="C12" i="40"/>
  <c r="D12" i="40" s="1"/>
  <c r="E12" i="40" s="1"/>
  <c r="F12" i="40" s="1"/>
  <c r="B27" i="41"/>
  <c r="C27" i="40"/>
  <c r="D27" i="40" s="1"/>
  <c r="E27" i="40" s="1"/>
  <c r="F27" i="40" s="1"/>
  <c r="I21" i="37"/>
  <c r="DH21" i="37"/>
  <c r="M29" i="30"/>
  <c r="DM4" i="30"/>
  <c r="DM29" i="30" s="1"/>
  <c r="N4" i="30"/>
  <c r="DI22" i="36"/>
  <c r="J22" i="36"/>
  <c r="W9" i="23"/>
  <c r="Y14" i="20"/>
  <c r="R27" i="61"/>
  <c r="S24" i="27"/>
  <c r="DR24" i="27"/>
  <c r="DS27" i="26"/>
  <c r="T27" i="26"/>
  <c r="DN18" i="30"/>
  <c r="O18" i="30"/>
  <c r="BU20" i="59"/>
  <c r="BU20" i="58"/>
  <c r="BU20" i="57"/>
  <c r="BU20" i="56"/>
  <c r="BU20" i="55"/>
  <c r="BU20" i="53"/>
  <c r="BU20" i="54"/>
  <c r="BU20" i="52"/>
  <c r="BU20" i="51"/>
  <c r="BU20" i="50"/>
  <c r="BU20" i="49"/>
  <c r="BU20" i="48"/>
  <c r="BU20" i="47"/>
  <c r="BU20" i="46"/>
  <c r="BU20" i="44"/>
  <c r="BU20" i="45"/>
  <c r="BU20" i="42"/>
  <c r="BU20" i="40"/>
  <c r="BU20" i="43"/>
  <c r="BU20" i="41"/>
  <c r="BU20" i="39"/>
  <c r="BU20" i="36"/>
  <c r="BU20" i="38"/>
  <c r="BU20" i="37"/>
  <c r="BU20" i="34"/>
  <c r="BU20" i="32"/>
  <c r="BU20" i="35"/>
  <c r="BU20" i="33"/>
  <c r="BU20" i="28"/>
  <c r="BU20" i="26"/>
  <c r="BU20" i="24"/>
  <c r="BU20" i="23"/>
  <c r="DU20" i="23" s="1"/>
  <c r="BU20" i="31"/>
  <c r="BU20" i="30"/>
  <c r="BU20" i="27"/>
  <c r="BU20" i="25"/>
  <c r="BU20" i="20"/>
  <c r="DU20" i="20" s="1"/>
  <c r="BU20" i="21"/>
  <c r="DU20" i="21" s="1"/>
  <c r="BU20" i="18"/>
  <c r="DU20" i="18" s="1"/>
  <c r="BU20" i="17"/>
  <c r="DU20" i="17" s="1"/>
  <c r="BU20" i="22"/>
  <c r="DU20" i="22" s="1"/>
  <c r="BU20" i="19"/>
  <c r="DU20" i="19" s="1"/>
  <c r="BU20" i="60"/>
  <c r="DU20" i="60" s="1"/>
  <c r="AG10" i="60"/>
  <c r="W18" i="22"/>
  <c r="AG22" i="60"/>
  <c r="AH11" i="60"/>
  <c r="AA13" i="17"/>
  <c r="DR25" i="26"/>
  <c r="S25" i="26"/>
  <c r="Z25" i="19"/>
  <c r="T20" i="25"/>
  <c r="DS20" i="25"/>
  <c r="Q21" i="28"/>
  <c r="DP21" i="28"/>
  <c r="S5" i="26"/>
  <c r="DR5" i="26"/>
  <c r="W13" i="23"/>
  <c r="DL11" i="34"/>
  <c r="M11" i="34"/>
  <c r="Y17" i="21"/>
  <c r="DG13" i="38"/>
  <c r="H13" i="38"/>
  <c r="AH23" i="60"/>
  <c r="R17" i="27"/>
  <c r="DQ17" i="27"/>
  <c r="S7" i="27"/>
  <c r="DR7" i="27"/>
  <c r="DR27" i="27"/>
  <c r="S27" i="27"/>
  <c r="AB7" i="17"/>
  <c r="BU11" i="59"/>
  <c r="BU11" i="58"/>
  <c r="BU11" i="57"/>
  <c r="BU11" i="56"/>
  <c r="BU11" i="54"/>
  <c r="BU11" i="55"/>
  <c r="BU11" i="52"/>
  <c r="BU11" i="53"/>
  <c r="BU11" i="50"/>
  <c r="BU11" i="51"/>
  <c r="BU11" i="49"/>
  <c r="BU11" i="48"/>
  <c r="BU11" i="47"/>
  <c r="BU11" i="46"/>
  <c r="BU11" i="45"/>
  <c r="BU11" i="44"/>
  <c r="BU11" i="41"/>
  <c r="BU11" i="40"/>
  <c r="BU11" i="43"/>
  <c r="BU11" i="42"/>
  <c r="BU11" i="39"/>
  <c r="BU11" i="38"/>
  <c r="BU11" i="37"/>
  <c r="BU11" i="36"/>
  <c r="BU11" i="34"/>
  <c r="BU11" i="32"/>
  <c r="BU11" i="35"/>
  <c r="BU11" i="33"/>
  <c r="BU11" i="28"/>
  <c r="BU11" i="30"/>
  <c r="BU11" i="26"/>
  <c r="BU11" i="24"/>
  <c r="DU11" i="24" s="1"/>
  <c r="BU11" i="31"/>
  <c r="BU11" i="27"/>
  <c r="BU11" i="25"/>
  <c r="BU11" i="19"/>
  <c r="DU11" i="19" s="1"/>
  <c r="BU11" i="20"/>
  <c r="DU11" i="20" s="1"/>
  <c r="BU11" i="23"/>
  <c r="DU11" i="23" s="1"/>
  <c r="BU11" i="18"/>
  <c r="DU11" i="18" s="1"/>
  <c r="BU11" i="22"/>
  <c r="DU11" i="22" s="1"/>
  <c r="BU11" i="21"/>
  <c r="DU11" i="21" s="1"/>
  <c r="BU11" i="17"/>
  <c r="DU11" i="17" s="1"/>
  <c r="BU11" i="60"/>
  <c r="DU11" i="60" s="1"/>
  <c r="DT30" i="17"/>
  <c r="DL23" i="34"/>
  <c r="M23" i="34"/>
  <c r="AA9" i="17"/>
  <c r="DQ11" i="27"/>
  <c r="R11" i="27"/>
  <c r="Z24" i="20"/>
  <c r="DH27" i="38"/>
  <c r="I27" i="38"/>
  <c r="M7" i="33"/>
  <c r="DL7" i="33"/>
  <c r="AH9" i="60"/>
  <c r="Q14" i="28"/>
  <c r="DP14" i="28"/>
  <c r="Y19" i="20"/>
  <c r="P20" i="30"/>
  <c r="DO20" i="30"/>
  <c r="X8" i="22"/>
  <c r="DJ8" i="36"/>
  <c r="K8" i="36"/>
  <c r="R23" i="61"/>
  <c r="AH8" i="60"/>
  <c r="H4" i="36"/>
  <c r="DG4" i="36"/>
  <c r="DG29" i="36" s="1"/>
  <c r="G29" i="36"/>
  <c r="DG19" i="38"/>
  <c r="H19" i="38"/>
  <c r="Y16" i="18"/>
  <c r="T29" i="22"/>
  <c r="U4" i="22"/>
  <c r="V27" i="24"/>
  <c r="Z10" i="18"/>
  <c r="U6" i="24"/>
  <c r="DT6" i="24"/>
  <c r="W7" i="22"/>
  <c r="X14" i="21"/>
  <c r="Z22" i="18"/>
  <c r="W20" i="23"/>
  <c r="J6" i="37"/>
  <c r="DI6" i="37"/>
  <c r="Z23" i="18"/>
  <c r="R26" i="28"/>
  <c r="DQ26" i="28"/>
  <c r="X11" i="22"/>
  <c r="X25" i="21"/>
  <c r="BU16" i="59"/>
  <c r="BU16" i="58"/>
  <c r="BU16" i="57"/>
  <c r="BU16" i="56"/>
  <c r="BU16" i="55"/>
  <c r="BU16" i="54"/>
  <c r="BU16" i="53"/>
  <c r="BU16" i="52"/>
  <c r="BU16" i="50"/>
  <c r="BU16" i="51"/>
  <c r="BU16" i="49"/>
  <c r="BU16" i="48"/>
  <c r="BU16" i="47"/>
  <c r="BU16" i="44"/>
  <c r="BU16" i="46"/>
  <c r="BU16" i="45"/>
  <c r="BU16" i="43"/>
  <c r="BU16" i="42"/>
  <c r="BU16" i="41"/>
  <c r="BU16" i="40"/>
  <c r="BU16" i="37"/>
  <c r="BU16" i="36"/>
  <c r="BU16" i="39"/>
  <c r="BU16" i="38"/>
  <c r="BU16" i="34"/>
  <c r="BU16" i="33"/>
  <c r="BU16" i="35"/>
  <c r="BU16" i="27"/>
  <c r="BU16" i="32"/>
  <c r="BU16" i="25"/>
  <c r="BU16" i="24"/>
  <c r="BU16" i="31"/>
  <c r="BU16" i="28"/>
  <c r="BU16" i="30"/>
  <c r="BU16" i="26"/>
  <c r="BU16" i="22"/>
  <c r="DU16" i="22" s="1"/>
  <c r="BU16" i="18"/>
  <c r="DU16" i="18" s="1"/>
  <c r="BU16" i="20"/>
  <c r="DU16" i="20" s="1"/>
  <c r="BU16" i="19"/>
  <c r="DU16" i="19" s="1"/>
  <c r="BU16" i="23"/>
  <c r="DU16" i="23" s="1"/>
  <c r="BU16" i="21"/>
  <c r="DU16" i="21" s="1"/>
  <c r="BU16" i="17"/>
  <c r="DU16" i="17" s="1"/>
  <c r="BU16" i="60"/>
  <c r="DU16" i="60" s="1"/>
  <c r="V29" i="20"/>
  <c r="W4" i="20"/>
  <c r="DP9" i="28"/>
  <c r="Q9" i="28"/>
  <c r="R12" i="61"/>
  <c r="DM18" i="32"/>
  <c r="N18" i="32"/>
  <c r="DT5" i="24"/>
  <c r="U5" i="24"/>
  <c r="DT11" i="25"/>
  <c r="U11" i="25"/>
  <c r="DN6" i="31"/>
  <c r="O6" i="31"/>
  <c r="V9" i="24"/>
  <c r="AH20" i="60"/>
  <c r="AA17" i="19"/>
  <c r="AA28" i="19"/>
  <c r="DJ26" i="36"/>
  <c r="K26" i="36"/>
  <c r="P15" i="30"/>
  <c r="DO15" i="30"/>
  <c r="R12" i="28"/>
  <c r="DQ12" i="28"/>
  <c r="T15" i="26"/>
  <c r="DS15" i="26"/>
  <c r="X28" i="22"/>
  <c r="W6" i="22"/>
  <c r="K13" i="36"/>
  <c r="DJ13" i="36"/>
  <c r="BU10" i="59"/>
  <c r="BU10" i="58"/>
  <c r="BU10" i="57"/>
  <c r="BU10" i="56"/>
  <c r="BU10" i="55"/>
  <c r="BU10" i="54"/>
  <c r="BU10" i="52"/>
  <c r="BU10" i="53"/>
  <c r="BU10" i="50"/>
  <c r="BU10" i="51"/>
  <c r="BU10" i="48"/>
  <c r="BU10" i="49"/>
  <c r="BU10" i="46"/>
  <c r="BU10" i="45"/>
  <c r="BU10" i="44"/>
  <c r="BU10" i="47"/>
  <c r="BU10" i="43"/>
  <c r="BU10" i="42"/>
  <c r="BU10" i="41"/>
  <c r="BU10" i="40"/>
  <c r="BU10" i="37"/>
  <c r="BU10" i="36"/>
  <c r="BU10" i="39"/>
  <c r="BU10" i="38"/>
  <c r="BU10" i="33"/>
  <c r="BU10" i="34"/>
  <c r="BU10" i="32"/>
  <c r="BU10" i="35"/>
  <c r="BU10" i="31"/>
  <c r="BU10" i="26"/>
  <c r="BU10" i="25"/>
  <c r="BU10" i="24"/>
  <c r="BU10" i="27"/>
  <c r="BU10" i="30"/>
  <c r="BU10" i="28"/>
  <c r="BU10" i="23"/>
  <c r="DU10" i="23" s="1"/>
  <c r="BU10" i="22"/>
  <c r="DU10" i="22" s="1"/>
  <c r="BU10" i="21"/>
  <c r="DU10" i="21" s="1"/>
  <c r="BU10" i="19"/>
  <c r="DU10" i="19" s="1"/>
  <c r="BU10" i="20"/>
  <c r="DU10" i="20" s="1"/>
  <c r="BU10" i="18"/>
  <c r="DU10" i="18" s="1"/>
  <c r="BU10" i="17"/>
  <c r="DU10" i="17" s="1"/>
  <c r="BU10" i="60"/>
  <c r="DU10" i="60" s="1"/>
  <c r="DH24" i="38"/>
  <c r="I24" i="38"/>
  <c r="DN12" i="32"/>
  <c r="O12" i="32"/>
  <c r="W5" i="22"/>
  <c r="AA26" i="17"/>
  <c r="DO27" i="31"/>
  <c r="P27" i="31"/>
  <c r="DT30" i="60"/>
  <c r="DT30" i="22"/>
  <c r="I22" i="37"/>
  <c r="DH22" i="37"/>
  <c r="DM10" i="32"/>
  <c r="N10" i="32"/>
  <c r="DG17" i="39"/>
  <c r="H17" i="39"/>
  <c r="AA22" i="17"/>
  <c r="M27" i="34"/>
  <c r="DL27" i="34"/>
  <c r="DT30" i="20"/>
  <c r="DR11" i="26"/>
  <c r="S11" i="26"/>
  <c r="DR23" i="27"/>
  <c r="S23" i="27"/>
  <c r="W8" i="23"/>
  <c r="U8" i="25"/>
  <c r="DT8" i="25"/>
  <c r="R7" i="61"/>
  <c r="Z6" i="19"/>
  <c r="DJ22" i="35"/>
  <c r="K22" i="35"/>
  <c r="DP10" i="28"/>
  <c r="Q10" i="28"/>
  <c r="DN14" i="32"/>
  <c r="O14" i="32"/>
  <c r="J7" i="36"/>
  <c r="DI7" i="36"/>
  <c r="DK11" i="35"/>
  <c r="L11" i="35"/>
  <c r="Y23" i="21"/>
  <c r="BU5" i="59"/>
  <c r="BU5" i="58"/>
  <c r="BU5" i="57"/>
  <c r="BU5" i="56"/>
  <c r="BU5" i="54"/>
  <c r="BU5" i="55"/>
  <c r="BU5" i="53"/>
  <c r="BU5" i="52"/>
  <c r="BU5" i="50"/>
  <c r="BU5" i="51"/>
  <c r="BU5" i="48"/>
  <c r="BU5" i="49"/>
  <c r="BU5" i="47"/>
  <c r="BU5" i="46"/>
  <c r="BU5" i="45"/>
  <c r="BU5" i="44"/>
  <c r="BU5" i="43"/>
  <c r="BU5" i="41"/>
  <c r="BU5" i="40"/>
  <c r="BU5" i="42"/>
  <c r="BU5" i="39"/>
  <c r="BU5" i="37"/>
  <c r="BU5" i="38"/>
  <c r="BU5" i="36"/>
  <c r="BU5" i="34"/>
  <c r="BU5" i="35"/>
  <c r="BU5" i="33"/>
  <c r="BU5" i="30"/>
  <c r="BU5" i="25"/>
  <c r="BU5" i="31"/>
  <c r="BU5" i="26"/>
  <c r="BU5" i="28"/>
  <c r="BU5" i="32"/>
  <c r="BU5" i="27"/>
  <c r="BU5" i="24"/>
  <c r="BU5" i="22"/>
  <c r="DU5" i="22" s="1"/>
  <c r="BU5" i="18"/>
  <c r="DU5" i="18" s="1"/>
  <c r="BU5" i="23"/>
  <c r="DU5" i="23" s="1"/>
  <c r="BU5" i="21"/>
  <c r="DU5" i="21" s="1"/>
  <c r="BU5" i="20"/>
  <c r="DU5" i="20" s="1"/>
  <c r="BU5" i="19"/>
  <c r="DU5" i="19" s="1"/>
  <c r="BU5" i="17"/>
  <c r="DU5" i="17" s="1"/>
  <c r="BU5" i="60"/>
  <c r="DU5" i="60" s="1"/>
  <c r="W16" i="22"/>
  <c r="Z19" i="19"/>
  <c r="K19" i="36"/>
  <c r="DJ19" i="36"/>
  <c r="DT24" i="25"/>
  <c r="U24" i="25"/>
  <c r="L21" i="34"/>
  <c r="DK21" i="34"/>
  <c r="R25" i="61"/>
  <c r="N9" i="33"/>
  <c r="DM9" i="33"/>
  <c r="Y7" i="20"/>
  <c r="DI23" i="37"/>
  <c r="J23" i="37"/>
  <c r="Z18" i="18"/>
  <c r="DS19" i="25"/>
  <c r="T19" i="25"/>
  <c r="O18" i="31"/>
  <c r="DN18" i="31"/>
  <c r="V5" i="23"/>
  <c r="DM12" i="33"/>
  <c r="N12" i="33"/>
  <c r="DK22" i="34"/>
  <c r="L22" i="34"/>
  <c r="I13" i="37"/>
  <c r="DH13" i="37"/>
  <c r="Z16" i="19"/>
  <c r="R21" i="61"/>
  <c r="DI18" i="36"/>
  <c r="J18" i="36"/>
  <c r="BU13" i="59"/>
  <c r="BU13" i="58"/>
  <c r="BU13" i="57"/>
  <c r="BU13" i="56"/>
  <c r="BU13" i="55"/>
  <c r="BU13" i="54"/>
  <c r="BU13" i="53"/>
  <c r="BU13" i="52"/>
  <c r="BU13" i="50"/>
  <c r="BU13" i="51"/>
  <c r="BU13" i="48"/>
  <c r="BU13" i="49"/>
  <c r="BU13" i="47"/>
  <c r="BU13" i="46"/>
  <c r="BU13" i="45"/>
  <c r="BU13" i="44"/>
  <c r="BU13" i="43"/>
  <c r="BU13" i="42"/>
  <c r="BU13" i="41"/>
  <c r="BU13" i="40"/>
  <c r="BU13" i="39"/>
  <c r="BU13" i="38"/>
  <c r="BU13" i="37"/>
  <c r="BU13" i="36"/>
  <c r="BU13" i="34"/>
  <c r="BU13" i="35"/>
  <c r="BU13" i="33"/>
  <c r="BU13" i="31"/>
  <c r="BU13" i="27"/>
  <c r="BU13" i="26"/>
  <c r="BU13" i="25"/>
  <c r="BU13" i="24"/>
  <c r="BU13" i="32"/>
  <c r="BU13" i="30"/>
  <c r="BU13" i="28"/>
  <c r="BU13" i="22"/>
  <c r="DU13" i="22" s="1"/>
  <c r="BU13" i="19"/>
  <c r="DU13" i="19" s="1"/>
  <c r="BU13" i="18"/>
  <c r="DU13" i="18" s="1"/>
  <c r="BU13" i="21"/>
  <c r="DU13" i="21" s="1"/>
  <c r="BU13" i="20"/>
  <c r="DU13" i="20" s="1"/>
  <c r="BU13" i="23"/>
  <c r="DU13" i="23" s="1"/>
  <c r="BU13" i="17"/>
  <c r="DU13" i="17" s="1"/>
  <c r="BU13" i="60"/>
  <c r="DU13" i="60" s="1"/>
  <c r="Y8" i="21"/>
  <c r="I23" i="38"/>
  <c r="DH23" i="38"/>
  <c r="DH7" i="37"/>
  <c r="I7" i="37"/>
  <c r="B16" i="41"/>
  <c r="C16" i="40"/>
  <c r="B15" i="41"/>
  <c r="C15" i="40"/>
  <c r="D15" i="40" s="1"/>
  <c r="E15" i="40" s="1"/>
  <c r="F15" i="40" s="1"/>
  <c r="B9" i="41"/>
  <c r="C9" i="40"/>
  <c r="D9" i="40" s="1"/>
  <c r="E9" i="40" s="1"/>
  <c r="F9" i="40" s="1"/>
  <c r="B22" i="40"/>
  <c r="C22" i="39"/>
  <c r="D22" i="39" s="1"/>
  <c r="E22" i="39" s="1"/>
  <c r="F22" i="39" s="1"/>
  <c r="B19" i="41"/>
  <c r="C19" i="40"/>
  <c r="D19" i="40" s="1"/>
  <c r="E19" i="40" s="1"/>
  <c r="F19" i="40" s="1"/>
  <c r="DF19" i="40" s="1"/>
  <c r="B16" i="40"/>
  <c r="C16" i="39"/>
  <c r="D16" i="39" s="1"/>
  <c r="E16" i="39" s="1"/>
  <c r="F16" i="39" s="1"/>
  <c r="B24" i="41"/>
  <c r="C24" i="40"/>
  <c r="D24" i="40" s="1"/>
  <c r="E24" i="40" s="1"/>
  <c r="F24" i="40" s="1"/>
  <c r="B25" i="41"/>
  <c r="C25" i="40"/>
  <c r="O5" i="31"/>
  <c r="DN5" i="31"/>
  <c r="AA9" i="19"/>
  <c r="AL6" i="60"/>
  <c r="AH21" i="60"/>
  <c r="DJ24" i="36"/>
  <c r="K24" i="36"/>
  <c r="Y5" i="18"/>
  <c r="V28" i="24"/>
  <c r="DJ10" i="35"/>
  <c r="K10" i="35"/>
  <c r="R20" i="61"/>
  <c r="R29" i="24"/>
  <c r="S4" i="24"/>
  <c r="DR4" i="24"/>
  <c r="DR29" i="24" s="1"/>
  <c r="K16" i="34"/>
  <c r="DJ16" i="34"/>
  <c r="V12" i="24"/>
  <c r="AA12" i="18"/>
  <c r="T12" i="26"/>
  <c r="DS12" i="26"/>
  <c r="DK20" i="34"/>
  <c r="L20" i="34"/>
  <c r="DH16" i="37"/>
  <c r="I16" i="37"/>
  <c r="DN22" i="31"/>
  <c r="O22" i="31"/>
  <c r="DH12" i="38"/>
  <c r="I12" i="38"/>
  <c r="K18" i="34"/>
  <c r="DJ18" i="34"/>
  <c r="DN23" i="32"/>
  <c r="O23" i="32"/>
  <c r="DS9" i="26"/>
  <c r="T9" i="26"/>
  <c r="Z5" i="17"/>
  <c r="R11" i="61"/>
  <c r="BU8" i="59"/>
  <c r="BU8" i="58"/>
  <c r="BU8" i="57"/>
  <c r="BU8" i="56"/>
  <c r="BU8" i="55"/>
  <c r="BU8" i="54"/>
  <c r="BU8" i="53"/>
  <c r="BU8" i="52"/>
  <c r="BU8" i="50"/>
  <c r="BU8" i="51"/>
  <c r="BU8" i="48"/>
  <c r="BU8" i="49"/>
  <c r="BU8" i="46"/>
  <c r="BU8" i="45"/>
  <c r="BU8" i="44"/>
  <c r="BU8" i="47"/>
  <c r="BU8" i="43"/>
  <c r="BU8" i="42"/>
  <c r="BU8" i="41"/>
  <c r="BU8" i="40"/>
  <c r="BU8" i="37"/>
  <c r="BU8" i="36"/>
  <c r="BU8" i="39"/>
  <c r="BU8" i="38"/>
  <c r="BU8" i="34"/>
  <c r="BU8" i="33"/>
  <c r="BU8" i="35"/>
  <c r="BU8" i="27"/>
  <c r="BU8" i="26"/>
  <c r="BU8" i="31"/>
  <c r="BU8" i="30"/>
  <c r="BU8" i="28"/>
  <c r="BU8" i="32"/>
  <c r="BU8" i="25"/>
  <c r="BU8" i="24"/>
  <c r="DU8" i="24" s="1"/>
  <c r="BU8" i="22"/>
  <c r="DU8" i="22" s="1"/>
  <c r="BU8" i="18"/>
  <c r="DU8" i="18" s="1"/>
  <c r="BU8" i="20"/>
  <c r="DU8" i="20" s="1"/>
  <c r="BU8" i="19"/>
  <c r="DU8" i="19" s="1"/>
  <c r="BU8" i="23"/>
  <c r="DU8" i="23" s="1"/>
  <c r="BU8" i="21"/>
  <c r="DU8" i="21" s="1"/>
  <c r="BU8" i="17"/>
  <c r="DU8" i="17" s="1"/>
  <c r="BU8" i="60"/>
  <c r="DU8" i="60" s="1"/>
  <c r="AH17" i="60"/>
  <c r="Z19" i="18"/>
  <c r="K15" i="36"/>
  <c r="DJ15" i="36"/>
  <c r="DM25" i="32"/>
  <c r="N25" i="32"/>
  <c r="DN17" i="32"/>
  <c r="O17" i="32"/>
  <c r="H21" i="38"/>
  <c r="DG21" i="38"/>
  <c r="DT9" i="25"/>
  <c r="U9" i="25"/>
  <c r="AA14" i="18"/>
  <c r="BU23" i="59"/>
  <c r="BU23" i="58"/>
  <c r="BU23" i="57"/>
  <c r="BU23" i="56"/>
  <c r="BU23" i="55"/>
  <c r="BU23" i="54"/>
  <c r="BU23" i="53"/>
  <c r="BU23" i="52"/>
  <c r="BU23" i="51"/>
  <c r="BU23" i="50"/>
  <c r="BU23" i="49"/>
  <c r="BU23" i="47"/>
  <c r="BU23" i="48"/>
  <c r="BU23" i="44"/>
  <c r="BU23" i="45"/>
  <c r="BU23" i="46"/>
  <c r="BU23" i="42"/>
  <c r="BU23" i="43"/>
  <c r="BU23" i="41"/>
  <c r="BU23" i="40"/>
  <c r="BU23" i="37"/>
  <c r="BU23" i="39"/>
  <c r="BU23" i="38"/>
  <c r="BU23" i="36"/>
  <c r="BU23" i="32"/>
  <c r="BU23" i="35"/>
  <c r="BU23" i="34"/>
  <c r="BU23" i="33"/>
  <c r="BU23" i="30"/>
  <c r="BU23" i="27"/>
  <c r="BU23" i="25"/>
  <c r="BU23" i="23"/>
  <c r="DU23" i="23" s="1"/>
  <c r="BU23" i="26"/>
  <c r="BU23" i="24"/>
  <c r="BU23" i="31"/>
  <c r="BU23" i="28"/>
  <c r="BU23" i="21"/>
  <c r="DU23" i="21" s="1"/>
  <c r="BU23" i="20"/>
  <c r="DU23" i="20" s="1"/>
  <c r="BU23" i="19"/>
  <c r="DU23" i="19" s="1"/>
  <c r="BU23" i="18"/>
  <c r="DU23" i="18" s="1"/>
  <c r="BU23" i="17"/>
  <c r="DU23" i="17" s="1"/>
  <c r="BU23" i="22"/>
  <c r="DU23" i="22" s="1"/>
  <c r="BU23" i="60"/>
  <c r="DU23" i="60" s="1"/>
  <c r="AH19" i="60"/>
  <c r="N28" i="33"/>
  <c r="DM28" i="33"/>
  <c r="V7" i="23"/>
  <c r="W9" i="22"/>
  <c r="O16" i="31"/>
  <c r="DN16" i="31"/>
  <c r="Z13" i="19"/>
  <c r="Y18" i="19"/>
  <c r="X9" i="21"/>
  <c r="Q4" i="61"/>
  <c r="Q4" i="78" s="1"/>
  <c r="DQ27" i="28"/>
  <c r="R27" i="28"/>
  <c r="V24" i="24"/>
  <c r="AB24" i="17"/>
  <c r="DG28" i="39"/>
  <c r="H28" i="39"/>
  <c r="P23" i="31"/>
  <c r="DO23" i="31"/>
  <c r="DN28" i="31"/>
  <c r="O28" i="31"/>
  <c r="DS20" i="26"/>
  <c r="T20" i="26"/>
  <c r="R16" i="61"/>
  <c r="R5" i="78" s="1"/>
  <c r="U27" i="25"/>
  <c r="DT27" i="25"/>
  <c r="AG18" i="60"/>
  <c r="U14" i="25"/>
  <c r="DT14" i="25"/>
  <c r="R18" i="27"/>
  <c r="DQ18" i="27"/>
  <c r="AA7" i="18"/>
  <c r="W24" i="23"/>
  <c r="DO14" i="31"/>
  <c r="P14" i="31"/>
  <c r="S28" i="27"/>
  <c r="DR28" i="27"/>
  <c r="O20" i="32"/>
  <c r="DN20" i="32"/>
  <c r="DN7" i="31"/>
  <c r="O7" i="31"/>
  <c r="Z11" i="20"/>
  <c r="DP16" i="28"/>
  <c r="Q16" i="28"/>
  <c r="V8" i="24"/>
  <c r="R6" i="61"/>
  <c r="H8" i="39"/>
  <c r="DG8" i="39"/>
  <c r="AB27" i="17"/>
  <c r="R24" i="61"/>
  <c r="N11" i="33"/>
  <c r="DM11" i="33"/>
  <c r="J11" i="37"/>
  <c r="DI11" i="37"/>
  <c r="W18" i="21"/>
  <c r="P21" i="31"/>
  <c r="DO21" i="31"/>
  <c r="X19" i="21"/>
  <c r="I15" i="37"/>
  <c r="DH15" i="37"/>
  <c r="X18" i="20"/>
  <c r="DT30" i="23"/>
  <c r="P18" i="28"/>
  <c r="DO18" i="28"/>
  <c r="Y15" i="20"/>
  <c r="X7" i="21"/>
  <c r="U16" i="24"/>
  <c r="DT16" i="24"/>
  <c r="Y11" i="21"/>
  <c r="DS25" i="25"/>
  <c r="T25" i="25"/>
  <c r="DO9" i="31"/>
  <c r="P9" i="31"/>
  <c r="S21" i="27"/>
  <c r="DR21" i="27"/>
  <c r="DI27" i="37"/>
  <c r="J27" i="37"/>
  <c r="DT30" i="19"/>
  <c r="W10" i="22"/>
  <c r="DK28" i="35"/>
  <c r="L28" i="35"/>
  <c r="DI24" i="37"/>
  <c r="J24" i="37"/>
  <c r="Y12" i="21"/>
  <c r="W27" i="23"/>
  <c r="I14" i="37"/>
  <c r="DH14" i="37"/>
  <c r="X10" i="21"/>
  <c r="M4" i="32"/>
  <c r="DL4" i="32"/>
  <c r="W28" i="23"/>
  <c r="DN10" i="31"/>
  <c r="O10" i="31"/>
  <c r="BU17" i="59"/>
  <c r="BU17" i="58"/>
  <c r="BU17" i="57"/>
  <c r="BU17" i="56"/>
  <c r="BU17" i="55"/>
  <c r="BU17" i="53"/>
  <c r="BU17" i="54"/>
  <c r="BU17" i="52"/>
  <c r="BU17" i="51"/>
  <c r="BU17" i="50"/>
  <c r="BU17" i="49"/>
  <c r="BU17" i="48"/>
  <c r="BU17" i="47"/>
  <c r="BU17" i="45"/>
  <c r="BU17" i="46"/>
  <c r="BU17" i="44"/>
  <c r="BU17" i="42"/>
  <c r="BU17" i="41"/>
  <c r="BU17" i="40"/>
  <c r="BU17" i="43"/>
  <c r="BU17" i="39"/>
  <c r="BU17" i="38"/>
  <c r="BU17" i="37"/>
  <c r="BU17" i="36"/>
  <c r="BU17" i="35"/>
  <c r="BU17" i="34"/>
  <c r="BU17" i="33"/>
  <c r="BU17" i="25"/>
  <c r="BU17" i="31"/>
  <c r="BU17" i="30"/>
  <c r="BU17" i="28"/>
  <c r="BU17" i="26"/>
  <c r="BU17" i="32"/>
  <c r="BU17" i="27"/>
  <c r="BU17" i="24"/>
  <c r="DU17" i="24" s="1"/>
  <c r="BU17" i="20"/>
  <c r="DU17" i="20" s="1"/>
  <c r="BU17" i="19"/>
  <c r="DU17" i="19" s="1"/>
  <c r="BU17" i="18"/>
  <c r="DU17" i="18" s="1"/>
  <c r="BU17" i="23"/>
  <c r="DU17" i="23" s="1"/>
  <c r="BU17" i="21"/>
  <c r="DU17" i="21" s="1"/>
  <c r="BU17" i="17"/>
  <c r="DU17" i="17" s="1"/>
  <c r="BU17" i="22"/>
  <c r="DU17" i="22" s="1"/>
  <c r="BU17" i="60"/>
  <c r="DU17" i="60" s="1"/>
  <c r="V4" i="21"/>
  <c r="U29" i="21"/>
  <c r="AA24" i="18"/>
  <c r="L17" i="35"/>
  <c r="DK17" i="35"/>
  <c r="AA27" i="19"/>
  <c r="DR12" i="27"/>
  <c r="S12" i="27"/>
  <c r="DI8" i="37"/>
  <c r="J8" i="37"/>
  <c r="AH28" i="60"/>
  <c r="AH14" i="60"/>
  <c r="X26" i="22"/>
  <c r="DN27" i="32"/>
  <c r="O27" i="32"/>
  <c r="DI17" i="37"/>
  <c r="J17" i="37"/>
  <c r="Y24" i="21"/>
  <c r="R5" i="61"/>
  <c r="AB14" i="17"/>
  <c r="J12" i="37"/>
  <c r="DI12" i="37"/>
  <c r="X15" i="21"/>
  <c r="K5" i="35"/>
  <c r="DJ5" i="35"/>
  <c r="BU26" i="59"/>
  <c r="BU26" i="58"/>
  <c r="BU26" i="57"/>
  <c r="BU26" i="56"/>
  <c r="BU26" i="55"/>
  <c r="BU26" i="53"/>
  <c r="BU26" i="54"/>
  <c r="BU26" i="52"/>
  <c r="BU26" i="51"/>
  <c r="BU26" i="49"/>
  <c r="BU26" i="50"/>
  <c r="BU26" i="47"/>
  <c r="BU26" i="48"/>
  <c r="BU26" i="44"/>
  <c r="BU26" i="43"/>
  <c r="BU26" i="46"/>
  <c r="BU26" i="45"/>
  <c r="BU26" i="42"/>
  <c r="BU26" i="40"/>
  <c r="BU26" i="41"/>
  <c r="BU26" i="37"/>
  <c r="BU26" i="36"/>
  <c r="BU26" i="39"/>
  <c r="BU26" i="38"/>
  <c r="BU26" i="35"/>
  <c r="BU26" i="33"/>
  <c r="BU26" i="34"/>
  <c r="BU26" i="32"/>
  <c r="BU26" i="31"/>
  <c r="BU26" i="27"/>
  <c r="BU26" i="30"/>
  <c r="BU26" i="25"/>
  <c r="BU26" i="24"/>
  <c r="BU26" i="23"/>
  <c r="BU26" i="28"/>
  <c r="BU26" i="26"/>
  <c r="BU26" i="21"/>
  <c r="DU26" i="21" s="1"/>
  <c r="BU26" i="20"/>
  <c r="DU26" i="20" s="1"/>
  <c r="BU26" i="22"/>
  <c r="DU26" i="22" s="1"/>
  <c r="BU26" i="18"/>
  <c r="DU26" i="18" s="1"/>
  <c r="BU26" i="19"/>
  <c r="DU26" i="19" s="1"/>
  <c r="BU26" i="17"/>
  <c r="DU26" i="17" s="1"/>
  <c r="BU26" i="60"/>
  <c r="DU26" i="60" s="1"/>
  <c r="H11" i="39"/>
  <c r="DG11" i="39"/>
  <c r="BU9" i="59"/>
  <c r="BU9" i="58"/>
  <c r="BU9" i="57"/>
  <c r="BU9" i="56"/>
  <c r="BU9" i="55"/>
  <c r="BU9" i="54"/>
  <c r="BU9" i="52"/>
  <c r="BU9" i="53"/>
  <c r="BU9" i="51"/>
  <c r="BU9" i="50"/>
  <c r="BU9" i="49"/>
  <c r="BU9" i="48"/>
  <c r="BU9" i="47"/>
  <c r="BU9" i="46"/>
  <c r="BU9" i="45"/>
  <c r="BU9" i="44"/>
  <c r="BU9" i="41"/>
  <c r="BU9" i="40"/>
  <c r="BU9" i="43"/>
  <c r="BU9" i="42"/>
  <c r="BU9" i="39"/>
  <c r="BU9" i="38"/>
  <c r="BU9" i="37"/>
  <c r="BU9" i="36"/>
  <c r="BU9" i="35"/>
  <c r="BU9" i="34"/>
  <c r="BU9" i="33"/>
  <c r="BU9" i="30"/>
  <c r="BU9" i="28"/>
  <c r="BU9" i="31"/>
  <c r="BU9" i="24"/>
  <c r="DU9" i="24" s="1"/>
  <c r="BU9" i="27"/>
  <c r="BU9" i="26"/>
  <c r="BU9" i="25"/>
  <c r="BU9" i="32"/>
  <c r="BU9" i="20"/>
  <c r="DU9" i="20" s="1"/>
  <c r="BU9" i="19"/>
  <c r="DU9" i="19" s="1"/>
  <c r="BU9" i="18"/>
  <c r="DU9" i="18" s="1"/>
  <c r="BU9" i="23"/>
  <c r="DU9" i="23" s="1"/>
  <c r="BU9" i="21"/>
  <c r="DU9" i="21" s="1"/>
  <c r="BU9" i="17"/>
  <c r="DU9" i="17" s="1"/>
  <c r="BU9" i="22"/>
  <c r="DU9" i="22" s="1"/>
  <c r="BU9" i="60"/>
  <c r="DU9" i="60" s="1"/>
  <c r="T8" i="26"/>
  <c r="DS8" i="26"/>
  <c r="Y5" i="19"/>
  <c r="Y5" i="20"/>
  <c r="W19" i="23"/>
  <c r="DS5" i="25"/>
  <c r="T5" i="25"/>
  <c r="V26" i="23"/>
  <c r="DU26" i="23"/>
  <c r="Z22" i="19"/>
  <c r="R13" i="61"/>
  <c r="DN11" i="32"/>
  <c r="O11" i="32"/>
  <c r="H24" i="39"/>
  <c r="DG24" i="39"/>
  <c r="H6" i="38"/>
  <c r="DG6" i="38"/>
  <c r="DS18" i="25"/>
  <c r="T18" i="25"/>
  <c r="H5" i="38"/>
  <c r="DG5" i="38"/>
  <c r="B5" i="41"/>
  <c r="C5" i="40"/>
  <c r="B17" i="41"/>
  <c r="C17" i="40"/>
  <c r="D17" i="40" s="1"/>
  <c r="E17" i="40" s="1"/>
  <c r="F17" i="40" s="1"/>
  <c r="DF17" i="40" s="1"/>
  <c r="C4" i="38"/>
  <c r="B4" i="39"/>
  <c r="B14" i="41"/>
  <c r="C14" i="40"/>
  <c r="D14" i="40" s="1"/>
  <c r="E14" i="40" s="1"/>
  <c r="F14" i="40" s="1"/>
  <c r="DF14" i="40" s="1"/>
  <c r="B21" i="41"/>
  <c r="C21" i="40"/>
  <c r="D21" i="40" s="1"/>
  <c r="E21" i="40" s="1"/>
  <c r="F21" i="40" s="1"/>
  <c r="B23" i="41"/>
  <c r="C23" i="40"/>
  <c r="D23" i="40" s="1"/>
  <c r="E23" i="40" s="1"/>
  <c r="B25" i="40"/>
  <c r="C25" i="39"/>
  <c r="D25" i="39" s="1"/>
  <c r="E25" i="39" s="1"/>
  <c r="B28" i="41"/>
  <c r="C28" i="40"/>
  <c r="D28" i="40" s="1"/>
  <c r="E28" i="40" s="1"/>
  <c r="F28" i="40" s="1"/>
  <c r="DF28" i="40" s="1"/>
  <c r="DS21" i="26"/>
  <c r="T21" i="26"/>
  <c r="BU22" i="59"/>
  <c r="BU22" i="58"/>
  <c r="BU22" i="57"/>
  <c r="BU22" i="56"/>
  <c r="BU22" i="55"/>
  <c r="BU22" i="54"/>
  <c r="BU22" i="53"/>
  <c r="BU22" i="52"/>
  <c r="BU22" i="51"/>
  <c r="BU22" i="50"/>
  <c r="BU22" i="49"/>
  <c r="BU22" i="48"/>
  <c r="BU22" i="46"/>
  <c r="BU22" i="44"/>
  <c r="BU22" i="47"/>
  <c r="BU22" i="45"/>
  <c r="BU22" i="42"/>
  <c r="BU22" i="40"/>
  <c r="BU22" i="43"/>
  <c r="BU22" i="41"/>
  <c r="BU22" i="39"/>
  <c r="BU22" i="36"/>
  <c r="BU22" i="38"/>
  <c r="BU22" i="37"/>
  <c r="BU22" i="34"/>
  <c r="BU22" i="33"/>
  <c r="BU22" i="35"/>
  <c r="BU22" i="31"/>
  <c r="BU22" i="26"/>
  <c r="BU22" i="24"/>
  <c r="BU22" i="32"/>
  <c r="BU22" i="30"/>
  <c r="BU22" i="28"/>
  <c r="BU22" i="27"/>
  <c r="BU22" i="25"/>
  <c r="BU22" i="23"/>
  <c r="DU22" i="23" s="1"/>
  <c r="BU22" i="22"/>
  <c r="DU22" i="22" s="1"/>
  <c r="BU22" i="17"/>
  <c r="DU22" i="17" s="1"/>
  <c r="BU22" i="21"/>
  <c r="DU22" i="21" s="1"/>
  <c r="BU22" i="20"/>
  <c r="DU22" i="20" s="1"/>
  <c r="BU22" i="19"/>
  <c r="DU22" i="19" s="1"/>
  <c r="BU22" i="18"/>
  <c r="DU22" i="18" s="1"/>
  <c r="BU22" i="60"/>
  <c r="DU22" i="60" s="1"/>
  <c r="X13" i="21"/>
  <c r="X21" i="22"/>
  <c r="DS24" i="26"/>
  <c r="T24" i="26"/>
  <c r="X5" i="21"/>
  <c r="W14" i="23"/>
  <c r="DL8" i="34"/>
  <c r="M8" i="34"/>
  <c r="S15" i="27"/>
  <c r="DR15" i="27"/>
  <c r="Q5" i="28"/>
  <c r="DP5" i="28"/>
  <c r="M28" i="34"/>
  <c r="DL28" i="34"/>
  <c r="DP12" i="30"/>
  <c r="Q12" i="30"/>
  <c r="W22" i="22"/>
  <c r="I25" i="37"/>
  <c r="DH25" i="37"/>
  <c r="BU14" i="59"/>
  <c r="BU14" i="58"/>
  <c r="BU14" i="57"/>
  <c r="BU14" i="56"/>
  <c r="BU14" i="55"/>
  <c r="BU14" i="54"/>
  <c r="BU14" i="52"/>
  <c r="BU14" i="53"/>
  <c r="BU14" i="50"/>
  <c r="BU14" i="51"/>
  <c r="BU14" i="49"/>
  <c r="BU14" i="48"/>
  <c r="BU14" i="46"/>
  <c r="BU14" i="45"/>
  <c r="BU14" i="44"/>
  <c r="BU14" i="47"/>
  <c r="BU14" i="43"/>
  <c r="BU14" i="42"/>
  <c r="BU14" i="41"/>
  <c r="BU14" i="40"/>
  <c r="BU14" i="37"/>
  <c r="BU14" i="39"/>
  <c r="BU14" i="38"/>
  <c r="BU14" i="36"/>
  <c r="BU14" i="34"/>
  <c r="BU14" i="32"/>
  <c r="BU14" i="35"/>
  <c r="BU14" i="33"/>
  <c r="BU14" i="31"/>
  <c r="BU14" i="24"/>
  <c r="BU14" i="30"/>
  <c r="BU14" i="28"/>
  <c r="BU14" i="26"/>
  <c r="BU14" i="27"/>
  <c r="BU14" i="25"/>
  <c r="BU14" i="21"/>
  <c r="DU14" i="21" s="1"/>
  <c r="BU14" i="20"/>
  <c r="DU14" i="20" s="1"/>
  <c r="BU14" i="17"/>
  <c r="DU14" i="17" s="1"/>
  <c r="BU14" i="23"/>
  <c r="DU14" i="23" s="1"/>
  <c r="BU14" i="19"/>
  <c r="DU14" i="19" s="1"/>
  <c r="BU14" i="22"/>
  <c r="DU14" i="22" s="1"/>
  <c r="BU14" i="18"/>
  <c r="DU14" i="18" s="1"/>
  <c r="BU14" i="60"/>
  <c r="DU14" i="60" s="1"/>
  <c r="L10" i="34"/>
  <c r="DK10" i="34"/>
  <c r="DQ6" i="27"/>
  <c r="R6" i="27"/>
  <c r="Z12" i="20"/>
  <c r="DQ11" i="28"/>
  <c r="R11" i="28"/>
  <c r="L5" i="34"/>
  <c r="DK5" i="34"/>
  <c r="R8" i="61"/>
  <c r="Y22" i="20"/>
  <c r="X23" i="22"/>
  <c r="AA20" i="17"/>
  <c r="DG9" i="39"/>
  <c r="H9" i="39"/>
  <c r="DQ5" i="27"/>
  <c r="R5" i="27"/>
  <c r="Y6" i="18"/>
  <c r="H23" i="39"/>
  <c r="DG23" i="39"/>
  <c r="DT17" i="25"/>
  <c r="U17" i="25"/>
  <c r="X22" i="21"/>
  <c r="Z17" i="18"/>
  <c r="L21" i="35"/>
  <c r="DK21" i="35"/>
  <c r="AA8" i="19"/>
  <c r="AH27" i="60"/>
  <c r="U28" i="25"/>
  <c r="DT28" i="25"/>
  <c r="Y28" i="21"/>
  <c r="DK25" i="34"/>
  <c r="L25" i="34"/>
  <c r="DP9" i="30"/>
  <c r="Q9" i="30"/>
  <c r="L15" i="35"/>
  <c r="DK15" i="35"/>
  <c r="Y10" i="20"/>
  <c r="DT10" i="24"/>
  <c r="U10" i="24"/>
  <c r="V17" i="24"/>
  <c r="X6" i="21"/>
  <c r="BU28" i="59"/>
  <c r="BU28" i="58"/>
  <c r="BU28" i="57"/>
  <c r="BU28" i="56"/>
  <c r="BU28" i="55"/>
  <c r="BU28" i="53"/>
  <c r="BU28" i="54"/>
  <c r="BU28" i="52"/>
  <c r="BU28" i="51"/>
  <c r="BU28" i="49"/>
  <c r="BU28" i="50"/>
  <c r="BU28" i="48"/>
  <c r="BU28" i="47"/>
  <c r="BU28" i="45"/>
  <c r="BU28" i="44"/>
  <c r="BU28" i="46"/>
  <c r="BU28" i="43"/>
  <c r="BU28" i="42"/>
  <c r="BU28" i="41"/>
  <c r="BU28" i="40"/>
  <c r="BU28" i="39"/>
  <c r="BU28" i="38"/>
  <c r="BU28" i="36"/>
  <c r="BU28" i="37"/>
  <c r="BU28" i="32"/>
  <c r="BU28" i="33"/>
  <c r="BU28" i="35"/>
  <c r="BU28" i="34"/>
  <c r="BU28" i="28"/>
  <c r="BU28" i="31"/>
  <c r="BU28" i="30"/>
  <c r="BU28" i="27"/>
  <c r="BU28" i="26"/>
  <c r="BU28" i="25"/>
  <c r="BU28" i="24"/>
  <c r="DU28" i="24" s="1"/>
  <c r="BU28" i="23"/>
  <c r="DU28" i="23" s="1"/>
  <c r="BU28" i="18"/>
  <c r="DU28" i="18" s="1"/>
  <c r="BU28" i="21"/>
  <c r="DU28" i="21" s="1"/>
  <c r="BU28" i="20"/>
  <c r="DU28" i="20" s="1"/>
  <c r="BU28" i="17"/>
  <c r="DU28" i="17" s="1"/>
  <c r="BU28" i="22"/>
  <c r="DU28" i="22" s="1"/>
  <c r="BU28" i="19"/>
  <c r="DU28" i="19" s="1"/>
  <c r="BU28" i="60"/>
  <c r="DU28" i="60" s="1"/>
  <c r="X16" i="21"/>
  <c r="AA21" i="17"/>
  <c r="DO11" i="31"/>
  <c r="P11" i="31"/>
  <c r="V6" i="23"/>
  <c r="BU18" i="59"/>
  <c r="BU18" i="58"/>
  <c r="BU18" i="57"/>
  <c r="BU18" i="56"/>
  <c r="BU18" i="55"/>
  <c r="BU18" i="53"/>
  <c r="BU18" i="54"/>
  <c r="BU18" i="52"/>
  <c r="BU18" i="51"/>
  <c r="BU18" i="50"/>
  <c r="BU18" i="48"/>
  <c r="BU18" i="49"/>
  <c r="BU18" i="46"/>
  <c r="BU18" i="45"/>
  <c r="BU18" i="44"/>
  <c r="BU18" i="47"/>
  <c r="BU18" i="43"/>
  <c r="BU18" i="42"/>
  <c r="BU18" i="41"/>
  <c r="BU18" i="40"/>
  <c r="BU18" i="38"/>
  <c r="BU18" i="36"/>
  <c r="BU18" i="37"/>
  <c r="BU18" i="39"/>
  <c r="BU18" i="33"/>
  <c r="BU18" i="32"/>
  <c r="BU18" i="35"/>
  <c r="BU18" i="34"/>
  <c r="BU18" i="31"/>
  <c r="BU18" i="30"/>
  <c r="BU18" i="26"/>
  <c r="BU18" i="28"/>
  <c r="BU18" i="27"/>
  <c r="BU18" i="25"/>
  <c r="BU18" i="24"/>
  <c r="BU18" i="23"/>
  <c r="DU18" i="23" s="1"/>
  <c r="BU18" i="21"/>
  <c r="DU18" i="21" s="1"/>
  <c r="BU18" i="22"/>
  <c r="DU18" i="22" s="1"/>
  <c r="BU18" i="19"/>
  <c r="DU18" i="19" s="1"/>
  <c r="BU18" i="20"/>
  <c r="DU18" i="20" s="1"/>
  <c r="BU18" i="18"/>
  <c r="DU18" i="18" s="1"/>
  <c r="BU18" i="17"/>
  <c r="DU18" i="17" s="1"/>
  <c r="BU18" i="60"/>
  <c r="DU18" i="60" s="1"/>
  <c r="DJ6" i="35"/>
  <c r="K6" i="35"/>
  <c r="DL6" i="32"/>
  <c r="M6" i="32"/>
  <c r="AH26" i="60"/>
  <c r="L13" i="34"/>
  <c r="DK13" i="34"/>
  <c r="P19" i="30"/>
  <c r="DO19" i="30"/>
  <c r="BU6" i="59"/>
  <c r="BU6" i="58"/>
  <c r="BU6" i="57"/>
  <c r="BU6" i="56"/>
  <c r="BU6" i="55"/>
  <c r="BU6" i="54"/>
  <c r="BU6" i="52"/>
  <c r="BU6" i="53"/>
  <c r="BU6" i="50"/>
  <c r="BU6" i="51"/>
  <c r="BU6" i="49"/>
  <c r="BU6" i="48"/>
  <c r="BU6" i="47"/>
  <c r="BU6" i="45"/>
  <c r="BU6" i="44"/>
  <c r="BU6" i="46"/>
  <c r="BU6" i="42"/>
  <c r="BU6" i="40"/>
  <c r="BU6" i="43"/>
  <c r="BU6" i="41"/>
  <c r="BU6" i="38"/>
  <c r="BU6" i="39"/>
  <c r="BU6" i="37"/>
  <c r="BU6" i="35"/>
  <c r="BU6" i="33"/>
  <c r="BU6" i="36"/>
  <c r="BU6" i="34"/>
  <c r="BU6" i="31"/>
  <c r="BU6" i="28"/>
  <c r="BU6" i="32"/>
  <c r="BU6" i="27"/>
  <c r="BU6" i="25"/>
  <c r="BU6" i="24"/>
  <c r="BU6" i="30"/>
  <c r="BU6" i="26"/>
  <c r="BU6" i="21"/>
  <c r="DU6" i="21" s="1"/>
  <c r="BU6" i="20"/>
  <c r="DU6" i="20" s="1"/>
  <c r="BU6" i="17"/>
  <c r="DU6" i="17" s="1"/>
  <c r="BU6" i="19"/>
  <c r="DU6" i="19" s="1"/>
  <c r="BU6" i="23"/>
  <c r="DU6" i="23" s="1"/>
  <c r="BU6" i="22"/>
  <c r="DU6" i="22" s="1"/>
  <c r="BU6" i="18"/>
  <c r="DU6" i="18" s="1"/>
  <c r="BU6" i="60"/>
  <c r="DU6" i="60" s="1"/>
  <c r="BU24" i="59"/>
  <c r="BU24" i="58"/>
  <c r="BU24" i="57"/>
  <c r="BU24" i="56"/>
  <c r="BU24" i="55"/>
  <c r="BU24" i="54"/>
  <c r="BU24" i="53"/>
  <c r="BU24" i="51"/>
  <c r="BU24" i="52"/>
  <c r="BU24" i="49"/>
  <c r="BU24" i="50"/>
  <c r="BU24" i="47"/>
  <c r="BU24" i="48"/>
  <c r="BU24" i="46"/>
  <c r="BU24" i="44"/>
  <c r="BU24" i="45"/>
  <c r="BU24" i="43"/>
  <c r="BU24" i="40"/>
  <c r="BU24" i="42"/>
  <c r="BU24" i="41"/>
  <c r="BU24" i="37"/>
  <c r="BU24" i="39"/>
  <c r="BU24" i="36"/>
  <c r="BU24" i="38"/>
  <c r="BU24" i="32"/>
  <c r="BU24" i="35"/>
  <c r="BU24" i="33"/>
  <c r="BU24" i="34"/>
  <c r="BU24" i="26"/>
  <c r="BU24" i="23"/>
  <c r="DU24" i="23" s="1"/>
  <c r="BU24" i="24"/>
  <c r="DU24" i="24" s="1"/>
  <c r="BU24" i="31"/>
  <c r="BU24" i="28"/>
  <c r="BU24" i="30"/>
  <c r="BU24" i="27"/>
  <c r="BU24" i="25"/>
  <c r="BU24" i="18"/>
  <c r="DU24" i="18" s="1"/>
  <c r="BU24" i="22"/>
  <c r="DU24" i="22" s="1"/>
  <c r="BU24" i="21"/>
  <c r="DU24" i="21" s="1"/>
  <c r="BU24" i="20"/>
  <c r="DU24" i="20" s="1"/>
  <c r="BU24" i="19"/>
  <c r="DU24" i="19" s="1"/>
  <c r="BU24" i="17"/>
  <c r="DU24" i="17" s="1"/>
  <c r="BU24" i="60"/>
  <c r="DU24" i="60" s="1"/>
  <c r="Q26" i="30"/>
  <c r="DP26" i="30"/>
  <c r="BV19" i="59"/>
  <c r="BV19" i="58"/>
  <c r="BV19" i="57"/>
  <c r="BV19" i="56"/>
  <c r="BV19" i="55"/>
  <c r="BV19" i="53"/>
  <c r="BV19" i="54"/>
  <c r="BV19" i="52"/>
  <c r="BV19" i="51"/>
  <c r="BV19" i="50"/>
  <c r="BV19" i="49"/>
  <c r="BV19" i="48"/>
  <c r="BV19" i="47"/>
  <c r="BV19" i="46"/>
  <c r="BV19" i="45"/>
  <c r="BV19" i="44"/>
  <c r="BV19" i="41"/>
  <c r="BV19" i="42"/>
  <c r="BV19" i="40"/>
  <c r="BV19" i="43"/>
  <c r="BV19" i="39"/>
  <c r="BV19" i="38"/>
  <c r="BV19" i="36"/>
  <c r="BV19" i="37"/>
  <c r="BV19" i="35"/>
  <c r="BV19" i="34"/>
  <c r="BV19" i="33"/>
  <c r="BV19" i="32"/>
  <c r="BV19" i="27"/>
  <c r="BV19" i="25"/>
  <c r="BV19" i="26"/>
  <c r="BV19" i="24"/>
  <c r="BV19" i="23"/>
  <c r="DV19" i="23" s="1"/>
  <c r="BV19" i="31"/>
  <c r="BV19" i="30"/>
  <c r="BV19" i="28"/>
  <c r="BV19" i="20"/>
  <c r="DV19" i="20" s="1"/>
  <c r="BV19" i="19"/>
  <c r="DV19" i="19" s="1"/>
  <c r="BV19" i="21"/>
  <c r="DV19" i="21" s="1"/>
  <c r="BV19" i="18"/>
  <c r="DV19" i="18" s="1"/>
  <c r="BV19" i="17"/>
  <c r="DV19" i="17" s="1"/>
  <c r="BV19" i="22"/>
  <c r="DV19" i="22" s="1"/>
  <c r="BV19" i="60"/>
  <c r="DV19" i="60" s="1"/>
  <c r="DS26" i="26"/>
  <c r="T26" i="26"/>
  <c r="X29" i="18"/>
  <c r="Y4" i="18"/>
  <c r="V22" i="23"/>
  <c r="L14" i="34"/>
  <c r="DK14" i="34"/>
  <c r="X17" i="22"/>
  <c r="Z21" i="18"/>
  <c r="P12" i="31"/>
  <c r="DO12" i="31"/>
  <c r="X20" i="21"/>
  <c r="DL12" i="34"/>
  <c r="M12" i="34"/>
  <c r="I5" i="36"/>
  <c r="DH5" i="36"/>
  <c r="J28" i="37"/>
  <c r="DI28" i="37"/>
  <c r="DT30" i="21"/>
  <c r="Z10" i="19"/>
  <c r="N8" i="33"/>
  <c r="DM8" i="33"/>
  <c r="DN21" i="32"/>
  <c r="O21" i="32"/>
  <c r="K7" i="35"/>
  <c r="DJ7" i="35"/>
  <c r="X14" i="22"/>
  <c r="V11" i="24"/>
  <c r="DS10" i="25"/>
  <c r="T10" i="25"/>
  <c r="AA23" i="17"/>
  <c r="Z28" i="20"/>
  <c r="DJ25" i="35"/>
  <c r="K25" i="35"/>
  <c r="AA27" i="18"/>
  <c r="R17" i="61"/>
  <c r="Z16" i="17"/>
  <c r="Z23" i="20"/>
  <c r="DS15" i="25"/>
  <c r="T15" i="25"/>
  <c r="H15" i="38"/>
  <c r="DG15" i="38"/>
  <c r="DR6" i="26"/>
  <c r="S6" i="26"/>
  <c r="Z13" i="18"/>
  <c r="U7" i="24"/>
  <c r="DT7" i="24"/>
  <c r="Z20" i="19"/>
  <c r="DS14" i="26"/>
  <c r="T14" i="26"/>
  <c r="R26" i="61"/>
  <c r="R9" i="61"/>
  <c r="Z7" i="19"/>
  <c r="AH15" i="60"/>
  <c r="DI6" i="36"/>
  <c r="J6" i="36"/>
  <c r="AA25" i="18"/>
  <c r="DN9" i="32"/>
  <c r="O9" i="32"/>
  <c r="AA15" i="17"/>
  <c r="H19" i="39"/>
  <c r="DG19" i="39"/>
  <c r="V23" i="24"/>
  <c r="DU23" i="24"/>
  <c r="P21" i="30"/>
  <c r="DO21" i="30"/>
  <c r="N24" i="33"/>
  <c r="DM24" i="33"/>
  <c r="AH13" i="60"/>
  <c r="W23" i="23"/>
  <c r="DH17" i="38"/>
  <c r="I17" i="38"/>
  <c r="Z15" i="18"/>
  <c r="DT23" i="25"/>
  <c r="U23" i="25"/>
  <c r="I28" i="38"/>
  <c r="DH28" i="38"/>
  <c r="B18" i="40"/>
  <c r="C18" i="39"/>
  <c r="D18" i="39" s="1"/>
  <c r="E18" i="39" s="1"/>
  <c r="B6" i="41"/>
  <c r="C6" i="40"/>
  <c r="D6" i="40" s="1"/>
  <c r="E6" i="40" s="1"/>
  <c r="B8" i="41"/>
  <c r="C8" i="40"/>
  <c r="D8" i="40" s="1"/>
  <c r="E8" i="40" s="1"/>
  <c r="B20" i="41"/>
  <c r="C20" i="40"/>
  <c r="D20" i="40" s="1"/>
  <c r="E20" i="40" s="1"/>
  <c r="B10" i="40"/>
  <c r="C10" i="39"/>
  <c r="D10" i="39" s="1"/>
  <c r="E10" i="39" s="1"/>
  <c r="F10" i="39" s="1"/>
  <c r="B5" i="40"/>
  <c r="C5" i="39"/>
  <c r="D5" i="39" s="1"/>
  <c r="E5" i="39" s="1"/>
  <c r="B10" i="41"/>
  <c r="C10" i="40"/>
  <c r="R22" i="61"/>
  <c r="AH12" i="60"/>
  <c r="K28" i="36"/>
  <c r="DJ28" i="36"/>
  <c r="DK8" i="35"/>
  <c r="L8" i="35"/>
  <c r="L7" i="34"/>
  <c r="DK7" i="34"/>
  <c r="BU27" i="59"/>
  <c r="BU27" i="58"/>
  <c r="BU27" i="57"/>
  <c r="BU27" i="56"/>
  <c r="BU27" i="55"/>
  <c r="BU27" i="54"/>
  <c r="BU27" i="53"/>
  <c r="BU27" i="51"/>
  <c r="BU27" i="52"/>
  <c r="BU27" i="50"/>
  <c r="BU27" i="49"/>
  <c r="BU27" i="48"/>
  <c r="BU27" i="47"/>
  <c r="BU27" i="46"/>
  <c r="BU27" i="45"/>
  <c r="BU27" i="44"/>
  <c r="BU27" i="43"/>
  <c r="BU27" i="42"/>
  <c r="BU27" i="41"/>
  <c r="BU27" i="40"/>
  <c r="BU27" i="39"/>
  <c r="BU27" i="38"/>
  <c r="BU27" i="37"/>
  <c r="BU27" i="36"/>
  <c r="BU27" i="34"/>
  <c r="BU27" i="32"/>
  <c r="BU27" i="35"/>
  <c r="BU27" i="33"/>
  <c r="BU27" i="27"/>
  <c r="BU27" i="24"/>
  <c r="DU27" i="24" s="1"/>
  <c r="BU27" i="23"/>
  <c r="DU27" i="23" s="1"/>
  <c r="BU27" i="30"/>
  <c r="BU27" i="28"/>
  <c r="BU27" i="26"/>
  <c r="BU27" i="25"/>
  <c r="BU27" i="31"/>
  <c r="BU27" i="22"/>
  <c r="DU27" i="22" s="1"/>
  <c r="BU27" i="19"/>
  <c r="DU27" i="19" s="1"/>
  <c r="BU27" i="18"/>
  <c r="DU27" i="18" s="1"/>
  <c r="BU27" i="21"/>
  <c r="DU27" i="21" s="1"/>
  <c r="BU27" i="20"/>
  <c r="DU27" i="20" s="1"/>
  <c r="BU27" i="17"/>
  <c r="DU27" i="17" s="1"/>
  <c r="BU27" i="60"/>
  <c r="DU27" i="60" s="1"/>
  <c r="DS13" i="25"/>
  <c r="T13" i="25"/>
  <c r="W17" i="23"/>
  <c r="AA11" i="19"/>
  <c r="H12" i="39"/>
  <c r="DG12" i="39"/>
  <c r="H13" i="39"/>
  <c r="DG13" i="39"/>
  <c r="Z21" i="19"/>
  <c r="Z11" i="18"/>
  <c r="R22" i="27"/>
  <c r="DQ22" i="27"/>
  <c r="Q24" i="30"/>
  <c r="DP24" i="30"/>
  <c r="T7" i="25"/>
  <c r="DS7" i="25"/>
  <c r="DK27" i="35"/>
  <c r="L27" i="35"/>
  <c r="Q13" i="28"/>
  <c r="DP13" i="28"/>
  <c r="X15" i="22"/>
  <c r="R8" i="28"/>
  <c r="DQ8" i="28"/>
  <c r="I20" i="37"/>
  <c r="DH20" i="37"/>
  <c r="AM16" i="60"/>
  <c r="V16" i="23"/>
  <c r="U20" i="24"/>
  <c r="DT20" i="24"/>
  <c r="Z6" i="17"/>
  <c r="Z9" i="18"/>
  <c r="AA24" i="19"/>
  <c r="R14" i="61"/>
  <c r="AA8" i="17"/>
  <c r="DK13" i="35"/>
  <c r="L13" i="35"/>
  <c r="V18" i="23"/>
  <c r="M19" i="33"/>
  <c r="DL19" i="33"/>
  <c r="P14" i="30"/>
  <c r="DO14" i="30"/>
  <c r="Y13" i="20"/>
  <c r="DH9" i="38"/>
  <c r="I9" i="38"/>
  <c r="Z17" i="20"/>
  <c r="DN4" i="28"/>
  <c r="DN29" i="28" s="1"/>
  <c r="O4" i="28"/>
  <c r="N29" i="28"/>
  <c r="AA17" i="17"/>
  <c r="S10" i="26"/>
  <c r="DR10" i="26"/>
  <c r="DS21" i="25"/>
  <c r="T21" i="25"/>
  <c r="DJ21" i="36"/>
  <c r="K21" i="36"/>
  <c r="Z15" i="19"/>
  <c r="Z26" i="18"/>
  <c r="BT4" i="59"/>
  <c r="BT4" i="58"/>
  <c r="BT4" i="57"/>
  <c r="BT4" i="56"/>
  <c r="BT4" i="55"/>
  <c r="BT4" i="54"/>
  <c r="BT4" i="52"/>
  <c r="BT4" i="53"/>
  <c r="BT4" i="50"/>
  <c r="BT4" i="51"/>
  <c r="BT4" i="49"/>
  <c r="BT4" i="48"/>
  <c r="BT4" i="47"/>
  <c r="BT4" i="46"/>
  <c r="BT4" i="45"/>
  <c r="BT4" i="44"/>
  <c r="BT4" i="41"/>
  <c r="BT4" i="40"/>
  <c r="BT4" i="42"/>
  <c r="BT4" i="43"/>
  <c r="BT4" i="39"/>
  <c r="BT4" i="38"/>
  <c r="BT4" i="37"/>
  <c r="BT4" i="35"/>
  <c r="BT4" i="33"/>
  <c r="BT4" i="36"/>
  <c r="BT4" i="34"/>
  <c r="BT4" i="28"/>
  <c r="BT4" i="27"/>
  <c r="BT4" i="32"/>
  <c r="BT4" i="30"/>
  <c r="BT4" i="25"/>
  <c r="BT4" i="24"/>
  <c r="BT4" i="31"/>
  <c r="BT4" i="26"/>
  <c r="BT4" i="23"/>
  <c r="BT4" i="21"/>
  <c r="DT4" i="21" s="1"/>
  <c r="DT29" i="21" s="1"/>
  <c r="BT4" i="20"/>
  <c r="DT4" i="20" s="1"/>
  <c r="DT29" i="20" s="1"/>
  <c r="BT4" i="19"/>
  <c r="DT4" i="19" s="1"/>
  <c r="DT29" i="19" s="1"/>
  <c r="BT4" i="18"/>
  <c r="DT4" i="18" s="1"/>
  <c r="DT29" i="18" s="1"/>
  <c r="BT4" i="17"/>
  <c r="DT4" i="17" s="1"/>
  <c r="DT29" i="17" s="1"/>
  <c r="BT4" i="22"/>
  <c r="DT4" i="22" s="1"/>
  <c r="DT29" i="22" s="1"/>
  <c r="BT4" i="60"/>
  <c r="DT4" i="60" s="1"/>
  <c r="DT29" i="60" s="1"/>
  <c r="X24" i="22"/>
  <c r="DN13" i="32"/>
  <c r="O13" i="32"/>
  <c r="T13" i="26"/>
  <c r="DS13" i="26"/>
  <c r="J16" i="35"/>
  <c r="DI16" i="35"/>
  <c r="V10" i="23"/>
  <c r="DP17" i="30"/>
  <c r="Q17" i="30"/>
  <c r="Z20" i="18"/>
  <c r="DN15" i="32"/>
  <c r="O15" i="32"/>
  <c r="Y27" i="21"/>
  <c r="R28" i="61"/>
  <c r="BU12" i="59"/>
  <c r="BU12" i="58"/>
  <c r="BU12" i="57"/>
  <c r="BU12" i="56"/>
  <c r="BU12" i="55"/>
  <c r="BU12" i="54"/>
  <c r="BU12" i="52"/>
  <c r="BU12" i="53"/>
  <c r="BU12" i="51"/>
  <c r="BU12" i="50"/>
  <c r="BU12" i="48"/>
  <c r="BU12" i="49"/>
  <c r="BU12" i="45"/>
  <c r="BU12" i="44"/>
  <c r="BU12" i="47"/>
  <c r="BU12" i="46"/>
  <c r="BU12" i="43"/>
  <c r="BU12" i="42"/>
  <c r="BU12" i="41"/>
  <c r="BU12" i="40"/>
  <c r="BU12" i="39"/>
  <c r="BU12" i="38"/>
  <c r="BU12" i="37"/>
  <c r="BU12" i="36"/>
  <c r="BU12" i="35"/>
  <c r="BU12" i="33"/>
  <c r="BU12" i="34"/>
  <c r="BU12" i="32"/>
  <c r="BU12" i="28"/>
  <c r="BU12" i="31"/>
  <c r="BU12" i="30"/>
  <c r="BU12" i="26"/>
  <c r="BU12" i="25"/>
  <c r="BU12" i="24"/>
  <c r="DU12" i="24" s="1"/>
  <c r="BU12" i="27"/>
  <c r="BU12" i="20"/>
  <c r="DU12" i="20" s="1"/>
  <c r="BU12" i="23"/>
  <c r="DU12" i="23" s="1"/>
  <c r="BU12" i="18"/>
  <c r="DU12" i="18" s="1"/>
  <c r="BU12" i="17"/>
  <c r="DU12" i="17" s="1"/>
  <c r="BU12" i="22"/>
  <c r="DU12" i="22" s="1"/>
  <c r="BU12" i="19"/>
  <c r="DU12" i="19" s="1"/>
  <c r="BU12" i="21"/>
  <c r="DU12" i="21" s="1"/>
  <c r="BU12" i="60"/>
  <c r="DU12" i="60" s="1"/>
  <c r="K20" i="36"/>
  <c r="DJ20" i="36"/>
  <c r="DJ17" i="36"/>
  <c r="K17" i="36"/>
  <c r="AA18" i="17"/>
  <c r="R18" i="61"/>
  <c r="H14" i="38"/>
  <c r="DG14" i="38"/>
  <c r="AA28" i="17"/>
  <c r="W11" i="23"/>
  <c r="I11" i="38"/>
  <c r="DH11" i="38"/>
  <c r="P13" i="30"/>
  <c r="DO13" i="30"/>
  <c r="AK4" i="60"/>
  <c r="DP27" i="30"/>
  <c r="Q27" i="30"/>
  <c r="DK19" i="34"/>
  <c r="L19" i="34"/>
  <c r="T18" i="24"/>
  <c r="DS18" i="24"/>
  <c r="Q6" i="28"/>
  <c r="DP6" i="28"/>
  <c r="Z14" i="19"/>
  <c r="Y25" i="20"/>
  <c r="Z26" i="20"/>
  <c r="Q23" i="30"/>
  <c r="DP23" i="30"/>
  <c r="DJ23" i="36"/>
  <c r="K23" i="36"/>
  <c r="DS22" i="25"/>
  <c r="T22" i="25"/>
  <c r="DQ28" i="28"/>
  <c r="R28" i="28"/>
  <c r="X12" i="22"/>
  <c r="M20" i="33"/>
  <c r="DL20" i="33"/>
  <c r="R15" i="61"/>
  <c r="W15" i="23"/>
  <c r="Y16" i="20"/>
  <c r="L12" i="35"/>
  <c r="DK12" i="35"/>
  <c r="R10" i="61"/>
  <c r="AA10" i="17"/>
  <c r="DG25" i="38"/>
  <c r="H25" i="38"/>
  <c r="W25" i="22"/>
  <c r="Z8" i="18"/>
  <c r="DT30" i="18"/>
  <c r="Y21" i="21"/>
  <c r="W21" i="23"/>
  <c r="I26" i="38"/>
  <c r="DH26" i="38"/>
  <c r="S22" i="26"/>
  <c r="DR22" i="26"/>
  <c r="Z9" i="20"/>
  <c r="DQ16" i="27"/>
  <c r="R16" i="27"/>
  <c r="AA19" i="17"/>
  <c r="X19" i="22"/>
  <c r="DL22" i="33"/>
  <c r="M22" i="33"/>
  <c r="Q15" i="28"/>
  <c r="DP15" i="28"/>
  <c r="X27" i="22"/>
  <c r="DM7" i="32"/>
  <c r="N7" i="32"/>
  <c r="Z27" i="20"/>
  <c r="DP22" i="28"/>
  <c r="Q22" i="28"/>
  <c r="AA11" i="17"/>
  <c r="Y21" i="20"/>
  <c r="Z28" i="18"/>
  <c r="Y20" i="20"/>
  <c r="BU7" i="59"/>
  <c r="BU7" i="58"/>
  <c r="BU7" i="57"/>
  <c r="BU7" i="56"/>
  <c r="BU7" i="55"/>
  <c r="BU7" i="54"/>
  <c r="BU7" i="53"/>
  <c r="BU7" i="52"/>
  <c r="BU7" i="50"/>
  <c r="BU7" i="51"/>
  <c r="BU7" i="48"/>
  <c r="BU7" i="49"/>
  <c r="BU7" i="46"/>
  <c r="BU7" i="47"/>
  <c r="BU7" i="45"/>
  <c r="BU7" i="44"/>
  <c r="BU7" i="40"/>
  <c r="BU7" i="43"/>
  <c r="BU7" i="41"/>
  <c r="BU7" i="42"/>
  <c r="BU7" i="38"/>
  <c r="BU7" i="37"/>
  <c r="BU7" i="39"/>
  <c r="BU7" i="36"/>
  <c r="BU7" i="34"/>
  <c r="BU7" i="35"/>
  <c r="BU7" i="33"/>
  <c r="BU7" i="32"/>
  <c r="BU7" i="24"/>
  <c r="BU7" i="27"/>
  <c r="BU7" i="26"/>
  <c r="BU7" i="25"/>
  <c r="BU7" i="31"/>
  <c r="BU7" i="30"/>
  <c r="BU7" i="28"/>
  <c r="BU7" i="19"/>
  <c r="DU7" i="19" s="1"/>
  <c r="BU7" i="23"/>
  <c r="DU7" i="23" s="1"/>
  <c r="BU7" i="22"/>
  <c r="DU7" i="22" s="1"/>
  <c r="BU7" i="17"/>
  <c r="DU7" i="17" s="1"/>
  <c r="BU7" i="18"/>
  <c r="DU7" i="18" s="1"/>
  <c r="BU7" i="21"/>
  <c r="DU7" i="21" s="1"/>
  <c r="BU7" i="20"/>
  <c r="DU7" i="20" s="1"/>
  <c r="BU7" i="60"/>
  <c r="DU7" i="60" s="1"/>
  <c r="Y6" i="20"/>
  <c r="AA26" i="19"/>
  <c r="DR13" i="27"/>
  <c r="S13" i="27"/>
  <c r="AH24" i="60"/>
  <c r="Q4" i="26"/>
  <c r="P29" i="26"/>
  <c r="DP4" i="26"/>
  <c r="DP29" i="26" s="1"/>
  <c r="DR8" i="27"/>
  <c r="S8" i="27"/>
  <c r="H7" i="38"/>
  <c r="DG7" i="38"/>
  <c r="DO8" i="31"/>
  <c r="P8" i="31"/>
  <c r="AA23" i="19"/>
  <c r="L15" i="34"/>
  <c r="DK15" i="34"/>
  <c r="W12" i="23"/>
  <c r="DT26" i="24"/>
  <c r="U26" i="24"/>
  <c r="DM22" i="32"/>
  <c r="N22" i="32"/>
  <c r="L20" i="35"/>
  <c r="DK20" i="35"/>
  <c r="J10" i="36"/>
  <c r="DI10" i="36"/>
  <c r="DL26" i="34"/>
  <c r="M26" i="34"/>
  <c r="DO28" i="30"/>
  <c r="P28" i="30"/>
  <c r="DO13" i="31"/>
  <c r="P13" i="31"/>
  <c r="AB25" i="17"/>
  <c r="AG25" i="60"/>
  <c r="DG27" i="39"/>
  <c r="H27" i="39"/>
  <c r="AB12" i="17"/>
  <c r="BU25" i="59"/>
  <c r="BU25" i="58"/>
  <c r="BU25" i="57"/>
  <c r="BU25" i="56"/>
  <c r="BU25" i="55"/>
  <c r="BU25" i="53"/>
  <c r="BU25" i="54"/>
  <c r="BU25" i="51"/>
  <c r="BU25" i="52"/>
  <c r="BU25" i="50"/>
  <c r="BU25" i="49"/>
  <c r="BU25" i="48"/>
  <c r="BU25" i="47"/>
  <c r="BU25" i="45"/>
  <c r="BU25" i="46"/>
  <c r="BU25" i="44"/>
  <c r="BU25" i="43"/>
  <c r="BU25" i="41"/>
  <c r="BU25" i="42"/>
  <c r="BU25" i="40"/>
  <c r="BU25" i="39"/>
  <c r="BU25" i="38"/>
  <c r="BU25" i="37"/>
  <c r="BU25" i="36"/>
  <c r="BU25" i="34"/>
  <c r="BU25" i="35"/>
  <c r="BU25" i="32"/>
  <c r="BU25" i="33"/>
  <c r="BU25" i="28"/>
  <c r="BU25" i="31"/>
  <c r="BU25" i="27"/>
  <c r="BU25" i="26"/>
  <c r="BU25" i="23"/>
  <c r="DU25" i="23" s="1"/>
  <c r="BU25" i="30"/>
  <c r="BU25" i="25"/>
  <c r="BU25" i="24"/>
  <c r="BU25" i="21"/>
  <c r="DU25" i="21" s="1"/>
  <c r="BU25" i="20"/>
  <c r="DU25" i="20" s="1"/>
  <c r="BU25" i="19"/>
  <c r="DU25" i="19" s="1"/>
  <c r="BU25" i="17"/>
  <c r="DU25" i="17" s="1"/>
  <c r="BU25" i="22"/>
  <c r="DU25" i="22" s="1"/>
  <c r="BU25" i="18"/>
  <c r="DU25" i="18" s="1"/>
  <c r="BU25" i="60"/>
  <c r="DU25" i="60" s="1"/>
  <c r="X13" i="22"/>
  <c r="V25" i="23"/>
  <c r="AM5" i="60"/>
  <c r="Z8" i="20"/>
  <c r="BU21" i="59"/>
  <c r="BU21" i="58"/>
  <c r="BU21" i="57"/>
  <c r="BU21" i="56"/>
  <c r="BU21" i="55"/>
  <c r="BU21" i="53"/>
  <c r="BU21" i="54"/>
  <c r="BU21" i="52"/>
  <c r="BU21" i="51"/>
  <c r="BU21" i="50"/>
  <c r="BU21" i="49"/>
  <c r="BU21" i="48"/>
  <c r="BU21" i="47"/>
  <c r="BU21" i="46"/>
  <c r="BU21" i="44"/>
  <c r="BU21" i="45"/>
  <c r="BU21" i="43"/>
  <c r="BU21" i="41"/>
  <c r="BU21" i="42"/>
  <c r="BU21" i="40"/>
  <c r="BU21" i="38"/>
  <c r="BU21" i="37"/>
  <c r="BU21" i="39"/>
  <c r="BU21" i="36"/>
  <c r="BU21" i="34"/>
  <c r="BU21" i="35"/>
  <c r="BU21" i="33"/>
  <c r="BU21" i="24"/>
  <c r="BU21" i="23"/>
  <c r="DU21" i="23" s="1"/>
  <c r="BU21" i="31"/>
  <c r="BU21" i="27"/>
  <c r="BU21" i="25"/>
  <c r="BU21" i="32"/>
  <c r="BU21" i="30"/>
  <c r="BU21" i="28"/>
  <c r="BU21" i="26"/>
  <c r="BU21" i="18"/>
  <c r="DU21" i="18" s="1"/>
  <c r="BU21" i="22"/>
  <c r="DU21" i="22" s="1"/>
  <c r="BU21" i="19"/>
  <c r="DU21" i="19" s="1"/>
  <c r="BU21" i="21"/>
  <c r="DU21" i="21" s="1"/>
  <c r="BU21" i="20"/>
  <c r="DU21" i="20" s="1"/>
  <c r="BU21" i="17"/>
  <c r="DU21" i="17" s="1"/>
  <c r="BU21" i="60"/>
  <c r="DU21" i="60" s="1"/>
  <c r="M9" i="34"/>
  <c r="DL9" i="34"/>
  <c r="Y26" i="21"/>
  <c r="S7" i="26"/>
  <c r="DR7" i="26"/>
  <c r="O19" i="32"/>
  <c r="DN19" i="32"/>
  <c r="AA12" i="19"/>
  <c r="DJ9" i="36"/>
  <c r="K9" i="36"/>
  <c r="H22" i="38"/>
  <c r="DG22" i="38"/>
  <c r="X20" i="22"/>
  <c r="DH8" i="38"/>
  <c r="I8" i="38"/>
  <c r="E39" i="1"/>
  <c r="D30" i="6"/>
  <c r="W29" i="16"/>
  <c r="AG17" i="13"/>
  <c r="AE17" i="10"/>
  <c r="AH13" i="4"/>
  <c r="AE17" i="15"/>
  <c r="AD17" i="9"/>
  <c r="AE16" i="9"/>
  <c r="AE14" i="9"/>
  <c r="AE15" i="9"/>
  <c r="AE13" i="9"/>
  <c r="AF7" i="9"/>
  <c r="AF12" i="9" s="1"/>
  <c r="AF15" i="10"/>
  <c r="AF13" i="10"/>
  <c r="AF16" i="10"/>
  <c r="AF14" i="10"/>
  <c r="AG7" i="10"/>
  <c r="AG12" i="10" s="1"/>
  <c r="AF13" i="15"/>
  <c r="AF16" i="15"/>
  <c r="AF14" i="15"/>
  <c r="AF15" i="15"/>
  <c r="AG7" i="15"/>
  <c r="AG12" i="15" s="1"/>
  <c r="Y7" i="16"/>
  <c r="Y35" i="10"/>
  <c r="Y35" i="15"/>
  <c r="Y26" i="16"/>
  <c r="Z30" i="9"/>
  <c r="Z4" i="16" s="1"/>
  <c r="Z31" i="9"/>
  <c r="Z5" i="16" s="1"/>
  <c r="Z33" i="9"/>
  <c r="Z6" i="16" s="1"/>
  <c r="Z32" i="9"/>
  <c r="Z33" i="12"/>
  <c r="Z24" i="16" s="1"/>
  <c r="Z34" i="12"/>
  <c r="Z31" i="12"/>
  <c r="Z32" i="12"/>
  <c r="Z23" i="16" s="1"/>
  <c r="Z33" i="4"/>
  <c r="Z11" i="16" s="1"/>
  <c r="Z34" i="4"/>
  <c r="Z12" i="16" s="1"/>
  <c r="Z31" i="4"/>
  <c r="Z32" i="4"/>
  <c r="Y4" i="16"/>
  <c r="Y34" i="9"/>
  <c r="Z31" i="10"/>
  <c r="Z32" i="10"/>
  <c r="Z8" i="16" s="1"/>
  <c r="Z33" i="10"/>
  <c r="Z17" i="16" s="1"/>
  <c r="Z34" i="10"/>
  <c r="Z9" i="16" s="1"/>
  <c r="Y22" i="16"/>
  <c r="Y35" i="12"/>
  <c r="Z33" i="15"/>
  <c r="Z27" i="16" s="1"/>
  <c r="Z32" i="15"/>
  <c r="Z26" i="16" s="1"/>
  <c r="Z34" i="15"/>
  <c r="Z28" i="16" s="1"/>
  <c r="Z31" i="15"/>
  <c r="Y35" i="4"/>
  <c r="Y11" i="16"/>
  <c r="Z33" i="13"/>
  <c r="Z31" i="13"/>
  <c r="Z34" i="13"/>
  <c r="Z32" i="13"/>
  <c r="Y35" i="13"/>
  <c r="Y18" i="16"/>
  <c r="Y47" i="11"/>
  <c r="X4" i="16"/>
  <c r="X34" i="9"/>
  <c r="AI7" i="4"/>
  <c r="AI12" i="4" s="1"/>
  <c r="AI15" i="4" s="1"/>
  <c r="AG17" i="4"/>
  <c r="AH14" i="4"/>
  <c r="AH16" i="4"/>
  <c r="AI7" i="13"/>
  <c r="AI12" i="13" s="1"/>
  <c r="AI15" i="13" s="1"/>
  <c r="AH14" i="13"/>
  <c r="AH16" i="13"/>
  <c r="AH13" i="13"/>
  <c r="AH13" i="12"/>
  <c r="AH16" i="12"/>
  <c r="AG17" i="12"/>
  <c r="AI7" i="12"/>
  <c r="AI12" i="12" s="1"/>
  <c r="AI15" i="12" s="1"/>
  <c r="AH14" i="12"/>
  <c r="AG23" i="11"/>
  <c r="AI10" i="11"/>
  <c r="AI15" i="11" s="1"/>
  <c r="AH18" i="11"/>
  <c r="AH21" i="11"/>
  <c r="AH22" i="11"/>
  <c r="AH20" i="11"/>
  <c r="AH17" i="11"/>
  <c r="AH19" i="11"/>
  <c r="AH16" i="11"/>
  <c r="AF22" i="6"/>
  <c r="AF5" i="6"/>
  <c r="AC22" i="5"/>
  <c r="AD21" i="5"/>
  <c r="AG21" i="6" s="1"/>
  <c r="AG9" i="6" s="1"/>
  <c r="AD16" i="5"/>
  <c r="AG16" i="6" s="1"/>
  <c r="AG4" i="6" s="1"/>
  <c r="AD19" i="5"/>
  <c r="AG19" i="6" s="1"/>
  <c r="AG7" i="6" s="1"/>
  <c r="AD20" i="5"/>
  <c r="AG20" i="6" s="1"/>
  <c r="AG8" i="6" s="1"/>
  <c r="AD17" i="5"/>
  <c r="AG17" i="6" s="1"/>
  <c r="AG5" i="6" s="1"/>
  <c r="AD18" i="5"/>
  <c r="AG18" i="6" s="1"/>
  <c r="AG6" i="6" s="1"/>
  <c r="AD15" i="5"/>
  <c r="AG15" i="6" s="1"/>
  <c r="AE10" i="5"/>
  <c r="AE14" i="5" s="1"/>
  <c r="C41" i="1"/>
  <c r="C32" i="6" s="1"/>
  <c r="D40" i="1"/>
  <c r="DI29" i="33" l="1"/>
  <c r="DN30" i="28"/>
  <c r="DF10" i="39"/>
  <c r="G10" i="39"/>
  <c r="DF24" i="40"/>
  <c r="G24" i="40"/>
  <c r="G9" i="40"/>
  <c r="DF9" i="40"/>
  <c r="G27" i="40"/>
  <c r="DF27" i="40"/>
  <c r="G6" i="39"/>
  <c r="DF6" i="39"/>
  <c r="DF13" i="40"/>
  <c r="G13" i="40"/>
  <c r="G21" i="40"/>
  <c r="DF21" i="40"/>
  <c r="G16" i="39"/>
  <c r="DF16" i="39"/>
  <c r="DF22" i="39"/>
  <c r="G22" i="39"/>
  <c r="G15" i="40"/>
  <c r="DF15" i="40"/>
  <c r="H18" i="38"/>
  <c r="DG18" i="38"/>
  <c r="DF12" i="40"/>
  <c r="G12" i="40"/>
  <c r="O5" i="30"/>
  <c r="DN5" i="30"/>
  <c r="O10" i="30"/>
  <c r="DN10" i="30"/>
  <c r="DN7" i="30"/>
  <c r="O7" i="30"/>
  <c r="DN20" i="31"/>
  <c r="O20" i="31"/>
  <c r="S28" i="26"/>
  <c r="DR28" i="26"/>
  <c r="J27" i="36"/>
  <c r="DI27" i="36"/>
  <c r="T14" i="24"/>
  <c r="DS14" i="24"/>
  <c r="I9" i="37"/>
  <c r="DH9" i="37"/>
  <c r="DP17" i="28"/>
  <c r="Q17" i="28"/>
  <c r="S23" i="26"/>
  <c r="DR23" i="26"/>
  <c r="K9" i="35"/>
  <c r="DJ9" i="35"/>
  <c r="X29" i="17"/>
  <c r="Y4" i="17"/>
  <c r="DK13" i="33"/>
  <c r="L13" i="33"/>
  <c r="DL27" i="33"/>
  <c r="M27" i="33"/>
  <c r="P25" i="30"/>
  <c r="DO25" i="30"/>
  <c r="DK21" i="33"/>
  <c r="L21" i="33"/>
  <c r="DO20" i="28"/>
  <c r="P20" i="28"/>
  <c r="DM24" i="32"/>
  <c r="N24" i="32"/>
  <c r="DJ24" i="35"/>
  <c r="K24" i="35"/>
  <c r="N29" i="27"/>
  <c r="O4" i="27"/>
  <c r="DN4" i="27"/>
  <c r="DN29" i="27" s="1"/>
  <c r="Q4" i="25"/>
  <c r="P29" i="25"/>
  <c r="DP4" i="25"/>
  <c r="DP29" i="25" s="1"/>
  <c r="G26" i="39"/>
  <c r="DG19" i="37"/>
  <c r="H19" i="37"/>
  <c r="T15" i="24"/>
  <c r="DS15" i="24"/>
  <c r="K18" i="33"/>
  <c r="DJ18" i="33"/>
  <c r="DJ30" i="33" s="1"/>
  <c r="DN26" i="31"/>
  <c r="O26" i="31"/>
  <c r="O15" i="31"/>
  <c r="DN15" i="31"/>
  <c r="F6" i="40"/>
  <c r="S6" i="25"/>
  <c r="DR6" i="25"/>
  <c r="T21" i="24"/>
  <c r="DS21" i="24"/>
  <c r="DI14" i="36"/>
  <c r="J14" i="36"/>
  <c r="R29" i="23"/>
  <c r="DR4" i="23"/>
  <c r="DR29" i="23" s="1"/>
  <c r="S4" i="23"/>
  <c r="DQ20" i="27"/>
  <c r="R20" i="27"/>
  <c r="DJ5" i="33"/>
  <c r="K5" i="33"/>
  <c r="DS13" i="24"/>
  <c r="T13" i="24"/>
  <c r="DQ16" i="26"/>
  <c r="R16" i="26"/>
  <c r="DK26" i="33"/>
  <c r="L26" i="33"/>
  <c r="K23" i="35"/>
  <c r="DJ23" i="35"/>
  <c r="I26" i="37"/>
  <c r="DH26" i="37"/>
  <c r="DO8" i="30"/>
  <c r="P8" i="30"/>
  <c r="R26" i="27"/>
  <c r="DQ26" i="27"/>
  <c r="W4" i="19"/>
  <c r="V29" i="19"/>
  <c r="L17" i="34"/>
  <c r="DK17" i="34"/>
  <c r="K26" i="35"/>
  <c r="DJ26" i="35"/>
  <c r="DN22" i="30"/>
  <c r="O22" i="30"/>
  <c r="DF18" i="38"/>
  <c r="DF30" i="38" s="1"/>
  <c r="G15" i="39"/>
  <c r="DS25" i="24"/>
  <c r="T25" i="24"/>
  <c r="DQ14" i="27"/>
  <c r="R14" i="27"/>
  <c r="DP25" i="27"/>
  <c r="DP30" i="27" s="1"/>
  <c r="Q25" i="27"/>
  <c r="DS12" i="25"/>
  <c r="T12" i="25"/>
  <c r="DP10" i="27"/>
  <c r="Q10" i="27"/>
  <c r="H10" i="37"/>
  <c r="DG10" i="37"/>
  <c r="P19" i="28"/>
  <c r="DO19" i="28"/>
  <c r="G18" i="37"/>
  <c r="F25" i="39"/>
  <c r="DF25" i="39" s="1"/>
  <c r="G16" i="38"/>
  <c r="DO30" i="28"/>
  <c r="DG4" i="35"/>
  <c r="DG29" i="35" s="1"/>
  <c r="G29" i="35"/>
  <c r="H4" i="35"/>
  <c r="P25" i="28"/>
  <c r="DO25" i="28"/>
  <c r="DI11" i="36"/>
  <c r="J11" i="36"/>
  <c r="L24" i="34"/>
  <c r="DK24" i="34"/>
  <c r="Q24" i="28"/>
  <c r="DP24" i="28"/>
  <c r="DP30" i="26"/>
  <c r="DJ19" i="35"/>
  <c r="K19" i="35"/>
  <c r="Q23" i="28"/>
  <c r="DP23" i="28"/>
  <c r="DK25" i="33"/>
  <c r="L25" i="33"/>
  <c r="DL17" i="33"/>
  <c r="M17" i="33"/>
  <c r="O6" i="30"/>
  <c r="DN6" i="30"/>
  <c r="Q9" i="27"/>
  <c r="DP9" i="27"/>
  <c r="M23" i="33"/>
  <c r="DL23" i="33"/>
  <c r="DQ19" i="27"/>
  <c r="R19" i="27"/>
  <c r="P7" i="28"/>
  <c r="DO7" i="28"/>
  <c r="I16" i="36"/>
  <c r="DH16" i="36"/>
  <c r="K29" i="31"/>
  <c r="DK4" i="31"/>
  <c r="DK29" i="31" s="1"/>
  <c r="L4" i="31"/>
  <c r="O16" i="30"/>
  <c r="DN16" i="30"/>
  <c r="DN30" i="30" s="1"/>
  <c r="J4" i="34"/>
  <c r="DI4" i="34"/>
  <c r="DI29" i="34" s="1"/>
  <c r="I29" i="34"/>
  <c r="DM8" i="32"/>
  <c r="N8" i="32"/>
  <c r="DK16" i="33"/>
  <c r="L16" i="33"/>
  <c r="S16" i="25"/>
  <c r="DR16" i="25"/>
  <c r="DR30" i="25" s="1"/>
  <c r="DM25" i="31"/>
  <c r="DM30" i="31" s="1"/>
  <c r="N25" i="31"/>
  <c r="G14" i="39"/>
  <c r="G28" i="40"/>
  <c r="G14" i="40"/>
  <c r="G17" i="40"/>
  <c r="G19" i="40"/>
  <c r="DJ4" i="33"/>
  <c r="DJ29" i="33" s="1"/>
  <c r="K4" i="33"/>
  <c r="J29" i="33"/>
  <c r="DI12" i="36"/>
  <c r="J12" i="36"/>
  <c r="DL16" i="32"/>
  <c r="M16" i="32"/>
  <c r="DK15" i="33"/>
  <c r="L15" i="33"/>
  <c r="T22" i="24"/>
  <c r="DS22" i="24"/>
  <c r="R18" i="26"/>
  <c r="DQ18" i="26"/>
  <c r="K6" i="34"/>
  <c r="DJ6" i="34"/>
  <c r="K14" i="35"/>
  <c r="DJ14" i="35"/>
  <c r="F23" i="40"/>
  <c r="DF23" i="40" s="1"/>
  <c r="G21" i="39"/>
  <c r="DK5" i="32"/>
  <c r="DK29" i="32" s="1"/>
  <c r="L5" i="32"/>
  <c r="K29" i="32"/>
  <c r="DI18" i="35"/>
  <c r="DI30" i="35" s="1"/>
  <c r="J18" i="35"/>
  <c r="DH25" i="36"/>
  <c r="I25" i="36"/>
  <c r="DK10" i="33"/>
  <c r="L10" i="33"/>
  <c r="F7" i="39"/>
  <c r="DF7" i="39" s="1"/>
  <c r="F18" i="39"/>
  <c r="DF18" i="39" s="1"/>
  <c r="F29" i="37"/>
  <c r="DF4" i="37"/>
  <c r="DF29" i="37" s="1"/>
  <c r="F20" i="40"/>
  <c r="DF20" i="40" s="1"/>
  <c r="P11" i="30"/>
  <c r="DO11" i="30"/>
  <c r="O17" i="31"/>
  <c r="DN17" i="31"/>
  <c r="DG30" i="36"/>
  <c r="DQ17" i="26"/>
  <c r="R17" i="26"/>
  <c r="DK14" i="33"/>
  <c r="L14" i="33"/>
  <c r="N28" i="32"/>
  <c r="DM28" i="32"/>
  <c r="S19" i="26"/>
  <c r="DR19" i="26"/>
  <c r="F5" i="39"/>
  <c r="DF5" i="39" s="1"/>
  <c r="G20" i="39"/>
  <c r="DN19" i="31"/>
  <c r="O19" i="31"/>
  <c r="AE7" i="60"/>
  <c r="AD29" i="60"/>
  <c r="DK6" i="33"/>
  <c r="L6" i="33"/>
  <c r="T19" i="24"/>
  <c r="DS19" i="24"/>
  <c r="DS30" i="24" s="1"/>
  <c r="DL26" i="32"/>
  <c r="M26" i="32"/>
  <c r="T26" i="25"/>
  <c r="DS26" i="25"/>
  <c r="DN24" i="31"/>
  <c r="O24" i="31"/>
  <c r="F8" i="40"/>
  <c r="DF8" i="40" s="1"/>
  <c r="S15" i="61"/>
  <c r="DU30" i="20"/>
  <c r="DF30" i="39"/>
  <c r="DG28" i="40"/>
  <c r="H28" i="40"/>
  <c r="DG14" i="40"/>
  <c r="H14" i="40"/>
  <c r="DG17" i="40"/>
  <c r="H17" i="40"/>
  <c r="B27" i="42"/>
  <c r="C27" i="41"/>
  <c r="D27" i="41" s="1"/>
  <c r="E27" i="41" s="1"/>
  <c r="F27" i="41" s="1"/>
  <c r="C4" i="40"/>
  <c r="B4" i="41"/>
  <c r="B7" i="41"/>
  <c r="C7" i="40"/>
  <c r="D7" i="40" s="1"/>
  <c r="E7" i="40" s="1"/>
  <c r="F7" i="40" s="1"/>
  <c r="DO19" i="32"/>
  <c r="P19" i="32"/>
  <c r="N26" i="34"/>
  <c r="DM26" i="34"/>
  <c r="DL15" i="34"/>
  <c r="M15" i="34"/>
  <c r="Z20" i="20"/>
  <c r="Z21" i="20"/>
  <c r="AA27" i="20"/>
  <c r="AB19" i="17"/>
  <c r="AA9" i="20"/>
  <c r="DS22" i="26"/>
  <c r="T22" i="26"/>
  <c r="X21" i="23"/>
  <c r="AB10" i="17"/>
  <c r="N20" i="33"/>
  <c r="DM20" i="33"/>
  <c r="DQ23" i="30"/>
  <c r="R23" i="30"/>
  <c r="DT18" i="24"/>
  <c r="U18" i="24"/>
  <c r="L17" i="36"/>
  <c r="DK17" i="36"/>
  <c r="BV28" i="59"/>
  <c r="BV28" i="58"/>
  <c r="BV28" i="57"/>
  <c r="BV28" i="56"/>
  <c r="BV28" i="55"/>
  <c r="BV28" i="53"/>
  <c r="BV28" i="54"/>
  <c r="BV28" i="52"/>
  <c r="BV28" i="51"/>
  <c r="BV28" i="49"/>
  <c r="BV28" i="50"/>
  <c r="BV28" i="48"/>
  <c r="BV28" i="47"/>
  <c r="BV28" i="44"/>
  <c r="BV28" i="43"/>
  <c r="BV28" i="46"/>
  <c r="BV28" i="45"/>
  <c r="BV28" i="42"/>
  <c r="BV28" i="41"/>
  <c r="BV28" i="40"/>
  <c r="BV28" i="36"/>
  <c r="BV28" i="37"/>
  <c r="BV28" i="39"/>
  <c r="BV28" i="38"/>
  <c r="BV28" i="33"/>
  <c r="BV28" i="35"/>
  <c r="BV28" i="34"/>
  <c r="BV28" i="32"/>
  <c r="BV28" i="31"/>
  <c r="BV28" i="30"/>
  <c r="BV28" i="27"/>
  <c r="BV28" i="26"/>
  <c r="BV28" i="25"/>
  <c r="BV28" i="24"/>
  <c r="DV28" i="24" s="1"/>
  <c r="BV28" i="23"/>
  <c r="DV28" i="23" s="1"/>
  <c r="BV28" i="28"/>
  <c r="BV28" i="21"/>
  <c r="DV28" i="21" s="1"/>
  <c r="BV28" i="20"/>
  <c r="DV28" i="20" s="1"/>
  <c r="BV28" i="17"/>
  <c r="DV28" i="17" s="1"/>
  <c r="BV28" i="22"/>
  <c r="DV28" i="22" s="1"/>
  <c r="BV28" i="19"/>
  <c r="DV28" i="19" s="1"/>
  <c r="BV28" i="18"/>
  <c r="DV28" i="18" s="1"/>
  <c r="BV28" i="60"/>
  <c r="DV28" i="60" s="1"/>
  <c r="K16" i="35"/>
  <c r="DJ16" i="35"/>
  <c r="Y24" i="22"/>
  <c r="AA26" i="18"/>
  <c r="AA15" i="19"/>
  <c r="DT21" i="25"/>
  <c r="U21" i="25"/>
  <c r="H21" i="40"/>
  <c r="DG21" i="40"/>
  <c r="N19" i="33"/>
  <c r="DM19" i="33"/>
  <c r="AN16" i="60"/>
  <c r="DL27" i="35"/>
  <c r="M27" i="35"/>
  <c r="DQ24" i="30"/>
  <c r="R24" i="30"/>
  <c r="AA11" i="18"/>
  <c r="I13" i="39"/>
  <c r="DH13" i="39"/>
  <c r="X17" i="23"/>
  <c r="M8" i="35"/>
  <c r="DL8" i="35"/>
  <c r="AI12" i="60"/>
  <c r="J28" i="38"/>
  <c r="DI28" i="38"/>
  <c r="DG27" i="40"/>
  <c r="H27" i="40"/>
  <c r="J17" i="38"/>
  <c r="DI17" i="38"/>
  <c r="AB15" i="17"/>
  <c r="DO9" i="32"/>
  <c r="P9" i="32"/>
  <c r="K6" i="36"/>
  <c r="DJ6" i="36"/>
  <c r="S9" i="61"/>
  <c r="DT15" i="25"/>
  <c r="U15" i="25"/>
  <c r="DK25" i="35"/>
  <c r="L25" i="35"/>
  <c r="AA21" i="18"/>
  <c r="DU30" i="23"/>
  <c r="M13" i="34"/>
  <c r="DL13" i="34"/>
  <c r="M15" i="35"/>
  <c r="DL15" i="35"/>
  <c r="Z28" i="21"/>
  <c r="AI27" i="60"/>
  <c r="DU17" i="25"/>
  <c r="V17" i="25"/>
  <c r="I23" i="39"/>
  <c r="DH23" i="39"/>
  <c r="AB20" i="17"/>
  <c r="M5" i="34"/>
  <c r="DL5" i="34"/>
  <c r="X22" i="22"/>
  <c r="Y5" i="21"/>
  <c r="DT24" i="26"/>
  <c r="U24" i="26"/>
  <c r="U18" i="25"/>
  <c r="DT18" i="25"/>
  <c r="AA22" i="19"/>
  <c r="Z5" i="20"/>
  <c r="L5" i="35"/>
  <c r="DK5" i="35"/>
  <c r="DJ12" i="37"/>
  <c r="K12" i="37"/>
  <c r="S5" i="61"/>
  <c r="Y26" i="22"/>
  <c r="AI14" i="60"/>
  <c r="DJ8" i="37"/>
  <c r="K8" i="37"/>
  <c r="V29" i="21"/>
  <c r="W4" i="21"/>
  <c r="BW15" i="59"/>
  <c r="BW15" i="58"/>
  <c r="BW15" i="56"/>
  <c r="BW15" i="57"/>
  <c r="BW15" i="55"/>
  <c r="BW15" i="54"/>
  <c r="BW15" i="52"/>
  <c r="BW15" i="53"/>
  <c r="BW15" i="50"/>
  <c r="BW15" i="51"/>
  <c r="BW15" i="49"/>
  <c r="BW15" i="48"/>
  <c r="BW15" i="47"/>
  <c r="BW15" i="46"/>
  <c r="BW15" i="44"/>
  <c r="BW15" i="45"/>
  <c r="BW15" i="43"/>
  <c r="BW15" i="42"/>
  <c r="BW15" i="41"/>
  <c r="BW15" i="40"/>
  <c r="BW15" i="37"/>
  <c r="BW15" i="39"/>
  <c r="BW15" i="36"/>
  <c r="BW15" i="38"/>
  <c r="BW15" i="34"/>
  <c r="BW15" i="32"/>
  <c r="BW15" i="35"/>
  <c r="BW15" i="33"/>
  <c r="BW15" i="25"/>
  <c r="BW15" i="24"/>
  <c r="BW15" i="31"/>
  <c r="BW15" i="30"/>
  <c r="BW15" i="28"/>
  <c r="BW15" i="26"/>
  <c r="BW15" i="27"/>
  <c r="BW15" i="18"/>
  <c r="DW15" i="18" s="1"/>
  <c r="BW15" i="21"/>
  <c r="DW15" i="21" s="1"/>
  <c r="BW15" i="20"/>
  <c r="DW15" i="20" s="1"/>
  <c r="BW15" i="23"/>
  <c r="BW15" i="19"/>
  <c r="DW15" i="19" s="1"/>
  <c r="BW15" i="22"/>
  <c r="DW15" i="22" s="1"/>
  <c r="BW15" i="17"/>
  <c r="DW15" i="17" s="1"/>
  <c r="BW15" i="60"/>
  <c r="DW15" i="60" s="1"/>
  <c r="DM4" i="32"/>
  <c r="N4" i="32"/>
  <c r="K24" i="37"/>
  <c r="DJ24" i="37"/>
  <c r="DL28" i="35"/>
  <c r="M28" i="35"/>
  <c r="DS21" i="27"/>
  <c r="T21" i="27"/>
  <c r="DP18" i="28"/>
  <c r="Q18" i="28"/>
  <c r="BV24" i="59"/>
  <c r="BV24" i="58"/>
  <c r="BV24" i="57"/>
  <c r="BV24" i="56"/>
  <c r="BV24" i="55"/>
  <c r="BV24" i="54"/>
  <c r="BV24" i="53"/>
  <c r="BV24" i="51"/>
  <c r="BV24" i="52"/>
  <c r="BV24" i="50"/>
  <c r="BV24" i="49"/>
  <c r="BV24" i="47"/>
  <c r="BV24" i="48"/>
  <c r="BV24" i="46"/>
  <c r="BV24" i="44"/>
  <c r="BV24" i="45"/>
  <c r="BV24" i="42"/>
  <c r="BV24" i="41"/>
  <c r="BV24" i="43"/>
  <c r="BV24" i="40"/>
  <c r="BV24" i="39"/>
  <c r="BV24" i="36"/>
  <c r="BV24" i="38"/>
  <c r="BV24" i="37"/>
  <c r="BV24" i="35"/>
  <c r="BV24" i="33"/>
  <c r="BV24" i="34"/>
  <c r="BV24" i="24"/>
  <c r="DV24" i="24" s="1"/>
  <c r="BV24" i="31"/>
  <c r="BV24" i="28"/>
  <c r="BV24" i="32"/>
  <c r="BV24" i="30"/>
  <c r="BV24" i="27"/>
  <c r="BV24" i="25"/>
  <c r="BV24" i="26"/>
  <c r="BV24" i="23"/>
  <c r="DV24" i="23" s="1"/>
  <c r="BV24" i="22"/>
  <c r="DV24" i="22" s="1"/>
  <c r="BV24" i="21"/>
  <c r="DV24" i="21" s="1"/>
  <c r="BV24" i="20"/>
  <c r="DV24" i="20" s="1"/>
  <c r="BV24" i="19"/>
  <c r="DV24" i="19" s="1"/>
  <c r="BV24" i="17"/>
  <c r="DV24" i="17" s="1"/>
  <c r="BV24" i="18"/>
  <c r="DV24" i="18" s="1"/>
  <c r="BV24" i="60"/>
  <c r="DV24" i="60" s="1"/>
  <c r="P7" i="31"/>
  <c r="DO7" i="31"/>
  <c r="AH18" i="60"/>
  <c r="BV16" i="59"/>
  <c r="BV16" i="58"/>
  <c r="BV16" i="57"/>
  <c r="BV16" i="56"/>
  <c r="BV16" i="55"/>
  <c r="BV16" i="54"/>
  <c r="BV16" i="53"/>
  <c r="BV16" i="52"/>
  <c r="BV16" i="50"/>
  <c r="BV16" i="51"/>
  <c r="BV16" i="49"/>
  <c r="BV16" i="48"/>
  <c r="BV16" i="47"/>
  <c r="BV16" i="44"/>
  <c r="BV16" i="46"/>
  <c r="BV16" i="45"/>
  <c r="BV16" i="43"/>
  <c r="BV16" i="42"/>
  <c r="BV16" i="41"/>
  <c r="BV16" i="40"/>
  <c r="BV16" i="37"/>
  <c r="BV16" i="36"/>
  <c r="BV16" i="39"/>
  <c r="BV16" i="38"/>
  <c r="BV16" i="34"/>
  <c r="BV16" i="33"/>
  <c r="BV16" i="32"/>
  <c r="BV16" i="35"/>
  <c r="BV16" i="25"/>
  <c r="BV16" i="24"/>
  <c r="BV16" i="31"/>
  <c r="BV16" i="28"/>
  <c r="BV16" i="30"/>
  <c r="BV16" i="26"/>
  <c r="BV16" i="27"/>
  <c r="BV16" i="18"/>
  <c r="DV16" i="18" s="1"/>
  <c r="BV16" i="20"/>
  <c r="DV16" i="20" s="1"/>
  <c r="BV16" i="19"/>
  <c r="DV16" i="19" s="1"/>
  <c r="BV16" i="23"/>
  <c r="BV16" i="21"/>
  <c r="DV16" i="21" s="1"/>
  <c r="BV16" i="17"/>
  <c r="DV16" i="17" s="1"/>
  <c r="BV16" i="22"/>
  <c r="DV16" i="22" s="1"/>
  <c r="BV16" i="60"/>
  <c r="DV16" i="60" s="1"/>
  <c r="DT20" i="26"/>
  <c r="U20" i="26"/>
  <c r="I28" i="39"/>
  <c r="DH28" i="39"/>
  <c r="Z18" i="19"/>
  <c r="P16" i="31"/>
  <c r="DO16" i="31"/>
  <c r="W7" i="23"/>
  <c r="AB14" i="18"/>
  <c r="P17" i="32"/>
  <c r="DO17" i="32"/>
  <c r="O25" i="32"/>
  <c r="DN25" i="32"/>
  <c r="AA19" i="18"/>
  <c r="S11" i="61"/>
  <c r="DK18" i="34"/>
  <c r="L18" i="34"/>
  <c r="DT12" i="26"/>
  <c r="U12" i="26"/>
  <c r="W12" i="24"/>
  <c r="T4" i="24"/>
  <c r="S29" i="24"/>
  <c r="DS4" i="24"/>
  <c r="DS29" i="24" s="1"/>
  <c r="L10" i="35"/>
  <c r="DK10" i="35"/>
  <c r="AI21" i="60"/>
  <c r="D25" i="40"/>
  <c r="E25" i="40" s="1"/>
  <c r="DI7" i="37"/>
  <c r="J7" i="37"/>
  <c r="AA16" i="19"/>
  <c r="W5" i="23"/>
  <c r="S25" i="61"/>
  <c r="DL21" i="34"/>
  <c r="M21" i="34"/>
  <c r="DK19" i="36"/>
  <c r="L19" i="36"/>
  <c r="M11" i="35"/>
  <c r="DL11" i="35"/>
  <c r="P14" i="32"/>
  <c r="DO14" i="32"/>
  <c r="T23" i="27"/>
  <c r="DS23" i="27"/>
  <c r="J22" i="37"/>
  <c r="DI22" i="37"/>
  <c r="L26" i="36"/>
  <c r="DK26" i="36"/>
  <c r="AB28" i="19"/>
  <c r="AI20" i="60"/>
  <c r="W9" i="24"/>
  <c r="P6" i="31"/>
  <c r="DO6" i="31"/>
  <c r="DN18" i="32"/>
  <c r="O18" i="32"/>
  <c r="R9" i="28"/>
  <c r="DQ9" i="28"/>
  <c r="Y25" i="21"/>
  <c r="AA10" i="18"/>
  <c r="I19" i="38"/>
  <c r="DH19" i="38"/>
  <c r="I4" i="36"/>
  <c r="DH4" i="36"/>
  <c r="DH29" i="36" s="1"/>
  <c r="H29" i="36"/>
  <c r="S23" i="61"/>
  <c r="Y8" i="22"/>
  <c r="Z19" i="20"/>
  <c r="N7" i="33"/>
  <c r="DM7" i="33"/>
  <c r="AC7" i="17"/>
  <c r="DS7" i="27"/>
  <c r="T7" i="27"/>
  <c r="S17" i="27"/>
  <c r="DR17" i="27"/>
  <c r="AA25" i="19"/>
  <c r="AB13" i="17"/>
  <c r="AI11" i="60"/>
  <c r="X18" i="22"/>
  <c r="T24" i="27"/>
  <c r="DS24" i="27"/>
  <c r="O4" i="30"/>
  <c r="DN4" i="30"/>
  <c r="DN29" i="30" s="1"/>
  <c r="N29" i="30"/>
  <c r="DI21" i="37"/>
  <c r="J21" i="37"/>
  <c r="DH10" i="38"/>
  <c r="I10" i="38"/>
  <c r="B17" i="42"/>
  <c r="C17" i="41"/>
  <c r="D17" i="41" s="1"/>
  <c r="E17" i="41" s="1"/>
  <c r="F17" i="41" s="1"/>
  <c r="C24" i="41"/>
  <c r="D24" i="41" s="1"/>
  <c r="E24" i="41" s="1"/>
  <c r="F24" i="41" s="1"/>
  <c r="B24" i="42"/>
  <c r="B18" i="41"/>
  <c r="C18" i="40"/>
  <c r="D18" i="40" s="1"/>
  <c r="E18" i="40" s="1"/>
  <c r="F18" i="40" s="1"/>
  <c r="B23" i="42"/>
  <c r="C23" i="41"/>
  <c r="D23" i="41" s="1"/>
  <c r="E23" i="41" s="1"/>
  <c r="F23" i="41" s="1"/>
  <c r="AB12" i="19"/>
  <c r="AA8" i="20"/>
  <c r="AC12" i="17"/>
  <c r="AH25" i="60"/>
  <c r="O22" i="32"/>
  <c r="DN22" i="32"/>
  <c r="AI24" i="60"/>
  <c r="C28" i="41"/>
  <c r="D28" i="41" s="1"/>
  <c r="E28" i="41" s="1"/>
  <c r="F28" i="41" s="1"/>
  <c r="B28" i="42"/>
  <c r="B22" i="41"/>
  <c r="C22" i="40"/>
  <c r="D22" i="40" s="1"/>
  <c r="E22" i="40" s="1"/>
  <c r="F22" i="40" s="1"/>
  <c r="C6" i="41"/>
  <c r="D6" i="41" s="1"/>
  <c r="E6" i="41" s="1"/>
  <c r="B6" i="42"/>
  <c r="I18" i="38"/>
  <c r="DH18" i="38"/>
  <c r="Z26" i="21"/>
  <c r="AN5" i="60"/>
  <c r="Y13" i="22"/>
  <c r="K10" i="36"/>
  <c r="DJ10" i="36"/>
  <c r="X12" i="23"/>
  <c r="AA28" i="18"/>
  <c r="AB11" i="17"/>
  <c r="R22" i="28"/>
  <c r="DQ22" i="28"/>
  <c r="R15" i="28"/>
  <c r="DQ15" i="28"/>
  <c r="S16" i="27"/>
  <c r="DR16" i="27"/>
  <c r="X25" i="22"/>
  <c r="M12" i="35"/>
  <c r="DL12" i="35"/>
  <c r="X15" i="23"/>
  <c r="DW15" i="23"/>
  <c r="Y12" i="22"/>
  <c r="U22" i="25"/>
  <c r="DT22" i="25"/>
  <c r="DP13" i="30"/>
  <c r="Q13" i="30"/>
  <c r="X11" i="23"/>
  <c r="AB28" i="17"/>
  <c r="I14" i="38"/>
  <c r="DH14" i="38"/>
  <c r="Z27" i="21"/>
  <c r="AA20" i="18"/>
  <c r="DO13" i="32"/>
  <c r="P13" i="32"/>
  <c r="AB17" i="17"/>
  <c r="O29" i="28"/>
  <c r="P4" i="28"/>
  <c r="DO4" i="28"/>
  <c r="DO29" i="28" s="1"/>
  <c r="H10" i="39"/>
  <c r="DG10" i="39"/>
  <c r="H9" i="40"/>
  <c r="DG9" i="40"/>
  <c r="DL13" i="35"/>
  <c r="M13" i="35"/>
  <c r="BV14" i="59"/>
  <c r="BV14" i="58"/>
  <c r="BV14" i="57"/>
  <c r="BV14" i="56"/>
  <c r="BV14" i="55"/>
  <c r="BV14" i="54"/>
  <c r="BV14" i="53"/>
  <c r="BV14" i="52"/>
  <c r="BV14" i="51"/>
  <c r="BV14" i="50"/>
  <c r="BV14" i="49"/>
  <c r="BV14" i="48"/>
  <c r="BV14" i="45"/>
  <c r="BV14" i="44"/>
  <c r="BV14" i="47"/>
  <c r="BV14" i="46"/>
  <c r="BV14" i="42"/>
  <c r="BV14" i="41"/>
  <c r="BV14" i="40"/>
  <c r="BV14" i="43"/>
  <c r="BV14" i="39"/>
  <c r="BV14" i="38"/>
  <c r="BV14" i="36"/>
  <c r="BV14" i="37"/>
  <c r="BV14" i="35"/>
  <c r="BV14" i="33"/>
  <c r="BV14" i="34"/>
  <c r="BV14" i="30"/>
  <c r="BV14" i="28"/>
  <c r="BV14" i="26"/>
  <c r="BV14" i="32"/>
  <c r="BV14" i="27"/>
  <c r="BV14" i="25"/>
  <c r="BV14" i="31"/>
  <c r="BV14" i="24"/>
  <c r="BV14" i="21"/>
  <c r="DV14" i="21" s="1"/>
  <c r="BV14" i="20"/>
  <c r="DV14" i="20" s="1"/>
  <c r="BV14" i="17"/>
  <c r="DV14" i="17" s="1"/>
  <c r="BV14" i="23"/>
  <c r="DV14" i="23" s="1"/>
  <c r="BV14" i="19"/>
  <c r="DV14" i="19" s="1"/>
  <c r="BV14" i="22"/>
  <c r="DV14" i="22" s="1"/>
  <c r="BV14" i="18"/>
  <c r="DV14" i="18" s="1"/>
  <c r="BV14" i="60"/>
  <c r="DV14" i="60" s="1"/>
  <c r="AA9" i="18"/>
  <c r="DU20" i="24"/>
  <c r="V20" i="24"/>
  <c r="AA21" i="19"/>
  <c r="AB11" i="19"/>
  <c r="DT13" i="25"/>
  <c r="U13" i="25"/>
  <c r="DK28" i="36"/>
  <c r="L28" i="36"/>
  <c r="D10" i="40"/>
  <c r="E10" i="40" s="1"/>
  <c r="F10" i="40" s="1"/>
  <c r="V23" i="25"/>
  <c r="DU23" i="25"/>
  <c r="H24" i="40"/>
  <c r="DG24" i="40"/>
  <c r="O24" i="33"/>
  <c r="DN24" i="33"/>
  <c r="W23" i="24"/>
  <c r="AA7" i="19"/>
  <c r="S26" i="61"/>
  <c r="AA20" i="19"/>
  <c r="DU7" i="24"/>
  <c r="V7" i="24"/>
  <c r="AA13" i="18"/>
  <c r="AA16" i="17"/>
  <c r="AB23" i="17"/>
  <c r="W11" i="24"/>
  <c r="Y14" i="22"/>
  <c r="L7" i="35"/>
  <c r="DK7" i="35"/>
  <c r="DJ28" i="37"/>
  <c r="K28" i="37"/>
  <c r="DM12" i="34"/>
  <c r="N12" i="34"/>
  <c r="DT26" i="26"/>
  <c r="U26" i="26"/>
  <c r="Q19" i="30"/>
  <c r="DP19" i="30"/>
  <c r="N6" i="32"/>
  <c r="DM6" i="32"/>
  <c r="W6" i="23"/>
  <c r="AB21" i="17"/>
  <c r="M25" i="34"/>
  <c r="DL25" i="34"/>
  <c r="DL21" i="35"/>
  <c r="M21" i="35"/>
  <c r="AA17" i="18"/>
  <c r="Z6" i="18"/>
  <c r="DH9" i="39"/>
  <c r="I9" i="39"/>
  <c r="BV8" i="59"/>
  <c r="BV8" i="58"/>
  <c r="BV8" i="57"/>
  <c r="BV8" i="56"/>
  <c r="BV8" i="55"/>
  <c r="BV8" i="54"/>
  <c r="BV8" i="53"/>
  <c r="BV8" i="52"/>
  <c r="BV8" i="50"/>
  <c r="BV8" i="51"/>
  <c r="BV8" i="49"/>
  <c r="BV8" i="48"/>
  <c r="BV8" i="45"/>
  <c r="BV8" i="44"/>
  <c r="BV8" i="47"/>
  <c r="BV8" i="46"/>
  <c r="BV8" i="42"/>
  <c r="BV8" i="41"/>
  <c r="BV8" i="40"/>
  <c r="BV8" i="43"/>
  <c r="BV8" i="39"/>
  <c r="BV8" i="38"/>
  <c r="BV8" i="37"/>
  <c r="BV8" i="36"/>
  <c r="BV8" i="33"/>
  <c r="BV8" i="35"/>
  <c r="BV8" i="34"/>
  <c r="BV8" i="31"/>
  <c r="BV8" i="30"/>
  <c r="BV8" i="28"/>
  <c r="BV8" i="32"/>
  <c r="BV8" i="25"/>
  <c r="BV8" i="24"/>
  <c r="DV8" i="24" s="1"/>
  <c r="BV8" i="27"/>
  <c r="BV8" i="26"/>
  <c r="BV8" i="18"/>
  <c r="DV8" i="18" s="1"/>
  <c r="BV8" i="20"/>
  <c r="DV8" i="20" s="1"/>
  <c r="BV8" i="19"/>
  <c r="DV8" i="19" s="1"/>
  <c r="BV8" i="23"/>
  <c r="DV8" i="23" s="1"/>
  <c r="BV8" i="21"/>
  <c r="DV8" i="21" s="1"/>
  <c r="BV8" i="17"/>
  <c r="DV8" i="17" s="1"/>
  <c r="BV8" i="22"/>
  <c r="DV8" i="22" s="1"/>
  <c r="BV8" i="60"/>
  <c r="DV8" i="60" s="1"/>
  <c r="S11" i="28"/>
  <c r="DR11" i="28"/>
  <c r="DI25" i="37"/>
  <c r="J25" i="37"/>
  <c r="DM28" i="34"/>
  <c r="N28" i="34"/>
  <c r="R5" i="28"/>
  <c r="DQ5" i="28"/>
  <c r="X14" i="23"/>
  <c r="Y13" i="21"/>
  <c r="I5" i="38"/>
  <c r="DH5" i="38"/>
  <c r="I24" i="39"/>
  <c r="DH24" i="39"/>
  <c r="P11" i="32"/>
  <c r="DO11" i="32"/>
  <c r="BV13" i="59"/>
  <c r="BV13" i="58"/>
  <c r="BV13" i="57"/>
  <c r="BV13" i="56"/>
  <c r="BV13" i="55"/>
  <c r="BV13" i="54"/>
  <c r="BV13" i="52"/>
  <c r="BV13" i="53"/>
  <c r="BV13" i="50"/>
  <c r="BV13" i="51"/>
  <c r="BV13" i="49"/>
  <c r="BV13" i="48"/>
  <c r="BV13" i="46"/>
  <c r="BV13" i="45"/>
  <c r="BV13" i="44"/>
  <c r="BV13" i="47"/>
  <c r="BV13" i="43"/>
  <c r="BV13" i="42"/>
  <c r="BV13" i="41"/>
  <c r="BV13" i="40"/>
  <c r="BV13" i="39"/>
  <c r="BV13" i="38"/>
  <c r="BV13" i="37"/>
  <c r="BV13" i="36"/>
  <c r="BV13" i="34"/>
  <c r="BV13" i="32"/>
  <c r="BV13" i="35"/>
  <c r="BV13" i="33"/>
  <c r="BV13" i="30"/>
  <c r="BV13" i="28"/>
  <c r="BV13" i="31"/>
  <c r="BV13" i="27"/>
  <c r="BV13" i="26"/>
  <c r="BV13" i="25"/>
  <c r="BV13" i="24"/>
  <c r="BV13" i="21"/>
  <c r="DV13" i="21" s="1"/>
  <c r="BV13" i="20"/>
  <c r="DV13" i="20" s="1"/>
  <c r="BV13" i="23"/>
  <c r="DV13" i="23" s="1"/>
  <c r="BV13" i="17"/>
  <c r="DV13" i="17" s="1"/>
  <c r="BV13" i="22"/>
  <c r="DV13" i="22" s="1"/>
  <c r="BV13" i="19"/>
  <c r="DV13" i="19" s="1"/>
  <c r="BV13" i="18"/>
  <c r="DV13" i="18" s="1"/>
  <c r="BV13" i="60"/>
  <c r="DV13" i="60" s="1"/>
  <c r="Y15" i="21"/>
  <c r="DJ17" i="37"/>
  <c r="K17" i="37"/>
  <c r="M17" i="35"/>
  <c r="DL17" i="35"/>
  <c r="J14" i="37"/>
  <c r="DI14" i="37"/>
  <c r="K27" i="37"/>
  <c r="DJ27" i="37"/>
  <c r="Q9" i="31"/>
  <c r="DP9" i="31"/>
  <c r="DI15" i="37"/>
  <c r="J15" i="37"/>
  <c r="DP21" i="31"/>
  <c r="Q21" i="31"/>
  <c r="K11" i="37"/>
  <c r="DJ11" i="37"/>
  <c r="S24" i="61"/>
  <c r="DH8" i="39"/>
  <c r="I8" i="39"/>
  <c r="W8" i="24"/>
  <c r="DS28" i="27"/>
  <c r="T28" i="27"/>
  <c r="X24" i="23"/>
  <c r="S18" i="27"/>
  <c r="DR18" i="27"/>
  <c r="S16" i="61"/>
  <c r="DP23" i="31"/>
  <c r="Q23" i="31"/>
  <c r="W24" i="24"/>
  <c r="Y9" i="21"/>
  <c r="AA13" i="19"/>
  <c r="DH21" i="38"/>
  <c r="I21" i="38"/>
  <c r="DG15" i="40"/>
  <c r="H15" i="40"/>
  <c r="P23" i="32"/>
  <c r="DO23" i="32"/>
  <c r="J12" i="38"/>
  <c r="DI12" i="38"/>
  <c r="J16" i="37"/>
  <c r="DI16" i="37"/>
  <c r="AB12" i="18"/>
  <c r="DJ30" i="34"/>
  <c r="Z5" i="18"/>
  <c r="AB9" i="19"/>
  <c r="BV21" i="59"/>
  <c r="BV21" i="58"/>
  <c r="BV21" i="57"/>
  <c r="BV21" i="56"/>
  <c r="BV21" i="55"/>
  <c r="BV21" i="54"/>
  <c r="BV21" i="53"/>
  <c r="BV21" i="52"/>
  <c r="BV21" i="51"/>
  <c r="BV21" i="50"/>
  <c r="BV21" i="49"/>
  <c r="BV21" i="48"/>
  <c r="BV21" i="45"/>
  <c r="BV21" i="47"/>
  <c r="BV21" i="46"/>
  <c r="BV21" i="44"/>
  <c r="BV21" i="41"/>
  <c r="BV21" i="42"/>
  <c r="BV21" i="40"/>
  <c r="BV21" i="43"/>
  <c r="BV21" i="39"/>
  <c r="BV21" i="36"/>
  <c r="BV21" i="38"/>
  <c r="BV21" i="37"/>
  <c r="BV21" i="34"/>
  <c r="BV21" i="35"/>
  <c r="BV21" i="33"/>
  <c r="BV21" i="32"/>
  <c r="BV21" i="31"/>
  <c r="BV21" i="27"/>
  <c r="BV21" i="25"/>
  <c r="BV21" i="30"/>
  <c r="BV21" i="28"/>
  <c r="BV21" i="26"/>
  <c r="BV21" i="24"/>
  <c r="BV21" i="23"/>
  <c r="DV21" i="23" s="1"/>
  <c r="BV21" i="22"/>
  <c r="DV21" i="22" s="1"/>
  <c r="BV21" i="19"/>
  <c r="DV21" i="19" s="1"/>
  <c r="BV21" i="21"/>
  <c r="DV21" i="21" s="1"/>
  <c r="BV21" i="20"/>
  <c r="DV21" i="20" s="1"/>
  <c r="BV21" i="17"/>
  <c r="DV21" i="17" s="1"/>
  <c r="BV21" i="18"/>
  <c r="DV21" i="18" s="1"/>
  <c r="BV21" i="60"/>
  <c r="DV21" i="60" s="1"/>
  <c r="DN12" i="33"/>
  <c r="O12" i="33"/>
  <c r="AA18" i="18"/>
  <c r="DJ23" i="37"/>
  <c r="K23" i="37"/>
  <c r="DU24" i="25"/>
  <c r="V24" i="25"/>
  <c r="DJ7" i="36"/>
  <c r="K7" i="36"/>
  <c r="AA6" i="19"/>
  <c r="V8" i="25"/>
  <c r="DU8" i="25"/>
  <c r="I17" i="39"/>
  <c r="DH17" i="39"/>
  <c r="P12" i="32"/>
  <c r="DO12" i="32"/>
  <c r="DK13" i="36"/>
  <c r="L13" i="36"/>
  <c r="T15" i="61"/>
  <c r="Y28" i="22"/>
  <c r="S12" i="28"/>
  <c r="DR12" i="28"/>
  <c r="X4" i="20"/>
  <c r="W29" i="20"/>
  <c r="DU30" i="18"/>
  <c r="AA23" i="18"/>
  <c r="X20" i="23"/>
  <c r="Y14" i="21"/>
  <c r="U29" i="22"/>
  <c r="V4" i="22"/>
  <c r="Z16" i="18"/>
  <c r="AI8" i="60"/>
  <c r="L8" i="36"/>
  <c r="DK8" i="36"/>
  <c r="AI9" i="60"/>
  <c r="AB9" i="17"/>
  <c r="DM23" i="34"/>
  <c r="N23" i="34"/>
  <c r="DS27" i="27"/>
  <c r="T27" i="27"/>
  <c r="AI23" i="60"/>
  <c r="X13" i="23"/>
  <c r="R21" i="28"/>
  <c r="DQ21" i="28"/>
  <c r="DT27" i="26"/>
  <c r="U27" i="26"/>
  <c r="Z14" i="20"/>
  <c r="B4" i="42"/>
  <c r="C4" i="41"/>
  <c r="DM9" i="34"/>
  <c r="N9" i="34"/>
  <c r="C8" i="41"/>
  <c r="D8" i="41" s="1"/>
  <c r="E8" i="41" s="1"/>
  <c r="F8" i="41" s="1"/>
  <c r="B8" i="42"/>
  <c r="B26" i="41"/>
  <c r="C26" i="40"/>
  <c r="D26" i="40" s="1"/>
  <c r="E26" i="40" s="1"/>
  <c r="Y20" i="22"/>
  <c r="Q13" i="31"/>
  <c r="DP13" i="31"/>
  <c r="AB26" i="19"/>
  <c r="B4" i="40"/>
  <c r="C4" i="39"/>
  <c r="B11" i="41"/>
  <c r="C11" i="40"/>
  <c r="D11" i="40" s="1"/>
  <c r="E11" i="40" s="1"/>
  <c r="C26" i="41"/>
  <c r="D26" i="41" s="1"/>
  <c r="E26" i="41" s="1"/>
  <c r="B26" i="42"/>
  <c r="B9" i="42"/>
  <c r="C9" i="41"/>
  <c r="D9" i="41" s="1"/>
  <c r="E9" i="41" s="1"/>
  <c r="F9" i="41" s="1"/>
  <c r="C12" i="41"/>
  <c r="D12" i="41" s="1"/>
  <c r="E12" i="41" s="1"/>
  <c r="F12" i="41" s="1"/>
  <c r="DF12" i="41" s="1"/>
  <c r="B12" i="42"/>
  <c r="B5" i="42"/>
  <c r="C5" i="41"/>
  <c r="D5" i="41" s="1"/>
  <c r="E5" i="41" s="1"/>
  <c r="F5" i="41" s="1"/>
  <c r="J8" i="38"/>
  <c r="DI8" i="38"/>
  <c r="DK9" i="36"/>
  <c r="L9" i="36"/>
  <c r="DH27" i="39"/>
  <c r="I27" i="39"/>
  <c r="DP28" i="30"/>
  <c r="Q28" i="30"/>
  <c r="V26" i="24"/>
  <c r="DU26" i="24"/>
  <c r="AB23" i="19"/>
  <c r="DH7" i="38"/>
  <c r="I7" i="38"/>
  <c r="T13" i="27"/>
  <c r="DS13" i="27"/>
  <c r="Y27" i="22"/>
  <c r="Y19" i="22"/>
  <c r="J26" i="38"/>
  <c r="DI26" i="38"/>
  <c r="Z21" i="21"/>
  <c r="AA8" i="18"/>
  <c r="I25" i="38"/>
  <c r="DH25" i="38"/>
  <c r="BV10" i="59"/>
  <c r="BV10" i="58"/>
  <c r="BV10" i="57"/>
  <c r="BV10" i="56"/>
  <c r="BV10" i="55"/>
  <c r="BV10" i="54"/>
  <c r="BV10" i="53"/>
  <c r="BV10" i="52"/>
  <c r="BV10" i="50"/>
  <c r="BV10" i="51"/>
  <c r="BV10" i="48"/>
  <c r="BV10" i="49"/>
  <c r="BV10" i="46"/>
  <c r="BV10" i="45"/>
  <c r="BV10" i="44"/>
  <c r="BV10" i="47"/>
  <c r="BV10" i="43"/>
  <c r="BV10" i="42"/>
  <c r="BV10" i="41"/>
  <c r="BV10" i="40"/>
  <c r="BV10" i="39"/>
  <c r="BV10" i="38"/>
  <c r="BV10" i="37"/>
  <c r="BV10" i="36"/>
  <c r="BV10" i="33"/>
  <c r="BV10" i="34"/>
  <c r="BV10" i="35"/>
  <c r="BV10" i="27"/>
  <c r="BV10" i="32"/>
  <c r="BV10" i="30"/>
  <c r="BV10" i="28"/>
  <c r="BV10" i="31"/>
  <c r="BV10" i="26"/>
  <c r="BV10" i="25"/>
  <c r="BV10" i="24"/>
  <c r="BV10" i="22"/>
  <c r="DV10" i="22" s="1"/>
  <c r="BV10" i="21"/>
  <c r="DV10" i="21" s="1"/>
  <c r="BV10" i="19"/>
  <c r="DV10" i="19" s="1"/>
  <c r="BV10" i="20"/>
  <c r="DV10" i="20" s="1"/>
  <c r="BV10" i="18"/>
  <c r="DV10" i="18" s="1"/>
  <c r="BV10" i="17"/>
  <c r="DV10" i="17" s="1"/>
  <c r="BV10" i="23"/>
  <c r="BV10" i="60"/>
  <c r="DV10" i="60" s="1"/>
  <c r="BV15" i="59"/>
  <c r="BV15" i="58"/>
  <c r="BV15" i="57"/>
  <c r="BV15" i="56"/>
  <c r="BV15" i="55"/>
  <c r="BV15" i="54"/>
  <c r="BV15" i="53"/>
  <c r="BV15" i="52"/>
  <c r="BV15" i="50"/>
  <c r="BV15" i="51"/>
  <c r="BV15" i="49"/>
  <c r="BV15" i="48"/>
  <c r="BV15" i="47"/>
  <c r="BV15" i="46"/>
  <c r="BV15" i="44"/>
  <c r="BV15" i="45"/>
  <c r="BV15" i="42"/>
  <c r="BV15" i="41"/>
  <c r="BV15" i="40"/>
  <c r="BV15" i="43"/>
  <c r="BV15" i="37"/>
  <c r="BV15" i="39"/>
  <c r="BV15" i="36"/>
  <c r="BV15" i="38"/>
  <c r="BV15" i="34"/>
  <c r="BV15" i="35"/>
  <c r="BV15" i="33"/>
  <c r="BV15" i="27"/>
  <c r="BV15" i="25"/>
  <c r="BV15" i="24"/>
  <c r="BV15" i="31"/>
  <c r="BV15" i="30"/>
  <c r="BV15" i="28"/>
  <c r="BV15" i="32"/>
  <c r="BV15" i="26"/>
  <c r="BV15" i="22"/>
  <c r="DV15" i="22" s="1"/>
  <c r="BV15" i="17"/>
  <c r="DV15" i="17" s="1"/>
  <c r="BV15" i="18"/>
  <c r="DV15" i="18" s="1"/>
  <c r="BV15" i="21"/>
  <c r="DV15" i="21" s="1"/>
  <c r="BV15" i="20"/>
  <c r="DV15" i="20" s="1"/>
  <c r="BV15" i="23"/>
  <c r="DV15" i="23" s="1"/>
  <c r="BV15" i="19"/>
  <c r="DV15" i="19" s="1"/>
  <c r="BV15" i="60"/>
  <c r="DV15" i="60" s="1"/>
  <c r="AA26" i="20"/>
  <c r="R6" i="28"/>
  <c r="DQ6" i="28"/>
  <c r="S18" i="61"/>
  <c r="DV10" i="23"/>
  <c r="W10" i="23"/>
  <c r="DT13" i="26"/>
  <c r="U13" i="26"/>
  <c r="DK21" i="36"/>
  <c r="L21" i="36"/>
  <c r="Z13" i="20"/>
  <c r="DP14" i="30"/>
  <c r="Q14" i="30"/>
  <c r="W18" i="23"/>
  <c r="S14" i="61"/>
  <c r="W16" i="23"/>
  <c r="DV16" i="23"/>
  <c r="S22" i="27"/>
  <c r="DR22" i="27"/>
  <c r="I12" i="39"/>
  <c r="DH12" i="39"/>
  <c r="BV22" i="59"/>
  <c r="BV22" i="58"/>
  <c r="BV22" i="57"/>
  <c r="BV22" i="56"/>
  <c r="BV22" i="55"/>
  <c r="BV22" i="54"/>
  <c r="BV22" i="53"/>
  <c r="BV22" i="51"/>
  <c r="BV22" i="52"/>
  <c r="BV22" i="49"/>
  <c r="BV22" i="50"/>
  <c r="BV22" i="48"/>
  <c r="BV22" i="44"/>
  <c r="BV22" i="47"/>
  <c r="BV22" i="45"/>
  <c r="BV22" i="46"/>
  <c r="BV22" i="42"/>
  <c r="BV22" i="40"/>
  <c r="BV22" i="43"/>
  <c r="BV22" i="41"/>
  <c r="BV22" i="36"/>
  <c r="BV22" i="38"/>
  <c r="BV22" i="37"/>
  <c r="BV22" i="39"/>
  <c r="BV22" i="34"/>
  <c r="BV22" i="33"/>
  <c r="BV22" i="35"/>
  <c r="BV22" i="32"/>
  <c r="BV22" i="30"/>
  <c r="BV22" i="28"/>
  <c r="BV22" i="27"/>
  <c r="BV22" i="25"/>
  <c r="BV22" i="23"/>
  <c r="DV22" i="23" s="1"/>
  <c r="BV22" i="31"/>
  <c r="BV22" i="26"/>
  <c r="BV22" i="24"/>
  <c r="BV22" i="17"/>
  <c r="DV22" i="17" s="1"/>
  <c r="BV22" i="21"/>
  <c r="DV22" i="21" s="1"/>
  <c r="BV22" i="20"/>
  <c r="DV22" i="20" s="1"/>
  <c r="BV22" i="19"/>
  <c r="DV22" i="19" s="1"/>
  <c r="BV22" i="18"/>
  <c r="DV22" i="18" s="1"/>
  <c r="BV22" i="22"/>
  <c r="DV22" i="22" s="1"/>
  <c r="BV22" i="60"/>
  <c r="DV22" i="60" s="1"/>
  <c r="DG6" i="39"/>
  <c r="H6" i="39"/>
  <c r="AI13" i="60"/>
  <c r="BV26" i="59"/>
  <c r="BV26" i="58"/>
  <c r="BV26" i="57"/>
  <c r="BV26" i="56"/>
  <c r="BV26" i="55"/>
  <c r="BV26" i="54"/>
  <c r="BV26" i="53"/>
  <c r="BV26" i="51"/>
  <c r="BV26" i="52"/>
  <c r="BV26" i="49"/>
  <c r="BV26" i="50"/>
  <c r="BV26" i="48"/>
  <c r="BV26" i="47"/>
  <c r="BV26" i="44"/>
  <c r="BV26" i="46"/>
  <c r="BV26" i="45"/>
  <c r="BV26" i="42"/>
  <c r="BV26" i="40"/>
  <c r="BV26" i="43"/>
  <c r="BV26" i="41"/>
  <c r="BV26" i="37"/>
  <c r="BV26" i="36"/>
  <c r="BV26" i="39"/>
  <c r="BV26" i="38"/>
  <c r="BV26" i="35"/>
  <c r="BV26" i="33"/>
  <c r="BV26" i="34"/>
  <c r="BV26" i="32"/>
  <c r="BV26" i="27"/>
  <c r="BV26" i="30"/>
  <c r="BV26" i="25"/>
  <c r="BV26" i="24"/>
  <c r="BV26" i="23"/>
  <c r="DV26" i="23" s="1"/>
  <c r="BV26" i="28"/>
  <c r="BV26" i="26"/>
  <c r="BV26" i="31"/>
  <c r="BV26" i="22"/>
  <c r="DV26" i="22" s="1"/>
  <c r="BV26" i="18"/>
  <c r="DV26" i="18" s="1"/>
  <c r="BV26" i="19"/>
  <c r="DV26" i="19" s="1"/>
  <c r="BV26" i="17"/>
  <c r="DV26" i="17" s="1"/>
  <c r="BV26" i="21"/>
  <c r="DV26" i="21" s="1"/>
  <c r="BV26" i="20"/>
  <c r="DV26" i="20" s="1"/>
  <c r="BV26" i="60"/>
  <c r="DV26" i="60" s="1"/>
  <c r="I15" i="38"/>
  <c r="DH15" i="38"/>
  <c r="S19" i="61"/>
  <c r="BV17" i="59"/>
  <c r="BV17" i="58"/>
  <c r="BV17" i="57"/>
  <c r="BV17" i="56"/>
  <c r="BV17" i="55"/>
  <c r="BV17" i="53"/>
  <c r="BV17" i="54"/>
  <c r="BV17" i="52"/>
  <c r="BV17" i="50"/>
  <c r="BV17" i="51"/>
  <c r="BV17" i="48"/>
  <c r="BV17" i="49"/>
  <c r="BV17" i="46"/>
  <c r="BV17" i="44"/>
  <c r="BV17" i="47"/>
  <c r="BV17" i="45"/>
  <c r="BV17" i="42"/>
  <c r="BV17" i="41"/>
  <c r="BV17" i="40"/>
  <c r="BV17" i="43"/>
  <c r="BV17" i="38"/>
  <c r="BV17" i="37"/>
  <c r="BV17" i="36"/>
  <c r="BV17" i="39"/>
  <c r="BV17" i="33"/>
  <c r="BV17" i="32"/>
  <c r="BV17" i="35"/>
  <c r="BV17" i="34"/>
  <c r="BV17" i="31"/>
  <c r="BV17" i="30"/>
  <c r="BV17" i="28"/>
  <c r="BV17" i="26"/>
  <c r="BV17" i="27"/>
  <c r="BV17" i="24"/>
  <c r="DV17" i="24" s="1"/>
  <c r="BV17" i="25"/>
  <c r="BV17" i="23"/>
  <c r="DV17" i="23" s="1"/>
  <c r="BV17" i="21"/>
  <c r="DV17" i="21" s="1"/>
  <c r="BV17" i="17"/>
  <c r="DV17" i="17" s="1"/>
  <c r="BV17" i="22"/>
  <c r="DV17" i="22" s="1"/>
  <c r="BV17" i="20"/>
  <c r="DV17" i="20" s="1"/>
  <c r="BV17" i="19"/>
  <c r="DV17" i="19" s="1"/>
  <c r="BV17" i="18"/>
  <c r="DV17" i="18" s="1"/>
  <c r="BV17" i="60"/>
  <c r="DV17" i="60" s="1"/>
  <c r="AB27" i="18"/>
  <c r="AA28" i="20"/>
  <c r="U10" i="25"/>
  <c r="DT10" i="25"/>
  <c r="P21" i="32"/>
  <c r="DO21" i="32"/>
  <c r="AA10" i="19"/>
  <c r="J5" i="36"/>
  <c r="DI5" i="36"/>
  <c r="Y17" i="22"/>
  <c r="M14" i="34"/>
  <c r="DL14" i="34"/>
  <c r="DU30" i="17"/>
  <c r="Q11" i="31"/>
  <c r="DP11" i="31"/>
  <c r="W17" i="24"/>
  <c r="Z10" i="20"/>
  <c r="V28" i="25"/>
  <c r="DU28" i="25"/>
  <c r="Y22" i="21"/>
  <c r="Y23" i="22"/>
  <c r="S8" i="61"/>
  <c r="M10" i="34"/>
  <c r="DL10" i="34"/>
  <c r="DQ12" i="30"/>
  <c r="R12" i="30"/>
  <c r="N8" i="34"/>
  <c r="DM8" i="34"/>
  <c r="U21" i="26"/>
  <c r="DT21" i="26"/>
  <c r="B29" i="39"/>
  <c r="D5" i="40"/>
  <c r="E5" i="40" s="1"/>
  <c r="F5" i="40" s="1"/>
  <c r="DF5" i="40" s="1"/>
  <c r="S13" i="61"/>
  <c r="W26" i="23"/>
  <c r="Z5" i="19"/>
  <c r="DT8" i="26"/>
  <c r="U8" i="26"/>
  <c r="AC14" i="17"/>
  <c r="DO27" i="32"/>
  <c r="P27" i="32"/>
  <c r="AI28" i="60"/>
  <c r="DS12" i="27"/>
  <c r="T12" i="27"/>
  <c r="AB27" i="19"/>
  <c r="AB24" i="18"/>
  <c r="DO10" i="31"/>
  <c r="P10" i="31"/>
  <c r="X28" i="23"/>
  <c r="X27" i="23"/>
  <c r="X10" i="22"/>
  <c r="V16" i="24"/>
  <c r="DU16" i="24"/>
  <c r="Z15" i="20"/>
  <c r="Y19" i="21"/>
  <c r="BV6" i="59"/>
  <c r="BV6" i="58"/>
  <c r="BV6" i="57"/>
  <c r="BV6" i="56"/>
  <c r="BV6" i="55"/>
  <c r="BV6" i="54"/>
  <c r="BV6" i="53"/>
  <c r="BV6" i="52"/>
  <c r="BV6" i="51"/>
  <c r="BV6" i="50"/>
  <c r="BV6" i="48"/>
  <c r="BV6" i="49"/>
  <c r="BV6" i="47"/>
  <c r="BV6" i="45"/>
  <c r="BV6" i="44"/>
  <c r="BV6" i="46"/>
  <c r="BV6" i="42"/>
  <c r="BV6" i="40"/>
  <c r="BV6" i="43"/>
  <c r="BV6" i="41"/>
  <c r="BV6" i="38"/>
  <c r="BV6" i="39"/>
  <c r="BV6" i="37"/>
  <c r="BV6" i="36"/>
  <c r="BV6" i="35"/>
  <c r="BV6" i="33"/>
  <c r="BV6" i="34"/>
  <c r="BV6" i="28"/>
  <c r="BV6" i="32"/>
  <c r="BV6" i="27"/>
  <c r="BV6" i="25"/>
  <c r="BV6" i="24"/>
  <c r="BV6" i="30"/>
  <c r="BV6" i="26"/>
  <c r="BV6" i="31"/>
  <c r="BV6" i="21"/>
  <c r="DV6" i="21" s="1"/>
  <c r="BV6" i="20"/>
  <c r="DV6" i="20" s="1"/>
  <c r="BV6" i="17"/>
  <c r="DV6" i="17" s="1"/>
  <c r="BV6" i="19"/>
  <c r="DV6" i="19" s="1"/>
  <c r="BV6" i="23"/>
  <c r="DV6" i="23" s="1"/>
  <c r="BV6" i="22"/>
  <c r="DV6" i="22" s="1"/>
  <c r="BV6" i="18"/>
  <c r="DV6" i="18" s="1"/>
  <c r="BV6" i="60"/>
  <c r="DV6" i="60" s="1"/>
  <c r="DQ16" i="28"/>
  <c r="R16" i="28"/>
  <c r="DP14" i="31"/>
  <c r="Q14" i="31"/>
  <c r="AB7" i="18"/>
  <c r="DO28" i="31"/>
  <c r="P28" i="31"/>
  <c r="S27" i="28"/>
  <c r="DR27" i="28"/>
  <c r="R4" i="61"/>
  <c r="R4" i="78" s="1"/>
  <c r="X9" i="22"/>
  <c r="O28" i="33"/>
  <c r="DN28" i="33"/>
  <c r="V9" i="25"/>
  <c r="DU9" i="25"/>
  <c r="AI17" i="60"/>
  <c r="AA5" i="17"/>
  <c r="L16" i="34"/>
  <c r="DK16" i="34"/>
  <c r="BV20" i="59"/>
  <c r="BV20" i="58"/>
  <c r="BV20" i="57"/>
  <c r="BV20" i="56"/>
  <c r="BV20" i="55"/>
  <c r="BV20" i="53"/>
  <c r="BV20" i="54"/>
  <c r="BV20" i="52"/>
  <c r="BV20" i="50"/>
  <c r="BV20" i="51"/>
  <c r="BV20" i="49"/>
  <c r="BV20" i="48"/>
  <c r="BV20" i="47"/>
  <c r="BV20" i="46"/>
  <c r="BV20" i="44"/>
  <c r="BV20" i="45"/>
  <c r="BV20" i="40"/>
  <c r="BV20" i="43"/>
  <c r="BV20" i="41"/>
  <c r="BV20" i="42"/>
  <c r="BV20" i="36"/>
  <c r="BV20" i="38"/>
  <c r="BV20" i="37"/>
  <c r="BV20" i="39"/>
  <c r="BV20" i="35"/>
  <c r="BV20" i="33"/>
  <c r="BV20" i="34"/>
  <c r="BV20" i="24"/>
  <c r="BV20" i="23"/>
  <c r="DV20" i="23" s="1"/>
  <c r="BV20" i="31"/>
  <c r="BV20" i="30"/>
  <c r="BV20" i="27"/>
  <c r="BV20" i="25"/>
  <c r="BV20" i="32"/>
  <c r="BV20" i="28"/>
  <c r="BV20" i="26"/>
  <c r="BV20" i="21"/>
  <c r="DV20" i="21" s="1"/>
  <c r="BV20" i="18"/>
  <c r="DV20" i="18" s="1"/>
  <c r="BV20" i="17"/>
  <c r="DV20" i="17" s="1"/>
  <c r="BV20" i="22"/>
  <c r="DV20" i="22" s="1"/>
  <c r="BV20" i="19"/>
  <c r="DV20" i="19" s="1"/>
  <c r="BV20" i="20"/>
  <c r="DV20" i="20" s="1"/>
  <c r="BV20" i="60"/>
  <c r="DV20" i="60" s="1"/>
  <c r="W28" i="24"/>
  <c r="DK24" i="36"/>
  <c r="L24" i="36"/>
  <c r="AM6" i="60"/>
  <c r="DG19" i="40"/>
  <c r="H19" i="40"/>
  <c r="D16" i="40"/>
  <c r="E16" i="40" s="1"/>
  <c r="H13" i="40"/>
  <c r="DG13" i="40"/>
  <c r="DG22" i="39"/>
  <c r="H22" i="39"/>
  <c r="S21" i="61"/>
  <c r="J13" i="37"/>
  <c r="DI13" i="37"/>
  <c r="P18" i="31"/>
  <c r="DO18" i="31"/>
  <c r="DN9" i="33"/>
  <c r="O9" i="33"/>
  <c r="AA19" i="19"/>
  <c r="R10" i="28"/>
  <c r="DQ10" i="28"/>
  <c r="L22" i="35"/>
  <c r="DK22" i="35"/>
  <c r="S7" i="61"/>
  <c r="DS11" i="26"/>
  <c r="T11" i="26"/>
  <c r="DM27" i="34"/>
  <c r="N27" i="34"/>
  <c r="AB26" i="17"/>
  <c r="X6" i="22"/>
  <c r="AB17" i="19"/>
  <c r="V11" i="25"/>
  <c r="DU11" i="25"/>
  <c r="DU5" i="24"/>
  <c r="V5" i="24"/>
  <c r="BV12" i="59"/>
  <c r="BV12" i="58"/>
  <c r="BV12" i="57"/>
  <c r="BV12" i="56"/>
  <c r="BV12" i="54"/>
  <c r="BV12" i="55"/>
  <c r="BV12" i="53"/>
  <c r="BV12" i="52"/>
  <c r="BV12" i="50"/>
  <c r="BV12" i="51"/>
  <c r="BV12" i="48"/>
  <c r="BV12" i="49"/>
  <c r="BV12" i="45"/>
  <c r="BV12" i="44"/>
  <c r="BV12" i="47"/>
  <c r="BV12" i="46"/>
  <c r="BV12" i="43"/>
  <c r="BV12" i="42"/>
  <c r="BV12" i="41"/>
  <c r="BV12" i="40"/>
  <c r="BV12" i="39"/>
  <c r="BV12" i="38"/>
  <c r="BV12" i="37"/>
  <c r="BV12" i="36"/>
  <c r="BV12" i="33"/>
  <c r="BV12" i="34"/>
  <c r="BV12" i="32"/>
  <c r="BV12" i="35"/>
  <c r="BV12" i="31"/>
  <c r="BV12" i="30"/>
  <c r="BV12" i="26"/>
  <c r="BV12" i="25"/>
  <c r="BV12" i="24"/>
  <c r="DV12" i="24" s="1"/>
  <c r="BV12" i="27"/>
  <c r="BV12" i="28"/>
  <c r="BV12" i="23"/>
  <c r="DV12" i="23" s="1"/>
  <c r="BV12" i="18"/>
  <c r="DV12" i="18" s="1"/>
  <c r="BV12" i="22"/>
  <c r="DV12" i="22" s="1"/>
  <c r="BV12" i="19"/>
  <c r="DV12" i="19" s="1"/>
  <c r="BV12" i="21"/>
  <c r="DV12" i="21" s="1"/>
  <c r="BV12" i="17"/>
  <c r="DV12" i="17" s="1"/>
  <c r="BV12" i="20"/>
  <c r="DV12" i="20" s="1"/>
  <c r="BV12" i="60"/>
  <c r="DV12" i="60" s="1"/>
  <c r="DU30" i="22"/>
  <c r="W27" i="24"/>
  <c r="Q20" i="30"/>
  <c r="DP20" i="30"/>
  <c r="R14" i="28"/>
  <c r="DQ14" i="28"/>
  <c r="AA24" i="20"/>
  <c r="DM11" i="34"/>
  <c r="N11" i="34"/>
  <c r="T25" i="26"/>
  <c r="DS25" i="26"/>
  <c r="AH22" i="60"/>
  <c r="AH10" i="60"/>
  <c r="BV27" i="59"/>
  <c r="BV27" i="58"/>
  <c r="BV27" i="57"/>
  <c r="BV27" i="56"/>
  <c r="BV27" i="55"/>
  <c r="BV27" i="53"/>
  <c r="BV27" i="54"/>
  <c r="BV27" i="51"/>
  <c r="BV27" i="52"/>
  <c r="BV27" i="49"/>
  <c r="BV27" i="50"/>
  <c r="BV27" i="48"/>
  <c r="BV27" i="47"/>
  <c r="BV27" i="45"/>
  <c r="BV27" i="44"/>
  <c r="BV27" i="46"/>
  <c r="BV27" i="41"/>
  <c r="BV27" i="43"/>
  <c r="BV27" i="40"/>
  <c r="BV27" i="42"/>
  <c r="BV27" i="39"/>
  <c r="BV27" i="38"/>
  <c r="BV27" i="37"/>
  <c r="BV27" i="36"/>
  <c r="BV27" i="35"/>
  <c r="BV27" i="33"/>
  <c r="BV27" i="34"/>
  <c r="BV27" i="32"/>
  <c r="BV27" i="30"/>
  <c r="BV27" i="28"/>
  <c r="BV27" i="26"/>
  <c r="BV27" i="25"/>
  <c r="BV27" i="31"/>
  <c r="BV27" i="27"/>
  <c r="BV27" i="24"/>
  <c r="DV27" i="24" s="1"/>
  <c r="BV27" i="23"/>
  <c r="DV27" i="23" s="1"/>
  <c r="BV27" i="19"/>
  <c r="DV27" i="19" s="1"/>
  <c r="BV27" i="18"/>
  <c r="DV27" i="18" s="1"/>
  <c r="BV27" i="21"/>
  <c r="DV27" i="21" s="1"/>
  <c r="BV27" i="20"/>
  <c r="DV27" i="20" s="1"/>
  <c r="BV27" i="17"/>
  <c r="DV27" i="17" s="1"/>
  <c r="BV27" i="22"/>
  <c r="DV27" i="22" s="1"/>
  <c r="BV27" i="60"/>
  <c r="DV27" i="60" s="1"/>
  <c r="K22" i="36"/>
  <c r="DJ22" i="36"/>
  <c r="G6" i="40"/>
  <c r="DF6" i="40"/>
  <c r="I20" i="38"/>
  <c r="DH20" i="38"/>
  <c r="DG29" i="37"/>
  <c r="B11" i="42"/>
  <c r="C11" i="41"/>
  <c r="D11" i="41" s="1"/>
  <c r="E11" i="41" s="1"/>
  <c r="I22" i="38"/>
  <c r="DH22" i="38"/>
  <c r="T7" i="26"/>
  <c r="DS7" i="26"/>
  <c r="W25" i="23"/>
  <c r="AC25" i="17"/>
  <c r="DL20" i="35"/>
  <c r="M20" i="35"/>
  <c r="Q8" i="31"/>
  <c r="DP8" i="31"/>
  <c r="DS8" i="27"/>
  <c r="T8" i="27"/>
  <c r="Q29" i="26"/>
  <c r="R4" i="26"/>
  <c r="DQ4" i="26"/>
  <c r="DQ29" i="26" s="1"/>
  <c r="Z6" i="20"/>
  <c r="O7" i="32"/>
  <c r="DN7" i="32"/>
  <c r="DM22" i="33"/>
  <c r="N22" i="33"/>
  <c r="S10" i="61"/>
  <c r="Z16" i="20"/>
  <c r="S28" i="28"/>
  <c r="DR28" i="28"/>
  <c r="DK23" i="36"/>
  <c r="L23" i="36"/>
  <c r="Z25" i="20"/>
  <c r="AA14" i="19"/>
  <c r="M19" i="34"/>
  <c r="DL19" i="34"/>
  <c r="R27" i="30"/>
  <c r="DQ27" i="30"/>
  <c r="AL4" i="60"/>
  <c r="J11" i="38"/>
  <c r="DI11" i="38"/>
  <c r="BV18" i="59"/>
  <c r="BV18" i="58"/>
  <c r="BV18" i="57"/>
  <c r="BV18" i="56"/>
  <c r="BV18" i="55"/>
  <c r="BV18" i="53"/>
  <c r="BV18" i="54"/>
  <c r="BV18" i="51"/>
  <c r="BV18" i="52"/>
  <c r="BV18" i="50"/>
  <c r="BV18" i="49"/>
  <c r="BV18" i="48"/>
  <c r="BV18" i="45"/>
  <c r="BV18" i="44"/>
  <c r="BV18" i="47"/>
  <c r="BV18" i="46"/>
  <c r="BV18" i="43"/>
  <c r="BV18" i="42"/>
  <c r="BV18" i="41"/>
  <c r="BV18" i="40"/>
  <c r="BV18" i="38"/>
  <c r="BV18" i="36"/>
  <c r="BV18" i="37"/>
  <c r="BV18" i="39"/>
  <c r="BV18" i="33"/>
  <c r="BV18" i="35"/>
  <c r="BV18" i="34"/>
  <c r="BV18" i="28"/>
  <c r="BV18" i="27"/>
  <c r="BV18" i="25"/>
  <c r="BV18" i="24"/>
  <c r="BV18" i="23"/>
  <c r="DV18" i="23" s="1"/>
  <c r="BV18" i="32"/>
  <c r="BV18" i="31"/>
  <c r="BV18" i="30"/>
  <c r="BV18" i="26"/>
  <c r="BV18" i="22"/>
  <c r="DV18" i="22" s="1"/>
  <c r="BV18" i="19"/>
  <c r="DV18" i="19" s="1"/>
  <c r="BV18" i="20"/>
  <c r="DV18" i="20" s="1"/>
  <c r="BV18" i="18"/>
  <c r="DV18" i="18" s="1"/>
  <c r="BV18" i="17"/>
  <c r="DV18" i="17" s="1"/>
  <c r="BV18" i="21"/>
  <c r="DV18" i="21" s="1"/>
  <c r="BV18" i="60"/>
  <c r="DV18" i="60" s="1"/>
  <c r="AB18" i="17"/>
  <c r="DK20" i="36"/>
  <c r="L20" i="36"/>
  <c r="S28" i="61"/>
  <c r="P15" i="32"/>
  <c r="DO15" i="32"/>
  <c r="DQ17" i="30"/>
  <c r="R17" i="30"/>
  <c r="T10" i="26"/>
  <c r="DS10" i="26"/>
  <c r="AA17" i="20"/>
  <c r="DI9" i="38"/>
  <c r="J9" i="38"/>
  <c r="DG12" i="40"/>
  <c r="H12" i="40"/>
  <c r="AB8" i="17"/>
  <c r="AB24" i="19"/>
  <c r="AA6" i="17"/>
  <c r="J20" i="37"/>
  <c r="DI20" i="37"/>
  <c r="DR8" i="28"/>
  <c r="S8" i="28"/>
  <c r="Y15" i="22"/>
  <c r="R13" i="28"/>
  <c r="DQ13" i="28"/>
  <c r="DT7" i="25"/>
  <c r="U7" i="25"/>
  <c r="DL7" i="34"/>
  <c r="M7" i="34"/>
  <c r="S22" i="61"/>
  <c r="AA15" i="18"/>
  <c r="X23" i="23"/>
  <c r="Q21" i="30"/>
  <c r="DP21" i="30"/>
  <c r="I19" i="39"/>
  <c r="DH19" i="39"/>
  <c r="AB25" i="18"/>
  <c r="AI15" i="60"/>
  <c r="BV9" i="59"/>
  <c r="BV9" i="58"/>
  <c r="BV9" i="57"/>
  <c r="BV9" i="56"/>
  <c r="BV9" i="55"/>
  <c r="BV9" i="54"/>
  <c r="BV9" i="52"/>
  <c r="BV9" i="53"/>
  <c r="BV9" i="50"/>
  <c r="BV9" i="51"/>
  <c r="BV9" i="48"/>
  <c r="BV9" i="49"/>
  <c r="BV9" i="46"/>
  <c r="BV9" i="45"/>
  <c r="BV9" i="44"/>
  <c r="BV9" i="47"/>
  <c r="BV9" i="41"/>
  <c r="BV9" i="40"/>
  <c r="BV9" i="43"/>
  <c r="BV9" i="42"/>
  <c r="BV9" i="37"/>
  <c r="BV9" i="36"/>
  <c r="BV9" i="39"/>
  <c r="BV9" i="38"/>
  <c r="BV9" i="34"/>
  <c r="BV9" i="33"/>
  <c r="BV9" i="32"/>
  <c r="BV9" i="35"/>
  <c r="BV9" i="31"/>
  <c r="BV9" i="24"/>
  <c r="DV9" i="24" s="1"/>
  <c r="BV9" i="27"/>
  <c r="BV9" i="26"/>
  <c r="BV9" i="25"/>
  <c r="BV9" i="30"/>
  <c r="BV9" i="28"/>
  <c r="BV9" i="23"/>
  <c r="DV9" i="23" s="1"/>
  <c r="BV9" i="21"/>
  <c r="DV9" i="21" s="1"/>
  <c r="BV9" i="22"/>
  <c r="DV9" i="22" s="1"/>
  <c r="BV9" i="17"/>
  <c r="DV9" i="17" s="1"/>
  <c r="BV9" i="20"/>
  <c r="DV9" i="20" s="1"/>
  <c r="BV9" i="19"/>
  <c r="DV9" i="19" s="1"/>
  <c r="BV9" i="18"/>
  <c r="DV9" i="18" s="1"/>
  <c r="BV9" i="60"/>
  <c r="DV9" i="60" s="1"/>
  <c r="U14" i="26"/>
  <c r="DT14" i="26"/>
  <c r="DS6" i="26"/>
  <c r="T6" i="26"/>
  <c r="AA23" i="20"/>
  <c r="S17" i="61"/>
  <c r="DN8" i="33"/>
  <c r="O8" i="33"/>
  <c r="Y20" i="21"/>
  <c r="Q12" i="31"/>
  <c r="DP12" i="31"/>
  <c r="W22" i="23"/>
  <c r="Y29" i="18"/>
  <c r="Z4" i="18"/>
  <c r="DQ26" i="30"/>
  <c r="R26" i="30"/>
  <c r="AI26" i="60"/>
  <c r="L6" i="35"/>
  <c r="DK6" i="35"/>
  <c r="DU30" i="21"/>
  <c r="Y16" i="21"/>
  <c r="Y6" i="21"/>
  <c r="DU10" i="24"/>
  <c r="V10" i="24"/>
  <c r="DQ9" i="30"/>
  <c r="R9" i="30"/>
  <c r="AB8" i="19"/>
  <c r="DR5" i="27"/>
  <c r="S5" i="27"/>
  <c r="Z22" i="20"/>
  <c r="AA12" i="20"/>
  <c r="DR6" i="27"/>
  <c r="S6" i="27"/>
  <c r="DS15" i="27"/>
  <c r="T15" i="27"/>
  <c r="Y21" i="22"/>
  <c r="D4" i="38"/>
  <c r="E4" i="38" s="1"/>
  <c r="C29" i="38"/>
  <c r="DH6" i="38"/>
  <c r="I6" i="38"/>
  <c r="DT5" i="25"/>
  <c r="U5" i="25"/>
  <c r="X19" i="23"/>
  <c r="I11" i="39"/>
  <c r="DH11" i="39"/>
  <c r="BV5" i="59"/>
  <c r="BV5" i="58"/>
  <c r="BV5" i="57"/>
  <c r="BV5" i="56"/>
  <c r="BV5" i="55"/>
  <c r="BV5" i="54"/>
  <c r="BV5" i="52"/>
  <c r="BV5" i="53"/>
  <c r="BV5" i="50"/>
  <c r="BV5" i="51"/>
  <c r="BV5" i="49"/>
  <c r="BV5" i="48"/>
  <c r="BV5" i="47"/>
  <c r="BV5" i="46"/>
  <c r="BV5" i="45"/>
  <c r="BV5" i="44"/>
  <c r="BV5" i="41"/>
  <c r="BV5" i="40"/>
  <c r="BV5" i="42"/>
  <c r="BV5" i="43"/>
  <c r="BV5" i="38"/>
  <c r="BV5" i="39"/>
  <c r="BV5" i="37"/>
  <c r="BV5" i="35"/>
  <c r="BV5" i="33"/>
  <c r="BV5" i="36"/>
  <c r="BV5" i="34"/>
  <c r="BV5" i="31"/>
  <c r="BV5" i="26"/>
  <c r="BV5" i="28"/>
  <c r="BV5" i="32"/>
  <c r="BV5" i="27"/>
  <c r="BV5" i="24"/>
  <c r="BV5" i="30"/>
  <c r="BV5" i="25"/>
  <c r="BV5" i="23"/>
  <c r="DV5" i="23" s="1"/>
  <c r="BV5" i="21"/>
  <c r="DV5" i="21" s="1"/>
  <c r="BV5" i="20"/>
  <c r="DV5" i="20" s="1"/>
  <c r="BV5" i="19"/>
  <c r="DV5" i="19" s="1"/>
  <c r="BV5" i="17"/>
  <c r="DV5" i="17" s="1"/>
  <c r="BV5" i="22"/>
  <c r="DV5" i="22" s="1"/>
  <c r="BV5" i="18"/>
  <c r="DV5" i="18" s="1"/>
  <c r="BV5" i="60"/>
  <c r="DV5" i="60" s="1"/>
  <c r="Z24" i="21"/>
  <c r="Y10" i="21"/>
  <c r="Z12" i="21"/>
  <c r="DT25" i="25"/>
  <c r="U25" i="25"/>
  <c r="Z11" i="21"/>
  <c r="Y7" i="21"/>
  <c r="Y18" i="20"/>
  <c r="X18" i="21"/>
  <c r="DN11" i="33"/>
  <c r="O11" i="33"/>
  <c r="AC27" i="17"/>
  <c r="S6" i="61"/>
  <c r="AA11" i="20"/>
  <c r="P20" i="32"/>
  <c r="DO20" i="32"/>
  <c r="DU14" i="25"/>
  <c r="V14" i="25"/>
  <c r="DU27" i="25"/>
  <c r="V27" i="25"/>
  <c r="AC24" i="17"/>
  <c r="BU4" i="59"/>
  <c r="BU4" i="58"/>
  <c r="BU4" i="57"/>
  <c r="BU4" i="56"/>
  <c r="BU4" i="55"/>
  <c r="BU4" i="54"/>
  <c r="BU4" i="52"/>
  <c r="BU4" i="53"/>
  <c r="BU4" i="51"/>
  <c r="BU4" i="50"/>
  <c r="BU4" i="49"/>
  <c r="BU4" i="48"/>
  <c r="BU4" i="47"/>
  <c r="BU4" i="46"/>
  <c r="BU4" i="45"/>
  <c r="BU4" i="44"/>
  <c r="BU4" i="40"/>
  <c r="BU4" i="42"/>
  <c r="BU4" i="43"/>
  <c r="BU4" i="41"/>
  <c r="BU4" i="39"/>
  <c r="BU4" i="38"/>
  <c r="BU4" i="37"/>
  <c r="BU4" i="35"/>
  <c r="BU4" i="33"/>
  <c r="BU4" i="36"/>
  <c r="BU4" i="34"/>
  <c r="BU4" i="28"/>
  <c r="BU4" i="27"/>
  <c r="BU4" i="32"/>
  <c r="BU4" i="30"/>
  <c r="BU4" i="25"/>
  <c r="BU4" i="24"/>
  <c r="BU4" i="31"/>
  <c r="BU4" i="26"/>
  <c r="BU4" i="20"/>
  <c r="DU4" i="20" s="1"/>
  <c r="DU29" i="20" s="1"/>
  <c r="BU4" i="19"/>
  <c r="DU4" i="19" s="1"/>
  <c r="DU29" i="19" s="1"/>
  <c r="BU4" i="18"/>
  <c r="DU4" i="18" s="1"/>
  <c r="DU29" i="18" s="1"/>
  <c r="BU4" i="17"/>
  <c r="DU4" i="17" s="1"/>
  <c r="DU29" i="17" s="1"/>
  <c r="BU4" i="22"/>
  <c r="DU4" i="22" s="1"/>
  <c r="DU29" i="22" s="1"/>
  <c r="BU4" i="23"/>
  <c r="BU4" i="21"/>
  <c r="DU4" i="21" s="1"/>
  <c r="DU29" i="21" s="1"/>
  <c r="BU4" i="60"/>
  <c r="DU4" i="60" s="1"/>
  <c r="DU29" i="60" s="1"/>
  <c r="AI19" i="60"/>
  <c r="DG16" i="39"/>
  <c r="H16" i="39"/>
  <c r="DK15" i="36"/>
  <c r="L15" i="36"/>
  <c r="BV11" i="59"/>
  <c r="BV11" i="58"/>
  <c r="BV11" i="57"/>
  <c r="BV11" i="56"/>
  <c r="BV11" i="55"/>
  <c r="BV11" i="54"/>
  <c r="BV11" i="52"/>
  <c r="BV11" i="53"/>
  <c r="BV11" i="51"/>
  <c r="BV11" i="50"/>
  <c r="BV11" i="48"/>
  <c r="BV11" i="49"/>
  <c r="BV11" i="46"/>
  <c r="BV11" i="45"/>
  <c r="BV11" i="44"/>
  <c r="BV11" i="47"/>
  <c r="BV11" i="41"/>
  <c r="BV11" i="40"/>
  <c r="BV11" i="43"/>
  <c r="BV11" i="42"/>
  <c r="BV11" i="39"/>
  <c r="BV11" i="38"/>
  <c r="BV11" i="37"/>
  <c r="BV11" i="36"/>
  <c r="BV11" i="35"/>
  <c r="BV11" i="33"/>
  <c r="BV11" i="34"/>
  <c r="BV11" i="28"/>
  <c r="BV11" i="30"/>
  <c r="BV11" i="26"/>
  <c r="BV11" i="24"/>
  <c r="DV11" i="24" s="1"/>
  <c r="BV11" i="32"/>
  <c r="BV11" i="31"/>
  <c r="BV11" i="27"/>
  <c r="BV11" i="25"/>
  <c r="BV11" i="20"/>
  <c r="DV11" i="20" s="1"/>
  <c r="BV11" i="23"/>
  <c r="DV11" i="23" s="1"/>
  <c r="BV11" i="18"/>
  <c r="DV11" i="18" s="1"/>
  <c r="BV11" i="22"/>
  <c r="DV11" i="22" s="1"/>
  <c r="BV11" i="21"/>
  <c r="DV11" i="21" s="1"/>
  <c r="BV11" i="17"/>
  <c r="DV11" i="17" s="1"/>
  <c r="BV11" i="19"/>
  <c r="DV11" i="19" s="1"/>
  <c r="BV11" i="60"/>
  <c r="DV11" i="60" s="1"/>
  <c r="DT9" i="26"/>
  <c r="U9" i="26"/>
  <c r="P22" i="31"/>
  <c r="DO22" i="31"/>
  <c r="M20" i="34"/>
  <c r="DL20" i="34"/>
  <c r="S20" i="61"/>
  <c r="P5" i="31"/>
  <c r="DO5" i="31"/>
  <c r="DI23" i="38"/>
  <c r="J23" i="38"/>
  <c r="Z8" i="21"/>
  <c r="DJ18" i="36"/>
  <c r="K18" i="36"/>
  <c r="M22" i="34"/>
  <c r="DL22" i="34"/>
  <c r="DT19" i="25"/>
  <c r="U19" i="25"/>
  <c r="Z7" i="20"/>
  <c r="BV25" i="59"/>
  <c r="BV25" i="58"/>
  <c r="BV25" i="57"/>
  <c r="BV25" i="56"/>
  <c r="BV25" i="55"/>
  <c r="BV25" i="53"/>
  <c r="BV25" i="54"/>
  <c r="BV25" i="52"/>
  <c r="BV25" i="51"/>
  <c r="BV25" i="49"/>
  <c r="BV25" i="50"/>
  <c r="BV25" i="48"/>
  <c r="BV25" i="47"/>
  <c r="BV25" i="45"/>
  <c r="BV25" i="46"/>
  <c r="BV25" i="44"/>
  <c r="BV25" i="43"/>
  <c r="BV25" i="41"/>
  <c r="BV25" i="42"/>
  <c r="BV25" i="40"/>
  <c r="BV25" i="37"/>
  <c r="BV25" i="36"/>
  <c r="BV25" i="39"/>
  <c r="BV25" i="38"/>
  <c r="BV25" i="35"/>
  <c r="BV25" i="32"/>
  <c r="BV25" i="33"/>
  <c r="BV25" i="34"/>
  <c r="BV25" i="31"/>
  <c r="BV25" i="27"/>
  <c r="BV25" i="26"/>
  <c r="BV25" i="23"/>
  <c r="DV25" i="23" s="1"/>
  <c r="BV25" i="30"/>
  <c r="BV25" i="25"/>
  <c r="BV25" i="24"/>
  <c r="BV25" i="28"/>
  <c r="BV25" i="21"/>
  <c r="DV25" i="21" s="1"/>
  <c r="BV25" i="20"/>
  <c r="DV25" i="20" s="1"/>
  <c r="BV25" i="19"/>
  <c r="DV25" i="19" s="1"/>
  <c r="BV25" i="17"/>
  <c r="DV25" i="17" s="1"/>
  <c r="BV25" i="22"/>
  <c r="DV25" i="22" s="1"/>
  <c r="BV25" i="18"/>
  <c r="DV25" i="18" s="1"/>
  <c r="BV25" i="60"/>
  <c r="DV25" i="60" s="1"/>
  <c r="X16" i="22"/>
  <c r="Z23" i="21"/>
  <c r="BV7" i="59"/>
  <c r="BV7" i="58"/>
  <c r="BV7" i="57"/>
  <c r="BV7" i="56"/>
  <c r="BV7" i="55"/>
  <c r="BV7" i="54"/>
  <c r="BV7" i="53"/>
  <c r="BV7" i="52"/>
  <c r="BV7" i="50"/>
  <c r="BV7" i="51"/>
  <c r="BV7" i="48"/>
  <c r="BV7" i="49"/>
  <c r="BV7" i="47"/>
  <c r="BV7" i="45"/>
  <c r="BV7" i="44"/>
  <c r="BV7" i="46"/>
  <c r="BV7" i="43"/>
  <c r="BV7" i="41"/>
  <c r="BV7" i="42"/>
  <c r="BV7" i="40"/>
  <c r="BV7" i="37"/>
  <c r="BV7" i="39"/>
  <c r="BV7" i="36"/>
  <c r="BV7" i="38"/>
  <c r="BV7" i="34"/>
  <c r="BV7" i="35"/>
  <c r="BV7" i="33"/>
  <c r="BV7" i="27"/>
  <c r="BV7" i="26"/>
  <c r="BV7" i="25"/>
  <c r="BV7" i="31"/>
  <c r="BV7" i="30"/>
  <c r="BV7" i="28"/>
  <c r="BV7" i="32"/>
  <c r="BV7" i="24"/>
  <c r="BV7" i="23"/>
  <c r="DV7" i="23" s="1"/>
  <c r="BV7" i="22"/>
  <c r="DV7" i="22" s="1"/>
  <c r="BV7" i="18"/>
  <c r="DV7" i="18" s="1"/>
  <c r="BV7" i="21"/>
  <c r="DV7" i="21" s="1"/>
  <c r="BV7" i="20"/>
  <c r="DV7" i="20" s="1"/>
  <c r="BV7" i="17"/>
  <c r="DV7" i="17" s="1"/>
  <c r="BV7" i="19"/>
  <c r="DV7" i="19" s="1"/>
  <c r="BV7" i="60"/>
  <c r="DV7" i="60" s="1"/>
  <c r="X8" i="23"/>
  <c r="AB22" i="17"/>
  <c r="O10" i="32"/>
  <c r="DN10" i="32"/>
  <c r="Q27" i="31"/>
  <c r="DP27" i="31"/>
  <c r="X5" i="22"/>
  <c r="J24" i="38"/>
  <c r="DI24" i="38"/>
  <c r="U15" i="26"/>
  <c r="DT15" i="26"/>
  <c r="DP15" i="30"/>
  <c r="Q15" i="30"/>
  <c r="S12" i="61"/>
  <c r="DU30" i="60"/>
  <c r="DU30" i="19"/>
  <c r="Y11" i="22"/>
  <c r="S26" i="28"/>
  <c r="DR26" i="28"/>
  <c r="DJ6" i="37"/>
  <c r="K6" i="37"/>
  <c r="AA22" i="18"/>
  <c r="X7" i="22"/>
  <c r="DU6" i="24"/>
  <c r="V6" i="24"/>
  <c r="BV23" i="59"/>
  <c r="BV23" i="58"/>
  <c r="BV23" i="57"/>
  <c r="BV23" i="56"/>
  <c r="BV23" i="55"/>
  <c r="BV23" i="54"/>
  <c r="BV23" i="53"/>
  <c r="BV23" i="52"/>
  <c r="BV23" i="51"/>
  <c r="BV23" i="50"/>
  <c r="BV23" i="47"/>
  <c r="BV23" i="48"/>
  <c r="BV23" i="49"/>
  <c r="BV23" i="45"/>
  <c r="BV23" i="46"/>
  <c r="BV23" i="44"/>
  <c r="BV23" i="43"/>
  <c r="BV23" i="41"/>
  <c r="BV23" i="40"/>
  <c r="BV23" i="42"/>
  <c r="BV23" i="37"/>
  <c r="BV23" i="39"/>
  <c r="BV23" i="38"/>
  <c r="BV23" i="36"/>
  <c r="BV23" i="32"/>
  <c r="BV23" i="35"/>
  <c r="BV23" i="34"/>
  <c r="BV23" i="33"/>
  <c r="BV23" i="27"/>
  <c r="BV23" i="25"/>
  <c r="BV23" i="23"/>
  <c r="DV23" i="23" s="1"/>
  <c r="BV23" i="26"/>
  <c r="BV23" i="24"/>
  <c r="DV23" i="24" s="1"/>
  <c r="BV23" i="31"/>
  <c r="BV23" i="28"/>
  <c r="BV23" i="30"/>
  <c r="BV23" i="19"/>
  <c r="DV23" i="19" s="1"/>
  <c r="BV23" i="18"/>
  <c r="DV23" i="18" s="1"/>
  <c r="BV23" i="17"/>
  <c r="DV23" i="17" s="1"/>
  <c r="BV23" i="22"/>
  <c r="DV23" i="22" s="1"/>
  <c r="BV23" i="21"/>
  <c r="DV23" i="21" s="1"/>
  <c r="BV23" i="20"/>
  <c r="DV23" i="20" s="1"/>
  <c r="BV23" i="60"/>
  <c r="DV23" i="60" s="1"/>
  <c r="DI27" i="38"/>
  <c r="J27" i="38"/>
  <c r="DR11" i="27"/>
  <c r="S11" i="27"/>
  <c r="DH13" i="38"/>
  <c r="I13" i="38"/>
  <c r="Z17" i="21"/>
  <c r="DS5" i="26"/>
  <c r="T5" i="26"/>
  <c r="DT20" i="25"/>
  <c r="U20" i="25"/>
  <c r="DO18" i="30"/>
  <c r="P18" i="30"/>
  <c r="S27" i="61"/>
  <c r="X9" i="23"/>
  <c r="DH5" i="37"/>
  <c r="I5" i="37"/>
  <c r="I4" i="37"/>
  <c r="DH4" i="37"/>
  <c r="E40" i="1"/>
  <c r="D31" i="6"/>
  <c r="X29" i="16"/>
  <c r="Y29" i="16"/>
  <c r="AF17" i="15"/>
  <c r="AF17" i="10"/>
  <c r="AG7" i="9"/>
  <c r="AG12" i="9" s="1"/>
  <c r="AF15" i="9"/>
  <c r="AF16" i="9"/>
  <c r="AF13" i="9"/>
  <c r="AF14" i="9"/>
  <c r="AE17" i="9"/>
  <c r="AG13" i="15"/>
  <c r="AG14" i="15"/>
  <c r="AG15" i="15"/>
  <c r="AG16" i="15"/>
  <c r="AH7" i="15"/>
  <c r="AH12" i="15" s="1"/>
  <c r="AG13" i="10"/>
  <c r="AG14" i="10"/>
  <c r="AG15" i="10"/>
  <c r="AG16" i="10"/>
  <c r="AH7" i="10"/>
  <c r="AH12" i="10" s="1"/>
  <c r="AA32" i="12"/>
  <c r="AA23" i="16" s="1"/>
  <c r="AA33" i="12"/>
  <c r="AA24" i="16" s="1"/>
  <c r="AA34" i="12"/>
  <c r="AA31" i="12"/>
  <c r="AA45" i="11"/>
  <c r="AA15" i="16" s="1"/>
  <c r="AA44" i="11"/>
  <c r="AA20" i="16" s="1"/>
  <c r="AA43" i="11"/>
  <c r="AA14" i="16" s="1"/>
  <c r="AA40" i="11"/>
  <c r="AA46" i="11"/>
  <c r="AA21" i="16" s="1"/>
  <c r="AA41" i="11"/>
  <c r="AA13" i="16" s="1"/>
  <c r="AA42" i="11"/>
  <c r="AA19" i="16" s="1"/>
  <c r="AA31" i="15"/>
  <c r="AA25" i="16" s="1"/>
  <c r="AA33" i="15"/>
  <c r="AA27" i="16" s="1"/>
  <c r="AA32" i="15"/>
  <c r="AA26" i="16" s="1"/>
  <c r="AA34" i="15"/>
  <c r="Z35" i="13"/>
  <c r="Z10" i="16"/>
  <c r="Z35" i="4"/>
  <c r="Z22" i="16"/>
  <c r="Z35" i="12"/>
  <c r="AA34" i="10"/>
  <c r="AA33" i="10"/>
  <c r="AA17" i="16" s="1"/>
  <c r="AA31" i="10"/>
  <c r="AA7" i="16" s="1"/>
  <c r="AA32" i="10"/>
  <c r="AA8" i="16" s="1"/>
  <c r="Z34" i="9"/>
  <c r="Z16" i="16"/>
  <c r="AA32" i="4"/>
  <c r="AA33" i="4"/>
  <c r="AA11" i="16" s="1"/>
  <c r="AA34" i="4"/>
  <c r="AA12" i="16" s="1"/>
  <c r="AA31" i="4"/>
  <c r="Z25" i="16"/>
  <c r="Z35" i="15"/>
  <c r="AA33" i="13"/>
  <c r="AA31" i="13"/>
  <c r="AA34" i="13"/>
  <c r="AA32" i="13"/>
  <c r="AF10" i="6"/>
  <c r="Z45" i="11"/>
  <c r="Z15" i="16" s="1"/>
  <c r="Z46" i="11"/>
  <c r="Z21" i="16" s="1"/>
  <c r="Z41" i="11"/>
  <c r="Z13" i="16" s="1"/>
  <c r="Z43" i="11"/>
  <c r="Z14" i="16" s="1"/>
  <c r="Z42" i="11"/>
  <c r="Z19" i="16" s="1"/>
  <c r="Z44" i="11"/>
  <c r="Z20" i="16" s="1"/>
  <c r="Z40" i="11"/>
  <c r="Z7" i="16"/>
  <c r="Z35" i="10"/>
  <c r="AI13" i="4"/>
  <c r="AH17" i="4"/>
  <c r="AI16" i="4"/>
  <c r="AI14" i="4"/>
  <c r="AJ7" i="4"/>
  <c r="AJ12" i="4" s="1"/>
  <c r="AJ15" i="4" s="1"/>
  <c r="AH17" i="13"/>
  <c r="AI13" i="13"/>
  <c r="AI14" i="13"/>
  <c r="AJ7" i="13"/>
  <c r="AJ12" i="13" s="1"/>
  <c r="AJ15" i="13" s="1"/>
  <c r="AI16" i="13"/>
  <c r="AI13" i="12"/>
  <c r="AH17" i="12"/>
  <c r="AI14" i="12"/>
  <c r="AI16" i="12"/>
  <c r="AJ7" i="12"/>
  <c r="AJ12" i="12" s="1"/>
  <c r="AJ15" i="12" s="1"/>
  <c r="AJ10" i="11"/>
  <c r="AJ15" i="11" s="1"/>
  <c r="AI21" i="11"/>
  <c r="AI18" i="11"/>
  <c r="AI20" i="11"/>
  <c r="AI19" i="11"/>
  <c r="AI22" i="11"/>
  <c r="AI16" i="11"/>
  <c r="AI17" i="11"/>
  <c r="AH23" i="11"/>
  <c r="AG22" i="6"/>
  <c r="AG3" i="6"/>
  <c r="AE15" i="5"/>
  <c r="AH15" i="6" s="1"/>
  <c r="AH14" i="6"/>
  <c r="AE19" i="5"/>
  <c r="AH19" i="6" s="1"/>
  <c r="AH7" i="6" s="1"/>
  <c r="AE21" i="5"/>
  <c r="AH21" i="6" s="1"/>
  <c r="AH9" i="6" s="1"/>
  <c r="AE20" i="5"/>
  <c r="AH20" i="6" s="1"/>
  <c r="AH8" i="6" s="1"/>
  <c r="AE16" i="5"/>
  <c r="AE17" i="5"/>
  <c r="AH17" i="6" s="1"/>
  <c r="AH5" i="6" s="1"/>
  <c r="AE18" i="5"/>
  <c r="AH18" i="6" s="1"/>
  <c r="AH6" i="6" s="1"/>
  <c r="AD22" i="5"/>
  <c r="AF10" i="5"/>
  <c r="AF14" i="5" s="1"/>
  <c r="AI14" i="6" s="1"/>
  <c r="C42" i="1"/>
  <c r="C33" i="6" s="1"/>
  <c r="D41" i="1"/>
  <c r="S5" i="78" l="1"/>
  <c r="DL30" i="32"/>
  <c r="G8" i="41"/>
  <c r="DF8" i="41"/>
  <c r="G28" i="41"/>
  <c r="DF28" i="41"/>
  <c r="G23" i="41"/>
  <c r="DF23" i="41"/>
  <c r="G5" i="41"/>
  <c r="DF5" i="41"/>
  <c r="G9" i="41"/>
  <c r="DF9" i="41"/>
  <c r="DF22" i="40"/>
  <c r="G22" i="40"/>
  <c r="DF24" i="41"/>
  <c r="G24" i="41"/>
  <c r="DF10" i="40"/>
  <c r="G10" i="40"/>
  <c r="DF18" i="40"/>
  <c r="G18" i="40"/>
  <c r="G17" i="41"/>
  <c r="DF17" i="41"/>
  <c r="DF7" i="40"/>
  <c r="G7" i="40"/>
  <c r="DF27" i="41"/>
  <c r="G27" i="41"/>
  <c r="F11" i="41"/>
  <c r="DT26" i="25"/>
  <c r="U26" i="25"/>
  <c r="DT19" i="24"/>
  <c r="U19" i="24"/>
  <c r="AF7" i="60"/>
  <c r="AE29" i="60"/>
  <c r="DN28" i="32"/>
  <c r="O28" i="32"/>
  <c r="H21" i="39"/>
  <c r="DG21" i="39"/>
  <c r="N16" i="32"/>
  <c r="DM16" i="32"/>
  <c r="G23" i="40"/>
  <c r="DL4" i="31"/>
  <c r="DL29" i="31" s="1"/>
  <c r="M4" i="31"/>
  <c r="L29" i="31"/>
  <c r="J16" i="36"/>
  <c r="DI16" i="36"/>
  <c r="DQ9" i="27"/>
  <c r="R9" i="27"/>
  <c r="DQ23" i="28"/>
  <c r="R23" i="28"/>
  <c r="K11" i="36"/>
  <c r="DJ11" i="36"/>
  <c r="H29" i="35"/>
  <c r="I4" i="35"/>
  <c r="DH4" i="35"/>
  <c r="DH29" i="35" s="1"/>
  <c r="U12" i="25"/>
  <c r="DT12" i="25"/>
  <c r="DR14" i="27"/>
  <c r="S14" i="27"/>
  <c r="DG15" i="39"/>
  <c r="H15" i="39"/>
  <c r="Q8" i="30"/>
  <c r="DP8" i="30"/>
  <c r="DR16" i="26"/>
  <c r="S16" i="26"/>
  <c r="DK5" i="33"/>
  <c r="L5" i="33"/>
  <c r="T4" i="23"/>
  <c r="S29" i="23"/>
  <c r="DS4" i="23"/>
  <c r="DS29" i="23" s="1"/>
  <c r="DS6" i="25"/>
  <c r="T6" i="25"/>
  <c r="DO26" i="31"/>
  <c r="P26" i="31"/>
  <c r="DG26" i="39"/>
  <c r="H26" i="39"/>
  <c r="DP25" i="30"/>
  <c r="Q25" i="30"/>
  <c r="L9" i="35"/>
  <c r="DK9" i="35"/>
  <c r="U14" i="24"/>
  <c r="DT14" i="24"/>
  <c r="DS28" i="26"/>
  <c r="T28" i="26"/>
  <c r="P5" i="30"/>
  <c r="DO5" i="30"/>
  <c r="G26" i="40"/>
  <c r="F26" i="40"/>
  <c r="DF26" i="40" s="1"/>
  <c r="DO24" i="31"/>
  <c r="P24" i="31"/>
  <c r="DM26" i="32"/>
  <c r="N26" i="32"/>
  <c r="M6" i="33"/>
  <c r="DL6" i="33"/>
  <c r="P19" i="31"/>
  <c r="DO19" i="31"/>
  <c r="M14" i="33"/>
  <c r="DL14" i="33"/>
  <c r="DP11" i="30"/>
  <c r="Q11" i="30"/>
  <c r="J25" i="36"/>
  <c r="DI25" i="36"/>
  <c r="DK6" i="34"/>
  <c r="L6" i="34"/>
  <c r="DT22" i="24"/>
  <c r="U22" i="24"/>
  <c r="K29" i="33"/>
  <c r="L4" i="33"/>
  <c r="DK4" i="33"/>
  <c r="O8" i="32"/>
  <c r="DN8" i="32"/>
  <c r="J29" i="34"/>
  <c r="DJ4" i="34"/>
  <c r="DJ29" i="34" s="1"/>
  <c r="K4" i="34"/>
  <c r="DL25" i="33"/>
  <c r="M25" i="33"/>
  <c r="L19" i="35"/>
  <c r="DK19" i="35"/>
  <c r="DQ24" i="28"/>
  <c r="R24" i="28"/>
  <c r="G20" i="40"/>
  <c r="DG18" i="37"/>
  <c r="DG30" i="37" s="1"/>
  <c r="H18" i="37"/>
  <c r="G29" i="37"/>
  <c r="I10" i="37"/>
  <c r="DH10" i="37"/>
  <c r="DK26" i="35"/>
  <c r="L26" i="35"/>
  <c r="W29" i="19"/>
  <c r="X4" i="19"/>
  <c r="DK23" i="35"/>
  <c r="L23" i="35"/>
  <c r="DQ30" i="26"/>
  <c r="G25" i="39"/>
  <c r="DT15" i="24"/>
  <c r="U15" i="24"/>
  <c r="DO4" i="27"/>
  <c r="DO29" i="27" s="1"/>
  <c r="P4" i="27"/>
  <c r="O29" i="27"/>
  <c r="O24" i="32"/>
  <c r="DN24" i="32"/>
  <c r="DL21" i="33"/>
  <c r="M21" i="33"/>
  <c r="N27" i="33"/>
  <c r="DM27" i="33"/>
  <c r="Z4" i="17"/>
  <c r="Y29" i="17"/>
  <c r="P20" i="31"/>
  <c r="DO20" i="31"/>
  <c r="G18" i="39"/>
  <c r="G12" i="41"/>
  <c r="F26" i="41"/>
  <c r="T19" i="26"/>
  <c r="DS19" i="26"/>
  <c r="L29" i="32"/>
  <c r="DL5" i="32"/>
  <c r="DL29" i="32" s="1"/>
  <c r="M5" i="32"/>
  <c r="M15" i="33"/>
  <c r="DL15" i="33"/>
  <c r="DJ12" i="36"/>
  <c r="K12" i="36"/>
  <c r="F6" i="41"/>
  <c r="DF6" i="41" s="1"/>
  <c r="DG14" i="39"/>
  <c r="H14" i="39"/>
  <c r="T16" i="25"/>
  <c r="DS16" i="25"/>
  <c r="DS30" i="25" s="1"/>
  <c r="Q7" i="28"/>
  <c r="DP7" i="28"/>
  <c r="N23" i="33"/>
  <c r="DM23" i="33"/>
  <c r="DO6" i="30"/>
  <c r="P6" i="30"/>
  <c r="F16" i="40"/>
  <c r="DF16" i="40" s="1"/>
  <c r="G5" i="39"/>
  <c r="R10" i="27"/>
  <c r="DQ10" i="27"/>
  <c r="R25" i="27"/>
  <c r="DQ25" i="27"/>
  <c r="DQ30" i="27" s="1"/>
  <c r="DT25" i="24"/>
  <c r="U25" i="24"/>
  <c r="P22" i="30"/>
  <c r="DO22" i="30"/>
  <c r="M26" i="33"/>
  <c r="DL26" i="33"/>
  <c r="U13" i="24"/>
  <c r="DT13" i="24"/>
  <c r="S20" i="27"/>
  <c r="DR20" i="27"/>
  <c r="U21" i="24"/>
  <c r="DT21" i="24"/>
  <c r="I19" i="37"/>
  <c r="DH19" i="37"/>
  <c r="T23" i="26"/>
  <c r="DS23" i="26"/>
  <c r="J9" i="37"/>
  <c r="DI9" i="37"/>
  <c r="DJ27" i="36"/>
  <c r="K27" i="36"/>
  <c r="P10" i="30"/>
  <c r="DO10" i="30"/>
  <c r="G8" i="40"/>
  <c r="F4" i="38"/>
  <c r="G5" i="40"/>
  <c r="F11" i="40"/>
  <c r="DF11" i="40" s="1"/>
  <c r="H20" i="39"/>
  <c r="DG20" i="39"/>
  <c r="DR17" i="26"/>
  <c r="S17" i="26"/>
  <c r="P17" i="31"/>
  <c r="DO17" i="31"/>
  <c r="M10" i="33"/>
  <c r="DL10" i="33"/>
  <c r="K18" i="35"/>
  <c r="DJ18" i="35"/>
  <c r="DJ30" i="35" s="1"/>
  <c r="DK14" i="35"/>
  <c r="L14" i="35"/>
  <c r="DR18" i="26"/>
  <c r="S18" i="26"/>
  <c r="O25" i="31"/>
  <c r="DN25" i="31"/>
  <c r="DN30" i="31" s="1"/>
  <c r="M16" i="33"/>
  <c r="DL16" i="33"/>
  <c r="P16" i="30"/>
  <c r="DO16" i="30"/>
  <c r="DH30" i="36"/>
  <c r="DR19" i="27"/>
  <c r="S19" i="27"/>
  <c r="N17" i="33"/>
  <c r="DM17" i="33"/>
  <c r="M24" i="34"/>
  <c r="DL24" i="34"/>
  <c r="Q25" i="28"/>
  <c r="DP25" i="28"/>
  <c r="G7" i="39"/>
  <c r="F25" i="40"/>
  <c r="DF25" i="40" s="1"/>
  <c r="H16" i="38"/>
  <c r="DG16" i="38"/>
  <c r="DG30" i="38" s="1"/>
  <c r="Q19" i="28"/>
  <c r="DP19" i="28"/>
  <c r="DL17" i="34"/>
  <c r="M17" i="34"/>
  <c r="DR26" i="27"/>
  <c r="S26" i="27"/>
  <c r="DI26" i="37"/>
  <c r="J26" i="37"/>
  <c r="DJ14" i="36"/>
  <c r="K14" i="36"/>
  <c r="DO15" i="31"/>
  <c r="P15" i="31"/>
  <c r="DK18" i="33"/>
  <c r="DK30" i="33" s="1"/>
  <c r="L18" i="33"/>
  <c r="DQ4" i="25"/>
  <c r="DQ29" i="25" s="1"/>
  <c r="Q29" i="25"/>
  <c r="R4" i="25"/>
  <c r="DK24" i="35"/>
  <c r="L24" i="35"/>
  <c r="DP20" i="28"/>
  <c r="Q20" i="28"/>
  <c r="M13" i="33"/>
  <c r="DL13" i="33"/>
  <c r="R17" i="28"/>
  <c r="DQ17" i="28"/>
  <c r="P7" i="30"/>
  <c r="DO7" i="30"/>
  <c r="DK30" i="34"/>
  <c r="DH29" i="37"/>
  <c r="DF30" i="40"/>
  <c r="T19" i="61"/>
  <c r="BX19" i="59" s="1"/>
  <c r="DG12" i="41"/>
  <c r="H12" i="41"/>
  <c r="H5" i="40"/>
  <c r="DG5" i="40"/>
  <c r="BX15" i="59"/>
  <c r="BX15" i="58"/>
  <c r="BX15" i="57"/>
  <c r="BX15" i="56"/>
  <c r="BX15" i="55"/>
  <c r="BX15" i="54"/>
  <c r="BX15" i="53"/>
  <c r="BX15" i="52"/>
  <c r="BX15" i="51"/>
  <c r="BX15" i="50"/>
  <c r="BX15" i="49"/>
  <c r="BX15" i="48"/>
  <c r="BX15" i="46"/>
  <c r="BX15" i="44"/>
  <c r="BX15" i="45"/>
  <c r="BX15" i="47"/>
  <c r="BX15" i="43"/>
  <c r="BX15" i="42"/>
  <c r="BX15" i="41"/>
  <c r="BX15" i="40"/>
  <c r="BX15" i="39"/>
  <c r="BX15" i="36"/>
  <c r="BX15" i="38"/>
  <c r="BX15" i="37"/>
  <c r="BX15" i="35"/>
  <c r="BX15" i="33"/>
  <c r="BX15" i="34"/>
  <c r="BX15" i="31"/>
  <c r="BX15" i="30"/>
  <c r="BX15" i="28"/>
  <c r="BX15" i="26"/>
  <c r="BX15" i="32"/>
  <c r="BX15" i="27"/>
  <c r="BX15" i="25"/>
  <c r="BX15" i="24"/>
  <c r="BX15" i="21"/>
  <c r="DX15" i="21" s="1"/>
  <c r="BX15" i="20"/>
  <c r="DX15" i="20" s="1"/>
  <c r="BX15" i="23"/>
  <c r="DX15" i="23" s="1"/>
  <c r="BX15" i="19"/>
  <c r="DX15" i="19" s="1"/>
  <c r="BX15" i="22"/>
  <c r="DX15" i="22" s="1"/>
  <c r="BX15" i="17"/>
  <c r="DX15" i="17" s="1"/>
  <c r="BX15" i="18"/>
  <c r="DX15" i="18" s="1"/>
  <c r="BX15" i="60"/>
  <c r="DX15" i="60" s="1"/>
  <c r="B13" i="42"/>
  <c r="C13" i="41"/>
  <c r="D13" i="41" s="1"/>
  <c r="E13" i="41" s="1"/>
  <c r="C20" i="41"/>
  <c r="D20" i="41" s="1"/>
  <c r="E20" i="41" s="1"/>
  <c r="B20" i="42"/>
  <c r="B25" i="42"/>
  <c r="C25" i="41"/>
  <c r="D25" i="41" s="1"/>
  <c r="E25" i="41" s="1"/>
  <c r="C22" i="41"/>
  <c r="D22" i="41" s="1"/>
  <c r="E22" i="41" s="1"/>
  <c r="F22" i="41" s="1"/>
  <c r="B22" i="42"/>
  <c r="C19" i="42"/>
  <c r="B19" i="43"/>
  <c r="B7" i="42"/>
  <c r="C7" i="41"/>
  <c r="D7" i="41" s="1"/>
  <c r="E7" i="41" s="1"/>
  <c r="C14" i="41"/>
  <c r="D14" i="41" s="1"/>
  <c r="E14" i="41" s="1"/>
  <c r="B14" i="42"/>
  <c r="B12" i="43"/>
  <c r="C12" i="42"/>
  <c r="D12" i="42" s="1"/>
  <c r="E12" i="42" s="1"/>
  <c r="C10" i="41"/>
  <c r="D10" i="41" s="1"/>
  <c r="E10" i="41" s="1"/>
  <c r="B10" i="42"/>
  <c r="C27" i="42"/>
  <c r="D27" i="42" s="1"/>
  <c r="E27" i="42" s="1"/>
  <c r="F27" i="42" s="1"/>
  <c r="B27" i="43"/>
  <c r="B21" i="43"/>
  <c r="C21" i="42"/>
  <c r="C15" i="42"/>
  <c r="B15" i="43"/>
  <c r="C23" i="42"/>
  <c r="D23" i="42" s="1"/>
  <c r="E23" i="42" s="1"/>
  <c r="B23" i="43"/>
  <c r="Y9" i="23"/>
  <c r="DS26" i="28"/>
  <c r="T26" i="28"/>
  <c r="BW12" i="59"/>
  <c r="BW12" i="58"/>
  <c r="BW12" i="57"/>
  <c r="BW12" i="56"/>
  <c r="BW12" i="54"/>
  <c r="BW12" i="55"/>
  <c r="BW12" i="53"/>
  <c r="BW12" i="52"/>
  <c r="BW12" i="50"/>
  <c r="BW12" i="51"/>
  <c r="BW12" i="48"/>
  <c r="BW12" i="49"/>
  <c r="BW12" i="47"/>
  <c r="BW12" i="46"/>
  <c r="BW12" i="45"/>
  <c r="BW12" i="44"/>
  <c r="BW12" i="43"/>
  <c r="BW12" i="42"/>
  <c r="BW12" i="41"/>
  <c r="BW12" i="40"/>
  <c r="BW12" i="39"/>
  <c r="BW12" i="38"/>
  <c r="BW12" i="37"/>
  <c r="BW12" i="36"/>
  <c r="BW12" i="34"/>
  <c r="BW12" i="35"/>
  <c r="BW12" i="33"/>
  <c r="BW12" i="27"/>
  <c r="BW12" i="28"/>
  <c r="BW12" i="32"/>
  <c r="BW12" i="31"/>
  <c r="BW12" i="30"/>
  <c r="BW12" i="26"/>
  <c r="BW12" i="25"/>
  <c r="BW12" i="24"/>
  <c r="BW12" i="22"/>
  <c r="DW12" i="22" s="1"/>
  <c r="BW12" i="19"/>
  <c r="DW12" i="19" s="1"/>
  <c r="BW12" i="21"/>
  <c r="DW12" i="21" s="1"/>
  <c r="BW12" i="20"/>
  <c r="DW12" i="20" s="1"/>
  <c r="BW12" i="23"/>
  <c r="DW12" i="23" s="1"/>
  <c r="BW12" i="18"/>
  <c r="DW12" i="18" s="1"/>
  <c r="BW12" i="17"/>
  <c r="DW12" i="17" s="1"/>
  <c r="BW12" i="60"/>
  <c r="DW12" i="60" s="1"/>
  <c r="Y5" i="22"/>
  <c r="DO10" i="32"/>
  <c r="P10" i="32"/>
  <c r="Y16" i="22"/>
  <c r="V19" i="25"/>
  <c r="DU19" i="25"/>
  <c r="DK18" i="36"/>
  <c r="L18" i="36"/>
  <c r="DJ23" i="38"/>
  <c r="K23" i="38"/>
  <c r="H24" i="41"/>
  <c r="DG24" i="41"/>
  <c r="BW20" i="59"/>
  <c r="BW20" i="58"/>
  <c r="BW20" i="57"/>
  <c r="BW20" i="56"/>
  <c r="BW20" i="55"/>
  <c r="BW20" i="53"/>
  <c r="BW20" i="54"/>
  <c r="BW20" i="52"/>
  <c r="BW20" i="50"/>
  <c r="BW20" i="51"/>
  <c r="BW20" i="49"/>
  <c r="BW20" i="48"/>
  <c r="BW20" i="44"/>
  <c r="BW20" i="45"/>
  <c r="BW20" i="47"/>
  <c r="BW20" i="46"/>
  <c r="BW20" i="43"/>
  <c r="BW20" i="41"/>
  <c r="BW20" i="42"/>
  <c r="BW20" i="40"/>
  <c r="BW20" i="38"/>
  <c r="BW20" i="37"/>
  <c r="BW20" i="39"/>
  <c r="BW20" i="36"/>
  <c r="BW20" i="34"/>
  <c r="BW20" i="32"/>
  <c r="BW20" i="35"/>
  <c r="BW20" i="33"/>
  <c r="BW20" i="31"/>
  <c r="BW20" i="30"/>
  <c r="BW20" i="27"/>
  <c r="BW20" i="25"/>
  <c r="BW20" i="28"/>
  <c r="BW20" i="26"/>
  <c r="BW20" i="24"/>
  <c r="BW20" i="23"/>
  <c r="DW20" i="23" s="1"/>
  <c r="BW20" i="22"/>
  <c r="DW20" i="22" s="1"/>
  <c r="BW20" i="19"/>
  <c r="DW20" i="19" s="1"/>
  <c r="BW20" i="20"/>
  <c r="DW20" i="20" s="1"/>
  <c r="BW20" i="21"/>
  <c r="DW20" i="21" s="1"/>
  <c r="BW20" i="18"/>
  <c r="DW20" i="18" s="1"/>
  <c r="BW20" i="17"/>
  <c r="DW20" i="17" s="1"/>
  <c r="BW20" i="60"/>
  <c r="DW20" i="60" s="1"/>
  <c r="V9" i="26"/>
  <c r="DU9" i="26"/>
  <c r="Y18" i="21"/>
  <c r="V25" i="25"/>
  <c r="DU25" i="25"/>
  <c r="Z10" i="21"/>
  <c r="Y19" i="23"/>
  <c r="H5" i="41"/>
  <c r="DG5" i="41"/>
  <c r="Z21" i="22"/>
  <c r="AA22" i="20"/>
  <c r="DR26" i="30"/>
  <c r="S26" i="30"/>
  <c r="DV30" i="23"/>
  <c r="DO8" i="33"/>
  <c r="P8" i="33"/>
  <c r="BW17" i="59"/>
  <c r="BW17" i="58"/>
  <c r="BW17" i="56"/>
  <c r="BW17" i="57"/>
  <c r="BW17" i="55"/>
  <c r="BW17" i="53"/>
  <c r="BW17" i="54"/>
  <c r="BW17" i="52"/>
  <c r="BW17" i="50"/>
  <c r="BW17" i="51"/>
  <c r="BW17" i="49"/>
  <c r="BW17" i="48"/>
  <c r="BW17" i="44"/>
  <c r="BW17" i="47"/>
  <c r="BW17" i="45"/>
  <c r="BW17" i="46"/>
  <c r="BW17" i="43"/>
  <c r="BW17" i="42"/>
  <c r="BW17" i="41"/>
  <c r="BW17" i="40"/>
  <c r="BW17" i="38"/>
  <c r="BW17" i="37"/>
  <c r="BW17" i="36"/>
  <c r="BW17" i="39"/>
  <c r="BW17" i="33"/>
  <c r="BW17" i="35"/>
  <c r="BW17" i="34"/>
  <c r="BW17" i="27"/>
  <c r="BW17" i="32"/>
  <c r="BW17" i="24"/>
  <c r="BW17" i="25"/>
  <c r="BW17" i="31"/>
  <c r="BW17" i="30"/>
  <c r="BW17" i="28"/>
  <c r="BW17" i="26"/>
  <c r="BW17" i="22"/>
  <c r="DW17" i="22" s="1"/>
  <c r="BW17" i="20"/>
  <c r="DW17" i="20" s="1"/>
  <c r="BW17" i="19"/>
  <c r="DW17" i="19" s="1"/>
  <c r="BW17" i="18"/>
  <c r="DW17" i="18" s="1"/>
  <c r="BW17" i="23"/>
  <c r="DW17" i="23" s="1"/>
  <c r="BW17" i="21"/>
  <c r="DW17" i="21" s="1"/>
  <c r="BW17" i="17"/>
  <c r="DW17" i="17" s="1"/>
  <c r="BW17" i="60"/>
  <c r="DW17" i="60" s="1"/>
  <c r="AC25" i="18"/>
  <c r="BW22" i="59"/>
  <c r="BW22" i="58"/>
  <c r="BW22" i="57"/>
  <c r="BW22" i="56"/>
  <c r="BW22" i="55"/>
  <c r="BW22" i="54"/>
  <c r="BW22" i="53"/>
  <c r="BW22" i="52"/>
  <c r="BW22" i="51"/>
  <c r="BW22" i="50"/>
  <c r="BW22" i="49"/>
  <c r="BW22" i="48"/>
  <c r="BW22" i="44"/>
  <c r="BW22" i="47"/>
  <c r="BW22" i="45"/>
  <c r="BW22" i="46"/>
  <c r="BW22" i="40"/>
  <c r="BW22" i="43"/>
  <c r="BW22" i="41"/>
  <c r="BW22" i="42"/>
  <c r="BW22" i="38"/>
  <c r="BW22" i="37"/>
  <c r="BW22" i="39"/>
  <c r="BW22" i="36"/>
  <c r="BW22" i="35"/>
  <c r="BW22" i="32"/>
  <c r="BW22" i="34"/>
  <c r="BW22" i="33"/>
  <c r="BW22" i="27"/>
  <c r="BW22" i="25"/>
  <c r="BW22" i="23"/>
  <c r="BW22" i="31"/>
  <c r="BW22" i="26"/>
  <c r="BW22" i="24"/>
  <c r="BW22" i="30"/>
  <c r="BW22" i="28"/>
  <c r="BW22" i="21"/>
  <c r="DW22" i="21" s="1"/>
  <c r="BW22" i="20"/>
  <c r="DW22" i="20" s="1"/>
  <c r="BW22" i="19"/>
  <c r="DW22" i="19" s="1"/>
  <c r="BW22" i="18"/>
  <c r="DW22" i="18" s="1"/>
  <c r="BW22" i="22"/>
  <c r="DW22" i="22" s="1"/>
  <c r="BW22" i="17"/>
  <c r="DW22" i="17" s="1"/>
  <c r="BW22" i="60"/>
  <c r="DW22" i="60" s="1"/>
  <c r="N7" i="34"/>
  <c r="DM7" i="34"/>
  <c r="T8" i="28"/>
  <c r="DS8" i="28"/>
  <c r="AC24" i="19"/>
  <c r="DR17" i="30"/>
  <c r="S17" i="30"/>
  <c r="BW28" i="59"/>
  <c r="BW28" i="58"/>
  <c r="BW28" i="57"/>
  <c r="BW28" i="56"/>
  <c r="BW28" i="55"/>
  <c r="BW28" i="54"/>
  <c r="BW28" i="53"/>
  <c r="BW28" i="52"/>
  <c r="BW28" i="51"/>
  <c r="BW28" i="49"/>
  <c r="BW28" i="50"/>
  <c r="BW28" i="47"/>
  <c r="BW28" i="48"/>
  <c r="BW28" i="46"/>
  <c r="BW28" i="45"/>
  <c r="BW28" i="44"/>
  <c r="BW28" i="42"/>
  <c r="BW28" i="41"/>
  <c r="BW28" i="40"/>
  <c r="BW28" i="43"/>
  <c r="BW28" i="37"/>
  <c r="BW28" i="39"/>
  <c r="BW28" i="38"/>
  <c r="BW28" i="36"/>
  <c r="BW28" i="35"/>
  <c r="BW28" i="34"/>
  <c r="BW28" i="32"/>
  <c r="BW28" i="33"/>
  <c r="BW28" i="27"/>
  <c r="BW28" i="26"/>
  <c r="BW28" i="25"/>
  <c r="BW28" i="24"/>
  <c r="DW28" i="24" s="1"/>
  <c r="BW28" i="23"/>
  <c r="DW28" i="23" s="1"/>
  <c r="BW28" i="28"/>
  <c r="BW28" i="31"/>
  <c r="BW28" i="30"/>
  <c r="BW28" i="22"/>
  <c r="DW28" i="22" s="1"/>
  <c r="BW28" i="19"/>
  <c r="DW28" i="19" s="1"/>
  <c r="BW28" i="18"/>
  <c r="DW28" i="18" s="1"/>
  <c r="BW28" i="21"/>
  <c r="DW28" i="21" s="1"/>
  <c r="BW28" i="20"/>
  <c r="DW28" i="20" s="1"/>
  <c r="BW28" i="17"/>
  <c r="DW28" i="17" s="1"/>
  <c r="BW28" i="60"/>
  <c r="DW28" i="60" s="1"/>
  <c r="AC18" i="17"/>
  <c r="DV30" i="17"/>
  <c r="K11" i="38"/>
  <c r="DJ11" i="38"/>
  <c r="AB14" i="19"/>
  <c r="AA25" i="20"/>
  <c r="T10" i="61"/>
  <c r="AD25" i="17"/>
  <c r="J22" i="38"/>
  <c r="DI22" i="38"/>
  <c r="DQ20" i="30"/>
  <c r="R20" i="30"/>
  <c r="AC17" i="19"/>
  <c r="M22" i="35"/>
  <c r="DL22" i="35"/>
  <c r="Q18" i="31"/>
  <c r="DP18" i="31"/>
  <c r="T21" i="61"/>
  <c r="I19" i="40"/>
  <c r="DH19" i="40"/>
  <c r="M24" i="36"/>
  <c r="DL24" i="36"/>
  <c r="X28" i="24"/>
  <c r="M16" i="34"/>
  <c r="DL16" i="34"/>
  <c r="AJ17" i="60"/>
  <c r="S4" i="61"/>
  <c r="S4" i="78" s="1"/>
  <c r="DS27" i="28"/>
  <c r="T27" i="28"/>
  <c r="AA15" i="20"/>
  <c r="Y27" i="23"/>
  <c r="DP10" i="31"/>
  <c r="Q10" i="31"/>
  <c r="AC24" i="18"/>
  <c r="U12" i="27"/>
  <c r="DT12" i="27"/>
  <c r="Q27" i="32"/>
  <c r="DP27" i="32"/>
  <c r="AD14" i="17"/>
  <c r="X26" i="23"/>
  <c r="S12" i="30"/>
  <c r="DR12" i="30"/>
  <c r="DM10" i="34"/>
  <c r="N10" i="34"/>
  <c r="T8" i="61"/>
  <c r="Z22" i="21"/>
  <c r="AA10" i="20"/>
  <c r="DQ11" i="31"/>
  <c r="R11" i="31"/>
  <c r="Q21" i="32"/>
  <c r="DP21" i="32"/>
  <c r="V10" i="25"/>
  <c r="DU10" i="25"/>
  <c r="AC27" i="18"/>
  <c r="BW19" i="59"/>
  <c r="BW19" i="58"/>
  <c r="BW19" i="57"/>
  <c r="BW19" i="56"/>
  <c r="BW19" i="55"/>
  <c r="BW19" i="53"/>
  <c r="BW19" i="54"/>
  <c r="BW19" i="52"/>
  <c r="BW19" i="51"/>
  <c r="BW19" i="50"/>
  <c r="BW19" i="48"/>
  <c r="BW19" i="49"/>
  <c r="BW19" i="47"/>
  <c r="BW19" i="46"/>
  <c r="BW19" i="45"/>
  <c r="BW19" i="44"/>
  <c r="BW19" i="42"/>
  <c r="BW19" i="40"/>
  <c r="BW19" i="43"/>
  <c r="BW19" i="41"/>
  <c r="BW19" i="38"/>
  <c r="BW19" i="36"/>
  <c r="BW19" i="37"/>
  <c r="BW19" i="39"/>
  <c r="BW19" i="33"/>
  <c r="BW19" i="32"/>
  <c r="BW19" i="35"/>
  <c r="BW19" i="34"/>
  <c r="BW19" i="26"/>
  <c r="BW19" i="24"/>
  <c r="BW19" i="23"/>
  <c r="DW19" i="23" s="1"/>
  <c r="BW19" i="31"/>
  <c r="BW19" i="30"/>
  <c r="BW19" i="28"/>
  <c r="BW19" i="27"/>
  <c r="BW19" i="25"/>
  <c r="BW19" i="21"/>
  <c r="DW19" i="21" s="1"/>
  <c r="BW19" i="18"/>
  <c r="DW19" i="18" s="1"/>
  <c r="BW19" i="17"/>
  <c r="DW19" i="17" s="1"/>
  <c r="BW19" i="22"/>
  <c r="DW19" i="22" s="1"/>
  <c r="BW19" i="20"/>
  <c r="DW19" i="20" s="1"/>
  <c r="BW19" i="19"/>
  <c r="DW19" i="19" s="1"/>
  <c r="BW19" i="60"/>
  <c r="DW19" i="60" s="1"/>
  <c r="I6" i="39"/>
  <c r="DH6" i="39"/>
  <c r="DG8" i="41"/>
  <c r="H8" i="41"/>
  <c r="T14" i="61"/>
  <c r="M21" i="36"/>
  <c r="DL21" i="36"/>
  <c r="V13" i="26"/>
  <c r="DU13" i="26"/>
  <c r="T18" i="61"/>
  <c r="AB26" i="20"/>
  <c r="AB8" i="18"/>
  <c r="J7" i="38"/>
  <c r="DI7" i="38"/>
  <c r="J27" i="39"/>
  <c r="DI27" i="39"/>
  <c r="D4" i="39"/>
  <c r="E4" i="39" s="1"/>
  <c r="F4" i="39" s="1"/>
  <c r="C29" i="39"/>
  <c r="D4" i="41"/>
  <c r="E4" i="41" s="1"/>
  <c r="F4" i="41" s="1"/>
  <c r="AA14" i="20"/>
  <c r="AJ23" i="60"/>
  <c r="DN23" i="34"/>
  <c r="O23" i="34"/>
  <c r="AJ9" i="60"/>
  <c r="AJ8" i="60"/>
  <c r="X29" i="20"/>
  <c r="Y4" i="20"/>
  <c r="Z28" i="22"/>
  <c r="DV8" i="25"/>
  <c r="W8" i="25"/>
  <c r="AB18" i="18"/>
  <c r="AA5" i="18"/>
  <c r="AC12" i="18"/>
  <c r="DJ16" i="37"/>
  <c r="K16" i="37"/>
  <c r="Q23" i="32"/>
  <c r="DP23" i="32"/>
  <c r="BW16" i="59"/>
  <c r="BW16" i="58"/>
  <c r="BW16" i="57"/>
  <c r="BW16" i="56"/>
  <c r="BW16" i="55"/>
  <c r="BW16" i="54"/>
  <c r="BW16" i="53"/>
  <c r="BW16" i="52"/>
  <c r="BW16" i="51"/>
  <c r="BW16" i="50"/>
  <c r="BW16" i="49"/>
  <c r="BW16" i="48"/>
  <c r="BW16" i="46"/>
  <c r="BW16" i="45"/>
  <c r="BW16" i="47"/>
  <c r="BW16" i="44"/>
  <c r="BW16" i="43"/>
  <c r="BW16" i="42"/>
  <c r="BW16" i="41"/>
  <c r="BW16" i="40"/>
  <c r="BW16" i="39"/>
  <c r="BW16" i="38"/>
  <c r="BW16" i="37"/>
  <c r="BW16" i="36"/>
  <c r="BW16" i="35"/>
  <c r="BW16" i="34"/>
  <c r="BW16" i="33"/>
  <c r="BW16" i="32"/>
  <c r="BW16" i="31"/>
  <c r="BW16" i="28"/>
  <c r="BW16" i="30"/>
  <c r="BW16" i="26"/>
  <c r="BW16" i="27"/>
  <c r="BW16" i="25"/>
  <c r="BW16" i="24"/>
  <c r="BW16" i="20"/>
  <c r="DW16" i="20" s="1"/>
  <c r="BW16" i="19"/>
  <c r="DW16" i="19" s="1"/>
  <c r="BW16" i="23"/>
  <c r="BW16" i="21"/>
  <c r="DW16" i="21" s="1"/>
  <c r="BW16" i="17"/>
  <c r="DW16" i="17" s="1"/>
  <c r="BW16" i="22"/>
  <c r="DW16" i="22" s="1"/>
  <c r="BW16" i="18"/>
  <c r="DW16" i="18" s="1"/>
  <c r="BW16" i="60"/>
  <c r="DW16" i="60" s="1"/>
  <c r="Y24" i="23"/>
  <c r="DK11" i="37"/>
  <c r="L11" i="37"/>
  <c r="DQ9" i="31"/>
  <c r="R9" i="31"/>
  <c r="DJ14" i="37"/>
  <c r="K14" i="37"/>
  <c r="Z13" i="21"/>
  <c r="DJ25" i="37"/>
  <c r="K25" i="37"/>
  <c r="N25" i="34"/>
  <c r="DM25" i="34"/>
  <c r="AC21" i="17"/>
  <c r="O6" i="32"/>
  <c r="DN6" i="32"/>
  <c r="Z14" i="22"/>
  <c r="I24" i="40"/>
  <c r="DH24" i="40"/>
  <c r="V13" i="25"/>
  <c r="DU13" i="25"/>
  <c r="AB21" i="19"/>
  <c r="DM13" i="35"/>
  <c r="N13" i="35"/>
  <c r="AC17" i="17"/>
  <c r="AB20" i="18"/>
  <c r="R13" i="30"/>
  <c r="DQ13" i="30"/>
  <c r="Z12" i="22"/>
  <c r="DO22" i="32"/>
  <c r="P22" i="32"/>
  <c r="AD12" i="17"/>
  <c r="AC13" i="17"/>
  <c r="AD7" i="17"/>
  <c r="AA19" i="20"/>
  <c r="BW23" i="59"/>
  <c r="BW23" i="58"/>
  <c r="BW23" i="57"/>
  <c r="BW23" i="56"/>
  <c r="BW23" i="55"/>
  <c r="BW23" i="54"/>
  <c r="BW23" i="53"/>
  <c r="BW23" i="52"/>
  <c r="BW23" i="51"/>
  <c r="BW23" i="50"/>
  <c r="BW23" i="49"/>
  <c r="BW23" i="47"/>
  <c r="BW23" i="48"/>
  <c r="BW23" i="46"/>
  <c r="BW23" i="44"/>
  <c r="BW23" i="45"/>
  <c r="BW23" i="42"/>
  <c r="BW23" i="43"/>
  <c r="BW23" i="41"/>
  <c r="BW23" i="40"/>
  <c r="BW23" i="39"/>
  <c r="BW23" i="38"/>
  <c r="BW23" i="36"/>
  <c r="BW23" i="37"/>
  <c r="BW23" i="35"/>
  <c r="BW23" i="34"/>
  <c r="BW23" i="33"/>
  <c r="BW23" i="26"/>
  <c r="BW23" i="24"/>
  <c r="DW23" i="24" s="1"/>
  <c r="BW23" i="31"/>
  <c r="BW23" i="28"/>
  <c r="BW23" i="30"/>
  <c r="BW23" i="32"/>
  <c r="BW23" i="27"/>
  <c r="BW23" i="25"/>
  <c r="BW23" i="23"/>
  <c r="DW23" i="23" s="1"/>
  <c r="BW23" i="22"/>
  <c r="DW23" i="22" s="1"/>
  <c r="BW23" i="21"/>
  <c r="DW23" i="21" s="1"/>
  <c r="BW23" i="20"/>
  <c r="DW23" i="20" s="1"/>
  <c r="BW23" i="19"/>
  <c r="DW23" i="19" s="1"/>
  <c r="BW23" i="18"/>
  <c r="DW23" i="18" s="1"/>
  <c r="BW23" i="17"/>
  <c r="DW23" i="17" s="1"/>
  <c r="BW23" i="60"/>
  <c r="DW23" i="60" s="1"/>
  <c r="I29" i="36"/>
  <c r="DI4" i="36"/>
  <c r="DI29" i="36" s="1"/>
  <c r="J4" i="36"/>
  <c r="DR9" i="28"/>
  <c r="S9" i="28"/>
  <c r="DP14" i="32"/>
  <c r="Q14" i="32"/>
  <c r="T25" i="61"/>
  <c r="M10" i="35"/>
  <c r="DL10" i="35"/>
  <c r="V12" i="26"/>
  <c r="DU12" i="26"/>
  <c r="X7" i="23"/>
  <c r="V20" i="26"/>
  <c r="DU20" i="26"/>
  <c r="DP7" i="31"/>
  <c r="Q7" i="31"/>
  <c r="R18" i="28"/>
  <c r="DQ18" i="28"/>
  <c r="AJ14" i="60"/>
  <c r="L12" i="37"/>
  <c r="DK12" i="37"/>
  <c r="DU18" i="25"/>
  <c r="V18" i="25"/>
  <c r="N5" i="34"/>
  <c r="DM5" i="34"/>
  <c r="J23" i="39"/>
  <c r="DI23" i="39"/>
  <c r="N15" i="35"/>
  <c r="DM15" i="35"/>
  <c r="M25" i="35"/>
  <c r="DL25" i="35"/>
  <c r="BW9" i="59"/>
  <c r="BW9" i="58"/>
  <c r="BW9" i="57"/>
  <c r="BW9" i="56"/>
  <c r="BW9" i="55"/>
  <c r="BW9" i="54"/>
  <c r="BW9" i="52"/>
  <c r="BW9" i="53"/>
  <c r="BW9" i="50"/>
  <c r="BW9" i="51"/>
  <c r="BW9" i="48"/>
  <c r="BW9" i="49"/>
  <c r="BW9" i="46"/>
  <c r="BW9" i="45"/>
  <c r="BW9" i="44"/>
  <c r="BW9" i="47"/>
  <c r="BW9" i="43"/>
  <c r="BW9" i="42"/>
  <c r="BW9" i="41"/>
  <c r="BW9" i="40"/>
  <c r="BW9" i="37"/>
  <c r="BW9" i="36"/>
  <c r="BW9" i="39"/>
  <c r="BW9" i="38"/>
  <c r="BW9" i="34"/>
  <c r="BW9" i="33"/>
  <c r="BW9" i="35"/>
  <c r="BW9" i="27"/>
  <c r="BW9" i="26"/>
  <c r="BW9" i="25"/>
  <c r="BW9" i="32"/>
  <c r="BW9" i="30"/>
  <c r="BW9" i="28"/>
  <c r="BW9" i="31"/>
  <c r="BW9" i="24"/>
  <c r="BW9" i="22"/>
  <c r="DW9" i="22" s="1"/>
  <c r="BW9" i="20"/>
  <c r="DW9" i="20" s="1"/>
  <c r="BW9" i="19"/>
  <c r="DW9" i="19" s="1"/>
  <c r="BW9" i="18"/>
  <c r="DW9" i="18" s="1"/>
  <c r="BW9" i="23"/>
  <c r="DW9" i="23" s="1"/>
  <c r="BW9" i="21"/>
  <c r="DW9" i="21" s="1"/>
  <c r="BW9" i="17"/>
  <c r="DW9" i="17" s="1"/>
  <c r="BW9" i="60"/>
  <c r="DW9" i="60" s="1"/>
  <c r="AJ12" i="60"/>
  <c r="DR24" i="30"/>
  <c r="S24" i="30"/>
  <c r="DM27" i="35"/>
  <c r="N27" i="35"/>
  <c r="V21" i="25"/>
  <c r="DU21" i="25"/>
  <c r="AB26" i="18"/>
  <c r="AC10" i="17"/>
  <c r="AC19" i="17"/>
  <c r="DP19" i="32"/>
  <c r="Q19" i="32"/>
  <c r="B29" i="41"/>
  <c r="DH17" i="40"/>
  <c r="I17" i="40"/>
  <c r="I28" i="40"/>
  <c r="DH28" i="40"/>
  <c r="T27" i="61"/>
  <c r="DT5" i="26"/>
  <c r="U5" i="26"/>
  <c r="DI13" i="38"/>
  <c r="J13" i="38"/>
  <c r="DJ27" i="38"/>
  <c r="K27" i="38"/>
  <c r="L6" i="37"/>
  <c r="DK6" i="37"/>
  <c r="AA7" i="20"/>
  <c r="H9" i="41"/>
  <c r="DG9" i="41"/>
  <c r="T20" i="61"/>
  <c r="DP22" i="31"/>
  <c r="Q22" i="31"/>
  <c r="DL15" i="36"/>
  <c r="M15" i="36"/>
  <c r="I16" i="39"/>
  <c r="DH16" i="39"/>
  <c r="AD24" i="17"/>
  <c r="DV27" i="25"/>
  <c r="W27" i="25"/>
  <c r="AD27" i="17"/>
  <c r="Z18" i="20"/>
  <c r="Z7" i="21"/>
  <c r="AA24" i="21"/>
  <c r="V5" i="25"/>
  <c r="DU5" i="25"/>
  <c r="J6" i="38"/>
  <c r="DI6" i="38"/>
  <c r="DT15" i="27"/>
  <c r="U15" i="27"/>
  <c r="AB12" i="20"/>
  <c r="DS5" i="27"/>
  <c r="T5" i="27"/>
  <c r="DV10" i="24"/>
  <c r="W10" i="24"/>
  <c r="Z16" i="21"/>
  <c r="DL6" i="35"/>
  <c r="M6" i="35"/>
  <c r="X22" i="23"/>
  <c r="DW22" i="23"/>
  <c r="Z20" i="21"/>
  <c r="T17" i="61"/>
  <c r="DI19" i="39"/>
  <c r="J19" i="39"/>
  <c r="Y23" i="23"/>
  <c r="T22" i="61"/>
  <c r="S13" i="28"/>
  <c r="DR13" i="28"/>
  <c r="AB6" i="17"/>
  <c r="AB17" i="20"/>
  <c r="DT10" i="26"/>
  <c r="U10" i="26"/>
  <c r="T28" i="61"/>
  <c r="S27" i="30"/>
  <c r="DR27" i="30"/>
  <c r="DS28" i="28"/>
  <c r="T28" i="28"/>
  <c r="BW10" i="59"/>
  <c r="BW10" i="58"/>
  <c r="BW10" i="57"/>
  <c r="BW10" i="56"/>
  <c r="BW10" i="55"/>
  <c r="BW10" i="54"/>
  <c r="BW10" i="52"/>
  <c r="BW10" i="53"/>
  <c r="BW10" i="50"/>
  <c r="BW10" i="51"/>
  <c r="BW10" i="49"/>
  <c r="BW10" i="48"/>
  <c r="BW10" i="47"/>
  <c r="BW10" i="46"/>
  <c r="BW10" i="45"/>
  <c r="BW10" i="44"/>
  <c r="BW10" i="41"/>
  <c r="BW10" i="40"/>
  <c r="BW10" i="43"/>
  <c r="BW10" i="42"/>
  <c r="BW10" i="39"/>
  <c r="BW10" i="38"/>
  <c r="BW10" i="37"/>
  <c r="BW10" i="36"/>
  <c r="BW10" i="34"/>
  <c r="BW10" i="32"/>
  <c r="BW10" i="35"/>
  <c r="BW10" i="33"/>
  <c r="BW10" i="30"/>
  <c r="BW10" i="28"/>
  <c r="BW10" i="31"/>
  <c r="BW10" i="26"/>
  <c r="BW10" i="25"/>
  <c r="BW10" i="24"/>
  <c r="BW10" i="27"/>
  <c r="BW10" i="19"/>
  <c r="DW10" i="19" s="1"/>
  <c r="BW10" i="20"/>
  <c r="DW10" i="20" s="1"/>
  <c r="BW10" i="18"/>
  <c r="DW10" i="18" s="1"/>
  <c r="BW10" i="17"/>
  <c r="DW10" i="17" s="1"/>
  <c r="BW10" i="23"/>
  <c r="DW10" i="23" s="1"/>
  <c r="BW10" i="22"/>
  <c r="DW10" i="22" s="1"/>
  <c r="BW10" i="21"/>
  <c r="DW10" i="21" s="1"/>
  <c r="BW10" i="60"/>
  <c r="DW10" i="60" s="1"/>
  <c r="DO7" i="32"/>
  <c r="P7" i="32"/>
  <c r="DR4" i="26"/>
  <c r="DR29" i="26" s="1"/>
  <c r="R29" i="26"/>
  <c r="S4" i="26"/>
  <c r="X25" i="23"/>
  <c r="H6" i="40"/>
  <c r="DG6" i="40"/>
  <c r="DK22" i="36"/>
  <c r="L22" i="36"/>
  <c r="AI10" i="60"/>
  <c r="DN27" i="34"/>
  <c r="O27" i="34"/>
  <c r="T7" i="61"/>
  <c r="DO9" i="33"/>
  <c r="P9" i="33"/>
  <c r="DO28" i="33"/>
  <c r="P28" i="33"/>
  <c r="Q28" i="31"/>
  <c r="DP28" i="31"/>
  <c r="DR16" i="28"/>
  <c r="S16" i="28"/>
  <c r="W16" i="24"/>
  <c r="DV16" i="24"/>
  <c r="Z23" i="22"/>
  <c r="X17" i="24"/>
  <c r="DW17" i="24"/>
  <c r="Z17" i="22"/>
  <c r="AB10" i="19"/>
  <c r="DI15" i="38"/>
  <c r="J15" i="38"/>
  <c r="DS22" i="27"/>
  <c r="T22" i="27"/>
  <c r="BW14" i="59"/>
  <c r="BW14" i="58"/>
  <c r="BW14" i="57"/>
  <c r="BW14" i="56"/>
  <c r="BW14" i="55"/>
  <c r="BW14" i="54"/>
  <c r="BW14" i="53"/>
  <c r="BW14" i="52"/>
  <c r="BW14" i="50"/>
  <c r="BW14" i="51"/>
  <c r="BW14" i="48"/>
  <c r="BW14" i="49"/>
  <c r="BW14" i="47"/>
  <c r="BW14" i="46"/>
  <c r="BW14" i="45"/>
  <c r="BW14" i="44"/>
  <c r="BW14" i="42"/>
  <c r="BW14" i="41"/>
  <c r="BW14" i="40"/>
  <c r="BW14" i="43"/>
  <c r="BW14" i="37"/>
  <c r="BW14" i="39"/>
  <c r="BW14" i="38"/>
  <c r="BW14" i="36"/>
  <c r="BW14" i="34"/>
  <c r="BW14" i="32"/>
  <c r="BW14" i="35"/>
  <c r="BW14" i="33"/>
  <c r="BW14" i="26"/>
  <c r="BW14" i="27"/>
  <c r="BW14" i="25"/>
  <c r="BW14" i="31"/>
  <c r="BW14" i="24"/>
  <c r="BW14" i="30"/>
  <c r="BW14" i="28"/>
  <c r="BW14" i="23"/>
  <c r="DW14" i="23" s="1"/>
  <c r="BW14" i="19"/>
  <c r="DW14" i="19" s="1"/>
  <c r="BW14" i="22"/>
  <c r="DW14" i="22" s="1"/>
  <c r="BW14" i="18"/>
  <c r="DW14" i="18" s="1"/>
  <c r="BW14" i="21"/>
  <c r="DW14" i="21" s="1"/>
  <c r="BW14" i="20"/>
  <c r="DW14" i="20" s="1"/>
  <c r="BW14" i="17"/>
  <c r="DW14" i="17" s="1"/>
  <c r="BW14" i="60"/>
  <c r="DW14" i="60" s="1"/>
  <c r="AA13" i="20"/>
  <c r="BW18" i="59"/>
  <c r="BW18" i="58"/>
  <c r="BW18" i="57"/>
  <c r="BW18" i="56"/>
  <c r="BW18" i="55"/>
  <c r="BW18" i="54"/>
  <c r="BW18" i="53"/>
  <c r="BW18" i="52"/>
  <c r="BW18" i="51"/>
  <c r="BW18" i="50"/>
  <c r="BW18" i="49"/>
  <c r="BW18" i="48"/>
  <c r="BW18" i="45"/>
  <c r="BW18" i="44"/>
  <c r="BW18" i="47"/>
  <c r="BW18" i="46"/>
  <c r="BW18" i="43"/>
  <c r="BW18" i="42"/>
  <c r="BW18" i="41"/>
  <c r="BW18" i="40"/>
  <c r="BW18" i="37"/>
  <c r="BW18" i="39"/>
  <c r="BW18" i="38"/>
  <c r="BW18" i="36"/>
  <c r="BW18" i="32"/>
  <c r="BW18" i="35"/>
  <c r="BW18" i="34"/>
  <c r="BW18" i="33"/>
  <c r="BW18" i="25"/>
  <c r="BW18" i="24"/>
  <c r="BW18" i="31"/>
  <c r="BW18" i="30"/>
  <c r="BW18" i="26"/>
  <c r="BW18" i="28"/>
  <c r="BW18" i="27"/>
  <c r="BW18" i="22"/>
  <c r="DW18" i="22" s="1"/>
  <c r="BW18" i="19"/>
  <c r="DW18" i="19" s="1"/>
  <c r="BW18" i="20"/>
  <c r="DW18" i="20" s="1"/>
  <c r="BW18" i="18"/>
  <c r="DW18" i="18" s="1"/>
  <c r="BW18" i="17"/>
  <c r="DW18" i="17" s="1"/>
  <c r="BW18" i="23"/>
  <c r="BW18" i="21"/>
  <c r="DW18" i="21" s="1"/>
  <c r="BW18" i="60"/>
  <c r="DW18" i="60" s="1"/>
  <c r="DR6" i="28"/>
  <c r="S6" i="28"/>
  <c r="DJ26" i="38"/>
  <c r="K26" i="38"/>
  <c r="W26" i="24"/>
  <c r="DV26" i="24"/>
  <c r="K8" i="38"/>
  <c r="DJ8" i="38"/>
  <c r="B29" i="40"/>
  <c r="DQ13" i="31"/>
  <c r="R13" i="31"/>
  <c r="Z20" i="22"/>
  <c r="DR21" i="28"/>
  <c r="S21" i="28"/>
  <c r="W4" i="22"/>
  <c r="V29" i="22"/>
  <c r="DO12" i="33"/>
  <c r="P12" i="33"/>
  <c r="AC9" i="19"/>
  <c r="DH15" i="40"/>
  <c r="I15" i="40"/>
  <c r="AB13" i="19"/>
  <c r="DQ23" i="31"/>
  <c r="R23" i="31"/>
  <c r="DT28" i="27"/>
  <c r="U28" i="27"/>
  <c r="BW24" i="59"/>
  <c r="BW24" i="58"/>
  <c r="BW24" i="57"/>
  <c r="BW24" i="56"/>
  <c r="BW24" i="55"/>
  <c r="BW24" i="54"/>
  <c r="BW24" i="53"/>
  <c r="BW24" i="51"/>
  <c r="BW24" i="52"/>
  <c r="BW24" i="49"/>
  <c r="BW24" i="50"/>
  <c r="BW24" i="48"/>
  <c r="BW24" i="47"/>
  <c r="BW24" i="45"/>
  <c r="BW24" i="46"/>
  <c r="BW24" i="44"/>
  <c r="BW24" i="42"/>
  <c r="BW24" i="41"/>
  <c r="BW24" i="43"/>
  <c r="BW24" i="40"/>
  <c r="BW24" i="38"/>
  <c r="BW24" i="37"/>
  <c r="BW24" i="39"/>
  <c r="BW24" i="36"/>
  <c r="BW24" i="34"/>
  <c r="BW24" i="32"/>
  <c r="BW24" i="35"/>
  <c r="BW24" i="33"/>
  <c r="BW24" i="31"/>
  <c r="BW24" i="28"/>
  <c r="BW24" i="30"/>
  <c r="BW24" i="27"/>
  <c r="BW24" i="25"/>
  <c r="BW24" i="26"/>
  <c r="BW24" i="23"/>
  <c r="DW24" i="23" s="1"/>
  <c r="BW24" i="24"/>
  <c r="BW24" i="21"/>
  <c r="DW24" i="21" s="1"/>
  <c r="BW24" i="20"/>
  <c r="DW24" i="20" s="1"/>
  <c r="BW24" i="19"/>
  <c r="DW24" i="19" s="1"/>
  <c r="BW24" i="17"/>
  <c r="DW24" i="17" s="1"/>
  <c r="BW24" i="18"/>
  <c r="DW24" i="18" s="1"/>
  <c r="BW24" i="22"/>
  <c r="DW24" i="22" s="1"/>
  <c r="BW24" i="60"/>
  <c r="DW24" i="60" s="1"/>
  <c r="DQ21" i="31"/>
  <c r="R21" i="31"/>
  <c r="DJ15" i="37"/>
  <c r="K15" i="37"/>
  <c r="L17" i="37"/>
  <c r="DK17" i="37"/>
  <c r="Q11" i="32"/>
  <c r="DP11" i="32"/>
  <c r="DI5" i="38"/>
  <c r="J5" i="38"/>
  <c r="H28" i="41"/>
  <c r="DG28" i="41"/>
  <c r="S5" i="28"/>
  <c r="DR5" i="28"/>
  <c r="AA6" i="18"/>
  <c r="DM21" i="35"/>
  <c r="N21" i="35"/>
  <c r="X6" i="23"/>
  <c r="O12" i="34"/>
  <c r="DN12" i="34"/>
  <c r="AB20" i="19"/>
  <c r="DO24" i="33"/>
  <c r="P24" i="33"/>
  <c r="W20" i="24"/>
  <c r="DV20" i="24"/>
  <c r="I9" i="40"/>
  <c r="DH9" i="40"/>
  <c r="AC28" i="17"/>
  <c r="N12" i="35"/>
  <c r="DM12" i="35"/>
  <c r="T16" i="27"/>
  <c r="DS16" i="27"/>
  <c r="DR22" i="28"/>
  <c r="S22" i="28"/>
  <c r="AB28" i="18"/>
  <c r="L10" i="36"/>
  <c r="DK10" i="36"/>
  <c r="Z13" i="22"/>
  <c r="AA26" i="21"/>
  <c r="AJ24" i="60"/>
  <c r="AI25" i="60"/>
  <c r="J10" i="38"/>
  <c r="DI10" i="38"/>
  <c r="DG7" i="40"/>
  <c r="H7" i="40"/>
  <c r="DJ21" i="37"/>
  <c r="K21" i="37"/>
  <c r="O29" i="30"/>
  <c r="P4" i="30"/>
  <c r="DO4" i="30"/>
  <c r="DO29" i="30" s="1"/>
  <c r="Y18" i="22"/>
  <c r="DS17" i="27"/>
  <c r="T17" i="27"/>
  <c r="DN7" i="33"/>
  <c r="O7" i="33"/>
  <c r="T23" i="61"/>
  <c r="DO18" i="32"/>
  <c r="P18" i="32"/>
  <c r="AJ20" i="60"/>
  <c r="DM21" i="34"/>
  <c r="N21" i="34"/>
  <c r="X5" i="23"/>
  <c r="AJ21" i="60"/>
  <c r="AB19" i="18"/>
  <c r="DP17" i="32"/>
  <c r="Q17" i="32"/>
  <c r="AA18" i="19"/>
  <c r="DV30" i="21"/>
  <c r="DV30" i="18"/>
  <c r="AI18" i="60"/>
  <c r="U21" i="27"/>
  <c r="DT21" i="27"/>
  <c r="AA5" i="20"/>
  <c r="Z5" i="21"/>
  <c r="AC20" i="17"/>
  <c r="W17" i="25"/>
  <c r="DV17" i="25"/>
  <c r="T9" i="61"/>
  <c r="L6" i="36"/>
  <c r="DK6" i="36"/>
  <c r="AC15" i="17"/>
  <c r="Y17" i="23"/>
  <c r="J13" i="39"/>
  <c r="DI13" i="39"/>
  <c r="O19" i="33"/>
  <c r="DN19" i="33"/>
  <c r="L16" i="35"/>
  <c r="DK16" i="35"/>
  <c r="DU18" i="24"/>
  <c r="V18" i="24"/>
  <c r="AB27" i="20"/>
  <c r="AA21" i="20"/>
  <c r="O26" i="34"/>
  <c r="DN26" i="34"/>
  <c r="C29" i="40"/>
  <c r="D4" i="40"/>
  <c r="E4" i="40" s="1"/>
  <c r="F4" i="40" s="1"/>
  <c r="B8" i="43"/>
  <c r="C8" i="42"/>
  <c r="D8" i="42" s="1"/>
  <c r="E8" i="42" s="1"/>
  <c r="F8" i="42" s="1"/>
  <c r="DF8" i="42" s="1"/>
  <c r="C7" i="42"/>
  <c r="D7" i="42" s="1"/>
  <c r="E7" i="42" s="1"/>
  <c r="B7" i="43"/>
  <c r="BW27" i="59"/>
  <c r="BW27" i="58"/>
  <c r="BW27" i="57"/>
  <c r="BW27" i="56"/>
  <c r="BW27" i="55"/>
  <c r="BW27" i="53"/>
  <c r="BW27" i="54"/>
  <c r="BW27" i="52"/>
  <c r="BW27" i="51"/>
  <c r="BW27" i="49"/>
  <c r="BW27" i="50"/>
  <c r="BW27" i="48"/>
  <c r="BW27" i="47"/>
  <c r="BW27" i="44"/>
  <c r="BW27" i="43"/>
  <c r="BW27" i="46"/>
  <c r="BW27" i="45"/>
  <c r="BW27" i="40"/>
  <c r="BW27" i="42"/>
  <c r="BW27" i="41"/>
  <c r="BW27" i="37"/>
  <c r="BW27" i="36"/>
  <c r="BW27" i="39"/>
  <c r="BW27" i="38"/>
  <c r="BW27" i="35"/>
  <c r="BW27" i="33"/>
  <c r="BW27" i="34"/>
  <c r="BW27" i="32"/>
  <c r="BW27" i="31"/>
  <c r="BW27" i="27"/>
  <c r="BW27" i="24"/>
  <c r="DW27" i="24" s="1"/>
  <c r="BW27" i="23"/>
  <c r="DW27" i="23" s="1"/>
  <c r="BW27" i="30"/>
  <c r="BW27" i="28"/>
  <c r="BW27" i="26"/>
  <c r="BW27" i="25"/>
  <c r="BW27" i="21"/>
  <c r="DW27" i="21" s="1"/>
  <c r="BW27" i="20"/>
  <c r="DW27" i="20" s="1"/>
  <c r="BW27" i="17"/>
  <c r="DW27" i="17" s="1"/>
  <c r="BW27" i="22"/>
  <c r="DW27" i="22" s="1"/>
  <c r="BW27" i="19"/>
  <c r="DW27" i="19" s="1"/>
  <c r="BW27" i="18"/>
  <c r="DW27" i="18" s="1"/>
  <c r="BW27" i="60"/>
  <c r="DW27" i="60" s="1"/>
  <c r="Y7" i="22"/>
  <c r="Z11" i="22"/>
  <c r="DU15" i="26"/>
  <c r="V15" i="26"/>
  <c r="DJ24" i="38"/>
  <c r="K24" i="38"/>
  <c r="DQ27" i="31"/>
  <c r="R27" i="31"/>
  <c r="AC22" i="17"/>
  <c r="AA8" i="21"/>
  <c r="DP20" i="32"/>
  <c r="Q20" i="32"/>
  <c r="BW6" i="59"/>
  <c r="BW6" i="58"/>
  <c r="BW6" i="57"/>
  <c r="BW6" i="56"/>
  <c r="BW6" i="54"/>
  <c r="BW6" i="55"/>
  <c r="BW6" i="53"/>
  <c r="BW6" i="52"/>
  <c r="BW6" i="50"/>
  <c r="BW6" i="51"/>
  <c r="BW6" i="48"/>
  <c r="BW6" i="49"/>
  <c r="BW6" i="46"/>
  <c r="BW6" i="47"/>
  <c r="BW6" i="45"/>
  <c r="BW6" i="44"/>
  <c r="BW6" i="40"/>
  <c r="BW6" i="43"/>
  <c r="BW6" i="41"/>
  <c r="BW6" i="42"/>
  <c r="BW6" i="38"/>
  <c r="BW6" i="39"/>
  <c r="BW6" i="37"/>
  <c r="BW6" i="34"/>
  <c r="BW6" i="36"/>
  <c r="BW6" i="35"/>
  <c r="BW6" i="33"/>
  <c r="BW6" i="32"/>
  <c r="BW6" i="27"/>
  <c r="BW6" i="25"/>
  <c r="BW6" i="24"/>
  <c r="BW6" i="30"/>
  <c r="BW6" i="26"/>
  <c r="BW6" i="31"/>
  <c r="BW6" i="28"/>
  <c r="BW6" i="19"/>
  <c r="DW6" i="19" s="1"/>
  <c r="BW6" i="23"/>
  <c r="DW6" i="23" s="1"/>
  <c r="BW6" i="22"/>
  <c r="DW6" i="22" s="1"/>
  <c r="BW6" i="18"/>
  <c r="DW6" i="18" s="1"/>
  <c r="BW6" i="21"/>
  <c r="DW6" i="21" s="1"/>
  <c r="BW6" i="20"/>
  <c r="DW6" i="20" s="1"/>
  <c r="BW6" i="17"/>
  <c r="DW6" i="17" s="1"/>
  <c r="BW6" i="60"/>
  <c r="DW6" i="60" s="1"/>
  <c r="P11" i="33"/>
  <c r="DO11" i="33"/>
  <c r="AA11" i="21"/>
  <c r="AC8" i="19"/>
  <c r="AJ26" i="60"/>
  <c r="Z29" i="18"/>
  <c r="AA4" i="18"/>
  <c r="DT6" i="26"/>
  <c r="U6" i="26"/>
  <c r="AJ15" i="60"/>
  <c r="AB15" i="18"/>
  <c r="DU7" i="25"/>
  <c r="V7" i="25"/>
  <c r="Z15" i="22"/>
  <c r="AC8" i="17"/>
  <c r="DH12" i="40"/>
  <c r="I12" i="40"/>
  <c r="DJ9" i="38"/>
  <c r="K9" i="38"/>
  <c r="M20" i="36"/>
  <c r="DL20" i="36"/>
  <c r="M23" i="36"/>
  <c r="DL23" i="36"/>
  <c r="AA16" i="20"/>
  <c r="DN22" i="33"/>
  <c r="O22" i="33"/>
  <c r="AA6" i="20"/>
  <c r="R8" i="31"/>
  <c r="DQ8" i="31"/>
  <c r="DT7" i="26"/>
  <c r="U7" i="26"/>
  <c r="DG27" i="41"/>
  <c r="H27" i="41"/>
  <c r="U25" i="26"/>
  <c r="DT25" i="26"/>
  <c r="AB24" i="20"/>
  <c r="S14" i="28"/>
  <c r="DR14" i="28"/>
  <c r="W11" i="25"/>
  <c r="DV11" i="25"/>
  <c r="Y6" i="22"/>
  <c r="BW7" i="59"/>
  <c r="BW7" i="58"/>
  <c r="BW7" i="57"/>
  <c r="BW7" i="56"/>
  <c r="BW7" i="55"/>
  <c r="BW7" i="54"/>
  <c r="BW7" i="52"/>
  <c r="BW7" i="53"/>
  <c r="BW7" i="50"/>
  <c r="BW7" i="51"/>
  <c r="BW7" i="49"/>
  <c r="BW7" i="48"/>
  <c r="BW7" i="47"/>
  <c r="BW7" i="45"/>
  <c r="BW7" i="44"/>
  <c r="BW7" i="46"/>
  <c r="BW7" i="42"/>
  <c r="BW7" i="40"/>
  <c r="BW7" i="43"/>
  <c r="BW7" i="41"/>
  <c r="BW7" i="39"/>
  <c r="BW7" i="38"/>
  <c r="BW7" i="37"/>
  <c r="BW7" i="35"/>
  <c r="BW7" i="33"/>
  <c r="BW7" i="36"/>
  <c r="BW7" i="34"/>
  <c r="BW7" i="31"/>
  <c r="BW7" i="30"/>
  <c r="BW7" i="28"/>
  <c r="BW7" i="32"/>
  <c r="BW7" i="24"/>
  <c r="BW7" i="27"/>
  <c r="BW7" i="26"/>
  <c r="BW7" i="25"/>
  <c r="BW7" i="18"/>
  <c r="DW7" i="18" s="1"/>
  <c r="BW7" i="21"/>
  <c r="DW7" i="21" s="1"/>
  <c r="BW7" i="20"/>
  <c r="DW7" i="20" s="1"/>
  <c r="BW7" i="19"/>
  <c r="DW7" i="19" s="1"/>
  <c r="BW7" i="23"/>
  <c r="DW7" i="23" s="1"/>
  <c r="BW7" i="22"/>
  <c r="DW7" i="22" s="1"/>
  <c r="BW7" i="17"/>
  <c r="DW7" i="17" s="1"/>
  <c r="BW7" i="60"/>
  <c r="DW7" i="60" s="1"/>
  <c r="DR10" i="28"/>
  <c r="S10" i="28"/>
  <c r="DJ13" i="37"/>
  <c r="K13" i="37"/>
  <c r="I13" i="40"/>
  <c r="DH13" i="40"/>
  <c r="AN6" i="60"/>
  <c r="AB5" i="17"/>
  <c r="Y9" i="22"/>
  <c r="BV4" i="59"/>
  <c r="BV4" i="58"/>
  <c r="BV4" i="57"/>
  <c r="BV4" i="56"/>
  <c r="BV4" i="54"/>
  <c r="BV4" i="55"/>
  <c r="BV4" i="53"/>
  <c r="BV4" i="52"/>
  <c r="BV4" i="50"/>
  <c r="BV4" i="51"/>
  <c r="BV4" i="49"/>
  <c r="BV4" i="48"/>
  <c r="BV4" i="46"/>
  <c r="BV4" i="45"/>
  <c r="BV4" i="47"/>
  <c r="BV4" i="42"/>
  <c r="BV4" i="43"/>
  <c r="BV4" i="41"/>
  <c r="BV4" i="44"/>
  <c r="BV4" i="40"/>
  <c r="BV4" i="39"/>
  <c r="BV4" i="38"/>
  <c r="BV4" i="37"/>
  <c r="BV4" i="33"/>
  <c r="BV4" i="36"/>
  <c r="BV4" i="34"/>
  <c r="BV4" i="35"/>
  <c r="BV4" i="32"/>
  <c r="BV4" i="30"/>
  <c r="BV4" i="25"/>
  <c r="BV4" i="24"/>
  <c r="BV4" i="31"/>
  <c r="BV4" i="26"/>
  <c r="BV4" i="28"/>
  <c r="BV4" i="27"/>
  <c r="BV4" i="19"/>
  <c r="DV4" i="19" s="1"/>
  <c r="DV29" i="19" s="1"/>
  <c r="BV4" i="18"/>
  <c r="DV4" i="18" s="1"/>
  <c r="DV29" i="18" s="1"/>
  <c r="BV4" i="22"/>
  <c r="DV4" i="22" s="1"/>
  <c r="DV29" i="22" s="1"/>
  <c r="BV4" i="23"/>
  <c r="BV4" i="21"/>
  <c r="DV4" i="21" s="1"/>
  <c r="DV29" i="21" s="1"/>
  <c r="BV4" i="17"/>
  <c r="DV4" i="17" s="1"/>
  <c r="DV29" i="17" s="1"/>
  <c r="BV4" i="20"/>
  <c r="DV4" i="20" s="1"/>
  <c r="DV29" i="20" s="1"/>
  <c r="BV4" i="60"/>
  <c r="DV4" i="60" s="1"/>
  <c r="DV29" i="60" s="1"/>
  <c r="AC7" i="18"/>
  <c r="Y10" i="22"/>
  <c r="AC27" i="19"/>
  <c r="AJ28" i="60"/>
  <c r="V8" i="26"/>
  <c r="DU8" i="26"/>
  <c r="T13" i="61"/>
  <c r="W28" i="25"/>
  <c r="DV28" i="25"/>
  <c r="DJ5" i="36"/>
  <c r="K5" i="36"/>
  <c r="AB28" i="20"/>
  <c r="AJ13" i="60"/>
  <c r="H18" i="40"/>
  <c r="DG18" i="40"/>
  <c r="DG10" i="40"/>
  <c r="H10" i="40"/>
  <c r="R14" i="30"/>
  <c r="DQ14" i="30"/>
  <c r="X10" i="23"/>
  <c r="AA21" i="21"/>
  <c r="Z27" i="22"/>
  <c r="AC23" i="19"/>
  <c r="DQ28" i="30"/>
  <c r="R28" i="30"/>
  <c r="DL9" i="36"/>
  <c r="M9" i="36"/>
  <c r="DG26" i="40"/>
  <c r="H26" i="40"/>
  <c r="DN9" i="34"/>
  <c r="O9" i="34"/>
  <c r="DU27" i="26"/>
  <c r="V27" i="26"/>
  <c r="DT27" i="27"/>
  <c r="U27" i="27"/>
  <c r="AC9" i="17"/>
  <c r="Y20" i="23"/>
  <c r="T12" i="28"/>
  <c r="DS12" i="28"/>
  <c r="Q12" i="32"/>
  <c r="DP12" i="32"/>
  <c r="J17" i="39"/>
  <c r="DI17" i="39"/>
  <c r="DV30" i="20"/>
  <c r="H22" i="40"/>
  <c r="DG22" i="40"/>
  <c r="DJ12" i="38"/>
  <c r="K12" i="38"/>
  <c r="T18" i="27"/>
  <c r="DS18" i="27"/>
  <c r="X8" i="24"/>
  <c r="T24" i="61"/>
  <c r="L27" i="37"/>
  <c r="DK27" i="37"/>
  <c r="N17" i="35"/>
  <c r="DM17" i="35"/>
  <c r="DN28" i="34"/>
  <c r="O28" i="34"/>
  <c r="DQ19" i="30"/>
  <c r="R19" i="30"/>
  <c r="M7" i="35"/>
  <c r="DL7" i="35"/>
  <c r="X11" i="24"/>
  <c r="W7" i="24"/>
  <c r="DV7" i="24"/>
  <c r="BW26" i="59"/>
  <c r="BW26" i="58"/>
  <c r="BW26" i="57"/>
  <c r="BW26" i="56"/>
  <c r="BW26" i="55"/>
  <c r="BW26" i="54"/>
  <c r="BW26" i="53"/>
  <c r="BW26" i="51"/>
  <c r="BW26" i="52"/>
  <c r="BW26" i="50"/>
  <c r="BW26" i="49"/>
  <c r="BW26" i="48"/>
  <c r="BW26" i="47"/>
  <c r="BW26" i="46"/>
  <c r="BW26" i="45"/>
  <c r="BW26" i="44"/>
  <c r="BW26" i="43"/>
  <c r="BW26" i="41"/>
  <c r="BW26" i="42"/>
  <c r="BW26" i="40"/>
  <c r="BW26" i="39"/>
  <c r="BW26" i="38"/>
  <c r="BW26" i="37"/>
  <c r="BW26" i="36"/>
  <c r="BW26" i="34"/>
  <c r="BW26" i="32"/>
  <c r="BW26" i="35"/>
  <c r="BW26" i="33"/>
  <c r="BW26" i="30"/>
  <c r="BW26" i="25"/>
  <c r="BW26" i="24"/>
  <c r="BW26" i="23"/>
  <c r="DW26" i="23" s="1"/>
  <c r="BW26" i="28"/>
  <c r="BW26" i="26"/>
  <c r="BW26" i="31"/>
  <c r="BW26" i="27"/>
  <c r="BW26" i="22"/>
  <c r="DW26" i="22" s="1"/>
  <c r="BW26" i="18"/>
  <c r="DW26" i="18" s="1"/>
  <c r="BW26" i="19"/>
  <c r="DW26" i="19" s="1"/>
  <c r="BW26" i="17"/>
  <c r="DW26" i="17" s="1"/>
  <c r="BW26" i="21"/>
  <c r="DW26" i="21" s="1"/>
  <c r="BW26" i="20"/>
  <c r="DW26" i="20" s="1"/>
  <c r="BW26" i="60"/>
  <c r="DW26" i="60" s="1"/>
  <c r="AB7" i="19"/>
  <c r="X23" i="24"/>
  <c r="W23" i="25"/>
  <c r="DV23" i="25"/>
  <c r="DL28" i="36"/>
  <c r="M28" i="36"/>
  <c r="Q4" i="28"/>
  <c r="DP4" i="28"/>
  <c r="DP29" i="28" s="1"/>
  <c r="P29" i="28"/>
  <c r="DP13" i="32"/>
  <c r="Q13" i="32"/>
  <c r="AC11" i="17"/>
  <c r="J18" i="38"/>
  <c r="DI18" i="38"/>
  <c r="AB8" i="20"/>
  <c r="AJ11" i="60"/>
  <c r="U7" i="27"/>
  <c r="DT7" i="27"/>
  <c r="J19" i="38"/>
  <c r="DI19" i="38"/>
  <c r="Z25" i="21"/>
  <c r="Q6" i="31"/>
  <c r="DP6" i="31"/>
  <c r="DL26" i="36"/>
  <c r="M26" i="36"/>
  <c r="DJ22" i="37"/>
  <c r="K22" i="37"/>
  <c r="U23" i="27"/>
  <c r="DT23" i="27"/>
  <c r="N11" i="35"/>
  <c r="DM11" i="35"/>
  <c r="DJ7" i="37"/>
  <c r="K7" i="37"/>
  <c r="M18" i="34"/>
  <c r="DL18" i="34"/>
  <c r="BW11" i="59"/>
  <c r="BW11" i="58"/>
  <c r="BW11" i="57"/>
  <c r="BW11" i="56"/>
  <c r="BW11" i="54"/>
  <c r="BW11" i="55"/>
  <c r="BW11" i="52"/>
  <c r="BW11" i="53"/>
  <c r="BW11" i="50"/>
  <c r="BW11" i="51"/>
  <c r="BW11" i="48"/>
  <c r="BW11" i="49"/>
  <c r="BW11" i="46"/>
  <c r="BW11" i="45"/>
  <c r="BW11" i="44"/>
  <c r="BW11" i="47"/>
  <c r="BW11" i="43"/>
  <c r="BW11" i="42"/>
  <c r="BW11" i="41"/>
  <c r="BW11" i="40"/>
  <c r="BW11" i="37"/>
  <c r="BW11" i="36"/>
  <c r="BW11" i="39"/>
  <c r="BW11" i="38"/>
  <c r="BW11" i="33"/>
  <c r="BW11" i="34"/>
  <c r="BW11" i="32"/>
  <c r="BW11" i="35"/>
  <c r="BW11" i="30"/>
  <c r="BW11" i="26"/>
  <c r="BW11" i="24"/>
  <c r="DW11" i="24" s="1"/>
  <c r="BW11" i="31"/>
  <c r="BW11" i="27"/>
  <c r="BW11" i="25"/>
  <c r="BW11" i="28"/>
  <c r="BW11" i="23"/>
  <c r="DW11" i="23" s="1"/>
  <c r="BW11" i="18"/>
  <c r="DW11" i="18" s="1"/>
  <c r="BW11" i="22"/>
  <c r="DW11" i="22" s="1"/>
  <c r="BW11" i="21"/>
  <c r="DW11" i="21" s="1"/>
  <c r="BW11" i="17"/>
  <c r="DW11" i="17" s="1"/>
  <c r="BW11" i="19"/>
  <c r="DW11" i="19" s="1"/>
  <c r="BW11" i="20"/>
  <c r="DW11" i="20" s="1"/>
  <c r="BW11" i="60"/>
  <c r="DW11" i="60" s="1"/>
  <c r="DV30" i="60"/>
  <c r="DK24" i="37"/>
  <c r="L24" i="37"/>
  <c r="X4" i="21"/>
  <c r="W29" i="21"/>
  <c r="L8" i="37"/>
  <c r="DK8" i="37"/>
  <c r="Z26" i="22"/>
  <c r="BW5" i="59"/>
  <c r="BW5" i="58"/>
  <c r="BW5" i="57"/>
  <c r="BW5" i="56"/>
  <c r="BW5" i="55"/>
  <c r="BW5" i="54"/>
  <c r="BW5" i="52"/>
  <c r="BW5" i="53"/>
  <c r="BW5" i="51"/>
  <c r="BW5" i="50"/>
  <c r="BW5" i="48"/>
  <c r="BW5" i="49"/>
  <c r="BW5" i="47"/>
  <c r="BW5" i="46"/>
  <c r="BW5" i="45"/>
  <c r="BW5" i="44"/>
  <c r="BW5" i="40"/>
  <c r="BW5" i="42"/>
  <c r="BW5" i="43"/>
  <c r="BW5" i="41"/>
  <c r="BW5" i="38"/>
  <c r="BW5" i="39"/>
  <c r="BW5" i="37"/>
  <c r="BW5" i="35"/>
  <c r="BW5" i="33"/>
  <c r="BW5" i="36"/>
  <c r="BW5" i="34"/>
  <c r="BW5" i="28"/>
  <c r="BW5" i="32"/>
  <c r="BW5" i="27"/>
  <c r="BW5" i="24"/>
  <c r="BW5" i="30"/>
  <c r="BW5" i="25"/>
  <c r="BW5" i="31"/>
  <c r="BW5" i="26"/>
  <c r="BW5" i="20"/>
  <c r="DW5" i="20" s="1"/>
  <c r="BW5" i="19"/>
  <c r="DW5" i="19" s="1"/>
  <c r="BW5" i="17"/>
  <c r="DW5" i="17" s="1"/>
  <c r="BW5" i="22"/>
  <c r="DW5" i="22" s="1"/>
  <c r="BW5" i="18"/>
  <c r="DW5" i="18" s="1"/>
  <c r="BW5" i="23"/>
  <c r="DW5" i="23" s="1"/>
  <c r="BW5" i="21"/>
  <c r="DW5" i="21" s="1"/>
  <c r="BW5" i="60"/>
  <c r="DW5" i="60" s="1"/>
  <c r="AB22" i="19"/>
  <c r="AA28" i="21"/>
  <c r="N13" i="34"/>
  <c r="DM13" i="34"/>
  <c r="Q9" i="32"/>
  <c r="DP9" i="32"/>
  <c r="DH27" i="40"/>
  <c r="I27" i="40"/>
  <c r="AB11" i="18"/>
  <c r="AO16" i="60"/>
  <c r="AB15" i="19"/>
  <c r="M17" i="36"/>
  <c r="DL17" i="36"/>
  <c r="O20" i="33"/>
  <c r="DN20" i="33"/>
  <c r="Y21" i="23"/>
  <c r="AB9" i="20"/>
  <c r="N15" i="34"/>
  <c r="DM15" i="34"/>
  <c r="I14" i="40"/>
  <c r="DH14" i="40"/>
  <c r="C11" i="42"/>
  <c r="D11" i="42" s="1"/>
  <c r="E11" i="42" s="1"/>
  <c r="B11" i="43"/>
  <c r="B25" i="43"/>
  <c r="C25" i="42"/>
  <c r="D25" i="42" s="1"/>
  <c r="E25" i="42" s="1"/>
  <c r="B21" i="42"/>
  <c r="C21" i="41"/>
  <c r="D21" i="41" s="1"/>
  <c r="E21" i="41" s="1"/>
  <c r="B14" i="43"/>
  <c r="C14" i="42"/>
  <c r="D14" i="42" s="1"/>
  <c r="E14" i="42" s="1"/>
  <c r="B19" i="42"/>
  <c r="C19" i="41"/>
  <c r="D19" i="41" s="1"/>
  <c r="E19" i="41" s="1"/>
  <c r="B15" i="42"/>
  <c r="C15" i="41"/>
  <c r="D15" i="41" s="1"/>
  <c r="E15" i="41" s="1"/>
  <c r="C16" i="41"/>
  <c r="D16" i="41" s="1"/>
  <c r="E16" i="41" s="1"/>
  <c r="B16" i="42"/>
  <c r="B17" i="43"/>
  <c r="C17" i="42"/>
  <c r="D17" i="42" s="1"/>
  <c r="E17" i="42" s="1"/>
  <c r="B26" i="43"/>
  <c r="C26" i="42"/>
  <c r="D26" i="42" s="1"/>
  <c r="E26" i="42" s="1"/>
  <c r="F26" i="42" s="1"/>
  <c r="DF26" i="42" s="1"/>
  <c r="B13" i="43"/>
  <c r="C13" i="42"/>
  <c r="D13" i="42" s="1"/>
  <c r="E13" i="42" s="1"/>
  <c r="B20" i="43"/>
  <c r="C20" i="42"/>
  <c r="D20" i="42" s="1"/>
  <c r="E20" i="42" s="1"/>
  <c r="B24" i="43"/>
  <c r="C24" i="42"/>
  <c r="D24" i="42" s="1"/>
  <c r="E24" i="42" s="1"/>
  <c r="J4" i="37"/>
  <c r="DI4" i="37"/>
  <c r="J5" i="37"/>
  <c r="DI5" i="37"/>
  <c r="Q18" i="30"/>
  <c r="DP18" i="30"/>
  <c r="V20" i="25"/>
  <c r="DU20" i="25"/>
  <c r="AA17" i="21"/>
  <c r="DS11" i="27"/>
  <c r="T11" i="27"/>
  <c r="DV6" i="24"/>
  <c r="W6" i="24"/>
  <c r="AB22" i="18"/>
  <c r="T12" i="61"/>
  <c r="R15" i="30"/>
  <c r="DQ15" i="30"/>
  <c r="Y8" i="23"/>
  <c r="AA23" i="21"/>
  <c r="DM22" i="34"/>
  <c r="N22" i="34"/>
  <c r="DP5" i="31"/>
  <c r="Q5" i="31"/>
  <c r="N20" i="34"/>
  <c r="DM20" i="34"/>
  <c r="AJ19" i="60"/>
  <c r="W14" i="25"/>
  <c r="DV14" i="25"/>
  <c r="AB11" i="20"/>
  <c r="T6" i="61"/>
  <c r="AA12" i="21"/>
  <c r="J11" i="39"/>
  <c r="DI11" i="39"/>
  <c r="T6" i="27"/>
  <c r="DS6" i="27"/>
  <c r="DR9" i="30"/>
  <c r="S9" i="30"/>
  <c r="Z6" i="21"/>
  <c r="DQ12" i="31"/>
  <c r="R12" i="31"/>
  <c r="AB23" i="20"/>
  <c r="V14" i="26"/>
  <c r="DU14" i="26"/>
  <c r="DQ21" i="30"/>
  <c r="R21" i="30"/>
  <c r="DJ20" i="37"/>
  <c r="K20" i="37"/>
  <c r="Q15" i="32"/>
  <c r="DP15" i="32"/>
  <c r="AM4" i="60"/>
  <c r="N19" i="34"/>
  <c r="DM19" i="34"/>
  <c r="DT8" i="27"/>
  <c r="U8" i="27"/>
  <c r="DM20" i="35"/>
  <c r="N20" i="35"/>
  <c r="J20" i="38"/>
  <c r="DI20" i="38"/>
  <c r="AI22" i="60"/>
  <c r="DN11" i="34"/>
  <c r="O11" i="34"/>
  <c r="X27" i="24"/>
  <c r="W5" i="24"/>
  <c r="DV5" i="24"/>
  <c r="AC26" i="17"/>
  <c r="U11" i="26"/>
  <c r="DT11" i="26"/>
  <c r="AB19" i="19"/>
  <c r="BW21" i="59"/>
  <c r="BW21" i="58"/>
  <c r="BW21" i="57"/>
  <c r="BW21" i="56"/>
  <c r="BW21" i="55"/>
  <c r="BW21" i="54"/>
  <c r="BW21" i="53"/>
  <c r="BW21" i="52"/>
  <c r="BW21" i="51"/>
  <c r="BW21" i="49"/>
  <c r="BW21" i="50"/>
  <c r="BW21" i="48"/>
  <c r="BW21" i="47"/>
  <c r="BW21" i="46"/>
  <c r="BW21" i="44"/>
  <c r="BW21" i="45"/>
  <c r="BW21" i="42"/>
  <c r="BW21" i="40"/>
  <c r="BW21" i="43"/>
  <c r="BW21" i="41"/>
  <c r="BW21" i="39"/>
  <c r="BW21" i="36"/>
  <c r="BW21" i="38"/>
  <c r="BW21" i="37"/>
  <c r="BW21" i="34"/>
  <c r="BW21" i="35"/>
  <c r="BW21" i="33"/>
  <c r="BW21" i="32"/>
  <c r="BW21" i="30"/>
  <c r="BW21" i="28"/>
  <c r="BW21" i="26"/>
  <c r="BW21" i="24"/>
  <c r="BW21" i="23"/>
  <c r="DW21" i="23" s="1"/>
  <c r="BW21" i="31"/>
  <c r="BW21" i="27"/>
  <c r="BW21" i="25"/>
  <c r="BW21" i="21"/>
  <c r="DW21" i="21" s="1"/>
  <c r="BW21" i="20"/>
  <c r="DW21" i="20" s="1"/>
  <c r="BW21" i="17"/>
  <c r="DW21" i="17" s="1"/>
  <c r="BW21" i="18"/>
  <c r="DW21" i="18" s="1"/>
  <c r="BW21" i="22"/>
  <c r="DW21" i="22" s="1"/>
  <c r="BW21" i="19"/>
  <c r="DW21" i="19" s="1"/>
  <c r="BW21" i="60"/>
  <c r="DW21" i="60" s="1"/>
  <c r="DH22" i="39"/>
  <c r="I22" i="39"/>
  <c r="W9" i="25"/>
  <c r="DV9" i="25"/>
  <c r="DQ14" i="31"/>
  <c r="R14" i="31"/>
  <c r="Z19" i="21"/>
  <c r="Y28" i="23"/>
  <c r="AA5" i="19"/>
  <c r="BW13" i="59"/>
  <c r="BW13" i="58"/>
  <c r="BW13" i="57"/>
  <c r="BW13" i="56"/>
  <c r="BW13" i="55"/>
  <c r="BW13" i="54"/>
  <c r="BW13" i="52"/>
  <c r="BW13" i="53"/>
  <c r="BW13" i="51"/>
  <c r="BW13" i="50"/>
  <c r="BW13" i="49"/>
  <c r="BW13" i="48"/>
  <c r="BW13" i="45"/>
  <c r="BW13" i="44"/>
  <c r="BW13" i="47"/>
  <c r="BW13" i="46"/>
  <c r="BW13" i="43"/>
  <c r="BW13" i="42"/>
  <c r="BW13" i="41"/>
  <c r="BW13" i="40"/>
  <c r="BW13" i="39"/>
  <c r="BW13" i="38"/>
  <c r="BW13" i="37"/>
  <c r="BW13" i="36"/>
  <c r="BW13" i="35"/>
  <c r="BW13" i="33"/>
  <c r="BW13" i="34"/>
  <c r="BW13" i="32"/>
  <c r="BW13" i="30"/>
  <c r="BW13" i="28"/>
  <c r="BW13" i="31"/>
  <c r="BW13" i="27"/>
  <c r="BW13" i="26"/>
  <c r="BW13" i="25"/>
  <c r="BW13" i="24"/>
  <c r="BW13" i="20"/>
  <c r="DW13" i="20" s="1"/>
  <c r="BW13" i="23"/>
  <c r="DW13" i="23" s="1"/>
  <c r="BW13" i="17"/>
  <c r="DW13" i="17" s="1"/>
  <c r="BW13" i="22"/>
  <c r="DW13" i="22" s="1"/>
  <c r="BW13" i="19"/>
  <c r="DW13" i="19" s="1"/>
  <c r="BW13" i="18"/>
  <c r="DW13" i="18" s="1"/>
  <c r="BW13" i="21"/>
  <c r="DW13" i="21" s="1"/>
  <c r="BW13" i="60"/>
  <c r="DW13" i="60" s="1"/>
  <c r="G4" i="39"/>
  <c r="DF4" i="39"/>
  <c r="DF29" i="39" s="1"/>
  <c r="F29" i="39"/>
  <c r="V21" i="26"/>
  <c r="DU21" i="26"/>
  <c r="O8" i="34"/>
  <c r="DN8" i="34"/>
  <c r="BW8" i="59"/>
  <c r="BW8" i="58"/>
  <c r="BW8" i="57"/>
  <c r="BW8" i="56"/>
  <c r="BW8" i="55"/>
  <c r="BW8" i="54"/>
  <c r="BW8" i="53"/>
  <c r="BW8" i="52"/>
  <c r="BW8" i="51"/>
  <c r="BW8" i="50"/>
  <c r="BW8" i="49"/>
  <c r="BW8" i="48"/>
  <c r="BW8" i="47"/>
  <c r="BW8" i="46"/>
  <c r="BW8" i="45"/>
  <c r="BW8" i="44"/>
  <c r="BW8" i="41"/>
  <c r="BW8" i="40"/>
  <c r="BW8" i="43"/>
  <c r="BW8" i="42"/>
  <c r="BW8" i="38"/>
  <c r="BW8" i="37"/>
  <c r="BW8" i="36"/>
  <c r="BW8" i="39"/>
  <c r="BW8" i="35"/>
  <c r="BW8" i="34"/>
  <c r="BW8" i="33"/>
  <c r="BW8" i="28"/>
  <c r="BW8" i="32"/>
  <c r="BW8" i="25"/>
  <c r="BW8" i="24"/>
  <c r="DW8" i="24" s="1"/>
  <c r="BW8" i="27"/>
  <c r="BW8" i="26"/>
  <c r="BW8" i="31"/>
  <c r="BW8" i="30"/>
  <c r="BW8" i="20"/>
  <c r="DW8" i="20" s="1"/>
  <c r="BW8" i="19"/>
  <c r="DW8" i="19" s="1"/>
  <c r="BW8" i="23"/>
  <c r="DW8" i="23" s="1"/>
  <c r="BW8" i="21"/>
  <c r="DW8" i="21" s="1"/>
  <c r="BW8" i="17"/>
  <c r="DW8" i="17" s="1"/>
  <c r="BW8" i="22"/>
  <c r="DW8" i="22" s="1"/>
  <c r="BW8" i="18"/>
  <c r="DW8" i="18" s="1"/>
  <c r="BW8" i="60"/>
  <c r="DW8" i="60" s="1"/>
  <c r="N14" i="34"/>
  <c r="DM14" i="34"/>
  <c r="DI12" i="39"/>
  <c r="J12" i="39"/>
  <c r="X16" i="23"/>
  <c r="DW16" i="23"/>
  <c r="X18" i="23"/>
  <c r="DW18" i="23"/>
  <c r="J25" i="38"/>
  <c r="DI25" i="38"/>
  <c r="Z19" i="22"/>
  <c r="U13" i="27"/>
  <c r="DT13" i="27"/>
  <c r="G11" i="41"/>
  <c r="DF11" i="41"/>
  <c r="AC26" i="19"/>
  <c r="DF26" i="41"/>
  <c r="G26" i="41"/>
  <c r="Y13" i="23"/>
  <c r="M8" i="36"/>
  <c r="DL8" i="36"/>
  <c r="AA16" i="18"/>
  <c r="Z14" i="21"/>
  <c r="AB23" i="18"/>
  <c r="DL13" i="36"/>
  <c r="M13" i="36"/>
  <c r="AB6" i="19"/>
  <c r="L7" i="36"/>
  <c r="DK7" i="36"/>
  <c r="W24" i="25"/>
  <c r="DV24" i="25"/>
  <c r="L23" i="37"/>
  <c r="DK23" i="37"/>
  <c r="J21" i="38"/>
  <c r="DI21" i="38"/>
  <c r="Z9" i="21"/>
  <c r="DW24" i="24"/>
  <c r="X24" i="24"/>
  <c r="T16" i="61"/>
  <c r="T5" i="78" s="1"/>
  <c r="J8" i="39"/>
  <c r="DI8" i="39"/>
  <c r="Z15" i="21"/>
  <c r="DI24" i="39"/>
  <c r="J24" i="39"/>
  <c r="H17" i="41"/>
  <c r="DG17" i="41"/>
  <c r="H23" i="41"/>
  <c r="DG23" i="41"/>
  <c r="Y14" i="23"/>
  <c r="DS11" i="28"/>
  <c r="T11" i="28"/>
  <c r="DI9" i="39"/>
  <c r="J9" i="39"/>
  <c r="AB17" i="18"/>
  <c r="DU26" i="26"/>
  <c r="V26" i="26"/>
  <c r="DK28" i="37"/>
  <c r="L28" i="37"/>
  <c r="AC23" i="17"/>
  <c r="AB16" i="17"/>
  <c r="AB13" i="18"/>
  <c r="T26" i="61"/>
  <c r="AC11" i="19"/>
  <c r="AB9" i="18"/>
  <c r="I10" i="39"/>
  <c r="DH10" i="39"/>
  <c r="AA27" i="21"/>
  <c r="DI14" i="38"/>
  <c r="J14" i="38"/>
  <c r="Y11" i="23"/>
  <c r="DU22" i="25"/>
  <c r="V22" i="25"/>
  <c r="Y15" i="23"/>
  <c r="Y25" i="22"/>
  <c r="S15" i="28"/>
  <c r="DR15" i="28"/>
  <c r="Y12" i="23"/>
  <c r="AO5" i="60"/>
  <c r="AC12" i="19"/>
  <c r="DT24" i="27"/>
  <c r="U24" i="27"/>
  <c r="AB25" i="19"/>
  <c r="Z8" i="22"/>
  <c r="AB10" i="18"/>
  <c r="DW9" i="24"/>
  <c r="X9" i="24"/>
  <c r="AC28" i="19"/>
  <c r="M19" i="36"/>
  <c r="DL19" i="36"/>
  <c r="BW25" i="59"/>
  <c r="BW25" i="58"/>
  <c r="BW25" i="57"/>
  <c r="BW25" i="56"/>
  <c r="BW25" i="55"/>
  <c r="BW25" i="53"/>
  <c r="BW25" i="54"/>
  <c r="BW25" i="51"/>
  <c r="BW25" i="52"/>
  <c r="BW25" i="49"/>
  <c r="BW25" i="50"/>
  <c r="BW25" i="48"/>
  <c r="BW25" i="47"/>
  <c r="BW25" i="46"/>
  <c r="BW25" i="44"/>
  <c r="BW25" i="43"/>
  <c r="BW25" i="45"/>
  <c r="BW25" i="42"/>
  <c r="BW25" i="40"/>
  <c r="BW25" i="41"/>
  <c r="BW25" i="37"/>
  <c r="BW25" i="36"/>
  <c r="BW25" i="39"/>
  <c r="BW25" i="38"/>
  <c r="BW25" i="35"/>
  <c r="BW25" i="32"/>
  <c r="BW25" i="33"/>
  <c r="BW25" i="34"/>
  <c r="BW25" i="27"/>
  <c r="BW25" i="26"/>
  <c r="BW25" i="23"/>
  <c r="DW25" i="23" s="1"/>
  <c r="BW25" i="30"/>
  <c r="BW25" i="25"/>
  <c r="BW25" i="24"/>
  <c r="BW25" i="28"/>
  <c r="BW25" i="31"/>
  <c r="BW25" i="22"/>
  <c r="DW25" i="22" s="1"/>
  <c r="BW25" i="18"/>
  <c r="DW25" i="18" s="1"/>
  <c r="BW25" i="21"/>
  <c r="DW25" i="21" s="1"/>
  <c r="BW25" i="20"/>
  <c r="DW25" i="20" s="1"/>
  <c r="BW25" i="19"/>
  <c r="DW25" i="19" s="1"/>
  <c r="BW25" i="17"/>
  <c r="DW25" i="17" s="1"/>
  <c r="BW25" i="60"/>
  <c r="DW25" i="60" s="1"/>
  <c r="AB16" i="19"/>
  <c r="DT4" i="24"/>
  <c r="DT29" i="24" s="1"/>
  <c r="T29" i="24"/>
  <c r="U4" i="24"/>
  <c r="X12" i="24"/>
  <c r="DW12" i="24"/>
  <c r="T11" i="61"/>
  <c r="P25" i="32"/>
  <c r="DO25" i="32"/>
  <c r="AC14" i="18"/>
  <c r="DP16" i="31"/>
  <c r="Q16" i="31"/>
  <c r="J28" i="39"/>
  <c r="DI28" i="39"/>
  <c r="DV30" i="22"/>
  <c r="DV30" i="19"/>
  <c r="N28" i="35"/>
  <c r="DM28" i="35"/>
  <c r="O4" i="32"/>
  <c r="DN4" i="32"/>
  <c r="T5" i="61"/>
  <c r="M5" i="35"/>
  <c r="DL5" i="35"/>
  <c r="V24" i="26"/>
  <c r="DU24" i="26"/>
  <c r="Y22" i="22"/>
  <c r="AJ27" i="60"/>
  <c r="AB21" i="18"/>
  <c r="DU15" i="25"/>
  <c r="V15" i="25"/>
  <c r="DJ17" i="38"/>
  <c r="K17" i="38"/>
  <c r="DJ28" i="38"/>
  <c r="K28" i="38"/>
  <c r="N8" i="35"/>
  <c r="DM8" i="35"/>
  <c r="I21" i="40"/>
  <c r="DH21" i="40"/>
  <c r="Z24" i="22"/>
  <c r="DR23" i="30"/>
  <c r="S23" i="30"/>
  <c r="U22" i="26"/>
  <c r="DT22" i="26"/>
  <c r="AA20" i="20"/>
  <c r="E41" i="1"/>
  <c r="D32" i="6"/>
  <c r="AG17" i="15"/>
  <c r="AG17" i="10"/>
  <c r="AG16" i="9"/>
  <c r="AG13" i="9"/>
  <c r="AG14" i="9"/>
  <c r="AG15" i="9"/>
  <c r="AF17" i="9"/>
  <c r="AH7" i="9"/>
  <c r="AH12" i="9" s="1"/>
  <c r="AH14" i="10"/>
  <c r="AH16" i="10"/>
  <c r="AH13" i="10"/>
  <c r="AH15" i="10"/>
  <c r="AI7" i="10"/>
  <c r="AI12" i="10" s="1"/>
  <c r="AH13" i="15"/>
  <c r="AH14" i="15"/>
  <c r="AH16" i="15"/>
  <c r="AH15" i="15"/>
  <c r="AI17" i="13"/>
  <c r="AI7" i="15"/>
  <c r="AI12" i="15" s="1"/>
  <c r="AA22" i="16"/>
  <c r="AA35" i="12"/>
  <c r="AB45" i="11"/>
  <c r="AB15" i="16" s="1"/>
  <c r="AB44" i="11"/>
  <c r="AB20" i="16" s="1"/>
  <c r="AB43" i="11"/>
  <c r="AB14" i="16" s="1"/>
  <c r="AB40" i="11"/>
  <c r="AB42" i="11"/>
  <c r="AB19" i="16" s="1"/>
  <c r="AB46" i="11"/>
  <c r="AB21" i="16" s="1"/>
  <c r="AB41" i="11"/>
  <c r="AB13" i="16" s="1"/>
  <c r="AB33" i="13"/>
  <c r="AB31" i="13"/>
  <c r="AB34" i="13"/>
  <c r="AB32" i="13"/>
  <c r="AA35" i="13"/>
  <c r="AA10" i="16"/>
  <c r="AA35" i="4"/>
  <c r="AB34" i="15"/>
  <c r="AB28" i="16" s="1"/>
  <c r="AB31" i="15"/>
  <c r="AB33" i="15"/>
  <c r="AB27" i="16" s="1"/>
  <c r="AB32" i="15"/>
  <c r="AB26" i="16" s="1"/>
  <c r="AA35" i="15"/>
  <c r="AA28" i="16"/>
  <c r="AG10" i="6"/>
  <c r="AA30" i="9"/>
  <c r="AA4" i="16" s="1"/>
  <c r="AA31" i="9"/>
  <c r="AA5" i="16" s="1"/>
  <c r="AA32" i="9"/>
  <c r="AA33" i="9"/>
  <c r="AA6" i="16" s="1"/>
  <c r="Z18" i="16"/>
  <c r="Z47" i="11"/>
  <c r="AB31" i="12"/>
  <c r="AB32" i="12"/>
  <c r="AB23" i="16" s="1"/>
  <c r="AB33" i="12"/>
  <c r="AB24" i="16" s="1"/>
  <c r="AB34" i="12"/>
  <c r="AB31" i="4"/>
  <c r="AB32" i="4"/>
  <c r="AB33" i="4"/>
  <c r="AB11" i="16" s="1"/>
  <c r="AB34" i="4"/>
  <c r="AB12" i="16" s="1"/>
  <c r="AA35" i="10"/>
  <c r="AA9" i="16"/>
  <c r="AA18" i="16"/>
  <c r="AA47" i="11"/>
  <c r="AJ13" i="4"/>
  <c r="AI17" i="4"/>
  <c r="AK7" i="4"/>
  <c r="AK12" i="4" s="1"/>
  <c r="AK13" i="4" s="1"/>
  <c r="AJ16" i="4"/>
  <c r="AJ14" i="4"/>
  <c r="AK7" i="13"/>
  <c r="AK12" i="13" s="1"/>
  <c r="AK15" i="13" s="1"/>
  <c r="AJ14" i="13"/>
  <c r="AJ16" i="13"/>
  <c r="AJ13" i="13"/>
  <c r="AI17" i="12"/>
  <c r="AJ16" i="12"/>
  <c r="AK7" i="12"/>
  <c r="AK12" i="12" s="1"/>
  <c r="AK15" i="12" s="1"/>
  <c r="AJ14" i="12"/>
  <c r="AJ13" i="12"/>
  <c r="AK10" i="11"/>
  <c r="AK15" i="11" s="1"/>
  <c r="AI23" i="11"/>
  <c r="AJ20" i="11"/>
  <c r="AJ21" i="11"/>
  <c r="AJ22" i="11"/>
  <c r="AJ18" i="11"/>
  <c r="AJ16" i="11"/>
  <c r="AJ19" i="11"/>
  <c r="AJ17" i="11"/>
  <c r="AH3" i="6"/>
  <c r="AE22" i="5"/>
  <c r="AH16" i="6"/>
  <c r="AH4" i="6" s="1"/>
  <c r="AF15" i="5"/>
  <c r="AI15" i="6" s="1"/>
  <c r="AF20" i="5"/>
  <c r="AI20" i="6" s="1"/>
  <c r="AI8" i="6" s="1"/>
  <c r="AF21" i="5"/>
  <c r="AI21" i="6" s="1"/>
  <c r="AI9" i="6" s="1"/>
  <c r="AF19" i="5"/>
  <c r="AI19" i="6" s="1"/>
  <c r="AI7" i="6" s="1"/>
  <c r="AF16" i="5"/>
  <c r="AI16" i="6" s="1"/>
  <c r="AI4" i="6" s="1"/>
  <c r="AF18" i="5"/>
  <c r="AI18" i="6" s="1"/>
  <c r="AI6" i="6" s="1"/>
  <c r="AF17" i="5"/>
  <c r="AI17" i="6" s="1"/>
  <c r="AI5" i="6" s="1"/>
  <c r="AG10" i="5"/>
  <c r="AG14" i="5" s="1"/>
  <c r="C43" i="1"/>
  <c r="C34" i="6" s="1"/>
  <c r="D42" i="1"/>
  <c r="DK29" i="33" l="1"/>
  <c r="DO30" i="30"/>
  <c r="DP30" i="28"/>
  <c r="DT30" i="24"/>
  <c r="G27" i="42"/>
  <c r="DF27" i="42"/>
  <c r="G22" i="41"/>
  <c r="DF22" i="41"/>
  <c r="G15" i="41"/>
  <c r="F15" i="41"/>
  <c r="DF15" i="41" s="1"/>
  <c r="F10" i="41"/>
  <c r="DF10" i="41" s="1"/>
  <c r="F14" i="41"/>
  <c r="DF14" i="41" s="1"/>
  <c r="F20" i="41"/>
  <c r="DF20" i="41" s="1"/>
  <c r="M24" i="35"/>
  <c r="DL24" i="35"/>
  <c r="DH16" i="38"/>
  <c r="DH30" i="38" s="1"/>
  <c r="I16" i="38"/>
  <c r="R25" i="28"/>
  <c r="DQ25" i="28"/>
  <c r="O17" i="33"/>
  <c r="DN17" i="33"/>
  <c r="M14" i="35"/>
  <c r="DL14" i="35"/>
  <c r="DS17" i="26"/>
  <c r="T17" i="26"/>
  <c r="DU25" i="24"/>
  <c r="V25" i="24"/>
  <c r="Q6" i="30"/>
  <c r="DP6" i="30"/>
  <c r="I14" i="39"/>
  <c r="DH14" i="39"/>
  <c r="F24" i="42"/>
  <c r="DF24" i="42" s="1"/>
  <c r="DG18" i="39"/>
  <c r="H18" i="39"/>
  <c r="AA4" i="17"/>
  <c r="Z29" i="17"/>
  <c r="DP4" i="27"/>
  <c r="DP29" i="27" s="1"/>
  <c r="Q4" i="27"/>
  <c r="P29" i="27"/>
  <c r="H25" i="39"/>
  <c r="DG25" i="39"/>
  <c r="Y4" i="19"/>
  <c r="X29" i="19"/>
  <c r="K29" i="34"/>
  <c r="L4" i="34"/>
  <c r="DK4" i="34"/>
  <c r="DK29" i="34" s="1"/>
  <c r="DO8" i="32"/>
  <c r="P8" i="32"/>
  <c r="DU22" i="24"/>
  <c r="V22" i="24"/>
  <c r="DP24" i="31"/>
  <c r="Q24" i="31"/>
  <c r="DQ25" i="30"/>
  <c r="R25" i="30"/>
  <c r="Q26" i="31"/>
  <c r="DP26" i="31"/>
  <c r="DQ8" i="30"/>
  <c r="R8" i="30"/>
  <c r="I29" i="35"/>
  <c r="J4" i="35"/>
  <c r="DI4" i="35"/>
  <c r="DI29" i="35" s="1"/>
  <c r="S23" i="28"/>
  <c r="DR23" i="28"/>
  <c r="DI30" i="36"/>
  <c r="DU26" i="25"/>
  <c r="V26" i="25"/>
  <c r="G25" i="41"/>
  <c r="F25" i="41"/>
  <c r="DF25" i="41" s="1"/>
  <c r="F13" i="41"/>
  <c r="DF13" i="41" s="1"/>
  <c r="Q7" i="30"/>
  <c r="DP7" i="30"/>
  <c r="N13" i="33"/>
  <c r="DM13" i="33"/>
  <c r="M18" i="33"/>
  <c r="DL18" i="33"/>
  <c r="DL30" i="33" s="1"/>
  <c r="DK14" i="36"/>
  <c r="L14" i="36"/>
  <c r="T26" i="27"/>
  <c r="DS26" i="27"/>
  <c r="T19" i="27"/>
  <c r="DS19" i="27"/>
  <c r="DP16" i="30"/>
  <c r="Q16" i="30"/>
  <c r="DO25" i="31"/>
  <c r="DO30" i="31" s="1"/>
  <c r="P25" i="31"/>
  <c r="N10" i="33"/>
  <c r="DM10" i="33"/>
  <c r="F7" i="41"/>
  <c r="DF7" i="41" s="1"/>
  <c r="DF4" i="38"/>
  <c r="DF29" i="38" s="1"/>
  <c r="F29" i="38"/>
  <c r="DP10" i="30"/>
  <c r="Q10" i="30"/>
  <c r="DJ9" i="37"/>
  <c r="K9" i="37"/>
  <c r="DI19" i="37"/>
  <c r="J19" i="37"/>
  <c r="DS20" i="27"/>
  <c r="T20" i="27"/>
  <c r="DM26" i="33"/>
  <c r="N26" i="33"/>
  <c r="S10" i="27"/>
  <c r="DR10" i="27"/>
  <c r="R7" i="28"/>
  <c r="DQ7" i="28"/>
  <c r="J10" i="37"/>
  <c r="DI10" i="37"/>
  <c r="H20" i="40"/>
  <c r="DG20" i="40"/>
  <c r="DL19" i="35"/>
  <c r="M19" i="35"/>
  <c r="DJ25" i="36"/>
  <c r="K25" i="36"/>
  <c r="N14" i="33"/>
  <c r="DM14" i="33"/>
  <c r="N6" i="33"/>
  <c r="DM6" i="33"/>
  <c r="Q5" i="30"/>
  <c r="DP5" i="30"/>
  <c r="V14" i="24"/>
  <c r="DU14" i="24"/>
  <c r="DS16" i="26"/>
  <c r="DS30" i="26" s="1"/>
  <c r="T16" i="26"/>
  <c r="DH15" i="39"/>
  <c r="I15" i="39"/>
  <c r="K16" i="36"/>
  <c r="DJ16" i="36"/>
  <c r="H23" i="40"/>
  <c r="DG23" i="40"/>
  <c r="I21" i="39"/>
  <c r="DH21" i="39"/>
  <c r="AF29" i="60"/>
  <c r="AG7" i="60"/>
  <c r="G26" i="42"/>
  <c r="F19" i="41"/>
  <c r="DF19" i="41" s="1"/>
  <c r="G21" i="41"/>
  <c r="F21" i="41"/>
  <c r="DF21" i="41" s="1"/>
  <c r="F7" i="42"/>
  <c r="F25" i="42"/>
  <c r="G25" i="42" s="1"/>
  <c r="F13" i="42"/>
  <c r="DF13" i="42" s="1"/>
  <c r="DQ20" i="28"/>
  <c r="R20" i="28"/>
  <c r="R29" i="25"/>
  <c r="S4" i="25"/>
  <c r="DR4" i="25"/>
  <c r="DR29" i="25" s="1"/>
  <c r="R19" i="28"/>
  <c r="DQ19" i="28"/>
  <c r="DQ30" i="28" s="1"/>
  <c r="DG7" i="39"/>
  <c r="H7" i="39"/>
  <c r="N24" i="34"/>
  <c r="DM24" i="34"/>
  <c r="DS18" i="26"/>
  <c r="T18" i="26"/>
  <c r="G4" i="38"/>
  <c r="L27" i="36"/>
  <c r="DK27" i="36"/>
  <c r="DG5" i="39"/>
  <c r="H5" i="39"/>
  <c r="N15" i="33"/>
  <c r="DM15" i="33"/>
  <c r="G6" i="41"/>
  <c r="G16" i="40"/>
  <c r="DP20" i="31"/>
  <c r="Q20" i="31"/>
  <c r="DN27" i="33"/>
  <c r="O27" i="33"/>
  <c r="P24" i="32"/>
  <c r="DO24" i="32"/>
  <c r="V15" i="24"/>
  <c r="DU15" i="24"/>
  <c r="DL23" i="35"/>
  <c r="M23" i="35"/>
  <c r="DL26" i="35"/>
  <c r="M26" i="35"/>
  <c r="DR24" i="28"/>
  <c r="S24" i="28"/>
  <c r="N25" i="33"/>
  <c r="DM25" i="33"/>
  <c r="DL4" i="33"/>
  <c r="L29" i="33"/>
  <c r="M4" i="33"/>
  <c r="DL6" i="34"/>
  <c r="M6" i="34"/>
  <c r="DQ11" i="30"/>
  <c r="R11" i="30"/>
  <c r="O26" i="32"/>
  <c r="DN26" i="32"/>
  <c r="G25" i="40"/>
  <c r="F12" i="42"/>
  <c r="DF12" i="42" s="1"/>
  <c r="DT28" i="26"/>
  <c r="U28" i="26"/>
  <c r="DH26" i="39"/>
  <c r="I26" i="39"/>
  <c r="DT6" i="25"/>
  <c r="U6" i="25"/>
  <c r="U4" i="23"/>
  <c r="DT4" i="23"/>
  <c r="DT29" i="23" s="1"/>
  <c r="T29" i="23"/>
  <c r="DR30" i="26"/>
  <c r="V12" i="25"/>
  <c r="DU12" i="25"/>
  <c r="S9" i="27"/>
  <c r="DR9" i="27"/>
  <c r="DM30" i="32"/>
  <c r="P28" i="32"/>
  <c r="DO28" i="32"/>
  <c r="V19" i="24"/>
  <c r="DU19" i="24"/>
  <c r="DU30" i="24" s="1"/>
  <c r="F16" i="41"/>
  <c r="DF16" i="41" s="1"/>
  <c r="G8" i="42"/>
  <c r="F14" i="42"/>
  <c r="F20" i="42"/>
  <c r="S17" i="28"/>
  <c r="DR17" i="28"/>
  <c r="DP15" i="31"/>
  <c r="Q15" i="31"/>
  <c r="DJ26" i="37"/>
  <c r="K26" i="37"/>
  <c r="DM17" i="34"/>
  <c r="N17" i="34"/>
  <c r="N16" i="33"/>
  <c r="DM16" i="33"/>
  <c r="DK18" i="35"/>
  <c r="DK30" i="35" s="1"/>
  <c r="L18" i="35"/>
  <c r="Q17" i="31"/>
  <c r="DP17" i="31"/>
  <c r="I20" i="39"/>
  <c r="DH20" i="39"/>
  <c r="F23" i="42"/>
  <c r="DF23" i="42" s="1"/>
  <c r="G11" i="40"/>
  <c r="DG8" i="40"/>
  <c r="H8" i="40"/>
  <c r="U23" i="26"/>
  <c r="DT23" i="26"/>
  <c r="DU21" i="24"/>
  <c r="V21" i="24"/>
  <c r="V13" i="24"/>
  <c r="DU13" i="24"/>
  <c r="Q22" i="30"/>
  <c r="DP22" i="30"/>
  <c r="S25" i="27"/>
  <c r="DR25" i="27"/>
  <c r="DR30" i="27" s="1"/>
  <c r="O23" i="33"/>
  <c r="DN23" i="33"/>
  <c r="U16" i="25"/>
  <c r="DT16" i="25"/>
  <c r="DT30" i="25" s="1"/>
  <c r="L12" i="36"/>
  <c r="DK12" i="36"/>
  <c r="N5" i="32"/>
  <c r="M29" i="32"/>
  <c r="DM5" i="32"/>
  <c r="DM29" i="32" s="1"/>
  <c r="DT19" i="26"/>
  <c r="U19" i="26"/>
  <c r="F11" i="42"/>
  <c r="DF11" i="42" s="1"/>
  <c r="DM21" i="33"/>
  <c r="N21" i="33"/>
  <c r="I18" i="37"/>
  <c r="H29" i="37"/>
  <c r="DH18" i="37"/>
  <c r="DH30" i="37" s="1"/>
  <c r="DP19" i="31"/>
  <c r="Q19" i="31"/>
  <c r="F17" i="42"/>
  <c r="DF17" i="42" s="1"/>
  <c r="M9" i="35"/>
  <c r="DL9" i="35"/>
  <c r="M5" i="33"/>
  <c r="DL5" i="33"/>
  <c r="T14" i="27"/>
  <c r="DS14" i="27"/>
  <c r="L11" i="36"/>
  <c r="DK11" i="36"/>
  <c r="M29" i="31"/>
  <c r="N4" i="31"/>
  <c r="DM4" i="31"/>
  <c r="DM29" i="31" s="1"/>
  <c r="O16" i="32"/>
  <c r="DN16" i="32"/>
  <c r="DN30" i="32" s="1"/>
  <c r="BX19" i="21"/>
  <c r="DX19" i="21" s="1"/>
  <c r="BX19" i="31"/>
  <c r="BX19" i="33"/>
  <c r="BX19" i="19"/>
  <c r="DX19" i="19" s="1"/>
  <c r="BX19" i="23"/>
  <c r="DX19" i="23" s="1"/>
  <c r="BX19" i="24"/>
  <c r="BX19" i="20"/>
  <c r="DX19" i="20" s="1"/>
  <c r="BX19" i="25"/>
  <c r="BX19" i="38"/>
  <c r="BX19" i="60"/>
  <c r="DX19" i="60" s="1"/>
  <c r="BX19" i="17"/>
  <c r="DX19" i="17" s="1"/>
  <c r="BX19" i="27"/>
  <c r="BX19" i="46"/>
  <c r="BX19" i="50"/>
  <c r="U15" i="61"/>
  <c r="BY15" i="57" s="1"/>
  <c r="U19" i="61"/>
  <c r="BX19" i="34"/>
  <c r="BX19" i="39"/>
  <c r="BX19" i="40"/>
  <c r="BX19" i="44"/>
  <c r="BX19" i="51"/>
  <c r="BX19" i="28"/>
  <c r="BX19" i="35"/>
  <c r="BX19" i="37"/>
  <c r="BX19" i="41"/>
  <c r="BX19" i="45"/>
  <c r="BX19" i="52"/>
  <c r="DI29" i="37"/>
  <c r="BX19" i="18"/>
  <c r="DX19" i="18" s="1"/>
  <c r="BX19" i="22"/>
  <c r="DX19" i="22" s="1"/>
  <c r="BX19" i="26"/>
  <c r="BX19" i="30"/>
  <c r="BX19" i="32"/>
  <c r="BX19" i="36"/>
  <c r="BX19" i="43"/>
  <c r="BX19" i="48"/>
  <c r="BX19" i="53"/>
  <c r="BX19" i="56"/>
  <c r="BX19" i="57"/>
  <c r="BX19" i="42"/>
  <c r="BX19" i="47"/>
  <c r="BX19" i="49"/>
  <c r="BX19" i="54"/>
  <c r="BX19" i="58"/>
  <c r="BX19" i="55"/>
  <c r="H8" i="42"/>
  <c r="DG8" i="42"/>
  <c r="DG26" i="42"/>
  <c r="H26" i="42"/>
  <c r="B9" i="43"/>
  <c r="C9" i="42"/>
  <c r="D9" i="42" s="1"/>
  <c r="E9" i="42" s="1"/>
  <c r="B6" i="43"/>
  <c r="C6" i="42"/>
  <c r="D6" i="42" s="1"/>
  <c r="E6" i="42" s="1"/>
  <c r="C27" i="43"/>
  <c r="D27" i="43" s="1"/>
  <c r="E27" i="43" s="1"/>
  <c r="F27" i="43" s="1"/>
  <c r="B27" i="44"/>
  <c r="B10" i="43"/>
  <c r="C10" i="42"/>
  <c r="D10" i="42" s="1"/>
  <c r="E10" i="42" s="1"/>
  <c r="F10" i="42" s="1"/>
  <c r="C19" i="43"/>
  <c r="D19" i="43" s="1"/>
  <c r="E19" i="43" s="1"/>
  <c r="F19" i="43" s="1"/>
  <c r="B19" i="44"/>
  <c r="C15" i="43"/>
  <c r="D15" i="43" s="1"/>
  <c r="E15" i="43" s="1"/>
  <c r="B15" i="44"/>
  <c r="H27" i="42"/>
  <c r="DG27" i="42"/>
  <c r="DK28" i="38"/>
  <c r="L28" i="38"/>
  <c r="DV24" i="26"/>
  <c r="W24" i="26"/>
  <c r="DN28" i="35"/>
  <c r="O28" i="35"/>
  <c r="Q25" i="32"/>
  <c r="DP25" i="32"/>
  <c r="AD28" i="19"/>
  <c r="AC10" i="18"/>
  <c r="AC25" i="19"/>
  <c r="T15" i="28"/>
  <c r="DS15" i="28"/>
  <c r="DI10" i="39"/>
  <c r="J10" i="39"/>
  <c r="AC9" i="18"/>
  <c r="AD23" i="17"/>
  <c r="Z14" i="23"/>
  <c r="DH17" i="41"/>
  <c r="I17" i="41"/>
  <c r="Y24" i="24"/>
  <c r="X24" i="25"/>
  <c r="DW24" i="25"/>
  <c r="DM8" i="36"/>
  <c r="N8" i="36"/>
  <c r="DG11" i="41"/>
  <c r="H11" i="41"/>
  <c r="AA19" i="22"/>
  <c r="H4" i="39"/>
  <c r="G29" i="39"/>
  <c r="DG4" i="39"/>
  <c r="DG29" i="39" s="1"/>
  <c r="AB5" i="19"/>
  <c r="Z28" i="23"/>
  <c r="S14" i="31"/>
  <c r="DR14" i="31"/>
  <c r="DW5" i="24"/>
  <c r="X5" i="24"/>
  <c r="L20" i="37"/>
  <c r="DK20" i="37"/>
  <c r="DR21" i="30"/>
  <c r="S21" i="30"/>
  <c r="AA6" i="21"/>
  <c r="U6" i="27"/>
  <c r="DT6" i="27"/>
  <c r="AC11" i="20"/>
  <c r="BX12" i="59"/>
  <c r="BX12" i="58"/>
  <c r="BX12" i="57"/>
  <c r="BX12" i="56"/>
  <c r="BX12" i="54"/>
  <c r="BX12" i="55"/>
  <c r="BX12" i="52"/>
  <c r="BX12" i="53"/>
  <c r="BX12" i="50"/>
  <c r="BX12" i="51"/>
  <c r="BX12" i="49"/>
  <c r="BX12" i="48"/>
  <c r="BX12" i="45"/>
  <c r="BX12" i="44"/>
  <c r="BX12" i="47"/>
  <c r="BX12" i="46"/>
  <c r="BX12" i="41"/>
  <c r="BX12" i="40"/>
  <c r="BX12" i="43"/>
  <c r="BX12" i="42"/>
  <c r="BX12" i="39"/>
  <c r="BX12" i="38"/>
  <c r="BX12" i="37"/>
  <c r="BX12" i="36"/>
  <c r="BX12" i="34"/>
  <c r="BX12" i="32"/>
  <c r="BX12" i="35"/>
  <c r="BX12" i="33"/>
  <c r="BX12" i="28"/>
  <c r="BX12" i="31"/>
  <c r="BX12" i="30"/>
  <c r="BX12" i="26"/>
  <c r="BX12" i="25"/>
  <c r="BX12" i="24"/>
  <c r="DX12" i="24" s="1"/>
  <c r="BX12" i="27"/>
  <c r="BX12" i="21"/>
  <c r="DX12" i="21" s="1"/>
  <c r="BX12" i="20"/>
  <c r="DX12" i="20" s="1"/>
  <c r="BX12" i="23"/>
  <c r="DX12" i="23" s="1"/>
  <c r="BX12" i="18"/>
  <c r="DX12" i="18" s="1"/>
  <c r="BX12" i="17"/>
  <c r="DX12" i="17" s="1"/>
  <c r="BX12" i="22"/>
  <c r="DX12" i="22" s="1"/>
  <c r="BX12" i="19"/>
  <c r="DX12" i="19" s="1"/>
  <c r="BX12" i="60"/>
  <c r="DX12" i="60" s="1"/>
  <c r="DW6" i="24"/>
  <c r="X6" i="24"/>
  <c r="AC9" i="20"/>
  <c r="DO20" i="33"/>
  <c r="P20" i="33"/>
  <c r="DI27" i="40"/>
  <c r="J27" i="40"/>
  <c r="DN13" i="34"/>
  <c r="O13" i="34"/>
  <c r="L7" i="37"/>
  <c r="DK7" i="37"/>
  <c r="DK22" i="37"/>
  <c r="L22" i="37"/>
  <c r="V7" i="27"/>
  <c r="DU7" i="27"/>
  <c r="AC8" i="20"/>
  <c r="K18" i="38"/>
  <c r="DJ18" i="38"/>
  <c r="P28" i="34"/>
  <c r="DO28" i="34"/>
  <c r="BX24" i="59"/>
  <c r="BX24" i="58"/>
  <c r="BX24" i="57"/>
  <c r="BX24" i="56"/>
  <c r="BX24" i="55"/>
  <c r="BX24" i="54"/>
  <c r="BX24" i="53"/>
  <c r="BX24" i="52"/>
  <c r="BX24" i="51"/>
  <c r="BX24" i="49"/>
  <c r="BX24" i="50"/>
  <c r="BX24" i="47"/>
  <c r="BX24" i="48"/>
  <c r="BX24" i="45"/>
  <c r="BX24" i="46"/>
  <c r="BX24" i="44"/>
  <c r="BX24" i="42"/>
  <c r="BX24" i="41"/>
  <c r="BX24" i="43"/>
  <c r="BX24" i="40"/>
  <c r="BX24" i="37"/>
  <c r="BX24" i="39"/>
  <c r="BX24" i="36"/>
  <c r="BX24" i="38"/>
  <c r="BX24" i="32"/>
  <c r="BX24" i="35"/>
  <c r="BX24" i="33"/>
  <c r="BX24" i="34"/>
  <c r="BX24" i="30"/>
  <c r="BX24" i="27"/>
  <c r="BX24" i="25"/>
  <c r="BX24" i="26"/>
  <c r="BX24" i="23"/>
  <c r="DX24" i="23" s="1"/>
  <c r="BX24" i="24"/>
  <c r="DX24" i="24" s="1"/>
  <c r="BX24" i="31"/>
  <c r="BX24" i="28"/>
  <c r="BX24" i="21"/>
  <c r="DX24" i="21" s="1"/>
  <c r="BX24" i="20"/>
  <c r="DX24" i="20" s="1"/>
  <c r="BX24" i="19"/>
  <c r="DX24" i="19" s="1"/>
  <c r="BX24" i="17"/>
  <c r="DX24" i="17" s="1"/>
  <c r="BX24" i="18"/>
  <c r="DX24" i="18" s="1"/>
  <c r="BX24" i="22"/>
  <c r="DX24" i="22" s="1"/>
  <c r="BX24" i="60"/>
  <c r="DX24" i="60" s="1"/>
  <c r="L12" i="38"/>
  <c r="DK12" i="38"/>
  <c r="R12" i="32"/>
  <c r="DQ12" i="32"/>
  <c r="Z20" i="23"/>
  <c r="AD23" i="19"/>
  <c r="AB21" i="21"/>
  <c r="AC28" i="20"/>
  <c r="L5" i="36"/>
  <c r="DK5" i="36"/>
  <c r="AD27" i="19"/>
  <c r="AC5" i="17"/>
  <c r="AO6" i="60"/>
  <c r="T10" i="28"/>
  <c r="DS10" i="28"/>
  <c r="X11" i="25"/>
  <c r="DW11" i="25"/>
  <c r="AC24" i="20"/>
  <c r="V25" i="26"/>
  <c r="DU25" i="26"/>
  <c r="AB16" i="20"/>
  <c r="N20" i="36"/>
  <c r="DM20" i="36"/>
  <c r="AK15" i="60"/>
  <c r="AA29" i="18"/>
  <c r="AB4" i="18"/>
  <c r="DK24" i="38"/>
  <c r="L24" i="38"/>
  <c r="Z7" i="22"/>
  <c r="DV18" i="24"/>
  <c r="W18" i="24"/>
  <c r="BX9" i="59"/>
  <c r="BX9" i="58"/>
  <c r="BX9" i="57"/>
  <c r="BX9" i="56"/>
  <c r="BX9" i="55"/>
  <c r="BX9" i="54"/>
  <c r="BX9" i="53"/>
  <c r="BX9" i="52"/>
  <c r="BX9" i="50"/>
  <c r="BX9" i="51"/>
  <c r="BX9" i="49"/>
  <c r="BX9" i="48"/>
  <c r="BX9" i="45"/>
  <c r="BX9" i="44"/>
  <c r="BX9" i="47"/>
  <c r="BX9" i="46"/>
  <c r="BX9" i="42"/>
  <c r="BX9" i="41"/>
  <c r="BX9" i="40"/>
  <c r="BX9" i="43"/>
  <c r="BX9" i="39"/>
  <c r="BX9" i="38"/>
  <c r="BX9" i="37"/>
  <c r="BX9" i="36"/>
  <c r="BX9" i="33"/>
  <c r="BX9" i="35"/>
  <c r="BX9" i="34"/>
  <c r="BX9" i="32"/>
  <c r="BX9" i="30"/>
  <c r="BX9" i="28"/>
  <c r="BX9" i="31"/>
  <c r="BX9" i="24"/>
  <c r="BX9" i="27"/>
  <c r="BX9" i="26"/>
  <c r="BX9" i="25"/>
  <c r="BX9" i="20"/>
  <c r="DX9" i="20" s="1"/>
  <c r="BX9" i="19"/>
  <c r="DX9" i="19" s="1"/>
  <c r="BX9" i="18"/>
  <c r="DX9" i="18" s="1"/>
  <c r="BX9" i="23"/>
  <c r="DX9" i="23" s="1"/>
  <c r="BX9" i="21"/>
  <c r="DX9" i="21" s="1"/>
  <c r="BX9" i="17"/>
  <c r="DX9" i="17" s="1"/>
  <c r="BX9" i="22"/>
  <c r="DX9" i="22" s="1"/>
  <c r="BX9" i="60"/>
  <c r="DX9" i="60" s="1"/>
  <c r="AD20" i="17"/>
  <c r="V21" i="27"/>
  <c r="DU21" i="27"/>
  <c r="U23" i="61"/>
  <c r="Q4" i="30"/>
  <c r="DP4" i="30"/>
  <c r="DP29" i="30" s="1"/>
  <c r="P29" i="30"/>
  <c r="I7" i="40"/>
  <c r="DH7" i="40"/>
  <c r="AJ25" i="60"/>
  <c r="AB26" i="21"/>
  <c r="DS22" i="28"/>
  <c r="T22" i="28"/>
  <c r="DO12" i="34"/>
  <c r="P12" i="34"/>
  <c r="I28" i="41"/>
  <c r="DH28" i="41"/>
  <c r="R11" i="32"/>
  <c r="DQ11" i="32"/>
  <c r="S23" i="31"/>
  <c r="DR23" i="31"/>
  <c r="J15" i="40"/>
  <c r="DI15" i="40"/>
  <c r="AC10" i="19"/>
  <c r="Y17" i="24"/>
  <c r="X16" i="24"/>
  <c r="DW16" i="24"/>
  <c r="R28" i="31"/>
  <c r="DQ28" i="31"/>
  <c r="U7" i="61"/>
  <c r="I6" i="40"/>
  <c r="DH6" i="40"/>
  <c r="Y25" i="23"/>
  <c r="DP7" i="32"/>
  <c r="Q7" i="32"/>
  <c r="DS27" i="30"/>
  <c r="T27" i="30"/>
  <c r="U28" i="61"/>
  <c r="AC17" i="20"/>
  <c r="T13" i="28"/>
  <c r="DS13" i="28"/>
  <c r="Z23" i="23"/>
  <c r="U17" i="61"/>
  <c r="DW30" i="23"/>
  <c r="DT5" i="27"/>
  <c r="U5" i="27"/>
  <c r="AB24" i="21"/>
  <c r="AA18" i="20"/>
  <c r="DW27" i="25"/>
  <c r="X27" i="25"/>
  <c r="DQ22" i="31"/>
  <c r="R22" i="31"/>
  <c r="L27" i="38"/>
  <c r="DK27" i="38"/>
  <c r="V5" i="26"/>
  <c r="DU5" i="26"/>
  <c r="BX27" i="59"/>
  <c r="BX27" i="58"/>
  <c r="BX27" i="57"/>
  <c r="BX27" i="56"/>
  <c r="BX27" i="55"/>
  <c r="BX27" i="54"/>
  <c r="BX27" i="53"/>
  <c r="BX27" i="51"/>
  <c r="BX27" i="52"/>
  <c r="BX27" i="49"/>
  <c r="BX27" i="50"/>
  <c r="BX27" i="47"/>
  <c r="BX27" i="48"/>
  <c r="BX27" i="44"/>
  <c r="BX27" i="46"/>
  <c r="BX27" i="45"/>
  <c r="BX27" i="40"/>
  <c r="BX27" i="43"/>
  <c r="BX27" i="42"/>
  <c r="BX27" i="41"/>
  <c r="BX27" i="37"/>
  <c r="BX27" i="36"/>
  <c r="BX27" i="39"/>
  <c r="BX27" i="38"/>
  <c r="BX27" i="35"/>
  <c r="BX27" i="33"/>
  <c r="BX27" i="34"/>
  <c r="BX27" i="32"/>
  <c r="BX27" i="27"/>
  <c r="BX27" i="24"/>
  <c r="DX27" i="24" s="1"/>
  <c r="BX27" i="23"/>
  <c r="DX27" i="23" s="1"/>
  <c r="BX27" i="30"/>
  <c r="BX27" i="28"/>
  <c r="BX27" i="26"/>
  <c r="BX27" i="25"/>
  <c r="BX27" i="31"/>
  <c r="BX27" i="17"/>
  <c r="DX27" i="17" s="1"/>
  <c r="BX27" i="22"/>
  <c r="DX27" i="22" s="1"/>
  <c r="BX27" i="19"/>
  <c r="DX27" i="19" s="1"/>
  <c r="BX27" i="18"/>
  <c r="DX27" i="18" s="1"/>
  <c r="BX27" i="21"/>
  <c r="DX27" i="21" s="1"/>
  <c r="BX27" i="20"/>
  <c r="DX27" i="20" s="1"/>
  <c r="BX27" i="60"/>
  <c r="DX27" i="60" s="1"/>
  <c r="DF4" i="41"/>
  <c r="DF29" i="41" s="1"/>
  <c r="G4" i="41"/>
  <c r="AD19" i="17"/>
  <c r="AC26" i="18"/>
  <c r="O27" i="35"/>
  <c r="DN27" i="35"/>
  <c r="AK12" i="60"/>
  <c r="AA12" i="22"/>
  <c r="DO6" i="32"/>
  <c r="P6" i="32"/>
  <c r="DN25" i="34"/>
  <c r="O25" i="34"/>
  <c r="DW30" i="18"/>
  <c r="DK16" i="37"/>
  <c r="L16" i="37"/>
  <c r="AD12" i="18"/>
  <c r="AA28" i="22"/>
  <c r="DJ27" i="39"/>
  <c r="K27" i="39"/>
  <c r="AC8" i="18"/>
  <c r="BX18" i="59"/>
  <c r="BX18" i="58"/>
  <c r="BX18" i="57"/>
  <c r="BX18" i="56"/>
  <c r="BX18" i="55"/>
  <c r="BX18" i="53"/>
  <c r="BX18" i="54"/>
  <c r="BX18" i="52"/>
  <c r="BX18" i="51"/>
  <c r="BX18" i="50"/>
  <c r="BX18" i="49"/>
  <c r="BX18" i="48"/>
  <c r="BX18" i="47"/>
  <c r="BX18" i="46"/>
  <c r="BX18" i="45"/>
  <c r="BX18" i="44"/>
  <c r="BX18" i="42"/>
  <c r="BX18" i="41"/>
  <c r="BX18" i="40"/>
  <c r="BX18" i="43"/>
  <c r="BX18" i="39"/>
  <c r="BX18" i="38"/>
  <c r="BX18" i="36"/>
  <c r="BX18" i="37"/>
  <c r="BX18" i="35"/>
  <c r="BX18" i="34"/>
  <c r="BX18" i="33"/>
  <c r="BX18" i="25"/>
  <c r="BX18" i="24"/>
  <c r="BX18" i="31"/>
  <c r="BX18" i="30"/>
  <c r="BX18" i="26"/>
  <c r="BX18" i="32"/>
  <c r="BX18" i="28"/>
  <c r="BX18" i="27"/>
  <c r="BX18" i="20"/>
  <c r="DX18" i="20" s="1"/>
  <c r="BX18" i="18"/>
  <c r="DX18" i="18" s="1"/>
  <c r="BX18" i="17"/>
  <c r="DX18" i="17" s="1"/>
  <c r="BX18" i="23"/>
  <c r="DX18" i="23" s="1"/>
  <c r="BX18" i="21"/>
  <c r="DX18" i="21" s="1"/>
  <c r="BX18" i="22"/>
  <c r="DX18" i="22" s="1"/>
  <c r="BX18" i="19"/>
  <c r="DX18" i="19" s="1"/>
  <c r="BX18" i="60"/>
  <c r="DX18" i="60" s="1"/>
  <c r="DM21" i="36"/>
  <c r="N21" i="36"/>
  <c r="BX14" i="59"/>
  <c r="BX14" i="58"/>
  <c r="BX14" i="57"/>
  <c r="BX14" i="56"/>
  <c r="BX14" i="55"/>
  <c r="BX14" i="54"/>
  <c r="BX14" i="53"/>
  <c r="BX14" i="52"/>
  <c r="BX14" i="50"/>
  <c r="BX14" i="51"/>
  <c r="BX14" i="49"/>
  <c r="BX14" i="48"/>
  <c r="BX14" i="47"/>
  <c r="BX14" i="46"/>
  <c r="BX14" i="45"/>
  <c r="BX14" i="44"/>
  <c r="BX14" i="42"/>
  <c r="BX14" i="41"/>
  <c r="BX14" i="40"/>
  <c r="BX14" i="43"/>
  <c r="BX14" i="37"/>
  <c r="BX14" i="39"/>
  <c r="BX14" i="38"/>
  <c r="BX14" i="36"/>
  <c r="BX14" i="34"/>
  <c r="BX14" i="35"/>
  <c r="BX14" i="33"/>
  <c r="BX14" i="27"/>
  <c r="BX14" i="25"/>
  <c r="BX14" i="32"/>
  <c r="BX14" i="31"/>
  <c r="BX14" i="24"/>
  <c r="BX14" i="30"/>
  <c r="BX14" i="28"/>
  <c r="BX14" i="26"/>
  <c r="BX14" i="22"/>
  <c r="DX14" i="22" s="1"/>
  <c r="BX14" i="18"/>
  <c r="DX14" i="18" s="1"/>
  <c r="BX14" i="21"/>
  <c r="DX14" i="21" s="1"/>
  <c r="BX14" i="20"/>
  <c r="DX14" i="20" s="1"/>
  <c r="BX14" i="17"/>
  <c r="DX14" i="17" s="1"/>
  <c r="BX14" i="23"/>
  <c r="DX14" i="23" s="1"/>
  <c r="BX14" i="19"/>
  <c r="DX14" i="19" s="1"/>
  <c r="BX14" i="60"/>
  <c r="DX14" i="60" s="1"/>
  <c r="AD27" i="18"/>
  <c r="AD24" i="18"/>
  <c r="AB15" i="20"/>
  <c r="Y28" i="24"/>
  <c r="U10" i="61"/>
  <c r="AC14" i="19"/>
  <c r="AD18" i="17"/>
  <c r="T17" i="30"/>
  <c r="DS17" i="30"/>
  <c r="DS26" i="30"/>
  <c r="T26" i="30"/>
  <c r="Z19" i="23"/>
  <c r="I24" i="41"/>
  <c r="DH24" i="41"/>
  <c r="Z16" i="22"/>
  <c r="DG25" i="41"/>
  <c r="H25" i="41"/>
  <c r="C23" i="43"/>
  <c r="D23" i="43" s="1"/>
  <c r="E23" i="43" s="1"/>
  <c r="F23" i="43" s="1"/>
  <c r="B23" i="44"/>
  <c r="B28" i="43"/>
  <c r="C28" i="42"/>
  <c r="D28" i="42" s="1"/>
  <c r="E28" i="42" s="1"/>
  <c r="AB20" i="20"/>
  <c r="DU22" i="26"/>
  <c r="V22" i="26"/>
  <c r="DI21" i="40"/>
  <c r="J21" i="40"/>
  <c r="O8" i="35"/>
  <c r="DN8" i="35"/>
  <c r="N5" i="35"/>
  <c r="DM5" i="35"/>
  <c r="DO4" i="32"/>
  <c r="P4" i="32"/>
  <c r="BX11" i="59"/>
  <c r="BX11" i="58"/>
  <c r="BX11" i="57"/>
  <c r="BX11" i="56"/>
  <c r="BX11" i="54"/>
  <c r="BX11" i="55"/>
  <c r="BX11" i="53"/>
  <c r="BX11" i="52"/>
  <c r="BX11" i="50"/>
  <c r="BX11" i="51"/>
  <c r="BX11" i="48"/>
  <c r="BX11" i="49"/>
  <c r="BX11" i="46"/>
  <c r="BX11" i="45"/>
  <c r="BX11" i="44"/>
  <c r="BX11" i="47"/>
  <c r="BX11" i="43"/>
  <c r="BX11" i="42"/>
  <c r="BX11" i="41"/>
  <c r="BX11" i="40"/>
  <c r="BX11" i="39"/>
  <c r="BX11" i="38"/>
  <c r="BX11" i="37"/>
  <c r="BX11" i="36"/>
  <c r="BX11" i="33"/>
  <c r="BX11" i="34"/>
  <c r="BX11" i="35"/>
  <c r="BX11" i="31"/>
  <c r="BX11" i="27"/>
  <c r="BX11" i="25"/>
  <c r="BX11" i="32"/>
  <c r="BX11" i="28"/>
  <c r="BX11" i="30"/>
  <c r="BX11" i="26"/>
  <c r="BX11" i="24"/>
  <c r="BX11" i="22"/>
  <c r="DX11" i="22" s="1"/>
  <c r="BX11" i="21"/>
  <c r="DX11" i="21" s="1"/>
  <c r="BX11" i="19"/>
  <c r="DX11" i="19" s="1"/>
  <c r="BX11" i="20"/>
  <c r="DX11" i="20" s="1"/>
  <c r="BX11" i="17"/>
  <c r="DX11" i="17" s="1"/>
  <c r="BX11" i="23"/>
  <c r="DX11" i="23" s="1"/>
  <c r="BX11" i="18"/>
  <c r="DX11" i="18" s="1"/>
  <c r="BX11" i="60"/>
  <c r="DX11" i="60" s="1"/>
  <c r="DX9" i="24"/>
  <c r="Y9" i="24"/>
  <c r="V24" i="27"/>
  <c r="DU24" i="27"/>
  <c r="AP5" i="60"/>
  <c r="W22" i="25"/>
  <c r="DV22" i="25"/>
  <c r="BX26" i="59"/>
  <c r="BX26" i="58"/>
  <c r="BX26" i="57"/>
  <c r="BX26" i="56"/>
  <c r="BX26" i="55"/>
  <c r="BX26" i="53"/>
  <c r="BX26" i="54"/>
  <c r="BX26" i="51"/>
  <c r="BX26" i="52"/>
  <c r="BX26" i="49"/>
  <c r="BX26" i="50"/>
  <c r="BX26" i="48"/>
  <c r="BX26" i="47"/>
  <c r="BX26" i="45"/>
  <c r="BX26" i="44"/>
  <c r="BX26" i="46"/>
  <c r="BX26" i="43"/>
  <c r="BX26" i="41"/>
  <c r="BX26" i="42"/>
  <c r="BX26" i="40"/>
  <c r="BX26" i="39"/>
  <c r="BX26" i="38"/>
  <c r="BX26" i="37"/>
  <c r="BX26" i="36"/>
  <c r="BX26" i="35"/>
  <c r="BX26" i="33"/>
  <c r="BX26" i="34"/>
  <c r="BX26" i="32"/>
  <c r="BX26" i="28"/>
  <c r="BX26" i="26"/>
  <c r="BX26" i="31"/>
  <c r="BX26" i="27"/>
  <c r="BX26" i="30"/>
  <c r="BX26" i="25"/>
  <c r="BX26" i="24"/>
  <c r="BX26" i="23"/>
  <c r="DX26" i="23" s="1"/>
  <c r="BX26" i="19"/>
  <c r="DX26" i="19" s="1"/>
  <c r="BX26" i="17"/>
  <c r="DX26" i="17" s="1"/>
  <c r="BX26" i="21"/>
  <c r="DX26" i="21" s="1"/>
  <c r="BX26" i="20"/>
  <c r="DX26" i="20" s="1"/>
  <c r="BX26" i="22"/>
  <c r="DX26" i="22" s="1"/>
  <c r="BX26" i="18"/>
  <c r="DX26" i="18" s="1"/>
  <c r="BX26" i="60"/>
  <c r="DX26" i="60" s="1"/>
  <c r="AC16" i="17"/>
  <c r="DV26" i="26"/>
  <c r="W26" i="26"/>
  <c r="K9" i="39"/>
  <c r="DJ9" i="39"/>
  <c r="DJ24" i="39"/>
  <c r="K24" i="39"/>
  <c r="AA15" i="21"/>
  <c r="DJ8" i="39"/>
  <c r="K8" i="39"/>
  <c r="DJ21" i="38"/>
  <c r="K21" i="38"/>
  <c r="AB16" i="18"/>
  <c r="H26" i="41"/>
  <c r="DG26" i="41"/>
  <c r="AD26" i="19"/>
  <c r="Y16" i="23"/>
  <c r="W21" i="26"/>
  <c r="DV21" i="26"/>
  <c r="DW9" i="25"/>
  <c r="X9" i="25"/>
  <c r="Y27" i="24"/>
  <c r="P11" i="34"/>
  <c r="DO11" i="34"/>
  <c r="DN20" i="35"/>
  <c r="O20" i="35"/>
  <c r="AN4" i="60"/>
  <c r="DV14" i="26"/>
  <c r="W14" i="26"/>
  <c r="DR12" i="31"/>
  <c r="S12" i="31"/>
  <c r="DS9" i="30"/>
  <c r="T9" i="30"/>
  <c r="AB12" i="21"/>
  <c r="U6" i="61"/>
  <c r="DN22" i="34"/>
  <c r="O22" i="34"/>
  <c r="Z8" i="23"/>
  <c r="U12" i="61"/>
  <c r="AB17" i="21"/>
  <c r="DQ18" i="30"/>
  <c r="R18" i="30"/>
  <c r="DJ4" i="37"/>
  <c r="K4" i="37"/>
  <c r="DG21" i="41"/>
  <c r="H21" i="41"/>
  <c r="AP16" i="60"/>
  <c r="AA26" i="22"/>
  <c r="X29" i="21"/>
  <c r="Y4" i="21"/>
  <c r="DN11" i="35"/>
  <c r="O11" i="35"/>
  <c r="R6" i="31"/>
  <c r="DQ6" i="31"/>
  <c r="DJ19" i="38"/>
  <c r="K19" i="38"/>
  <c r="AK11" i="60"/>
  <c r="DQ13" i="32"/>
  <c r="R13" i="32"/>
  <c r="R4" i="28"/>
  <c r="DQ4" i="28"/>
  <c r="DQ29" i="28" s="1"/>
  <c r="Q29" i="28"/>
  <c r="N7" i="35"/>
  <c r="DM7" i="35"/>
  <c r="O17" i="35"/>
  <c r="DN17" i="35"/>
  <c r="U24" i="61"/>
  <c r="U18" i="27"/>
  <c r="DT18" i="27"/>
  <c r="DH22" i="40"/>
  <c r="I22" i="40"/>
  <c r="AD9" i="17"/>
  <c r="DV27" i="26"/>
  <c r="W27" i="26"/>
  <c r="I26" i="40"/>
  <c r="DH26" i="40"/>
  <c r="DM9" i="36"/>
  <c r="N9" i="36"/>
  <c r="S28" i="30"/>
  <c r="DR28" i="30"/>
  <c r="AA27" i="22"/>
  <c r="S14" i="30"/>
  <c r="DR14" i="30"/>
  <c r="DH18" i="40"/>
  <c r="I18" i="40"/>
  <c r="DW28" i="25"/>
  <c r="X28" i="25"/>
  <c r="W8" i="26"/>
  <c r="DV8" i="26"/>
  <c r="Z10" i="22"/>
  <c r="Z6" i="22"/>
  <c r="DH27" i="41"/>
  <c r="I27" i="41"/>
  <c r="V7" i="26"/>
  <c r="DU7" i="26"/>
  <c r="DO22" i="33"/>
  <c r="P22" i="33"/>
  <c r="J12" i="40"/>
  <c r="DI12" i="40"/>
  <c r="AC15" i="18"/>
  <c r="Q11" i="33"/>
  <c r="DP11" i="33"/>
  <c r="R20" i="32"/>
  <c r="DQ20" i="32"/>
  <c r="AD22" i="17"/>
  <c r="AB21" i="20"/>
  <c r="DO19" i="33"/>
  <c r="P19" i="33"/>
  <c r="Z17" i="23"/>
  <c r="AD15" i="17"/>
  <c r="U9" i="61"/>
  <c r="AB5" i="20"/>
  <c r="AJ18" i="60"/>
  <c r="AB18" i="19"/>
  <c r="AC19" i="18"/>
  <c r="AK20" i="60"/>
  <c r="P7" i="33"/>
  <c r="DO7" i="33"/>
  <c r="M10" i="36"/>
  <c r="DL10" i="36"/>
  <c r="X20" i="24"/>
  <c r="DW20" i="24"/>
  <c r="DP24" i="33"/>
  <c r="Q24" i="33"/>
  <c r="DN21" i="35"/>
  <c r="O21" i="35"/>
  <c r="K5" i="38"/>
  <c r="DJ5" i="38"/>
  <c r="S21" i="31"/>
  <c r="DR21" i="31"/>
  <c r="DW30" i="21"/>
  <c r="AD9" i="19"/>
  <c r="S13" i="31"/>
  <c r="DR13" i="31"/>
  <c r="DS6" i="28"/>
  <c r="T6" i="28"/>
  <c r="K15" i="38"/>
  <c r="DJ15" i="38"/>
  <c r="AA23" i="22"/>
  <c r="T16" i="28"/>
  <c r="DS16" i="28"/>
  <c r="Q28" i="33"/>
  <c r="DP28" i="33"/>
  <c r="DO27" i="34"/>
  <c r="P27" i="34"/>
  <c r="M22" i="36"/>
  <c r="DL22" i="36"/>
  <c r="DS4" i="26"/>
  <c r="DS29" i="26" s="1"/>
  <c r="S29" i="26"/>
  <c r="T4" i="26"/>
  <c r="U28" i="28"/>
  <c r="DT28" i="28"/>
  <c r="V10" i="26"/>
  <c r="DU10" i="26"/>
  <c r="U22" i="61"/>
  <c r="DJ19" i="39"/>
  <c r="K19" i="39"/>
  <c r="Y22" i="23"/>
  <c r="AA16" i="21"/>
  <c r="K6" i="38"/>
  <c r="DJ6" i="38"/>
  <c r="DI16" i="39"/>
  <c r="J16" i="39"/>
  <c r="I9" i="41"/>
  <c r="DH9" i="41"/>
  <c r="U27" i="61"/>
  <c r="DI28" i="40"/>
  <c r="J28" i="40"/>
  <c r="DN15" i="35"/>
  <c r="O15" i="35"/>
  <c r="DN5" i="34"/>
  <c r="O5" i="34"/>
  <c r="DL12" i="37"/>
  <c r="M12" i="37"/>
  <c r="DR18" i="28"/>
  <c r="S18" i="28"/>
  <c r="DV20" i="26"/>
  <c r="W20" i="26"/>
  <c r="DM10" i="35"/>
  <c r="N10" i="35"/>
  <c r="BX25" i="59"/>
  <c r="BX25" i="58"/>
  <c r="BX25" i="57"/>
  <c r="BX25" i="56"/>
  <c r="BX25" i="55"/>
  <c r="BX25" i="54"/>
  <c r="BX25" i="53"/>
  <c r="BX25" i="51"/>
  <c r="BX25" i="52"/>
  <c r="BX25" i="50"/>
  <c r="BX25" i="49"/>
  <c r="BX25" i="48"/>
  <c r="BX25" i="47"/>
  <c r="BX25" i="46"/>
  <c r="BX25" i="44"/>
  <c r="BX25" i="45"/>
  <c r="BX25" i="42"/>
  <c r="BX25" i="40"/>
  <c r="BX25" i="41"/>
  <c r="BX25" i="43"/>
  <c r="BX25" i="36"/>
  <c r="BX25" i="39"/>
  <c r="BX25" i="38"/>
  <c r="BX25" i="37"/>
  <c r="BX25" i="33"/>
  <c r="BX25" i="34"/>
  <c r="BX25" i="35"/>
  <c r="BX25" i="32"/>
  <c r="BX25" i="30"/>
  <c r="BX25" i="25"/>
  <c r="BX25" i="24"/>
  <c r="BX25" i="28"/>
  <c r="BX25" i="31"/>
  <c r="BX25" i="27"/>
  <c r="BX25" i="26"/>
  <c r="BX25" i="23"/>
  <c r="DX25" i="23" s="1"/>
  <c r="BX25" i="22"/>
  <c r="DX25" i="22" s="1"/>
  <c r="BX25" i="18"/>
  <c r="DX25" i="18" s="1"/>
  <c r="BX25" i="21"/>
  <c r="DX25" i="21" s="1"/>
  <c r="BX25" i="20"/>
  <c r="DX25" i="20" s="1"/>
  <c r="BX25" i="19"/>
  <c r="DX25" i="19" s="1"/>
  <c r="BX25" i="17"/>
  <c r="DX25" i="17" s="1"/>
  <c r="BX25" i="60"/>
  <c r="DX25" i="60" s="1"/>
  <c r="AD13" i="17"/>
  <c r="AD21" i="17"/>
  <c r="L25" i="37"/>
  <c r="DK25" i="37"/>
  <c r="AA13" i="21"/>
  <c r="M11" i="37"/>
  <c r="DL11" i="37"/>
  <c r="DW30" i="22"/>
  <c r="DW30" i="19"/>
  <c r="AC18" i="18"/>
  <c r="AK8" i="60"/>
  <c r="P23" i="34"/>
  <c r="DO23" i="34"/>
  <c r="AC26" i="20"/>
  <c r="R21" i="32"/>
  <c r="DQ21" i="32"/>
  <c r="AB10" i="20"/>
  <c r="U8" i="61"/>
  <c r="Y26" i="23"/>
  <c r="R27" i="32"/>
  <c r="DQ27" i="32"/>
  <c r="Z27" i="23"/>
  <c r="DT27" i="28"/>
  <c r="U27" i="28"/>
  <c r="T4" i="61"/>
  <c r="T4" i="78" s="1"/>
  <c r="J19" i="40"/>
  <c r="DI19" i="40"/>
  <c r="R18" i="31"/>
  <c r="DQ18" i="31"/>
  <c r="N22" i="35"/>
  <c r="DM22" i="35"/>
  <c r="DJ22" i="38"/>
  <c r="K22" i="38"/>
  <c r="BX10" i="59"/>
  <c r="BX10" i="58"/>
  <c r="BX10" i="57"/>
  <c r="BX10" i="56"/>
  <c r="BX10" i="55"/>
  <c r="BX10" i="54"/>
  <c r="BX10" i="52"/>
  <c r="BX10" i="53"/>
  <c r="BX10" i="51"/>
  <c r="BX10" i="50"/>
  <c r="BX10" i="48"/>
  <c r="BX10" i="49"/>
  <c r="BX10" i="46"/>
  <c r="BX10" i="45"/>
  <c r="BX10" i="44"/>
  <c r="BX10" i="47"/>
  <c r="BX10" i="41"/>
  <c r="BX10" i="40"/>
  <c r="BX10" i="43"/>
  <c r="BX10" i="42"/>
  <c r="BX10" i="39"/>
  <c r="BX10" i="38"/>
  <c r="BX10" i="37"/>
  <c r="BX10" i="36"/>
  <c r="BX10" i="35"/>
  <c r="BX10" i="33"/>
  <c r="BX10" i="34"/>
  <c r="BX10" i="32"/>
  <c r="BX10" i="30"/>
  <c r="BX10" i="28"/>
  <c r="BX10" i="31"/>
  <c r="BX10" i="26"/>
  <c r="BX10" i="25"/>
  <c r="BX10" i="24"/>
  <c r="BX10" i="27"/>
  <c r="BX10" i="20"/>
  <c r="DX10" i="20" s="1"/>
  <c r="BX10" i="18"/>
  <c r="DX10" i="18" s="1"/>
  <c r="BX10" i="23"/>
  <c r="BX10" i="22"/>
  <c r="DX10" i="22" s="1"/>
  <c r="BX10" i="21"/>
  <c r="DX10" i="21" s="1"/>
  <c r="BX10" i="17"/>
  <c r="DX10" i="17" s="1"/>
  <c r="BX10" i="19"/>
  <c r="DX10" i="19" s="1"/>
  <c r="BX10" i="60"/>
  <c r="DX10" i="60" s="1"/>
  <c r="U8" i="28"/>
  <c r="DT8" i="28"/>
  <c r="AB22" i="20"/>
  <c r="AA21" i="22"/>
  <c r="Z18" i="21"/>
  <c r="DK23" i="38"/>
  <c r="L23" i="38"/>
  <c r="Q10" i="32"/>
  <c r="DP10" i="32"/>
  <c r="Z9" i="23"/>
  <c r="D15" i="42"/>
  <c r="E15" i="42" s="1"/>
  <c r="F15" i="42" s="1"/>
  <c r="DF15" i="42" s="1"/>
  <c r="G7" i="42"/>
  <c r="DF7" i="42"/>
  <c r="D19" i="42"/>
  <c r="E19" i="42" s="1"/>
  <c r="F19" i="42" s="1"/>
  <c r="B12" i="44"/>
  <c r="C12" i="43"/>
  <c r="D12" i="43" s="1"/>
  <c r="E12" i="43" s="1"/>
  <c r="B5" i="43"/>
  <c r="C5" i="42"/>
  <c r="D5" i="42" s="1"/>
  <c r="E5" i="42" s="1"/>
  <c r="B28" i="44"/>
  <c r="C28" i="43"/>
  <c r="D28" i="43" s="1"/>
  <c r="E28" i="43" s="1"/>
  <c r="C13" i="43"/>
  <c r="D13" i="43" s="1"/>
  <c r="E13" i="43" s="1"/>
  <c r="B13" i="44"/>
  <c r="B14" i="44"/>
  <c r="C14" i="43"/>
  <c r="D14" i="43" s="1"/>
  <c r="E14" i="43" s="1"/>
  <c r="F14" i="43" s="1"/>
  <c r="DF14" i="43" s="1"/>
  <c r="B22" i="43"/>
  <c r="C22" i="42"/>
  <c r="D22" i="42" s="1"/>
  <c r="E22" i="42" s="1"/>
  <c r="F22" i="42" s="1"/>
  <c r="DS23" i="30"/>
  <c r="T23" i="30"/>
  <c r="AA24" i="22"/>
  <c r="DK17" i="38"/>
  <c r="L17" i="38"/>
  <c r="AC21" i="18"/>
  <c r="Z22" i="22"/>
  <c r="BX5" i="59"/>
  <c r="BX5" i="58"/>
  <c r="BX5" i="57"/>
  <c r="BX5" i="56"/>
  <c r="BX5" i="54"/>
  <c r="BX5" i="55"/>
  <c r="BX5" i="53"/>
  <c r="BX5" i="52"/>
  <c r="BX5" i="50"/>
  <c r="BX5" i="51"/>
  <c r="BX5" i="48"/>
  <c r="BX5" i="49"/>
  <c r="BX5" i="46"/>
  <c r="BX5" i="45"/>
  <c r="BX5" i="44"/>
  <c r="BX5" i="47"/>
  <c r="BX5" i="42"/>
  <c r="BX5" i="43"/>
  <c r="BX5" i="41"/>
  <c r="BX5" i="40"/>
  <c r="BX5" i="38"/>
  <c r="BX5" i="39"/>
  <c r="BX5" i="37"/>
  <c r="BX5" i="33"/>
  <c r="BX5" i="36"/>
  <c r="BX5" i="34"/>
  <c r="BX5" i="35"/>
  <c r="BX5" i="32"/>
  <c r="BX5" i="27"/>
  <c r="BX5" i="24"/>
  <c r="BX5" i="30"/>
  <c r="BX5" i="25"/>
  <c r="BX5" i="31"/>
  <c r="BX5" i="26"/>
  <c r="BX5" i="28"/>
  <c r="BX5" i="19"/>
  <c r="DX5" i="19" s="1"/>
  <c r="BX5" i="17"/>
  <c r="DX5" i="17" s="1"/>
  <c r="BX5" i="22"/>
  <c r="DX5" i="22" s="1"/>
  <c r="BX5" i="18"/>
  <c r="DX5" i="18" s="1"/>
  <c r="BX5" i="23"/>
  <c r="DX5" i="23" s="1"/>
  <c r="BX5" i="21"/>
  <c r="DX5" i="21" s="1"/>
  <c r="BX5" i="20"/>
  <c r="DX5" i="20" s="1"/>
  <c r="BX5" i="60"/>
  <c r="DX5" i="60" s="1"/>
  <c r="K28" i="39"/>
  <c r="DJ28" i="39"/>
  <c r="AD14" i="18"/>
  <c r="U11" i="61"/>
  <c r="Y12" i="24"/>
  <c r="N19" i="36"/>
  <c r="DM19" i="36"/>
  <c r="AA8" i="22"/>
  <c r="Z12" i="23"/>
  <c r="Z25" i="22"/>
  <c r="Z11" i="23"/>
  <c r="AB27" i="21"/>
  <c r="AD11" i="19"/>
  <c r="U26" i="61"/>
  <c r="DH23" i="41"/>
  <c r="I23" i="41"/>
  <c r="U16" i="61"/>
  <c r="M23" i="37"/>
  <c r="DL23" i="37"/>
  <c r="M7" i="36"/>
  <c r="DL7" i="36"/>
  <c r="AC23" i="18"/>
  <c r="Z13" i="23"/>
  <c r="V13" i="27"/>
  <c r="DU13" i="27"/>
  <c r="DJ25" i="38"/>
  <c r="K25" i="38"/>
  <c r="BY19" i="59"/>
  <c r="BY19" i="58"/>
  <c r="BY19" i="57"/>
  <c r="BY19" i="56"/>
  <c r="BY19" i="55"/>
  <c r="BY19" i="54"/>
  <c r="BY19" i="53"/>
  <c r="BY19" i="51"/>
  <c r="BY19" i="52"/>
  <c r="BY19" i="50"/>
  <c r="BY19" i="49"/>
  <c r="BY19" i="48"/>
  <c r="BY19" i="45"/>
  <c r="BY19" i="44"/>
  <c r="BY19" i="47"/>
  <c r="BY19" i="46"/>
  <c r="BY19" i="43"/>
  <c r="BY19" i="41"/>
  <c r="BY19" i="42"/>
  <c r="BY19" i="40"/>
  <c r="BY19" i="37"/>
  <c r="BY19" i="39"/>
  <c r="BY19" i="38"/>
  <c r="BY19" i="36"/>
  <c r="BY19" i="32"/>
  <c r="BY19" i="35"/>
  <c r="BY19" i="34"/>
  <c r="BY19" i="33"/>
  <c r="BY19" i="30"/>
  <c r="BY19" i="28"/>
  <c r="BY19" i="27"/>
  <c r="BY19" i="25"/>
  <c r="BY19" i="26"/>
  <c r="BY19" i="24"/>
  <c r="BY19" i="23"/>
  <c r="DY19" i="23" s="1"/>
  <c r="BY19" i="31"/>
  <c r="BY19" i="22"/>
  <c r="DY19" i="22" s="1"/>
  <c r="BY19" i="20"/>
  <c r="DY19" i="20" s="1"/>
  <c r="BY19" i="19"/>
  <c r="DY19" i="19" s="1"/>
  <c r="BY19" i="21"/>
  <c r="DY19" i="21" s="1"/>
  <c r="BY19" i="18"/>
  <c r="DY19" i="18" s="1"/>
  <c r="BY19" i="17"/>
  <c r="DY19" i="17" s="1"/>
  <c r="BY19" i="60"/>
  <c r="DY19" i="60" s="1"/>
  <c r="K12" i="39"/>
  <c r="DJ12" i="39"/>
  <c r="DN14" i="34"/>
  <c r="O14" i="34"/>
  <c r="J22" i="39"/>
  <c r="DI22" i="39"/>
  <c r="V11" i="26"/>
  <c r="DU11" i="26"/>
  <c r="AD26" i="17"/>
  <c r="K20" i="38"/>
  <c r="DJ20" i="38"/>
  <c r="O19" i="34"/>
  <c r="DN19" i="34"/>
  <c r="K11" i="39"/>
  <c r="DJ11" i="39"/>
  <c r="BX6" i="59"/>
  <c r="BX6" i="58"/>
  <c r="BX6" i="57"/>
  <c r="BX6" i="56"/>
  <c r="BX6" i="55"/>
  <c r="BX6" i="54"/>
  <c r="BX6" i="53"/>
  <c r="BX6" i="52"/>
  <c r="BX6" i="50"/>
  <c r="BX6" i="51"/>
  <c r="BX6" i="48"/>
  <c r="BX6" i="49"/>
  <c r="BX6" i="47"/>
  <c r="BX6" i="45"/>
  <c r="BX6" i="44"/>
  <c r="BX6" i="46"/>
  <c r="BX6" i="43"/>
  <c r="BX6" i="41"/>
  <c r="BX6" i="42"/>
  <c r="BX6" i="40"/>
  <c r="BX6" i="39"/>
  <c r="BX6" i="37"/>
  <c r="BX6" i="36"/>
  <c r="BX6" i="38"/>
  <c r="BX6" i="34"/>
  <c r="BX6" i="35"/>
  <c r="BX6" i="33"/>
  <c r="BX6" i="30"/>
  <c r="BX6" i="26"/>
  <c r="BX6" i="31"/>
  <c r="BX6" i="28"/>
  <c r="BX6" i="32"/>
  <c r="BX6" i="27"/>
  <c r="BX6" i="25"/>
  <c r="BX6" i="24"/>
  <c r="BX6" i="23"/>
  <c r="DX6" i="23" s="1"/>
  <c r="BX6" i="22"/>
  <c r="DX6" i="22" s="1"/>
  <c r="BX6" i="18"/>
  <c r="DX6" i="18" s="1"/>
  <c r="BX6" i="21"/>
  <c r="DX6" i="21" s="1"/>
  <c r="BX6" i="20"/>
  <c r="DX6" i="20" s="1"/>
  <c r="BX6" i="17"/>
  <c r="DX6" i="17" s="1"/>
  <c r="BX6" i="19"/>
  <c r="DX6" i="19" s="1"/>
  <c r="BX6" i="60"/>
  <c r="DX6" i="60" s="1"/>
  <c r="X14" i="25"/>
  <c r="DW14" i="25"/>
  <c r="O20" i="34"/>
  <c r="DN20" i="34"/>
  <c r="AC22" i="18"/>
  <c r="U11" i="27"/>
  <c r="DT11" i="27"/>
  <c r="J14" i="40"/>
  <c r="DI14" i="40"/>
  <c r="DN15" i="34"/>
  <c r="O15" i="34"/>
  <c r="Z21" i="23"/>
  <c r="N17" i="36"/>
  <c r="DM17" i="36"/>
  <c r="AC11" i="18"/>
  <c r="AB28" i="21"/>
  <c r="N26" i="36"/>
  <c r="DM26" i="36"/>
  <c r="AA25" i="21"/>
  <c r="H22" i="41"/>
  <c r="DG22" i="41"/>
  <c r="AD11" i="17"/>
  <c r="DW23" i="25"/>
  <c r="X23" i="25"/>
  <c r="AC7" i="19"/>
  <c r="DR19" i="30"/>
  <c r="S19" i="30"/>
  <c r="Y8" i="24"/>
  <c r="DJ17" i="39"/>
  <c r="K17" i="39"/>
  <c r="DT12" i="28"/>
  <c r="U12" i="28"/>
  <c r="I10" i="40"/>
  <c r="DH10" i="40"/>
  <c r="AK13" i="60"/>
  <c r="BX13" i="59"/>
  <c r="BX13" i="58"/>
  <c r="BX13" i="57"/>
  <c r="BX13" i="56"/>
  <c r="BX13" i="55"/>
  <c r="BX13" i="54"/>
  <c r="BX13" i="53"/>
  <c r="BX13" i="52"/>
  <c r="BX13" i="50"/>
  <c r="BX13" i="51"/>
  <c r="BX13" i="48"/>
  <c r="BX13" i="49"/>
  <c r="BX13" i="45"/>
  <c r="BX13" i="44"/>
  <c r="BX13" i="47"/>
  <c r="BX13" i="46"/>
  <c r="BX13" i="43"/>
  <c r="BX13" i="42"/>
  <c r="BX13" i="41"/>
  <c r="BX13" i="40"/>
  <c r="BX13" i="36"/>
  <c r="BX13" i="39"/>
  <c r="BX13" i="38"/>
  <c r="BX13" i="37"/>
  <c r="BX13" i="33"/>
  <c r="BX13" i="34"/>
  <c r="BX13" i="32"/>
  <c r="BX13" i="35"/>
  <c r="BX13" i="31"/>
  <c r="BX13" i="27"/>
  <c r="BX13" i="26"/>
  <c r="BX13" i="25"/>
  <c r="BX13" i="24"/>
  <c r="BX13" i="30"/>
  <c r="BX13" i="28"/>
  <c r="BX13" i="23"/>
  <c r="DX13" i="23" s="1"/>
  <c r="BX13" i="22"/>
  <c r="DX13" i="22" s="1"/>
  <c r="BX13" i="19"/>
  <c r="DX13" i="19" s="1"/>
  <c r="BX13" i="18"/>
  <c r="DX13" i="18" s="1"/>
  <c r="BX13" i="21"/>
  <c r="DX13" i="21" s="1"/>
  <c r="BX13" i="20"/>
  <c r="DX13" i="20" s="1"/>
  <c r="BX13" i="17"/>
  <c r="DX13" i="17" s="1"/>
  <c r="BX13" i="60"/>
  <c r="DX13" i="60" s="1"/>
  <c r="AK28" i="60"/>
  <c r="AD7" i="18"/>
  <c r="Z9" i="22"/>
  <c r="DK13" i="37"/>
  <c r="L13" i="37"/>
  <c r="T14" i="28"/>
  <c r="DS14" i="28"/>
  <c r="DR8" i="31"/>
  <c r="S8" i="31"/>
  <c r="DM23" i="36"/>
  <c r="N23" i="36"/>
  <c r="AA15" i="22"/>
  <c r="V6" i="26"/>
  <c r="DU6" i="26"/>
  <c r="AD8" i="19"/>
  <c r="DR27" i="31"/>
  <c r="S27" i="31"/>
  <c r="DV15" i="26"/>
  <c r="W15" i="26"/>
  <c r="AA11" i="22"/>
  <c r="AC27" i="20"/>
  <c r="Y5" i="23"/>
  <c r="Z18" i="22"/>
  <c r="DK21" i="37"/>
  <c r="L21" i="37"/>
  <c r="AK24" i="60"/>
  <c r="AC28" i="18"/>
  <c r="AC20" i="19"/>
  <c r="Y6" i="23"/>
  <c r="DS5" i="28"/>
  <c r="T5" i="28"/>
  <c r="M17" i="37"/>
  <c r="DL17" i="37"/>
  <c r="V28" i="27"/>
  <c r="DU28" i="27"/>
  <c r="Q12" i="33"/>
  <c r="DP12" i="33"/>
  <c r="W29" i="22"/>
  <c r="X4" i="22"/>
  <c r="DK8" i="38"/>
  <c r="L8" i="38"/>
  <c r="X26" i="24"/>
  <c r="DW26" i="24"/>
  <c r="DW30" i="17"/>
  <c r="AA17" i="22"/>
  <c r="AC6" i="17"/>
  <c r="BX22" i="59"/>
  <c r="BX22" i="58"/>
  <c r="BX22" i="57"/>
  <c r="BX22" i="56"/>
  <c r="BX22" i="55"/>
  <c r="BX22" i="53"/>
  <c r="BX22" i="54"/>
  <c r="BX22" i="52"/>
  <c r="BX22" i="51"/>
  <c r="BX22" i="50"/>
  <c r="BX22" i="49"/>
  <c r="BX22" i="48"/>
  <c r="BX22" i="47"/>
  <c r="BX22" i="45"/>
  <c r="BX22" i="46"/>
  <c r="BX22" i="44"/>
  <c r="BX22" i="43"/>
  <c r="BX22" i="41"/>
  <c r="BX22" i="42"/>
  <c r="BX22" i="40"/>
  <c r="BX22" i="37"/>
  <c r="BX22" i="39"/>
  <c r="BX22" i="36"/>
  <c r="BX22" i="38"/>
  <c r="BX22" i="35"/>
  <c r="BX22" i="32"/>
  <c r="BX22" i="34"/>
  <c r="BX22" i="33"/>
  <c r="BX22" i="27"/>
  <c r="BX22" i="25"/>
  <c r="BX22" i="23"/>
  <c r="DX22" i="23" s="1"/>
  <c r="BX22" i="31"/>
  <c r="BX22" i="26"/>
  <c r="BX22" i="24"/>
  <c r="BX22" i="30"/>
  <c r="BX22" i="28"/>
  <c r="BX22" i="19"/>
  <c r="DX22" i="19" s="1"/>
  <c r="BX22" i="18"/>
  <c r="DX22" i="18" s="1"/>
  <c r="BX22" i="22"/>
  <c r="DX22" i="22" s="1"/>
  <c r="BX22" i="17"/>
  <c r="DX22" i="17" s="1"/>
  <c r="BX22" i="21"/>
  <c r="DX22" i="21" s="1"/>
  <c r="BX22" i="20"/>
  <c r="DX22" i="20" s="1"/>
  <c r="BX22" i="60"/>
  <c r="DX22" i="60" s="1"/>
  <c r="N6" i="35"/>
  <c r="DM6" i="35"/>
  <c r="X10" i="24"/>
  <c r="DW10" i="24"/>
  <c r="AC12" i="20"/>
  <c r="DU15" i="27"/>
  <c r="V15" i="27"/>
  <c r="N15" i="36"/>
  <c r="DM15" i="36"/>
  <c r="BX20" i="59"/>
  <c r="BX20" i="58"/>
  <c r="BX20" i="57"/>
  <c r="BX20" i="56"/>
  <c r="BX20" i="55"/>
  <c r="BX20" i="54"/>
  <c r="BX20" i="53"/>
  <c r="BX20" i="51"/>
  <c r="BX20" i="52"/>
  <c r="BX20" i="50"/>
  <c r="BX20" i="49"/>
  <c r="BX20" i="48"/>
  <c r="BX20" i="45"/>
  <c r="BX20" i="47"/>
  <c r="BX20" i="46"/>
  <c r="BX20" i="44"/>
  <c r="BX20" i="41"/>
  <c r="BX20" i="42"/>
  <c r="BX20" i="40"/>
  <c r="BX20" i="43"/>
  <c r="BX20" i="39"/>
  <c r="BX20" i="36"/>
  <c r="BX20" i="38"/>
  <c r="BX20" i="37"/>
  <c r="BX20" i="34"/>
  <c r="BX20" i="32"/>
  <c r="BX20" i="35"/>
  <c r="BX20" i="33"/>
  <c r="BX20" i="30"/>
  <c r="BX20" i="27"/>
  <c r="BX20" i="25"/>
  <c r="BX20" i="28"/>
  <c r="BX20" i="26"/>
  <c r="BX20" i="24"/>
  <c r="BX20" i="23"/>
  <c r="DX20" i="23" s="1"/>
  <c r="BX20" i="31"/>
  <c r="BX20" i="22"/>
  <c r="DX20" i="22" s="1"/>
  <c r="BX20" i="19"/>
  <c r="DX20" i="19" s="1"/>
  <c r="BX20" i="20"/>
  <c r="DX20" i="20" s="1"/>
  <c r="BX20" i="21"/>
  <c r="DX20" i="21" s="1"/>
  <c r="BX20" i="18"/>
  <c r="DX20" i="18" s="1"/>
  <c r="BX20" i="17"/>
  <c r="DX20" i="17" s="1"/>
  <c r="BX20" i="60"/>
  <c r="DX20" i="60" s="1"/>
  <c r="K13" i="38"/>
  <c r="DJ13" i="38"/>
  <c r="J17" i="40"/>
  <c r="DI17" i="40"/>
  <c r="R19" i="32"/>
  <c r="DQ19" i="32"/>
  <c r="AD10" i="17"/>
  <c r="T24" i="30"/>
  <c r="DS24" i="30"/>
  <c r="W18" i="25"/>
  <c r="DV18" i="25"/>
  <c r="AK14" i="60"/>
  <c r="R7" i="31"/>
  <c r="DQ7" i="31"/>
  <c r="U25" i="61"/>
  <c r="AB19" i="20"/>
  <c r="AE12" i="17"/>
  <c r="S13" i="30"/>
  <c r="DR13" i="30"/>
  <c r="AD17" i="17"/>
  <c r="DV13" i="25"/>
  <c r="W13" i="25"/>
  <c r="DI24" i="40"/>
  <c r="J24" i="40"/>
  <c r="AA14" i="22"/>
  <c r="Z24" i="23"/>
  <c r="DW30" i="20"/>
  <c r="X8" i="25"/>
  <c r="DW8" i="25"/>
  <c r="AB14" i="20"/>
  <c r="DJ7" i="38"/>
  <c r="K7" i="38"/>
  <c r="DV13" i="26"/>
  <c r="W13" i="26"/>
  <c r="J6" i="39"/>
  <c r="DI6" i="39"/>
  <c r="BX8" i="59"/>
  <c r="BX8" i="58"/>
  <c r="BX8" i="57"/>
  <c r="BX8" i="56"/>
  <c r="BX8" i="55"/>
  <c r="BX8" i="54"/>
  <c r="BX8" i="53"/>
  <c r="BX8" i="52"/>
  <c r="BX8" i="50"/>
  <c r="BX8" i="51"/>
  <c r="BX8" i="48"/>
  <c r="BX8" i="49"/>
  <c r="BX8" i="46"/>
  <c r="BX8" i="45"/>
  <c r="BX8" i="44"/>
  <c r="BX8" i="47"/>
  <c r="BX8" i="41"/>
  <c r="BX8" i="40"/>
  <c r="BX8" i="43"/>
  <c r="BX8" i="42"/>
  <c r="BX8" i="38"/>
  <c r="BX8" i="37"/>
  <c r="BX8" i="36"/>
  <c r="BX8" i="39"/>
  <c r="BX8" i="34"/>
  <c r="BX8" i="33"/>
  <c r="BX8" i="35"/>
  <c r="BX8" i="32"/>
  <c r="BX8" i="25"/>
  <c r="BX8" i="24"/>
  <c r="DX8" i="24" s="1"/>
  <c r="BX8" i="27"/>
  <c r="BX8" i="26"/>
  <c r="BX8" i="31"/>
  <c r="BX8" i="30"/>
  <c r="BX8" i="28"/>
  <c r="BX8" i="23"/>
  <c r="DX8" i="23" s="1"/>
  <c r="BX8" i="21"/>
  <c r="DX8" i="21" s="1"/>
  <c r="BX8" i="22"/>
  <c r="DX8" i="22" s="1"/>
  <c r="BX8" i="18"/>
  <c r="DX8" i="18" s="1"/>
  <c r="BX8" i="20"/>
  <c r="DX8" i="20" s="1"/>
  <c r="BX8" i="19"/>
  <c r="DX8" i="19" s="1"/>
  <c r="BX8" i="17"/>
  <c r="DX8" i="17" s="1"/>
  <c r="BX8" i="60"/>
  <c r="DX8" i="60" s="1"/>
  <c r="DS12" i="30"/>
  <c r="T12" i="30"/>
  <c r="AE14" i="17"/>
  <c r="R10" i="31"/>
  <c r="DQ10" i="31"/>
  <c r="AK17" i="60"/>
  <c r="DL30" i="34"/>
  <c r="U21" i="61"/>
  <c r="S20" i="30"/>
  <c r="DR20" i="30"/>
  <c r="AE25" i="17"/>
  <c r="AD24" i="19"/>
  <c r="DP8" i="33"/>
  <c r="Q8" i="33"/>
  <c r="W19" i="25"/>
  <c r="DV19" i="25"/>
  <c r="DT26" i="28"/>
  <c r="U26" i="28"/>
  <c r="D21" i="42"/>
  <c r="E21" i="42" s="1"/>
  <c r="F21" i="42" s="1"/>
  <c r="DF21" i="42" s="1"/>
  <c r="DF14" i="42"/>
  <c r="G14" i="42"/>
  <c r="G20" i="42"/>
  <c r="DF20" i="42"/>
  <c r="DH5" i="40"/>
  <c r="I5" i="40"/>
  <c r="B18" i="43"/>
  <c r="C18" i="42"/>
  <c r="D18" i="42" s="1"/>
  <c r="E18" i="42" s="1"/>
  <c r="C11" i="43"/>
  <c r="D11" i="43" s="1"/>
  <c r="E11" i="43" s="1"/>
  <c r="B11" i="44"/>
  <c r="B24" i="44"/>
  <c r="C24" i="43"/>
  <c r="D24" i="43" s="1"/>
  <c r="E24" i="43" s="1"/>
  <c r="C18" i="41"/>
  <c r="D18" i="41" s="1"/>
  <c r="E18" i="41" s="1"/>
  <c r="B18" i="42"/>
  <c r="B4" i="43"/>
  <c r="C4" i="42"/>
  <c r="B26" i="44"/>
  <c r="C26" i="43"/>
  <c r="D26" i="43" s="1"/>
  <c r="E26" i="43" s="1"/>
  <c r="F26" i="43" s="1"/>
  <c r="DF26" i="43" s="1"/>
  <c r="C21" i="43"/>
  <c r="D21" i="43" s="1"/>
  <c r="E21" i="43" s="1"/>
  <c r="F21" i="43" s="1"/>
  <c r="B21" i="44"/>
  <c r="B20" i="44"/>
  <c r="C20" i="43"/>
  <c r="D20" i="43" s="1"/>
  <c r="E20" i="43" s="1"/>
  <c r="F20" i="43" s="1"/>
  <c r="DF20" i="43" s="1"/>
  <c r="DV15" i="25"/>
  <c r="W15" i="25"/>
  <c r="AK27" i="60"/>
  <c r="U5" i="61"/>
  <c r="R16" i="31"/>
  <c r="DQ16" i="31"/>
  <c r="U29" i="24"/>
  <c r="DU4" i="24"/>
  <c r="DU29" i="24" s="1"/>
  <c r="V4" i="24"/>
  <c r="AC16" i="19"/>
  <c r="AD12" i="19"/>
  <c r="Z15" i="23"/>
  <c r="DJ14" i="38"/>
  <c r="K14" i="38"/>
  <c r="AC13" i="18"/>
  <c r="M28" i="37"/>
  <c r="DL28" i="37"/>
  <c r="AC17" i="18"/>
  <c r="DT11" i="28"/>
  <c r="U11" i="28"/>
  <c r="BX16" i="59"/>
  <c r="BX16" i="58"/>
  <c r="BX16" i="57"/>
  <c r="BX16" i="56"/>
  <c r="BX16" i="55"/>
  <c r="BX16" i="54"/>
  <c r="BX16" i="53"/>
  <c r="BX16" i="52"/>
  <c r="BX16" i="50"/>
  <c r="BX16" i="51"/>
  <c r="BX16" i="48"/>
  <c r="BX16" i="49"/>
  <c r="BX16" i="47"/>
  <c r="BX16" i="44"/>
  <c r="BX16" i="46"/>
  <c r="BX16" i="45"/>
  <c r="BX16" i="41"/>
  <c r="BX16" i="40"/>
  <c r="BX16" i="43"/>
  <c r="BX16" i="42"/>
  <c r="BX16" i="38"/>
  <c r="BX16" i="37"/>
  <c r="BX16" i="36"/>
  <c r="BX16" i="39"/>
  <c r="BX16" i="34"/>
  <c r="BX16" i="33"/>
  <c r="BX16" i="32"/>
  <c r="BX16" i="35"/>
  <c r="BX16" i="30"/>
  <c r="BX16" i="26"/>
  <c r="BX16" i="27"/>
  <c r="BX16" i="25"/>
  <c r="BX16" i="24"/>
  <c r="BX16" i="31"/>
  <c r="BX16" i="28"/>
  <c r="BX16" i="23"/>
  <c r="DX16" i="23" s="1"/>
  <c r="BX16" i="21"/>
  <c r="DX16" i="21" s="1"/>
  <c r="BX16" i="17"/>
  <c r="DX16" i="17" s="1"/>
  <c r="BX16" i="22"/>
  <c r="DX16" i="22" s="1"/>
  <c r="BX16" i="18"/>
  <c r="DX16" i="18" s="1"/>
  <c r="BX16" i="20"/>
  <c r="DX16" i="20" s="1"/>
  <c r="BX16" i="19"/>
  <c r="DX16" i="19" s="1"/>
  <c r="BX16" i="60"/>
  <c r="DX16" i="60" s="1"/>
  <c r="AA9" i="21"/>
  <c r="AC6" i="19"/>
  <c r="DM13" i="36"/>
  <c r="N13" i="36"/>
  <c r="AA14" i="21"/>
  <c r="Y18" i="23"/>
  <c r="DO8" i="34"/>
  <c r="P8" i="34"/>
  <c r="AA19" i="21"/>
  <c r="AC19" i="19"/>
  <c r="AJ22" i="60"/>
  <c r="DU8" i="27"/>
  <c r="V8" i="27"/>
  <c r="R15" i="32"/>
  <c r="DQ15" i="32"/>
  <c r="AC23" i="20"/>
  <c r="AK19" i="60"/>
  <c r="R5" i="31"/>
  <c r="DQ5" i="31"/>
  <c r="AB23" i="21"/>
  <c r="S15" i="30"/>
  <c r="DR15" i="30"/>
  <c r="DV20" i="25"/>
  <c r="W20" i="25"/>
  <c r="DJ5" i="37"/>
  <c r="K5" i="37"/>
  <c r="DG15" i="41"/>
  <c r="H15" i="41"/>
  <c r="AC15" i="19"/>
  <c r="DQ9" i="32"/>
  <c r="R9" i="32"/>
  <c r="AC22" i="19"/>
  <c r="DL8" i="37"/>
  <c r="M8" i="37"/>
  <c r="M24" i="37"/>
  <c r="DL24" i="37"/>
  <c r="DM18" i="34"/>
  <c r="N18" i="34"/>
  <c r="V23" i="27"/>
  <c r="DU23" i="27"/>
  <c r="N28" i="36"/>
  <c r="DM28" i="36"/>
  <c r="Y23" i="24"/>
  <c r="X7" i="24"/>
  <c r="DW7" i="24"/>
  <c r="Y11" i="24"/>
  <c r="DX11" i="24"/>
  <c r="M27" i="37"/>
  <c r="DL27" i="37"/>
  <c r="DU27" i="27"/>
  <c r="V27" i="27"/>
  <c r="DO9" i="34"/>
  <c r="P9" i="34"/>
  <c r="Y10" i="23"/>
  <c r="DX10" i="23"/>
  <c r="U13" i="61"/>
  <c r="J13" i="40"/>
  <c r="DI13" i="40"/>
  <c r="AB6" i="20"/>
  <c r="L9" i="38"/>
  <c r="DK9" i="38"/>
  <c r="AD8" i="17"/>
  <c r="W7" i="25"/>
  <c r="DV7" i="25"/>
  <c r="AK26" i="60"/>
  <c r="AB11" i="21"/>
  <c r="AB8" i="21"/>
  <c r="P26" i="34"/>
  <c r="DO26" i="34"/>
  <c r="M16" i="35"/>
  <c r="DL16" i="35"/>
  <c r="DJ13" i="39"/>
  <c r="K13" i="39"/>
  <c r="M6" i="36"/>
  <c r="DL6" i="36"/>
  <c r="X17" i="25"/>
  <c r="DW17" i="25"/>
  <c r="AA5" i="21"/>
  <c r="R17" i="32"/>
  <c r="DQ17" i="32"/>
  <c r="AK21" i="60"/>
  <c r="DN21" i="34"/>
  <c r="O21" i="34"/>
  <c r="Q18" i="32"/>
  <c r="DP18" i="32"/>
  <c r="BX23" i="59"/>
  <c r="BX23" i="58"/>
  <c r="BX23" i="57"/>
  <c r="BX23" i="56"/>
  <c r="BX23" i="55"/>
  <c r="BX23" i="54"/>
  <c r="BX23" i="53"/>
  <c r="BX23" i="51"/>
  <c r="BX23" i="52"/>
  <c r="BX23" i="49"/>
  <c r="BX23" i="50"/>
  <c r="BX23" i="48"/>
  <c r="BX23" i="47"/>
  <c r="BX23" i="44"/>
  <c r="BX23" i="45"/>
  <c r="BX23" i="46"/>
  <c r="BX23" i="42"/>
  <c r="BX23" i="43"/>
  <c r="BX23" i="41"/>
  <c r="BX23" i="40"/>
  <c r="BX23" i="38"/>
  <c r="BX23" i="36"/>
  <c r="BX23" i="37"/>
  <c r="BX23" i="39"/>
  <c r="BX23" i="34"/>
  <c r="BX23" i="33"/>
  <c r="BX23" i="32"/>
  <c r="BX23" i="35"/>
  <c r="BX23" i="31"/>
  <c r="BX23" i="28"/>
  <c r="BX23" i="30"/>
  <c r="BX23" i="27"/>
  <c r="BX23" i="25"/>
  <c r="BX23" i="23"/>
  <c r="DX23" i="23" s="1"/>
  <c r="BX23" i="26"/>
  <c r="BX23" i="24"/>
  <c r="DX23" i="24" s="1"/>
  <c r="BX23" i="21"/>
  <c r="DX23" i="21" s="1"/>
  <c r="BX23" i="20"/>
  <c r="DX23" i="20" s="1"/>
  <c r="BX23" i="19"/>
  <c r="DX23" i="19" s="1"/>
  <c r="BX23" i="18"/>
  <c r="DX23" i="18" s="1"/>
  <c r="BX23" i="17"/>
  <c r="DX23" i="17" s="1"/>
  <c r="BX23" i="22"/>
  <c r="DX23" i="22" s="1"/>
  <c r="BX23" i="60"/>
  <c r="DX23" i="60" s="1"/>
  <c r="U17" i="27"/>
  <c r="DT17" i="27"/>
  <c r="DJ10" i="38"/>
  <c r="K10" i="38"/>
  <c r="AA13" i="22"/>
  <c r="U16" i="27"/>
  <c r="DT16" i="27"/>
  <c r="O12" i="35"/>
  <c r="DN12" i="35"/>
  <c r="AD28" i="17"/>
  <c r="DI9" i="40"/>
  <c r="J9" i="40"/>
  <c r="V15" i="61"/>
  <c r="AB6" i="18"/>
  <c r="L15" i="37"/>
  <c r="DK15" i="37"/>
  <c r="AC13" i="19"/>
  <c r="BY15" i="58"/>
  <c r="BY15" i="54"/>
  <c r="BY15" i="51"/>
  <c r="BY15" i="47"/>
  <c r="BY15" i="41"/>
  <c r="BY15" i="37"/>
  <c r="BY15" i="32"/>
  <c r="BY15" i="27"/>
  <c r="BY15" i="30"/>
  <c r="BY15" i="22"/>
  <c r="DY15" i="22" s="1"/>
  <c r="BY15" i="20"/>
  <c r="DY15" i="20" s="1"/>
  <c r="T21" i="28"/>
  <c r="DS21" i="28"/>
  <c r="AA20" i="22"/>
  <c r="G4" i="40"/>
  <c r="F29" i="40"/>
  <c r="DF4" i="40"/>
  <c r="DF29" i="40" s="1"/>
  <c r="DK26" i="38"/>
  <c r="L26" i="38"/>
  <c r="AB13" i="20"/>
  <c r="DT22" i="27"/>
  <c r="U22" i="27"/>
  <c r="Q9" i="33"/>
  <c r="DP9" i="33"/>
  <c r="BX7" i="59"/>
  <c r="BX7" i="58"/>
  <c r="BX7" i="57"/>
  <c r="BX7" i="56"/>
  <c r="BX7" i="55"/>
  <c r="BX7" i="54"/>
  <c r="BX7" i="53"/>
  <c r="BX7" i="52"/>
  <c r="BX7" i="51"/>
  <c r="BX7" i="50"/>
  <c r="BX7" i="49"/>
  <c r="BX7" i="48"/>
  <c r="BX7" i="47"/>
  <c r="BX7" i="45"/>
  <c r="BX7" i="44"/>
  <c r="BX7" i="46"/>
  <c r="BX7" i="42"/>
  <c r="BX7" i="40"/>
  <c r="BX7" i="43"/>
  <c r="BX7" i="41"/>
  <c r="BX7" i="38"/>
  <c r="BX7" i="37"/>
  <c r="BX7" i="39"/>
  <c r="BX7" i="36"/>
  <c r="BX7" i="35"/>
  <c r="BX7" i="33"/>
  <c r="BX7" i="34"/>
  <c r="BX7" i="28"/>
  <c r="BX7" i="32"/>
  <c r="BX7" i="24"/>
  <c r="BX7" i="27"/>
  <c r="BX7" i="26"/>
  <c r="BX7" i="25"/>
  <c r="BX7" i="31"/>
  <c r="BX7" i="30"/>
  <c r="BX7" i="21"/>
  <c r="DX7" i="21" s="1"/>
  <c r="BX7" i="20"/>
  <c r="DX7" i="20" s="1"/>
  <c r="BX7" i="19"/>
  <c r="DX7" i="19" s="1"/>
  <c r="BX7" i="23"/>
  <c r="DX7" i="23" s="1"/>
  <c r="BX7" i="22"/>
  <c r="DX7" i="22" s="1"/>
  <c r="BX7" i="17"/>
  <c r="DX7" i="17" s="1"/>
  <c r="BX7" i="18"/>
  <c r="DX7" i="18" s="1"/>
  <c r="BX7" i="60"/>
  <c r="DX7" i="60" s="1"/>
  <c r="AJ10" i="60"/>
  <c r="BX28" i="59"/>
  <c r="BX28" i="58"/>
  <c r="BX28" i="57"/>
  <c r="BX28" i="56"/>
  <c r="BX28" i="55"/>
  <c r="BX28" i="54"/>
  <c r="BX28" i="53"/>
  <c r="BX28" i="52"/>
  <c r="BX28" i="51"/>
  <c r="BX28" i="50"/>
  <c r="BX28" i="49"/>
  <c r="BX28" i="48"/>
  <c r="BX28" i="47"/>
  <c r="BX28" i="46"/>
  <c r="BX28" i="45"/>
  <c r="BX28" i="44"/>
  <c r="BX28" i="43"/>
  <c r="BX28" i="41"/>
  <c r="BX28" i="40"/>
  <c r="BX28" i="42"/>
  <c r="BX28" i="39"/>
  <c r="BX28" i="38"/>
  <c r="BX28" i="36"/>
  <c r="BX28" i="37"/>
  <c r="BX28" i="34"/>
  <c r="BX28" i="32"/>
  <c r="BX28" i="33"/>
  <c r="BX28" i="35"/>
  <c r="BX28" i="27"/>
  <c r="BX28" i="26"/>
  <c r="BX28" i="25"/>
  <c r="BX28" i="24"/>
  <c r="DX28" i="24" s="1"/>
  <c r="BX28" i="23"/>
  <c r="DX28" i="23" s="1"/>
  <c r="BX28" i="28"/>
  <c r="BX28" i="31"/>
  <c r="BX28" i="30"/>
  <c r="BX28" i="22"/>
  <c r="DX28" i="22" s="1"/>
  <c r="BX28" i="19"/>
  <c r="DX28" i="19" s="1"/>
  <c r="BX28" i="18"/>
  <c r="DX28" i="18" s="1"/>
  <c r="BX28" i="21"/>
  <c r="DX28" i="21" s="1"/>
  <c r="BX28" i="20"/>
  <c r="DX28" i="20" s="1"/>
  <c r="BX28" i="17"/>
  <c r="DX28" i="17" s="1"/>
  <c r="BX28" i="60"/>
  <c r="DX28" i="60" s="1"/>
  <c r="BX17" i="59"/>
  <c r="BX17" i="58"/>
  <c r="BX17" i="57"/>
  <c r="BX17" i="56"/>
  <c r="BX17" i="55"/>
  <c r="BX17" i="54"/>
  <c r="BX17" i="53"/>
  <c r="BX17" i="52"/>
  <c r="BX17" i="50"/>
  <c r="BX17" i="51"/>
  <c r="BX17" i="49"/>
  <c r="BX17" i="48"/>
  <c r="BX17" i="44"/>
  <c r="BX17" i="47"/>
  <c r="BX17" i="45"/>
  <c r="BX17" i="46"/>
  <c r="BX17" i="43"/>
  <c r="BX17" i="42"/>
  <c r="BX17" i="41"/>
  <c r="BX17" i="40"/>
  <c r="BX17" i="37"/>
  <c r="BX17" i="36"/>
  <c r="BX17" i="39"/>
  <c r="BX17" i="38"/>
  <c r="BX17" i="33"/>
  <c r="BX17" i="32"/>
  <c r="BX17" i="35"/>
  <c r="BX17" i="34"/>
  <c r="BX17" i="24"/>
  <c r="DX17" i="24" s="1"/>
  <c r="BX17" i="25"/>
  <c r="BX17" i="31"/>
  <c r="BX17" i="30"/>
  <c r="BX17" i="28"/>
  <c r="BX17" i="26"/>
  <c r="BX17" i="27"/>
  <c r="BX17" i="22"/>
  <c r="DX17" i="22" s="1"/>
  <c r="BX17" i="20"/>
  <c r="DX17" i="20" s="1"/>
  <c r="BX17" i="19"/>
  <c r="DX17" i="19" s="1"/>
  <c r="BX17" i="18"/>
  <c r="DX17" i="18" s="1"/>
  <c r="BX17" i="23"/>
  <c r="DX17" i="23" s="1"/>
  <c r="BX17" i="21"/>
  <c r="DX17" i="21" s="1"/>
  <c r="BX17" i="17"/>
  <c r="DX17" i="17" s="1"/>
  <c r="BX17" i="60"/>
  <c r="DX17" i="60" s="1"/>
  <c r="AA20" i="21"/>
  <c r="W5" i="25"/>
  <c r="DV5" i="25"/>
  <c r="AA7" i="21"/>
  <c r="AE27" i="17"/>
  <c r="AE24" i="17"/>
  <c r="U20" i="61"/>
  <c r="AB7" i="20"/>
  <c r="M6" i="37"/>
  <c r="DL6" i="37"/>
  <c r="W21" i="25"/>
  <c r="DV21" i="25"/>
  <c r="N25" i="35"/>
  <c r="DM25" i="35"/>
  <c r="K23" i="39"/>
  <c r="DJ23" i="39"/>
  <c r="Y7" i="23"/>
  <c r="W12" i="26"/>
  <c r="DV12" i="26"/>
  <c r="DQ14" i="32"/>
  <c r="R14" i="32"/>
  <c r="T9" i="28"/>
  <c r="DS9" i="28"/>
  <c r="J29" i="36"/>
  <c r="K4" i="36"/>
  <c r="DJ4" i="36"/>
  <c r="DJ29" i="36" s="1"/>
  <c r="AE7" i="17"/>
  <c r="Q22" i="32"/>
  <c r="DP22" i="32"/>
  <c r="AC20" i="18"/>
  <c r="DN13" i="35"/>
  <c r="O13" i="35"/>
  <c r="AC21" i="19"/>
  <c r="DK14" i="37"/>
  <c r="L14" i="37"/>
  <c r="DR9" i="31"/>
  <c r="S9" i="31"/>
  <c r="DW30" i="60"/>
  <c r="DQ23" i="32"/>
  <c r="R23" i="32"/>
  <c r="AB5" i="18"/>
  <c r="Y29" i="20"/>
  <c r="Z4" i="20"/>
  <c r="AK9" i="60"/>
  <c r="AK23" i="60"/>
  <c r="U18" i="61"/>
  <c r="U14" i="61"/>
  <c r="DH8" i="41"/>
  <c r="I8" i="41"/>
  <c r="DV10" i="25"/>
  <c r="W10" i="25"/>
  <c r="S11" i="31"/>
  <c r="DR11" i="31"/>
  <c r="AA22" i="21"/>
  <c r="O10" i="34"/>
  <c r="DN10" i="34"/>
  <c r="DU12" i="27"/>
  <c r="V12" i="27"/>
  <c r="BW4" i="59"/>
  <c r="BW4" i="58"/>
  <c r="BW4" i="57"/>
  <c r="BW4" i="56"/>
  <c r="BW4" i="54"/>
  <c r="BW4" i="55"/>
  <c r="BW4" i="53"/>
  <c r="BW4" i="52"/>
  <c r="BW4" i="50"/>
  <c r="BW4" i="51"/>
  <c r="BW4" i="49"/>
  <c r="BW4" i="48"/>
  <c r="BW4" i="47"/>
  <c r="BW4" i="46"/>
  <c r="BW4" i="45"/>
  <c r="BW4" i="44"/>
  <c r="BW4" i="43"/>
  <c r="BW4" i="41"/>
  <c r="BW4" i="40"/>
  <c r="BW4" i="42"/>
  <c r="BW4" i="39"/>
  <c r="BW4" i="38"/>
  <c r="BW4" i="37"/>
  <c r="BW4" i="36"/>
  <c r="BW4" i="34"/>
  <c r="BW4" i="35"/>
  <c r="BW4" i="33"/>
  <c r="BW4" i="31"/>
  <c r="BW4" i="26"/>
  <c r="BW4" i="28"/>
  <c r="BW4" i="27"/>
  <c r="BW4" i="32"/>
  <c r="BW4" i="30"/>
  <c r="BW4" i="25"/>
  <c r="BW4" i="24"/>
  <c r="BW4" i="22"/>
  <c r="DW4" i="22" s="1"/>
  <c r="DW29" i="22" s="1"/>
  <c r="BW4" i="23"/>
  <c r="BW4" i="21"/>
  <c r="DW4" i="21" s="1"/>
  <c r="DW29" i="21" s="1"/>
  <c r="BW4" i="20"/>
  <c r="DW4" i="20" s="1"/>
  <c r="DW29" i="20" s="1"/>
  <c r="BW4" i="19"/>
  <c r="DW4" i="19" s="1"/>
  <c r="DW29" i="19" s="1"/>
  <c r="BW4" i="18"/>
  <c r="DW4" i="18" s="1"/>
  <c r="DW29" i="18" s="1"/>
  <c r="BW4" i="17"/>
  <c r="DW4" i="17" s="1"/>
  <c r="DW29" i="17" s="1"/>
  <c r="BW4" i="60"/>
  <c r="DW4" i="60" s="1"/>
  <c r="DW29" i="60" s="1"/>
  <c r="N16" i="34"/>
  <c r="DM16" i="34"/>
  <c r="N24" i="36"/>
  <c r="DM24" i="36"/>
  <c r="BX21" i="59"/>
  <c r="BX21" i="58"/>
  <c r="BX21" i="57"/>
  <c r="BX21" i="56"/>
  <c r="BX21" i="55"/>
  <c r="BX21" i="54"/>
  <c r="BX21" i="53"/>
  <c r="BX21" i="52"/>
  <c r="BX21" i="51"/>
  <c r="BX21" i="50"/>
  <c r="BX21" i="49"/>
  <c r="BX21" i="48"/>
  <c r="BX21" i="47"/>
  <c r="BX21" i="46"/>
  <c r="BX21" i="44"/>
  <c r="BX21" i="45"/>
  <c r="BX21" i="42"/>
  <c r="BX21" i="40"/>
  <c r="BX21" i="43"/>
  <c r="BX21" i="41"/>
  <c r="BX21" i="36"/>
  <c r="BX21" i="38"/>
  <c r="BX21" i="37"/>
  <c r="BX21" i="39"/>
  <c r="BX21" i="35"/>
  <c r="BX21" i="33"/>
  <c r="BX21" i="32"/>
  <c r="BX21" i="34"/>
  <c r="BX21" i="24"/>
  <c r="BX21" i="23"/>
  <c r="DX21" i="23" s="1"/>
  <c r="BX21" i="31"/>
  <c r="BX21" i="27"/>
  <c r="BX21" i="25"/>
  <c r="BX21" i="30"/>
  <c r="BX21" i="28"/>
  <c r="BX21" i="26"/>
  <c r="BX21" i="21"/>
  <c r="DX21" i="21" s="1"/>
  <c r="BX21" i="20"/>
  <c r="DX21" i="20" s="1"/>
  <c r="BX21" i="17"/>
  <c r="DX21" i="17" s="1"/>
  <c r="BX21" i="18"/>
  <c r="DX21" i="18" s="1"/>
  <c r="BX21" i="22"/>
  <c r="DX21" i="22" s="1"/>
  <c r="BX21" i="19"/>
  <c r="DX21" i="19" s="1"/>
  <c r="BX21" i="60"/>
  <c r="DX21" i="60" s="1"/>
  <c r="AD17" i="19"/>
  <c r="AB25" i="20"/>
  <c r="L11" i="38"/>
  <c r="DK11" i="38"/>
  <c r="DN7" i="34"/>
  <c r="O7" i="34"/>
  <c r="AD25" i="18"/>
  <c r="DH5" i="41"/>
  <c r="I5" i="41"/>
  <c r="AA10" i="21"/>
  <c r="W25" i="25"/>
  <c r="DV25" i="25"/>
  <c r="W9" i="26"/>
  <c r="DV9" i="26"/>
  <c r="M18" i="36"/>
  <c r="DL18" i="36"/>
  <c r="Z5" i="22"/>
  <c r="I12" i="41"/>
  <c r="DH12" i="41"/>
  <c r="E42" i="1"/>
  <c r="D33" i="6"/>
  <c r="Z29" i="16"/>
  <c r="AH17" i="10"/>
  <c r="AH14" i="9"/>
  <c r="AH13" i="9"/>
  <c r="AH16" i="9"/>
  <c r="AH15" i="9"/>
  <c r="AI7" i="9"/>
  <c r="AI12" i="9" s="1"/>
  <c r="AG17" i="9"/>
  <c r="AJ7" i="15"/>
  <c r="AJ12" i="15" s="1"/>
  <c r="AH17" i="15"/>
  <c r="AI13" i="10"/>
  <c r="AI16" i="10"/>
  <c r="AI15" i="10"/>
  <c r="AI14" i="10"/>
  <c r="AI13" i="15"/>
  <c r="AI16" i="15"/>
  <c r="AI15" i="15"/>
  <c r="AI14" i="15"/>
  <c r="AJ7" i="10"/>
  <c r="AJ12" i="10" s="1"/>
  <c r="AC46" i="11"/>
  <c r="AC21" i="16" s="1"/>
  <c r="AC42" i="11"/>
  <c r="AC19" i="16" s="1"/>
  <c r="AC45" i="11"/>
  <c r="AC15" i="16" s="1"/>
  <c r="AC41" i="11"/>
  <c r="AC13" i="16" s="1"/>
  <c r="AC44" i="11"/>
  <c r="AC20" i="16" s="1"/>
  <c r="AC43" i="11"/>
  <c r="AC14" i="16" s="1"/>
  <c r="AC40" i="11"/>
  <c r="AC34" i="15"/>
  <c r="AC28" i="16" s="1"/>
  <c r="AC31" i="15"/>
  <c r="AC33" i="15"/>
  <c r="AC27" i="16" s="1"/>
  <c r="AC32" i="15"/>
  <c r="AC26" i="16" s="1"/>
  <c r="AB35" i="13"/>
  <c r="AC34" i="13"/>
  <c r="AC32" i="13"/>
  <c r="AC33" i="13"/>
  <c r="AC31" i="13"/>
  <c r="AB33" i="9"/>
  <c r="AB6" i="16" s="1"/>
  <c r="AB30" i="9"/>
  <c r="AB32" i="9"/>
  <c r="AB16" i="16" s="1"/>
  <c r="AB31" i="9"/>
  <c r="AB5" i="16" s="1"/>
  <c r="AB25" i="16"/>
  <c r="AB35" i="15"/>
  <c r="AB18" i="16"/>
  <c r="AB47" i="11"/>
  <c r="AC34" i="12"/>
  <c r="AC31" i="12"/>
  <c r="AC32" i="12"/>
  <c r="AC23" i="16" s="1"/>
  <c r="AC33" i="12"/>
  <c r="AC24" i="16" s="1"/>
  <c r="AC34" i="4"/>
  <c r="AC12" i="16" s="1"/>
  <c r="AC31" i="4"/>
  <c r="AC10" i="16" s="1"/>
  <c r="AC32" i="4"/>
  <c r="AC33" i="4"/>
  <c r="AB33" i="10"/>
  <c r="AB32" i="10"/>
  <c r="AB8" i="16" s="1"/>
  <c r="AB34" i="10"/>
  <c r="AB9" i="16" s="1"/>
  <c r="AB31" i="10"/>
  <c r="AB7" i="16" s="1"/>
  <c r="AC32" i="10"/>
  <c r="AC8" i="16" s="1"/>
  <c r="AC33" i="10"/>
  <c r="AC17" i="16" s="1"/>
  <c r="AC31" i="10"/>
  <c r="AC7" i="16" s="1"/>
  <c r="AC34" i="10"/>
  <c r="AB10" i="16"/>
  <c r="AB35" i="4"/>
  <c r="AB22" i="16"/>
  <c r="AB35" i="12"/>
  <c r="AA34" i="9"/>
  <c r="AA16" i="16"/>
  <c r="AJ17" i="4"/>
  <c r="AL7" i="4"/>
  <c r="AL12" i="4" s="1"/>
  <c r="AL13" i="4" s="1"/>
  <c r="AK14" i="4"/>
  <c r="AK16" i="4"/>
  <c r="AK15" i="4"/>
  <c r="AJ17" i="13"/>
  <c r="AK16" i="13"/>
  <c r="AK13" i="13"/>
  <c r="AL7" i="13"/>
  <c r="AL12" i="13" s="1"/>
  <c r="AL15" i="13" s="1"/>
  <c r="AK14" i="13"/>
  <c r="AK16" i="12"/>
  <c r="AK14" i="12"/>
  <c r="AJ17" i="12"/>
  <c r="AK13" i="12"/>
  <c r="AL7" i="12"/>
  <c r="AL12" i="12" s="1"/>
  <c r="AL15" i="12" s="1"/>
  <c r="AL10" i="11"/>
  <c r="AL15" i="11" s="1"/>
  <c r="AK22" i="11"/>
  <c r="AK20" i="11"/>
  <c r="AK21" i="11"/>
  <c r="AJ23" i="11"/>
  <c r="AK16" i="11"/>
  <c r="AK18" i="11"/>
  <c r="AK19" i="11"/>
  <c r="AK17" i="11"/>
  <c r="AH10" i="6"/>
  <c r="AH22" i="6"/>
  <c r="AI22" i="6"/>
  <c r="AI3" i="6"/>
  <c r="AG15" i="5"/>
  <c r="AJ15" i="6" s="1"/>
  <c r="AJ14" i="6"/>
  <c r="AF22" i="5"/>
  <c r="AG20" i="5"/>
  <c r="AJ20" i="6" s="1"/>
  <c r="AJ8" i="6" s="1"/>
  <c r="AG19" i="5"/>
  <c r="AJ19" i="6" s="1"/>
  <c r="AJ7" i="6" s="1"/>
  <c r="AG16" i="5"/>
  <c r="AG21" i="5"/>
  <c r="AJ21" i="6" s="1"/>
  <c r="AJ9" i="6" s="1"/>
  <c r="AG17" i="5"/>
  <c r="AJ17" i="6" s="1"/>
  <c r="AJ5" i="6" s="1"/>
  <c r="AG18" i="5"/>
  <c r="AJ18" i="6" s="1"/>
  <c r="AJ6" i="6" s="1"/>
  <c r="AH10" i="5"/>
  <c r="AH14" i="5" s="1"/>
  <c r="AK14" i="6" s="1"/>
  <c r="C44" i="1"/>
  <c r="C35" i="6" s="1"/>
  <c r="D43" i="1"/>
  <c r="U5" i="78" l="1"/>
  <c r="DJ30" i="36"/>
  <c r="DP30" i="30"/>
  <c r="G19" i="43"/>
  <c r="DF19" i="43"/>
  <c r="DF27" i="43"/>
  <c r="G27" i="43"/>
  <c r="DG27" i="43" s="1"/>
  <c r="G22" i="42"/>
  <c r="DF22" i="42"/>
  <c r="G19" i="42"/>
  <c r="DF19" i="42"/>
  <c r="DF23" i="43"/>
  <c r="G23" i="43"/>
  <c r="G10" i="42"/>
  <c r="DF10" i="42"/>
  <c r="H25" i="42"/>
  <c r="DG25" i="42"/>
  <c r="DF21" i="43"/>
  <c r="G21" i="43"/>
  <c r="H21" i="43" s="1"/>
  <c r="G18" i="41"/>
  <c r="H18" i="41" s="1"/>
  <c r="F18" i="41"/>
  <c r="G13" i="43"/>
  <c r="DG13" i="43" s="1"/>
  <c r="F10" i="43"/>
  <c r="O4" i="31"/>
  <c r="DN4" i="31"/>
  <c r="DN29" i="31" s="1"/>
  <c r="N29" i="31"/>
  <c r="O21" i="33"/>
  <c r="DN21" i="33"/>
  <c r="W21" i="24"/>
  <c r="DV21" i="24"/>
  <c r="I8" i="40"/>
  <c r="DH8" i="40"/>
  <c r="M18" i="35"/>
  <c r="DL18" i="35"/>
  <c r="DL30" i="35" s="1"/>
  <c r="O17" i="34"/>
  <c r="DN17" i="34"/>
  <c r="R15" i="31"/>
  <c r="DQ15" i="31"/>
  <c r="T9" i="27"/>
  <c r="DS9" i="27"/>
  <c r="P26" i="32"/>
  <c r="DO26" i="32"/>
  <c r="DM26" i="35"/>
  <c r="N26" i="35"/>
  <c r="DO27" i="33"/>
  <c r="P27" i="33"/>
  <c r="DG16" i="40"/>
  <c r="H16" i="40"/>
  <c r="DH5" i="39"/>
  <c r="I5" i="39"/>
  <c r="DG4" i="38"/>
  <c r="DG29" i="38" s="1"/>
  <c r="H4" i="38"/>
  <c r="G29" i="38"/>
  <c r="DN24" i="34"/>
  <c r="O24" i="34"/>
  <c r="S19" i="28"/>
  <c r="DR19" i="28"/>
  <c r="DR20" i="28"/>
  <c r="S20" i="28"/>
  <c r="J21" i="39"/>
  <c r="DI21" i="39"/>
  <c r="L16" i="36"/>
  <c r="DK16" i="36"/>
  <c r="DQ5" i="30"/>
  <c r="R5" i="30"/>
  <c r="DN14" i="33"/>
  <c r="O14" i="33"/>
  <c r="DJ10" i="37"/>
  <c r="K10" i="37"/>
  <c r="T10" i="27"/>
  <c r="DS10" i="27"/>
  <c r="Q25" i="31"/>
  <c r="DP25" i="31"/>
  <c r="DP30" i="31" s="1"/>
  <c r="M14" i="36"/>
  <c r="DL14" i="36"/>
  <c r="F15" i="43"/>
  <c r="DF15" i="43" s="1"/>
  <c r="L29" i="34"/>
  <c r="M4" i="34"/>
  <c r="DL4" i="34"/>
  <c r="DL29" i="34" s="1"/>
  <c r="DG30" i="39"/>
  <c r="U17" i="26"/>
  <c r="DT17" i="26"/>
  <c r="DI16" i="38"/>
  <c r="DI30" i="38" s="1"/>
  <c r="J16" i="38"/>
  <c r="G24" i="43"/>
  <c r="H24" i="43" s="1"/>
  <c r="G14" i="43"/>
  <c r="G9" i="42"/>
  <c r="F9" i="42"/>
  <c r="DF9" i="42" s="1"/>
  <c r="DT14" i="27"/>
  <c r="U14" i="27"/>
  <c r="N9" i="35"/>
  <c r="DM9" i="35"/>
  <c r="M12" i="36"/>
  <c r="DL12" i="36"/>
  <c r="DO23" i="33"/>
  <c r="P23" i="33"/>
  <c r="R22" i="30"/>
  <c r="DQ22" i="30"/>
  <c r="DI20" i="39"/>
  <c r="J20" i="39"/>
  <c r="DP28" i="32"/>
  <c r="Q28" i="32"/>
  <c r="DI26" i="39"/>
  <c r="J26" i="39"/>
  <c r="DR11" i="30"/>
  <c r="S11" i="30"/>
  <c r="M29" i="33"/>
  <c r="N4" i="33"/>
  <c r="DM4" i="33"/>
  <c r="DN25" i="33"/>
  <c r="O25" i="33"/>
  <c r="W15" i="24"/>
  <c r="DV15" i="24"/>
  <c r="H6" i="41"/>
  <c r="DG6" i="41"/>
  <c r="DT18" i="26"/>
  <c r="U18" i="26"/>
  <c r="DH7" i="39"/>
  <c r="I7" i="39"/>
  <c r="DF25" i="42"/>
  <c r="F11" i="43"/>
  <c r="DF11" i="43" s="1"/>
  <c r="G19" i="41"/>
  <c r="AG29" i="60"/>
  <c r="AH7" i="60"/>
  <c r="DI15" i="39"/>
  <c r="J15" i="39"/>
  <c r="DK25" i="36"/>
  <c r="L25" i="36"/>
  <c r="DN26" i="33"/>
  <c r="O26" i="33"/>
  <c r="DJ19" i="37"/>
  <c r="K19" i="37"/>
  <c r="R10" i="30"/>
  <c r="DQ10" i="30"/>
  <c r="U19" i="27"/>
  <c r="DT19" i="27"/>
  <c r="O13" i="33"/>
  <c r="DN13" i="33"/>
  <c r="G13" i="41"/>
  <c r="G7" i="41"/>
  <c r="F24" i="43"/>
  <c r="DF24" i="43" s="1"/>
  <c r="K4" i="35"/>
  <c r="J29" i="35"/>
  <c r="DJ4" i="35"/>
  <c r="DJ29" i="35" s="1"/>
  <c r="R24" i="31"/>
  <c r="DQ24" i="31"/>
  <c r="Q8" i="32"/>
  <c r="DP8" i="32"/>
  <c r="DH25" i="39"/>
  <c r="I25" i="39"/>
  <c r="DQ6" i="30"/>
  <c r="R6" i="30"/>
  <c r="P17" i="33"/>
  <c r="DO17" i="33"/>
  <c r="G20" i="41"/>
  <c r="G10" i="41"/>
  <c r="G17" i="42"/>
  <c r="G28" i="42"/>
  <c r="H28" i="42" s="1"/>
  <c r="F28" i="42"/>
  <c r="DF28" i="42" s="1"/>
  <c r="P16" i="32"/>
  <c r="DO16" i="32"/>
  <c r="DO30" i="32" s="1"/>
  <c r="DG11" i="40"/>
  <c r="H11" i="40"/>
  <c r="L26" i="37"/>
  <c r="DK26" i="37"/>
  <c r="DV12" i="25"/>
  <c r="W12" i="25"/>
  <c r="V4" i="23"/>
  <c r="DU4" i="23"/>
  <c r="DU29" i="23" s="1"/>
  <c r="U29" i="23"/>
  <c r="DG25" i="40"/>
  <c r="H25" i="40"/>
  <c r="DS24" i="28"/>
  <c r="T24" i="28"/>
  <c r="DM23" i="35"/>
  <c r="N23" i="35"/>
  <c r="R20" i="31"/>
  <c r="DQ20" i="31"/>
  <c r="S29" i="25"/>
  <c r="DS4" i="25"/>
  <c r="DS29" i="25" s="1"/>
  <c r="T4" i="25"/>
  <c r="I23" i="40"/>
  <c r="DH23" i="40"/>
  <c r="W14" i="24"/>
  <c r="DV14" i="24"/>
  <c r="O6" i="33"/>
  <c r="DN6" i="33"/>
  <c r="I20" i="40"/>
  <c r="DH20" i="40"/>
  <c r="DR7" i="28"/>
  <c r="S7" i="28"/>
  <c r="R16" i="30"/>
  <c r="DQ16" i="30"/>
  <c r="DQ30" i="30" s="1"/>
  <c r="G12" i="42"/>
  <c r="R26" i="31"/>
  <c r="DQ26" i="31"/>
  <c r="AB4" i="17"/>
  <c r="AA29" i="17"/>
  <c r="W25" i="24"/>
  <c r="DV25" i="24"/>
  <c r="G13" i="42"/>
  <c r="G20" i="43"/>
  <c r="G26" i="43"/>
  <c r="F18" i="42"/>
  <c r="G18" i="42" s="1"/>
  <c r="G21" i="42"/>
  <c r="G5" i="42"/>
  <c r="H5" i="42" s="1"/>
  <c r="F5" i="42"/>
  <c r="DF5" i="42" s="1"/>
  <c r="G15" i="42"/>
  <c r="F28" i="43"/>
  <c r="F15" i="44"/>
  <c r="G15" i="44" s="1"/>
  <c r="G6" i="42"/>
  <c r="F6" i="42"/>
  <c r="DF6" i="42" s="1"/>
  <c r="DL11" i="36"/>
  <c r="M11" i="36"/>
  <c r="N5" i="33"/>
  <c r="DM5" i="33"/>
  <c r="DQ19" i="31"/>
  <c r="R19" i="31"/>
  <c r="I29" i="37"/>
  <c r="DI18" i="37"/>
  <c r="DI30" i="37" s="1"/>
  <c r="J18" i="37"/>
  <c r="V19" i="26"/>
  <c r="DU19" i="26"/>
  <c r="DN5" i="32"/>
  <c r="DN29" i="32" s="1"/>
  <c r="N29" i="32"/>
  <c r="O5" i="32"/>
  <c r="DU16" i="25"/>
  <c r="DU30" i="25" s="1"/>
  <c r="V16" i="25"/>
  <c r="DS25" i="27"/>
  <c r="DS30" i="27" s="1"/>
  <c r="T25" i="27"/>
  <c r="W13" i="24"/>
  <c r="DV13" i="24"/>
  <c r="V23" i="26"/>
  <c r="DU23" i="26"/>
  <c r="DQ17" i="31"/>
  <c r="R17" i="31"/>
  <c r="DN16" i="33"/>
  <c r="O16" i="33"/>
  <c r="DS17" i="28"/>
  <c r="T17" i="28"/>
  <c r="G11" i="42"/>
  <c r="G16" i="41"/>
  <c r="DV19" i="24"/>
  <c r="W19" i="24"/>
  <c r="DU6" i="25"/>
  <c r="V6" i="25"/>
  <c r="DU28" i="26"/>
  <c r="V28" i="26"/>
  <c r="N6" i="34"/>
  <c r="DM6" i="34"/>
  <c r="DL29" i="33"/>
  <c r="Q24" i="32"/>
  <c r="DP24" i="32"/>
  <c r="DN15" i="33"/>
  <c r="O15" i="33"/>
  <c r="M27" i="36"/>
  <c r="DL27" i="36"/>
  <c r="F12" i="43"/>
  <c r="DF12" i="43" s="1"/>
  <c r="U16" i="26"/>
  <c r="DT16" i="26"/>
  <c r="DM19" i="35"/>
  <c r="N19" i="35"/>
  <c r="U20" i="27"/>
  <c r="DT20" i="27"/>
  <c r="L9" i="37"/>
  <c r="DK9" i="37"/>
  <c r="DN10" i="33"/>
  <c r="O10" i="33"/>
  <c r="DT26" i="27"/>
  <c r="U26" i="27"/>
  <c r="N18" i="33"/>
  <c r="DM18" i="33"/>
  <c r="DM30" i="33" s="1"/>
  <c r="R7" i="30"/>
  <c r="DQ7" i="30"/>
  <c r="F13" i="43"/>
  <c r="DF13" i="43" s="1"/>
  <c r="W26" i="25"/>
  <c r="DV26" i="25"/>
  <c r="DS23" i="28"/>
  <c r="T23" i="28"/>
  <c r="S8" i="30"/>
  <c r="DR8" i="30"/>
  <c r="DR25" i="30"/>
  <c r="S25" i="30"/>
  <c r="DV22" i="24"/>
  <c r="W22" i="24"/>
  <c r="Z4" i="19"/>
  <c r="Y29" i="19"/>
  <c r="Q29" i="27"/>
  <c r="DQ4" i="27"/>
  <c r="DQ29" i="27" s="1"/>
  <c r="R4" i="27"/>
  <c r="I18" i="39"/>
  <c r="DH18" i="39"/>
  <c r="DH30" i="39" s="1"/>
  <c r="DI14" i="39"/>
  <c r="J14" i="39"/>
  <c r="DM14" i="35"/>
  <c r="N14" i="35"/>
  <c r="S25" i="28"/>
  <c r="DR25" i="28"/>
  <c r="DM24" i="35"/>
  <c r="N24" i="35"/>
  <c r="G14" i="41"/>
  <c r="G23" i="42"/>
  <c r="G24" i="42"/>
  <c r="DM30" i="34"/>
  <c r="DX30" i="17"/>
  <c r="BY15" i="21"/>
  <c r="DY15" i="21" s="1"/>
  <c r="BY15" i="19"/>
  <c r="DY15" i="19" s="1"/>
  <c r="BY15" i="31"/>
  <c r="BY15" i="26"/>
  <c r="BY15" i="34"/>
  <c r="BY15" i="38"/>
  <c r="BY15" i="42"/>
  <c r="BY15" i="45"/>
  <c r="BY15" i="50"/>
  <c r="BY15" i="55"/>
  <c r="BY15" i="59"/>
  <c r="BY15" i="18"/>
  <c r="DY15" i="18" s="1"/>
  <c r="BY15" i="23"/>
  <c r="DY15" i="23" s="1"/>
  <c r="BY15" i="24"/>
  <c r="BY15" i="33"/>
  <c r="BY15" i="36"/>
  <c r="BY15" i="43"/>
  <c r="BY15" i="44"/>
  <c r="BY15" i="49"/>
  <c r="BY15" i="52"/>
  <c r="BY15" i="56"/>
  <c r="BY15" i="60"/>
  <c r="DY15" i="60" s="1"/>
  <c r="BY15" i="17"/>
  <c r="DY15" i="17" s="1"/>
  <c r="BY15" i="28"/>
  <c r="BY15" i="25"/>
  <c r="BY15" i="35"/>
  <c r="BY15" i="39"/>
  <c r="BY15" i="40"/>
  <c r="BY15" i="46"/>
  <c r="BY15" i="48"/>
  <c r="BY15" i="53"/>
  <c r="DX30" i="20"/>
  <c r="V19" i="61"/>
  <c r="H20" i="43"/>
  <c r="DG20" i="43"/>
  <c r="H26" i="43"/>
  <c r="DG26" i="43"/>
  <c r="DG21" i="42"/>
  <c r="H21" i="42"/>
  <c r="H15" i="42"/>
  <c r="DG15" i="42"/>
  <c r="BX4" i="59"/>
  <c r="BX4" i="58"/>
  <c r="BX4" i="57"/>
  <c r="BX4" i="56"/>
  <c r="BX4" i="55"/>
  <c r="BX4" i="54"/>
  <c r="BX4" i="52"/>
  <c r="BX4" i="53"/>
  <c r="BX4" i="50"/>
  <c r="BX4" i="51"/>
  <c r="BX4" i="49"/>
  <c r="BX4" i="48"/>
  <c r="BX4" i="47"/>
  <c r="BX4" i="46"/>
  <c r="BX4" i="45"/>
  <c r="BX4" i="41"/>
  <c r="BX4" i="40"/>
  <c r="BX4" i="44"/>
  <c r="BX4" i="42"/>
  <c r="BX4" i="43"/>
  <c r="BX4" i="39"/>
  <c r="BX4" i="38"/>
  <c r="BX4" i="37"/>
  <c r="BX4" i="35"/>
  <c r="BX4" i="33"/>
  <c r="BX4" i="36"/>
  <c r="BX4" i="34"/>
  <c r="BX4" i="28"/>
  <c r="BX4" i="27"/>
  <c r="BX4" i="32"/>
  <c r="BX4" i="30"/>
  <c r="BX4" i="25"/>
  <c r="BX4" i="24"/>
  <c r="BX4" i="31"/>
  <c r="BX4" i="26"/>
  <c r="BX4" i="23"/>
  <c r="BX4" i="21"/>
  <c r="DX4" i="21" s="1"/>
  <c r="DX29" i="21" s="1"/>
  <c r="BX4" i="20"/>
  <c r="DX4" i="20" s="1"/>
  <c r="DX29" i="20" s="1"/>
  <c r="BX4" i="19"/>
  <c r="DX4" i="19" s="1"/>
  <c r="DX29" i="19" s="1"/>
  <c r="BX4" i="18"/>
  <c r="DX4" i="18" s="1"/>
  <c r="DX29" i="18" s="1"/>
  <c r="BX4" i="17"/>
  <c r="DX4" i="17" s="1"/>
  <c r="BX4" i="22"/>
  <c r="DX4" i="22" s="1"/>
  <c r="DX29" i="22" s="1"/>
  <c r="BX4" i="60"/>
  <c r="DX4" i="60" s="1"/>
  <c r="DX29" i="60" s="1"/>
  <c r="DX30" i="23"/>
  <c r="H14" i="43"/>
  <c r="DG14" i="43"/>
  <c r="BZ19" i="59"/>
  <c r="BZ19" i="58"/>
  <c r="BZ19" i="57"/>
  <c r="BZ19" i="56"/>
  <c r="BZ19" i="55"/>
  <c r="BZ19" i="53"/>
  <c r="BZ19" i="54"/>
  <c r="BZ19" i="52"/>
  <c r="BZ19" i="51"/>
  <c r="BZ19" i="50"/>
  <c r="BZ19" i="49"/>
  <c r="BZ19" i="48"/>
  <c r="BZ19" i="47"/>
  <c r="BZ19" i="46"/>
  <c r="BZ19" i="45"/>
  <c r="BZ19" i="44"/>
  <c r="BZ19" i="41"/>
  <c r="BZ19" i="42"/>
  <c r="BZ19" i="40"/>
  <c r="BZ19" i="43"/>
  <c r="BZ19" i="39"/>
  <c r="BZ19" i="38"/>
  <c r="BZ19" i="36"/>
  <c r="BZ19" i="37"/>
  <c r="BZ19" i="35"/>
  <c r="BZ19" i="34"/>
  <c r="BZ19" i="33"/>
  <c r="BZ19" i="27"/>
  <c r="BZ19" i="25"/>
  <c r="BZ19" i="26"/>
  <c r="BZ19" i="24"/>
  <c r="BZ19" i="23"/>
  <c r="DZ19" i="23" s="1"/>
  <c r="BZ19" i="31"/>
  <c r="BZ19" i="32"/>
  <c r="BZ19" i="30"/>
  <c r="BZ19" i="28"/>
  <c r="BZ19" i="20"/>
  <c r="DZ19" i="20" s="1"/>
  <c r="BZ19" i="19"/>
  <c r="DZ19" i="19" s="1"/>
  <c r="BZ19" i="21"/>
  <c r="DZ19" i="21" s="1"/>
  <c r="BZ19" i="18"/>
  <c r="DZ19" i="18" s="1"/>
  <c r="BZ19" i="17"/>
  <c r="DZ19" i="17" s="1"/>
  <c r="BZ19" i="22"/>
  <c r="DZ19" i="22" s="1"/>
  <c r="BZ19" i="60"/>
  <c r="DZ19" i="60" s="1"/>
  <c r="C7" i="44"/>
  <c r="B7" i="45"/>
  <c r="B18" i="44"/>
  <c r="C18" i="43"/>
  <c r="D18" i="43" s="1"/>
  <c r="E18" i="43" s="1"/>
  <c r="F18" i="43" s="1"/>
  <c r="B16" i="43"/>
  <c r="C16" i="42"/>
  <c r="D16" i="42" s="1"/>
  <c r="E16" i="42" s="1"/>
  <c r="C17" i="44"/>
  <c r="B17" i="45"/>
  <c r="B8" i="44"/>
  <c r="C8" i="43"/>
  <c r="D8" i="43" s="1"/>
  <c r="E8" i="43" s="1"/>
  <c r="B10" i="45"/>
  <c r="C10" i="44"/>
  <c r="C27" i="44"/>
  <c r="D27" i="44" s="1"/>
  <c r="E27" i="44" s="1"/>
  <c r="F27" i="44" s="1"/>
  <c r="B27" i="45"/>
  <c r="B14" i="45"/>
  <c r="C14" i="44"/>
  <c r="D14" i="44" s="1"/>
  <c r="E14" i="44" s="1"/>
  <c r="F14" i="44" s="1"/>
  <c r="C19" i="44"/>
  <c r="D19" i="44" s="1"/>
  <c r="E19" i="44" s="1"/>
  <c r="F19" i="44" s="1"/>
  <c r="B19" i="45"/>
  <c r="DO7" i="34"/>
  <c r="P7" i="34"/>
  <c r="DN16" i="34"/>
  <c r="O16" i="34"/>
  <c r="DV12" i="27"/>
  <c r="W12" i="27"/>
  <c r="P10" i="34"/>
  <c r="DO10" i="34"/>
  <c r="DS11" i="31"/>
  <c r="T11" i="31"/>
  <c r="V14" i="61"/>
  <c r="R22" i="32"/>
  <c r="DQ22" i="32"/>
  <c r="X12" i="26"/>
  <c r="DW12" i="26"/>
  <c r="L23" i="39"/>
  <c r="DK23" i="39"/>
  <c r="AB7" i="21"/>
  <c r="R9" i="33"/>
  <c r="DQ9" i="33"/>
  <c r="M15" i="37"/>
  <c r="DL15" i="37"/>
  <c r="DJ9" i="40"/>
  <c r="K9" i="40"/>
  <c r="AB13" i="22"/>
  <c r="DR17" i="32"/>
  <c r="S17" i="32"/>
  <c r="N6" i="36"/>
  <c r="DM6" i="36"/>
  <c r="AC11" i="21"/>
  <c r="AL26" i="60"/>
  <c r="K13" i="40"/>
  <c r="DJ13" i="40"/>
  <c r="Z10" i="23"/>
  <c r="Q9" i="34"/>
  <c r="DP9" i="34"/>
  <c r="DK5" i="37"/>
  <c r="L5" i="37"/>
  <c r="AK22" i="60"/>
  <c r="AD19" i="19"/>
  <c r="AB9" i="21"/>
  <c r="DX30" i="18"/>
  <c r="V11" i="28"/>
  <c r="DU11" i="28"/>
  <c r="V29" i="24"/>
  <c r="W4" i="24"/>
  <c r="DV4" i="24"/>
  <c r="S16" i="31"/>
  <c r="DR16" i="31"/>
  <c r="DG22" i="42"/>
  <c r="H22" i="42"/>
  <c r="H10" i="42"/>
  <c r="DG10" i="42"/>
  <c r="V26" i="28"/>
  <c r="DU26" i="28"/>
  <c r="T20" i="30"/>
  <c r="DS20" i="30"/>
  <c r="AL17" i="60"/>
  <c r="AF14" i="17"/>
  <c r="L7" i="38"/>
  <c r="DK7" i="38"/>
  <c r="AA24" i="23"/>
  <c r="AB14" i="22"/>
  <c r="T13" i="30"/>
  <c r="DS13" i="30"/>
  <c r="AF12" i="17"/>
  <c r="V25" i="61"/>
  <c r="K17" i="40"/>
  <c r="DJ17" i="40"/>
  <c r="L13" i="38"/>
  <c r="DK13" i="38"/>
  <c r="AB17" i="22"/>
  <c r="DQ12" i="33"/>
  <c r="R12" i="33"/>
  <c r="DV28" i="27"/>
  <c r="W28" i="27"/>
  <c r="N17" i="37"/>
  <c r="DM17" i="37"/>
  <c r="Z6" i="23"/>
  <c r="AD27" i="20"/>
  <c r="W6" i="26"/>
  <c r="DV6" i="26"/>
  <c r="Z8" i="24"/>
  <c r="AE11" i="17"/>
  <c r="AB25" i="21"/>
  <c r="O17" i="36"/>
  <c r="DN17" i="36"/>
  <c r="AD22" i="18"/>
  <c r="DO20" i="34"/>
  <c r="P20" i="34"/>
  <c r="DO19" i="34"/>
  <c r="P19" i="34"/>
  <c r="DJ22" i="39"/>
  <c r="K22" i="39"/>
  <c r="AA13" i="23"/>
  <c r="BY16" i="59"/>
  <c r="BY16" i="58"/>
  <c r="BY16" i="57"/>
  <c r="BY16" i="56"/>
  <c r="BY16" i="55"/>
  <c r="BY16" i="54"/>
  <c r="BY16" i="53"/>
  <c r="BY16" i="52"/>
  <c r="BY16" i="50"/>
  <c r="BY16" i="51"/>
  <c r="BY16" i="49"/>
  <c r="BY16" i="48"/>
  <c r="BY16" i="47"/>
  <c r="BY16" i="44"/>
  <c r="BY16" i="46"/>
  <c r="BY16" i="45"/>
  <c r="BY16" i="43"/>
  <c r="BY16" i="42"/>
  <c r="BY16" i="41"/>
  <c r="BY16" i="40"/>
  <c r="BY16" i="37"/>
  <c r="BY16" i="36"/>
  <c r="BY16" i="39"/>
  <c r="BY16" i="38"/>
  <c r="BY16" i="34"/>
  <c r="BY16" i="33"/>
  <c r="BY16" i="35"/>
  <c r="BY16" i="27"/>
  <c r="BY16" i="25"/>
  <c r="BY16" i="24"/>
  <c r="BY16" i="31"/>
  <c r="BY16" i="28"/>
  <c r="BY16" i="32"/>
  <c r="BY16" i="30"/>
  <c r="BY16" i="26"/>
  <c r="BY16" i="22"/>
  <c r="DY16" i="22" s="1"/>
  <c r="BY16" i="18"/>
  <c r="DY16" i="18" s="1"/>
  <c r="BY16" i="20"/>
  <c r="DY16" i="20" s="1"/>
  <c r="BY16" i="19"/>
  <c r="DY16" i="19" s="1"/>
  <c r="BY16" i="23"/>
  <c r="BY16" i="21"/>
  <c r="DY16" i="21" s="1"/>
  <c r="BY16" i="17"/>
  <c r="DY16" i="17" s="1"/>
  <c r="BY16" i="60"/>
  <c r="DY16" i="60" s="1"/>
  <c r="V26" i="61"/>
  <c r="AA12" i="23"/>
  <c r="V11" i="61"/>
  <c r="AD21" i="18"/>
  <c r="DL17" i="38"/>
  <c r="M17" i="38"/>
  <c r="U23" i="30"/>
  <c r="DT23" i="30"/>
  <c r="DR18" i="31"/>
  <c r="S18" i="31"/>
  <c r="DU27" i="28"/>
  <c r="V27" i="28"/>
  <c r="BY8" i="59"/>
  <c r="BY8" i="58"/>
  <c r="BY8" i="57"/>
  <c r="BY8" i="56"/>
  <c r="BY8" i="55"/>
  <c r="BY8" i="54"/>
  <c r="BY8" i="53"/>
  <c r="BY8" i="52"/>
  <c r="BY8" i="50"/>
  <c r="BY8" i="51"/>
  <c r="BY8" i="48"/>
  <c r="BY8" i="49"/>
  <c r="BY8" i="46"/>
  <c r="BY8" i="45"/>
  <c r="BY8" i="44"/>
  <c r="BY8" i="47"/>
  <c r="BY8" i="43"/>
  <c r="BY8" i="42"/>
  <c r="BY8" i="41"/>
  <c r="BY8" i="40"/>
  <c r="BY8" i="37"/>
  <c r="BY8" i="36"/>
  <c r="BY8" i="39"/>
  <c r="BY8" i="38"/>
  <c r="BY8" i="34"/>
  <c r="BY8" i="33"/>
  <c r="BY8" i="35"/>
  <c r="BY8" i="27"/>
  <c r="BY8" i="26"/>
  <c r="BY8" i="31"/>
  <c r="BY8" i="30"/>
  <c r="BY8" i="28"/>
  <c r="BY8" i="32"/>
  <c r="BY8" i="25"/>
  <c r="BY8" i="24"/>
  <c r="DY8" i="24" s="1"/>
  <c r="BY8" i="22"/>
  <c r="DY8" i="22" s="1"/>
  <c r="BY8" i="18"/>
  <c r="DY8" i="18" s="1"/>
  <c r="BY8" i="20"/>
  <c r="DY8" i="20" s="1"/>
  <c r="BY8" i="19"/>
  <c r="DY8" i="19" s="1"/>
  <c r="BY8" i="23"/>
  <c r="DY8" i="23" s="1"/>
  <c r="BY8" i="21"/>
  <c r="DY8" i="21" s="1"/>
  <c r="BY8" i="17"/>
  <c r="DY8" i="17" s="1"/>
  <c r="BY8" i="60"/>
  <c r="DY8" i="60" s="1"/>
  <c r="AE13" i="17"/>
  <c r="DW20" i="26"/>
  <c r="X20" i="26"/>
  <c r="N12" i="37"/>
  <c r="DM12" i="37"/>
  <c r="P15" i="35"/>
  <c r="DO15" i="35"/>
  <c r="BY27" i="59"/>
  <c r="BY27" i="58"/>
  <c r="BY27" i="57"/>
  <c r="BY27" i="56"/>
  <c r="BY27" i="55"/>
  <c r="BY27" i="54"/>
  <c r="BY27" i="53"/>
  <c r="BY27" i="51"/>
  <c r="BY27" i="52"/>
  <c r="BY27" i="50"/>
  <c r="BY27" i="49"/>
  <c r="BY27" i="48"/>
  <c r="BY27" i="47"/>
  <c r="BY27" i="46"/>
  <c r="BY27" i="45"/>
  <c r="BY27" i="44"/>
  <c r="BY27" i="43"/>
  <c r="BY27" i="42"/>
  <c r="BY27" i="41"/>
  <c r="BY27" i="40"/>
  <c r="BY27" i="39"/>
  <c r="BY27" i="38"/>
  <c r="BY27" i="37"/>
  <c r="BY27" i="36"/>
  <c r="BY27" i="34"/>
  <c r="BY27" i="32"/>
  <c r="BY27" i="35"/>
  <c r="BY27" i="33"/>
  <c r="BY27" i="27"/>
  <c r="BY27" i="24"/>
  <c r="BY27" i="23"/>
  <c r="DY27" i="23" s="1"/>
  <c r="BY27" i="30"/>
  <c r="BY27" i="28"/>
  <c r="BY27" i="26"/>
  <c r="BY27" i="25"/>
  <c r="BY27" i="31"/>
  <c r="BY27" i="22"/>
  <c r="DY27" i="22" s="1"/>
  <c r="BY27" i="19"/>
  <c r="DY27" i="19" s="1"/>
  <c r="BY27" i="18"/>
  <c r="DY27" i="18" s="1"/>
  <c r="BY27" i="21"/>
  <c r="DY27" i="21" s="1"/>
  <c r="BY27" i="20"/>
  <c r="DY27" i="20" s="1"/>
  <c r="BY27" i="17"/>
  <c r="DY27" i="17" s="1"/>
  <c r="BY27" i="60"/>
  <c r="DY27" i="60" s="1"/>
  <c r="L6" i="38"/>
  <c r="DK6" i="38"/>
  <c r="W10" i="26"/>
  <c r="DV10" i="26"/>
  <c r="DP27" i="34"/>
  <c r="Q27" i="34"/>
  <c r="U6" i="28"/>
  <c r="DT6" i="28"/>
  <c r="P21" i="35"/>
  <c r="DO21" i="35"/>
  <c r="DQ24" i="33"/>
  <c r="R24" i="33"/>
  <c r="AD19" i="18"/>
  <c r="AK18" i="60"/>
  <c r="AC5" i="20"/>
  <c r="AE15" i="17"/>
  <c r="DJ12" i="40"/>
  <c r="K12" i="40"/>
  <c r="W7" i="26"/>
  <c r="DV7" i="26"/>
  <c r="AA6" i="22"/>
  <c r="DS14" i="30"/>
  <c r="T14" i="30"/>
  <c r="DS28" i="30"/>
  <c r="T28" i="30"/>
  <c r="DI26" i="40"/>
  <c r="J26" i="40"/>
  <c r="AE9" i="17"/>
  <c r="V24" i="61"/>
  <c r="AL11" i="60"/>
  <c r="AB26" i="22"/>
  <c r="AC17" i="21"/>
  <c r="AA8" i="23"/>
  <c r="V6" i="61"/>
  <c r="DO20" i="35"/>
  <c r="P20" i="35"/>
  <c r="AC16" i="18"/>
  <c r="DK21" i="38"/>
  <c r="L21" i="38"/>
  <c r="X26" i="26"/>
  <c r="DW26" i="26"/>
  <c r="Q4" i="32"/>
  <c r="DP4" i="32"/>
  <c r="DN5" i="35"/>
  <c r="O5" i="35"/>
  <c r="DO8" i="35"/>
  <c r="P8" i="35"/>
  <c r="AC20" i="20"/>
  <c r="DI24" i="41"/>
  <c r="J24" i="41"/>
  <c r="AE18" i="17"/>
  <c r="V10" i="61"/>
  <c r="AC15" i="20"/>
  <c r="O21" i="36"/>
  <c r="DN21" i="36"/>
  <c r="AE19" i="17"/>
  <c r="DL27" i="38"/>
  <c r="M27" i="38"/>
  <c r="AB18" i="20"/>
  <c r="BY17" i="59"/>
  <c r="BY17" i="58"/>
  <c r="BY17" i="57"/>
  <c r="BY17" i="56"/>
  <c r="BY17" i="55"/>
  <c r="BY17" i="53"/>
  <c r="BY17" i="54"/>
  <c r="BY17" i="52"/>
  <c r="BY17" i="51"/>
  <c r="BY17" i="50"/>
  <c r="BY17" i="49"/>
  <c r="BY17" i="48"/>
  <c r="BY17" i="47"/>
  <c r="BY17" i="45"/>
  <c r="BY17" i="46"/>
  <c r="BY17" i="44"/>
  <c r="BY17" i="42"/>
  <c r="BY17" i="41"/>
  <c r="BY17" i="40"/>
  <c r="BY17" i="43"/>
  <c r="BY17" i="39"/>
  <c r="BY17" i="38"/>
  <c r="BY17" i="37"/>
  <c r="BY17" i="36"/>
  <c r="BY17" i="35"/>
  <c r="BY17" i="34"/>
  <c r="BY17" i="33"/>
  <c r="BY17" i="32"/>
  <c r="BY17" i="25"/>
  <c r="BY17" i="31"/>
  <c r="BY17" i="30"/>
  <c r="BY17" i="28"/>
  <c r="BY17" i="26"/>
  <c r="BY17" i="27"/>
  <c r="BY17" i="24"/>
  <c r="DY17" i="24" s="1"/>
  <c r="BY17" i="20"/>
  <c r="DY17" i="20" s="1"/>
  <c r="BY17" i="19"/>
  <c r="DY17" i="19" s="1"/>
  <c r="BY17" i="18"/>
  <c r="DY17" i="18" s="1"/>
  <c r="BY17" i="23"/>
  <c r="DY17" i="23" s="1"/>
  <c r="BY17" i="21"/>
  <c r="DY17" i="21" s="1"/>
  <c r="BY17" i="17"/>
  <c r="DY17" i="17" s="1"/>
  <c r="BY17" i="22"/>
  <c r="DY17" i="22" s="1"/>
  <c r="BY17" i="60"/>
  <c r="DY17" i="60" s="1"/>
  <c r="AA23" i="23"/>
  <c r="U27" i="30"/>
  <c r="DT27" i="30"/>
  <c r="BY7" i="59"/>
  <c r="BY7" i="58"/>
  <c r="BY7" i="57"/>
  <c r="BY7" i="56"/>
  <c r="BY7" i="55"/>
  <c r="BY7" i="54"/>
  <c r="BY7" i="53"/>
  <c r="BY7" i="52"/>
  <c r="BY7" i="50"/>
  <c r="BY7" i="51"/>
  <c r="BY7" i="48"/>
  <c r="BY7" i="49"/>
  <c r="BY7" i="46"/>
  <c r="BY7" i="47"/>
  <c r="BY7" i="45"/>
  <c r="BY7" i="44"/>
  <c r="BY7" i="40"/>
  <c r="BY7" i="43"/>
  <c r="BY7" i="41"/>
  <c r="BY7" i="42"/>
  <c r="BY7" i="38"/>
  <c r="BY7" i="37"/>
  <c r="BY7" i="39"/>
  <c r="BY7" i="34"/>
  <c r="BY7" i="36"/>
  <c r="BY7" i="35"/>
  <c r="BY7" i="33"/>
  <c r="BY7" i="32"/>
  <c r="BY7" i="24"/>
  <c r="BY7" i="27"/>
  <c r="BY7" i="26"/>
  <c r="BY7" i="25"/>
  <c r="BY7" i="31"/>
  <c r="BY7" i="30"/>
  <c r="BY7" i="28"/>
  <c r="BY7" i="19"/>
  <c r="DY7" i="19" s="1"/>
  <c r="BY7" i="23"/>
  <c r="BY7" i="22"/>
  <c r="DY7" i="22" s="1"/>
  <c r="BY7" i="17"/>
  <c r="DY7" i="17" s="1"/>
  <c r="BY7" i="18"/>
  <c r="DY7" i="18" s="1"/>
  <c r="BY7" i="21"/>
  <c r="DY7" i="21" s="1"/>
  <c r="BY7" i="20"/>
  <c r="DY7" i="20" s="1"/>
  <c r="BY7" i="60"/>
  <c r="DY7" i="60" s="1"/>
  <c r="Z17" i="24"/>
  <c r="DP12" i="34"/>
  <c r="Q12" i="34"/>
  <c r="DT22" i="28"/>
  <c r="U22" i="28"/>
  <c r="AK25" i="60"/>
  <c r="V23" i="61"/>
  <c r="W21" i="27"/>
  <c r="DV21" i="27"/>
  <c r="DL24" i="38"/>
  <c r="M24" i="38"/>
  <c r="O20" i="36"/>
  <c r="DN20" i="36"/>
  <c r="DT10" i="28"/>
  <c r="U10" i="28"/>
  <c r="AD5" i="17"/>
  <c r="DL5" i="36"/>
  <c r="M5" i="36"/>
  <c r="DR12" i="32"/>
  <c r="S12" i="32"/>
  <c r="AD8" i="20"/>
  <c r="M20" i="37"/>
  <c r="DL20" i="37"/>
  <c r="T14" i="31"/>
  <c r="DS14" i="31"/>
  <c r="AA14" i="23"/>
  <c r="U15" i="28"/>
  <c r="DT15" i="28"/>
  <c r="DO28" i="35"/>
  <c r="P28" i="35"/>
  <c r="DF10" i="43"/>
  <c r="C9" i="43"/>
  <c r="D9" i="43" s="1"/>
  <c r="E9" i="43" s="1"/>
  <c r="F9" i="43" s="1"/>
  <c r="B9" i="44"/>
  <c r="B16" i="44"/>
  <c r="C16" i="43"/>
  <c r="B10" i="44"/>
  <c r="C10" i="43"/>
  <c r="D10" i="43" s="1"/>
  <c r="E10" i="43" s="1"/>
  <c r="B8" i="45"/>
  <c r="C8" i="44"/>
  <c r="B12" i="45"/>
  <c r="C12" i="44"/>
  <c r="D12" i="44" s="1"/>
  <c r="E12" i="44" s="1"/>
  <c r="F12" i="44" s="1"/>
  <c r="C25" i="43"/>
  <c r="D25" i="43" s="1"/>
  <c r="E25" i="43" s="1"/>
  <c r="B25" i="44"/>
  <c r="B6" i="44"/>
  <c r="C6" i="43"/>
  <c r="D6" i="43" s="1"/>
  <c r="E6" i="43" s="1"/>
  <c r="B20" i="45"/>
  <c r="C20" i="44"/>
  <c r="D20" i="44" s="1"/>
  <c r="E20" i="44" s="1"/>
  <c r="F20" i="44" s="1"/>
  <c r="C21" i="44"/>
  <c r="D21" i="44" s="1"/>
  <c r="E21" i="44" s="1"/>
  <c r="F21" i="44" s="1"/>
  <c r="B21" i="45"/>
  <c r="N18" i="36"/>
  <c r="DM18" i="36"/>
  <c r="AB10" i="21"/>
  <c r="AC25" i="20"/>
  <c r="AB22" i="21"/>
  <c r="DW10" i="25"/>
  <c r="X10" i="25"/>
  <c r="J8" i="41"/>
  <c r="DI8" i="41"/>
  <c r="BY18" i="59"/>
  <c r="BY18" i="58"/>
  <c r="BY18" i="57"/>
  <c r="BY18" i="56"/>
  <c r="BY18" i="55"/>
  <c r="BY18" i="53"/>
  <c r="BY18" i="54"/>
  <c r="BY18" i="52"/>
  <c r="BY18" i="51"/>
  <c r="BY18" i="50"/>
  <c r="BY18" i="48"/>
  <c r="BY18" i="49"/>
  <c r="BY18" i="46"/>
  <c r="BY18" i="45"/>
  <c r="BY18" i="44"/>
  <c r="BY18" i="47"/>
  <c r="BY18" i="43"/>
  <c r="BY18" i="42"/>
  <c r="BY18" i="41"/>
  <c r="BY18" i="40"/>
  <c r="BY18" i="38"/>
  <c r="BY18" i="36"/>
  <c r="BY18" i="37"/>
  <c r="BY18" i="39"/>
  <c r="BY18" i="33"/>
  <c r="BY18" i="32"/>
  <c r="BY18" i="35"/>
  <c r="BY18" i="34"/>
  <c r="BY18" i="31"/>
  <c r="BY18" i="30"/>
  <c r="BY18" i="26"/>
  <c r="BY18" i="28"/>
  <c r="BY18" i="27"/>
  <c r="BY18" i="25"/>
  <c r="BY18" i="24"/>
  <c r="BY18" i="23"/>
  <c r="DY18" i="23" s="1"/>
  <c r="BY18" i="21"/>
  <c r="DY18" i="21" s="1"/>
  <c r="BY18" i="22"/>
  <c r="DY18" i="22" s="1"/>
  <c r="BY18" i="19"/>
  <c r="DY18" i="19" s="1"/>
  <c r="BY18" i="20"/>
  <c r="DY18" i="20" s="1"/>
  <c r="BY18" i="18"/>
  <c r="DY18" i="18" s="1"/>
  <c r="BY18" i="17"/>
  <c r="DY18" i="17" s="1"/>
  <c r="BY18" i="60"/>
  <c r="DY18" i="60" s="1"/>
  <c r="AL9" i="60"/>
  <c r="M14" i="37"/>
  <c r="DL14" i="37"/>
  <c r="AD20" i="18"/>
  <c r="DY7" i="23"/>
  <c r="Z7" i="23"/>
  <c r="DW21" i="25"/>
  <c r="X21" i="25"/>
  <c r="N6" i="37"/>
  <c r="DM6" i="37"/>
  <c r="AC7" i="20"/>
  <c r="AF24" i="17"/>
  <c r="AB20" i="21"/>
  <c r="G29" i="40"/>
  <c r="DG4" i="40"/>
  <c r="DG29" i="40" s="1"/>
  <c r="H4" i="40"/>
  <c r="DT21" i="28"/>
  <c r="U21" i="28"/>
  <c r="BZ15" i="59"/>
  <c r="BZ15" i="58"/>
  <c r="BZ15" i="57"/>
  <c r="BZ15" i="56"/>
  <c r="BZ15" i="55"/>
  <c r="BZ15" i="54"/>
  <c r="BZ15" i="53"/>
  <c r="BZ15" i="52"/>
  <c r="BZ15" i="50"/>
  <c r="BZ15" i="51"/>
  <c r="BZ15" i="49"/>
  <c r="BZ15" i="48"/>
  <c r="BZ15" i="47"/>
  <c r="BZ15" i="46"/>
  <c r="BZ15" i="44"/>
  <c r="BZ15" i="45"/>
  <c r="BZ15" i="42"/>
  <c r="BZ15" i="41"/>
  <c r="BZ15" i="40"/>
  <c r="BZ15" i="43"/>
  <c r="BZ15" i="37"/>
  <c r="BZ15" i="39"/>
  <c r="BZ15" i="36"/>
  <c r="BZ15" i="38"/>
  <c r="BZ15" i="34"/>
  <c r="BZ15" i="35"/>
  <c r="BZ15" i="33"/>
  <c r="BZ15" i="27"/>
  <c r="BZ15" i="32"/>
  <c r="BZ15" i="25"/>
  <c r="BZ15" i="24"/>
  <c r="BZ15" i="31"/>
  <c r="BZ15" i="30"/>
  <c r="BZ15" i="28"/>
  <c r="BZ15" i="26"/>
  <c r="BZ15" i="22"/>
  <c r="DZ15" i="22" s="1"/>
  <c r="BZ15" i="18"/>
  <c r="DZ15" i="18" s="1"/>
  <c r="BZ15" i="21"/>
  <c r="DZ15" i="21" s="1"/>
  <c r="BZ15" i="20"/>
  <c r="DZ15" i="20" s="1"/>
  <c r="BZ15" i="17"/>
  <c r="DZ15" i="17" s="1"/>
  <c r="BZ15" i="23"/>
  <c r="DZ15" i="23" s="1"/>
  <c r="BZ15" i="19"/>
  <c r="DZ15" i="19" s="1"/>
  <c r="BZ15" i="60"/>
  <c r="DZ15" i="60" s="1"/>
  <c r="P12" i="35"/>
  <c r="DO12" i="35"/>
  <c r="V17" i="27"/>
  <c r="DU17" i="27"/>
  <c r="AL21" i="60"/>
  <c r="DP26" i="34"/>
  <c r="Q26" i="34"/>
  <c r="AC8" i="21"/>
  <c r="DW7" i="25"/>
  <c r="X7" i="25"/>
  <c r="M9" i="38"/>
  <c r="DL9" i="38"/>
  <c r="AC6" i="20"/>
  <c r="BY13" i="59"/>
  <c r="BY13" i="58"/>
  <c r="BY13" i="57"/>
  <c r="BY13" i="56"/>
  <c r="BY13" i="55"/>
  <c r="BY13" i="54"/>
  <c r="BY13" i="53"/>
  <c r="BY13" i="52"/>
  <c r="BY13" i="50"/>
  <c r="BY13" i="51"/>
  <c r="BY13" i="48"/>
  <c r="BY13" i="49"/>
  <c r="BY13" i="47"/>
  <c r="BY13" i="46"/>
  <c r="BY13" i="45"/>
  <c r="BY13" i="44"/>
  <c r="BY13" i="43"/>
  <c r="BY13" i="42"/>
  <c r="BY13" i="41"/>
  <c r="BY13" i="40"/>
  <c r="BY13" i="39"/>
  <c r="BY13" i="38"/>
  <c r="BY13" i="37"/>
  <c r="BY13" i="36"/>
  <c r="BY13" i="34"/>
  <c r="BY13" i="35"/>
  <c r="BY13" i="33"/>
  <c r="BY13" i="31"/>
  <c r="BY13" i="27"/>
  <c r="BY13" i="26"/>
  <c r="BY13" i="25"/>
  <c r="BY13" i="24"/>
  <c r="BY13" i="30"/>
  <c r="BY13" i="28"/>
  <c r="BY13" i="32"/>
  <c r="BY13" i="22"/>
  <c r="DY13" i="22" s="1"/>
  <c r="BY13" i="19"/>
  <c r="DY13" i="19" s="1"/>
  <c r="BY13" i="18"/>
  <c r="DY13" i="18" s="1"/>
  <c r="BY13" i="21"/>
  <c r="DY13" i="21" s="1"/>
  <c r="BY13" i="20"/>
  <c r="DY13" i="20" s="1"/>
  <c r="BY13" i="23"/>
  <c r="DY13" i="23" s="1"/>
  <c r="BY13" i="17"/>
  <c r="DY13" i="17" s="1"/>
  <c r="BY13" i="60"/>
  <c r="DY13" i="60" s="1"/>
  <c r="DM27" i="37"/>
  <c r="N27" i="37"/>
  <c r="Z11" i="24"/>
  <c r="Z23" i="24"/>
  <c r="DM24" i="37"/>
  <c r="N24" i="37"/>
  <c r="AD22" i="19"/>
  <c r="AD15" i="19"/>
  <c r="I25" i="42"/>
  <c r="DH25" i="42"/>
  <c r="DS15" i="30"/>
  <c r="T15" i="30"/>
  <c r="DR5" i="31"/>
  <c r="S5" i="31"/>
  <c r="DR15" i="32"/>
  <c r="S15" i="32"/>
  <c r="Z18" i="23"/>
  <c r="AB14" i="21"/>
  <c r="AD6" i="19"/>
  <c r="DX30" i="60"/>
  <c r="DX30" i="22"/>
  <c r="N28" i="37"/>
  <c r="DM28" i="37"/>
  <c r="BY5" i="59"/>
  <c r="BY5" i="58"/>
  <c r="BY5" i="57"/>
  <c r="BY5" i="56"/>
  <c r="BY5" i="54"/>
  <c r="BY5" i="55"/>
  <c r="BY5" i="53"/>
  <c r="BY5" i="52"/>
  <c r="BY5" i="50"/>
  <c r="BY5" i="51"/>
  <c r="BY5" i="48"/>
  <c r="BY5" i="49"/>
  <c r="BY5" i="47"/>
  <c r="BY5" i="46"/>
  <c r="BY5" i="45"/>
  <c r="BY5" i="44"/>
  <c r="BY5" i="43"/>
  <c r="BY5" i="41"/>
  <c r="BY5" i="40"/>
  <c r="BY5" i="42"/>
  <c r="BY5" i="39"/>
  <c r="BY5" i="37"/>
  <c r="BY5" i="38"/>
  <c r="BY5" i="36"/>
  <c r="BY5" i="34"/>
  <c r="BY5" i="35"/>
  <c r="BY5" i="33"/>
  <c r="BY5" i="30"/>
  <c r="BY5" i="25"/>
  <c r="BY5" i="31"/>
  <c r="BY5" i="26"/>
  <c r="BY5" i="28"/>
  <c r="BY5" i="32"/>
  <c r="BY5" i="27"/>
  <c r="BY5" i="24"/>
  <c r="BY5" i="22"/>
  <c r="DY5" i="22" s="1"/>
  <c r="BY5" i="18"/>
  <c r="DY5" i="18" s="1"/>
  <c r="BY5" i="23"/>
  <c r="BY5" i="21"/>
  <c r="DY5" i="21" s="1"/>
  <c r="BY5" i="20"/>
  <c r="DY5" i="20" s="1"/>
  <c r="BY5" i="19"/>
  <c r="DY5" i="19" s="1"/>
  <c r="BY5" i="17"/>
  <c r="DY5" i="17" s="1"/>
  <c r="BY5" i="60"/>
  <c r="DY5" i="60" s="1"/>
  <c r="J5" i="40"/>
  <c r="DI5" i="40"/>
  <c r="H14" i="42"/>
  <c r="DG14" i="42"/>
  <c r="DW19" i="25"/>
  <c r="X19" i="25"/>
  <c r="AE24" i="19"/>
  <c r="BY21" i="59"/>
  <c r="BY21" i="58"/>
  <c r="BY21" i="57"/>
  <c r="BY21" i="56"/>
  <c r="BY21" i="55"/>
  <c r="BY21" i="53"/>
  <c r="BY21" i="54"/>
  <c r="BY21" i="52"/>
  <c r="BY21" i="50"/>
  <c r="BY21" i="51"/>
  <c r="BY21" i="48"/>
  <c r="BY21" i="49"/>
  <c r="BY21" i="47"/>
  <c r="BY21" i="46"/>
  <c r="BY21" i="44"/>
  <c r="BY21" i="45"/>
  <c r="BY21" i="43"/>
  <c r="BY21" i="41"/>
  <c r="BY21" i="42"/>
  <c r="BY21" i="40"/>
  <c r="BY21" i="38"/>
  <c r="BY21" i="37"/>
  <c r="BY21" i="39"/>
  <c r="BY21" i="36"/>
  <c r="BY21" i="34"/>
  <c r="BY21" i="35"/>
  <c r="BY21" i="33"/>
  <c r="BY21" i="24"/>
  <c r="BY21" i="23"/>
  <c r="DY21" i="23" s="1"/>
  <c r="BY21" i="32"/>
  <c r="BY21" i="31"/>
  <c r="BY21" i="27"/>
  <c r="BY21" i="25"/>
  <c r="BY21" i="30"/>
  <c r="BY21" i="28"/>
  <c r="BY21" i="26"/>
  <c r="BY21" i="18"/>
  <c r="DY21" i="18" s="1"/>
  <c r="BY21" i="22"/>
  <c r="DY21" i="22" s="1"/>
  <c r="BY21" i="19"/>
  <c r="DY21" i="19" s="1"/>
  <c r="BY21" i="21"/>
  <c r="DY21" i="21" s="1"/>
  <c r="BY21" i="20"/>
  <c r="DY21" i="20" s="1"/>
  <c r="BY21" i="17"/>
  <c r="DY21" i="17" s="1"/>
  <c r="BY21" i="60"/>
  <c r="DY21" i="60" s="1"/>
  <c r="DJ6" i="39"/>
  <c r="K6" i="39"/>
  <c r="Y8" i="25"/>
  <c r="DX8" i="25"/>
  <c r="K24" i="40"/>
  <c r="DJ24" i="40"/>
  <c r="DN15" i="36"/>
  <c r="O15" i="36"/>
  <c r="AD12" i="20"/>
  <c r="DN6" i="35"/>
  <c r="O6" i="35"/>
  <c r="B29" i="42"/>
  <c r="U5" i="28"/>
  <c r="DT5" i="28"/>
  <c r="AD20" i="19"/>
  <c r="AL24" i="60"/>
  <c r="AB11" i="22"/>
  <c r="DS27" i="31"/>
  <c r="T27" i="31"/>
  <c r="AB15" i="22"/>
  <c r="DS8" i="31"/>
  <c r="T8" i="31"/>
  <c r="AA9" i="22"/>
  <c r="L17" i="39"/>
  <c r="DK17" i="39"/>
  <c r="AC28" i="21"/>
  <c r="AD11" i="18"/>
  <c r="L11" i="39"/>
  <c r="DK11" i="39"/>
  <c r="P14" i="34"/>
  <c r="DO14" i="34"/>
  <c r="DM7" i="36"/>
  <c r="N7" i="36"/>
  <c r="V16" i="61"/>
  <c r="BY26" i="59"/>
  <c r="BY26" i="58"/>
  <c r="BY26" i="57"/>
  <c r="BY26" i="56"/>
  <c r="BY26" i="55"/>
  <c r="BY26" i="53"/>
  <c r="BY26" i="54"/>
  <c r="BY26" i="52"/>
  <c r="BY26" i="51"/>
  <c r="BY26" i="49"/>
  <c r="BY26" i="50"/>
  <c r="BY26" i="47"/>
  <c r="BY26" i="48"/>
  <c r="BY26" i="44"/>
  <c r="BY26" i="43"/>
  <c r="BY26" i="46"/>
  <c r="BY26" i="45"/>
  <c r="BY26" i="42"/>
  <c r="BY26" i="40"/>
  <c r="BY26" i="41"/>
  <c r="BY26" i="37"/>
  <c r="BY26" i="36"/>
  <c r="BY26" i="39"/>
  <c r="BY26" i="38"/>
  <c r="BY26" i="35"/>
  <c r="BY26" i="33"/>
  <c r="BY26" i="34"/>
  <c r="BY26" i="32"/>
  <c r="BY26" i="31"/>
  <c r="BY26" i="27"/>
  <c r="BY26" i="30"/>
  <c r="BY26" i="25"/>
  <c r="BY26" i="24"/>
  <c r="BY26" i="23"/>
  <c r="DY26" i="23" s="1"/>
  <c r="BY26" i="28"/>
  <c r="BY26" i="26"/>
  <c r="BY26" i="21"/>
  <c r="DY26" i="21" s="1"/>
  <c r="BY26" i="20"/>
  <c r="DY26" i="20" s="1"/>
  <c r="BY26" i="22"/>
  <c r="DY26" i="22" s="1"/>
  <c r="BY26" i="18"/>
  <c r="DY26" i="18" s="1"/>
  <c r="BY26" i="19"/>
  <c r="DY26" i="19" s="1"/>
  <c r="BY26" i="17"/>
  <c r="DY26" i="17" s="1"/>
  <c r="BY26" i="60"/>
  <c r="DY26" i="60" s="1"/>
  <c r="AA11" i="23"/>
  <c r="O19" i="36"/>
  <c r="DN19" i="36"/>
  <c r="BY11" i="59"/>
  <c r="BY11" i="58"/>
  <c r="BY11" i="57"/>
  <c r="BY11" i="56"/>
  <c r="BY11" i="54"/>
  <c r="BY11" i="55"/>
  <c r="BY11" i="52"/>
  <c r="BY11" i="53"/>
  <c r="BY11" i="50"/>
  <c r="BY11" i="51"/>
  <c r="BY11" i="49"/>
  <c r="BY11" i="48"/>
  <c r="BY11" i="47"/>
  <c r="BY11" i="46"/>
  <c r="BY11" i="45"/>
  <c r="BY11" i="44"/>
  <c r="BY11" i="41"/>
  <c r="BY11" i="40"/>
  <c r="BY11" i="43"/>
  <c r="BY11" i="42"/>
  <c r="BY11" i="39"/>
  <c r="BY11" i="38"/>
  <c r="BY11" i="37"/>
  <c r="BY11" i="36"/>
  <c r="BY11" i="34"/>
  <c r="BY11" i="32"/>
  <c r="BY11" i="35"/>
  <c r="BY11" i="33"/>
  <c r="BY11" i="28"/>
  <c r="BY11" i="30"/>
  <c r="BY11" i="26"/>
  <c r="BY11" i="24"/>
  <c r="DY11" i="24" s="1"/>
  <c r="BY11" i="31"/>
  <c r="BY11" i="27"/>
  <c r="BY11" i="25"/>
  <c r="BY11" i="19"/>
  <c r="DY11" i="19" s="1"/>
  <c r="BY11" i="20"/>
  <c r="DY11" i="20" s="1"/>
  <c r="BY11" i="23"/>
  <c r="DY11" i="23" s="1"/>
  <c r="BY11" i="18"/>
  <c r="DY11" i="18" s="1"/>
  <c r="BY11" i="22"/>
  <c r="DY11" i="22" s="1"/>
  <c r="BY11" i="21"/>
  <c r="DY11" i="21" s="1"/>
  <c r="BY11" i="17"/>
  <c r="DY11" i="17" s="1"/>
  <c r="BY11" i="60"/>
  <c r="DY11" i="60" s="1"/>
  <c r="DK28" i="39"/>
  <c r="L28" i="39"/>
  <c r="R10" i="32"/>
  <c r="DQ10" i="32"/>
  <c r="AC22" i="20"/>
  <c r="V8" i="28"/>
  <c r="DU8" i="28"/>
  <c r="DR27" i="32"/>
  <c r="S27" i="32"/>
  <c r="V8" i="61"/>
  <c r="S21" i="32"/>
  <c r="DR21" i="32"/>
  <c r="DP23" i="34"/>
  <c r="Q23" i="34"/>
  <c r="AD18" i="18"/>
  <c r="V27" i="61"/>
  <c r="J9" i="41"/>
  <c r="DI9" i="41"/>
  <c r="BY22" i="59"/>
  <c r="BY22" i="58"/>
  <c r="BY22" i="57"/>
  <c r="BY22" i="56"/>
  <c r="BY22" i="55"/>
  <c r="BY22" i="54"/>
  <c r="BY22" i="53"/>
  <c r="BY22" i="52"/>
  <c r="BY22" i="51"/>
  <c r="BY22" i="50"/>
  <c r="BY22" i="49"/>
  <c r="BY22" i="48"/>
  <c r="BY22" i="46"/>
  <c r="BY22" i="44"/>
  <c r="BY22" i="47"/>
  <c r="BY22" i="45"/>
  <c r="BY22" i="42"/>
  <c r="BY22" i="40"/>
  <c r="BY22" i="43"/>
  <c r="BY22" i="41"/>
  <c r="BY22" i="39"/>
  <c r="BY22" i="36"/>
  <c r="BY22" i="38"/>
  <c r="BY22" i="37"/>
  <c r="BY22" i="34"/>
  <c r="BY22" i="33"/>
  <c r="BY22" i="35"/>
  <c r="BY22" i="32"/>
  <c r="BY22" i="31"/>
  <c r="BY22" i="26"/>
  <c r="BY22" i="24"/>
  <c r="BY22" i="30"/>
  <c r="BY22" i="28"/>
  <c r="BY22" i="27"/>
  <c r="BY22" i="25"/>
  <c r="BY22" i="23"/>
  <c r="DY22" i="23" s="1"/>
  <c r="BY22" i="22"/>
  <c r="DY22" i="22" s="1"/>
  <c r="BY22" i="17"/>
  <c r="DY22" i="17" s="1"/>
  <c r="BY22" i="21"/>
  <c r="DY22" i="21" s="1"/>
  <c r="BY22" i="20"/>
  <c r="DY22" i="20" s="1"/>
  <c r="BY22" i="19"/>
  <c r="DY22" i="19" s="1"/>
  <c r="BY22" i="18"/>
  <c r="DY22" i="18" s="1"/>
  <c r="BY22" i="60"/>
  <c r="DY22" i="60" s="1"/>
  <c r="DT16" i="28"/>
  <c r="U16" i="28"/>
  <c r="AB23" i="22"/>
  <c r="T21" i="31"/>
  <c r="DS21" i="31"/>
  <c r="DP7" i="33"/>
  <c r="Q7" i="33"/>
  <c r="AC21" i="20"/>
  <c r="S20" i="32"/>
  <c r="DR20" i="32"/>
  <c r="DP22" i="33"/>
  <c r="Q22" i="33"/>
  <c r="DI27" i="41"/>
  <c r="J27" i="41"/>
  <c r="J18" i="40"/>
  <c r="DI18" i="40"/>
  <c r="AB27" i="22"/>
  <c r="O9" i="36"/>
  <c r="DN9" i="36"/>
  <c r="DW27" i="26"/>
  <c r="X27" i="26"/>
  <c r="R29" i="28"/>
  <c r="DR4" i="28"/>
  <c r="DR29" i="28" s="1"/>
  <c r="S4" i="28"/>
  <c r="S6" i="31"/>
  <c r="DR6" i="31"/>
  <c r="Z4" i="21"/>
  <c r="Y29" i="21"/>
  <c r="AQ16" i="60"/>
  <c r="DH21" i="41"/>
  <c r="I21" i="41"/>
  <c r="DR18" i="30"/>
  <c r="S18" i="30"/>
  <c r="BY12" i="59"/>
  <c r="BY12" i="58"/>
  <c r="BY12" i="57"/>
  <c r="BY12" i="56"/>
  <c r="BY12" i="55"/>
  <c r="BY12" i="54"/>
  <c r="BY12" i="52"/>
  <c r="BY12" i="53"/>
  <c r="BY12" i="51"/>
  <c r="BY12" i="50"/>
  <c r="BY12" i="48"/>
  <c r="BY12" i="49"/>
  <c r="BY12" i="45"/>
  <c r="BY12" i="44"/>
  <c r="BY12" i="47"/>
  <c r="BY12" i="46"/>
  <c r="BY12" i="43"/>
  <c r="BY12" i="42"/>
  <c r="BY12" i="41"/>
  <c r="BY12" i="40"/>
  <c r="BY12" i="39"/>
  <c r="BY12" i="38"/>
  <c r="BY12" i="37"/>
  <c r="BY12" i="36"/>
  <c r="BY12" i="35"/>
  <c r="BY12" i="33"/>
  <c r="BY12" i="34"/>
  <c r="BY12" i="28"/>
  <c r="BY12" i="31"/>
  <c r="BY12" i="30"/>
  <c r="BY12" i="26"/>
  <c r="BY12" i="25"/>
  <c r="BY12" i="24"/>
  <c r="BY12" i="32"/>
  <c r="BY12" i="27"/>
  <c r="BY12" i="20"/>
  <c r="DY12" i="20" s="1"/>
  <c r="BY12" i="23"/>
  <c r="DY12" i="23" s="1"/>
  <c r="BY12" i="18"/>
  <c r="DY12" i="18" s="1"/>
  <c r="BY12" i="17"/>
  <c r="DY12" i="17" s="1"/>
  <c r="BY12" i="22"/>
  <c r="DY12" i="22" s="1"/>
  <c r="BY12" i="19"/>
  <c r="DY12" i="19" s="1"/>
  <c r="BY12" i="21"/>
  <c r="DY12" i="21" s="1"/>
  <c r="BY12" i="60"/>
  <c r="DY12" i="60" s="1"/>
  <c r="P22" i="34"/>
  <c r="DO22" i="34"/>
  <c r="DS12" i="31"/>
  <c r="T12" i="31"/>
  <c r="AO4" i="60"/>
  <c r="DY27" i="24"/>
  <c r="Z27" i="24"/>
  <c r="DW21" i="26"/>
  <c r="X21" i="26"/>
  <c r="AE26" i="19"/>
  <c r="AB15" i="21"/>
  <c r="AD16" i="17"/>
  <c r="Z9" i="24"/>
  <c r="DJ21" i="40"/>
  <c r="K21" i="40"/>
  <c r="W22" i="26"/>
  <c r="DV22" i="26"/>
  <c r="DG28" i="42"/>
  <c r="AA16" i="22"/>
  <c r="AD14" i="19"/>
  <c r="C29" i="41"/>
  <c r="AE12" i="18"/>
  <c r="DP6" i="32"/>
  <c r="Q6" i="32"/>
  <c r="DO27" i="35"/>
  <c r="P27" i="35"/>
  <c r="V5" i="27"/>
  <c r="DU5" i="27"/>
  <c r="V17" i="61"/>
  <c r="AD17" i="20"/>
  <c r="Z25" i="23"/>
  <c r="V7" i="61"/>
  <c r="DX16" i="24"/>
  <c r="Y16" i="24"/>
  <c r="T23" i="31"/>
  <c r="DS23" i="31"/>
  <c r="DR11" i="32"/>
  <c r="S11" i="32"/>
  <c r="AE20" i="17"/>
  <c r="AL15" i="60"/>
  <c r="AP6" i="60"/>
  <c r="AE27" i="19"/>
  <c r="P13" i="34"/>
  <c r="DO13" i="34"/>
  <c r="AD11" i="20"/>
  <c r="AB6" i="21"/>
  <c r="T21" i="30"/>
  <c r="DS21" i="30"/>
  <c r="Y5" i="24"/>
  <c r="DX5" i="24"/>
  <c r="AA28" i="23"/>
  <c r="AB19" i="22"/>
  <c r="J17" i="41"/>
  <c r="DI17" i="41"/>
  <c r="DJ10" i="39"/>
  <c r="K10" i="39"/>
  <c r="M28" i="38"/>
  <c r="DL28" i="38"/>
  <c r="DG9" i="42"/>
  <c r="H9" i="42"/>
  <c r="I26" i="42"/>
  <c r="DH26" i="42"/>
  <c r="DH8" i="42"/>
  <c r="I8" i="42"/>
  <c r="C7" i="43"/>
  <c r="D7" i="43" s="1"/>
  <c r="E7" i="43" s="1"/>
  <c r="B7" i="44"/>
  <c r="B24" i="45"/>
  <c r="C24" i="44"/>
  <c r="D24" i="44" s="1"/>
  <c r="E24" i="44" s="1"/>
  <c r="C5" i="43"/>
  <c r="D5" i="43" s="1"/>
  <c r="E5" i="43" s="1"/>
  <c r="B5" i="44"/>
  <c r="B28" i="45"/>
  <c r="C28" i="44"/>
  <c r="D28" i="44" s="1"/>
  <c r="E28" i="44" s="1"/>
  <c r="F28" i="44" s="1"/>
  <c r="C13" i="44"/>
  <c r="D13" i="44" s="1"/>
  <c r="E13" i="44" s="1"/>
  <c r="F13" i="44" s="1"/>
  <c r="DF13" i="44" s="1"/>
  <c r="B13" i="45"/>
  <c r="AA5" i="22"/>
  <c r="J5" i="41"/>
  <c r="DI5" i="41"/>
  <c r="AE25" i="18"/>
  <c r="O24" i="36"/>
  <c r="DN24" i="36"/>
  <c r="V18" i="61"/>
  <c r="S23" i="32"/>
  <c r="DR23" i="32"/>
  <c r="AD21" i="19"/>
  <c r="DT9" i="28"/>
  <c r="U9" i="28"/>
  <c r="DN25" i="35"/>
  <c r="O25" i="35"/>
  <c r="BY20" i="59"/>
  <c r="BY20" i="58"/>
  <c r="BY20" i="57"/>
  <c r="BY20" i="56"/>
  <c r="BY20" i="55"/>
  <c r="BY20" i="53"/>
  <c r="BY20" i="54"/>
  <c r="BY20" i="52"/>
  <c r="BY20" i="51"/>
  <c r="BY20" i="50"/>
  <c r="BY20" i="49"/>
  <c r="BY20" i="48"/>
  <c r="BY20" i="47"/>
  <c r="BY20" i="46"/>
  <c r="BY20" i="44"/>
  <c r="BY20" i="45"/>
  <c r="BY20" i="42"/>
  <c r="BY20" i="40"/>
  <c r="BY20" i="43"/>
  <c r="BY20" i="41"/>
  <c r="BY20" i="39"/>
  <c r="BY20" i="36"/>
  <c r="BY20" i="38"/>
  <c r="BY20" i="37"/>
  <c r="BY20" i="34"/>
  <c r="BY20" i="32"/>
  <c r="BY20" i="35"/>
  <c r="BY20" i="33"/>
  <c r="BY20" i="28"/>
  <c r="BY20" i="26"/>
  <c r="BY20" i="24"/>
  <c r="BY20" i="23"/>
  <c r="DY20" i="23" s="1"/>
  <c r="BY20" i="31"/>
  <c r="BY20" i="30"/>
  <c r="BY20" i="27"/>
  <c r="BY20" i="25"/>
  <c r="BY20" i="20"/>
  <c r="DY20" i="20" s="1"/>
  <c r="BY20" i="21"/>
  <c r="DY20" i="21" s="1"/>
  <c r="BY20" i="18"/>
  <c r="DY20" i="18" s="1"/>
  <c r="BY20" i="17"/>
  <c r="DY20" i="17" s="1"/>
  <c r="BY20" i="22"/>
  <c r="DY20" i="22" s="1"/>
  <c r="BY20" i="19"/>
  <c r="DY20" i="19" s="1"/>
  <c r="BY20" i="60"/>
  <c r="DY20" i="60" s="1"/>
  <c r="AK10" i="60"/>
  <c r="DX29" i="17"/>
  <c r="AC13" i="20"/>
  <c r="AD13" i="19"/>
  <c r="AC6" i="18"/>
  <c r="AE28" i="17"/>
  <c r="L10" i="38"/>
  <c r="DK10" i="38"/>
  <c r="DQ18" i="32"/>
  <c r="R18" i="32"/>
  <c r="Y17" i="25"/>
  <c r="DX17" i="25"/>
  <c r="L13" i="39"/>
  <c r="DK13" i="39"/>
  <c r="V13" i="61"/>
  <c r="DV27" i="27"/>
  <c r="W27" i="27"/>
  <c r="O18" i="34"/>
  <c r="DN18" i="34"/>
  <c r="DM8" i="37"/>
  <c r="N8" i="37"/>
  <c r="S9" i="32"/>
  <c r="DR9" i="32"/>
  <c r="DH15" i="41"/>
  <c r="I15" i="41"/>
  <c r="DW20" i="25"/>
  <c r="X20" i="25"/>
  <c r="AL19" i="60"/>
  <c r="AD23" i="20"/>
  <c r="DV8" i="27"/>
  <c r="W8" i="27"/>
  <c r="Q8" i="34"/>
  <c r="DP8" i="34"/>
  <c r="DX30" i="19"/>
  <c r="AD13" i="18"/>
  <c r="L14" i="38"/>
  <c r="DK14" i="38"/>
  <c r="AE12" i="19"/>
  <c r="V5" i="61"/>
  <c r="DG18" i="41"/>
  <c r="DG20" i="42"/>
  <c r="H20" i="42"/>
  <c r="H23" i="43"/>
  <c r="DG23" i="43"/>
  <c r="V21" i="61"/>
  <c r="DT12" i="30"/>
  <c r="U12" i="30"/>
  <c r="DW13" i="26"/>
  <c r="X13" i="26"/>
  <c r="AE17" i="17"/>
  <c r="AC19" i="20"/>
  <c r="S7" i="31"/>
  <c r="DR7" i="31"/>
  <c r="DW18" i="25"/>
  <c r="X18" i="25"/>
  <c r="U24" i="30"/>
  <c r="DT24" i="30"/>
  <c r="S19" i="32"/>
  <c r="DR19" i="32"/>
  <c r="DV15" i="27"/>
  <c r="W15" i="27"/>
  <c r="Y26" i="24"/>
  <c r="DX26" i="24"/>
  <c r="Y4" i="22"/>
  <c r="X29" i="22"/>
  <c r="AA18" i="22"/>
  <c r="Z5" i="23"/>
  <c r="DY5" i="23"/>
  <c r="AE8" i="19"/>
  <c r="U14" i="28"/>
  <c r="DT14" i="28"/>
  <c r="J10" i="40"/>
  <c r="DI10" i="40"/>
  <c r="AD7" i="19"/>
  <c r="I22" i="41"/>
  <c r="DH22" i="41"/>
  <c r="DN26" i="36"/>
  <c r="O26" i="36"/>
  <c r="AA21" i="23"/>
  <c r="DJ14" i="40"/>
  <c r="K14" i="40"/>
  <c r="DG19" i="42"/>
  <c r="H19" i="42"/>
  <c r="DU11" i="27"/>
  <c r="V11" i="27"/>
  <c r="DX14" i="25"/>
  <c r="Y14" i="25"/>
  <c r="DK20" i="38"/>
  <c r="L20" i="38"/>
  <c r="W11" i="26"/>
  <c r="DV11" i="26"/>
  <c r="W13" i="27"/>
  <c r="DV13" i="27"/>
  <c r="AD23" i="18"/>
  <c r="J23" i="41"/>
  <c r="DI23" i="41"/>
  <c r="AC27" i="21"/>
  <c r="AB8" i="22"/>
  <c r="AA22" i="22"/>
  <c r="DG7" i="42"/>
  <c r="H7" i="42"/>
  <c r="AA9" i="23"/>
  <c r="M23" i="38"/>
  <c r="DL23" i="38"/>
  <c r="AB21" i="22"/>
  <c r="DN22" i="35"/>
  <c r="O22" i="35"/>
  <c r="K19" i="40"/>
  <c r="DJ19" i="40"/>
  <c r="AA27" i="23"/>
  <c r="AD26" i="20"/>
  <c r="AL8" i="60"/>
  <c r="N11" i="37"/>
  <c r="DM11" i="37"/>
  <c r="DL25" i="37"/>
  <c r="M25" i="37"/>
  <c r="DN10" i="35"/>
  <c r="O10" i="35"/>
  <c r="T18" i="28"/>
  <c r="DS18" i="28"/>
  <c r="DO5" i="34"/>
  <c r="P5" i="34"/>
  <c r="K28" i="40"/>
  <c r="DJ28" i="40"/>
  <c r="K16" i="39"/>
  <c r="DJ16" i="39"/>
  <c r="Z22" i="23"/>
  <c r="V22" i="61"/>
  <c r="V28" i="28"/>
  <c r="DU28" i="28"/>
  <c r="AE9" i="19"/>
  <c r="AL20" i="60"/>
  <c r="AC18" i="19"/>
  <c r="BY9" i="59"/>
  <c r="BY9" i="58"/>
  <c r="BY9" i="57"/>
  <c r="BY9" i="56"/>
  <c r="BY9" i="55"/>
  <c r="BY9" i="54"/>
  <c r="BY9" i="52"/>
  <c r="BY9" i="53"/>
  <c r="BY9" i="51"/>
  <c r="BY9" i="50"/>
  <c r="BY9" i="49"/>
  <c r="BY9" i="48"/>
  <c r="BY9" i="47"/>
  <c r="BY9" i="46"/>
  <c r="BY9" i="45"/>
  <c r="BY9" i="44"/>
  <c r="BY9" i="41"/>
  <c r="BY9" i="40"/>
  <c r="BY9" i="43"/>
  <c r="BY9" i="42"/>
  <c r="BY9" i="39"/>
  <c r="BY9" i="38"/>
  <c r="BY9" i="37"/>
  <c r="BY9" i="36"/>
  <c r="BY9" i="35"/>
  <c r="BY9" i="34"/>
  <c r="BY9" i="33"/>
  <c r="BY9" i="32"/>
  <c r="BY9" i="30"/>
  <c r="BY9" i="28"/>
  <c r="BY9" i="31"/>
  <c r="BY9" i="24"/>
  <c r="DY9" i="24" s="1"/>
  <c r="BY9" i="27"/>
  <c r="BY9" i="26"/>
  <c r="BY9" i="25"/>
  <c r="BY9" i="20"/>
  <c r="DY9" i="20" s="1"/>
  <c r="BY9" i="19"/>
  <c r="DY9" i="19" s="1"/>
  <c r="BY9" i="18"/>
  <c r="DY9" i="18" s="1"/>
  <c r="BY9" i="23"/>
  <c r="DY9" i="23" s="1"/>
  <c r="BY9" i="21"/>
  <c r="DY9" i="21" s="1"/>
  <c r="BY9" i="17"/>
  <c r="DY9" i="17" s="1"/>
  <c r="BY9" i="22"/>
  <c r="DY9" i="22" s="1"/>
  <c r="BY9" i="60"/>
  <c r="DY9" i="60" s="1"/>
  <c r="DP19" i="33"/>
  <c r="Q19" i="33"/>
  <c r="AE22" i="17"/>
  <c r="AD15" i="18"/>
  <c r="DW8" i="26"/>
  <c r="X8" i="26"/>
  <c r="V18" i="27"/>
  <c r="DU18" i="27"/>
  <c r="DO17" i="35"/>
  <c r="P17" i="35"/>
  <c r="DN7" i="35"/>
  <c r="O7" i="35"/>
  <c r="S13" i="32"/>
  <c r="DR13" i="32"/>
  <c r="L19" i="38"/>
  <c r="DK19" i="38"/>
  <c r="P11" i="35"/>
  <c r="DO11" i="35"/>
  <c r="DK4" i="37"/>
  <c r="L4" i="37"/>
  <c r="V12" i="61"/>
  <c r="AC12" i="21"/>
  <c r="Y9" i="25"/>
  <c r="DX9" i="25"/>
  <c r="Z16" i="23"/>
  <c r="DY16" i="23"/>
  <c r="DK8" i="39"/>
  <c r="L8" i="39"/>
  <c r="L24" i="39"/>
  <c r="DK24" i="39"/>
  <c r="DW22" i="25"/>
  <c r="X22" i="25"/>
  <c r="W24" i="27"/>
  <c r="DV24" i="27"/>
  <c r="G28" i="43"/>
  <c r="DF28" i="43"/>
  <c r="DG19" i="43"/>
  <c r="H19" i="43"/>
  <c r="AA19" i="23"/>
  <c r="DT17" i="30"/>
  <c r="U17" i="30"/>
  <c r="Z28" i="24"/>
  <c r="AE24" i="18"/>
  <c r="AD8" i="18"/>
  <c r="DL16" i="37"/>
  <c r="M16" i="37"/>
  <c r="AB12" i="22"/>
  <c r="AL12" i="60"/>
  <c r="AD26" i="18"/>
  <c r="DG4" i="41"/>
  <c r="H4" i="41"/>
  <c r="W5" i="26"/>
  <c r="DV5" i="26"/>
  <c r="Y27" i="25"/>
  <c r="DX27" i="25"/>
  <c r="AC24" i="21"/>
  <c r="BY28" i="59"/>
  <c r="BY28" i="58"/>
  <c r="BY28" i="57"/>
  <c r="BY28" i="56"/>
  <c r="BY28" i="55"/>
  <c r="BY28" i="53"/>
  <c r="BY28" i="54"/>
  <c r="BY28" i="52"/>
  <c r="BY28" i="51"/>
  <c r="BY28" i="49"/>
  <c r="BY28" i="50"/>
  <c r="BY28" i="48"/>
  <c r="BY28" i="47"/>
  <c r="BY28" i="45"/>
  <c r="BY28" i="44"/>
  <c r="BY28" i="46"/>
  <c r="BY28" i="43"/>
  <c r="BY28" i="42"/>
  <c r="BY28" i="41"/>
  <c r="BY28" i="40"/>
  <c r="BY28" i="39"/>
  <c r="BY28" i="38"/>
  <c r="BY28" i="36"/>
  <c r="BY28" i="37"/>
  <c r="BY28" i="32"/>
  <c r="BY28" i="33"/>
  <c r="BY28" i="35"/>
  <c r="BY28" i="34"/>
  <c r="BY28" i="28"/>
  <c r="BY28" i="31"/>
  <c r="BY28" i="30"/>
  <c r="BY28" i="27"/>
  <c r="BY28" i="26"/>
  <c r="BY28" i="25"/>
  <c r="BY28" i="24"/>
  <c r="DY28" i="24" s="1"/>
  <c r="BY28" i="23"/>
  <c r="DY28" i="23" s="1"/>
  <c r="BY28" i="18"/>
  <c r="DY28" i="18" s="1"/>
  <c r="BY28" i="21"/>
  <c r="DY28" i="21" s="1"/>
  <c r="BY28" i="20"/>
  <c r="DY28" i="20" s="1"/>
  <c r="BY28" i="17"/>
  <c r="DY28" i="17" s="1"/>
  <c r="BY28" i="22"/>
  <c r="DY28" i="22" s="1"/>
  <c r="BY28" i="19"/>
  <c r="DY28" i="19" s="1"/>
  <c r="BY28" i="60"/>
  <c r="DY28" i="60" s="1"/>
  <c r="R7" i="32"/>
  <c r="DQ7" i="32"/>
  <c r="R4" i="30"/>
  <c r="DQ4" i="30"/>
  <c r="Q29" i="30"/>
  <c r="X18" i="24"/>
  <c r="DW18" i="24"/>
  <c r="AC16" i="20"/>
  <c r="DV25" i="26"/>
  <c r="W25" i="26"/>
  <c r="DX11" i="25"/>
  <c r="Y11" i="25"/>
  <c r="AD28" i="20"/>
  <c r="AE23" i="19"/>
  <c r="AA20" i="23"/>
  <c r="DL12" i="38"/>
  <c r="M12" i="38"/>
  <c r="L18" i="38"/>
  <c r="DK18" i="38"/>
  <c r="DV7" i="27"/>
  <c r="W7" i="27"/>
  <c r="M7" i="37"/>
  <c r="DL7" i="37"/>
  <c r="AD9" i="20"/>
  <c r="DX24" i="25"/>
  <c r="Y24" i="25"/>
  <c r="Z24" i="24"/>
  <c r="AE23" i="17"/>
  <c r="AD25" i="19"/>
  <c r="AE28" i="19"/>
  <c r="X24" i="26"/>
  <c r="DW24" i="26"/>
  <c r="DH27" i="42"/>
  <c r="I27" i="42"/>
  <c r="B22" i="44"/>
  <c r="C22" i="43"/>
  <c r="D22" i="43" s="1"/>
  <c r="E22" i="43" s="1"/>
  <c r="F22" i="43" s="1"/>
  <c r="DF22" i="43" s="1"/>
  <c r="C23" i="44"/>
  <c r="D23" i="44" s="1"/>
  <c r="E23" i="44" s="1"/>
  <c r="F23" i="44" s="1"/>
  <c r="B23" i="45"/>
  <c r="B26" i="45"/>
  <c r="C26" i="44"/>
  <c r="D26" i="44" s="1"/>
  <c r="E26" i="44" s="1"/>
  <c r="F26" i="44" s="1"/>
  <c r="DF26" i="44" s="1"/>
  <c r="C15" i="44"/>
  <c r="D15" i="44" s="1"/>
  <c r="E15" i="44" s="1"/>
  <c r="B15" i="45"/>
  <c r="J12" i="41"/>
  <c r="DI12" i="41"/>
  <c r="DG21" i="43"/>
  <c r="X9" i="26"/>
  <c r="DW9" i="26"/>
  <c r="X25" i="25"/>
  <c r="DW25" i="25"/>
  <c r="M11" i="38"/>
  <c r="DL11" i="38"/>
  <c r="AE17" i="19"/>
  <c r="BY14" i="59"/>
  <c r="BY14" i="58"/>
  <c r="BY14" i="57"/>
  <c r="BY14" i="56"/>
  <c r="BY14" i="55"/>
  <c r="BY14" i="54"/>
  <c r="BY14" i="52"/>
  <c r="BY14" i="53"/>
  <c r="BY14" i="50"/>
  <c r="BY14" i="51"/>
  <c r="BY14" i="49"/>
  <c r="BY14" i="48"/>
  <c r="BY14" i="46"/>
  <c r="BY14" i="45"/>
  <c r="BY14" i="44"/>
  <c r="BY14" i="47"/>
  <c r="BY14" i="43"/>
  <c r="BY14" i="42"/>
  <c r="BY14" i="41"/>
  <c r="BY14" i="40"/>
  <c r="BY14" i="37"/>
  <c r="BY14" i="39"/>
  <c r="BY14" i="38"/>
  <c r="BY14" i="36"/>
  <c r="BY14" i="34"/>
  <c r="BY14" i="32"/>
  <c r="BY14" i="35"/>
  <c r="BY14" i="33"/>
  <c r="BY14" i="31"/>
  <c r="BY14" i="24"/>
  <c r="BY14" i="30"/>
  <c r="BY14" i="28"/>
  <c r="BY14" i="26"/>
  <c r="BY14" i="27"/>
  <c r="BY14" i="25"/>
  <c r="BY14" i="21"/>
  <c r="DY14" i="21" s="1"/>
  <c r="BY14" i="20"/>
  <c r="DY14" i="20" s="1"/>
  <c r="BY14" i="17"/>
  <c r="DY14" i="17" s="1"/>
  <c r="BY14" i="23"/>
  <c r="DY14" i="23" s="1"/>
  <c r="BY14" i="19"/>
  <c r="DY14" i="19" s="1"/>
  <c r="BY14" i="22"/>
  <c r="DY14" i="22" s="1"/>
  <c r="BY14" i="18"/>
  <c r="DY14" i="18" s="1"/>
  <c r="BY14" i="60"/>
  <c r="DY14" i="60" s="1"/>
  <c r="AL23" i="60"/>
  <c r="AA4" i="20"/>
  <c r="Z29" i="20"/>
  <c r="AC5" i="18"/>
  <c r="DS9" i="31"/>
  <c r="T9" i="31"/>
  <c r="DO13" i="35"/>
  <c r="P13" i="35"/>
  <c r="AF7" i="17"/>
  <c r="L4" i="36"/>
  <c r="DK4" i="36"/>
  <c r="DK29" i="36" s="1"/>
  <c r="K29" i="36"/>
  <c r="DR14" i="32"/>
  <c r="S14" i="32"/>
  <c r="V20" i="61"/>
  <c r="AF27" i="17"/>
  <c r="DW5" i="25"/>
  <c r="X5" i="25"/>
  <c r="DU22" i="27"/>
  <c r="V22" i="27"/>
  <c r="DL26" i="38"/>
  <c r="M26" i="38"/>
  <c r="AB20" i="22"/>
  <c r="DU16" i="27"/>
  <c r="V16" i="27"/>
  <c r="P21" i="34"/>
  <c r="DO21" i="34"/>
  <c r="AB5" i="21"/>
  <c r="N16" i="35"/>
  <c r="DM16" i="35"/>
  <c r="AE8" i="17"/>
  <c r="DX7" i="24"/>
  <c r="Y7" i="24"/>
  <c r="DN28" i="36"/>
  <c r="O28" i="36"/>
  <c r="DV23" i="27"/>
  <c r="W23" i="27"/>
  <c r="AC23" i="21"/>
  <c r="AB19" i="21"/>
  <c r="O13" i="36"/>
  <c r="DN13" i="36"/>
  <c r="DX30" i="21"/>
  <c r="AD17" i="18"/>
  <c r="AA15" i="23"/>
  <c r="AD16" i="19"/>
  <c r="AL27" i="60"/>
  <c r="X15" i="25"/>
  <c r="DW15" i="25"/>
  <c r="D4" i="42"/>
  <c r="E4" i="42" s="1"/>
  <c r="C29" i="42"/>
  <c r="DQ8" i="33"/>
  <c r="R8" i="33"/>
  <c r="AF25" i="17"/>
  <c r="S10" i="31"/>
  <c r="DR10" i="31"/>
  <c r="AC14" i="20"/>
  <c r="X13" i="25"/>
  <c r="DW13" i="25"/>
  <c r="BY25" i="59"/>
  <c r="BY25" i="58"/>
  <c r="BY25" i="57"/>
  <c r="BY25" i="56"/>
  <c r="BY25" i="55"/>
  <c r="BY25" i="53"/>
  <c r="BY25" i="54"/>
  <c r="BY25" i="51"/>
  <c r="BY25" i="52"/>
  <c r="BY25" i="50"/>
  <c r="BY25" i="49"/>
  <c r="BY25" i="48"/>
  <c r="BY25" i="47"/>
  <c r="BY25" i="45"/>
  <c r="BY25" i="46"/>
  <c r="BY25" i="44"/>
  <c r="BY25" i="43"/>
  <c r="BY25" i="41"/>
  <c r="BY25" i="42"/>
  <c r="BY25" i="40"/>
  <c r="BY25" i="39"/>
  <c r="BY25" i="38"/>
  <c r="BY25" i="37"/>
  <c r="BY25" i="36"/>
  <c r="BY25" i="34"/>
  <c r="BY25" i="35"/>
  <c r="BY25" i="32"/>
  <c r="BY25" i="33"/>
  <c r="BY25" i="28"/>
  <c r="BY25" i="31"/>
  <c r="BY25" i="27"/>
  <c r="BY25" i="26"/>
  <c r="BY25" i="23"/>
  <c r="DY25" i="23" s="1"/>
  <c r="BY25" i="30"/>
  <c r="BY25" i="25"/>
  <c r="BY25" i="24"/>
  <c r="BY25" i="21"/>
  <c r="DY25" i="21" s="1"/>
  <c r="BY25" i="20"/>
  <c r="DY25" i="20" s="1"/>
  <c r="BY25" i="19"/>
  <c r="DY25" i="19" s="1"/>
  <c r="BY25" i="17"/>
  <c r="DY25" i="17" s="1"/>
  <c r="BY25" i="22"/>
  <c r="DY25" i="22" s="1"/>
  <c r="BY25" i="18"/>
  <c r="DY25" i="18" s="1"/>
  <c r="BY25" i="60"/>
  <c r="DY25" i="60" s="1"/>
  <c r="AL14" i="60"/>
  <c r="AE10" i="17"/>
  <c r="Y10" i="24"/>
  <c r="DX10" i="24"/>
  <c r="AD6" i="17"/>
  <c r="DL8" i="38"/>
  <c r="M8" i="38"/>
  <c r="AD28" i="18"/>
  <c r="DL21" i="37"/>
  <c r="M21" i="37"/>
  <c r="X15" i="26"/>
  <c r="DW15" i="26"/>
  <c r="O23" i="36"/>
  <c r="DN23" i="36"/>
  <c r="M13" i="37"/>
  <c r="DL13" i="37"/>
  <c r="AE7" i="18"/>
  <c r="AL28" i="60"/>
  <c r="AL13" i="60"/>
  <c r="V12" i="28"/>
  <c r="DU12" i="28"/>
  <c r="T19" i="30"/>
  <c r="DS19" i="30"/>
  <c r="DX23" i="25"/>
  <c r="Y23" i="25"/>
  <c r="P15" i="34"/>
  <c r="DO15" i="34"/>
  <c r="AE26" i="17"/>
  <c r="DK12" i="39"/>
  <c r="L12" i="39"/>
  <c r="L25" i="38"/>
  <c r="DK25" i="38"/>
  <c r="N23" i="37"/>
  <c r="DM23" i="37"/>
  <c r="AE11" i="19"/>
  <c r="AA25" i="22"/>
  <c r="Z12" i="24"/>
  <c r="DY12" i="24"/>
  <c r="AE14" i="18"/>
  <c r="AB24" i="22"/>
  <c r="AA18" i="21"/>
  <c r="DK22" i="38"/>
  <c r="L22" i="38"/>
  <c r="U4" i="61"/>
  <c r="U4" i="78" s="1"/>
  <c r="Z26" i="23"/>
  <c r="AC10" i="20"/>
  <c r="AB13" i="21"/>
  <c r="AE21" i="17"/>
  <c r="AB16" i="21"/>
  <c r="L19" i="39"/>
  <c r="DK19" i="39"/>
  <c r="DT4" i="26"/>
  <c r="DT29" i="26" s="1"/>
  <c r="U4" i="26"/>
  <c r="T29" i="26"/>
  <c r="N22" i="36"/>
  <c r="DM22" i="36"/>
  <c r="DQ28" i="33"/>
  <c r="R28" i="33"/>
  <c r="L15" i="38"/>
  <c r="DK15" i="38"/>
  <c r="DS13" i="31"/>
  <c r="T13" i="31"/>
  <c r="L5" i="38"/>
  <c r="DK5" i="38"/>
  <c r="Y20" i="24"/>
  <c r="DX20" i="24"/>
  <c r="N10" i="36"/>
  <c r="DM10" i="36"/>
  <c r="V9" i="61"/>
  <c r="AA17" i="23"/>
  <c r="R11" i="33"/>
  <c r="DQ11" i="33"/>
  <c r="AA10" i="22"/>
  <c r="Y28" i="25"/>
  <c r="DX28" i="25"/>
  <c r="DI22" i="40"/>
  <c r="J22" i="40"/>
  <c r="BY24" i="59"/>
  <c r="BY24" i="58"/>
  <c r="BY24" i="57"/>
  <c r="BY24" i="56"/>
  <c r="BY24" i="55"/>
  <c r="BY24" i="54"/>
  <c r="BY24" i="53"/>
  <c r="BY24" i="51"/>
  <c r="BY24" i="52"/>
  <c r="BY24" i="49"/>
  <c r="BY24" i="50"/>
  <c r="BY24" i="47"/>
  <c r="BY24" i="48"/>
  <c r="BY24" i="46"/>
  <c r="BY24" i="44"/>
  <c r="BY24" i="45"/>
  <c r="BY24" i="43"/>
  <c r="BY24" i="40"/>
  <c r="BY24" i="42"/>
  <c r="BY24" i="41"/>
  <c r="BY24" i="37"/>
  <c r="BY24" i="39"/>
  <c r="BY24" i="36"/>
  <c r="BY24" i="38"/>
  <c r="BY24" i="32"/>
  <c r="BY24" i="35"/>
  <c r="BY24" i="33"/>
  <c r="BY24" i="34"/>
  <c r="BY24" i="26"/>
  <c r="BY24" i="23"/>
  <c r="DY24" i="23" s="1"/>
  <c r="BY24" i="24"/>
  <c r="DY24" i="24" s="1"/>
  <c r="BY24" i="31"/>
  <c r="BY24" i="28"/>
  <c r="BY24" i="30"/>
  <c r="BY24" i="27"/>
  <c r="BY24" i="25"/>
  <c r="BY24" i="18"/>
  <c r="DY24" i="18" s="1"/>
  <c r="BY24" i="22"/>
  <c r="DY24" i="22" s="1"/>
  <c r="BY24" i="21"/>
  <c r="DY24" i="21" s="1"/>
  <c r="BY24" i="20"/>
  <c r="DY24" i="20" s="1"/>
  <c r="BY24" i="19"/>
  <c r="DY24" i="19" s="1"/>
  <c r="BY24" i="17"/>
  <c r="DY24" i="17" s="1"/>
  <c r="BY24" i="60"/>
  <c r="DY24" i="60" s="1"/>
  <c r="DJ29" i="37"/>
  <c r="BY6" i="59"/>
  <c r="BY6" i="58"/>
  <c r="BY6" i="57"/>
  <c r="BY6" i="56"/>
  <c r="BY6" i="55"/>
  <c r="BY6" i="54"/>
  <c r="BY6" i="52"/>
  <c r="BY6" i="53"/>
  <c r="BY6" i="50"/>
  <c r="BY6" i="51"/>
  <c r="BY6" i="49"/>
  <c r="BY6" i="48"/>
  <c r="BY6" i="47"/>
  <c r="BY6" i="45"/>
  <c r="BY6" i="44"/>
  <c r="BY6" i="46"/>
  <c r="BY6" i="42"/>
  <c r="BY6" i="40"/>
  <c r="BY6" i="43"/>
  <c r="BY6" i="41"/>
  <c r="BY6" i="38"/>
  <c r="BY6" i="39"/>
  <c r="BY6" i="37"/>
  <c r="BY6" i="36"/>
  <c r="BY6" i="35"/>
  <c r="BY6" i="33"/>
  <c r="BY6" i="34"/>
  <c r="BY6" i="31"/>
  <c r="BY6" i="28"/>
  <c r="BY6" i="32"/>
  <c r="BY6" i="27"/>
  <c r="BY6" i="25"/>
  <c r="BY6" i="24"/>
  <c r="BY6" i="30"/>
  <c r="BY6" i="26"/>
  <c r="BY6" i="21"/>
  <c r="DY6" i="21" s="1"/>
  <c r="BY6" i="20"/>
  <c r="DY6" i="20" s="1"/>
  <c r="BY6" i="17"/>
  <c r="DY6" i="17" s="1"/>
  <c r="BY6" i="19"/>
  <c r="DY6" i="19" s="1"/>
  <c r="BY6" i="23"/>
  <c r="DY6" i="23" s="1"/>
  <c r="BY6" i="22"/>
  <c r="DY6" i="22" s="1"/>
  <c r="BY6" i="18"/>
  <c r="DY6" i="18" s="1"/>
  <c r="BY6" i="60"/>
  <c r="DY6" i="60" s="1"/>
  <c r="DT9" i="30"/>
  <c r="U9" i="30"/>
  <c r="X14" i="26"/>
  <c r="DW14" i="26"/>
  <c r="Q11" i="34"/>
  <c r="DP11" i="34"/>
  <c r="W19" i="61"/>
  <c r="I26" i="41"/>
  <c r="DH26" i="41"/>
  <c r="L9" i="39"/>
  <c r="DK9" i="39"/>
  <c r="AQ5" i="60"/>
  <c r="I25" i="41"/>
  <c r="DH25" i="41"/>
  <c r="DT26" i="30"/>
  <c r="U26" i="30"/>
  <c r="BY10" i="59"/>
  <c r="BY10" i="58"/>
  <c r="BY10" i="57"/>
  <c r="BY10" i="56"/>
  <c r="BY10" i="55"/>
  <c r="BY10" i="54"/>
  <c r="BY10" i="52"/>
  <c r="BY10" i="53"/>
  <c r="BY10" i="50"/>
  <c r="BY10" i="51"/>
  <c r="BY10" i="48"/>
  <c r="BY10" i="49"/>
  <c r="BY10" i="46"/>
  <c r="BY10" i="45"/>
  <c r="BY10" i="44"/>
  <c r="BY10" i="47"/>
  <c r="BY10" i="43"/>
  <c r="BY10" i="42"/>
  <c r="BY10" i="41"/>
  <c r="BY10" i="40"/>
  <c r="BY10" i="37"/>
  <c r="BY10" i="36"/>
  <c r="BY10" i="39"/>
  <c r="BY10" i="38"/>
  <c r="BY10" i="33"/>
  <c r="BY10" i="34"/>
  <c r="BY10" i="32"/>
  <c r="BY10" i="35"/>
  <c r="BY10" i="31"/>
  <c r="BY10" i="26"/>
  <c r="BY10" i="25"/>
  <c r="BY10" i="24"/>
  <c r="BY10" i="27"/>
  <c r="BY10" i="30"/>
  <c r="BY10" i="28"/>
  <c r="BY10" i="23"/>
  <c r="DY10" i="23" s="1"/>
  <c r="BY10" i="22"/>
  <c r="DY10" i="22" s="1"/>
  <c r="BY10" i="21"/>
  <c r="DY10" i="21" s="1"/>
  <c r="BY10" i="19"/>
  <c r="DY10" i="19" s="1"/>
  <c r="BY10" i="20"/>
  <c r="DY10" i="20" s="1"/>
  <c r="BY10" i="18"/>
  <c r="DY10" i="18" s="1"/>
  <c r="BY10" i="17"/>
  <c r="DY10" i="17" s="1"/>
  <c r="BY10" i="60"/>
  <c r="DY10" i="60" s="1"/>
  <c r="AE27" i="18"/>
  <c r="DK27" i="39"/>
  <c r="L27" i="39"/>
  <c r="AB28" i="22"/>
  <c r="P25" i="34"/>
  <c r="DO25" i="34"/>
  <c r="DR22" i="31"/>
  <c r="S22" i="31"/>
  <c r="U13" i="28"/>
  <c r="DT13" i="28"/>
  <c r="V28" i="61"/>
  <c r="J6" i="40"/>
  <c r="DI6" i="40"/>
  <c r="S28" i="31"/>
  <c r="DR28" i="31"/>
  <c r="AD10" i="19"/>
  <c r="K15" i="40"/>
  <c r="DJ15" i="40"/>
  <c r="J28" i="41"/>
  <c r="DI28" i="41"/>
  <c r="AC26" i="21"/>
  <c r="DI7" i="40"/>
  <c r="J7" i="40"/>
  <c r="BY23" i="59"/>
  <c r="BY23" i="58"/>
  <c r="BY23" i="57"/>
  <c r="BY23" i="56"/>
  <c r="BY23" i="55"/>
  <c r="BY23" i="54"/>
  <c r="BY23" i="53"/>
  <c r="BY23" i="52"/>
  <c r="BY23" i="51"/>
  <c r="BY23" i="50"/>
  <c r="BY23" i="49"/>
  <c r="BY23" i="47"/>
  <c r="BY23" i="48"/>
  <c r="BY23" i="44"/>
  <c r="BY23" i="45"/>
  <c r="BY23" i="46"/>
  <c r="BY23" i="42"/>
  <c r="BY23" i="43"/>
  <c r="BY23" i="41"/>
  <c r="BY23" i="40"/>
  <c r="BY23" i="37"/>
  <c r="BY23" i="39"/>
  <c r="BY23" i="38"/>
  <c r="BY23" i="36"/>
  <c r="BY23" i="32"/>
  <c r="BY23" i="35"/>
  <c r="BY23" i="34"/>
  <c r="BY23" i="33"/>
  <c r="BY23" i="30"/>
  <c r="BY23" i="27"/>
  <c r="BY23" i="25"/>
  <c r="BY23" i="23"/>
  <c r="DY23" i="23" s="1"/>
  <c r="BY23" i="26"/>
  <c r="BY23" i="24"/>
  <c r="DY23" i="24" s="1"/>
  <c r="BY23" i="31"/>
  <c r="BY23" i="28"/>
  <c r="BY23" i="21"/>
  <c r="DY23" i="21" s="1"/>
  <c r="BY23" i="20"/>
  <c r="DY23" i="20" s="1"/>
  <c r="BY23" i="19"/>
  <c r="DY23" i="19" s="1"/>
  <c r="BY23" i="18"/>
  <c r="DY23" i="18" s="1"/>
  <c r="BY23" i="17"/>
  <c r="DY23" i="17" s="1"/>
  <c r="BY23" i="22"/>
  <c r="DY23" i="22" s="1"/>
  <c r="BY23" i="60"/>
  <c r="DY23" i="60" s="1"/>
  <c r="AA7" i="22"/>
  <c r="AC4" i="18"/>
  <c r="AB29" i="18"/>
  <c r="AD24" i="20"/>
  <c r="AC21" i="21"/>
  <c r="Q28" i="34"/>
  <c r="DP28" i="34"/>
  <c r="DL22" i="37"/>
  <c r="M22" i="37"/>
  <c r="K27" i="40"/>
  <c r="DJ27" i="40"/>
  <c r="DP20" i="33"/>
  <c r="Q20" i="33"/>
  <c r="Y6" i="24"/>
  <c r="DX6" i="24"/>
  <c r="DU6" i="27"/>
  <c r="V6" i="27"/>
  <c r="AC5" i="19"/>
  <c r="H29" i="39"/>
  <c r="I4" i="39"/>
  <c r="DH4" i="39"/>
  <c r="I11" i="41"/>
  <c r="DH11" i="41"/>
  <c r="O8" i="36"/>
  <c r="DN8" i="36"/>
  <c r="AD9" i="18"/>
  <c r="AD10" i="18"/>
  <c r="R25" i="32"/>
  <c r="DQ25" i="32"/>
  <c r="DF15" i="44"/>
  <c r="H6" i="42"/>
  <c r="DG6" i="42"/>
  <c r="E43" i="1"/>
  <c r="D34" i="6"/>
  <c r="AA29" i="16"/>
  <c r="AI17" i="10"/>
  <c r="AI17" i="15"/>
  <c r="AJ7" i="9"/>
  <c r="AJ12" i="9" s="1"/>
  <c r="AH17" i="9"/>
  <c r="AI13" i="9"/>
  <c r="AI16" i="9"/>
  <c r="AI15" i="9"/>
  <c r="AI14" i="9"/>
  <c r="AJ14" i="10"/>
  <c r="AJ13" i="10"/>
  <c r="AJ16" i="10"/>
  <c r="AJ15" i="10"/>
  <c r="AJ13" i="15"/>
  <c r="AJ15" i="15"/>
  <c r="AJ14" i="15"/>
  <c r="AJ16" i="15"/>
  <c r="AK7" i="10"/>
  <c r="AK12" i="10" s="1"/>
  <c r="AK7" i="15"/>
  <c r="AK12" i="15" s="1"/>
  <c r="AD33" i="12"/>
  <c r="AD24" i="16" s="1"/>
  <c r="AD34" i="12"/>
  <c r="AD31" i="12"/>
  <c r="AD32" i="12"/>
  <c r="AD23" i="16" s="1"/>
  <c r="AD33" i="13"/>
  <c r="AD31" i="13"/>
  <c r="AD34" i="13"/>
  <c r="AD32" i="13"/>
  <c r="AC35" i="10"/>
  <c r="AC9" i="16"/>
  <c r="AC35" i="4"/>
  <c r="AC11" i="16"/>
  <c r="AB34" i="9"/>
  <c r="AB4" i="16"/>
  <c r="AC25" i="16"/>
  <c r="AC35" i="15"/>
  <c r="AI10" i="6"/>
  <c r="AC30" i="9"/>
  <c r="AC4" i="16" s="1"/>
  <c r="AC32" i="9"/>
  <c r="AC16" i="16" s="1"/>
  <c r="AC33" i="9"/>
  <c r="AC6" i="16" s="1"/>
  <c r="AC31" i="9"/>
  <c r="AB35" i="10"/>
  <c r="AB17" i="16"/>
  <c r="AD45" i="11"/>
  <c r="AD15" i="16" s="1"/>
  <c r="AD46" i="11"/>
  <c r="AD21" i="16" s="1"/>
  <c r="AD41" i="11"/>
  <c r="AD13" i="16" s="1"/>
  <c r="AD42" i="11"/>
  <c r="AD19" i="16" s="1"/>
  <c r="AD40" i="11"/>
  <c r="AD44" i="11"/>
  <c r="AD20" i="16" s="1"/>
  <c r="AD43" i="11"/>
  <c r="AD14" i="16" s="1"/>
  <c r="AD33" i="4"/>
  <c r="AD11" i="16" s="1"/>
  <c r="AD34" i="4"/>
  <c r="AD12" i="16" s="1"/>
  <c r="AD31" i="4"/>
  <c r="AD32" i="4"/>
  <c r="AD33" i="15"/>
  <c r="AD27" i="16" s="1"/>
  <c r="AD32" i="15"/>
  <c r="AD26" i="16" s="1"/>
  <c r="AD34" i="15"/>
  <c r="AD28" i="16" s="1"/>
  <c r="AD31" i="15"/>
  <c r="AC22" i="16"/>
  <c r="AC35" i="12"/>
  <c r="AC35" i="13"/>
  <c r="AC18" i="16"/>
  <c r="AC47" i="11"/>
  <c r="AK17" i="4"/>
  <c r="AM7" i="4"/>
  <c r="AM12" i="4" s="1"/>
  <c r="AM13" i="4" s="1"/>
  <c r="AL16" i="4"/>
  <c r="AL14" i="4"/>
  <c r="AL15" i="4"/>
  <c r="AL13" i="13"/>
  <c r="AK17" i="13"/>
  <c r="AL14" i="13"/>
  <c r="AM7" i="13"/>
  <c r="AM12" i="13" s="1"/>
  <c r="AM15" i="13" s="1"/>
  <c r="AL16" i="13"/>
  <c r="AK17" i="12"/>
  <c r="AL13" i="12"/>
  <c r="AL14" i="12"/>
  <c r="AM7" i="12"/>
  <c r="AM12" i="12" s="1"/>
  <c r="AM15" i="12" s="1"/>
  <c r="AL16" i="12"/>
  <c r="AM10" i="11"/>
  <c r="AM15" i="11" s="1"/>
  <c r="AL22" i="11"/>
  <c r="AL19" i="11"/>
  <c r="AL20" i="11"/>
  <c r="AL18" i="11"/>
  <c r="AL21" i="11"/>
  <c r="AL16" i="11"/>
  <c r="AL17" i="11"/>
  <c r="AK23" i="11"/>
  <c r="AJ3" i="6"/>
  <c r="AG22" i="5"/>
  <c r="AJ16" i="6"/>
  <c r="AJ4" i="6" s="1"/>
  <c r="AH20" i="5"/>
  <c r="AK20" i="6" s="1"/>
  <c r="AK8" i="6" s="1"/>
  <c r="AH16" i="5"/>
  <c r="AK16" i="6" s="1"/>
  <c r="AK4" i="6" s="1"/>
  <c r="AH19" i="5"/>
  <c r="AK19" i="6" s="1"/>
  <c r="AK7" i="6" s="1"/>
  <c r="AH21" i="5"/>
  <c r="AK21" i="6" s="1"/>
  <c r="AK9" i="6" s="1"/>
  <c r="AH18" i="5"/>
  <c r="AK18" i="6" s="1"/>
  <c r="AK6" i="6" s="1"/>
  <c r="AH17" i="5"/>
  <c r="AK17" i="6" s="1"/>
  <c r="AK5" i="6" s="1"/>
  <c r="AH15" i="5"/>
  <c r="AK15" i="6" s="1"/>
  <c r="AI10" i="5"/>
  <c r="AI14" i="5" s="1"/>
  <c r="AL14" i="6" s="1"/>
  <c r="C45" i="1"/>
  <c r="C36" i="6" s="1"/>
  <c r="D44" i="1"/>
  <c r="V5" i="78" l="1"/>
  <c r="DR30" i="28"/>
  <c r="G14" i="44"/>
  <c r="DF14" i="44"/>
  <c r="DF18" i="43"/>
  <c r="G18" i="43"/>
  <c r="G28" i="44"/>
  <c r="DF28" i="44"/>
  <c r="G23" i="44"/>
  <c r="DF23" i="44"/>
  <c r="DF12" i="44"/>
  <c r="G12" i="44"/>
  <c r="DF20" i="44"/>
  <c r="G20" i="44"/>
  <c r="G21" i="44"/>
  <c r="DF21" i="44"/>
  <c r="G9" i="43"/>
  <c r="DF9" i="43"/>
  <c r="DF19" i="44"/>
  <c r="G19" i="44"/>
  <c r="DF27" i="44"/>
  <c r="G27" i="44"/>
  <c r="F25" i="43"/>
  <c r="DF25" i="43" s="1"/>
  <c r="H23" i="42"/>
  <c r="DG23" i="42"/>
  <c r="R29" i="27"/>
  <c r="S4" i="27"/>
  <c r="DR4" i="27"/>
  <c r="DR29" i="27" s="1"/>
  <c r="O19" i="35"/>
  <c r="DN19" i="35"/>
  <c r="DV6" i="25"/>
  <c r="W6" i="25"/>
  <c r="P16" i="33"/>
  <c r="DO16" i="33"/>
  <c r="DT25" i="27"/>
  <c r="DT30" i="27" s="1"/>
  <c r="U25" i="27"/>
  <c r="DV19" i="26"/>
  <c r="W19" i="26"/>
  <c r="N11" i="36"/>
  <c r="DM11" i="36"/>
  <c r="AC4" i="17"/>
  <c r="AB29" i="17"/>
  <c r="DR20" i="31"/>
  <c r="S20" i="31"/>
  <c r="K29" i="35"/>
  <c r="L4" i="35"/>
  <c r="DK4" i="35"/>
  <c r="DK29" i="35" s="1"/>
  <c r="K15" i="39"/>
  <c r="DJ15" i="39"/>
  <c r="DQ28" i="32"/>
  <c r="R28" i="32"/>
  <c r="DM14" i="36"/>
  <c r="N14" i="36"/>
  <c r="J5" i="39"/>
  <c r="DI5" i="39"/>
  <c r="H27" i="43"/>
  <c r="H13" i="43"/>
  <c r="G10" i="43"/>
  <c r="DG24" i="43"/>
  <c r="DG14" i="41"/>
  <c r="H14" i="41"/>
  <c r="T25" i="28"/>
  <c r="DS25" i="28"/>
  <c r="DW22" i="24"/>
  <c r="X22" i="24"/>
  <c r="S7" i="30"/>
  <c r="DR7" i="30"/>
  <c r="M9" i="37"/>
  <c r="DL9" i="37"/>
  <c r="O6" i="34"/>
  <c r="DN6" i="34"/>
  <c r="H11" i="42"/>
  <c r="DG11" i="42"/>
  <c r="W23" i="26"/>
  <c r="DV23" i="26"/>
  <c r="K18" i="37"/>
  <c r="DJ18" i="37"/>
  <c r="DJ30" i="37" s="1"/>
  <c r="J29" i="37"/>
  <c r="S16" i="30"/>
  <c r="DR16" i="30"/>
  <c r="J20" i="40"/>
  <c r="DI20" i="40"/>
  <c r="X14" i="24"/>
  <c r="DW14" i="24"/>
  <c r="DN23" i="35"/>
  <c r="O23" i="35"/>
  <c r="DH25" i="40"/>
  <c r="I25" i="40"/>
  <c r="V29" i="23"/>
  <c r="DV4" i="23"/>
  <c r="DV29" i="23" s="1"/>
  <c r="W4" i="23"/>
  <c r="M26" i="37"/>
  <c r="DL26" i="37"/>
  <c r="Q16" i="32"/>
  <c r="DP16" i="32"/>
  <c r="DG17" i="42"/>
  <c r="H17" i="42"/>
  <c r="Q17" i="33"/>
  <c r="DP17" i="33"/>
  <c r="S24" i="31"/>
  <c r="DR24" i="31"/>
  <c r="DO13" i="33"/>
  <c r="P13" i="33"/>
  <c r="S10" i="30"/>
  <c r="DR10" i="30"/>
  <c r="DU18" i="26"/>
  <c r="V18" i="26"/>
  <c r="DM29" i="33"/>
  <c r="S22" i="30"/>
  <c r="DR22" i="30"/>
  <c r="N12" i="36"/>
  <c r="DM12" i="36"/>
  <c r="DU17" i="26"/>
  <c r="V17" i="26"/>
  <c r="L10" i="37"/>
  <c r="DK10" i="37"/>
  <c r="S5" i="30"/>
  <c r="DR5" i="30"/>
  <c r="Q26" i="32"/>
  <c r="DP26" i="32"/>
  <c r="S15" i="31"/>
  <c r="DR15" i="31"/>
  <c r="N18" i="35"/>
  <c r="DM18" i="35"/>
  <c r="DM30" i="35" s="1"/>
  <c r="X21" i="24"/>
  <c r="DW21" i="24"/>
  <c r="G15" i="43"/>
  <c r="G26" i="44"/>
  <c r="K14" i="39"/>
  <c r="DJ14" i="39"/>
  <c r="AA4" i="19"/>
  <c r="Z29" i="19"/>
  <c r="DU26" i="27"/>
  <c r="V26" i="27"/>
  <c r="H16" i="41"/>
  <c r="DG16" i="41"/>
  <c r="DO5" i="32"/>
  <c r="DO29" i="32" s="1"/>
  <c r="P5" i="32"/>
  <c r="O29" i="32"/>
  <c r="DR19" i="31"/>
  <c r="S19" i="31"/>
  <c r="H13" i="42"/>
  <c r="DG13" i="42"/>
  <c r="DT4" i="25"/>
  <c r="DT29" i="25" s="1"/>
  <c r="T29" i="25"/>
  <c r="U4" i="25"/>
  <c r="J25" i="39"/>
  <c r="DI25" i="39"/>
  <c r="P26" i="33"/>
  <c r="DO26" i="33"/>
  <c r="DG19" i="41"/>
  <c r="H19" i="41"/>
  <c r="I6" i="41"/>
  <c r="DH6" i="41"/>
  <c r="T11" i="30"/>
  <c r="DS11" i="30"/>
  <c r="V14" i="27"/>
  <c r="DU14" i="27"/>
  <c r="N4" i="34"/>
  <c r="DM4" i="34"/>
  <c r="DM29" i="34" s="1"/>
  <c r="M29" i="34"/>
  <c r="U10" i="27"/>
  <c r="DT10" i="27"/>
  <c r="M16" i="36"/>
  <c r="DL16" i="36"/>
  <c r="Q27" i="33"/>
  <c r="DP27" i="33"/>
  <c r="DH29" i="39"/>
  <c r="G4" i="42"/>
  <c r="F4" i="42"/>
  <c r="DQ29" i="30"/>
  <c r="G29" i="41"/>
  <c r="DF18" i="42"/>
  <c r="DG5" i="42"/>
  <c r="DV29" i="24"/>
  <c r="O24" i="35"/>
  <c r="DN24" i="35"/>
  <c r="O14" i="35"/>
  <c r="DN14" i="35"/>
  <c r="T8" i="30"/>
  <c r="DS8" i="30"/>
  <c r="X26" i="25"/>
  <c r="DW26" i="25"/>
  <c r="DO10" i="33"/>
  <c r="P10" i="33"/>
  <c r="DT30" i="26"/>
  <c r="N27" i="36"/>
  <c r="DM27" i="36"/>
  <c r="DQ24" i="32"/>
  <c r="R24" i="32"/>
  <c r="DV28" i="26"/>
  <c r="W28" i="26"/>
  <c r="X19" i="24"/>
  <c r="DW19" i="24"/>
  <c r="DT17" i="28"/>
  <c r="U17" i="28"/>
  <c r="S17" i="31"/>
  <c r="DR17" i="31"/>
  <c r="DV16" i="25"/>
  <c r="DV30" i="25" s="1"/>
  <c r="W16" i="25"/>
  <c r="DW25" i="24"/>
  <c r="X25" i="24"/>
  <c r="DR26" i="31"/>
  <c r="S26" i="31"/>
  <c r="DS7" i="28"/>
  <c r="T7" i="28"/>
  <c r="DW12" i="25"/>
  <c r="X12" i="25"/>
  <c r="I11" i="40"/>
  <c r="DH11" i="40"/>
  <c r="DG10" i="41"/>
  <c r="H10" i="41"/>
  <c r="S6" i="30"/>
  <c r="DR6" i="30"/>
  <c r="DG7" i="41"/>
  <c r="DG29" i="41" s="1"/>
  <c r="H7" i="41"/>
  <c r="L19" i="37"/>
  <c r="DK19" i="37"/>
  <c r="DL25" i="36"/>
  <c r="M25" i="36"/>
  <c r="AI7" i="60"/>
  <c r="AH29" i="60"/>
  <c r="X15" i="24"/>
  <c r="DW15" i="24"/>
  <c r="O4" i="33"/>
  <c r="N29" i="33"/>
  <c r="DN4" i="33"/>
  <c r="DJ26" i="39"/>
  <c r="K26" i="39"/>
  <c r="K20" i="39"/>
  <c r="DJ20" i="39"/>
  <c r="Q23" i="33"/>
  <c r="DP23" i="33"/>
  <c r="G12" i="43"/>
  <c r="K16" i="38"/>
  <c r="DJ16" i="38"/>
  <c r="DJ30" i="38" s="1"/>
  <c r="DQ25" i="31"/>
  <c r="DQ30" i="31" s="1"/>
  <c r="R25" i="31"/>
  <c r="K21" i="39"/>
  <c r="DJ21" i="39"/>
  <c r="T19" i="28"/>
  <c r="DS19" i="28"/>
  <c r="DH4" i="38"/>
  <c r="DH29" i="38" s="1"/>
  <c r="I4" i="38"/>
  <c r="H29" i="38"/>
  <c r="I16" i="40"/>
  <c r="DH16" i="40"/>
  <c r="DH30" i="40" s="1"/>
  <c r="DN26" i="35"/>
  <c r="O26" i="35"/>
  <c r="P4" i="31"/>
  <c r="DO4" i="31"/>
  <c r="DO29" i="31" s="1"/>
  <c r="O29" i="31"/>
  <c r="G11" i="43"/>
  <c r="G22" i="43"/>
  <c r="DK29" i="37"/>
  <c r="G13" i="44"/>
  <c r="G7" i="43"/>
  <c r="F7" i="43"/>
  <c r="DF7" i="43" s="1"/>
  <c r="DR30" i="30"/>
  <c r="D8" i="44"/>
  <c r="E8" i="44" s="1"/>
  <c r="F8" i="44" s="1"/>
  <c r="D16" i="43"/>
  <c r="E16" i="43" s="1"/>
  <c r="F16" i="43" s="1"/>
  <c r="B29" i="43"/>
  <c r="G8" i="43"/>
  <c r="F8" i="43"/>
  <c r="DF8" i="43" s="1"/>
  <c r="F16" i="42"/>
  <c r="DF16" i="42" s="1"/>
  <c r="H24" i="42"/>
  <c r="DG24" i="42"/>
  <c r="DI18" i="39"/>
  <c r="DI30" i="39" s="1"/>
  <c r="J18" i="39"/>
  <c r="T25" i="30"/>
  <c r="DS25" i="30"/>
  <c r="DT23" i="28"/>
  <c r="U23" i="28"/>
  <c r="O18" i="33"/>
  <c r="DN18" i="33"/>
  <c r="DN30" i="33" s="1"/>
  <c r="DU20" i="27"/>
  <c r="V20" i="27"/>
  <c r="V16" i="26"/>
  <c r="DU16" i="26"/>
  <c r="DU30" i="26" s="1"/>
  <c r="P15" i="33"/>
  <c r="DO15" i="33"/>
  <c r="DV30" i="24"/>
  <c r="X13" i="24"/>
  <c r="DW13" i="24"/>
  <c r="O5" i="33"/>
  <c r="DN5" i="33"/>
  <c r="H12" i="42"/>
  <c r="DG12" i="42"/>
  <c r="DO6" i="33"/>
  <c r="P6" i="33"/>
  <c r="DI23" i="40"/>
  <c r="J23" i="40"/>
  <c r="U24" i="28"/>
  <c r="DT24" i="28"/>
  <c r="F24" i="44"/>
  <c r="DF24" i="44" s="1"/>
  <c r="H20" i="41"/>
  <c r="DG20" i="41"/>
  <c r="DQ8" i="32"/>
  <c r="R8" i="32"/>
  <c r="DG13" i="41"/>
  <c r="H13" i="41"/>
  <c r="DU19" i="27"/>
  <c r="V19" i="27"/>
  <c r="DI7" i="39"/>
  <c r="J7" i="39"/>
  <c r="P25" i="33"/>
  <c r="DO25" i="33"/>
  <c r="O9" i="35"/>
  <c r="DN9" i="35"/>
  <c r="P14" i="33"/>
  <c r="DO14" i="33"/>
  <c r="DK30" i="36"/>
  <c r="T20" i="28"/>
  <c r="DS20" i="28"/>
  <c r="DS30" i="28" s="1"/>
  <c r="P24" i="34"/>
  <c r="DO24" i="34"/>
  <c r="DG30" i="40"/>
  <c r="U9" i="27"/>
  <c r="DT9" i="27"/>
  <c r="P17" i="34"/>
  <c r="DO17" i="34"/>
  <c r="J8" i="40"/>
  <c r="DI8" i="40"/>
  <c r="DO21" i="33"/>
  <c r="P21" i="33"/>
  <c r="F6" i="43"/>
  <c r="DF6" i="43" s="1"/>
  <c r="F5" i="43"/>
  <c r="DF5" i="43" s="1"/>
  <c r="DF18" i="41"/>
  <c r="DF30" i="41" s="1"/>
  <c r="F29" i="41"/>
  <c r="H13" i="44"/>
  <c r="DG13" i="44"/>
  <c r="DG26" i="44"/>
  <c r="H26" i="44"/>
  <c r="DG22" i="43"/>
  <c r="H22" i="43"/>
  <c r="CA19" i="59"/>
  <c r="CA19" i="58"/>
  <c r="CA19" i="57"/>
  <c r="CA19" i="56"/>
  <c r="CA19" i="55"/>
  <c r="CA19" i="53"/>
  <c r="CA19" i="54"/>
  <c r="CA19" i="52"/>
  <c r="CA19" i="50"/>
  <c r="CA19" i="51"/>
  <c r="CA19" i="48"/>
  <c r="CA19" i="49"/>
  <c r="CA19" i="47"/>
  <c r="CA19" i="46"/>
  <c r="CA19" i="45"/>
  <c r="CA19" i="44"/>
  <c r="CA19" i="42"/>
  <c r="CA19" i="40"/>
  <c r="CA19" i="43"/>
  <c r="CA19" i="41"/>
  <c r="CA19" i="38"/>
  <c r="CA19" i="36"/>
  <c r="CA19" i="37"/>
  <c r="CA19" i="39"/>
  <c r="CA19" i="33"/>
  <c r="CA19" i="32"/>
  <c r="CA19" i="35"/>
  <c r="CA19" i="34"/>
  <c r="CA19" i="26"/>
  <c r="CA19" i="24"/>
  <c r="CA19" i="23"/>
  <c r="CA19" i="31"/>
  <c r="CA19" i="30"/>
  <c r="CA19" i="28"/>
  <c r="CA19" i="27"/>
  <c r="CA19" i="25"/>
  <c r="CA19" i="21"/>
  <c r="EA19" i="21" s="1"/>
  <c r="CA19" i="18"/>
  <c r="EA19" i="18" s="1"/>
  <c r="CA19" i="17"/>
  <c r="EA19" i="17" s="1"/>
  <c r="CA19" i="22"/>
  <c r="EA19" i="22" s="1"/>
  <c r="CA19" i="20"/>
  <c r="EA19" i="20" s="1"/>
  <c r="CA19" i="19"/>
  <c r="EA19" i="19" s="1"/>
  <c r="CA19" i="60"/>
  <c r="EA19" i="60" s="1"/>
  <c r="H10" i="43"/>
  <c r="DG10" i="43"/>
  <c r="B13" i="46"/>
  <c r="C13" i="45"/>
  <c r="D13" i="45" s="1"/>
  <c r="E13" i="45" s="1"/>
  <c r="F13" i="45" s="1"/>
  <c r="B4" i="45"/>
  <c r="C4" i="44"/>
  <c r="B4" i="44"/>
  <c r="C4" i="43"/>
  <c r="C9" i="44"/>
  <c r="D9" i="44" s="1"/>
  <c r="E9" i="44" s="1"/>
  <c r="F9" i="44" s="1"/>
  <c r="B9" i="45"/>
  <c r="AE9" i="18"/>
  <c r="DY6" i="24"/>
  <c r="Z6" i="24"/>
  <c r="DK27" i="40"/>
  <c r="L27" i="40"/>
  <c r="DQ28" i="34"/>
  <c r="R28" i="34"/>
  <c r="DK15" i="40"/>
  <c r="L15" i="40"/>
  <c r="K6" i="40"/>
  <c r="DJ6" i="40"/>
  <c r="V13" i="28"/>
  <c r="DU13" i="28"/>
  <c r="J25" i="41"/>
  <c r="DI25" i="41"/>
  <c r="DU9" i="30"/>
  <c r="V9" i="30"/>
  <c r="BZ9" i="59"/>
  <c r="BZ9" i="58"/>
  <c r="BZ9" i="57"/>
  <c r="BZ9" i="56"/>
  <c r="BZ9" i="55"/>
  <c r="BZ9" i="54"/>
  <c r="BZ9" i="52"/>
  <c r="BZ9" i="53"/>
  <c r="BZ9" i="50"/>
  <c r="BZ9" i="51"/>
  <c r="BZ9" i="48"/>
  <c r="BZ9" i="49"/>
  <c r="BZ9" i="46"/>
  <c r="BZ9" i="45"/>
  <c r="BZ9" i="44"/>
  <c r="BZ9" i="47"/>
  <c r="BZ9" i="41"/>
  <c r="BZ9" i="40"/>
  <c r="BZ9" i="43"/>
  <c r="BZ9" i="42"/>
  <c r="BZ9" i="37"/>
  <c r="BZ9" i="36"/>
  <c r="BZ9" i="39"/>
  <c r="BZ9" i="38"/>
  <c r="BZ9" i="34"/>
  <c r="BZ9" i="33"/>
  <c r="BZ9" i="32"/>
  <c r="BZ9" i="35"/>
  <c r="BZ9" i="31"/>
  <c r="BZ9" i="24"/>
  <c r="BZ9" i="27"/>
  <c r="BZ9" i="26"/>
  <c r="BZ9" i="25"/>
  <c r="BZ9" i="30"/>
  <c r="BZ9" i="28"/>
  <c r="BZ9" i="23"/>
  <c r="DZ9" i="23" s="1"/>
  <c r="BZ9" i="21"/>
  <c r="DZ9" i="21" s="1"/>
  <c r="BZ9" i="22"/>
  <c r="DZ9" i="22" s="1"/>
  <c r="BZ9" i="20"/>
  <c r="DZ9" i="20" s="1"/>
  <c r="BZ9" i="19"/>
  <c r="DZ9" i="19" s="1"/>
  <c r="BZ9" i="18"/>
  <c r="DZ9" i="18" s="1"/>
  <c r="BZ9" i="17"/>
  <c r="DZ9" i="17" s="1"/>
  <c r="BZ9" i="60"/>
  <c r="DZ9" i="60" s="1"/>
  <c r="M22" i="38"/>
  <c r="DL22" i="38"/>
  <c r="AB18" i="21"/>
  <c r="AC24" i="22"/>
  <c r="AF11" i="19"/>
  <c r="W12" i="28"/>
  <c r="DV12" i="28"/>
  <c r="DO23" i="36"/>
  <c r="P23" i="36"/>
  <c r="Y15" i="26"/>
  <c r="DX15" i="26"/>
  <c r="AE28" i="18"/>
  <c r="DS10" i="31"/>
  <c r="T10" i="31"/>
  <c r="AC19" i="21"/>
  <c r="X23" i="27"/>
  <c r="DW23" i="27"/>
  <c r="DY7" i="24"/>
  <c r="Z7" i="24"/>
  <c r="AF8" i="17"/>
  <c r="W16" i="27"/>
  <c r="DV16" i="27"/>
  <c r="N26" i="38"/>
  <c r="DM26" i="38"/>
  <c r="DX5" i="25"/>
  <c r="Y5" i="25"/>
  <c r="W20" i="61"/>
  <c r="DI27" i="42"/>
  <c r="J27" i="42"/>
  <c r="Z24" i="25"/>
  <c r="DY24" i="25"/>
  <c r="AE9" i="20"/>
  <c r="X25" i="26"/>
  <c r="DW25" i="26"/>
  <c r="H29" i="41"/>
  <c r="I4" i="41"/>
  <c r="DH4" i="41"/>
  <c r="H28" i="43"/>
  <c r="DG28" i="43"/>
  <c r="DW24" i="27"/>
  <c r="X24" i="27"/>
  <c r="DL24" i="39"/>
  <c r="M24" i="39"/>
  <c r="DY9" i="25"/>
  <c r="Z9" i="25"/>
  <c r="W12" i="61"/>
  <c r="DP17" i="35"/>
  <c r="Q17" i="35"/>
  <c r="DX8" i="26"/>
  <c r="Y8" i="26"/>
  <c r="AF22" i="17"/>
  <c r="AD18" i="19"/>
  <c r="AF9" i="19"/>
  <c r="AA22" i="23"/>
  <c r="Q5" i="34"/>
  <c r="DP5" i="34"/>
  <c r="P10" i="35"/>
  <c r="DO10" i="35"/>
  <c r="AE26" i="20"/>
  <c r="DH7" i="42"/>
  <c r="I7" i="42"/>
  <c r="AB22" i="22"/>
  <c r="AD27" i="21"/>
  <c r="AE23" i="18"/>
  <c r="DV11" i="27"/>
  <c r="W11" i="27"/>
  <c r="L14" i="40"/>
  <c r="DK14" i="40"/>
  <c r="DO26" i="36"/>
  <c r="P26" i="36"/>
  <c r="AF8" i="19"/>
  <c r="AB18" i="22"/>
  <c r="Z26" i="24"/>
  <c r="DY26" i="24"/>
  <c r="T19" i="32"/>
  <c r="DS19" i="32"/>
  <c r="W21" i="61"/>
  <c r="DH18" i="41"/>
  <c r="I18" i="41"/>
  <c r="DG20" i="44"/>
  <c r="H20" i="44"/>
  <c r="AF12" i="19"/>
  <c r="DQ8" i="34"/>
  <c r="R8" i="34"/>
  <c r="T9" i="32"/>
  <c r="DS9" i="32"/>
  <c r="P18" i="34"/>
  <c r="DO18" i="34"/>
  <c r="AD6" i="18"/>
  <c r="AD13" i="20"/>
  <c r="DO25" i="35"/>
  <c r="P25" i="35"/>
  <c r="BZ18" i="59"/>
  <c r="BZ18" i="58"/>
  <c r="BZ18" i="57"/>
  <c r="BZ18" i="56"/>
  <c r="BZ18" i="55"/>
  <c r="BZ18" i="53"/>
  <c r="BZ18" i="54"/>
  <c r="BZ18" i="51"/>
  <c r="BZ18" i="52"/>
  <c r="BZ18" i="50"/>
  <c r="BZ18" i="49"/>
  <c r="BZ18" i="48"/>
  <c r="BZ18" i="45"/>
  <c r="BZ18" i="44"/>
  <c r="BZ18" i="47"/>
  <c r="BZ18" i="46"/>
  <c r="BZ18" i="43"/>
  <c r="BZ18" i="42"/>
  <c r="BZ18" i="41"/>
  <c r="BZ18" i="40"/>
  <c r="BZ18" i="38"/>
  <c r="BZ18" i="36"/>
  <c r="BZ18" i="37"/>
  <c r="BZ18" i="39"/>
  <c r="BZ18" i="33"/>
  <c r="BZ18" i="35"/>
  <c r="BZ18" i="34"/>
  <c r="BZ18" i="28"/>
  <c r="BZ18" i="27"/>
  <c r="BZ18" i="32"/>
  <c r="BZ18" i="25"/>
  <c r="BZ18" i="24"/>
  <c r="BZ18" i="23"/>
  <c r="BZ18" i="31"/>
  <c r="BZ18" i="30"/>
  <c r="BZ18" i="26"/>
  <c r="BZ18" i="22"/>
  <c r="DZ18" i="22" s="1"/>
  <c r="BZ18" i="19"/>
  <c r="DZ18" i="19" s="1"/>
  <c r="BZ18" i="20"/>
  <c r="DZ18" i="20" s="1"/>
  <c r="BZ18" i="18"/>
  <c r="DZ18" i="18" s="1"/>
  <c r="BZ18" i="17"/>
  <c r="DZ18" i="17" s="1"/>
  <c r="BZ18" i="21"/>
  <c r="DZ18" i="21" s="1"/>
  <c r="BZ18" i="60"/>
  <c r="DZ18" i="60" s="1"/>
  <c r="J8" i="42"/>
  <c r="DI8" i="42"/>
  <c r="I9" i="42"/>
  <c r="DH9" i="42"/>
  <c r="DG19" i="44"/>
  <c r="H19" i="44"/>
  <c r="DY5" i="24"/>
  <c r="Z5" i="24"/>
  <c r="AE11" i="20"/>
  <c r="AF27" i="19"/>
  <c r="AF20" i="17"/>
  <c r="U23" i="31"/>
  <c r="DT23" i="31"/>
  <c r="BZ7" i="59"/>
  <c r="BZ7" i="58"/>
  <c r="BZ7" i="57"/>
  <c r="BZ7" i="56"/>
  <c r="BZ7" i="55"/>
  <c r="BZ7" i="54"/>
  <c r="BZ7" i="53"/>
  <c r="BZ7" i="52"/>
  <c r="BZ7" i="50"/>
  <c r="BZ7" i="51"/>
  <c r="BZ7" i="48"/>
  <c r="BZ7" i="49"/>
  <c r="BZ7" i="47"/>
  <c r="BZ7" i="45"/>
  <c r="BZ7" i="44"/>
  <c r="BZ7" i="46"/>
  <c r="BZ7" i="43"/>
  <c r="BZ7" i="41"/>
  <c r="BZ7" i="42"/>
  <c r="BZ7" i="40"/>
  <c r="BZ7" i="37"/>
  <c r="BZ7" i="39"/>
  <c r="BZ7" i="36"/>
  <c r="BZ7" i="38"/>
  <c r="BZ7" i="34"/>
  <c r="BZ7" i="35"/>
  <c r="BZ7" i="33"/>
  <c r="BZ7" i="27"/>
  <c r="BZ7" i="26"/>
  <c r="BZ7" i="25"/>
  <c r="BZ7" i="31"/>
  <c r="BZ7" i="30"/>
  <c r="BZ7" i="28"/>
  <c r="BZ7" i="32"/>
  <c r="BZ7" i="24"/>
  <c r="BZ7" i="23"/>
  <c r="BZ7" i="22"/>
  <c r="DZ7" i="22" s="1"/>
  <c r="BZ7" i="18"/>
  <c r="DZ7" i="18" s="1"/>
  <c r="BZ7" i="21"/>
  <c r="DZ7" i="21" s="1"/>
  <c r="BZ7" i="20"/>
  <c r="DZ7" i="20" s="1"/>
  <c r="BZ7" i="19"/>
  <c r="DZ7" i="19" s="1"/>
  <c r="BZ7" i="17"/>
  <c r="DZ7" i="17" s="1"/>
  <c r="BZ7" i="60"/>
  <c r="DZ7" i="60" s="1"/>
  <c r="W5" i="27"/>
  <c r="DV5" i="27"/>
  <c r="AB16" i="22"/>
  <c r="AE16" i="17"/>
  <c r="AF26" i="19"/>
  <c r="S29" i="28"/>
  <c r="T4" i="28"/>
  <c r="DS4" i="28"/>
  <c r="DS29" i="28" s="1"/>
  <c r="P9" i="36"/>
  <c r="DO9" i="36"/>
  <c r="K18" i="40"/>
  <c r="DJ18" i="40"/>
  <c r="R7" i="33"/>
  <c r="DQ7" i="33"/>
  <c r="W27" i="61"/>
  <c r="T21" i="32"/>
  <c r="DS21" i="32"/>
  <c r="W8" i="28"/>
  <c r="DV8" i="28"/>
  <c r="DR10" i="32"/>
  <c r="S10" i="32"/>
  <c r="P19" i="36"/>
  <c r="DO19" i="36"/>
  <c r="BZ16" i="59"/>
  <c r="BZ16" i="58"/>
  <c r="BZ16" i="56"/>
  <c r="BZ16" i="57"/>
  <c r="BZ16" i="55"/>
  <c r="BZ16" i="54"/>
  <c r="BZ16" i="53"/>
  <c r="BZ16" i="52"/>
  <c r="BZ16" i="50"/>
  <c r="BZ16" i="51"/>
  <c r="BZ16" i="49"/>
  <c r="BZ16" i="48"/>
  <c r="BZ16" i="47"/>
  <c r="BZ16" i="44"/>
  <c r="BZ16" i="46"/>
  <c r="BZ16" i="45"/>
  <c r="BZ16" i="43"/>
  <c r="BZ16" i="42"/>
  <c r="BZ16" i="41"/>
  <c r="BZ16" i="40"/>
  <c r="BZ16" i="37"/>
  <c r="BZ16" i="36"/>
  <c r="BZ16" i="39"/>
  <c r="BZ16" i="38"/>
  <c r="BZ16" i="34"/>
  <c r="BZ16" i="33"/>
  <c r="BZ16" i="32"/>
  <c r="BZ16" i="35"/>
  <c r="BZ16" i="25"/>
  <c r="BZ16" i="24"/>
  <c r="BZ16" i="31"/>
  <c r="BZ16" i="28"/>
  <c r="BZ16" i="30"/>
  <c r="BZ16" i="26"/>
  <c r="BZ16" i="27"/>
  <c r="BZ16" i="18"/>
  <c r="DZ16" i="18" s="1"/>
  <c r="BZ16" i="20"/>
  <c r="DZ16" i="20" s="1"/>
  <c r="BZ16" i="19"/>
  <c r="DZ16" i="19" s="1"/>
  <c r="BZ16" i="23"/>
  <c r="DZ16" i="23" s="1"/>
  <c r="BZ16" i="21"/>
  <c r="DZ16" i="21" s="1"/>
  <c r="BZ16" i="17"/>
  <c r="DZ16" i="17" s="1"/>
  <c r="BZ16" i="22"/>
  <c r="DZ16" i="22" s="1"/>
  <c r="BZ16" i="60"/>
  <c r="DZ16" i="60" s="1"/>
  <c r="W15" i="61"/>
  <c r="L24" i="40"/>
  <c r="DK24" i="40"/>
  <c r="DY8" i="25"/>
  <c r="Z8" i="25"/>
  <c r="O28" i="37"/>
  <c r="DN28" i="37"/>
  <c r="AE6" i="19"/>
  <c r="AE15" i="19"/>
  <c r="AA11" i="24"/>
  <c r="AD6" i="20"/>
  <c r="Y7" i="25"/>
  <c r="DX7" i="25"/>
  <c r="R26" i="34"/>
  <c r="DQ26" i="34"/>
  <c r="AA7" i="23"/>
  <c r="DZ7" i="23"/>
  <c r="AM9" i="60"/>
  <c r="AB14" i="23"/>
  <c r="U14" i="31"/>
  <c r="DT14" i="31"/>
  <c r="N20" i="37"/>
  <c r="DM20" i="37"/>
  <c r="AE8" i="20"/>
  <c r="AE5" i="17"/>
  <c r="W23" i="61"/>
  <c r="W10" i="61"/>
  <c r="DJ24" i="41"/>
  <c r="K24" i="41"/>
  <c r="Q8" i="35"/>
  <c r="DP8" i="35"/>
  <c r="DL21" i="38"/>
  <c r="M21" i="38"/>
  <c r="BZ6" i="59"/>
  <c r="BZ6" i="58"/>
  <c r="BZ6" i="57"/>
  <c r="BZ6" i="56"/>
  <c r="BZ6" i="55"/>
  <c r="BZ6" i="54"/>
  <c r="BZ6" i="53"/>
  <c r="BZ6" i="52"/>
  <c r="BZ6" i="51"/>
  <c r="BZ6" i="50"/>
  <c r="BZ6" i="48"/>
  <c r="BZ6" i="49"/>
  <c r="BZ6" i="47"/>
  <c r="BZ6" i="45"/>
  <c r="BZ6" i="44"/>
  <c r="BZ6" i="46"/>
  <c r="BZ6" i="42"/>
  <c r="BZ6" i="40"/>
  <c r="BZ6" i="43"/>
  <c r="BZ6" i="41"/>
  <c r="BZ6" i="38"/>
  <c r="BZ6" i="39"/>
  <c r="BZ6" i="37"/>
  <c r="BZ6" i="36"/>
  <c r="BZ6" i="35"/>
  <c r="BZ6" i="33"/>
  <c r="BZ6" i="34"/>
  <c r="BZ6" i="28"/>
  <c r="BZ6" i="32"/>
  <c r="BZ6" i="27"/>
  <c r="BZ6" i="25"/>
  <c r="BZ6" i="24"/>
  <c r="BZ6" i="30"/>
  <c r="BZ6" i="26"/>
  <c r="BZ6" i="31"/>
  <c r="BZ6" i="21"/>
  <c r="DZ6" i="21" s="1"/>
  <c r="BZ6" i="20"/>
  <c r="DZ6" i="20" s="1"/>
  <c r="BZ6" i="19"/>
  <c r="DZ6" i="19" s="1"/>
  <c r="BZ6" i="23"/>
  <c r="BZ6" i="22"/>
  <c r="DZ6" i="22" s="1"/>
  <c r="BZ6" i="18"/>
  <c r="DZ6" i="18" s="1"/>
  <c r="BZ6" i="17"/>
  <c r="DZ6" i="17" s="1"/>
  <c r="BZ6" i="60"/>
  <c r="DZ6" i="60" s="1"/>
  <c r="AM11" i="60"/>
  <c r="W24" i="61"/>
  <c r="DJ26" i="40"/>
  <c r="K26" i="40"/>
  <c r="DT14" i="30"/>
  <c r="U14" i="30"/>
  <c r="DK12" i="40"/>
  <c r="L12" i="40"/>
  <c r="Q21" i="35"/>
  <c r="DP21" i="35"/>
  <c r="M6" i="38"/>
  <c r="DL6" i="38"/>
  <c r="Y20" i="26"/>
  <c r="DX20" i="26"/>
  <c r="I5" i="42"/>
  <c r="DH5" i="42"/>
  <c r="DU23" i="30"/>
  <c r="V23" i="30"/>
  <c r="AE21" i="18"/>
  <c r="AC25" i="21"/>
  <c r="O17" i="37"/>
  <c r="DN17" i="37"/>
  <c r="M13" i="38"/>
  <c r="DL13" i="38"/>
  <c r="AC14" i="22"/>
  <c r="W26" i="28"/>
  <c r="DV26" i="28"/>
  <c r="H18" i="43"/>
  <c r="DG18" i="43"/>
  <c r="DW4" i="24"/>
  <c r="DW29" i="24" s="1"/>
  <c r="W29" i="24"/>
  <c r="X4" i="24"/>
  <c r="AC9" i="21"/>
  <c r="AE19" i="19"/>
  <c r="DQ9" i="34"/>
  <c r="R9" i="34"/>
  <c r="O6" i="36"/>
  <c r="DN6" i="36"/>
  <c r="AC13" i="22"/>
  <c r="N15" i="37"/>
  <c r="DM15" i="37"/>
  <c r="Y12" i="26"/>
  <c r="DX12" i="26"/>
  <c r="BZ14" i="59"/>
  <c r="BZ14" i="58"/>
  <c r="BZ14" i="57"/>
  <c r="BZ14" i="56"/>
  <c r="BZ14" i="55"/>
  <c r="BZ14" i="54"/>
  <c r="BZ14" i="53"/>
  <c r="BZ14" i="52"/>
  <c r="BZ14" i="51"/>
  <c r="BZ14" i="50"/>
  <c r="BZ14" i="49"/>
  <c r="BZ14" i="48"/>
  <c r="BZ14" i="45"/>
  <c r="BZ14" i="44"/>
  <c r="BZ14" i="47"/>
  <c r="BZ14" i="46"/>
  <c r="BZ14" i="42"/>
  <c r="BZ14" i="41"/>
  <c r="BZ14" i="40"/>
  <c r="BZ14" i="43"/>
  <c r="BZ14" i="39"/>
  <c r="BZ14" i="38"/>
  <c r="BZ14" i="36"/>
  <c r="BZ14" i="37"/>
  <c r="BZ14" i="35"/>
  <c r="BZ14" i="33"/>
  <c r="BZ14" i="34"/>
  <c r="BZ14" i="32"/>
  <c r="BZ14" i="30"/>
  <c r="BZ14" i="28"/>
  <c r="BZ14" i="26"/>
  <c r="BZ14" i="27"/>
  <c r="BZ14" i="25"/>
  <c r="BZ14" i="31"/>
  <c r="BZ14" i="24"/>
  <c r="BZ14" i="21"/>
  <c r="DZ14" i="21" s="1"/>
  <c r="BZ14" i="20"/>
  <c r="DZ14" i="20" s="1"/>
  <c r="BZ14" i="23"/>
  <c r="DZ14" i="23" s="1"/>
  <c r="BZ14" i="19"/>
  <c r="DZ14" i="19" s="1"/>
  <c r="BZ14" i="22"/>
  <c r="DZ14" i="22" s="1"/>
  <c r="BZ14" i="18"/>
  <c r="DZ14" i="18" s="1"/>
  <c r="BZ14" i="17"/>
  <c r="DZ14" i="17" s="1"/>
  <c r="BZ14" i="60"/>
  <c r="DZ14" i="60" s="1"/>
  <c r="D7" i="44"/>
  <c r="E7" i="44" s="1"/>
  <c r="F7" i="44" s="1"/>
  <c r="B18" i="45"/>
  <c r="C18" i="44"/>
  <c r="D18" i="44" s="1"/>
  <c r="E18" i="44" s="1"/>
  <c r="F18" i="44" s="1"/>
  <c r="DF18" i="44" s="1"/>
  <c r="B28" i="46"/>
  <c r="C28" i="45"/>
  <c r="D28" i="45" s="1"/>
  <c r="E28" i="45" s="1"/>
  <c r="F28" i="45" s="1"/>
  <c r="B20" i="46"/>
  <c r="C20" i="45"/>
  <c r="D20" i="45" s="1"/>
  <c r="E20" i="45" s="1"/>
  <c r="B21" i="46"/>
  <c r="C21" i="45"/>
  <c r="D21" i="45" s="1"/>
  <c r="E21" i="45" s="1"/>
  <c r="F21" i="45" s="1"/>
  <c r="B24" i="46"/>
  <c r="C24" i="45"/>
  <c r="D24" i="45" s="1"/>
  <c r="E24" i="45" s="1"/>
  <c r="F24" i="45" s="1"/>
  <c r="I6" i="42"/>
  <c r="DH6" i="42"/>
  <c r="S25" i="32"/>
  <c r="DR25" i="32"/>
  <c r="J11" i="41"/>
  <c r="DI11" i="41"/>
  <c r="I29" i="39"/>
  <c r="J4" i="39"/>
  <c r="DI4" i="39"/>
  <c r="DI29" i="39" s="1"/>
  <c r="R20" i="33"/>
  <c r="DQ20" i="33"/>
  <c r="N22" i="37"/>
  <c r="DM22" i="37"/>
  <c r="AC29" i="18"/>
  <c r="AD4" i="18"/>
  <c r="DJ7" i="40"/>
  <c r="K7" i="40"/>
  <c r="W28" i="61"/>
  <c r="AC28" i="22"/>
  <c r="AF27" i="18"/>
  <c r="DU26" i="30"/>
  <c r="V26" i="30"/>
  <c r="DG23" i="44"/>
  <c r="H23" i="44"/>
  <c r="AR5" i="60"/>
  <c r="J26" i="41"/>
  <c r="DI26" i="41"/>
  <c r="DQ11" i="34"/>
  <c r="R11" i="34"/>
  <c r="DR11" i="33"/>
  <c r="S11" i="33"/>
  <c r="W9" i="61"/>
  <c r="O10" i="36"/>
  <c r="DN10" i="36"/>
  <c r="DY20" i="24"/>
  <c r="Z20" i="24"/>
  <c r="M5" i="38"/>
  <c r="DL5" i="38"/>
  <c r="M15" i="38"/>
  <c r="DL15" i="38"/>
  <c r="O22" i="36"/>
  <c r="DN22" i="36"/>
  <c r="DG28" i="44"/>
  <c r="H28" i="44"/>
  <c r="AA12" i="24"/>
  <c r="M25" i="38"/>
  <c r="DL25" i="38"/>
  <c r="AF26" i="17"/>
  <c r="AM28" i="60"/>
  <c r="N21" i="37"/>
  <c r="DM21" i="37"/>
  <c r="N8" i="38"/>
  <c r="DM8" i="38"/>
  <c r="AM14" i="60"/>
  <c r="DX13" i="25"/>
  <c r="Y13" i="25"/>
  <c r="DO13" i="36"/>
  <c r="P13" i="36"/>
  <c r="O16" i="35"/>
  <c r="DN16" i="35"/>
  <c r="AC5" i="21"/>
  <c r="BZ20" i="59"/>
  <c r="BZ20" i="58"/>
  <c r="BZ20" i="57"/>
  <c r="BZ20" i="56"/>
  <c r="BZ20" i="55"/>
  <c r="BZ20" i="53"/>
  <c r="BZ20" i="54"/>
  <c r="BZ20" i="52"/>
  <c r="BZ20" i="51"/>
  <c r="BZ20" i="50"/>
  <c r="BZ20" i="49"/>
  <c r="BZ20" i="48"/>
  <c r="BZ20" i="47"/>
  <c r="BZ20" i="46"/>
  <c r="BZ20" i="44"/>
  <c r="BZ20" i="45"/>
  <c r="BZ20" i="40"/>
  <c r="BZ20" i="43"/>
  <c r="BZ20" i="41"/>
  <c r="BZ20" i="42"/>
  <c r="BZ20" i="36"/>
  <c r="BZ20" i="38"/>
  <c r="BZ20" i="37"/>
  <c r="BZ20" i="39"/>
  <c r="BZ20" i="35"/>
  <c r="BZ20" i="33"/>
  <c r="BZ20" i="34"/>
  <c r="BZ20" i="24"/>
  <c r="BZ20" i="23"/>
  <c r="DZ20" i="23" s="1"/>
  <c r="BZ20" i="31"/>
  <c r="BZ20" i="32"/>
  <c r="BZ20" i="30"/>
  <c r="BZ20" i="27"/>
  <c r="BZ20" i="25"/>
  <c r="BZ20" i="28"/>
  <c r="BZ20" i="26"/>
  <c r="BZ20" i="21"/>
  <c r="DZ20" i="21" s="1"/>
  <c r="BZ20" i="18"/>
  <c r="DZ20" i="18" s="1"/>
  <c r="BZ20" i="17"/>
  <c r="DZ20" i="17" s="1"/>
  <c r="BZ20" i="22"/>
  <c r="DZ20" i="22" s="1"/>
  <c r="BZ20" i="19"/>
  <c r="DZ20" i="19" s="1"/>
  <c r="BZ20" i="20"/>
  <c r="DZ20" i="20" s="1"/>
  <c r="BZ20" i="60"/>
  <c r="DZ20" i="60" s="1"/>
  <c r="Q13" i="35"/>
  <c r="DP13" i="35"/>
  <c r="AB4" i="20"/>
  <c r="AA29" i="20"/>
  <c r="DM11" i="38"/>
  <c r="N11" i="38"/>
  <c r="Y9" i="26"/>
  <c r="DX9" i="26"/>
  <c r="AF28" i="19"/>
  <c r="AF23" i="17"/>
  <c r="DM7" i="37"/>
  <c r="N7" i="37"/>
  <c r="M18" i="38"/>
  <c r="DL18" i="38"/>
  <c r="AB20" i="23"/>
  <c r="AE28" i="20"/>
  <c r="Y18" i="24"/>
  <c r="DX18" i="24"/>
  <c r="DY27" i="25"/>
  <c r="Z27" i="25"/>
  <c r="AM12" i="60"/>
  <c r="AC12" i="22"/>
  <c r="AE8" i="18"/>
  <c r="I19" i="43"/>
  <c r="DH19" i="43"/>
  <c r="Y22" i="25"/>
  <c r="DX22" i="25"/>
  <c r="DL8" i="39"/>
  <c r="M8" i="39"/>
  <c r="M4" i="37"/>
  <c r="DL4" i="37"/>
  <c r="Q11" i="35"/>
  <c r="DP11" i="35"/>
  <c r="T13" i="32"/>
  <c r="DS13" i="32"/>
  <c r="AM20" i="60"/>
  <c r="DV28" i="28"/>
  <c r="W28" i="28"/>
  <c r="DY30" i="23"/>
  <c r="DN11" i="37"/>
  <c r="O11" i="37"/>
  <c r="DK19" i="40"/>
  <c r="L19" i="40"/>
  <c r="N23" i="38"/>
  <c r="DM23" i="38"/>
  <c r="DW11" i="26"/>
  <c r="X11" i="26"/>
  <c r="AE7" i="19"/>
  <c r="DJ10" i="40"/>
  <c r="K10" i="40"/>
  <c r="V12" i="30"/>
  <c r="DU12" i="30"/>
  <c r="I23" i="43"/>
  <c r="DH23" i="43"/>
  <c r="AE13" i="18"/>
  <c r="DW8" i="27"/>
  <c r="X8" i="27"/>
  <c r="AM19" i="60"/>
  <c r="J15" i="41"/>
  <c r="DI15" i="41"/>
  <c r="O8" i="37"/>
  <c r="DN8" i="37"/>
  <c r="X27" i="27"/>
  <c r="DW27" i="27"/>
  <c r="BZ13" i="59"/>
  <c r="BZ13" i="58"/>
  <c r="BZ13" i="57"/>
  <c r="BZ13" i="56"/>
  <c r="BZ13" i="55"/>
  <c r="BZ13" i="54"/>
  <c r="BZ13" i="52"/>
  <c r="BZ13" i="53"/>
  <c r="BZ13" i="50"/>
  <c r="BZ13" i="51"/>
  <c r="BZ13" i="49"/>
  <c r="BZ13" i="48"/>
  <c r="BZ13" i="46"/>
  <c r="BZ13" i="45"/>
  <c r="BZ13" i="44"/>
  <c r="BZ13" i="47"/>
  <c r="BZ13" i="43"/>
  <c r="BZ13" i="42"/>
  <c r="BZ13" i="41"/>
  <c r="BZ13" i="40"/>
  <c r="BZ13" i="39"/>
  <c r="BZ13" i="38"/>
  <c r="BZ13" i="37"/>
  <c r="BZ13" i="36"/>
  <c r="BZ13" i="34"/>
  <c r="BZ13" i="32"/>
  <c r="BZ13" i="35"/>
  <c r="BZ13" i="33"/>
  <c r="BZ13" i="30"/>
  <c r="BZ13" i="28"/>
  <c r="BZ13" i="31"/>
  <c r="BZ13" i="27"/>
  <c r="BZ13" i="26"/>
  <c r="BZ13" i="25"/>
  <c r="BZ13" i="24"/>
  <c r="BZ13" i="21"/>
  <c r="DZ13" i="21" s="1"/>
  <c r="BZ13" i="20"/>
  <c r="DZ13" i="20" s="1"/>
  <c r="BZ13" i="23"/>
  <c r="DZ13" i="23" s="1"/>
  <c r="BZ13" i="17"/>
  <c r="DZ13" i="17" s="1"/>
  <c r="BZ13" i="22"/>
  <c r="DZ13" i="22" s="1"/>
  <c r="BZ13" i="19"/>
  <c r="DZ13" i="19" s="1"/>
  <c r="BZ13" i="18"/>
  <c r="DZ13" i="18" s="1"/>
  <c r="BZ13" i="60"/>
  <c r="DZ13" i="60" s="1"/>
  <c r="M13" i="39"/>
  <c r="DL13" i="39"/>
  <c r="Z17" i="25"/>
  <c r="DY17" i="25"/>
  <c r="DL10" i="38"/>
  <c r="M10" i="38"/>
  <c r="AL10" i="60"/>
  <c r="W18" i="61"/>
  <c r="DO24" i="36"/>
  <c r="P24" i="36"/>
  <c r="K5" i="41"/>
  <c r="DJ5" i="41"/>
  <c r="K17" i="41"/>
  <c r="DJ17" i="41"/>
  <c r="AQ6" i="60"/>
  <c r="T11" i="32"/>
  <c r="DS11" i="32"/>
  <c r="Z16" i="24"/>
  <c r="DY16" i="24"/>
  <c r="AA25" i="23"/>
  <c r="BZ17" i="59"/>
  <c r="BZ17" i="58"/>
  <c r="BZ17" i="57"/>
  <c r="BZ17" i="56"/>
  <c r="BZ17" i="55"/>
  <c r="BZ17" i="53"/>
  <c r="BZ17" i="54"/>
  <c r="BZ17" i="52"/>
  <c r="BZ17" i="50"/>
  <c r="BZ17" i="51"/>
  <c r="BZ17" i="48"/>
  <c r="BZ17" i="49"/>
  <c r="BZ17" i="46"/>
  <c r="BZ17" i="44"/>
  <c r="BZ17" i="47"/>
  <c r="BZ17" i="45"/>
  <c r="BZ17" i="42"/>
  <c r="BZ17" i="41"/>
  <c r="BZ17" i="40"/>
  <c r="BZ17" i="43"/>
  <c r="BZ17" i="38"/>
  <c r="BZ17" i="37"/>
  <c r="BZ17" i="36"/>
  <c r="BZ17" i="39"/>
  <c r="BZ17" i="33"/>
  <c r="BZ17" i="32"/>
  <c r="BZ17" i="35"/>
  <c r="BZ17" i="34"/>
  <c r="BZ17" i="31"/>
  <c r="BZ17" i="30"/>
  <c r="BZ17" i="28"/>
  <c r="BZ17" i="26"/>
  <c r="BZ17" i="27"/>
  <c r="BZ17" i="24"/>
  <c r="DZ17" i="24" s="1"/>
  <c r="BZ17" i="25"/>
  <c r="BZ17" i="23"/>
  <c r="DZ17" i="23" s="1"/>
  <c r="BZ17" i="21"/>
  <c r="DZ17" i="21" s="1"/>
  <c r="BZ17" i="17"/>
  <c r="DZ17" i="17" s="1"/>
  <c r="BZ17" i="22"/>
  <c r="DZ17" i="22" s="1"/>
  <c r="BZ17" i="20"/>
  <c r="DZ17" i="20" s="1"/>
  <c r="BZ17" i="19"/>
  <c r="DZ17" i="19" s="1"/>
  <c r="BZ17" i="18"/>
  <c r="DZ17" i="18" s="1"/>
  <c r="BZ17" i="60"/>
  <c r="DZ17" i="60" s="1"/>
  <c r="AA27" i="24"/>
  <c r="AP4" i="60"/>
  <c r="DP22" i="34"/>
  <c r="Q22" i="34"/>
  <c r="T18" i="30"/>
  <c r="DS18" i="30"/>
  <c r="AR16" i="60"/>
  <c r="AA4" i="21"/>
  <c r="Z29" i="21"/>
  <c r="DX27" i="26"/>
  <c r="Y27" i="26"/>
  <c r="AC27" i="22"/>
  <c r="DJ27" i="41"/>
  <c r="K27" i="41"/>
  <c r="T20" i="32"/>
  <c r="DS20" i="32"/>
  <c r="AC23" i="22"/>
  <c r="BZ8" i="59"/>
  <c r="BZ8" i="58"/>
  <c r="BZ8" i="57"/>
  <c r="BZ8" i="56"/>
  <c r="BZ8" i="55"/>
  <c r="BZ8" i="54"/>
  <c r="BZ8" i="53"/>
  <c r="BZ8" i="52"/>
  <c r="BZ8" i="50"/>
  <c r="BZ8" i="51"/>
  <c r="BZ8" i="49"/>
  <c r="BZ8" i="48"/>
  <c r="BZ8" i="45"/>
  <c r="BZ8" i="44"/>
  <c r="BZ8" i="47"/>
  <c r="BZ8" i="46"/>
  <c r="BZ8" i="42"/>
  <c r="BZ8" i="41"/>
  <c r="BZ8" i="40"/>
  <c r="BZ8" i="43"/>
  <c r="BZ8" i="39"/>
  <c r="BZ8" i="38"/>
  <c r="BZ8" i="37"/>
  <c r="BZ8" i="36"/>
  <c r="BZ8" i="33"/>
  <c r="BZ8" i="35"/>
  <c r="BZ8" i="34"/>
  <c r="BZ8" i="31"/>
  <c r="BZ8" i="30"/>
  <c r="BZ8" i="28"/>
  <c r="BZ8" i="32"/>
  <c r="BZ8" i="25"/>
  <c r="BZ8" i="24"/>
  <c r="BZ8" i="27"/>
  <c r="BZ8" i="26"/>
  <c r="BZ8" i="18"/>
  <c r="DZ8" i="18" s="1"/>
  <c r="BZ8" i="20"/>
  <c r="DZ8" i="20" s="1"/>
  <c r="BZ8" i="19"/>
  <c r="DZ8" i="19" s="1"/>
  <c r="BZ8" i="23"/>
  <c r="DZ8" i="23" s="1"/>
  <c r="BZ8" i="21"/>
  <c r="DZ8" i="21" s="1"/>
  <c r="BZ8" i="17"/>
  <c r="DZ8" i="17" s="1"/>
  <c r="BZ8" i="22"/>
  <c r="DZ8" i="22" s="1"/>
  <c r="BZ8" i="60"/>
  <c r="DZ8" i="60" s="1"/>
  <c r="AD22" i="20"/>
  <c r="W16" i="61"/>
  <c r="Q14" i="34"/>
  <c r="DP14" i="34"/>
  <c r="M11" i="39"/>
  <c r="DL11" i="39"/>
  <c r="AE11" i="18"/>
  <c r="AB9" i="22"/>
  <c r="AM24" i="60"/>
  <c r="V5" i="28"/>
  <c r="DU5" i="28"/>
  <c r="AE12" i="20"/>
  <c r="DK6" i="39"/>
  <c r="L6" i="39"/>
  <c r="DY30" i="20"/>
  <c r="AF24" i="19"/>
  <c r="DH14" i="42"/>
  <c r="I14" i="42"/>
  <c r="DT15" i="30"/>
  <c r="U15" i="30"/>
  <c r="AA23" i="24"/>
  <c r="O27" i="37"/>
  <c r="DN27" i="37"/>
  <c r="DV17" i="27"/>
  <c r="W17" i="27"/>
  <c r="H29" i="40"/>
  <c r="I4" i="40"/>
  <c r="DH4" i="40"/>
  <c r="DH29" i="40" s="1"/>
  <c r="AG24" i="17"/>
  <c r="DN6" i="37"/>
  <c r="O6" i="37"/>
  <c r="AE20" i="18"/>
  <c r="AD25" i="20"/>
  <c r="AC10" i="21"/>
  <c r="DM5" i="36"/>
  <c r="N5" i="36"/>
  <c r="V10" i="28"/>
  <c r="DU10" i="28"/>
  <c r="AL25" i="60"/>
  <c r="R12" i="34"/>
  <c r="DQ12" i="34"/>
  <c r="AA17" i="24"/>
  <c r="DU27" i="30"/>
  <c r="V27" i="30"/>
  <c r="DM27" i="38"/>
  <c r="N27" i="38"/>
  <c r="DO21" i="36"/>
  <c r="P21" i="36"/>
  <c r="BZ10" i="59"/>
  <c r="BZ10" i="58"/>
  <c r="BZ10" i="57"/>
  <c r="BZ10" i="56"/>
  <c r="BZ10" i="55"/>
  <c r="BZ10" i="54"/>
  <c r="BZ10" i="53"/>
  <c r="BZ10" i="52"/>
  <c r="BZ10" i="50"/>
  <c r="BZ10" i="51"/>
  <c r="BZ10" i="48"/>
  <c r="BZ10" i="49"/>
  <c r="BZ10" i="46"/>
  <c r="BZ10" i="45"/>
  <c r="BZ10" i="44"/>
  <c r="BZ10" i="47"/>
  <c r="BZ10" i="43"/>
  <c r="BZ10" i="42"/>
  <c r="BZ10" i="41"/>
  <c r="BZ10" i="40"/>
  <c r="BZ10" i="39"/>
  <c r="BZ10" i="38"/>
  <c r="BZ10" i="37"/>
  <c r="BZ10" i="36"/>
  <c r="BZ10" i="33"/>
  <c r="BZ10" i="34"/>
  <c r="BZ10" i="35"/>
  <c r="BZ10" i="27"/>
  <c r="BZ10" i="30"/>
  <c r="BZ10" i="28"/>
  <c r="BZ10" i="32"/>
  <c r="BZ10" i="31"/>
  <c r="BZ10" i="26"/>
  <c r="BZ10" i="25"/>
  <c r="BZ10" i="24"/>
  <c r="BZ10" i="22"/>
  <c r="DZ10" i="22" s="1"/>
  <c r="BZ10" i="21"/>
  <c r="DZ10" i="21" s="1"/>
  <c r="BZ10" i="19"/>
  <c r="DZ10" i="19" s="1"/>
  <c r="BZ10" i="20"/>
  <c r="DZ10" i="20" s="1"/>
  <c r="BZ10" i="18"/>
  <c r="DZ10" i="18" s="1"/>
  <c r="BZ10" i="17"/>
  <c r="DZ10" i="17" s="1"/>
  <c r="BZ10" i="23"/>
  <c r="DZ10" i="23" s="1"/>
  <c r="BZ10" i="60"/>
  <c r="DZ10" i="60" s="1"/>
  <c r="Y26" i="26"/>
  <c r="DX26" i="26"/>
  <c r="W6" i="61"/>
  <c r="AD17" i="21"/>
  <c r="BZ24" i="59"/>
  <c r="BZ24" i="58"/>
  <c r="BZ24" i="57"/>
  <c r="BZ24" i="56"/>
  <c r="BZ24" i="55"/>
  <c r="BZ24" i="54"/>
  <c r="BZ24" i="53"/>
  <c r="BZ24" i="51"/>
  <c r="BZ24" i="52"/>
  <c r="BZ24" i="50"/>
  <c r="BZ24" i="49"/>
  <c r="BZ24" i="47"/>
  <c r="BZ24" i="48"/>
  <c r="BZ24" i="46"/>
  <c r="BZ24" i="44"/>
  <c r="BZ24" i="45"/>
  <c r="BZ24" i="42"/>
  <c r="BZ24" i="41"/>
  <c r="BZ24" i="43"/>
  <c r="BZ24" i="40"/>
  <c r="BZ24" i="39"/>
  <c r="BZ24" i="36"/>
  <c r="BZ24" i="38"/>
  <c r="BZ24" i="37"/>
  <c r="BZ24" i="35"/>
  <c r="BZ24" i="33"/>
  <c r="BZ24" i="34"/>
  <c r="BZ24" i="24"/>
  <c r="BZ24" i="32"/>
  <c r="BZ24" i="31"/>
  <c r="BZ24" i="28"/>
  <c r="BZ24" i="30"/>
  <c r="BZ24" i="27"/>
  <c r="BZ24" i="25"/>
  <c r="BZ24" i="26"/>
  <c r="BZ24" i="23"/>
  <c r="DZ24" i="23" s="1"/>
  <c r="BZ24" i="22"/>
  <c r="DZ24" i="22" s="1"/>
  <c r="BZ24" i="21"/>
  <c r="DZ24" i="21" s="1"/>
  <c r="BZ24" i="20"/>
  <c r="DZ24" i="20" s="1"/>
  <c r="BZ24" i="19"/>
  <c r="DZ24" i="19" s="1"/>
  <c r="BZ24" i="17"/>
  <c r="DZ24" i="17" s="1"/>
  <c r="BZ24" i="18"/>
  <c r="DZ24" i="18" s="1"/>
  <c r="BZ24" i="60"/>
  <c r="DZ24" i="60" s="1"/>
  <c r="X7" i="26"/>
  <c r="DW7" i="26"/>
  <c r="AL18" i="60"/>
  <c r="S24" i="33"/>
  <c r="DR24" i="33"/>
  <c r="V6" i="28"/>
  <c r="DU6" i="28"/>
  <c r="Q15" i="35"/>
  <c r="DP15" i="35"/>
  <c r="DM17" i="38"/>
  <c r="N17" i="38"/>
  <c r="BZ11" i="59"/>
  <c r="BZ11" i="58"/>
  <c r="BZ11" i="57"/>
  <c r="BZ11" i="56"/>
  <c r="BZ11" i="55"/>
  <c r="BZ11" i="54"/>
  <c r="BZ11" i="52"/>
  <c r="BZ11" i="53"/>
  <c r="BZ11" i="51"/>
  <c r="BZ11" i="50"/>
  <c r="BZ11" i="48"/>
  <c r="BZ11" i="49"/>
  <c r="BZ11" i="46"/>
  <c r="BZ11" i="45"/>
  <c r="BZ11" i="44"/>
  <c r="BZ11" i="47"/>
  <c r="BZ11" i="41"/>
  <c r="BZ11" i="40"/>
  <c r="BZ11" i="43"/>
  <c r="BZ11" i="42"/>
  <c r="BZ11" i="39"/>
  <c r="BZ11" i="38"/>
  <c r="BZ11" i="37"/>
  <c r="BZ11" i="36"/>
  <c r="BZ11" i="35"/>
  <c r="BZ11" i="33"/>
  <c r="BZ11" i="34"/>
  <c r="BZ11" i="32"/>
  <c r="BZ11" i="28"/>
  <c r="BZ11" i="30"/>
  <c r="BZ11" i="26"/>
  <c r="BZ11" i="24"/>
  <c r="DZ11" i="24" s="1"/>
  <c r="BZ11" i="31"/>
  <c r="BZ11" i="27"/>
  <c r="BZ11" i="25"/>
  <c r="BZ11" i="20"/>
  <c r="DZ11" i="20" s="1"/>
  <c r="BZ11" i="23"/>
  <c r="DZ11" i="23" s="1"/>
  <c r="BZ11" i="18"/>
  <c r="DZ11" i="18" s="1"/>
  <c r="BZ11" i="22"/>
  <c r="DZ11" i="22" s="1"/>
  <c r="BZ11" i="21"/>
  <c r="DZ11" i="21" s="1"/>
  <c r="BZ11" i="17"/>
  <c r="DZ11" i="17" s="1"/>
  <c r="BZ11" i="19"/>
  <c r="DZ11" i="19" s="1"/>
  <c r="BZ11" i="60"/>
  <c r="DZ11" i="60" s="1"/>
  <c r="BZ26" i="59"/>
  <c r="BZ26" i="58"/>
  <c r="BZ26" i="57"/>
  <c r="BZ26" i="56"/>
  <c r="BZ26" i="55"/>
  <c r="BZ26" i="54"/>
  <c r="BZ26" i="53"/>
  <c r="BZ26" i="51"/>
  <c r="BZ26" i="52"/>
  <c r="BZ26" i="49"/>
  <c r="BZ26" i="50"/>
  <c r="BZ26" i="48"/>
  <c r="BZ26" i="47"/>
  <c r="BZ26" i="44"/>
  <c r="BZ26" i="46"/>
  <c r="BZ26" i="45"/>
  <c r="BZ26" i="42"/>
  <c r="BZ26" i="40"/>
  <c r="BZ26" i="41"/>
  <c r="BZ26" i="43"/>
  <c r="BZ26" i="37"/>
  <c r="BZ26" i="36"/>
  <c r="BZ26" i="39"/>
  <c r="BZ26" i="38"/>
  <c r="BZ26" i="35"/>
  <c r="BZ26" i="33"/>
  <c r="BZ26" i="34"/>
  <c r="BZ26" i="32"/>
  <c r="BZ26" i="27"/>
  <c r="BZ26" i="30"/>
  <c r="BZ26" i="25"/>
  <c r="BZ26" i="24"/>
  <c r="BZ26" i="23"/>
  <c r="BZ26" i="28"/>
  <c r="BZ26" i="26"/>
  <c r="BZ26" i="31"/>
  <c r="BZ26" i="22"/>
  <c r="DZ26" i="22" s="1"/>
  <c r="BZ26" i="18"/>
  <c r="DZ26" i="18" s="1"/>
  <c r="BZ26" i="19"/>
  <c r="DZ26" i="19" s="1"/>
  <c r="BZ26" i="17"/>
  <c r="DZ26" i="17" s="1"/>
  <c r="BZ26" i="21"/>
  <c r="DZ26" i="21" s="1"/>
  <c r="BZ26" i="20"/>
  <c r="DZ26" i="20" s="1"/>
  <c r="BZ26" i="60"/>
  <c r="DZ26" i="60" s="1"/>
  <c r="DY30" i="21"/>
  <c r="DY30" i="18"/>
  <c r="Q19" i="34"/>
  <c r="DP19" i="34"/>
  <c r="AF11" i="17"/>
  <c r="DZ6" i="23"/>
  <c r="AA6" i="23"/>
  <c r="DW28" i="27"/>
  <c r="X28" i="27"/>
  <c r="AC17" i="22"/>
  <c r="BZ25" i="59"/>
  <c r="BZ25" i="58"/>
  <c r="BZ25" i="57"/>
  <c r="BZ25" i="56"/>
  <c r="BZ25" i="55"/>
  <c r="BZ25" i="53"/>
  <c r="BZ25" i="54"/>
  <c r="BZ25" i="52"/>
  <c r="BZ25" i="51"/>
  <c r="BZ25" i="49"/>
  <c r="BZ25" i="50"/>
  <c r="BZ25" i="48"/>
  <c r="BZ25" i="47"/>
  <c r="BZ25" i="45"/>
  <c r="BZ25" i="46"/>
  <c r="BZ25" i="44"/>
  <c r="BZ25" i="41"/>
  <c r="BZ25" i="43"/>
  <c r="BZ25" i="42"/>
  <c r="BZ25" i="40"/>
  <c r="BZ25" i="37"/>
  <c r="BZ25" i="36"/>
  <c r="BZ25" i="39"/>
  <c r="BZ25" i="38"/>
  <c r="BZ25" i="35"/>
  <c r="BZ25" i="32"/>
  <c r="BZ25" i="33"/>
  <c r="BZ25" i="34"/>
  <c r="BZ25" i="31"/>
  <c r="BZ25" i="27"/>
  <c r="BZ25" i="26"/>
  <c r="BZ25" i="23"/>
  <c r="DZ25" i="23" s="1"/>
  <c r="BZ25" i="30"/>
  <c r="BZ25" i="25"/>
  <c r="BZ25" i="24"/>
  <c r="BZ25" i="28"/>
  <c r="BZ25" i="21"/>
  <c r="DZ25" i="21" s="1"/>
  <c r="BZ25" i="20"/>
  <c r="DZ25" i="20" s="1"/>
  <c r="BZ25" i="19"/>
  <c r="DZ25" i="19" s="1"/>
  <c r="BZ25" i="17"/>
  <c r="DZ25" i="17" s="1"/>
  <c r="BZ25" i="22"/>
  <c r="DZ25" i="22" s="1"/>
  <c r="BZ25" i="18"/>
  <c r="DZ25" i="18" s="1"/>
  <c r="BZ25" i="60"/>
  <c r="DZ25" i="60" s="1"/>
  <c r="AG14" i="17"/>
  <c r="DV11" i="28"/>
  <c r="W11" i="28"/>
  <c r="AL22" i="60"/>
  <c r="M5" i="37"/>
  <c r="DL5" i="37"/>
  <c r="T17" i="32"/>
  <c r="DS17" i="32"/>
  <c r="DK9" i="40"/>
  <c r="L9" i="40"/>
  <c r="P16" i="34"/>
  <c r="DO16" i="34"/>
  <c r="DO30" i="34" s="1"/>
  <c r="D10" i="44"/>
  <c r="E10" i="44" s="1"/>
  <c r="F10" i="44" s="1"/>
  <c r="DH15" i="42"/>
  <c r="I15" i="42"/>
  <c r="DH26" i="43"/>
  <c r="I26" i="43"/>
  <c r="B14" i="46"/>
  <c r="C14" i="45"/>
  <c r="D14" i="45" s="1"/>
  <c r="E14" i="45" s="1"/>
  <c r="F14" i="45" s="1"/>
  <c r="B26" i="46"/>
  <c r="C26" i="45"/>
  <c r="D26" i="45" s="1"/>
  <c r="E26" i="45" s="1"/>
  <c r="F26" i="45" s="1"/>
  <c r="B12" i="46"/>
  <c r="C12" i="45"/>
  <c r="D12" i="45" s="1"/>
  <c r="E12" i="45" s="1"/>
  <c r="F12" i="45" s="1"/>
  <c r="B15" i="46"/>
  <c r="C15" i="45"/>
  <c r="D15" i="45" s="1"/>
  <c r="E15" i="45" s="1"/>
  <c r="B6" i="45"/>
  <c r="C6" i="44"/>
  <c r="D6" i="44" s="1"/>
  <c r="E6" i="44" s="1"/>
  <c r="F6" i="44" s="1"/>
  <c r="C11" i="44"/>
  <c r="D11" i="44" s="1"/>
  <c r="E11" i="44" s="1"/>
  <c r="B11" i="45"/>
  <c r="B23" i="46"/>
  <c r="C23" i="45"/>
  <c r="D23" i="45" s="1"/>
  <c r="E23" i="45" s="1"/>
  <c r="AE24" i="20"/>
  <c r="DJ28" i="41"/>
  <c r="K28" i="41"/>
  <c r="AE10" i="19"/>
  <c r="DS28" i="31"/>
  <c r="T28" i="31"/>
  <c r="BZ28" i="59"/>
  <c r="BZ28" i="58"/>
  <c r="BZ28" i="57"/>
  <c r="BZ28" i="56"/>
  <c r="BZ28" i="55"/>
  <c r="BZ28" i="53"/>
  <c r="BZ28" i="54"/>
  <c r="BZ28" i="52"/>
  <c r="BZ28" i="51"/>
  <c r="BZ28" i="49"/>
  <c r="BZ28" i="50"/>
  <c r="BZ28" i="48"/>
  <c r="BZ28" i="47"/>
  <c r="BZ28" i="44"/>
  <c r="BZ28" i="43"/>
  <c r="BZ28" i="46"/>
  <c r="BZ28" i="45"/>
  <c r="BZ28" i="42"/>
  <c r="BZ28" i="41"/>
  <c r="BZ28" i="40"/>
  <c r="BZ28" i="36"/>
  <c r="BZ28" i="37"/>
  <c r="BZ28" i="39"/>
  <c r="BZ28" i="38"/>
  <c r="BZ28" i="33"/>
  <c r="BZ28" i="35"/>
  <c r="BZ28" i="34"/>
  <c r="BZ28" i="32"/>
  <c r="BZ28" i="31"/>
  <c r="BZ28" i="30"/>
  <c r="BZ28" i="27"/>
  <c r="BZ28" i="26"/>
  <c r="BZ28" i="25"/>
  <c r="BZ28" i="24"/>
  <c r="DZ28" i="24" s="1"/>
  <c r="BZ28" i="23"/>
  <c r="DZ28" i="23" s="1"/>
  <c r="BZ28" i="28"/>
  <c r="BZ28" i="21"/>
  <c r="DZ28" i="21" s="1"/>
  <c r="BZ28" i="20"/>
  <c r="DZ28" i="20" s="1"/>
  <c r="BZ28" i="17"/>
  <c r="DZ28" i="17" s="1"/>
  <c r="BZ28" i="22"/>
  <c r="DZ28" i="22" s="1"/>
  <c r="BZ28" i="19"/>
  <c r="DZ28" i="19" s="1"/>
  <c r="BZ28" i="18"/>
  <c r="DZ28" i="18" s="1"/>
  <c r="BZ28" i="60"/>
  <c r="DZ28" i="60" s="1"/>
  <c r="DP25" i="34"/>
  <c r="Q25" i="34"/>
  <c r="DL27" i="39"/>
  <c r="M27" i="39"/>
  <c r="DL9" i="39"/>
  <c r="M9" i="39"/>
  <c r="Z28" i="25"/>
  <c r="DY28" i="25"/>
  <c r="DT13" i="31"/>
  <c r="U13" i="31"/>
  <c r="S28" i="33"/>
  <c r="DR28" i="33"/>
  <c r="M19" i="39"/>
  <c r="DL19" i="39"/>
  <c r="AC13" i="21"/>
  <c r="AD10" i="20"/>
  <c r="V4" i="61"/>
  <c r="V4" i="78" s="1"/>
  <c r="AB25" i="22"/>
  <c r="M12" i="39"/>
  <c r="DL12" i="39"/>
  <c r="Q15" i="34"/>
  <c r="DP15" i="34"/>
  <c r="DT19" i="30"/>
  <c r="U19" i="30"/>
  <c r="N13" i="37"/>
  <c r="DM13" i="37"/>
  <c r="AE6" i="17"/>
  <c r="DY10" i="24"/>
  <c r="Z10" i="24"/>
  <c r="AG25" i="17"/>
  <c r="H4" i="42"/>
  <c r="DG4" i="42"/>
  <c r="DG29" i="42" s="1"/>
  <c r="Y15" i="25"/>
  <c r="DX15" i="25"/>
  <c r="AE16" i="19"/>
  <c r="AE17" i="18"/>
  <c r="P28" i="36"/>
  <c r="DO28" i="36"/>
  <c r="AC20" i="22"/>
  <c r="DV22" i="27"/>
  <c r="W22" i="27"/>
  <c r="AG27" i="17"/>
  <c r="T14" i="32"/>
  <c r="DS14" i="32"/>
  <c r="DL4" i="36"/>
  <c r="DL29" i="36" s="1"/>
  <c r="L29" i="36"/>
  <c r="M4" i="36"/>
  <c r="AD5" i="18"/>
  <c r="AM23" i="60"/>
  <c r="AF17" i="19"/>
  <c r="DW7" i="27"/>
  <c r="X7" i="27"/>
  <c r="N12" i="38"/>
  <c r="DM12" i="38"/>
  <c r="Z11" i="25"/>
  <c r="DY11" i="25"/>
  <c r="DR4" i="30"/>
  <c r="DR29" i="30" s="1"/>
  <c r="S4" i="30"/>
  <c r="R29" i="30"/>
  <c r="S7" i="32"/>
  <c r="DR7" i="32"/>
  <c r="AD24" i="21"/>
  <c r="AA28" i="24"/>
  <c r="EA19" i="23"/>
  <c r="AB19" i="23"/>
  <c r="AA16" i="23"/>
  <c r="AD12" i="21"/>
  <c r="P7" i="35"/>
  <c r="DO7" i="35"/>
  <c r="R19" i="33"/>
  <c r="DQ19" i="33"/>
  <c r="BZ22" i="59"/>
  <c r="BZ22" i="58"/>
  <c r="BZ22" i="57"/>
  <c r="BZ22" i="56"/>
  <c r="BZ22" i="55"/>
  <c r="BZ22" i="54"/>
  <c r="BZ22" i="53"/>
  <c r="BZ22" i="51"/>
  <c r="BZ22" i="52"/>
  <c r="BZ22" i="49"/>
  <c r="BZ22" i="50"/>
  <c r="BZ22" i="48"/>
  <c r="BZ22" i="44"/>
  <c r="BZ22" i="47"/>
  <c r="BZ22" i="45"/>
  <c r="BZ22" i="46"/>
  <c r="BZ22" i="42"/>
  <c r="BZ22" i="40"/>
  <c r="BZ22" i="43"/>
  <c r="BZ22" i="41"/>
  <c r="BZ22" i="36"/>
  <c r="BZ22" i="38"/>
  <c r="BZ22" i="37"/>
  <c r="BZ22" i="39"/>
  <c r="BZ22" i="34"/>
  <c r="BZ22" i="33"/>
  <c r="BZ22" i="35"/>
  <c r="BZ22" i="32"/>
  <c r="BZ22" i="30"/>
  <c r="BZ22" i="28"/>
  <c r="BZ22" i="27"/>
  <c r="BZ22" i="25"/>
  <c r="BZ22" i="23"/>
  <c r="DZ22" i="23" s="1"/>
  <c r="BZ22" i="31"/>
  <c r="BZ22" i="26"/>
  <c r="BZ22" i="24"/>
  <c r="BZ22" i="17"/>
  <c r="DZ22" i="17" s="1"/>
  <c r="BZ22" i="21"/>
  <c r="DZ22" i="21" s="1"/>
  <c r="BZ22" i="20"/>
  <c r="DZ22" i="20" s="1"/>
  <c r="BZ22" i="19"/>
  <c r="DZ22" i="19" s="1"/>
  <c r="BZ22" i="18"/>
  <c r="DZ22" i="18" s="1"/>
  <c r="BZ22" i="22"/>
  <c r="DZ22" i="22" s="1"/>
  <c r="BZ22" i="60"/>
  <c r="DZ22" i="60" s="1"/>
  <c r="DM25" i="37"/>
  <c r="N25" i="37"/>
  <c r="AM8" i="60"/>
  <c r="AB27" i="23"/>
  <c r="P22" i="35"/>
  <c r="DO22" i="35"/>
  <c r="AC21" i="22"/>
  <c r="AB9" i="23"/>
  <c r="M20" i="38"/>
  <c r="DL20" i="38"/>
  <c r="DY14" i="25"/>
  <c r="Z14" i="25"/>
  <c r="DH19" i="42"/>
  <c r="I19" i="42"/>
  <c r="Z4" i="22"/>
  <c r="Y29" i="22"/>
  <c r="DU24" i="30"/>
  <c r="V24" i="30"/>
  <c r="DS7" i="31"/>
  <c r="T7" i="31"/>
  <c r="AD19" i="20"/>
  <c r="I20" i="42"/>
  <c r="DH20" i="42"/>
  <c r="W5" i="61"/>
  <c r="W13" i="61"/>
  <c r="DR18" i="32"/>
  <c r="S18" i="32"/>
  <c r="DU9" i="28"/>
  <c r="V9" i="28"/>
  <c r="AF25" i="18"/>
  <c r="AB5" i="22"/>
  <c r="DG27" i="44"/>
  <c r="H27" i="44"/>
  <c r="L10" i="39"/>
  <c r="DK10" i="39"/>
  <c r="AC19" i="22"/>
  <c r="AB28" i="23"/>
  <c r="U21" i="30"/>
  <c r="DT21" i="30"/>
  <c r="Q13" i="34"/>
  <c r="DP13" i="34"/>
  <c r="W17" i="61"/>
  <c r="R6" i="32"/>
  <c r="DQ6" i="32"/>
  <c r="AE14" i="19"/>
  <c r="DW22" i="26"/>
  <c r="X22" i="26"/>
  <c r="DZ9" i="24"/>
  <c r="AA9" i="24"/>
  <c r="AC15" i="21"/>
  <c r="DT12" i="31"/>
  <c r="U12" i="31"/>
  <c r="DU16" i="28"/>
  <c r="V16" i="28"/>
  <c r="K9" i="41"/>
  <c r="DJ9" i="41"/>
  <c r="AE18" i="18"/>
  <c r="W8" i="61"/>
  <c r="M28" i="39"/>
  <c r="DL28" i="39"/>
  <c r="AB11" i="23"/>
  <c r="O7" i="36"/>
  <c r="DN7" i="36"/>
  <c r="AC15" i="22"/>
  <c r="AC11" i="22"/>
  <c r="Y19" i="25"/>
  <c r="DX19" i="25"/>
  <c r="AC14" i="21"/>
  <c r="J25" i="42"/>
  <c r="DI25" i="42"/>
  <c r="AE22" i="19"/>
  <c r="AD8" i="21"/>
  <c r="AM21" i="60"/>
  <c r="DX21" i="25"/>
  <c r="Y21" i="25"/>
  <c r="DJ8" i="41"/>
  <c r="K8" i="41"/>
  <c r="AC22" i="21"/>
  <c r="O18" i="36"/>
  <c r="DN18" i="36"/>
  <c r="DU15" i="28"/>
  <c r="V15" i="28"/>
  <c r="T12" i="32"/>
  <c r="DS12" i="32"/>
  <c r="DO20" i="36"/>
  <c r="P20" i="36"/>
  <c r="DW21" i="27"/>
  <c r="X21" i="27"/>
  <c r="AB23" i="23"/>
  <c r="AF18" i="17"/>
  <c r="AD20" i="20"/>
  <c r="P5" i="35"/>
  <c r="DO5" i="35"/>
  <c r="R4" i="32"/>
  <c r="DQ4" i="32"/>
  <c r="AD16" i="18"/>
  <c r="DP20" i="35"/>
  <c r="Q20" i="35"/>
  <c r="DT28" i="30"/>
  <c r="U28" i="30"/>
  <c r="AF15" i="17"/>
  <c r="X10" i="26"/>
  <c r="DW10" i="26"/>
  <c r="AF13" i="17"/>
  <c r="W11" i="61"/>
  <c r="W26" i="61"/>
  <c r="DY30" i="22"/>
  <c r="AB13" i="23"/>
  <c r="AE22" i="18"/>
  <c r="P17" i="36"/>
  <c r="DO17" i="36"/>
  <c r="X6" i="26"/>
  <c r="DW6" i="26"/>
  <c r="DK17" i="40"/>
  <c r="L17" i="40"/>
  <c r="W25" i="61"/>
  <c r="DT13" i="30"/>
  <c r="U13" i="30"/>
  <c r="M7" i="38"/>
  <c r="DL7" i="38"/>
  <c r="U20" i="30"/>
  <c r="DT20" i="30"/>
  <c r="I10" i="42"/>
  <c r="DH10" i="42"/>
  <c r="T16" i="31"/>
  <c r="DS16" i="31"/>
  <c r="AA10" i="23"/>
  <c r="DK13" i="40"/>
  <c r="L13" i="40"/>
  <c r="AD11" i="21"/>
  <c r="DR9" i="33"/>
  <c r="S9" i="33"/>
  <c r="DL23" i="39"/>
  <c r="M23" i="39"/>
  <c r="S22" i="32"/>
  <c r="DR22" i="32"/>
  <c r="DP10" i="34"/>
  <c r="Q10" i="34"/>
  <c r="DN30" i="34"/>
  <c r="DH24" i="43"/>
  <c r="I24" i="43"/>
  <c r="DH21" i="42"/>
  <c r="I21" i="42"/>
  <c r="B22" i="45"/>
  <c r="C22" i="44"/>
  <c r="D22" i="44" s="1"/>
  <c r="E22" i="44" s="1"/>
  <c r="F22" i="44" s="1"/>
  <c r="B27" i="46"/>
  <c r="C27" i="45"/>
  <c r="D27" i="45" s="1"/>
  <c r="E27" i="45" s="1"/>
  <c r="F27" i="45" s="1"/>
  <c r="B11" i="46"/>
  <c r="C11" i="45"/>
  <c r="D11" i="45" s="1"/>
  <c r="E11" i="45" s="1"/>
  <c r="B19" i="46"/>
  <c r="C19" i="45"/>
  <c r="D19" i="45" s="1"/>
  <c r="E19" i="45" s="1"/>
  <c r="F19" i="45" s="1"/>
  <c r="C17" i="43"/>
  <c r="D17" i="43" s="1"/>
  <c r="E17" i="43" s="1"/>
  <c r="B17" i="44"/>
  <c r="B16" i="45"/>
  <c r="C16" i="44"/>
  <c r="D16" i="44" s="1"/>
  <c r="E16" i="44" s="1"/>
  <c r="C25" i="44"/>
  <c r="D25" i="44" s="1"/>
  <c r="E25" i="44" s="1"/>
  <c r="F25" i="44" s="1"/>
  <c r="B25" i="45"/>
  <c r="DG15" i="44"/>
  <c r="H15" i="44"/>
  <c r="AE10" i="18"/>
  <c r="P8" i="36"/>
  <c r="DO8" i="36"/>
  <c r="AD5" i="19"/>
  <c r="DV6" i="27"/>
  <c r="W6" i="27"/>
  <c r="AD21" i="21"/>
  <c r="AB7" i="22"/>
  <c r="AD26" i="21"/>
  <c r="T22" i="31"/>
  <c r="DS22" i="31"/>
  <c r="DH27" i="43"/>
  <c r="I27" i="43"/>
  <c r="Y14" i="26"/>
  <c r="DX14" i="26"/>
  <c r="DJ22" i="40"/>
  <c r="K22" i="40"/>
  <c r="AB10" i="22"/>
  <c r="AB17" i="23"/>
  <c r="DU4" i="26"/>
  <c r="DU29" i="26" s="1"/>
  <c r="U29" i="26"/>
  <c r="V4" i="26"/>
  <c r="AC16" i="21"/>
  <c r="AF21" i="17"/>
  <c r="DZ26" i="23"/>
  <c r="AA26" i="23"/>
  <c r="BY4" i="59"/>
  <c r="BY4" i="58"/>
  <c r="BY4" i="57"/>
  <c r="BY4" i="56"/>
  <c r="BY4" i="55"/>
  <c r="BY4" i="54"/>
  <c r="BY4" i="52"/>
  <c r="BY4" i="53"/>
  <c r="BY4" i="51"/>
  <c r="BY4" i="50"/>
  <c r="BY4" i="49"/>
  <c r="BY4" i="48"/>
  <c r="BY4" i="47"/>
  <c r="BY4" i="46"/>
  <c r="BY4" i="45"/>
  <c r="BY4" i="44"/>
  <c r="BY4" i="40"/>
  <c r="BY4" i="42"/>
  <c r="BY4" i="43"/>
  <c r="BY4" i="41"/>
  <c r="BY4" i="39"/>
  <c r="BY4" i="38"/>
  <c r="BY4" i="37"/>
  <c r="BY4" i="35"/>
  <c r="BY4" i="33"/>
  <c r="BY4" i="36"/>
  <c r="BY4" i="34"/>
  <c r="BY4" i="28"/>
  <c r="BY4" i="27"/>
  <c r="BY4" i="32"/>
  <c r="BY4" i="30"/>
  <c r="BY4" i="25"/>
  <c r="BY4" i="24"/>
  <c r="BY4" i="31"/>
  <c r="BY4" i="26"/>
  <c r="BY4" i="20"/>
  <c r="DY4" i="20" s="1"/>
  <c r="DY29" i="20" s="1"/>
  <c r="BY4" i="19"/>
  <c r="DY4" i="19" s="1"/>
  <c r="DY29" i="19" s="1"/>
  <c r="BY4" i="18"/>
  <c r="DY4" i="18" s="1"/>
  <c r="DY29" i="18" s="1"/>
  <c r="BY4" i="17"/>
  <c r="DY4" i="17" s="1"/>
  <c r="DY29" i="17" s="1"/>
  <c r="BY4" i="22"/>
  <c r="DY4" i="22" s="1"/>
  <c r="DY29" i="22" s="1"/>
  <c r="BY4" i="23"/>
  <c r="BY4" i="21"/>
  <c r="DY4" i="21" s="1"/>
  <c r="DY29" i="21" s="1"/>
  <c r="BY4" i="60"/>
  <c r="DY4" i="60" s="1"/>
  <c r="DY29" i="60" s="1"/>
  <c r="H12" i="44"/>
  <c r="DG12" i="44"/>
  <c r="DG14" i="44"/>
  <c r="H14" i="44"/>
  <c r="AF14" i="18"/>
  <c r="DN23" i="37"/>
  <c r="O23" i="37"/>
  <c r="DY23" i="25"/>
  <c r="Z23" i="25"/>
  <c r="AM13" i="60"/>
  <c r="AF7" i="18"/>
  <c r="AF10" i="17"/>
  <c r="AD14" i="20"/>
  <c r="DR8" i="33"/>
  <c r="S8" i="33"/>
  <c r="H21" i="44"/>
  <c r="DG21" i="44"/>
  <c r="AM27" i="60"/>
  <c r="AB15" i="23"/>
  <c r="AD23" i="21"/>
  <c r="DP21" i="34"/>
  <c r="Q21" i="34"/>
  <c r="AG7" i="17"/>
  <c r="U9" i="31"/>
  <c r="DT9" i="31"/>
  <c r="DX25" i="25"/>
  <c r="Y25" i="25"/>
  <c r="DH21" i="43"/>
  <c r="I21" i="43"/>
  <c r="K12" i="41"/>
  <c r="DJ12" i="41"/>
  <c r="DG9" i="43"/>
  <c r="H9" i="43"/>
  <c r="Y24" i="26"/>
  <c r="DX24" i="26"/>
  <c r="AE25" i="19"/>
  <c r="DZ24" i="24"/>
  <c r="AA24" i="24"/>
  <c r="AF23" i="19"/>
  <c r="AD16" i="20"/>
  <c r="X5" i="26"/>
  <c r="DW5" i="26"/>
  <c r="AE26" i="18"/>
  <c r="N16" i="37"/>
  <c r="DM16" i="37"/>
  <c r="AF24" i="18"/>
  <c r="V17" i="30"/>
  <c r="DU17" i="30"/>
  <c r="BZ12" i="59"/>
  <c r="BZ12" i="58"/>
  <c r="BZ12" i="57"/>
  <c r="BZ12" i="56"/>
  <c r="BZ12" i="54"/>
  <c r="BZ12" i="55"/>
  <c r="BZ12" i="53"/>
  <c r="BZ12" i="52"/>
  <c r="BZ12" i="50"/>
  <c r="BZ12" i="51"/>
  <c r="BZ12" i="48"/>
  <c r="BZ12" i="49"/>
  <c r="BZ12" i="45"/>
  <c r="BZ12" i="44"/>
  <c r="BZ12" i="47"/>
  <c r="BZ12" i="46"/>
  <c r="BZ12" i="43"/>
  <c r="BZ12" i="42"/>
  <c r="BZ12" i="41"/>
  <c r="BZ12" i="40"/>
  <c r="BZ12" i="39"/>
  <c r="BZ12" i="38"/>
  <c r="BZ12" i="37"/>
  <c r="BZ12" i="36"/>
  <c r="BZ12" i="33"/>
  <c r="BZ12" i="34"/>
  <c r="BZ12" i="32"/>
  <c r="BZ12" i="35"/>
  <c r="BZ12" i="31"/>
  <c r="BZ12" i="30"/>
  <c r="BZ12" i="26"/>
  <c r="BZ12" i="25"/>
  <c r="BZ12" i="24"/>
  <c r="DZ12" i="24" s="1"/>
  <c r="BZ12" i="27"/>
  <c r="BZ12" i="28"/>
  <c r="BZ12" i="23"/>
  <c r="DZ12" i="23" s="1"/>
  <c r="BZ12" i="18"/>
  <c r="DZ12" i="18" s="1"/>
  <c r="BZ12" i="17"/>
  <c r="DZ12" i="17" s="1"/>
  <c r="BZ12" i="22"/>
  <c r="DZ12" i="22" s="1"/>
  <c r="BZ12" i="19"/>
  <c r="DZ12" i="19" s="1"/>
  <c r="BZ12" i="21"/>
  <c r="DZ12" i="21" s="1"/>
  <c r="BZ12" i="20"/>
  <c r="DZ12" i="20" s="1"/>
  <c r="BZ12" i="60"/>
  <c r="DZ12" i="60" s="1"/>
  <c r="DL19" i="38"/>
  <c r="M19" i="38"/>
  <c r="W18" i="27"/>
  <c r="DV18" i="27"/>
  <c r="AE15" i="18"/>
  <c r="W22" i="61"/>
  <c r="DK16" i="39"/>
  <c r="L16" i="39"/>
  <c r="DK28" i="40"/>
  <c r="L28" i="40"/>
  <c r="DT18" i="28"/>
  <c r="U18" i="28"/>
  <c r="AC8" i="22"/>
  <c r="DJ23" i="41"/>
  <c r="K23" i="41"/>
  <c r="X13" i="27"/>
  <c r="DW13" i="27"/>
  <c r="AB21" i="23"/>
  <c r="J22" i="41"/>
  <c r="DI22" i="41"/>
  <c r="V14" i="28"/>
  <c r="DU14" i="28"/>
  <c r="AA5" i="23"/>
  <c r="DW15" i="27"/>
  <c r="X15" i="27"/>
  <c r="Y18" i="25"/>
  <c r="DX18" i="25"/>
  <c r="AF17" i="17"/>
  <c r="Y13" i="26"/>
  <c r="DX13" i="26"/>
  <c r="BZ21" i="59"/>
  <c r="BZ21" i="58"/>
  <c r="BZ21" i="57"/>
  <c r="BZ21" i="56"/>
  <c r="BZ21" i="55"/>
  <c r="BZ21" i="54"/>
  <c r="BZ21" i="53"/>
  <c r="BZ21" i="52"/>
  <c r="BZ21" i="50"/>
  <c r="BZ21" i="51"/>
  <c r="BZ21" i="49"/>
  <c r="BZ21" i="48"/>
  <c r="BZ21" i="45"/>
  <c r="BZ21" i="47"/>
  <c r="BZ21" i="46"/>
  <c r="BZ21" i="44"/>
  <c r="BZ21" i="41"/>
  <c r="BZ21" i="42"/>
  <c r="BZ21" i="40"/>
  <c r="BZ21" i="43"/>
  <c r="BZ21" i="39"/>
  <c r="BZ21" i="36"/>
  <c r="BZ21" i="38"/>
  <c r="BZ21" i="37"/>
  <c r="BZ21" i="34"/>
  <c r="BZ21" i="35"/>
  <c r="BZ21" i="33"/>
  <c r="BZ21" i="32"/>
  <c r="BZ21" i="31"/>
  <c r="BZ21" i="27"/>
  <c r="BZ21" i="25"/>
  <c r="BZ21" i="30"/>
  <c r="BZ21" i="28"/>
  <c r="BZ21" i="26"/>
  <c r="BZ21" i="24"/>
  <c r="BZ21" i="23"/>
  <c r="DZ21" i="23" s="1"/>
  <c r="BZ21" i="22"/>
  <c r="DZ21" i="22" s="1"/>
  <c r="BZ21" i="19"/>
  <c r="DZ21" i="19" s="1"/>
  <c r="BZ21" i="21"/>
  <c r="DZ21" i="21" s="1"/>
  <c r="BZ21" i="20"/>
  <c r="DZ21" i="20" s="1"/>
  <c r="BZ21" i="17"/>
  <c r="DZ21" i="17" s="1"/>
  <c r="BZ21" i="18"/>
  <c r="DZ21" i="18" s="1"/>
  <c r="BZ21" i="60"/>
  <c r="DZ21" i="60" s="1"/>
  <c r="BZ5" i="59"/>
  <c r="BZ5" i="58"/>
  <c r="BZ5" i="57"/>
  <c r="BZ5" i="56"/>
  <c r="BZ5" i="55"/>
  <c r="BZ5" i="54"/>
  <c r="BZ5" i="52"/>
  <c r="BZ5" i="53"/>
  <c r="BZ5" i="50"/>
  <c r="BZ5" i="51"/>
  <c r="BZ5" i="49"/>
  <c r="BZ5" i="48"/>
  <c r="BZ5" i="47"/>
  <c r="BZ5" i="46"/>
  <c r="BZ5" i="45"/>
  <c r="BZ5" i="44"/>
  <c r="BZ5" i="41"/>
  <c r="BZ5" i="40"/>
  <c r="BZ5" i="42"/>
  <c r="BZ5" i="43"/>
  <c r="BZ5" i="38"/>
  <c r="BZ5" i="39"/>
  <c r="BZ5" i="37"/>
  <c r="BZ5" i="35"/>
  <c r="BZ5" i="33"/>
  <c r="BZ5" i="36"/>
  <c r="BZ5" i="34"/>
  <c r="BZ5" i="31"/>
  <c r="BZ5" i="26"/>
  <c r="BZ5" i="28"/>
  <c r="BZ5" i="32"/>
  <c r="BZ5" i="27"/>
  <c r="BZ5" i="24"/>
  <c r="BZ5" i="30"/>
  <c r="BZ5" i="25"/>
  <c r="BZ5" i="23"/>
  <c r="DZ5" i="23" s="1"/>
  <c r="BZ5" i="21"/>
  <c r="DZ5" i="21" s="1"/>
  <c r="BZ5" i="20"/>
  <c r="DZ5" i="20" s="1"/>
  <c r="BZ5" i="19"/>
  <c r="DZ5" i="19" s="1"/>
  <c r="BZ5" i="17"/>
  <c r="DZ5" i="17" s="1"/>
  <c r="BZ5" i="22"/>
  <c r="DZ5" i="22" s="1"/>
  <c r="BZ5" i="18"/>
  <c r="DZ5" i="18" s="1"/>
  <c r="BZ5" i="60"/>
  <c r="DZ5" i="60" s="1"/>
  <c r="DL14" i="38"/>
  <c r="M14" i="38"/>
  <c r="AE23" i="20"/>
  <c r="DX20" i="25"/>
  <c r="Y20" i="25"/>
  <c r="AF28" i="17"/>
  <c r="AE13" i="19"/>
  <c r="AE21" i="19"/>
  <c r="T23" i="32"/>
  <c r="DS23" i="32"/>
  <c r="DG7" i="43"/>
  <c r="H7" i="43"/>
  <c r="J26" i="42"/>
  <c r="DI26" i="42"/>
  <c r="N28" i="38"/>
  <c r="DM28" i="38"/>
  <c r="AC6" i="21"/>
  <c r="AM15" i="60"/>
  <c r="W7" i="61"/>
  <c r="AE17" i="20"/>
  <c r="Q27" i="35"/>
  <c r="DP27" i="35"/>
  <c r="AF12" i="18"/>
  <c r="DH28" i="42"/>
  <c r="I28" i="42"/>
  <c r="DK21" i="40"/>
  <c r="L21" i="40"/>
  <c r="Y21" i="26"/>
  <c r="DX21" i="26"/>
  <c r="DI21" i="41"/>
  <c r="J21" i="41"/>
  <c r="T6" i="31"/>
  <c r="DS6" i="31"/>
  <c r="DQ22" i="33"/>
  <c r="R22" i="33"/>
  <c r="AD21" i="20"/>
  <c r="DT21" i="31"/>
  <c r="U21" i="31"/>
  <c r="BZ27" i="59"/>
  <c r="BZ27" i="58"/>
  <c r="BZ27" i="57"/>
  <c r="BZ27" i="56"/>
  <c r="BZ27" i="55"/>
  <c r="BZ27" i="53"/>
  <c r="BZ27" i="54"/>
  <c r="BZ27" i="51"/>
  <c r="BZ27" i="52"/>
  <c r="BZ27" i="49"/>
  <c r="BZ27" i="50"/>
  <c r="BZ27" i="48"/>
  <c r="BZ27" i="47"/>
  <c r="BZ27" i="45"/>
  <c r="BZ27" i="44"/>
  <c r="BZ27" i="46"/>
  <c r="BZ27" i="43"/>
  <c r="BZ27" i="41"/>
  <c r="BZ27" i="40"/>
  <c r="BZ27" i="42"/>
  <c r="BZ27" i="39"/>
  <c r="BZ27" i="38"/>
  <c r="BZ27" i="37"/>
  <c r="BZ27" i="36"/>
  <c r="BZ27" i="35"/>
  <c r="BZ27" i="33"/>
  <c r="BZ27" i="34"/>
  <c r="BZ27" i="32"/>
  <c r="BZ27" i="30"/>
  <c r="BZ27" i="28"/>
  <c r="BZ27" i="26"/>
  <c r="BZ27" i="25"/>
  <c r="BZ27" i="31"/>
  <c r="BZ27" i="27"/>
  <c r="BZ27" i="24"/>
  <c r="DZ27" i="24" s="1"/>
  <c r="BZ27" i="23"/>
  <c r="DZ27" i="23" s="1"/>
  <c r="BZ27" i="19"/>
  <c r="DZ27" i="19" s="1"/>
  <c r="BZ27" i="18"/>
  <c r="DZ27" i="18" s="1"/>
  <c r="BZ27" i="21"/>
  <c r="DZ27" i="21" s="1"/>
  <c r="BZ27" i="20"/>
  <c r="DZ27" i="20" s="1"/>
  <c r="BZ27" i="17"/>
  <c r="DZ27" i="17" s="1"/>
  <c r="BZ27" i="22"/>
  <c r="DZ27" i="22" s="1"/>
  <c r="BZ27" i="60"/>
  <c r="DZ27" i="60" s="1"/>
  <c r="DQ23" i="34"/>
  <c r="R23" i="34"/>
  <c r="DS27" i="32"/>
  <c r="T27" i="32"/>
  <c r="DH13" i="43"/>
  <c r="I13" i="43"/>
  <c r="AD28" i="21"/>
  <c r="M17" i="39"/>
  <c r="DL17" i="39"/>
  <c r="DT8" i="31"/>
  <c r="U8" i="31"/>
  <c r="DT27" i="31"/>
  <c r="U27" i="31"/>
  <c r="AE20" i="19"/>
  <c r="DO6" i="35"/>
  <c r="P6" i="35"/>
  <c r="DO15" i="36"/>
  <c r="P15" i="36"/>
  <c r="DJ5" i="40"/>
  <c r="K5" i="40"/>
  <c r="DG18" i="42"/>
  <c r="H18" i="42"/>
  <c r="AA18" i="23"/>
  <c r="DZ18" i="23"/>
  <c r="T15" i="32"/>
  <c r="DS15" i="32"/>
  <c r="T5" i="31"/>
  <c r="DS5" i="31"/>
  <c r="DN24" i="37"/>
  <c r="O24" i="37"/>
  <c r="DM9" i="38"/>
  <c r="N9" i="38"/>
  <c r="Q12" i="35"/>
  <c r="DP12" i="35"/>
  <c r="V21" i="28"/>
  <c r="DU21" i="28"/>
  <c r="AC20" i="21"/>
  <c r="AD7" i="20"/>
  <c r="N14" i="37"/>
  <c r="DM14" i="37"/>
  <c r="DY30" i="17"/>
  <c r="DX10" i="25"/>
  <c r="Y10" i="25"/>
  <c r="Q28" i="35"/>
  <c r="DP28" i="35"/>
  <c r="DM24" i="38"/>
  <c r="N24" i="38"/>
  <c r="BZ23" i="59"/>
  <c r="BZ23" i="58"/>
  <c r="BZ23" i="57"/>
  <c r="BZ23" i="56"/>
  <c r="BZ23" i="55"/>
  <c r="BZ23" i="54"/>
  <c r="BZ23" i="53"/>
  <c r="BZ23" i="52"/>
  <c r="BZ23" i="51"/>
  <c r="BZ23" i="50"/>
  <c r="BZ23" i="49"/>
  <c r="BZ23" i="47"/>
  <c r="BZ23" i="48"/>
  <c r="BZ23" i="45"/>
  <c r="BZ23" i="46"/>
  <c r="BZ23" i="44"/>
  <c r="BZ23" i="43"/>
  <c r="BZ23" i="41"/>
  <c r="BZ23" i="40"/>
  <c r="BZ23" i="42"/>
  <c r="BZ23" i="37"/>
  <c r="BZ23" i="39"/>
  <c r="BZ23" i="38"/>
  <c r="BZ23" i="36"/>
  <c r="BZ23" i="32"/>
  <c r="BZ23" i="35"/>
  <c r="BZ23" i="34"/>
  <c r="BZ23" i="33"/>
  <c r="BZ23" i="27"/>
  <c r="BZ23" i="25"/>
  <c r="BZ23" i="23"/>
  <c r="DZ23" i="23" s="1"/>
  <c r="BZ23" i="26"/>
  <c r="BZ23" i="24"/>
  <c r="DZ23" i="24" s="1"/>
  <c r="BZ23" i="31"/>
  <c r="BZ23" i="28"/>
  <c r="BZ23" i="30"/>
  <c r="BZ23" i="19"/>
  <c r="DZ23" i="19" s="1"/>
  <c r="BZ23" i="18"/>
  <c r="DZ23" i="18" s="1"/>
  <c r="BZ23" i="17"/>
  <c r="DZ23" i="17" s="1"/>
  <c r="BZ23" i="22"/>
  <c r="DZ23" i="22" s="1"/>
  <c r="BZ23" i="21"/>
  <c r="DZ23" i="21" s="1"/>
  <c r="BZ23" i="20"/>
  <c r="DZ23" i="20" s="1"/>
  <c r="BZ23" i="60"/>
  <c r="DZ23" i="60" s="1"/>
  <c r="DU22" i="28"/>
  <c r="V22" i="28"/>
  <c r="AC18" i="20"/>
  <c r="AF19" i="17"/>
  <c r="AD15" i="20"/>
  <c r="AB8" i="23"/>
  <c r="AC26" i="22"/>
  <c r="AF9" i="17"/>
  <c r="AB6" i="22"/>
  <c r="AD5" i="20"/>
  <c r="AE19" i="18"/>
  <c r="DQ27" i="34"/>
  <c r="R27" i="34"/>
  <c r="DN12" i="37"/>
  <c r="O12" i="37"/>
  <c r="DV27" i="28"/>
  <c r="W27" i="28"/>
  <c r="T18" i="31"/>
  <c r="DS18" i="31"/>
  <c r="AB12" i="23"/>
  <c r="DY30" i="60"/>
  <c r="DY30" i="19"/>
  <c r="DK22" i="39"/>
  <c r="L22" i="39"/>
  <c r="DP20" i="34"/>
  <c r="Q20" i="34"/>
  <c r="AA8" i="24"/>
  <c r="DZ8" i="24"/>
  <c r="AE27" i="20"/>
  <c r="DR12" i="33"/>
  <c r="S12" i="33"/>
  <c r="AG12" i="17"/>
  <c r="AB24" i="23"/>
  <c r="AM17" i="60"/>
  <c r="I22" i="42"/>
  <c r="DH22" i="42"/>
  <c r="AM26" i="60"/>
  <c r="AC7" i="21"/>
  <c r="W14" i="61"/>
  <c r="U11" i="31"/>
  <c r="DT11" i="31"/>
  <c r="X12" i="27"/>
  <c r="DW12" i="27"/>
  <c r="DP7" i="34"/>
  <c r="Q7" i="34"/>
  <c r="DG8" i="43"/>
  <c r="H8" i="43"/>
  <c r="DH14" i="43"/>
  <c r="I14" i="43"/>
  <c r="I20" i="43"/>
  <c r="DH20" i="43"/>
  <c r="E44" i="1"/>
  <c r="D35" i="6"/>
  <c r="AB29" i="16"/>
  <c r="AI17" i="9"/>
  <c r="AM15" i="4"/>
  <c r="AJ17" i="10"/>
  <c r="AJ17" i="15"/>
  <c r="AK7" i="9"/>
  <c r="AK12" i="9" s="1"/>
  <c r="AJ16" i="9"/>
  <c r="AJ14" i="9"/>
  <c r="AJ15" i="9"/>
  <c r="AJ13" i="9"/>
  <c r="AL7" i="15"/>
  <c r="AL12" i="15" s="1"/>
  <c r="AK14" i="10"/>
  <c r="AK13" i="10"/>
  <c r="AK15" i="10"/>
  <c r="AK16" i="10"/>
  <c r="AL17" i="13"/>
  <c r="AL7" i="10"/>
  <c r="AL12" i="10" s="1"/>
  <c r="AL13" i="10" s="1"/>
  <c r="AK13" i="15"/>
  <c r="AK16" i="15"/>
  <c r="AK14" i="15"/>
  <c r="AK15" i="15"/>
  <c r="AD18" i="16"/>
  <c r="AD47" i="11"/>
  <c r="AC34" i="9"/>
  <c r="AC5" i="16"/>
  <c r="AD22" i="16"/>
  <c r="AD35" i="12"/>
  <c r="AE33" i="13"/>
  <c r="AE31" i="13"/>
  <c r="AE34" i="13"/>
  <c r="AE32" i="13"/>
  <c r="AD10" i="16"/>
  <c r="AD35" i="4"/>
  <c r="AE34" i="10"/>
  <c r="AE9" i="16" s="1"/>
  <c r="AE31" i="10"/>
  <c r="AE32" i="10"/>
  <c r="AE8" i="16" s="1"/>
  <c r="AE33" i="10"/>
  <c r="AE17" i="16" s="1"/>
  <c r="AE32" i="12"/>
  <c r="AE23" i="16" s="1"/>
  <c r="AE33" i="12"/>
  <c r="AE24" i="16" s="1"/>
  <c r="AE34" i="12"/>
  <c r="AE31" i="12"/>
  <c r="AE32" i="4"/>
  <c r="AE33" i="4"/>
  <c r="AE11" i="16" s="1"/>
  <c r="AE34" i="4"/>
  <c r="AE12" i="16" s="1"/>
  <c r="AE31" i="4"/>
  <c r="AD31" i="10"/>
  <c r="AD32" i="10"/>
  <c r="AD8" i="16" s="1"/>
  <c r="AD34" i="10"/>
  <c r="AD9" i="16" s="1"/>
  <c r="AD33" i="10"/>
  <c r="AD17" i="16" s="1"/>
  <c r="AD35" i="13"/>
  <c r="AD30" i="9"/>
  <c r="AD4" i="16" s="1"/>
  <c r="AD32" i="9"/>
  <c r="AD16" i="16" s="1"/>
  <c r="AD31" i="9"/>
  <c r="AD33" i="9"/>
  <c r="AD6" i="16" s="1"/>
  <c r="AE45" i="11"/>
  <c r="AE15" i="16" s="1"/>
  <c r="AE44" i="11"/>
  <c r="AE20" i="16" s="1"/>
  <c r="AE43" i="11"/>
  <c r="AE14" i="16" s="1"/>
  <c r="AE40" i="11"/>
  <c r="AE46" i="11"/>
  <c r="AE21" i="16" s="1"/>
  <c r="AE41" i="11"/>
  <c r="AE13" i="16" s="1"/>
  <c r="AE42" i="11"/>
  <c r="AE19" i="16" s="1"/>
  <c r="AE31" i="15"/>
  <c r="AE33" i="15"/>
  <c r="AE27" i="16" s="1"/>
  <c r="AE32" i="15"/>
  <c r="AE26" i="16" s="1"/>
  <c r="AE34" i="15"/>
  <c r="AE28" i="16" s="1"/>
  <c r="AD25" i="16"/>
  <c r="AD35" i="15"/>
  <c r="AL17" i="4"/>
  <c r="AN7" i="4"/>
  <c r="AN12" i="4" s="1"/>
  <c r="AM14" i="4"/>
  <c r="AM16" i="4"/>
  <c r="AM14" i="13"/>
  <c r="AN7" i="13"/>
  <c r="AN12" i="13" s="1"/>
  <c r="AN15" i="13" s="1"/>
  <c r="AM13" i="13"/>
  <c r="AM16" i="13"/>
  <c r="AM13" i="12"/>
  <c r="AM16" i="12"/>
  <c r="AL17" i="12"/>
  <c r="AN7" i="12"/>
  <c r="AN12" i="12" s="1"/>
  <c r="AN15" i="12" s="1"/>
  <c r="AM14" i="12"/>
  <c r="AN10" i="11"/>
  <c r="AN15" i="11" s="1"/>
  <c r="AL23" i="11"/>
  <c r="AM17" i="11"/>
  <c r="AM20" i="11"/>
  <c r="AM21" i="11"/>
  <c r="AM22" i="11"/>
  <c r="AM16" i="11"/>
  <c r="AM18" i="11"/>
  <c r="AM19" i="11"/>
  <c r="AJ10" i="6"/>
  <c r="AJ22" i="6"/>
  <c r="AK22" i="6"/>
  <c r="AK3" i="6"/>
  <c r="AI16" i="5"/>
  <c r="AL16" i="6" s="1"/>
  <c r="AL4" i="6" s="1"/>
  <c r="AI21" i="5"/>
  <c r="AL21" i="6" s="1"/>
  <c r="AL9" i="6" s="1"/>
  <c r="AI20" i="5"/>
  <c r="AL20" i="6" s="1"/>
  <c r="AL8" i="6" s="1"/>
  <c r="AI19" i="5"/>
  <c r="AL19" i="6" s="1"/>
  <c r="AL7" i="6" s="1"/>
  <c r="AI18" i="5"/>
  <c r="AL18" i="6" s="1"/>
  <c r="AL6" i="6" s="1"/>
  <c r="AI17" i="5"/>
  <c r="AL17" i="6" s="1"/>
  <c r="AL5" i="6" s="1"/>
  <c r="AI15" i="5"/>
  <c r="AL15" i="6" s="1"/>
  <c r="AH22" i="5"/>
  <c r="AJ10" i="5"/>
  <c r="AJ14" i="5" s="1"/>
  <c r="AM14" i="6" s="1"/>
  <c r="C46" i="1"/>
  <c r="C37" i="6" s="1"/>
  <c r="D45" i="1"/>
  <c r="W5" i="78" l="1"/>
  <c r="DF25" i="44"/>
  <c r="G25" i="44"/>
  <c r="G24" i="45"/>
  <c r="DF24" i="45"/>
  <c r="DF13" i="45"/>
  <c r="G13" i="45"/>
  <c r="G19" i="45"/>
  <c r="DF19" i="45"/>
  <c r="G27" i="45"/>
  <c r="DF27" i="45"/>
  <c r="DF26" i="45"/>
  <c r="G26" i="45"/>
  <c r="G10" i="44"/>
  <c r="DF10" i="44"/>
  <c r="DF16" i="43"/>
  <c r="G16" i="43"/>
  <c r="DF21" i="45"/>
  <c r="G21" i="45"/>
  <c r="DF28" i="45"/>
  <c r="G28" i="45"/>
  <c r="G7" i="44"/>
  <c r="DF7" i="44"/>
  <c r="G8" i="44"/>
  <c r="DF8" i="44"/>
  <c r="DF22" i="44"/>
  <c r="G22" i="44"/>
  <c r="G6" i="44"/>
  <c r="DF6" i="44"/>
  <c r="DF12" i="45"/>
  <c r="G12" i="45"/>
  <c r="DF14" i="45"/>
  <c r="G14" i="45"/>
  <c r="DF9" i="44"/>
  <c r="G9" i="44"/>
  <c r="F11" i="45"/>
  <c r="DP17" i="34"/>
  <c r="Q17" i="34"/>
  <c r="DO9" i="35"/>
  <c r="P9" i="35"/>
  <c r="I20" i="41"/>
  <c r="DH20" i="41"/>
  <c r="DJ23" i="40"/>
  <c r="K23" i="40"/>
  <c r="Q15" i="33"/>
  <c r="DP15" i="33"/>
  <c r="L21" i="39"/>
  <c r="DK21" i="39"/>
  <c r="L16" i="38"/>
  <c r="DK16" i="38"/>
  <c r="DK30" i="38" s="1"/>
  <c r="DN29" i="33"/>
  <c r="Y15" i="24"/>
  <c r="DX15" i="24"/>
  <c r="DN27" i="36"/>
  <c r="O27" i="36"/>
  <c r="F15" i="45"/>
  <c r="DF15" i="45" s="1"/>
  <c r="DM16" i="36"/>
  <c r="N16" i="36"/>
  <c r="I19" i="41"/>
  <c r="DH19" i="41"/>
  <c r="DG30" i="41"/>
  <c r="DG15" i="43"/>
  <c r="H15" i="43"/>
  <c r="DN18" i="35"/>
  <c r="DN30" i="35" s="1"/>
  <c r="O18" i="35"/>
  <c r="DQ26" i="32"/>
  <c r="R26" i="32"/>
  <c r="M10" i="37"/>
  <c r="DL10" i="37"/>
  <c r="DN12" i="36"/>
  <c r="O12" i="36"/>
  <c r="DV18" i="26"/>
  <c r="W18" i="26"/>
  <c r="Q13" i="33"/>
  <c r="DP13" i="33"/>
  <c r="DP30" i="32"/>
  <c r="DW4" i="23"/>
  <c r="DW29" i="23" s="1"/>
  <c r="W29" i="23"/>
  <c r="X4" i="23"/>
  <c r="Y14" i="24"/>
  <c r="DX14" i="24"/>
  <c r="T16" i="30"/>
  <c r="DS16" i="30"/>
  <c r="G6" i="43"/>
  <c r="O14" i="36"/>
  <c r="DN14" i="36"/>
  <c r="AD4" i="17"/>
  <c r="AC29" i="17"/>
  <c r="Q16" i="33"/>
  <c r="DP16" i="33"/>
  <c r="DO19" i="35"/>
  <c r="P19" i="35"/>
  <c r="G11" i="44"/>
  <c r="F11" i="44"/>
  <c r="DF11" i="44" s="1"/>
  <c r="Q24" i="34"/>
  <c r="DP24" i="34"/>
  <c r="W19" i="27"/>
  <c r="DV19" i="27"/>
  <c r="S8" i="32"/>
  <c r="DR8" i="32"/>
  <c r="DH12" i="42"/>
  <c r="I12" i="42"/>
  <c r="Y13" i="24"/>
  <c r="DX13" i="24"/>
  <c r="G16" i="42"/>
  <c r="G5" i="43"/>
  <c r="DP4" i="31"/>
  <c r="DP29" i="31" s="1"/>
  <c r="P29" i="31"/>
  <c r="Q4" i="31"/>
  <c r="J16" i="40"/>
  <c r="DI16" i="40"/>
  <c r="S25" i="31"/>
  <c r="DR25" i="31"/>
  <c r="DR30" i="31" s="1"/>
  <c r="DG12" i="43"/>
  <c r="H12" i="43"/>
  <c r="L20" i="39"/>
  <c r="DK20" i="39"/>
  <c r="U7" i="28"/>
  <c r="DT7" i="28"/>
  <c r="DX25" i="24"/>
  <c r="Y25" i="24"/>
  <c r="DW30" i="24"/>
  <c r="DR24" i="32"/>
  <c r="S24" i="32"/>
  <c r="DX26" i="25"/>
  <c r="Y26" i="25"/>
  <c r="DO14" i="35"/>
  <c r="P14" i="35"/>
  <c r="DF30" i="42"/>
  <c r="O4" i="34"/>
  <c r="N29" i="34"/>
  <c r="DN4" i="34"/>
  <c r="DN29" i="34" s="1"/>
  <c r="DT11" i="30"/>
  <c r="U11" i="30"/>
  <c r="K25" i="39"/>
  <c r="DJ25" i="39"/>
  <c r="DH16" i="41"/>
  <c r="DH30" i="41" s="1"/>
  <c r="I16" i="41"/>
  <c r="AB4" i="19"/>
  <c r="AA29" i="19"/>
  <c r="W17" i="26"/>
  <c r="DV17" i="26"/>
  <c r="R17" i="33"/>
  <c r="DQ17" i="33"/>
  <c r="DQ16" i="32"/>
  <c r="DQ30" i="32" s="1"/>
  <c r="R16" i="32"/>
  <c r="P23" i="35"/>
  <c r="DO23" i="35"/>
  <c r="DW23" i="26"/>
  <c r="X23" i="26"/>
  <c r="P6" i="34"/>
  <c r="DO6" i="34"/>
  <c r="T7" i="30"/>
  <c r="DS7" i="30"/>
  <c r="DT25" i="28"/>
  <c r="U25" i="28"/>
  <c r="L15" i="39"/>
  <c r="DK15" i="39"/>
  <c r="DS20" i="31"/>
  <c r="T20" i="31"/>
  <c r="V25" i="27"/>
  <c r="DU25" i="27"/>
  <c r="DU30" i="27" s="1"/>
  <c r="DW6" i="25"/>
  <c r="X6" i="25"/>
  <c r="DH23" i="42"/>
  <c r="I23" i="42"/>
  <c r="G25" i="43"/>
  <c r="F17" i="43"/>
  <c r="DF17" i="43" s="1"/>
  <c r="G18" i="44"/>
  <c r="K8" i="40"/>
  <c r="DJ8" i="40"/>
  <c r="V9" i="27"/>
  <c r="DU9" i="27"/>
  <c r="Q14" i="33"/>
  <c r="DP14" i="33"/>
  <c r="Q25" i="33"/>
  <c r="DP25" i="33"/>
  <c r="DP6" i="33"/>
  <c r="Q6" i="33"/>
  <c r="DV16" i="26"/>
  <c r="DV30" i="26" s="1"/>
  <c r="W16" i="26"/>
  <c r="DO18" i="33"/>
  <c r="DO30" i="33" s="1"/>
  <c r="P18" i="33"/>
  <c r="U25" i="30"/>
  <c r="DT25" i="30"/>
  <c r="DH24" i="42"/>
  <c r="I24" i="42"/>
  <c r="DG11" i="43"/>
  <c r="H11" i="43"/>
  <c r="P26" i="35"/>
  <c r="DO26" i="35"/>
  <c r="U19" i="28"/>
  <c r="DT19" i="28"/>
  <c r="L26" i="39"/>
  <c r="DK26" i="39"/>
  <c r="DO4" i="33"/>
  <c r="O29" i="33"/>
  <c r="P4" i="33"/>
  <c r="AI29" i="60"/>
  <c r="AJ7" i="60"/>
  <c r="DL19" i="37"/>
  <c r="M19" i="37"/>
  <c r="DS6" i="30"/>
  <c r="T6" i="30"/>
  <c r="DI11" i="40"/>
  <c r="J11" i="40"/>
  <c r="DS17" i="31"/>
  <c r="T17" i="31"/>
  <c r="Y19" i="24"/>
  <c r="DX19" i="24"/>
  <c r="DP10" i="33"/>
  <c r="Q10" i="33"/>
  <c r="DF4" i="42"/>
  <c r="DF29" i="42" s="1"/>
  <c r="F29" i="42"/>
  <c r="R27" i="33"/>
  <c r="DQ27" i="33"/>
  <c r="V10" i="27"/>
  <c r="DU10" i="27"/>
  <c r="U29" i="25"/>
  <c r="V4" i="25"/>
  <c r="DU4" i="25"/>
  <c r="DU29" i="25" s="1"/>
  <c r="DH13" i="42"/>
  <c r="I13" i="42"/>
  <c r="Q5" i="32"/>
  <c r="DP5" i="32"/>
  <c r="DP29" i="32" s="1"/>
  <c r="P29" i="32"/>
  <c r="W26" i="27"/>
  <c r="DV26" i="27"/>
  <c r="F20" i="45"/>
  <c r="DF20" i="45" s="1"/>
  <c r="DX21" i="24"/>
  <c r="Y21" i="24"/>
  <c r="T15" i="31"/>
  <c r="DS15" i="31"/>
  <c r="T5" i="30"/>
  <c r="DS5" i="30"/>
  <c r="T22" i="30"/>
  <c r="DS22" i="30"/>
  <c r="DS30" i="30" s="1"/>
  <c r="I17" i="42"/>
  <c r="DH17" i="42"/>
  <c r="K20" i="40"/>
  <c r="DJ20" i="40"/>
  <c r="Y22" i="24"/>
  <c r="DX22" i="24"/>
  <c r="I14" i="41"/>
  <c r="DH14" i="41"/>
  <c r="S28" i="32"/>
  <c r="DR28" i="32"/>
  <c r="O11" i="36"/>
  <c r="DN11" i="36"/>
  <c r="T4" i="27"/>
  <c r="DS4" i="27"/>
  <c r="DS29" i="27" s="1"/>
  <c r="S29" i="27"/>
  <c r="G24" i="44"/>
  <c r="DP21" i="33"/>
  <c r="Q21" i="33"/>
  <c r="U20" i="28"/>
  <c r="DT20" i="28"/>
  <c r="K7" i="39"/>
  <c r="DJ7" i="39"/>
  <c r="DH13" i="41"/>
  <c r="I13" i="41"/>
  <c r="V24" i="28"/>
  <c r="DU24" i="28"/>
  <c r="P5" i="33"/>
  <c r="DO5" i="33"/>
  <c r="W20" i="27"/>
  <c r="DV20" i="27"/>
  <c r="V23" i="28"/>
  <c r="DU23" i="28"/>
  <c r="K18" i="39"/>
  <c r="DJ18" i="39"/>
  <c r="DJ30" i="39" s="1"/>
  <c r="I29" i="38"/>
  <c r="J4" i="38"/>
  <c r="DI4" i="38"/>
  <c r="DI29" i="38" s="1"/>
  <c r="R23" i="33"/>
  <c r="DQ23" i="33"/>
  <c r="N25" i="36"/>
  <c r="DM25" i="36"/>
  <c r="I7" i="41"/>
  <c r="DH7" i="41"/>
  <c r="DH10" i="41"/>
  <c r="I10" i="41"/>
  <c r="Y12" i="25"/>
  <c r="DX12" i="25"/>
  <c r="T26" i="31"/>
  <c r="DS26" i="31"/>
  <c r="X16" i="25"/>
  <c r="DW16" i="25"/>
  <c r="DW30" i="25" s="1"/>
  <c r="V17" i="28"/>
  <c r="DU17" i="28"/>
  <c r="X28" i="26"/>
  <c r="DW28" i="26"/>
  <c r="U8" i="30"/>
  <c r="DT8" i="30"/>
  <c r="P24" i="35"/>
  <c r="DO24" i="35"/>
  <c r="F23" i="45"/>
  <c r="DF23" i="45" s="1"/>
  <c r="DL30" i="36"/>
  <c r="DV14" i="27"/>
  <c r="W14" i="27"/>
  <c r="DI6" i="41"/>
  <c r="J6" i="41"/>
  <c r="Q26" i="33"/>
  <c r="DP26" i="33"/>
  <c r="T19" i="31"/>
  <c r="DS19" i="31"/>
  <c r="DK14" i="39"/>
  <c r="L14" i="39"/>
  <c r="T10" i="30"/>
  <c r="DS10" i="30"/>
  <c r="DS24" i="31"/>
  <c r="T24" i="31"/>
  <c r="DM26" i="37"/>
  <c r="N26" i="37"/>
  <c r="J25" i="40"/>
  <c r="DI25" i="40"/>
  <c r="L18" i="37"/>
  <c r="DK18" i="37"/>
  <c r="DK30" i="37" s="1"/>
  <c r="K29" i="37"/>
  <c r="I11" i="42"/>
  <c r="DH11" i="42"/>
  <c r="N9" i="37"/>
  <c r="DM9" i="37"/>
  <c r="DJ5" i="39"/>
  <c r="K5" i="39"/>
  <c r="L29" i="35"/>
  <c r="M4" i="35"/>
  <c r="DL4" i="35"/>
  <c r="DL29" i="35" s="1"/>
  <c r="DW19" i="26"/>
  <c r="X19" i="26"/>
  <c r="F16" i="44"/>
  <c r="DF16" i="44" s="1"/>
  <c r="DZ30" i="23"/>
  <c r="B13" i="47"/>
  <c r="C13" i="46"/>
  <c r="D13" i="46" s="1"/>
  <c r="E13" i="46" s="1"/>
  <c r="F13" i="46" s="1"/>
  <c r="DF13" i="46" s="1"/>
  <c r="B21" i="47"/>
  <c r="C21" i="46"/>
  <c r="D21" i="46" s="1"/>
  <c r="E21" i="46" s="1"/>
  <c r="F21" i="46" s="1"/>
  <c r="B24" i="47"/>
  <c r="C24" i="46"/>
  <c r="D24" i="46" s="1"/>
  <c r="E24" i="46" s="1"/>
  <c r="F24" i="46" s="1"/>
  <c r="DF24" i="46" s="1"/>
  <c r="DI14" i="43"/>
  <c r="J14" i="43"/>
  <c r="CA14" i="59"/>
  <c r="CA14" i="58"/>
  <c r="CA14" i="57"/>
  <c r="CA14" i="56"/>
  <c r="CA14" i="55"/>
  <c r="CA14" i="54"/>
  <c r="CA14" i="53"/>
  <c r="CA14" i="52"/>
  <c r="CA14" i="50"/>
  <c r="CA14" i="51"/>
  <c r="CA14" i="48"/>
  <c r="CA14" i="49"/>
  <c r="CA14" i="47"/>
  <c r="CA14" i="46"/>
  <c r="CA14" i="45"/>
  <c r="CA14" i="44"/>
  <c r="CA14" i="42"/>
  <c r="CA14" i="41"/>
  <c r="CA14" i="40"/>
  <c r="CA14" i="43"/>
  <c r="CA14" i="37"/>
  <c r="CA14" i="39"/>
  <c r="CA14" i="38"/>
  <c r="CA14" i="36"/>
  <c r="CA14" i="34"/>
  <c r="CA14" i="32"/>
  <c r="CA14" i="35"/>
  <c r="CA14" i="33"/>
  <c r="CA14" i="26"/>
  <c r="CA14" i="27"/>
  <c r="CA14" i="25"/>
  <c r="CA14" i="31"/>
  <c r="CA14" i="24"/>
  <c r="CA14" i="30"/>
  <c r="CA14" i="28"/>
  <c r="CA14" i="23"/>
  <c r="EA14" i="23" s="1"/>
  <c r="CA14" i="19"/>
  <c r="EA14" i="19" s="1"/>
  <c r="CA14" i="22"/>
  <c r="EA14" i="22" s="1"/>
  <c r="CA14" i="18"/>
  <c r="EA14" i="18" s="1"/>
  <c r="CA14" i="21"/>
  <c r="EA14" i="21" s="1"/>
  <c r="CA14" i="20"/>
  <c r="EA14" i="20" s="1"/>
  <c r="CA14" i="17"/>
  <c r="EA14" i="17" s="1"/>
  <c r="CA14" i="60"/>
  <c r="EA14" i="60" s="1"/>
  <c r="DI22" i="42"/>
  <c r="J22" i="42"/>
  <c r="AC24" i="23"/>
  <c r="AB8" i="24"/>
  <c r="DL22" i="39"/>
  <c r="M22" i="39"/>
  <c r="DW27" i="28"/>
  <c r="X27" i="28"/>
  <c r="S27" i="34"/>
  <c r="DR27" i="34"/>
  <c r="AF19" i="18"/>
  <c r="AC8" i="23"/>
  <c r="DV22" i="28"/>
  <c r="W22" i="28"/>
  <c r="Z10" i="25"/>
  <c r="DY10" i="25"/>
  <c r="DN14" i="37"/>
  <c r="O14" i="37"/>
  <c r="DQ12" i="35"/>
  <c r="R12" i="35"/>
  <c r="DT5" i="31"/>
  <c r="U5" i="31"/>
  <c r="AB18" i="23"/>
  <c r="AE28" i="21"/>
  <c r="S23" i="34"/>
  <c r="DR23" i="34"/>
  <c r="V21" i="31"/>
  <c r="DU21" i="31"/>
  <c r="S22" i="33"/>
  <c r="DR22" i="33"/>
  <c r="J28" i="42"/>
  <c r="DI28" i="42"/>
  <c r="CA7" i="59"/>
  <c r="CA7" i="58"/>
  <c r="CA7" i="57"/>
  <c r="CA7" i="56"/>
  <c r="CA7" i="55"/>
  <c r="CA7" i="54"/>
  <c r="CA7" i="52"/>
  <c r="CA7" i="53"/>
  <c r="CA7" i="50"/>
  <c r="CA7" i="51"/>
  <c r="CA7" i="49"/>
  <c r="CA7" i="48"/>
  <c r="CA7" i="47"/>
  <c r="CA7" i="45"/>
  <c r="CA7" i="44"/>
  <c r="CA7" i="46"/>
  <c r="CA7" i="42"/>
  <c r="CA7" i="40"/>
  <c r="CA7" i="43"/>
  <c r="CA7" i="41"/>
  <c r="CA7" i="39"/>
  <c r="CA7" i="38"/>
  <c r="CA7" i="37"/>
  <c r="CA7" i="36"/>
  <c r="CA7" i="35"/>
  <c r="CA7" i="33"/>
  <c r="CA7" i="34"/>
  <c r="CA7" i="31"/>
  <c r="CA7" i="30"/>
  <c r="CA7" i="28"/>
  <c r="CA7" i="32"/>
  <c r="CA7" i="24"/>
  <c r="CA7" i="27"/>
  <c r="CA7" i="26"/>
  <c r="CA7" i="25"/>
  <c r="CA7" i="18"/>
  <c r="EA7" i="18" s="1"/>
  <c r="CA7" i="21"/>
  <c r="EA7" i="21" s="1"/>
  <c r="CA7" i="20"/>
  <c r="EA7" i="20" s="1"/>
  <c r="CA7" i="19"/>
  <c r="EA7" i="19" s="1"/>
  <c r="CA7" i="23"/>
  <c r="CA7" i="22"/>
  <c r="EA7" i="22" s="1"/>
  <c r="CA7" i="17"/>
  <c r="EA7" i="17" s="1"/>
  <c r="CA7" i="60"/>
  <c r="EA7" i="60" s="1"/>
  <c r="AD6" i="21"/>
  <c r="AF21" i="19"/>
  <c r="AG28" i="17"/>
  <c r="AB5" i="23"/>
  <c r="AD8" i="22"/>
  <c r="M28" i="40"/>
  <c r="DL28" i="40"/>
  <c r="X22" i="61"/>
  <c r="AF15" i="18"/>
  <c r="W17" i="30"/>
  <c r="DV17" i="30"/>
  <c r="O16" i="37"/>
  <c r="DN16" i="37"/>
  <c r="AF26" i="18"/>
  <c r="AE16" i="20"/>
  <c r="H26" i="45"/>
  <c r="DG26" i="45"/>
  <c r="V9" i="31"/>
  <c r="DU9" i="31"/>
  <c r="AG10" i="17"/>
  <c r="AG14" i="18"/>
  <c r="AB26" i="23"/>
  <c r="AD16" i="21"/>
  <c r="AC17" i="23"/>
  <c r="DY14" i="26"/>
  <c r="Z14" i="26"/>
  <c r="AE26" i="21"/>
  <c r="AE5" i="19"/>
  <c r="Q8" i="36"/>
  <c r="DP8" i="36"/>
  <c r="AE11" i="21"/>
  <c r="AB10" i="23"/>
  <c r="CA25" i="59"/>
  <c r="CA25" i="58"/>
  <c r="CA25" i="57"/>
  <c r="CA25" i="56"/>
  <c r="CA25" i="55"/>
  <c r="CA25" i="53"/>
  <c r="CA25" i="54"/>
  <c r="CA25" i="51"/>
  <c r="CA25" i="52"/>
  <c r="CA25" i="49"/>
  <c r="CA25" i="50"/>
  <c r="CA25" i="48"/>
  <c r="CA25" i="47"/>
  <c r="CA25" i="46"/>
  <c r="CA25" i="44"/>
  <c r="CA25" i="43"/>
  <c r="CA25" i="45"/>
  <c r="CA25" i="42"/>
  <c r="CA25" i="40"/>
  <c r="CA25" i="41"/>
  <c r="CA25" i="37"/>
  <c r="CA25" i="36"/>
  <c r="CA25" i="39"/>
  <c r="CA25" i="38"/>
  <c r="CA25" i="35"/>
  <c r="CA25" i="32"/>
  <c r="CA25" i="33"/>
  <c r="CA25" i="34"/>
  <c r="CA25" i="27"/>
  <c r="CA25" i="26"/>
  <c r="CA25" i="23"/>
  <c r="CA25" i="30"/>
  <c r="CA25" i="25"/>
  <c r="CA25" i="24"/>
  <c r="CA25" i="28"/>
  <c r="CA25" i="31"/>
  <c r="CA25" i="22"/>
  <c r="EA25" i="22" s="1"/>
  <c r="CA25" i="18"/>
  <c r="EA25" i="18" s="1"/>
  <c r="CA25" i="21"/>
  <c r="EA25" i="21" s="1"/>
  <c r="CA25" i="20"/>
  <c r="EA25" i="20" s="1"/>
  <c r="CA25" i="19"/>
  <c r="EA25" i="19" s="1"/>
  <c r="CA25" i="17"/>
  <c r="EA25" i="17" s="1"/>
  <c r="CA25" i="60"/>
  <c r="EA25" i="60" s="1"/>
  <c r="AF22" i="18"/>
  <c r="CA11" i="59"/>
  <c r="CA11" i="58"/>
  <c r="CA11" i="57"/>
  <c r="CA11" i="56"/>
  <c r="CA11" i="54"/>
  <c r="CA11" i="55"/>
  <c r="CA11" i="52"/>
  <c r="CA11" i="53"/>
  <c r="CA11" i="50"/>
  <c r="CA11" i="51"/>
  <c r="CA11" i="48"/>
  <c r="CA11" i="49"/>
  <c r="CA11" i="46"/>
  <c r="CA11" i="45"/>
  <c r="CA11" i="44"/>
  <c r="CA11" i="47"/>
  <c r="CA11" i="43"/>
  <c r="CA11" i="42"/>
  <c r="CA11" i="41"/>
  <c r="CA11" i="40"/>
  <c r="CA11" i="37"/>
  <c r="CA11" i="36"/>
  <c r="CA11" i="39"/>
  <c r="CA11" i="38"/>
  <c r="CA11" i="33"/>
  <c r="CA11" i="34"/>
  <c r="CA11" i="32"/>
  <c r="CA11" i="35"/>
  <c r="CA11" i="30"/>
  <c r="CA11" i="26"/>
  <c r="CA11" i="24"/>
  <c r="CA11" i="31"/>
  <c r="CA11" i="27"/>
  <c r="CA11" i="25"/>
  <c r="CA11" i="28"/>
  <c r="CA11" i="23"/>
  <c r="EA11" i="23" s="1"/>
  <c r="CA11" i="18"/>
  <c r="EA11" i="18" s="1"/>
  <c r="CA11" i="22"/>
  <c r="EA11" i="22" s="1"/>
  <c r="CA11" i="21"/>
  <c r="EA11" i="21" s="1"/>
  <c r="CA11" i="17"/>
  <c r="EA11" i="17" s="1"/>
  <c r="CA11" i="19"/>
  <c r="EA11" i="19" s="1"/>
  <c r="CA11" i="20"/>
  <c r="EA11" i="20" s="1"/>
  <c r="CA11" i="60"/>
  <c r="EA11" i="60" s="1"/>
  <c r="DX10" i="26"/>
  <c r="Y10" i="26"/>
  <c r="AE16" i="18"/>
  <c r="S4" i="32"/>
  <c r="DR4" i="32"/>
  <c r="AE20" i="20"/>
  <c r="AC23" i="23"/>
  <c r="U12" i="32"/>
  <c r="DT12" i="32"/>
  <c r="H10" i="44"/>
  <c r="DG10" i="44"/>
  <c r="H6" i="44"/>
  <c r="DG6" i="44"/>
  <c r="AE8" i="21"/>
  <c r="Z19" i="25"/>
  <c r="DY19" i="25"/>
  <c r="AC11" i="23"/>
  <c r="CA8" i="59"/>
  <c r="CA8" i="58"/>
  <c r="CA8" i="57"/>
  <c r="CA8" i="56"/>
  <c r="CA8" i="55"/>
  <c r="CA8" i="54"/>
  <c r="CA8" i="53"/>
  <c r="CA8" i="52"/>
  <c r="CA8" i="51"/>
  <c r="CA8" i="50"/>
  <c r="CA8" i="49"/>
  <c r="CA8" i="48"/>
  <c r="CA8" i="47"/>
  <c r="CA8" i="46"/>
  <c r="CA8" i="45"/>
  <c r="CA8" i="44"/>
  <c r="CA8" i="41"/>
  <c r="CA8" i="40"/>
  <c r="CA8" i="43"/>
  <c r="CA8" i="42"/>
  <c r="CA8" i="38"/>
  <c r="CA8" i="37"/>
  <c r="CA8" i="36"/>
  <c r="CA8" i="39"/>
  <c r="CA8" i="35"/>
  <c r="CA8" i="34"/>
  <c r="CA8" i="33"/>
  <c r="CA8" i="28"/>
  <c r="CA8" i="32"/>
  <c r="CA8" i="25"/>
  <c r="CA8" i="24"/>
  <c r="EA8" i="24" s="1"/>
  <c r="CA8" i="27"/>
  <c r="CA8" i="26"/>
  <c r="CA8" i="31"/>
  <c r="CA8" i="30"/>
  <c r="CA8" i="20"/>
  <c r="EA8" i="20" s="1"/>
  <c r="CA8" i="19"/>
  <c r="EA8" i="19" s="1"/>
  <c r="CA8" i="23"/>
  <c r="EA8" i="23" s="1"/>
  <c r="CA8" i="21"/>
  <c r="EA8" i="21" s="1"/>
  <c r="CA8" i="17"/>
  <c r="EA8" i="17" s="1"/>
  <c r="CA8" i="22"/>
  <c r="EA8" i="22" s="1"/>
  <c r="CA8" i="18"/>
  <c r="EA8" i="18" s="1"/>
  <c r="CA8" i="60"/>
  <c r="EA8" i="60" s="1"/>
  <c r="DU12" i="31"/>
  <c r="V12" i="31"/>
  <c r="AB9" i="24"/>
  <c r="CA17" i="59"/>
  <c r="CA17" i="58"/>
  <c r="CA17" i="56"/>
  <c r="CA17" i="57"/>
  <c r="CA17" i="55"/>
  <c r="CA17" i="53"/>
  <c r="CA17" i="54"/>
  <c r="CA17" i="52"/>
  <c r="CA17" i="50"/>
  <c r="CA17" i="51"/>
  <c r="CA17" i="49"/>
  <c r="CA17" i="48"/>
  <c r="CA17" i="44"/>
  <c r="CA17" i="47"/>
  <c r="CA17" i="45"/>
  <c r="CA17" i="46"/>
  <c r="CA17" i="43"/>
  <c r="CA17" i="42"/>
  <c r="CA17" i="41"/>
  <c r="CA17" i="40"/>
  <c r="CA17" i="38"/>
  <c r="CA17" i="37"/>
  <c r="CA17" i="36"/>
  <c r="CA17" i="39"/>
  <c r="CA17" i="33"/>
  <c r="CA17" i="35"/>
  <c r="CA17" i="34"/>
  <c r="CA17" i="27"/>
  <c r="CA17" i="24"/>
  <c r="CA17" i="25"/>
  <c r="CA17" i="32"/>
  <c r="CA17" i="31"/>
  <c r="CA17" i="30"/>
  <c r="CA17" i="28"/>
  <c r="CA17" i="26"/>
  <c r="CA17" i="22"/>
  <c r="EA17" i="22" s="1"/>
  <c r="CA17" i="20"/>
  <c r="EA17" i="20" s="1"/>
  <c r="CA17" i="19"/>
  <c r="EA17" i="19" s="1"/>
  <c r="CA17" i="18"/>
  <c r="EA17" i="18" s="1"/>
  <c r="CA17" i="23"/>
  <c r="EA17" i="23" s="1"/>
  <c r="CA17" i="21"/>
  <c r="EA17" i="21" s="1"/>
  <c r="CA17" i="17"/>
  <c r="EA17" i="17" s="1"/>
  <c r="CA17" i="60"/>
  <c r="EA17" i="60" s="1"/>
  <c r="I27" i="44"/>
  <c r="DH27" i="44"/>
  <c r="AC5" i="22"/>
  <c r="DV9" i="28"/>
  <c r="W9" i="28"/>
  <c r="T18" i="32"/>
  <c r="DS18" i="32"/>
  <c r="CA13" i="59"/>
  <c r="CA13" i="58"/>
  <c r="CA13" i="57"/>
  <c r="CA13" i="56"/>
  <c r="CA13" i="55"/>
  <c r="CA13" i="54"/>
  <c r="CA13" i="52"/>
  <c r="CA13" i="53"/>
  <c r="CA13" i="51"/>
  <c r="CA13" i="50"/>
  <c r="CA13" i="49"/>
  <c r="CA13" i="48"/>
  <c r="CA13" i="45"/>
  <c r="CA13" i="44"/>
  <c r="CA13" i="47"/>
  <c r="CA13" i="46"/>
  <c r="CA13" i="43"/>
  <c r="CA13" i="42"/>
  <c r="CA13" i="41"/>
  <c r="CA13" i="40"/>
  <c r="CA13" i="39"/>
  <c r="CA13" i="38"/>
  <c r="CA13" i="37"/>
  <c r="CA13" i="36"/>
  <c r="CA13" i="35"/>
  <c r="CA13" i="33"/>
  <c r="CA13" i="34"/>
  <c r="CA13" i="30"/>
  <c r="CA13" i="28"/>
  <c r="CA13" i="32"/>
  <c r="CA13" i="31"/>
  <c r="CA13" i="27"/>
  <c r="CA13" i="26"/>
  <c r="CA13" i="25"/>
  <c r="CA13" i="24"/>
  <c r="CA13" i="20"/>
  <c r="EA13" i="20" s="1"/>
  <c r="CA13" i="23"/>
  <c r="EA13" i="23" s="1"/>
  <c r="CA13" i="17"/>
  <c r="EA13" i="17" s="1"/>
  <c r="CA13" i="22"/>
  <c r="EA13" i="22" s="1"/>
  <c r="CA13" i="19"/>
  <c r="EA13" i="19" s="1"/>
  <c r="CA13" i="18"/>
  <c r="EA13" i="18" s="1"/>
  <c r="CA13" i="21"/>
  <c r="EA13" i="21" s="1"/>
  <c r="CA13" i="60"/>
  <c r="EA13" i="60" s="1"/>
  <c r="AE19" i="20"/>
  <c r="AA14" i="25"/>
  <c r="DZ14" i="25"/>
  <c r="AN8" i="60"/>
  <c r="S19" i="33"/>
  <c r="DR19" i="33"/>
  <c r="DP7" i="35"/>
  <c r="Q7" i="35"/>
  <c r="Y7" i="27"/>
  <c r="DX7" i="27"/>
  <c r="DW22" i="27"/>
  <c r="X22" i="27"/>
  <c r="DY15" i="25"/>
  <c r="Z15" i="25"/>
  <c r="DU19" i="30"/>
  <c r="V19" i="30"/>
  <c r="W4" i="61"/>
  <c r="W4" i="78" s="1"/>
  <c r="T28" i="33"/>
  <c r="DS28" i="33"/>
  <c r="N9" i="39"/>
  <c r="DM9" i="39"/>
  <c r="U28" i="31"/>
  <c r="DT28" i="31"/>
  <c r="L28" i="41"/>
  <c r="DK28" i="41"/>
  <c r="J15" i="42"/>
  <c r="DI15" i="42"/>
  <c r="N5" i="37"/>
  <c r="DM5" i="37"/>
  <c r="DV27" i="30"/>
  <c r="W27" i="30"/>
  <c r="DI4" i="40"/>
  <c r="DI29" i="40" s="1"/>
  <c r="I29" i="40"/>
  <c r="J4" i="40"/>
  <c r="M6" i="39"/>
  <c r="DL6" i="39"/>
  <c r="X15" i="61"/>
  <c r="AN24" i="60"/>
  <c r="N11" i="39"/>
  <c r="DM11" i="39"/>
  <c r="X16" i="61"/>
  <c r="AB27" i="24"/>
  <c r="U11" i="32"/>
  <c r="DT11" i="32"/>
  <c r="L17" i="41"/>
  <c r="DK17" i="41"/>
  <c r="DZ17" i="25"/>
  <c r="AA17" i="25"/>
  <c r="Y8" i="27"/>
  <c r="DX8" i="27"/>
  <c r="Y11" i="26"/>
  <c r="DX11" i="26"/>
  <c r="P11" i="37"/>
  <c r="DO11" i="37"/>
  <c r="DT13" i="32"/>
  <c r="U13" i="32"/>
  <c r="DM4" i="37"/>
  <c r="N4" i="37"/>
  <c r="DI19" i="43"/>
  <c r="J19" i="43"/>
  <c r="AD12" i="22"/>
  <c r="DM18" i="38"/>
  <c r="N18" i="38"/>
  <c r="AG23" i="17"/>
  <c r="DY9" i="26"/>
  <c r="Z9" i="26"/>
  <c r="AB29" i="20"/>
  <c r="AC4" i="20"/>
  <c r="P16" i="35"/>
  <c r="DO16" i="35"/>
  <c r="DN21" i="37"/>
  <c r="O21" i="37"/>
  <c r="AG26" i="17"/>
  <c r="AB12" i="24"/>
  <c r="DM15" i="38"/>
  <c r="N15" i="38"/>
  <c r="X9" i="61"/>
  <c r="AD28" i="22"/>
  <c r="T25" i="32"/>
  <c r="DS25" i="32"/>
  <c r="H8" i="44"/>
  <c r="DG8" i="44"/>
  <c r="DN15" i="37"/>
  <c r="O15" i="37"/>
  <c r="DO6" i="36"/>
  <c r="P6" i="36"/>
  <c r="AF19" i="19"/>
  <c r="AD25" i="21"/>
  <c r="DL12" i="40"/>
  <c r="M12" i="40"/>
  <c r="L26" i="40"/>
  <c r="DK26" i="40"/>
  <c r="AN11" i="60"/>
  <c r="DK24" i="41"/>
  <c r="L24" i="41"/>
  <c r="X23" i="61"/>
  <c r="AF5" i="17"/>
  <c r="AF8" i="20"/>
  <c r="AN9" i="60"/>
  <c r="DZ30" i="60"/>
  <c r="X8" i="28"/>
  <c r="DW8" i="28"/>
  <c r="X27" i="61"/>
  <c r="AC16" i="22"/>
  <c r="AF11" i="20"/>
  <c r="DZ30" i="17"/>
  <c r="AE6" i="18"/>
  <c r="U9" i="32"/>
  <c r="DT9" i="32"/>
  <c r="DZ26" i="24"/>
  <c r="AA26" i="24"/>
  <c r="DL14" i="40"/>
  <c r="M14" i="40"/>
  <c r="R5" i="34"/>
  <c r="DQ5" i="34"/>
  <c r="AG9" i="19"/>
  <c r="I28" i="43"/>
  <c r="DH28" i="43"/>
  <c r="DX25" i="26"/>
  <c r="Y25" i="26"/>
  <c r="DY5" i="25"/>
  <c r="Z5" i="25"/>
  <c r="DZ7" i="24"/>
  <c r="AA7" i="24"/>
  <c r="DT10" i="31"/>
  <c r="U10" i="31"/>
  <c r="AF28" i="18"/>
  <c r="Q23" i="36"/>
  <c r="DP23" i="36"/>
  <c r="AD24" i="22"/>
  <c r="K25" i="41"/>
  <c r="DJ25" i="41"/>
  <c r="DK6" i="40"/>
  <c r="L6" i="40"/>
  <c r="I10" i="43"/>
  <c r="DH10" i="43"/>
  <c r="DH26" i="44"/>
  <c r="I26" i="44"/>
  <c r="B16" i="46"/>
  <c r="C16" i="45"/>
  <c r="D16" i="45" s="1"/>
  <c r="E16" i="45" s="1"/>
  <c r="F16" i="45" s="1"/>
  <c r="DF16" i="45" s="1"/>
  <c r="B27" i="47"/>
  <c r="C27" i="46"/>
  <c r="D27" i="46" s="1"/>
  <c r="E27" i="46" s="1"/>
  <c r="F27" i="46" s="1"/>
  <c r="B4" i="46"/>
  <c r="C4" i="45"/>
  <c r="B11" i="47"/>
  <c r="C11" i="46"/>
  <c r="D11" i="46" s="1"/>
  <c r="E11" i="46" s="1"/>
  <c r="F11" i="46" s="1"/>
  <c r="B25" i="46"/>
  <c r="C25" i="45"/>
  <c r="D25" i="45" s="1"/>
  <c r="E25" i="45" s="1"/>
  <c r="B6" i="46"/>
  <c r="C6" i="45"/>
  <c r="D6" i="45" s="1"/>
  <c r="E6" i="45" s="1"/>
  <c r="F6" i="45" s="1"/>
  <c r="B23" i="47"/>
  <c r="C23" i="46"/>
  <c r="D23" i="46" s="1"/>
  <c r="E23" i="46" s="1"/>
  <c r="F23" i="46" s="1"/>
  <c r="DF23" i="46" s="1"/>
  <c r="B9" i="47"/>
  <c r="C9" i="46"/>
  <c r="B22" i="46"/>
  <c r="C22" i="45"/>
  <c r="D22" i="45" s="1"/>
  <c r="E22" i="45" s="1"/>
  <c r="F22" i="45" s="1"/>
  <c r="DF22" i="45" s="1"/>
  <c r="B18" i="46"/>
  <c r="C18" i="45"/>
  <c r="D18" i="45" s="1"/>
  <c r="E18" i="45" s="1"/>
  <c r="DG27" i="45"/>
  <c r="H27" i="45"/>
  <c r="Y12" i="27"/>
  <c r="DX12" i="27"/>
  <c r="X14" i="61"/>
  <c r="AD7" i="21"/>
  <c r="AN17" i="60"/>
  <c r="AH12" i="17"/>
  <c r="AF27" i="20"/>
  <c r="AC12" i="23"/>
  <c r="AG9" i="17"/>
  <c r="AG19" i="17"/>
  <c r="DN24" i="38"/>
  <c r="O24" i="38"/>
  <c r="AE7" i="20"/>
  <c r="DK5" i="40"/>
  <c r="L5" i="40"/>
  <c r="DP6" i="35"/>
  <c r="Q6" i="35"/>
  <c r="V8" i="31"/>
  <c r="DU8" i="31"/>
  <c r="DT27" i="32"/>
  <c r="U27" i="32"/>
  <c r="DT6" i="31"/>
  <c r="U6" i="31"/>
  <c r="DY21" i="26"/>
  <c r="Z21" i="26"/>
  <c r="R27" i="35"/>
  <c r="DQ27" i="35"/>
  <c r="X7" i="61"/>
  <c r="K26" i="42"/>
  <c r="DJ26" i="42"/>
  <c r="AF23" i="20"/>
  <c r="DY13" i="26"/>
  <c r="Z13" i="26"/>
  <c r="DY18" i="25"/>
  <c r="Z18" i="25"/>
  <c r="K22" i="41"/>
  <c r="DJ22" i="41"/>
  <c r="DX13" i="27"/>
  <c r="Y13" i="27"/>
  <c r="AB24" i="24"/>
  <c r="DG22" i="44"/>
  <c r="H22" i="44"/>
  <c r="DY25" i="25"/>
  <c r="Z25" i="25"/>
  <c r="AG7" i="18"/>
  <c r="DZ23" i="25"/>
  <c r="AA23" i="25"/>
  <c r="P23" i="37"/>
  <c r="DO23" i="37"/>
  <c r="AC10" i="22"/>
  <c r="X19" i="61"/>
  <c r="X6" i="27"/>
  <c r="DW6" i="27"/>
  <c r="DI21" i="42"/>
  <c r="J21" i="42"/>
  <c r="J24" i="43"/>
  <c r="DI24" i="43"/>
  <c r="DS9" i="33"/>
  <c r="T9" i="33"/>
  <c r="M13" i="40"/>
  <c r="DL13" i="40"/>
  <c r="DT16" i="31"/>
  <c r="U16" i="31"/>
  <c r="DU20" i="30"/>
  <c r="V20" i="30"/>
  <c r="X25" i="61"/>
  <c r="DX6" i="26"/>
  <c r="Y6" i="26"/>
  <c r="CA26" i="59"/>
  <c r="CA26" i="58"/>
  <c r="CA26" i="57"/>
  <c r="CA26" i="56"/>
  <c r="CA26" i="55"/>
  <c r="CA26" i="54"/>
  <c r="CA26" i="53"/>
  <c r="CA26" i="51"/>
  <c r="CA26" i="52"/>
  <c r="CA26" i="50"/>
  <c r="CA26" i="49"/>
  <c r="CA26" i="48"/>
  <c r="CA26" i="47"/>
  <c r="CA26" i="46"/>
  <c r="CA26" i="45"/>
  <c r="CA26" i="44"/>
  <c r="CA26" i="43"/>
  <c r="CA26" i="41"/>
  <c r="CA26" i="42"/>
  <c r="CA26" i="40"/>
  <c r="CA26" i="39"/>
  <c r="CA26" i="38"/>
  <c r="CA26" i="37"/>
  <c r="CA26" i="36"/>
  <c r="CA26" i="34"/>
  <c r="CA26" i="32"/>
  <c r="CA26" i="35"/>
  <c r="CA26" i="33"/>
  <c r="CA26" i="30"/>
  <c r="CA26" i="25"/>
  <c r="CA26" i="24"/>
  <c r="CA26" i="23"/>
  <c r="EA26" i="23" s="1"/>
  <c r="CA26" i="28"/>
  <c r="CA26" i="26"/>
  <c r="CA26" i="31"/>
  <c r="CA26" i="27"/>
  <c r="CA26" i="22"/>
  <c r="EA26" i="22" s="1"/>
  <c r="CA26" i="18"/>
  <c r="EA26" i="18" s="1"/>
  <c r="CA26" i="19"/>
  <c r="EA26" i="19" s="1"/>
  <c r="CA26" i="17"/>
  <c r="EA26" i="17" s="1"/>
  <c r="CA26" i="21"/>
  <c r="EA26" i="21" s="1"/>
  <c r="CA26" i="20"/>
  <c r="EA26" i="20" s="1"/>
  <c r="CA26" i="60"/>
  <c r="EA26" i="60" s="1"/>
  <c r="AG15" i="17"/>
  <c r="DQ20" i="35"/>
  <c r="R20" i="35"/>
  <c r="Q20" i="36"/>
  <c r="DP20" i="36"/>
  <c r="H12" i="45"/>
  <c r="DG12" i="45"/>
  <c r="DK8" i="41"/>
  <c r="L8" i="41"/>
  <c r="AN21" i="60"/>
  <c r="AD15" i="22"/>
  <c r="AF14" i="19"/>
  <c r="X17" i="61"/>
  <c r="R13" i="34"/>
  <c r="DQ13" i="34"/>
  <c r="DU21" i="30"/>
  <c r="V21" i="30"/>
  <c r="AD19" i="22"/>
  <c r="X13" i="61"/>
  <c r="DI20" i="42"/>
  <c r="J20" i="42"/>
  <c r="U7" i="31"/>
  <c r="DT7" i="31"/>
  <c r="AC9" i="23"/>
  <c r="Q22" i="35"/>
  <c r="DP22" i="35"/>
  <c r="DZ11" i="25"/>
  <c r="AA11" i="25"/>
  <c r="AN23" i="60"/>
  <c r="M29" i="36"/>
  <c r="DM4" i="36"/>
  <c r="DM29" i="36" s="1"/>
  <c r="N4" i="36"/>
  <c r="U14" i="32"/>
  <c r="DT14" i="32"/>
  <c r="AH25" i="17"/>
  <c r="AF6" i="17"/>
  <c r="DQ15" i="34"/>
  <c r="R15" i="34"/>
  <c r="AC25" i="22"/>
  <c r="AE10" i="20"/>
  <c r="DU13" i="31"/>
  <c r="V13" i="31"/>
  <c r="R25" i="34"/>
  <c r="DQ25" i="34"/>
  <c r="AM22" i="60"/>
  <c r="Y28" i="27"/>
  <c r="DX28" i="27"/>
  <c r="DQ15" i="35"/>
  <c r="R15" i="35"/>
  <c r="DS24" i="33"/>
  <c r="T24" i="33"/>
  <c r="CA6" i="59"/>
  <c r="CA6" i="58"/>
  <c r="CA6" i="57"/>
  <c r="CA6" i="56"/>
  <c r="CA6" i="54"/>
  <c r="CA6" i="55"/>
  <c r="CA6" i="53"/>
  <c r="CA6" i="52"/>
  <c r="CA6" i="50"/>
  <c r="CA6" i="51"/>
  <c r="CA6" i="48"/>
  <c r="CA6" i="49"/>
  <c r="CA6" i="46"/>
  <c r="CA6" i="47"/>
  <c r="CA6" i="45"/>
  <c r="CA6" i="44"/>
  <c r="CA6" i="40"/>
  <c r="CA6" i="43"/>
  <c r="CA6" i="41"/>
  <c r="CA6" i="42"/>
  <c r="CA6" i="38"/>
  <c r="CA6" i="39"/>
  <c r="CA6" i="37"/>
  <c r="CA6" i="36"/>
  <c r="CA6" i="34"/>
  <c r="CA6" i="35"/>
  <c r="CA6" i="33"/>
  <c r="CA6" i="32"/>
  <c r="CA6" i="27"/>
  <c r="CA6" i="25"/>
  <c r="CA6" i="24"/>
  <c r="CA6" i="30"/>
  <c r="CA6" i="26"/>
  <c r="CA6" i="31"/>
  <c r="CA6" i="28"/>
  <c r="CA6" i="19"/>
  <c r="EA6" i="19" s="1"/>
  <c r="CA6" i="23"/>
  <c r="CA6" i="22"/>
  <c r="EA6" i="22" s="1"/>
  <c r="CA6" i="18"/>
  <c r="EA6" i="18" s="1"/>
  <c r="CA6" i="21"/>
  <c r="EA6" i="21" s="1"/>
  <c r="CA6" i="20"/>
  <c r="EA6" i="20" s="1"/>
  <c r="CA6" i="17"/>
  <c r="EA6" i="17" s="1"/>
  <c r="CA6" i="60"/>
  <c r="EA6" i="60" s="1"/>
  <c r="Z26" i="26"/>
  <c r="DY26" i="26"/>
  <c r="Q21" i="36"/>
  <c r="DP21" i="36"/>
  <c r="DR12" i="34"/>
  <c r="S12" i="34"/>
  <c r="DV10" i="28"/>
  <c r="W10" i="28"/>
  <c r="AD10" i="21"/>
  <c r="DO6" i="37"/>
  <c r="P6" i="37"/>
  <c r="DO27" i="37"/>
  <c r="P27" i="37"/>
  <c r="AG24" i="19"/>
  <c r="AF12" i="20"/>
  <c r="AF11" i="18"/>
  <c r="U20" i="32"/>
  <c r="DT20" i="32"/>
  <c r="AD27" i="22"/>
  <c r="AR6" i="60"/>
  <c r="CA18" i="59"/>
  <c r="CA18" i="58"/>
  <c r="CA18" i="57"/>
  <c r="CA18" i="56"/>
  <c r="CA18" i="55"/>
  <c r="CA18" i="54"/>
  <c r="CA18" i="53"/>
  <c r="CA18" i="52"/>
  <c r="CA18" i="51"/>
  <c r="CA18" i="50"/>
  <c r="CA18" i="49"/>
  <c r="CA18" i="48"/>
  <c r="CA18" i="45"/>
  <c r="CA18" i="44"/>
  <c r="CA18" i="47"/>
  <c r="CA18" i="46"/>
  <c r="CA18" i="43"/>
  <c r="CA18" i="42"/>
  <c r="CA18" i="41"/>
  <c r="CA18" i="40"/>
  <c r="CA18" i="37"/>
  <c r="CA18" i="39"/>
  <c r="CA18" i="38"/>
  <c r="CA18" i="36"/>
  <c r="CA18" i="32"/>
  <c r="CA18" i="35"/>
  <c r="CA18" i="34"/>
  <c r="CA18" i="33"/>
  <c r="CA18" i="25"/>
  <c r="CA18" i="24"/>
  <c r="CA18" i="31"/>
  <c r="CA18" i="30"/>
  <c r="CA18" i="26"/>
  <c r="CA18" i="28"/>
  <c r="CA18" i="27"/>
  <c r="CA18" i="23"/>
  <c r="EA18" i="23" s="1"/>
  <c r="CA18" i="22"/>
  <c r="EA18" i="22" s="1"/>
  <c r="CA18" i="19"/>
  <c r="EA18" i="19" s="1"/>
  <c r="CA18" i="20"/>
  <c r="EA18" i="20" s="1"/>
  <c r="CA18" i="18"/>
  <c r="EA18" i="18" s="1"/>
  <c r="CA18" i="17"/>
  <c r="EA18" i="17" s="1"/>
  <c r="CA18" i="21"/>
  <c r="EA18" i="21" s="1"/>
  <c r="CA18" i="60"/>
  <c r="EA18" i="60" s="1"/>
  <c r="N10" i="38"/>
  <c r="DM10" i="38"/>
  <c r="DJ15" i="41"/>
  <c r="K15" i="41"/>
  <c r="AF13" i="18"/>
  <c r="W12" i="30"/>
  <c r="DV12" i="30"/>
  <c r="DW28" i="28"/>
  <c r="X28" i="28"/>
  <c r="Z22" i="25"/>
  <c r="DY22" i="25"/>
  <c r="AF8" i="18"/>
  <c r="AN12" i="60"/>
  <c r="AC20" i="23"/>
  <c r="DN7" i="37"/>
  <c r="O7" i="37"/>
  <c r="AG28" i="19"/>
  <c r="O11" i="38"/>
  <c r="DN11" i="38"/>
  <c r="AD5" i="21"/>
  <c r="DP13" i="36"/>
  <c r="Q13" i="36"/>
  <c r="DY13" i="25"/>
  <c r="Z13" i="25"/>
  <c r="T11" i="33"/>
  <c r="DS11" i="33"/>
  <c r="CA28" i="59"/>
  <c r="CA28" i="58"/>
  <c r="CA28" i="57"/>
  <c r="CA28" i="56"/>
  <c r="CA28" i="55"/>
  <c r="CA28" i="54"/>
  <c r="CA28" i="53"/>
  <c r="CA28" i="52"/>
  <c r="CA28" i="51"/>
  <c r="CA28" i="49"/>
  <c r="CA28" i="50"/>
  <c r="CA28" i="47"/>
  <c r="CA28" i="48"/>
  <c r="CA28" i="46"/>
  <c r="CA28" i="45"/>
  <c r="CA28" i="44"/>
  <c r="CA28" i="42"/>
  <c r="CA28" i="43"/>
  <c r="CA28" i="41"/>
  <c r="CA28" i="40"/>
  <c r="CA28" i="37"/>
  <c r="CA28" i="39"/>
  <c r="CA28" i="38"/>
  <c r="CA28" i="36"/>
  <c r="CA28" i="35"/>
  <c r="CA28" i="34"/>
  <c r="CA28" i="32"/>
  <c r="CA28" i="33"/>
  <c r="CA28" i="27"/>
  <c r="CA28" i="26"/>
  <c r="CA28" i="25"/>
  <c r="CA28" i="24"/>
  <c r="EA28" i="24" s="1"/>
  <c r="CA28" i="23"/>
  <c r="EA28" i="23" s="1"/>
  <c r="CA28" i="28"/>
  <c r="CA28" i="31"/>
  <c r="CA28" i="30"/>
  <c r="CA28" i="22"/>
  <c r="EA28" i="22" s="1"/>
  <c r="CA28" i="19"/>
  <c r="EA28" i="19" s="1"/>
  <c r="CA28" i="18"/>
  <c r="EA28" i="18" s="1"/>
  <c r="CA28" i="21"/>
  <c r="EA28" i="21" s="1"/>
  <c r="CA28" i="20"/>
  <c r="EA28" i="20" s="1"/>
  <c r="CA28" i="17"/>
  <c r="EA28" i="17" s="1"/>
  <c r="CA28" i="60"/>
  <c r="EA28" i="60" s="1"/>
  <c r="DN22" i="37"/>
  <c r="O22" i="37"/>
  <c r="AD13" i="22"/>
  <c r="S9" i="34"/>
  <c r="DR9" i="34"/>
  <c r="DH18" i="43"/>
  <c r="I18" i="43"/>
  <c r="N13" i="38"/>
  <c r="DM13" i="38"/>
  <c r="AF21" i="18"/>
  <c r="J5" i="42"/>
  <c r="DI5" i="42"/>
  <c r="N6" i="38"/>
  <c r="DM6" i="38"/>
  <c r="CA23" i="59"/>
  <c r="CA23" i="58"/>
  <c r="CA23" i="57"/>
  <c r="CA23" i="56"/>
  <c r="CA23" i="55"/>
  <c r="CA23" i="54"/>
  <c r="CA23" i="53"/>
  <c r="CA23" i="52"/>
  <c r="CA23" i="51"/>
  <c r="CA23" i="50"/>
  <c r="CA23" i="49"/>
  <c r="CA23" i="47"/>
  <c r="CA23" i="48"/>
  <c r="CA23" i="46"/>
  <c r="CA23" i="44"/>
  <c r="CA23" i="45"/>
  <c r="CA23" i="42"/>
  <c r="CA23" i="43"/>
  <c r="CA23" i="41"/>
  <c r="CA23" i="40"/>
  <c r="CA23" i="39"/>
  <c r="CA23" i="38"/>
  <c r="CA23" i="36"/>
  <c r="CA23" i="37"/>
  <c r="CA23" i="35"/>
  <c r="CA23" i="34"/>
  <c r="CA23" i="33"/>
  <c r="CA23" i="26"/>
  <c r="CA23" i="24"/>
  <c r="CA23" i="31"/>
  <c r="CA23" i="28"/>
  <c r="CA23" i="32"/>
  <c r="CA23" i="30"/>
  <c r="CA23" i="27"/>
  <c r="CA23" i="25"/>
  <c r="CA23" i="23"/>
  <c r="EA23" i="23" s="1"/>
  <c r="CA23" i="22"/>
  <c r="EA23" i="22" s="1"/>
  <c r="CA23" i="21"/>
  <c r="EA23" i="21" s="1"/>
  <c r="CA23" i="20"/>
  <c r="EA23" i="20" s="1"/>
  <c r="CA23" i="19"/>
  <c r="EA23" i="19" s="1"/>
  <c r="CA23" i="18"/>
  <c r="EA23" i="18" s="1"/>
  <c r="CA23" i="17"/>
  <c r="EA23" i="17" s="1"/>
  <c r="CA23" i="60"/>
  <c r="EA23" i="60" s="1"/>
  <c r="DN20" i="37"/>
  <c r="O20" i="37"/>
  <c r="DY7" i="25"/>
  <c r="Z7" i="25"/>
  <c r="EA11" i="24"/>
  <c r="AB11" i="24"/>
  <c r="P28" i="37"/>
  <c r="DO28" i="37"/>
  <c r="DL24" i="40"/>
  <c r="M24" i="40"/>
  <c r="DZ30" i="22"/>
  <c r="DZ30" i="19"/>
  <c r="L18" i="40"/>
  <c r="DK18" i="40"/>
  <c r="DT4" i="28"/>
  <c r="DT29" i="28" s="1"/>
  <c r="T29" i="28"/>
  <c r="U4" i="28"/>
  <c r="AF16" i="17"/>
  <c r="AG20" i="17"/>
  <c r="DI9" i="42"/>
  <c r="J9" i="42"/>
  <c r="AG12" i="19"/>
  <c r="DH20" i="44"/>
  <c r="I20" i="44"/>
  <c r="CA21" i="59"/>
  <c r="CA21" i="58"/>
  <c r="CA21" i="57"/>
  <c r="CA21" i="56"/>
  <c r="CA21" i="55"/>
  <c r="CA21" i="54"/>
  <c r="CA21" i="53"/>
  <c r="CA21" i="52"/>
  <c r="CA21" i="51"/>
  <c r="CA21" i="49"/>
  <c r="CA21" i="50"/>
  <c r="CA21" i="48"/>
  <c r="CA21" i="47"/>
  <c r="CA21" i="46"/>
  <c r="CA21" i="44"/>
  <c r="CA21" i="45"/>
  <c r="CA21" i="42"/>
  <c r="CA21" i="40"/>
  <c r="CA21" i="43"/>
  <c r="CA21" i="41"/>
  <c r="CA21" i="39"/>
  <c r="CA21" i="36"/>
  <c r="CA21" i="38"/>
  <c r="CA21" i="37"/>
  <c r="CA21" i="34"/>
  <c r="CA21" i="35"/>
  <c r="CA21" i="33"/>
  <c r="CA21" i="32"/>
  <c r="CA21" i="30"/>
  <c r="CA21" i="28"/>
  <c r="CA21" i="26"/>
  <c r="CA21" i="24"/>
  <c r="CA21" i="23"/>
  <c r="EA21" i="23" s="1"/>
  <c r="CA21" i="31"/>
  <c r="CA21" i="27"/>
  <c r="CA21" i="25"/>
  <c r="CA21" i="21"/>
  <c r="EA21" i="21" s="1"/>
  <c r="CA21" i="20"/>
  <c r="EA21" i="20" s="1"/>
  <c r="CA21" i="17"/>
  <c r="EA21" i="17" s="1"/>
  <c r="CA21" i="18"/>
  <c r="EA21" i="18" s="1"/>
  <c r="CA21" i="22"/>
  <c r="EA21" i="22" s="1"/>
  <c r="CA21" i="19"/>
  <c r="EA21" i="19" s="1"/>
  <c r="CA21" i="60"/>
  <c r="EA21" i="60" s="1"/>
  <c r="DP26" i="36"/>
  <c r="Q26" i="36"/>
  <c r="X11" i="27"/>
  <c r="DW11" i="27"/>
  <c r="AF23" i="18"/>
  <c r="AB22" i="23"/>
  <c r="AE18" i="19"/>
  <c r="Z8" i="26"/>
  <c r="DY8" i="26"/>
  <c r="CA12" i="59"/>
  <c r="CA12" i="58"/>
  <c r="CA12" i="57"/>
  <c r="CA12" i="56"/>
  <c r="CA12" i="54"/>
  <c r="CA12" i="55"/>
  <c r="CA12" i="53"/>
  <c r="CA12" i="52"/>
  <c r="CA12" i="50"/>
  <c r="CA12" i="51"/>
  <c r="CA12" i="48"/>
  <c r="CA12" i="49"/>
  <c r="CA12" i="47"/>
  <c r="CA12" i="46"/>
  <c r="CA12" i="45"/>
  <c r="CA12" i="44"/>
  <c r="CA12" i="43"/>
  <c r="CA12" i="42"/>
  <c r="CA12" i="41"/>
  <c r="CA12" i="40"/>
  <c r="CA12" i="39"/>
  <c r="CA12" i="38"/>
  <c r="CA12" i="37"/>
  <c r="CA12" i="36"/>
  <c r="CA12" i="34"/>
  <c r="CA12" i="35"/>
  <c r="CA12" i="33"/>
  <c r="CA12" i="27"/>
  <c r="CA12" i="32"/>
  <c r="CA12" i="28"/>
  <c r="CA12" i="31"/>
  <c r="CA12" i="30"/>
  <c r="CA12" i="26"/>
  <c r="CA12" i="25"/>
  <c r="CA12" i="24"/>
  <c r="EA12" i="24" s="1"/>
  <c r="CA12" i="22"/>
  <c r="EA12" i="22" s="1"/>
  <c r="CA12" i="19"/>
  <c r="EA12" i="19" s="1"/>
  <c r="CA12" i="21"/>
  <c r="EA12" i="21" s="1"/>
  <c r="CA12" i="20"/>
  <c r="EA12" i="20" s="1"/>
  <c r="CA12" i="23"/>
  <c r="EA12" i="23" s="1"/>
  <c r="CA12" i="18"/>
  <c r="EA12" i="18" s="1"/>
  <c r="CA12" i="17"/>
  <c r="EA12" i="17" s="1"/>
  <c r="CA12" i="60"/>
  <c r="EA12" i="60" s="1"/>
  <c r="Y24" i="27"/>
  <c r="DX24" i="27"/>
  <c r="Y15" i="61"/>
  <c r="AF9" i="20"/>
  <c r="DW16" i="27"/>
  <c r="X16" i="27"/>
  <c r="AD19" i="21"/>
  <c r="DM22" i="38"/>
  <c r="N22" i="38"/>
  <c r="DL27" i="40"/>
  <c r="M27" i="40"/>
  <c r="D4" i="43"/>
  <c r="E4" i="43" s="1"/>
  <c r="C29" i="43"/>
  <c r="B26" i="47"/>
  <c r="C26" i="46"/>
  <c r="D26" i="46" s="1"/>
  <c r="E26" i="46" s="1"/>
  <c r="F26" i="46" s="1"/>
  <c r="B9" i="46"/>
  <c r="C9" i="45"/>
  <c r="D9" i="45" s="1"/>
  <c r="E9" i="45" s="1"/>
  <c r="F9" i="45" s="1"/>
  <c r="B15" i="47"/>
  <c r="C15" i="46"/>
  <c r="D15" i="46" s="1"/>
  <c r="E15" i="46" s="1"/>
  <c r="B8" i="46"/>
  <c r="C8" i="45"/>
  <c r="D8" i="45" s="1"/>
  <c r="E8" i="45" s="1"/>
  <c r="B28" i="47"/>
  <c r="C28" i="46"/>
  <c r="D28" i="46" s="1"/>
  <c r="E28" i="46" s="1"/>
  <c r="B19" i="47"/>
  <c r="C19" i="46"/>
  <c r="D19" i="46" s="1"/>
  <c r="E19" i="46" s="1"/>
  <c r="F19" i="46" s="1"/>
  <c r="B14" i="47"/>
  <c r="C14" i="46"/>
  <c r="D14" i="46" s="1"/>
  <c r="E14" i="46" s="1"/>
  <c r="B17" i="46"/>
  <c r="C17" i="45"/>
  <c r="D17" i="45" s="1"/>
  <c r="E17" i="45" s="1"/>
  <c r="B17" i="47"/>
  <c r="C17" i="46"/>
  <c r="C5" i="44"/>
  <c r="D5" i="44" s="1"/>
  <c r="E5" i="44" s="1"/>
  <c r="B5" i="45"/>
  <c r="DH8" i="43"/>
  <c r="I8" i="43"/>
  <c r="DQ7" i="34"/>
  <c r="R7" i="34"/>
  <c r="AN26" i="60"/>
  <c r="DQ20" i="34"/>
  <c r="R20" i="34"/>
  <c r="DO12" i="37"/>
  <c r="P12" i="37"/>
  <c r="AD26" i="22"/>
  <c r="AE15" i="20"/>
  <c r="DG25" i="44"/>
  <c r="H25" i="44"/>
  <c r="W21" i="28"/>
  <c r="DV21" i="28"/>
  <c r="U15" i="32"/>
  <c r="DT15" i="32"/>
  <c r="AF20" i="19"/>
  <c r="N17" i="39"/>
  <c r="DM17" i="39"/>
  <c r="DZ30" i="21"/>
  <c r="DJ21" i="41"/>
  <c r="K21" i="41"/>
  <c r="M21" i="40"/>
  <c r="DL21" i="40"/>
  <c r="AN15" i="60"/>
  <c r="DH7" i="43"/>
  <c r="I7" i="43"/>
  <c r="AF13" i="19"/>
  <c r="Z20" i="25"/>
  <c r="DY20" i="25"/>
  <c r="DM14" i="38"/>
  <c r="N14" i="38"/>
  <c r="DX15" i="27"/>
  <c r="Y15" i="27"/>
  <c r="DK23" i="41"/>
  <c r="L23" i="41"/>
  <c r="V18" i="28"/>
  <c r="DU18" i="28"/>
  <c r="M16" i="39"/>
  <c r="DL16" i="39"/>
  <c r="DW18" i="27"/>
  <c r="X18" i="27"/>
  <c r="AG24" i="18"/>
  <c r="DX5" i="26"/>
  <c r="Y5" i="26"/>
  <c r="AG23" i="19"/>
  <c r="Z24" i="26"/>
  <c r="DY24" i="26"/>
  <c r="L12" i="41"/>
  <c r="DK12" i="41"/>
  <c r="AH7" i="17"/>
  <c r="AC15" i="23"/>
  <c r="I21" i="44"/>
  <c r="DH21" i="44"/>
  <c r="AE14" i="20"/>
  <c r="I12" i="44"/>
  <c r="DH12" i="44"/>
  <c r="DV4" i="26"/>
  <c r="DV29" i="26" s="1"/>
  <c r="V29" i="26"/>
  <c r="W4" i="26"/>
  <c r="DT22" i="31"/>
  <c r="U22" i="31"/>
  <c r="AC7" i="22"/>
  <c r="AF10" i="18"/>
  <c r="H14" i="45"/>
  <c r="DG14" i="45"/>
  <c r="T22" i="32"/>
  <c r="DS22" i="32"/>
  <c r="V13" i="30"/>
  <c r="DU13" i="30"/>
  <c r="DL17" i="40"/>
  <c r="M17" i="40"/>
  <c r="X26" i="61"/>
  <c r="AG13" i="17"/>
  <c r="P18" i="36"/>
  <c r="DO18" i="36"/>
  <c r="DJ25" i="42"/>
  <c r="K25" i="42"/>
  <c r="AD14" i="21"/>
  <c r="P7" i="36"/>
  <c r="DO7" i="36"/>
  <c r="DM28" i="39"/>
  <c r="N28" i="39"/>
  <c r="DK9" i="41"/>
  <c r="L9" i="41"/>
  <c r="AD15" i="21"/>
  <c r="Y22" i="26"/>
  <c r="DX22" i="26"/>
  <c r="DG13" i="45"/>
  <c r="H13" i="45"/>
  <c r="AG25" i="18"/>
  <c r="CA5" i="59"/>
  <c r="CA5" i="58"/>
  <c r="CA5" i="57"/>
  <c r="CA5" i="56"/>
  <c r="CA5" i="55"/>
  <c r="CA5" i="54"/>
  <c r="CA5" i="52"/>
  <c r="CA5" i="53"/>
  <c r="CA5" i="51"/>
  <c r="CA5" i="50"/>
  <c r="CA5" i="48"/>
  <c r="CA5" i="49"/>
  <c r="CA5" i="47"/>
  <c r="CA5" i="46"/>
  <c r="CA5" i="45"/>
  <c r="CA5" i="44"/>
  <c r="CA5" i="40"/>
  <c r="CA5" i="42"/>
  <c r="CA5" i="43"/>
  <c r="CA5" i="41"/>
  <c r="CA5" i="38"/>
  <c r="CA5" i="39"/>
  <c r="CA5" i="37"/>
  <c r="CA5" i="35"/>
  <c r="CA5" i="33"/>
  <c r="CA5" i="36"/>
  <c r="CA5" i="34"/>
  <c r="CA5" i="28"/>
  <c r="CA5" i="32"/>
  <c r="CA5" i="27"/>
  <c r="CA5" i="24"/>
  <c r="CA5" i="30"/>
  <c r="CA5" i="25"/>
  <c r="CA5" i="31"/>
  <c r="CA5" i="26"/>
  <c r="CA5" i="20"/>
  <c r="EA5" i="20" s="1"/>
  <c r="CA5" i="19"/>
  <c r="EA5" i="19" s="1"/>
  <c r="CA5" i="17"/>
  <c r="EA5" i="17" s="1"/>
  <c r="CA5" i="22"/>
  <c r="EA5" i="22" s="1"/>
  <c r="CA5" i="18"/>
  <c r="EA5" i="18" s="1"/>
  <c r="CA5" i="23"/>
  <c r="EA5" i="23" s="1"/>
  <c r="CA5" i="21"/>
  <c r="EA5" i="21" s="1"/>
  <c r="CA5" i="60"/>
  <c r="EA5" i="60" s="1"/>
  <c r="DI19" i="42"/>
  <c r="J19" i="42"/>
  <c r="AC27" i="23"/>
  <c r="DN25" i="37"/>
  <c r="O25" i="37"/>
  <c r="AE12" i="21"/>
  <c r="AB28" i="24"/>
  <c r="DS7" i="32"/>
  <c r="T7" i="32"/>
  <c r="T4" i="30"/>
  <c r="DS4" i="30"/>
  <c r="DS29" i="30" s="1"/>
  <c r="S29" i="30"/>
  <c r="AH27" i="17"/>
  <c r="Q28" i="36"/>
  <c r="DP28" i="36"/>
  <c r="AF16" i="19"/>
  <c r="DH4" i="42"/>
  <c r="DH29" i="42" s="1"/>
  <c r="I4" i="42"/>
  <c r="DN13" i="37"/>
  <c r="O13" i="37"/>
  <c r="DM19" i="39"/>
  <c r="N19" i="39"/>
  <c r="AF10" i="19"/>
  <c r="AF24" i="20"/>
  <c r="G11" i="45"/>
  <c r="DF11" i="45"/>
  <c r="DI26" i="43"/>
  <c r="J26" i="43"/>
  <c r="Q16" i="34"/>
  <c r="DP16" i="34"/>
  <c r="DT17" i="32"/>
  <c r="U17" i="32"/>
  <c r="AH14" i="17"/>
  <c r="R19" i="34"/>
  <c r="DQ19" i="34"/>
  <c r="O17" i="38"/>
  <c r="DN17" i="38"/>
  <c r="AM18" i="60"/>
  <c r="X6" i="61"/>
  <c r="DN27" i="38"/>
  <c r="O27" i="38"/>
  <c r="AM25" i="60"/>
  <c r="DN5" i="36"/>
  <c r="O5" i="36"/>
  <c r="DG9" i="44"/>
  <c r="H9" i="44"/>
  <c r="DW17" i="27"/>
  <c r="X17" i="27"/>
  <c r="EA23" i="24"/>
  <c r="AB23" i="24"/>
  <c r="DU15" i="30"/>
  <c r="V15" i="30"/>
  <c r="R14" i="34"/>
  <c r="DQ14" i="34"/>
  <c r="AD23" i="22"/>
  <c r="DK27" i="41"/>
  <c r="L27" i="41"/>
  <c r="Z27" i="26"/>
  <c r="DY27" i="26"/>
  <c r="AA29" i="21"/>
  <c r="AB4" i="21"/>
  <c r="DT18" i="30"/>
  <c r="U18" i="30"/>
  <c r="AQ4" i="60"/>
  <c r="AA16" i="24"/>
  <c r="DZ16" i="24"/>
  <c r="DG24" i="45"/>
  <c r="H24" i="45"/>
  <c r="DK5" i="41"/>
  <c r="L5" i="41"/>
  <c r="X18" i="61"/>
  <c r="DM13" i="39"/>
  <c r="N13" i="39"/>
  <c r="AN19" i="60"/>
  <c r="L10" i="40"/>
  <c r="DK10" i="40"/>
  <c r="M19" i="40"/>
  <c r="DL19" i="40"/>
  <c r="DQ11" i="35"/>
  <c r="R11" i="35"/>
  <c r="DM8" i="39"/>
  <c r="N8" i="39"/>
  <c r="DY18" i="24"/>
  <c r="Z18" i="24"/>
  <c r="O8" i="38"/>
  <c r="DN8" i="38"/>
  <c r="N25" i="38"/>
  <c r="DM25" i="38"/>
  <c r="P22" i="36"/>
  <c r="DO22" i="36"/>
  <c r="N5" i="38"/>
  <c r="DM5" i="38"/>
  <c r="P10" i="36"/>
  <c r="DO10" i="36"/>
  <c r="DJ26" i="41"/>
  <c r="K26" i="41"/>
  <c r="AG27" i="18"/>
  <c r="X28" i="61"/>
  <c r="AD29" i="18"/>
  <c r="AE4" i="18"/>
  <c r="K11" i="41"/>
  <c r="DJ11" i="41"/>
  <c r="J6" i="42"/>
  <c r="DI6" i="42"/>
  <c r="DG16" i="43"/>
  <c r="H16" i="43"/>
  <c r="DY12" i="26"/>
  <c r="Z12" i="26"/>
  <c r="AD9" i="21"/>
  <c r="DV23" i="30"/>
  <c r="W23" i="30"/>
  <c r="DU14" i="30"/>
  <c r="V14" i="30"/>
  <c r="X24" i="61"/>
  <c r="CA10" i="59"/>
  <c r="CA10" i="58"/>
  <c r="CA10" i="57"/>
  <c r="CA10" i="56"/>
  <c r="CA10" i="55"/>
  <c r="CA10" i="54"/>
  <c r="CA10" i="52"/>
  <c r="CA10" i="53"/>
  <c r="CA10" i="50"/>
  <c r="CA10" i="51"/>
  <c r="CA10" i="49"/>
  <c r="CA10" i="48"/>
  <c r="CA10" i="47"/>
  <c r="CA10" i="46"/>
  <c r="CA10" i="45"/>
  <c r="CA10" i="44"/>
  <c r="CA10" i="41"/>
  <c r="CA10" i="40"/>
  <c r="CA10" i="43"/>
  <c r="CA10" i="42"/>
  <c r="CA10" i="39"/>
  <c r="CA10" i="38"/>
  <c r="CA10" i="37"/>
  <c r="CA10" i="36"/>
  <c r="CA10" i="34"/>
  <c r="CA10" i="32"/>
  <c r="CA10" i="35"/>
  <c r="CA10" i="33"/>
  <c r="CA10" i="30"/>
  <c r="CA10" i="28"/>
  <c r="CA10" i="31"/>
  <c r="CA10" i="26"/>
  <c r="CA10" i="25"/>
  <c r="CA10" i="24"/>
  <c r="CA10" i="27"/>
  <c r="CA10" i="19"/>
  <c r="EA10" i="19" s="1"/>
  <c r="CA10" i="20"/>
  <c r="EA10" i="20" s="1"/>
  <c r="CA10" i="18"/>
  <c r="EA10" i="18" s="1"/>
  <c r="CA10" i="17"/>
  <c r="EA10" i="17" s="1"/>
  <c r="CA10" i="23"/>
  <c r="EA10" i="23" s="1"/>
  <c r="CA10" i="22"/>
  <c r="EA10" i="22" s="1"/>
  <c r="CA10" i="21"/>
  <c r="EA10" i="21" s="1"/>
  <c r="CA10" i="60"/>
  <c r="EA10" i="60" s="1"/>
  <c r="AF15" i="19"/>
  <c r="AF6" i="19"/>
  <c r="AA8" i="25"/>
  <c r="DZ8" i="25"/>
  <c r="CA15" i="59"/>
  <c r="CA15" i="58"/>
  <c r="CA15" i="57"/>
  <c r="CA15" i="56"/>
  <c r="CA15" i="55"/>
  <c r="CA15" i="54"/>
  <c r="CA15" i="52"/>
  <c r="CA15" i="53"/>
  <c r="CA15" i="50"/>
  <c r="CA15" i="51"/>
  <c r="CA15" i="49"/>
  <c r="CA15" i="48"/>
  <c r="CA15" i="47"/>
  <c r="CA15" i="46"/>
  <c r="CA15" i="44"/>
  <c r="CA15" i="45"/>
  <c r="CA15" i="43"/>
  <c r="CA15" i="42"/>
  <c r="CA15" i="41"/>
  <c r="CA15" i="40"/>
  <c r="CA15" i="37"/>
  <c r="CA15" i="39"/>
  <c r="CA15" i="36"/>
  <c r="CA15" i="38"/>
  <c r="CA15" i="34"/>
  <c r="CA15" i="32"/>
  <c r="CA15" i="35"/>
  <c r="CA15" i="33"/>
  <c r="CA15" i="25"/>
  <c r="CA15" i="24"/>
  <c r="CA15" i="31"/>
  <c r="CA15" i="30"/>
  <c r="CA15" i="28"/>
  <c r="CA15" i="26"/>
  <c r="CA15" i="27"/>
  <c r="CA15" i="18"/>
  <c r="EA15" i="18" s="1"/>
  <c r="CA15" i="21"/>
  <c r="EA15" i="21" s="1"/>
  <c r="CA15" i="20"/>
  <c r="EA15" i="20" s="1"/>
  <c r="CA15" i="23"/>
  <c r="EA15" i="23" s="1"/>
  <c r="CA15" i="19"/>
  <c r="EA15" i="19" s="1"/>
  <c r="CA15" i="22"/>
  <c r="EA15" i="22" s="1"/>
  <c r="CA15" i="17"/>
  <c r="EA15" i="17" s="1"/>
  <c r="CA15" i="60"/>
  <c r="EA15" i="60" s="1"/>
  <c r="DZ30" i="20"/>
  <c r="Q19" i="36"/>
  <c r="DP19" i="36"/>
  <c r="U21" i="32"/>
  <c r="DT21" i="32"/>
  <c r="X5" i="27"/>
  <c r="DW5" i="27"/>
  <c r="AG27" i="19"/>
  <c r="AA5" i="24"/>
  <c r="DZ5" i="24"/>
  <c r="I19" i="44"/>
  <c r="DH19" i="44"/>
  <c r="AE13" i="20"/>
  <c r="Q18" i="34"/>
  <c r="DP18" i="34"/>
  <c r="X21" i="61"/>
  <c r="DT19" i="32"/>
  <c r="U19" i="32"/>
  <c r="AC18" i="22"/>
  <c r="AC22" i="22"/>
  <c r="AF26" i="20"/>
  <c r="Q10" i="35"/>
  <c r="DP10" i="35"/>
  <c r="X12" i="61"/>
  <c r="AA24" i="25"/>
  <c r="DZ24" i="25"/>
  <c r="CA20" i="59"/>
  <c r="CA20" i="58"/>
  <c r="CA20" i="57"/>
  <c r="CA20" i="56"/>
  <c r="CA20" i="55"/>
  <c r="CA20" i="53"/>
  <c r="CA20" i="54"/>
  <c r="CA20" i="52"/>
  <c r="CA20" i="51"/>
  <c r="CA20" i="50"/>
  <c r="CA20" i="49"/>
  <c r="CA20" i="48"/>
  <c r="CA20" i="44"/>
  <c r="CA20" i="45"/>
  <c r="CA20" i="47"/>
  <c r="CA20" i="46"/>
  <c r="CA20" i="43"/>
  <c r="CA20" i="41"/>
  <c r="CA20" i="42"/>
  <c r="CA20" i="40"/>
  <c r="CA20" i="38"/>
  <c r="CA20" i="37"/>
  <c r="CA20" i="39"/>
  <c r="CA20" i="36"/>
  <c r="CA20" i="34"/>
  <c r="CA20" i="32"/>
  <c r="CA20" i="35"/>
  <c r="CA20" i="33"/>
  <c r="CA20" i="31"/>
  <c r="CA20" i="30"/>
  <c r="CA20" i="27"/>
  <c r="CA20" i="25"/>
  <c r="CA20" i="28"/>
  <c r="CA20" i="26"/>
  <c r="CA20" i="24"/>
  <c r="CA20" i="23"/>
  <c r="EA20" i="23" s="1"/>
  <c r="CA20" i="22"/>
  <c r="EA20" i="22" s="1"/>
  <c r="CA20" i="19"/>
  <c r="EA20" i="19" s="1"/>
  <c r="CA20" i="20"/>
  <c r="EA20" i="20" s="1"/>
  <c r="CA20" i="21"/>
  <c r="EA20" i="21" s="1"/>
  <c r="CA20" i="18"/>
  <c r="EA20" i="18" s="1"/>
  <c r="CA20" i="17"/>
  <c r="EA20" i="17" s="1"/>
  <c r="CA20" i="60"/>
  <c r="EA20" i="60" s="1"/>
  <c r="AG8" i="17"/>
  <c r="AG11" i="19"/>
  <c r="AC18" i="21"/>
  <c r="W13" i="28"/>
  <c r="DV13" i="28"/>
  <c r="AF9" i="18"/>
  <c r="B29" i="44"/>
  <c r="DH22" i="43"/>
  <c r="I22" i="43"/>
  <c r="B20" i="47"/>
  <c r="C20" i="46"/>
  <c r="D20" i="46" s="1"/>
  <c r="E20" i="46" s="1"/>
  <c r="B12" i="47"/>
  <c r="C12" i="46"/>
  <c r="D12" i="46" s="1"/>
  <c r="E12" i="46" s="1"/>
  <c r="B8" i="47"/>
  <c r="C8" i="46"/>
  <c r="D8" i="46" s="1"/>
  <c r="E8" i="46" s="1"/>
  <c r="B10" i="46"/>
  <c r="C10" i="45"/>
  <c r="D10" i="45" s="1"/>
  <c r="E10" i="45" s="1"/>
  <c r="J20" i="43"/>
  <c r="DI20" i="43"/>
  <c r="H19" i="45"/>
  <c r="DG19" i="45"/>
  <c r="DU11" i="31"/>
  <c r="V11" i="31"/>
  <c r="T12" i="33"/>
  <c r="DS12" i="33"/>
  <c r="U18" i="31"/>
  <c r="DT18" i="31"/>
  <c r="AE5" i="20"/>
  <c r="AC6" i="22"/>
  <c r="AD18" i="20"/>
  <c r="R28" i="35"/>
  <c r="DQ28" i="35"/>
  <c r="AD20" i="21"/>
  <c r="DN9" i="38"/>
  <c r="O9" i="38"/>
  <c r="DO24" i="37"/>
  <c r="P24" i="37"/>
  <c r="I18" i="42"/>
  <c r="DH18" i="42"/>
  <c r="Q15" i="36"/>
  <c r="DP15" i="36"/>
  <c r="DU27" i="31"/>
  <c r="V27" i="31"/>
  <c r="DI13" i="43"/>
  <c r="J13" i="43"/>
  <c r="AE21" i="20"/>
  <c r="AG12" i="18"/>
  <c r="AF17" i="20"/>
  <c r="O28" i="38"/>
  <c r="DN28" i="38"/>
  <c r="DT23" i="32"/>
  <c r="U23" i="32"/>
  <c r="AG17" i="17"/>
  <c r="W14" i="28"/>
  <c r="DV14" i="28"/>
  <c r="AC21" i="23"/>
  <c r="CA22" i="59"/>
  <c r="CA22" i="58"/>
  <c r="CA22" i="57"/>
  <c r="CA22" i="56"/>
  <c r="CA22" i="55"/>
  <c r="CA22" i="54"/>
  <c r="CA22" i="53"/>
  <c r="CA22" i="52"/>
  <c r="CA22" i="51"/>
  <c r="CA22" i="50"/>
  <c r="CA22" i="49"/>
  <c r="CA22" i="48"/>
  <c r="CA22" i="44"/>
  <c r="CA22" i="47"/>
  <c r="CA22" i="45"/>
  <c r="CA22" i="46"/>
  <c r="CA22" i="40"/>
  <c r="CA22" i="43"/>
  <c r="CA22" i="41"/>
  <c r="CA22" i="42"/>
  <c r="CA22" i="38"/>
  <c r="CA22" i="37"/>
  <c r="CA22" i="39"/>
  <c r="CA22" i="36"/>
  <c r="CA22" i="35"/>
  <c r="CA22" i="32"/>
  <c r="CA22" i="34"/>
  <c r="CA22" i="33"/>
  <c r="CA22" i="27"/>
  <c r="CA22" i="25"/>
  <c r="CA22" i="23"/>
  <c r="EA22" i="23" s="1"/>
  <c r="CA22" i="31"/>
  <c r="CA22" i="26"/>
  <c r="CA22" i="24"/>
  <c r="CA22" i="30"/>
  <c r="CA22" i="28"/>
  <c r="CA22" i="21"/>
  <c r="EA22" i="21" s="1"/>
  <c r="CA22" i="20"/>
  <c r="EA22" i="20" s="1"/>
  <c r="CA22" i="19"/>
  <c r="EA22" i="19" s="1"/>
  <c r="CA22" i="18"/>
  <c r="EA22" i="18" s="1"/>
  <c r="CA22" i="22"/>
  <c r="EA22" i="22" s="1"/>
  <c r="CA22" i="17"/>
  <c r="EA22" i="17" s="1"/>
  <c r="CA22" i="60"/>
  <c r="EA22" i="60" s="1"/>
  <c r="N19" i="38"/>
  <c r="DM19" i="38"/>
  <c r="AF25" i="19"/>
  <c r="I9" i="43"/>
  <c r="DH9" i="43"/>
  <c r="J21" i="43"/>
  <c r="DI21" i="43"/>
  <c r="R21" i="34"/>
  <c r="DQ21" i="34"/>
  <c r="AE23" i="21"/>
  <c r="AN27" i="60"/>
  <c r="DS8" i="33"/>
  <c r="T8" i="33"/>
  <c r="AN13" i="60"/>
  <c r="I14" i="44"/>
  <c r="DH14" i="44"/>
  <c r="AG21" i="17"/>
  <c r="DK22" i="40"/>
  <c r="L22" i="40"/>
  <c r="J27" i="43"/>
  <c r="DI27" i="43"/>
  <c r="AE21" i="21"/>
  <c r="I15" i="44"/>
  <c r="DH15" i="44"/>
  <c r="D17" i="44"/>
  <c r="E17" i="44" s="1"/>
  <c r="DQ10" i="34"/>
  <c r="R10" i="34"/>
  <c r="DM23" i="39"/>
  <c r="N23" i="39"/>
  <c r="DI10" i="42"/>
  <c r="J10" i="42"/>
  <c r="N7" i="38"/>
  <c r="DM7" i="38"/>
  <c r="DP17" i="36"/>
  <c r="Q17" i="36"/>
  <c r="AC13" i="23"/>
  <c r="X11" i="61"/>
  <c r="V28" i="30"/>
  <c r="DU28" i="30"/>
  <c r="DP5" i="35"/>
  <c r="Q5" i="35"/>
  <c r="AG18" i="17"/>
  <c r="DX21" i="27"/>
  <c r="Y21" i="27"/>
  <c r="W15" i="28"/>
  <c r="DV15" i="28"/>
  <c r="AD22" i="21"/>
  <c r="Z21" i="25"/>
  <c r="DY21" i="25"/>
  <c r="AF22" i="19"/>
  <c r="AD11" i="22"/>
  <c r="X8" i="61"/>
  <c r="AF18" i="18"/>
  <c r="W16" i="28"/>
  <c r="DV16" i="28"/>
  <c r="S6" i="32"/>
  <c r="DR6" i="32"/>
  <c r="AC28" i="23"/>
  <c r="M10" i="39"/>
  <c r="DL10" i="39"/>
  <c r="DG7" i="44"/>
  <c r="H7" i="44"/>
  <c r="X5" i="61"/>
  <c r="DV24" i="30"/>
  <c r="W24" i="30"/>
  <c r="AA4" i="22"/>
  <c r="Z29" i="22"/>
  <c r="N20" i="38"/>
  <c r="DM20" i="38"/>
  <c r="AD21" i="22"/>
  <c r="AB16" i="23"/>
  <c r="AC19" i="23"/>
  <c r="AE24" i="21"/>
  <c r="DN12" i="38"/>
  <c r="O12" i="38"/>
  <c r="AG17" i="19"/>
  <c r="AE5" i="18"/>
  <c r="AD20" i="22"/>
  <c r="AF17" i="18"/>
  <c r="AA10" i="24"/>
  <c r="DZ10" i="24"/>
  <c r="N12" i="39"/>
  <c r="DM12" i="39"/>
  <c r="BZ4" i="59"/>
  <c r="BZ4" i="58"/>
  <c r="BZ4" i="57"/>
  <c r="BZ4" i="56"/>
  <c r="BZ4" i="54"/>
  <c r="BZ4" i="55"/>
  <c r="BZ4" i="53"/>
  <c r="BZ4" i="52"/>
  <c r="BZ4" i="50"/>
  <c r="BZ4" i="51"/>
  <c r="BZ4" i="49"/>
  <c r="BZ4" i="48"/>
  <c r="BZ4" i="46"/>
  <c r="BZ4" i="45"/>
  <c r="BZ4" i="47"/>
  <c r="BZ4" i="42"/>
  <c r="BZ4" i="44"/>
  <c r="BZ4" i="43"/>
  <c r="BZ4" i="41"/>
  <c r="BZ4" i="40"/>
  <c r="BZ4" i="39"/>
  <c r="BZ4" i="38"/>
  <c r="BZ4" i="37"/>
  <c r="BZ4" i="33"/>
  <c r="BZ4" i="36"/>
  <c r="BZ4" i="34"/>
  <c r="BZ4" i="35"/>
  <c r="BZ4" i="32"/>
  <c r="BZ4" i="30"/>
  <c r="BZ4" i="25"/>
  <c r="BZ4" i="24"/>
  <c r="BZ4" i="31"/>
  <c r="BZ4" i="26"/>
  <c r="BZ4" i="28"/>
  <c r="BZ4" i="27"/>
  <c r="BZ4" i="19"/>
  <c r="DZ4" i="19" s="1"/>
  <c r="DZ29" i="19" s="1"/>
  <c r="BZ4" i="18"/>
  <c r="DZ4" i="18" s="1"/>
  <c r="DZ29" i="18" s="1"/>
  <c r="BZ4" i="22"/>
  <c r="DZ4" i="22" s="1"/>
  <c r="DZ29" i="22" s="1"/>
  <c r="BZ4" i="17"/>
  <c r="DZ4" i="17" s="1"/>
  <c r="DZ29" i="17" s="1"/>
  <c r="BZ4" i="23"/>
  <c r="BZ4" i="21"/>
  <c r="DZ4" i="21" s="1"/>
  <c r="DZ29" i="21" s="1"/>
  <c r="BZ4" i="20"/>
  <c r="DZ4" i="20" s="1"/>
  <c r="DZ29" i="20" s="1"/>
  <c r="BZ4" i="60"/>
  <c r="DZ4" i="60" s="1"/>
  <c r="DZ29" i="60" s="1"/>
  <c r="AD13" i="21"/>
  <c r="AA28" i="25"/>
  <c r="DZ28" i="25"/>
  <c r="DM27" i="39"/>
  <c r="N27" i="39"/>
  <c r="DG11" i="44"/>
  <c r="H11" i="44"/>
  <c r="DL9" i="40"/>
  <c r="M9" i="40"/>
  <c r="X11" i="28"/>
  <c r="DW11" i="28"/>
  <c r="AD17" i="22"/>
  <c r="EA6" i="23"/>
  <c r="AB6" i="23"/>
  <c r="AG11" i="17"/>
  <c r="W6" i="28"/>
  <c r="DV6" i="28"/>
  <c r="Y7" i="26"/>
  <c r="DX7" i="26"/>
  <c r="AE17" i="21"/>
  <c r="EA17" i="24"/>
  <c r="AB17" i="24"/>
  <c r="H21" i="45"/>
  <c r="DG21" i="45"/>
  <c r="AE25" i="20"/>
  <c r="AF20" i="18"/>
  <c r="AH24" i="17"/>
  <c r="J14" i="42"/>
  <c r="DI14" i="42"/>
  <c r="W5" i="28"/>
  <c r="DV5" i="28"/>
  <c r="AC9" i="22"/>
  <c r="CA16" i="59"/>
  <c r="CA16" i="58"/>
  <c r="CA16" i="57"/>
  <c r="CA16" i="56"/>
  <c r="CA16" i="55"/>
  <c r="CA16" i="54"/>
  <c r="CA16" i="53"/>
  <c r="CA16" i="52"/>
  <c r="CA16" i="51"/>
  <c r="CA16" i="50"/>
  <c r="CA16" i="49"/>
  <c r="CA16" i="48"/>
  <c r="CA16" i="46"/>
  <c r="CA16" i="45"/>
  <c r="CA16" i="47"/>
  <c r="CA16" i="44"/>
  <c r="CA16" i="43"/>
  <c r="CA16" i="42"/>
  <c r="CA16" i="41"/>
  <c r="CA16" i="40"/>
  <c r="CA16" i="39"/>
  <c r="CA16" i="38"/>
  <c r="CA16" i="37"/>
  <c r="CA16" i="36"/>
  <c r="CA16" i="35"/>
  <c r="CA16" i="34"/>
  <c r="CA16" i="33"/>
  <c r="CA16" i="31"/>
  <c r="CA16" i="28"/>
  <c r="CA16" i="30"/>
  <c r="CA16" i="26"/>
  <c r="CA16" i="32"/>
  <c r="CA16" i="27"/>
  <c r="CA16" i="25"/>
  <c r="CA16" i="24"/>
  <c r="CA16" i="20"/>
  <c r="EA16" i="20" s="1"/>
  <c r="CA16" i="19"/>
  <c r="EA16" i="19" s="1"/>
  <c r="CA16" i="23"/>
  <c r="EA16" i="23" s="1"/>
  <c r="CA16" i="21"/>
  <c r="EA16" i="21" s="1"/>
  <c r="CA16" i="17"/>
  <c r="EA16" i="17" s="1"/>
  <c r="CA16" i="22"/>
  <c r="EA16" i="22" s="1"/>
  <c r="CA16" i="18"/>
  <c r="EA16" i="18" s="1"/>
  <c r="CA16" i="60"/>
  <c r="EA16" i="60" s="1"/>
  <c r="AE22" i="20"/>
  <c r="AS16" i="60"/>
  <c r="DQ22" i="34"/>
  <c r="R22" i="34"/>
  <c r="EA25" i="23"/>
  <c r="AB25" i="23"/>
  <c r="H28" i="45"/>
  <c r="DG28" i="45"/>
  <c r="DP24" i="36"/>
  <c r="Q24" i="36"/>
  <c r="AM10" i="60"/>
  <c r="DX27" i="27"/>
  <c r="Y27" i="27"/>
  <c r="P8" i="37"/>
  <c r="DO8" i="37"/>
  <c r="J23" i="43"/>
  <c r="DI23" i="43"/>
  <c r="AF7" i="19"/>
  <c r="DN23" i="38"/>
  <c r="O23" i="38"/>
  <c r="AN20" i="60"/>
  <c r="DL29" i="37"/>
  <c r="DZ27" i="25"/>
  <c r="AA27" i="25"/>
  <c r="AF28" i="20"/>
  <c r="DQ13" i="35"/>
  <c r="R13" i="35"/>
  <c r="AN14" i="60"/>
  <c r="AN28" i="60"/>
  <c r="DH28" i="44"/>
  <c r="I28" i="44"/>
  <c r="AA20" i="24"/>
  <c r="DZ20" i="24"/>
  <c r="CA9" i="59"/>
  <c r="CA9" i="58"/>
  <c r="CA9" i="57"/>
  <c r="CA9" i="56"/>
  <c r="CA9" i="55"/>
  <c r="CA9" i="54"/>
  <c r="CA9" i="52"/>
  <c r="CA9" i="53"/>
  <c r="CA9" i="50"/>
  <c r="CA9" i="51"/>
  <c r="CA9" i="48"/>
  <c r="CA9" i="49"/>
  <c r="CA9" i="46"/>
  <c r="CA9" i="45"/>
  <c r="CA9" i="44"/>
  <c r="CA9" i="47"/>
  <c r="CA9" i="43"/>
  <c r="CA9" i="42"/>
  <c r="CA9" i="41"/>
  <c r="CA9" i="40"/>
  <c r="CA9" i="37"/>
  <c r="CA9" i="36"/>
  <c r="CA9" i="39"/>
  <c r="CA9" i="38"/>
  <c r="CA9" i="34"/>
  <c r="CA9" i="33"/>
  <c r="CA9" i="35"/>
  <c r="CA9" i="27"/>
  <c r="CA9" i="26"/>
  <c r="CA9" i="25"/>
  <c r="CA9" i="30"/>
  <c r="CA9" i="28"/>
  <c r="CA9" i="32"/>
  <c r="CA9" i="31"/>
  <c r="CA9" i="24"/>
  <c r="EA9" i="24" s="1"/>
  <c r="CA9" i="22"/>
  <c r="EA9" i="22" s="1"/>
  <c r="CA9" i="20"/>
  <c r="EA9" i="20" s="1"/>
  <c r="CA9" i="19"/>
  <c r="EA9" i="19" s="1"/>
  <c r="CA9" i="18"/>
  <c r="EA9" i="18" s="1"/>
  <c r="CA9" i="23"/>
  <c r="EA9" i="23" s="1"/>
  <c r="CA9" i="21"/>
  <c r="EA9" i="21" s="1"/>
  <c r="CA9" i="17"/>
  <c r="EA9" i="17" s="1"/>
  <c r="CA9" i="60"/>
  <c r="EA9" i="60" s="1"/>
  <c r="DR11" i="34"/>
  <c r="S11" i="34"/>
  <c r="AS5" i="60"/>
  <c r="I23" i="44"/>
  <c r="DH23" i="44"/>
  <c r="DV26" i="30"/>
  <c r="W26" i="30"/>
  <c r="DK7" i="40"/>
  <c r="L7" i="40"/>
  <c r="S20" i="33"/>
  <c r="DR20" i="33"/>
  <c r="J29" i="39"/>
  <c r="K4" i="39"/>
  <c r="DJ4" i="39"/>
  <c r="DJ29" i="39" s="1"/>
  <c r="DG18" i="44"/>
  <c r="H18" i="44"/>
  <c r="X29" i="24"/>
  <c r="Y4" i="24"/>
  <c r="DX4" i="24"/>
  <c r="DX29" i="24" s="1"/>
  <c r="DW26" i="28"/>
  <c r="X26" i="28"/>
  <c r="AD14" i="22"/>
  <c r="P17" i="37"/>
  <c r="DO17" i="37"/>
  <c r="DY20" i="26"/>
  <c r="Z20" i="26"/>
  <c r="R21" i="35"/>
  <c r="DQ21" i="35"/>
  <c r="CA24" i="59"/>
  <c r="CA24" i="58"/>
  <c r="CA24" i="57"/>
  <c r="CA24" i="56"/>
  <c r="CA24" i="55"/>
  <c r="CA24" i="54"/>
  <c r="CA24" i="53"/>
  <c r="CA24" i="51"/>
  <c r="CA24" i="52"/>
  <c r="CA24" i="49"/>
  <c r="CA24" i="50"/>
  <c r="CA24" i="48"/>
  <c r="CA24" i="47"/>
  <c r="CA24" i="45"/>
  <c r="CA24" i="46"/>
  <c r="CA24" i="44"/>
  <c r="CA24" i="42"/>
  <c r="CA24" i="41"/>
  <c r="CA24" i="43"/>
  <c r="CA24" i="40"/>
  <c r="CA24" i="38"/>
  <c r="CA24" i="37"/>
  <c r="CA24" i="39"/>
  <c r="CA24" i="36"/>
  <c r="CA24" i="34"/>
  <c r="CA24" i="32"/>
  <c r="CA24" i="35"/>
  <c r="CA24" i="33"/>
  <c r="CA24" i="31"/>
  <c r="CA24" i="28"/>
  <c r="CA24" i="30"/>
  <c r="CA24" i="27"/>
  <c r="CA24" i="25"/>
  <c r="CA24" i="26"/>
  <c r="CA24" i="23"/>
  <c r="EA24" i="23" s="1"/>
  <c r="CA24" i="24"/>
  <c r="EA24" i="24" s="1"/>
  <c r="CA24" i="21"/>
  <c r="EA24" i="21" s="1"/>
  <c r="CA24" i="20"/>
  <c r="EA24" i="20" s="1"/>
  <c r="CA24" i="19"/>
  <c r="EA24" i="19" s="1"/>
  <c r="CA24" i="17"/>
  <c r="EA24" i="17" s="1"/>
  <c r="CA24" i="18"/>
  <c r="EA24" i="18" s="1"/>
  <c r="CA24" i="22"/>
  <c r="EA24" i="22" s="1"/>
  <c r="CA24" i="60"/>
  <c r="EA24" i="60" s="1"/>
  <c r="N21" i="38"/>
  <c r="DM21" i="38"/>
  <c r="DQ8" i="35"/>
  <c r="R8" i="35"/>
  <c r="X10" i="61"/>
  <c r="DU14" i="31"/>
  <c r="V14" i="31"/>
  <c r="AC14" i="23"/>
  <c r="AB7" i="23"/>
  <c r="EA7" i="23"/>
  <c r="DR26" i="34"/>
  <c r="S26" i="34"/>
  <c r="AE6" i="20"/>
  <c r="DZ30" i="18"/>
  <c r="DS10" i="32"/>
  <c r="T10" i="32"/>
  <c r="CA27" i="59"/>
  <c r="CA27" i="58"/>
  <c r="CA27" i="57"/>
  <c r="CA27" i="56"/>
  <c r="CA27" i="55"/>
  <c r="CA27" i="53"/>
  <c r="CA27" i="54"/>
  <c r="CA27" i="52"/>
  <c r="CA27" i="51"/>
  <c r="CA27" i="49"/>
  <c r="CA27" i="50"/>
  <c r="CA27" i="48"/>
  <c r="CA27" i="47"/>
  <c r="CA27" i="44"/>
  <c r="CA27" i="43"/>
  <c r="CA27" i="46"/>
  <c r="CA27" i="45"/>
  <c r="CA27" i="40"/>
  <c r="CA27" i="42"/>
  <c r="CA27" i="41"/>
  <c r="CA27" i="37"/>
  <c r="CA27" i="36"/>
  <c r="CA27" i="39"/>
  <c r="CA27" i="38"/>
  <c r="CA27" i="35"/>
  <c r="CA27" i="33"/>
  <c r="CA27" i="34"/>
  <c r="CA27" i="32"/>
  <c r="CA27" i="31"/>
  <c r="CA27" i="27"/>
  <c r="CA27" i="24"/>
  <c r="EA27" i="24" s="1"/>
  <c r="CA27" i="23"/>
  <c r="EA27" i="23" s="1"/>
  <c r="CA27" i="30"/>
  <c r="CA27" i="28"/>
  <c r="CA27" i="26"/>
  <c r="CA27" i="25"/>
  <c r="CA27" i="21"/>
  <c r="EA27" i="21" s="1"/>
  <c r="CA27" i="20"/>
  <c r="EA27" i="20" s="1"/>
  <c r="CA27" i="17"/>
  <c r="EA27" i="17" s="1"/>
  <c r="CA27" i="22"/>
  <c r="EA27" i="22" s="1"/>
  <c r="CA27" i="19"/>
  <c r="EA27" i="19" s="1"/>
  <c r="CA27" i="18"/>
  <c r="EA27" i="18" s="1"/>
  <c r="CA27" i="60"/>
  <c r="EA27" i="60" s="1"/>
  <c r="DR7" i="33"/>
  <c r="S7" i="33"/>
  <c r="DP9" i="36"/>
  <c r="Q9" i="36"/>
  <c r="AG26" i="19"/>
  <c r="V23" i="31"/>
  <c r="DU23" i="31"/>
  <c r="DJ8" i="42"/>
  <c r="K8" i="42"/>
  <c r="Q25" i="35"/>
  <c r="DP25" i="35"/>
  <c r="DR8" i="34"/>
  <c r="S8" i="34"/>
  <c r="DI18" i="41"/>
  <c r="J18" i="41"/>
  <c r="AG8" i="19"/>
  <c r="AE27" i="21"/>
  <c r="J7" i="42"/>
  <c r="DI7" i="42"/>
  <c r="AG22" i="17"/>
  <c r="R17" i="35"/>
  <c r="DQ17" i="35"/>
  <c r="AA9" i="25"/>
  <c r="DZ9" i="25"/>
  <c r="DM24" i="39"/>
  <c r="N24" i="39"/>
  <c r="DI4" i="41"/>
  <c r="I29" i="41"/>
  <c r="J4" i="41"/>
  <c r="K27" i="42"/>
  <c r="DJ27" i="42"/>
  <c r="X20" i="61"/>
  <c r="DN26" i="38"/>
  <c r="O26" i="38"/>
  <c r="DX23" i="27"/>
  <c r="Y23" i="27"/>
  <c r="DY15" i="26"/>
  <c r="Z15" i="26"/>
  <c r="X12" i="28"/>
  <c r="DW12" i="28"/>
  <c r="W9" i="30"/>
  <c r="DV9" i="30"/>
  <c r="M15" i="40"/>
  <c r="DL15" i="40"/>
  <c r="DR28" i="34"/>
  <c r="S28" i="34"/>
  <c r="AA6" i="24"/>
  <c r="DZ6" i="24"/>
  <c r="C29" i="44"/>
  <c r="D4" i="44"/>
  <c r="E4" i="44" s="1"/>
  <c r="F4" i="44" s="1"/>
  <c r="DH13" i="44"/>
  <c r="I13" i="44"/>
  <c r="E45" i="1"/>
  <c r="D36" i="6"/>
  <c r="AC29" i="16"/>
  <c r="AK17" i="10"/>
  <c r="AK17" i="15"/>
  <c r="AJ17" i="9"/>
  <c r="AK13" i="9"/>
  <c r="AK16" i="9"/>
  <c r="AK14" i="9"/>
  <c r="AK15" i="9"/>
  <c r="AL7" i="9"/>
  <c r="AL12" i="9" s="1"/>
  <c r="AM7" i="10"/>
  <c r="AM12" i="10" s="1"/>
  <c r="AL13" i="15"/>
  <c r="AL16" i="15"/>
  <c r="AL14" i="15"/>
  <c r="AL15" i="15"/>
  <c r="AL15" i="10"/>
  <c r="AL16" i="10"/>
  <c r="AL14" i="10"/>
  <c r="AM7" i="15"/>
  <c r="AM12" i="15" s="1"/>
  <c r="AK10" i="6"/>
  <c r="AE33" i="9"/>
  <c r="AE6" i="16" s="1"/>
  <c r="AE30" i="9"/>
  <c r="AE32" i="9"/>
  <c r="AE16" i="16" s="1"/>
  <c r="AE31" i="9"/>
  <c r="AE5" i="16" s="1"/>
  <c r="AD34" i="9"/>
  <c r="AD5" i="16"/>
  <c r="AF33" i="13"/>
  <c r="AF31" i="13"/>
  <c r="AF34" i="13"/>
  <c r="AF32" i="13"/>
  <c r="AE7" i="16"/>
  <c r="AE35" i="10"/>
  <c r="AF33" i="10"/>
  <c r="AF17" i="16" s="1"/>
  <c r="AF34" i="10"/>
  <c r="AF9" i="16" s="1"/>
  <c r="AF31" i="10"/>
  <c r="AF32" i="10"/>
  <c r="AF8" i="16" s="1"/>
  <c r="AE35" i="13"/>
  <c r="AF31" i="4"/>
  <c r="AF32" i="4"/>
  <c r="AF33" i="4"/>
  <c r="AF11" i="16" s="1"/>
  <c r="AF34" i="4"/>
  <c r="AF12" i="16" s="1"/>
  <c r="AD7" i="16"/>
  <c r="AD35" i="10"/>
  <c r="AF31" i="12"/>
  <c r="AF32" i="12"/>
  <c r="AF23" i="16" s="1"/>
  <c r="AF33" i="12"/>
  <c r="AF24" i="16" s="1"/>
  <c r="AF34" i="12"/>
  <c r="AF46" i="11"/>
  <c r="AF21" i="16" s="1"/>
  <c r="AF42" i="11"/>
  <c r="AF19" i="16" s="1"/>
  <c r="AF44" i="11"/>
  <c r="AF20" i="16" s="1"/>
  <c r="AF43" i="11"/>
  <c r="AF14" i="16" s="1"/>
  <c r="AF40" i="11"/>
  <c r="AF45" i="11"/>
  <c r="AF15" i="16" s="1"/>
  <c r="AF41" i="11"/>
  <c r="AF13" i="16" s="1"/>
  <c r="AF34" i="15"/>
  <c r="AF28" i="16" s="1"/>
  <c r="AF31" i="15"/>
  <c r="AF33" i="15"/>
  <c r="AF27" i="16" s="1"/>
  <c r="AF32" i="15"/>
  <c r="AF26" i="16" s="1"/>
  <c r="AE25" i="16"/>
  <c r="AE35" i="15"/>
  <c r="AE18" i="16"/>
  <c r="AE47" i="11"/>
  <c r="AE10" i="16"/>
  <c r="AE35" i="4"/>
  <c r="AE22" i="16"/>
  <c r="AE35" i="12"/>
  <c r="AM17" i="4"/>
  <c r="AO7" i="4"/>
  <c r="AO12" i="4" s="1"/>
  <c r="AO13" i="4" s="1"/>
  <c r="AN14" i="4"/>
  <c r="AN16" i="4"/>
  <c r="AN13" i="4"/>
  <c r="AN15" i="4"/>
  <c r="AM17" i="13"/>
  <c r="AN16" i="13"/>
  <c r="AO7" i="13"/>
  <c r="AO12" i="13" s="1"/>
  <c r="AO15" i="13" s="1"/>
  <c r="AN14" i="13"/>
  <c r="AN13" i="13"/>
  <c r="AM17" i="12"/>
  <c r="AN13" i="12"/>
  <c r="AN16" i="12"/>
  <c r="AO7" i="12"/>
  <c r="AO12" i="12" s="1"/>
  <c r="AO15" i="12" s="1"/>
  <c r="AN14" i="12"/>
  <c r="AO10" i="11"/>
  <c r="AO15" i="11" s="1"/>
  <c r="AM23" i="11"/>
  <c r="AN19" i="11"/>
  <c r="AN20" i="11"/>
  <c r="AN21" i="11"/>
  <c r="AN22" i="11"/>
  <c r="AN18" i="11"/>
  <c r="AN16" i="11"/>
  <c r="AN17" i="11"/>
  <c r="AL22" i="6"/>
  <c r="AL3" i="6"/>
  <c r="AJ21" i="5"/>
  <c r="AM21" i="6" s="1"/>
  <c r="AM9" i="6" s="1"/>
  <c r="AJ20" i="5"/>
  <c r="AM20" i="6" s="1"/>
  <c r="AM8" i="6" s="1"/>
  <c r="AJ16" i="5"/>
  <c r="AM16" i="6" s="1"/>
  <c r="AM4" i="6" s="1"/>
  <c r="AJ19" i="5"/>
  <c r="AM19" i="6" s="1"/>
  <c r="AM7" i="6" s="1"/>
  <c r="AJ17" i="5"/>
  <c r="AM17" i="6" s="1"/>
  <c r="AM5" i="6" s="1"/>
  <c r="AJ18" i="5"/>
  <c r="AM18" i="6" s="1"/>
  <c r="AM6" i="6" s="1"/>
  <c r="AJ15" i="5"/>
  <c r="AM15" i="6" s="1"/>
  <c r="AI22" i="5"/>
  <c r="AK10" i="5"/>
  <c r="AK14" i="5" s="1"/>
  <c r="C47" i="1"/>
  <c r="C38" i="6" s="1"/>
  <c r="D46" i="1"/>
  <c r="X5" i="78" l="1"/>
  <c r="DT30" i="28"/>
  <c r="DH29" i="41"/>
  <c r="G21" i="46"/>
  <c r="DF21" i="46"/>
  <c r="G19" i="46"/>
  <c r="DF19" i="46"/>
  <c r="DF9" i="45"/>
  <c r="G9" i="45"/>
  <c r="G6" i="45"/>
  <c r="DF6" i="45"/>
  <c r="G11" i="46"/>
  <c r="DF11" i="46"/>
  <c r="G27" i="46"/>
  <c r="DF27" i="46"/>
  <c r="DF26" i="46"/>
  <c r="G26" i="46"/>
  <c r="DX19" i="26"/>
  <c r="Y19" i="26"/>
  <c r="DN9" i="37"/>
  <c r="O9" i="37"/>
  <c r="O26" i="37"/>
  <c r="DN26" i="37"/>
  <c r="DJ6" i="41"/>
  <c r="K6" i="41"/>
  <c r="DI10" i="41"/>
  <c r="J10" i="41"/>
  <c r="L18" i="39"/>
  <c r="DK18" i="39"/>
  <c r="DW20" i="27"/>
  <c r="X20" i="27"/>
  <c r="DV24" i="28"/>
  <c r="W24" i="28"/>
  <c r="DK7" i="39"/>
  <c r="L7" i="39"/>
  <c r="P11" i="36"/>
  <c r="DO11" i="36"/>
  <c r="J14" i="41"/>
  <c r="DI14" i="41"/>
  <c r="DK20" i="40"/>
  <c r="L20" i="40"/>
  <c r="DT22" i="30"/>
  <c r="U22" i="30"/>
  <c r="U15" i="31"/>
  <c r="DT15" i="31"/>
  <c r="Q29" i="32"/>
  <c r="R5" i="32"/>
  <c r="DQ5" i="32"/>
  <c r="DQ29" i="32" s="1"/>
  <c r="V29" i="25"/>
  <c r="W4" i="25"/>
  <c r="DV4" i="25"/>
  <c r="DV29" i="25" s="1"/>
  <c r="DQ10" i="33"/>
  <c r="R10" i="33"/>
  <c r="DT17" i="31"/>
  <c r="U17" i="31"/>
  <c r="U6" i="30"/>
  <c r="DT6" i="30"/>
  <c r="AK7" i="60"/>
  <c r="AJ29" i="60"/>
  <c r="DO29" i="33"/>
  <c r="V19" i="28"/>
  <c r="DU19" i="28"/>
  <c r="V25" i="30"/>
  <c r="DU25" i="30"/>
  <c r="DQ25" i="33"/>
  <c r="R25" i="33"/>
  <c r="W9" i="27"/>
  <c r="DV9" i="27"/>
  <c r="DX6" i="25"/>
  <c r="Y6" i="25"/>
  <c r="U20" i="31"/>
  <c r="DT20" i="31"/>
  <c r="V25" i="28"/>
  <c r="DU25" i="28"/>
  <c r="Q14" i="35"/>
  <c r="DP14" i="35"/>
  <c r="T24" i="32"/>
  <c r="DS24" i="32"/>
  <c r="DL20" i="39"/>
  <c r="M20" i="39"/>
  <c r="T25" i="31"/>
  <c r="DS25" i="31"/>
  <c r="DS30" i="31" s="1"/>
  <c r="DP19" i="35"/>
  <c r="Q19" i="35"/>
  <c r="H6" i="43"/>
  <c r="DG6" i="43"/>
  <c r="Z14" i="24"/>
  <c r="DY14" i="24"/>
  <c r="DM10" i="37"/>
  <c r="N10" i="37"/>
  <c r="Z15" i="24"/>
  <c r="DY15" i="24"/>
  <c r="L23" i="40"/>
  <c r="DK23" i="40"/>
  <c r="Q9" i="35"/>
  <c r="DP9" i="35"/>
  <c r="F4" i="43"/>
  <c r="DK5" i="39"/>
  <c r="L5" i="39"/>
  <c r="M18" i="37"/>
  <c r="DL18" i="37"/>
  <c r="DL30" i="37" s="1"/>
  <c r="L29" i="37"/>
  <c r="U10" i="30"/>
  <c r="DT10" i="30"/>
  <c r="U19" i="31"/>
  <c r="DT19" i="31"/>
  <c r="DU8" i="30"/>
  <c r="V8" i="30"/>
  <c r="DV17" i="28"/>
  <c r="W17" i="28"/>
  <c r="U26" i="31"/>
  <c r="DT26" i="31"/>
  <c r="O25" i="36"/>
  <c r="DN25" i="36"/>
  <c r="DJ4" i="38"/>
  <c r="DJ29" i="38" s="1"/>
  <c r="J29" i="38"/>
  <c r="K4" i="38"/>
  <c r="DI13" i="41"/>
  <c r="J13" i="41"/>
  <c r="F14" i="46"/>
  <c r="DF14" i="46" s="1"/>
  <c r="DY21" i="24"/>
  <c r="Z21" i="24"/>
  <c r="DW26" i="27"/>
  <c r="X26" i="27"/>
  <c r="DI13" i="42"/>
  <c r="J13" i="42"/>
  <c r="DR27" i="33"/>
  <c r="S27" i="33"/>
  <c r="DI24" i="42"/>
  <c r="J24" i="42"/>
  <c r="Q18" i="33"/>
  <c r="DP18" i="33"/>
  <c r="DP30" i="33" s="1"/>
  <c r="R6" i="33"/>
  <c r="DQ6" i="33"/>
  <c r="DG25" i="43"/>
  <c r="H25" i="43"/>
  <c r="DP6" i="34"/>
  <c r="Q6" i="34"/>
  <c r="DP23" i="35"/>
  <c r="Q23" i="35"/>
  <c r="S17" i="33"/>
  <c r="DR17" i="33"/>
  <c r="AB29" i="19"/>
  <c r="AC4" i="19"/>
  <c r="L25" i="39"/>
  <c r="DK25" i="39"/>
  <c r="I12" i="43"/>
  <c r="DH12" i="43"/>
  <c r="DI30" i="40"/>
  <c r="Z13" i="24"/>
  <c r="DY13" i="24"/>
  <c r="DS8" i="32"/>
  <c r="T8" i="32"/>
  <c r="R24" i="34"/>
  <c r="DQ24" i="34"/>
  <c r="AE4" i="17"/>
  <c r="AD29" i="17"/>
  <c r="DX4" i="23"/>
  <c r="DX29" i="23" s="1"/>
  <c r="X29" i="23"/>
  <c r="Y4" i="23"/>
  <c r="P12" i="36"/>
  <c r="DO12" i="36"/>
  <c r="DR26" i="32"/>
  <c r="S26" i="32"/>
  <c r="I15" i="43"/>
  <c r="DH15" i="43"/>
  <c r="DI19" i="41"/>
  <c r="J19" i="41"/>
  <c r="DO27" i="36"/>
  <c r="P27" i="36"/>
  <c r="M21" i="39"/>
  <c r="DL21" i="39"/>
  <c r="G15" i="45"/>
  <c r="DF30" i="43"/>
  <c r="F17" i="45"/>
  <c r="DF17" i="45" s="1"/>
  <c r="F8" i="45"/>
  <c r="DF8" i="45" s="1"/>
  <c r="G22" i="45"/>
  <c r="G23" i="46"/>
  <c r="G16" i="45"/>
  <c r="J11" i="42"/>
  <c r="DI11" i="42"/>
  <c r="DT24" i="31"/>
  <c r="U24" i="31"/>
  <c r="DL14" i="39"/>
  <c r="M14" i="39"/>
  <c r="DW14" i="27"/>
  <c r="X14" i="27"/>
  <c r="DV23" i="28"/>
  <c r="W23" i="28"/>
  <c r="DP5" i="33"/>
  <c r="Q5" i="33"/>
  <c r="V20" i="28"/>
  <c r="DU20" i="28"/>
  <c r="DU30" i="28" s="1"/>
  <c r="F18" i="45"/>
  <c r="DF18" i="45" s="1"/>
  <c r="G16" i="44"/>
  <c r="DT4" i="27"/>
  <c r="DT29" i="27" s="1"/>
  <c r="U4" i="27"/>
  <c r="T29" i="27"/>
  <c r="DS28" i="32"/>
  <c r="T28" i="32"/>
  <c r="Z22" i="24"/>
  <c r="DY22" i="24"/>
  <c r="DI17" i="42"/>
  <c r="J17" i="42"/>
  <c r="U5" i="30"/>
  <c r="DT5" i="30"/>
  <c r="DX30" i="24"/>
  <c r="K11" i="40"/>
  <c r="DJ11" i="40"/>
  <c r="DM19" i="37"/>
  <c r="N19" i="37"/>
  <c r="P29" i="33"/>
  <c r="Q4" i="33"/>
  <c r="DP4" i="33"/>
  <c r="DP29" i="33" s="1"/>
  <c r="M26" i="39"/>
  <c r="DL26" i="39"/>
  <c r="DP26" i="35"/>
  <c r="Q26" i="35"/>
  <c r="R14" i="33"/>
  <c r="DQ14" i="33"/>
  <c r="L8" i="40"/>
  <c r="DK8" i="40"/>
  <c r="G20" i="45"/>
  <c r="DI23" i="42"/>
  <c r="J23" i="42"/>
  <c r="DX23" i="26"/>
  <c r="Y23" i="26"/>
  <c r="S16" i="32"/>
  <c r="DR16" i="32"/>
  <c r="J16" i="41"/>
  <c r="DI16" i="41"/>
  <c r="V11" i="30"/>
  <c r="DU11" i="30"/>
  <c r="DO4" i="34"/>
  <c r="DO29" i="34" s="1"/>
  <c r="P4" i="34"/>
  <c r="O29" i="34"/>
  <c r="DY26" i="25"/>
  <c r="Z26" i="25"/>
  <c r="V7" i="28"/>
  <c r="DU7" i="28"/>
  <c r="DJ16" i="40"/>
  <c r="K16" i="40"/>
  <c r="DG5" i="43"/>
  <c r="H5" i="43"/>
  <c r="DI12" i="42"/>
  <c r="J12" i="42"/>
  <c r="F28" i="46"/>
  <c r="DF28" i="46" s="1"/>
  <c r="F15" i="46"/>
  <c r="DF15" i="46" s="1"/>
  <c r="F17" i="44"/>
  <c r="DF17" i="44" s="1"/>
  <c r="DF30" i="44" s="1"/>
  <c r="DT16" i="30"/>
  <c r="DT30" i="30" s="1"/>
  <c r="U16" i="30"/>
  <c r="R13" i="33"/>
  <c r="DQ13" i="33"/>
  <c r="O16" i="36"/>
  <c r="DN16" i="36"/>
  <c r="DN30" i="36" s="1"/>
  <c r="R17" i="34"/>
  <c r="DQ17" i="34"/>
  <c r="F10" i="45"/>
  <c r="DF10" i="45" s="1"/>
  <c r="F5" i="44"/>
  <c r="DF5" i="44" s="1"/>
  <c r="F8" i="46"/>
  <c r="G24" i="46"/>
  <c r="G13" i="46"/>
  <c r="M29" i="35"/>
  <c r="N4" i="35"/>
  <c r="DM4" i="35"/>
  <c r="DM29" i="35" s="1"/>
  <c r="K25" i="40"/>
  <c r="DJ25" i="40"/>
  <c r="DQ26" i="33"/>
  <c r="R26" i="33"/>
  <c r="Q24" i="35"/>
  <c r="DP24" i="35"/>
  <c r="DX28" i="26"/>
  <c r="Y28" i="26"/>
  <c r="Y16" i="25"/>
  <c r="DX16" i="25"/>
  <c r="DX30" i="25" s="1"/>
  <c r="Z12" i="25"/>
  <c r="DY12" i="25"/>
  <c r="DI7" i="41"/>
  <c r="DI29" i="41" s="1"/>
  <c r="J7" i="41"/>
  <c r="S23" i="33"/>
  <c r="DR23" i="33"/>
  <c r="R21" i="33"/>
  <c r="DQ21" i="33"/>
  <c r="F20" i="46"/>
  <c r="DF20" i="46" s="1"/>
  <c r="F12" i="46"/>
  <c r="DF12" i="46" s="1"/>
  <c r="H24" i="44"/>
  <c r="DG24" i="44"/>
  <c r="W10" i="27"/>
  <c r="DV10" i="27"/>
  <c r="Z19" i="24"/>
  <c r="DY19" i="24"/>
  <c r="DH11" i="43"/>
  <c r="I11" i="43"/>
  <c r="DW16" i="26"/>
  <c r="X16" i="26"/>
  <c r="G23" i="45"/>
  <c r="G17" i="43"/>
  <c r="W25" i="27"/>
  <c r="DV25" i="27"/>
  <c r="DV30" i="27" s="1"/>
  <c r="M15" i="39"/>
  <c r="DL15" i="39"/>
  <c r="U7" i="30"/>
  <c r="DT7" i="30"/>
  <c r="X17" i="26"/>
  <c r="DW17" i="26"/>
  <c r="Z25" i="24"/>
  <c r="DY25" i="24"/>
  <c r="DQ4" i="31"/>
  <c r="DQ29" i="31" s="1"/>
  <c r="R4" i="31"/>
  <c r="Q29" i="31"/>
  <c r="G29" i="42"/>
  <c r="H16" i="42"/>
  <c r="DG16" i="42"/>
  <c r="DG30" i="42" s="1"/>
  <c r="X19" i="27"/>
  <c r="DW19" i="27"/>
  <c r="F25" i="45"/>
  <c r="DF25" i="45" s="1"/>
  <c r="DQ16" i="33"/>
  <c r="R16" i="33"/>
  <c r="DO14" i="36"/>
  <c r="P14" i="36"/>
  <c r="X18" i="26"/>
  <c r="DW18" i="26"/>
  <c r="DO18" i="35"/>
  <c r="DO30" i="35" s="1"/>
  <c r="P18" i="35"/>
  <c r="DM30" i="36"/>
  <c r="M16" i="38"/>
  <c r="DL16" i="38"/>
  <c r="DL30" i="38" s="1"/>
  <c r="R15" i="33"/>
  <c r="DQ15" i="33"/>
  <c r="J20" i="41"/>
  <c r="DI20" i="41"/>
  <c r="DF30" i="45"/>
  <c r="Y19" i="61"/>
  <c r="DM29" i="37"/>
  <c r="EA30" i="18"/>
  <c r="DG24" i="46"/>
  <c r="H24" i="46"/>
  <c r="EA30" i="23"/>
  <c r="H22" i="45"/>
  <c r="DG22" i="45"/>
  <c r="DG23" i="46"/>
  <c r="H23" i="46"/>
  <c r="H16" i="45"/>
  <c r="DG16" i="45"/>
  <c r="C13" i="47"/>
  <c r="D13" i="47" s="1"/>
  <c r="E13" i="47" s="1"/>
  <c r="F13" i="47" s="1"/>
  <c r="B13" i="48"/>
  <c r="B7" i="46"/>
  <c r="C7" i="45"/>
  <c r="D7" i="45" s="1"/>
  <c r="E7" i="45" s="1"/>
  <c r="Y20" i="61"/>
  <c r="DZ20" i="26"/>
  <c r="AA20" i="26"/>
  <c r="AG17" i="18"/>
  <c r="AD19" i="23"/>
  <c r="J15" i="44"/>
  <c r="DI15" i="44"/>
  <c r="AF21" i="20"/>
  <c r="EA24" i="25"/>
  <c r="AB24" i="25"/>
  <c r="AH27" i="18"/>
  <c r="O25" i="38"/>
  <c r="DN25" i="38"/>
  <c r="AO19" i="60"/>
  <c r="AR4" i="60"/>
  <c r="AH13" i="17"/>
  <c r="AG10" i="18"/>
  <c r="DL12" i="41"/>
  <c r="M12" i="41"/>
  <c r="DF8" i="46"/>
  <c r="G8" i="46"/>
  <c r="Y11" i="27"/>
  <c r="DX11" i="27"/>
  <c r="K9" i="42"/>
  <c r="DJ9" i="42"/>
  <c r="DL18" i="40"/>
  <c r="M18" i="40"/>
  <c r="DS9" i="34"/>
  <c r="T9" i="34"/>
  <c r="R13" i="36"/>
  <c r="DQ13" i="36"/>
  <c r="AG6" i="17"/>
  <c r="AB11" i="25"/>
  <c r="EA11" i="25"/>
  <c r="I12" i="45"/>
  <c r="DH12" i="45"/>
  <c r="AD16" i="22"/>
  <c r="AE25" i="21"/>
  <c r="O15" i="38"/>
  <c r="DN15" i="38"/>
  <c r="AB17" i="25"/>
  <c r="EA17" i="25"/>
  <c r="CB15" i="59"/>
  <c r="CB15" i="58"/>
  <c r="CB15" i="57"/>
  <c r="CB15" i="56"/>
  <c r="CB15" i="55"/>
  <c r="CB15" i="54"/>
  <c r="CB15" i="53"/>
  <c r="CB15" i="52"/>
  <c r="CB15" i="51"/>
  <c r="CB15" i="50"/>
  <c r="CB15" i="49"/>
  <c r="CB15" i="48"/>
  <c r="CB15" i="46"/>
  <c r="CB15" i="44"/>
  <c r="CB15" i="45"/>
  <c r="CB15" i="47"/>
  <c r="CB15" i="43"/>
  <c r="CB15" i="42"/>
  <c r="CB15" i="41"/>
  <c r="CB15" i="40"/>
  <c r="CB15" i="39"/>
  <c r="CB15" i="36"/>
  <c r="CB15" i="38"/>
  <c r="CB15" i="37"/>
  <c r="CB15" i="35"/>
  <c r="CB15" i="33"/>
  <c r="CB15" i="34"/>
  <c r="CB15" i="32"/>
  <c r="CB15" i="31"/>
  <c r="CB15" i="30"/>
  <c r="CB15" i="28"/>
  <c r="CB15" i="26"/>
  <c r="CB15" i="27"/>
  <c r="CB15" i="25"/>
  <c r="CB15" i="24"/>
  <c r="CB15" i="21"/>
  <c r="EB15" i="21" s="1"/>
  <c r="CB15" i="20"/>
  <c r="EB15" i="20" s="1"/>
  <c r="CB15" i="23"/>
  <c r="EB15" i="23" s="1"/>
  <c r="CB15" i="19"/>
  <c r="EB15" i="19" s="1"/>
  <c r="CB15" i="22"/>
  <c r="EB15" i="22" s="1"/>
  <c r="CB15" i="17"/>
  <c r="EB15" i="17" s="1"/>
  <c r="CB15" i="18"/>
  <c r="EB15" i="18" s="1"/>
  <c r="CB15" i="60"/>
  <c r="EB15" i="60" s="1"/>
  <c r="AH10" i="17"/>
  <c r="Y22" i="61"/>
  <c r="AC18" i="23"/>
  <c r="B18" i="47"/>
  <c r="C18" i="46"/>
  <c r="D18" i="46" s="1"/>
  <c r="E18" i="46" s="1"/>
  <c r="F18" i="46" s="1"/>
  <c r="B12" i="48"/>
  <c r="C12" i="47"/>
  <c r="D12" i="47" s="1"/>
  <c r="E12" i="47" s="1"/>
  <c r="F12" i="47" s="1"/>
  <c r="AA15" i="26"/>
  <c r="DZ15" i="26"/>
  <c r="DK27" i="42"/>
  <c r="L27" i="42"/>
  <c r="R9" i="36"/>
  <c r="DQ9" i="36"/>
  <c r="CB10" i="59"/>
  <c r="CB10" i="58"/>
  <c r="CB10" i="57"/>
  <c r="CB10" i="56"/>
  <c r="CB10" i="55"/>
  <c r="CB10" i="54"/>
  <c r="CB10" i="52"/>
  <c r="CB10" i="53"/>
  <c r="CB10" i="51"/>
  <c r="CB10" i="50"/>
  <c r="CB10" i="48"/>
  <c r="CB10" i="49"/>
  <c r="CB10" i="46"/>
  <c r="CB10" i="45"/>
  <c r="CB10" i="44"/>
  <c r="CB10" i="47"/>
  <c r="CB10" i="41"/>
  <c r="CB10" i="40"/>
  <c r="CB10" i="43"/>
  <c r="CB10" i="42"/>
  <c r="CB10" i="39"/>
  <c r="CB10" i="38"/>
  <c r="CB10" i="37"/>
  <c r="CB10" i="36"/>
  <c r="CB10" i="35"/>
  <c r="CB10" i="33"/>
  <c r="CB10" i="34"/>
  <c r="CB10" i="30"/>
  <c r="CB10" i="28"/>
  <c r="CB10" i="31"/>
  <c r="CB10" i="26"/>
  <c r="CB10" i="25"/>
  <c r="CB10" i="24"/>
  <c r="CB10" i="32"/>
  <c r="CB10" i="27"/>
  <c r="CB10" i="20"/>
  <c r="EB10" i="20" s="1"/>
  <c r="CB10" i="18"/>
  <c r="EB10" i="18" s="1"/>
  <c r="CB10" i="23"/>
  <c r="EB10" i="23" s="1"/>
  <c r="CB10" i="22"/>
  <c r="EB10" i="22" s="1"/>
  <c r="CB10" i="21"/>
  <c r="EB10" i="21" s="1"/>
  <c r="CB10" i="19"/>
  <c r="EB10" i="19" s="1"/>
  <c r="CB10" i="17"/>
  <c r="EB10" i="17" s="1"/>
  <c r="CB10" i="60"/>
  <c r="EB10" i="60" s="1"/>
  <c r="AE14" i="22"/>
  <c r="DR22" i="34"/>
  <c r="S22" i="34"/>
  <c r="Z7" i="26"/>
  <c r="DY7" i="26"/>
  <c r="DX11" i="28"/>
  <c r="Y11" i="28"/>
  <c r="CB5" i="59"/>
  <c r="CB5" i="58"/>
  <c r="CB5" i="57"/>
  <c r="CB5" i="56"/>
  <c r="CB5" i="54"/>
  <c r="CB5" i="55"/>
  <c r="CB5" i="53"/>
  <c r="CB5" i="52"/>
  <c r="CB5" i="50"/>
  <c r="CB5" i="51"/>
  <c r="CB5" i="48"/>
  <c r="CB5" i="49"/>
  <c r="CB5" i="46"/>
  <c r="CB5" i="45"/>
  <c r="CB5" i="44"/>
  <c r="CB5" i="47"/>
  <c r="CB5" i="42"/>
  <c r="CB5" i="43"/>
  <c r="CB5" i="41"/>
  <c r="CB5" i="40"/>
  <c r="CB5" i="38"/>
  <c r="CB5" i="39"/>
  <c r="CB5" i="37"/>
  <c r="CB5" i="33"/>
  <c r="CB5" i="36"/>
  <c r="CB5" i="34"/>
  <c r="CB5" i="35"/>
  <c r="CB5" i="32"/>
  <c r="CB5" i="27"/>
  <c r="CB5" i="24"/>
  <c r="CB5" i="30"/>
  <c r="CB5" i="25"/>
  <c r="CB5" i="31"/>
  <c r="CB5" i="26"/>
  <c r="CB5" i="28"/>
  <c r="CB5" i="19"/>
  <c r="EB5" i="19" s="1"/>
  <c r="CB5" i="22"/>
  <c r="EB5" i="22" s="1"/>
  <c r="CB5" i="18"/>
  <c r="EB5" i="18" s="1"/>
  <c r="CB5" i="17"/>
  <c r="EB5" i="17" s="1"/>
  <c r="CB5" i="23"/>
  <c r="EB5" i="23" s="1"/>
  <c r="CB5" i="21"/>
  <c r="EB5" i="21" s="1"/>
  <c r="CB5" i="20"/>
  <c r="EB5" i="20" s="1"/>
  <c r="CB5" i="60"/>
  <c r="EB5" i="60" s="1"/>
  <c r="AG22" i="19"/>
  <c r="AO13" i="60"/>
  <c r="AH17" i="17"/>
  <c r="DJ13" i="43"/>
  <c r="K13" i="43"/>
  <c r="P9" i="38"/>
  <c r="DO9" i="38"/>
  <c r="AE18" i="20"/>
  <c r="DT12" i="33"/>
  <c r="U12" i="33"/>
  <c r="K20" i="43"/>
  <c r="DJ20" i="43"/>
  <c r="AG9" i="18"/>
  <c r="X13" i="28"/>
  <c r="DW13" i="28"/>
  <c r="Y12" i="61"/>
  <c r="AG26" i="20"/>
  <c r="Y21" i="61"/>
  <c r="AG15" i="19"/>
  <c r="DV14" i="30"/>
  <c r="W14" i="30"/>
  <c r="AE9" i="21"/>
  <c r="DG21" i="46"/>
  <c r="H21" i="46"/>
  <c r="DK11" i="41"/>
  <c r="L11" i="41"/>
  <c r="Y28" i="61"/>
  <c r="DM19" i="40"/>
  <c r="N19" i="40"/>
  <c r="CB18" i="59"/>
  <c r="CB18" i="58"/>
  <c r="CB18" i="57"/>
  <c r="CB18" i="56"/>
  <c r="CB18" i="55"/>
  <c r="CB18" i="53"/>
  <c r="CB18" i="54"/>
  <c r="CB18" i="52"/>
  <c r="CB18" i="51"/>
  <c r="CB18" i="50"/>
  <c r="CB18" i="49"/>
  <c r="CB18" i="48"/>
  <c r="CB18" i="47"/>
  <c r="CB18" i="46"/>
  <c r="CB18" i="45"/>
  <c r="CB18" i="44"/>
  <c r="CB18" i="42"/>
  <c r="CB18" i="41"/>
  <c r="CB18" i="40"/>
  <c r="CB18" i="43"/>
  <c r="CB18" i="39"/>
  <c r="CB18" i="38"/>
  <c r="CB18" i="36"/>
  <c r="CB18" i="37"/>
  <c r="CB18" i="35"/>
  <c r="CB18" i="34"/>
  <c r="CB18" i="33"/>
  <c r="CB18" i="32"/>
  <c r="CB18" i="25"/>
  <c r="CB18" i="24"/>
  <c r="CB18" i="23"/>
  <c r="EB18" i="23" s="1"/>
  <c r="CB18" i="31"/>
  <c r="CB18" i="30"/>
  <c r="CB18" i="26"/>
  <c r="CB18" i="28"/>
  <c r="CB18" i="27"/>
  <c r="CB18" i="20"/>
  <c r="EB18" i="20" s="1"/>
  <c r="CB18" i="18"/>
  <c r="EB18" i="18" s="1"/>
  <c r="CB18" i="17"/>
  <c r="EB18" i="17" s="1"/>
  <c r="CB18" i="21"/>
  <c r="EB18" i="21" s="1"/>
  <c r="CB18" i="22"/>
  <c r="EB18" i="22" s="1"/>
  <c r="CB18" i="19"/>
  <c r="EB18" i="19" s="1"/>
  <c r="CB18" i="60"/>
  <c r="EB18" i="60" s="1"/>
  <c r="DU18" i="30"/>
  <c r="V18" i="30"/>
  <c r="W15" i="30"/>
  <c r="DV15" i="30"/>
  <c r="DX17" i="27"/>
  <c r="Y17" i="27"/>
  <c r="I9" i="44"/>
  <c r="DH9" i="44"/>
  <c r="AN25" i="60"/>
  <c r="CB6" i="59"/>
  <c r="CB6" i="58"/>
  <c r="CB6" i="57"/>
  <c r="CB6" i="56"/>
  <c r="CB6" i="55"/>
  <c r="CB6" i="54"/>
  <c r="CB6" i="53"/>
  <c r="CB6" i="52"/>
  <c r="CB6" i="50"/>
  <c r="CB6" i="51"/>
  <c r="CB6" i="48"/>
  <c r="CB6" i="49"/>
  <c r="CB6" i="47"/>
  <c r="CB6" i="45"/>
  <c r="CB6" i="44"/>
  <c r="CB6" i="46"/>
  <c r="CB6" i="43"/>
  <c r="CB6" i="41"/>
  <c r="CB6" i="42"/>
  <c r="CB6" i="40"/>
  <c r="CB6" i="39"/>
  <c r="CB6" i="37"/>
  <c r="CB6" i="36"/>
  <c r="CB6" i="38"/>
  <c r="CB6" i="34"/>
  <c r="CB6" i="35"/>
  <c r="CB6" i="33"/>
  <c r="CB6" i="30"/>
  <c r="CB6" i="26"/>
  <c r="CB6" i="31"/>
  <c r="CB6" i="28"/>
  <c r="CB6" i="32"/>
  <c r="CB6" i="27"/>
  <c r="CB6" i="25"/>
  <c r="CB6" i="24"/>
  <c r="CB6" i="23"/>
  <c r="CB6" i="22"/>
  <c r="EB6" i="22" s="1"/>
  <c r="CB6" i="18"/>
  <c r="EB6" i="18" s="1"/>
  <c r="CB6" i="21"/>
  <c r="EB6" i="21" s="1"/>
  <c r="CB6" i="20"/>
  <c r="EB6" i="20" s="1"/>
  <c r="CB6" i="17"/>
  <c r="EB6" i="17" s="1"/>
  <c r="CB6" i="19"/>
  <c r="EB6" i="19" s="1"/>
  <c r="CB6" i="60"/>
  <c r="EB6" i="60" s="1"/>
  <c r="AI14" i="17"/>
  <c r="DP30" i="34"/>
  <c r="P13" i="37"/>
  <c r="DO13" i="37"/>
  <c r="R28" i="36"/>
  <c r="DQ28" i="36"/>
  <c r="AC28" i="24"/>
  <c r="AF12" i="21"/>
  <c r="P25" i="37"/>
  <c r="DO25" i="37"/>
  <c r="K19" i="42"/>
  <c r="DJ19" i="42"/>
  <c r="AE14" i="21"/>
  <c r="Y26" i="61"/>
  <c r="DU22" i="31"/>
  <c r="V22" i="31"/>
  <c r="W29" i="26"/>
  <c r="X4" i="26"/>
  <c r="DW4" i="26"/>
  <c r="DW29" i="26" s="1"/>
  <c r="DI12" i="44"/>
  <c r="J12" i="44"/>
  <c r="CC19" i="59"/>
  <c r="CC19" i="58"/>
  <c r="CC19" i="57"/>
  <c r="CC19" i="56"/>
  <c r="CC19" i="55"/>
  <c r="CC19" i="54"/>
  <c r="CC19" i="53"/>
  <c r="CC19" i="51"/>
  <c r="CC19" i="52"/>
  <c r="CC19" i="50"/>
  <c r="CC19" i="49"/>
  <c r="CC19" i="48"/>
  <c r="CC19" i="45"/>
  <c r="CC19" i="44"/>
  <c r="CC19" i="47"/>
  <c r="CC19" i="46"/>
  <c r="CC19" i="43"/>
  <c r="CC19" i="41"/>
  <c r="CC19" i="42"/>
  <c r="CC19" i="40"/>
  <c r="CC19" i="37"/>
  <c r="CC19" i="39"/>
  <c r="CC19" i="38"/>
  <c r="CC19" i="36"/>
  <c r="CC19" i="32"/>
  <c r="CC19" i="35"/>
  <c r="CC19" i="34"/>
  <c r="CC19" i="33"/>
  <c r="CC19" i="30"/>
  <c r="CC19" i="28"/>
  <c r="CC19" i="27"/>
  <c r="CC19" i="25"/>
  <c r="CC19" i="26"/>
  <c r="CC19" i="24"/>
  <c r="CC19" i="23"/>
  <c r="EC19" i="23" s="1"/>
  <c r="CC19" i="31"/>
  <c r="CC19" i="22"/>
  <c r="EC19" i="22" s="1"/>
  <c r="CC19" i="20"/>
  <c r="EC19" i="20" s="1"/>
  <c r="CC19" i="19"/>
  <c r="EC19" i="19" s="1"/>
  <c r="CC19" i="21"/>
  <c r="EC19" i="21" s="1"/>
  <c r="CC19" i="18"/>
  <c r="EC19" i="18" s="1"/>
  <c r="CC19" i="17"/>
  <c r="EC19" i="17" s="1"/>
  <c r="CC19" i="60"/>
  <c r="EC19" i="60" s="1"/>
  <c r="J21" i="44"/>
  <c r="DI21" i="44"/>
  <c r="Z5" i="26"/>
  <c r="DY5" i="26"/>
  <c r="DX18" i="27"/>
  <c r="Y18" i="27"/>
  <c r="Z15" i="27"/>
  <c r="DY15" i="27"/>
  <c r="AG13" i="19"/>
  <c r="J7" i="43"/>
  <c r="DI7" i="43"/>
  <c r="S20" i="34"/>
  <c r="DR20" i="34"/>
  <c r="AO26" i="60"/>
  <c r="J8" i="43"/>
  <c r="DI8" i="43"/>
  <c r="D17" i="46"/>
  <c r="E17" i="46" s="1"/>
  <c r="Y16" i="27"/>
  <c r="DX16" i="27"/>
  <c r="CC15" i="59"/>
  <c r="CC15" i="58"/>
  <c r="CC15" i="57"/>
  <c r="CC15" i="56"/>
  <c r="CC15" i="55"/>
  <c r="CC15" i="54"/>
  <c r="CC15" i="53"/>
  <c r="CC15" i="52"/>
  <c r="CC15" i="50"/>
  <c r="CC15" i="51"/>
  <c r="CC15" i="48"/>
  <c r="CC15" i="49"/>
  <c r="CC15" i="45"/>
  <c r="CC15" i="47"/>
  <c r="CC15" i="46"/>
  <c r="CC15" i="44"/>
  <c r="CC15" i="42"/>
  <c r="CC15" i="41"/>
  <c r="CC15" i="40"/>
  <c r="CC15" i="43"/>
  <c r="CC15" i="38"/>
  <c r="CC15" i="37"/>
  <c r="CC15" i="39"/>
  <c r="CC15" i="36"/>
  <c r="CC15" i="34"/>
  <c r="CC15" i="32"/>
  <c r="CC15" i="35"/>
  <c r="CC15" i="33"/>
  <c r="CC15" i="26"/>
  <c r="CC15" i="27"/>
  <c r="CC15" i="25"/>
  <c r="CC15" i="24"/>
  <c r="CC15" i="31"/>
  <c r="CC15" i="30"/>
  <c r="CC15" i="28"/>
  <c r="CC15" i="23"/>
  <c r="CC15" i="19"/>
  <c r="EC15" i="19" s="1"/>
  <c r="CC15" i="22"/>
  <c r="EC15" i="22" s="1"/>
  <c r="CC15" i="17"/>
  <c r="EC15" i="17" s="1"/>
  <c r="CC15" i="18"/>
  <c r="EC15" i="18" s="1"/>
  <c r="CC15" i="21"/>
  <c r="EC15" i="21" s="1"/>
  <c r="CC15" i="20"/>
  <c r="EC15" i="20" s="1"/>
  <c r="CC15" i="60"/>
  <c r="EC15" i="60" s="1"/>
  <c r="AG23" i="18"/>
  <c r="DQ26" i="36"/>
  <c r="R26" i="36"/>
  <c r="AH12" i="19"/>
  <c r="AH20" i="17"/>
  <c r="AC11" i="24"/>
  <c r="DO20" i="37"/>
  <c r="P20" i="37"/>
  <c r="DI18" i="43"/>
  <c r="J18" i="43"/>
  <c r="DO11" i="38"/>
  <c r="P11" i="38"/>
  <c r="AA22" i="25"/>
  <c r="DZ22" i="25"/>
  <c r="DN10" i="38"/>
  <c r="O10" i="38"/>
  <c r="EA30" i="21"/>
  <c r="DQ21" i="36"/>
  <c r="R21" i="36"/>
  <c r="U24" i="33"/>
  <c r="DT24" i="33"/>
  <c r="S15" i="34"/>
  <c r="DR15" i="34"/>
  <c r="K20" i="42"/>
  <c r="DJ20" i="42"/>
  <c r="AO21" i="60"/>
  <c r="DL8" i="41"/>
  <c r="M8" i="41"/>
  <c r="AH15" i="17"/>
  <c r="DY6" i="26"/>
  <c r="Z6" i="26"/>
  <c r="CB25" i="59"/>
  <c r="CB25" i="58"/>
  <c r="CB25" i="57"/>
  <c r="CB25" i="56"/>
  <c r="CB25" i="55"/>
  <c r="CB25" i="54"/>
  <c r="CB25" i="53"/>
  <c r="CB25" i="51"/>
  <c r="CB25" i="52"/>
  <c r="CB25" i="50"/>
  <c r="CB25" i="49"/>
  <c r="CB25" i="48"/>
  <c r="CB25" i="47"/>
  <c r="CB25" i="46"/>
  <c r="CB25" i="44"/>
  <c r="CB25" i="45"/>
  <c r="CB25" i="42"/>
  <c r="CB25" i="40"/>
  <c r="CB25" i="43"/>
  <c r="CB25" i="41"/>
  <c r="CB25" i="36"/>
  <c r="CB25" i="39"/>
  <c r="CB25" i="38"/>
  <c r="CB25" i="37"/>
  <c r="CB25" i="33"/>
  <c r="CB25" i="34"/>
  <c r="CB25" i="35"/>
  <c r="CB25" i="32"/>
  <c r="CB25" i="30"/>
  <c r="CB25" i="25"/>
  <c r="CB25" i="24"/>
  <c r="CB25" i="28"/>
  <c r="CB25" i="31"/>
  <c r="CB25" i="27"/>
  <c r="CB25" i="26"/>
  <c r="CB25" i="23"/>
  <c r="EB25" i="23" s="1"/>
  <c r="CB25" i="22"/>
  <c r="EB25" i="22" s="1"/>
  <c r="CB25" i="18"/>
  <c r="EB25" i="18" s="1"/>
  <c r="CB25" i="21"/>
  <c r="EB25" i="21" s="1"/>
  <c r="CB25" i="20"/>
  <c r="EB25" i="20" s="1"/>
  <c r="CB25" i="19"/>
  <c r="EB25" i="19" s="1"/>
  <c r="CB25" i="17"/>
  <c r="EB25" i="17" s="1"/>
  <c r="CB25" i="60"/>
  <c r="EB25" i="60" s="1"/>
  <c r="DU16" i="31"/>
  <c r="V16" i="31"/>
  <c r="Y6" i="27"/>
  <c r="DX6" i="27"/>
  <c r="AA25" i="25"/>
  <c r="DZ25" i="25"/>
  <c r="AC24" i="24"/>
  <c r="AA18" i="25"/>
  <c r="DZ18" i="25"/>
  <c r="V6" i="31"/>
  <c r="DU6" i="31"/>
  <c r="DU27" i="32"/>
  <c r="V27" i="32"/>
  <c r="DQ6" i="35"/>
  <c r="R6" i="35"/>
  <c r="AH19" i="17"/>
  <c r="AE7" i="21"/>
  <c r="DY12" i="27"/>
  <c r="Z12" i="27"/>
  <c r="J10" i="43"/>
  <c r="DI10" i="43"/>
  <c r="AE24" i="22"/>
  <c r="AG28" i="18"/>
  <c r="AA5" i="25"/>
  <c r="DZ5" i="25"/>
  <c r="N14" i="40"/>
  <c r="DM14" i="40"/>
  <c r="AG11" i="20"/>
  <c r="CB27" i="59"/>
  <c r="CB27" i="58"/>
  <c r="CB27" i="57"/>
  <c r="CB27" i="56"/>
  <c r="CB27" i="55"/>
  <c r="CB27" i="54"/>
  <c r="CB27" i="53"/>
  <c r="CB27" i="51"/>
  <c r="CB27" i="52"/>
  <c r="CB27" i="49"/>
  <c r="CB27" i="50"/>
  <c r="CB27" i="47"/>
  <c r="CB27" i="48"/>
  <c r="CB27" i="44"/>
  <c r="CB27" i="46"/>
  <c r="CB27" i="45"/>
  <c r="CB27" i="40"/>
  <c r="CB27" i="42"/>
  <c r="CB27" i="41"/>
  <c r="CB27" i="43"/>
  <c r="CB27" i="37"/>
  <c r="CB27" i="36"/>
  <c r="CB27" i="39"/>
  <c r="CB27" i="38"/>
  <c r="CB27" i="35"/>
  <c r="CB27" i="33"/>
  <c r="CB27" i="34"/>
  <c r="CB27" i="32"/>
  <c r="CB27" i="27"/>
  <c r="CB27" i="24"/>
  <c r="CB27" i="23"/>
  <c r="EB27" i="23" s="1"/>
  <c r="CB27" i="30"/>
  <c r="CB27" i="28"/>
  <c r="CB27" i="26"/>
  <c r="CB27" i="25"/>
  <c r="CB27" i="31"/>
  <c r="CB27" i="17"/>
  <c r="EB27" i="17" s="1"/>
  <c r="CB27" i="22"/>
  <c r="EB27" i="22" s="1"/>
  <c r="CB27" i="19"/>
  <c r="EB27" i="19" s="1"/>
  <c r="CB27" i="18"/>
  <c r="EB27" i="18" s="1"/>
  <c r="CB27" i="21"/>
  <c r="EB27" i="21" s="1"/>
  <c r="CB27" i="20"/>
  <c r="EB27" i="20" s="1"/>
  <c r="CB27" i="60"/>
  <c r="EB27" i="60" s="1"/>
  <c r="AO9" i="60"/>
  <c r="DL26" i="40"/>
  <c r="M26" i="40"/>
  <c r="DH8" i="44"/>
  <c r="I8" i="44"/>
  <c r="U25" i="32"/>
  <c r="DT25" i="32"/>
  <c r="AE28" i="22"/>
  <c r="AH26" i="17"/>
  <c r="AC29" i="20"/>
  <c r="AD4" i="20"/>
  <c r="O4" i="37"/>
  <c r="DN4" i="37"/>
  <c r="DY8" i="27"/>
  <c r="Z8" i="27"/>
  <c r="V11" i="32"/>
  <c r="DU11" i="32"/>
  <c r="CB16" i="59"/>
  <c r="CB16" i="58"/>
  <c r="CB16" i="57"/>
  <c r="CB16" i="56"/>
  <c r="CB16" i="55"/>
  <c r="CB16" i="54"/>
  <c r="CB16" i="53"/>
  <c r="CB16" i="52"/>
  <c r="CB16" i="50"/>
  <c r="CB16" i="51"/>
  <c r="CB16" i="48"/>
  <c r="CB16" i="49"/>
  <c r="CB16" i="47"/>
  <c r="CB16" i="44"/>
  <c r="CB16" i="46"/>
  <c r="CB16" i="45"/>
  <c r="CB16" i="41"/>
  <c r="CB16" i="40"/>
  <c r="CB16" i="43"/>
  <c r="CB16" i="42"/>
  <c r="CB16" i="38"/>
  <c r="CB16" i="37"/>
  <c r="CB16" i="36"/>
  <c r="CB16" i="39"/>
  <c r="CB16" i="34"/>
  <c r="CB16" i="33"/>
  <c r="CB16" i="32"/>
  <c r="CB16" i="35"/>
  <c r="CB16" i="30"/>
  <c r="CB16" i="26"/>
  <c r="CB16" i="27"/>
  <c r="CB16" i="25"/>
  <c r="CB16" i="24"/>
  <c r="CB16" i="31"/>
  <c r="CB16" i="28"/>
  <c r="CB16" i="23"/>
  <c r="EB16" i="23" s="1"/>
  <c r="CB16" i="21"/>
  <c r="EB16" i="21" s="1"/>
  <c r="CB16" i="17"/>
  <c r="EB16" i="17" s="1"/>
  <c r="CB16" i="22"/>
  <c r="EB16" i="22" s="1"/>
  <c r="CB16" i="18"/>
  <c r="EB16" i="18" s="1"/>
  <c r="CB16" i="20"/>
  <c r="EB16" i="20" s="1"/>
  <c r="CB16" i="19"/>
  <c r="EB16" i="19" s="1"/>
  <c r="CB16" i="60"/>
  <c r="EB16" i="60" s="1"/>
  <c r="DJ4" i="40"/>
  <c r="DJ29" i="40" s="1"/>
  <c r="J29" i="40"/>
  <c r="K4" i="40"/>
  <c r="DL28" i="41"/>
  <c r="M28" i="41"/>
  <c r="DN9" i="39"/>
  <c r="O9" i="39"/>
  <c r="CA4" i="59"/>
  <c r="CA4" i="58"/>
  <c r="CA4" i="57"/>
  <c r="CA4" i="56"/>
  <c r="CA4" i="54"/>
  <c r="CA4" i="55"/>
  <c r="CA4" i="53"/>
  <c r="CA4" i="52"/>
  <c r="CA4" i="50"/>
  <c r="CA4" i="51"/>
  <c r="CA4" i="49"/>
  <c r="CA4" i="48"/>
  <c r="CA4" i="47"/>
  <c r="CA4" i="46"/>
  <c r="CA4" i="45"/>
  <c r="CA4" i="44"/>
  <c r="CA4" i="43"/>
  <c r="CA4" i="41"/>
  <c r="CA4" i="40"/>
  <c r="CA4" i="42"/>
  <c r="CA4" i="39"/>
  <c r="CA4" i="38"/>
  <c r="CA4" i="37"/>
  <c r="CA4" i="36"/>
  <c r="CA4" i="34"/>
  <c r="CA4" i="35"/>
  <c r="CA4" i="33"/>
  <c r="CA4" i="31"/>
  <c r="CA4" i="26"/>
  <c r="CA4" i="28"/>
  <c r="CA4" i="27"/>
  <c r="CA4" i="32"/>
  <c r="CA4" i="30"/>
  <c r="CA4" i="25"/>
  <c r="CA4" i="24"/>
  <c r="CA4" i="22"/>
  <c r="CA4" i="23"/>
  <c r="CA4" i="21"/>
  <c r="EA4" i="21" s="1"/>
  <c r="EA29" i="21" s="1"/>
  <c r="CA4" i="20"/>
  <c r="EA4" i="20" s="1"/>
  <c r="EA29" i="20" s="1"/>
  <c r="CA4" i="19"/>
  <c r="EA4" i="19" s="1"/>
  <c r="EA29" i="19" s="1"/>
  <c r="CA4" i="18"/>
  <c r="EA4" i="18" s="1"/>
  <c r="EA29" i="18" s="1"/>
  <c r="CA4" i="17"/>
  <c r="EA4" i="17" s="1"/>
  <c r="EA29" i="17" s="1"/>
  <c r="CA4" i="60"/>
  <c r="EA4" i="60" s="1"/>
  <c r="EA29" i="60" s="1"/>
  <c r="DY7" i="27"/>
  <c r="Z7" i="27"/>
  <c r="DS19" i="33"/>
  <c r="T19" i="33"/>
  <c r="AB14" i="25"/>
  <c r="EA14" i="25"/>
  <c r="AF19" i="20"/>
  <c r="AD11" i="23"/>
  <c r="AA19" i="25"/>
  <c r="DZ19" i="25"/>
  <c r="I10" i="44"/>
  <c r="DH10" i="44"/>
  <c r="AG22" i="18"/>
  <c r="AC10" i="23"/>
  <c r="R8" i="36"/>
  <c r="DQ8" i="36"/>
  <c r="AD17" i="23"/>
  <c r="DH26" i="45"/>
  <c r="I26" i="45"/>
  <c r="X17" i="30"/>
  <c r="DW17" i="30"/>
  <c r="CB22" i="59"/>
  <c r="CB22" i="58"/>
  <c r="CB22" i="57"/>
  <c r="CB22" i="56"/>
  <c r="CB22" i="55"/>
  <c r="CB22" i="53"/>
  <c r="CB22" i="54"/>
  <c r="CB22" i="52"/>
  <c r="CB22" i="51"/>
  <c r="CB22" i="50"/>
  <c r="CB22" i="48"/>
  <c r="CB22" i="49"/>
  <c r="CB22" i="47"/>
  <c r="CB22" i="45"/>
  <c r="CB22" i="46"/>
  <c r="CB22" i="44"/>
  <c r="CB22" i="43"/>
  <c r="CB22" i="41"/>
  <c r="CB22" i="42"/>
  <c r="CB22" i="40"/>
  <c r="CB22" i="37"/>
  <c r="CB22" i="39"/>
  <c r="CB22" i="36"/>
  <c r="CB22" i="38"/>
  <c r="CB22" i="35"/>
  <c r="CB22" i="32"/>
  <c r="CB22" i="34"/>
  <c r="CB22" i="33"/>
  <c r="CB22" i="27"/>
  <c r="CB22" i="25"/>
  <c r="CB22" i="23"/>
  <c r="CB22" i="31"/>
  <c r="CB22" i="26"/>
  <c r="CB22" i="24"/>
  <c r="CB22" i="30"/>
  <c r="CB22" i="28"/>
  <c r="CB22" i="19"/>
  <c r="EB22" i="19" s="1"/>
  <c r="CB22" i="18"/>
  <c r="EB22" i="18" s="1"/>
  <c r="CB22" i="22"/>
  <c r="EB22" i="22" s="1"/>
  <c r="CB22" i="17"/>
  <c r="EB22" i="17" s="1"/>
  <c r="CB22" i="21"/>
  <c r="EB22" i="21" s="1"/>
  <c r="CB22" i="20"/>
  <c r="EB22" i="20" s="1"/>
  <c r="CB22" i="60"/>
  <c r="EB22" i="60" s="1"/>
  <c r="AE8" i="22"/>
  <c r="AG21" i="19"/>
  <c r="DU5" i="31"/>
  <c r="V5" i="31"/>
  <c r="DO14" i="37"/>
  <c r="P14" i="37"/>
  <c r="X22" i="28"/>
  <c r="DW22" i="28"/>
  <c r="N22" i="39"/>
  <c r="DM22" i="39"/>
  <c r="AD24" i="23"/>
  <c r="B24" i="48"/>
  <c r="C24" i="47"/>
  <c r="D24" i="47" s="1"/>
  <c r="E24" i="47" s="1"/>
  <c r="AB6" i="24"/>
  <c r="EA6" i="24"/>
  <c r="DX12" i="28"/>
  <c r="Y12" i="28"/>
  <c r="J29" i="41"/>
  <c r="K4" i="41"/>
  <c r="DJ4" i="41"/>
  <c r="DR17" i="35"/>
  <c r="S17" i="35"/>
  <c r="U10" i="32"/>
  <c r="DT10" i="32"/>
  <c r="AC7" i="23"/>
  <c r="I18" i="44"/>
  <c r="DH18" i="44"/>
  <c r="J23" i="44"/>
  <c r="DI23" i="44"/>
  <c r="AO28" i="60"/>
  <c r="I28" i="45"/>
  <c r="DH28" i="45"/>
  <c r="AF25" i="20"/>
  <c r="O27" i="39"/>
  <c r="DN27" i="39"/>
  <c r="AB10" i="24"/>
  <c r="EA10" i="24"/>
  <c r="DH7" i="44"/>
  <c r="I7" i="44"/>
  <c r="CB8" i="59"/>
  <c r="CB8" i="58"/>
  <c r="CB8" i="57"/>
  <c r="CB8" i="56"/>
  <c r="CB8" i="55"/>
  <c r="CB8" i="54"/>
  <c r="CB8" i="53"/>
  <c r="CB8" i="52"/>
  <c r="CB8" i="50"/>
  <c r="CB8" i="51"/>
  <c r="CB8" i="48"/>
  <c r="CB8" i="49"/>
  <c r="CB8" i="46"/>
  <c r="CB8" i="45"/>
  <c r="CB8" i="44"/>
  <c r="CB8" i="47"/>
  <c r="CB8" i="41"/>
  <c r="CB8" i="40"/>
  <c r="CB8" i="43"/>
  <c r="CB8" i="42"/>
  <c r="CB8" i="38"/>
  <c r="CB8" i="37"/>
  <c r="CB8" i="36"/>
  <c r="CB8" i="39"/>
  <c r="CB8" i="34"/>
  <c r="CB8" i="33"/>
  <c r="CB8" i="35"/>
  <c r="CB8" i="32"/>
  <c r="CB8" i="25"/>
  <c r="CB8" i="24"/>
  <c r="CB8" i="27"/>
  <c r="CB8" i="26"/>
  <c r="CB8" i="31"/>
  <c r="CB8" i="30"/>
  <c r="CB8" i="28"/>
  <c r="CB8" i="23"/>
  <c r="EB8" i="23" s="1"/>
  <c r="CB8" i="21"/>
  <c r="EB8" i="21" s="1"/>
  <c r="CB8" i="22"/>
  <c r="EB8" i="22" s="1"/>
  <c r="CB8" i="17"/>
  <c r="EB8" i="17" s="1"/>
  <c r="CB8" i="18"/>
  <c r="EB8" i="18" s="1"/>
  <c r="CB8" i="20"/>
  <c r="EB8" i="20" s="1"/>
  <c r="CB8" i="19"/>
  <c r="EB8" i="19" s="1"/>
  <c r="CB8" i="60"/>
  <c r="EB8" i="60" s="1"/>
  <c r="AH18" i="17"/>
  <c r="AH21" i="17"/>
  <c r="X14" i="28"/>
  <c r="DW14" i="28"/>
  <c r="AG17" i="20"/>
  <c r="R15" i="36"/>
  <c r="DQ15" i="36"/>
  <c r="AE20" i="21"/>
  <c r="AD18" i="21"/>
  <c r="J19" i="44"/>
  <c r="DI19" i="44"/>
  <c r="DU21" i="32"/>
  <c r="V21" i="32"/>
  <c r="DQ19" i="36"/>
  <c r="R19" i="36"/>
  <c r="DR11" i="35"/>
  <c r="S11" i="35"/>
  <c r="Y18" i="61"/>
  <c r="AB29" i="21"/>
  <c r="AC4" i="21"/>
  <c r="DL27" i="41"/>
  <c r="M27" i="41"/>
  <c r="P17" i="38"/>
  <c r="DO17" i="38"/>
  <c r="DG11" i="45"/>
  <c r="H11" i="45"/>
  <c r="AE15" i="21"/>
  <c r="DH14" i="45"/>
  <c r="I14" i="45"/>
  <c r="AD7" i="22"/>
  <c r="AI7" i="17"/>
  <c r="AH24" i="18"/>
  <c r="W18" i="28"/>
  <c r="DV18" i="28"/>
  <c r="O17" i="39"/>
  <c r="DN17" i="39"/>
  <c r="AG9" i="20"/>
  <c r="AA8" i="26"/>
  <c r="DZ8" i="26"/>
  <c r="EA30" i="20"/>
  <c r="O6" i="38"/>
  <c r="DN6" i="38"/>
  <c r="DO7" i="37"/>
  <c r="P7" i="37"/>
  <c r="Y28" i="28"/>
  <c r="DX28" i="28"/>
  <c r="AG13" i="18"/>
  <c r="DP27" i="37"/>
  <c r="Q27" i="37"/>
  <c r="X10" i="28"/>
  <c r="DW10" i="28"/>
  <c r="H6" i="45"/>
  <c r="DG6" i="45"/>
  <c r="V7" i="31"/>
  <c r="DU7" i="31"/>
  <c r="Y13" i="61"/>
  <c r="AE15" i="22"/>
  <c r="AG27" i="20"/>
  <c r="D4" i="45"/>
  <c r="E4" i="45" s="1"/>
  <c r="F4" i="45" s="1"/>
  <c r="AH9" i="19"/>
  <c r="AF6" i="18"/>
  <c r="Y8" i="28"/>
  <c r="DX8" i="28"/>
  <c r="AG5" i="17"/>
  <c r="Q6" i="36"/>
  <c r="DP6" i="36"/>
  <c r="DW27" i="30"/>
  <c r="X27" i="30"/>
  <c r="DN5" i="37"/>
  <c r="O5" i="37"/>
  <c r="DI27" i="44"/>
  <c r="J27" i="44"/>
  <c r="AC9" i="24"/>
  <c r="H11" i="46"/>
  <c r="DG11" i="46"/>
  <c r="AF26" i="21"/>
  <c r="AH14" i="18"/>
  <c r="K28" i="42"/>
  <c r="DJ28" i="42"/>
  <c r="AF28" i="21"/>
  <c r="AG19" i="18"/>
  <c r="C27" i="47"/>
  <c r="D27" i="47" s="1"/>
  <c r="E27" i="47" s="1"/>
  <c r="F27" i="47" s="1"/>
  <c r="B27" i="48"/>
  <c r="C19" i="47"/>
  <c r="D19" i="47" s="1"/>
  <c r="E19" i="47" s="1"/>
  <c r="B19" i="48"/>
  <c r="C17" i="47"/>
  <c r="D17" i="47" s="1"/>
  <c r="E17" i="47" s="1"/>
  <c r="F17" i="47" s="1"/>
  <c r="DF17" i="47" s="1"/>
  <c r="B17" i="48"/>
  <c r="DS28" i="34"/>
  <c r="T28" i="34"/>
  <c r="T26" i="34"/>
  <c r="DS26" i="34"/>
  <c r="AT5" i="60"/>
  <c r="AB20" i="24"/>
  <c r="EA20" i="24"/>
  <c r="AG7" i="19"/>
  <c r="AN10" i="60"/>
  <c r="AC25" i="23"/>
  <c r="EA30" i="19"/>
  <c r="AE21" i="22"/>
  <c r="AB4" i="22"/>
  <c r="EA4" i="22"/>
  <c r="EA29" i="22" s="1"/>
  <c r="AA29" i="22"/>
  <c r="Y8" i="61"/>
  <c r="AE22" i="21"/>
  <c r="AD13" i="23"/>
  <c r="M22" i="40"/>
  <c r="DL22" i="40"/>
  <c r="AO27" i="60"/>
  <c r="DR21" i="34"/>
  <c r="S21" i="34"/>
  <c r="C21" i="47"/>
  <c r="D21" i="47" s="1"/>
  <c r="E21" i="47" s="1"/>
  <c r="F21" i="47" s="1"/>
  <c r="DF21" i="47" s="1"/>
  <c r="B21" i="48"/>
  <c r="C11" i="47"/>
  <c r="D11" i="47" s="1"/>
  <c r="E11" i="47" s="1"/>
  <c r="F11" i="47" s="1"/>
  <c r="B11" i="48"/>
  <c r="B8" i="48"/>
  <c r="C8" i="47"/>
  <c r="D8" i="47" s="1"/>
  <c r="E8" i="47" s="1"/>
  <c r="B5" i="47"/>
  <c r="C5" i="46"/>
  <c r="H9" i="45"/>
  <c r="DG9" i="45"/>
  <c r="DW9" i="30"/>
  <c r="X9" i="30"/>
  <c r="EA9" i="25"/>
  <c r="AB9" i="25"/>
  <c r="K7" i="42"/>
  <c r="DJ7" i="42"/>
  <c r="AH8" i="19"/>
  <c r="R25" i="35"/>
  <c r="DQ25" i="35"/>
  <c r="DV23" i="31"/>
  <c r="W23" i="31"/>
  <c r="AD14" i="23"/>
  <c r="Y10" i="61"/>
  <c r="O21" i="38"/>
  <c r="DN21" i="38"/>
  <c r="Y26" i="28"/>
  <c r="DX26" i="28"/>
  <c r="DY4" i="24"/>
  <c r="DY29" i="24" s="1"/>
  <c r="Z4" i="24"/>
  <c r="Y29" i="24"/>
  <c r="T20" i="33"/>
  <c r="DS20" i="33"/>
  <c r="J28" i="44"/>
  <c r="DI28" i="44"/>
  <c r="AO14" i="60"/>
  <c r="EA27" i="25"/>
  <c r="AB27" i="25"/>
  <c r="K23" i="43"/>
  <c r="DJ23" i="43"/>
  <c r="Q8" i="37"/>
  <c r="DP8" i="37"/>
  <c r="AF17" i="21"/>
  <c r="EB6" i="23"/>
  <c r="AC6" i="23"/>
  <c r="N9" i="40"/>
  <c r="DM9" i="40"/>
  <c r="I11" i="44"/>
  <c r="DH11" i="44"/>
  <c r="AE13" i="21"/>
  <c r="AE20" i="22"/>
  <c r="DO12" i="38"/>
  <c r="P12" i="38"/>
  <c r="AG18" i="18"/>
  <c r="Z21" i="27"/>
  <c r="DY21" i="27"/>
  <c r="R5" i="35"/>
  <c r="DQ5" i="35"/>
  <c r="CB11" i="59"/>
  <c r="CB11" i="58"/>
  <c r="CB11" i="57"/>
  <c r="CB11" i="56"/>
  <c r="CB11" i="54"/>
  <c r="CB11" i="55"/>
  <c r="CB11" i="53"/>
  <c r="CB11" i="52"/>
  <c r="CB11" i="50"/>
  <c r="CB11" i="51"/>
  <c r="CB11" i="48"/>
  <c r="CB11" i="49"/>
  <c r="CB11" i="46"/>
  <c r="CB11" i="45"/>
  <c r="CB11" i="44"/>
  <c r="CB11" i="47"/>
  <c r="CB11" i="43"/>
  <c r="CB11" i="42"/>
  <c r="CB11" i="41"/>
  <c r="CB11" i="40"/>
  <c r="CB11" i="39"/>
  <c r="CB11" i="38"/>
  <c r="CB11" i="37"/>
  <c r="CB11" i="36"/>
  <c r="CB11" i="33"/>
  <c r="CB11" i="34"/>
  <c r="CB11" i="35"/>
  <c r="CB11" i="31"/>
  <c r="CB11" i="27"/>
  <c r="CB11" i="25"/>
  <c r="CB11" i="28"/>
  <c r="CB11" i="32"/>
  <c r="CB11" i="30"/>
  <c r="CB11" i="26"/>
  <c r="CB11" i="24"/>
  <c r="EB11" i="24" s="1"/>
  <c r="CB11" i="22"/>
  <c r="EB11" i="22" s="1"/>
  <c r="CB11" i="21"/>
  <c r="EB11" i="21" s="1"/>
  <c r="CB11" i="19"/>
  <c r="EB11" i="19" s="1"/>
  <c r="CB11" i="20"/>
  <c r="EB11" i="20" s="1"/>
  <c r="CB11" i="23"/>
  <c r="EB11" i="23" s="1"/>
  <c r="CB11" i="18"/>
  <c r="EB11" i="18" s="1"/>
  <c r="CB11" i="17"/>
  <c r="EB11" i="17" s="1"/>
  <c r="CB11" i="60"/>
  <c r="EB11" i="60" s="1"/>
  <c r="R17" i="36"/>
  <c r="DQ17" i="36"/>
  <c r="O23" i="39"/>
  <c r="DN23" i="39"/>
  <c r="S10" i="34"/>
  <c r="DR10" i="34"/>
  <c r="J14" i="44"/>
  <c r="DI14" i="44"/>
  <c r="O19" i="38"/>
  <c r="DN19" i="38"/>
  <c r="DO28" i="38"/>
  <c r="P28" i="38"/>
  <c r="J18" i="42"/>
  <c r="DI18" i="42"/>
  <c r="S28" i="35"/>
  <c r="DR28" i="35"/>
  <c r="AD6" i="22"/>
  <c r="J22" i="43"/>
  <c r="DI22" i="43"/>
  <c r="F29" i="44"/>
  <c r="G4" i="44"/>
  <c r="DF4" i="44"/>
  <c r="DF29" i="44" s="1"/>
  <c r="CB12" i="59"/>
  <c r="CB12" i="58"/>
  <c r="CB12" i="57"/>
  <c r="CB12" i="56"/>
  <c r="CB12" i="54"/>
  <c r="CB12" i="55"/>
  <c r="CB12" i="52"/>
  <c r="CB12" i="53"/>
  <c r="CB12" i="50"/>
  <c r="CB12" i="51"/>
  <c r="CB12" i="49"/>
  <c r="CB12" i="48"/>
  <c r="CB12" i="45"/>
  <c r="CB12" i="44"/>
  <c r="CB12" i="47"/>
  <c r="CB12" i="46"/>
  <c r="CB12" i="41"/>
  <c r="CB12" i="40"/>
  <c r="CB12" i="43"/>
  <c r="CB12" i="42"/>
  <c r="CB12" i="39"/>
  <c r="CB12" i="38"/>
  <c r="CB12" i="37"/>
  <c r="CB12" i="36"/>
  <c r="CB12" i="34"/>
  <c r="CB12" i="32"/>
  <c r="CB12" i="35"/>
  <c r="CB12" i="33"/>
  <c r="CB12" i="28"/>
  <c r="CB12" i="31"/>
  <c r="CB12" i="30"/>
  <c r="CB12" i="26"/>
  <c r="CB12" i="25"/>
  <c r="CB12" i="24"/>
  <c r="EB12" i="24" s="1"/>
  <c r="CB12" i="27"/>
  <c r="CB12" i="21"/>
  <c r="EB12" i="21" s="1"/>
  <c r="CB12" i="20"/>
  <c r="EB12" i="20" s="1"/>
  <c r="CB12" i="23"/>
  <c r="EB12" i="23" s="1"/>
  <c r="CB12" i="18"/>
  <c r="EB12" i="18" s="1"/>
  <c r="CB12" i="17"/>
  <c r="EB12" i="17" s="1"/>
  <c r="CB12" i="22"/>
  <c r="EB12" i="22" s="1"/>
  <c r="CB12" i="19"/>
  <c r="EB12" i="19" s="1"/>
  <c r="CB12" i="60"/>
  <c r="EB12" i="60" s="1"/>
  <c r="AD18" i="22"/>
  <c r="CB21" i="59"/>
  <c r="CB21" i="58"/>
  <c r="CB21" i="57"/>
  <c r="CB21" i="56"/>
  <c r="CB21" i="55"/>
  <c r="CB21" i="54"/>
  <c r="CB21" i="53"/>
  <c r="CB21" i="52"/>
  <c r="CB21" i="51"/>
  <c r="CB21" i="50"/>
  <c r="CB21" i="49"/>
  <c r="CB21" i="48"/>
  <c r="CB21" i="47"/>
  <c r="CB21" i="46"/>
  <c r="CB21" i="44"/>
  <c r="CB21" i="45"/>
  <c r="CB21" i="42"/>
  <c r="CB21" i="40"/>
  <c r="CB21" i="43"/>
  <c r="CB21" i="41"/>
  <c r="CB21" i="36"/>
  <c r="CB21" i="38"/>
  <c r="CB21" i="37"/>
  <c r="CB21" i="39"/>
  <c r="CB21" i="35"/>
  <c r="CB21" i="33"/>
  <c r="CB21" i="32"/>
  <c r="CB21" i="34"/>
  <c r="CB21" i="24"/>
  <c r="CB21" i="23"/>
  <c r="EB21" i="23" s="1"/>
  <c r="CB21" i="31"/>
  <c r="CB21" i="27"/>
  <c r="CB21" i="25"/>
  <c r="CB21" i="30"/>
  <c r="CB21" i="28"/>
  <c r="CB21" i="26"/>
  <c r="CB21" i="21"/>
  <c r="EB21" i="21" s="1"/>
  <c r="CB21" i="20"/>
  <c r="EB21" i="20" s="1"/>
  <c r="CB21" i="17"/>
  <c r="EB21" i="17" s="1"/>
  <c r="CB21" i="18"/>
  <c r="EB21" i="18" s="1"/>
  <c r="CB21" i="22"/>
  <c r="EB21" i="22" s="1"/>
  <c r="CB21" i="19"/>
  <c r="EB21" i="19" s="1"/>
  <c r="CB21" i="60"/>
  <c r="EB21" i="60" s="1"/>
  <c r="DQ18" i="34"/>
  <c r="R18" i="34"/>
  <c r="AF13" i="20"/>
  <c r="AB5" i="24"/>
  <c r="EA5" i="24"/>
  <c r="DX5" i="27"/>
  <c r="Y5" i="27"/>
  <c r="EA8" i="25"/>
  <c r="AB8" i="25"/>
  <c r="DZ12" i="26"/>
  <c r="AA12" i="26"/>
  <c r="AF4" i="18"/>
  <c r="AE29" i="18"/>
  <c r="CB28" i="59"/>
  <c r="CB28" i="58"/>
  <c r="CB28" i="57"/>
  <c r="CB28" i="56"/>
  <c r="CB28" i="55"/>
  <c r="CB28" i="54"/>
  <c r="CB28" i="53"/>
  <c r="CB28" i="52"/>
  <c r="CB28" i="51"/>
  <c r="CB28" i="50"/>
  <c r="CB28" i="49"/>
  <c r="CB28" i="48"/>
  <c r="CB28" i="47"/>
  <c r="CB28" i="46"/>
  <c r="CB28" i="45"/>
  <c r="CB28" i="44"/>
  <c r="CB28" i="43"/>
  <c r="CB28" i="41"/>
  <c r="CB28" i="40"/>
  <c r="CB28" i="42"/>
  <c r="CB28" i="39"/>
  <c r="CB28" i="38"/>
  <c r="CB28" i="36"/>
  <c r="CB28" i="37"/>
  <c r="CB28" i="34"/>
  <c r="CB28" i="32"/>
  <c r="CB28" i="33"/>
  <c r="CB28" i="35"/>
  <c r="CB28" i="27"/>
  <c r="CB28" i="26"/>
  <c r="CB28" i="25"/>
  <c r="CB28" i="24"/>
  <c r="EB28" i="24" s="1"/>
  <c r="CB28" i="23"/>
  <c r="EB28" i="23" s="1"/>
  <c r="CB28" i="28"/>
  <c r="CB28" i="31"/>
  <c r="CB28" i="30"/>
  <c r="CB28" i="22"/>
  <c r="EB28" i="22" s="1"/>
  <c r="CB28" i="19"/>
  <c r="EB28" i="19" s="1"/>
  <c r="CB28" i="18"/>
  <c r="EB28" i="18" s="1"/>
  <c r="CB28" i="21"/>
  <c r="EB28" i="21" s="1"/>
  <c r="CB28" i="20"/>
  <c r="EB28" i="20" s="1"/>
  <c r="CB28" i="17"/>
  <c r="EB28" i="17" s="1"/>
  <c r="CB28" i="60"/>
  <c r="EB28" i="60" s="1"/>
  <c r="DP10" i="36"/>
  <c r="Q10" i="36"/>
  <c r="Q22" i="36"/>
  <c r="DP22" i="36"/>
  <c r="O8" i="39"/>
  <c r="DN8" i="39"/>
  <c r="DN13" i="39"/>
  <c r="O13" i="39"/>
  <c r="M5" i="41"/>
  <c r="DL5" i="41"/>
  <c r="AE23" i="22"/>
  <c r="DR14" i="34"/>
  <c r="S14" i="34"/>
  <c r="Y6" i="61"/>
  <c r="S19" i="34"/>
  <c r="DR19" i="34"/>
  <c r="DQ16" i="34"/>
  <c r="R16" i="34"/>
  <c r="AG24" i="20"/>
  <c r="DT4" i="30"/>
  <c r="DT29" i="30" s="1"/>
  <c r="U4" i="30"/>
  <c r="T29" i="30"/>
  <c r="AH25" i="18"/>
  <c r="DL9" i="41"/>
  <c r="M9" i="41"/>
  <c r="CB26" i="59"/>
  <c r="CB26" i="58"/>
  <c r="CB26" i="57"/>
  <c r="CB26" i="56"/>
  <c r="CB26" i="55"/>
  <c r="CB26" i="53"/>
  <c r="CB26" i="54"/>
  <c r="CB26" i="51"/>
  <c r="CB26" i="52"/>
  <c r="CB26" i="49"/>
  <c r="CB26" i="50"/>
  <c r="CB26" i="48"/>
  <c r="CB26" i="47"/>
  <c r="CB26" i="45"/>
  <c r="CB26" i="44"/>
  <c r="CB26" i="46"/>
  <c r="CB26" i="41"/>
  <c r="CB26" i="43"/>
  <c r="CB26" i="42"/>
  <c r="CB26" i="40"/>
  <c r="CB26" i="39"/>
  <c r="CB26" i="38"/>
  <c r="CB26" i="37"/>
  <c r="CB26" i="36"/>
  <c r="CB26" i="35"/>
  <c r="CB26" i="33"/>
  <c r="CB26" i="34"/>
  <c r="CB26" i="32"/>
  <c r="CB26" i="28"/>
  <c r="CB26" i="26"/>
  <c r="CB26" i="31"/>
  <c r="CB26" i="27"/>
  <c r="CB26" i="30"/>
  <c r="CB26" i="25"/>
  <c r="CB26" i="24"/>
  <c r="CB26" i="23"/>
  <c r="CB26" i="19"/>
  <c r="EB26" i="19" s="1"/>
  <c r="CB26" i="17"/>
  <c r="EB26" i="17" s="1"/>
  <c r="CB26" i="21"/>
  <c r="EB26" i="21" s="1"/>
  <c r="CB26" i="20"/>
  <c r="EB26" i="20" s="1"/>
  <c r="CB26" i="22"/>
  <c r="EB26" i="22" s="1"/>
  <c r="CB26" i="18"/>
  <c r="EB26" i="18" s="1"/>
  <c r="CB26" i="60"/>
  <c r="EB26" i="60" s="1"/>
  <c r="W13" i="30"/>
  <c r="DV13" i="30"/>
  <c r="H27" i="46"/>
  <c r="DG27" i="46"/>
  <c r="AA24" i="26"/>
  <c r="DZ24" i="26"/>
  <c r="DM16" i="39"/>
  <c r="N16" i="39"/>
  <c r="AA20" i="25"/>
  <c r="DZ20" i="25"/>
  <c r="N21" i="40"/>
  <c r="DM21" i="40"/>
  <c r="AG20" i="19"/>
  <c r="V15" i="32"/>
  <c r="DU15" i="32"/>
  <c r="X21" i="28"/>
  <c r="DW21" i="28"/>
  <c r="AF15" i="20"/>
  <c r="AF18" i="19"/>
  <c r="J20" i="44"/>
  <c r="DI20" i="44"/>
  <c r="AG16" i="17"/>
  <c r="Q28" i="37"/>
  <c r="DP28" i="37"/>
  <c r="K5" i="42"/>
  <c r="DJ5" i="42"/>
  <c r="O13" i="38"/>
  <c r="DN13" i="38"/>
  <c r="AE13" i="22"/>
  <c r="DZ13" i="25"/>
  <c r="AA13" i="25"/>
  <c r="AG8" i="18"/>
  <c r="L15" i="41"/>
  <c r="DK15" i="41"/>
  <c r="EA30" i="17"/>
  <c r="V20" i="32"/>
  <c r="DU20" i="32"/>
  <c r="AG11" i="18"/>
  <c r="AH24" i="19"/>
  <c r="AE10" i="21"/>
  <c r="DS12" i="34"/>
  <c r="T12" i="34"/>
  <c r="Z28" i="27"/>
  <c r="DY28" i="27"/>
  <c r="S25" i="34"/>
  <c r="DR25" i="34"/>
  <c r="AF10" i="20"/>
  <c r="V14" i="32"/>
  <c r="DU14" i="32"/>
  <c r="AO23" i="60"/>
  <c r="AD9" i="23"/>
  <c r="AE19" i="22"/>
  <c r="DR13" i="34"/>
  <c r="S13" i="34"/>
  <c r="AG14" i="19"/>
  <c r="R20" i="36"/>
  <c r="DQ20" i="36"/>
  <c r="S20" i="35"/>
  <c r="DR20" i="35"/>
  <c r="Y25" i="61"/>
  <c r="N13" i="40"/>
  <c r="DM13" i="40"/>
  <c r="CB19" i="59"/>
  <c r="CB19" i="58"/>
  <c r="CB19" i="57"/>
  <c r="CB19" i="56"/>
  <c r="CB19" i="55"/>
  <c r="CB19" i="53"/>
  <c r="CB19" i="54"/>
  <c r="CB19" i="52"/>
  <c r="CB19" i="50"/>
  <c r="CB19" i="51"/>
  <c r="CB19" i="49"/>
  <c r="CB19" i="48"/>
  <c r="CB19" i="45"/>
  <c r="CB19" i="44"/>
  <c r="CB19" i="47"/>
  <c r="CB19" i="46"/>
  <c r="CB19" i="43"/>
  <c r="CB19" i="41"/>
  <c r="CB19" i="42"/>
  <c r="CB19" i="40"/>
  <c r="CB19" i="38"/>
  <c r="CB19" i="36"/>
  <c r="CB19" i="37"/>
  <c r="CB19" i="39"/>
  <c r="CB19" i="33"/>
  <c r="CB19" i="32"/>
  <c r="CB19" i="35"/>
  <c r="CB19" i="34"/>
  <c r="CB19" i="31"/>
  <c r="CB19" i="30"/>
  <c r="CB19" i="28"/>
  <c r="CB19" i="27"/>
  <c r="CB19" i="25"/>
  <c r="CB19" i="26"/>
  <c r="CB19" i="24"/>
  <c r="CB19" i="23"/>
  <c r="EB19" i="23" s="1"/>
  <c r="CB19" i="17"/>
  <c r="EB19" i="17" s="1"/>
  <c r="CB19" i="22"/>
  <c r="EB19" i="22" s="1"/>
  <c r="CB19" i="20"/>
  <c r="EB19" i="20" s="1"/>
  <c r="CB19" i="19"/>
  <c r="EB19" i="19" s="1"/>
  <c r="CB19" i="21"/>
  <c r="EB19" i="21" s="1"/>
  <c r="CB19" i="18"/>
  <c r="EB19" i="18" s="1"/>
  <c r="CB19" i="60"/>
  <c r="EB19" i="60" s="1"/>
  <c r="AD10" i="22"/>
  <c r="Q23" i="37"/>
  <c r="DP23" i="37"/>
  <c r="AH7" i="18"/>
  <c r="L22" i="41"/>
  <c r="DK22" i="41"/>
  <c r="AG23" i="20"/>
  <c r="L26" i="42"/>
  <c r="DK26" i="42"/>
  <c r="DR27" i="35"/>
  <c r="S27" i="35"/>
  <c r="P24" i="38"/>
  <c r="DO24" i="38"/>
  <c r="AH9" i="17"/>
  <c r="AD12" i="23"/>
  <c r="AI12" i="17"/>
  <c r="Y14" i="61"/>
  <c r="DH27" i="45"/>
  <c r="I27" i="45"/>
  <c r="D9" i="46"/>
  <c r="E9" i="46" s="1"/>
  <c r="F9" i="46" s="1"/>
  <c r="J26" i="44"/>
  <c r="DI26" i="44"/>
  <c r="G4" i="45"/>
  <c r="DF4" i="45"/>
  <c r="V10" i="31"/>
  <c r="DU10" i="31"/>
  <c r="EA7" i="24"/>
  <c r="AB7" i="24"/>
  <c r="J28" i="43"/>
  <c r="DI28" i="43"/>
  <c r="S5" i="34"/>
  <c r="DR5" i="34"/>
  <c r="DU9" i="32"/>
  <c r="V9" i="32"/>
  <c r="Y27" i="61"/>
  <c r="CB23" i="59"/>
  <c r="CB23" i="58"/>
  <c r="CB23" i="57"/>
  <c r="CB23" i="56"/>
  <c r="CB23" i="55"/>
  <c r="CB23" i="54"/>
  <c r="CB23" i="53"/>
  <c r="CB23" i="51"/>
  <c r="CB23" i="52"/>
  <c r="CB23" i="49"/>
  <c r="CB23" i="50"/>
  <c r="CB23" i="48"/>
  <c r="CB23" i="47"/>
  <c r="CB23" i="44"/>
  <c r="CB23" i="45"/>
  <c r="CB23" i="46"/>
  <c r="CB23" i="42"/>
  <c r="CB23" i="43"/>
  <c r="CB23" i="41"/>
  <c r="CB23" i="40"/>
  <c r="CB23" i="38"/>
  <c r="CB23" i="36"/>
  <c r="CB23" i="37"/>
  <c r="CB23" i="39"/>
  <c r="CB23" i="34"/>
  <c r="CB23" i="33"/>
  <c r="CB23" i="32"/>
  <c r="CB23" i="35"/>
  <c r="CB23" i="31"/>
  <c r="CB23" i="28"/>
  <c r="CB23" i="30"/>
  <c r="CB23" i="27"/>
  <c r="CB23" i="25"/>
  <c r="CB23" i="23"/>
  <c r="EB23" i="23" s="1"/>
  <c r="CB23" i="26"/>
  <c r="CB23" i="24"/>
  <c r="EB23" i="24" s="1"/>
  <c r="CB23" i="21"/>
  <c r="EB23" i="21" s="1"/>
  <c r="CB23" i="20"/>
  <c r="EB23" i="20" s="1"/>
  <c r="CB23" i="19"/>
  <c r="EB23" i="19" s="1"/>
  <c r="CB23" i="18"/>
  <c r="EB23" i="18" s="1"/>
  <c r="CB23" i="17"/>
  <c r="EB23" i="17" s="1"/>
  <c r="CB23" i="22"/>
  <c r="EB23" i="22" s="1"/>
  <c r="CB23" i="60"/>
  <c r="EB23" i="60" s="1"/>
  <c r="AO11" i="60"/>
  <c r="N12" i="40"/>
  <c r="DM12" i="40"/>
  <c r="DO15" i="37"/>
  <c r="P15" i="37"/>
  <c r="CB9" i="59"/>
  <c r="CB9" i="58"/>
  <c r="CB9" i="57"/>
  <c r="CB9" i="56"/>
  <c r="CB9" i="55"/>
  <c r="CB9" i="54"/>
  <c r="CB9" i="53"/>
  <c r="CB9" i="52"/>
  <c r="CB9" i="50"/>
  <c r="CB9" i="51"/>
  <c r="CB9" i="49"/>
  <c r="CB9" i="48"/>
  <c r="CB9" i="45"/>
  <c r="CB9" i="44"/>
  <c r="CB9" i="47"/>
  <c r="CB9" i="46"/>
  <c r="CB9" i="42"/>
  <c r="CB9" i="41"/>
  <c r="CB9" i="40"/>
  <c r="CB9" i="43"/>
  <c r="CB9" i="39"/>
  <c r="CB9" i="38"/>
  <c r="CB9" i="37"/>
  <c r="CB9" i="36"/>
  <c r="CB9" i="33"/>
  <c r="CB9" i="35"/>
  <c r="CB9" i="34"/>
  <c r="CB9" i="30"/>
  <c r="CB9" i="28"/>
  <c r="CB9" i="32"/>
  <c r="CB9" i="31"/>
  <c r="CB9" i="24"/>
  <c r="EB9" i="24" s="1"/>
  <c r="CB9" i="27"/>
  <c r="CB9" i="26"/>
  <c r="CB9" i="25"/>
  <c r="CB9" i="20"/>
  <c r="EB9" i="20" s="1"/>
  <c r="CB9" i="19"/>
  <c r="EB9" i="19" s="1"/>
  <c r="CB9" i="18"/>
  <c r="EB9" i="18" s="1"/>
  <c r="CB9" i="23"/>
  <c r="EB9" i="23" s="1"/>
  <c r="CB9" i="21"/>
  <c r="EB9" i="21" s="1"/>
  <c r="CB9" i="17"/>
  <c r="EB9" i="17" s="1"/>
  <c r="CB9" i="22"/>
  <c r="EB9" i="22" s="1"/>
  <c r="CB9" i="60"/>
  <c r="EB9" i="60" s="1"/>
  <c r="P21" i="37"/>
  <c r="DO21" i="37"/>
  <c r="AH23" i="17"/>
  <c r="AE12" i="22"/>
  <c r="AC27" i="24"/>
  <c r="EB27" i="24"/>
  <c r="AO24" i="60"/>
  <c r="DM6" i="39"/>
  <c r="N6" i="39"/>
  <c r="DJ15" i="42"/>
  <c r="K15" i="42"/>
  <c r="U28" i="33"/>
  <c r="DT28" i="33"/>
  <c r="W19" i="30"/>
  <c r="DV19" i="30"/>
  <c r="DZ15" i="25"/>
  <c r="AA15" i="25"/>
  <c r="DX22" i="27"/>
  <c r="Y22" i="27"/>
  <c r="R7" i="35"/>
  <c r="DQ7" i="35"/>
  <c r="AO8" i="60"/>
  <c r="DT18" i="32"/>
  <c r="U18" i="32"/>
  <c r="AD5" i="22"/>
  <c r="W12" i="31"/>
  <c r="DV12" i="31"/>
  <c r="V12" i="32"/>
  <c r="DU12" i="32"/>
  <c r="T4" i="32"/>
  <c r="DS4" i="32"/>
  <c r="AF5" i="19"/>
  <c r="DZ14" i="26"/>
  <c r="AA14" i="26"/>
  <c r="DV9" i="31"/>
  <c r="W9" i="31"/>
  <c r="AF16" i="20"/>
  <c r="AC5" i="23"/>
  <c r="DS22" i="33"/>
  <c r="T22" i="33"/>
  <c r="T23" i="34"/>
  <c r="DS23" i="34"/>
  <c r="AD8" i="23"/>
  <c r="DS27" i="34"/>
  <c r="T27" i="34"/>
  <c r="DJ14" i="43"/>
  <c r="K14" i="43"/>
  <c r="B26" i="48"/>
  <c r="C26" i="47"/>
  <c r="D26" i="47" s="1"/>
  <c r="E26" i="47" s="1"/>
  <c r="B20" i="48"/>
  <c r="C20" i="47"/>
  <c r="D20" i="47" s="1"/>
  <c r="E20" i="47" s="1"/>
  <c r="F20" i="47" s="1"/>
  <c r="DF20" i="47" s="1"/>
  <c r="C9" i="47"/>
  <c r="D9" i="47" s="1"/>
  <c r="E9" i="47" s="1"/>
  <c r="F9" i="47" s="1"/>
  <c r="B9" i="48"/>
  <c r="B5" i="46"/>
  <c r="C5" i="45"/>
  <c r="D5" i="45" s="1"/>
  <c r="E5" i="45" s="1"/>
  <c r="F5" i="45" s="1"/>
  <c r="N15" i="40"/>
  <c r="DM15" i="40"/>
  <c r="DR13" i="35"/>
  <c r="S13" i="35"/>
  <c r="AG28" i="20"/>
  <c r="AC17" i="24"/>
  <c r="AH11" i="17"/>
  <c r="H26" i="46"/>
  <c r="DG26" i="46"/>
  <c r="O12" i="39"/>
  <c r="DN12" i="39"/>
  <c r="AF5" i="18"/>
  <c r="Y5" i="61"/>
  <c r="DJ10" i="42"/>
  <c r="K10" i="42"/>
  <c r="DJ27" i="43"/>
  <c r="K27" i="43"/>
  <c r="AD21" i="23"/>
  <c r="W11" i="31"/>
  <c r="DV11" i="31"/>
  <c r="R10" i="35"/>
  <c r="DQ10" i="35"/>
  <c r="Y24" i="61"/>
  <c r="I16" i="43"/>
  <c r="DH16" i="43"/>
  <c r="O5" i="38"/>
  <c r="DN5" i="38"/>
  <c r="AA18" i="24"/>
  <c r="DZ18" i="24"/>
  <c r="DH24" i="45"/>
  <c r="I24" i="45"/>
  <c r="DI4" i="42"/>
  <c r="DI29" i="42" s="1"/>
  <c r="J4" i="42"/>
  <c r="AI27" i="17"/>
  <c r="AD27" i="23"/>
  <c r="I13" i="45"/>
  <c r="DH13" i="45"/>
  <c r="DN28" i="39"/>
  <c r="O28" i="39"/>
  <c r="DP18" i="36"/>
  <c r="Q18" i="36"/>
  <c r="DT22" i="32"/>
  <c r="U22" i="32"/>
  <c r="H19" i="46"/>
  <c r="DG19" i="46"/>
  <c r="AH23" i="19"/>
  <c r="AE19" i="21"/>
  <c r="EB22" i="23"/>
  <c r="AC22" i="23"/>
  <c r="V4" i="28"/>
  <c r="DU4" i="28"/>
  <c r="DU29" i="28" s="1"/>
  <c r="U29" i="28"/>
  <c r="AG21" i="18"/>
  <c r="AO12" i="60"/>
  <c r="AG12" i="20"/>
  <c r="DP6" i="37"/>
  <c r="Q6" i="37"/>
  <c r="AD25" i="22"/>
  <c r="AI25" i="17"/>
  <c r="DQ22" i="35"/>
  <c r="R22" i="35"/>
  <c r="CB17" i="59"/>
  <c r="CB17" i="58"/>
  <c r="CB17" i="57"/>
  <c r="CB17" i="56"/>
  <c r="CB17" i="55"/>
  <c r="CB17" i="54"/>
  <c r="CB17" i="53"/>
  <c r="CB17" i="52"/>
  <c r="CB17" i="50"/>
  <c r="CB17" i="51"/>
  <c r="CB17" i="49"/>
  <c r="CB17" i="48"/>
  <c r="CB17" i="44"/>
  <c r="CB17" i="47"/>
  <c r="CB17" i="45"/>
  <c r="CB17" i="46"/>
  <c r="CB17" i="43"/>
  <c r="CB17" i="42"/>
  <c r="CB17" i="41"/>
  <c r="CB17" i="40"/>
  <c r="CB17" i="37"/>
  <c r="CB17" i="36"/>
  <c r="CB17" i="39"/>
  <c r="CB17" i="38"/>
  <c r="CB17" i="33"/>
  <c r="CB17" i="32"/>
  <c r="CB17" i="35"/>
  <c r="CB17" i="34"/>
  <c r="CB17" i="24"/>
  <c r="EB17" i="24" s="1"/>
  <c r="CB17" i="25"/>
  <c r="CB17" i="31"/>
  <c r="CB17" i="30"/>
  <c r="CB17" i="28"/>
  <c r="CB17" i="26"/>
  <c r="CB17" i="27"/>
  <c r="CB17" i="22"/>
  <c r="EB17" i="22" s="1"/>
  <c r="CB17" i="20"/>
  <c r="EB17" i="20" s="1"/>
  <c r="CB17" i="19"/>
  <c r="EB17" i="19" s="1"/>
  <c r="CB17" i="18"/>
  <c r="EB17" i="18" s="1"/>
  <c r="CB17" i="23"/>
  <c r="EB17" i="23" s="1"/>
  <c r="CB17" i="21"/>
  <c r="EB17" i="21" s="1"/>
  <c r="CB17" i="17"/>
  <c r="EB17" i="17" s="1"/>
  <c r="CB17" i="60"/>
  <c r="EB17" i="60" s="1"/>
  <c r="DJ21" i="42"/>
  <c r="K21" i="42"/>
  <c r="Y7" i="61"/>
  <c r="W8" i="31"/>
  <c r="DV8" i="31"/>
  <c r="AO17" i="60"/>
  <c r="DL6" i="40"/>
  <c r="M6" i="40"/>
  <c r="DL24" i="41"/>
  <c r="M24" i="41"/>
  <c r="V13" i="32"/>
  <c r="DU13" i="32"/>
  <c r="Y16" i="61"/>
  <c r="X4" i="61"/>
  <c r="X4" i="78" s="1"/>
  <c r="AF16" i="18"/>
  <c r="AC26" i="23"/>
  <c r="EB26" i="23"/>
  <c r="AG26" i="18"/>
  <c r="W21" i="31"/>
  <c r="DV21" i="31"/>
  <c r="DZ10" i="25"/>
  <c r="AA10" i="25"/>
  <c r="AC8" i="24"/>
  <c r="EB8" i="24"/>
  <c r="H13" i="46"/>
  <c r="DG13" i="46"/>
  <c r="B22" i="47"/>
  <c r="C22" i="46"/>
  <c r="D22" i="46" s="1"/>
  <c r="E22" i="46" s="1"/>
  <c r="C15" i="47"/>
  <c r="D15" i="47" s="1"/>
  <c r="E15" i="47" s="1"/>
  <c r="B15" i="48"/>
  <c r="C23" i="47"/>
  <c r="D23" i="47" s="1"/>
  <c r="E23" i="47" s="1"/>
  <c r="F23" i="47" s="1"/>
  <c r="DF23" i="47" s="1"/>
  <c r="B23" i="48"/>
  <c r="B6" i="47"/>
  <c r="C6" i="46"/>
  <c r="D6" i="46" s="1"/>
  <c r="E6" i="46" s="1"/>
  <c r="F6" i="46" s="1"/>
  <c r="P26" i="38"/>
  <c r="DO26" i="38"/>
  <c r="AH22" i="17"/>
  <c r="X26" i="30"/>
  <c r="DW26" i="30"/>
  <c r="AO20" i="60"/>
  <c r="R24" i="36"/>
  <c r="DQ24" i="36"/>
  <c r="AF22" i="20"/>
  <c r="EA30" i="22"/>
  <c r="DW5" i="28"/>
  <c r="X5" i="28"/>
  <c r="AI24" i="17"/>
  <c r="AE17" i="22"/>
  <c r="AD28" i="23"/>
  <c r="X16" i="28"/>
  <c r="DW16" i="28"/>
  <c r="AE11" i="22"/>
  <c r="W28" i="30"/>
  <c r="DV28" i="30"/>
  <c r="AF21" i="21"/>
  <c r="AF23" i="21"/>
  <c r="J9" i="43"/>
  <c r="DI9" i="43"/>
  <c r="AH12" i="18"/>
  <c r="DV27" i="31"/>
  <c r="W27" i="31"/>
  <c r="B10" i="47"/>
  <c r="C10" i="46"/>
  <c r="D10" i="46" s="1"/>
  <c r="E10" i="46" s="1"/>
  <c r="F10" i="46" s="1"/>
  <c r="B25" i="47"/>
  <c r="C25" i="46"/>
  <c r="D25" i="46" s="1"/>
  <c r="E25" i="46" s="1"/>
  <c r="B28" i="48"/>
  <c r="C28" i="47"/>
  <c r="D28" i="47" s="1"/>
  <c r="E28" i="47" s="1"/>
  <c r="B14" i="48"/>
  <c r="C14" i="47"/>
  <c r="D14" i="47" s="1"/>
  <c r="E14" i="47" s="1"/>
  <c r="B7" i="47"/>
  <c r="C7" i="46"/>
  <c r="D7" i="46" s="1"/>
  <c r="E7" i="46" s="1"/>
  <c r="B16" i="47"/>
  <c r="C16" i="46"/>
  <c r="D16" i="46" s="1"/>
  <c r="E16" i="46" s="1"/>
  <c r="J13" i="44"/>
  <c r="DI13" i="44"/>
  <c r="DY23" i="27"/>
  <c r="Z23" i="27"/>
  <c r="CB20" i="59"/>
  <c r="CB20" i="58"/>
  <c r="CB20" i="57"/>
  <c r="CB20" i="56"/>
  <c r="CB20" i="55"/>
  <c r="CB20" i="54"/>
  <c r="CB20" i="53"/>
  <c r="CB20" i="51"/>
  <c r="CB20" i="52"/>
  <c r="CB20" i="50"/>
  <c r="CB20" i="49"/>
  <c r="CB20" i="48"/>
  <c r="CB20" i="45"/>
  <c r="CB20" i="47"/>
  <c r="CB20" i="46"/>
  <c r="CB20" i="44"/>
  <c r="CB20" i="41"/>
  <c r="CB20" i="42"/>
  <c r="CB20" i="40"/>
  <c r="CB20" i="43"/>
  <c r="CB20" i="39"/>
  <c r="CB20" i="36"/>
  <c r="CB20" i="38"/>
  <c r="CB20" i="37"/>
  <c r="CB20" i="34"/>
  <c r="CB20" i="32"/>
  <c r="CB20" i="35"/>
  <c r="CB20" i="33"/>
  <c r="CB20" i="30"/>
  <c r="CB20" i="27"/>
  <c r="CB20" i="25"/>
  <c r="CB20" i="28"/>
  <c r="CB20" i="26"/>
  <c r="CB20" i="24"/>
  <c r="CB20" i="23"/>
  <c r="EB20" i="23" s="1"/>
  <c r="CB20" i="31"/>
  <c r="CB20" i="22"/>
  <c r="EB20" i="22" s="1"/>
  <c r="CB20" i="19"/>
  <c r="EB20" i="19" s="1"/>
  <c r="CB20" i="20"/>
  <c r="EB20" i="20" s="1"/>
  <c r="CB20" i="21"/>
  <c r="EB20" i="21" s="1"/>
  <c r="CB20" i="18"/>
  <c r="EB20" i="18" s="1"/>
  <c r="CB20" i="17"/>
  <c r="EB20" i="17" s="1"/>
  <c r="CB20" i="60"/>
  <c r="EB20" i="60" s="1"/>
  <c r="O24" i="39"/>
  <c r="DN24" i="39"/>
  <c r="AF27" i="21"/>
  <c r="K18" i="41"/>
  <c r="DJ18" i="41"/>
  <c r="DS8" i="34"/>
  <c r="T8" i="34"/>
  <c r="L8" i="42"/>
  <c r="DK8" i="42"/>
  <c r="AH26" i="19"/>
  <c r="T7" i="33"/>
  <c r="DS7" i="33"/>
  <c r="AF6" i="20"/>
  <c r="DV14" i="31"/>
  <c r="W14" i="31"/>
  <c r="DR8" i="35"/>
  <c r="S8" i="35"/>
  <c r="S21" i="35"/>
  <c r="DR21" i="35"/>
  <c r="Q17" i="37"/>
  <c r="DP17" i="37"/>
  <c r="K29" i="39"/>
  <c r="DK4" i="39"/>
  <c r="DK29" i="39" s="1"/>
  <c r="L4" i="39"/>
  <c r="M7" i="40"/>
  <c r="DL7" i="40"/>
  <c r="T11" i="34"/>
  <c r="DS11" i="34"/>
  <c r="DO23" i="38"/>
  <c r="P23" i="38"/>
  <c r="DY27" i="27"/>
  <c r="Z27" i="27"/>
  <c r="AT16" i="60"/>
  <c r="EA30" i="60"/>
  <c r="AD9" i="22"/>
  <c r="DJ14" i="42"/>
  <c r="K14" i="42"/>
  <c r="AG20" i="18"/>
  <c r="I21" i="45"/>
  <c r="DH21" i="45"/>
  <c r="DW6" i="28"/>
  <c r="X6" i="28"/>
  <c r="EA28" i="25"/>
  <c r="AB28" i="25"/>
  <c r="AH17" i="19"/>
  <c r="AF24" i="21"/>
  <c r="AC16" i="23"/>
  <c r="O20" i="38"/>
  <c r="DN20" i="38"/>
  <c r="X24" i="30"/>
  <c r="DW24" i="30"/>
  <c r="DM10" i="39"/>
  <c r="N10" i="39"/>
  <c r="DS6" i="32"/>
  <c r="T6" i="32"/>
  <c r="AA21" i="25"/>
  <c r="DZ21" i="25"/>
  <c r="DW15" i="28"/>
  <c r="X15" i="28"/>
  <c r="Y11" i="61"/>
  <c r="DN7" i="38"/>
  <c r="O7" i="38"/>
  <c r="U8" i="33"/>
  <c r="DT8" i="33"/>
  <c r="K21" i="43"/>
  <c r="DJ21" i="43"/>
  <c r="AG25" i="19"/>
  <c r="DU23" i="32"/>
  <c r="V23" i="32"/>
  <c r="Q24" i="37"/>
  <c r="DP24" i="37"/>
  <c r="AF5" i="20"/>
  <c r="V18" i="31"/>
  <c r="DU18" i="31"/>
  <c r="DH19" i="45"/>
  <c r="I19" i="45"/>
  <c r="AH11" i="19"/>
  <c r="AH8" i="17"/>
  <c r="AD22" i="22"/>
  <c r="DU19" i="32"/>
  <c r="V19" i="32"/>
  <c r="AH27" i="19"/>
  <c r="AG6" i="19"/>
  <c r="CB24" i="59"/>
  <c r="CB24" i="58"/>
  <c r="CB24" i="57"/>
  <c r="CB24" i="56"/>
  <c r="CB24" i="55"/>
  <c r="CB24" i="54"/>
  <c r="CB24" i="53"/>
  <c r="CB24" i="52"/>
  <c r="CB24" i="51"/>
  <c r="CB24" i="49"/>
  <c r="CB24" i="50"/>
  <c r="CB24" i="47"/>
  <c r="CB24" i="48"/>
  <c r="CB24" i="45"/>
  <c r="CB24" i="46"/>
  <c r="CB24" i="44"/>
  <c r="CB24" i="42"/>
  <c r="CB24" i="41"/>
  <c r="CB24" i="43"/>
  <c r="CB24" i="40"/>
  <c r="CB24" i="37"/>
  <c r="CB24" i="39"/>
  <c r="CB24" i="36"/>
  <c r="CB24" i="38"/>
  <c r="CB24" i="32"/>
  <c r="CB24" i="35"/>
  <c r="CB24" i="33"/>
  <c r="CB24" i="34"/>
  <c r="CB24" i="30"/>
  <c r="CB24" i="27"/>
  <c r="CB24" i="25"/>
  <c r="CB24" i="26"/>
  <c r="CB24" i="23"/>
  <c r="EB24" i="23" s="1"/>
  <c r="CB24" i="24"/>
  <c r="EB24" i="24" s="1"/>
  <c r="CB24" i="31"/>
  <c r="CB24" i="28"/>
  <c r="CB24" i="21"/>
  <c r="EB24" i="21" s="1"/>
  <c r="CB24" i="20"/>
  <c r="EB24" i="20" s="1"/>
  <c r="CB24" i="19"/>
  <c r="EB24" i="19" s="1"/>
  <c r="CB24" i="17"/>
  <c r="EB24" i="17" s="1"/>
  <c r="CB24" i="18"/>
  <c r="EB24" i="18" s="1"/>
  <c r="CB24" i="22"/>
  <c r="EB24" i="22" s="1"/>
  <c r="CB24" i="60"/>
  <c r="EB24" i="60" s="1"/>
  <c r="X23" i="30"/>
  <c r="DW23" i="30"/>
  <c r="DJ6" i="42"/>
  <c r="K6" i="42"/>
  <c r="L26" i="41"/>
  <c r="DK26" i="41"/>
  <c r="DO8" i="38"/>
  <c r="P8" i="38"/>
  <c r="DL10" i="40"/>
  <c r="M10" i="40"/>
  <c r="AB16" i="24"/>
  <c r="EA16" i="24"/>
  <c r="DZ27" i="26"/>
  <c r="AA27" i="26"/>
  <c r="AC23" i="24"/>
  <c r="DO5" i="36"/>
  <c r="P5" i="36"/>
  <c r="DO27" i="38"/>
  <c r="P27" i="38"/>
  <c r="AN18" i="60"/>
  <c r="DU17" i="32"/>
  <c r="V17" i="32"/>
  <c r="K26" i="43"/>
  <c r="DJ26" i="43"/>
  <c r="AG10" i="19"/>
  <c r="DN19" i="39"/>
  <c r="O19" i="39"/>
  <c r="AG16" i="19"/>
  <c r="U7" i="32"/>
  <c r="DT7" i="32"/>
  <c r="DY22" i="26"/>
  <c r="Z22" i="26"/>
  <c r="Q7" i="36"/>
  <c r="DP7" i="36"/>
  <c r="L25" i="42"/>
  <c r="DK25" i="42"/>
  <c r="DM17" i="40"/>
  <c r="N17" i="40"/>
  <c r="AF14" i="20"/>
  <c r="AD15" i="23"/>
  <c r="EC15" i="23"/>
  <c r="DL23" i="41"/>
  <c r="M23" i="41"/>
  <c r="O14" i="38"/>
  <c r="DN14" i="38"/>
  <c r="AO15" i="60"/>
  <c r="DK21" i="41"/>
  <c r="L21" i="41"/>
  <c r="DH25" i="44"/>
  <c r="I25" i="44"/>
  <c r="AE26" i="22"/>
  <c r="Q12" i="37"/>
  <c r="DP12" i="37"/>
  <c r="DR7" i="34"/>
  <c r="S7" i="34"/>
  <c r="DM27" i="40"/>
  <c r="N27" i="40"/>
  <c r="DN22" i="38"/>
  <c r="O22" i="38"/>
  <c r="DY24" i="27"/>
  <c r="Z24" i="27"/>
  <c r="DM24" i="40"/>
  <c r="N24" i="40"/>
  <c r="AA7" i="25"/>
  <c r="DZ7" i="25"/>
  <c r="DO22" i="37"/>
  <c r="P22" i="37"/>
  <c r="U11" i="33"/>
  <c r="DT11" i="33"/>
  <c r="AE5" i="21"/>
  <c r="AH28" i="19"/>
  <c r="AD20" i="23"/>
  <c r="DW12" i="30"/>
  <c r="X12" i="30"/>
  <c r="AS6" i="60"/>
  <c r="AE27" i="22"/>
  <c r="AA26" i="26"/>
  <c r="DZ26" i="26"/>
  <c r="DR15" i="35"/>
  <c r="S15" i="35"/>
  <c r="AN22" i="60"/>
  <c r="DV13" i="31"/>
  <c r="W13" i="31"/>
  <c r="DN4" i="36"/>
  <c r="DN29" i="36" s="1"/>
  <c r="O4" i="36"/>
  <c r="N29" i="36"/>
  <c r="CB13" i="59"/>
  <c r="CB13" i="58"/>
  <c r="CB13" i="57"/>
  <c r="CB13" i="56"/>
  <c r="CB13" i="55"/>
  <c r="CB13" i="54"/>
  <c r="CB13" i="53"/>
  <c r="CB13" i="52"/>
  <c r="CB13" i="50"/>
  <c r="CB13" i="51"/>
  <c r="CB13" i="48"/>
  <c r="CB13" i="49"/>
  <c r="CB13" i="45"/>
  <c r="CB13" i="44"/>
  <c r="CB13" i="47"/>
  <c r="CB13" i="46"/>
  <c r="CB13" i="43"/>
  <c r="CB13" i="42"/>
  <c r="CB13" i="41"/>
  <c r="CB13" i="40"/>
  <c r="CB13" i="36"/>
  <c r="CB13" i="39"/>
  <c r="CB13" i="38"/>
  <c r="CB13" i="37"/>
  <c r="CB13" i="33"/>
  <c r="CB13" i="34"/>
  <c r="CB13" i="32"/>
  <c r="CB13" i="35"/>
  <c r="CB13" i="31"/>
  <c r="CB13" i="27"/>
  <c r="CB13" i="26"/>
  <c r="CB13" i="25"/>
  <c r="CB13" i="24"/>
  <c r="CB13" i="30"/>
  <c r="CB13" i="28"/>
  <c r="CB13" i="23"/>
  <c r="EB13" i="23" s="1"/>
  <c r="CB13" i="22"/>
  <c r="EB13" i="22" s="1"/>
  <c r="CB13" i="19"/>
  <c r="EB13" i="19" s="1"/>
  <c r="CB13" i="18"/>
  <c r="EB13" i="18" s="1"/>
  <c r="CB13" i="21"/>
  <c r="EB13" i="21" s="1"/>
  <c r="CB13" i="17"/>
  <c r="EB13" i="17" s="1"/>
  <c r="CB13" i="20"/>
  <c r="EB13" i="20" s="1"/>
  <c r="CB13" i="60"/>
  <c r="EB13" i="60" s="1"/>
  <c r="W21" i="30"/>
  <c r="DV21" i="30"/>
  <c r="Y17" i="61"/>
  <c r="W20" i="30"/>
  <c r="DV20" i="30"/>
  <c r="DT9" i="33"/>
  <c r="U9" i="33"/>
  <c r="K24" i="43"/>
  <c r="DJ24" i="43"/>
  <c r="EA23" i="25"/>
  <c r="AB23" i="25"/>
  <c r="I22" i="44"/>
  <c r="DH22" i="44"/>
  <c r="Z13" i="27"/>
  <c r="DY13" i="27"/>
  <c r="DZ13" i="26"/>
  <c r="AA13" i="26"/>
  <c r="CB7" i="59"/>
  <c r="CB7" i="58"/>
  <c r="CB7" i="57"/>
  <c r="CB7" i="56"/>
  <c r="CB7" i="55"/>
  <c r="CB7" i="54"/>
  <c r="CB7" i="53"/>
  <c r="CB7" i="52"/>
  <c r="CB7" i="51"/>
  <c r="CB7" i="50"/>
  <c r="CB7" i="49"/>
  <c r="CB7" i="48"/>
  <c r="CB7" i="47"/>
  <c r="CB7" i="45"/>
  <c r="CB7" i="44"/>
  <c r="CB7" i="46"/>
  <c r="CB7" i="42"/>
  <c r="CB7" i="40"/>
  <c r="CB7" i="43"/>
  <c r="CB7" i="41"/>
  <c r="CB7" i="38"/>
  <c r="CB7" i="37"/>
  <c r="CB7" i="39"/>
  <c r="CB7" i="36"/>
  <c r="CB7" i="35"/>
  <c r="CB7" i="33"/>
  <c r="CB7" i="34"/>
  <c r="CB7" i="28"/>
  <c r="CB7" i="32"/>
  <c r="CB7" i="24"/>
  <c r="CB7" i="27"/>
  <c r="CB7" i="26"/>
  <c r="CB7" i="25"/>
  <c r="CB7" i="31"/>
  <c r="CB7" i="30"/>
  <c r="CB7" i="21"/>
  <c r="EB7" i="21" s="1"/>
  <c r="CB7" i="20"/>
  <c r="EB7" i="20" s="1"/>
  <c r="CB7" i="19"/>
  <c r="EB7" i="19" s="1"/>
  <c r="CB7" i="23"/>
  <c r="EB7" i="23" s="1"/>
  <c r="CB7" i="22"/>
  <c r="EB7" i="22" s="1"/>
  <c r="CB7" i="17"/>
  <c r="EB7" i="17" s="1"/>
  <c r="CB7" i="18"/>
  <c r="EB7" i="18" s="1"/>
  <c r="CB7" i="60"/>
  <c r="EB7" i="60" s="1"/>
  <c r="DZ21" i="26"/>
  <c r="AA21" i="26"/>
  <c r="M5" i="40"/>
  <c r="DL5" i="40"/>
  <c r="AF7" i="20"/>
  <c r="CB14" i="59"/>
  <c r="CB14" i="58"/>
  <c r="CB14" i="57"/>
  <c r="CB14" i="56"/>
  <c r="CB14" i="55"/>
  <c r="CB14" i="54"/>
  <c r="CB14" i="53"/>
  <c r="CB14" i="52"/>
  <c r="CB14" i="50"/>
  <c r="CB14" i="51"/>
  <c r="CB14" i="49"/>
  <c r="CB14" i="48"/>
  <c r="CB14" i="47"/>
  <c r="CB14" i="46"/>
  <c r="CB14" i="45"/>
  <c r="CB14" i="44"/>
  <c r="CB14" i="42"/>
  <c r="CB14" i="41"/>
  <c r="CB14" i="40"/>
  <c r="CB14" i="43"/>
  <c r="CB14" i="37"/>
  <c r="CB14" i="39"/>
  <c r="CB14" i="38"/>
  <c r="CB14" i="36"/>
  <c r="CB14" i="34"/>
  <c r="CB14" i="35"/>
  <c r="CB14" i="33"/>
  <c r="CB14" i="27"/>
  <c r="CB14" i="25"/>
  <c r="CB14" i="31"/>
  <c r="CB14" i="24"/>
  <c r="CB14" i="30"/>
  <c r="CB14" i="28"/>
  <c r="CB14" i="32"/>
  <c r="CB14" i="26"/>
  <c r="CB14" i="22"/>
  <c r="EB14" i="22" s="1"/>
  <c r="CB14" i="18"/>
  <c r="EB14" i="18" s="1"/>
  <c r="CB14" i="21"/>
  <c r="EB14" i="21" s="1"/>
  <c r="CB14" i="20"/>
  <c r="EB14" i="20" s="1"/>
  <c r="CB14" i="17"/>
  <c r="EB14" i="17" s="1"/>
  <c r="CB14" i="23"/>
  <c r="EB14" i="23" s="1"/>
  <c r="CB14" i="19"/>
  <c r="EB14" i="19" s="1"/>
  <c r="CB14" i="60"/>
  <c r="EB14" i="60" s="1"/>
  <c r="B29" i="45"/>
  <c r="L25" i="41"/>
  <c r="DK25" i="41"/>
  <c r="R23" i="36"/>
  <c r="DQ23" i="36"/>
  <c r="Z25" i="26"/>
  <c r="DY25" i="26"/>
  <c r="EA26" i="24"/>
  <c r="AB26" i="24"/>
  <c r="AG8" i="20"/>
  <c r="Y23" i="61"/>
  <c r="AG19" i="19"/>
  <c r="Y9" i="61"/>
  <c r="AC12" i="24"/>
  <c r="DP16" i="35"/>
  <c r="Q16" i="35"/>
  <c r="DZ9" i="26"/>
  <c r="AA9" i="26"/>
  <c r="DN18" i="38"/>
  <c r="O18" i="38"/>
  <c r="K19" i="43"/>
  <c r="DJ19" i="43"/>
  <c r="DP11" i="37"/>
  <c r="Q11" i="37"/>
  <c r="Z11" i="26"/>
  <c r="DY11" i="26"/>
  <c r="DL17" i="41"/>
  <c r="M17" i="41"/>
  <c r="DN11" i="39"/>
  <c r="O11" i="39"/>
  <c r="DU28" i="31"/>
  <c r="V28" i="31"/>
  <c r="X9" i="28"/>
  <c r="DW9" i="28"/>
  <c r="AF8" i="21"/>
  <c r="DH6" i="44"/>
  <c r="I6" i="44"/>
  <c r="AD23" i="23"/>
  <c r="AF20" i="20"/>
  <c r="DY10" i="26"/>
  <c r="Z10" i="26"/>
  <c r="AF11" i="21"/>
  <c r="AE16" i="21"/>
  <c r="DO16" i="37"/>
  <c r="P16" i="37"/>
  <c r="AG15" i="18"/>
  <c r="N28" i="40"/>
  <c r="DM28" i="40"/>
  <c r="AH28" i="17"/>
  <c r="AE6" i="21"/>
  <c r="DR12" i="35"/>
  <c r="S12" i="35"/>
  <c r="DX27" i="28"/>
  <c r="Y27" i="28"/>
  <c r="DJ22" i="42"/>
  <c r="K22" i="42"/>
  <c r="AD29" i="16"/>
  <c r="E46" i="1"/>
  <c r="D37" i="6"/>
  <c r="AL17" i="10"/>
  <c r="AL17" i="15"/>
  <c r="AM7" i="9"/>
  <c r="AM12" i="9" s="1"/>
  <c r="AM15" i="9" s="1"/>
  <c r="AL15" i="9"/>
  <c r="AL14" i="9"/>
  <c r="AL16" i="9"/>
  <c r="AL13" i="9"/>
  <c r="AK17" i="9"/>
  <c r="AM13" i="15"/>
  <c r="AM15" i="15"/>
  <c r="AM16" i="15"/>
  <c r="AM14" i="15"/>
  <c r="AN7" i="15"/>
  <c r="AN12" i="15" s="1"/>
  <c r="AM16" i="10"/>
  <c r="AM14" i="10"/>
  <c r="AM15" i="10"/>
  <c r="AM13" i="10"/>
  <c r="AN7" i="10"/>
  <c r="AN12" i="10" s="1"/>
  <c r="AN13" i="10" s="1"/>
  <c r="AG34" i="12"/>
  <c r="AG31" i="12"/>
  <c r="AG32" i="12"/>
  <c r="AG23" i="16" s="1"/>
  <c r="AG33" i="12"/>
  <c r="AG24" i="16" s="1"/>
  <c r="AG34" i="4"/>
  <c r="AG12" i="16" s="1"/>
  <c r="AG31" i="4"/>
  <c r="AG32" i="4"/>
  <c r="AG33" i="4"/>
  <c r="AG11" i="16" s="1"/>
  <c r="AG34" i="15"/>
  <c r="AG28" i="16" s="1"/>
  <c r="AG31" i="15"/>
  <c r="AG25" i="16" s="1"/>
  <c r="AG33" i="15"/>
  <c r="AG27" i="16" s="1"/>
  <c r="AG32" i="15"/>
  <c r="AF25" i="16"/>
  <c r="AF35" i="15"/>
  <c r="AF47" i="11"/>
  <c r="AF18" i="16"/>
  <c r="AF22" i="16"/>
  <c r="AF35" i="12"/>
  <c r="AE4" i="16"/>
  <c r="AE34" i="9"/>
  <c r="AG46" i="11"/>
  <c r="AG21" i="16" s="1"/>
  <c r="AG42" i="11"/>
  <c r="AG19" i="16" s="1"/>
  <c r="AG44" i="11"/>
  <c r="AG20" i="16" s="1"/>
  <c r="AG43" i="11"/>
  <c r="AG14" i="16" s="1"/>
  <c r="AG40" i="11"/>
  <c r="AG45" i="11"/>
  <c r="AG15" i="16" s="1"/>
  <c r="AG41" i="11"/>
  <c r="AG13" i="16" s="1"/>
  <c r="AG34" i="13"/>
  <c r="AG32" i="13"/>
  <c r="AG33" i="13"/>
  <c r="AG31" i="13"/>
  <c r="AG32" i="10"/>
  <c r="AG8" i="16" s="1"/>
  <c r="AG33" i="10"/>
  <c r="AG17" i="16" s="1"/>
  <c r="AG34" i="10"/>
  <c r="AG9" i="16" s="1"/>
  <c r="AG31" i="10"/>
  <c r="AL10" i="6"/>
  <c r="AF32" i="9"/>
  <c r="AF16" i="16" s="1"/>
  <c r="AF31" i="9"/>
  <c r="AF5" i="16" s="1"/>
  <c r="AF30" i="9"/>
  <c r="AF33" i="9"/>
  <c r="AF6" i="16" s="1"/>
  <c r="AF10" i="16"/>
  <c r="AF35" i="4"/>
  <c r="AF7" i="16"/>
  <c r="AF35" i="10"/>
  <c r="AF35" i="13"/>
  <c r="AN17" i="4"/>
  <c r="AP7" i="4"/>
  <c r="AP12" i="4" s="1"/>
  <c r="AP13" i="4" s="1"/>
  <c r="AO15" i="4"/>
  <c r="AO16" i="4"/>
  <c r="AO14" i="4"/>
  <c r="AN17" i="13"/>
  <c r="AP7" i="13"/>
  <c r="AP12" i="13" s="1"/>
  <c r="AP15" i="13" s="1"/>
  <c r="AO16" i="13"/>
  <c r="AO13" i="13"/>
  <c r="AO14" i="13"/>
  <c r="AO13" i="12"/>
  <c r="AO16" i="12"/>
  <c r="AN17" i="12"/>
  <c r="AP7" i="12"/>
  <c r="AP12" i="12" s="1"/>
  <c r="AP15" i="12" s="1"/>
  <c r="AO14" i="12"/>
  <c r="AP10" i="11"/>
  <c r="AP15" i="11" s="1"/>
  <c r="AO17" i="11"/>
  <c r="AO22" i="11"/>
  <c r="AO20" i="11"/>
  <c r="AO21" i="11"/>
  <c r="AN23" i="11"/>
  <c r="AO18" i="11"/>
  <c r="AO16" i="11"/>
  <c r="AO19" i="11"/>
  <c r="AM22" i="6"/>
  <c r="AM3" i="6"/>
  <c r="AK15" i="5"/>
  <c r="AN15" i="6" s="1"/>
  <c r="AN3" i="6" s="1"/>
  <c r="AN14" i="6"/>
  <c r="AK16" i="5"/>
  <c r="AK21" i="5"/>
  <c r="AN21" i="6" s="1"/>
  <c r="AN9" i="6" s="1"/>
  <c r="AK19" i="5"/>
  <c r="AN19" i="6" s="1"/>
  <c r="AN7" i="6" s="1"/>
  <c r="AK20" i="5"/>
  <c r="AN20" i="6" s="1"/>
  <c r="AN8" i="6" s="1"/>
  <c r="AK18" i="5"/>
  <c r="AN18" i="6" s="1"/>
  <c r="AN6" i="6" s="1"/>
  <c r="AK17" i="5"/>
  <c r="AN17" i="6" s="1"/>
  <c r="AJ22" i="5"/>
  <c r="AL10" i="5"/>
  <c r="AL14" i="5" s="1"/>
  <c r="C48" i="1"/>
  <c r="C39" i="6" s="1"/>
  <c r="D47" i="1"/>
  <c r="Y5" i="78" l="1"/>
  <c r="DY30" i="24"/>
  <c r="DI30" i="41"/>
  <c r="G5" i="45"/>
  <c r="DF5" i="45"/>
  <c r="G11" i="47"/>
  <c r="DF11" i="47"/>
  <c r="DF10" i="46"/>
  <c r="G10" i="46"/>
  <c r="DF9" i="46"/>
  <c r="G9" i="46"/>
  <c r="DF18" i="46"/>
  <c r="G18" i="46"/>
  <c r="DF6" i="46"/>
  <c r="G6" i="46"/>
  <c r="G13" i="47"/>
  <c r="DF13" i="47"/>
  <c r="DF9" i="47"/>
  <c r="G9" i="47"/>
  <c r="G27" i="47"/>
  <c r="DF27" i="47"/>
  <c r="G12" i="47"/>
  <c r="DF12" i="47"/>
  <c r="F7" i="45"/>
  <c r="DF7" i="45" s="1"/>
  <c r="DR15" i="33"/>
  <c r="S15" i="33"/>
  <c r="DP18" i="35"/>
  <c r="Q18" i="35"/>
  <c r="DP14" i="36"/>
  <c r="Q14" i="36"/>
  <c r="DH16" i="42"/>
  <c r="DH30" i="42" s="1"/>
  <c r="H29" i="42"/>
  <c r="I16" i="42"/>
  <c r="DX17" i="26"/>
  <c r="Y17" i="26"/>
  <c r="DM15" i="39"/>
  <c r="N15" i="39"/>
  <c r="DG23" i="45"/>
  <c r="H23" i="45"/>
  <c r="DW10" i="27"/>
  <c r="X10" i="27"/>
  <c r="T23" i="33"/>
  <c r="DS23" i="33"/>
  <c r="DZ12" i="25"/>
  <c r="AA12" i="25"/>
  <c r="DN4" i="35"/>
  <c r="DN29" i="35" s="1"/>
  <c r="O4" i="35"/>
  <c r="N29" i="35"/>
  <c r="F16" i="46"/>
  <c r="DF16" i="46" s="1"/>
  <c r="V16" i="30"/>
  <c r="DU16" i="30"/>
  <c r="DV7" i="28"/>
  <c r="W7" i="28"/>
  <c r="Q4" i="34"/>
  <c r="DP4" i="34"/>
  <c r="DP29" i="34" s="1"/>
  <c r="P29" i="34"/>
  <c r="Z23" i="26"/>
  <c r="DY23" i="26"/>
  <c r="DG20" i="45"/>
  <c r="H20" i="45"/>
  <c r="S14" i="33"/>
  <c r="DR14" i="33"/>
  <c r="DM26" i="39"/>
  <c r="N26" i="39"/>
  <c r="DN19" i="37"/>
  <c r="O19" i="37"/>
  <c r="H16" i="44"/>
  <c r="DG16" i="44"/>
  <c r="R5" i="33"/>
  <c r="DQ5" i="33"/>
  <c r="Y14" i="27"/>
  <c r="DX14" i="27"/>
  <c r="V24" i="31"/>
  <c r="DU24" i="31"/>
  <c r="F8" i="47"/>
  <c r="DF8" i="47" s="1"/>
  <c r="DJ19" i="41"/>
  <c r="K19" i="41"/>
  <c r="T26" i="32"/>
  <c r="DS26" i="32"/>
  <c r="Y29" i="23"/>
  <c r="Z4" i="23"/>
  <c r="DY4" i="23"/>
  <c r="DY29" i="23" s="1"/>
  <c r="AF4" i="17"/>
  <c r="AE29" i="17"/>
  <c r="AC29" i="19"/>
  <c r="AD4" i="19"/>
  <c r="R23" i="35"/>
  <c r="DQ23" i="35"/>
  <c r="DH25" i="43"/>
  <c r="I25" i="43"/>
  <c r="DS27" i="33"/>
  <c r="T27" i="33"/>
  <c r="DX26" i="27"/>
  <c r="Y26" i="27"/>
  <c r="W8" i="30"/>
  <c r="DV8" i="30"/>
  <c r="DM18" i="37"/>
  <c r="DM30" i="37" s="1"/>
  <c r="M29" i="37"/>
  <c r="N18" i="37"/>
  <c r="F15" i="47"/>
  <c r="DF15" i="47" s="1"/>
  <c r="DL23" i="40"/>
  <c r="M23" i="40"/>
  <c r="I6" i="43"/>
  <c r="DH6" i="43"/>
  <c r="U25" i="31"/>
  <c r="DT25" i="31"/>
  <c r="DT30" i="31" s="1"/>
  <c r="DT24" i="32"/>
  <c r="U24" i="32"/>
  <c r="W25" i="28"/>
  <c r="DV25" i="28"/>
  <c r="W19" i="28"/>
  <c r="DV19" i="28"/>
  <c r="DR10" i="33"/>
  <c r="S10" i="33"/>
  <c r="DL20" i="40"/>
  <c r="M20" i="40"/>
  <c r="X24" i="28"/>
  <c r="DW24" i="28"/>
  <c r="DK30" i="39"/>
  <c r="DK6" i="41"/>
  <c r="L6" i="41"/>
  <c r="DO9" i="37"/>
  <c r="P9" i="37"/>
  <c r="G15" i="46"/>
  <c r="G21" i="47"/>
  <c r="F7" i="46"/>
  <c r="DX16" i="26"/>
  <c r="Y16" i="26"/>
  <c r="K7" i="41"/>
  <c r="DJ7" i="41"/>
  <c r="F19" i="47"/>
  <c r="DF19" i="47" s="1"/>
  <c r="G10" i="45"/>
  <c r="DO16" i="36"/>
  <c r="P16" i="36"/>
  <c r="K12" i="42"/>
  <c r="DJ12" i="42"/>
  <c r="DK16" i="40"/>
  <c r="L16" i="40"/>
  <c r="DZ26" i="25"/>
  <c r="AA26" i="25"/>
  <c r="K16" i="41"/>
  <c r="DJ16" i="41"/>
  <c r="DQ26" i="35"/>
  <c r="R26" i="35"/>
  <c r="G17" i="45"/>
  <c r="G17" i="44"/>
  <c r="N21" i="39"/>
  <c r="DM21" i="39"/>
  <c r="DR30" i="32"/>
  <c r="J12" i="43"/>
  <c r="DI12" i="43"/>
  <c r="R18" i="33"/>
  <c r="DQ18" i="33"/>
  <c r="DQ30" i="33" s="1"/>
  <c r="K13" i="41"/>
  <c r="DJ13" i="41"/>
  <c r="DU26" i="31"/>
  <c r="V26" i="31"/>
  <c r="DU10" i="30"/>
  <c r="V10" i="30"/>
  <c r="DL5" i="39"/>
  <c r="M5" i="39"/>
  <c r="F29" i="43"/>
  <c r="DF4" i="43"/>
  <c r="DF29" i="43" s="1"/>
  <c r="R19" i="35"/>
  <c r="DQ19" i="35"/>
  <c r="N20" i="39"/>
  <c r="DM20" i="39"/>
  <c r="DU6" i="30"/>
  <c r="V6" i="30"/>
  <c r="DU15" i="31"/>
  <c r="V15" i="31"/>
  <c r="DP11" i="36"/>
  <c r="Q11" i="36"/>
  <c r="DL18" i="39"/>
  <c r="M18" i="39"/>
  <c r="F24" i="47"/>
  <c r="DF24" i="47" s="1"/>
  <c r="G28" i="46"/>
  <c r="DP30" i="35"/>
  <c r="G23" i="47"/>
  <c r="G17" i="47"/>
  <c r="K20" i="41"/>
  <c r="DJ20" i="41"/>
  <c r="DJ30" i="41" s="1"/>
  <c r="N16" i="38"/>
  <c r="DM16" i="38"/>
  <c r="DM30" i="38" s="1"/>
  <c r="S16" i="33"/>
  <c r="DR16" i="33"/>
  <c r="Y19" i="27"/>
  <c r="DX19" i="27"/>
  <c r="AA25" i="24"/>
  <c r="DZ25" i="24"/>
  <c r="DU7" i="30"/>
  <c r="V7" i="30"/>
  <c r="X25" i="27"/>
  <c r="DW25" i="27"/>
  <c r="DW30" i="27" s="1"/>
  <c r="DW30" i="26"/>
  <c r="DZ19" i="24"/>
  <c r="AA19" i="24"/>
  <c r="DH24" i="44"/>
  <c r="I24" i="44"/>
  <c r="DR21" i="33"/>
  <c r="S21" i="33"/>
  <c r="DY16" i="25"/>
  <c r="DY30" i="25" s="1"/>
  <c r="Z16" i="25"/>
  <c r="DQ24" i="35"/>
  <c r="R24" i="35"/>
  <c r="DK25" i="40"/>
  <c r="L25" i="40"/>
  <c r="F22" i="46"/>
  <c r="DF22" i="46" s="1"/>
  <c r="G5" i="44"/>
  <c r="DJ30" i="40"/>
  <c r="DJ23" i="42"/>
  <c r="K23" i="42"/>
  <c r="M8" i="40"/>
  <c r="DL8" i="40"/>
  <c r="DQ4" i="33"/>
  <c r="DQ29" i="33" s="1"/>
  <c r="Q29" i="33"/>
  <c r="R4" i="33"/>
  <c r="V5" i="30"/>
  <c r="DU5" i="30"/>
  <c r="DZ22" i="24"/>
  <c r="AA22" i="24"/>
  <c r="U29" i="27"/>
  <c r="V4" i="27"/>
  <c r="DU4" i="27"/>
  <c r="DU29" i="27" s="1"/>
  <c r="DW23" i="28"/>
  <c r="X23" i="28"/>
  <c r="DM14" i="39"/>
  <c r="N14" i="39"/>
  <c r="DP27" i="36"/>
  <c r="Q27" i="36"/>
  <c r="S24" i="34"/>
  <c r="DR24" i="34"/>
  <c r="AA13" i="24"/>
  <c r="DZ13" i="24"/>
  <c r="R6" i="34"/>
  <c r="DQ6" i="34"/>
  <c r="K24" i="42"/>
  <c r="DJ24" i="42"/>
  <c r="K13" i="42"/>
  <c r="DJ13" i="42"/>
  <c r="AA21" i="24"/>
  <c r="DZ21" i="24"/>
  <c r="X17" i="28"/>
  <c r="DW17" i="28"/>
  <c r="G4" i="43"/>
  <c r="F28" i="47"/>
  <c r="DF28" i="47" s="1"/>
  <c r="R9" i="35"/>
  <c r="DQ9" i="35"/>
  <c r="DZ15" i="24"/>
  <c r="AA15" i="24"/>
  <c r="DZ14" i="24"/>
  <c r="AA14" i="24"/>
  <c r="DQ14" i="35"/>
  <c r="R14" i="35"/>
  <c r="DU20" i="31"/>
  <c r="V20" i="31"/>
  <c r="DW9" i="27"/>
  <c r="X9" i="27"/>
  <c r="W25" i="30"/>
  <c r="DV25" i="30"/>
  <c r="DU17" i="31"/>
  <c r="V17" i="31"/>
  <c r="R29" i="32"/>
  <c r="DR5" i="32"/>
  <c r="DR29" i="32" s="1"/>
  <c r="S5" i="32"/>
  <c r="DU22" i="30"/>
  <c r="V22" i="30"/>
  <c r="M7" i="39"/>
  <c r="DL7" i="39"/>
  <c r="Y20" i="27"/>
  <c r="DX20" i="27"/>
  <c r="K10" i="41"/>
  <c r="DJ10" i="41"/>
  <c r="Z19" i="26"/>
  <c r="DY19" i="26"/>
  <c r="G14" i="46"/>
  <c r="G20" i="47"/>
  <c r="DX18" i="26"/>
  <c r="Y18" i="26"/>
  <c r="S4" i="31"/>
  <c r="DR4" i="31"/>
  <c r="DR29" i="31" s="1"/>
  <c r="R29" i="31"/>
  <c r="H17" i="43"/>
  <c r="DG17" i="43"/>
  <c r="DG30" i="43" s="1"/>
  <c r="DI11" i="43"/>
  <c r="J11" i="43"/>
  <c r="Z28" i="26"/>
  <c r="DY28" i="26"/>
  <c r="S26" i="33"/>
  <c r="DR26" i="33"/>
  <c r="F25" i="46"/>
  <c r="DF25" i="46" s="1"/>
  <c r="F17" i="46"/>
  <c r="DF17" i="46" s="1"/>
  <c r="G12" i="46"/>
  <c r="DR17" i="34"/>
  <c r="S17" i="34"/>
  <c r="DR13" i="33"/>
  <c r="S13" i="33"/>
  <c r="DH5" i="43"/>
  <c r="I5" i="43"/>
  <c r="W11" i="30"/>
  <c r="DV11" i="30"/>
  <c r="T16" i="32"/>
  <c r="DS16" i="32"/>
  <c r="DS30" i="32" s="1"/>
  <c r="DK11" i="40"/>
  <c r="L11" i="40"/>
  <c r="K17" i="42"/>
  <c r="DJ17" i="42"/>
  <c r="U28" i="32"/>
  <c r="DT28" i="32"/>
  <c r="DV20" i="28"/>
  <c r="DV30" i="28" s="1"/>
  <c r="W20" i="28"/>
  <c r="K11" i="42"/>
  <c r="DJ11" i="42"/>
  <c r="G25" i="45"/>
  <c r="G8" i="45"/>
  <c r="DG15" i="45"/>
  <c r="H15" i="45"/>
  <c r="J15" i="43"/>
  <c r="DI15" i="43"/>
  <c r="DP12" i="36"/>
  <c r="Q12" i="36"/>
  <c r="DT8" i="32"/>
  <c r="U8" i="32"/>
  <c r="DL25" i="39"/>
  <c r="M25" i="39"/>
  <c r="DS17" i="33"/>
  <c r="T17" i="33"/>
  <c r="DR6" i="33"/>
  <c r="S6" i="33"/>
  <c r="DK4" i="38"/>
  <c r="DK29" i="38" s="1"/>
  <c r="L4" i="38"/>
  <c r="K29" i="38"/>
  <c r="DO25" i="36"/>
  <c r="P25" i="36"/>
  <c r="DU19" i="31"/>
  <c r="V19" i="31"/>
  <c r="F26" i="47"/>
  <c r="DF26" i="47" s="1"/>
  <c r="F14" i="47"/>
  <c r="DF14" i="47" s="1"/>
  <c r="G20" i="46"/>
  <c r="DN10" i="37"/>
  <c r="O10" i="37"/>
  <c r="Z6" i="25"/>
  <c r="DY6" i="25"/>
  <c r="S25" i="33"/>
  <c r="DR25" i="33"/>
  <c r="AL7" i="60"/>
  <c r="AK29" i="60"/>
  <c r="X4" i="25"/>
  <c r="W29" i="25"/>
  <c r="DW4" i="25"/>
  <c r="DW29" i="25" s="1"/>
  <c r="K14" i="41"/>
  <c r="DJ14" i="41"/>
  <c r="P26" i="37"/>
  <c r="DO26" i="37"/>
  <c r="G18" i="45"/>
  <c r="DQ30" i="34"/>
  <c r="Z19" i="61"/>
  <c r="Z15" i="61"/>
  <c r="CD15" i="58" s="1"/>
  <c r="B10" i="48"/>
  <c r="C10" i="47"/>
  <c r="D10" i="47" s="1"/>
  <c r="E10" i="47" s="1"/>
  <c r="F10" i="47" s="1"/>
  <c r="B21" i="49"/>
  <c r="C21" i="48"/>
  <c r="D21" i="48" s="1"/>
  <c r="E21" i="48" s="1"/>
  <c r="F21" i="48" s="1"/>
  <c r="C25" i="47"/>
  <c r="D25" i="47" s="1"/>
  <c r="E25" i="47" s="1"/>
  <c r="F25" i="47" s="1"/>
  <c r="B25" i="48"/>
  <c r="B6" i="48"/>
  <c r="C6" i="47"/>
  <c r="D6" i="47" s="1"/>
  <c r="E6" i="47" s="1"/>
  <c r="F6" i="47" s="1"/>
  <c r="L22" i="42"/>
  <c r="DK22" i="42"/>
  <c r="AF16" i="21"/>
  <c r="AG20" i="20"/>
  <c r="N17" i="41"/>
  <c r="DM17" i="41"/>
  <c r="P18" i="38"/>
  <c r="DO18" i="38"/>
  <c r="Z23" i="61"/>
  <c r="EB26" i="24"/>
  <c r="AC26" i="24"/>
  <c r="C5" i="47"/>
  <c r="D5" i="47" s="1"/>
  <c r="E5" i="47" s="1"/>
  <c r="F5" i="47" s="1"/>
  <c r="B5" i="48"/>
  <c r="B9" i="49"/>
  <c r="C9" i="48"/>
  <c r="D9" i="48" s="1"/>
  <c r="E9" i="48" s="1"/>
  <c r="F9" i="48" s="1"/>
  <c r="B15" i="49"/>
  <c r="C15" i="48"/>
  <c r="D15" i="48" s="1"/>
  <c r="E15" i="48" s="1"/>
  <c r="F15" i="48" s="1"/>
  <c r="B19" i="49"/>
  <c r="C19" i="48"/>
  <c r="D19" i="48" s="1"/>
  <c r="E19" i="48" s="1"/>
  <c r="F19" i="48" s="1"/>
  <c r="B25" i="49"/>
  <c r="C25" i="48"/>
  <c r="D25" i="48" s="1"/>
  <c r="E25" i="48" s="1"/>
  <c r="DY27" i="28"/>
  <c r="Z27" i="28"/>
  <c r="T12" i="35"/>
  <c r="DS12" i="35"/>
  <c r="AI28" i="17"/>
  <c r="AH15" i="18"/>
  <c r="AA10" i="26"/>
  <c r="DZ10" i="26"/>
  <c r="DI6" i="44"/>
  <c r="J6" i="44"/>
  <c r="P11" i="39"/>
  <c r="DO11" i="39"/>
  <c r="EA9" i="26"/>
  <c r="AB9" i="26"/>
  <c r="AD12" i="24"/>
  <c r="AH19" i="19"/>
  <c r="DG11" i="47"/>
  <c r="H11" i="47"/>
  <c r="EB23" i="25"/>
  <c r="AC23" i="25"/>
  <c r="V9" i="33"/>
  <c r="DU9" i="33"/>
  <c r="Z17" i="61"/>
  <c r="P4" i="36"/>
  <c r="DO4" i="36"/>
  <c r="DO29" i="36" s="1"/>
  <c r="O29" i="36"/>
  <c r="AI28" i="19"/>
  <c r="V11" i="33"/>
  <c r="DU11" i="33"/>
  <c r="DQ12" i="37"/>
  <c r="R12" i="37"/>
  <c r="AG14" i="20"/>
  <c r="O17" i="40"/>
  <c r="DN17" i="40"/>
  <c r="AA22" i="26"/>
  <c r="DZ22" i="26"/>
  <c r="V7" i="32"/>
  <c r="DU7" i="32"/>
  <c r="DK26" i="43"/>
  <c r="L26" i="43"/>
  <c r="EA27" i="26"/>
  <c r="AB27" i="26"/>
  <c r="N10" i="40"/>
  <c r="DM10" i="40"/>
  <c r="AH6" i="19"/>
  <c r="AI11" i="19"/>
  <c r="H12" i="47"/>
  <c r="DG12" i="47"/>
  <c r="L21" i="43"/>
  <c r="DK21" i="43"/>
  <c r="V8" i="33"/>
  <c r="DU8" i="33"/>
  <c r="Z11" i="61"/>
  <c r="EA21" i="25"/>
  <c r="AB21" i="25"/>
  <c r="AD16" i="23"/>
  <c r="L14" i="42"/>
  <c r="DK14" i="42"/>
  <c r="DT11" i="34"/>
  <c r="U11" i="34"/>
  <c r="DS8" i="35"/>
  <c r="T8" i="35"/>
  <c r="K13" i="44"/>
  <c r="DJ13" i="44"/>
  <c r="K9" i="43"/>
  <c r="DJ9" i="43"/>
  <c r="AG21" i="21"/>
  <c r="DW28" i="30"/>
  <c r="X28" i="30"/>
  <c r="AE28" i="23"/>
  <c r="AF17" i="22"/>
  <c r="DV13" i="32"/>
  <c r="W13" i="32"/>
  <c r="Z7" i="61"/>
  <c r="AH12" i="20"/>
  <c r="AP12" i="60"/>
  <c r="EB30" i="23"/>
  <c r="DH19" i="46"/>
  <c r="I19" i="46"/>
  <c r="AJ27" i="17"/>
  <c r="DI24" i="45"/>
  <c r="J24" i="45"/>
  <c r="CC24" i="59"/>
  <c r="CC24" i="58"/>
  <c r="CC24" i="57"/>
  <c r="CC24" i="56"/>
  <c r="CC24" i="55"/>
  <c r="CC24" i="54"/>
  <c r="CC24" i="53"/>
  <c r="CC24" i="51"/>
  <c r="CC24" i="52"/>
  <c r="CC24" i="49"/>
  <c r="CC24" i="50"/>
  <c r="CC24" i="47"/>
  <c r="CC24" i="48"/>
  <c r="CC24" i="46"/>
  <c r="CC24" i="44"/>
  <c r="CC24" i="45"/>
  <c r="CC24" i="43"/>
  <c r="CC24" i="40"/>
  <c r="CC24" i="42"/>
  <c r="CC24" i="41"/>
  <c r="CC24" i="37"/>
  <c r="CC24" i="39"/>
  <c r="CC24" i="36"/>
  <c r="CC24" i="38"/>
  <c r="CC24" i="32"/>
  <c r="CC24" i="35"/>
  <c r="CC24" i="33"/>
  <c r="CC24" i="34"/>
  <c r="CC24" i="26"/>
  <c r="CC24" i="23"/>
  <c r="EC24" i="23" s="1"/>
  <c r="CC24" i="24"/>
  <c r="CC24" i="31"/>
  <c r="CC24" i="28"/>
  <c r="CC24" i="30"/>
  <c r="CC24" i="27"/>
  <c r="CC24" i="25"/>
  <c r="CC24" i="18"/>
  <c r="EC24" i="18" s="1"/>
  <c r="CC24" i="22"/>
  <c r="EC24" i="22" s="1"/>
  <c r="CC24" i="21"/>
  <c r="EC24" i="21" s="1"/>
  <c r="CC24" i="20"/>
  <c r="EC24" i="20" s="1"/>
  <c r="CC24" i="19"/>
  <c r="EC24" i="19" s="1"/>
  <c r="CC24" i="17"/>
  <c r="EC24" i="17" s="1"/>
  <c r="CC24" i="60"/>
  <c r="EC24" i="60" s="1"/>
  <c r="CC5" i="59"/>
  <c r="CC5" i="58"/>
  <c r="CC5" i="57"/>
  <c r="CC5" i="56"/>
  <c r="CC5" i="54"/>
  <c r="CC5" i="55"/>
  <c r="CC5" i="53"/>
  <c r="CC5" i="52"/>
  <c r="CC5" i="50"/>
  <c r="CC5" i="51"/>
  <c r="CC5" i="48"/>
  <c r="CC5" i="49"/>
  <c r="CC5" i="47"/>
  <c r="CC5" i="46"/>
  <c r="CC5" i="45"/>
  <c r="CC5" i="44"/>
  <c r="CC5" i="43"/>
  <c r="CC5" i="41"/>
  <c r="CC5" i="40"/>
  <c r="CC5" i="42"/>
  <c r="CC5" i="39"/>
  <c r="CC5" i="37"/>
  <c r="CC5" i="38"/>
  <c r="CC5" i="36"/>
  <c r="CC5" i="34"/>
  <c r="CC5" i="35"/>
  <c r="CC5" i="33"/>
  <c r="CC5" i="30"/>
  <c r="CC5" i="25"/>
  <c r="CC5" i="31"/>
  <c r="CC5" i="26"/>
  <c r="CC5" i="28"/>
  <c r="CC5" i="32"/>
  <c r="CC5" i="27"/>
  <c r="CC5" i="24"/>
  <c r="CC5" i="22"/>
  <c r="EC5" i="22" s="1"/>
  <c r="CC5" i="18"/>
  <c r="EC5" i="18" s="1"/>
  <c r="CC5" i="23"/>
  <c r="CC5" i="21"/>
  <c r="EC5" i="21" s="1"/>
  <c r="CC5" i="20"/>
  <c r="EC5" i="20" s="1"/>
  <c r="CC5" i="19"/>
  <c r="EC5" i="19" s="1"/>
  <c r="CC5" i="17"/>
  <c r="EC5" i="17" s="1"/>
  <c r="CC5" i="60"/>
  <c r="EC5" i="60" s="1"/>
  <c r="AI11" i="17"/>
  <c r="DS13" i="35"/>
  <c r="T13" i="35"/>
  <c r="V18" i="32"/>
  <c r="DU18" i="32"/>
  <c r="AP8" i="60"/>
  <c r="Z22" i="27"/>
  <c r="DY22" i="27"/>
  <c r="DK15" i="42"/>
  <c r="L15" i="42"/>
  <c r="AP24" i="60"/>
  <c r="DN12" i="40"/>
  <c r="O12" i="40"/>
  <c r="DV9" i="32"/>
  <c r="W9" i="32"/>
  <c r="H4" i="45"/>
  <c r="DG4" i="45"/>
  <c r="DI27" i="45"/>
  <c r="J27" i="45"/>
  <c r="AJ12" i="17"/>
  <c r="AH23" i="20"/>
  <c r="R23" i="37"/>
  <c r="DQ23" i="37"/>
  <c r="T20" i="35"/>
  <c r="DS20" i="35"/>
  <c r="AH14" i="19"/>
  <c r="DS25" i="34"/>
  <c r="T25" i="34"/>
  <c r="AI24" i="19"/>
  <c r="W20" i="32"/>
  <c r="DV20" i="32"/>
  <c r="EA13" i="25"/>
  <c r="AB13" i="25"/>
  <c r="AG15" i="20"/>
  <c r="W15" i="32"/>
  <c r="DV15" i="32"/>
  <c r="EA20" i="25"/>
  <c r="AB20" i="25"/>
  <c r="AB24" i="26"/>
  <c r="EA24" i="26"/>
  <c r="DH27" i="46"/>
  <c r="I27" i="46"/>
  <c r="N9" i="41"/>
  <c r="DM9" i="41"/>
  <c r="N5" i="41"/>
  <c r="DM5" i="41"/>
  <c r="P8" i="39"/>
  <c r="DO8" i="39"/>
  <c r="AF29" i="18"/>
  <c r="AG4" i="18"/>
  <c r="AC5" i="24"/>
  <c r="EB5" i="24"/>
  <c r="DJ22" i="43"/>
  <c r="K22" i="43"/>
  <c r="T28" i="35"/>
  <c r="DS28" i="35"/>
  <c r="DO19" i="38"/>
  <c r="P19" i="38"/>
  <c r="DO23" i="39"/>
  <c r="P23" i="39"/>
  <c r="DP12" i="38"/>
  <c r="Q12" i="38"/>
  <c r="J11" i="44"/>
  <c r="DI11" i="44"/>
  <c r="DK23" i="43"/>
  <c r="L23" i="43"/>
  <c r="AP14" i="60"/>
  <c r="X23" i="31"/>
  <c r="DW23" i="31"/>
  <c r="AC9" i="25"/>
  <c r="EB9" i="25"/>
  <c r="I9" i="45"/>
  <c r="DH9" i="45"/>
  <c r="H21" i="47"/>
  <c r="DG21" i="47"/>
  <c r="AE13" i="23"/>
  <c r="CC8" i="59"/>
  <c r="CC8" i="58"/>
  <c r="CC8" i="57"/>
  <c r="CC8" i="56"/>
  <c r="CC8" i="55"/>
  <c r="CC8" i="54"/>
  <c r="CC8" i="53"/>
  <c r="CC8" i="52"/>
  <c r="CC8" i="50"/>
  <c r="CC8" i="51"/>
  <c r="CC8" i="48"/>
  <c r="CC8" i="49"/>
  <c r="CC8" i="46"/>
  <c r="CC8" i="45"/>
  <c r="CC8" i="44"/>
  <c r="CC8" i="47"/>
  <c r="CC8" i="43"/>
  <c r="CC8" i="42"/>
  <c r="CC8" i="41"/>
  <c r="CC8" i="40"/>
  <c r="CC8" i="37"/>
  <c r="CC8" i="36"/>
  <c r="CC8" i="39"/>
  <c r="CC8" i="38"/>
  <c r="CC8" i="34"/>
  <c r="CC8" i="33"/>
  <c r="CC8" i="35"/>
  <c r="CC8" i="27"/>
  <c r="CC8" i="26"/>
  <c r="CC8" i="31"/>
  <c r="CC8" i="30"/>
  <c r="CC8" i="28"/>
  <c r="CC8" i="32"/>
  <c r="CC8" i="25"/>
  <c r="CC8" i="24"/>
  <c r="EC8" i="24" s="1"/>
  <c r="CC8" i="22"/>
  <c r="EC8" i="22" s="1"/>
  <c r="CC8" i="18"/>
  <c r="EC8" i="18" s="1"/>
  <c r="CC8" i="20"/>
  <c r="EC8" i="20" s="1"/>
  <c r="CC8" i="19"/>
  <c r="EC8" i="19" s="1"/>
  <c r="CC8" i="23"/>
  <c r="EC8" i="23" s="1"/>
  <c r="CC8" i="21"/>
  <c r="EC8" i="21" s="1"/>
  <c r="CC8" i="17"/>
  <c r="EC8" i="17" s="1"/>
  <c r="CC8" i="60"/>
  <c r="EC8" i="60" s="1"/>
  <c r="AF21" i="22"/>
  <c r="AH7" i="19"/>
  <c r="AI14" i="18"/>
  <c r="I11" i="46"/>
  <c r="DH11" i="46"/>
  <c r="AH5" i="17"/>
  <c r="AI9" i="19"/>
  <c r="AH13" i="18"/>
  <c r="Q7" i="37"/>
  <c r="DP7" i="37"/>
  <c r="EA8" i="26"/>
  <c r="AB8" i="26"/>
  <c r="P17" i="39"/>
  <c r="DO17" i="39"/>
  <c r="AI24" i="18"/>
  <c r="AE7" i="22"/>
  <c r="T11" i="35"/>
  <c r="DS11" i="35"/>
  <c r="S19" i="36"/>
  <c r="DR19" i="36"/>
  <c r="AF20" i="21"/>
  <c r="AH17" i="20"/>
  <c r="AI21" i="17"/>
  <c r="AI18" i="17"/>
  <c r="AC10" i="24"/>
  <c r="EB10" i="24"/>
  <c r="AG25" i="20"/>
  <c r="K23" i="44"/>
  <c r="DJ23" i="44"/>
  <c r="V10" i="32"/>
  <c r="DU10" i="32"/>
  <c r="K29" i="41"/>
  <c r="DK4" i="41"/>
  <c r="L4" i="41"/>
  <c r="W5" i="31"/>
  <c r="DV5" i="31"/>
  <c r="DI26" i="45"/>
  <c r="J26" i="45"/>
  <c r="AH22" i="18"/>
  <c r="EA19" i="25"/>
  <c r="AB19" i="25"/>
  <c r="AG19" i="20"/>
  <c r="DO9" i="39"/>
  <c r="P9" i="39"/>
  <c r="K29" i="40"/>
  <c r="DK4" i="40"/>
  <c r="DK29" i="40" s="1"/>
  <c r="L4" i="40"/>
  <c r="EB30" i="19"/>
  <c r="DZ8" i="27"/>
  <c r="AA8" i="27"/>
  <c r="P4" i="37"/>
  <c r="DO4" i="37"/>
  <c r="AI26" i="17"/>
  <c r="N26" i="40"/>
  <c r="DM26" i="40"/>
  <c r="DN14" i="40"/>
  <c r="O14" i="40"/>
  <c r="AF24" i="22"/>
  <c r="DV27" i="32"/>
  <c r="W27" i="32"/>
  <c r="DV16" i="31"/>
  <c r="W16" i="31"/>
  <c r="AP21" i="60"/>
  <c r="S21" i="36"/>
  <c r="DR21" i="36"/>
  <c r="AB22" i="25"/>
  <c r="EA22" i="25"/>
  <c r="AI20" i="17"/>
  <c r="K7" i="43"/>
  <c r="DJ7" i="43"/>
  <c r="DZ15" i="27"/>
  <c r="AA15" i="27"/>
  <c r="Z18" i="27"/>
  <c r="DY18" i="27"/>
  <c r="X29" i="26"/>
  <c r="DX4" i="26"/>
  <c r="DX29" i="26" s="1"/>
  <c r="Y4" i="26"/>
  <c r="AO25" i="60"/>
  <c r="DY17" i="27"/>
  <c r="Z17" i="27"/>
  <c r="EB30" i="17"/>
  <c r="CC21" i="59"/>
  <c r="CC21" i="58"/>
  <c r="CC21" i="57"/>
  <c r="CC21" i="56"/>
  <c r="CC21" i="55"/>
  <c r="CC21" i="53"/>
  <c r="CC21" i="54"/>
  <c r="CC21" i="52"/>
  <c r="CC21" i="51"/>
  <c r="CC21" i="50"/>
  <c r="CC21" i="49"/>
  <c r="CC21" i="48"/>
  <c r="CC21" i="47"/>
  <c r="CC21" i="46"/>
  <c r="CC21" i="44"/>
  <c r="CC21" i="45"/>
  <c r="CC21" i="43"/>
  <c r="CC21" i="41"/>
  <c r="CC21" i="42"/>
  <c r="CC21" i="40"/>
  <c r="CC21" i="38"/>
  <c r="CC21" i="37"/>
  <c r="CC21" i="39"/>
  <c r="CC21" i="36"/>
  <c r="CC21" i="34"/>
  <c r="CC21" i="35"/>
  <c r="CC21" i="33"/>
  <c r="CC21" i="32"/>
  <c r="CC21" i="24"/>
  <c r="CC21" i="23"/>
  <c r="EC21" i="23" s="1"/>
  <c r="CC21" i="31"/>
  <c r="CC21" i="27"/>
  <c r="CC21" i="25"/>
  <c r="CC21" i="30"/>
  <c r="CC21" i="28"/>
  <c r="CC21" i="26"/>
  <c r="CC21" i="18"/>
  <c r="EC21" i="18" s="1"/>
  <c r="CC21" i="22"/>
  <c r="EC21" i="22" s="1"/>
  <c r="CC21" i="19"/>
  <c r="EC21" i="19" s="1"/>
  <c r="CC21" i="21"/>
  <c r="EC21" i="21" s="1"/>
  <c r="CC21" i="20"/>
  <c r="EC21" i="20" s="1"/>
  <c r="CC21" i="17"/>
  <c r="EC21" i="17" s="1"/>
  <c r="CC21" i="60"/>
  <c r="EC21" i="60" s="1"/>
  <c r="Z12" i="61"/>
  <c r="DX13" i="28"/>
  <c r="Y13" i="28"/>
  <c r="L20" i="43"/>
  <c r="DK20" i="43"/>
  <c r="DK13" i="43"/>
  <c r="L13" i="43"/>
  <c r="AP13" i="60"/>
  <c r="DL27" i="42"/>
  <c r="M27" i="42"/>
  <c r="AI10" i="17"/>
  <c r="P15" i="38"/>
  <c r="DO15" i="38"/>
  <c r="AH6" i="17"/>
  <c r="U9" i="34"/>
  <c r="DT9" i="34"/>
  <c r="DM18" i="40"/>
  <c r="N18" i="40"/>
  <c r="AH10" i="18"/>
  <c r="P25" i="38"/>
  <c r="DO25" i="38"/>
  <c r="AG21" i="20"/>
  <c r="G7" i="46"/>
  <c r="DF7" i="46"/>
  <c r="DH16" i="45"/>
  <c r="I16" i="45"/>
  <c r="B17" i="49"/>
  <c r="C17" i="48"/>
  <c r="D17" i="48" s="1"/>
  <c r="E17" i="48" s="1"/>
  <c r="F17" i="48" s="1"/>
  <c r="B22" i="48"/>
  <c r="C22" i="47"/>
  <c r="D22" i="47" s="1"/>
  <c r="E22" i="47" s="1"/>
  <c r="AE23" i="23"/>
  <c r="DX9" i="28"/>
  <c r="Y9" i="28"/>
  <c r="W28" i="31"/>
  <c r="DV28" i="31"/>
  <c r="AA11" i="26"/>
  <c r="DZ11" i="26"/>
  <c r="L19" i="43"/>
  <c r="DK19" i="43"/>
  <c r="AH8" i="20"/>
  <c r="S23" i="36"/>
  <c r="DR23" i="36"/>
  <c r="DG27" i="47"/>
  <c r="H27" i="47"/>
  <c r="AG7" i="20"/>
  <c r="AB13" i="26"/>
  <c r="EA13" i="26"/>
  <c r="CC17" i="59"/>
  <c r="CC17" i="58"/>
  <c r="CC17" i="57"/>
  <c r="CC17" i="56"/>
  <c r="CC17" i="55"/>
  <c r="CC17" i="53"/>
  <c r="CC17" i="54"/>
  <c r="CC17" i="52"/>
  <c r="CC17" i="51"/>
  <c r="CC17" i="50"/>
  <c r="CC17" i="49"/>
  <c r="CC17" i="48"/>
  <c r="CC17" i="47"/>
  <c r="CC17" i="45"/>
  <c r="CC17" i="46"/>
  <c r="CC17" i="44"/>
  <c r="CC17" i="42"/>
  <c r="CC17" i="41"/>
  <c r="CC17" i="40"/>
  <c r="CC17" i="43"/>
  <c r="CC17" i="39"/>
  <c r="CC17" i="38"/>
  <c r="CC17" i="37"/>
  <c r="CC17" i="36"/>
  <c r="CC17" i="35"/>
  <c r="CC17" i="34"/>
  <c r="CC17" i="33"/>
  <c r="CC17" i="25"/>
  <c r="CC17" i="31"/>
  <c r="CC17" i="30"/>
  <c r="CC17" i="28"/>
  <c r="CC17" i="26"/>
  <c r="CC17" i="32"/>
  <c r="CC17" i="27"/>
  <c r="CC17" i="24"/>
  <c r="CC17" i="20"/>
  <c r="EC17" i="20" s="1"/>
  <c r="CC17" i="19"/>
  <c r="EC17" i="19" s="1"/>
  <c r="CC17" i="18"/>
  <c r="EC17" i="18" s="1"/>
  <c r="CC17" i="23"/>
  <c r="EC17" i="23" s="1"/>
  <c r="CC17" i="21"/>
  <c r="EC17" i="21" s="1"/>
  <c r="CC17" i="17"/>
  <c r="EC17" i="17" s="1"/>
  <c r="CC17" i="22"/>
  <c r="EC17" i="22" s="1"/>
  <c r="CC17" i="60"/>
  <c r="EC17" i="60" s="1"/>
  <c r="AO22" i="60"/>
  <c r="AT6" i="60"/>
  <c r="AE20" i="23"/>
  <c r="Q22" i="37"/>
  <c r="DP22" i="37"/>
  <c r="DN24" i="40"/>
  <c r="O24" i="40"/>
  <c r="DO22" i="38"/>
  <c r="P22" i="38"/>
  <c r="T7" i="34"/>
  <c r="DS7" i="34"/>
  <c r="AF26" i="22"/>
  <c r="AP15" i="60"/>
  <c r="AH10" i="19"/>
  <c r="W17" i="32"/>
  <c r="DV17" i="32"/>
  <c r="AO18" i="60"/>
  <c r="Q5" i="36"/>
  <c r="DP5" i="36"/>
  <c r="DL26" i="41"/>
  <c r="M26" i="41"/>
  <c r="AI8" i="17"/>
  <c r="H10" i="46"/>
  <c r="DG10" i="46"/>
  <c r="P7" i="38"/>
  <c r="DO7" i="38"/>
  <c r="DX15" i="28"/>
  <c r="Y15" i="28"/>
  <c r="DT6" i="32"/>
  <c r="U6" i="32"/>
  <c r="Y24" i="30"/>
  <c r="DX24" i="30"/>
  <c r="AI17" i="19"/>
  <c r="J21" i="45"/>
  <c r="DI21" i="45"/>
  <c r="AE9" i="22"/>
  <c r="Q23" i="38"/>
  <c r="DP23" i="38"/>
  <c r="AG6" i="20"/>
  <c r="U7" i="33"/>
  <c r="DT7" i="33"/>
  <c r="DL8" i="42"/>
  <c r="M8" i="42"/>
  <c r="DK18" i="41"/>
  <c r="L18" i="41"/>
  <c r="AI12" i="18"/>
  <c r="AG23" i="21"/>
  <c r="DR24" i="36"/>
  <c r="S24" i="36"/>
  <c r="Y26" i="30"/>
  <c r="DX26" i="30"/>
  <c r="Q26" i="38"/>
  <c r="DP26" i="38"/>
  <c r="H23" i="47"/>
  <c r="DG23" i="47"/>
  <c r="AD8" i="24"/>
  <c r="DW21" i="31"/>
  <c r="X21" i="31"/>
  <c r="AH26" i="18"/>
  <c r="CB4" i="59"/>
  <c r="CB4" i="58"/>
  <c r="CB4" i="57"/>
  <c r="CB4" i="56"/>
  <c r="CB4" i="55"/>
  <c r="CB4" i="54"/>
  <c r="CB4" i="52"/>
  <c r="CB4" i="53"/>
  <c r="CB4" i="50"/>
  <c r="CB4" i="51"/>
  <c r="CB4" i="49"/>
  <c r="CB4" i="48"/>
  <c r="CB4" i="47"/>
  <c r="CB4" i="46"/>
  <c r="CB4" i="45"/>
  <c r="CB4" i="44"/>
  <c r="CB4" i="41"/>
  <c r="CB4" i="40"/>
  <c r="CB4" i="42"/>
  <c r="CB4" i="43"/>
  <c r="CB4" i="39"/>
  <c r="CB4" i="38"/>
  <c r="CB4" i="37"/>
  <c r="CB4" i="35"/>
  <c r="CB4" i="33"/>
  <c r="CB4" i="36"/>
  <c r="CB4" i="34"/>
  <c r="CB4" i="28"/>
  <c r="CB4" i="27"/>
  <c r="CB4" i="32"/>
  <c r="CB4" i="30"/>
  <c r="CB4" i="25"/>
  <c r="CB4" i="24"/>
  <c r="CB4" i="31"/>
  <c r="CB4" i="26"/>
  <c r="CB4" i="23"/>
  <c r="CB4" i="21"/>
  <c r="EB4" i="21" s="1"/>
  <c r="EB29" i="21" s="1"/>
  <c r="CB4" i="20"/>
  <c r="EB4" i="20" s="1"/>
  <c r="EB29" i="20" s="1"/>
  <c r="CB4" i="19"/>
  <c r="EB4" i="19" s="1"/>
  <c r="EB29" i="19" s="1"/>
  <c r="CB4" i="18"/>
  <c r="EB4" i="18" s="1"/>
  <c r="EB29" i="18" s="1"/>
  <c r="CB4" i="17"/>
  <c r="EB4" i="17" s="1"/>
  <c r="EB29" i="17" s="1"/>
  <c r="CB4" i="22"/>
  <c r="EB4" i="22" s="1"/>
  <c r="EB29" i="22" s="1"/>
  <c r="CB4" i="60"/>
  <c r="EB4" i="60" s="1"/>
  <c r="EB29" i="60" s="1"/>
  <c r="CC16" i="59"/>
  <c r="CC16" i="58"/>
  <c r="CC16" i="57"/>
  <c r="CC16" i="56"/>
  <c r="CC16" i="55"/>
  <c r="CC16" i="54"/>
  <c r="CC16" i="53"/>
  <c r="CC16" i="52"/>
  <c r="CC16" i="50"/>
  <c r="CC16" i="51"/>
  <c r="CC16" i="49"/>
  <c r="CC16" i="48"/>
  <c r="CC16" i="47"/>
  <c r="CC16" i="44"/>
  <c r="CC16" i="46"/>
  <c r="CC16" i="45"/>
  <c r="CC16" i="43"/>
  <c r="CC16" i="42"/>
  <c r="CC16" i="41"/>
  <c r="CC16" i="40"/>
  <c r="CC16" i="37"/>
  <c r="CC16" i="36"/>
  <c r="CC16" i="39"/>
  <c r="CC16" i="38"/>
  <c r="CC16" i="34"/>
  <c r="CC16" i="33"/>
  <c r="CC16" i="35"/>
  <c r="CC16" i="27"/>
  <c r="CC16" i="32"/>
  <c r="CC16" i="25"/>
  <c r="CC16" i="24"/>
  <c r="CC16" i="31"/>
  <c r="CC16" i="28"/>
  <c r="CC16" i="30"/>
  <c r="CC16" i="26"/>
  <c r="CC16" i="22"/>
  <c r="EC16" i="22" s="1"/>
  <c r="CC16" i="18"/>
  <c r="EC16" i="18" s="1"/>
  <c r="CC16" i="20"/>
  <c r="EC16" i="20" s="1"/>
  <c r="CC16" i="19"/>
  <c r="EC16" i="19" s="1"/>
  <c r="CC16" i="23"/>
  <c r="EC16" i="23" s="1"/>
  <c r="CC16" i="21"/>
  <c r="EC16" i="21" s="1"/>
  <c r="CC16" i="17"/>
  <c r="EC16" i="17" s="1"/>
  <c r="CC16" i="60"/>
  <c r="EC16" i="60" s="1"/>
  <c r="N6" i="40"/>
  <c r="DM6" i="40"/>
  <c r="L21" i="42"/>
  <c r="DK21" i="42"/>
  <c r="AJ25" i="17"/>
  <c r="H9" i="46"/>
  <c r="DG9" i="46"/>
  <c r="CD19" i="59"/>
  <c r="CD19" i="58"/>
  <c r="CD19" i="57"/>
  <c r="CD19" i="56"/>
  <c r="CD19" i="55"/>
  <c r="CD19" i="53"/>
  <c r="CD19" i="54"/>
  <c r="CD19" i="52"/>
  <c r="CD19" i="51"/>
  <c r="CD19" i="50"/>
  <c r="CD19" i="49"/>
  <c r="CD19" i="48"/>
  <c r="CD19" i="47"/>
  <c r="CD19" i="46"/>
  <c r="CD19" i="45"/>
  <c r="CD19" i="44"/>
  <c r="CD19" i="41"/>
  <c r="CD19" i="42"/>
  <c r="CD19" i="40"/>
  <c r="CD19" i="43"/>
  <c r="CD19" i="39"/>
  <c r="CD19" i="38"/>
  <c r="CD19" i="36"/>
  <c r="CD19" i="37"/>
  <c r="CD19" i="35"/>
  <c r="CD19" i="34"/>
  <c r="CD19" i="33"/>
  <c r="CD19" i="27"/>
  <c r="CD19" i="25"/>
  <c r="CD19" i="26"/>
  <c r="CD19" i="24"/>
  <c r="CD19" i="23"/>
  <c r="CD19" i="32"/>
  <c r="CD19" i="31"/>
  <c r="CD19" i="30"/>
  <c r="CD19" i="28"/>
  <c r="CD19" i="20"/>
  <c r="ED19" i="20" s="1"/>
  <c r="CD19" i="19"/>
  <c r="ED19" i="19" s="1"/>
  <c r="CD19" i="21"/>
  <c r="ED19" i="21" s="1"/>
  <c r="CD19" i="18"/>
  <c r="ED19" i="18" s="1"/>
  <c r="CD19" i="17"/>
  <c r="ED19" i="17" s="1"/>
  <c r="CD19" i="22"/>
  <c r="ED19" i="22" s="1"/>
  <c r="CD19" i="60"/>
  <c r="ED19" i="60" s="1"/>
  <c r="V22" i="32"/>
  <c r="DU22" i="32"/>
  <c r="DQ18" i="36"/>
  <c r="R18" i="36"/>
  <c r="DO5" i="38"/>
  <c r="P5" i="38"/>
  <c r="Z24" i="61"/>
  <c r="DW11" i="31"/>
  <c r="X11" i="31"/>
  <c r="AE21" i="23"/>
  <c r="L27" i="43"/>
  <c r="DK27" i="43"/>
  <c r="Z5" i="61"/>
  <c r="AG5" i="18"/>
  <c r="O15" i="40"/>
  <c r="DN15" i="40"/>
  <c r="DK14" i="43"/>
  <c r="L14" i="43"/>
  <c r="AE8" i="23"/>
  <c r="EA14" i="26"/>
  <c r="AB14" i="26"/>
  <c r="DT4" i="32"/>
  <c r="U4" i="32"/>
  <c r="DW12" i="31"/>
  <c r="X12" i="31"/>
  <c r="X19" i="30"/>
  <c r="DW19" i="30"/>
  <c r="AI23" i="17"/>
  <c r="Q15" i="37"/>
  <c r="DP15" i="37"/>
  <c r="AP11" i="60"/>
  <c r="K28" i="43"/>
  <c r="DJ28" i="43"/>
  <c r="W10" i="31"/>
  <c r="DV10" i="31"/>
  <c r="AI9" i="17"/>
  <c r="M26" i="42"/>
  <c r="DL26" i="42"/>
  <c r="Z25" i="61"/>
  <c r="T13" i="34"/>
  <c r="DS13" i="34"/>
  <c r="AE9" i="23"/>
  <c r="AF10" i="21"/>
  <c r="AH11" i="18"/>
  <c r="M15" i="41"/>
  <c r="DL15" i="41"/>
  <c r="DO13" i="38"/>
  <c r="P13" i="38"/>
  <c r="R28" i="37"/>
  <c r="DQ28" i="37"/>
  <c r="K20" i="44"/>
  <c r="DJ20" i="44"/>
  <c r="DN16" i="39"/>
  <c r="O16" i="39"/>
  <c r="DU4" i="30"/>
  <c r="DU29" i="30" s="1"/>
  <c r="V4" i="30"/>
  <c r="U29" i="30"/>
  <c r="AH24" i="20"/>
  <c r="Z6" i="61"/>
  <c r="AF23" i="22"/>
  <c r="P13" i="39"/>
  <c r="DO13" i="39"/>
  <c r="AB12" i="26"/>
  <c r="EA12" i="26"/>
  <c r="AC8" i="25"/>
  <c r="EB8" i="25"/>
  <c r="DY5" i="27"/>
  <c r="Z5" i="27"/>
  <c r="AE18" i="22"/>
  <c r="H4" i="44"/>
  <c r="DG4" i="44"/>
  <c r="G29" i="44"/>
  <c r="DZ21" i="27"/>
  <c r="AA21" i="27"/>
  <c r="AD6" i="23"/>
  <c r="EB27" i="25"/>
  <c r="AC27" i="25"/>
  <c r="U20" i="33"/>
  <c r="DT20" i="33"/>
  <c r="P21" i="38"/>
  <c r="DO21" i="38"/>
  <c r="AI8" i="19"/>
  <c r="DX9" i="30"/>
  <c r="Y9" i="30"/>
  <c r="D5" i="46"/>
  <c r="E5" i="46" s="1"/>
  <c r="F5" i="46" s="1"/>
  <c r="DS21" i="34"/>
  <c r="T21" i="34"/>
  <c r="AO10" i="60"/>
  <c r="DT28" i="34"/>
  <c r="U28" i="34"/>
  <c r="AG26" i="21"/>
  <c r="DX27" i="30"/>
  <c r="Y27" i="30"/>
  <c r="Z8" i="28"/>
  <c r="DY8" i="28"/>
  <c r="AF15" i="22"/>
  <c r="W7" i="31"/>
  <c r="DV7" i="31"/>
  <c r="DX10" i="28"/>
  <c r="Y10" i="28"/>
  <c r="AJ7" i="17"/>
  <c r="J14" i="45"/>
  <c r="DI14" i="45"/>
  <c r="AD4" i="21"/>
  <c r="AC29" i="21"/>
  <c r="K19" i="44"/>
  <c r="DJ19" i="44"/>
  <c r="DI7" i="44"/>
  <c r="J7" i="44"/>
  <c r="AP28" i="60"/>
  <c r="AD7" i="23"/>
  <c r="T17" i="35"/>
  <c r="DS17" i="35"/>
  <c r="EB6" i="24"/>
  <c r="AC6" i="24"/>
  <c r="AE24" i="23"/>
  <c r="Y22" i="28"/>
  <c r="DX22" i="28"/>
  <c r="AF8" i="22"/>
  <c r="DR8" i="36"/>
  <c r="S8" i="36"/>
  <c r="AE11" i="23"/>
  <c r="AA7" i="27"/>
  <c r="DZ7" i="27"/>
  <c r="DU25" i="32"/>
  <c r="V25" i="32"/>
  <c r="AH11" i="20"/>
  <c r="B29" i="46"/>
  <c r="EA18" i="25"/>
  <c r="AB18" i="25"/>
  <c r="EA25" i="25"/>
  <c r="AB25" i="25"/>
  <c r="DZ6" i="26"/>
  <c r="AA6" i="26"/>
  <c r="DS15" i="34"/>
  <c r="T15" i="34"/>
  <c r="DO10" i="38"/>
  <c r="P10" i="38"/>
  <c r="DP11" i="38"/>
  <c r="Q11" i="38"/>
  <c r="K18" i="43"/>
  <c r="DJ18" i="43"/>
  <c r="AD11" i="24"/>
  <c r="AI12" i="19"/>
  <c r="DJ21" i="44"/>
  <c r="K21" i="44"/>
  <c r="DJ12" i="44"/>
  <c r="K12" i="44"/>
  <c r="DK19" i="42"/>
  <c r="L19" i="42"/>
  <c r="AG12" i="21"/>
  <c r="DR28" i="36"/>
  <c r="S28" i="36"/>
  <c r="CC28" i="59"/>
  <c r="CC28" i="58"/>
  <c r="CC28" i="57"/>
  <c r="CC28" i="56"/>
  <c r="CC28" i="55"/>
  <c r="CC28" i="53"/>
  <c r="CC28" i="54"/>
  <c r="CC28" i="52"/>
  <c r="CC28" i="51"/>
  <c r="CC28" i="49"/>
  <c r="CC28" i="50"/>
  <c r="CC28" i="48"/>
  <c r="CC28" i="47"/>
  <c r="CC28" i="45"/>
  <c r="CC28" i="44"/>
  <c r="CC28" i="46"/>
  <c r="CC28" i="43"/>
  <c r="CC28" i="42"/>
  <c r="CC28" i="41"/>
  <c r="CC28" i="40"/>
  <c r="CC28" i="39"/>
  <c r="CC28" i="38"/>
  <c r="CC28" i="36"/>
  <c r="CC28" i="37"/>
  <c r="CC28" i="32"/>
  <c r="CC28" i="33"/>
  <c r="CC28" i="35"/>
  <c r="CC28" i="34"/>
  <c r="CC28" i="28"/>
  <c r="CC28" i="31"/>
  <c r="CC28" i="30"/>
  <c r="CC28" i="27"/>
  <c r="CC28" i="26"/>
  <c r="CC28" i="25"/>
  <c r="CC28" i="24"/>
  <c r="CC28" i="23"/>
  <c r="EC28" i="23" s="1"/>
  <c r="CC28" i="18"/>
  <c r="EC28" i="18" s="1"/>
  <c r="CC28" i="21"/>
  <c r="EC28" i="21" s="1"/>
  <c r="CC28" i="20"/>
  <c r="EC28" i="20" s="1"/>
  <c r="CC28" i="17"/>
  <c r="EC28" i="17" s="1"/>
  <c r="CC28" i="22"/>
  <c r="EC28" i="22" s="1"/>
  <c r="CC28" i="19"/>
  <c r="EC28" i="19" s="1"/>
  <c r="CC28" i="60"/>
  <c r="EC28" i="60" s="1"/>
  <c r="I21" i="46"/>
  <c r="DH21" i="46"/>
  <c r="X14" i="30"/>
  <c r="DW14" i="30"/>
  <c r="AH15" i="19"/>
  <c r="AH9" i="18"/>
  <c r="AF18" i="20"/>
  <c r="AF14" i="22"/>
  <c r="AD18" i="23"/>
  <c r="AF25" i="21"/>
  <c r="DY11" i="27"/>
  <c r="Z11" i="27"/>
  <c r="AP19" i="60"/>
  <c r="AE19" i="23"/>
  <c r="ED19" i="23"/>
  <c r="Z20" i="61"/>
  <c r="B28" i="49"/>
  <c r="C28" i="48"/>
  <c r="D28" i="48" s="1"/>
  <c r="E28" i="48" s="1"/>
  <c r="F28" i="48" s="1"/>
  <c r="DF28" i="48" s="1"/>
  <c r="B8" i="49"/>
  <c r="C8" i="48"/>
  <c r="D8" i="48" s="1"/>
  <c r="E8" i="48" s="1"/>
  <c r="B11" i="49"/>
  <c r="C11" i="48"/>
  <c r="D11" i="48" s="1"/>
  <c r="E11" i="48" s="1"/>
  <c r="F11" i="48" s="1"/>
  <c r="DF11" i="48" s="1"/>
  <c r="DP16" i="37"/>
  <c r="Q16" i="37"/>
  <c r="AG8" i="21"/>
  <c r="CC9" i="59"/>
  <c r="CC9" i="58"/>
  <c r="CC9" i="57"/>
  <c r="CC9" i="56"/>
  <c r="CC9" i="55"/>
  <c r="CC9" i="54"/>
  <c r="CC9" i="52"/>
  <c r="CC9" i="53"/>
  <c r="CC9" i="51"/>
  <c r="CC9" i="50"/>
  <c r="CC9" i="49"/>
  <c r="CC9" i="48"/>
  <c r="CC9" i="47"/>
  <c r="CC9" i="46"/>
  <c r="CC9" i="45"/>
  <c r="CC9" i="44"/>
  <c r="CC9" i="41"/>
  <c r="CC9" i="40"/>
  <c r="CC9" i="43"/>
  <c r="CC9" i="42"/>
  <c r="CC9" i="39"/>
  <c r="CC9" i="38"/>
  <c r="CC9" i="37"/>
  <c r="CC9" i="36"/>
  <c r="CC9" i="35"/>
  <c r="CC9" i="34"/>
  <c r="CC9" i="33"/>
  <c r="CC9" i="30"/>
  <c r="CC9" i="28"/>
  <c r="CC9" i="32"/>
  <c r="CC9" i="31"/>
  <c r="CC9" i="24"/>
  <c r="CC9" i="27"/>
  <c r="CC9" i="26"/>
  <c r="CC9" i="25"/>
  <c r="CC9" i="20"/>
  <c r="EC9" i="20" s="1"/>
  <c r="CC9" i="19"/>
  <c r="EC9" i="19" s="1"/>
  <c r="CC9" i="18"/>
  <c r="EC9" i="18" s="1"/>
  <c r="CC9" i="23"/>
  <c r="EC9" i="23" s="1"/>
  <c r="CC9" i="21"/>
  <c r="EC9" i="21" s="1"/>
  <c r="CC9" i="17"/>
  <c r="EC9" i="17" s="1"/>
  <c r="CC9" i="22"/>
  <c r="EC9" i="22" s="1"/>
  <c r="CC9" i="60"/>
  <c r="EC9" i="60" s="1"/>
  <c r="H18" i="46"/>
  <c r="DG18" i="46"/>
  <c r="EA21" i="26"/>
  <c r="AB21" i="26"/>
  <c r="DZ13" i="27"/>
  <c r="AA13" i="27"/>
  <c r="DW13" i="31"/>
  <c r="X13" i="31"/>
  <c r="AB26" i="26"/>
  <c r="EA26" i="26"/>
  <c r="AF5" i="21"/>
  <c r="EA7" i="25"/>
  <c r="AB7" i="25"/>
  <c r="P14" i="38"/>
  <c r="DO14" i="38"/>
  <c r="AE15" i="23"/>
  <c r="AH16" i="19"/>
  <c r="AD23" i="24"/>
  <c r="DP8" i="38"/>
  <c r="Q8" i="38"/>
  <c r="L6" i="42"/>
  <c r="DK6" i="42"/>
  <c r="AI27" i="19"/>
  <c r="AE22" i="22"/>
  <c r="W18" i="31"/>
  <c r="DV18" i="31"/>
  <c r="DQ24" i="37"/>
  <c r="R24" i="37"/>
  <c r="AH25" i="19"/>
  <c r="AG24" i="21"/>
  <c r="AC28" i="25"/>
  <c r="EB28" i="25"/>
  <c r="Y6" i="28"/>
  <c r="DX6" i="28"/>
  <c r="N7" i="40"/>
  <c r="DM7" i="40"/>
  <c r="X14" i="31"/>
  <c r="DW14" i="31"/>
  <c r="DT8" i="34"/>
  <c r="U8" i="34"/>
  <c r="AG27" i="21"/>
  <c r="DX16" i="28"/>
  <c r="Y16" i="28"/>
  <c r="AJ24" i="17"/>
  <c r="AP20" i="60"/>
  <c r="AB10" i="25"/>
  <c r="EA10" i="25"/>
  <c r="AG16" i="18"/>
  <c r="Y4" i="61"/>
  <c r="Y4" i="78" s="1"/>
  <c r="Z16" i="61"/>
  <c r="X8" i="31"/>
  <c r="DW8" i="31"/>
  <c r="S22" i="35"/>
  <c r="DR22" i="35"/>
  <c r="AE25" i="22"/>
  <c r="R6" i="37"/>
  <c r="DQ6" i="37"/>
  <c r="DV4" i="28"/>
  <c r="DV29" i="28" s="1"/>
  <c r="W4" i="28"/>
  <c r="V29" i="28"/>
  <c r="AF19" i="21"/>
  <c r="AI23" i="19"/>
  <c r="AA19" i="61"/>
  <c r="J13" i="45"/>
  <c r="DI13" i="45"/>
  <c r="K4" i="42"/>
  <c r="DJ4" i="42"/>
  <c r="DJ29" i="42" s="1"/>
  <c r="EC17" i="24"/>
  <c r="AD17" i="24"/>
  <c r="H20" i="47"/>
  <c r="DG20" i="47"/>
  <c r="U23" i="34"/>
  <c r="DT23" i="34"/>
  <c r="AD5" i="23"/>
  <c r="EC5" i="23"/>
  <c r="AG16" i="20"/>
  <c r="EA15" i="25"/>
  <c r="AB15" i="25"/>
  <c r="O6" i="39"/>
  <c r="DN6" i="39"/>
  <c r="AF12" i="22"/>
  <c r="Z27" i="61"/>
  <c r="AC7" i="24"/>
  <c r="EB7" i="24"/>
  <c r="DJ26" i="44"/>
  <c r="K26" i="44"/>
  <c r="CC14" i="59"/>
  <c r="CC14" i="58"/>
  <c r="CC14" i="57"/>
  <c r="CC14" i="56"/>
  <c r="CC14" i="55"/>
  <c r="CC14" i="54"/>
  <c r="CC14" i="52"/>
  <c r="CC14" i="53"/>
  <c r="CC14" i="50"/>
  <c r="CC14" i="51"/>
  <c r="CC14" i="49"/>
  <c r="CC14" i="48"/>
  <c r="CC14" i="46"/>
  <c r="CC14" i="45"/>
  <c r="CC14" i="44"/>
  <c r="CC14" i="47"/>
  <c r="CC14" i="43"/>
  <c r="CC14" i="42"/>
  <c r="CC14" i="41"/>
  <c r="CC14" i="40"/>
  <c r="CC14" i="37"/>
  <c r="CC14" i="39"/>
  <c r="CC14" i="38"/>
  <c r="CC14" i="36"/>
  <c r="CC14" i="34"/>
  <c r="CC14" i="32"/>
  <c r="CC14" i="35"/>
  <c r="CC14" i="33"/>
  <c r="CC14" i="31"/>
  <c r="CC14" i="24"/>
  <c r="CC14" i="30"/>
  <c r="CC14" i="28"/>
  <c r="CC14" i="26"/>
  <c r="CC14" i="27"/>
  <c r="CC14" i="25"/>
  <c r="CC14" i="21"/>
  <c r="EC14" i="21" s="1"/>
  <c r="CC14" i="20"/>
  <c r="EC14" i="20" s="1"/>
  <c r="CC14" i="17"/>
  <c r="EC14" i="17" s="1"/>
  <c r="CC14" i="23"/>
  <c r="EC14" i="23" s="1"/>
  <c r="CC14" i="19"/>
  <c r="EC14" i="19" s="1"/>
  <c r="CC14" i="22"/>
  <c r="EC14" i="22" s="1"/>
  <c r="CC14" i="18"/>
  <c r="EC14" i="18" s="1"/>
  <c r="CC14" i="60"/>
  <c r="EC14" i="60" s="1"/>
  <c r="DS27" i="35"/>
  <c r="T27" i="35"/>
  <c r="AI7" i="18"/>
  <c r="AE10" i="22"/>
  <c r="CC25" i="59"/>
  <c r="CC25" i="58"/>
  <c r="CC25" i="57"/>
  <c r="CC25" i="56"/>
  <c r="CC25" i="55"/>
  <c r="CC25" i="53"/>
  <c r="CC25" i="54"/>
  <c r="CC25" i="51"/>
  <c r="CC25" i="52"/>
  <c r="CC25" i="50"/>
  <c r="CC25" i="49"/>
  <c r="CC25" i="48"/>
  <c r="CC25" i="47"/>
  <c r="CC25" i="45"/>
  <c r="CC25" i="46"/>
  <c r="CC25" i="44"/>
  <c r="CC25" i="43"/>
  <c r="CC25" i="41"/>
  <c r="CC25" i="42"/>
  <c r="CC25" i="40"/>
  <c r="CC25" i="39"/>
  <c r="CC25" i="38"/>
  <c r="CC25" i="37"/>
  <c r="CC25" i="36"/>
  <c r="CC25" i="34"/>
  <c r="CC25" i="35"/>
  <c r="CC25" i="32"/>
  <c r="CC25" i="33"/>
  <c r="CC25" i="28"/>
  <c r="CC25" i="31"/>
  <c r="CC25" i="27"/>
  <c r="CC25" i="26"/>
  <c r="CC25" i="23"/>
  <c r="CC25" i="30"/>
  <c r="CC25" i="25"/>
  <c r="CC25" i="24"/>
  <c r="CC25" i="21"/>
  <c r="EC25" i="21" s="1"/>
  <c r="CC25" i="20"/>
  <c r="EC25" i="20" s="1"/>
  <c r="CC25" i="19"/>
  <c r="EC25" i="19" s="1"/>
  <c r="CC25" i="17"/>
  <c r="EC25" i="17" s="1"/>
  <c r="CC25" i="22"/>
  <c r="EC25" i="22" s="1"/>
  <c r="CC25" i="18"/>
  <c r="EC25" i="18" s="1"/>
  <c r="CC25" i="60"/>
  <c r="EC25" i="60" s="1"/>
  <c r="S20" i="36"/>
  <c r="DR20" i="36"/>
  <c r="DV14" i="32"/>
  <c r="W14" i="32"/>
  <c r="AG10" i="20"/>
  <c r="AA28" i="27"/>
  <c r="DZ28" i="27"/>
  <c r="AF13" i="22"/>
  <c r="AH16" i="17"/>
  <c r="AG18" i="19"/>
  <c r="Y21" i="28"/>
  <c r="DX21" i="28"/>
  <c r="AH20" i="19"/>
  <c r="O21" i="40"/>
  <c r="DN21" i="40"/>
  <c r="X13" i="30"/>
  <c r="DW13" i="30"/>
  <c r="AI25" i="18"/>
  <c r="DS19" i="34"/>
  <c r="T19" i="34"/>
  <c r="CC6" i="59"/>
  <c r="CC6" i="58"/>
  <c r="CC6" i="57"/>
  <c r="CC6" i="56"/>
  <c r="CC6" i="55"/>
  <c r="CC6" i="54"/>
  <c r="CC6" i="52"/>
  <c r="CC6" i="53"/>
  <c r="CC6" i="50"/>
  <c r="CC6" i="51"/>
  <c r="CC6" i="49"/>
  <c r="CC6" i="48"/>
  <c r="CC6" i="47"/>
  <c r="CC6" i="45"/>
  <c r="CC6" i="44"/>
  <c r="CC6" i="46"/>
  <c r="CC6" i="42"/>
  <c r="CC6" i="40"/>
  <c r="CC6" i="43"/>
  <c r="CC6" i="41"/>
  <c r="CC6" i="38"/>
  <c r="CC6" i="39"/>
  <c r="CC6" i="37"/>
  <c r="CC6" i="35"/>
  <c r="CC6" i="33"/>
  <c r="CC6" i="36"/>
  <c r="CC6" i="34"/>
  <c r="CC6" i="31"/>
  <c r="CC6" i="28"/>
  <c r="CC6" i="32"/>
  <c r="CC6" i="27"/>
  <c r="CC6" i="25"/>
  <c r="CC6" i="24"/>
  <c r="CC6" i="30"/>
  <c r="CC6" i="26"/>
  <c r="CC6" i="21"/>
  <c r="EC6" i="21" s="1"/>
  <c r="CC6" i="20"/>
  <c r="EC6" i="20" s="1"/>
  <c r="CC6" i="17"/>
  <c r="EC6" i="17" s="1"/>
  <c r="CC6" i="19"/>
  <c r="EC6" i="19" s="1"/>
  <c r="CC6" i="23"/>
  <c r="EC6" i="23" s="1"/>
  <c r="CC6" i="22"/>
  <c r="EC6" i="22" s="1"/>
  <c r="CC6" i="18"/>
  <c r="EC6" i="18" s="1"/>
  <c r="CC6" i="60"/>
  <c r="EC6" i="60" s="1"/>
  <c r="DQ22" i="36"/>
  <c r="R22" i="36"/>
  <c r="AG13" i="20"/>
  <c r="EB30" i="20"/>
  <c r="AE6" i="22"/>
  <c r="K18" i="42"/>
  <c r="DJ18" i="42"/>
  <c r="K14" i="44"/>
  <c r="DJ14" i="44"/>
  <c r="DS10" i="34"/>
  <c r="T10" i="34"/>
  <c r="S17" i="36"/>
  <c r="DR17" i="36"/>
  <c r="AF20" i="22"/>
  <c r="O9" i="40"/>
  <c r="DN9" i="40"/>
  <c r="DQ8" i="37"/>
  <c r="R8" i="37"/>
  <c r="DY26" i="28"/>
  <c r="Z26" i="28"/>
  <c r="Z10" i="61"/>
  <c r="DM22" i="40"/>
  <c r="N22" i="40"/>
  <c r="AF22" i="21"/>
  <c r="AC20" i="24"/>
  <c r="EB20" i="24"/>
  <c r="DT26" i="34"/>
  <c r="U26" i="34"/>
  <c r="H17" i="47"/>
  <c r="DG17" i="47"/>
  <c r="AH19" i="18"/>
  <c r="L28" i="42"/>
  <c r="DK28" i="42"/>
  <c r="AD9" i="24"/>
  <c r="EC9" i="24"/>
  <c r="R6" i="36"/>
  <c r="DQ6" i="36"/>
  <c r="AG6" i="18"/>
  <c r="Z13" i="61"/>
  <c r="DQ27" i="37"/>
  <c r="R27" i="37"/>
  <c r="AH9" i="20"/>
  <c r="X18" i="28"/>
  <c r="DW18" i="28"/>
  <c r="Q17" i="38"/>
  <c r="DP17" i="38"/>
  <c r="CC18" i="59"/>
  <c r="CC18" i="58"/>
  <c r="CC18" i="57"/>
  <c r="CC18" i="56"/>
  <c r="CC18" i="55"/>
  <c r="CC18" i="53"/>
  <c r="CC18" i="54"/>
  <c r="CC18" i="52"/>
  <c r="CC18" i="51"/>
  <c r="CC18" i="50"/>
  <c r="CC18" i="48"/>
  <c r="CC18" i="49"/>
  <c r="CC18" i="46"/>
  <c r="CC18" i="45"/>
  <c r="CC18" i="44"/>
  <c r="CC18" i="47"/>
  <c r="CC18" i="43"/>
  <c r="CC18" i="42"/>
  <c r="CC18" i="41"/>
  <c r="CC18" i="40"/>
  <c r="CC18" i="38"/>
  <c r="CC18" i="36"/>
  <c r="CC18" i="37"/>
  <c r="CC18" i="39"/>
  <c r="CC18" i="33"/>
  <c r="CC18" i="32"/>
  <c r="CC18" i="35"/>
  <c r="CC18" i="34"/>
  <c r="CC18" i="31"/>
  <c r="CC18" i="30"/>
  <c r="CC18" i="26"/>
  <c r="CC18" i="28"/>
  <c r="CC18" i="27"/>
  <c r="CC18" i="25"/>
  <c r="CC18" i="24"/>
  <c r="CC18" i="23"/>
  <c r="EC18" i="23" s="1"/>
  <c r="CC18" i="21"/>
  <c r="EC18" i="21" s="1"/>
  <c r="CC18" i="22"/>
  <c r="EC18" i="22" s="1"/>
  <c r="CC18" i="19"/>
  <c r="EC18" i="19" s="1"/>
  <c r="CC18" i="20"/>
  <c r="EC18" i="20" s="1"/>
  <c r="CC18" i="18"/>
  <c r="EC18" i="18" s="1"/>
  <c r="CC18" i="17"/>
  <c r="EC18" i="17" s="1"/>
  <c r="CC18" i="60"/>
  <c r="EC18" i="60" s="1"/>
  <c r="W21" i="32"/>
  <c r="DV21" i="32"/>
  <c r="AE18" i="21"/>
  <c r="P27" i="39"/>
  <c r="DO27" i="39"/>
  <c r="J28" i="45"/>
  <c r="DI28" i="45"/>
  <c r="J18" i="44"/>
  <c r="DI18" i="44"/>
  <c r="DY12" i="28"/>
  <c r="Z12" i="28"/>
  <c r="DP14" i="37"/>
  <c r="Q14" i="37"/>
  <c r="AE17" i="23"/>
  <c r="DI10" i="44"/>
  <c r="J10" i="44"/>
  <c r="AC14" i="25"/>
  <c r="EB14" i="25"/>
  <c r="N28" i="41"/>
  <c r="DM28" i="41"/>
  <c r="EB30" i="18"/>
  <c r="DN29" i="37"/>
  <c r="AE4" i="20"/>
  <c r="AD29" i="20"/>
  <c r="DI8" i="44"/>
  <c r="J8" i="44"/>
  <c r="AP9" i="60"/>
  <c r="AB5" i="25"/>
  <c r="EA5" i="25"/>
  <c r="AH28" i="18"/>
  <c r="K10" i="43"/>
  <c r="DJ10" i="43"/>
  <c r="AF7" i="21"/>
  <c r="DR6" i="35"/>
  <c r="S6" i="35"/>
  <c r="AD24" i="24"/>
  <c r="EC24" i="24"/>
  <c r="N8" i="41"/>
  <c r="DM8" i="41"/>
  <c r="AH23" i="18"/>
  <c r="DJ8" i="43"/>
  <c r="K8" i="43"/>
  <c r="DS20" i="34"/>
  <c r="T20" i="34"/>
  <c r="AH13" i="19"/>
  <c r="DV22" i="31"/>
  <c r="W22" i="31"/>
  <c r="CC26" i="59"/>
  <c r="CC26" i="58"/>
  <c r="CC26" i="57"/>
  <c r="CC26" i="56"/>
  <c r="CC26" i="55"/>
  <c r="CC26" i="53"/>
  <c r="CC26" i="54"/>
  <c r="CC26" i="52"/>
  <c r="CC26" i="51"/>
  <c r="CC26" i="49"/>
  <c r="CC26" i="50"/>
  <c r="CC26" i="47"/>
  <c r="CC26" i="48"/>
  <c r="CC26" i="44"/>
  <c r="CC26" i="43"/>
  <c r="CC26" i="46"/>
  <c r="CC26" i="45"/>
  <c r="CC26" i="42"/>
  <c r="CC26" i="40"/>
  <c r="CC26" i="41"/>
  <c r="CC26" i="37"/>
  <c r="CC26" i="36"/>
  <c r="CC26" i="39"/>
  <c r="CC26" i="38"/>
  <c r="CC26" i="35"/>
  <c r="CC26" i="33"/>
  <c r="CC26" i="34"/>
  <c r="CC26" i="32"/>
  <c r="CC26" i="31"/>
  <c r="CC26" i="27"/>
  <c r="CC26" i="30"/>
  <c r="CC26" i="25"/>
  <c r="CC26" i="24"/>
  <c r="CC26" i="23"/>
  <c r="CC26" i="28"/>
  <c r="CC26" i="26"/>
  <c r="CC26" i="21"/>
  <c r="EC26" i="21" s="1"/>
  <c r="CC26" i="20"/>
  <c r="EC26" i="20" s="1"/>
  <c r="CC26" i="22"/>
  <c r="EC26" i="22" s="1"/>
  <c r="CC26" i="18"/>
  <c r="EC26" i="18" s="1"/>
  <c r="CC26" i="19"/>
  <c r="EC26" i="19" s="1"/>
  <c r="CC26" i="17"/>
  <c r="EC26" i="17" s="1"/>
  <c r="CC26" i="60"/>
  <c r="EC26" i="60" s="1"/>
  <c r="EC28" i="24"/>
  <c r="AD28" i="24"/>
  <c r="W18" i="30"/>
  <c r="DV18" i="30"/>
  <c r="Z28" i="61"/>
  <c r="AH26" i="20"/>
  <c r="DU12" i="33"/>
  <c r="V12" i="33"/>
  <c r="AI17" i="17"/>
  <c r="AA7" i="26"/>
  <c r="DZ7" i="26"/>
  <c r="CC22" i="59"/>
  <c r="CC22" i="58"/>
  <c r="CC22" i="57"/>
  <c r="CC22" i="56"/>
  <c r="CC22" i="55"/>
  <c r="CC22" i="54"/>
  <c r="CC22" i="53"/>
  <c r="CC22" i="52"/>
  <c r="CC22" i="51"/>
  <c r="CC22" i="50"/>
  <c r="CC22" i="49"/>
  <c r="CC22" i="48"/>
  <c r="CC22" i="46"/>
  <c r="CC22" i="44"/>
  <c r="CC22" i="47"/>
  <c r="CC22" i="45"/>
  <c r="CC22" i="42"/>
  <c r="CC22" i="40"/>
  <c r="CC22" i="43"/>
  <c r="CC22" i="41"/>
  <c r="CC22" i="39"/>
  <c r="CC22" i="36"/>
  <c r="CC22" i="38"/>
  <c r="CC22" i="37"/>
  <c r="CC22" i="34"/>
  <c r="CC22" i="33"/>
  <c r="CC22" i="35"/>
  <c r="CC22" i="31"/>
  <c r="CC22" i="26"/>
  <c r="CC22" i="24"/>
  <c r="CC22" i="30"/>
  <c r="CC22" i="28"/>
  <c r="CC22" i="32"/>
  <c r="CC22" i="27"/>
  <c r="CC22" i="25"/>
  <c r="CC22" i="23"/>
  <c r="EC22" i="23" s="1"/>
  <c r="CC22" i="22"/>
  <c r="EC22" i="22" s="1"/>
  <c r="CC22" i="17"/>
  <c r="EC22" i="17" s="1"/>
  <c r="CC22" i="21"/>
  <c r="EC22" i="21" s="1"/>
  <c r="CC22" i="20"/>
  <c r="EC22" i="20" s="1"/>
  <c r="CC22" i="19"/>
  <c r="EC22" i="19" s="1"/>
  <c r="CC22" i="18"/>
  <c r="EC22" i="18" s="1"/>
  <c r="CC22" i="60"/>
  <c r="EC22" i="60" s="1"/>
  <c r="AC17" i="25"/>
  <c r="EB17" i="25"/>
  <c r="J12" i="45"/>
  <c r="DI12" i="45"/>
  <c r="EB11" i="25"/>
  <c r="AC11" i="25"/>
  <c r="DG8" i="46"/>
  <c r="H8" i="46"/>
  <c r="N12" i="41"/>
  <c r="DM12" i="41"/>
  <c r="AS4" i="60"/>
  <c r="AI27" i="18"/>
  <c r="K15" i="44"/>
  <c r="DJ15" i="44"/>
  <c r="CC20" i="59"/>
  <c r="CC20" i="58"/>
  <c r="CC20" i="57"/>
  <c r="CC20" i="56"/>
  <c r="CC20" i="55"/>
  <c r="CC20" i="53"/>
  <c r="CC20" i="54"/>
  <c r="CC20" i="52"/>
  <c r="CC20" i="51"/>
  <c r="CC20" i="50"/>
  <c r="CC20" i="49"/>
  <c r="CC20" i="48"/>
  <c r="CC20" i="47"/>
  <c r="CC20" i="46"/>
  <c r="CC20" i="44"/>
  <c r="CC20" i="45"/>
  <c r="CC20" i="42"/>
  <c r="CC20" i="40"/>
  <c r="CC20" i="43"/>
  <c r="CC20" i="41"/>
  <c r="CC20" i="39"/>
  <c r="CC20" i="36"/>
  <c r="CC20" i="38"/>
  <c r="CC20" i="37"/>
  <c r="CC20" i="34"/>
  <c r="CC20" i="32"/>
  <c r="CC20" i="35"/>
  <c r="CC20" i="33"/>
  <c r="CC20" i="28"/>
  <c r="CC20" i="26"/>
  <c r="CC20" i="24"/>
  <c r="CC20" i="23"/>
  <c r="EC20" i="23" s="1"/>
  <c r="CC20" i="31"/>
  <c r="CC20" i="30"/>
  <c r="CC20" i="27"/>
  <c r="CC20" i="25"/>
  <c r="CC20" i="20"/>
  <c r="EC20" i="20" s="1"/>
  <c r="CC20" i="21"/>
  <c r="EC20" i="21" s="1"/>
  <c r="CC20" i="18"/>
  <c r="EC20" i="18" s="1"/>
  <c r="CC20" i="17"/>
  <c r="EC20" i="17" s="1"/>
  <c r="CC20" i="22"/>
  <c r="EC20" i="22" s="1"/>
  <c r="CC20" i="19"/>
  <c r="EC20" i="19" s="1"/>
  <c r="CC20" i="60"/>
  <c r="EC20" i="60" s="1"/>
  <c r="DH22" i="45"/>
  <c r="I22" i="45"/>
  <c r="DH24" i="46"/>
  <c r="I24" i="46"/>
  <c r="B16" i="48"/>
  <c r="C16" i="47"/>
  <c r="D16" i="47" s="1"/>
  <c r="E16" i="47" s="1"/>
  <c r="B12" i="49"/>
  <c r="C12" i="48"/>
  <c r="D12" i="48" s="1"/>
  <c r="E12" i="48" s="1"/>
  <c r="B14" i="49"/>
  <c r="C14" i="48"/>
  <c r="D14" i="48" s="1"/>
  <c r="E14" i="48" s="1"/>
  <c r="B18" i="48"/>
  <c r="C18" i="47"/>
  <c r="D18" i="47" s="1"/>
  <c r="E18" i="47" s="1"/>
  <c r="F18" i="47" s="1"/>
  <c r="DF18" i="47" s="1"/>
  <c r="B24" i="49"/>
  <c r="C24" i="48"/>
  <c r="D24" i="48" s="1"/>
  <c r="E24" i="48" s="1"/>
  <c r="F24" i="48" s="1"/>
  <c r="R11" i="37"/>
  <c r="DQ11" i="37"/>
  <c r="DQ16" i="35"/>
  <c r="R16" i="35"/>
  <c r="H6" i="46"/>
  <c r="DG6" i="46"/>
  <c r="C7" i="47"/>
  <c r="D7" i="47" s="1"/>
  <c r="E7" i="47" s="1"/>
  <c r="B7" i="48"/>
  <c r="B13" i="49"/>
  <c r="C13" i="48"/>
  <c r="D13" i="48" s="1"/>
  <c r="E13" i="48" s="1"/>
  <c r="B20" i="49"/>
  <c r="C20" i="48"/>
  <c r="D20" i="48" s="1"/>
  <c r="E20" i="48" s="1"/>
  <c r="F20" i="48" s="1"/>
  <c r="B4" i="47"/>
  <c r="C4" i="46"/>
  <c r="B27" i="49"/>
  <c r="C27" i="48"/>
  <c r="D27" i="48" s="1"/>
  <c r="E27" i="48" s="1"/>
  <c r="B23" i="49"/>
  <c r="C23" i="48"/>
  <c r="D23" i="48" s="1"/>
  <c r="E23" i="48" s="1"/>
  <c r="AF6" i="21"/>
  <c r="O28" i="40"/>
  <c r="DN28" i="40"/>
  <c r="AG11" i="21"/>
  <c r="Z9" i="61"/>
  <c r="CC23" i="59"/>
  <c r="CC23" i="58"/>
  <c r="CC23" i="57"/>
  <c r="CC23" i="56"/>
  <c r="CC23" i="55"/>
  <c r="CC23" i="54"/>
  <c r="CC23" i="53"/>
  <c r="CC23" i="52"/>
  <c r="CC23" i="51"/>
  <c r="CC23" i="50"/>
  <c r="CC23" i="49"/>
  <c r="CC23" i="47"/>
  <c r="CC23" i="48"/>
  <c r="CC23" i="44"/>
  <c r="CC23" i="45"/>
  <c r="CC23" i="46"/>
  <c r="CC23" i="42"/>
  <c r="CC23" i="43"/>
  <c r="CC23" i="41"/>
  <c r="CC23" i="40"/>
  <c r="CC23" i="37"/>
  <c r="CC23" i="39"/>
  <c r="CC23" i="38"/>
  <c r="CC23" i="36"/>
  <c r="CC23" i="32"/>
  <c r="CC23" i="35"/>
  <c r="CC23" i="34"/>
  <c r="CC23" i="33"/>
  <c r="CC23" i="30"/>
  <c r="CC23" i="27"/>
  <c r="CC23" i="25"/>
  <c r="CC23" i="23"/>
  <c r="EC23" i="23" s="1"/>
  <c r="CC23" i="26"/>
  <c r="CC23" i="24"/>
  <c r="EC23" i="24" s="1"/>
  <c r="CC23" i="31"/>
  <c r="CC23" i="28"/>
  <c r="CC23" i="21"/>
  <c r="EC23" i="21" s="1"/>
  <c r="CC23" i="20"/>
  <c r="EC23" i="20" s="1"/>
  <c r="CC23" i="19"/>
  <c r="EC23" i="19" s="1"/>
  <c r="CC23" i="18"/>
  <c r="EC23" i="18" s="1"/>
  <c r="CC23" i="17"/>
  <c r="EC23" i="17" s="1"/>
  <c r="CC23" i="22"/>
  <c r="EC23" i="22" s="1"/>
  <c r="CC23" i="60"/>
  <c r="EC23" i="60" s="1"/>
  <c r="AA25" i="26"/>
  <c r="DZ25" i="26"/>
  <c r="M25" i="41"/>
  <c r="DL25" i="41"/>
  <c r="H9" i="47"/>
  <c r="DG9" i="47"/>
  <c r="N5" i="40"/>
  <c r="DM5" i="40"/>
  <c r="J22" i="44"/>
  <c r="DI22" i="44"/>
  <c r="DK24" i="43"/>
  <c r="L24" i="43"/>
  <c r="X20" i="30"/>
  <c r="DW20" i="30"/>
  <c r="X21" i="30"/>
  <c r="DW21" i="30"/>
  <c r="T15" i="35"/>
  <c r="DS15" i="35"/>
  <c r="AF27" i="22"/>
  <c r="DX12" i="30"/>
  <c r="Y12" i="30"/>
  <c r="DZ24" i="27"/>
  <c r="AA24" i="27"/>
  <c r="DN27" i="40"/>
  <c r="O27" i="40"/>
  <c r="DG5" i="45"/>
  <c r="H5" i="45"/>
  <c r="DI25" i="44"/>
  <c r="J25" i="44"/>
  <c r="DL21" i="41"/>
  <c r="M21" i="41"/>
  <c r="DM23" i="41"/>
  <c r="N23" i="41"/>
  <c r="M25" i="42"/>
  <c r="DL25" i="42"/>
  <c r="DQ7" i="36"/>
  <c r="R7" i="36"/>
  <c r="DO19" i="39"/>
  <c r="P19" i="39"/>
  <c r="DP27" i="38"/>
  <c r="Q27" i="38"/>
  <c r="EB16" i="24"/>
  <c r="AC16" i="24"/>
  <c r="Y23" i="30"/>
  <c r="DX23" i="30"/>
  <c r="W19" i="32"/>
  <c r="DV19" i="32"/>
  <c r="DI19" i="45"/>
  <c r="J19" i="45"/>
  <c r="AG5" i="20"/>
  <c r="DV23" i="32"/>
  <c r="W23" i="32"/>
  <c r="CC11" i="59"/>
  <c r="CC11" i="58"/>
  <c r="CC11" i="57"/>
  <c r="CC11" i="56"/>
  <c r="CC11" i="54"/>
  <c r="CC11" i="55"/>
  <c r="CC11" i="52"/>
  <c r="CC11" i="53"/>
  <c r="CC11" i="50"/>
  <c r="CC11" i="51"/>
  <c r="CC11" i="49"/>
  <c r="CC11" i="48"/>
  <c r="CC11" i="47"/>
  <c r="CC11" i="46"/>
  <c r="CC11" i="45"/>
  <c r="CC11" i="44"/>
  <c r="CC11" i="41"/>
  <c r="CC11" i="40"/>
  <c r="CC11" i="43"/>
  <c r="CC11" i="42"/>
  <c r="CC11" i="39"/>
  <c r="CC11" i="38"/>
  <c r="CC11" i="37"/>
  <c r="CC11" i="36"/>
  <c r="CC11" i="34"/>
  <c r="CC11" i="32"/>
  <c r="CC11" i="35"/>
  <c r="CC11" i="33"/>
  <c r="CC11" i="28"/>
  <c r="CC11" i="30"/>
  <c r="CC11" i="26"/>
  <c r="CC11" i="24"/>
  <c r="EC11" i="24" s="1"/>
  <c r="CC11" i="31"/>
  <c r="CC11" i="27"/>
  <c r="CC11" i="25"/>
  <c r="CC11" i="19"/>
  <c r="EC11" i="19" s="1"/>
  <c r="CC11" i="20"/>
  <c r="EC11" i="20" s="1"/>
  <c r="CC11" i="23"/>
  <c r="EC11" i="23" s="1"/>
  <c r="CC11" i="18"/>
  <c r="EC11" i="18" s="1"/>
  <c r="CC11" i="22"/>
  <c r="EC11" i="22" s="1"/>
  <c r="CC11" i="21"/>
  <c r="EC11" i="21" s="1"/>
  <c r="CC11" i="17"/>
  <c r="EC11" i="17" s="1"/>
  <c r="CC11" i="60"/>
  <c r="EC11" i="60" s="1"/>
  <c r="O10" i="39"/>
  <c r="DN10" i="39"/>
  <c r="P20" i="38"/>
  <c r="DO20" i="38"/>
  <c r="AH20" i="18"/>
  <c r="AU16" i="60"/>
  <c r="AA27" i="27"/>
  <c r="DZ27" i="27"/>
  <c r="DL4" i="39"/>
  <c r="DL29" i="39" s="1"/>
  <c r="M4" i="39"/>
  <c r="L29" i="39"/>
  <c r="DQ17" i="37"/>
  <c r="R17" i="37"/>
  <c r="T21" i="35"/>
  <c r="DS21" i="35"/>
  <c r="AI26" i="19"/>
  <c r="P24" i="39"/>
  <c r="DO24" i="39"/>
  <c r="AA23" i="27"/>
  <c r="DZ23" i="27"/>
  <c r="DW27" i="31"/>
  <c r="X27" i="31"/>
  <c r="AF11" i="22"/>
  <c r="Y5" i="28"/>
  <c r="DX5" i="28"/>
  <c r="AG22" i="20"/>
  <c r="AI22" i="17"/>
  <c r="I13" i="46"/>
  <c r="DH13" i="46"/>
  <c r="AD26" i="23"/>
  <c r="EC26" i="23"/>
  <c r="DM24" i="41"/>
  <c r="N24" i="41"/>
  <c r="AP17" i="60"/>
  <c r="CC7" i="59"/>
  <c r="CC7" i="58"/>
  <c r="CC7" i="57"/>
  <c r="CC7" i="56"/>
  <c r="CC7" i="55"/>
  <c r="CC7" i="54"/>
  <c r="CC7" i="53"/>
  <c r="CC7" i="52"/>
  <c r="CC7" i="50"/>
  <c r="CC7" i="51"/>
  <c r="CC7" i="48"/>
  <c r="CC7" i="49"/>
  <c r="CC7" i="46"/>
  <c r="CC7" i="47"/>
  <c r="CC7" i="45"/>
  <c r="CC7" i="44"/>
  <c r="CC7" i="40"/>
  <c r="CC7" i="43"/>
  <c r="CC7" i="41"/>
  <c r="CC7" i="42"/>
  <c r="CC7" i="38"/>
  <c r="CC7" i="37"/>
  <c r="CC7" i="39"/>
  <c r="CC7" i="36"/>
  <c r="CC7" i="34"/>
  <c r="CC7" i="35"/>
  <c r="CC7" i="33"/>
  <c r="CC7" i="32"/>
  <c r="CC7" i="24"/>
  <c r="CC7" i="27"/>
  <c r="CC7" i="26"/>
  <c r="CC7" i="25"/>
  <c r="CC7" i="31"/>
  <c r="CC7" i="30"/>
  <c r="CC7" i="28"/>
  <c r="CC7" i="19"/>
  <c r="EC7" i="19" s="1"/>
  <c r="CC7" i="23"/>
  <c r="EC7" i="23" s="1"/>
  <c r="CC7" i="22"/>
  <c r="EC7" i="22" s="1"/>
  <c r="CC7" i="17"/>
  <c r="EC7" i="17" s="1"/>
  <c r="CC7" i="18"/>
  <c r="EC7" i="18" s="1"/>
  <c r="CC7" i="21"/>
  <c r="EC7" i="21" s="1"/>
  <c r="CC7" i="20"/>
  <c r="EC7" i="20" s="1"/>
  <c r="CC7" i="60"/>
  <c r="EC7" i="60" s="1"/>
  <c r="AH21" i="18"/>
  <c r="AD22" i="23"/>
  <c r="DO28" i="39"/>
  <c r="P28" i="39"/>
  <c r="AE27" i="23"/>
  <c r="AB18" i="24"/>
  <c r="EA18" i="24"/>
  <c r="J16" i="43"/>
  <c r="DI16" i="43"/>
  <c r="DR10" i="35"/>
  <c r="S10" i="35"/>
  <c r="L10" i="42"/>
  <c r="DK10" i="42"/>
  <c r="P12" i="39"/>
  <c r="DO12" i="39"/>
  <c r="DH26" i="46"/>
  <c r="I26" i="46"/>
  <c r="AH28" i="20"/>
  <c r="DT27" i="34"/>
  <c r="U27" i="34"/>
  <c r="U22" i="33"/>
  <c r="DT22" i="33"/>
  <c r="DW9" i="31"/>
  <c r="X9" i="31"/>
  <c r="AG5" i="19"/>
  <c r="DV12" i="32"/>
  <c r="W12" i="32"/>
  <c r="AE5" i="22"/>
  <c r="DR7" i="35"/>
  <c r="S7" i="35"/>
  <c r="V28" i="33"/>
  <c r="DU28" i="33"/>
  <c r="AD27" i="24"/>
  <c r="Q21" i="37"/>
  <c r="DP21" i="37"/>
  <c r="CC27" i="59"/>
  <c r="CC27" i="58"/>
  <c r="CC27" i="57"/>
  <c r="CC27" i="56"/>
  <c r="CC27" i="55"/>
  <c r="CC27" i="54"/>
  <c r="CC27" i="53"/>
  <c r="CC27" i="51"/>
  <c r="CC27" i="52"/>
  <c r="CC27" i="50"/>
  <c r="CC27" i="49"/>
  <c r="CC27" i="48"/>
  <c r="CC27" i="47"/>
  <c r="CC27" i="46"/>
  <c r="CC27" i="45"/>
  <c r="CC27" i="44"/>
  <c r="CC27" i="43"/>
  <c r="CC27" i="42"/>
  <c r="CC27" i="41"/>
  <c r="CC27" i="40"/>
  <c r="CC27" i="39"/>
  <c r="CC27" i="38"/>
  <c r="CC27" i="37"/>
  <c r="CC27" i="36"/>
  <c r="CC27" i="34"/>
  <c r="CC27" i="32"/>
  <c r="CC27" i="35"/>
  <c r="CC27" i="33"/>
  <c r="CC27" i="27"/>
  <c r="CC27" i="24"/>
  <c r="EC27" i="24" s="1"/>
  <c r="CC27" i="23"/>
  <c r="EC27" i="23" s="1"/>
  <c r="CC27" i="30"/>
  <c r="CC27" i="28"/>
  <c r="CC27" i="26"/>
  <c r="CC27" i="25"/>
  <c r="CC27" i="31"/>
  <c r="CC27" i="22"/>
  <c r="EC27" i="22" s="1"/>
  <c r="CC27" i="19"/>
  <c r="EC27" i="19" s="1"/>
  <c r="CC27" i="18"/>
  <c r="EC27" i="18" s="1"/>
  <c r="CC27" i="21"/>
  <c r="EC27" i="21" s="1"/>
  <c r="CC27" i="20"/>
  <c r="EC27" i="20" s="1"/>
  <c r="CC27" i="17"/>
  <c r="EC27" i="17" s="1"/>
  <c r="CC27" i="60"/>
  <c r="EC27" i="60" s="1"/>
  <c r="T5" i="34"/>
  <c r="DS5" i="34"/>
  <c r="DF29" i="45"/>
  <c r="Z14" i="61"/>
  <c r="AE12" i="23"/>
  <c r="DP24" i="38"/>
  <c r="Q24" i="38"/>
  <c r="DL22" i="41"/>
  <c r="M22" i="41"/>
  <c r="O13" i="40"/>
  <c r="DN13" i="40"/>
  <c r="AF19" i="22"/>
  <c r="AP23" i="60"/>
  <c r="DT12" i="34"/>
  <c r="U12" i="34"/>
  <c r="AH8" i="18"/>
  <c r="L5" i="42"/>
  <c r="DK5" i="42"/>
  <c r="S16" i="34"/>
  <c r="DR16" i="34"/>
  <c r="DS14" i="34"/>
  <c r="T14" i="34"/>
  <c r="DQ10" i="36"/>
  <c r="R10" i="36"/>
  <c r="DR18" i="34"/>
  <c r="S18" i="34"/>
  <c r="Q28" i="38"/>
  <c r="DP28" i="38"/>
  <c r="DR5" i="35"/>
  <c r="S5" i="35"/>
  <c r="AH18" i="18"/>
  <c r="AF13" i="21"/>
  <c r="AG17" i="21"/>
  <c r="DJ28" i="44"/>
  <c r="K28" i="44"/>
  <c r="DZ4" i="24"/>
  <c r="DZ29" i="24" s="1"/>
  <c r="Z29" i="24"/>
  <c r="AA4" i="24"/>
  <c r="CC10" i="59"/>
  <c r="CC10" i="58"/>
  <c r="CC10" i="57"/>
  <c r="CC10" i="56"/>
  <c r="CC10" i="55"/>
  <c r="CC10" i="54"/>
  <c r="CC10" i="52"/>
  <c r="CC10" i="53"/>
  <c r="CC10" i="50"/>
  <c r="CC10" i="51"/>
  <c r="CC10" i="48"/>
  <c r="CC10" i="49"/>
  <c r="CC10" i="46"/>
  <c r="CC10" i="45"/>
  <c r="CC10" i="44"/>
  <c r="CC10" i="47"/>
  <c r="CC10" i="43"/>
  <c r="CC10" i="42"/>
  <c r="CC10" i="41"/>
  <c r="CC10" i="40"/>
  <c r="CC10" i="37"/>
  <c r="CC10" i="36"/>
  <c r="CC10" i="39"/>
  <c r="CC10" i="38"/>
  <c r="CC10" i="33"/>
  <c r="CC10" i="34"/>
  <c r="CC10" i="32"/>
  <c r="CC10" i="35"/>
  <c r="CC10" i="31"/>
  <c r="CC10" i="26"/>
  <c r="CC10" i="25"/>
  <c r="CC10" i="24"/>
  <c r="CC10" i="27"/>
  <c r="CC10" i="30"/>
  <c r="CC10" i="28"/>
  <c r="CC10" i="23"/>
  <c r="EC10" i="23" s="1"/>
  <c r="CC10" i="22"/>
  <c r="EC10" i="22" s="1"/>
  <c r="CC10" i="21"/>
  <c r="EC10" i="21" s="1"/>
  <c r="CC10" i="19"/>
  <c r="EC10" i="19" s="1"/>
  <c r="CC10" i="20"/>
  <c r="EC10" i="20" s="1"/>
  <c r="CC10" i="18"/>
  <c r="EC10" i="18" s="1"/>
  <c r="CC10" i="17"/>
  <c r="EC10" i="17" s="1"/>
  <c r="CC10" i="60"/>
  <c r="EC10" i="60" s="1"/>
  <c r="AE14" i="23"/>
  <c r="S25" i="35"/>
  <c r="DR25" i="35"/>
  <c r="L7" i="42"/>
  <c r="DK7" i="42"/>
  <c r="AP27" i="60"/>
  <c r="Z8" i="61"/>
  <c r="AB29" i="22"/>
  <c r="AC4" i="22"/>
  <c r="EC25" i="23"/>
  <c r="AD25" i="23"/>
  <c r="AU5" i="60"/>
  <c r="AG28" i="21"/>
  <c r="DJ27" i="44"/>
  <c r="K27" i="44"/>
  <c r="DO5" i="37"/>
  <c r="P5" i="37"/>
  <c r="C29" i="45"/>
  <c r="AH27" i="20"/>
  <c r="CC13" i="59"/>
  <c r="CC13" i="58"/>
  <c r="CC13" i="57"/>
  <c r="CC13" i="56"/>
  <c r="CC13" i="55"/>
  <c r="CC13" i="54"/>
  <c r="CC13" i="53"/>
  <c r="CC13" i="52"/>
  <c r="CC13" i="50"/>
  <c r="CC13" i="51"/>
  <c r="CC13" i="48"/>
  <c r="CC13" i="49"/>
  <c r="CC13" i="47"/>
  <c r="CC13" i="46"/>
  <c r="CC13" i="45"/>
  <c r="CC13" i="44"/>
  <c r="CC13" i="43"/>
  <c r="CC13" i="42"/>
  <c r="CC13" i="41"/>
  <c r="CC13" i="40"/>
  <c r="CC13" i="39"/>
  <c r="CC13" i="38"/>
  <c r="CC13" i="37"/>
  <c r="CC13" i="36"/>
  <c r="CC13" i="34"/>
  <c r="CC13" i="35"/>
  <c r="CC13" i="33"/>
  <c r="CC13" i="31"/>
  <c r="CC13" i="27"/>
  <c r="CC13" i="26"/>
  <c r="CC13" i="25"/>
  <c r="CC13" i="24"/>
  <c r="CC13" i="32"/>
  <c r="CC13" i="30"/>
  <c r="CC13" i="28"/>
  <c r="CC13" i="22"/>
  <c r="EC13" i="22" s="1"/>
  <c r="CC13" i="19"/>
  <c r="EC13" i="19" s="1"/>
  <c r="CC13" i="18"/>
  <c r="EC13" i="18" s="1"/>
  <c r="CC13" i="21"/>
  <c r="EC13" i="21" s="1"/>
  <c r="CC13" i="20"/>
  <c r="EC13" i="20" s="1"/>
  <c r="CC13" i="23"/>
  <c r="EC13" i="23" s="1"/>
  <c r="CC13" i="17"/>
  <c r="EC13" i="17" s="1"/>
  <c r="CC13" i="60"/>
  <c r="EC13" i="60" s="1"/>
  <c r="DH6" i="45"/>
  <c r="I6" i="45"/>
  <c r="Z28" i="28"/>
  <c r="DY28" i="28"/>
  <c r="P6" i="38"/>
  <c r="DO6" i="38"/>
  <c r="AF15" i="21"/>
  <c r="DH11" i="45"/>
  <c r="I11" i="45"/>
  <c r="DM27" i="41"/>
  <c r="N27" i="41"/>
  <c r="Z18" i="61"/>
  <c r="S15" i="36"/>
  <c r="DR15" i="36"/>
  <c r="DX14" i="28"/>
  <c r="Y14" i="28"/>
  <c r="H13" i="47"/>
  <c r="DG13" i="47"/>
  <c r="DN22" i="39"/>
  <c r="O22" i="39"/>
  <c r="AH21" i="19"/>
  <c r="DX17" i="30"/>
  <c r="Y17" i="30"/>
  <c r="AD10" i="23"/>
  <c r="U19" i="33"/>
  <c r="DT19" i="33"/>
  <c r="EB30" i="60"/>
  <c r="EB30" i="22"/>
  <c r="DV11" i="32"/>
  <c r="W11" i="32"/>
  <c r="AF28" i="22"/>
  <c r="AA12" i="27"/>
  <c r="DZ12" i="27"/>
  <c r="AI19" i="17"/>
  <c r="W6" i="31"/>
  <c r="DV6" i="31"/>
  <c r="DY6" i="27"/>
  <c r="Z6" i="27"/>
  <c r="AI15" i="17"/>
  <c r="DK20" i="42"/>
  <c r="L20" i="42"/>
  <c r="V24" i="33"/>
  <c r="DU24" i="33"/>
  <c r="Q20" i="37"/>
  <c r="DP20" i="37"/>
  <c r="DR26" i="36"/>
  <c r="S26" i="36"/>
  <c r="Z16" i="27"/>
  <c r="DY16" i="27"/>
  <c r="AP26" i="60"/>
  <c r="AA5" i="26"/>
  <c r="DZ5" i="26"/>
  <c r="Z26" i="61"/>
  <c r="AF14" i="21"/>
  <c r="Q25" i="37"/>
  <c r="DP25" i="37"/>
  <c r="DP13" i="37"/>
  <c r="Q13" i="37"/>
  <c r="AJ14" i="17"/>
  <c r="DI9" i="44"/>
  <c r="J9" i="44"/>
  <c r="X15" i="30"/>
  <c r="DW15" i="30"/>
  <c r="EB30" i="21"/>
  <c r="O19" i="40"/>
  <c r="DN19" i="40"/>
  <c r="DL11" i="41"/>
  <c r="M11" i="41"/>
  <c r="AF9" i="21"/>
  <c r="Z21" i="61"/>
  <c r="CC12" i="59"/>
  <c r="CC12" i="58"/>
  <c r="CC12" i="57"/>
  <c r="CC12" i="56"/>
  <c r="CC12" i="55"/>
  <c r="CC12" i="54"/>
  <c r="CC12" i="52"/>
  <c r="CC12" i="53"/>
  <c r="CC12" i="51"/>
  <c r="CC12" i="50"/>
  <c r="CC12" i="48"/>
  <c r="CC12" i="49"/>
  <c r="CC12" i="45"/>
  <c r="CC12" i="44"/>
  <c r="CC12" i="47"/>
  <c r="CC12" i="46"/>
  <c r="CC12" i="43"/>
  <c r="CC12" i="42"/>
  <c r="CC12" i="41"/>
  <c r="CC12" i="40"/>
  <c r="CC12" i="39"/>
  <c r="CC12" i="38"/>
  <c r="CC12" i="37"/>
  <c r="CC12" i="36"/>
  <c r="CC12" i="35"/>
  <c r="CC12" i="33"/>
  <c r="CC12" i="34"/>
  <c r="CC12" i="32"/>
  <c r="CC12" i="28"/>
  <c r="CC12" i="31"/>
  <c r="CC12" i="30"/>
  <c r="CC12" i="26"/>
  <c r="CC12" i="25"/>
  <c r="CC12" i="24"/>
  <c r="EC12" i="24" s="1"/>
  <c r="CC12" i="27"/>
  <c r="CC12" i="20"/>
  <c r="EC12" i="20" s="1"/>
  <c r="CC12" i="23"/>
  <c r="EC12" i="23" s="1"/>
  <c r="CC12" i="18"/>
  <c r="EC12" i="18" s="1"/>
  <c r="CC12" i="17"/>
  <c r="EC12" i="17" s="1"/>
  <c r="CC12" i="22"/>
  <c r="EC12" i="22" s="1"/>
  <c r="CC12" i="19"/>
  <c r="EC12" i="19" s="1"/>
  <c r="CC12" i="21"/>
  <c r="EC12" i="21" s="1"/>
  <c r="CC12" i="60"/>
  <c r="EC12" i="60" s="1"/>
  <c r="DP9" i="38"/>
  <c r="Q9" i="38"/>
  <c r="AH22" i="19"/>
  <c r="Z11" i="28"/>
  <c r="DY11" i="28"/>
  <c r="T22" i="34"/>
  <c r="DS22" i="34"/>
  <c r="S9" i="36"/>
  <c r="DR9" i="36"/>
  <c r="AB15" i="26"/>
  <c r="EA15" i="26"/>
  <c r="Z22" i="61"/>
  <c r="AE16" i="22"/>
  <c r="S13" i="36"/>
  <c r="DR13" i="36"/>
  <c r="DK9" i="42"/>
  <c r="L9" i="42"/>
  <c r="AI13" i="17"/>
  <c r="EB24" i="25"/>
  <c r="AC24" i="25"/>
  <c r="AH17" i="18"/>
  <c r="AB20" i="26"/>
  <c r="EA20" i="26"/>
  <c r="DH23" i="46"/>
  <c r="I23" i="46"/>
  <c r="E47" i="1"/>
  <c r="D38" i="6"/>
  <c r="AE29" i="16"/>
  <c r="AM17" i="10"/>
  <c r="AM17" i="15"/>
  <c r="AL17" i="9"/>
  <c r="AN7" i="9"/>
  <c r="AN12" i="9" s="1"/>
  <c r="AM16" i="9"/>
  <c r="AM13" i="9"/>
  <c r="AM14" i="9"/>
  <c r="AN16" i="10"/>
  <c r="AN14" i="10"/>
  <c r="AN15" i="10"/>
  <c r="AO7" i="10"/>
  <c r="AO12" i="10" s="1"/>
  <c r="AN13" i="15"/>
  <c r="AN14" i="15"/>
  <c r="AN15" i="15"/>
  <c r="AN16" i="15"/>
  <c r="AO7" i="15"/>
  <c r="AO12" i="15" s="1"/>
  <c r="AH31" i="9"/>
  <c r="AH5" i="16" s="1"/>
  <c r="AH33" i="9"/>
  <c r="AH6" i="16" s="1"/>
  <c r="AH30" i="9"/>
  <c r="AH32" i="9"/>
  <c r="AH16" i="16" s="1"/>
  <c r="AG35" i="13"/>
  <c r="AG35" i="15"/>
  <c r="AG26" i="16"/>
  <c r="AH33" i="12"/>
  <c r="AH24" i="16" s="1"/>
  <c r="AH34" i="12"/>
  <c r="AH31" i="12"/>
  <c r="AH32" i="12"/>
  <c r="AH23" i="16" s="1"/>
  <c r="AM10" i="6"/>
  <c r="AG33" i="9"/>
  <c r="AG6" i="16" s="1"/>
  <c r="AG31" i="9"/>
  <c r="AG5" i="16" s="1"/>
  <c r="AG32" i="9"/>
  <c r="AG16" i="16" s="1"/>
  <c r="AG30" i="9"/>
  <c r="AG7" i="16"/>
  <c r="AG35" i="10"/>
  <c r="AH33" i="4"/>
  <c r="AH11" i="16" s="1"/>
  <c r="AH34" i="4"/>
  <c r="AH12" i="16" s="1"/>
  <c r="AH31" i="4"/>
  <c r="AH32" i="4"/>
  <c r="AF34" i="9"/>
  <c r="AF4" i="16"/>
  <c r="AG18" i="16"/>
  <c r="AG47" i="11"/>
  <c r="AH33" i="13"/>
  <c r="AH31" i="13"/>
  <c r="AH34" i="13"/>
  <c r="AH32" i="13"/>
  <c r="AG10" i="16"/>
  <c r="AG35" i="4"/>
  <c r="AG22" i="16"/>
  <c r="AG35" i="12"/>
  <c r="AH33" i="15"/>
  <c r="AH27" i="16" s="1"/>
  <c r="AH32" i="15"/>
  <c r="AH26" i="16" s="1"/>
  <c r="AH34" i="15"/>
  <c r="AH28" i="16" s="1"/>
  <c r="AH31" i="15"/>
  <c r="AO17" i="4"/>
  <c r="AQ7" i="4"/>
  <c r="AQ12" i="4" s="1"/>
  <c r="AP14" i="4"/>
  <c r="AP16" i="4"/>
  <c r="AP15" i="4"/>
  <c r="AO17" i="13"/>
  <c r="AP16" i="13"/>
  <c r="AQ7" i="13"/>
  <c r="AQ12" i="13" s="1"/>
  <c r="AQ15" i="13" s="1"/>
  <c r="AP14" i="13"/>
  <c r="AP13" i="13"/>
  <c r="AO17" i="12"/>
  <c r="AQ7" i="12"/>
  <c r="AQ12" i="12" s="1"/>
  <c r="AQ15" i="12" s="1"/>
  <c r="AP16" i="12"/>
  <c r="AP14" i="12"/>
  <c r="AP13" i="12"/>
  <c r="AQ10" i="11"/>
  <c r="AQ15" i="11" s="1"/>
  <c r="AP22" i="11"/>
  <c r="AP18" i="11"/>
  <c r="AP21" i="11"/>
  <c r="AP20" i="11"/>
  <c r="AP19" i="11"/>
  <c r="AP17" i="11"/>
  <c r="AP16" i="11"/>
  <c r="AO23" i="11"/>
  <c r="AR10" i="11"/>
  <c r="AK22" i="5"/>
  <c r="AN16" i="6"/>
  <c r="AN4" i="6" s="1"/>
  <c r="AN5" i="6"/>
  <c r="AL15" i="5"/>
  <c r="AO15" i="6" s="1"/>
  <c r="AO14" i="6"/>
  <c r="AL16" i="5"/>
  <c r="AL19" i="5"/>
  <c r="AO19" i="6" s="1"/>
  <c r="AO7" i="6" s="1"/>
  <c r="AL20" i="5"/>
  <c r="AO20" i="6" s="1"/>
  <c r="AO8" i="6" s="1"/>
  <c r="AL21" i="5"/>
  <c r="AO21" i="6" s="1"/>
  <c r="AO9" i="6" s="1"/>
  <c r="AL17" i="5"/>
  <c r="AO17" i="6" s="1"/>
  <c r="AO5" i="6" s="1"/>
  <c r="AL18" i="5"/>
  <c r="AO18" i="6" s="1"/>
  <c r="AO6" i="6" s="1"/>
  <c r="AM10" i="5"/>
  <c r="AM14" i="5" s="1"/>
  <c r="AP14" i="6" s="1"/>
  <c r="C49" i="1"/>
  <c r="C40" i="6" s="1"/>
  <c r="D48" i="1"/>
  <c r="CD15" i="20" l="1"/>
  <c r="ED15" i="20" s="1"/>
  <c r="Z5" i="78"/>
  <c r="DU30" i="30"/>
  <c r="DJ29" i="41"/>
  <c r="DZ30" i="24"/>
  <c r="G19" i="48"/>
  <c r="DF19" i="48"/>
  <c r="DF9" i="48"/>
  <c r="G9" i="48"/>
  <c r="G5" i="46"/>
  <c r="DF5" i="46"/>
  <c r="G10" i="47"/>
  <c r="DF10" i="47"/>
  <c r="DF15" i="48"/>
  <c r="G15" i="48"/>
  <c r="DF25" i="47"/>
  <c r="G25" i="47"/>
  <c r="G20" i="48"/>
  <c r="DF20" i="48"/>
  <c r="DF24" i="48"/>
  <c r="G24" i="48"/>
  <c r="G17" i="48"/>
  <c r="DF17" i="48"/>
  <c r="G5" i="47"/>
  <c r="DF5" i="47"/>
  <c r="G6" i="47"/>
  <c r="DF6" i="47"/>
  <c r="DF21" i="48"/>
  <c r="G21" i="48"/>
  <c r="DX4" i="25"/>
  <c r="DX29" i="25" s="1"/>
  <c r="Y4" i="25"/>
  <c r="X29" i="25"/>
  <c r="T25" i="33"/>
  <c r="DS25" i="33"/>
  <c r="DV19" i="31"/>
  <c r="W19" i="31"/>
  <c r="DK11" i="42"/>
  <c r="L11" i="42"/>
  <c r="DU28" i="32"/>
  <c r="V28" i="32"/>
  <c r="X11" i="30"/>
  <c r="DW11" i="30"/>
  <c r="DS4" i="31"/>
  <c r="DS29" i="31" s="1"/>
  <c r="S29" i="31"/>
  <c r="T4" i="31"/>
  <c r="G17" i="46"/>
  <c r="DZ19" i="26"/>
  <c r="AA19" i="26"/>
  <c r="Z20" i="27"/>
  <c r="DY20" i="27"/>
  <c r="DV17" i="31"/>
  <c r="W17" i="31"/>
  <c r="Y9" i="27"/>
  <c r="DX9" i="27"/>
  <c r="DR14" i="35"/>
  <c r="S14" i="35"/>
  <c r="AB15" i="24"/>
  <c r="EA15" i="24"/>
  <c r="R27" i="36"/>
  <c r="DQ27" i="36"/>
  <c r="Y23" i="28"/>
  <c r="DX23" i="28"/>
  <c r="W5" i="30"/>
  <c r="DV5" i="30"/>
  <c r="DG28" i="46"/>
  <c r="H28" i="46"/>
  <c r="R11" i="36"/>
  <c r="DQ11" i="36"/>
  <c r="DV6" i="30"/>
  <c r="W6" i="30"/>
  <c r="DM5" i="39"/>
  <c r="N5" i="39"/>
  <c r="DV26" i="31"/>
  <c r="W26" i="31"/>
  <c r="H17" i="45"/>
  <c r="DG17" i="45"/>
  <c r="L16" i="41"/>
  <c r="DK16" i="41"/>
  <c r="DK30" i="40"/>
  <c r="DO30" i="36"/>
  <c r="DK7" i="41"/>
  <c r="L7" i="41"/>
  <c r="F27" i="48"/>
  <c r="DF27" i="48" s="1"/>
  <c r="G26" i="47"/>
  <c r="DL6" i="41"/>
  <c r="M6" i="41"/>
  <c r="DX24" i="28"/>
  <c r="Y24" i="28"/>
  <c r="X25" i="28"/>
  <c r="DW25" i="28"/>
  <c r="DU25" i="31"/>
  <c r="DU30" i="31" s="1"/>
  <c r="V25" i="31"/>
  <c r="DZ4" i="23"/>
  <c r="DZ29" i="23" s="1"/>
  <c r="AA4" i="23"/>
  <c r="Z29" i="23"/>
  <c r="L19" i="41"/>
  <c r="DK19" i="41"/>
  <c r="DV24" i="31"/>
  <c r="W24" i="31"/>
  <c r="DR5" i="33"/>
  <c r="S5" i="33"/>
  <c r="T14" i="33"/>
  <c r="DS14" i="33"/>
  <c r="AA23" i="26"/>
  <c r="DZ23" i="26"/>
  <c r="DW7" i="28"/>
  <c r="X7" i="28"/>
  <c r="EA12" i="25"/>
  <c r="AB12" i="25"/>
  <c r="Y10" i="27"/>
  <c r="DX10" i="27"/>
  <c r="DN15" i="39"/>
  <c r="O15" i="39"/>
  <c r="J16" i="42"/>
  <c r="I29" i="42"/>
  <c r="DI16" i="42"/>
  <c r="DI30" i="42" s="1"/>
  <c r="G24" i="47"/>
  <c r="G25" i="46"/>
  <c r="G28" i="48"/>
  <c r="F25" i="48"/>
  <c r="H18" i="45"/>
  <c r="DG18" i="45"/>
  <c r="L14" i="41"/>
  <c r="DK14" i="41"/>
  <c r="H20" i="46"/>
  <c r="DG20" i="46"/>
  <c r="M4" i="38"/>
  <c r="L29" i="38"/>
  <c r="DL4" i="38"/>
  <c r="DL29" i="38" s="1"/>
  <c r="DT17" i="33"/>
  <c r="U17" i="33"/>
  <c r="DU8" i="32"/>
  <c r="V8" i="32"/>
  <c r="DG8" i="45"/>
  <c r="H8" i="45"/>
  <c r="X20" i="28"/>
  <c r="DW20" i="28"/>
  <c r="DI5" i="43"/>
  <c r="J5" i="43"/>
  <c r="DS17" i="34"/>
  <c r="T17" i="34"/>
  <c r="AA28" i="26"/>
  <c r="DZ28" i="26"/>
  <c r="I17" i="43"/>
  <c r="DH17" i="43"/>
  <c r="DH30" i="43" s="1"/>
  <c r="Z18" i="26"/>
  <c r="DY18" i="26"/>
  <c r="F7" i="47"/>
  <c r="DF7" i="47" s="1"/>
  <c r="DS5" i="32"/>
  <c r="DS29" i="32" s="1"/>
  <c r="T5" i="32"/>
  <c r="S29" i="32"/>
  <c r="DG4" i="43"/>
  <c r="DG29" i="43" s="1"/>
  <c r="H4" i="43"/>
  <c r="G29" i="43"/>
  <c r="AB21" i="24"/>
  <c r="EA21" i="24"/>
  <c r="DK24" i="42"/>
  <c r="L24" i="42"/>
  <c r="EA13" i="24"/>
  <c r="AB13" i="24"/>
  <c r="EA22" i="24"/>
  <c r="AB22" i="24"/>
  <c r="S4" i="33"/>
  <c r="R29" i="33"/>
  <c r="DR4" i="33"/>
  <c r="DR29" i="33" s="1"/>
  <c r="DM8" i="40"/>
  <c r="N8" i="40"/>
  <c r="H5" i="44"/>
  <c r="DG5" i="44"/>
  <c r="DG29" i="44" s="1"/>
  <c r="S24" i="35"/>
  <c r="DR24" i="35"/>
  <c r="T21" i="33"/>
  <c r="DS21" i="33"/>
  <c r="AB19" i="24"/>
  <c r="EA19" i="24"/>
  <c r="EA30" i="24" s="1"/>
  <c r="DX25" i="27"/>
  <c r="DX30" i="27" s="1"/>
  <c r="Y25" i="27"/>
  <c r="EA25" i="24"/>
  <c r="AB25" i="24"/>
  <c r="T16" i="33"/>
  <c r="DS16" i="33"/>
  <c r="L20" i="41"/>
  <c r="DK20" i="41"/>
  <c r="DK30" i="41" s="1"/>
  <c r="G28" i="47"/>
  <c r="S19" i="35"/>
  <c r="DR19" i="35"/>
  <c r="DR18" i="33"/>
  <c r="DR30" i="33" s="1"/>
  <c r="S18" i="33"/>
  <c r="S26" i="35"/>
  <c r="DR26" i="35"/>
  <c r="AB26" i="25"/>
  <c r="EA26" i="25"/>
  <c r="H10" i="45"/>
  <c r="DG10" i="45"/>
  <c r="Z16" i="26"/>
  <c r="DY16" i="26"/>
  <c r="DG15" i="46"/>
  <c r="H15" i="46"/>
  <c r="N20" i="40"/>
  <c r="DM20" i="40"/>
  <c r="DU24" i="32"/>
  <c r="V24" i="32"/>
  <c r="U27" i="33"/>
  <c r="DT27" i="33"/>
  <c r="DN26" i="39"/>
  <c r="O26" i="39"/>
  <c r="I20" i="45"/>
  <c r="DH20" i="45"/>
  <c r="DQ18" i="35"/>
  <c r="R18" i="35"/>
  <c r="G19" i="47"/>
  <c r="G14" i="47"/>
  <c r="G18" i="47"/>
  <c r="AM7" i="60"/>
  <c r="AL29" i="60"/>
  <c r="AA6" i="25"/>
  <c r="DZ6" i="25"/>
  <c r="Q25" i="36"/>
  <c r="DP25" i="36"/>
  <c r="DJ15" i="43"/>
  <c r="K15" i="43"/>
  <c r="H25" i="45"/>
  <c r="DG25" i="45"/>
  <c r="L17" i="42"/>
  <c r="DK17" i="42"/>
  <c r="U16" i="32"/>
  <c r="DT16" i="32"/>
  <c r="K11" i="43"/>
  <c r="DJ11" i="43"/>
  <c r="H14" i="46"/>
  <c r="DG14" i="46"/>
  <c r="DK10" i="41"/>
  <c r="DK29" i="41" s="1"/>
  <c r="L10" i="41"/>
  <c r="N7" i="39"/>
  <c r="DM7" i="39"/>
  <c r="W20" i="31"/>
  <c r="DV20" i="31"/>
  <c r="EA14" i="24"/>
  <c r="AB14" i="24"/>
  <c r="DN14" i="39"/>
  <c r="O14" i="39"/>
  <c r="DK23" i="42"/>
  <c r="L23" i="42"/>
  <c r="DV7" i="30"/>
  <c r="W7" i="30"/>
  <c r="F13" i="48"/>
  <c r="DF13" i="48" s="1"/>
  <c r="F22" i="47"/>
  <c r="DF22" i="47" s="1"/>
  <c r="DM18" i="39"/>
  <c r="N18" i="39"/>
  <c r="DV15" i="31"/>
  <c r="W15" i="31"/>
  <c r="W10" i="30"/>
  <c r="DV10" i="30"/>
  <c r="DN21" i="39"/>
  <c r="O21" i="39"/>
  <c r="DK12" i="42"/>
  <c r="L12" i="42"/>
  <c r="DX30" i="26"/>
  <c r="G22" i="46"/>
  <c r="F14" i="48"/>
  <c r="DF14" i="48" s="1"/>
  <c r="DP9" i="37"/>
  <c r="Q9" i="37"/>
  <c r="DW19" i="28"/>
  <c r="DW30" i="28" s="1"/>
  <c r="X19" i="28"/>
  <c r="DI6" i="43"/>
  <c r="J6" i="43"/>
  <c r="DN18" i="37"/>
  <c r="DN30" i="37" s="1"/>
  <c r="N29" i="37"/>
  <c r="O18" i="37"/>
  <c r="X8" i="30"/>
  <c r="DW8" i="30"/>
  <c r="S23" i="35"/>
  <c r="DR23" i="35"/>
  <c r="AG4" i="17"/>
  <c r="AF29" i="17"/>
  <c r="DY14" i="27"/>
  <c r="Z14" i="27"/>
  <c r="I16" i="44"/>
  <c r="DH16" i="44"/>
  <c r="O29" i="35"/>
  <c r="P4" i="35"/>
  <c r="DO4" i="35"/>
  <c r="DO29" i="35" s="1"/>
  <c r="DH23" i="45"/>
  <c r="I23" i="45"/>
  <c r="DY17" i="26"/>
  <c r="Z17" i="26"/>
  <c r="G7" i="45"/>
  <c r="G15" i="47"/>
  <c r="G16" i="46"/>
  <c r="DF30" i="46"/>
  <c r="DQ30" i="35"/>
  <c r="G11" i="48"/>
  <c r="Q26" i="37"/>
  <c r="DP26" i="37"/>
  <c r="P10" i="37"/>
  <c r="DO10" i="37"/>
  <c r="T6" i="33"/>
  <c r="DS6" i="33"/>
  <c r="N25" i="39"/>
  <c r="DM25" i="39"/>
  <c r="R12" i="36"/>
  <c r="DQ12" i="36"/>
  <c r="I15" i="45"/>
  <c r="DH15" i="45"/>
  <c r="M11" i="40"/>
  <c r="DL11" i="40"/>
  <c r="DS13" i="33"/>
  <c r="T13" i="33"/>
  <c r="H12" i="46"/>
  <c r="DG12" i="46"/>
  <c r="T26" i="33"/>
  <c r="DS26" i="33"/>
  <c r="F12" i="48"/>
  <c r="DF12" i="48" s="1"/>
  <c r="DV22" i="30"/>
  <c r="W22" i="30"/>
  <c r="X25" i="30"/>
  <c r="DW25" i="30"/>
  <c r="S9" i="35"/>
  <c r="DR9" i="35"/>
  <c r="DX17" i="28"/>
  <c r="Y17" i="28"/>
  <c r="L13" i="42"/>
  <c r="DK13" i="42"/>
  <c r="DR6" i="34"/>
  <c r="S6" i="34"/>
  <c r="T24" i="34"/>
  <c r="DS24" i="34"/>
  <c r="V29" i="27"/>
  <c r="W4" i="27"/>
  <c r="DV4" i="27"/>
  <c r="DV29" i="27" s="1"/>
  <c r="M25" i="40"/>
  <c r="DL25" i="40"/>
  <c r="DZ16" i="25"/>
  <c r="DZ30" i="25" s="1"/>
  <c r="AA16" i="25"/>
  <c r="DI24" i="44"/>
  <c r="J24" i="44"/>
  <c r="Z19" i="27"/>
  <c r="DY19" i="27"/>
  <c r="O16" i="38"/>
  <c r="DN16" i="38"/>
  <c r="DN30" i="38" s="1"/>
  <c r="DL30" i="39"/>
  <c r="O20" i="39"/>
  <c r="DN20" i="39"/>
  <c r="L13" i="41"/>
  <c r="DK13" i="41"/>
  <c r="DJ12" i="43"/>
  <c r="K12" i="43"/>
  <c r="DG17" i="44"/>
  <c r="DG30" i="44" s="1"/>
  <c r="H17" i="44"/>
  <c r="DL16" i="40"/>
  <c r="M16" i="40"/>
  <c r="DP16" i="36"/>
  <c r="DP30" i="36" s="1"/>
  <c r="Q16" i="36"/>
  <c r="F8" i="48"/>
  <c r="DF8" i="48" s="1"/>
  <c r="F23" i="48"/>
  <c r="DF23" i="48" s="1"/>
  <c r="F16" i="47"/>
  <c r="DF16" i="47" s="1"/>
  <c r="T10" i="33"/>
  <c r="DS10" i="33"/>
  <c r="DM23" i="40"/>
  <c r="N23" i="40"/>
  <c r="Z26" i="27"/>
  <c r="DY26" i="27"/>
  <c r="DI25" i="43"/>
  <c r="J25" i="43"/>
  <c r="AD29" i="19"/>
  <c r="AE4" i="19"/>
  <c r="U26" i="32"/>
  <c r="DT26" i="32"/>
  <c r="P19" i="37"/>
  <c r="DO19" i="37"/>
  <c r="DQ4" i="34"/>
  <c r="DQ29" i="34" s="1"/>
  <c r="Q29" i="34"/>
  <c r="R4" i="34"/>
  <c r="W16" i="30"/>
  <c r="DV16" i="30"/>
  <c r="DT23" i="33"/>
  <c r="U23" i="33"/>
  <c r="DQ14" i="36"/>
  <c r="R14" i="36"/>
  <c r="T15" i="33"/>
  <c r="DS15" i="33"/>
  <c r="G8" i="47"/>
  <c r="F29" i="45"/>
  <c r="CD15" i="30"/>
  <c r="CD15" i="44"/>
  <c r="CD15" i="38"/>
  <c r="CD15" i="18"/>
  <c r="ED15" i="18" s="1"/>
  <c r="CD15" i="25"/>
  <c r="CD15" i="36"/>
  <c r="CD15" i="47"/>
  <c r="CD15" i="60"/>
  <c r="ED15" i="60" s="1"/>
  <c r="CD15" i="26"/>
  <c r="CD15" i="27"/>
  <c r="CD15" i="43"/>
  <c r="CD15" i="52"/>
  <c r="CD15" i="23"/>
  <c r="ED15" i="23" s="1"/>
  <c r="CD15" i="28"/>
  <c r="CD15" i="33"/>
  <c r="CD15" i="42"/>
  <c r="CD15" i="56"/>
  <c r="CD15" i="57"/>
  <c r="CD15" i="19"/>
  <c r="ED15" i="19" s="1"/>
  <c r="CD15" i="22"/>
  <c r="ED15" i="22" s="1"/>
  <c r="CD15" i="31"/>
  <c r="CD15" i="34"/>
  <c r="CD15" i="40"/>
  <c r="CD15" i="50"/>
  <c r="CD15" i="48"/>
  <c r="CD15" i="53"/>
  <c r="CD15" i="59"/>
  <c r="CD15" i="17"/>
  <c r="ED15" i="17" s="1"/>
  <c r="CD15" i="21"/>
  <c r="ED15" i="21" s="1"/>
  <c r="CD15" i="32"/>
  <c r="CD15" i="24"/>
  <c r="CD15" i="35"/>
  <c r="CD15" i="37"/>
  <c r="CD15" i="45"/>
  <c r="CD15" i="49"/>
  <c r="CD15" i="55"/>
  <c r="CD15" i="39"/>
  <c r="CD15" i="41"/>
  <c r="CD15" i="46"/>
  <c r="CD15" i="51"/>
  <c r="CD15" i="54"/>
  <c r="H11" i="48"/>
  <c r="DG11" i="48"/>
  <c r="CE19" i="59"/>
  <c r="CE19" i="58"/>
  <c r="CE19" i="57"/>
  <c r="CE19" i="56"/>
  <c r="CE19" i="55"/>
  <c r="CE19" i="53"/>
  <c r="CE19" i="54"/>
  <c r="CE19" i="52"/>
  <c r="CE19" i="51"/>
  <c r="CE19" i="50"/>
  <c r="CE19" i="48"/>
  <c r="CE19" i="49"/>
  <c r="CE19" i="47"/>
  <c r="CE19" i="46"/>
  <c r="CE19" i="45"/>
  <c r="CE19" i="44"/>
  <c r="CE19" i="42"/>
  <c r="CE19" i="40"/>
  <c r="CE19" i="43"/>
  <c r="CE19" i="41"/>
  <c r="CE19" i="38"/>
  <c r="CE19" i="36"/>
  <c r="CE19" i="37"/>
  <c r="CE19" i="39"/>
  <c r="CE19" i="33"/>
  <c r="CE19" i="32"/>
  <c r="CE19" i="35"/>
  <c r="CE19" i="34"/>
  <c r="CE19" i="26"/>
  <c r="CE19" i="24"/>
  <c r="CE19" i="23"/>
  <c r="EE19" i="23" s="1"/>
  <c r="CE19" i="31"/>
  <c r="CE19" i="30"/>
  <c r="CE19" i="28"/>
  <c r="CE19" i="27"/>
  <c r="CE19" i="25"/>
  <c r="CE19" i="21"/>
  <c r="EE19" i="21" s="1"/>
  <c r="CE19" i="18"/>
  <c r="EE19" i="18" s="1"/>
  <c r="CE19" i="17"/>
  <c r="EE19" i="17" s="1"/>
  <c r="CE19" i="22"/>
  <c r="EE19" i="22" s="1"/>
  <c r="CE19" i="20"/>
  <c r="EE19" i="20" s="1"/>
  <c r="CE19" i="19"/>
  <c r="EE19" i="19" s="1"/>
  <c r="CE19" i="60"/>
  <c r="EE19" i="60" s="1"/>
  <c r="DG28" i="48"/>
  <c r="H28" i="48"/>
  <c r="B11" i="50"/>
  <c r="C11" i="49"/>
  <c r="D11" i="49" s="1"/>
  <c r="E11" i="49" s="1"/>
  <c r="AJ13" i="17"/>
  <c r="B28" i="50"/>
  <c r="C28" i="49"/>
  <c r="D28" i="49" s="1"/>
  <c r="E28" i="49" s="1"/>
  <c r="F28" i="49" s="1"/>
  <c r="B26" i="50"/>
  <c r="C26" i="49"/>
  <c r="B4" i="48"/>
  <c r="C4" i="47"/>
  <c r="B12" i="50"/>
  <c r="C12" i="49"/>
  <c r="D12" i="49" s="1"/>
  <c r="E12" i="49" s="1"/>
  <c r="F12" i="49" s="1"/>
  <c r="DF12" i="49" s="1"/>
  <c r="B24" i="50"/>
  <c r="C24" i="49"/>
  <c r="D24" i="49" s="1"/>
  <c r="E24" i="49" s="1"/>
  <c r="B16" i="50"/>
  <c r="C16" i="49"/>
  <c r="AD24" i="25"/>
  <c r="EC24" i="25"/>
  <c r="M9" i="42"/>
  <c r="DL9" i="42"/>
  <c r="AF16" i="22"/>
  <c r="CD21" i="59"/>
  <c r="CD21" i="58"/>
  <c r="CD21" i="57"/>
  <c r="CD21" i="56"/>
  <c r="CD21" i="55"/>
  <c r="CD21" i="54"/>
  <c r="CD21" i="53"/>
  <c r="CD21" i="52"/>
  <c r="CD21" i="51"/>
  <c r="CD21" i="50"/>
  <c r="CD21" i="49"/>
  <c r="CD21" i="48"/>
  <c r="CD21" i="45"/>
  <c r="CD21" i="47"/>
  <c r="CD21" i="46"/>
  <c r="CD21" i="44"/>
  <c r="CD21" i="41"/>
  <c r="CD21" i="42"/>
  <c r="CD21" i="40"/>
  <c r="CD21" i="43"/>
  <c r="CD21" i="39"/>
  <c r="CD21" i="36"/>
  <c r="CD21" i="38"/>
  <c r="CD21" i="37"/>
  <c r="CD21" i="34"/>
  <c r="CD21" i="35"/>
  <c r="CD21" i="33"/>
  <c r="CD21" i="32"/>
  <c r="CD21" i="31"/>
  <c r="CD21" i="27"/>
  <c r="CD21" i="25"/>
  <c r="CD21" i="30"/>
  <c r="CD21" i="28"/>
  <c r="CD21" i="26"/>
  <c r="CD21" i="24"/>
  <c r="CD21" i="23"/>
  <c r="ED21" i="23" s="1"/>
  <c r="CD21" i="22"/>
  <c r="ED21" i="22" s="1"/>
  <c r="CD21" i="19"/>
  <c r="ED21" i="19" s="1"/>
  <c r="CD21" i="21"/>
  <c r="ED21" i="21" s="1"/>
  <c r="CD21" i="20"/>
  <c r="ED21" i="20" s="1"/>
  <c r="CD21" i="17"/>
  <c r="ED21" i="17" s="1"/>
  <c r="CD21" i="18"/>
  <c r="ED21" i="18" s="1"/>
  <c r="CD21" i="60"/>
  <c r="ED21" i="60" s="1"/>
  <c r="AG9" i="21"/>
  <c r="P19" i="40"/>
  <c r="DO19" i="40"/>
  <c r="K9" i="44"/>
  <c r="DJ9" i="44"/>
  <c r="R13" i="37"/>
  <c r="DQ13" i="37"/>
  <c r="M20" i="42"/>
  <c r="DL20" i="42"/>
  <c r="AA6" i="27"/>
  <c r="DZ6" i="27"/>
  <c r="AG28" i="22"/>
  <c r="AE10" i="23"/>
  <c r="Z14" i="28"/>
  <c r="DY14" i="28"/>
  <c r="O27" i="41"/>
  <c r="DN27" i="41"/>
  <c r="AG15" i="21"/>
  <c r="CD8" i="59"/>
  <c r="CD8" i="58"/>
  <c r="CD8" i="57"/>
  <c r="CD8" i="56"/>
  <c r="CD8" i="55"/>
  <c r="CD8" i="54"/>
  <c r="CD8" i="53"/>
  <c r="CD8" i="52"/>
  <c r="CD8" i="50"/>
  <c r="CD8" i="51"/>
  <c r="CD8" i="49"/>
  <c r="CD8" i="48"/>
  <c r="CD8" i="45"/>
  <c r="CD8" i="44"/>
  <c r="CD8" i="47"/>
  <c r="CD8" i="46"/>
  <c r="CD8" i="42"/>
  <c r="CD8" i="41"/>
  <c r="CD8" i="40"/>
  <c r="CD8" i="43"/>
  <c r="CD8" i="39"/>
  <c r="CD8" i="38"/>
  <c r="CD8" i="37"/>
  <c r="CD8" i="36"/>
  <c r="CD8" i="33"/>
  <c r="CD8" i="35"/>
  <c r="CD8" i="34"/>
  <c r="CD8" i="31"/>
  <c r="CD8" i="30"/>
  <c r="CD8" i="28"/>
  <c r="CD8" i="32"/>
  <c r="CD8" i="25"/>
  <c r="CD8" i="24"/>
  <c r="CD8" i="27"/>
  <c r="CD8" i="26"/>
  <c r="CD8" i="18"/>
  <c r="ED8" i="18" s="1"/>
  <c r="CD8" i="20"/>
  <c r="ED8" i="20" s="1"/>
  <c r="CD8" i="19"/>
  <c r="ED8" i="19" s="1"/>
  <c r="CD8" i="23"/>
  <c r="ED8" i="23" s="1"/>
  <c r="CD8" i="21"/>
  <c r="ED8" i="21" s="1"/>
  <c r="CD8" i="17"/>
  <c r="ED8" i="17" s="1"/>
  <c r="CD8" i="22"/>
  <c r="ED8" i="22" s="1"/>
  <c r="CD8" i="60"/>
  <c r="ED8" i="60" s="1"/>
  <c r="H21" i="48"/>
  <c r="DG21" i="48"/>
  <c r="L28" i="44"/>
  <c r="DK28" i="44"/>
  <c r="T5" i="35"/>
  <c r="DS5" i="35"/>
  <c r="AI8" i="18"/>
  <c r="V12" i="34"/>
  <c r="DU12" i="34"/>
  <c r="N22" i="41"/>
  <c r="DM22" i="41"/>
  <c r="DQ24" i="38"/>
  <c r="R24" i="38"/>
  <c r="AA14" i="61"/>
  <c r="DT5" i="34"/>
  <c r="U5" i="34"/>
  <c r="DW12" i="32"/>
  <c r="X12" i="32"/>
  <c r="V22" i="33"/>
  <c r="DU22" i="33"/>
  <c r="H5" i="46"/>
  <c r="DG5" i="46"/>
  <c r="M10" i="42"/>
  <c r="DL10" i="42"/>
  <c r="DJ16" i="43"/>
  <c r="K16" i="43"/>
  <c r="EC30" i="23"/>
  <c r="O24" i="41"/>
  <c r="DN24" i="41"/>
  <c r="AH22" i="20"/>
  <c r="AG11" i="22"/>
  <c r="AJ26" i="19"/>
  <c r="U21" i="35"/>
  <c r="DT21" i="35"/>
  <c r="N4" i="39"/>
  <c r="DM4" i="39"/>
  <c r="DM29" i="39" s="1"/>
  <c r="M29" i="39"/>
  <c r="AH5" i="20"/>
  <c r="U15" i="35"/>
  <c r="DT15" i="35"/>
  <c r="Y20" i="30"/>
  <c r="DX20" i="30"/>
  <c r="K22" i="44"/>
  <c r="DJ22" i="44"/>
  <c r="CD9" i="59"/>
  <c r="CD9" i="58"/>
  <c r="CD9" i="57"/>
  <c r="CD9" i="56"/>
  <c r="CD9" i="55"/>
  <c r="CD9" i="54"/>
  <c r="CD9" i="52"/>
  <c r="CD9" i="53"/>
  <c r="CD9" i="50"/>
  <c r="CD9" i="51"/>
  <c r="CD9" i="48"/>
  <c r="CD9" i="49"/>
  <c r="CD9" i="46"/>
  <c r="CD9" i="45"/>
  <c r="CD9" i="44"/>
  <c r="CD9" i="47"/>
  <c r="CD9" i="41"/>
  <c r="CD9" i="40"/>
  <c r="CD9" i="43"/>
  <c r="CD9" i="42"/>
  <c r="CD9" i="37"/>
  <c r="CD9" i="36"/>
  <c r="CD9" i="39"/>
  <c r="CD9" i="38"/>
  <c r="CD9" i="34"/>
  <c r="CD9" i="33"/>
  <c r="CD9" i="32"/>
  <c r="CD9" i="35"/>
  <c r="CD9" i="31"/>
  <c r="CD9" i="24"/>
  <c r="ED9" i="24" s="1"/>
  <c r="CD9" i="27"/>
  <c r="CD9" i="26"/>
  <c r="CD9" i="25"/>
  <c r="CD9" i="30"/>
  <c r="CD9" i="28"/>
  <c r="CD9" i="23"/>
  <c r="ED9" i="23" s="1"/>
  <c r="CD9" i="21"/>
  <c r="ED9" i="21" s="1"/>
  <c r="CD9" i="17"/>
  <c r="ED9" i="17" s="1"/>
  <c r="CD9" i="22"/>
  <c r="ED9" i="22" s="1"/>
  <c r="CD9" i="20"/>
  <c r="ED9" i="20" s="1"/>
  <c r="CD9" i="19"/>
  <c r="ED9" i="19" s="1"/>
  <c r="CD9" i="18"/>
  <c r="ED9" i="18" s="1"/>
  <c r="CD9" i="60"/>
  <c r="ED9" i="60" s="1"/>
  <c r="D4" i="46"/>
  <c r="E4" i="46" s="1"/>
  <c r="C29" i="46"/>
  <c r="DR16" i="35"/>
  <c r="S16" i="35"/>
  <c r="DG18" i="47"/>
  <c r="H18" i="47"/>
  <c r="J24" i="46"/>
  <c r="DI24" i="46"/>
  <c r="J22" i="45"/>
  <c r="DI22" i="45"/>
  <c r="DH8" i="46"/>
  <c r="I8" i="46"/>
  <c r="DN8" i="41"/>
  <c r="O8" i="41"/>
  <c r="AG7" i="21"/>
  <c r="AQ9" i="60"/>
  <c r="EC14" i="25"/>
  <c r="AD14" i="25"/>
  <c r="AF17" i="23"/>
  <c r="DJ18" i="44"/>
  <c r="K18" i="44"/>
  <c r="Q27" i="39"/>
  <c r="DP27" i="39"/>
  <c r="X21" i="32"/>
  <c r="DW21" i="32"/>
  <c r="DR27" i="37"/>
  <c r="S27" i="37"/>
  <c r="V26" i="34"/>
  <c r="DU26" i="34"/>
  <c r="CD10" i="59"/>
  <c r="CD10" i="58"/>
  <c r="CD10" i="57"/>
  <c r="CD10" i="56"/>
  <c r="CD10" i="55"/>
  <c r="CD10" i="54"/>
  <c r="CD10" i="53"/>
  <c r="CD10" i="52"/>
  <c r="CD10" i="50"/>
  <c r="CD10" i="51"/>
  <c r="CD10" i="48"/>
  <c r="CD10" i="49"/>
  <c r="CD10" i="46"/>
  <c r="CD10" i="45"/>
  <c r="CD10" i="44"/>
  <c r="CD10" i="47"/>
  <c r="CD10" i="43"/>
  <c r="CD10" i="42"/>
  <c r="CD10" i="41"/>
  <c r="CD10" i="40"/>
  <c r="CD10" i="39"/>
  <c r="CD10" i="38"/>
  <c r="CD10" i="37"/>
  <c r="CD10" i="36"/>
  <c r="CD10" i="33"/>
  <c r="CD10" i="34"/>
  <c r="CD10" i="35"/>
  <c r="CD10" i="27"/>
  <c r="CD10" i="32"/>
  <c r="CD10" i="30"/>
  <c r="CD10" i="28"/>
  <c r="CD10" i="31"/>
  <c r="CD10" i="26"/>
  <c r="CD10" i="25"/>
  <c r="CD10" i="24"/>
  <c r="CD10" i="22"/>
  <c r="ED10" i="22" s="1"/>
  <c r="CD10" i="21"/>
  <c r="ED10" i="21" s="1"/>
  <c r="CD10" i="19"/>
  <c r="ED10" i="19" s="1"/>
  <c r="CD10" i="20"/>
  <c r="ED10" i="20" s="1"/>
  <c r="CD10" i="18"/>
  <c r="ED10" i="18" s="1"/>
  <c r="CD10" i="17"/>
  <c r="ED10" i="17" s="1"/>
  <c r="CD10" i="23"/>
  <c r="ED10" i="23" s="1"/>
  <c r="CD10" i="60"/>
  <c r="ED10" i="60" s="1"/>
  <c r="DR8" i="37"/>
  <c r="S8" i="37"/>
  <c r="AF6" i="22"/>
  <c r="AH13" i="20"/>
  <c r="DT19" i="34"/>
  <c r="U19" i="34"/>
  <c r="AI20" i="19"/>
  <c r="AH18" i="19"/>
  <c r="AG13" i="22"/>
  <c r="EA28" i="27"/>
  <c r="AB28" i="27"/>
  <c r="T20" i="36"/>
  <c r="DS20" i="36"/>
  <c r="AF10" i="22"/>
  <c r="DT27" i="35"/>
  <c r="U27" i="35"/>
  <c r="AD7" i="24"/>
  <c r="EC7" i="24"/>
  <c r="AE5" i="23"/>
  <c r="I20" i="47"/>
  <c r="DH20" i="47"/>
  <c r="L4" i="42"/>
  <c r="DK4" i="42"/>
  <c r="DK29" i="42" s="1"/>
  <c r="Z4" i="61"/>
  <c r="Z4" i="78" s="1"/>
  <c r="AQ20" i="60"/>
  <c r="DX14" i="31"/>
  <c r="Y14" i="31"/>
  <c r="Z6" i="28"/>
  <c r="DY6" i="28"/>
  <c r="DR24" i="37"/>
  <c r="S24" i="37"/>
  <c r="AF22" i="22"/>
  <c r="AF15" i="23"/>
  <c r="AG5" i="21"/>
  <c r="DX13" i="31"/>
  <c r="Y13" i="31"/>
  <c r="I18" i="46"/>
  <c r="DH18" i="46"/>
  <c r="CD20" i="59"/>
  <c r="CD20" i="58"/>
  <c r="CD20" i="57"/>
  <c r="CD20" i="56"/>
  <c r="CD20" i="55"/>
  <c r="CD20" i="53"/>
  <c r="CD20" i="54"/>
  <c r="CD20" i="52"/>
  <c r="CD20" i="50"/>
  <c r="CD20" i="51"/>
  <c r="CD20" i="49"/>
  <c r="CD20" i="48"/>
  <c r="CD20" i="47"/>
  <c r="CD20" i="46"/>
  <c r="CD20" i="44"/>
  <c r="CD20" i="45"/>
  <c r="CD20" i="40"/>
  <c r="CD20" i="43"/>
  <c r="CD20" i="41"/>
  <c r="CD20" i="42"/>
  <c r="CD20" i="36"/>
  <c r="CD20" i="38"/>
  <c r="CD20" i="37"/>
  <c r="CD20" i="39"/>
  <c r="CD20" i="35"/>
  <c r="CD20" i="33"/>
  <c r="CD20" i="34"/>
  <c r="CD20" i="24"/>
  <c r="CD20" i="23"/>
  <c r="ED20" i="23" s="1"/>
  <c r="CD20" i="32"/>
  <c r="CD20" i="31"/>
  <c r="CD20" i="30"/>
  <c r="CD20" i="27"/>
  <c r="CD20" i="25"/>
  <c r="CD20" i="28"/>
  <c r="CD20" i="26"/>
  <c r="CD20" i="21"/>
  <c r="ED20" i="21" s="1"/>
  <c r="CD20" i="18"/>
  <c r="ED20" i="18" s="1"/>
  <c r="CD20" i="17"/>
  <c r="ED20" i="17" s="1"/>
  <c r="CD20" i="22"/>
  <c r="ED20" i="22" s="1"/>
  <c r="CD20" i="19"/>
  <c r="ED20" i="19" s="1"/>
  <c r="CD20" i="20"/>
  <c r="ED20" i="20" s="1"/>
  <c r="CD20" i="60"/>
  <c r="ED20" i="60" s="1"/>
  <c r="AQ19" i="60"/>
  <c r="AG18" i="20"/>
  <c r="DX14" i="30"/>
  <c r="Y14" i="30"/>
  <c r="DS28" i="36"/>
  <c r="T28" i="36"/>
  <c r="M19" i="42"/>
  <c r="DL19" i="42"/>
  <c r="L12" i="44"/>
  <c r="DK12" i="44"/>
  <c r="Q10" i="38"/>
  <c r="DP10" i="38"/>
  <c r="AB6" i="26"/>
  <c r="EA6" i="26"/>
  <c r="AF24" i="23"/>
  <c r="AD6" i="24"/>
  <c r="EC6" i="24"/>
  <c r="AE7" i="23"/>
  <c r="K7" i="44"/>
  <c r="DJ7" i="44"/>
  <c r="AD29" i="21"/>
  <c r="AE4" i="21"/>
  <c r="AK7" i="17"/>
  <c r="DW7" i="31"/>
  <c r="X7" i="31"/>
  <c r="DY9" i="30"/>
  <c r="Z9" i="30"/>
  <c r="DP21" i="38"/>
  <c r="Q21" i="38"/>
  <c r="AD8" i="25"/>
  <c r="EC8" i="25"/>
  <c r="CD6" i="59"/>
  <c r="CD6" i="58"/>
  <c r="CD6" i="57"/>
  <c r="CD6" i="56"/>
  <c r="CD6" i="55"/>
  <c r="CD6" i="54"/>
  <c r="CD6" i="53"/>
  <c r="CD6" i="52"/>
  <c r="CD6" i="51"/>
  <c r="CD6" i="50"/>
  <c r="CD6" i="48"/>
  <c r="CD6" i="49"/>
  <c r="CD6" i="47"/>
  <c r="CD6" i="45"/>
  <c r="CD6" i="44"/>
  <c r="CD6" i="46"/>
  <c r="CD6" i="42"/>
  <c r="CD6" i="40"/>
  <c r="CD6" i="43"/>
  <c r="CD6" i="41"/>
  <c r="CD6" i="38"/>
  <c r="CD6" i="39"/>
  <c r="CD6" i="37"/>
  <c r="CD6" i="36"/>
  <c r="CD6" i="35"/>
  <c r="CD6" i="33"/>
  <c r="CD6" i="34"/>
  <c r="CD6" i="28"/>
  <c r="CD6" i="32"/>
  <c r="CD6" i="27"/>
  <c r="CD6" i="25"/>
  <c r="CD6" i="24"/>
  <c r="CD6" i="30"/>
  <c r="CD6" i="26"/>
  <c r="CD6" i="31"/>
  <c r="CD6" i="21"/>
  <c r="ED6" i="21" s="1"/>
  <c r="CD6" i="20"/>
  <c r="ED6" i="20" s="1"/>
  <c r="CD6" i="19"/>
  <c r="ED6" i="19" s="1"/>
  <c r="CD6" i="23"/>
  <c r="CD6" i="22"/>
  <c r="ED6" i="22" s="1"/>
  <c r="CD6" i="18"/>
  <c r="ED6" i="18" s="1"/>
  <c r="CD6" i="17"/>
  <c r="ED6" i="17" s="1"/>
  <c r="CD6" i="60"/>
  <c r="ED6" i="60" s="1"/>
  <c r="L20" i="44"/>
  <c r="DK20" i="44"/>
  <c r="AA25" i="61"/>
  <c r="L28" i="43"/>
  <c r="DK28" i="43"/>
  <c r="R15" i="37"/>
  <c r="DQ15" i="37"/>
  <c r="CD5" i="59"/>
  <c r="CD5" i="58"/>
  <c r="CD5" i="57"/>
  <c r="CD5" i="56"/>
  <c r="CD5" i="55"/>
  <c r="CD5" i="54"/>
  <c r="CD5" i="52"/>
  <c r="CD5" i="53"/>
  <c r="CD5" i="50"/>
  <c r="CD5" i="51"/>
  <c r="CD5" i="49"/>
  <c r="CD5" i="48"/>
  <c r="CD5" i="47"/>
  <c r="CD5" i="46"/>
  <c r="CD5" i="45"/>
  <c r="CD5" i="44"/>
  <c r="CD5" i="41"/>
  <c r="CD5" i="40"/>
  <c r="CD5" i="42"/>
  <c r="CD5" i="43"/>
  <c r="CD5" i="38"/>
  <c r="CD5" i="39"/>
  <c r="CD5" i="37"/>
  <c r="CD5" i="35"/>
  <c r="CD5" i="33"/>
  <c r="CD5" i="36"/>
  <c r="CD5" i="34"/>
  <c r="CD5" i="31"/>
  <c r="CD5" i="26"/>
  <c r="CD5" i="28"/>
  <c r="CD5" i="32"/>
  <c r="CD5" i="27"/>
  <c r="CD5" i="24"/>
  <c r="CD5" i="30"/>
  <c r="CD5" i="25"/>
  <c r="CD5" i="23"/>
  <c r="ED5" i="23" s="1"/>
  <c r="CD5" i="21"/>
  <c r="ED5" i="21" s="1"/>
  <c r="CD5" i="20"/>
  <c r="ED5" i="20" s="1"/>
  <c r="CD5" i="19"/>
  <c r="ED5" i="19" s="1"/>
  <c r="CD5" i="17"/>
  <c r="ED5" i="17" s="1"/>
  <c r="CD5" i="22"/>
  <c r="ED5" i="22" s="1"/>
  <c r="CD5" i="18"/>
  <c r="ED5" i="18" s="1"/>
  <c r="CD5" i="60"/>
  <c r="ED5" i="60" s="1"/>
  <c r="M27" i="43"/>
  <c r="DL27" i="43"/>
  <c r="EC30" i="60"/>
  <c r="EC30" i="19"/>
  <c r="DX21" i="31"/>
  <c r="Y21" i="31"/>
  <c r="DS24" i="36"/>
  <c r="T24" i="36"/>
  <c r="AH6" i="20"/>
  <c r="DY24" i="30"/>
  <c r="Z24" i="30"/>
  <c r="AI10" i="19"/>
  <c r="U7" i="34"/>
  <c r="DT7" i="34"/>
  <c r="R22" i="37"/>
  <c r="DQ22" i="37"/>
  <c r="AC13" i="26"/>
  <c r="EB13" i="26"/>
  <c r="DH27" i="47"/>
  <c r="I27" i="47"/>
  <c r="AF23" i="23"/>
  <c r="AI10" i="18"/>
  <c r="O18" i="40"/>
  <c r="DN18" i="40"/>
  <c r="AI6" i="17"/>
  <c r="Q15" i="38"/>
  <c r="DP15" i="38"/>
  <c r="CD12" i="59"/>
  <c r="CD12" i="58"/>
  <c r="CD12" i="57"/>
  <c r="CD12" i="56"/>
  <c r="CD12" i="54"/>
  <c r="CD12" i="55"/>
  <c r="CD12" i="53"/>
  <c r="CD12" i="52"/>
  <c r="CD12" i="50"/>
  <c r="CD12" i="51"/>
  <c r="CD12" i="48"/>
  <c r="CD12" i="49"/>
  <c r="CD12" i="45"/>
  <c r="CD12" i="44"/>
  <c r="CD12" i="47"/>
  <c r="CD12" i="46"/>
  <c r="CD12" i="43"/>
  <c r="CD12" i="42"/>
  <c r="CD12" i="41"/>
  <c r="CD12" i="40"/>
  <c r="CD12" i="39"/>
  <c r="CD12" i="38"/>
  <c r="CD12" i="37"/>
  <c r="CD12" i="36"/>
  <c r="CD12" i="33"/>
  <c r="CD12" i="34"/>
  <c r="CD12" i="32"/>
  <c r="CD12" i="35"/>
  <c r="CD12" i="31"/>
  <c r="CD12" i="30"/>
  <c r="CD12" i="26"/>
  <c r="CD12" i="25"/>
  <c r="CD12" i="24"/>
  <c r="CD12" i="27"/>
  <c r="CD12" i="28"/>
  <c r="CD12" i="23"/>
  <c r="ED12" i="23" s="1"/>
  <c r="CD12" i="18"/>
  <c r="ED12" i="18" s="1"/>
  <c r="CD12" i="22"/>
  <c r="ED12" i="22" s="1"/>
  <c r="CD12" i="19"/>
  <c r="ED12" i="19" s="1"/>
  <c r="CD12" i="21"/>
  <c r="ED12" i="21" s="1"/>
  <c r="CD12" i="20"/>
  <c r="ED12" i="20" s="1"/>
  <c r="CD12" i="17"/>
  <c r="ED12" i="17" s="1"/>
  <c r="CD12" i="60"/>
  <c r="ED12" i="60" s="1"/>
  <c r="EA15" i="27"/>
  <c r="AB15" i="27"/>
  <c r="X16" i="31"/>
  <c r="DW16" i="31"/>
  <c r="AG24" i="22"/>
  <c r="AB8" i="27"/>
  <c r="EA8" i="27"/>
  <c r="EB19" i="25"/>
  <c r="AC19" i="25"/>
  <c r="K26" i="45"/>
  <c r="DJ26" i="45"/>
  <c r="AI17" i="20"/>
  <c r="DS19" i="36"/>
  <c r="T19" i="36"/>
  <c r="DP17" i="39"/>
  <c r="Q17" i="39"/>
  <c r="AI5" i="17"/>
  <c r="DI11" i="46"/>
  <c r="J11" i="46"/>
  <c r="AI7" i="19"/>
  <c r="AQ14" i="60"/>
  <c r="EB13" i="25"/>
  <c r="AC13" i="25"/>
  <c r="DT25" i="34"/>
  <c r="U25" i="34"/>
  <c r="AK27" i="17"/>
  <c r="AI12" i="20"/>
  <c r="CD7" i="59"/>
  <c r="CD7" i="58"/>
  <c r="CD7" i="57"/>
  <c r="CD7" i="56"/>
  <c r="CD7" i="55"/>
  <c r="CD7" i="54"/>
  <c r="CD7" i="53"/>
  <c r="CD7" i="52"/>
  <c r="CD7" i="50"/>
  <c r="CD7" i="51"/>
  <c r="CD7" i="48"/>
  <c r="CD7" i="49"/>
  <c r="CD7" i="47"/>
  <c r="CD7" i="45"/>
  <c r="CD7" i="44"/>
  <c r="CD7" i="46"/>
  <c r="CD7" i="43"/>
  <c r="CD7" i="41"/>
  <c r="CD7" i="42"/>
  <c r="CD7" i="40"/>
  <c r="CD7" i="37"/>
  <c r="CD7" i="39"/>
  <c r="CD7" i="36"/>
  <c r="CD7" i="38"/>
  <c r="CD7" i="34"/>
  <c r="CD7" i="35"/>
  <c r="CD7" i="33"/>
  <c r="CD7" i="27"/>
  <c r="CD7" i="26"/>
  <c r="CD7" i="25"/>
  <c r="CD7" i="31"/>
  <c r="CD7" i="30"/>
  <c r="CD7" i="28"/>
  <c r="CD7" i="32"/>
  <c r="CD7" i="24"/>
  <c r="CD7" i="23"/>
  <c r="ED7" i="23" s="1"/>
  <c r="CD7" i="22"/>
  <c r="ED7" i="22" s="1"/>
  <c r="CD7" i="18"/>
  <c r="ED7" i="18" s="1"/>
  <c r="CD7" i="17"/>
  <c r="ED7" i="17" s="1"/>
  <c r="CD7" i="21"/>
  <c r="ED7" i="21" s="1"/>
  <c r="CD7" i="20"/>
  <c r="ED7" i="20" s="1"/>
  <c r="CD7" i="19"/>
  <c r="ED7" i="19" s="1"/>
  <c r="CD7" i="60"/>
  <c r="ED7" i="60" s="1"/>
  <c r="Y28" i="30"/>
  <c r="DX28" i="30"/>
  <c r="M14" i="42"/>
  <c r="DL14" i="42"/>
  <c r="DV8" i="33"/>
  <c r="W8" i="33"/>
  <c r="I12" i="47"/>
  <c r="DH12" i="47"/>
  <c r="EB27" i="26"/>
  <c r="AC27" i="26"/>
  <c r="ED12" i="24"/>
  <c r="AE12" i="24"/>
  <c r="DP11" i="39"/>
  <c r="Q11" i="39"/>
  <c r="AB10" i="26"/>
  <c r="EA10" i="26"/>
  <c r="DT12" i="35"/>
  <c r="U12" i="35"/>
  <c r="AA23" i="61"/>
  <c r="AG16" i="21"/>
  <c r="DL22" i="42"/>
  <c r="M22" i="42"/>
  <c r="B16" i="49"/>
  <c r="C16" i="48"/>
  <c r="D16" i="48" s="1"/>
  <c r="E16" i="48" s="1"/>
  <c r="F16" i="48" s="1"/>
  <c r="B23" i="50"/>
  <c r="C23" i="49"/>
  <c r="D23" i="49" s="1"/>
  <c r="E23" i="49" s="1"/>
  <c r="B26" i="49"/>
  <c r="C26" i="48"/>
  <c r="D26" i="48" s="1"/>
  <c r="E26" i="48" s="1"/>
  <c r="DI23" i="46"/>
  <c r="J23" i="46"/>
  <c r="AI17" i="18"/>
  <c r="T13" i="36"/>
  <c r="DS13" i="36"/>
  <c r="AC15" i="26"/>
  <c r="EB15" i="26"/>
  <c r="DT22" i="34"/>
  <c r="U22" i="34"/>
  <c r="AI22" i="19"/>
  <c r="N11" i="41"/>
  <c r="DM11" i="41"/>
  <c r="AG14" i="21"/>
  <c r="EA5" i="26"/>
  <c r="AB5" i="26"/>
  <c r="DZ16" i="27"/>
  <c r="AA16" i="27"/>
  <c r="AJ19" i="17"/>
  <c r="V19" i="33"/>
  <c r="DU19" i="33"/>
  <c r="AI21" i="19"/>
  <c r="I13" i="47"/>
  <c r="DH13" i="47"/>
  <c r="AA28" i="28"/>
  <c r="DZ28" i="28"/>
  <c r="DP5" i="37"/>
  <c r="Q5" i="37"/>
  <c r="AV5" i="60"/>
  <c r="AD4" i="22"/>
  <c r="AC29" i="22"/>
  <c r="AA8" i="61"/>
  <c r="DL7" i="42"/>
  <c r="M7" i="42"/>
  <c r="AF14" i="23"/>
  <c r="AA29" i="24"/>
  <c r="AB4" i="24"/>
  <c r="EA4" i="24"/>
  <c r="EA29" i="24" s="1"/>
  <c r="DS18" i="34"/>
  <c r="T18" i="34"/>
  <c r="S10" i="36"/>
  <c r="DR10" i="36"/>
  <c r="DR30" i="34"/>
  <c r="AG19" i="22"/>
  <c r="CD14" i="59"/>
  <c r="CD14" i="58"/>
  <c r="CD14" i="57"/>
  <c r="CD14" i="56"/>
  <c r="CD14" i="55"/>
  <c r="CD14" i="54"/>
  <c r="CD14" i="53"/>
  <c r="CD14" i="52"/>
  <c r="CD14" i="51"/>
  <c r="CD14" i="50"/>
  <c r="CD14" i="49"/>
  <c r="CD14" i="48"/>
  <c r="CD14" i="45"/>
  <c r="CD14" i="44"/>
  <c r="CD14" i="47"/>
  <c r="CD14" i="46"/>
  <c r="CD14" i="42"/>
  <c r="CD14" i="41"/>
  <c r="CD14" i="40"/>
  <c r="CD14" i="43"/>
  <c r="CD14" i="39"/>
  <c r="CD14" i="38"/>
  <c r="CD14" i="36"/>
  <c r="CD14" i="37"/>
  <c r="CD14" i="35"/>
  <c r="CD14" i="33"/>
  <c r="CD14" i="34"/>
  <c r="CD14" i="30"/>
  <c r="CD14" i="28"/>
  <c r="CD14" i="26"/>
  <c r="CD14" i="32"/>
  <c r="CD14" i="27"/>
  <c r="CD14" i="25"/>
  <c r="CD14" i="31"/>
  <c r="CD14" i="24"/>
  <c r="CD14" i="21"/>
  <c r="ED14" i="21" s="1"/>
  <c r="CD14" i="20"/>
  <c r="ED14" i="20" s="1"/>
  <c r="CD14" i="23"/>
  <c r="ED14" i="23" s="1"/>
  <c r="CD14" i="19"/>
  <c r="ED14" i="19" s="1"/>
  <c r="CD14" i="22"/>
  <c r="ED14" i="22" s="1"/>
  <c r="CD14" i="18"/>
  <c r="ED14" i="18" s="1"/>
  <c r="CD14" i="17"/>
  <c r="ED14" i="17" s="1"/>
  <c r="CD14" i="60"/>
  <c r="ED14" i="60" s="1"/>
  <c r="DQ21" i="37"/>
  <c r="R21" i="37"/>
  <c r="W28" i="33"/>
  <c r="DV28" i="33"/>
  <c r="Y9" i="31"/>
  <c r="DX9" i="31"/>
  <c r="DU27" i="34"/>
  <c r="V27" i="34"/>
  <c r="AI28" i="20"/>
  <c r="T10" i="35"/>
  <c r="DS10" i="35"/>
  <c r="Q28" i="39"/>
  <c r="DP28" i="39"/>
  <c r="AI21" i="18"/>
  <c r="AJ22" i="17"/>
  <c r="EA23" i="27"/>
  <c r="AB23" i="27"/>
  <c r="S17" i="37"/>
  <c r="DR17" i="37"/>
  <c r="AB27" i="27"/>
  <c r="EA27" i="27"/>
  <c r="AI20" i="18"/>
  <c r="P10" i="39"/>
  <c r="DO10" i="39"/>
  <c r="DJ19" i="45"/>
  <c r="K19" i="45"/>
  <c r="AD16" i="24"/>
  <c r="EC16" i="24"/>
  <c r="DM21" i="41"/>
  <c r="N21" i="41"/>
  <c r="DH5" i="45"/>
  <c r="I5" i="45"/>
  <c r="EA24" i="27"/>
  <c r="AB24" i="27"/>
  <c r="M24" i="43"/>
  <c r="DL24" i="43"/>
  <c r="N25" i="41"/>
  <c r="DM25" i="41"/>
  <c r="AG6" i="21"/>
  <c r="B29" i="47"/>
  <c r="DH6" i="46"/>
  <c r="I6" i="46"/>
  <c r="AJ27" i="18"/>
  <c r="AJ17" i="17"/>
  <c r="AI26" i="20"/>
  <c r="X18" i="30"/>
  <c r="DW18" i="30"/>
  <c r="DW22" i="31"/>
  <c r="X22" i="31"/>
  <c r="DK8" i="43"/>
  <c r="L8" i="43"/>
  <c r="AI28" i="18"/>
  <c r="R14" i="37"/>
  <c r="DQ14" i="37"/>
  <c r="AA12" i="28"/>
  <c r="DZ12" i="28"/>
  <c r="DQ17" i="38"/>
  <c r="R17" i="38"/>
  <c r="DX18" i="28"/>
  <c r="Y18" i="28"/>
  <c r="S6" i="36"/>
  <c r="DR6" i="36"/>
  <c r="AE9" i="24"/>
  <c r="AI19" i="18"/>
  <c r="AG22" i="21"/>
  <c r="DG5" i="47"/>
  <c r="H5" i="47"/>
  <c r="AA10" i="61"/>
  <c r="DS17" i="36"/>
  <c r="T17" i="36"/>
  <c r="DK14" i="44"/>
  <c r="L14" i="44"/>
  <c r="DX13" i="30"/>
  <c r="Y13" i="30"/>
  <c r="L26" i="44"/>
  <c r="DK26" i="44"/>
  <c r="AA27" i="61"/>
  <c r="AB19" i="61"/>
  <c r="X4" i="28"/>
  <c r="DW4" i="28"/>
  <c r="DW29" i="28" s="1"/>
  <c r="W29" i="28"/>
  <c r="CD16" i="59"/>
  <c r="CD16" i="58"/>
  <c r="CD16" i="57"/>
  <c r="CD16" i="56"/>
  <c r="CD16" i="55"/>
  <c r="CD16" i="54"/>
  <c r="CD16" i="53"/>
  <c r="CD16" i="52"/>
  <c r="CD16" i="50"/>
  <c r="CD16" i="51"/>
  <c r="CD16" i="49"/>
  <c r="CD16" i="48"/>
  <c r="CD16" i="47"/>
  <c r="CD16" i="44"/>
  <c r="CD16" i="46"/>
  <c r="CD16" i="45"/>
  <c r="CD16" i="43"/>
  <c r="CD16" i="42"/>
  <c r="CD16" i="41"/>
  <c r="CD16" i="40"/>
  <c r="CD16" i="37"/>
  <c r="CD16" i="36"/>
  <c r="CD16" i="39"/>
  <c r="CD16" i="38"/>
  <c r="CD16" i="34"/>
  <c r="CD16" i="33"/>
  <c r="CD16" i="32"/>
  <c r="CD16" i="35"/>
  <c r="CD16" i="25"/>
  <c r="CD16" i="24"/>
  <c r="CD16" i="31"/>
  <c r="CD16" i="28"/>
  <c r="CD16" i="30"/>
  <c r="CD16" i="26"/>
  <c r="CD16" i="27"/>
  <c r="CD16" i="18"/>
  <c r="ED16" i="18" s="1"/>
  <c r="CD16" i="20"/>
  <c r="ED16" i="20" s="1"/>
  <c r="CD16" i="19"/>
  <c r="ED16" i="19" s="1"/>
  <c r="CD16" i="23"/>
  <c r="CD16" i="21"/>
  <c r="ED16" i="21" s="1"/>
  <c r="CD16" i="17"/>
  <c r="ED16" i="17" s="1"/>
  <c r="CD16" i="22"/>
  <c r="ED16" i="22" s="1"/>
  <c r="CD16" i="60"/>
  <c r="ED16" i="60" s="1"/>
  <c r="EB10" i="25"/>
  <c r="AC10" i="25"/>
  <c r="X18" i="31"/>
  <c r="DW18" i="31"/>
  <c r="M6" i="42"/>
  <c r="DL6" i="42"/>
  <c r="AE23" i="24"/>
  <c r="AC21" i="26"/>
  <c r="EB21" i="26"/>
  <c r="AH8" i="21"/>
  <c r="AA20" i="61"/>
  <c r="AE18" i="23"/>
  <c r="AI9" i="18"/>
  <c r="AE11" i="24"/>
  <c r="L18" i="43"/>
  <c r="DK18" i="43"/>
  <c r="EB18" i="25"/>
  <c r="AC18" i="25"/>
  <c r="AF11" i="23"/>
  <c r="AG8" i="22"/>
  <c r="Z10" i="28"/>
  <c r="DY10" i="28"/>
  <c r="AP10" i="60"/>
  <c r="AA5" i="27"/>
  <c r="DZ5" i="27"/>
  <c r="Q13" i="39"/>
  <c r="DP13" i="39"/>
  <c r="AA6" i="61"/>
  <c r="DV4" i="30"/>
  <c r="DV29" i="30" s="1"/>
  <c r="W4" i="30"/>
  <c r="V29" i="30"/>
  <c r="DO16" i="39"/>
  <c r="P16" i="39"/>
  <c r="AQ11" i="60"/>
  <c r="V4" i="32"/>
  <c r="DU4" i="32"/>
  <c r="AF8" i="23"/>
  <c r="AA5" i="61"/>
  <c r="CD24" i="59"/>
  <c r="CD24" i="58"/>
  <c r="CD24" i="57"/>
  <c r="CD24" i="56"/>
  <c r="CD24" i="55"/>
  <c r="CD24" i="54"/>
  <c r="CD24" i="53"/>
  <c r="CD24" i="51"/>
  <c r="CD24" i="52"/>
  <c r="CD24" i="50"/>
  <c r="CD24" i="49"/>
  <c r="CD24" i="47"/>
  <c r="CD24" i="48"/>
  <c r="CD24" i="46"/>
  <c r="CD24" i="44"/>
  <c r="CD24" i="45"/>
  <c r="CD24" i="42"/>
  <c r="CD24" i="41"/>
  <c r="CD24" i="43"/>
  <c r="CD24" i="40"/>
  <c r="CD24" i="39"/>
  <c r="CD24" i="36"/>
  <c r="CD24" i="38"/>
  <c r="CD24" i="37"/>
  <c r="CD24" i="35"/>
  <c r="CD24" i="33"/>
  <c r="CD24" i="34"/>
  <c r="CD24" i="32"/>
  <c r="CD24" i="24"/>
  <c r="CD24" i="31"/>
  <c r="CD24" i="28"/>
  <c r="CD24" i="30"/>
  <c r="CD24" i="27"/>
  <c r="CD24" i="25"/>
  <c r="CD24" i="26"/>
  <c r="CD24" i="23"/>
  <c r="ED24" i="23" s="1"/>
  <c r="CD24" i="22"/>
  <c r="ED24" i="22" s="1"/>
  <c r="CD24" i="21"/>
  <c r="ED24" i="21" s="1"/>
  <c r="CD24" i="20"/>
  <c r="ED24" i="20" s="1"/>
  <c r="CD24" i="19"/>
  <c r="ED24" i="19" s="1"/>
  <c r="CD24" i="17"/>
  <c r="ED24" i="17" s="1"/>
  <c r="CD24" i="18"/>
  <c r="ED24" i="18" s="1"/>
  <c r="CD24" i="60"/>
  <c r="ED24" i="60" s="1"/>
  <c r="M21" i="42"/>
  <c r="DL21" i="42"/>
  <c r="I23" i="47"/>
  <c r="DH23" i="47"/>
  <c r="DL18" i="41"/>
  <c r="M18" i="41"/>
  <c r="AJ17" i="19"/>
  <c r="DU6" i="32"/>
  <c r="V6" i="32"/>
  <c r="N26" i="41"/>
  <c r="DM26" i="41"/>
  <c r="AG26" i="22"/>
  <c r="P24" i="40"/>
  <c r="DO24" i="40"/>
  <c r="AA15" i="61"/>
  <c r="M19" i="43"/>
  <c r="DL19" i="43"/>
  <c r="X28" i="31"/>
  <c r="DW28" i="31"/>
  <c r="H7" i="46"/>
  <c r="DG7" i="46"/>
  <c r="Q25" i="38"/>
  <c r="DP25" i="38"/>
  <c r="AJ10" i="17"/>
  <c r="AQ13" i="60"/>
  <c r="Z13" i="28"/>
  <c r="DY13" i="28"/>
  <c r="AA17" i="27"/>
  <c r="DZ17" i="27"/>
  <c r="AJ20" i="17"/>
  <c r="DS21" i="36"/>
  <c r="T21" i="36"/>
  <c r="DO29" i="37"/>
  <c r="L29" i="41"/>
  <c r="M4" i="41"/>
  <c r="DL4" i="41"/>
  <c r="DV10" i="32"/>
  <c r="W10" i="32"/>
  <c r="AJ21" i="17"/>
  <c r="AG20" i="21"/>
  <c r="AJ24" i="18"/>
  <c r="EB8" i="26"/>
  <c r="AC8" i="26"/>
  <c r="AJ9" i="19"/>
  <c r="AJ14" i="18"/>
  <c r="I21" i="47"/>
  <c r="DH21" i="47"/>
  <c r="J9" i="45"/>
  <c r="DI9" i="45"/>
  <c r="DX23" i="31"/>
  <c r="Y23" i="31"/>
  <c r="K11" i="44"/>
  <c r="DJ11" i="44"/>
  <c r="DT28" i="35"/>
  <c r="U28" i="35"/>
  <c r="AD5" i="24"/>
  <c r="EC5" i="24"/>
  <c r="AG29" i="18"/>
  <c r="AH4" i="18"/>
  <c r="DP8" i="39"/>
  <c r="Q8" i="39"/>
  <c r="DN9" i="41"/>
  <c r="O9" i="41"/>
  <c r="AC24" i="26"/>
  <c r="EB24" i="26"/>
  <c r="AH15" i="20"/>
  <c r="X20" i="32"/>
  <c r="DW20" i="32"/>
  <c r="AI14" i="19"/>
  <c r="DT20" i="35"/>
  <c r="U20" i="35"/>
  <c r="AI23" i="20"/>
  <c r="AK12" i="17"/>
  <c r="I4" i="45"/>
  <c r="DH4" i="45"/>
  <c r="P12" i="40"/>
  <c r="DO12" i="40"/>
  <c r="AQ24" i="60"/>
  <c r="H9" i="48"/>
  <c r="DG9" i="48"/>
  <c r="AJ11" i="17"/>
  <c r="K24" i="45"/>
  <c r="DJ24" i="45"/>
  <c r="AA7" i="61"/>
  <c r="AG17" i="22"/>
  <c r="DK9" i="43"/>
  <c r="L9" i="43"/>
  <c r="L13" i="44"/>
  <c r="DK13" i="44"/>
  <c r="V11" i="34"/>
  <c r="DU11" i="34"/>
  <c r="AA11" i="61"/>
  <c r="AJ11" i="19"/>
  <c r="W7" i="32"/>
  <c r="DV7" i="32"/>
  <c r="P17" i="40"/>
  <c r="DO17" i="40"/>
  <c r="Q4" i="36"/>
  <c r="DP4" i="36"/>
  <c r="DP29" i="36" s="1"/>
  <c r="P29" i="36"/>
  <c r="I11" i="47"/>
  <c r="DH11" i="47"/>
  <c r="EB9" i="26"/>
  <c r="AC9" i="26"/>
  <c r="K6" i="44"/>
  <c r="DJ6" i="44"/>
  <c r="DZ27" i="28"/>
  <c r="AA27" i="28"/>
  <c r="CD23" i="59"/>
  <c r="CD23" i="58"/>
  <c r="CD23" i="57"/>
  <c r="CD23" i="56"/>
  <c r="CD23" i="55"/>
  <c r="CD23" i="54"/>
  <c r="CD23" i="53"/>
  <c r="CD23" i="52"/>
  <c r="CD23" i="51"/>
  <c r="CD23" i="50"/>
  <c r="CD23" i="47"/>
  <c r="CD23" i="48"/>
  <c r="CD23" i="49"/>
  <c r="CD23" i="45"/>
  <c r="CD23" i="46"/>
  <c r="CD23" i="44"/>
  <c r="CD23" i="43"/>
  <c r="CD23" i="41"/>
  <c r="CD23" i="40"/>
  <c r="CD23" i="42"/>
  <c r="CD23" i="37"/>
  <c r="CD23" i="39"/>
  <c r="CD23" i="38"/>
  <c r="CD23" i="36"/>
  <c r="CD23" i="32"/>
  <c r="CD23" i="35"/>
  <c r="CD23" i="34"/>
  <c r="CD23" i="33"/>
  <c r="CD23" i="27"/>
  <c r="CD23" i="25"/>
  <c r="CD23" i="23"/>
  <c r="ED23" i="23" s="1"/>
  <c r="CD23" i="26"/>
  <c r="CD23" i="24"/>
  <c r="ED23" i="24" s="1"/>
  <c r="CD23" i="31"/>
  <c r="CD23" i="28"/>
  <c r="CD23" i="30"/>
  <c r="CD23" i="19"/>
  <c r="ED23" i="19" s="1"/>
  <c r="CD23" i="18"/>
  <c r="ED23" i="18" s="1"/>
  <c r="CD23" i="17"/>
  <c r="ED23" i="17" s="1"/>
  <c r="CD23" i="22"/>
  <c r="ED23" i="22" s="1"/>
  <c r="CD23" i="21"/>
  <c r="ED23" i="21" s="1"/>
  <c r="CD23" i="20"/>
  <c r="ED23" i="20" s="1"/>
  <c r="CD23" i="60"/>
  <c r="ED23" i="60" s="1"/>
  <c r="O17" i="41"/>
  <c r="DN17" i="41"/>
  <c r="B5" i="49"/>
  <c r="C5" i="48"/>
  <c r="D5" i="48" s="1"/>
  <c r="E5" i="48" s="1"/>
  <c r="CD26" i="59"/>
  <c r="CD26" i="58"/>
  <c r="CD26" i="57"/>
  <c r="CD26" i="56"/>
  <c r="CD26" i="55"/>
  <c r="CD26" i="54"/>
  <c r="CD26" i="53"/>
  <c r="CD26" i="51"/>
  <c r="CD26" i="52"/>
  <c r="CD26" i="49"/>
  <c r="CD26" i="50"/>
  <c r="CD26" i="48"/>
  <c r="CD26" i="47"/>
  <c r="CD26" i="44"/>
  <c r="CD26" i="46"/>
  <c r="CD26" i="45"/>
  <c r="CD26" i="42"/>
  <c r="CD26" i="40"/>
  <c r="CD26" i="43"/>
  <c r="CD26" i="41"/>
  <c r="CD26" i="37"/>
  <c r="CD26" i="36"/>
  <c r="CD26" i="39"/>
  <c r="CD26" i="38"/>
  <c r="CD26" i="35"/>
  <c r="CD26" i="33"/>
  <c r="CD26" i="34"/>
  <c r="CD26" i="32"/>
  <c r="CD26" i="27"/>
  <c r="CD26" i="30"/>
  <c r="CD26" i="25"/>
  <c r="CD26" i="24"/>
  <c r="CD26" i="23"/>
  <c r="CD26" i="28"/>
  <c r="CD26" i="26"/>
  <c r="CD26" i="31"/>
  <c r="CD26" i="22"/>
  <c r="ED26" i="22" s="1"/>
  <c r="CD26" i="18"/>
  <c r="ED26" i="18" s="1"/>
  <c r="CD26" i="19"/>
  <c r="ED26" i="19" s="1"/>
  <c r="CD26" i="17"/>
  <c r="ED26" i="17" s="1"/>
  <c r="CD26" i="21"/>
  <c r="ED26" i="21" s="1"/>
  <c r="CD26" i="20"/>
  <c r="ED26" i="20" s="1"/>
  <c r="CD26" i="60"/>
  <c r="ED26" i="60" s="1"/>
  <c r="AQ26" i="60"/>
  <c r="DS26" i="36"/>
  <c r="T26" i="36"/>
  <c r="DW11" i="32"/>
  <c r="X11" i="32"/>
  <c r="Z17" i="30"/>
  <c r="DY17" i="30"/>
  <c r="P22" i="39"/>
  <c r="DO22" i="39"/>
  <c r="DG24" i="48"/>
  <c r="H24" i="48"/>
  <c r="CD18" i="59"/>
  <c r="CD18" i="58"/>
  <c r="CD18" i="57"/>
  <c r="CD18" i="56"/>
  <c r="CD18" i="55"/>
  <c r="CD18" i="53"/>
  <c r="CD18" i="54"/>
  <c r="CD18" i="51"/>
  <c r="CD18" i="52"/>
  <c r="CD18" i="50"/>
  <c r="CD18" i="49"/>
  <c r="CD18" i="48"/>
  <c r="CD18" i="45"/>
  <c r="CD18" i="44"/>
  <c r="CD18" i="47"/>
  <c r="CD18" i="46"/>
  <c r="CD18" i="43"/>
  <c r="CD18" i="42"/>
  <c r="CD18" i="41"/>
  <c r="CD18" i="40"/>
  <c r="CD18" i="38"/>
  <c r="CD18" i="36"/>
  <c r="CD18" i="37"/>
  <c r="CD18" i="39"/>
  <c r="CD18" i="33"/>
  <c r="CD18" i="35"/>
  <c r="CD18" i="34"/>
  <c r="CD18" i="28"/>
  <c r="CD18" i="27"/>
  <c r="CD18" i="25"/>
  <c r="CD18" i="24"/>
  <c r="CD18" i="23"/>
  <c r="ED18" i="23" s="1"/>
  <c r="CD18" i="32"/>
  <c r="CD18" i="31"/>
  <c r="CD18" i="30"/>
  <c r="CD18" i="26"/>
  <c r="CD18" i="22"/>
  <c r="ED18" i="22" s="1"/>
  <c r="CD18" i="19"/>
  <c r="ED18" i="19" s="1"/>
  <c r="CD18" i="20"/>
  <c r="ED18" i="20" s="1"/>
  <c r="CD18" i="18"/>
  <c r="ED18" i="18" s="1"/>
  <c r="CD18" i="17"/>
  <c r="ED18" i="17" s="1"/>
  <c r="CD18" i="21"/>
  <c r="ED18" i="21" s="1"/>
  <c r="CD18" i="60"/>
  <c r="ED18" i="60" s="1"/>
  <c r="DI11" i="45"/>
  <c r="J11" i="45"/>
  <c r="J6" i="45"/>
  <c r="DI6" i="45"/>
  <c r="AH28" i="21"/>
  <c r="H19" i="48"/>
  <c r="DG19" i="48"/>
  <c r="AQ27" i="60"/>
  <c r="AH17" i="21"/>
  <c r="AI18" i="18"/>
  <c r="T16" i="34"/>
  <c r="DS16" i="34"/>
  <c r="DS30" i="34" s="1"/>
  <c r="AQ23" i="60"/>
  <c r="AF12" i="23"/>
  <c r="DS7" i="35"/>
  <c r="T7" i="35"/>
  <c r="AF5" i="22"/>
  <c r="H20" i="48"/>
  <c r="DG20" i="48"/>
  <c r="Q12" i="39"/>
  <c r="DP12" i="39"/>
  <c r="EB18" i="24"/>
  <c r="AC18" i="24"/>
  <c r="AQ17" i="60"/>
  <c r="DX27" i="31"/>
  <c r="Y27" i="31"/>
  <c r="AV16" i="60"/>
  <c r="X19" i="32"/>
  <c r="DW19" i="32"/>
  <c r="DY23" i="30"/>
  <c r="Z23" i="30"/>
  <c r="DM25" i="42"/>
  <c r="N25" i="42"/>
  <c r="AG27" i="22"/>
  <c r="Y21" i="30"/>
  <c r="DX21" i="30"/>
  <c r="DK15" i="44"/>
  <c r="L15" i="44"/>
  <c r="DJ12" i="45"/>
  <c r="K12" i="45"/>
  <c r="EC17" i="25"/>
  <c r="AD17" i="25"/>
  <c r="DV12" i="33"/>
  <c r="W12" i="33"/>
  <c r="CD28" i="59"/>
  <c r="CD28" i="58"/>
  <c r="CD28" i="57"/>
  <c r="CD28" i="56"/>
  <c r="CD28" i="55"/>
  <c r="CD28" i="53"/>
  <c r="CD28" i="54"/>
  <c r="CD28" i="52"/>
  <c r="CD28" i="51"/>
  <c r="CD28" i="49"/>
  <c r="CD28" i="50"/>
  <c r="CD28" i="48"/>
  <c r="CD28" i="47"/>
  <c r="CD28" i="44"/>
  <c r="CD28" i="43"/>
  <c r="CD28" i="46"/>
  <c r="CD28" i="45"/>
  <c r="CD28" i="42"/>
  <c r="CD28" i="41"/>
  <c r="CD28" i="40"/>
  <c r="CD28" i="36"/>
  <c r="CD28" i="37"/>
  <c r="CD28" i="39"/>
  <c r="CD28" i="38"/>
  <c r="CD28" i="33"/>
  <c r="CD28" i="35"/>
  <c r="CD28" i="34"/>
  <c r="CD28" i="32"/>
  <c r="CD28" i="31"/>
  <c r="CD28" i="30"/>
  <c r="CD28" i="27"/>
  <c r="CD28" i="26"/>
  <c r="CD28" i="25"/>
  <c r="CD28" i="24"/>
  <c r="ED28" i="24" s="1"/>
  <c r="CD28" i="23"/>
  <c r="ED28" i="23" s="1"/>
  <c r="CD28" i="28"/>
  <c r="CD28" i="21"/>
  <c r="ED28" i="21" s="1"/>
  <c r="CD28" i="20"/>
  <c r="ED28" i="20" s="1"/>
  <c r="CD28" i="17"/>
  <c r="ED28" i="17" s="1"/>
  <c r="CD28" i="22"/>
  <c r="ED28" i="22" s="1"/>
  <c r="CD28" i="19"/>
  <c r="ED28" i="19" s="1"/>
  <c r="CD28" i="18"/>
  <c r="ED28" i="18" s="1"/>
  <c r="CD28" i="60"/>
  <c r="ED28" i="60" s="1"/>
  <c r="AE28" i="24"/>
  <c r="AI13" i="19"/>
  <c r="ED24" i="24"/>
  <c r="AE24" i="24"/>
  <c r="K8" i="44"/>
  <c r="DJ8" i="44"/>
  <c r="AF4" i="20"/>
  <c r="AE29" i="20"/>
  <c r="O28" i="41"/>
  <c r="DN28" i="41"/>
  <c r="DJ28" i="45"/>
  <c r="K28" i="45"/>
  <c r="AF18" i="21"/>
  <c r="EC30" i="17"/>
  <c r="AI9" i="20"/>
  <c r="CD13" i="59"/>
  <c r="CD13" i="58"/>
  <c r="CD13" i="57"/>
  <c r="CD13" i="56"/>
  <c r="CD13" i="55"/>
  <c r="CD13" i="54"/>
  <c r="CD13" i="52"/>
  <c r="CD13" i="53"/>
  <c r="CD13" i="50"/>
  <c r="CD13" i="51"/>
  <c r="CD13" i="49"/>
  <c r="CD13" i="48"/>
  <c r="CD13" i="46"/>
  <c r="CD13" i="45"/>
  <c r="CD13" i="44"/>
  <c r="CD13" i="47"/>
  <c r="CD13" i="43"/>
  <c r="CD13" i="42"/>
  <c r="CD13" i="41"/>
  <c r="CD13" i="40"/>
  <c r="CD13" i="39"/>
  <c r="CD13" i="38"/>
  <c r="CD13" i="37"/>
  <c r="CD13" i="36"/>
  <c r="CD13" i="34"/>
  <c r="CD13" i="32"/>
  <c r="CD13" i="35"/>
  <c r="CD13" i="33"/>
  <c r="CD13" i="30"/>
  <c r="CD13" i="28"/>
  <c r="CD13" i="31"/>
  <c r="CD13" i="27"/>
  <c r="CD13" i="26"/>
  <c r="CD13" i="25"/>
  <c r="CD13" i="24"/>
  <c r="CD13" i="21"/>
  <c r="ED13" i="21" s="1"/>
  <c r="CD13" i="20"/>
  <c r="ED13" i="20" s="1"/>
  <c r="CD13" i="23"/>
  <c r="ED13" i="23" s="1"/>
  <c r="CD13" i="17"/>
  <c r="ED13" i="17" s="1"/>
  <c r="CD13" i="22"/>
  <c r="ED13" i="22" s="1"/>
  <c r="CD13" i="19"/>
  <c r="ED13" i="19" s="1"/>
  <c r="CD13" i="18"/>
  <c r="ED13" i="18" s="1"/>
  <c r="CD13" i="60"/>
  <c r="ED13" i="60" s="1"/>
  <c r="DN22" i="40"/>
  <c r="O22" i="40"/>
  <c r="AA26" i="28"/>
  <c r="DZ26" i="28"/>
  <c r="AG20" i="22"/>
  <c r="U10" i="34"/>
  <c r="DT10" i="34"/>
  <c r="AJ25" i="18"/>
  <c r="P21" i="40"/>
  <c r="DO21" i="40"/>
  <c r="DY21" i="28"/>
  <c r="Z21" i="28"/>
  <c r="AI16" i="17"/>
  <c r="AH10" i="20"/>
  <c r="CD27" i="59"/>
  <c r="CD27" i="58"/>
  <c r="CD27" i="57"/>
  <c r="CD27" i="56"/>
  <c r="CD27" i="55"/>
  <c r="CD27" i="53"/>
  <c r="CD27" i="54"/>
  <c r="CD27" i="51"/>
  <c r="CD27" i="52"/>
  <c r="CD27" i="49"/>
  <c r="CD27" i="50"/>
  <c r="CD27" i="48"/>
  <c r="CD27" i="47"/>
  <c r="CD27" i="45"/>
  <c r="CD27" i="44"/>
  <c r="CD27" i="46"/>
  <c r="CD27" i="41"/>
  <c r="CD27" i="43"/>
  <c r="CD27" i="40"/>
  <c r="CD27" i="42"/>
  <c r="CD27" i="39"/>
  <c r="CD27" i="38"/>
  <c r="CD27" i="37"/>
  <c r="CD27" i="36"/>
  <c r="CD27" i="35"/>
  <c r="CD27" i="33"/>
  <c r="CD27" i="34"/>
  <c r="CD27" i="32"/>
  <c r="CD27" i="30"/>
  <c r="CD27" i="28"/>
  <c r="CD27" i="26"/>
  <c r="CD27" i="25"/>
  <c r="CD27" i="31"/>
  <c r="CD27" i="27"/>
  <c r="CD27" i="24"/>
  <c r="ED27" i="24" s="1"/>
  <c r="CD27" i="23"/>
  <c r="ED27" i="23" s="1"/>
  <c r="CD27" i="19"/>
  <c r="ED27" i="19" s="1"/>
  <c r="CD27" i="18"/>
  <c r="ED27" i="18" s="1"/>
  <c r="CD27" i="21"/>
  <c r="ED27" i="21" s="1"/>
  <c r="CD27" i="20"/>
  <c r="ED27" i="20" s="1"/>
  <c r="CD27" i="17"/>
  <c r="ED27" i="17" s="1"/>
  <c r="CD27" i="22"/>
  <c r="ED27" i="22" s="1"/>
  <c r="CD27" i="60"/>
  <c r="ED27" i="60" s="1"/>
  <c r="DO6" i="39"/>
  <c r="P6" i="39"/>
  <c r="AH16" i="20"/>
  <c r="DU23" i="34"/>
  <c r="V23" i="34"/>
  <c r="AG19" i="21"/>
  <c r="DR6" i="37"/>
  <c r="S6" i="37"/>
  <c r="T22" i="35"/>
  <c r="DS22" i="35"/>
  <c r="DX8" i="31"/>
  <c r="Y8" i="31"/>
  <c r="AA16" i="61"/>
  <c r="AH16" i="18"/>
  <c r="DY16" i="28"/>
  <c r="Z16" i="28"/>
  <c r="AH27" i="21"/>
  <c r="O7" i="40"/>
  <c r="DN7" i="40"/>
  <c r="AD28" i="25"/>
  <c r="EC28" i="25"/>
  <c r="AJ27" i="19"/>
  <c r="R8" i="38"/>
  <c r="DQ8" i="38"/>
  <c r="EB7" i="25"/>
  <c r="AC7" i="25"/>
  <c r="EA13" i="27"/>
  <c r="AB13" i="27"/>
  <c r="R16" i="37"/>
  <c r="DQ16" i="37"/>
  <c r="DZ11" i="27"/>
  <c r="AA11" i="27"/>
  <c r="AG14" i="22"/>
  <c r="AI15" i="19"/>
  <c r="J21" i="46"/>
  <c r="DI21" i="46"/>
  <c r="AH12" i="21"/>
  <c r="L21" i="44"/>
  <c r="DK21" i="44"/>
  <c r="DQ11" i="38"/>
  <c r="R11" i="38"/>
  <c r="U15" i="34"/>
  <c r="DT15" i="34"/>
  <c r="W25" i="32"/>
  <c r="DV25" i="32"/>
  <c r="T8" i="36"/>
  <c r="DS8" i="36"/>
  <c r="AQ28" i="60"/>
  <c r="K14" i="45"/>
  <c r="DJ14" i="45"/>
  <c r="AG15" i="22"/>
  <c r="DZ8" i="28"/>
  <c r="AA8" i="28"/>
  <c r="AH26" i="21"/>
  <c r="DG17" i="48"/>
  <c r="H17" i="48"/>
  <c r="AJ8" i="19"/>
  <c r="DU20" i="33"/>
  <c r="V20" i="33"/>
  <c r="ED6" i="23"/>
  <c r="AE6" i="23"/>
  <c r="AB21" i="27"/>
  <c r="EA21" i="27"/>
  <c r="I4" i="44"/>
  <c r="H29" i="44"/>
  <c r="DH4" i="44"/>
  <c r="AC12" i="26"/>
  <c r="EB12" i="26"/>
  <c r="AG23" i="22"/>
  <c r="S28" i="37"/>
  <c r="DR28" i="37"/>
  <c r="N15" i="41"/>
  <c r="DM15" i="41"/>
  <c r="AG10" i="21"/>
  <c r="U13" i="34"/>
  <c r="DT13" i="34"/>
  <c r="N26" i="42"/>
  <c r="DM26" i="42"/>
  <c r="X10" i="31"/>
  <c r="DW10" i="31"/>
  <c r="AJ23" i="17"/>
  <c r="Y19" i="30"/>
  <c r="DX19" i="30"/>
  <c r="EB14" i="26"/>
  <c r="AC14" i="26"/>
  <c r="DL14" i="43"/>
  <c r="M14" i="43"/>
  <c r="AF21" i="23"/>
  <c r="AA24" i="61"/>
  <c r="DV22" i="32"/>
  <c r="W22" i="32"/>
  <c r="EC30" i="21"/>
  <c r="EC30" i="18"/>
  <c r="AI26" i="18"/>
  <c r="AE8" i="24"/>
  <c r="ED8" i="24"/>
  <c r="AJ12" i="18"/>
  <c r="DU7" i="33"/>
  <c r="V7" i="33"/>
  <c r="R23" i="38"/>
  <c r="DQ23" i="38"/>
  <c r="DJ21" i="45"/>
  <c r="K21" i="45"/>
  <c r="DP7" i="38"/>
  <c r="Q7" i="38"/>
  <c r="I10" i="46"/>
  <c r="DH10" i="46"/>
  <c r="R5" i="36"/>
  <c r="DQ5" i="36"/>
  <c r="X17" i="32"/>
  <c r="DW17" i="32"/>
  <c r="AF20" i="23"/>
  <c r="AB15" i="61"/>
  <c r="Z9" i="28"/>
  <c r="DY9" i="28"/>
  <c r="J16" i="45"/>
  <c r="DI16" i="45"/>
  <c r="DL20" i="43"/>
  <c r="M20" i="43"/>
  <c r="AQ21" i="60"/>
  <c r="X27" i="32"/>
  <c r="DW27" i="32"/>
  <c r="DN26" i="40"/>
  <c r="O26" i="40"/>
  <c r="Q4" i="37"/>
  <c r="DP4" i="37"/>
  <c r="DP9" i="39"/>
  <c r="Q9" i="39"/>
  <c r="L23" i="44"/>
  <c r="DK23" i="44"/>
  <c r="EC10" i="24"/>
  <c r="AD10" i="24"/>
  <c r="U11" i="35"/>
  <c r="DT11" i="35"/>
  <c r="DQ7" i="37"/>
  <c r="R7" i="37"/>
  <c r="AG21" i="22"/>
  <c r="AF13" i="23"/>
  <c r="M23" i="43"/>
  <c r="DL23" i="43"/>
  <c r="DQ12" i="38"/>
  <c r="R12" i="38"/>
  <c r="DP23" i="39"/>
  <c r="Q23" i="39"/>
  <c r="DP19" i="38"/>
  <c r="Q19" i="38"/>
  <c r="L22" i="43"/>
  <c r="DK22" i="43"/>
  <c r="J27" i="46"/>
  <c r="DI27" i="46"/>
  <c r="AC20" i="25"/>
  <c r="EB20" i="25"/>
  <c r="AJ24" i="19"/>
  <c r="DJ27" i="45"/>
  <c r="K27" i="45"/>
  <c r="AA22" i="27"/>
  <c r="DZ22" i="27"/>
  <c r="DV18" i="32"/>
  <c r="W18" i="32"/>
  <c r="AQ12" i="60"/>
  <c r="DW13" i="32"/>
  <c r="X13" i="32"/>
  <c r="AH21" i="21"/>
  <c r="U8" i="35"/>
  <c r="DT8" i="35"/>
  <c r="ED16" i="23"/>
  <c r="AE16" i="23"/>
  <c r="CD11" i="59"/>
  <c r="CD11" i="58"/>
  <c r="CD11" i="57"/>
  <c r="CD11" i="56"/>
  <c r="CD11" i="55"/>
  <c r="CD11" i="54"/>
  <c r="CD11" i="52"/>
  <c r="CD11" i="53"/>
  <c r="CD11" i="51"/>
  <c r="CD11" i="50"/>
  <c r="CD11" i="48"/>
  <c r="CD11" i="49"/>
  <c r="CD11" i="46"/>
  <c r="CD11" i="45"/>
  <c r="CD11" i="44"/>
  <c r="CD11" i="47"/>
  <c r="CD11" i="41"/>
  <c r="CD11" i="40"/>
  <c r="CD11" i="43"/>
  <c r="CD11" i="42"/>
  <c r="CD11" i="39"/>
  <c r="CD11" i="38"/>
  <c r="CD11" i="37"/>
  <c r="CD11" i="36"/>
  <c r="CD11" i="35"/>
  <c r="CD11" i="33"/>
  <c r="CD11" i="34"/>
  <c r="CD11" i="28"/>
  <c r="CD11" i="30"/>
  <c r="CD11" i="26"/>
  <c r="CD11" i="24"/>
  <c r="ED11" i="24" s="1"/>
  <c r="CD11" i="32"/>
  <c r="CD11" i="31"/>
  <c r="CD11" i="27"/>
  <c r="CD11" i="25"/>
  <c r="CD11" i="20"/>
  <c r="ED11" i="20" s="1"/>
  <c r="CD11" i="23"/>
  <c r="ED11" i="23" s="1"/>
  <c r="CD11" i="18"/>
  <c r="ED11" i="18" s="1"/>
  <c r="CD11" i="22"/>
  <c r="ED11" i="22" s="1"/>
  <c r="CD11" i="21"/>
  <c r="ED11" i="21" s="1"/>
  <c r="CD11" i="17"/>
  <c r="ED11" i="17" s="1"/>
  <c r="CD11" i="19"/>
  <c r="ED11" i="19" s="1"/>
  <c r="CD11" i="60"/>
  <c r="ED11" i="60" s="1"/>
  <c r="M21" i="43"/>
  <c r="DL21" i="43"/>
  <c r="M26" i="43"/>
  <c r="DL26" i="43"/>
  <c r="DR12" i="37"/>
  <c r="S12" i="37"/>
  <c r="DV11" i="33"/>
  <c r="W11" i="33"/>
  <c r="CD17" i="59"/>
  <c r="CD17" i="58"/>
  <c r="CD17" i="57"/>
  <c r="CD17" i="56"/>
  <c r="CD17" i="55"/>
  <c r="CD17" i="53"/>
  <c r="CD17" i="54"/>
  <c r="CD17" i="52"/>
  <c r="CD17" i="50"/>
  <c r="CD17" i="51"/>
  <c r="CD17" i="48"/>
  <c r="CD17" i="49"/>
  <c r="CD17" i="46"/>
  <c r="CD17" i="44"/>
  <c r="CD17" i="47"/>
  <c r="CD17" i="45"/>
  <c r="CD17" i="42"/>
  <c r="CD17" i="41"/>
  <c r="CD17" i="40"/>
  <c r="CD17" i="43"/>
  <c r="CD17" i="38"/>
  <c r="CD17" i="37"/>
  <c r="CD17" i="36"/>
  <c r="CD17" i="39"/>
  <c r="CD17" i="33"/>
  <c r="CD17" i="32"/>
  <c r="CD17" i="35"/>
  <c r="CD17" i="34"/>
  <c r="CD17" i="31"/>
  <c r="CD17" i="30"/>
  <c r="CD17" i="28"/>
  <c r="CD17" i="26"/>
  <c r="CD17" i="27"/>
  <c r="CD17" i="24"/>
  <c r="CD17" i="25"/>
  <c r="CD17" i="23"/>
  <c r="ED17" i="23" s="1"/>
  <c r="CD17" i="21"/>
  <c r="ED17" i="21" s="1"/>
  <c r="CD17" i="17"/>
  <c r="ED17" i="17" s="1"/>
  <c r="CD17" i="22"/>
  <c r="ED17" i="22" s="1"/>
  <c r="CD17" i="20"/>
  <c r="ED17" i="20" s="1"/>
  <c r="CD17" i="19"/>
  <c r="ED17" i="19" s="1"/>
  <c r="CD17" i="18"/>
  <c r="ED17" i="18" s="1"/>
  <c r="CD17" i="60"/>
  <c r="ED17" i="60" s="1"/>
  <c r="DV9" i="33"/>
  <c r="W9" i="33"/>
  <c r="AI19" i="19"/>
  <c r="AJ28" i="17"/>
  <c r="AD26" i="24"/>
  <c r="EC26" i="24"/>
  <c r="AH20" i="20"/>
  <c r="B27" i="50"/>
  <c r="C27" i="49"/>
  <c r="D27" i="49" s="1"/>
  <c r="E27" i="49" s="1"/>
  <c r="F27" i="49" s="1"/>
  <c r="B10" i="49"/>
  <c r="C10" i="48"/>
  <c r="D10" i="48" s="1"/>
  <c r="E10" i="48" s="1"/>
  <c r="B6" i="50"/>
  <c r="C6" i="49"/>
  <c r="CD22" i="59"/>
  <c r="CD22" i="58"/>
  <c r="CD22" i="57"/>
  <c r="CD22" i="56"/>
  <c r="CD22" i="55"/>
  <c r="CD22" i="54"/>
  <c r="CD22" i="53"/>
  <c r="CD22" i="51"/>
  <c r="CD22" i="52"/>
  <c r="CD22" i="49"/>
  <c r="CD22" i="50"/>
  <c r="CD22" i="48"/>
  <c r="CD22" i="44"/>
  <c r="CD22" i="47"/>
  <c r="CD22" i="45"/>
  <c r="CD22" i="46"/>
  <c r="CD22" i="42"/>
  <c r="CD22" i="40"/>
  <c r="CD22" i="43"/>
  <c r="CD22" i="41"/>
  <c r="CD22" i="36"/>
  <c r="CD22" i="38"/>
  <c r="CD22" i="37"/>
  <c r="CD22" i="39"/>
  <c r="CD22" i="34"/>
  <c r="CD22" i="33"/>
  <c r="CD22" i="35"/>
  <c r="CD22" i="32"/>
  <c r="CD22" i="30"/>
  <c r="CD22" i="28"/>
  <c r="CD22" i="27"/>
  <c r="CD22" i="25"/>
  <c r="CD22" i="23"/>
  <c r="ED22" i="23" s="1"/>
  <c r="CD22" i="31"/>
  <c r="CD22" i="26"/>
  <c r="CD22" i="24"/>
  <c r="CD22" i="17"/>
  <c r="ED22" i="17" s="1"/>
  <c r="CD22" i="21"/>
  <c r="ED22" i="21" s="1"/>
  <c r="CD22" i="20"/>
  <c r="ED22" i="20" s="1"/>
  <c r="CD22" i="19"/>
  <c r="ED22" i="19" s="1"/>
  <c r="CD22" i="18"/>
  <c r="ED22" i="18" s="1"/>
  <c r="CD22" i="22"/>
  <c r="ED22" i="22" s="1"/>
  <c r="CD22" i="60"/>
  <c r="ED22" i="60" s="1"/>
  <c r="R9" i="38"/>
  <c r="DQ9" i="38"/>
  <c r="B22" i="49"/>
  <c r="C22" i="48"/>
  <c r="D22" i="48" s="1"/>
  <c r="E22" i="48" s="1"/>
  <c r="F22" i="48" s="1"/>
  <c r="B18" i="49"/>
  <c r="C18" i="48"/>
  <c r="D18" i="48" s="1"/>
  <c r="E18" i="48" s="1"/>
  <c r="B7" i="49"/>
  <c r="C7" i="48"/>
  <c r="D7" i="48" s="1"/>
  <c r="E7" i="48" s="1"/>
  <c r="B6" i="49"/>
  <c r="C6" i="48"/>
  <c r="D6" i="48" s="1"/>
  <c r="E6" i="48" s="1"/>
  <c r="B5" i="50"/>
  <c r="C5" i="49"/>
  <c r="AC20" i="26"/>
  <c r="EB20" i="26"/>
  <c r="AA22" i="61"/>
  <c r="DS9" i="36"/>
  <c r="T9" i="36"/>
  <c r="AA11" i="28"/>
  <c r="DZ11" i="28"/>
  <c r="AA21" i="61"/>
  <c r="DX15" i="30"/>
  <c r="Y15" i="30"/>
  <c r="AK14" i="17"/>
  <c r="R25" i="37"/>
  <c r="DQ25" i="37"/>
  <c r="AA26" i="61"/>
  <c r="R20" i="37"/>
  <c r="DQ20" i="37"/>
  <c r="W24" i="33"/>
  <c r="DV24" i="33"/>
  <c r="AJ15" i="17"/>
  <c r="DW6" i="31"/>
  <c r="X6" i="31"/>
  <c r="EA12" i="27"/>
  <c r="AB12" i="27"/>
  <c r="T15" i="36"/>
  <c r="DS15" i="36"/>
  <c r="AA18" i="61"/>
  <c r="DP6" i="38"/>
  <c r="Q6" i="38"/>
  <c r="AI27" i="20"/>
  <c r="L27" i="44"/>
  <c r="DK27" i="44"/>
  <c r="AE25" i="23"/>
  <c r="DS25" i="35"/>
  <c r="T25" i="35"/>
  <c r="AG13" i="21"/>
  <c r="DQ28" i="38"/>
  <c r="R28" i="38"/>
  <c r="U14" i="34"/>
  <c r="DT14" i="34"/>
  <c r="DL5" i="42"/>
  <c r="M5" i="42"/>
  <c r="DO13" i="40"/>
  <c r="P13" i="40"/>
  <c r="AE27" i="24"/>
  <c r="AH5" i="19"/>
  <c r="DI26" i="46"/>
  <c r="J26" i="46"/>
  <c r="AF27" i="23"/>
  <c r="AE22" i="23"/>
  <c r="ED26" i="23"/>
  <c r="AE26" i="23"/>
  <c r="DI13" i="46"/>
  <c r="J13" i="46"/>
  <c r="DG6" i="47"/>
  <c r="H6" i="47"/>
  <c r="DY5" i="28"/>
  <c r="Z5" i="28"/>
  <c r="DP24" i="39"/>
  <c r="Q24" i="39"/>
  <c r="DP20" i="38"/>
  <c r="Q20" i="38"/>
  <c r="X23" i="32"/>
  <c r="DW23" i="32"/>
  <c r="DQ27" i="38"/>
  <c r="R27" i="38"/>
  <c r="DP19" i="39"/>
  <c r="Q19" i="39"/>
  <c r="DR7" i="36"/>
  <c r="S7" i="36"/>
  <c r="O23" i="41"/>
  <c r="DN23" i="41"/>
  <c r="DJ25" i="44"/>
  <c r="K25" i="44"/>
  <c r="P27" i="40"/>
  <c r="DO27" i="40"/>
  <c r="Z12" i="30"/>
  <c r="DY12" i="30"/>
  <c r="O5" i="40"/>
  <c r="DN5" i="40"/>
  <c r="DH9" i="47"/>
  <c r="I9" i="47"/>
  <c r="AB25" i="26"/>
  <c r="EA25" i="26"/>
  <c r="AA9" i="61"/>
  <c r="AH11" i="21"/>
  <c r="DO28" i="40"/>
  <c r="P28" i="40"/>
  <c r="S11" i="37"/>
  <c r="DR11" i="37"/>
  <c r="AT4" i="60"/>
  <c r="O12" i="41"/>
  <c r="DN12" i="41"/>
  <c r="AD11" i="25"/>
  <c r="EC11" i="25"/>
  <c r="AB7" i="26"/>
  <c r="EA7" i="26"/>
  <c r="AA28" i="61"/>
  <c r="DT20" i="34"/>
  <c r="U20" i="34"/>
  <c r="AI23" i="18"/>
  <c r="T6" i="35"/>
  <c r="DS6" i="35"/>
  <c r="DK10" i="43"/>
  <c r="L10" i="43"/>
  <c r="EB5" i="25"/>
  <c r="AC5" i="25"/>
  <c r="K10" i="44"/>
  <c r="DJ10" i="44"/>
  <c r="AA13" i="61"/>
  <c r="AH6" i="18"/>
  <c r="DL28" i="42"/>
  <c r="M28" i="42"/>
  <c r="I17" i="47"/>
  <c r="DH17" i="47"/>
  <c r="EC20" i="24"/>
  <c r="AD20" i="24"/>
  <c r="DO9" i="40"/>
  <c r="P9" i="40"/>
  <c r="DK18" i="42"/>
  <c r="L18" i="42"/>
  <c r="S22" i="36"/>
  <c r="DR22" i="36"/>
  <c r="X14" i="32"/>
  <c r="DW14" i="32"/>
  <c r="AJ7" i="18"/>
  <c r="AG12" i="22"/>
  <c r="AC15" i="25"/>
  <c r="EB15" i="25"/>
  <c r="ED17" i="24"/>
  <c r="AE17" i="24"/>
  <c r="DJ13" i="45"/>
  <c r="K13" i="45"/>
  <c r="AJ23" i="19"/>
  <c r="AF25" i="22"/>
  <c r="CC4" i="59"/>
  <c r="CC4" i="58"/>
  <c r="CC4" i="57"/>
  <c r="CC4" i="56"/>
  <c r="CC4" i="55"/>
  <c r="CC4" i="54"/>
  <c r="CC4" i="52"/>
  <c r="CC4" i="53"/>
  <c r="CC4" i="51"/>
  <c r="CC4" i="50"/>
  <c r="CC4" i="49"/>
  <c r="CC4" i="48"/>
  <c r="CC4" i="47"/>
  <c r="CC4" i="46"/>
  <c r="CC4" i="45"/>
  <c r="CC4" i="44"/>
  <c r="CC4" i="40"/>
  <c r="CC4" i="42"/>
  <c r="CC4" i="43"/>
  <c r="CC4" i="41"/>
  <c r="CC4" i="39"/>
  <c r="CC4" i="38"/>
  <c r="CC4" i="37"/>
  <c r="CC4" i="35"/>
  <c r="CC4" i="33"/>
  <c r="CC4" i="36"/>
  <c r="CC4" i="34"/>
  <c r="CC4" i="28"/>
  <c r="CC4" i="27"/>
  <c r="CC4" i="32"/>
  <c r="CC4" i="30"/>
  <c r="CC4" i="25"/>
  <c r="CC4" i="24"/>
  <c r="CC4" i="31"/>
  <c r="CC4" i="26"/>
  <c r="CC4" i="20"/>
  <c r="EC4" i="20" s="1"/>
  <c r="EC29" i="20" s="1"/>
  <c r="CC4" i="19"/>
  <c r="EC4" i="19" s="1"/>
  <c r="EC29" i="19" s="1"/>
  <c r="CC4" i="18"/>
  <c r="EC4" i="18" s="1"/>
  <c r="EC29" i="18" s="1"/>
  <c r="CC4" i="17"/>
  <c r="EC4" i="17" s="1"/>
  <c r="EC29" i="17" s="1"/>
  <c r="CC4" i="22"/>
  <c r="EC4" i="22" s="1"/>
  <c r="EC29" i="22" s="1"/>
  <c r="CC4" i="23"/>
  <c r="CC4" i="21"/>
  <c r="EC4" i="21" s="1"/>
  <c r="EC29" i="21" s="1"/>
  <c r="CC4" i="60"/>
  <c r="EC4" i="60" s="1"/>
  <c r="EC29" i="60" s="1"/>
  <c r="H15" i="48"/>
  <c r="DG15" i="48"/>
  <c r="AK24" i="17"/>
  <c r="DG25" i="47"/>
  <c r="H25" i="47"/>
  <c r="DU8" i="34"/>
  <c r="V8" i="34"/>
  <c r="AH24" i="21"/>
  <c r="AI25" i="19"/>
  <c r="AI16" i="19"/>
  <c r="DP14" i="38"/>
  <c r="Q14" i="38"/>
  <c r="AC26" i="26"/>
  <c r="EB26" i="26"/>
  <c r="AF19" i="23"/>
  <c r="AG25" i="21"/>
  <c r="AJ12" i="19"/>
  <c r="EB25" i="25"/>
  <c r="AC25" i="25"/>
  <c r="AI11" i="20"/>
  <c r="EA7" i="27"/>
  <c r="AB7" i="27"/>
  <c r="Z22" i="28"/>
  <c r="DY22" i="28"/>
  <c r="DT17" i="35"/>
  <c r="U17" i="35"/>
  <c r="L19" i="44"/>
  <c r="DK19" i="44"/>
  <c r="Z27" i="30"/>
  <c r="DY27" i="30"/>
  <c r="DU28" i="34"/>
  <c r="V28" i="34"/>
  <c r="DT21" i="34"/>
  <c r="U21" i="34"/>
  <c r="AD27" i="25"/>
  <c r="EC27" i="25"/>
  <c r="AF18" i="22"/>
  <c r="AI24" i="20"/>
  <c r="DP13" i="38"/>
  <c r="Q13" i="38"/>
  <c r="AI11" i="18"/>
  <c r="AF9" i="23"/>
  <c r="CD25" i="59"/>
  <c r="CD25" i="58"/>
  <c r="CD25" i="57"/>
  <c r="CD25" i="56"/>
  <c r="CD25" i="55"/>
  <c r="CD25" i="53"/>
  <c r="CD25" i="54"/>
  <c r="CD25" i="52"/>
  <c r="CD25" i="51"/>
  <c r="CD25" i="49"/>
  <c r="CD25" i="50"/>
  <c r="CD25" i="48"/>
  <c r="CD25" i="47"/>
  <c r="CD25" i="45"/>
  <c r="CD25" i="46"/>
  <c r="CD25" i="44"/>
  <c r="CD25" i="43"/>
  <c r="CD25" i="41"/>
  <c r="CD25" i="42"/>
  <c r="CD25" i="40"/>
  <c r="CD25" i="37"/>
  <c r="CD25" i="36"/>
  <c r="CD25" i="39"/>
  <c r="CD25" i="38"/>
  <c r="CD25" i="35"/>
  <c r="CD25" i="32"/>
  <c r="CD25" i="33"/>
  <c r="CD25" i="34"/>
  <c r="CD25" i="31"/>
  <c r="CD25" i="27"/>
  <c r="CD25" i="26"/>
  <c r="CD25" i="23"/>
  <c r="ED25" i="23" s="1"/>
  <c r="CD25" i="30"/>
  <c r="CD25" i="25"/>
  <c r="CD25" i="24"/>
  <c r="CD25" i="28"/>
  <c r="CD25" i="21"/>
  <c r="ED25" i="21" s="1"/>
  <c r="CD25" i="20"/>
  <c r="ED25" i="20" s="1"/>
  <c r="CD25" i="19"/>
  <c r="ED25" i="19" s="1"/>
  <c r="CD25" i="17"/>
  <c r="ED25" i="17" s="1"/>
  <c r="CD25" i="22"/>
  <c r="ED25" i="22" s="1"/>
  <c r="CD25" i="18"/>
  <c r="ED25" i="18" s="1"/>
  <c r="CD25" i="60"/>
  <c r="ED25" i="60" s="1"/>
  <c r="AJ9" i="17"/>
  <c r="DX12" i="31"/>
  <c r="Y12" i="31"/>
  <c r="DO15" i="40"/>
  <c r="P15" i="40"/>
  <c r="AH5" i="18"/>
  <c r="Y11" i="31"/>
  <c r="DX11" i="31"/>
  <c r="Q5" i="38"/>
  <c r="DP5" i="38"/>
  <c r="S18" i="36"/>
  <c r="DR18" i="36"/>
  <c r="I9" i="46"/>
  <c r="DH9" i="46"/>
  <c r="AK25" i="17"/>
  <c r="O6" i="40"/>
  <c r="DN6" i="40"/>
  <c r="EC30" i="22"/>
  <c r="R26" i="38"/>
  <c r="DQ26" i="38"/>
  <c r="DY26" i="30"/>
  <c r="Z26" i="30"/>
  <c r="AH23" i="21"/>
  <c r="N8" i="42"/>
  <c r="DM8" i="42"/>
  <c r="AF9" i="22"/>
  <c r="Z15" i="28"/>
  <c r="DY15" i="28"/>
  <c r="AJ8" i="17"/>
  <c r="AP18" i="60"/>
  <c r="AQ15" i="60"/>
  <c r="Q22" i="38"/>
  <c r="DP22" i="38"/>
  <c r="AU6" i="60"/>
  <c r="AP22" i="60"/>
  <c r="AH7" i="20"/>
  <c r="DS23" i="36"/>
  <c r="T23" i="36"/>
  <c r="AI8" i="20"/>
  <c r="AB11" i="26"/>
  <c r="EA11" i="26"/>
  <c r="AH21" i="20"/>
  <c r="DU9" i="34"/>
  <c r="V9" i="34"/>
  <c r="DM27" i="42"/>
  <c r="N27" i="42"/>
  <c r="M13" i="43"/>
  <c r="DL13" i="43"/>
  <c r="AA12" i="61"/>
  <c r="EC30" i="20"/>
  <c r="AP25" i="60"/>
  <c r="Y29" i="26"/>
  <c r="Z4" i="26"/>
  <c r="DY4" i="26"/>
  <c r="DY29" i="26" s="1"/>
  <c r="AA18" i="27"/>
  <c r="DZ18" i="27"/>
  <c r="L7" i="43"/>
  <c r="DK7" i="43"/>
  <c r="AC22" i="25"/>
  <c r="EB22" i="25"/>
  <c r="P14" i="40"/>
  <c r="DO14" i="40"/>
  <c r="AJ26" i="17"/>
  <c r="M4" i="40"/>
  <c r="L29" i="40"/>
  <c r="DL4" i="40"/>
  <c r="DL29" i="40" s="1"/>
  <c r="AH19" i="20"/>
  <c r="AI22" i="18"/>
  <c r="X5" i="31"/>
  <c r="DW5" i="31"/>
  <c r="AH25" i="20"/>
  <c r="AJ18" i="17"/>
  <c r="AF7" i="22"/>
  <c r="AI13" i="18"/>
  <c r="AD9" i="25"/>
  <c r="EC9" i="25"/>
  <c r="DN5" i="41"/>
  <c r="O5" i="41"/>
  <c r="DW15" i="32"/>
  <c r="X15" i="32"/>
  <c r="DR23" i="37"/>
  <c r="S23" i="37"/>
  <c r="DW9" i="32"/>
  <c r="X9" i="32"/>
  <c r="M15" i="42"/>
  <c r="DL15" i="42"/>
  <c r="AQ8" i="60"/>
  <c r="DT13" i="35"/>
  <c r="U13" i="35"/>
  <c r="J19" i="46"/>
  <c r="DI19" i="46"/>
  <c r="AF28" i="23"/>
  <c r="H10" i="47"/>
  <c r="DG10" i="47"/>
  <c r="AC21" i="25"/>
  <c r="EB21" i="25"/>
  <c r="AI6" i="19"/>
  <c r="DN10" i="40"/>
  <c r="O10" i="40"/>
  <c r="EA22" i="26"/>
  <c r="AB22" i="26"/>
  <c r="AH14" i="20"/>
  <c r="AJ28" i="19"/>
  <c r="AA17" i="61"/>
  <c r="EC23" i="25"/>
  <c r="AD23" i="25"/>
  <c r="AI15" i="18"/>
  <c r="Q18" i="38"/>
  <c r="DP18" i="38"/>
  <c r="G25" i="48"/>
  <c r="DF25" i="48"/>
  <c r="E48" i="1"/>
  <c r="D39" i="6"/>
  <c r="AF29" i="16"/>
  <c r="AN17" i="10"/>
  <c r="AN17" i="15"/>
  <c r="AN16" i="9"/>
  <c r="AN14" i="9"/>
  <c r="AN13" i="9"/>
  <c r="AN15" i="9"/>
  <c r="AO7" i="9"/>
  <c r="AO12" i="9" s="1"/>
  <c r="AM17" i="9"/>
  <c r="AO13" i="15"/>
  <c r="AO15" i="15"/>
  <c r="AO14" i="15"/>
  <c r="AO16" i="15"/>
  <c r="AQ14" i="13"/>
  <c r="AP7" i="15"/>
  <c r="AP12" i="15" s="1"/>
  <c r="AP7" i="10"/>
  <c r="AP12" i="10" s="1"/>
  <c r="AQ13" i="13"/>
  <c r="AO14" i="10"/>
  <c r="AO16" i="10"/>
  <c r="AO15" i="10"/>
  <c r="AO13" i="10"/>
  <c r="AN22" i="6"/>
  <c r="AI33" i="13"/>
  <c r="AI31" i="13"/>
  <c r="AI34" i="13"/>
  <c r="AI32" i="13"/>
  <c r="AI45" i="11"/>
  <c r="AI15" i="16" s="1"/>
  <c r="AI44" i="11"/>
  <c r="AI20" i="16" s="1"/>
  <c r="AI43" i="11"/>
  <c r="AI14" i="16" s="1"/>
  <c r="AI40" i="11"/>
  <c r="AI46" i="11"/>
  <c r="AI21" i="16" s="1"/>
  <c r="AI41" i="11"/>
  <c r="AI13" i="16" s="1"/>
  <c r="AI42" i="11"/>
  <c r="AI19" i="16" s="1"/>
  <c r="AH45" i="11"/>
  <c r="AH15" i="16" s="1"/>
  <c r="AH46" i="11"/>
  <c r="AH21" i="16" s="1"/>
  <c r="AH41" i="11"/>
  <c r="AH13" i="16" s="1"/>
  <c r="AH40" i="11"/>
  <c r="AH42" i="11"/>
  <c r="AH19" i="16" s="1"/>
  <c r="AH44" i="11"/>
  <c r="AH20" i="16" s="1"/>
  <c r="AH43" i="11"/>
  <c r="AH14" i="16" s="1"/>
  <c r="AH35" i="13"/>
  <c r="AH10" i="16"/>
  <c r="AH35" i="4"/>
  <c r="AG34" i="9"/>
  <c r="AG4" i="16"/>
  <c r="AI32" i="12"/>
  <c r="AI23" i="16" s="1"/>
  <c r="AI33" i="12"/>
  <c r="AI24" i="16" s="1"/>
  <c r="AI34" i="12"/>
  <c r="AI31" i="12"/>
  <c r="AI31" i="15"/>
  <c r="AI33" i="15"/>
  <c r="AI27" i="16" s="1"/>
  <c r="AI32" i="15"/>
  <c r="AI26" i="16" s="1"/>
  <c r="AI34" i="15"/>
  <c r="AI28" i="16" s="1"/>
  <c r="AH25" i="16"/>
  <c r="AH35" i="15"/>
  <c r="AH34" i="9"/>
  <c r="AH4" i="16"/>
  <c r="AI32" i="4"/>
  <c r="AI33" i="4"/>
  <c r="AI11" i="16" s="1"/>
  <c r="AI34" i="4"/>
  <c r="AI12" i="16" s="1"/>
  <c r="AI31" i="4"/>
  <c r="AH31" i="10"/>
  <c r="AH34" i="10"/>
  <c r="AH9" i="16" s="1"/>
  <c r="AH32" i="10"/>
  <c r="AH8" i="16" s="1"/>
  <c r="AH33" i="10"/>
  <c r="AH17" i="16" s="1"/>
  <c r="AH22" i="16"/>
  <c r="AH35" i="12"/>
  <c r="AP17" i="4"/>
  <c r="AQ16" i="4"/>
  <c r="AQ14" i="4"/>
  <c r="AR7" i="4"/>
  <c r="AR12" i="4" s="1"/>
  <c r="AR13" i="4" s="1"/>
  <c r="AQ15" i="4"/>
  <c r="AQ13" i="4"/>
  <c r="AR7" i="13"/>
  <c r="AR12" i="13" s="1"/>
  <c r="AR15" i="13" s="1"/>
  <c r="AP17" i="13"/>
  <c r="AQ16" i="13"/>
  <c r="AP17" i="12"/>
  <c r="AQ14" i="12"/>
  <c r="AR7" i="12"/>
  <c r="AR12" i="12" s="1"/>
  <c r="AR15" i="12" s="1"/>
  <c r="AQ16" i="12"/>
  <c r="AQ13" i="12"/>
  <c r="AP23" i="11"/>
  <c r="AQ17" i="11"/>
  <c r="AQ20" i="11"/>
  <c r="AQ21" i="11"/>
  <c r="AQ22" i="11"/>
  <c r="AR15" i="11"/>
  <c r="AQ16" i="11"/>
  <c r="AQ18" i="11"/>
  <c r="AQ19" i="11"/>
  <c r="AN10" i="6"/>
  <c r="AL22" i="5"/>
  <c r="AO16" i="6"/>
  <c r="AO4" i="6" s="1"/>
  <c r="AO3" i="6"/>
  <c r="AM21" i="5"/>
  <c r="AP21" i="6" s="1"/>
  <c r="AP9" i="6" s="1"/>
  <c r="AM19" i="5"/>
  <c r="AP19" i="6" s="1"/>
  <c r="AP7" i="6" s="1"/>
  <c r="AM16" i="5"/>
  <c r="AP16" i="6" s="1"/>
  <c r="AP4" i="6" s="1"/>
  <c r="AM20" i="5"/>
  <c r="AP20" i="6" s="1"/>
  <c r="AP8" i="6" s="1"/>
  <c r="AM18" i="5"/>
  <c r="AP18" i="6" s="1"/>
  <c r="AP6" i="6" s="1"/>
  <c r="AM17" i="5"/>
  <c r="AP17" i="6" s="1"/>
  <c r="AP5" i="6" s="1"/>
  <c r="AM15" i="5"/>
  <c r="AP15" i="6" s="1"/>
  <c r="AN10" i="5"/>
  <c r="AN14" i="5" s="1"/>
  <c r="AQ14" i="6" s="1"/>
  <c r="C50" i="1"/>
  <c r="C41" i="6" s="1"/>
  <c r="D49" i="1"/>
  <c r="DV30" i="30" l="1"/>
  <c r="AA5" i="78"/>
  <c r="G28" i="49"/>
  <c r="DF28" i="49"/>
  <c r="DF16" i="48"/>
  <c r="G16" i="48"/>
  <c r="DF27" i="49"/>
  <c r="G27" i="49"/>
  <c r="DF22" i="48"/>
  <c r="G22" i="48"/>
  <c r="S14" i="36"/>
  <c r="DR14" i="36"/>
  <c r="DU26" i="32"/>
  <c r="V26" i="32"/>
  <c r="N16" i="40"/>
  <c r="DM16" i="40"/>
  <c r="L12" i="43"/>
  <c r="DK12" i="43"/>
  <c r="DO16" i="38"/>
  <c r="DO30" i="38" s="1"/>
  <c r="P16" i="38"/>
  <c r="DM25" i="40"/>
  <c r="N25" i="40"/>
  <c r="X22" i="30"/>
  <c r="DW22" i="30"/>
  <c r="U26" i="33"/>
  <c r="DT26" i="33"/>
  <c r="J15" i="45"/>
  <c r="DI15" i="45"/>
  <c r="O25" i="39"/>
  <c r="DN25" i="39"/>
  <c r="DP10" i="37"/>
  <c r="Q10" i="37"/>
  <c r="AA17" i="26"/>
  <c r="DZ17" i="26"/>
  <c r="DI16" i="44"/>
  <c r="J16" i="44"/>
  <c r="AH4" i="17"/>
  <c r="AG29" i="17"/>
  <c r="DX8" i="30"/>
  <c r="Y8" i="30"/>
  <c r="K6" i="43"/>
  <c r="DJ6" i="43"/>
  <c r="R9" i="37"/>
  <c r="DQ9" i="37"/>
  <c r="DN7" i="39"/>
  <c r="O7" i="39"/>
  <c r="I14" i="46"/>
  <c r="DH14" i="46"/>
  <c r="V16" i="32"/>
  <c r="DU16" i="32"/>
  <c r="DU30" i="32" s="1"/>
  <c r="DH25" i="45"/>
  <c r="I25" i="45"/>
  <c r="R25" i="36"/>
  <c r="DQ25" i="36"/>
  <c r="AN7" i="60"/>
  <c r="AM29" i="60"/>
  <c r="G22" i="47"/>
  <c r="G23" i="48"/>
  <c r="I10" i="45"/>
  <c r="DH10" i="45"/>
  <c r="DS26" i="35"/>
  <c r="T26" i="35"/>
  <c r="T19" i="35"/>
  <c r="DS19" i="35"/>
  <c r="Z25" i="27"/>
  <c r="DY25" i="27"/>
  <c r="DY30" i="27" s="1"/>
  <c r="H29" i="43"/>
  <c r="I4" i="43"/>
  <c r="DH4" i="43"/>
  <c r="DH29" i="43" s="1"/>
  <c r="DT17" i="34"/>
  <c r="U17" i="34"/>
  <c r="DV8" i="32"/>
  <c r="W8" i="32"/>
  <c r="DH20" i="46"/>
  <c r="I20" i="46"/>
  <c r="I18" i="45"/>
  <c r="DH18" i="45"/>
  <c r="G7" i="47"/>
  <c r="H25" i="46"/>
  <c r="DG25" i="46"/>
  <c r="DJ16" i="42"/>
  <c r="DJ30" i="42" s="1"/>
  <c r="K16" i="42"/>
  <c r="J29" i="42"/>
  <c r="Z10" i="27"/>
  <c r="DY10" i="27"/>
  <c r="U14" i="33"/>
  <c r="DT14" i="33"/>
  <c r="EA4" i="23"/>
  <c r="EA29" i="23" s="1"/>
  <c r="AB4" i="23"/>
  <c r="AA29" i="23"/>
  <c r="N6" i="41"/>
  <c r="DM6" i="41"/>
  <c r="M7" i="41"/>
  <c r="DL7" i="41"/>
  <c r="X26" i="31"/>
  <c r="DW26" i="31"/>
  <c r="DW6" i="30"/>
  <c r="X6" i="30"/>
  <c r="DH28" i="46"/>
  <c r="I28" i="46"/>
  <c r="H17" i="46"/>
  <c r="DG17" i="46"/>
  <c r="M11" i="42"/>
  <c r="DL11" i="42"/>
  <c r="G16" i="47"/>
  <c r="H8" i="47"/>
  <c r="DG8" i="47"/>
  <c r="DW16" i="30"/>
  <c r="X16" i="30"/>
  <c r="AE29" i="19"/>
  <c r="AF4" i="19"/>
  <c r="DL30" i="40"/>
  <c r="DO20" i="39"/>
  <c r="P20" i="39"/>
  <c r="AB16" i="25"/>
  <c r="EA16" i="25"/>
  <c r="EA30" i="25" s="1"/>
  <c r="DT24" i="34"/>
  <c r="U24" i="34"/>
  <c r="DL13" i="42"/>
  <c r="M13" i="42"/>
  <c r="DS9" i="35"/>
  <c r="T9" i="35"/>
  <c r="H16" i="46"/>
  <c r="DG16" i="46"/>
  <c r="DP4" i="35"/>
  <c r="DP29" i="35" s="1"/>
  <c r="P29" i="35"/>
  <c r="Q4" i="35"/>
  <c r="DZ14" i="27"/>
  <c r="AA14" i="27"/>
  <c r="O29" i="37"/>
  <c r="P18" i="37"/>
  <c r="DO18" i="37"/>
  <c r="DO30" i="37" s="1"/>
  <c r="M12" i="42"/>
  <c r="DL12" i="42"/>
  <c r="O18" i="39"/>
  <c r="DN18" i="39"/>
  <c r="DN30" i="39" s="1"/>
  <c r="X7" i="30"/>
  <c r="DW7" i="30"/>
  <c r="P14" i="39"/>
  <c r="DO14" i="39"/>
  <c r="M10" i="41"/>
  <c r="DL10" i="41"/>
  <c r="DK15" i="43"/>
  <c r="L15" i="43"/>
  <c r="F10" i="48"/>
  <c r="DF10" i="48" s="1"/>
  <c r="G12" i="48"/>
  <c r="H14" i="47"/>
  <c r="DG14" i="47"/>
  <c r="DY30" i="26"/>
  <c r="DS18" i="33"/>
  <c r="DS30" i="33" s="1"/>
  <c r="T18" i="33"/>
  <c r="H28" i="47"/>
  <c r="DG28" i="47"/>
  <c r="U16" i="33"/>
  <c r="DT16" i="33"/>
  <c r="U21" i="33"/>
  <c r="DT21" i="33"/>
  <c r="DH5" i="44"/>
  <c r="I5" i="44"/>
  <c r="EB13" i="24"/>
  <c r="AC13" i="24"/>
  <c r="J17" i="43"/>
  <c r="DI17" i="43"/>
  <c r="DI30" i="43" s="1"/>
  <c r="DX20" i="28"/>
  <c r="Y20" i="28"/>
  <c r="H24" i="47"/>
  <c r="DG24" i="47"/>
  <c r="DO15" i="39"/>
  <c r="P15" i="39"/>
  <c r="EB12" i="25"/>
  <c r="AC12" i="25"/>
  <c r="DS5" i="33"/>
  <c r="T5" i="33"/>
  <c r="Y25" i="28"/>
  <c r="DX25" i="28"/>
  <c r="M16" i="41"/>
  <c r="DL16" i="41"/>
  <c r="Z23" i="28"/>
  <c r="DY23" i="28"/>
  <c r="AC15" i="24"/>
  <c r="EB15" i="24"/>
  <c r="Z9" i="27"/>
  <c r="DY9" i="27"/>
  <c r="AA20" i="27"/>
  <c r="DZ20" i="27"/>
  <c r="T29" i="31"/>
  <c r="DT4" i="31"/>
  <c r="DT29" i="31" s="1"/>
  <c r="U4" i="31"/>
  <c r="DX11" i="30"/>
  <c r="Y11" i="30"/>
  <c r="U25" i="33"/>
  <c r="DT25" i="33"/>
  <c r="G14" i="48"/>
  <c r="DF30" i="47"/>
  <c r="DW30" i="30"/>
  <c r="G12" i="49"/>
  <c r="V23" i="33"/>
  <c r="DU23" i="33"/>
  <c r="S4" i="34"/>
  <c r="R29" i="34"/>
  <c r="DR4" i="34"/>
  <c r="DR29" i="34" s="1"/>
  <c r="DP19" i="37"/>
  <c r="Q19" i="37"/>
  <c r="DZ26" i="27"/>
  <c r="AA26" i="27"/>
  <c r="U10" i="33"/>
  <c r="DT10" i="33"/>
  <c r="R16" i="36"/>
  <c r="DQ16" i="36"/>
  <c r="DQ30" i="36" s="1"/>
  <c r="I17" i="44"/>
  <c r="DH17" i="44"/>
  <c r="DH30" i="44" s="1"/>
  <c r="AA19" i="27"/>
  <c r="DZ19" i="27"/>
  <c r="X4" i="27"/>
  <c r="DW4" i="27"/>
  <c r="DW29" i="27" s="1"/>
  <c r="W29" i="27"/>
  <c r="DS6" i="34"/>
  <c r="T6" i="34"/>
  <c r="Z17" i="28"/>
  <c r="DY17" i="28"/>
  <c r="I12" i="46"/>
  <c r="DH12" i="46"/>
  <c r="N11" i="40"/>
  <c r="DM11" i="40"/>
  <c r="DR12" i="36"/>
  <c r="S12" i="36"/>
  <c r="U6" i="33"/>
  <c r="DT6" i="33"/>
  <c r="R26" i="37"/>
  <c r="DQ26" i="37"/>
  <c r="F18" i="48"/>
  <c r="DF18" i="48" s="1"/>
  <c r="H15" i="47"/>
  <c r="DG15" i="47"/>
  <c r="J23" i="45"/>
  <c r="DI23" i="45"/>
  <c r="T23" i="35"/>
  <c r="DS23" i="35"/>
  <c r="DX19" i="28"/>
  <c r="DX30" i="28" s="1"/>
  <c r="Y19" i="28"/>
  <c r="X10" i="30"/>
  <c r="DW10" i="30"/>
  <c r="DM30" i="39"/>
  <c r="DW20" i="31"/>
  <c r="X20" i="31"/>
  <c r="DK11" i="43"/>
  <c r="L11" i="43"/>
  <c r="M17" i="42"/>
  <c r="DL17" i="42"/>
  <c r="AB6" i="25"/>
  <c r="EA6" i="25"/>
  <c r="F5" i="48"/>
  <c r="DF5" i="48" s="1"/>
  <c r="H19" i="47"/>
  <c r="DG19" i="47"/>
  <c r="J20" i="45"/>
  <c r="DI20" i="45"/>
  <c r="DU27" i="33"/>
  <c r="V27" i="33"/>
  <c r="O20" i="40"/>
  <c r="DN20" i="40"/>
  <c r="DZ16" i="26"/>
  <c r="AA16" i="26"/>
  <c r="EB26" i="25"/>
  <c r="AC26" i="25"/>
  <c r="AC25" i="24"/>
  <c r="EB25" i="24"/>
  <c r="DN8" i="40"/>
  <c r="O8" i="40"/>
  <c r="S29" i="33"/>
  <c r="T4" i="33"/>
  <c r="DS4" i="33"/>
  <c r="DS29" i="33" s="1"/>
  <c r="EB21" i="24"/>
  <c r="AC21" i="24"/>
  <c r="K5" i="43"/>
  <c r="DJ5" i="43"/>
  <c r="DH8" i="45"/>
  <c r="I8" i="45"/>
  <c r="DU17" i="33"/>
  <c r="V17" i="33"/>
  <c r="DM4" i="38"/>
  <c r="DM29" i="38" s="1"/>
  <c r="M29" i="38"/>
  <c r="N4" i="38"/>
  <c r="DL14" i="41"/>
  <c r="M14" i="41"/>
  <c r="EA23" i="26"/>
  <c r="AB23" i="26"/>
  <c r="M19" i="41"/>
  <c r="DL19" i="41"/>
  <c r="W25" i="31"/>
  <c r="DV25" i="31"/>
  <c r="DV30" i="31" s="1"/>
  <c r="Z24" i="28"/>
  <c r="DY24" i="28"/>
  <c r="H26" i="47"/>
  <c r="DG26" i="47"/>
  <c r="DG30" i="45"/>
  <c r="O5" i="39"/>
  <c r="DN5" i="39"/>
  <c r="T14" i="35"/>
  <c r="DS14" i="35"/>
  <c r="DW17" i="31"/>
  <c r="X17" i="31"/>
  <c r="EA19" i="26"/>
  <c r="AB19" i="26"/>
  <c r="W28" i="32"/>
  <c r="DV28" i="32"/>
  <c r="DW19" i="31"/>
  <c r="X19" i="31"/>
  <c r="F6" i="48"/>
  <c r="DF6" i="48" s="1"/>
  <c r="F7" i="48"/>
  <c r="DF7" i="48" s="1"/>
  <c r="DH29" i="44"/>
  <c r="G26" i="48"/>
  <c r="F26" i="48"/>
  <c r="DF26" i="48" s="1"/>
  <c r="F4" i="46"/>
  <c r="G4" i="46" s="1"/>
  <c r="U15" i="33"/>
  <c r="DT15" i="33"/>
  <c r="DJ25" i="43"/>
  <c r="K25" i="43"/>
  <c r="DN23" i="40"/>
  <c r="O23" i="40"/>
  <c r="M13" i="41"/>
  <c r="DL13" i="41"/>
  <c r="DL29" i="41" s="1"/>
  <c r="K24" i="44"/>
  <c r="DJ24" i="44"/>
  <c r="Y25" i="30"/>
  <c r="DX25" i="30"/>
  <c r="DT13" i="33"/>
  <c r="U13" i="33"/>
  <c r="F23" i="49"/>
  <c r="DF23" i="49" s="1"/>
  <c r="G29" i="45"/>
  <c r="H7" i="45"/>
  <c r="DG7" i="45"/>
  <c r="DG29" i="45" s="1"/>
  <c r="H22" i="46"/>
  <c r="DG22" i="46"/>
  <c r="DO21" i="39"/>
  <c r="P21" i="39"/>
  <c r="X15" i="31"/>
  <c r="DW15" i="31"/>
  <c r="DL23" i="42"/>
  <c r="M23" i="42"/>
  <c r="EB14" i="24"/>
  <c r="AC14" i="24"/>
  <c r="DT30" i="32"/>
  <c r="G13" i="48"/>
  <c r="DR18" i="35"/>
  <c r="DR30" i="35" s="1"/>
  <c r="S18" i="35"/>
  <c r="P26" i="39"/>
  <c r="DO26" i="39"/>
  <c r="DV24" i="32"/>
  <c r="W24" i="32"/>
  <c r="DH15" i="46"/>
  <c r="I15" i="46"/>
  <c r="M20" i="41"/>
  <c r="DL20" i="41"/>
  <c r="AC19" i="24"/>
  <c r="EB19" i="24"/>
  <c r="DS24" i="35"/>
  <c r="T24" i="35"/>
  <c r="EB22" i="24"/>
  <c r="AC22" i="24"/>
  <c r="M24" i="42"/>
  <c r="DL24" i="42"/>
  <c r="U5" i="32"/>
  <c r="DT5" i="32"/>
  <c r="DT29" i="32" s="1"/>
  <c r="T29" i="32"/>
  <c r="DZ18" i="26"/>
  <c r="AA18" i="26"/>
  <c r="AB28" i="26"/>
  <c r="EA28" i="26"/>
  <c r="G8" i="48"/>
  <c r="F24" i="49"/>
  <c r="DF24" i="49" s="1"/>
  <c r="Y7" i="28"/>
  <c r="DX7" i="28"/>
  <c r="X24" i="31"/>
  <c r="DW24" i="31"/>
  <c r="DH17" i="45"/>
  <c r="DH30" i="45" s="1"/>
  <c r="I17" i="45"/>
  <c r="S11" i="36"/>
  <c r="DR11" i="36"/>
  <c r="X5" i="30"/>
  <c r="DW5" i="30"/>
  <c r="S27" i="36"/>
  <c r="DR27" i="36"/>
  <c r="Y29" i="25"/>
  <c r="Z4" i="25"/>
  <c r="DY4" i="25"/>
  <c r="DY29" i="25" s="1"/>
  <c r="F11" i="49"/>
  <c r="DF11" i="49" s="1"/>
  <c r="G27" i="48"/>
  <c r="DP29" i="37"/>
  <c r="ED30" i="60"/>
  <c r="ED30" i="23"/>
  <c r="B24" i="51"/>
  <c r="C24" i="50"/>
  <c r="D24" i="50" s="1"/>
  <c r="E24" i="50" s="1"/>
  <c r="F24" i="50" s="1"/>
  <c r="DF24" i="50" s="1"/>
  <c r="B21" i="50"/>
  <c r="C21" i="49"/>
  <c r="D21" i="49" s="1"/>
  <c r="E21" i="49" s="1"/>
  <c r="W9" i="34"/>
  <c r="DV9" i="34"/>
  <c r="AI7" i="20"/>
  <c r="AG18" i="22"/>
  <c r="AD26" i="26"/>
  <c r="EC26" i="26"/>
  <c r="AK23" i="19"/>
  <c r="DU20" i="34"/>
  <c r="V20" i="34"/>
  <c r="EB25" i="26"/>
  <c r="AC25" i="26"/>
  <c r="AF25" i="23"/>
  <c r="AB26" i="61"/>
  <c r="AK28" i="17"/>
  <c r="DW9" i="33"/>
  <c r="X9" i="33"/>
  <c r="AG13" i="23"/>
  <c r="R4" i="37"/>
  <c r="DQ4" i="37"/>
  <c r="AJ26" i="18"/>
  <c r="DM14" i="43"/>
  <c r="N14" i="43"/>
  <c r="AF6" i="23"/>
  <c r="AH15" i="22"/>
  <c r="DP6" i="39"/>
  <c r="Q6" i="39"/>
  <c r="DO28" i="41"/>
  <c r="P28" i="41"/>
  <c r="AF28" i="24"/>
  <c r="L12" i="45"/>
  <c r="DK12" i="45"/>
  <c r="DH24" i="48"/>
  <c r="I24" i="48"/>
  <c r="AR26" i="60"/>
  <c r="DL9" i="43"/>
  <c r="M9" i="43"/>
  <c r="AR24" i="60"/>
  <c r="AJ14" i="19"/>
  <c r="DY23" i="31"/>
  <c r="Z23" i="31"/>
  <c r="Q24" i="40"/>
  <c r="DP24" i="40"/>
  <c r="AJ9" i="18"/>
  <c r="AF23" i="24"/>
  <c r="AB27" i="61"/>
  <c r="DT17" i="36"/>
  <c r="U17" i="36"/>
  <c r="DX22" i="31"/>
  <c r="Y22" i="31"/>
  <c r="DI5" i="45"/>
  <c r="J5" i="45"/>
  <c r="AC23" i="27"/>
  <c r="EB23" i="27"/>
  <c r="DR21" i="37"/>
  <c r="S21" i="37"/>
  <c r="AG14" i="23"/>
  <c r="AC15" i="27"/>
  <c r="EB15" i="27"/>
  <c r="AJ10" i="18"/>
  <c r="AI6" i="20"/>
  <c r="M20" i="44"/>
  <c r="DL20" i="44"/>
  <c r="AG24" i="23"/>
  <c r="AH18" i="20"/>
  <c r="J18" i="46"/>
  <c r="DI18" i="46"/>
  <c r="AH13" i="22"/>
  <c r="T8" i="37"/>
  <c r="DS8" i="37"/>
  <c r="AG17" i="23"/>
  <c r="K22" i="45"/>
  <c r="DJ22" i="45"/>
  <c r="AJ8" i="18"/>
  <c r="EA6" i="27"/>
  <c r="AB6" i="27"/>
  <c r="D4" i="47"/>
  <c r="E4" i="47" s="1"/>
  <c r="F4" i="47" s="1"/>
  <c r="C29" i="47"/>
  <c r="I28" i="48"/>
  <c r="DH28" i="48"/>
  <c r="I11" i="48"/>
  <c r="DH11" i="48"/>
  <c r="B25" i="50"/>
  <c r="C25" i="49"/>
  <c r="D25" i="49" s="1"/>
  <c r="E25" i="49" s="1"/>
  <c r="B15" i="50"/>
  <c r="C15" i="49"/>
  <c r="D15" i="49" s="1"/>
  <c r="E15" i="49" s="1"/>
  <c r="P5" i="41"/>
  <c r="DO5" i="41"/>
  <c r="AA4" i="26"/>
  <c r="DZ4" i="26"/>
  <c r="DZ29" i="26" s="1"/>
  <c r="Z29" i="26"/>
  <c r="AA15" i="28"/>
  <c r="DZ15" i="28"/>
  <c r="AG9" i="23"/>
  <c r="AK12" i="19"/>
  <c r="EC15" i="25"/>
  <c r="AD15" i="25"/>
  <c r="AK7" i="18"/>
  <c r="DS22" i="36"/>
  <c r="T22" i="36"/>
  <c r="DI17" i="47"/>
  <c r="J17" i="47"/>
  <c r="CE13" i="59"/>
  <c r="CE13" i="58"/>
  <c r="CE13" i="57"/>
  <c r="CE13" i="56"/>
  <c r="CE13" i="55"/>
  <c r="CE13" i="54"/>
  <c r="CE13" i="52"/>
  <c r="CE13" i="53"/>
  <c r="CE13" i="51"/>
  <c r="CE13" i="50"/>
  <c r="CE13" i="49"/>
  <c r="CE13" i="48"/>
  <c r="CE13" i="45"/>
  <c r="CE13" i="44"/>
  <c r="CE13" i="47"/>
  <c r="CE13" i="46"/>
  <c r="CE13" i="43"/>
  <c r="CE13" i="42"/>
  <c r="CE13" i="41"/>
  <c r="CE13" i="40"/>
  <c r="CE13" i="39"/>
  <c r="CE13" i="38"/>
  <c r="CE13" i="37"/>
  <c r="CE13" i="36"/>
  <c r="CE13" i="35"/>
  <c r="CE13" i="33"/>
  <c r="CE13" i="34"/>
  <c r="CE13" i="32"/>
  <c r="CE13" i="30"/>
  <c r="CE13" i="28"/>
  <c r="CE13" i="31"/>
  <c r="CE13" i="27"/>
  <c r="CE13" i="26"/>
  <c r="CE13" i="25"/>
  <c r="CE13" i="24"/>
  <c r="CE13" i="20"/>
  <c r="EE13" i="20" s="1"/>
  <c r="CE13" i="23"/>
  <c r="EE13" i="23" s="1"/>
  <c r="CE13" i="17"/>
  <c r="EE13" i="17" s="1"/>
  <c r="CE13" i="22"/>
  <c r="EE13" i="22" s="1"/>
  <c r="CE13" i="19"/>
  <c r="EE13" i="19" s="1"/>
  <c r="CE13" i="18"/>
  <c r="EE13" i="18" s="1"/>
  <c r="CE13" i="21"/>
  <c r="EE13" i="21" s="1"/>
  <c r="CE13" i="60"/>
  <c r="EE13" i="60" s="1"/>
  <c r="U6" i="35"/>
  <c r="DT6" i="35"/>
  <c r="EB7" i="26"/>
  <c r="AC7" i="26"/>
  <c r="P12" i="41"/>
  <c r="DO12" i="41"/>
  <c r="H16" i="48"/>
  <c r="DG16" i="48"/>
  <c r="H27" i="49"/>
  <c r="DG27" i="49"/>
  <c r="DP28" i="40"/>
  <c r="Q28" i="40"/>
  <c r="CE9" i="59"/>
  <c r="CE9" i="58"/>
  <c r="CE9" i="57"/>
  <c r="CE9" i="56"/>
  <c r="CE9" i="55"/>
  <c r="CE9" i="54"/>
  <c r="CE9" i="52"/>
  <c r="CE9" i="53"/>
  <c r="CE9" i="50"/>
  <c r="CE9" i="51"/>
  <c r="CE9" i="48"/>
  <c r="CE9" i="49"/>
  <c r="CE9" i="46"/>
  <c r="CE9" i="45"/>
  <c r="CE9" i="44"/>
  <c r="CE9" i="47"/>
  <c r="CE9" i="43"/>
  <c r="CE9" i="42"/>
  <c r="CE9" i="41"/>
  <c r="CE9" i="40"/>
  <c r="CE9" i="37"/>
  <c r="CE9" i="36"/>
  <c r="CE9" i="39"/>
  <c r="CE9" i="38"/>
  <c r="CE9" i="34"/>
  <c r="CE9" i="33"/>
  <c r="CE9" i="35"/>
  <c r="CE9" i="32"/>
  <c r="CE9" i="27"/>
  <c r="CE9" i="26"/>
  <c r="CE9" i="25"/>
  <c r="CE9" i="30"/>
  <c r="CE9" i="28"/>
  <c r="CE9" i="31"/>
  <c r="CE9" i="24"/>
  <c r="CE9" i="22"/>
  <c r="EE9" i="22" s="1"/>
  <c r="CE9" i="20"/>
  <c r="EE9" i="20" s="1"/>
  <c r="CE9" i="19"/>
  <c r="EE9" i="19" s="1"/>
  <c r="CE9" i="18"/>
  <c r="EE9" i="18" s="1"/>
  <c r="CE9" i="23"/>
  <c r="EE9" i="23" s="1"/>
  <c r="CE9" i="21"/>
  <c r="EE9" i="21" s="1"/>
  <c r="CE9" i="17"/>
  <c r="EE9" i="17" s="1"/>
  <c r="CE9" i="60"/>
  <c r="EE9" i="60" s="1"/>
  <c r="J9" i="47"/>
  <c r="DI9" i="47"/>
  <c r="DQ19" i="39"/>
  <c r="R19" i="39"/>
  <c r="DZ5" i="28"/>
  <c r="AA5" i="28"/>
  <c r="K13" i="46"/>
  <c r="DJ13" i="46"/>
  <c r="Q13" i="40"/>
  <c r="DP13" i="40"/>
  <c r="DM5" i="42"/>
  <c r="N5" i="42"/>
  <c r="AH13" i="21"/>
  <c r="DL27" i="44"/>
  <c r="M27" i="44"/>
  <c r="AJ27" i="20"/>
  <c r="AB18" i="61"/>
  <c r="Y6" i="31"/>
  <c r="DX6" i="31"/>
  <c r="Z15" i="30"/>
  <c r="DY15" i="30"/>
  <c r="CE22" i="59"/>
  <c r="CE22" i="58"/>
  <c r="CE22" i="57"/>
  <c r="CE22" i="56"/>
  <c r="CE22" i="55"/>
  <c r="CE22" i="54"/>
  <c r="CE22" i="53"/>
  <c r="CE22" i="52"/>
  <c r="CE22" i="51"/>
  <c r="CE22" i="50"/>
  <c r="CE22" i="49"/>
  <c r="CE22" i="48"/>
  <c r="CE22" i="44"/>
  <c r="CE22" i="47"/>
  <c r="CE22" i="45"/>
  <c r="CE22" i="46"/>
  <c r="CE22" i="40"/>
  <c r="CE22" i="43"/>
  <c r="CE22" i="41"/>
  <c r="CE22" i="42"/>
  <c r="CE22" i="38"/>
  <c r="CE22" i="37"/>
  <c r="CE22" i="39"/>
  <c r="CE22" i="36"/>
  <c r="CE22" i="35"/>
  <c r="CE22" i="32"/>
  <c r="CE22" i="34"/>
  <c r="CE22" i="33"/>
  <c r="CE22" i="27"/>
  <c r="CE22" i="25"/>
  <c r="CE22" i="23"/>
  <c r="CE22" i="31"/>
  <c r="CE22" i="26"/>
  <c r="CE22" i="24"/>
  <c r="CE22" i="30"/>
  <c r="CE22" i="28"/>
  <c r="CE22" i="21"/>
  <c r="EE22" i="21" s="1"/>
  <c r="CE22" i="20"/>
  <c r="EE22" i="20" s="1"/>
  <c r="CE22" i="19"/>
  <c r="EE22" i="19" s="1"/>
  <c r="CE22" i="18"/>
  <c r="EE22" i="18" s="1"/>
  <c r="CE22" i="22"/>
  <c r="EE22" i="22" s="1"/>
  <c r="CE22" i="17"/>
  <c r="EE22" i="17" s="1"/>
  <c r="CE22" i="60"/>
  <c r="EE22" i="60" s="1"/>
  <c r="AI20" i="20"/>
  <c r="AJ19" i="19"/>
  <c r="DM26" i="43"/>
  <c r="N26" i="43"/>
  <c r="DX13" i="32"/>
  <c r="Y13" i="32"/>
  <c r="AK24" i="19"/>
  <c r="R23" i="39"/>
  <c r="DQ23" i="39"/>
  <c r="DR7" i="37"/>
  <c r="S7" i="37"/>
  <c r="ED10" i="24"/>
  <c r="AE10" i="24"/>
  <c r="DQ9" i="39"/>
  <c r="R9" i="39"/>
  <c r="AR21" i="60"/>
  <c r="R7" i="38"/>
  <c r="DQ7" i="38"/>
  <c r="AK12" i="18"/>
  <c r="AB24" i="61"/>
  <c r="DY19" i="30"/>
  <c r="Z19" i="30"/>
  <c r="DX10" i="31"/>
  <c r="Y10" i="31"/>
  <c r="DU13" i="34"/>
  <c r="V13" i="34"/>
  <c r="O15" i="41"/>
  <c r="DN15" i="41"/>
  <c r="AH23" i="22"/>
  <c r="AK8" i="19"/>
  <c r="DH17" i="48"/>
  <c r="I17" i="48"/>
  <c r="AB8" i="28"/>
  <c r="EA8" i="28"/>
  <c r="EC7" i="25"/>
  <c r="AD7" i="25"/>
  <c r="DZ16" i="28"/>
  <c r="AA16" i="28"/>
  <c r="AB16" i="61"/>
  <c r="AH19" i="21"/>
  <c r="DZ21" i="28"/>
  <c r="AA21" i="28"/>
  <c r="AK25" i="18"/>
  <c r="P22" i="40"/>
  <c r="DO22" i="40"/>
  <c r="AJ9" i="20"/>
  <c r="DK8" i="44"/>
  <c r="L8" i="44"/>
  <c r="AF24" i="24"/>
  <c r="AJ13" i="19"/>
  <c r="AW16" i="60"/>
  <c r="AR17" i="60"/>
  <c r="U7" i="35"/>
  <c r="DT7" i="35"/>
  <c r="DZ17" i="30"/>
  <c r="AA17" i="30"/>
  <c r="AD9" i="26"/>
  <c r="EC9" i="26"/>
  <c r="DW7" i="32"/>
  <c r="X7" i="32"/>
  <c r="W11" i="34"/>
  <c r="DV11" i="34"/>
  <c r="CE7" i="59"/>
  <c r="CE7" i="58"/>
  <c r="CE7" i="57"/>
  <c r="CE7" i="56"/>
  <c r="CE7" i="55"/>
  <c r="CE7" i="54"/>
  <c r="CE7" i="52"/>
  <c r="CE7" i="53"/>
  <c r="CE7" i="50"/>
  <c r="CE7" i="51"/>
  <c r="CE7" i="49"/>
  <c r="CE7" i="48"/>
  <c r="CE7" i="47"/>
  <c r="CE7" i="45"/>
  <c r="CE7" i="44"/>
  <c r="CE7" i="46"/>
  <c r="CE7" i="42"/>
  <c r="CE7" i="40"/>
  <c r="CE7" i="43"/>
  <c r="CE7" i="41"/>
  <c r="CE7" i="39"/>
  <c r="CE7" i="38"/>
  <c r="CE7" i="37"/>
  <c r="CE7" i="35"/>
  <c r="CE7" i="33"/>
  <c r="CE7" i="36"/>
  <c r="CE7" i="34"/>
  <c r="CE7" i="31"/>
  <c r="CE7" i="30"/>
  <c r="CE7" i="28"/>
  <c r="CE7" i="32"/>
  <c r="CE7" i="24"/>
  <c r="CE7" i="27"/>
  <c r="CE7" i="26"/>
  <c r="CE7" i="25"/>
  <c r="CE7" i="18"/>
  <c r="EE7" i="18" s="1"/>
  <c r="CE7" i="21"/>
  <c r="EE7" i="21" s="1"/>
  <c r="CE7" i="20"/>
  <c r="EE7" i="20" s="1"/>
  <c r="CE7" i="19"/>
  <c r="EE7" i="19" s="1"/>
  <c r="CE7" i="23"/>
  <c r="CE7" i="22"/>
  <c r="EE7" i="22" s="1"/>
  <c r="CE7" i="17"/>
  <c r="EE7" i="17" s="1"/>
  <c r="CE7" i="60"/>
  <c r="EE7" i="60" s="1"/>
  <c r="V20" i="35"/>
  <c r="DU20" i="35"/>
  <c r="DO9" i="41"/>
  <c r="P9" i="41"/>
  <c r="AH29" i="18"/>
  <c r="AI4" i="18"/>
  <c r="ED5" i="24"/>
  <c r="AE5" i="24"/>
  <c r="DI21" i="47"/>
  <c r="J21" i="47"/>
  <c r="AK24" i="18"/>
  <c r="AK21" i="17"/>
  <c r="M29" i="41"/>
  <c r="N4" i="41"/>
  <c r="DM4" i="41"/>
  <c r="DT21" i="36"/>
  <c r="U21" i="36"/>
  <c r="R25" i="38"/>
  <c r="DQ25" i="38"/>
  <c r="Y28" i="31"/>
  <c r="DX28" i="31"/>
  <c r="AK17" i="19"/>
  <c r="DM18" i="41"/>
  <c r="N18" i="41"/>
  <c r="CE5" i="59"/>
  <c r="CE5" i="58"/>
  <c r="CE5" i="57"/>
  <c r="CE5" i="56"/>
  <c r="CE5" i="55"/>
  <c r="CE5" i="54"/>
  <c r="CE5" i="52"/>
  <c r="CE5" i="53"/>
  <c r="CE5" i="51"/>
  <c r="CE5" i="50"/>
  <c r="CE5" i="48"/>
  <c r="CE5" i="49"/>
  <c r="CE5" i="47"/>
  <c r="CE5" i="46"/>
  <c r="CE5" i="45"/>
  <c r="CE5" i="44"/>
  <c r="CE5" i="40"/>
  <c r="CE5" i="42"/>
  <c r="CE5" i="43"/>
  <c r="CE5" i="41"/>
  <c r="CE5" i="38"/>
  <c r="CE5" i="39"/>
  <c r="CE5" i="37"/>
  <c r="CE5" i="35"/>
  <c r="CE5" i="33"/>
  <c r="CE5" i="36"/>
  <c r="CE5" i="34"/>
  <c r="CE5" i="28"/>
  <c r="CE5" i="32"/>
  <c r="CE5" i="27"/>
  <c r="CE5" i="24"/>
  <c r="CE5" i="30"/>
  <c r="CE5" i="25"/>
  <c r="CE5" i="31"/>
  <c r="CE5" i="26"/>
  <c r="CE5" i="20"/>
  <c r="EE5" i="20" s="1"/>
  <c r="CE5" i="19"/>
  <c r="EE5" i="19" s="1"/>
  <c r="CE5" i="17"/>
  <c r="EE5" i="17" s="1"/>
  <c r="CE5" i="22"/>
  <c r="EE5" i="22" s="1"/>
  <c r="CE5" i="18"/>
  <c r="EE5" i="18" s="1"/>
  <c r="CE5" i="23"/>
  <c r="CE5" i="21"/>
  <c r="EE5" i="21" s="1"/>
  <c r="CE5" i="60"/>
  <c r="EE5" i="60" s="1"/>
  <c r="AG8" i="23"/>
  <c r="AR11" i="60"/>
  <c r="AB6" i="61"/>
  <c r="AB5" i="27"/>
  <c r="EA5" i="27"/>
  <c r="DZ10" i="28"/>
  <c r="AA10" i="28"/>
  <c r="AH8" i="22"/>
  <c r="DL18" i="43"/>
  <c r="M18" i="43"/>
  <c r="ED30" i="22"/>
  <c r="ED30" i="19"/>
  <c r="X29" i="28"/>
  <c r="Y4" i="28"/>
  <c r="DX4" i="28"/>
  <c r="DX29" i="28" s="1"/>
  <c r="CE27" i="59"/>
  <c r="CE27" i="58"/>
  <c r="CE27" i="57"/>
  <c r="CE27" i="56"/>
  <c r="CE27" i="55"/>
  <c r="CE27" i="53"/>
  <c r="CE27" i="54"/>
  <c r="CE27" i="52"/>
  <c r="CE27" i="51"/>
  <c r="CE27" i="49"/>
  <c r="CE27" i="50"/>
  <c r="CE27" i="48"/>
  <c r="CE27" i="47"/>
  <c r="CE27" i="44"/>
  <c r="CE27" i="43"/>
  <c r="CE27" i="46"/>
  <c r="CE27" i="45"/>
  <c r="CE27" i="40"/>
  <c r="CE27" i="42"/>
  <c r="CE27" i="41"/>
  <c r="CE27" i="37"/>
  <c r="CE27" i="36"/>
  <c r="CE27" i="39"/>
  <c r="CE27" i="38"/>
  <c r="CE27" i="35"/>
  <c r="CE27" i="33"/>
  <c r="CE27" i="34"/>
  <c r="CE27" i="32"/>
  <c r="CE27" i="31"/>
  <c r="CE27" i="27"/>
  <c r="CE27" i="24"/>
  <c r="EE27" i="24" s="1"/>
  <c r="CE27" i="23"/>
  <c r="EE27" i="23" s="1"/>
  <c r="CE27" i="30"/>
  <c r="CE27" i="28"/>
  <c r="CE27" i="26"/>
  <c r="CE27" i="25"/>
  <c r="CE27" i="21"/>
  <c r="EE27" i="21" s="1"/>
  <c r="CE27" i="20"/>
  <c r="EE27" i="20" s="1"/>
  <c r="CE27" i="17"/>
  <c r="EE27" i="17" s="1"/>
  <c r="CE27" i="22"/>
  <c r="EE27" i="22" s="1"/>
  <c r="CE27" i="19"/>
  <c r="EE27" i="19" s="1"/>
  <c r="CE27" i="18"/>
  <c r="EE27" i="18" s="1"/>
  <c r="CE27" i="60"/>
  <c r="EE27" i="60" s="1"/>
  <c r="AB10" i="61"/>
  <c r="AJ19" i="18"/>
  <c r="T6" i="36"/>
  <c r="DS6" i="36"/>
  <c r="S14" i="37"/>
  <c r="DR14" i="37"/>
  <c r="DM24" i="43"/>
  <c r="N24" i="43"/>
  <c r="AE16" i="24"/>
  <c r="ED16" i="24"/>
  <c r="Q10" i="39"/>
  <c r="DP10" i="39"/>
  <c r="EB27" i="27"/>
  <c r="AC27" i="27"/>
  <c r="DQ28" i="39"/>
  <c r="R28" i="39"/>
  <c r="Z9" i="31"/>
  <c r="DY9" i="31"/>
  <c r="AH19" i="22"/>
  <c r="T10" i="36"/>
  <c r="DS10" i="36"/>
  <c r="AC4" i="24"/>
  <c r="EB4" i="24"/>
  <c r="EB29" i="24" s="1"/>
  <c r="AB29" i="24"/>
  <c r="DM7" i="42"/>
  <c r="N7" i="42"/>
  <c r="EA28" i="28"/>
  <c r="AB28" i="28"/>
  <c r="AK19" i="17"/>
  <c r="AH14" i="21"/>
  <c r="AJ22" i="19"/>
  <c r="EC15" i="26"/>
  <c r="AD15" i="26"/>
  <c r="AB23" i="61"/>
  <c r="Z28" i="30"/>
  <c r="DY28" i="30"/>
  <c r="AL27" i="17"/>
  <c r="U19" i="36"/>
  <c r="DT19" i="36"/>
  <c r="L26" i="45"/>
  <c r="DK26" i="45"/>
  <c r="DR22" i="37"/>
  <c r="S22" i="37"/>
  <c r="AJ10" i="19"/>
  <c r="N27" i="43"/>
  <c r="DM27" i="43"/>
  <c r="AB25" i="61"/>
  <c r="DQ10" i="38"/>
  <c r="R10" i="38"/>
  <c r="N19" i="42"/>
  <c r="DM19" i="42"/>
  <c r="DY13" i="31"/>
  <c r="Z13" i="31"/>
  <c r="AG15" i="23"/>
  <c r="AG22" i="22"/>
  <c r="DY14" i="31"/>
  <c r="Z14" i="31"/>
  <c r="AR20" i="60"/>
  <c r="CD4" i="59"/>
  <c r="CD4" i="58"/>
  <c r="CD4" i="57"/>
  <c r="CD4" i="56"/>
  <c r="CD4" i="54"/>
  <c r="CD4" i="55"/>
  <c r="CD4" i="53"/>
  <c r="CD4" i="52"/>
  <c r="CD4" i="50"/>
  <c r="CD4" i="51"/>
  <c r="CD4" i="49"/>
  <c r="CD4" i="48"/>
  <c r="CD4" i="46"/>
  <c r="CD4" i="45"/>
  <c r="CD4" i="47"/>
  <c r="CD4" i="42"/>
  <c r="CD4" i="43"/>
  <c r="CD4" i="41"/>
  <c r="CD4" i="44"/>
  <c r="CD4" i="40"/>
  <c r="CD4" i="39"/>
  <c r="CD4" i="38"/>
  <c r="CD4" i="37"/>
  <c r="CD4" i="33"/>
  <c r="CD4" i="36"/>
  <c r="CD4" i="34"/>
  <c r="CD4" i="35"/>
  <c r="CD4" i="32"/>
  <c r="CD4" i="30"/>
  <c r="CD4" i="25"/>
  <c r="CD4" i="24"/>
  <c r="CD4" i="31"/>
  <c r="CD4" i="26"/>
  <c r="CD4" i="28"/>
  <c r="CD4" i="27"/>
  <c r="CD4" i="19"/>
  <c r="ED4" i="19" s="1"/>
  <c r="ED29" i="19" s="1"/>
  <c r="CD4" i="18"/>
  <c r="ED4" i="18" s="1"/>
  <c r="ED29" i="18" s="1"/>
  <c r="CD4" i="17"/>
  <c r="ED4" i="17" s="1"/>
  <c r="ED29" i="17" s="1"/>
  <c r="CD4" i="22"/>
  <c r="CD4" i="23"/>
  <c r="CD4" i="21"/>
  <c r="ED4" i="21" s="1"/>
  <c r="ED29" i="21" s="1"/>
  <c r="CD4" i="20"/>
  <c r="ED4" i="20" s="1"/>
  <c r="ED29" i="20" s="1"/>
  <c r="CD4" i="60"/>
  <c r="ED4" i="60" s="1"/>
  <c r="ED29" i="60" s="1"/>
  <c r="EE5" i="23"/>
  <c r="AF5" i="23"/>
  <c r="U20" i="36"/>
  <c r="DT20" i="36"/>
  <c r="AJ20" i="19"/>
  <c r="DS27" i="37"/>
  <c r="T27" i="37"/>
  <c r="ED14" i="25"/>
  <c r="AE14" i="25"/>
  <c r="AH7" i="21"/>
  <c r="DY20" i="30"/>
  <c r="Z20" i="30"/>
  <c r="AI5" i="20"/>
  <c r="I5" i="46"/>
  <c r="DH5" i="46"/>
  <c r="DV22" i="33"/>
  <c r="W22" i="33"/>
  <c r="AB14" i="61"/>
  <c r="DN22" i="41"/>
  <c r="O22" i="41"/>
  <c r="DL28" i="44"/>
  <c r="M28" i="44"/>
  <c r="AH15" i="21"/>
  <c r="AH9" i="21"/>
  <c r="DM9" i="42"/>
  <c r="N9" i="42"/>
  <c r="B29" i="48"/>
  <c r="B11" i="51"/>
  <c r="C11" i="50"/>
  <c r="D11" i="50" s="1"/>
  <c r="E11" i="50" s="1"/>
  <c r="F11" i="50" s="1"/>
  <c r="B21" i="51"/>
  <c r="C21" i="50"/>
  <c r="D21" i="50" s="1"/>
  <c r="E21" i="50" s="1"/>
  <c r="AK28" i="19"/>
  <c r="AD21" i="25"/>
  <c r="EC21" i="25"/>
  <c r="AJ8" i="20"/>
  <c r="AR15" i="60"/>
  <c r="AA26" i="30"/>
  <c r="DZ26" i="30"/>
  <c r="T18" i="36"/>
  <c r="DS18" i="36"/>
  <c r="AA27" i="30"/>
  <c r="DZ27" i="30"/>
  <c r="DG28" i="49"/>
  <c r="H28" i="49"/>
  <c r="AD5" i="25"/>
  <c r="EC5" i="25"/>
  <c r="DO5" i="40"/>
  <c r="P5" i="40"/>
  <c r="M23" i="44"/>
  <c r="DL23" i="44"/>
  <c r="DX27" i="32"/>
  <c r="Y27" i="32"/>
  <c r="AC15" i="61"/>
  <c r="J10" i="46"/>
  <c r="DI10" i="46"/>
  <c r="CE24" i="59"/>
  <c r="CE24" i="58"/>
  <c r="CE24" i="57"/>
  <c r="CE24" i="56"/>
  <c r="CE24" i="55"/>
  <c r="CE24" i="54"/>
  <c r="CE24" i="53"/>
  <c r="CE24" i="51"/>
  <c r="CE24" i="52"/>
  <c r="CE24" i="49"/>
  <c r="CE24" i="50"/>
  <c r="CE24" i="48"/>
  <c r="CE24" i="47"/>
  <c r="CE24" i="45"/>
  <c r="CE24" i="46"/>
  <c r="CE24" i="44"/>
  <c r="CE24" i="42"/>
  <c r="CE24" i="41"/>
  <c r="CE24" i="43"/>
  <c r="CE24" i="40"/>
  <c r="CE24" i="38"/>
  <c r="CE24" i="37"/>
  <c r="CE24" i="39"/>
  <c r="CE24" i="36"/>
  <c r="CE24" i="34"/>
  <c r="CE24" i="32"/>
  <c r="CE24" i="35"/>
  <c r="CE24" i="33"/>
  <c r="CE24" i="31"/>
  <c r="CE24" i="28"/>
  <c r="CE24" i="30"/>
  <c r="CE24" i="27"/>
  <c r="CE24" i="25"/>
  <c r="CE24" i="26"/>
  <c r="CE24" i="23"/>
  <c r="EE24" i="23" s="1"/>
  <c r="CE24" i="24"/>
  <c r="EE24" i="24" s="1"/>
  <c r="CE24" i="21"/>
  <c r="EE24" i="21" s="1"/>
  <c r="CE24" i="20"/>
  <c r="EE24" i="20" s="1"/>
  <c r="CE24" i="19"/>
  <c r="EE24" i="19" s="1"/>
  <c r="CE24" i="17"/>
  <c r="EE24" i="17" s="1"/>
  <c r="CE24" i="18"/>
  <c r="EE24" i="18" s="1"/>
  <c r="CE24" i="22"/>
  <c r="EE24" i="22" s="1"/>
  <c r="CE24" i="60"/>
  <c r="EE24" i="60" s="1"/>
  <c r="DL21" i="44"/>
  <c r="M21" i="44"/>
  <c r="DP21" i="40"/>
  <c r="Q21" i="40"/>
  <c r="AH27" i="22"/>
  <c r="AG5" i="22"/>
  <c r="AB27" i="28"/>
  <c r="EA27" i="28"/>
  <c r="J11" i="47"/>
  <c r="DI11" i="47"/>
  <c r="AK11" i="19"/>
  <c r="AD24" i="26"/>
  <c r="EC24" i="26"/>
  <c r="EA17" i="27"/>
  <c r="AB17" i="27"/>
  <c r="N21" i="42"/>
  <c r="DM21" i="42"/>
  <c r="AB20" i="61"/>
  <c r="EC21" i="26"/>
  <c r="AD21" i="26"/>
  <c r="DX18" i="31"/>
  <c r="Y18" i="31"/>
  <c r="CE10" i="59"/>
  <c r="CE10" i="58"/>
  <c r="CE10" i="57"/>
  <c r="CE10" i="56"/>
  <c r="CE10" i="55"/>
  <c r="CE10" i="54"/>
  <c r="CE10" i="52"/>
  <c r="CE10" i="53"/>
  <c r="CE10" i="50"/>
  <c r="CE10" i="51"/>
  <c r="CE10" i="49"/>
  <c r="CE10" i="48"/>
  <c r="CE10" i="47"/>
  <c r="CE10" i="46"/>
  <c r="CE10" i="45"/>
  <c r="CE10" i="44"/>
  <c r="CE10" i="41"/>
  <c r="CE10" i="40"/>
  <c r="CE10" i="43"/>
  <c r="CE10" i="42"/>
  <c r="CE10" i="39"/>
  <c r="CE10" i="38"/>
  <c r="CE10" i="37"/>
  <c r="CE10" i="36"/>
  <c r="CE10" i="34"/>
  <c r="CE10" i="32"/>
  <c r="CE10" i="35"/>
  <c r="CE10" i="33"/>
  <c r="CE10" i="30"/>
  <c r="CE10" i="28"/>
  <c r="CE10" i="31"/>
  <c r="CE10" i="26"/>
  <c r="CE10" i="25"/>
  <c r="CE10" i="24"/>
  <c r="CE10" i="27"/>
  <c r="CE10" i="19"/>
  <c r="EE10" i="19" s="1"/>
  <c r="CE10" i="20"/>
  <c r="EE10" i="20" s="1"/>
  <c r="CE10" i="18"/>
  <c r="EE10" i="18" s="1"/>
  <c r="CE10" i="17"/>
  <c r="EE10" i="17" s="1"/>
  <c r="CE10" i="23"/>
  <c r="CE10" i="22"/>
  <c r="EE10" i="22" s="1"/>
  <c r="CE10" i="21"/>
  <c r="EE10" i="21" s="1"/>
  <c r="CE10" i="60"/>
  <c r="EE10" i="60" s="1"/>
  <c r="DR17" i="38"/>
  <c r="S17" i="38"/>
  <c r="AJ28" i="18"/>
  <c r="AK27" i="18"/>
  <c r="AJ28" i="20"/>
  <c r="AW5" i="60"/>
  <c r="AJ21" i="19"/>
  <c r="AJ17" i="18"/>
  <c r="K23" i="46"/>
  <c r="DJ23" i="46"/>
  <c r="CE23" i="59"/>
  <c r="CE23" i="58"/>
  <c r="CE23" i="57"/>
  <c r="CE23" i="56"/>
  <c r="CE23" i="55"/>
  <c r="CE23" i="54"/>
  <c r="CE23" i="53"/>
  <c r="CE23" i="52"/>
  <c r="CE23" i="51"/>
  <c r="CE23" i="50"/>
  <c r="CE23" i="49"/>
  <c r="CE23" i="47"/>
  <c r="CE23" i="48"/>
  <c r="CE23" i="46"/>
  <c r="CE23" i="44"/>
  <c r="CE23" i="45"/>
  <c r="CE23" i="42"/>
  <c r="CE23" i="43"/>
  <c r="CE23" i="41"/>
  <c r="CE23" i="40"/>
  <c r="CE23" i="39"/>
  <c r="CE23" i="38"/>
  <c r="CE23" i="36"/>
  <c r="CE23" i="37"/>
  <c r="CE23" i="35"/>
  <c r="CE23" i="34"/>
  <c r="CE23" i="33"/>
  <c r="CE23" i="26"/>
  <c r="CE23" i="24"/>
  <c r="EE23" i="24" s="1"/>
  <c r="CE23" i="32"/>
  <c r="CE23" i="31"/>
  <c r="CE23" i="28"/>
  <c r="CE23" i="30"/>
  <c r="CE23" i="27"/>
  <c r="CE23" i="25"/>
  <c r="CE23" i="23"/>
  <c r="EE23" i="23" s="1"/>
  <c r="CE23" i="22"/>
  <c r="EE23" i="22" s="1"/>
  <c r="CE23" i="21"/>
  <c r="EE23" i="21" s="1"/>
  <c r="CE23" i="20"/>
  <c r="EE23" i="20" s="1"/>
  <c r="CE23" i="19"/>
  <c r="EE23" i="19" s="1"/>
  <c r="CE23" i="18"/>
  <c r="EE23" i="18" s="1"/>
  <c r="CE23" i="17"/>
  <c r="EE23" i="17" s="1"/>
  <c r="CE23" i="60"/>
  <c r="EE23" i="60" s="1"/>
  <c r="R11" i="39"/>
  <c r="DQ11" i="39"/>
  <c r="EC27" i="26"/>
  <c r="AD27" i="26"/>
  <c r="K11" i="46"/>
  <c r="DJ11" i="46"/>
  <c r="AJ17" i="20"/>
  <c r="AH24" i="22"/>
  <c r="AL7" i="17"/>
  <c r="DU27" i="35"/>
  <c r="V27" i="35"/>
  <c r="DX21" i="32"/>
  <c r="Y21" i="32"/>
  <c r="AI22" i="20"/>
  <c r="CE14" i="59"/>
  <c r="CE14" i="58"/>
  <c r="CE14" i="57"/>
  <c r="CE14" i="56"/>
  <c r="CE14" i="55"/>
  <c r="CE14" i="54"/>
  <c r="CE14" i="53"/>
  <c r="CE14" i="52"/>
  <c r="CE14" i="50"/>
  <c r="CE14" i="51"/>
  <c r="CE14" i="48"/>
  <c r="CE14" i="49"/>
  <c r="CE14" i="47"/>
  <c r="CE14" i="46"/>
  <c r="CE14" i="45"/>
  <c r="CE14" i="44"/>
  <c r="CE14" i="42"/>
  <c r="CE14" i="41"/>
  <c r="CE14" i="40"/>
  <c r="CE14" i="43"/>
  <c r="CE14" i="37"/>
  <c r="CE14" i="39"/>
  <c r="CE14" i="38"/>
  <c r="CE14" i="36"/>
  <c r="CE14" i="34"/>
  <c r="CE14" i="32"/>
  <c r="CE14" i="35"/>
  <c r="CE14" i="33"/>
  <c r="CE14" i="26"/>
  <c r="CE14" i="27"/>
  <c r="CE14" i="25"/>
  <c r="CE14" i="31"/>
  <c r="CE14" i="24"/>
  <c r="CE14" i="30"/>
  <c r="CE14" i="28"/>
  <c r="CE14" i="23"/>
  <c r="EE14" i="23" s="1"/>
  <c r="CE14" i="19"/>
  <c r="EE14" i="19" s="1"/>
  <c r="CE14" i="22"/>
  <c r="EE14" i="22" s="1"/>
  <c r="CE14" i="18"/>
  <c r="EE14" i="18" s="1"/>
  <c r="CE14" i="21"/>
  <c r="EE14" i="21" s="1"/>
  <c r="CE14" i="20"/>
  <c r="EE14" i="20" s="1"/>
  <c r="CE14" i="17"/>
  <c r="EE14" i="17" s="1"/>
  <c r="CE14" i="60"/>
  <c r="EE14" i="60" s="1"/>
  <c r="DO27" i="41"/>
  <c r="P27" i="41"/>
  <c r="DR13" i="37"/>
  <c r="S13" i="37"/>
  <c r="Q19" i="40"/>
  <c r="DP19" i="40"/>
  <c r="B22" i="50"/>
  <c r="C22" i="49"/>
  <c r="D22" i="49" s="1"/>
  <c r="E22" i="49" s="1"/>
  <c r="F22" i="49" s="1"/>
  <c r="DF22" i="49" s="1"/>
  <c r="B19" i="50"/>
  <c r="C19" i="49"/>
  <c r="D19" i="49" s="1"/>
  <c r="E19" i="49" s="1"/>
  <c r="DQ18" i="38"/>
  <c r="R18" i="38"/>
  <c r="AI14" i="20"/>
  <c r="DS23" i="37"/>
  <c r="T23" i="37"/>
  <c r="Y15" i="32"/>
  <c r="DX15" i="32"/>
  <c r="AG7" i="22"/>
  <c r="AJ22" i="18"/>
  <c r="AD22" i="25"/>
  <c r="EC22" i="25"/>
  <c r="DL7" i="43"/>
  <c r="M7" i="43"/>
  <c r="N13" i="43"/>
  <c r="DM13" i="43"/>
  <c r="AI5" i="18"/>
  <c r="AH25" i="21"/>
  <c r="DQ14" i="38"/>
  <c r="R14" i="38"/>
  <c r="AJ25" i="19"/>
  <c r="B17" i="50"/>
  <c r="C17" i="49"/>
  <c r="D17" i="49" s="1"/>
  <c r="E17" i="49" s="1"/>
  <c r="C4" i="49"/>
  <c r="B4" i="50"/>
  <c r="B28" i="51"/>
  <c r="C28" i="50"/>
  <c r="D28" i="50" s="1"/>
  <c r="E28" i="50" s="1"/>
  <c r="B4" i="49"/>
  <c r="C4" i="48"/>
  <c r="B19" i="51"/>
  <c r="C19" i="50"/>
  <c r="B14" i="51"/>
  <c r="C14" i="50"/>
  <c r="AJ15" i="18"/>
  <c r="ED23" i="25"/>
  <c r="AE23" i="25"/>
  <c r="AB17" i="61"/>
  <c r="AJ6" i="19"/>
  <c r="DH10" i="47"/>
  <c r="I10" i="47"/>
  <c r="DJ19" i="46"/>
  <c r="K19" i="46"/>
  <c r="N15" i="42"/>
  <c r="DM15" i="42"/>
  <c r="AK18" i="17"/>
  <c r="CE12" i="59"/>
  <c r="CE12" i="58"/>
  <c r="CE12" i="57"/>
  <c r="CE12" i="56"/>
  <c r="CE12" i="54"/>
  <c r="CE12" i="55"/>
  <c r="CE12" i="53"/>
  <c r="CE12" i="52"/>
  <c r="CE12" i="50"/>
  <c r="CE12" i="51"/>
  <c r="CE12" i="48"/>
  <c r="CE12" i="49"/>
  <c r="CE12" i="47"/>
  <c r="CE12" i="46"/>
  <c r="CE12" i="45"/>
  <c r="CE12" i="44"/>
  <c r="CE12" i="43"/>
  <c r="CE12" i="42"/>
  <c r="CE12" i="41"/>
  <c r="CE12" i="40"/>
  <c r="CE12" i="39"/>
  <c r="CE12" i="38"/>
  <c r="CE12" i="37"/>
  <c r="CE12" i="36"/>
  <c r="CE12" i="34"/>
  <c r="CE12" i="35"/>
  <c r="CE12" i="33"/>
  <c r="CE12" i="27"/>
  <c r="CE12" i="28"/>
  <c r="CE12" i="32"/>
  <c r="CE12" i="31"/>
  <c r="CE12" i="30"/>
  <c r="CE12" i="26"/>
  <c r="CE12" i="25"/>
  <c r="CE12" i="24"/>
  <c r="CE12" i="22"/>
  <c r="EE12" i="22" s="1"/>
  <c r="CE12" i="19"/>
  <c r="EE12" i="19" s="1"/>
  <c r="CE12" i="21"/>
  <c r="EE12" i="21" s="1"/>
  <c r="CE12" i="20"/>
  <c r="EE12" i="20" s="1"/>
  <c r="CE12" i="23"/>
  <c r="EE12" i="23" s="1"/>
  <c r="CE12" i="18"/>
  <c r="EE12" i="18" s="1"/>
  <c r="CE12" i="17"/>
  <c r="EE12" i="17" s="1"/>
  <c r="CE12" i="60"/>
  <c r="EE12" i="60" s="1"/>
  <c r="DN27" i="42"/>
  <c r="O27" i="42"/>
  <c r="AI21" i="20"/>
  <c r="U23" i="36"/>
  <c r="DT23" i="36"/>
  <c r="AQ22" i="60"/>
  <c r="AQ18" i="60"/>
  <c r="AG9" i="22"/>
  <c r="DO6" i="40"/>
  <c r="P6" i="40"/>
  <c r="J9" i="46"/>
  <c r="DI9" i="46"/>
  <c r="DQ5" i="38"/>
  <c r="R5" i="38"/>
  <c r="AJ24" i="20"/>
  <c r="ED27" i="25"/>
  <c r="AE27" i="25"/>
  <c r="DL19" i="44"/>
  <c r="M19" i="44"/>
  <c r="AG19" i="23"/>
  <c r="I25" i="47"/>
  <c r="DH25" i="47"/>
  <c r="AL24" i="17"/>
  <c r="AG25" i="22"/>
  <c r="DK13" i="45"/>
  <c r="L13" i="45"/>
  <c r="AF17" i="24"/>
  <c r="M18" i="42"/>
  <c r="DL18" i="42"/>
  <c r="ED20" i="24"/>
  <c r="AE20" i="24"/>
  <c r="N28" i="42"/>
  <c r="DM28" i="42"/>
  <c r="AI6" i="18"/>
  <c r="DL10" i="43"/>
  <c r="M10" i="43"/>
  <c r="AB28" i="61"/>
  <c r="DF30" i="48"/>
  <c r="T11" i="37"/>
  <c r="DS11" i="37"/>
  <c r="AB9" i="61"/>
  <c r="AA12" i="30"/>
  <c r="DZ12" i="30"/>
  <c r="Q27" i="40"/>
  <c r="DP27" i="40"/>
  <c r="P23" i="41"/>
  <c r="DO23" i="41"/>
  <c r="EE22" i="23"/>
  <c r="AF22" i="23"/>
  <c r="AI5" i="19"/>
  <c r="S28" i="38"/>
  <c r="DR28" i="38"/>
  <c r="U25" i="35"/>
  <c r="DT25" i="35"/>
  <c r="CE18" i="59"/>
  <c r="CE18" i="58"/>
  <c r="CE18" i="57"/>
  <c r="CE18" i="56"/>
  <c r="CE18" i="55"/>
  <c r="CE18" i="54"/>
  <c r="CE18" i="53"/>
  <c r="CE18" i="52"/>
  <c r="CE18" i="51"/>
  <c r="CE18" i="50"/>
  <c r="CE18" i="49"/>
  <c r="CE18" i="48"/>
  <c r="CE18" i="45"/>
  <c r="CE18" i="44"/>
  <c r="CE18" i="47"/>
  <c r="CE18" i="46"/>
  <c r="CE18" i="43"/>
  <c r="CE18" i="42"/>
  <c r="CE18" i="41"/>
  <c r="CE18" i="40"/>
  <c r="CE18" i="37"/>
  <c r="CE18" i="39"/>
  <c r="CE18" i="38"/>
  <c r="CE18" i="36"/>
  <c r="CE18" i="32"/>
  <c r="CE18" i="35"/>
  <c r="CE18" i="34"/>
  <c r="CE18" i="33"/>
  <c r="CE18" i="25"/>
  <c r="CE18" i="24"/>
  <c r="CE18" i="23"/>
  <c r="CE18" i="31"/>
  <c r="CE18" i="30"/>
  <c r="CE18" i="26"/>
  <c r="CE18" i="28"/>
  <c r="CE18" i="27"/>
  <c r="CE18" i="22"/>
  <c r="EE18" i="22" s="1"/>
  <c r="CE18" i="19"/>
  <c r="EE18" i="19" s="1"/>
  <c r="CE18" i="20"/>
  <c r="EE18" i="20" s="1"/>
  <c r="CE18" i="18"/>
  <c r="EE18" i="18" s="1"/>
  <c r="CE18" i="17"/>
  <c r="EE18" i="17" s="1"/>
  <c r="CE18" i="21"/>
  <c r="EE18" i="21" s="1"/>
  <c r="CE18" i="60"/>
  <c r="EE18" i="60" s="1"/>
  <c r="DW24" i="33"/>
  <c r="X24" i="33"/>
  <c r="S25" i="37"/>
  <c r="DR25" i="37"/>
  <c r="EA11" i="28"/>
  <c r="AB11" i="28"/>
  <c r="AB22" i="61"/>
  <c r="AD20" i="26"/>
  <c r="EC20" i="26"/>
  <c r="S9" i="38"/>
  <c r="DR9" i="38"/>
  <c r="D6" i="49"/>
  <c r="E6" i="49" s="1"/>
  <c r="F6" i="49" s="1"/>
  <c r="DF6" i="49" s="1"/>
  <c r="AB4" i="61"/>
  <c r="X11" i="33"/>
  <c r="DW11" i="33"/>
  <c r="DS12" i="37"/>
  <c r="T12" i="37"/>
  <c r="DU8" i="35"/>
  <c r="V8" i="35"/>
  <c r="EA22" i="27"/>
  <c r="AB22" i="27"/>
  <c r="AD20" i="25"/>
  <c r="EC20" i="25"/>
  <c r="M22" i="43"/>
  <c r="DL22" i="43"/>
  <c r="N23" i="43"/>
  <c r="DM23" i="43"/>
  <c r="AH21" i="22"/>
  <c r="DO26" i="40"/>
  <c r="P26" i="40"/>
  <c r="DJ16" i="45"/>
  <c r="K16" i="45"/>
  <c r="AG20" i="23"/>
  <c r="Y17" i="32"/>
  <c r="DX17" i="32"/>
  <c r="S23" i="38"/>
  <c r="DR23" i="38"/>
  <c r="EC14" i="26"/>
  <c r="AD14" i="26"/>
  <c r="AK23" i="17"/>
  <c r="AH10" i="21"/>
  <c r="W20" i="33"/>
  <c r="DV20" i="33"/>
  <c r="L14" i="45"/>
  <c r="DK14" i="45"/>
  <c r="U8" i="36"/>
  <c r="DT8" i="36"/>
  <c r="V15" i="34"/>
  <c r="DU15" i="34"/>
  <c r="K21" i="46"/>
  <c r="DJ21" i="46"/>
  <c r="AH14" i="22"/>
  <c r="DR16" i="37"/>
  <c r="S16" i="37"/>
  <c r="S8" i="38"/>
  <c r="DR8" i="38"/>
  <c r="AE28" i="25"/>
  <c r="ED28" i="25"/>
  <c r="CE16" i="59"/>
  <c r="CE16" i="58"/>
  <c r="CE16" i="57"/>
  <c r="CE16" i="56"/>
  <c r="CE16" i="55"/>
  <c r="CE16" i="54"/>
  <c r="CE16" i="53"/>
  <c r="CE16" i="52"/>
  <c r="CE16" i="51"/>
  <c r="CE16" i="50"/>
  <c r="CE16" i="49"/>
  <c r="CE16" i="48"/>
  <c r="CE16" i="46"/>
  <c r="CE16" i="45"/>
  <c r="CE16" i="47"/>
  <c r="CE16" i="44"/>
  <c r="CE16" i="43"/>
  <c r="CE16" i="42"/>
  <c r="CE16" i="41"/>
  <c r="CE16" i="40"/>
  <c r="CE16" i="39"/>
  <c r="CE16" i="38"/>
  <c r="CE16" i="37"/>
  <c r="CE16" i="36"/>
  <c r="CE16" i="35"/>
  <c r="CE16" i="34"/>
  <c r="CE16" i="33"/>
  <c r="CE16" i="32"/>
  <c r="CE16" i="31"/>
  <c r="CE16" i="28"/>
  <c r="CE16" i="30"/>
  <c r="CE16" i="26"/>
  <c r="CE16" i="27"/>
  <c r="CE16" i="25"/>
  <c r="CE16" i="24"/>
  <c r="CE16" i="20"/>
  <c r="EE16" i="20" s="1"/>
  <c r="CE16" i="19"/>
  <c r="EE16" i="19" s="1"/>
  <c r="CE16" i="23"/>
  <c r="CE16" i="21"/>
  <c r="EE16" i="21" s="1"/>
  <c r="CE16" i="17"/>
  <c r="EE16" i="17" s="1"/>
  <c r="CE16" i="22"/>
  <c r="EE16" i="22" s="1"/>
  <c r="CE16" i="18"/>
  <c r="EE16" i="18" s="1"/>
  <c r="CE16" i="60"/>
  <c r="EE16" i="60" s="1"/>
  <c r="U22" i="35"/>
  <c r="DT22" i="35"/>
  <c r="AI16" i="20"/>
  <c r="DU10" i="34"/>
  <c r="V10" i="34"/>
  <c r="EA26" i="28"/>
  <c r="AB26" i="28"/>
  <c r="AG18" i="21"/>
  <c r="AE17" i="25"/>
  <c r="ED17" i="25"/>
  <c r="M15" i="44"/>
  <c r="DL15" i="44"/>
  <c r="DX19" i="32"/>
  <c r="Y19" i="32"/>
  <c r="DH20" i="48"/>
  <c r="I20" i="48"/>
  <c r="U16" i="34"/>
  <c r="DT16" i="34"/>
  <c r="AI17" i="21"/>
  <c r="DH19" i="48"/>
  <c r="I19" i="48"/>
  <c r="DJ6" i="45"/>
  <c r="K6" i="45"/>
  <c r="DT26" i="36"/>
  <c r="U26" i="36"/>
  <c r="CE11" i="59"/>
  <c r="CE11" i="58"/>
  <c r="CE11" i="57"/>
  <c r="CE11" i="56"/>
  <c r="CE11" i="54"/>
  <c r="CE11" i="55"/>
  <c r="CE11" i="52"/>
  <c r="CE11" i="53"/>
  <c r="CE11" i="50"/>
  <c r="CE11" i="51"/>
  <c r="CE11" i="48"/>
  <c r="CE11" i="49"/>
  <c r="CE11" i="46"/>
  <c r="CE11" i="45"/>
  <c r="CE11" i="44"/>
  <c r="CE11" i="47"/>
  <c r="CE11" i="43"/>
  <c r="CE11" i="42"/>
  <c r="CE11" i="41"/>
  <c r="CE11" i="40"/>
  <c r="CE11" i="37"/>
  <c r="CE11" i="36"/>
  <c r="CE11" i="39"/>
  <c r="CE11" i="38"/>
  <c r="CE11" i="33"/>
  <c r="CE11" i="34"/>
  <c r="CE11" i="32"/>
  <c r="CE11" i="35"/>
  <c r="CE11" i="30"/>
  <c r="CE11" i="26"/>
  <c r="CE11" i="24"/>
  <c r="CE11" i="31"/>
  <c r="CE11" i="27"/>
  <c r="CE11" i="25"/>
  <c r="CE11" i="28"/>
  <c r="CE11" i="23"/>
  <c r="EE11" i="23" s="1"/>
  <c r="CE11" i="18"/>
  <c r="EE11" i="18" s="1"/>
  <c r="CE11" i="22"/>
  <c r="EE11" i="22" s="1"/>
  <c r="CE11" i="21"/>
  <c r="EE11" i="21" s="1"/>
  <c r="CE11" i="17"/>
  <c r="EE11" i="17" s="1"/>
  <c r="CE11" i="19"/>
  <c r="EE11" i="19" s="1"/>
  <c r="CE11" i="20"/>
  <c r="EE11" i="20" s="1"/>
  <c r="CE11" i="60"/>
  <c r="EE11" i="60" s="1"/>
  <c r="AH17" i="22"/>
  <c r="DI4" i="45"/>
  <c r="J4" i="45"/>
  <c r="AJ23" i="20"/>
  <c r="DX20" i="32"/>
  <c r="Y20" i="32"/>
  <c r="DU28" i="35"/>
  <c r="V28" i="35"/>
  <c r="AD8" i="26"/>
  <c r="EC8" i="26"/>
  <c r="X10" i="32"/>
  <c r="DW10" i="32"/>
  <c r="DZ13" i="28"/>
  <c r="AA13" i="28"/>
  <c r="AK10" i="17"/>
  <c r="CE15" i="59"/>
  <c r="CE15" i="58"/>
  <c r="CE15" i="56"/>
  <c r="CE15" i="57"/>
  <c r="CE15" i="55"/>
  <c r="CE15" i="54"/>
  <c r="CE15" i="52"/>
  <c r="CE15" i="53"/>
  <c r="CE15" i="50"/>
  <c r="CE15" i="51"/>
  <c r="CE15" i="49"/>
  <c r="CE15" i="48"/>
  <c r="CE15" i="47"/>
  <c r="CE15" i="46"/>
  <c r="CE15" i="44"/>
  <c r="CE15" i="45"/>
  <c r="CE15" i="43"/>
  <c r="CE15" i="42"/>
  <c r="CE15" i="41"/>
  <c r="CE15" i="40"/>
  <c r="CE15" i="37"/>
  <c r="CE15" i="39"/>
  <c r="CE15" i="36"/>
  <c r="CE15" i="38"/>
  <c r="CE15" i="34"/>
  <c r="CE15" i="32"/>
  <c r="CE15" i="35"/>
  <c r="CE15" i="33"/>
  <c r="CE15" i="25"/>
  <c r="CE15" i="24"/>
  <c r="CE15" i="31"/>
  <c r="CE15" i="30"/>
  <c r="CE15" i="28"/>
  <c r="CE15" i="26"/>
  <c r="CE15" i="27"/>
  <c r="CE15" i="18"/>
  <c r="EE15" i="18" s="1"/>
  <c r="CE15" i="21"/>
  <c r="EE15" i="21" s="1"/>
  <c r="CE15" i="20"/>
  <c r="EE15" i="20" s="1"/>
  <c r="CE15" i="23"/>
  <c r="EE15" i="23" s="1"/>
  <c r="CE15" i="19"/>
  <c r="EE15" i="19" s="1"/>
  <c r="CE15" i="22"/>
  <c r="EE15" i="22" s="1"/>
  <c r="CE15" i="17"/>
  <c r="EE15" i="17" s="1"/>
  <c r="CE15" i="60"/>
  <c r="EE15" i="60" s="1"/>
  <c r="AH26" i="22"/>
  <c r="DN26" i="41"/>
  <c r="O26" i="41"/>
  <c r="DI23" i="47"/>
  <c r="J23" i="47"/>
  <c r="DW4" i="30"/>
  <c r="DW29" i="30" s="1"/>
  <c r="W29" i="30"/>
  <c r="X4" i="30"/>
  <c r="AQ10" i="60"/>
  <c r="EC18" i="25"/>
  <c r="AD18" i="25"/>
  <c r="AI8" i="21"/>
  <c r="DM6" i="42"/>
  <c r="N6" i="42"/>
  <c r="AD10" i="25"/>
  <c r="EC10" i="25"/>
  <c r="CF19" i="59"/>
  <c r="CF19" i="58"/>
  <c r="CF19" i="57"/>
  <c r="CF19" i="56"/>
  <c r="CF19" i="55"/>
  <c r="CF19" i="53"/>
  <c r="CF19" i="54"/>
  <c r="CF19" i="52"/>
  <c r="CF19" i="51"/>
  <c r="CF19" i="50"/>
  <c r="CF19" i="49"/>
  <c r="CF19" i="48"/>
  <c r="CF19" i="45"/>
  <c r="CF19" i="44"/>
  <c r="CF19" i="47"/>
  <c r="CF19" i="46"/>
  <c r="CF19" i="43"/>
  <c r="CF19" i="41"/>
  <c r="CF19" i="42"/>
  <c r="CF19" i="40"/>
  <c r="CF19" i="38"/>
  <c r="CF19" i="36"/>
  <c r="CF19" i="37"/>
  <c r="CF19" i="39"/>
  <c r="CF19" i="33"/>
  <c r="CF19" i="32"/>
  <c r="CF19" i="35"/>
  <c r="CF19" i="34"/>
  <c r="CF19" i="31"/>
  <c r="CF19" i="30"/>
  <c r="CF19" i="28"/>
  <c r="CF19" i="27"/>
  <c r="CF19" i="25"/>
  <c r="CF19" i="26"/>
  <c r="CF19" i="24"/>
  <c r="CF19" i="23"/>
  <c r="EF19" i="23" s="1"/>
  <c r="CF19" i="17"/>
  <c r="EF19" i="17" s="1"/>
  <c r="CF19" i="22"/>
  <c r="EF19" i="22" s="1"/>
  <c r="CF19" i="20"/>
  <c r="EF19" i="20" s="1"/>
  <c r="CF19" i="19"/>
  <c r="EF19" i="19" s="1"/>
  <c r="CF19" i="21"/>
  <c r="EF19" i="21" s="1"/>
  <c r="CF19" i="18"/>
  <c r="EF19" i="18" s="1"/>
  <c r="CF19" i="60"/>
  <c r="EF19" i="60" s="1"/>
  <c r="M14" i="44"/>
  <c r="DL14" i="44"/>
  <c r="DH5" i="47"/>
  <c r="I5" i="47"/>
  <c r="DY18" i="28"/>
  <c r="Z18" i="28"/>
  <c r="DL8" i="43"/>
  <c r="M8" i="43"/>
  <c r="AK17" i="17"/>
  <c r="DF4" i="47"/>
  <c r="DF29" i="47" s="1"/>
  <c r="F29" i="47"/>
  <c r="G4" i="47"/>
  <c r="AH6" i="21"/>
  <c r="EB24" i="27"/>
  <c r="AC24" i="27"/>
  <c r="DN21" i="41"/>
  <c r="O21" i="41"/>
  <c r="L19" i="45"/>
  <c r="DK19" i="45"/>
  <c r="DV27" i="34"/>
  <c r="W27" i="34"/>
  <c r="DT18" i="34"/>
  <c r="U18" i="34"/>
  <c r="DQ5" i="37"/>
  <c r="R5" i="37"/>
  <c r="EA16" i="27"/>
  <c r="AB16" i="27"/>
  <c r="EB5" i="26"/>
  <c r="AC5" i="26"/>
  <c r="V22" i="34"/>
  <c r="DU22" i="34"/>
  <c r="DG26" i="48"/>
  <c r="H26" i="48"/>
  <c r="EE12" i="24"/>
  <c r="AF12" i="24"/>
  <c r="DU25" i="34"/>
  <c r="V25" i="34"/>
  <c r="AR14" i="60"/>
  <c r="AD19" i="25"/>
  <c r="EC19" i="25"/>
  <c r="DQ15" i="38"/>
  <c r="R15" i="38"/>
  <c r="DO18" i="40"/>
  <c r="P18" i="40"/>
  <c r="AG23" i="23"/>
  <c r="EC13" i="26"/>
  <c r="AD13" i="26"/>
  <c r="AA24" i="30"/>
  <c r="DZ24" i="30"/>
  <c r="U24" i="36"/>
  <c r="DT24" i="36"/>
  <c r="DR15" i="37"/>
  <c r="S15" i="37"/>
  <c r="CE25" i="59"/>
  <c r="CE25" i="58"/>
  <c r="CE25" i="57"/>
  <c r="CE25" i="56"/>
  <c r="CE25" i="55"/>
  <c r="CE25" i="53"/>
  <c r="CE25" i="54"/>
  <c r="CE25" i="51"/>
  <c r="CE25" i="52"/>
  <c r="CE25" i="49"/>
  <c r="CE25" i="50"/>
  <c r="CE25" i="48"/>
  <c r="CE25" i="47"/>
  <c r="CE25" i="46"/>
  <c r="CE25" i="44"/>
  <c r="CE25" i="43"/>
  <c r="CE25" i="45"/>
  <c r="CE25" i="42"/>
  <c r="CE25" i="40"/>
  <c r="CE25" i="41"/>
  <c r="CE25" i="37"/>
  <c r="CE25" i="36"/>
  <c r="CE25" i="39"/>
  <c r="CE25" i="38"/>
  <c r="CE25" i="35"/>
  <c r="CE25" i="32"/>
  <c r="CE25" i="33"/>
  <c r="CE25" i="34"/>
  <c r="CE25" i="27"/>
  <c r="CE25" i="26"/>
  <c r="CE25" i="23"/>
  <c r="EE25" i="23" s="1"/>
  <c r="CE25" i="30"/>
  <c r="CE25" i="25"/>
  <c r="CE25" i="24"/>
  <c r="CE25" i="28"/>
  <c r="CE25" i="31"/>
  <c r="CE25" i="22"/>
  <c r="EE25" i="22" s="1"/>
  <c r="CE25" i="18"/>
  <c r="EE25" i="18" s="1"/>
  <c r="CE25" i="21"/>
  <c r="EE25" i="21" s="1"/>
  <c r="CE25" i="20"/>
  <c r="EE25" i="20" s="1"/>
  <c r="CE25" i="19"/>
  <c r="EE25" i="19" s="1"/>
  <c r="CE25" i="17"/>
  <c r="EE25" i="17" s="1"/>
  <c r="CE25" i="60"/>
  <c r="EE25" i="60" s="1"/>
  <c r="DZ9" i="30"/>
  <c r="AA9" i="30"/>
  <c r="DX7" i="31"/>
  <c r="Y7" i="31"/>
  <c r="AF4" i="21"/>
  <c r="AE29" i="21"/>
  <c r="L7" i="44"/>
  <c r="DK7" i="44"/>
  <c r="AE6" i="24"/>
  <c r="ED6" i="24"/>
  <c r="U28" i="36"/>
  <c r="DT28" i="36"/>
  <c r="DZ6" i="28"/>
  <c r="AA6" i="28"/>
  <c r="AC28" i="27"/>
  <c r="EB28" i="27"/>
  <c r="V19" i="34"/>
  <c r="DU19" i="34"/>
  <c r="W26" i="34"/>
  <c r="DV26" i="34"/>
  <c r="DQ27" i="39"/>
  <c r="R27" i="39"/>
  <c r="K24" i="46"/>
  <c r="DJ24" i="46"/>
  <c r="DU21" i="35"/>
  <c r="V21" i="35"/>
  <c r="AH11" i="22"/>
  <c r="DO24" i="41"/>
  <c r="P24" i="41"/>
  <c r="L16" i="43"/>
  <c r="DK16" i="43"/>
  <c r="Y12" i="32"/>
  <c r="DX12" i="32"/>
  <c r="V5" i="34"/>
  <c r="DU5" i="34"/>
  <c r="S24" i="38"/>
  <c r="DR24" i="38"/>
  <c r="AA14" i="28"/>
  <c r="DZ14" i="28"/>
  <c r="AH28" i="22"/>
  <c r="N20" i="42"/>
  <c r="DM20" i="42"/>
  <c r="L9" i="44"/>
  <c r="DK9" i="44"/>
  <c r="ED30" i="20"/>
  <c r="D16" i="49"/>
  <c r="E16" i="49" s="1"/>
  <c r="F16" i="49" s="1"/>
  <c r="H12" i="49"/>
  <c r="DG12" i="49"/>
  <c r="D26" i="49"/>
  <c r="E26" i="49" s="1"/>
  <c r="F26" i="49" s="1"/>
  <c r="AK13" i="17"/>
  <c r="B9" i="50"/>
  <c r="C9" i="49"/>
  <c r="D9" i="49" s="1"/>
  <c r="E9" i="49" s="1"/>
  <c r="B27" i="51"/>
  <c r="C27" i="50"/>
  <c r="D27" i="50" s="1"/>
  <c r="E27" i="50" s="1"/>
  <c r="F27" i="50" s="1"/>
  <c r="B20" i="50"/>
  <c r="C20" i="49"/>
  <c r="D20" i="49" s="1"/>
  <c r="E20" i="49" s="1"/>
  <c r="B15" i="51"/>
  <c r="C15" i="50"/>
  <c r="D15" i="50" s="1"/>
  <c r="E15" i="50" s="1"/>
  <c r="DX5" i="31"/>
  <c r="Y5" i="31"/>
  <c r="AK26" i="17"/>
  <c r="H22" i="48"/>
  <c r="DG22" i="48"/>
  <c r="AV6" i="60"/>
  <c r="DY11" i="31"/>
  <c r="Z11" i="31"/>
  <c r="AK9" i="17"/>
  <c r="R13" i="38"/>
  <c r="DQ13" i="38"/>
  <c r="AA22" i="28"/>
  <c r="DZ22" i="28"/>
  <c r="AJ16" i="19"/>
  <c r="W8" i="34"/>
  <c r="DV8" i="34"/>
  <c r="I15" i="48"/>
  <c r="DH15" i="48"/>
  <c r="Q9" i="40"/>
  <c r="DP9" i="40"/>
  <c r="AB13" i="61"/>
  <c r="Y23" i="32"/>
  <c r="DX23" i="32"/>
  <c r="AG27" i="23"/>
  <c r="AF27" i="24"/>
  <c r="DT15" i="36"/>
  <c r="U15" i="36"/>
  <c r="S20" i="37"/>
  <c r="DR20" i="37"/>
  <c r="AB21" i="61"/>
  <c r="AI21" i="21"/>
  <c r="K27" i="46"/>
  <c r="DJ27" i="46"/>
  <c r="V11" i="35"/>
  <c r="DU11" i="35"/>
  <c r="DZ9" i="28"/>
  <c r="AA9" i="28"/>
  <c r="DR5" i="36"/>
  <c r="S5" i="36"/>
  <c r="DV7" i="33"/>
  <c r="W7" i="33"/>
  <c r="X22" i="32"/>
  <c r="DW22" i="32"/>
  <c r="EC12" i="26"/>
  <c r="AD12" i="26"/>
  <c r="AI26" i="21"/>
  <c r="X25" i="32"/>
  <c r="DW25" i="32"/>
  <c r="AI12" i="21"/>
  <c r="DO7" i="40"/>
  <c r="P7" i="40"/>
  <c r="DV23" i="34"/>
  <c r="W23" i="34"/>
  <c r="AI10" i="20"/>
  <c r="AH20" i="22"/>
  <c r="X12" i="33"/>
  <c r="DW12" i="33"/>
  <c r="DN25" i="42"/>
  <c r="O25" i="42"/>
  <c r="R12" i="39"/>
  <c r="DQ12" i="39"/>
  <c r="AI28" i="21"/>
  <c r="Y11" i="32"/>
  <c r="DX11" i="32"/>
  <c r="P17" i="41"/>
  <c r="DO17" i="41"/>
  <c r="AB7" i="61"/>
  <c r="AK11" i="17"/>
  <c r="AL12" i="17"/>
  <c r="AK14" i="18"/>
  <c r="AB5" i="61"/>
  <c r="CE6" i="59"/>
  <c r="CE6" i="58"/>
  <c r="CE6" i="57"/>
  <c r="CE6" i="56"/>
  <c r="CE6" i="54"/>
  <c r="CE6" i="55"/>
  <c r="CE6" i="53"/>
  <c r="CE6" i="52"/>
  <c r="CE6" i="50"/>
  <c r="CE6" i="51"/>
  <c r="CE6" i="48"/>
  <c r="CE6" i="49"/>
  <c r="CE6" i="46"/>
  <c r="CE6" i="47"/>
  <c r="CE6" i="45"/>
  <c r="CE6" i="44"/>
  <c r="CE6" i="40"/>
  <c r="CE6" i="43"/>
  <c r="CE6" i="41"/>
  <c r="CE6" i="42"/>
  <c r="CE6" i="38"/>
  <c r="CE6" i="39"/>
  <c r="CE6" i="37"/>
  <c r="CE6" i="34"/>
  <c r="CE6" i="36"/>
  <c r="CE6" i="35"/>
  <c r="CE6" i="33"/>
  <c r="CE6" i="32"/>
  <c r="CE6" i="27"/>
  <c r="CE6" i="25"/>
  <c r="CE6" i="24"/>
  <c r="CE6" i="30"/>
  <c r="CE6" i="26"/>
  <c r="CE6" i="31"/>
  <c r="CE6" i="28"/>
  <c r="CE6" i="19"/>
  <c r="EE6" i="19" s="1"/>
  <c r="CE6" i="23"/>
  <c r="EE6" i="23" s="1"/>
  <c r="CE6" i="22"/>
  <c r="EE6" i="22" s="1"/>
  <c r="CE6" i="18"/>
  <c r="EE6" i="18" s="1"/>
  <c r="CE6" i="21"/>
  <c r="EE6" i="21" s="1"/>
  <c r="CE6" i="20"/>
  <c r="EE6" i="20" s="1"/>
  <c r="CE6" i="17"/>
  <c r="EE6" i="17" s="1"/>
  <c r="CE6" i="60"/>
  <c r="EE6" i="60" s="1"/>
  <c r="Z13" i="30"/>
  <c r="DY13" i="30"/>
  <c r="AH22" i="21"/>
  <c r="AJ26" i="20"/>
  <c r="DI6" i="46"/>
  <c r="J6" i="46"/>
  <c r="AJ21" i="18"/>
  <c r="AB8" i="61"/>
  <c r="DM22" i="42"/>
  <c r="N22" i="42"/>
  <c r="DU12" i="35"/>
  <c r="V12" i="35"/>
  <c r="DW8" i="33"/>
  <c r="X8" i="33"/>
  <c r="EC13" i="25"/>
  <c r="AD13" i="25"/>
  <c r="AJ7" i="19"/>
  <c r="DY21" i="31"/>
  <c r="Z21" i="31"/>
  <c r="M28" i="43"/>
  <c r="DL28" i="43"/>
  <c r="R21" i="38"/>
  <c r="DQ21" i="38"/>
  <c r="DY14" i="30"/>
  <c r="Z14" i="30"/>
  <c r="AI13" i="20"/>
  <c r="N29" i="39"/>
  <c r="O4" i="39"/>
  <c r="DN4" i="39"/>
  <c r="DN29" i="39" s="1"/>
  <c r="EE10" i="23"/>
  <c r="AF10" i="23"/>
  <c r="B23" i="51"/>
  <c r="C23" i="50"/>
  <c r="D23" i="50" s="1"/>
  <c r="E23" i="50" s="1"/>
  <c r="B10" i="50"/>
  <c r="C10" i="49"/>
  <c r="D10" i="49" s="1"/>
  <c r="E10" i="49" s="1"/>
  <c r="F10" i="49" s="1"/>
  <c r="DF10" i="49" s="1"/>
  <c r="CE17" i="59"/>
  <c r="CE17" i="58"/>
  <c r="CE17" i="56"/>
  <c r="CE17" i="57"/>
  <c r="CE17" i="55"/>
  <c r="CE17" i="53"/>
  <c r="CE17" i="54"/>
  <c r="CE17" i="52"/>
  <c r="CE17" i="50"/>
  <c r="CE17" i="51"/>
  <c r="CE17" i="49"/>
  <c r="CE17" i="48"/>
  <c r="CE17" i="44"/>
  <c r="CE17" i="47"/>
  <c r="CE17" i="45"/>
  <c r="CE17" i="46"/>
  <c r="CE17" i="43"/>
  <c r="CE17" i="42"/>
  <c r="CE17" i="41"/>
  <c r="CE17" i="40"/>
  <c r="CE17" i="38"/>
  <c r="CE17" i="37"/>
  <c r="CE17" i="36"/>
  <c r="CE17" i="39"/>
  <c r="CE17" i="33"/>
  <c r="CE17" i="35"/>
  <c r="CE17" i="34"/>
  <c r="CE17" i="27"/>
  <c r="CE17" i="32"/>
  <c r="CE17" i="24"/>
  <c r="EE17" i="24" s="1"/>
  <c r="CE17" i="25"/>
  <c r="CE17" i="31"/>
  <c r="CE17" i="30"/>
  <c r="CE17" i="28"/>
  <c r="CE17" i="26"/>
  <c r="CE17" i="22"/>
  <c r="EE17" i="22" s="1"/>
  <c r="CE17" i="20"/>
  <c r="EE17" i="20" s="1"/>
  <c r="CE17" i="19"/>
  <c r="EE17" i="19" s="1"/>
  <c r="CE17" i="18"/>
  <c r="EE17" i="18" s="1"/>
  <c r="CE17" i="23"/>
  <c r="EE17" i="23" s="1"/>
  <c r="CE17" i="21"/>
  <c r="EE17" i="21" s="1"/>
  <c r="CE17" i="17"/>
  <c r="EE17" i="17" s="1"/>
  <c r="CE17" i="60"/>
  <c r="EE17" i="60" s="1"/>
  <c r="AI25" i="20"/>
  <c r="DN8" i="42"/>
  <c r="O8" i="42"/>
  <c r="DY12" i="31"/>
  <c r="Z12" i="31"/>
  <c r="DV28" i="34"/>
  <c r="W28" i="34"/>
  <c r="EB7" i="27"/>
  <c r="AC7" i="27"/>
  <c r="B8" i="50"/>
  <c r="C8" i="49"/>
  <c r="D8" i="49" s="1"/>
  <c r="E8" i="49" s="1"/>
  <c r="B12" i="51"/>
  <c r="C12" i="50"/>
  <c r="D12" i="50" s="1"/>
  <c r="E12" i="50" s="1"/>
  <c r="F12" i="50" s="1"/>
  <c r="B26" i="51"/>
  <c r="C26" i="50"/>
  <c r="D26" i="50" s="1"/>
  <c r="E26" i="50" s="1"/>
  <c r="B14" i="50"/>
  <c r="C14" i="49"/>
  <c r="D14" i="49" s="1"/>
  <c r="E14" i="49" s="1"/>
  <c r="B13" i="50"/>
  <c r="C13" i="49"/>
  <c r="D13" i="49" s="1"/>
  <c r="E13" i="49" s="1"/>
  <c r="B13" i="51"/>
  <c r="C13" i="50"/>
  <c r="B20" i="51"/>
  <c r="C20" i="50"/>
  <c r="D20" i="50" s="1"/>
  <c r="E20" i="50" s="1"/>
  <c r="DG25" i="48"/>
  <c r="H25" i="48"/>
  <c r="EB22" i="26"/>
  <c r="AC22" i="26"/>
  <c r="P10" i="40"/>
  <c r="DO10" i="40"/>
  <c r="AG28" i="23"/>
  <c r="V13" i="35"/>
  <c r="DU13" i="35"/>
  <c r="AR8" i="60"/>
  <c r="DX9" i="32"/>
  <c r="Y9" i="32"/>
  <c r="AE9" i="25"/>
  <c r="ED9" i="25"/>
  <c r="AJ13" i="18"/>
  <c r="AI19" i="20"/>
  <c r="M29" i="40"/>
  <c r="N4" i="40"/>
  <c r="DM4" i="40"/>
  <c r="DM29" i="40" s="1"/>
  <c r="DP14" i="40"/>
  <c r="Q14" i="40"/>
  <c r="EA18" i="27"/>
  <c r="AB18" i="27"/>
  <c r="AQ25" i="60"/>
  <c r="AB12" i="61"/>
  <c r="AC11" i="26"/>
  <c r="EB11" i="26"/>
  <c r="R22" i="38"/>
  <c r="DQ22" i="38"/>
  <c r="AK8" i="17"/>
  <c r="AI23" i="21"/>
  <c r="DR26" i="38"/>
  <c r="S26" i="38"/>
  <c r="AL25" i="17"/>
  <c r="DP15" i="40"/>
  <c r="Q15" i="40"/>
  <c r="AJ11" i="18"/>
  <c r="V21" i="34"/>
  <c r="DU21" i="34"/>
  <c r="V17" i="35"/>
  <c r="DU17" i="35"/>
  <c r="AJ11" i="20"/>
  <c r="EC25" i="25"/>
  <c r="AD25" i="25"/>
  <c r="AI24" i="21"/>
  <c r="AH12" i="22"/>
  <c r="DX14" i="32"/>
  <c r="Y14" i="32"/>
  <c r="L10" i="44"/>
  <c r="DK10" i="44"/>
  <c r="AJ23" i="18"/>
  <c r="CE28" i="59"/>
  <c r="CE28" i="58"/>
  <c r="CE28" i="57"/>
  <c r="CE28" i="56"/>
  <c r="CE28" i="55"/>
  <c r="CE28" i="54"/>
  <c r="CE28" i="53"/>
  <c r="CE28" i="52"/>
  <c r="CE28" i="51"/>
  <c r="CE28" i="49"/>
  <c r="CE28" i="50"/>
  <c r="CE28" i="47"/>
  <c r="CE28" i="48"/>
  <c r="CE28" i="46"/>
  <c r="CE28" i="45"/>
  <c r="CE28" i="44"/>
  <c r="CE28" i="42"/>
  <c r="CE28" i="41"/>
  <c r="CE28" i="40"/>
  <c r="CE28" i="43"/>
  <c r="CE28" i="37"/>
  <c r="CE28" i="39"/>
  <c r="CE28" i="38"/>
  <c r="CE28" i="36"/>
  <c r="CE28" i="35"/>
  <c r="CE28" i="34"/>
  <c r="CE28" i="32"/>
  <c r="CE28" i="33"/>
  <c r="CE28" i="27"/>
  <c r="CE28" i="26"/>
  <c r="CE28" i="25"/>
  <c r="CE28" i="24"/>
  <c r="EE28" i="24" s="1"/>
  <c r="CE28" i="23"/>
  <c r="EE28" i="23" s="1"/>
  <c r="CE28" i="28"/>
  <c r="CE28" i="31"/>
  <c r="CE28" i="30"/>
  <c r="CE28" i="22"/>
  <c r="EE28" i="22" s="1"/>
  <c r="CE28" i="19"/>
  <c r="EE28" i="19" s="1"/>
  <c r="CE28" i="18"/>
  <c r="EE28" i="18" s="1"/>
  <c r="CE28" i="21"/>
  <c r="EE28" i="21" s="1"/>
  <c r="CE28" i="20"/>
  <c r="EE28" i="20" s="1"/>
  <c r="CE28" i="17"/>
  <c r="EE28" i="17" s="1"/>
  <c r="CE28" i="60"/>
  <c r="EE28" i="60" s="1"/>
  <c r="ED11" i="25"/>
  <c r="AE11" i="25"/>
  <c r="AU4" i="60"/>
  <c r="AI11" i="21"/>
  <c r="L25" i="44"/>
  <c r="DK25" i="44"/>
  <c r="T7" i="36"/>
  <c r="DS7" i="36"/>
  <c r="DR27" i="38"/>
  <c r="S27" i="38"/>
  <c r="DQ20" i="38"/>
  <c r="R20" i="38"/>
  <c r="R24" i="39"/>
  <c r="DQ24" i="39"/>
  <c r="DH6" i="47"/>
  <c r="I6" i="47"/>
  <c r="AF26" i="23"/>
  <c r="DJ26" i="46"/>
  <c r="K26" i="46"/>
  <c r="V14" i="34"/>
  <c r="DU14" i="34"/>
  <c r="R6" i="38"/>
  <c r="DQ6" i="38"/>
  <c r="EB12" i="27"/>
  <c r="AC12" i="27"/>
  <c r="AK15" i="17"/>
  <c r="CE26" i="59"/>
  <c r="CE26" i="58"/>
  <c r="CE26" i="57"/>
  <c r="CE26" i="56"/>
  <c r="CE26" i="55"/>
  <c r="CE26" i="54"/>
  <c r="CE26" i="53"/>
  <c r="CE26" i="51"/>
  <c r="CE26" i="52"/>
  <c r="CE26" i="50"/>
  <c r="CE26" i="49"/>
  <c r="CE26" i="48"/>
  <c r="CE26" i="47"/>
  <c r="CE26" i="46"/>
  <c r="CE26" i="45"/>
  <c r="CE26" i="44"/>
  <c r="CE26" i="43"/>
  <c r="CE26" i="41"/>
  <c r="CE26" i="42"/>
  <c r="CE26" i="40"/>
  <c r="CE26" i="39"/>
  <c r="CE26" i="38"/>
  <c r="CE26" i="37"/>
  <c r="CE26" i="36"/>
  <c r="CE26" i="34"/>
  <c r="CE26" i="32"/>
  <c r="CE26" i="35"/>
  <c r="CE26" i="33"/>
  <c r="CE26" i="30"/>
  <c r="CE26" i="25"/>
  <c r="CE26" i="24"/>
  <c r="CE26" i="23"/>
  <c r="EE26" i="23" s="1"/>
  <c r="CE26" i="28"/>
  <c r="CE26" i="26"/>
  <c r="CE26" i="31"/>
  <c r="CE26" i="27"/>
  <c r="CE26" i="22"/>
  <c r="EE26" i="22" s="1"/>
  <c r="CE26" i="18"/>
  <c r="EE26" i="18" s="1"/>
  <c r="CE26" i="19"/>
  <c r="EE26" i="19" s="1"/>
  <c r="CE26" i="17"/>
  <c r="EE26" i="17" s="1"/>
  <c r="CE26" i="21"/>
  <c r="EE26" i="21" s="1"/>
  <c r="CE26" i="20"/>
  <c r="EE26" i="20" s="1"/>
  <c r="CE26" i="60"/>
  <c r="EE26" i="60" s="1"/>
  <c r="AL14" i="17"/>
  <c r="CE21" i="59"/>
  <c r="CE21" i="58"/>
  <c r="CE21" i="57"/>
  <c r="CE21" i="56"/>
  <c r="CE21" i="55"/>
  <c r="CE21" i="54"/>
  <c r="CE21" i="53"/>
  <c r="CE21" i="52"/>
  <c r="CE21" i="51"/>
  <c r="CE21" i="49"/>
  <c r="CE21" i="50"/>
  <c r="CE21" i="48"/>
  <c r="CE21" i="47"/>
  <c r="CE21" i="46"/>
  <c r="CE21" i="44"/>
  <c r="CE21" i="45"/>
  <c r="CE21" i="42"/>
  <c r="CE21" i="40"/>
  <c r="CE21" i="43"/>
  <c r="CE21" i="41"/>
  <c r="CE21" i="39"/>
  <c r="CE21" i="36"/>
  <c r="CE21" i="38"/>
  <c r="CE21" i="37"/>
  <c r="CE21" i="34"/>
  <c r="CE21" i="35"/>
  <c r="CE21" i="33"/>
  <c r="CE21" i="32"/>
  <c r="CE21" i="30"/>
  <c r="CE21" i="28"/>
  <c r="CE21" i="26"/>
  <c r="CE21" i="24"/>
  <c r="CE21" i="23"/>
  <c r="EE21" i="23" s="1"/>
  <c r="CE21" i="31"/>
  <c r="CE21" i="27"/>
  <c r="CE21" i="25"/>
  <c r="CE21" i="21"/>
  <c r="EE21" i="21" s="1"/>
  <c r="CE21" i="20"/>
  <c r="EE21" i="20" s="1"/>
  <c r="CE21" i="17"/>
  <c r="EE21" i="17" s="1"/>
  <c r="CE21" i="18"/>
  <c r="EE21" i="18" s="1"/>
  <c r="CE21" i="22"/>
  <c r="EE21" i="22" s="1"/>
  <c r="CE21" i="19"/>
  <c r="EE21" i="19" s="1"/>
  <c r="CE21" i="60"/>
  <c r="EE21" i="60" s="1"/>
  <c r="DT9" i="36"/>
  <c r="U9" i="36"/>
  <c r="D5" i="49"/>
  <c r="E5" i="49" s="1"/>
  <c r="F5" i="49" s="1"/>
  <c r="DF5" i="49" s="1"/>
  <c r="AE26" i="24"/>
  <c r="ED26" i="24"/>
  <c r="N21" i="43"/>
  <c r="DM21" i="43"/>
  <c r="EE16" i="23"/>
  <c r="AF16" i="23"/>
  <c r="AR12" i="60"/>
  <c r="X18" i="32"/>
  <c r="DW18" i="32"/>
  <c r="DK27" i="45"/>
  <c r="L27" i="45"/>
  <c r="R19" i="38"/>
  <c r="DQ19" i="38"/>
  <c r="DR12" i="38"/>
  <c r="S12" i="38"/>
  <c r="N20" i="43"/>
  <c r="DM20" i="43"/>
  <c r="CF15" i="59"/>
  <c r="CF15" i="58"/>
  <c r="CF15" i="57"/>
  <c r="CF15" i="56"/>
  <c r="CF15" i="55"/>
  <c r="CF15" i="54"/>
  <c r="CF15" i="53"/>
  <c r="CF15" i="52"/>
  <c r="CF15" i="51"/>
  <c r="CF15" i="50"/>
  <c r="CF15" i="49"/>
  <c r="CF15" i="48"/>
  <c r="CF15" i="46"/>
  <c r="CF15" i="44"/>
  <c r="CF15" i="45"/>
  <c r="CF15" i="47"/>
  <c r="CF15" i="43"/>
  <c r="CF15" i="42"/>
  <c r="CF15" i="41"/>
  <c r="CF15" i="40"/>
  <c r="CF15" i="39"/>
  <c r="CF15" i="36"/>
  <c r="CF15" i="38"/>
  <c r="CF15" i="37"/>
  <c r="CF15" i="35"/>
  <c r="CF15" i="33"/>
  <c r="CF15" i="34"/>
  <c r="CF15" i="31"/>
  <c r="CF15" i="30"/>
  <c r="CF15" i="28"/>
  <c r="CF15" i="26"/>
  <c r="CF15" i="32"/>
  <c r="CF15" i="27"/>
  <c r="CF15" i="25"/>
  <c r="CF15" i="24"/>
  <c r="CF15" i="21"/>
  <c r="EF15" i="21" s="1"/>
  <c r="CF15" i="20"/>
  <c r="EF15" i="20" s="1"/>
  <c r="CF15" i="23"/>
  <c r="EF15" i="23" s="1"/>
  <c r="CF15" i="19"/>
  <c r="EF15" i="19" s="1"/>
  <c r="CF15" i="22"/>
  <c r="EF15" i="22" s="1"/>
  <c r="CF15" i="17"/>
  <c r="EF15" i="17" s="1"/>
  <c r="CF15" i="18"/>
  <c r="EF15" i="18" s="1"/>
  <c r="CF15" i="60"/>
  <c r="EF15" i="60" s="1"/>
  <c r="DK21" i="45"/>
  <c r="L21" i="45"/>
  <c r="AF8" i="24"/>
  <c r="AG21" i="23"/>
  <c r="O26" i="42"/>
  <c r="DN26" i="42"/>
  <c r="DS28" i="37"/>
  <c r="T28" i="37"/>
  <c r="J4" i="44"/>
  <c r="I29" i="44"/>
  <c r="DI4" i="44"/>
  <c r="AC21" i="27"/>
  <c r="EB21" i="27"/>
  <c r="AR28" i="60"/>
  <c r="S11" i="38"/>
  <c r="DR11" i="38"/>
  <c r="AJ15" i="19"/>
  <c r="AB11" i="27"/>
  <c r="EA11" i="27"/>
  <c r="EB13" i="27"/>
  <c r="AC13" i="27"/>
  <c r="AK27" i="19"/>
  <c r="AI27" i="21"/>
  <c r="AI16" i="18"/>
  <c r="DY8" i="31"/>
  <c r="Z8" i="31"/>
  <c r="T6" i="37"/>
  <c r="DS6" i="37"/>
  <c r="AJ16" i="17"/>
  <c r="L28" i="45"/>
  <c r="DK28" i="45"/>
  <c r="AF29" i="20"/>
  <c r="AG4" i="20"/>
  <c r="DY21" i="30"/>
  <c r="Z21" i="30"/>
  <c r="AA23" i="30"/>
  <c r="DZ23" i="30"/>
  <c r="DY27" i="31"/>
  <c r="Z27" i="31"/>
  <c r="EC18" i="24"/>
  <c r="AD18" i="24"/>
  <c r="AG12" i="23"/>
  <c r="AR23" i="60"/>
  <c r="AJ18" i="18"/>
  <c r="AR27" i="60"/>
  <c r="K11" i="45"/>
  <c r="DJ11" i="45"/>
  <c r="ED30" i="17"/>
  <c r="Q22" i="39"/>
  <c r="DP22" i="39"/>
  <c r="L6" i="44"/>
  <c r="DK6" i="44"/>
  <c r="R4" i="36"/>
  <c r="Q29" i="36"/>
  <c r="DQ4" i="36"/>
  <c r="DQ29" i="36" s="1"/>
  <c r="Q17" i="40"/>
  <c r="DP17" i="40"/>
  <c r="AB11" i="61"/>
  <c r="DL13" i="44"/>
  <c r="M13" i="44"/>
  <c r="DK24" i="45"/>
  <c r="L24" i="45"/>
  <c r="I9" i="48"/>
  <c r="DH9" i="48"/>
  <c r="DP12" i="40"/>
  <c r="Q12" i="40"/>
  <c r="AI15" i="20"/>
  <c r="DQ8" i="39"/>
  <c r="R8" i="39"/>
  <c r="DK11" i="44"/>
  <c r="L11" i="44"/>
  <c r="DJ9" i="45"/>
  <c r="K9" i="45"/>
  <c r="AK9" i="19"/>
  <c r="AH20" i="21"/>
  <c r="AK20" i="17"/>
  <c r="AR13" i="60"/>
  <c r="I7" i="46"/>
  <c r="DH7" i="46"/>
  <c r="N19" i="43"/>
  <c r="DM19" i="43"/>
  <c r="DV6" i="32"/>
  <c r="W6" i="32"/>
  <c r="W4" i="32"/>
  <c r="DV4" i="32"/>
  <c r="Q16" i="39"/>
  <c r="DP16" i="39"/>
  <c r="R13" i="39"/>
  <c r="DQ13" i="39"/>
  <c r="AG11" i="23"/>
  <c r="EE11" i="24"/>
  <c r="AF11" i="24"/>
  <c r="AF18" i="23"/>
  <c r="EE18" i="23"/>
  <c r="CE20" i="59"/>
  <c r="CE20" i="58"/>
  <c r="CE20" i="57"/>
  <c r="CE20" i="56"/>
  <c r="CE20" i="55"/>
  <c r="CE20" i="53"/>
  <c r="CE20" i="54"/>
  <c r="CE20" i="52"/>
  <c r="CE20" i="50"/>
  <c r="CE20" i="51"/>
  <c r="CE20" i="49"/>
  <c r="CE20" i="48"/>
  <c r="CE20" i="44"/>
  <c r="CE20" i="45"/>
  <c r="CE20" i="47"/>
  <c r="CE20" i="46"/>
  <c r="CE20" i="43"/>
  <c r="CE20" i="41"/>
  <c r="CE20" i="42"/>
  <c r="CE20" i="40"/>
  <c r="CE20" i="38"/>
  <c r="CE20" i="37"/>
  <c r="CE20" i="39"/>
  <c r="CE20" i="36"/>
  <c r="CE20" i="34"/>
  <c r="CE20" i="32"/>
  <c r="CE20" i="35"/>
  <c r="CE20" i="33"/>
  <c r="CE20" i="31"/>
  <c r="CE20" i="30"/>
  <c r="CE20" i="27"/>
  <c r="CE20" i="25"/>
  <c r="CE20" i="28"/>
  <c r="CE20" i="26"/>
  <c r="CE20" i="24"/>
  <c r="CE20" i="23"/>
  <c r="EE20" i="23" s="1"/>
  <c r="CE20" i="22"/>
  <c r="EE20" i="22" s="1"/>
  <c r="CE20" i="19"/>
  <c r="EE20" i="19" s="1"/>
  <c r="CE20" i="20"/>
  <c r="EE20" i="20" s="1"/>
  <c r="CE20" i="21"/>
  <c r="EE20" i="21" s="1"/>
  <c r="CE20" i="18"/>
  <c r="EE20" i="18" s="1"/>
  <c r="CE20" i="17"/>
  <c r="EE20" i="17" s="1"/>
  <c r="CE20" i="60"/>
  <c r="EE20" i="60" s="1"/>
  <c r="ED30" i="21"/>
  <c r="ED30" i="18"/>
  <c r="AC19" i="61"/>
  <c r="DL26" i="44"/>
  <c r="M26" i="44"/>
  <c r="EE9" i="24"/>
  <c r="AF9" i="24"/>
  <c r="EA12" i="28"/>
  <c r="AB12" i="28"/>
  <c r="DX18" i="30"/>
  <c r="Y18" i="30"/>
  <c r="O25" i="41"/>
  <c r="DN25" i="41"/>
  <c r="AJ20" i="18"/>
  <c r="T17" i="37"/>
  <c r="DS17" i="37"/>
  <c r="AK22" i="17"/>
  <c r="U10" i="35"/>
  <c r="DT10" i="35"/>
  <c r="X28" i="33"/>
  <c r="DW28" i="33"/>
  <c r="CE8" i="59"/>
  <c r="CE8" i="58"/>
  <c r="CE8" i="57"/>
  <c r="CE8" i="56"/>
  <c r="CE8" i="55"/>
  <c r="CE8" i="54"/>
  <c r="CE8" i="53"/>
  <c r="CE8" i="52"/>
  <c r="CE8" i="51"/>
  <c r="CE8" i="50"/>
  <c r="CE8" i="49"/>
  <c r="CE8" i="48"/>
  <c r="CE8" i="47"/>
  <c r="CE8" i="46"/>
  <c r="CE8" i="45"/>
  <c r="CE8" i="44"/>
  <c r="CE8" i="41"/>
  <c r="CE8" i="40"/>
  <c r="CE8" i="43"/>
  <c r="CE8" i="42"/>
  <c r="CE8" i="38"/>
  <c r="CE8" i="37"/>
  <c r="CE8" i="36"/>
  <c r="CE8" i="39"/>
  <c r="CE8" i="35"/>
  <c r="CE8" i="34"/>
  <c r="CE8" i="33"/>
  <c r="CE8" i="28"/>
  <c r="CE8" i="32"/>
  <c r="CE8" i="25"/>
  <c r="CE8" i="24"/>
  <c r="EE8" i="24" s="1"/>
  <c r="CE8" i="27"/>
  <c r="CE8" i="26"/>
  <c r="CE8" i="31"/>
  <c r="CE8" i="30"/>
  <c r="CE8" i="20"/>
  <c r="EE8" i="20" s="1"/>
  <c r="CE8" i="19"/>
  <c r="EE8" i="19" s="1"/>
  <c r="CE8" i="23"/>
  <c r="EE8" i="23" s="1"/>
  <c r="CE8" i="21"/>
  <c r="EE8" i="21" s="1"/>
  <c r="CE8" i="17"/>
  <c r="EE8" i="17" s="1"/>
  <c r="CE8" i="22"/>
  <c r="EE8" i="22" s="1"/>
  <c r="CE8" i="18"/>
  <c r="EE8" i="18" s="1"/>
  <c r="CE8" i="60"/>
  <c r="EE8" i="60" s="1"/>
  <c r="AD29" i="22"/>
  <c r="ED4" i="22"/>
  <c r="ED29" i="22" s="1"/>
  <c r="AE4" i="22"/>
  <c r="J13" i="47"/>
  <c r="DI13" i="47"/>
  <c r="W19" i="33"/>
  <c r="DV19" i="33"/>
  <c r="O11" i="41"/>
  <c r="DN11" i="41"/>
  <c r="DT13" i="36"/>
  <c r="U13" i="36"/>
  <c r="AH16" i="21"/>
  <c r="EB10" i="26"/>
  <c r="AC10" i="26"/>
  <c r="DI12" i="47"/>
  <c r="J12" i="47"/>
  <c r="N14" i="42"/>
  <c r="DM14" i="42"/>
  <c r="AJ12" i="20"/>
  <c r="AJ5" i="17"/>
  <c r="R17" i="39"/>
  <c r="DQ17" i="39"/>
  <c r="EB8" i="27"/>
  <c r="AC8" i="27"/>
  <c r="Y16" i="31"/>
  <c r="DX16" i="31"/>
  <c r="AJ6" i="17"/>
  <c r="J27" i="47"/>
  <c r="DI27" i="47"/>
  <c r="DU7" i="34"/>
  <c r="V7" i="34"/>
  <c r="AE8" i="25"/>
  <c r="ED8" i="25"/>
  <c r="EE7" i="23"/>
  <c r="AF7" i="23"/>
  <c r="AC6" i="26"/>
  <c r="EB6" i="26"/>
  <c r="DL12" i="44"/>
  <c r="M12" i="44"/>
  <c r="AR19" i="60"/>
  <c r="AH5" i="21"/>
  <c r="T24" i="37"/>
  <c r="DS24" i="37"/>
  <c r="AA4" i="61"/>
  <c r="AA4" i="78" s="1"/>
  <c r="M4" i="42"/>
  <c r="DL4" i="42"/>
  <c r="DL29" i="42" s="1"/>
  <c r="DI20" i="47"/>
  <c r="J20" i="47"/>
  <c r="AE7" i="24"/>
  <c r="ED7" i="24"/>
  <c r="AG10" i="22"/>
  <c r="AI18" i="19"/>
  <c r="AG6" i="22"/>
  <c r="L18" i="44"/>
  <c r="DK18" i="44"/>
  <c r="AR9" i="60"/>
  <c r="P8" i="41"/>
  <c r="DO8" i="41"/>
  <c r="J8" i="46"/>
  <c r="DI8" i="46"/>
  <c r="I18" i="47"/>
  <c r="DH18" i="47"/>
  <c r="T16" i="35"/>
  <c r="DS16" i="35"/>
  <c r="DK22" i="44"/>
  <c r="L22" i="44"/>
  <c r="V15" i="35"/>
  <c r="DU15" i="35"/>
  <c r="AK26" i="19"/>
  <c r="DM10" i="42"/>
  <c r="N10" i="42"/>
  <c r="DV12" i="34"/>
  <c r="W12" i="34"/>
  <c r="U5" i="35"/>
  <c r="DT5" i="35"/>
  <c r="DH21" i="48"/>
  <c r="I21" i="48"/>
  <c r="AG16" i="22"/>
  <c r="AE24" i="25"/>
  <c r="ED24" i="25"/>
  <c r="E49" i="1"/>
  <c r="D40" i="6"/>
  <c r="AG29" i="16"/>
  <c r="AQ17" i="13"/>
  <c r="AQ17" i="4"/>
  <c r="AO17" i="10"/>
  <c r="AO17" i="15"/>
  <c r="AN17" i="9"/>
  <c r="AP7" i="9"/>
  <c r="AP12" i="9" s="1"/>
  <c r="AO14" i="9"/>
  <c r="AO15" i="9"/>
  <c r="AO16" i="9"/>
  <c r="AO13" i="9"/>
  <c r="AQ7" i="10"/>
  <c r="AQ12" i="10" s="1"/>
  <c r="AP13" i="15"/>
  <c r="AP15" i="15"/>
  <c r="AP14" i="15"/>
  <c r="AP16" i="15"/>
  <c r="AR7" i="15"/>
  <c r="AR12" i="15" s="1"/>
  <c r="AR13" i="15" s="1"/>
  <c r="AQ7" i="15"/>
  <c r="AQ12" i="15" s="1"/>
  <c r="AP15" i="10"/>
  <c r="AP13" i="10"/>
  <c r="AP14" i="10"/>
  <c r="AP16" i="10"/>
  <c r="AO22" i="6"/>
  <c r="AJ45" i="11"/>
  <c r="AJ15" i="16" s="1"/>
  <c r="AJ44" i="11"/>
  <c r="AJ20" i="16" s="1"/>
  <c r="AJ43" i="11"/>
  <c r="AJ14" i="16" s="1"/>
  <c r="AJ40" i="11"/>
  <c r="AJ46" i="11"/>
  <c r="AJ21" i="16" s="1"/>
  <c r="AJ41" i="11"/>
  <c r="AJ13" i="16" s="1"/>
  <c r="AJ42" i="11"/>
  <c r="AJ19" i="16" s="1"/>
  <c r="AJ33" i="13"/>
  <c r="AJ31" i="13"/>
  <c r="AJ32" i="13"/>
  <c r="AJ34" i="13"/>
  <c r="AI34" i="10"/>
  <c r="AI31" i="10"/>
  <c r="AI7" i="16" s="1"/>
  <c r="AI33" i="10"/>
  <c r="AI17" i="16" s="1"/>
  <c r="AI32" i="10"/>
  <c r="AI8" i="16" s="1"/>
  <c r="AI25" i="16"/>
  <c r="AI35" i="15"/>
  <c r="AJ31" i="12"/>
  <c r="AJ32" i="12"/>
  <c r="AJ23" i="16" s="1"/>
  <c r="AJ33" i="12"/>
  <c r="AJ24" i="16" s="1"/>
  <c r="AJ34" i="12"/>
  <c r="AI22" i="16"/>
  <c r="AI35" i="12"/>
  <c r="AJ34" i="15"/>
  <c r="AJ28" i="16" s="1"/>
  <c r="AJ31" i="15"/>
  <c r="AJ33" i="15"/>
  <c r="AJ27" i="16" s="1"/>
  <c r="AJ32" i="15"/>
  <c r="AJ26" i="16" s="1"/>
  <c r="AJ31" i="4"/>
  <c r="AJ32" i="4"/>
  <c r="AJ33" i="4"/>
  <c r="AJ11" i="16" s="1"/>
  <c r="AJ34" i="4"/>
  <c r="AJ12" i="16" s="1"/>
  <c r="AI30" i="9"/>
  <c r="AI4" i="16" s="1"/>
  <c r="AI31" i="9"/>
  <c r="AI33" i="9"/>
  <c r="AI6" i="16" s="1"/>
  <c r="AI32" i="9"/>
  <c r="AI16" i="16" s="1"/>
  <c r="AH7" i="16"/>
  <c r="AH35" i="10"/>
  <c r="AI18" i="16"/>
  <c r="AI47" i="11"/>
  <c r="AJ33" i="10"/>
  <c r="AJ17" i="16" s="1"/>
  <c r="AJ34" i="10"/>
  <c r="AJ9" i="16" s="1"/>
  <c r="AJ32" i="10"/>
  <c r="AJ8" i="16" s="1"/>
  <c r="AJ31" i="10"/>
  <c r="AI10" i="16"/>
  <c r="AI35" i="4"/>
  <c r="AH18" i="16"/>
  <c r="AH47" i="11"/>
  <c r="AI35" i="13"/>
  <c r="AR15" i="4"/>
  <c r="AR16" i="4"/>
  <c r="AR14" i="4"/>
  <c r="AR16" i="13"/>
  <c r="AR14" i="13"/>
  <c r="AR13" i="13"/>
  <c r="AQ17" i="12"/>
  <c r="AR13" i="12"/>
  <c r="AR14" i="12"/>
  <c r="AR16" i="12"/>
  <c r="AQ23" i="11"/>
  <c r="AR17" i="11"/>
  <c r="AR20" i="11"/>
  <c r="AR21" i="11"/>
  <c r="AR22" i="11"/>
  <c r="AR18" i="11"/>
  <c r="AR16" i="11"/>
  <c r="AR19" i="11"/>
  <c r="AO10" i="6"/>
  <c r="AP22" i="6"/>
  <c r="AP3" i="6"/>
  <c r="AN19" i="5"/>
  <c r="AQ19" i="6" s="1"/>
  <c r="AQ7" i="6" s="1"/>
  <c r="AN20" i="5"/>
  <c r="AQ20" i="6" s="1"/>
  <c r="AQ8" i="6" s="1"/>
  <c r="AN16" i="5"/>
  <c r="AQ16" i="6" s="1"/>
  <c r="AQ4" i="6" s="1"/>
  <c r="AN21" i="5"/>
  <c r="AQ21" i="6" s="1"/>
  <c r="AQ9" i="6" s="1"/>
  <c r="AN17" i="5"/>
  <c r="AQ17" i="6" s="1"/>
  <c r="AQ5" i="6" s="1"/>
  <c r="AN18" i="5"/>
  <c r="AQ18" i="6" s="1"/>
  <c r="AQ6" i="6" s="1"/>
  <c r="AN15" i="5"/>
  <c r="AQ15" i="6" s="1"/>
  <c r="AM22" i="5"/>
  <c r="AO10" i="5"/>
  <c r="AO14" i="5" s="1"/>
  <c r="C51" i="1"/>
  <c r="C42" i="6" s="1"/>
  <c r="D50" i="1"/>
  <c r="AB4" i="78" l="1"/>
  <c r="AB5" i="78"/>
  <c r="EB30" i="24"/>
  <c r="G27" i="50"/>
  <c r="DF27" i="50"/>
  <c r="G16" i="49"/>
  <c r="DF16" i="49"/>
  <c r="DF26" i="49"/>
  <c r="G26" i="49"/>
  <c r="G11" i="50"/>
  <c r="DF11" i="50"/>
  <c r="G29" i="46"/>
  <c r="H4" i="46"/>
  <c r="DG4" i="46"/>
  <c r="DG29" i="46" s="1"/>
  <c r="G12" i="50"/>
  <c r="DF12" i="50"/>
  <c r="D13" i="50"/>
  <c r="E13" i="50" s="1"/>
  <c r="G14" i="49"/>
  <c r="F14" i="49"/>
  <c r="DF14" i="49" s="1"/>
  <c r="F20" i="50"/>
  <c r="F21" i="50"/>
  <c r="H27" i="48"/>
  <c r="DG27" i="48"/>
  <c r="Y5" i="30"/>
  <c r="DX5" i="30"/>
  <c r="DY7" i="28"/>
  <c r="Z7" i="28"/>
  <c r="EB28" i="26"/>
  <c r="AC28" i="26"/>
  <c r="EC22" i="24"/>
  <c r="AD22" i="24"/>
  <c r="J15" i="46"/>
  <c r="DI15" i="46"/>
  <c r="H13" i="48"/>
  <c r="DG13" i="48"/>
  <c r="N23" i="42"/>
  <c r="DM23" i="42"/>
  <c r="DP21" i="39"/>
  <c r="Q21" i="39"/>
  <c r="V13" i="33"/>
  <c r="DU13" i="33"/>
  <c r="P23" i="40"/>
  <c r="DO23" i="40"/>
  <c r="DX19" i="31"/>
  <c r="Y19" i="31"/>
  <c r="EB19" i="26"/>
  <c r="AC19" i="26"/>
  <c r="DZ24" i="28"/>
  <c r="AA24" i="28"/>
  <c r="N19" i="41"/>
  <c r="DM19" i="41"/>
  <c r="W17" i="33"/>
  <c r="DV17" i="33"/>
  <c r="DO20" i="40"/>
  <c r="P20" i="40"/>
  <c r="K20" i="45"/>
  <c r="DJ20" i="45"/>
  <c r="DL11" i="43"/>
  <c r="M11" i="43"/>
  <c r="DJ23" i="45"/>
  <c r="K23" i="45"/>
  <c r="T12" i="36"/>
  <c r="DS12" i="36"/>
  <c r="U6" i="34"/>
  <c r="DT6" i="34"/>
  <c r="X29" i="27"/>
  <c r="DX4" i="27"/>
  <c r="DX29" i="27" s="1"/>
  <c r="Y4" i="27"/>
  <c r="J17" i="44"/>
  <c r="DI17" i="44"/>
  <c r="DI30" i="44" s="1"/>
  <c r="V10" i="33"/>
  <c r="DU10" i="33"/>
  <c r="G6" i="48"/>
  <c r="DU25" i="33"/>
  <c r="V25" i="33"/>
  <c r="AD12" i="25"/>
  <c r="EC12" i="25"/>
  <c r="J5" i="44"/>
  <c r="DI5" i="44"/>
  <c r="DT18" i="33"/>
  <c r="DT30" i="33" s="1"/>
  <c r="U18" i="33"/>
  <c r="DH14" i="47"/>
  <c r="I14" i="47"/>
  <c r="Q14" i="39"/>
  <c r="DP14" i="39"/>
  <c r="P18" i="39"/>
  <c r="DO18" i="39"/>
  <c r="DP18" i="37"/>
  <c r="DP30" i="37" s="1"/>
  <c r="Q18" i="37"/>
  <c r="P29" i="37"/>
  <c r="Q29" i="35"/>
  <c r="R4" i="35"/>
  <c r="DQ4" i="35"/>
  <c r="DQ29" i="35" s="1"/>
  <c r="DH16" i="46"/>
  <c r="I16" i="46"/>
  <c r="AC16" i="25"/>
  <c r="EB16" i="25"/>
  <c r="EB30" i="25" s="1"/>
  <c r="AG4" i="19"/>
  <c r="AF29" i="19"/>
  <c r="Y6" i="30"/>
  <c r="DX6" i="30"/>
  <c r="V14" i="33"/>
  <c r="DU14" i="33"/>
  <c r="L16" i="42"/>
  <c r="K29" i="42"/>
  <c r="DK16" i="42"/>
  <c r="DK30" i="42" s="1"/>
  <c r="DG7" i="47"/>
  <c r="H7" i="47"/>
  <c r="U26" i="35"/>
  <c r="DT26" i="35"/>
  <c r="DG23" i="48"/>
  <c r="H23" i="48"/>
  <c r="DO7" i="39"/>
  <c r="P7" i="39"/>
  <c r="O25" i="40"/>
  <c r="DN25" i="40"/>
  <c r="W26" i="32"/>
  <c r="DV26" i="32"/>
  <c r="G5" i="48"/>
  <c r="D19" i="50"/>
  <c r="E19" i="50" s="1"/>
  <c r="F17" i="49"/>
  <c r="DF17" i="49" s="1"/>
  <c r="G19" i="49"/>
  <c r="F19" i="49"/>
  <c r="DF19" i="49" s="1"/>
  <c r="G15" i="49"/>
  <c r="F15" i="49"/>
  <c r="DF15" i="49" s="1"/>
  <c r="G24" i="50"/>
  <c r="EA18" i="26"/>
  <c r="AB18" i="26"/>
  <c r="V5" i="32"/>
  <c r="DU5" i="32"/>
  <c r="DU29" i="32" s="1"/>
  <c r="U29" i="32"/>
  <c r="EC19" i="24"/>
  <c r="AD19" i="24"/>
  <c r="Q26" i="39"/>
  <c r="DP26" i="39"/>
  <c r="DH7" i="45"/>
  <c r="DH29" i="45" s="1"/>
  <c r="I7" i="45"/>
  <c r="H29" i="45"/>
  <c r="L24" i="44"/>
  <c r="DK24" i="44"/>
  <c r="DU15" i="33"/>
  <c r="V15" i="33"/>
  <c r="U14" i="35"/>
  <c r="DT14" i="35"/>
  <c r="EB23" i="26"/>
  <c r="AC23" i="26"/>
  <c r="N29" i="38"/>
  <c r="O4" i="38"/>
  <c r="DN4" i="38"/>
  <c r="DN29" i="38" s="1"/>
  <c r="L5" i="43"/>
  <c r="DK5" i="43"/>
  <c r="U4" i="33"/>
  <c r="DT4" i="33"/>
  <c r="T29" i="33"/>
  <c r="AB16" i="26"/>
  <c r="EA16" i="26"/>
  <c r="DV27" i="33"/>
  <c r="W27" i="33"/>
  <c r="AC6" i="25"/>
  <c r="EB6" i="25"/>
  <c r="DR26" i="37"/>
  <c r="S26" i="37"/>
  <c r="J12" i="46"/>
  <c r="DI12" i="46"/>
  <c r="EA26" i="27"/>
  <c r="AB26" i="27"/>
  <c r="W23" i="33"/>
  <c r="DV23" i="33"/>
  <c r="Z11" i="30"/>
  <c r="DY11" i="30"/>
  <c r="AA9" i="27"/>
  <c r="DZ9" i="27"/>
  <c r="AA23" i="28"/>
  <c r="DZ23" i="28"/>
  <c r="DY25" i="28"/>
  <c r="Z25" i="28"/>
  <c r="I24" i="47"/>
  <c r="DH24" i="47"/>
  <c r="DJ17" i="43"/>
  <c r="DJ30" i="43" s="1"/>
  <c r="K17" i="43"/>
  <c r="V16" i="33"/>
  <c r="DU16" i="33"/>
  <c r="H12" i="48"/>
  <c r="DG12" i="48"/>
  <c r="DT9" i="35"/>
  <c r="U9" i="35"/>
  <c r="V24" i="34"/>
  <c r="DU24" i="34"/>
  <c r="DP20" i="39"/>
  <c r="Q20" i="39"/>
  <c r="DH8" i="47"/>
  <c r="I8" i="47"/>
  <c r="DG16" i="47"/>
  <c r="DG30" i="47" s="1"/>
  <c r="H16" i="47"/>
  <c r="DH17" i="46"/>
  <c r="I17" i="46"/>
  <c r="DM7" i="41"/>
  <c r="N7" i="41"/>
  <c r="AC4" i="23"/>
  <c r="EB4" i="23"/>
  <c r="EB29" i="23" s="1"/>
  <c r="AB29" i="23"/>
  <c r="DW8" i="32"/>
  <c r="X8" i="32"/>
  <c r="DZ25" i="27"/>
  <c r="DZ30" i="27" s="1"/>
  <c r="AA25" i="27"/>
  <c r="H22" i="47"/>
  <c r="DG22" i="47"/>
  <c r="S25" i="36"/>
  <c r="DR25" i="36"/>
  <c r="DV16" i="32"/>
  <c r="DV30" i="32" s="1"/>
  <c r="W16" i="32"/>
  <c r="L6" i="43"/>
  <c r="DK6" i="43"/>
  <c r="AI4" i="17"/>
  <c r="AH29" i="17"/>
  <c r="AB17" i="26"/>
  <c r="EA17" i="26"/>
  <c r="DO25" i="39"/>
  <c r="P25" i="39"/>
  <c r="V26" i="33"/>
  <c r="DU26" i="33"/>
  <c r="M12" i="43"/>
  <c r="DL12" i="43"/>
  <c r="G24" i="49"/>
  <c r="DI29" i="44"/>
  <c r="G5" i="49"/>
  <c r="F13" i="49"/>
  <c r="DF13" i="49" s="1"/>
  <c r="F8" i="49"/>
  <c r="DF8" i="49" s="1"/>
  <c r="G6" i="49"/>
  <c r="F19" i="50"/>
  <c r="F15" i="50"/>
  <c r="DS27" i="36"/>
  <c r="T27" i="36"/>
  <c r="T11" i="36"/>
  <c r="DS11" i="36"/>
  <c r="DX24" i="31"/>
  <c r="Y24" i="31"/>
  <c r="H8" i="48"/>
  <c r="DG8" i="48"/>
  <c r="DT24" i="35"/>
  <c r="U24" i="35"/>
  <c r="DW24" i="32"/>
  <c r="X24" i="32"/>
  <c r="DS18" i="35"/>
  <c r="DS30" i="35" s="1"/>
  <c r="T18" i="35"/>
  <c r="EC14" i="24"/>
  <c r="AD14" i="24"/>
  <c r="DK25" i="43"/>
  <c r="L25" i="43"/>
  <c r="G11" i="49"/>
  <c r="DX17" i="31"/>
  <c r="Y17" i="31"/>
  <c r="I26" i="47"/>
  <c r="DH26" i="47"/>
  <c r="DW25" i="31"/>
  <c r="DW30" i="31" s="1"/>
  <c r="X25" i="31"/>
  <c r="J8" i="45"/>
  <c r="DI8" i="45"/>
  <c r="AD21" i="24"/>
  <c r="EC21" i="24"/>
  <c r="EC25" i="24"/>
  <c r="AD25" i="24"/>
  <c r="DZ30" i="26"/>
  <c r="DH19" i="47"/>
  <c r="I19" i="47"/>
  <c r="Y20" i="31"/>
  <c r="DX20" i="31"/>
  <c r="DX10" i="30"/>
  <c r="Y10" i="30"/>
  <c r="U23" i="35"/>
  <c r="DT23" i="35"/>
  <c r="I15" i="47"/>
  <c r="DH15" i="47"/>
  <c r="AB19" i="27"/>
  <c r="EA19" i="27"/>
  <c r="DR16" i="36"/>
  <c r="DR30" i="36" s="1"/>
  <c r="S16" i="36"/>
  <c r="H14" i="48"/>
  <c r="DG14" i="48"/>
  <c r="DL30" i="41"/>
  <c r="U5" i="33"/>
  <c r="DT5" i="33"/>
  <c r="Q15" i="39"/>
  <c r="DP15" i="39"/>
  <c r="DY20" i="28"/>
  <c r="Z20" i="28"/>
  <c r="AD13" i="24"/>
  <c r="EC13" i="24"/>
  <c r="N10" i="41"/>
  <c r="DM10" i="41"/>
  <c r="Y7" i="30"/>
  <c r="DX7" i="30"/>
  <c r="DM12" i="42"/>
  <c r="N12" i="42"/>
  <c r="EA14" i="27"/>
  <c r="AB14" i="27"/>
  <c r="DX16" i="30"/>
  <c r="Y16" i="30"/>
  <c r="F28" i="50"/>
  <c r="DF28" i="50" s="1"/>
  <c r="J28" i="46"/>
  <c r="DI28" i="46"/>
  <c r="DZ10" i="27"/>
  <c r="AA10" i="27"/>
  <c r="DI18" i="45"/>
  <c r="J18" i="45"/>
  <c r="J4" i="43"/>
  <c r="DI4" i="43"/>
  <c r="DI29" i="43" s="1"/>
  <c r="I29" i="43"/>
  <c r="J25" i="45"/>
  <c r="DI25" i="45"/>
  <c r="DY8" i="30"/>
  <c r="Z8" i="30"/>
  <c r="DJ16" i="44"/>
  <c r="K16" i="44"/>
  <c r="DQ10" i="37"/>
  <c r="R10" i="37"/>
  <c r="DP16" i="38"/>
  <c r="DP30" i="38" s="1"/>
  <c r="Q16" i="38"/>
  <c r="DM30" i="40"/>
  <c r="F13" i="50"/>
  <c r="G10" i="49"/>
  <c r="F20" i="49"/>
  <c r="DF20" i="49" s="1"/>
  <c r="G9" i="49"/>
  <c r="F9" i="49"/>
  <c r="DF9" i="49" s="1"/>
  <c r="G22" i="49"/>
  <c r="F25" i="49"/>
  <c r="DF25" i="49" s="1"/>
  <c r="G21" i="49"/>
  <c r="F21" i="49"/>
  <c r="DF21" i="49" s="1"/>
  <c r="DZ4" i="25"/>
  <c r="DZ29" i="25" s="1"/>
  <c r="Z29" i="25"/>
  <c r="AA4" i="25"/>
  <c r="J17" i="45"/>
  <c r="DI17" i="45"/>
  <c r="DM24" i="42"/>
  <c r="N24" i="42"/>
  <c r="DM20" i="41"/>
  <c r="N20" i="41"/>
  <c r="Y15" i="31"/>
  <c r="DX15" i="31"/>
  <c r="DH22" i="46"/>
  <c r="I22" i="46"/>
  <c r="DY25" i="30"/>
  <c r="Z25" i="30"/>
  <c r="DM13" i="41"/>
  <c r="DM29" i="41" s="1"/>
  <c r="N13" i="41"/>
  <c r="F26" i="50"/>
  <c r="DF26" i="50" s="1"/>
  <c r="DF4" i="46"/>
  <c r="DF29" i="46" s="1"/>
  <c r="F29" i="46"/>
  <c r="DW28" i="32"/>
  <c r="X28" i="32"/>
  <c r="DO5" i="39"/>
  <c r="P5" i="39"/>
  <c r="DM14" i="41"/>
  <c r="N14" i="41"/>
  <c r="P8" i="40"/>
  <c r="DO8" i="40"/>
  <c r="AD26" i="25"/>
  <c r="EC26" i="25"/>
  <c r="N17" i="42"/>
  <c r="DM17" i="42"/>
  <c r="Z19" i="28"/>
  <c r="DY19" i="28"/>
  <c r="DY30" i="28" s="1"/>
  <c r="V6" i="33"/>
  <c r="DU6" i="33"/>
  <c r="DN11" i="40"/>
  <c r="O11" i="40"/>
  <c r="DZ17" i="28"/>
  <c r="AA17" i="28"/>
  <c r="DQ19" i="37"/>
  <c r="R19" i="37"/>
  <c r="S29" i="34"/>
  <c r="DS4" i="34"/>
  <c r="DS29" i="34" s="1"/>
  <c r="T4" i="34"/>
  <c r="F23" i="50"/>
  <c r="DF23" i="50" s="1"/>
  <c r="G18" i="48"/>
  <c r="DU4" i="31"/>
  <c r="DU29" i="31" s="1"/>
  <c r="V4" i="31"/>
  <c r="U29" i="31"/>
  <c r="EA20" i="27"/>
  <c r="AB20" i="27"/>
  <c r="AD15" i="24"/>
  <c r="EC15" i="24"/>
  <c r="DM16" i="41"/>
  <c r="DM30" i="41" s="1"/>
  <c r="N16" i="41"/>
  <c r="V21" i="33"/>
  <c r="DU21" i="33"/>
  <c r="I28" i="47"/>
  <c r="DH28" i="47"/>
  <c r="M15" i="43"/>
  <c r="DL15" i="43"/>
  <c r="DG30" i="46"/>
  <c r="N13" i="42"/>
  <c r="DM13" i="42"/>
  <c r="G23" i="49"/>
  <c r="G10" i="48"/>
  <c r="DM11" i="42"/>
  <c r="N11" i="42"/>
  <c r="Y26" i="31"/>
  <c r="DX26" i="31"/>
  <c r="O6" i="41"/>
  <c r="DN6" i="41"/>
  <c r="DH25" i="46"/>
  <c r="I25" i="46"/>
  <c r="J20" i="46"/>
  <c r="DI20" i="46"/>
  <c r="DU17" i="34"/>
  <c r="V17" i="34"/>
  <c r="U19" i="35"/>
  <c r="DT19" i="35"/>
  <c r="J10" i="45"/>
  <c r="DI10" i="45"/>
  <c r="AO7" i="60"/>
  <c r="AN29" i="60"/>
  <c r="DI14" i="46"/>
  <c r="J14" i="46"/>
  <c r="DR9" i="37"/>
  <c r="S9" i="37"/>
  <c r="DJ15" i="45"/>
  <c r="K15" i="45"/>
  <c r="Y22" i="30"/>
  <c r="DX22" i="30"/>
  <c r="O16" i="40"/>
  <c r="DN16" i="40"/>
  <c r="DN30" i="40" s="1"/>
  <c r="DS14" i="36"/>
  <c r="T14" i="36"/>
  <c r="G7" i="48"/>
  <c r="H10" i="49"/>
  <c r="DG10" i="49"/>
  <c r="H6" i="49"/>
  <c r="DG6" i="49"/>
  <c r="DG5" i="49"/>
  <c r="H5" i="49"/>
  <c r="CG19" i="59"/>
  <c r="CG19" i="58"/>
  <c r="CG19" i="57"/>
  <c r="CG19" i="56"/>
  <c r="CG19" i="55"/>
  <c r="CG19" i="54"/>
  <c r="CG19" i="53"/>
  <c r="CG19" i="51"/>
  <c r="CG19" i="52"/>
  <c r="CG19" i="50"/>
  <c r="CG19" i="49"/>
  <c r="CG19" i="48"/>
  <c r="CG19" i="45"/>
  <c r="CG19" i="44"/>
  <c r="CG19" i="47"/>
  <c r="CG19" i="46"/>
  <c r="CG19" i="43"/>
  <c r="CG19" i="41"/>
  <c r="CG19" i="42"/>
  <c r="CG19" i="40"/>
  <c r="CG19" i="37"/>
  <c r="CG19" i="39"/>
  <c r="CG19" i="38"/>
  <c r="CG19" i="36"/>
  <c r="CG19" i="32"/>
  <c r="CG19" i="35"/>
  <c r="CG19" i="34"/>
  <c r="CG19" i="33"/>
  <c r="CG19" i="30"/>
  <c r="CG19" i="28"/>
  <c r="CG19" i="27"/>
  <c r="CG19" i="25"/>
  <c r="CG19" i="26"/>
  <c r="CG19" i="24"/>
  <c r="CG19" i="23"/>
  <c r="CG19" i="31"/>
  <c r="CG19" i="22"/>
  <c r="EG19" i="22" s="1"/>
  <c r="CG19" i="20"/>
  <c r="EG19" i="20" s="1"/>
  <c r="CG19" i="19"/>
  <c r="EG19" i="19" s="1"/>
  <c r="CG19" i="21"/>
  <c r="EG19" i="21" s="1"/>
  <c r="CG19" i="18"/>
  <c r="EG19" i="18" s="1"/>
  <c r="CG19" i="17"/>
  <c r="EG19" i="17" s="1"/>
  <c r="CG19" i="60"/>
  <c r="EG19" i="60" s="1"/>
  <c r="CF4" i="59"/>
  <c r="CF4" i="58"/>
  <c r="CF4" i="57"/>
  <c r="CF4" i="56"/>
  <c r="CF4" i="55"/>
  <c r="CF4" i="54"/>
  <c r="CF4" i="52"/>
  <c r="CF4" i="53"/>
  <c r="CF4" i="50"/>
  <c r="CF4" i="51"/>
  <c r="CF4" i="49"/>
  <c r="CF4" i="48"/>
  <c r="CF4" i="47"/>
  <c r="CF4" i="46"/>
  <c r="CF4" i="45"/>
  <c r="CF4" i="41"/>
  <c r="CF4" i="40"/>
  <c r="CF4" i="44"/>
  <c r="CF4" i="42"/>
  <c r="CF4" i="43"/>
  <c r="CF4" i="39"/>
  <c r="CF4" i="38"/>
  <c r="CF4" i="37"/>
  <c r="CF4" i="35"/>
  <c r="CF4" i="33"/>
  <c r="CF4" i="36"/>
  <c r="CF4" i="34"/>
  <c r="CF4" i="28"/>
  <c r="CF4" i="27"/>
  <c r="CF4" i="32"/>
  <c r="CF4" i="30"/>
  <c r="CF4" i="25"/>
  <c r="CF4" i="24"/>
  <c r="CF4" i="31"/>
  <c r="CF4" i="26"/>
  <c r="CF4" i="23"/>
  <c r="CF4" i="21"/>
  <c r="EF4" i="21" s="1"/>
  <c r="CF4" i="20"/>
  <c r="EF4" i="20" s="1"/>
  <c r="CF4" i="19"/>
  <c r="EF4" i="19" s="1"/>
  <c r="CF4" i="18"/>
  <c r="EF4" i="18" s="1"/>
  <c r="CF4" i="17"/>
  <c r="EF4" i="17" s="1"/>
  <c r="CF4" i="22"/>
  <c r="CF4" i="60"/>
  <c r="EF4" i="60" s="1"/>
  <c r="B10" i="51"/>
  <c r="C10" i="50"/>
  <c r="D10" i="50" s="1"/>
  <c r="E10" i="50" s="1"/>
  <c r="F10" i="50" s="1"/>
  <c r="B17" i="52"/>
  <c r="C17" i="51"/>
  <c r="B7" i="50"/>
  <c r="C7" i="49"/>
  <c r="B4" i="51"/>
  <c r="C4" i="50"/>
  <c r="B28" i="52"/>
  <c r="C28" i="51"/>
  <c r="D28" i="51" s="1"/>
  <c r="E28" i="51" s="1"/>
  <c r="F28" i="51" s="1"/>
  <c r="B24" i="52"/>
  <c r="C24" i="51"/>
  <c r="D24" i="51" s="1"/>
  <c r="E24" i="51" s="1"/>
  <c r="F24" i="51" s="1"/>
  <c r="B25" i="51"/>
  <c r="C25" i="50"/>
  <c r="D25" i="50" s="1"/>
  <c r="E25" i="50" s="1"/>
  <c r="DG12" i="50"/>
  <c r="H12" i="50"/>
  <c r="DW12" i="34"/>
  <c r="X12" i="34"/>
  <c r="DL22" i="44"/>
  <c r="M22" i="44"/>
  <c r="AJ18" i="19"/>
  <c r="AS19" i="60"/>
  <c r="DM12" i="44"/>
  <c r="N12" i="44"/>
  <c r="AG7" i="23"/>
  <c r="W7" i="34"/>
  <c r="DV7" i="34"/>
  <c r="DY16" i="31"/>
  <c r="Z16" i="31"/>
  <c r="K12" i="47"/>
  <c r="DJ12" i="47"/>
  <c r="AE29" i="22"/>
  <c r="AF4" i="22"/>
  <c r="AG9" i="24"/>
  <c r="N26" i="44"/>
  <c r="DM26" i="44"/>
  <c r="AH11" i="23"/>
  <c r="R16" i="39"/>
  <c r="DQ16" i="39"/>
  <c r="X6" i="32"/>
  <c r="DW6" i="32"/>
  <c r="AS13" i="60"/>
  <c r="DL11" i="44"/>
  <c r="M11" i="44"/>
  <c r="AJ15" i="20"/>
  <c r="R12" i="40"/>
  <c r="DQ12" i="40"/>
  <c r="DL24" i="45"/>
  <c r="M24" i="45"/>
  <c r="CF11" i="59"/>
  <c r="CF11" i="58"/>
  <c r="CF11" i="57"/>
  <c r="CF11" i="56"/>
  <c r="CF11" i="54"/>
  <c r="CF11" i="55"/>
  <c r="CF11" i="53"/>
  <c r="CF11" i="52"/>
  <c r="CF11" i="50"/>
  <c r="CF11" i="51"/>
  <c r="CF11" i="48"/>
  <c r="CF11" i="49"/>
  <c r="CF11" i="46"/>
  <c r="CF11" i="45"/>
  <c r="CF11" i="44"/>
  <c r="CF11" i="47"/>
  <c r="CF11" i="43"/>
  <c r="CF11" i="42"/>
  <c r="CF11" i="41"/>
  <c r="CF11" i="40"/>
  <c r="CF11" i="39"/>
  <c r="CF11" i="38"/>
  <c r="CF11" i="37"/>
  <c r="CF11" i="36"/>
  <c r="CF11" i="33"/>
  <c r="CF11" i="34"/>
  <c r="CF11" i="35"/>
  <c r="CF11" i="31"/>
  <c r="CF11" i="27"/>
  <c r="CF11" i="25"/>
  <c r="CF11" i="32"/>
  <c r="CF11" i="28"/>
  <c r="CF11" i="30"/>
  <c r="CF11" i="26"/>
  <c r="CF11" i="24"/>
  <c r="EF11" i="24" s="1"/>
  <c r="CF11" i="22"/>
  <c r="EF11" i="22" s="1"/>
  <c r="CF11" i="21"/>
  <c r="EF11" i="21" s="1"/>
  <c r="CF11" i="17"/>
  <c r="EF11" i="17" s="1"/>
  <c r="CF11" i="19"/>
  <c r="EF11" i="19" s="1"/>
  <c r="CF11" i="20"/>
  <c r="EF11" i="20" s="1"/>
  <c r="CF11" i="23"/>
  <c r="EF11" i="23" s="1"/>
  <c r="CF11" i="18"/>
  <c r="EF11" i="18" s="1"/>
  <c r="CF11" i="60"/>
  <c r="EF11" i="60" s="1"/>
  <c r="DL6" i="44"/>
  <c r="M6" i="44"/>
  <c r="DQ22" i="39"/>
  <c r="R22" i="39"/>
  <c r="AS27" i="60"/>
  <c r="AS23" i="60"/>
  <c r="ED18" i="24"/>
  <c r="AE18" i="24"/>
  <c r="AG29" i="20"/>
  <c r="AH4" i="20"/>
  <c r="AJ16" i="18"/>
  <c r="AL27" i="19"/>
  <c r="AD21" i="27"/>
  <c r="EC21" i="27"/>
  <c r="U28" i="37"/>
  <c r="DT28" i="37"/>
  <c r="M21" i="45"/>
  <c r="DL21" i="45"/>
  <c r="S19" i="38"/>
  <c r="DR19" i="38"/>
  <c r="DX18" i="32"/>
  <c r="Y18" i="32"/>
  <c r="AM14" i="17"/>
  <c r="DV14" i="34"/>
  <c r="W14" i="34"/>
  <c r="DR24" i="39"/>
  <c r="S24" i="39"/>
  <c r="DL25" i="44"/>
  <c r="M25" i="44"/>
  <c r="AI12" i="22"/>
  <c r="ED25" i="25"/>
  <c r="AE25" i="25"/>
  <c r="AK11" i="18"/>
  <c r="AM25" i="17"/>
  <c r="AC12" i="61"/>
  <c r="AC18" i="27"/>
  <c r="EB18" i="27"/>
  <c r="AF9" i="25"/>
  <c r="EE9" i="25"/>
  <c r="DV13" i="35"/>
  <c r="W13" i="35"/>
  <c r="Q10" i="40"/>
  <c r="DP10" i="40"/>
  <c r="G13" i="50"/>
  <c r="DF13" i="50"/>
  <c r="EC7" i="27"/>
  <c r="AD7" i="27"/>
  <c r="AA12" i="31"/>
  <c r="DZ12" i="31"/>
  <c r="AJ25" i="20"/>
  <c r="O29" i="39"/>
  <c r="DO4" i="39"/>
  <c r="DO29" i="39" s="1"/>
  <c r="P4" i="39"/>
  <c r="AA14" i="30"/>
  <c r="DZ14" i="30"/>
  <c r="ED13" i="25"/>
  <c r="AE13" i="25"/>
  <c r="DV12" i="35"/>
  <c r="W12" i="35"/>
  <c r="K6" i="46"/>
  <c r="DJ6" i="46"/>
  <c r="AC5" i="61"/>
  <c r="AL11" i="17"/>
  <c r="AJ28" i="21"/>
  <c r="Y25" i="32"/>
  <c r="DX25" i="32"/>
  <c r="DV11" i="35"/>
  <c r="W11" i="35"/>
  <c r="T20" i="37"/>
  <c r="DS20" i="37"/>
  <c r="AH27" i="23"/>
  <c r="AC13" i="61"/>
  <c r="J15" i="48"/>
  <c r="DI15" i="48"/>
  <c r="AK16" i="19"/>
  <c r="S13" i="38"/>
  <c r="DR13" i="38"/>
  <c r="DH22" i="48"/>
  <c r="I22" i="48"/>
  <c r="G20" i="50"/>
  <c r="DF20" i="50"/>
  <c r="AL13" i="17"/>
  <c r="DS24" i="38"/>
  <c r="T24" i="38"/>
  <c r="Z12" i="32"/>
  <c r="DY12" i="32"/>
  <c r="DL16" i="43"/>
  <c r="M16" i="43"/>
  <c r="AI11" i="22"/>
  <c r="DR27" i="39"/>
  <c r="S27" i="39"/>
  <c r="EA6" i="28"/>
  <c r="AB6" i="28"/>
  <c r="I26" i="48"/>
  <c r="DH26" i="48"/>
  <c r="EC5" i="26"/>
  <c r="AD5" i="26"/>
  <c r="DU18" i="34"/>
  <c r="V18" i="34"/>
  <c r="P21" i="41"/>
  <c r="DO21" i="41"/>
  <c r="H4" i="47"/>
  <c r="G29" i="47"/>
  <c r="DG4" i="47"/>
  <c r="DG29" i="47" s="1"/>
  <c r="AL17" i="17"/>
  <c r="Y10" i="32"/>
  <c r="DX10" i="32"/>
  <c r="V16" i="34"/>
  <c r="DU16" i="34"/>
  <c r="DM15" i="44"/>
  <c r="N15" i="44"/>
  <c r="V22" i="35"/>
  <c r="DU22" i="35"/>
  <c r="ED14" i="26"/>
  <c r="AE14" i="26"/>
  <c r="DV8" i="35"/>
  <c r="W8" i="35"/>
  <c r="ED20" i="26"/>
  <c r="AE20" i="26"/>
  <c r="V25" i="35"/>
  <c r="DU25" i="35"/>
  <c r="AJ5" i="19"/>
  <c r="R27" i="40"/>
  <c r="DQ27" i="40"/>
  <c r="AC9" i="61"/>
  <c r="CF28" i="59"/>
  <c r="CF28" i="58"/>
  <c r="CF28" i="57"/>
  <c r="CF28" i="56"/>
  <c r="CF28" i="55"/>
  <c r="CF28" i="54"/>
  <c r="CF28" i="53"/>
  <c r="CF28" i="52"/>
  <c r="CF28" i="51"/>
  <c r="CF28" i="50"/>
  <c r="CF28" i="49"/>
  <c r="CF28" i="48"/>
  <c r="CF28" i="47"/>
  <c r="CF28" i="46"/>
  <c r="CF28" i="45"/>
  <c r="CF28" i="44"/>
  <c r="CF28" i="43"/>
  <c r="CF28" i="41"/>
  <c r="CF28" i="40"/>
  <c r="CF28" i="42"/>
  <c r="CF28" i="39"/>
  <c r="CF28" i="38"/>
  <c r="CF28" i="36"/>
  <c r="CF28" i="37"/>
  <c r="CF28" i="34"/>
  <c r="CF28" i="32"/>
  <c r="CF28" i="33"/>
  <c r="CF28" i="35"/>
  <c r="CF28" i="27"/>
  <c r="CF28" i="26"/>
  <c r="CF28" i="25"/>
  <c r="CF28" i="24"/>
  <c r="EF28" i="24" s="1"/>
  <c r="CF28" i="23"/>
  <c r="EF28" i="23" s="1"/>
  <c r="CF28" i="28"/>
  <c r="CF28" i="31"/>
  <c r="CF28" i="30"/>
  <c r="CF28" i="22"/>
  <c r="EF28" i="22" s="1"/>
  <c r="CF28" i="19"/>
  <c r="EF28" i="19" s="1"/>
  <c r="CF28" i="18"/>
  <c r="EF28" i="18" s="1"/>
  <c r="CF28" i="21"/>
  <c r="EF28" i="21" s="1"/>
  <c r="CF28" i="20"/>
  <c r="EF28" i="20" s="1"/>
  <c r="CF28" i="17"/>
  <c r="EF28" i="17" s="1"/>
  <c r="CF28" i="60"/>
  <c r="EF28" i="60" s="1"/>
  <c r="AJ6" i="18"/>
  <c r="AF20" i="24"/>
  <c r="EE20" i="24"/>
  <c r="AG17" i="24"/>
  <c r="EE27" i="25"/>
  <c r="AF27" i="25"/>
  <c r="DR5" i="38"/>
  <c r="S5" i="38"/>
  <c r="DP6" i="40"/>
  <c r="Q6" i="40"/>
  <c r="AR18" i="60"/>
  <c r="DO27" i="42"/>
  <c r="P27" i="42"/>
  <c r="O15" i="42"/>
  <c r="DN15" i="42"/>
  <c r="AC17" i="61"/>
  <c r="AK15" i="18"/>
  <c r="DN13" i="43"/>
  <c r="O13" i="43"/>
  <c r="ED22" i="25"/>
  <c r="AE22" i="25"/>
  <c r="AH7" i="22"/>
  <c r="Z15" i="32"/>
  <c r="DY15" i="32"/>
  <c r="R19" i="40"/>
  <c r="DQ19" i="40"/>
  <c r="Z21" i="32"/>
  <c r="DY21" i="32"/>
  <c r="AI24" i="22"/>
  <c r="ED27" i="26"/>
  <c r="AE27" i="26"/>
  <c r="DK23" i="46"/>
  <c r="L23" i="46"/>
  <c r="AK21" i="19"/>
  <c r="AK28" i="20"/>
  <c r="AK28" i="18"/>
  <c r="ED21" i="26"/>
  <c r="AE21" i="26"/>
  <c r="AL11" i="19"/>
  <c r="AC27" i="28"/>
  <c r="EB27" i="28"/>
  <c r="AH5" i="22"/>
  <c r="DQ21" i="40"/>
  <c r="R21" i="40"/>
  <c r="AB27" i="30"/>
  <c r="EA27" i="30"/>
  <c r="AS15" i="60"/>
  <c r="N28" i="44"/>
  <c r="DM28" i="44"/>
  <c r="AC14" i="61"/>
  <c r="EE14" i="25"/>
  <c r="AF14" i="25"/>
  <c r="AK20" i="19"/>
  <c r="AG5" i="23"/>
  <c r="AH22" i="22"/>
  <c r="O19" i="42"/>
  <c r="DN19" i="42"/>
  <c r="DN27" i="43"/>
  <c r="O27" i="43"/>
  <c r="AK10" i="19"/>
  <c r="M26" i="45"/>
  <c r="DL26" i="45"/>
  <c r="DZ28" i="30"/>
  <c r="AA28" i="30"/>
  <c r="AC23" i="61"/>
  <c r="O24" i="43"/>
  <c r="DN24" i="43"/>
  <c r="AC10" i="61"/>
  <c r="AI8" i="22"/>
  <c r="AC6" i="61"/>
  <c r="AH8" i="23"/>
  <c r="V21" i="36"/>
  <c r="DU21" i="36"/>
  <c r="AL24" i="18"/>
  <c r="AE9" i="26"/>
  <c r="ED9" i="26"/>
  <c r="Q22" i="40"/>
  <c r="DP22" i="40"/>
  <c r="AI19" i="21"/>
  <c r="DI17" i="48"/>
  <c r="J17" i="48"/>
  <c r="DY10" i="31"/>
  <c r="Z10" i="31"/>
  <c r="CF24" i="59"/>
  <c r="CF24" i="58"/>
  <c r="CF24" i="57"/>
  <c r="CF24" i="56"/>
  <c r="CF24" i="55"/>
  <c r="CF24" i="54"/>
  <c r="CF24" i="53"/>
  <c r="CF24" i="52"/>
  <c r="CF24" i="51"/>
  <c r="CF24" i="49"/>
  <c r="CF24" i="50"/>
  <c r="CF24" i="47"/>
  <c r="CF24" i="48"/>
  <c r="CF24" i="45"/>
  <c r="CF24" i="46"/>
  <c r="CF24" i="44"/>
  <c r="CF24" i="42"/>
  <c r="CF24" i="41"/>
  <c r="CF24" i="43"/>
  <c r="CF24" i="40"/>
  <c r="CF24" i="37"/>
  <c r="CF24" i="39"/>
  <c r="CF24" i="36"/>
  <c r="CF24" i="38"/>
  <c r="CF24" i="32"/>
  <c r="CF24" i="35"/>
  <c r="CF24" i="33"/>
  <c r="CF24" i="34"/>
  <c r="CF24" i="30"/>
  <c r="CF24" i="27"/>
  <c r="CF24" i="25"/>
  <c r="CF24" i="26"/>
  <c r="CF24" i="23"/>
  <c r="EF24" i="23" s="1"/>
  <c r="CF24" i="24"/>
  <c r="CF24" i="31"/>
  <c r="CF24" i="28"/>
  <c r="CF24" i="21"/>
  <c r="EF24" i="21" s="1"/>
  <c r="CF24" i="20"/>
  <c r="EF24" i="20" s="1"/>
  <c r="CF24" i="19"/>
  <c r="EF24" i="19" s="1"/>
  <c r="CF24" i="17"/>
  <c r="EF24" i="17" s="1"/>
  <c r="CF24" i="18"/>
  <c r="EF24" i="18" s="1"/>
  <c r="CF24" i="22"/>
  <c r="EF24" i="22" s="1"/>
  <c r="CF24" i="60"/>
  <c r="EF24" i="60" s="1"/>
  <c r="DR23" i="39"/>
  <c r="S23" i="39"/>
  <c r="CF18" i="59"/>
  <c r="CF18" i="58"/>
  <c r="CF18" i="57"/>
  <c r="CF18" i="56"/>
  <c r="CF18" i="55"/>
  <c r="CF18" i="53"/>
  <c r="CF18" i="54"/>
  <c r="CF18" i="52"/>
  <c r="CF18" i="51"/>
  <c r="CF18" i="50"/>
  <c r="CF18" i="49"/>
  <c r="CF18" i="48"/>
  <c r="CF18" i="47"/>
  <c r="CF18" i="46"/>
  <c r="CF18" i="45"/>
  <c r="CF18" i="44"/>
  <c r="CF18" i="42"/>
  <c r="CF18" i="41"/>
  <c r="CF18" i="40"/>
  <c r="CF18" i="43"/>
  <c r="CF18" i="39"/>
  <c r="CF18" i="38"/>
  <c r="CF18" i="36"/>
  <c r="CF18" i="37"/>
  <c r="CF18" i="35"/>
  <c r="CF18" i="34"/>
  <c r="CF18" i="33"/>
  <c r="CF18" i="25"/>
  <c r="CF18" i="24"/>
  <c r="CF18" i="23"/>
  <c r="CF18" i="31"/>
  <c r="CF18" i="30"/>
  <c r="CF18" i="26"/>
  <c r="CF18" i="32"/>
  <c r="CF18" i="28"/>
  <c r="CF18" i="27"/>
  <c r="CF18" i="20"/>
  <c r="EF18" i="20" s="1"/>
  <c r="CF18" i="18"/>
  <c r="EF18" i="18" s="1"/>
  <c r="CF18" i="17"/>
  <c r="EF18" i="17" s="1"/>
  <c r="CF18" i="21"/>
  <c r="EF18" i="21" s="1"/>
  <c r="CF18" i="22"/>
  <c r="EF18" i="22" s="1"/>
  <c r="CF18" i="19"/>
  <c r="EF18" i="19" s="1"/>
  <c r="CF18" i="60"/>
  <c r="EF18" i="60" s="1"/>
  <c r="DM27" i="44"/>
  <c r="N27" i="44"/>
  <c r="DQ13" i="40"/>
  <c r="R13" i="40"/>
  <c r="DJ9" i="47"/>
  <c r="K9" i="47"/>
  <c r="DQ28" i="40"/>
  <c r="R28" i="40"/>
  <c r="AL7" i="18"/>
  <c r="AH9" i="23"/>
  <c r="DG15" i="49"/>
  <c r="H15" i="49"/>
  <c r="AK8" i="18"/>
  <c r="L22" i="45"/>
  <c r="DK22" i="45"/>
  <c r="AI13" i="22"/>
  <c r="AD15" i="27"/>
  <c r="EC15" i="27"/>
  <c r="DY22" i="31"/>
  <c r="Z22" i="31"/>
  <c r="CF27" i="59"/>
  <c r="CF27" i="58"/>
  <c r="CF27" i="57"/>
  <c r="CF27" i="56"/>
  <c r="CF27" i="55"/>
  <c r="CF27" i="54"/>
  <c r="CF27" i="53"/>
  <c r="CF27" i="51"/>
  <c r="CF27" i="52"/>
  <c r="CF27" i="49"/>
  <c r="CF27" i="50"/>
  <c r="CF27" i="47"/>
  <c r="CF27" i="48"/>
  <c r="CF27" i="44"/>
  <c r="CF27" i="46"/>
  <c r="CF27" i="45"/>
  <c r="CF27" i="40"/>
  <c r="CF27" i="43"/>
  <c r="CF27" i="42"/>
  <c r="CF27" i="41"/>
  <c r="CF27" i="37"/>
  <c r="CF27" i="36"/>
  <c r="CF27" i="39"/>
  <c r="CF27" i="38"/>
  <c r="CF27" i="35"/>
  <c r="CF27" i="33"/>
  <c r="CF27" i="34"/>
  <c r="CF27" i="32"/>
  <c r="CF27" i="27"/>
  <c r="CF27" i="24"/>
  <c r="CF27" i="23"/>
  <c r="EF27" i="23" s="1"/>
  <c r="CF27" i="30"/>
  <c r="CF27" i="28"/>
  <c r="CF27" i="26"/>
  <c r="CF27" i="25"/>
  <c r="CF27" i="31"/>
  <c r="CF27" i="17"/>
  <c r="EF27" i="17" s="1"/>
  <c r="CF27" i="22"/>
  <c r="EF27" i="22" s="1"/>
  <c r="CF27" i="19"/>
  <c r="EF27" i="19" s="1"/>
  <c r="CF27" i="18"/>
  <c r="EF27" i="18" s="1"/>
  <c r="CF27" i="21"/>
  <c r="EF27" i="21" s="1"/>
  <c r="CF27" i="20"/>
  <c r="EF27" i="20" s="1"/>
  <c r="CF27" i="60"/>
  <c r="EF27" i="60" s="1"/>
  <c r="N9" i="43"/>
  <c r="DM9" i="43"/>
  <c r="J24" i="48"/>
  <c r="DI24" i="48"/>
  <c r="Q28" i="41"/>
  <c r="DP28" i="41"/>
  <c r="AK26" i="18"/>
  <c r="DQ29" i="37"/>
  <c r="DX9" i="33"/>
  <c r="Y9" i="33"/>
  <c r="CF26" i="59"/>
  <c r="CF26" i="58"/>
  <c r="CF26" i="57"/>
  <c r="CF26" i="56"/>
  <c r="CF26" i="55"/>
  <c r="CF26" i="53"/>
  <c r="CF26" i="54"/>
  <c r="CF26" i="51"/>
  <c r="CF26" i="52"/>
  <c r="CF26" i="49"/>
  <c r="CF26" i="50"/>
  <c r="CF26" i="48"/>
  <c r="CF26" i="47"/>
  <c r="CF26" i="45"/>
  <c r="CF26" i="44"/>
  <c r="CF26" i="46"/>
  <c r="CF26" i="43"/>
  <c r="CF26" i="41"/>
  <c r="CF26" i="42"/>
  <c r="CF26" i="40"/>
  <c r="CF26" i="39"/>
  <c r="CF26" i="38"/>
  <c r="CF26" i="37"/>
  <c r="CF26" i="36"/>
  <c r="CF26" i="35"/>
  <c r="CF26" i="33"/>
  <c r="CF26" i="34"/>
  <c r="CF26" i="32"/>
  <c r="CF26" i="28"/>
  <c r="CF26" i="26"/>
  <c r="CF26" i="31"/>
  <c r="CF26" i="27"/>
  <c r="CF26" i="30"/>
  <c r="CF26" i="25"/>
  <c r="CF26" i="24"/>
  <c r="CF26" i="23"/>
  <c r="EF26" i="23" s="1"/>
  <c r="CF26" i="19"/>
  <c r="EF26" i="19" s="1"/>
  <c r="CF26" i="17"/>
  <c r="EF26" i="17" s="1"/>
  <c r="CF26" i="21"/>
  <c r="EF26" i="21" s="1"/>
  <c r="CF26" i="20"/>
  <c r="EF26" i="20" s="1"/>
  <c r="CF26" i="22"/>
  <c r="EF26" i="22" s="1"/>
  <c r="CF26" i="18"/>
  <c r="EF26" i="18" s="1"/>
  <c r="CF26" i="60"/>
  <c r="EF26" i="60" s="1"/>
  <c r="EC25" i="26"/>
  <c r="AD25" i="26"/>
  <c r="AH18" i="22"/>
  <c r="DG24" i="50"/>
  <c r="H24" i="50"/>
  <c r="B8" i="52"/>
  <c r="C8" i="51"/>
  <c r="B9" i="52"/>
  <c r="C9" i="51"/>
  <c r="B16" i="51"/>
  <c r="C16" i="50"/>
  <c r="D16" i="50" s="1"/>
  <c r="E16" i="50" s="1"/>
  <c r="B12" i="52"/>
  <c r="C12" i="51"/>
  <c r="D12" i="51" s="1"/>
  <c r="E12" i="51" s="1"/>
  <c r="F12" i="51" s="1"/>
  <c r="B26" i="52"/>
  <c r="C26" i="51"/>
  <c r="D26" i="51" s="1"/>
  <c r="E26" i="51" s="1"/>
  <c r="B23" i="52"/>
  <c r="C23" i="51"/>
  <c r="D23" i="51" s="1"/>
  <c r="E23" i="51" s="1"/>
  <c r="F23" i="51" s="1"/>
  <c r="DF23" i="51" s="1"/>
  <c r="B8" i="51"/>
  <c r="C8" i="50"/>
  <c r="D8" i="50" s="1"/>
  <c r="E8" i="50" s="1"/>
  <c r="B19" i="52"/>
  <c r="C19" i="51"/>
  <c r="D19" i="51" s="1"/>
  <c r="E19" i="51" s="1"/>
  <c r="F19" i="51" s="1"/>
  <c r="DF19" i="51" s="1"/>
  <c r="B14" i="52"/>
  <c r="C14" i="51"/>
  <c r="D14" i="51" s="1"/>
  <c r="E14" i="51" s="1"/>
  <c r="F14" i="51" s="1"/>
  <c r="EE24" i="25"/>
  <c r="AF24" i="25"/>
  <c r="V5" i="35"/>
  <c r="DU5" i="35"/>
  <c r="AL26" i="19"/>
  <c r="U16" i="35"/>
  <c r="DT16" i="35"/>
  <c r="DJ8" i="46"/>
  <c r="K8" i="46"/>
  <c r="Q8" i="41"/>
  <c r="DP8" i="41"/>
  <c r="DL18" i="44"/>
  <c r="M18" i="44"/>
  <c r="AF7" i="24"/>
  <c r="EE7" i="24"/>
  <c r="DT24" i="37"/>
  <c r="U24" i="37"/>
  <c r="EC8" i="27"/>
  <c r="AD8" i="27"/>
  <c r="S17" i="39"/>
  <c r="DR17" i="39"/>
  <c r="AI16" i="21"/>
  <c r="DG16" i="49"/>
  <c r="H16" i="49"/>
  <c r="DO11" i="41"/>
  <c r="P11" i="41"/>
  <c r="DJ13" i="47"/>
  <c r="K13" i="47"/>
  <c r="DX28" i="33"/>
  <c r="Y28" i="33"/>
  <c r="U17" i="37"/>
  <c r="DT17" i="37"/>
  <c r="DO25" i="41"/>
  <c r="P25" i="41"/>
  <c r="AG11" i="24"/>
  <c r="DN19" i="43"/>
  <c r="O19" i="43"/>
  <c r="AI20" i="21"/>
  <c r="AC11" i="61"/>
  <c r="AB23" i="30"/>
  <c r="EA23" i="30"/>
  <c r="U6" i="37"/>
  <c r="DT6" i="37"/>
  <c r="AC11" i="27"/>
  <c r="EB11" i="27"/>
  <c r="T11" i="38"/>
  <c r="DS11" i="38"/>
  <c r="AH21" i="23"/>
  <c r="AG8" i="24"/>
  <c r="T12" i="38"/>
  <c r="DS12" i="38"/>
  <c r="M27" i="45"/>
  <c r="DL27" i="45"/>
  <c r="AS12" i="60"/>
  <c r="AF26" i="24"/>
  <c r="EE26" i="24"/>
  <c r="DK26" i="46"/>
  <c r="L26" i="46"/>
  <c r="J6" i="47"/>
  <c r="DI6" i="47"/>
  <c r="S20" i="38"/>
  <c r="DR20" i="38"/>
  <c r="AF11" i="25"/>
  <c r="EE11" i="25"/>
  <c r="DL10" i="44"/>
  <c r="M10" i="44"/>
  <c r="DV17" i="35"/>
  <c r="W17" i="35"/>
  <c r="AJ23" i="21"/>
  <c r="S22" i="38"/>
  <c r="DR22" i="38"/>
  <c r="CF12" i="59"/>
  <c r="CF12" i="58"/>
  <c r="CF12" i="57"/>
  <c r="CF12" i="56"/>
  <c r="CF12" i="54"/>
  <c r="CF12" i="55"/>
  <c r="CF12" i="52"/>
  <c r="CF12" i="53"/>
  <c r="CF12" i="50"/>
  <c r="CF12" i="51"/>
  <c r="CF12" i="49"/>
  <c r="CF12" i="48"/>
  <c r="CF12" i="45"/>
  <c r="CF12" i="44"/>
  <c r="CF12" i="47"/>
  <c r="CF12" i="46"/>
  <c r="CF12" i="41"/>
  <c r="CF12" i="40"/>
  <c r="CF12" i="43"/>
  <c r="CF12" i="42"/>
  <c r="CF12" i="39"/>
  <c r="CF12" i="38"/>
  <c r="CF12" i="37"/>
  <c r="CF12" i="36"/>
  <c r="CF12" i="34"/>
  <c r="CF12" i="32"/>
  <c r="CF12" i="35"/>
  <c r="CF12" i="33"/>
  <c r="CF12" i="28"/>
  <c r="CF12" i="31"/>
  <c r="CF12" i="30"/>
  <c r="CF12" i="26"/>
  <c r="CF12" i="25"/>
  <c r="CF12" i="24"/>
  <c r="CF12" i="27"/>
  <c r="CF12" i="21"/>
  <c r="EF12" i="21" s="1"/>
  <c r="CF12" i="20"/>
  <c r="EF12" i="20" s="1"/>
  <c r="CF12" i="23"/>
  <c r="EF12" i="23" s="1"/>
  <c r="CF12" i="18"/>
  <c r="EF12" i="18" s="1"/>
  <c r="CF12" i="17"/>
  <c r="EF12" i="17" s="1"/>
  <c r="CF12" i="22"/>
  <c r="EF12" i="22" s="1"/>
  <c r="CF12" i="19"/>
  <c r="EF12" i="19" s="1"/>
  <c r="CF12" i="60"/>
  <c r="EF12" i="60" s="1"/>
  <c r="O4" i="40"/>
  <c r="DN4" i="40"/>
  <c r="DN29" i="40" s="1"/>
  <c r="N29" i="40"/>
  <c r="AS8" i="60"/>
  <c r="AD22" i="26"/>
  <c r="EC22" i="26"/>
  <c r="DH25" i="48"/>
  <c r="I25" i="48"/>
  <c r="H14" i="49"/>
  <c r="DG14" i="49"/>
  <c r="N28" i="43"/>
  <c r="DM28" i="43"/>
  <c r="AI22" i="21"/>
  <c r="CF7" i="59"/>
  <c r="CF7" i="58"/>
  <c r="CF7" i="57"/>
  <c r="CF7" i="56"/>
  <c r="CF7" i="55"/>
  <c r="CF7" i="54"/>
  <c r="CF7" i="53"/>
  <c r="CF7" i="52"/>
  <c r="CF7" i="51"/>
  <c r="CF7" i="50"/>
  <c r="CF7" i="49"/>
  <c r="CF7" i="48"/>
  <c r="CF7" i="47"/>
  <c r="CF7" i="45"/>
  <c r="CF7" i="44"/>
  <c r="CF7" i="46"/>
  <c r="CF7" i="42"/>
  <c r="CF7" i="40"/>
  <c r="CF7" i="43"/>
  <c r="CF7" i="41"/>
  <c r="CF7" i="38"/>
  <c r="CF7" i="37"/>
  <c r="CF7" i="39"/>
  <c r="CF7" i="36"/>
  <c r="CF7" i="35"/>
  <c r="CF7" i="33"/>
  <c r="CF7" i="34"/>
  <c r="CF7" i="28"/>
  <c r="CF7" i="32"/>
  <c r="CF7" i="24"/>
  <c r="CF7" i="27"/>
  <c r="CF7" i="26"/>
  <c r="CF7" i="25"/>
  <c r="CF7" i="31"/>
  <c r="CF7" i="30"/>
  <c r="CF7" i="21"/>
  <c r="EF7" i="21" s="1"/>
  <c r="CF7" i="20"/>
  <c r="EF7" i="20" s="1"/>
  <c r="CF7" i="19"/>
  <c r="EF7" i="19" s="1"/>
  <c r="CF7" i="23"/>
  <c r="EF7" i="23" s="1"/>
  <c r="CF7" i="22"/>
  <c r="EF7" i="22" s="1"/>
  <c r="CF7" i="17"/>
  <c r="EF7" i="17" s="1"/>
  <c r="CF7" i="18"/>
  <c r="EF7" i="18" s="1"/>
  <c r="CF7" i="60"/>
  <c r="EF7" i="60" s="1"/>
  <c r="Q17" i="41"/>
  <c r="DP17" i="41"/>
  <c r="X23" i="34"/>
  <c r="DW23" i="34"/>
  <c r="AJ12" i="21"/>
  <c r="AJ26" i="21"/>
  <c r="T5" i="36"/>
  <c r="DS5" i="36"/>
  <c r="CF21" i="59"/>
  <c r="CF21" i="58"/>
  <c r="CF21" i="57"/>
  <c r="CF21" i="56"/>
  <c r="CF21" i="55"/>
  <c r="CF21" i="54"/>
  <c r="CF21" i="53"/>
  <c r="CF21" i="52"/>
  <c r="CF21" i="51"/>
  <c r="CF21" i="50"/>
  <c r="CF21" i="49"/>
  <c r="CF21" i="48"/>
  <c r="CF21" i="47"/>
  <c r="CF21" i="46"/>
  <c r="CF21" i="44"/>
  <c r="CF21" i="45"/>
  <c r="CF21" i="42"/>
  <c r="CF21" i="40"/>
  <c r="CF21" i="43"/>
  <c r="CF21" i="41"/>
  <c r="CF21" i="36"/>
  <c r="CF21" i="38"/>
  <c r="CF21" i="37"/>
  <c r="CF21" i="39"/>
  <c r="CF21" i="35"/>
  <c r="CF21" i="33"/>
  <c r="CF21" i="32"/>
  <c r="CF21" i="34"/>
  <c r="CF21" i="24"/>
  <c r="CF21" i="23"/>
  <c r="EF21" i="23" s="1"/>
  <c r="CF21" i="31"/>
  <c r="CF21" i="27"/>
  <c r="CF21" i="25"/>
  <c r="CF21" i="30"/>
  <c r="CF21" i="28"/>
  <c r="CF21" i="26"/>
  <c r="CF21" i="21"/>
  <c r="EF21" i="21" s="1"/>
  <c r="CF21" i="20"/>
  <c r="EF21" i="20" s="1"/>
  <c r="CF21" i="17"/>
  <c r="EF21" i="17" s="1"/>
  <c r="CF21" i="18"/>
  <c r="EF21" i="18" s="1"/>
  <c r="CF21" i="22"/>
  <c r="EF21" i="22" s="1"/>
  <c r="CF21" i="19"/>
  <c r="EF21" i="19" s="1"/>
  <c r="CF21" i="60"/>
  <c r="EF21" i="60" s="1"/>
  <c r="V15" i="36"/>
  <c r="DU15" i="36"/>
  <c r="EF27" i="24"/>
  <c r="AG27" i="24"/>
  <c r="AL9" i="17"/>
  <c r="AW6" i="60"/>
  <c r="DN20" i="42"/>
  <c r="O20" i="42"/>
  <c r="EA14" i="28"/>
  <c r="AB14" i="28"/>
  <c r="DP24" i="41"/>
  <c r="Q24" i="41"/>
  <c r="W21" i="35"/>
  <c r="DV21" i="35"/>
  <c r="DV19" i="34"/>
  <c r="W19" i="34"/>
  <c r="EE6" i="24"/>
  <c r="AF6" i="24"/>
  <c r="AF29" i="21"/>
  <c r="AG4" i="21"/>
  <c r="EA9" i="30"/>
  <c r="AB9" i="30"/>
  <c r="DU24" i="36"/>
  <c r="V24" i="36"/>
  <c r="EA24" i="30"/>
  <c r="AB24" i="30"/>
  <c r="DR15" i="38"/>
  <c r="S15" i="38"/>
  <c r="AE19" i="25"/>
  <c r="ED19" i="25"/>
  <c r="N8" i="43"/>
  <c r="DM8" i="43"/>
  <c r="J5" i="47"/>
  <c r="DI5" i="47"/>
  <c r="AR10" i="60"/>
  <c r="K23" i="47"/>
  <c r="DJ23" i="47"/>
  <c r="AI26" i="22"/>
  <c r="AK23" i="20"/>
  <c r="DU26" i="36"/>
  <c r="V26" i="36"/>
  <c r="L6" i="45"/>
  <c r="DK6" i="45"/>
  <c r="AJ17" i="21"/>
  <c r="AH18" i="21"/>
  <c r="AC26" i="28"/>
  <c r="EB26" i="28"/>
  <c r="EE30" i="60"/>
  <c r="EE30" i="21"/>
  <c r="T8" i="38"/>
  <c r="DS8" i="38"/>
  <c r="AI14" i="22"/>
  <c r="DV15" i="34"/>
  <c r="W15" i="34"/>
  <c r="DL14" i="45"/>
  <c r="M14" i="45"/>
  <c r="AI10" i="21"/>
  <c r="T23" i="38"/>
  <c r="DS23" i="38"/>
  <c r="Z17" i="32"/>
  <c r="DY17" i="32"/>
  <c r="AI21" i="22"/>
  <c r="DM22" i="43"/>
  <c r="N22" i="43"/>
  <c r="Y11" i="33"/>
  <c r="DX11" i="33"/>
  <c r="CF22" i="59"/>
  <c r="CF22" i="58"/>
  <c r="CF22" i="57"/>
  <c r="CF22" i="56"/>
  <c r="CF22" i="55"/>
  <c r="CF22" i="53"/>
  <c r="CF22" i="54"/>
  <c r="CF22" i="52"/>
  <c r="CF22" i="51"/>
  <c r="CF22" i="50"/>
  <c r="CF22" i="49"/>
  <c r="CF22" i="48"/>
  <c r="CF22" i="47"/>
  <c r="CF22" i="45"/>
  <c r="CF22" i="46"/>
  <c r="CF22" i="44"/>
  <c r="CF22" i="43"/>
  <c r="CF22" i="41"/>
  <c r="CF22" i="42"/>
  <c r="CF22" i="40"/>
  <c r="CF22" i="37"/>
  <c r="CF22" i="39"/>
  <c r="CF22" i="36"/>
  <c r="CF22" i="38"/>
  <c r="CF22" i="35"/>
  <c r="CF22" i="32"/>
  <c r="CF22" i="34"/>
  <c r="CF22" i="33"/>
  <c r="CF22" i="27"/>
  <c r="CF22" i="25"/>
  <c r="CF22" i="23"/>
  <c r="EF22" i="23" s="1"/>
  <c r="CF22" i="31"/>
  <c r="CF22" i="26"/>
  <c r="CF22" i="24"/>
  <c r="CF22" i="30"/>
  <c r="CF22" i="28"/>
  <c r="CF22" i="19"/>
  <c r="EF22" i="19" s="1"/>
  <c r="CF22" i="18"/>
  <c r="EF22" i="18" s="1"/>
  <c r="CF22" i="22"/>
  <c r="EF22" i="22" s="1"/>
  <c r="CF22" i="17"/>
  <c r="EF22" i="17" s="1"/>
  <c r="CF22" i="21"/>
  <c r="EF22" i="21" s="1"/>
  <c r="CF22" i="20"/>
  <c r="EF22" i="20" s="1"/>
  <c r="CF22" i="60"/>
  <c r="EF22" i="60" s="1"/>
  <c r="EE30" i="17"/>
  <c r="AG22" i="23"/>
  <c r="AC28" i="61"/>
  <c r="AH25" i="22"/>
  <c r="J25" i="47"/>
  <c r="DI25" i="47"/>
  <c r="DU23" i="36"/>
  <c r="V23" i="36"/>
  <c r="EE23" i="25"/>
  <c r="AF23" i="25"/>
  <c r="D14" i="50"/>
  <c r="E14" i="50" s="1"/>
  <c r="F14" i="50" s="1"/>
  <c r="D4" i="48"/>
  <c r="E4" i="48" s="1"/>
  <c r="F4" i="48" s="1"/>
  <c r="C29" i="48"/>
  <c r="AK25" i="19"/>
  <c r="N7" i="43"/>
  <c r="DM7" i="43"/>
  <c r="U23" i="37"/>
  <c r="DT23" i="37"/>
  <c r="DG19" i="49"/>
  <c r="H19" i="49"/>
  <c r="DS13" i="37"/>
  <c r="T13" i="37"/>
  <c r="DK11" i="46"/>
  <c r="L11" i="46"/>
  <c r="AK17" i="18"/>
  <c r="AX5" i="60"/>
  <c r="DS17" i="38"/>
  <c r="T17" i="38"/>
  <c r="DJ10" i="46"/>
  <c r="K10" i="46"/>
  <c r="N23" i="44"/>
  <c r="DM23" i="44"/>
  <c r="AE5" i="25"/>
  <c r="ED5" i="25"/>
  <c r="I28" i="49"/>
  <c r="DH28" i="49"/>
  <c r="DT18" i="36"/>
  <c r="U18" i="36"/>
  <c r="AE21" i="25"/>
  <c r="ED21" i="25"/>
  <c r="AI9" i="21"/>
  <c r="CF14" i="59"/>
  <c r="CF14" i="58"/>
  <c r="CF14" i="57"/>
  <c r="CF14" i="56"/>
  <c r="CF14" i="55"/>
  <c r="CF14" i="54"/>
  <c r="CF14" i="53"/>
  <c r="CF14" i="52"/>
  <c r="CF14" i="50"/>
  <c r="CF14" i="51"/>
  <c r="CF14" i="49"/>
  <c r="CF14" i="48"/>
  <c r="CF14" i="47"/>
  <c r="CF14" i="46"/>
  <c r="CF14" i="45"/>
  <c r="CF14" i="44"/>
  <c r="CF14" i="42"/>
  <c r="CF14" i="41"/>
  <c r="CF14" i="40"/>
  <c r="CF14" i="43"/>
  <c r="CF14" i="37"/>
  <c r="CF14" i="39"/>
  <c r="CF14" i="38"/>
  <c r="CF14" i="36"/>
  <c r="CF14" i="34"/>
  <c r="CF14" i="35"/>
  <c r="CF14" i="33"/>
  <c r="CF14" i="27"/>
  <c r="CF14" i="25"/>
  <c r="CF14" i="32"/>
  <c r="CF14" i="31"/>
  <c r="CF14" i="24"/>
  <c r="CF14" i="30"/>
  <c r="CF14" i="28"/>
  <c r="CF14" i="26"/>
  <c r="CF14" i="22"/>
  <c r="EF14" i="22" s="1"/>
  <c r="CF14" i="18"/>
  <c r="EF14" i="18" s="1"/>
  <c r="CF14" i="21"/>
  <c r="EF14" i="21" s="1"/>
  <c r="CF14" i="20"/>
  <c r="EF14" i="20" s="1"/>
  <c r="CF14" i="17"/>
  <c r="EF14" i="17" s="1"/>
  <c r="CF14" i="23"/>
  <c r="EF14" i="23" s="1"/>
  <c r="CF14" i="19"/>
  <c r="EF14" i="19" s="1"/>
  <c r="CF14" i="60"/>
  <c r="EF14" i="60" s="1"/>
  <c r="J5" i="46"/>
  <c r="DI5" i="46"/>
  <c r="AA14" i="31"/>
  <c r="DZ14" i="31"/>
  <c r="AA13" i="31"/>
  <c r="DZ13" i="31"/>
  <c r="S10" i="38"/>
  <c r="DR10" i="38"/>
  <c r="CF25" i="59"/>
  <c r="CF25" i="58"/>
  <c r="CF25" i="57"/>
  <c r="CF25" i="56"/>
  <c r="CF25" i="55"/>
  <c r="CF25" i="54"/>
  <c r="CF25" i="53"/>
  <c r="CF25" i="51"/>
  <c r="CF25" i="52"/>
  <c r="CF25" i="50"/>
  <c r="CF25" i="49"/>
  <c r="CF25" i="48"/>
  <c r="CF25" i="47"/>
  <c r="CF25" i="46"/>
  <c r="CF25" i="44"/>
  <c r="CF25" i="45"/>
  <c r="CF25" i="42"/>
  <c r="CF25" i="40"/>
  <c r="CF25" i="41"/>
  <c r="CF25" i="43"/>
  <c r="CF25" i="36"/>
  <c r="CF25" i="39"/>
  <c r="CF25" i="38"/>
  <c r="CF25" i="37"/>
  <c r="CF25" i="33"/>
  <c r="CF25" i="34"/>
  <c r="CF25" i="35"/>
  <c r="CF25" i="32"/>
  <c r="CF25" i="30"/>
  <c r="CF25" i="25"/>
  <c r="CF25" i="24"/>
  <c r="CF25" i="28"/>
  <c r="CF25" i="31"/>
  <c r="CF25" i="27"/>
  <c r="CF25" i="26"/>
  <c r="CF25" i="23"/>
  <c r="EF25" i="23" s="1"/>
  <c r="CF25" i="22"/>
  <c r="EF25" i="22" s="1"/>
  <c r="CF25" i="18"/>
  <c r="EF25" i="18" s="1"/>
  <c r="CF25" i="21"/>
  <c r="EF25" i="21" s="1"/>
  <c r="CF25" i="20"/>
  <c r="EF25" i="20" s="1"/>
  <c r="CF25" i="19"/>
  <c r="EF25" i="19" s="1"/>
  <c r="CF25" i="17"/>
  <c r="EF25" i="17" s="1"/>
  <c r="CF25" i="60"/>
  <c r="EF25" i="60" s="1"/>
  <c r="T22" i="37"/>
  <c r="DS22" i="37"/>
  <c r="ED15" i="26"/>
  <c r="AE15" i="26"/>
  <c r="AL19" i="17"/>
  <c r="AC28" i="28"/>
  <c r="EB28" i="28"/>
  <c r="DT10" i="36"/>
  <c r="U10" i="36"/>
  <c r="DZ9" i="31"/>
  <c r="AA9" i="31"/>
  <c r="R10" i="39"/>
  <c r="DQ10" i="39"/>
  <c r="U6" i="36"/>
  <c r="DT6" i="36"/>
  <c r="CF10" i="59"/>
  <c r="CF10" i="58"/>
  <c r="CF10" i="57"/>
  <c r="CF10" i="56"/>
  <c r="CF10" i="55"/>
  <c r="CF10" i="54"/>
  <c r="CF10" i="52"/>
  <c r="CF10" i="53"/>
  <c r="CF10" i="51"/>
  <c r="CF10" i="50"/>
  <c r="CF10" i="48"/>
  <c r="CF10" i="49"/>
  <c r="CF10" i="46"/>
  <c r="CF10" i="45"/>
  <c r="CF10" i="44"/>
  <c r="CF10" i="47"/>
  <c r="CF10" i="41"/>
  <c r="CF10" i="40"/>
  <c r="CF10" i="43"/>
  <c r="CF10" i="42"/>
  <c r="CF10" i="39"/>
  <c r="CF10" i="38"/>
  <c r="CF10" i="37"/>
  <c r="CF10" i="36"/>
  <c r="CF10" i="35"/>
  <c r="CF10" i="33"/>
  <c r="CF10" i="34"/>
  <c r="CF10" i="32"/>
  <c r="CF10" i="30"/>
  <c r="CF10" i="28"/>
  <c r="CF10" i="31"/>
  <c r="CF10" i="26"/>
  <c r="CF10" i="25"/>
  <c r="CF10" i="24"/>
  <c r="CF10" i="27"/>
  <c r="CF10" i="20"/>
  <c r="EF10" i="20" s="1"/>
  <c r="CF10" i="18"/>
  <c r="EF10" i="18" s="1"/>
  <c r="CF10" i="23"/>
  <c r="EF10" i="23" s="1"/>
  <c r="CF10" i="17"/>
  <c r="EF10" i="17" s="1"/>
  <c r="CF10" i="22"/>
  <c r="EF10" i="22" s="1"/>
  <c r="CF10" i="21"/>
  <c r="EF10" i="21" s="1"/>
  <c r="CF10" i="19"/>
  <c r="EF10" i="19" s="1"/>
  <c r="CF10" i="60"/>
  <c r="EF10" i="60" s="1"/>
  <c r="EA10" i="28"/>
  <c r="AB10" i="28"/>
  <c r="AS11" i="60"/>
  <c r="AL17" i="19"/>
  <c r="AL21" i="17"/>
  <c r="K21" i="47"/>
  <c r="DJ21" i="47"/>
  <c r="AF5" i="24"/>
  <c r="EE5" i="24"/>
  <c r="W20" i="35"/>
  <c r="DV20" i="35"/>
  <c r="AX16" i="60"/>
  <c r="AG24" i="24"/>
  <c r="EF24" i="24"/>
  <c r="AK9" i="20"/>
  <c r="AC16" i="61"/>
  <c r="P15" i="41"/>
  <c r="DO15" i="41"/>
  <c r="AC24" i="61"/>
  <c r="S7" i="38"/>
  <c r="DR7" i="38"/>
  <c r="DR9" i="39"/>
  <c r="S9" i="39"/>
  <c r="DS7" i="37"/>
  <c r="T7" i="37"/>
  <c r="AL24" i="19"/>
  <c r="DY13" i="32"/>
  <c r="Z13" i="32"/>
  <c r="AC18" i="61"/>
  <c r="O5" i="42"/>
  <c r="DN5" i="42"/>
  <c r="DR19" i="39"/>
  <c r="S19" i="39"/>
  <c r="DH16" i="48"/>
  <c r="I16" i="48"/>
  <c r="DP12" i="41"/>
  <c r="Q12" i="41"/>
  <c r="V6" i="35"/>
  <c r="DU6" i="35"/>
  <c r="U22" i="36"/>
  <c r="DT22" i="36"/>
  <c r="AE15" i="25"/>
  <c r="ED15" i="25"/>
  <c r="AB4" i="26"/>
  <c r="EA4" i="26"/>
  <c r="EA29" i="26" s="1"/>
  <c r="AA29" i="26"/>
  <c r="DF15" i="50"/>
  <c r="G15" i="50"/>
  <c r="DI11" i="48"/>
  <c r="J11" i="48"/>
  <c r="AH14" i="23"/>
  <c r="AD23" i="27"/>
  <c r="EC23" i="27"/>
  <c r="AC27" i="61"/>
  <c r="AK9" i="18"/>
  <c r="AK14" i="19"/>
  <c r="M12" i="45"/>
  <c r="DL12" i="45"/>
  <c r="AI15" i="22"/>
  <c r="DN14" i="43"/>
  <c r="O14" i="43"/>
  <c r="DR4" i="37"/>
  <c r="S4" i="37"/>
  <c r="AC26" i="61"/>
  <c r="AL23" i="19"/>
  <c r="DW9" i="34"/>
  <c r="X9" i="34"/>
  <c r="B18" i="50"/>
  <c r="C18" i="49"/>
  <c r="D18" i="49" s="1"/>
  <c r="E18" i="49" s="1"/>
  <c r="B18" i="51"/>
  <c r="C18" i="50"/>
  <c r="B6" i="51"/>
  <c r="C6" i="50"/>
  <c r="D6" i="50" s="1"/>
  <c r="E6" i="50" s="1"/>
  <c r="B11" i="52"/>
  <c r="C11" i="51"/>
  <c r="D11" i="51" s="1"/>
  <c r="E11" i="51" s="1"/>
  <c r="F11" i="51" s="1"/>
  <c r="B27" i="52"/>
  <c r="C27" i="51"/>
  <c r="D27" i="51" s="1"/>
  <c r="E27" i="51" s="1"/>
  <c r="F27" i="51" s="1"/>
  <c r="B22" i="51"/>
  <c r="C22" i="50"/>
  <c r="D22" i="50" s="1"/>
  <c r="E22" i="50" s="1"/>
  <c r="F22" i="50" s="1"/>
  <c r="DF22" i="50" s="1"/>
  <c r="B17" i="51"/>
  <c r="C17" i="50"/>
  <c r="D17" i="50" s="1"/>
  <c r="E17" i="50" s="1"/>
  <c r="B13" i="52"/>
  <c r="C13" i="51"/>
  <c r="D13" i="51" s="1"/>
  <c r="E13" i="51" s="1"/>
  <c r="F13" i="51" s="1"/>
  <c r="B20" i="52"/>
  <c r="C20" i="51"/>
  <c r="D20" i="51" s="1"/>
  <c r="E20" i="51" s="1"/>
  <c r="AH16" i="22"/>
  <c r="J21" i="48"/>
  <c r="DI21" i="48"/>
  <c r="DN10" i="42"/>
  <c r="O10" i="42"/>
  <c r="AS9" i="60"/>
  <c r="DJ20" i="47"/>
  <c r="K20" i="47"/>
  <c r="N4" i="42"/>
  <c r="DM4" i="42"/>
  <c r="DM29" i="42" s="1"/>
  <c r="AI5" i="21"/>
  <c r="DJ27" i="47"/>
  <c r="K27" i="47"/>
  <c r="AK5" i="17"/>
  <c r="EC10" i="26"/>
  <c r="AD10" i="26"/>
  <c r="H26" i="49"/>
  <c r="DG26" i="49"/>
  <c r="DU13" i="36"/>
  <c r="V13" i="36"/>
  <c r="DY18" i="30"/>
  <c r="Z18" i="30"/>
  <c r="AC12" i="28"/>
  <c r="EB12" i="28"/>
  <c r="AG18" i="23"/>
  <c r="EF18" i="23"/>
  <c r="DR13" i="39"/>
  <c r="S13" i="39"/>
  <c r="DW4" i="32"/>
  <c r="X4" i="32"/>
  <c r="AL20" i="17"/>
  <c r="AL9" i="19"/>
  <c r="L9" i="45"/>
  <c r="DK9" i="45"/>
  <c r="DR8" i="39"/>
  <c r="S8" i="39"/>
  <c r="N13" i="44"/>
  <c r="DM13" i="44"/>
  <c r="S4" i="36"/>
  <c r="DR4" i="36"/>
  <c r="DR29" i="36" s="1"/>
  <c r="R29" i="36"/>
  <c r="AK18" i="18"/>
  <c r="AH12" i="23"/>
  <c r="DZ27" i="31"/>
  <c r="AA27" i="31"/>
  <c r="AA21" i="30"/>
  <c r="DZ21" i="30"/>
  <c r="AA8" i="31"/>
  <c r="DZ8" i="31"/>
  <c r="EC13" i="27"/>
  <c r="AD13" i="27"/>
  <c r="AS28" i="60"/>
  <c r="DN20" i="43"/>
  <c r="O20" i="43"/>
  <c r="O21" i="43"/>
  <c r="DN21" i="43"/>
  <c r="DG27" i="50"/>
  <c r="H27" i="50"/>
  <c r="EE30" i="20"/>
  <c r="AL15" i="17"/>
  <c r="S6" i="38"/>
  <c r="DR6" i="38"/>
  <c r="U7" i="36"/>
  <c r="DT7" i="36"/>
  <c r="AJ11" i="21"/>
  <c r="AV4" i="60"/>
  <c r="AK23" i="18"/>
  <c r="Z14" i="32"/>
  <c r="DY14" i="32"/>
  <c r="AK11" i="20"/>
  <c r="R15" i="40"/>
  <c r="DQ15" i="40"/>
  <c r="DS26" i="38"/>
  <c r="T26" i="38"/>
  <c r="AL8" i="17"/>
  <c r="AR25" i="60"/>
  <c r="DQ14" i="40"/>
  <c r="R14" i="40"/>
  <c r="AK13" i="18"/>
  <c r="AH28" i="23"/>
  <c r="X28" i="34"/>
  <c r="DW28" i="34"/>
  <c r="P8" i="42"/>
  <c r="DO8" i="42"/>
  <c r="AJ13" i="20"/>
  <c r="AA21" i="31"/>
  <c r="DZ21" i="31"/>
  <c r="DX8" i="33"/>
  <c r="Y8" i="33"/>
  <c r="DN22" i="42"/>
  <c r="O22" i="42"/>
  <c r="CF8" i="59"/>
  <c r="CF8" i="58"/>
  <c r="CF8" i="57"/>
  <c r="CF8" i="56"/>
  <c r="CF8" i="55"/>
  <c r="CF8" i="54"/>
  <c r="CF8" i="53"/>
  <c r="CF8" i="52"/>
  <c r="CF8" i="50"/>
  <c r="CF8" i="51"/>
  <c r="CF8" i="48"/>
  <c r="CF8" i="49"/>
  <c r="CF8" i="46"/>
  <c r="CF8" i="45"/>
  <c r="CF8" i="44"/>
  <c r="CF8" i="47"/>
  <c r="CF8" i="41"/>
  <c r="CF8" i="40"/>
  <c r="CF8" i="43"/>
  <c r="CF8" i="42"/>
  <c r="CF8" i="38"/>
  <c r="CF8" i="37"/>
  <c r="CF8" i="36"/>
  <c r="CF8" i="39"/>
  <c r="CF8" i="34"/>
  <c r="CF8" i="33"/>
  <c r="CF8" i="35"/>
  <c r="CF8" i="32"/>
  <c r="CF8" i="25"/>
  <c r="CF8" i="24"/>
  <c r="EF8" i="24" s="1"/>
  <c r="CF8" i="27"/>
  <c r="CF8" i="26"/>
  <c r="CF8" i="31"/>
  <c r="CF8" i="30"/>
  <c r="CF8" i="28"/>
  <c r="CF8" i="23"/>
  <c r="EF8" i="23" s="1"/>
  <c r="CF8" i="21"/>
  <c r="EF8" i="21" s="1"/>
  <c r="CF8" i="17"/>
  <c r="EF8" i="17" s="1"/>
  <c r="CF8" i="22"/>
  <c r="EF8" i="22" s="1"/>
  <c r="CF8" i="18"/>
  <c r="EF8" i="18" s="1"/>
  <c r="CF8" i="20"/>
  <c r="EF8" i="20" s="1"/>
  <c r="CF8" i="19"/>
  <c r="EF8" i="19" s="1"/>
  <c r="CF8" i="60"/>
  <c r="EF8" i="60" s="1"/>
  <c r="AK21" i="18"/>
  <c r="AK26" i="20"/>
  <c r="AM12" i="17"/>
  <c r="AC7" i="61"/>
  <c r="DO25" i="42"/>
  <c r="P25" i="42"/>
  <c r="Y12" i="33"/>
  <c r="DX12" i="33"/>
  <c r="AI20" i="22"/>
  <c r="DX22" i="32"/>
  <c r="Y22" i="32"/>
  <c r="DK27" i="46"/>
  <c r="L27" i="46"/>
  <c r="AC21" i="61"/>
  <c r="DY23" i="32"/>
  <c r="Z23" i="32"/>
  <c r="R9" i="40"/>
  <c r="DQ9" i="40"/>
  <c r="DW8" i="34"/>
  <c r="X8" i="34"/>
  <c r="AB22" i="28"/>
  <c r="EA22" i="28"/>
  <c r="AL26" i="17"/>
  <c r="AI28" i="22"/>
  <c r="DV5" i="34"/>
  <c r="W5" i="34"/>
  <c r="T15" i="37"/>
  <c r="DS15" i="37"/>
  <c r="AH23" i="23"/>
  <c r="AG12" i="24"/>
  <c r="EF12" i="24"/>
  <c r="EB16" i="27"/>
  <c r="AC16" i="27"/>
  <c r="DR5" i="37"/>
  <c r="S5" i="37"/>
  <c r="DW27" i="34"/>
  <c r="X27" i="34"/>
  <c r="AD24" i="27"/>
  <c r="EC24" i="27"/>
  <c r="AI6" i="21"/>
  <c r="N14" i="44"/>
  <c r="DM14" i="44"/>
  <c r="AL10" i="17"/>
  <c r="AE8" i="26"/>
  <c r="ED8" i="26"/>
  <c r="EE17" i="25"/>
  <c r="AF17" i="25"/>
  <c r="EE30" i="18"/>
  <c r="T16" i="37"/>
  <c r="DS16" i="37"/>
  <c r="L16" i="45"/>
  <c r="DK16" i="45"/>
  <c r="Q26" i="40"/>
  <c r="DP26" i="40"/>
  <c r="AC22" i="27"/>
  <c r="EB22" i="27"/>
  <c r="U12" i="37"/>
  <c r="DT12" i="37"/>
  <c r="AC4" i="61"/>
  <c r="DS9" i="38"/>
  <c r="T9" i="38"/>
  <c r="AC22" i="61"/>
  <c r="DS25" i="37"/>
  <c r="T25" i="37"/>
  <c r="T28" i="38"/>
  <c r="DS28" i="38"/>
  <c r="EE30" i="23"/>
  <c r="DP23" i="41"/>
  <c r="Q23" i="41"/>
  <c r="AB12" i="30"/>
  <c r="EA12" i="30"/>
  <c r="U11" i="37"/>
  <c r="DT11" i="37"/>
  <c r="N10" i="43"/>
  <c r="DM10" i="43"/>
  <c r="M13" i="45"/>
  <c r="DL13" i="45"/>
  <c r="N19" i="44"/>
  <c r="DM19" i="44"/>
  <c r="AR22" i="60"/>
  <c r="AJ21" i="20"/>
  <c r="AK6" i="19"/>
  <c r="B29" i="49"/>
  <c r="D4" i="49"/>
  <c r="E4" i="49" s="1"/>
  <c r="F4" i="49" s="1"/>
  <c r="AI25" i="21"/>
  <c r="AK22" i="18"/>
  <c r="G19" i="50"/>
  <c r="DF19" i="50"/>
  <c r="AJ22" i="20"/>
  <c r="DV27" i="35"/>
  <c r="W27" i="35"/>
  <c r="AM7" i="17"/>
  <c r="AK17" i="20"/>
  <c r="AL27" i="18"/>
  <c r="DY18" i="31"/>
  <c r="Z18" i="31"/>
  <c r="CF20" i="59"/>
  <c r="CF20" i="58"/>
  <c r="CF20" i="57"/>
  <c r="CF20" i="56"/>
  <c r="CF20" i="55"/>
  <c r="CF20" i="54"/>
  <c r="CF20" i="53"/>
  <c r="CF20" i="51"/>
  <c r="CF20" i="52"/>
  <c r="CF20" i="50"/>
  <c r="CF20" i="49"/>
  <c r="CF20" i="48"/>
  <c r="CF20" i="45"/>
  <c r="CF20" i="47"/>
  <c r="CF20" i="46"/>
  <c r="CF20" i="44"/>
  <c r="CF20" i="41"/>
  <c r="CF20" i="42"/>
  <c r="CF20" i="40"/>
  <c r="CF20" i="43"/>
  <c r="CF20" i="39"/>
  <c r="CF20" i="36"/>
  <c r="CF20" i="38"/>
  <c r="CF20" i="37"/>
  <c r="CF20" i="34"/>
  <c r="CF20" i="32"/>
  <c r="CF20" i="35"/>
  <c r="CF20" i="33"/>
  <c r="CF20" i="30"/>
  <c r="CF20" i="27"/>
  <c r="CF20" i="25"/>
  <c r="CF20" i="28"/>
  <c r="CF20" i="26"/>
  <c r="CF20" i="24"/>
  <c r="CF20" i="23"/>
  <c r="EF20" i="23" s="1"/>
  <c r="CF20" i="31"/>
  <c r="CF20" i="22"/>
  <c r="EF20" i="22" s="1"/>
  <c r="CF20" i="19"/>
  <c r="EF20" i="19" s="1"/>
  <c r="CF20" i="20"/>
  <c r="EF20" i="20" s="1"/>
  <c r="CF20" i="21"/>
  <c r="EF20" i="21" s="1"/>
  <c r="CF20" i="18"/>
  <c r="EF20" i="18" s="1"/>
  <c r="CF20" i="17"/>
  <c r="EF20" i="17" s="1"/>
  <c r="CF20" i="60"/>
  <c r="EF20" i="60" s="1"/>
  <c r="AE24" i="26"/>
  <c r="ED24" i="26"/>
  <c r="K11" i="47"/>
  <c r="DJ11" i="47"/>
  <c r="AI27" i="22"/>
  <c r="CG15" i="59"/>
  <c r="CG15" i="58"/>
  <c r="CG15" i="57"/>
  <c r="CG15" i="56"/>
  <c r="CG15" i="55"/>
  <c r="CG15" i="54"/>
  <c r="CG15" i="53"/>
  <c r="CG15" i="52"/>
  <c r="CG15" i="50"/>
  <c r="CG15" i="51"/>
  <c r="CG15" i="48"/>
  <c r="CG15" i="49"/>
  <c r="CG15" i="45"/>
  <c r="CG15" i="47"/>
  <c r="CG15" i="46"/>
  <c r="CG15" i="44"/>
  <c r="CG15" i="42"/>
  <c r="CG15" i="41"/>
  <c r="CG15" i="40"/>
  <c r="CG15" i="43"/>
  <c r="CG15" i="38"/>
  <c r="CG15" i="37"/>
  <c r="CG15" i="39"/>
  <c r="CG15" i="36"/>
  <c r="CG15" i="34"/>
  <c r="CG15" i="32"/>
  <c r="CG15" i="35"/>
  <c r="CG15" i="33"/>
  <c r="CG15" i="26"/>
  <c r="CG15" i="27"/>
  <c r="CG15" i="25"/>
  <c r="CG15" i="24"/>
  <c r="CG15" i="31"/>
  <c r="CG15" i="30"/>
  <c r="CG15" i="28"/>
  <c r="CG15" i="23"/>
  <c r="EG15" i="23" s="1"/>
  <c r="CG15" i="19"/>
  <c r="EG15" i="19" s="1"/>
  <c r="CG15" i="22"/>
  <c r="EG15" i="22" s="1"/>
  <c r="CG15" i="17"/>
  <c r="EG15" i="17" s="1"/>
  <c r="CG15" i="18"/>
  <c r="EG15" i="18" s="1"/>
  <c r="CG15" i="21"/>
  <c r="EG15" i="21" s="1"/>
  <c r="CG15" i="20"/>
  <c r="EG15" i="20" s="1"/>
  <c r="CG15" i="60"/>
  <c r="EG15" i="60" s="1"/>
  <c r="DY27" i="32"/>
  <c r="Z27" i="32"/>
  <c r="Q5" i="40"/>
  <c r="DP5" i="40"/>
  <c r="G4" i="48"/>
  <c r="DF4" i="48"/>
  <c r="DF29" i="48" s="1"/>
  <c r="F29" i="48"/>
  <c r="O9" i="42"/>
  <c r="DN9" i="42"/>
  <c r="AI15" i="21"/>
  <c r="DO22" i="41"/>
  <c r="P22" i="41"/>
  <c r="X22" i="33"/>
  <c r="DW22" i="33"/>
  <c r="AJ5" i="20"/>
  <c r="AA20" i="30"/>
  <c r="DZ20" i="30"/>
  <c r="U27" i="37"/>
  <c r="DT27" i="37"/>
  <c r="AH15" i="23"/>
  <c r="AC25" i="61"/>
  <c r="V19" i="36"/>
  <c r="DU19" i="36"/>
  <c r="AM27" i="17"/>
  <c r="AI14" i="21"/>
  <c r="S28" i="39"/>
  <c r="DR28" i="39"/>
  <c r="EC27" i="27"/>
  <c r="AD27" i="27"/>
  <c r="AK19" i="18"/>
  <c r="Y29" i="28"/>
  <c r="Z4" i="28"/>
  <c r="DY4" i="28"/>
  <c r="DY29" i="28" s="1"/>
  <c r="EB5" i="27"/>
  <c r="AC5" i="27"/>
  <c r="O18" i="41"/>
  <c r="DN18" i="41"/>
  <c r="Q9" i="41"/>
  <c r="DP9" i="41"/>
  <c r="X11" i="34"/>
  <c r="DW11" i="34"/>
  <c r="V7" i="35"/>
  <c r="DU7" i="35"/>
  <c r="AL25" i="18"/>
  <c r="CF16" i="59"/>
  <c r="CF16" i="58"/>
  <c r="CF16" i="57"/>
  <c r="CF16" i="56"/>
  <c r="CF16" i="55"/>
  <c r="CF16" i="54"/>
  <c r="CF16" i="53"/>
  <c r="CF16" i="52"/>
  <c r="CF16" i="50"/>
  <c r="CF16" i="51"/>
  <c r="CF16" i="48"/>
  <c r="CF16" i="49"/>
  <c r="CF16" i="47"/>
  <c r="CF16" i="44"/>
  <c r="CF16" i="46"/>
  <c r="CF16" i="45"/>
  <c r="CF16" i="41"/>
  <c r="CF16" i="40"/>
  <c r="CF16" i="43"/>
  <c r="CF16" i="42"/>
  <c r="CF16" i="38"/>
  <c r="CF16" i="37"/>
  <c r="CF16" i="36"/>
  <c r="CF16" i="39"/>
  <c r="CF16" i="34"/>
  <c r="CF16" i="33"/>
  <c r="CF16" i="32"/>
  <c r="CF16" i="35"/>
  <c r="CF16" i="30"/>
  <c r="CF16" i="26"/>
  <c r="CF16" i="27"/>
  <c r="CF16" i="25"/>
  <c r="CF16" i="24"/>
  <c r="CF16" i="31"/>
  <c r="CF16" i="28"/>
  <c r="CF16" i="23"/>
  <c r="EF16" i="23" s="1"/>
  <c r="CF16" i="21"/>
  <c r="EF16" i="21" s="1"/>
  <c r="CF16" i="17"/>
  <c r="EF16" i="17" s="1"/>
  <c r="CF16" i="22"/>
  <c r="EF16" i="22" s="1"/>
  <c r="CF16" i="18"/>
  <c r="EF16" i="18" s="1"/>
  <c r="CF16" i="20"/>
  <c r="EF16" i="20" s="1"/>
  <c r="CF16" i="19"/>
  <c r="EF16" i="19" s="1"/>
  <c r="CF16" i="60"/>
  <c r="EF16" i="60" s="1"/>
  <c r="AL8" i="19"/>
  <c r="DV13" i="34"/>
  <c r="W13" i="34"/>
  <c r="AA19" i="30"/>
  <c r="DZ19" i="30"/>
  <c r="AL12" i="18"/>
  <c r="AK27" i="20"/>
  <c r="AI13" i="21"/>
  <c r="L13" i="46"/>
  <c r="DK13" i="46"/>
  <c r="AD7" i="26"/>
  <c r="EC7" i="26"/>
  <c r="AL12" i="19"/>
  <c r="AB15" i="28"/>
  <c r="EA15" i="28"/>
  <c r="AC6" i="27"/>
  <c r="EB6" i="27"/>
  <c r="AH17" i="23"/>
  <c r="U8" i="37"/>
  <c r="DT8" i="37"/>
  <c r="K18" i="46"/>
  <c r="DJ18" i="46"/>
  <c r="AH24" i="23"/>
  <c r="N20" i="44"/>
  <c r="DM20" i="44"/>
  <c r="AK10" i="18"/>
  <c r="T21" i="37"/>
  <c r="DS21" i="37"/>
  <c r="DJ5" i="45"/>
  <c r="K5" i="45"/>
  <c r="DU17" i="36"/>
  <c r="V17" i="36"/>
  <c r="AG23" i="24"/>
  <c r="AA23" i="31"/>
  <c r="DZ23" i="31"/>
  <c r="AS24" i="60"/>
  <c r="AS26" i="60"/>
  <c r="AG28" i="24"/>
  <c r="W20" i="34"/>
  <c r="DV20" i="34"/>
  <c r="DG21" i="49"/>
  <c r="H21" i="49"/>
  <c r="B7" i="51"/>
  <c r="C7" i="50"/>
  <c r="D7" i="50" s="1"/>
  <c r="E7" i="50" s="1"/>
  <c r="B21" i="52"/>
  <c r="C21" i="51"/>
  <c r="D21" i="51" s="1"/>
  <c r="E21" i="51" s="1"/>
  <c r="F21" i="51" s="1"/>
  <c r="DF21" i="51" s="1"/>
  <c r="B15" i="52"/>
  <c r="C15" i="51"/>
  <c r="D15" i="51" s="1"/>
  <c r="E15" i="51" s="1"/>
  <c r="DV15" i="35"/>
  <c r="W15" i="35"/>
  <c r="DI18" i="47"/>
  <c r="J18" i="47"/>
  <c r="AH6" i="22"/>
  <c r="AH10" i="22"/>
  <c r="CE4" i="59"/>
  <c r="CE4" i="58"/>
  <c r="CE4" i="57"/>
  <c r="CE4" i="56"/>
  <c r="CE4" i="54"/>
  <c r="CE4" i="55"/>
  <c r="CE4" i="53"/>
  <c r="CE4" i="52"/>
  <c r="CE4" i="50"/>
  <c r="CE4" i="51"/>
  <c r="CE4" i="49"/>
  <c r="CE4" i="48"/>
  <c r="CE4" i="47"/>
  <c r="CE4" i="46"/>
  <c r="CE4" i="45"/>
  <c r="CE4" i="44"/>
  <c r="CE4" i="43"/>
  <c r="CE4" i="41"/>
  <c r="CE4" i="40"/>
  <c r="CE4" i="42"/>
  <c r="CE4" i="39"/>
  <c r="CE4" i="38"/>
  <c r="CE4" i="37"/>
  <c r="CE4" i="36"/>
  <c r="CE4" i="34"/>
  <c r="CE4" i="35"/>
  <c r="CE4" i="33"/>
  <c r="CE4" i="31"/>
  <c r="CE4" i="26"/>
  <c r="CE4" i="28"/>
  <c r="CE4" i="27"/>
  <c r="CE4" i="32"/>
  <c r="CE4" i="30"/>
  <c r="CE4" i="25"/>
  <c r="CE4" i="24"/>
  <c r="CE4" i="22"/>
  <c r="EE4" i="22" s="1"/>
  <c r="EE29" i="22" s="1"/>
  <c r="CE4" i="23"/>
  <c r="CE4" i="21"/>
  <c r="EE4" i="21" s="1"/>
  <c r="EE29" i="21" s="1"/>
  <c r="CE4" i="20"/>
  <c r="EE4" i="20" s="1"/>
  <c r="EE29" i="20" s="1"/>
  <c r="CE4" i="19"/>
  <c r="EE4" i="19" s="1"/>
  <c r="EE29" i="19" s="1"/>
  <c r="CE4" i="18"/>
  <c r="EE4" i="18" s="1"/>
  <c r="EE29" i="18" s="1"/>
  <c r="CE4" i="17"/>
  <c r="EE4" i="17" s="1"/>
  <c r="EE29" i="17" s="1"/>
  <c r="CE4" i="60"/>
  <c r="EE4" i="60" s="1"/>
  <c r="EE29" i="60" s="1"/>
  <c r="AD6" i="26"/>
  <c r="EC6" i="26"/>
  <c r="AF8" i="25"/>
  <c r="EE8" i="25"/>
  <c r="AK6" i="17"/>
  <c r="AK12" i="20"/>
  <c r="DN14" i="42"/>
  <c r="O14" i="42"/>
  <c r="DW19" i="33"/>
  <c r="X19" i="33"/>
  <c r="V10" i="35"/>
  <c r="DU10" i="35"/>
  <c r="AL22" i="17"/>
  <c r="AK20" i="18"/>
  <c r="AD19" i="61"/>
  <c r="DI7" i="46"/>
  <c r="J7" i="46"/>
  <c r="J9" i="48"/>
  <c r="DI9" i="48"/>
  <c r="R17" i="40"/>
  <c r="DQ17" i="40"/>
  <c r="DK11" i="45"/>
  <c r="L11" i="45"/>
  <c r="DL28" i="45"/>
  <c r="M28" i="45"/>
  <c r="AK16" i="17"/>
  <c r="AJ27" i="21"/>
  <c r="AK15" i="19"/>
  <c r="J29" i="44"/>
  <c r="K4" i="44"/>
  <c r="DJ4" i="44"/>
  <c r="P26" i="42"/>
  <c r="DO26" i="42"/>
  <c r="AG16" i="23"/>
  <c r="V9" i="36"/>
  <c r="DU9" i="36"/>
  <c r="EC12" i="27"/>
  <c r="AD12" i="27"/>
  <c r="AG26" i="23"/>
  <c r="T27" i="38"/>
  <c r="DS27" i="38"/>
  <c r="AJ24" i="21"/>
  <c r="DV21" i="34"/>
  <c r="W21" i="34"/>
  <c r="AD11" i="26"/>
  <c r="EC11" i="26"/>
  <c r="AJ19" i="20"/>
  <c r="Z9" i="32"/>
  <c r="DY9" i="32"/>
  <c r="AG10" i="23"/>
  <c r="DR21" i="38"/>
  <c r="S21" i="38"/>
  <c r="AK7" i="19"/>
  <c r="AC8" i="61"/>
  <c r="AA13" i="30"/>
  <c r="DZ13" i="30"/>
  <c r="CF5" i="59"/>
  <c r="CF5" i="58"/>
  <c r="CF5" i="57"/>
  <c r="CF5" i="56"/>
  <c r="CF5" i="54"/>
  <c r="CF5" i="55"/>
  <c r="CF5" i="53"/>
  <c r="CF5" i="52"/>
  <c r="CF5" i="50"/>
  <c r="CF5" i="51"/>
  <c r="CF5" i="48"/>
  <c r="CF5" i="49"/>
  <c r="CF5" i="46"/>
  <c r="CF5" i="45"/>
  <c r="CF5" i="44"/>
  <c r="CF5" i="47"/>
  <c r="CF5" i="42"/>
  <c r="CF5" i="43"/>
  <c r="CF5" i="41"/>
  <c r="CF5" i="40"/>
  <c r="CF5" i="38"/>
  <c r="CF5" i="39"/>
  <c r="CF5" i="37"/>
  <c r="CF5" i="33"/>
  <c r="CF5" i="36"/>
  <c r="CF5" i="34"/>
  <c r="CF5" i="35"/>
  <c r="CF5" i="32"/>
  <c r="CF5" i="27"/>
  <c r="CF5" i="24"/>
  <c r="CF5" i="30"/>
  <c r="CF5" i="25"/>
  <c r="CF5" i="31"/>
  <c r="CF5" i="26"/>
  <c r="CF5" i="28"/>
  <c r="CF5" i="19"/>
  <c r="EF5" i="19" s="1"/>
  <c r="CF5" i="22"/>
  <c r="EF5" i="22" s="1"/>
  <c r="CF5" i="18"/>
  <c r="EF5" i="18" s="1"/>
  <c r="CF5" i="23"/>
  <c r="EF5" i="23" s="1"/>
  <c r="CF5" i="21"/>
  <c r="EF5" i="21" s="1"/>
  <c r="CF5" i="20"/>
  <c r="EF5" i="20" s="1"/>
  <c r="CF5" i="17"/>
  <c r="EF5" i="17" s="1"/>
  <c r="CF5" i="60"/>
  <c r="EF5" i="60" s="1"/>
  <c r="AL14" i="18"/>
  <c r="Z11" i="32"/>
  <c r="DY11" i="32"/>
  <c r="DR12" i="39"/>
  <c r="S12" i="39"/>
  <c r="AJ10" i="20"/>
  <c r="Q7" i="40"/>
  <c r="DP7" i="40"/>
  <c r="AE12" i="26"/>
  <c r="ED12" i="26"/>
  <c r="DW7" i="33"/>
  <c r="X7" i="33"/>
  <c r="EA9" i="28"/>
  <c r="AB9" i="28"/>
  <c r="AJ21" i="21"/>
  <c r="CF13" i="59"/>
  <c r="CF13" i="58"/>
  <c r="CF13" i="57"/>
  <c r="CF13" i="56"/>
  <c r="CF13" i="55"/>
  <c r="CF13" i="54"/>
  <c r="CF13" i="53"/>
  <c r="CF13" i="52"/>
  <c r="CF13" i="50"/>
  <c r="CF13" i="51"/>
  <c r="CF13" i="48"/>
  <c r="CF13" i="49"/>
  <c r="CF13" i="45"/>
  <c r="CF13" i="44"/>
  <c r="CF13" i="47"/>
  <c r="CF13" i="46"/>
  <c r="CF13" i="43"/>
  <c r="CF13" i="42"/>
  <c r="CF13" i="41"/>
  <c r="CF13" i="40"/>
  <c r="CF13" i="36"/>
  <c r="CF13" i="39"/>
  <c r="CF13" i="38"/>
  <c r="CF13" i="37"/>
  <c r="CF13" i="33"/>
  <c r="CF13" i="34"/>
  <c r="CF13" i="32"/>
  <c r="CF13" i="35"/>
  <c r="CF13" i="31"/>
  <c r="CF13" i="27"/>
  <c r="CF13" i="26"/>
  <c r="CF13" i="25"/>
  <c r="CF13" i="24"/>
  <c r="CF13" i="30"/>
  <c r="CF13" i="28"/>
  <c r="CF13" i="23"/>
  <c r="EF13" i="23" s="1"/>
  <c r="CF13" i="17"/>
  <c r="EF13" i="17" s="1"/>
  <c r="CF13" i="22"/>
  <c r="EF13" i="22" s="1"/>
  <c r="CF13" i="19"/>
  <c r="EF13" i="19" s="1"/>
  <c r="CF13" i="18"/>
  <c r="EF13" i="18" s="1"/>
  <c r="CF13" i="21"/>
  <c r="EF13" i="21" s="1"/>
  <c r="CF13" i="20"/>
  <c r="EF13" i="20" s="1"/>
  <c r="CF13" i="60"/>
  <c r="EF13" i="60" s="1"/>
  <c r="AA11" i="31"/>
  <c r="DZ11" i="31"/>
  <c r="Z5" i="31"/>
  <c r="DY5" i="31"/>
  <c r="H9" i="49"/>
  <c r="DG9" i="49"/>
  <c r="DH12" i="49"/>
  <c r="I12" i="49"/>
  <c r="M9" i="44"/>
  <c r="DL9" i="44"/>
  <c r="H29" i="46"/>
  <c r="DH4" i="46"/>
  <c r="DH29" i="46" s="1"/>
  <c r="I4" i="46"/>
  <c r="DK24" i="46"/>
  <c r="L24" i="46"/>
  <c r="X26" i="34"/>
  <c r="DW26" i="34"/>
  <c r="AD28" i="27"/>
  <c r="EC28" i="27"/>
  <c r="DU28" i="36"/>
  <c r="V28" i="36"/>
  <c r="DL7" i="44"/>
  <c r="M7" i="44"/>
  <c r="DY7" i="31"/>
  <c r="Z7" i="31"/>
  <c r="AE13" i="26"/>
  <c r="ED13" i="26"/>
  <c r="Q18" i="40"/>
  <c r="DP18" i="40"/>
  <c r="AS14" i="60"/>
  <c r="DV25" i="34"/>
  <c r="W25" i="34"/>
  <c r="DV22" i="34"/>
  <c r="W22" i="34"/>
  <c r="M19" i="45"/>
  <c r="DL19" i="45"/>
  <c r="DZ18" i="28"/>
  <c r="AA18" i="28"/>
  <c r="ED10" i="25"/>
  <c r="AE10" i="25"/>
  <c r="O6" i="42"/>
  <c r="DN6" i="42"/>
  <c r="AJ8" i="21"/>
  <c r="AE18" i="25"/>
  <c r="ED18" i="25"/>
  <c r="X29" i="30"/>
  <c r="Y4" i="30"/>
  <c r="DX4" i="30"/>
  <c r="DX29" i="30" s="1"/>
  <c r="P26" i="41"/>
  <c r="DO26" i="41"/>
  <c r="AB13" i="28"/>
  <c r="EA13" i="28"/>
  <c r="W28" i="35"/>
  <c r="DV28" i="35"/>
  <c r="Z20" i="32"/>
  <c r="DY20" i="32"/>
  <c r="DJ4" i="45"/>
  <c r="K4" i="45"/>
  <c r="AI17" i="22"/>
  <c r="J19" i="48"/>
  <c r="DI19" i="48"/>
  <c r="DT30" i="34"/>
  <c r="J20" i="48"/>
  <c r="DI20" i="48"/>
  <c r="DY19" i="32"/>
  <c r="Z19" i="32"/>
  <c r="W10" i="34"/>
  <c r="DV10" i="34"/>
  <c r="AJ16" i="20"/>
  <c r="EE30" i="22"/>
  <c r="EE30" i="19"/>
  <c r="EE28" i="25"/>
  <c r="AF28" i="25"/>
  <c r="L21" i="46"/>
  <c r="DK21" i="46"/>
  <c r="DU8" i="36"/>
  <c r="V8" i="36"/>
  <c r="X20" i="33"/>
  <c r="DW20" i="33"/>
  <c r="AL23" i="17"/>
  <c r="AH20" i="23"/>
  <c r="O23" i="43"/>
  <c r="DN23" i="43"/>
  <c r="AE20" i="25"/>
  <c r="ED20" i="25"/>
  <c r="EB11" i="28"/>
  <c r="AC11" i="28"/>
  <c r="DX24" i="33"/>
  <c r="Y24" i="33"/>
  <c r="CF9" i="59"/>
  <c r="CF9" i="58"/>
  <c r="CF9" i="57"/>
  <c r="CF9" i="56"/>
  <c r="CF9" i="55"/>
  <c r="CF9" i="54"/>
  <c r="CF9" i="53"/>
  <c r="CF9" i="52"/>
  <c r="CF9" i="50"/>
  <c r="CF9" i="51"/>
  <c r="CF9" i="49"/>
  <c r="CF9" i="48"/>
  <c r="CF9" i="45"/>
  <c r="CF9" i="44"/>
  <c r="CF9" i="47"/>
  <c r="CF9" i="46"/>
  <c r="CF9" i="42"/>
  <c r="CF9" i="41"/>
  <c r="CF9" i="40"/>
  <c r="CF9" i="43"/>
  <c r="CF9" i="39"/>
  <c r="CF9" i="38"/>
  <c r="CF9" i="37"/>
  <c r="CF9" i="36"/>
  <c r="CF9" i="33"/>
  <c r="CF9" i="35"/>
  <c r="CF9" i="34"/>
  <c r="CF9" i="30"/>
  <c r="CF9" i="28"/>
  <c r="CF9" i="31"/>
  <c r="CF9" i="24"/>
  <c r="EF9" i="24" s="1"/>
  <c r="CF9" i="32"/>
  <c r="CF9" i="27"/>
  <c r="CF9" i="26"/>
  <c r="CF9" i="25"/>
  <c r="CF9" i="20"/>
  <c r="EF9" i="20" s="1"/>
  <c r="CF9" i="19"/>
  <c r="EF9" i="19" s="1"/>
  <c r="CF9" i="18"/>
  <c r="EF9" i="18" s="1"/>
  <c r="CF9" i="23"/>
  <c r="EF9" i="23" s="1"/>
  <c r="CF9" i="21"/>
  <c r="EF9" i="21" s="1"/>
  <c r="CF9" i="17"/>
  <c r="EF9" i="17" s="1"/>
  <c r="CF9" i="22"/>
  <c r="EF9" i="22" s="1"/>
  <c r="CF9" i="60"/>
  <c r="EF9" i="60" s="1"/>
  <c r="O28" i="42"/>
  <c r="DN28" i="42"/>
  <c r="N18" i="42"/>
  <c r="DM18" i="42"/>
  <c r="AM24" i="17"/>
  <c r="AH19" i="23"/>
  <c r="EG19" i="23"/>
  <c r="AK24" i="20"/>
  <c r="DJ9" i="46"/>
  <c r="K9" i="46"/>
  <c r="AH9" i="22"/>
  <c r="AL18" i="17"/>
  <c r="DK19" i="46"/>
  <c r="L19" i="46"/>
  <c r="DI10" i="47"/>
  <c r="J10" i="47"/>
  <c r="CF17" i="59"/>
  <c r="CF17" i="58"/>
  <c r="CF17" i="57"/>
  <c r="CF17" i="56"/>
  <c r="CF17" i="55"/>
  <c r="CF17" i="54"/>
  <c r="CF17" i="53"/>
  <c r="CF17" i="52"/>
  <c r="CF17" i="50"/>
  <c r="CF17" i="51"/>
  <c r="CF17" i="49"/>
  <c r="CF17" i="48"/>
  <c r="CF17" i="44"/>
  <c r="CF17" i="47"/>
  <c r="CF17" i="45"/>
  <c r="CF17" i="46"/>
  <c r="CF17" i="43"/>
  <c r="CF17" i="42"/>
  <c r="CF17" i="41"/>
  <c r="CF17" i="40"/>
  <c r="CF17" i="37"/>
  <c r="CF17" i="36"/>
  <c r="CF17" i="39"/>
  <c r="CF17" i="38"/>
  <c r="CF17" i="33"/>
  <c r="CF17" i="32"/>
  <c r="CF17" i="35"/>
  <c r="CF17" i="34"/>
  <c r="CF17" i="24"/>
  <c r="EF17" i="24" s="1"/>
  <c r="CF17" i="25"/>
  <c r="CF17" i="31"/>
  <c r="CF17" i="30"/>
  <c r="CF17" i="28"/>
  <c r="CF17" i="26"/>
  <c r="CF17" i="27"/>
  <c r="CF17" i="22"/>
  <c r="EF17" i="22" s="1"/>
  <c r="CF17" i="20"/>
  <c r="EF17" i="20" s="1"/>
  <c r="CF17" i="19"/>
  <c r="EF17" i="19" s="1"/>
  <c r="CF17" i="18"/>
  <c r="EF17" i="18" s="1"/>
  <c r="CF17" i="23"/>
  <c r="EF17" i="23" s="1"/>
  <c r="CF17" i="21"/>
  <c r="EF17" i="21" s="1"/>
  <c r="CF17" i="17"/>
  <c r="EF17" i="17" s="1"/>
  <c r="CF17" i="60"/>
  <c r="EF17" i="60" s="1"/>
  <c r="DR14" i="38"/>
  <c r="S14" i="38"/>
  <c r="AJ5" i="18"/>
  <c r="AJ14" i="20"/>
  <c r="S18" i="38"/>
  <c r="DR18" i="38"/>
  <c r="DG22" i="49"/>
  <c r="H22" i="49"/>
  <c r="DP27" i="41"/>
  <c r="Q27" i="41"/>
  <c r="DR11" i="39"/>
  <c r="S11" i="39"/>
  <c r="AC20" i="61"/>
  <c r="O21" i="42"/>
  <c r="DN21" i="42"/>
  <c r="EB17" i="27"/>
  <c r="AC17" i="27"/>
  <c r="N21" i="44"/>
  <c r="DM21" i="44"/>
  <c r="AD15" i="61"/>
  <c r="AB26" i="30"/>
  <c r="EA26" i="30"/>
  <c r="AK8" i="20"/>
  <c r="AL28" i="19"/>
  <c r="H11" i="50"/>
  <c r="DG11" i="50"/>
  <c r="AI7" i="21"/>
  <c r="V20" i="36"/>
  <c r="DU20" i="36"/>
  <c r="AS20" i="60"/>
  <c r="CF23" i="59"/>
  <c r="CF23" i="58"/>
  <c r="CF23" i="57"/>
  <c r="CF23" i="56"/>
  <c r="CF23" i="55"/>
  <c r="CF23" i="54"/>
  <c r="CF23" i="53"/>
  <c r="CF23" i="51"/>
  <c r="CF23" i="52"/>
  <c r="CF23" i="49"/>
  <c r="CF23" i="50"/>
  <c r="CF23" i="48"/>
  <c r="CF23" i="47"/>
  <c r="CF23" i="44"/>
  <c r="CF23" i="45"/>
  <c r="CF23" i="46"/>
  <c r="CF23" i="42"/>
  <c r="CF23" i="43"/>
  <c r="CF23" i="41"/>
  <c r="CF23" i="40"/>
  <c r="CF23" i="38"/>
  <c r="CF23" i="36"/>
  <c r="CF23" i="37"/>
  <c r="CF23" i="39"/>
  <c r="CF23" i="34"/>
  <c r="CF23" i="33"/>
  <c r="CF23" i="32"/>
  <c r="CF23" i="35"/>
  <c r="CF23" i="31"/>
  <c r="CF23" i="28"/>
  <c r="CF23" i="30"/>
  <c r="CF23" i="27"/>
  <c r="CF23" i="25"/>
  <c r="CF23" i="23"/>
  <c r="EF23" i="23" s="1"/>
  <c r="CF23" i="26"/>
  <c r="CF23" i="24"/>
  <c r="EF23" i="24" s="1"/>
  <c r="CF23" i="21"/>
  <c r="EF23" i="21" s="1"/>
  <c r="CF23" i="20"/>
  <c r="EF23" i="20" s="1"/>
  <c r="CF23" i="19"/>
  <c r="EF23" i="19" s="1"/>
  <c r="CF23" i="18"/>
  <c r="EF23" i="18" s="1"/>
  <c r="CF23" i="17"/>
  <c r="EF23" i="17" s="1"/>
  <c r="CF23" i="22"/>
  <c r="EF23" i="22" s="1"/>
  <c r="CF23" i="60"/>
  <c r="EF23" i="60" s="1"/>
  <c r="AK22" i="19"/>
  <c r="O7" i="42"/>
  <c r="DN7" i="42"/>
  <c r="AC29" i="24"/>
  <c r="EC4" i="24"/>
  <c r="EC29" i="24" s="1"/>
  <c r="AD4" i="24"/>
  <c r="AI19" i="22"/>
  <c r="AF16" i="24"/>
  <c r="EE16" i="24"/>
  <c r="DS14" i="37"/>
  <c r="T14" i="37"/>
  <c r="DM18" i="43"/>
  <c r="N18" i="43"/>
  <c r="CF6" i="59"/>
  <c r="CF6" i="58"/>
  <c r="CF6" i="57"/>
  <c r="CF6" i="56"/>
  <c r="CF6" i="55"/>
  <c r="CF6" i="54"/>
  <c r="CF6" i="53"/>
  <c r="CF6" i="52"/>
  <c r="CF6" i="50"/>
  <c r="CF6" i="51"/>
  <c r="CF6" i="48"/>
  <c r="CF6" i="49"/>
  <c r="CF6" i="47"/>
  <c r="CF6" i="45"/>
  <c r="CF6" i="44"/>
  <c r="CF6" i="46"/>
  <c r="CF6" i="43"/>
  <c r="CF6" i="41"/>
  <c r="CF6" i="42"/>
  <c r="CF6" i="40"/>
  <c r="CF6" i="39"/>
  <c r="CF6" i="37"/>
  <c r="CF6" i="36"/>
  <c r="CF6" i="38"/>
  <c r="CF6" i="34"/>
  <c r="CF6" i="35"/>
  <c r="CF6" i="33"/>
  <c r="CF6" i="30"/>
  <c r="CF6" i="26"/>
  <c r="CF6" i="31"/>
  <c r="CF6" i="28"/>
  <c r="CF6" i="32"/>
  <c r="CF6" i="27"/>
  <c r="CF6" i="25"/>
  <c r="CF6" i="24"/>
  <c r="CF6" i="23"/>
  <c r="EF6" i="23" s="1"/>
  <c r="CF6" i="22"/>
  <c r="EF6" i="22" s="1"/>
  <c r="CF6" i="18"/>
  <c r="EF6" i="18" s="1"/>
  <c r="CF6" i="21"/>
  <c r="EF6" i="21" s="1"/>
  <c r="CF6" i="20"/>
  <c r="EF6" i="20" s="1"/>
  <c r="CF6" i="17"/>
  <c r="EF6" i="17" s="1"/>
  <c r="CF6" i="19"/>
  <c r="EF6" i="19" s="1"/>
  <c r="CF6" i="60"/>
  <c r="EF6" i="60" s="1"/>
  <c r="Z28" i="31"/>
  <c r="DY28" i="31"/>
  <c r="DR25" i="38"/>
  <c r="S25" i="38"/>
  <c r="O4" i="41"/>
  <c r="DN4" i="41"/>
  <c r="N29" i="41"/>
  <c r="AI29" i="18"/>
  <c r="AJ4" i="18"/>
  <c r="DX7" i="32"/>
  <c r="Y7" i="32"/>
  <c r="EA17" i="30"/>
  <c r="AB17" i="30"/>
  <c r="AS17" i="60"/>
  <c r="AK13" i="19"/>
  <c r="M8" i="44"/>
  <c r="DL8" i="44"/>
  <c r="EA21" i="28"/>
  <c r="AB21" i="28"/>
  <c r="AB16" i="28"/>
  <c r="EA16" i="28"/>
  <c r="AE7" i="25"/>
  <c r="ED7" i="25"/>
  <c r="EB8" i="28"/>
  <c r="AC8" i="28"/>
  <c r="AI23" i="22"/>
  <c r="AS21" i="60"/>
  <c r="AF10" i="24"/>
  <c r="EE10" i="24"/>
  <c r="O26" i="43"/>
  <c r="DN26" i="43"/>
  <c r="AK19" i="19"/>
  <c r="AJ20" i="20"/>
  <c r="AA15" i="30"/>
  <c r="DZ15" i="30"/>
  <c r="DY6" i="31"/>
  <c r="Z6" i="31"/>
  <c r="EA5" i="28"/>
  <c r="AB5" i="28"/>
  <c r="DH27" i="49"/>
  <c r="I27" i="49"/>
  <c r="DJ17" i="47"/>
  <c r="K17" i="47"/>
  <c r="DP5" i="41"/>
  <c r="Q5" i="41"/>
  <c r="DI28" i="48"/>
  <c r="J28" i="48"/>
  <c r="AI18" i="20"/>
  <c r="AJ6" i="20"/>
  <c r="DQ24" i="40"/>
  <c r="R24" i="40"/>
  <c r="R6" i="39"/>
  <c r="DQ6" i="39"/>
  <c r="AG6" i="23"/>
  <c r="AH13" i="23"/>
  <c r="AL28" i="17"/>
  <c r="AG25" i="23"/>
  <c r="AE26" i="26"/>
  <c r="ED26" i="26"/>
  <c r="AJ7" i="20"/>
  <c r="DF21" i="50"/>
  <c r="G21" i="50"/>
  <c r="AH29" i="16"/>
  <c r="E50" i="1"/>
  <c r="D41" i="6"/>
  <c r="AR14" i="15"/>
  <c r="AR16" i="15"/>
  <c r="AR15" i="15"/>
  <c r="AP17" i="10"/>
  <c r="AP17" i="15"/>
  <c r="AR17" i="4"/>
  <c r="AO17" i="9"/>
  <c r="AP13" i="9"/>
  <c r="AP15" i="9"/>
  <c r="AP16" i="9"/>
  <c r="AP14" i="9"/>
  <c r="AR7" i="9"/>
  <c r="AR12" i="9" s="1"/>
  <c r="AR13" i="9" s="1"/>
  <c r="AQ7" i="9"/>
  <c r="AQ12" i="9" s="1"/>
  <c r="AQ13" i="15"/>
  <c r="AQ14" i="15"/>
  <c r="AQ16" i="15"/>
  <c r="AQ15" i="15"/>
  <c r="AQ13" i="10"/>
  <c r="AQ16" i="10"/>
  <c r="AQ14" i="10"/>
  <c r="AQ15" i="10"/>
  <c r="AR7" i="10"/>
  <c r="AR12" i="10" s="1"/>
  <c r="AR13" i="10" s="1"/>
  <c r="AK32" i="10"/>
  <c r="AK8" i="16" s="1"/>
  <c r="AK31" i="10"/>
  <c r="AK33" i="10"/>
  <c r="AK17" i="16" s="1"/>
  <c r="AK34" i="10"/>
  <c r="AK9" i="16" s="1"/>
  <c r="AI35" i="10"/>
  <c r="AI9" i="16"/>
  <c r="AJ18" i="16"/>
  <c r="AJ47" i="11"/>
  <c r="AK34" i="12"/>
  <c r="AK31" i="12"/>
  <c r="AK32" i="12"/>
  <c r="AK23" i="16" s="1"/>
  <c r="AK33" i="12"/>
  <c r="AK24" i="16" s="1"/>
  <c r="AK34" i="4"/>
  <c r="AK12" i="16" s="1"/>
  <c r="AK31" i="4"/>
  <c r="AK32" i="4"/>
  <c r="AK33" i="4"/>
  <c r="AK11" i="16" s="1"/>
  <c r="AJ22" i="16"/>
  <c r="AJ35" i="12"/>
  <c r="AK46" i="11"/>
  <c r="AK21" i="16" s="1"/>
  <c r="AK42" i="11"/>
  <c r="AK19" i="16" s="1"/>
  <c r="AK45" i="11"/>
  <c r="AK15" i="16" s="1"/>
  <c r="AK41" i="11"/>
  <c r="AK13" i="16" s="1"/>
  <c r="AK44" i="11"/>
  <c r="AK20" i="16" s="1"/>
  <c r="AK43" i="11"/>
  <c r="AK14" i="16" s="1"/>
  <c r="AK40" i="11"/>
  <c r="AK34" i="13"/>
  <c r="AK32" i="13"/>
  <c r="AK31" i="13"/>
  <c r="AK33" i="13"/>
  <c r="AI34" i="9"/>
  <c r="AI5" i="16"/>
  <c r="AJ25" i="16"/>
  <c r="AJ35" i="15"/>
  <c r="AJ35" i="13"/>
  <c r="AK34" i="15"/>
  <c r="AK28" i="16" s="1"/>
  <c r="AK31" i="15"/>
  <c r="AK33" i="15"/>
  <c r="AK27" i="16" s="1"/>
  <c r="AK32" i="15"/>
  <c r="AK26" i="16" s="1"/>
  <c r="AP10" i="6"/>
  <c r="AJ33" i="9"/>
  <c r="AJ6" i="16" s="1"/>
  <c r="AJ32" i="9"/>
  <c r="AJ16" i="16" s="1"/>
  <c r="AJ30" i="9"/>
  <c r="AJ31" i="9"/>
  <c r="AJ5" i="16" s="1"/>
  <c r="AJ7" i="16"/>
  <c r="AJ35" i="10"/>
  <c r="AJ10" i="16"/>
  <c r="AJ35" i="4"/>
  <c r="AR17" i="13"/>
  <c r="AR17" i="12"/>
  <c r="AR23" i="11"/>
  <c r="AQ22" i="6"/>
  <c r="AQ3" i="6"/>
  <c r="AO15" i="5"/>
  <c r="AR15" i="6" s="1"/>
  <c r="AR3" i="6" s="1"/>
  <c r="AR14" i="6"/>
  <c r="AN22" i="5"/>
  <c r="AO21" i="5"/>
  <c r="AR21" i="6" s="1"/>
  <c r="AR9" i="6" s="1"/>
  <c r="AO19" i="5"/>
  <c r="AR19" i="6" s="1"/>
  <c r="AR7" i="6" s="1"/>
  <c r="AO20" i="5"/>
  <c r="AR20" i="6" s="1"/>
  <c r="AR8" i="6" s="1"/>
  <c r="AO16" i="5"/>
  <c r="AR16" i="6" s="1"/>
  <c r="AR4" i="6" s="1"/>
  <c r="AO18" i="5"/>
  <c r="AR18" i="6" s="1"/>
  <c r="AR6" i="6" s="1"/>
  <c r="AO17" i="5"/>
  <c r="AR17" i="6" s="1"/>
  <c r="AP10" i="5"/>
  <c r="AP14" i="5" s="1"/>
  <c r="AS14" i="6" s="1"/>
  <c r="C52" i="1"/>
  <c r="C43" i="6" s="1"/>
  <c r="D51" i="1"/>
  <c r="EC30" i="24" l="1"/>
  <c r="AC5" i="78"/>
  <c r="AC4" i="78"/>
  <c r="DX30" i="30"/>
  <c r="DF13" i="51"/>
  <c r="G13" i="51"/>
  <c r="DF11" i="51"/>
  <c r="G11" i="51"/>
  <c r="H11" i="51" s="1"/>
  <c r="G12" i="51"/>
  <c r="DF12" i="51"/>
  <c r="G24" i="51"/>
  <c r="DF24" i="51"/>
  <c r="DF14" i="50"/>
  <c r="G14" i="50"/>
  <c r="G27" i="51"/>
  <c r="DF27" i="51"/>
  <c r="DF14" i="51"/>
  <c r="G14" i="51"/>
  <c r="G28" i="51"/>
  <c r="DF28" i="51"/>
  <c r="G10" i="50"/>
  <c r="DF10" i="50"/>
  <c r="F6" i="50"/>
  <c r="DF6" i="50" s="1"/>
  <c r="F18" i="49"/>
  <c r="DF18" i="49" s="1"/>
  <c r="DF30" i="49" s="1"/>
  <c r="F19" i="52"/>
  <c r="DF19" i="52" s="1"/>
  <c r="F24" i="52"/>
  <c r="G24" i="52" s="1"/>
  <c r="Z22" i="30"/>
  <c r="DY22" i="30"/>
  <c r="AP7" i="60"/>
  <c r="AO29" i="60"/>
  <c r="DU19" i="35"/>
  <c r="V19" i="35"/>
  <c r="DJ20" i="46"/>
  <c r="K20" i="46"/>
  <c r="DO6" i="41"/>
  <c r="P6" i="41"/>
  <c r="O13" i="42"/>
  <c r="DN13" i="42"/>
  <c r="DN16" i="41"/>
  <c r="O16" i="41"/>
  <c r="AC20" i="27"/>
  <c r="EB20" i="27"/>
  <c r="AB17" i="28"/>
  <c r="EA17" i="28"/>
  <c r="DP5" i="39"/>
  <c r="Q5" i="39"/>
  <c r="DJ17" i="45"/>
  <c r="K17" i="45"/>
  <c r="F20" i="51"/>
  <c r="DF20" i="51" s="1"/>
  <c r="K25" i="45"/>
  <c r="DJ25" i="45"/>
  <c r="DJ18" i="45"/>
  <c r="K18" i="45"/>
  <c r="DN10" i="41"/>
  <c r="O10" i="41"/>
  <c r="V5" i="33"/>
  <c r="DU5" i="33"/>
  <c r="DS16" i="36"/>
  <c r="T16" i="36"/>
  <c r="DY10" i="30"/>
  <c r="Z10" i="30"/>
  <c r="J19" i="47"/>
  <c r="DI19" i="47"/>
  <c r="DJ8" i="45"/>
  <c r="K8" i="45"/>
  <c r="J26" i="47"/>
  <c r="DI26" i="47"/>
  <c r="DL25" i="43"/>
  <c r="M25" i="43"/>
  <c r="DT18" i="35"/>
  <c r="DT30" i="35" s="1"/>
  <c r="U18" i="35"/>
  <c r="V24" i="35"/>
  <c r="DU24" i="35"/>
  <c r="DY24" i="31"/>
  <c r="Z24" i="31"/>
  <c r="DT27" i="36"/>
  <c r="U27" i="36"/>
  <c r="F15" i="51"/>
  <c r="DF15" i="51" s="1"/>
  <c r="G26" i="50"/>
  <c r="AB25" i="27"/>
  <c r="EA25" i="27"/>
  <c r="EA30" i="27" s="1"/>
  <c r="W16" i="33"/>
  <c r="DV16" i="33"/>
  <c r="DI24" i="47"/>
  <c r="J24" i="47"/>
  <c r="EA23" i="28"/>
  <c r="AB23" i="28"/>
  <c r="DZ11" i="30"/>
  <c r="AA11" i="30"/>
  <c r="DT29" i="33"/>
  <c r="DI7" i="45"/>
  <c r="DI29" i="45" s="1"/>
  <c r="I29" i="45"/>
  <c r="J7" i="45"/>
  <c r="ED19" i="24"/>
  <c r="AE19" i="24"/>
  <c r="W5" i="32"/>
  <c r="DV5" i="32"/>
  <c r="DV29" i="32" s="1"/>
  <c r="V29" i="32"/>
  <c r="DG5" i="48"/>
  <c r="H5" i="48"/>
  <c r="P25" i="40"/>
  <c r="DO25" i="40"/>
  <c r="J16" i="46"/>
  <c r="DI16" i="46"/>
  <c r="DO30" i="39"/>
  <c r="DI14" i="47"/>
  <c r="J14" i="47"/>
  <c r="W25" i="33"/>
  <c r="DV25" i="33"/>
  <c r="W10" i="33"/>
  <c r="DV10" i="33"/>
  <c r="DM11" i="43"/>
  <c r="N11" i="43"/>
  <c r="Q20" i="40"/>
  <c r="DP20" i="40"/>
  <c r="AD19" i="26"/>
  <c r="EC19" i="26"/>
  <c r="R21" i="39"/>
  <c r="DQ21" i="39"/>
  <c r="AE22" i="24"/>
  <c r="ED22" i="24"/>
  <c r="DZ7" i="28"/>
  <c r="AA7" i="28"/>
  <c r="F20" i="52"/>
  <c r="DF20" i="52" s="1"/>
  <c r="F18" i="50"/>
  <c r="G18" i="50" s="1"/>
  <c r="F16" i="50"/>
  <c r="DF16" i="50" s="1"/>
  <c r="DK15" i="45"/>
  <c r="L15" i="45"/>
  <c r="K14" i="46"/>
  <c r="DJ14" i="46"/>
  <c r="DV17" i="34"/>
  <c r="W17" i="34"/>
  <c r="DI25" i="46"/>
  <c r="J25" i="46"/>
  <c r="DG10" i="48"/>
  <c r="H10" i="48"/>
  <c r="J28" i="47"/>
  <c r="DI28" i="47"/>
  <c r="H18" i="48"/>
  <c r="DG18" i="48"/>
  <c r="DG30" i="48" s="1"/>
  <c r="DV6" i="33"/>
  <c r="W6" i="33"/>
  <c r="DN17" i="42"/>
  <c r="O17" i="42"/>
  <c r="DP8" i="40"/>
  <c r="Q8" i="40"/>
  <c r="DZ25" i="30"/>
  <c r="AA25" i="30"/>
  <c r="O24" i="42"/>
  <c r="DN24" i="42"/>
  <c r="EA4" i="25"/>
  <c r="EA29" i="25" s="1"/>
  <c r="AB4" i="25"/>
  <c r="AA29" i="25"/>
  <c r="F8" i="50"/>
  <c r="DF8" i="50" s="1"/>
  <c r="DR10" i="37"/>
  <c r="S10" i="37"/>
  <c r="AA8" i="30"/>
  <c r="DZ8" i="30"/>
  <c r="K28" i="46"/>
  <c r="DJ28" i="46"/>
  <c r="AC14" i="27"/>
  <c r="EB14" i="27"/>
  <c r="J15" i="47"/>
  <c r="DI15" i="47"/>
  <c r="Y25" i="31"/>
  <c r="DX25" i="31"/>
  <c r="DX30" i="31" s="1"/>
  <c r="Z17" i="31"/>
  <c r="DY17" i="31"/>
  <c r="DG24" i="49"/>
  <c r="H24" i="49"/>
  <c r="W26" i="33"/>
  <c r="DV26" i="33"/>
  <c r="AC17" i="26"/>
  <c r="EB17" i="26"/>
  <c r="DL6" i="43"/>
  <c r="M6" i="43"/>
  <c r="T25" i="36"/>
  <c r="DS25" i="36"/>
  <c r="J17" i="46"/>
  <c r="DI17" i="46"/>
  <c r="DI8" i="47"/>
  <c r="J8" i="47"/>
  <c r="L17" i="43"/>
  <c r="DK17" i="43"/>
  <c r="DK30" i="43" s="1"/>
  <c r="DZ25" i="28"/>
  <c r="AA25" i="28"/>
  <c r="EA30" i="26"/>
  <c r="V4" i="33"/>
  <c r="DU4" i="33"/>
  <c r="DU29" i="33" s="1"/>
  <c r="U29" i="33"/>
  <c r="P4" i="38"/>
  <c r="O29" i="38"/>
  <c r="DO4" i="38"/>
  <c r="DO29" i="38" s="1"/>
  <c r="EB18" i="26"/>
  <c r="AC18" i="26"/>
  <c r="Q7" i="39"/>
  <c r="DP7" i="39"/>
  <c r="W14" i="33"/>
  <c r="DV14" i="33"/>
  <c r="AG29" i="19"/>
  <c r="AH4" i="19"/>
  <c r="DH30" i="46"/>
  <c r="Q18" i="39"/>
  <c r="DP18" i="39"/>
  <c r="K5" i="44"/>
  <c r="K29" i="44" s="1"/>
  <c r="DJ5" i="44"/>
  <c r="DT12" i="36"/>
  <c r="U12" i="36"/>
  <c r="DN19" i="41"/>
  <c r="O19" i="41"/>
  <c r="Q23" i="40"/>
  <c r="DP23" i="40"/>
  <c r="DH13" i="48"/>
  <c r="I13" i="48"/>
  <c r="DH27" i="48"/>
  <c r="I27" i="48"/>
  <c r="G22" i="50"/>
  <c r="DG22" i="50" s="1"/>
  <c r="F25" i="51"/>
  <c r="G25" i="51" s="1"/>
  <c r="F7" i="50"/>
  <c r="F10" i="51"/>
  <c r="DF10" i="51" s="1"/>
  <c r="DG7" i="48"/>
  <c r="H7" i="48"/>
  <c r="DO16" i="40"/>
  <c r="DO30" i="40" s="1"/>
  <c r="P16" i="40"/>
  <c r="DJ10" i="45"/>
  <c r="K10" i="45"/>
  <c r="DY26" i="31"/>
  <c r="Z26" i="31"/>
  <c r="DG23" i="49"/>
  <c r="H23" i="49"/>
  <c r="S19" i="37"/>
  <c r="DR19" i="37"/>
  <c r="DO11" i="40"/>
  <c r="P11" i="40"/>
  <c r="DN14" i="41"/>
  <c r="O14" i="41"/>
  <c r="DX28" i="32"/>
  <c r="Y28" i="32"/>
  <c r="DY15" i="31"/>
  <c r="Z15" i="31"/>
  <c r="F26" i="51"/>
  <c r="DF26" i="51" s="1"/>
  <c r="EA10" i="27"/>
  <c r="AB10" i="27"/>
  <c r="DY7" i="30"/>
  <c r="Z7" i="30"/>
  <c r="AE13" i="24"/>
  <c r="ED13" i="24"/>
  <c r="DQ15" i="39"/>
  <c r="R15" i="39"/>
  <c r="AE21" i="24"/>
  <c r="ED21" i="24"/>
  <c r="ED30" i="24" s="1"/>
  <c r="AE14" i="24"/>
  <c r="ED14" i="24"/>
  <c r="Y24" i="32"/>
  <c r="DX24" i="32"/>
  <c r="F17" i="50"/>
  <c r="DF17" i="50" s="1"/>
  <c r="G13" i="49"/>
  <c r="Q25" i="39"/>
  <c r="DP25" i="39"/>
  <c r="DW16" i="32"/>
  <c r="X16" i="32"/>
  <c r="Y8" i="32"/>
  <c r="DX8" i="32"/>
  <c r="AC29" i="23"/>
  <c r="AD4" i="23"/>
  <c r="EC4" i="23"/>
  <c r="EC29" i="23" s="1"/>
  <c r="DV24" i="34"/>
  <c r="W24" i="34"/>
  <c r="I12" i="48"/>
  <c r="DH12" i="48"/>
  <c r="AB9" i="27"/>
  <c r="EA9" i="27"/>
  <c r="DW23" i="33"/>
  <c r="X23" i="33"/>
  <c r="K12" i="46"/>
  <c r="DJ12" i="46"/>
  <c r="AD6" i="25"/>
  <c r="EC6" i="25"/>
  <c r="AC16" i="26"/>
  <c r="EB16" i="26"/>
  <c r="EB30" i="26" s="1"/>
  <c r="V14" i="35"/>
  <c r="DU14" i="35"/>
  <c r="DL24" i="44"/>
  <c r="M24" i="44"/>
  <c r="G17" i="49"/>
  <c r="G23" i="50"/>
  <c r="X26" i="32"/>
  <c r="DW26" i="32"/>
  <c r="V26" i="35"/>
  <c r="DU26" i="35"/>
  <c r="Q29" i="37"/>
  <c r="DQ18" i="37"/>
  <c r="DQ30" i="37" s="1"/>
  <c r="R18" i="37"/>
  <c r="DU18" i="33"/>
  <c r="DU30" i="33" s="1"/>
  <c r="V18" i="33"/>
  <c r="DG6" i="48"/>
  <c r="H6" i="48"/>
  <c r="K17" i="44"/>
  <c r="DJ17" i="44"/>
  <c r="DJ30" i="44" s="1"/>
  <c r="DK23" i="45"/>
  <c r="L23" i="45"/>
  <c r="EA24" i="28"/>
  <c r="AB24" i="28"/>
  <c r="Z19" i="31"/>
  <c r="DY19" i="31"/>
  <c r="AD28" i="26"/>
  <c r="EC28" i="26"/>
  <c r="DN29" i="41"/>
  <c r="G21" i="51"/>
  <c r="DJ29" i="44"/>
  <c r="G19" i="51"/>
  <c r="G23" i="51"/>
  <c r="U14" i="36"/>
  <c r="DT14" i="36"/>
  <c r="DS9" i="37"/>
  <c r="T9" i="37"/>
  <c r="DN11" i="42"/>
  <c r="O11" i="42"/>
  <c r="DM15" i="43"/>
  <c r="N15" i="43"/>
  <c r="W21" i="33"/>
  <c r="DV21" i="33"/>
  <c r="AE15" i="24"/>
  <c r="ED15" i="24"/>
  <c r="DV4" i="31"/>
  <c r="DV29" i="31" s="1"/>
  <c r="V29" i="31"/>
  <c r="W4" i="31"/>
  <c r="DT4" i="34"/>
  <c r="DT29" i="34" s="1"/>
  <c r="T29" i="34"/>
  <c r="U4" i="34"/>
  <c r="AA19" i="28"/>
  <c r="DZ19" i="28"/>
  <c r="AE26" i="25"/>
  <c r="ED26" i="25"/>
  <c r="O13" i="41"/>
  <c r="DN13" i="41"/>
  <c r="DI22" i="46"/>
  <c r="J22" i="46"/>
  <c r="O20" i="41"/>
  <c r="DN20" i="41"/>
  <c r="DI30" i="45"/>
  <c r="G25" i="49"/>
  <c r="G20" i="49"/>
  <c r="R16" i="38"/>
  <c r="DQ16" i="38"/>
  <c r="DQ30" i="38" s="1"/>
  <c r="DK16" i="44"/>
  <c r="L16" i="44"/>
  <c r="DJ4" i="43"/>
  <c r="DJ29" i="43" s="1"/>
  <c r="J29" i="43"/>
  <c r="K4" i="43"/>
  <c r="DY16" i="30"/>
  <c r="Z16" i="30"/>
  <c r="O12" i="42"/>
  <c r="DN12" i="42"/>
  <c r="DZ20" i="28"/>
  <c r="AA20" i="28"/>
  <c r="DH14" i="48"/>
  <c r="I14" i="48"/>
  <c r="EB19" i="27"/>
  <c r="AC19" i="27"/>
  <c r="DU23" i="35"/>
  <c r="V23" i="35"/>
  <c r="Z20" i="31"/>
  <c r="DY20" i="31"/>
  <c r="AE25" i="24"/>
  <c r="ED25" i="24"/>
  <c r="DG11" i="49"/>
  <c r="H11" i="49"/>
  <c r="I8" i="48"/>
  <c r="DH8" i="48"/>
  <c r="DT11" i="36"/>
  <c r="U11" i="36"/>
  <c r="G8" i="49"/>
  <c r="DM12" i="43"/>
  <c r="N12" i="43"/>
  <c r="AJ4" i="17"/>
  <c r="AI29" i="17"/>
  <c r="I22" i="47"/>
  <c r="DH22" i="47"/>
  <c r="DN7" i="41"/>
  <c r="O7" i="41"/>
  <c r="DH16" i="47"/>
  <c r="I16" i="47"/>
  <c r="R20" i="39"/>
  <c r="DQ20" i="39"/>
  <c r="V9" i="35"/>
  <c r="DU9" i="35"/>
  <c r="EB26" i="27"/>
  <c r="AC26" i="27"/>
  <c r="DS26" i="37"/>
  <c r="T26" i="37"/>
  <c r="DW27" i="33"/>
  <c r="X27" i="33"/>
  <c r="M5" i="43"/>
  <c r="DL5" i="43"/>
  <c r="AD23" i="26"/>
  <c r="EC23" i="26"/>
  <c r="W15" i="33"/>
  <c r="DV15" i="33"/>
  <c r="R26" i="39"/>
  <c r="DQ26" i="39"/>
  <c r="G28" i="50"/>
  <c r="DH23" i="48"/>
  <c r="I23" i="48"/>
  <c r="I7" i="47"/>
  <c r="DH7" i="47"/>
  <c r="M16" i="42"/>
  <c r="L29" i="42"/>
  <c r="DL16" i="42"/>
  <c r="DL30" i="42" s="1"/>
  <c r="DY6" i="30"/>
  <c r="Z6" i="30"/>
  <c r="EC16" i="25"/>
  <c r="EC30" i="25" s="1"/>
  <c r="AD16" i="25"/>
  <c r="R29" i="35"/>
  <c r="DR4" i="35"/>
  <c r="DR29" i="35" s="1"/>
  <c r="S4" i="35"/>
  <c r="DQ14" i="39"/>
  <c r="R14" i="39"/>
  <c r="AE12" i="25"/>
  <c r="ED12" i="25"/>
  <c r="Z4" i="27"/>
  <c r="Y29" i="27"/>
  <c r="DY4" i="27"/>
  <c r="DY29" i="27" s="1"/>
  <c r="DU6" i="34"/>
  <c r="V6" i="34"/>
  <c r="DK20" i="45"/>
  <c r="L20" i="45"/>
  <c r="DW17" i="33"/>
  <c r="X17" i="33"/>
  <c r="W13" i="33"/>
  <c r="DV13" i="33"/>
  <c r="O23" i="42"/>
  <c r="DN23" i="42"/>
  <c r="K15" i="46"/>
  <c r="DJ15" i="46"/>
  <c r="DY5" i="30"/>
  <c r="Z5" i="30"/>
  <c r="F25" i="50"/>
  <c r="DF25" i="50" s="1"/>
  <c r="DU30" i="34"/>
  <c r="DG19" i="51"/>
  <c r="H19" i="51"/>
  <c r="DG23" i="51"/>
  <c r="H23" i="51"/>
  <c r="H22" i="50"/>
  <c r="B27" i="53"/>
  <c r="C27" i="52"/>
  <c r="D27" i="52" s="1"/>
  <c r="E27" i="52" s="1"/>
  <c r="F27" i="52" s="1"/>
  <c r="B22" i="52"/>
  <c r="C22" i="51"/>
  <c r="D22" i="51" s="1"/>
  <c r="E22" i="51" s="1"/>
  <c r="F22" i="51" s="1"/>
  <c r="B14" i="53"/>
  <c r="C14" i="52"/>
  <c r="D14" i="52" s="1"/>
  <c r="E14" i="52" s="1"/>
  <c r="F14" i="52" s="1"/>
  <c r="B24" i="53"/>
  <c r="C24" i="52"/>
  <c r="D24" i="52" s="1"/>
  <c r="E24" i="52" s="1"/>
  <c r="B9" i="53"/>
  <c r="C9" i="52"/>
  <c r="D9" i="52" s="1"/>
  <c r="E9" i="52" s="1"/>
  <c r="F9" i="52" s="1"/>
  <c r="AI13" i="23"/>
  <c r="S24" i="40"/>
  <c r="DR24" i="40"/>
  <c r="B5" i="52"/>
  <c r="C5" i="51"/>
  <c r="B28" i="53"/>
  <c r="C28" i="52"/>
  <c r="D28" i="52" s="1"/>
  <c r="E28" i="52" s="1"/>
  <c r="F28" i="52" s="1"/>
  <c r="B5" i="51"/>
  <c r="C5" i="50"/>
  <c r="D5" i="50" s="1"/>
  <c r="E5" i="50" s="1"/>
  <c r="B20" i="53"/>
  <c r="C20" i="52"/>
  <c r="D20" i="52" s="1"/>
  <c r="E20" i="52" s="1"/>
  <c r="B21" i="53"/>
  <c r="C21" i="52"/>
  <c r="D21" i="52" s="1"/>
  <c r="E21" i="52" s="1"/>
  <c r="F21" i="52" s="1"/>
  <c r="B23" i="53"/>
  <c r="C23" i="52"/>
  <c r="D23" i="52" s="1"/>
  <c r="E23" i="52" s="1"/>
  <c r="F23" i="52" s="1"/>
  <c r="B18" i="52"/>
  <c r="C18" i="51"/>
  <c r="D18" i="51" s="1"/>
  <c r="E18" i="51" s="1"/>
  <c r="F18" i="51" s="1"/>
  <c r="B17" i="53"/>
  <c r="C17" i="52"/>
  <c r="D17" i="52" s="1"/>
  <c r="E17" i="52" s="1"/>
  <c r="F17" i="52" s="1"/>
  <c r="H21" i="50"/>
  <c r="DG21" i="50"/>
  <c r="S6" i="39"/>
  <c r="DR6" i="39"/>
  <c r="AK6" i="20"/>
  <c r="AK20" i="20"/>
  <c r="P26" i="43"/>
  <c r="DO26" i="43"/>
  <c r="AG10" i="24"/>
  <c r="EF10" i="24"/>
  <c r="AJ23" i="22"/>
  <c r="EE7" i="25"/>
  <c r="AF7" i="25"/>
  <c r="AL13" i="19"/>
  <c r="W20" i="36"/>
  <c r="DV20" i="36"/>
  <c r="DO21" i="42"/>
  <c r="P21" i="42"/>
  <c r="DS18" i="38"/>
  <c r="T18" i="38"/>
  <c r="AK5" i="18"/>
  <c r="DJ10" i="47"/>
  <c r="K10" i="47"/>
  <c r="L9" i="46"/>
  <c r="DK9" i="46"/>
  <c r="DO23" i="43"/>
  <c r="P23" i="43"/>
  <c r="AK16" i="20"/>
  <c r="DJ20" i="48"/>
  <c r="K20" i="48"/>
  <c r="L4" i="45"/>
  <c r="DK4" i="45"/>
  <c r="AA20" i="32"/>
  <c r="DZ20" i="32"/>
  <c r="AC13" i="28"/>
  <c r="EB13" i="28"/>
  <c r="AF18" i="25"/>
  <c r="EE18" i="25"/>
  <c r="P6" i="42"/>
  <c r="DO6" i="42"/>
  <c r="X22" i="34"/>
  <c r="DW22" i="34"/>
  <c r="N7" i="44"/>
  <c r="DM7" i="44"/>
  <c r="DL24" i="46"/>
  <c r="M24" i="46"/>
  <c r="N9" i="44"/>
  <c r="DM9" i="44"/>
  <c r="DH9" i="49"/>
  <c r="I9" i="49"/>
  <c r="AA5" i="31"/>
  <c r="DZ5" i="31"/>
  <c r="AC9" i="28"/>
  <c r="EB9" i="28"/>
  <c r="AK10" i="20"/>
  <c r="AB13" i="30"/>
  <c r="EA13" i="30"/>
  <c r="AK19" i="20"/>
  <c r="X21" i="34"/>
  <c r="DW21" i="34"/>
  <c r="AH26" i="23"/>
  <c r="S17" i="40"/>
  <c r="DR17" i="40"/>
  <c r="CH19" i="59"/>
  <c r="CH19" i="58"/>
  <c r="CH19" i="57"/>
  <c r="CH19" i="56"/>
  <c r="CH19" i="55"/>
  <c r="CH19" i="53"/>
  <c r="CH19" i="54"/>
  <c r="CH19" i="52"/>
  <c r="CH19" i="51"/>
  <c r="CH19" i="50"/>
  <c r="CH19" i="49"/>
  <c r="CH19" i="48"/>
  <c r="CH19" i="47"/>
  <c r="CH19" i="46"/>
  <c r="CH19" i="45"/>
  <c r="CH19" i="44"/>
  <c r="CH19" i="41"/>
  <c r="CH19" i="42"/>
  <c r="CH19" i="40"/>
  <c r="CH19" i="43"/>
  <c r="CH19" i="39"/>
  <c r="CH19" i="38"/>
  <c r="CH19" i="36"/>
  <c r="CH19" i="37"/>
  <c r="CH19" i="35"/>
  <c r="CH19" i="34"/>
  <c r="CH19" i="33"/>
  <c r="CH19" i="27"/>
  <c r="CH19" i="25"/>
  <c r="CH19" i="32"/>
  <c r="CH19" i="26"/>
  <c r="CH19" i="24"/>
  <c r="CH19" i="23"/>
  <c r="EH19" i="23" s="1"/>
  <c r="CH19" i="31"/>
  <c r="CH19" i="30"/>
  <c r="CH19" i="28"/>
  <c r="CH19" i="20"/>
  <c r="EH19" i="20" s="1"/>
  <c r="CH19" i="19"/>
  <c r="EH19" i="19" s="1"/>
  <c r="CH19" i="21"/>
  <c r="EH19" i="21" s="1"/>
  <c r="CH19" i="18"/>
  <c r="EH19" i="18" s="1"/>
  <c r="CH19" i="17"/>
  <c r="EH19" i="17" s="1"/>
  <c r="CH19" i="22"/>
  <c r="EH19" i="22" s="1"/>
  <c r="CH19" i="60"/>
  <c r="EH19" i="60" s="1"/>
  <c r="Y19" i="33"/>
  <c r="DX19" i="33"/>
  <c r="AL12" i="20"/>
  <c r="AI6" i="22"/>
  <c r="I21" i="49"/>
  <c r="DH21" i="49"/>
  <c r="AT24" i="60"/>
  <c r="DK5" i="45"/>
  <c r="L5" i="45"/>
  <c r="AL10" i="18"/>
  <c r="AM12" i="19"/>
  <c r="AL27" i="20"/>
  <c r="AM12" i="18"/>
  <c r="EF30" i="20"/>
  <c r="EF30" i="21"/>
  <c r="DV7" i="35"/>
  <c r="W7" i="35"/>
  <c r="Y11" i="34"/>
  <c r="DX11" i="34"/>
  <c r="DO18" i="41"/>
  <c r="P18" i="41"/>
  <c r="T28" i="39"/>
  <c r="DS28" i="39"/>
  <c r="DV19" i="36"/>
  <c r="W19" i="36"/>
  <c r="AD25" i="61"/>
  <c r="AK5" i="20"/>
  <c r="DX22" i="33"/>
  <c r="Y22" i="33"/>
  <c r="AJ15" i="21"/>
  <c r="DZ27" i="32"/>
  <c r="AA27" i="32"/>
  <c r="L11" i="47"/>
  <c r="DK11" i="47"/>
  <c r="AA18" i="31"/>
  <c r="DZ18" i="31"/>
  <c r="AN7" i="17"/>
  <c r="AK22" i="20"/>
  <c r="AL6" i="19"/>
  <c r="AK21" i="20"/>
  <c r="CG22" i="59"/>
  <c r="CG22" i="58"/>
  <c r="CG22" i="57"/>
  <c r="CG22" i="56"/>
  <c r="CG22" i="55"/>
  <c r="CG22" i="54"/>
  <c r="CG22" i="53"/>
  <c r="CG22" i="52"/>
  <c r="CG22" i="51"/>
  <c r="CG22" i="50"/>
  <c r="CG22" i="49"/>
  <c r="CG22" i="48"/>
  <c r="CG22" i="46"/>
  <c r="CG22" i="44"/>
  <c r="CG22" i="47"/>
  <c r="CG22" i="45"/>
  <c r="CG22" i="42"/>
  <c r="CG22" i="40"/>
  <c r="CG22" i="43"/>
  <c r="CG22" i="41"/>
  <c r="CG22" i="39"/>
  <c r="CG22" i="36"/>
  <c r="CG22" i="38"/>
  <c r="CG22" i="37"/>
  <c r="CG22" i="34"/>
  <c r="CG22" i="33"/>
  <c r="CG22" i="35"/>
  <c r="CG22" i="31"/>
  <c r="CG22" i="26"/>
  <c r="CG22" i="24"/>
  <c r="CG22" i="30"/>
  <c r="CG22" i="28"/>
  <c r="CG22" i="32"/>
  <c r="CG22" i="27"/>
  <c r="CG22" i="25"/>
  <c r="CG22" i="23"/>
  <c r="EG22" i="23" s="1"/>
  <c r="CG22" i="22"/>
  <c r="EG22" i="22" s="1"/>
  <c r="CG22" i="17"/>
  <c r="EG22" i="17" s="1"/>
  <c r="CG22" i="21"/>
  <c r="EG22" i="21" s="1"/>
  <c r="CG22" i="20"/>
  <c r="EG22" i="20" s="1"/>
  <c r="CG22" i="19"/>
  <c r="EG22" i="19" s="1"/>
  <c r="CG22" i="18"/>
  <c r="EG22" i="18" s="1"/>
  <c r="CG22" i="60"/>
  <c r="EG22" i="60" s="1"/>
  <c r="V12" i="37"/>
  <c r="DU12" i="37"/>
  <c r="R26" i="40"/>
  <c r="DQ26" i="40"/>
  <c r="DT16" i="37"/>
  <c r="U16" i="37"/>
  <c r="EF17" i="25"/>
  <c r="AG17" i="25"/>
  <c r="AM10" i="17"/>
  <c r="Y27" i="34"/>
  <c r="DX27" i="34"/>
  <c r="AD16" i="27"/>
  <c r="EC16" i="27"/>
  <c r="Y8" i="34"/>
  <c r="DX8" i="34"/>
  <c r="CG21" i="59"/>
  <c r="CG21" i="58"/>
  <c r="CG21" i="57"/>
  <c r="CG21" i="56"/>
  <c r="CG21" i="55"/>
  <c r="CG21" i="53"/>
  <c r="CG21" i="54"/>
  <c r="CG21" i="52"/>
  <c r="CG21" i="50"/>
  <c r="CG21" i="51"/>
  <c r="CG21" i="48"/>
  <c r="CG21" i="49"/>
  <c r="CG21" i="47"/>
  <c r="CG21" i="46"/>
  <c r="CG21" i="44"/>
  <c r="CG21" i="45"/>
  <c r="CG21" i="43"/>
  <c r="CG21" i="41"/>
  <c r="CG21" i="42"/>
  <c r="CG21" i="40"/>
  <c r="CG21" i="38"/>
  <c r="CG21" i="37"/>
  <c r="CG21" i="39"/>
  <c r="CG21" i="36"/>
  <c r="CG21" i="34"/>
  <c r="CG21" i="35"/>
  <c r="CG21" i="33"/>
  <c r="CG21" i="24"/>
  <c r="CG21" i="23"/>
  <c r="EG21" i="23" s="1"/>
  <c r="CG21" i="31"/>
  <c r="CG21" i="27"/>
  <c r="CG21" i="25"/>
  <c r="CG21" i="30"/>
  <c r="CG21" i="28"/>
  <c r="CG21" i="26"/>
  <c r="CG21" i="32"/>
  <c r="CG21" i="18"/>
  <c r="EG21" i="18" s="1"/>
  <c r="CG21" i="22"/>
  <c r="EG21" i="22" s="1"/>
  <c r="CG21" i="19"/>
  <c r="EG21" i="19" s="1"/>
  <c r="CG21" i="21"/>
  <c r="EG21" i="21" s="1"/>
  <c r="CG21" i="20"/>
  <c r="EG21" i="20" s="1"/>
  <c r="CG21" i="17"/>
  <c r="EG21" i="17" s="1"/>
  <c r="CG21" i="60"/>
  <c r="EG21" i="60" s="1"/>
  <c r="AJ20" i="22"/>
  <c r="Q25" i="42"/>
  <c r="DP25" i="42"/>
  <c r="AN12" i="17"/>
  <c r="AB21" i="31"/>
  <c r="EA21" i="31"/>
  <c r="AK13" i="20"/>
  <c r="DP8" i="42"/>
  <c r="Q8" i="42"/>
  <c r="H12" i="51"/>
  <c r="DG12" i="51"/>
  <c r="AM8" i="17"/>
  <c r="S15" i="40"/>
  <c r="DR15" i="40"/>
  <c r="AA14" i="32"/>
  <c r="DZ14" i="32"/>
  <c r="EA8" i="31"/>
  <c r="AB8" i="31"/>
  <c r="EA21" i="30"/>
  <c r="AB21" i="30"/>
  <c r="T8" i="39"/>
  <c r="DS8" i="39"/>
  <c r="DX4" i="32"/>
  <c r="Y4" i="32"/>
  <c r="AD12" i="28"/>
  <c r="EC12" i="28"/>
  <c r="I26" i="49"/>
  <c r="DH26" i="49"/>
  <c r="AT9" i="60"/>
  <c r="DO10" i="42"/>
  <c r="P10" i="42"/>
  <c r="AI16" i="22"/>
  <c r="D18" i="50"/>
  <c r="E18" i="50" s="1"/>
  <c r="Y9" i="34"/>
  <c r="DX9" i="34"/>
  <c r="CG26" i="59"/>
  <c r="CG26" i="58"/>
  <c r="CG26" i="57"/>
  <c r="CG26" i="56"/>
  <c r="CG26" i="55"/>
  <c r="CG26" i="53"/>
  <c r="CG26" i="54"/>
  <c r="CG26" i="52"/>
  <c r="CG26" i="51"/>
  <c r="CG26" i="49"/>
  <c r="CG26" i="50"/>
  <c r="CG26" i="47"/>
  <c r="CG26" i="48"/>
  <c r="CG26" i="44"/>
  <c r="CG26" i="43"/>
  <c r="CG26" i="46"/>
  <c r="CG26" i="45"/>
  <c r="CG26" i="42"/>
  <c r="CG26" i="40"/>
  <c r="CG26" i="41"/>
  <c r="CG26" i="37"/>
  <c r="CG26" i="36"/>
  <c r="CG26" i="39"/>
  <c r="CG26" i="38"/>
  <c r="CG26" i="35"/>
  <c r="CG26" i="33"/>
  <c r="CG26" i="34"/>
  <c r="CG26" i="32"/>
  <c r="CG26" i="31"/>
  <c r="CG26" i="27"/>
  <c r="CG26" i="30"/>
  <c r="CG26" i="25"/>
  <c r="CG26" i="24"/>
  <c r="CG26" i="23"/>
  <c r="EG26" i="23" s="1"/>
  <c r="CG26" i="28"/>
  <c r="CG26" i="26"/>
  <c r="CG26" i="21"/>
  <c r="EG26" i="21" s="1"/>
  <c r="CG26" i="20"/>
  <c r="EG26" i="20" s="1"/>
  <c r="CG26" i="22"/>
  <c r="EG26" i="22" s="1"/>
  <c r="CG26" i="18"/>
  <c r="EG26" i="18" s="1"/>
  <c r="CG26" i="19"/>
  <c r="EG26" i="19" s="1"/>
  <c r="CG26" i="17"/>
  <c r="EG26" i="17" s="1"/>
  <c r="CG26" i="60"/>
  <c r="EG26" i="60" s="1"/>
  <c r="AL14" i="19"/>
  <c r="ED23" i="27"/>
  <c r="AE23" i="27"/>
  <c r="J16" i="48"/>
  <c r="DI16" i="48"/>
  <c r="DO5" i="42"/>
  <c r="P5" i="42"/>
  <c r="AD18" i="61"/>
  <c r="AM24" i="19"/>
  <c r="DS7" i="38"/>
  <c r="T7" i="38"/>
  <c r="DP15" i="41"/>
  <c r="Q15" i="41"/>
  <c r="AD16" i="61"/>
  <c r="AL9" i="20"/>
  <c r="AM21" i="17"/>
  <c r="AT11" i="60"/>
  <c r="V6" i="36"/>
  <c r="DU6" i="36"/>
  <c r="EE21" i="25"/>
  <c r="AF21" i="25"/>
  <c r="J28" i="49"/>
  <c r="DI28" i="49"/>
  <c r="AL17" i="18"/>
  <c r="K25" i="47"/>
  <c r="DJ25" i="47"/>
  <c r="AD28" i="61"/>
  <c r="Z11" i="33"/>
  <c r="DY11" i="33"/>
  <c r="AJ21" i="22"/>
  <c r="U23" i="38"/>
  <c r="DT23" i="38"/>
  <c r="EC26" i="28"/>
  <c r="AD26" i="28"/>
  <c r="AK17" i="21"/>
  <c r="W26" i="36"/>
  <c r="DV26" i="36"/>
  <c r="AG29" i="21"/>
  <c r="AH4" i="21"/>
  <c r="DW19" i="34"/>
  <c r="X19" i="34"/>
  <c r="DQ24" i="41"/>
  <c r="R24" i="41"/>
  <c r="DO20" i="42"/>
  <c r="P20" i="42"/>
  <c r="AX6" i="60"/>
  <c r="AH27" i="24"/>
  <c r="U5" i="36"/>
  <c r="DT5" i="36"/>
  <c r="O28" i="43"/>
  <c r="DN28" i="43"/>
  <c r="DH14" i="49"/>
  <c r="I14" i="49"/>
  <c r="AE22" i="26"/>
  <c r="ED22" i="26"/>
  <c r="AK23" i="21"/>
  <c r="AG11" i="25"/>
  <c r="EF11" i="25"/>
  <c r="T20" i="38"/>
  <c r="DS20" i="38"/>
  <c r="AI21" i="23"/>
  <c r="Q25" i="41"/>
  <c r="DP25" i="41"/>
  <c r="L13" i="47"/>
  <c r="DK13" i="47"/>
  <c r="AJ16" i="21"/>
  <c r="ED8" i="27"/>
  <c r="AE8" i="27"/>
  <c r="V24" i="37"/>
  <c r="DU24" i="37"/>
  <c r="I24" i="50"/>
  <c r="DH24" i="50"/>
  <c r="AE25" i="26"/>
  <c r="ED25" i="26"/>
  <c r="AE15" i="27"/>
  <c r="ED15" i="27"/>
  <c r="DL22" i="45"/>
  <c r="M22" i="45"/>
  <c r="DK9" i="47"/>
  <c r="L9" i="47"/>
  <c r="S13" i="40"/>
  <c r="DR13" i="40"/>
  <c r="EF30" i="17"/>
  <c r="K17" i="48"/>
  <c r="DJ17" i="48"/>
  <c r="W21" i="36"/>
  <c r="DV21" i="36"/>
  <c r="CG6" i="59"/>
  <c r="CG6" i="58"/>
  <c r="CG6" i="57"/>
  <c r="CG6" i="56"/>
  <c r="CG6" i="55"/>
  <c r="CG6" i="54"/>
  <c r="CG6" i="52"/>
  <c r="CG6" i="53"/>
  <c r="CG6" i="50"/>
  <c r="CG6" i="51"/>
  <c r="CG6" i="49"/>
  <c r="CG6" i="48"/>
  <c r="CG6" i="47"/>
  <c r="CG6" i="45"/>
  <c r="CG6" i="44"/>
  <c r="CG6" i="46"/>
  <c r="CG6" i="42"/>
  <c r="CG6" i="40"/>
  <c r="CG6" i="43"/>
  <c r="CG6" i="41"/>
  <c r="CG6" i="38"/>
  <c r="CG6" i="39"/>
  <c r="CG6" i="37"/>
  <c r="CG6" i="36"/>
  <c r="CG6" i="35"/>
  <c r="CG6" i="33"/>
  <c r="CG6" i="34"/>
  <c r="CG6" i="31"/>
  <c r="CG6" i="28"/>
  <c r="CG6" i="32"/>
  <c r="CG6" i="27"/>
  <c r="CG6" i="25"/>
  <c r="CG6" i="24"/>
  <c r="CG6" i="30"/>
  <c r="CG6" i="26"/>
  <c r="CG6" i="21"/>
  <c r="EG6" i="21" s="1"/>
  <c r="CG6" i="20"/>
  <c r="EG6" i="20" s="1"/>
  <c r="CG6" i="17"/>
  <c r="EG6" i="17" s="1"/>
  <c r="CG6" i="19"/>
  <c r="EG6" i="19" s="1"/>
  <c r="CG6" i="23"/>
  <c r="EG6" i="23" s="1"/>
  <c r="CG6" i="22"/>
  <c r="EG6" i="22" s="1"/>
  <c r="CG6" i="18"/>
  <c r="EG6" i="18" s="1"/>
  <c r="CG6" i="60"/>
  <c r="EG6" i="60" s="1"/>
  <c r="AL10" i="19"/>
  <c r="AH5" i="23"/>
  <c r="AD14" i="61"/>
  <c r="AC27" i="30"/>
  <c r="EB27" i="30"/>
  <c r="AM11" i="19"/>
  <c r="EE27" i="26"/>
  <c r="AF27" i="26"/>
  <c r="EE22" i="25"/>
  <c r="AF22" i="25"/>
  <c r="CG17" i="59"/>
  <c r="CG17" i="58"/>
  <c r="CG17" i="57"/>
  <c r="CG17" i="56"/>
  <c r="CG17" i="55"/>
  <c r="CG17" i="53"/>
  <c r="CG17" i="54"/>
  <c r="CG17" i="52"/>
  <c r="CG17" i="51"/>
  <c r="CG17" i="50"/>
  <c r="CG17" i="49"/>
  <c r="CG17" i="48"/>
  <c r="CG17" i="47"/>
  <c r="CG17" i="45"/>
  <c r="CG17" i="46"/>
  <c r="CG17" i="44"/>
  <c r="CG17" i="42"/>
  <c r="CG17" i="41"/>
  <c r="CG17" i="40"/>
  <c r="CG17" i="43"/>
  <c r="CG17" i="39"/>
  <c r="CG17" i="38"/>
  <c r="CG17" i="37"/>
  <c r="CG17" i="36"/>
  <c r="CG17" i="35"/>
  <c r="CG17" i="34"/>
  <c r="CG17" i="33"/>
  <c r="CG17" i="32"/>
  <c r="CG17" i="25"/>
  <c r="CG17" i="31"/>
  <c r="CG17" i="30"/>
  <c r="CG17" i="28"/>
  <c r="CG17" i="26"/>
  <c r="CG17" i="27"/>
  <c r="CG17" i="24"/>
  <c r="EG17" i="24" s="1"/>
  <c r="CG17" i="20"/>
  <c r="EG17" i="20" s="1"/>
  <c r="CG17" i="19"/>
  <c r="EG17" i="19" s="1"/>
  <c r="CG17" i="18"/>
  <c r="EG17" i="18" s="1"/>
  <c r="CG17" i="23"/>
  <c r="EG17" i="23" s="1"/>
  <c r="CG17" i="21"/>
  <c r="EG17" i="21" s="1"/>
  <c r="CG17" i="17"/>
  <c r="EG17" i="17" s="1"/>
  <c r="CG17" i="22"/>
  <c r="EG17" i="22" s="1"/>
  <c r="CG17" i="60"/>
  <c r="EG17" i="60" s="1"/>
  <c r="Q27" i="42"/>
  <c r="DP27" i="42"/>
  <c r="DQ6" i="40"/>
  <c r="R6" i="40"/>
  <c r="EF27" i="25"/>
  <c r="AG27" i="25"/>
  <c r="AK6" i="18"/>
  <c r="CG9" i="59"/>
  <c r="CG9" i="58"/>
  <c r="CG9" i="57"/>
  <c r="CG9" i="56"/>
  <c r="CG9" i="55"/>
  <c r="CG9" i="54"/>
  <c r="CG9" i="52"/>
  <c r="CG9" i="53"/>
  <c r="CG9" i="51"/>
  <c r="CG9" i="50"/>
  <c r="CG9" i="49"/>
  <c r="CG9" i="48"/>
  <c r="CG9" i="47"/>
  <c r="CG9" i="46"/>
  <c r="CG9" i="45"/>
  <c r="CG9" i="44"/>
  <c r="CG9" i="41"/>
  <c r="CG9" i="40"/>
  <c r="CG9" i="43"/>
  <c r="CG9" i="42"/>
  <c r="CG9" i="39"/>
  <c r="CG9" i="38"/>
  <c r="CG9" i="37"/>
  <c r="CG9" i="36"/>
  <c r="CG9" i="35"/>
  <c r="CG9" i="34"/>
  <c r="CG9" i="33"/>
  <c r="CG9" i="30"/>
  <c r="CG9" i="28"/>
  <c r="CG9" i="31"/>
  <c r="CG9" i="24"/>
  <c r="EG9" i="24" s="1"/>
  <c r="CG9" i="32"/>
  <c r="CG9" i="27"/>
  <c r="CG9" i="26"/>
  <c r="CG9" i="25"/>
  <c r="CG9" i="20"/>
  <c r="EG9" i="20" s="1"/>
  <c r="CG9" i="19"/>
  <c r="EG9" i="19" s="1"/>
  <c r="CG9" i="18"/>
  <c r="EG9" i="18" s="1"/>
  <c r="CG9" i="23"/>
  <c r="EG9" i="23" s="1"/>
  <c r="CG9" i="21"/>
  <c r="EG9" i="21" s="1"/>
  <c r="CG9" i="17"/>
  <c r="EG9" i="17" s="1"/>
  <c r="CG9" i="22"/>
  <c r="EG9" i="22" s="1"/>
  <c r="CG9" i="60"/>
  <c r="EG9" i="60" s="1"/>
  <c r="AK5" i="19"/>
  <c r="AF20" i="26"/>
  <c r="EE20" i="26"/>
  <c r="AM17" i="17"/>
  <c r="H29" i="47"/>
  <c r="DH4" i="47"/>
  <c r="DH29" i="47" s="1"/>
  <c r="I4" i="47"/>
  <c r="DP21" i="41"/>
  <c r="Q21" i="41"/>
  <c r="DS27" i="39"/>
  <c r="T27" i="39"/>
  <c r="AJ11" i="22"/>
  <c r="J22" i="48"/>
  <c r="DI22" i="48"/>
  <c r="CG13" i="59"/>
  <c r="CG13" i="58"/>
  <c r="CG13" i="57"/>
  <c r="CG13" i="56"/>
  <c r="CG13" i="55"/>
  <c r="CG13" i="54"/>
  <c r="CG13" i="53"/>
  <c r="CG13" i="52"/>
  <c r="CG13" i="50"/>
  <c r="CG13" i="51"/>
  <c r="CG13" i="48"/>
  <c r="CG13" i="49"/>
  <c r="CG13" i="47"/>
  <c r="CG13" i="46"/>
  <c r="CG13" i="45"/>
  <c r="CG13" i="44"/>
  <c r="CG13" i="43"/>
  <c r="CG13" i="42"/>
  <c r="CG13" i="41"/>
  <c r="CG13" i="40"/>
  <c r="CG13" i="39"/>
  <c r="CG13" i="38"/>
  <c r="CG13" i="37"/>
  <c r="CG13" i="36"/>
  <c r="CG13" i="34"/>
  <c r="CG13" i="35"/>
  <c r="CG13" i="33"/>
  <c r="CG13" i="31"/>
  <c r="CG13" i="27"/>
  <c r="CG13" i="26"/>
  <c r="CG13" i="25"/>
  <c r="CG13" i="24"/>
  <c r="CG13" i="30"/>
  <c r="CG13" i="28"/>
  <c r="CG13" i="32"/>
  <c r="CG13" i="22"/>
  <c r="EG13" i="22" s="1"/>
  <c r="CG13" i="19"/>
  <c r="EG13" i="19" s="1"/>
  <c r="CG13" i="18"/>
  <c r="EG13" i="18" s="1"/>
  <c r="CG13" i="21"/>
  <c r="EG13" i="21" s="1"/>
  <c r="CG13" i="20"/>
  <c r="EG13" i="20" s="1"/>
  <c r="CG13" i="23"/>
  <c r="EG13" i="23" s="1"/>
  <c r="CG13" i="17"/>
  <c r="EG13" i="17" s="1"/>
  <c r="CG13" i="60"/>
  <c r="EG13" i="60" s="1"/>
  <c r="AI27" i="23"/>
  <c r="CG5" i="59"/>
  <c r="CG5" i="58"/>
  <c r="CG5" i="57"/>
  <c r="CG5" i="56"/>
  <c r="CG5" i="54"/>
  <c r="CG5" i="55"/>
  <c r="CG5" i="53"/>
  <c r="CG5" i="52"/>
  <c r="CG5" i="50"/>
  <c r="CG5" i="51"/>
  <c r="CG5" i="48"/>
  <c r="CG5" i="49"/>
  <c r="CG5" i="47"/>
  <c r="CG5" i="46"/>
  <c r="CG5" i="45"/>
  <c r="CG5" i="44"/>
  <c r="CG5" i="43"/>
  <c r="CG5" i="41"/>
  <c r="CG5" i="40"/>
  <c r="CG5" i="42"/>
  <c r="CG5" i="39"/>
  <c r="CG5" i="37"/>
  <c r="CG5" i="38"/>
  <c r="CG5" i="36"/>
  <c r="CG5" i="34"/>
  <c r="CG5" i="35"/>
  <c r="CG5" i="33"/>
  <c r="CG5" i="30"/>
  <c r="CG5" i="25"/>
  <c r="CG5" i="31"/>
  <c r="CG5" i="26"/>
  <c r="CG5" i="28"/>
  <c r="CG5" i="32"/>
  <c r="CG5" i="27"/>
  <c r="CG5" i="24"/>
  <c r="CG5" i="22"/>
  <c r="EG5" i="22" s="1"/>
  <c r="CG5" i="18"/>
  <c r="EG5" i="18" s="1"/>
  <c r="CG5" i="23"/>
  <c r="EG5" i="23" s="1"/>
  <c r="CG5" i="21"/>
  <c r="EG5" i="21" s="1"/>
  <c r="CG5" i="20"/>
  <c r="EG5" i="20" s="1"/>
  <c r="CG5" i="19"/>
  <c r="EG5" i="19" s="1"/>
  <c r="CG5" i="17"/>
  <c r="EG5" i="17" s="1"/>
  <c r="CG5" i="60"/>
  <c r="EG5" i="60" s="1"/>
  <c r="DW12" i="35"/>
  <c r="X12" i="35"/>
  <c r="R10" i="40"/>
  <c r="DQ10" i="40"/>
  <c r="AG9" i="25"/>
  <c r="EF9" i="25"/>
  <c r="AD12" i="61"/>
  <c r="N21" i="45"/>
  <c r="DM21" i="45"/>
  <c r="AE21" i="27"/>
  <c r="ED21" i="27"/>
  <c r="AM27" i="19"/>
  <c r="AF18" i="24"/>
  <c r="EE18" i="24"/>
  <c r="AT27" i="60"/>
  <c r="DM6" i="44"/>
  <c r="N6" i="44"/>
  <c r="S12" i="40"/>
  <c r="DR12" i="40"/>
  <c r="S16" i="39"/>
  <c r="DR16" i="39"/>
  <c r="DN26" i="44"/>
  <c r="O26" i="44"/>
  <c r="AF29" i="22"/>
  <c r="AG4" i="22"/>
  <c r="EF4" i="22"/>
  <c r="EF29" i="22" s="1"/>
  <c r="L12" i="47"/>
  <c r="DK12" i="47"/>
  <c r="O12" i="44"/>
  <c r="DN12" i="44"/>
  <c r="AK18" i="19"/>
  <c r="DX12" i="34"/>
  <c r="Y12" i="34"/>
  <c r="I12" i="50"/>
  <c r="DH12" i="50"/>
  <c r="D4" i="50"/>
  <c r="E4" i="50" s="1"/>
  <c r="D17" i="51"/>
  <c r="E17" i="51" s="1"/>
  <c r="F17" i="51" s="1"/>
  <c r="EF29" i="60"/>
  <c r="EF29" i="19"/>
  <c r="I5" i="49"/>
  <c r="DH5" i="49"/>
  <c r="B15" i="53"/>
  <c r="C15" i="52"/>
  <c r="D15" i="52" s="1"/>
  <c r="E15" i="52" s="1"/>
  <c r="F15" i="52" s="1"/>
  <c r="B8" i="53"/>
  <c r="C8" i="52"/>
  <c r="D8" i="52" s="1"/>
  <c r="E8" i="52" s="1"/>
  <c r="F8" i="52" s="1"/>
  <c r="B7" i="52"/>
  <c r="C7" i="51"/>
  <c r="D7" i="51" s="1"/>
  <c r="E7" i="51" s="1"/>
  <c r="F7" i="51" s="1"/>
  <c r="B25" i="52"/>
  <c r="C25" i="51"/>
  <c r="D25" i="51" s="1"/>
  <c r="E25" i="51" s="1"/>
  <c r="B11" i="53"/>
  <c r="C11" i="52"/>
  <c r="D11" i="52" s="1"/>
  <c r="E11" i="52" s="1"/>
  <c r="F11" i="52" s="1"/>
  <c r="AK7" i="20"/>
  <c r="K28" i="48"/>
  <c r="DJ28" i="48"/>
  <c r="DI27" i="49"/>
  <c r="J27" i="49"/>
  <c r="AC17" i="30"/>
  <c r="EB17" i="30"/>
  <c r="B10" i="52"/>
  <c r="C10" i="51"/>
  <c r="D10" i="51" s="1"/>
  <c r="E10" i="51" s="1"/>
  <c r="B26" i="53"/>
  <c r="C26" i="52"/>
  <c r="D26" i="52" s="1"/>
  <c r="E26" i="52" s="1"/>
  <c r="B13" i="53"/>
  <c r="C13" i="52"/>
  <c r="D13" i="52" s="1"/>
  <c r="E13" i="52" s="1"/>
  <c r="F13" i="52" s="1"/>
  <c r="B9" i="51"/>
  <c r="C9" i="50"/>
  <c r="D9" i="50" s="1"/>
  <c r="E9" i="50" s="1"/>
  <c r="AF26" i="26"/>
  <c r="EE26" i="26"/>
  <c r="AM28" i="17"/>
  <c r="AJ18" i="20"/>
  <c r="DQ5" i="41"/>
  <c r="R5" i="41"/>
  <c r="L17" i="47"/>
  <c r="DK17" i="47"/>
  <c r="EB5" i="28"/>
  <c r="AC5" i="28"/>
  <c r="AT21" i="60"/>
  <c r="AD8" i="28"/>
  <c r="EC8" i="28"/>
  <c r="AT17" i="60"/>
  <c r="DY7" i="32"/>
  <c r="Z7" i="32"/>
  <c r="AJ29" i="18"/>
  <c r="AK4" i="18"/>
  <c r="DO4" i="41"/>
  <c r="P4" i="41"/>
  <c r="O29" i="41"/>
  <c r="AA28" i="31"/>
  <c r="DZ28" i="31"/>
  <c r="O18" i="43"/>
  <c r="DN18" i="43"/>
  <c r="DT14" i="37"/>
  <c r="U14" i="37"/>
  <c r="AE4" i="24"/>
  <c r="ED4" i="24"/>
  <c r="ED29" i="24" s="1"/>
  <c r="AD29" i="24"/>
  <c r="P7" i="42"/>
  <c r="DO7" i="42"/>
  <c r="AL22" i="19"/>
  <c r="AT20" i="60"/>
  <c r="AJ7" i="21"/>
  <c r="I11" i="50"/>
  <c r="DH11" i="50"/>
  <c r="AM28" i="19"/>
  <c r="AL8" i="20"/>
  <c r="CH15" i="59"/>
  <c r="CH15" i="58"/>
  <c r="CH15" i="57"/>
  <c r="CH15" i="56"/>
  <c r="CH15" i="55"/>
  <c r="CH15" i="54"/>
  <c r="CH15" i="53"/>
  <c r="CH15" i="52"/>
  <c r="CH15" i="50"/>
  <c r="CH15" i="51"/>
  <c r="CH15" i="49"/>
  <c r="CH15" i="48"/>
  <c r="CH15" i="47"/>
  <c r="CH15" i="46"/>
  <c r="CH15" i="44"/>
  <c r="CH15" i="45"/>
  <c r="CH15" i="42"/>
  <c r="CH15" i="41"/>
  <c r="CH15" i="40"/>
  <c r="CH15" i="43"/>
  <c r="CH15" i="37"/>
  <c r="CH15" i="39"/>
  <c r="CH15" i="36"/>
  <c r="CH15" i="38"/>
  <c r="CH15" i="34"/>
  <c r="CH15" i="35"/>
  <c r="CH15" i="33"/>
  <c r="CH15" i="27"/>
  <c r="CH15" i="32"/>
  <c r="CH15" i="25"/>
  <c r="CH15" i="24"/>
  <c r="CH15" i="31"/>
  <c r="CH15" i="30"/>
  <c r="CH15" i="28"/>
  <c r="CH15" i="26"/>
  <c r="CH15" i="22"/>
  <c r="EH15" i="22" s="1"/>
  <c r="CH15" i="17"/>
  <c r="EH15" i="17" s="1"/>
  <c r="CH15" i="18"/>
  <c r="EH15" i="18" s="1"/>
  <c r="CH15" i="21"/>
  <c r="EH15" i="21" s="1"/>
  <c r="CH15" i="20"/>
  <c r="EH15" i="20" s="1"/>
  <c r="CH15" i="23"/>
  <c r="EH15" i="23" s="1"/>
  <c r="CH15" i="19"/>
  <c r="EH15" i="19" s="1"/>
  <c r="CH15" i="60"/>
  <c r="EH15" i="60" s="1"/>
  <c r="AD17" i="27"/>
  <c r="EC17" i="27"/>
  <c r="CG20" i="59"/>
  <c r="CG20" i="58"/>
  <c r="CG20" i="57"/>
  <c r="CG20" i="56"/>
  <c r="CG20" i="55"/>
  <c r="CG20" i="53"/>
  <c r="CG20" i="54"/>
  <c r="CG20" i="52"/>
  <c r="CG20" i="51"/>
  <c r="CG20" i="50"/>
  <c r="CG20" i="49"/>
  <c r="CG20" i="48"/>
  <c r="CG20" i="47"/>
  <c r="CG20" i="46"/>
  <c r="CG20" i="44"/>
  <c r="CG20" i="45"/>
  <c r="CG20" i="42"/>
  <c r="CG20" i="40"/>
  <c r="CG20" i="43"/>
  <c r="CG20" i="41"/>
  <c r="CG20" i="39"/>
  <c r="CG20" i="36"/>
  <c r="CG20" i="38"/>
  <c r="CG20" i="37"/>
  <c r="CG20" i="34"/>
  <c r="CG20" i="32"/>
  <c r="CG20" i="35"/>
  <c r="CG20" i="33"/>
  <c r="CG20" i="28"/>
  <c r="CG20" i="26"/>
  <c r="CG20" i="24"/>
  <c r="CG20" i="23"/>
  <c r="EG20" i="23" s="1"/>
  <c r="CG20" i="31"/>
  <c r="CG20" i="30"/>
  <c r="CG20" i="27"/>
  <c r="CG20" i="25"/>
  <c r="CG20" i="20"/>
  <c r="EG20" i="20" s="1"/>
  <c r="CG20" i="21"/>
  <c r="EG20" i="21" s="1"/>
  <c r="CG20" i="18"/>
  <c r="EG20" i="18" s="1"/>
  <c r="CG20" i="17"/>
  <c r="EG20" i="17" s="1"/>
  <c r="CG20" i="22"/>
  <c r="EG20" i="22" s="1"/>
  <c r="CG20" i="19"/>
  <c r="EG20" i="19" s="1"/>
  <c r="CG20" i="60"/>
  <c r="EG20" i="60" s="1"/>
  <c r="DH22" i="49"/>
  <c r="I22" i="49"/>
  <c r="T14" i="38"/>
  <c r="DS14" i="38"/>
  <c r="AM18" i="17"/>
  <c r="AN24" i="17"/>
  <c r="P28" i="42"/>
  <c r="DO28" i="42"/>
  <c r="AD11" i="28"/>
  <c r="EC11" i="28"/>
  <c r="DX20" i="33"/>
  <c r="Y20" i="33"/>
  <c r="DL21" i="46"/>
  <c r="M21" i="46"/>
  <c r="DZ19" i="32"/>
  <c r="AA19" i="32"/>
  <c r="Q26" i="41"/>
  <c r="DP26" i="41"/>
  <c r="DY4" i="30"/>
  <c r="Z4" i="30"/>
  <c r="Y29" i="30"/>
  <c r="AK8" i="21"/>
  <c r="AF10" i="25"/>
  <c r="EE10" i="25"/>
  <c r="X25" i="34"/>
  <c r="DW25" i="34"/>
  <c r="AF13" i="26"/>
  <c r="EE13" i="26"/>
  <c r="AE28" i="27"/>
  <c r="ED28" i="27"/>
  <c r="DI12" i="49"/>
  <c r="J12" i="49"/>
  <c r="EE12" i="26"/>
  <c r="AF12" i="26"/>
  <c r="DZ11" i="32"/>
  <c r="AA11" i="32"/>
  <c r="CG8" i="59"/>
  <c r="CG8" i="58"/>
  <c r="CG8" i="57"/>
  <c r="CG8" i="56"/>
  <c r="CG8" i="55"/>
  <c r="CG8" i="54"/>
  <c r="CG8" i="53"/>
  <c r="CG8" i="52"/>
  <c r="CG8" i="50"/>
  <c r="CG8" i="51"/>
  <c r="CG8" i="48"/>
  <c r="CG8" i="49"/>
  <c r="CG8" i="46"/>
  <c r="CG8" i="45"/>
  <c r="CG8" i="44"/>
  <c r="CG8" i="47"/>
  <c r="CG8" i="43"/>
  <c r="CG8" i="42"/>
  <c r="CG8" i="41"/>
  <c r="CG8" i="40"/>
  <c r="CG8" i="37"/>
  <c r="CG8" i="36"/>
  <c r="CG8" i="39"/>
  <c r="CG8" i="38"/>
  <c r="CG8" i="34"/>
  <c r="CG8" i="33"/>
  <c r="CG8" i="35"/>
  <c r="CG8" i="27"/>
  <c r="CG8" i="26"/>
  <c r="CG8" i="31"/>
  <c r="CG8" i="30"/>
  <c r="CG8" i="28"/>
  <c r="CG8" i="32"/>
  <c r="CG8" i="25"/>
  <c r="CG8" i="24"/>
  <c r="EG8" i="24" s="1"/>
  <c r="CG8" i="22"/>
  <c r="EG8" i="22" s="1"/>
  <c r="CG8" i="18"/>
  <c r="EG8" i="18" s="1"/>
  <c r="CG8" i="20"/>
  <c r="EG8" i="20" s="1"/>
  <c r="CG8" i="19"/>
  <c r="EG8" i="19" s="1"/>
  <c r="CG8" i="23"/>
  <c r="EG8" i="23" s="1"/>
  <c r="CG8" i="21"/>
  <c r="EG8" i="21" s="1"/>
  <c r="CG8" i="17"/>
  <c r="EG8" i="17" s="1"/>
  <c r="CG8" i="60"/>
  <c r="EG8" i="60" s="1"/>
  <c r="T21" i="38"/>
  <c r="DS21" i="38"/>
  <c r="AK24" i="21"/>
  <c r="W9" i="36"/>
  <c r="DV9" i="36"/>
  <c r="AH16" i="23"/>
  <c r="DP26" i="42"/>
  <c r="Q26" i="42"/>
  <c r="DL11" i="45"/>
  <c r="M11" i="45"/>
  <c r="DJ7" i="46"/>
  <c r="K7" i="46"/>
  <c r="AE19" i="61"/>
  <c r="AL20" i="18"/>
  <c r="DV10" i="35"/>
  <c r="W10" i="35"/>
  <c r="AE6" i="26"/>
  <c r="ED6" i="26"/>
  <c r="AI10" i="22"/>
  <c r="X15" i="35"/>
  <c r="DW15" i="35"/>
  <c r="AH28" i="24"/>
  <c r="AH23" i="24"/>
  <c r="AI24" i="23"/>
  <c r="DU8" i="37"/>
  <c r="V8" i="37"/>
  <c r="EC6" i="27"/>
  <c r="AD6" i="27"/>
  <c r="AE7" i="26"/>
  <c r="ED7" i="26"/>
  <c r="M13" i="46"/>
  <c r="DL13" i="46"/>
  <c r="EF30" i="18"/>
  <c r="AM25" i="18"/>
  <c r="EC5" i="27"/>
  <c r="AD5" i="27"/>
  <c r="AA4" i="28"/>
  <c r="Z29" i="28"/>
  <c r="DZ4" i="28"/>
  <c r="DZ29" i="28" s="1"/>
  <c r="ED27" i="27"/>
  <c r="AE27" i="27"/>
  <c r="DP22" i="41"/>
  <c r="Q22" i="41"/>
  <c r="DG4" i="48"/>
  <c r="DG29" i="48" s="1"/>
  <c r="H4" i="48"/>
  <c r="G29" i="48"/>
  <c r="AJ27" i="22"/>
  <c r="AL17" i="20"/>
  <c r="H19" i="50"/>
  <c r="DG19" i="50"/>
  <c r="AJ25" i="21"/>
  <c r="DG14" i="51"/>
  <c r="H14" i="51"/>
  <c r="DN19" i="44"/>
  <c r="O19" i="44"/>
  <c r="O10" i="43"/>
  <c r="DN10" i="43"/>
  <c r="EB12" i="30"/>
  <c r="AC12" i="30"/>
  <c r="AD22" i="61"/>
  <c r="CG4" i="59"/>
  <c r="CG4" i="58"/>
  <c r="CG4" i="57"/>
  <c r="CG4" i="56"/>
  <c r="CG4" i="55"/>
  <c r="CG4" i="54"/>
  <c r="CG4" i="52"/>
  <c r="CG4" i="53"/>
  <c r="CG4" i="51"/>
  <c r="CG4" i="50"/>
  <c r="CG4" i="49"/>
  <c r="CG4" i="48"/>
  <c r="CG4" i="47"/>
  <c r="CG4" i="46"/>
  <c r="CG4" i="45"/>
  <c r="CG4" i="44"/>
  <c r="CG4" i="40"/>
  <c r="CG4" i="42"/>
  <c r="CG4" i="43"/>
  <c r="CG4" i="41"/>
  <c r="CG4" i="39"/>
  <c r="CG4" i="38"/>
  <c r="CG4" i="37"/>
  <c r="CG4" i="35"/>
  <c r="CG4" i="33"/>
  <c r="CG4" i="36"/>
  <c r="CG4" i="34"/>
  <c r="CG4" i="28"/>
  <c r="CG4" i="27"/>
  <c r="CG4" i="32"/>
  <c r="CG4" i="30"/>
  <c r="CG4" i="25"/>
  <c r="CG4" i="24"/>
  <c r="CG4" i="31"/>
  <c r="CG4" i="26"/>
  <c r="CG4" i="20"/>
  <c r="EG4" i="20" s="1"/>
  <c r="CG4" i="19"/>
  <c r="EG4" i="19" s="1"/>
  <c r="CG4" i="18"/>
  <c r="EG4" i="18" s="1"/>
  <c r="CG4" i="17"/>
  <c r="EG4" i="17" s="1"/>
  <c r="CG4" i="22"/>
  <c r="CG4" i="23"/>
  <c r="CG4" i="21"/>
  <c r="EG4" i="21" s="1"/>
  <c r="CG4" i="60"/>
  <c r="EG4" i="60" s="1"/>
  <c r="AJ6" i="21"/>
  <c r="AJ28" i="22"/>
  <c r="AM26" i="17"/>
  <c r="AD21" i="61"/>
  <c r="AL26" i="20"/>
  <c r="Z8" i="33"/>
  <c r="DY8" i="33"/>
  <c r="DG14" i="50"/>
  <c r="H14" i="50"/>
  <c r="AL13" i="18"/>
  <c r="AS25" i="60"/>
  <c r="U26" i="38"/>
  <c r="DT26" i="38"/>
  <c r="AL23" i="18"/>
  <c r="AW4" i="60"/>
  <c r="V7" i="36"/>
  <c r="DU7" i="36"/>
  <c r="AM15" i="17"/>
  <c r="ED13" i="27"/>
  <c r="AE13" i="27"/>
  <c r="EA27" i="31"/>
  <c r="AB27" i="31"/>
  <c r="S29" i="36"/>
  <c r="T4" i="36"/>
  <c r="DS4" i="36"/>
  <c r="DS29" i="36" s="1"/>
  <c r="AM9" i="19"/>
  <c r="DZ18" i="30"/>
  <c r="AA18" i="30"/>
  <c r="DV13" i="36"/>
  <c r="W13" i="36"/>
  <c r="AL5" i="17"/>
  <c r="DN4" i="42"/>
  <c r="O4" i="42"/>
  <c r="AD26" i="61"/>
  <c r="P14" i="43"/>
  <c r="DO14" i="43"/>
  <c r="CG27" i="59"/>
  <c r="CG27" i="58"/>
  <c r="CG27" i="57"/>
  <c r="CG27" i="56"/>
  <c r="CG27" i="55"/>
  <c r="CG27" i="54"/>
  <c r="CG27" i="53"/>
  <c r="CG27" i="51"/>
  <c r="CG27" i="52"/>
  <c r="CG27" i="50"/>
  <c r="CG27" i="49"/>
  <c r="CG27" i="48"/>
  <c r="CG27" i="47"/>
  <c r="CG27" i="46"/>
  <c r="CG27" i="45"/>
  <c r="CG27" i="44"/>
  <c r="CG27" i="43"/>
  <c r="CG27" i="42"/>
  <c r="CG27" i="41"/>
  <c r="CG27" i="40"/>
  <c r="CG27" i="39"/>
  <c r="CG27" i="38"/>
  <c r="CG27" i="37"/>
  <c r="CG27" i="36"/>
  <c r="CG27" i="34"/>
  <c r="CG27" i="32"/>
  <c r="CG27" i="35"/>
  <c r="CG27" i="33"/>
  <c r="CG27" i="27"/>
  <c r="CG27" i="24"/>
  <c r="EG27" i="24" s="1"/>
  <c r="CG27" i="23"/>
  <c r="EG27" i="23" s="1"/>
  <c r="CG27" i="30"/>
  <c r="CG27" i="28"/>
  <c r="CG27" i="26"/>
  <c r="CG27" i="25"/>
  <c r="CG27" i="31"/>
  <c r="CG27" i="22"/>
  <c r="EG27" i="22" s="1"/>
  <c r="CG27" i="19"/>
  <c r="EG27" i="19" s="1"/>
  <c r="CG27" i="18"/>
  <c r="EG27" i="18" s="1"/>
  <c r="CG27" i="21"/>
  <c r="EG27" i="21" s="1"/>
  <c r="CG27" i="20"/>
  <c r="EG27" i="20" s="1"/>
  <c r="CG27" i="17"/>
  <c r="EG27" i="17" s="1"/>
  <c r="CG27" i="60"/>
  <c r="EG27" i="60" s="1"/>
  <c r="DG15" i="50"/>
  <c r="H15" i="50"/>
  <c r="EB4" i="26"/>
  <c r="EB29" i="26" s="1"/>
  <c r="AC4" i="26"/>
  <c r="AB29" i="26"/>
  <c r="V22" i="36"/>
  <c r="DU22" i="36"/>
  <c r="DV6" i="35"/>
  <c r="W6" i="35"/>
  <c r="AA13" i="32"/>
  <c r="DZ13" i="32"/>
  <c r="U7" i="37"/>
  <c r="DT7" i="37"/>
  <c r="CG24" i="59"/>
  <c r="CG24" i="58"/>
  <c r="CG24" i="57"/>
  <c r="CG24" i="56"/>
  <c r="CG24" i="55"/>
  <c r="CG24" i="54"/>
  <c r="CG24" i="53"/>
  <c r="CG24" i="51"/>
  <c r="CG24" i="52"/>
  <c r="CG24" i="49"/>
  <c r="CG24" i="50"/>
  <c r="CG24" i="47"/>
  <c r="CG24" i="48"/>
  <c r="CG24" i="46"/>
  <c r="CG24" i="44"/>
  <c r="CG24" i="45"/>
  <c r="CG24" i="43"/>
  <c r="CG24" i="40"/>
  <c r="CG24" i="42"/>
  <c r="CG24" i="41"/>
  <c r="CG24" i="37"/>
  <c r="CG24" i="39"/>
  <c r="CG24" i="36"/>
  <c r="CG24" i="38"/>
  <c r="CG24" i="32"/>
  <c r="CG24" i="35"/>
  <c r="CG24" i="33"/>
  <c r="CG24" i="34"/>
  <c r="CG24" i="26"/>
  <c r="CG24" i="23"/>
  <c r="EG24" i="23" s="1"/>
  <c r="CG24" i="24"/>
  <c r="EG24" i="24" s="1"/>
  <c r="CG24" i="31"/>
  <c r="CG24" i="28"/>
  <c r="CG24" i="30"/>
  <c r="CG24" i="27"/>
  <c r="CG24" i="25"/>
  <c r="CG24" i="18"/>
  <c r="EG24" i="18" s="1"/>
  <c r="CG24" i="22"/>
  <c r="EG24" i="22" s="1"/>
  <c r="CG24" i="21"/>
  <c r="EG24" i="21" s="1"/>
  <c r="CG24" i="20"/>
  <c r="EG24" i="20" s="1"/>
  <c r="CG24" i="19"/>
  <c r="EG24" i="19" s="1"/>
  <c r="CG24" i="17"/>
  <c r="EG24" i="17" s="1"/>
  <c r="CG24" i="60"/>
  <c r="EG24" i="60" s="1"/>
  <c r="AY16" i="60"/>
  <c r="AG5" i="24"/>
  <c r="EF5" i="24"/>
  <c r="AM17" i="19"/>
  <c r="AB9" i="31"/>
  <c r="EA9" i="31"/>
  <c r="AF15" i="26"/>
  <c r="EE15" i="26"/>
  <c r="T10" i="38"/>
  <c r="DS10" i="38"/>
  <c r="AB14" i="31"/>
  <c r="EA14" i="31"/>
  <c r="DJ5" i="46"/>
  <c r="K5" i="46"/>
  <c r="AJ9" i="21"/>
  <c r="L10" i="46"/>
  <c r="DK10" i="46"/>
  <c r="AY5" i="60"/>
  <c r="M11" i="46"/>
  <c r="DL11" i="46"/>
  <c r="I19" i="49"/>
  <c r="DH19" i="49"/>
  <c r="V23" i="37"/>
  <c r="DU23" i="37"/>
  <c r="B29" i="50"/>
  <c r="EF23" i="25"/>
  <c r="AG23" i="25"/>
  <c r="W23" i="36"/>
  <c r="DV23" i="36"/>
  <c r="AI25" i="22"/>
  <c r="AH22" i="23"/>
  <c r="O22" i="43"/>
  <c r="DN22" i="43"/>
  <c r="X15" i="34"/>
  <c r="DW15" i="34"/>
  <c r="AI18" i="21"/>
  <c r="L23" i="47"/>
  <c r="DK23" i="47"/>
  <c r="K5" i="47"/>
  <c r="DJ5" i="47"/>
  <c r="AC24" i="30"/>
  <c r="EB24" i="30"/>
  <c r="AC9" i="30"/>
  <c r="EB9" i="30"/>
  <c r="AK26" i="21"/>
  <c r="DI25" i="48"/>
  <c r="J25" i="48"/>
  <c r="AT8" i="60"/>
  <c r="O29" i="40"/>
  <c r="DO4" i="40"/>
  <c r="DO29" i="40" s="1"/>
  <c r="P4" i="40"/>
  <c r="X17" i="35"/>
  <c r="DW17" i="35"/>
  <c r="DM10" i="44"/>
  <c r="N10" i="44"/>
  <c r="DM27" i="45"/>
  <c r="N27" i="45"/>
  <c r="U12" i="38"/>
  <c r="DT12" i="38"/>
  <c r="EC11" i="27"/>
  <c r="AD11" i="27"/>
  <c r="AJ20" i="21"/>
  <c r="AH11" i="24"/>
  <c r="AG7" i="24"/>
  <c r="EF7" i="24"/>
  <c r="R8" i="41"/>
  <c r="DQ8" i="41"/>
  <c r="V16" i="35"/>
  <c r="DU16" i="35"/>
  <c r="DV5" i="35"/>
  <c r="W5" i="35"/>
  <c r="Z9" i="33"/>
  <c r="DY9" i="33"/>
  <c r="R28" i="41"/>
  <c r="DQ28" i="41"/>
  <c r="O9" i="43"/>
  <c r="DN9" i="43"/>
  <c r="AA22" i="31"/>
  <c r="DZ22" i="31"/>
  <c r="AM7" i="18"/>
  <c r="DS23" i="39"/>
  <c r="T23" i="39"/>
  <c r="AI8" i="23"/>
  <c r="CG10" i="59"/>
  <c r="CG10" i="58"/>
  <c r="CG10" i="57"/>
  <c r="CG10" i="56"/>
  <c r="CG10" i="55"/>
  <c r="CG10" i="54"/>
  <c r="CG10" i="52"/>
  <c r="CG10" i="53"/>
  <c r="CG10" i="50"/>
  <c r="CG10" i="51"/>
  <c r="CG10" i="48"/>
  <c r="CG10" i="49"/>
  <c r="CG10" i="46"/>
  <c r="CG10" i="45"/>
  <c r="CG10" i="44"/>
  <c r="CG10" i="47"/>
  <c r="CG10" i="43"/>
  <c r="CG10" i="42"/>
  <c r="CG10" i="41"/>
  <c r="CG10" i="40"/>
  <c r="CG10" i="37"/>
  <c r="CG10" i="36"/>
  <c r="CG10" i="39"/>
  <c r="CG10" i="38"/>
  <c r="CG10" i="33"/>
  <c r="CG10" i="34"/>
  <c r="CG10" i="32"/>
  <c r="CG10" i="35"/>
  <c r="CG10" i="31"/>
  <c r="CG10" i="26"/>
  <c r="CG10" i="25"/>
  <c r="CG10" i="24"/>
  <c r="CG10" i="27"/>
  <c r="CG10" i="30"/>
  <c r="CG10" i="28"/>
  <c r="CG10" i="23"/>
  <c r="EG10" i="23" s="1"/>
  <c r="CG10" i="22"/>
  <c r="EG10" i="22" s="1"/>
  <c r="CG10" i="21"/>
  <c r="EG10" i="21" s="1"/>
  <c r="CG10" i="19"/>
  <c r="EG10" i="19" s="1"/>
  <c r="CG10" i="20"/>
  <c r="EG10" i="20" s="1"/>
  <c r="CG10" i="18"/>
  <c r="EG10" i="18" s="1"/>
  <c r="CG10" i="17"/>
  <c r="EG10" i="17" s="1"/>
  <c r="CG10" i="60"/>
  <c r="EG10" i="60" s="1"/>
  <c r="CG23" i="59"/>
  <c r="CG23" i="58"/>
  <c r="CG23" i="57"/>
  <c r="CG23" i="56"/>
  <c r="CG23" i="55"/>
  <c r="CG23" i="54"/>
  <c r="CG23" i="53"/>
  <c r="CG23" i="52"/>
  <c r="CG23" i="51"/>
  <c r="CG23" i="50"/>
  <c r="CG23" i="49"/>
  <c r="CG23" i="47"/>
  <c r="CG23" i="48"/>
  <c r="CG23" i="44"/>
  <c r="CG23" i="45"/>
  <c r="CG23" i="46"/>
  <c r="CG23" i="42"/>
  <c r="CG23" i="43"/>
  <c r="CG23" i="41"/>
  <c r="CG23" i="40"/>
  <c r="CG23" i="37"/>
  <c r="CG23" i="39"/>
  <c r="CG23" i="38"/>
  <c r="CG23" i="36"/>
  <c r="CG23" i="32"/>
  <c r="CG23" i="35"/>
  <c r="CG23" i="34"/>
  <c r="CG23" i="33"/>
  <c r="CG23" i="30"/>
  <c r="CG23" i="27"/>
  <c r="CG23" i="25"/>
  <c r="CG23" i="23"/>
  <c r="EG23" i="23" s="1"/>
  <c r="CG23" i="26"/>
  <c r="CG23" i="24"/>
  <c r="EG23" i="24" s="1"/>
  <c r="CG23" i="31"/>
  <c r="CG23" i="28"/>
  <c r="CG23" i="21"/>
  <c r="EG23" i="21" s="1"/>
  <c r="CG23" i="20"/>
  <c r="EG23" i="20" s="1"/>
  <c r="CG23" i="19"/>
  <c r="EG23" i="19" s="1"/>
  <c r="CG23" i="18"/>
  <c r="EG23" i="18" s="1"/>
  <c r="CG23" i="17"/>
  <c r="EG23" i="17" s="1"/>
  <c r="CG23" i="22"/>
  <c r="EG23" i="22" s="1"/>
  <c r="CG23" i="60"/>
  <c r="EG23" i="60" s="1"/>
  <c r="DO27" i="43"/>
  <c r="P27" i="43"/>
  <c r="AT15" i="60"/>
  <c r="AI5" i="22"/>
  <c r="AL28" i="18"/>
  <c r="AL21" i="19"/>
  <c r="S19" i="40"/>
  <c r="DR19" i="40"/>
  <c r="DZ15" i="32"/>
  <c r="AA15" i="32"/>
  <c r="AD17" i="61"/>
  <c r="AD9" i="61"/>
  <c r="O15" i="44"/>
  <c r="DN15" i="44"/>
  <c r="Z10" i="32"/>
  <c r="DY10" i="32"/>
  <c r="DZ12" i="32"/>
  <c r="AA12" i="32"/>
  <c r="AM13" i="17"/>
  <c r="H20" i="50"/>
  <c r="DG20" i="50"/>
  <c r="AL16" i="19"/>
  <c r="AD13" i="61"/>
  <c r="U20" i="37"/>
  <c r="DT20" i="37"/>
  <c r="DY25" i="32"/>
  <c r="Z25" i="32"/>
  <c r="AK28" i="21"/>
  <c r="AD5" i="61"/>
  <c r="AB14" i="30"/>
  <c r="EA14" i="30"/>
  <c r="DW13" i="35"/>
  <c r="X13" i="35"/>
  <c r="AN25" i="17"/>
  <c r="EE25" i="25"/>
  <c r="AF25" i="25"/>
  <c r="N25" i="44"/>
  <c r="DM25" i="44"/>
  <c r="X14" i="34"/>
  <c r="DW14" i="34"/>
  <c r="Z18" i="32"/>
  <c r="DY18" i="32"/>
  <c r="AH29" i="20"/>
  <c r="AI4" i="20"/>
  <c r="N24" i="45"/>
  <c r="DM24" i="45"/>
  <c r="DZ16" i="31"/>
  <c r="AA16" i="31"/>
  <c r="DF24" i="52"/>
  <c r="B29" i="51"/>
  <c r="EF29" i="20"/>
  <c r="B16" i="52"/>
  <c r="C16" i="51"/>
  <c r="D16" i="51" s="1"/>
  <c r="E16" i="51" s="1"/>
  <c r="F16" i="51" s="1"/>
  <c r="AH25" i="23"/>
  <c r="AH6" i="23"/>
  <c r="AB15" i="30"/>
  <c r="EA15" i="30"/>
  <c r="AL19" i="19"/>
  <c r="AC16" i="28"/>
  <c r="EB16" i="28"/>
  <c r="DM8" i="44"/>
  <c r="N8" i="44"/>
  <c r="T25" i="38"/>
  <c r="DS25" i="38"/>
  <c r="EF16" i="24"/>
  <c r="AG16" i="24"/>
  <c r="AD20" i="61"/>
  <c r="AK14" i="20"/>
  <c r="DL19" i="46"/>
  <c r="M19" i="46"/>
  <c r="AL24" i="20"/>
  <c r="EE20" i="25"/>
  <c r="AF20" i="25"/>
  <c r="AI20" i="23"/>
  <c r="AM23" i="17"/>
  <c r="DV8" i="36"/>
  <c r="W8" i="36"/>
  <c r="X10" i="34"/>
  <c r="DW10" i="34"/>
  <c r="DW28" i="35"/>
  <c r="X28" i="35"/>
  <c r="N19" i="45"/>
  <c r="DM19" i="45"/>
  <c r="AA7" i="31"/>
  <c r="DZ7" i="31"/>
  <c r="W28" i="36"/>
  <c r="DV28" i="36"/>
  <c r="I29" i="46"/>
  <c r="J4" i="46"/>
  <c r="DI4" i="46"/>
  <c r="DI29" i="46" s="1"/>
  <c r="EA11" i="31"/>
  <c r="AB11" i="31"/>
  <c r="AK21" i="21"/>
  <c r="Y7" i="33"/>
  <c r="DX7" i="33"/>
  <c r="T12" i="39"/>
  <c r="DS12" i="39"/>
  <c r="AM14" i="18"/>
  <c r="AD8" i="61"/>
  <c r="AE12" i="27"/>
  <c r="ED12" i="27"/>
  <c r="AL15" i="19"/>
  <c r="AL16" i="17"/>
  <c r="K9" i="48"/>
  <c r="DJ9" i="48"/>
  <c r="P14" i="42"/>
  <c r="DO14" i="42"/>
  <c r="AL6" i="17"/>
  <c r="AE15" i="61"/>
  <c r="DG21" i="51"/>
  <c r="H21" i="51"/>
  <c r="AT26" i="60"/>
  <c r="DV17" i="36"/>
  <c r="W17" i="36"/>
  <c r="AI17" i="23"/>
  <c r="AJ13" i="21"/>
  <c r="AB19" i="30"/>
  <c r="EA19" i="30"/>
  <c r="AM8" i="19"/>
  <c r="EF30" i="60"/>
  <c r="EF30" i="22"/>
  <c r="R9" i="41"/>
  <c r="DQ9" i="41"/>
  <c r="AJ14" i="21"/>
  <c r="AN27" i="17"/>
  <c r="AI15" i="23"/>
  <c r="DU27" i="37"/>
  <c r="V27" i="37"/>
  <c r="AB20" i="30"/>
  <c r="EA20" i="30"/>
  <c r="DO9" i="42"/>
  <c r="P9" i="42"/>
  <c r="EE24" i="26"/>
  <c r="AF24" i="26"/>
  <c r="AM27" i="18"/>
  <c r="DW27" i="35"/>
  <c r="X27" i="35"/>
  <c r="AS22" i="60"/>
  <c r="R23" i="41"/>
  <c r="DQ23" i="41"/>
  <c r="DT28" i="38"/>
  <c r="U28" i="38"/>
  <c r="U25" i="37"/>
  <c r="DT25" i="37"/>
  <c r="U9" i="38"/>
  <c r="DT9" i="38"/>
  <c r="AD4" i="61"/>
  <c r="AD22" i="27"/>
  <c r="EC22" i="27"/>
  <c r="M16" i="45"/>
  <c r="DL16" i="45"/>
  <c r="T5" i="37"/>
  <c r="DS5" i="37"/>
  <c r="AI23" i="23"/>
  <c r="X5" i="34"/>
  <c r="DW5" i="34"/>
  <c r="AA23" i="32"/>
  <c r="DZ23" i="32"/>
  <c r="M27" i="46"/>
  <c r="DL27" i="46"/>
  <c r="DY22" i="32"/>
  <c r="Z22" i="32"/>
  <c r="CG7" i="59"/>
  <c r="CG7" i="58"/>
  <c r="CG7" i="57"/>
  <c r="CG7" i="56"/>
  <c r="CG7" i="55"/>
  <c r="CG7" i="54"/>
  <c r="CG7" i="53"/>
  <c r="CG7" i="52"/>
  <c r="CG7" i="50"/>
  <c r="CG7" i="51"/>
  <c r="CG7" i="48"/>
  <c r="CG7" i="49"/>
  <c r="CG7" i="46"/>
  <c r="CG7" i="47"/>
  <c r="CG7" i="45"/>
  <c r="CG7" i="44"/>
  <c r="CG7" i="40"/>
  <c r="CG7" i="43"/>
  <c r="CG7" i="41"/>
  <c r="CG7" i="42"/>
  <c r="CG7" i="38"/>
  <c r="CG7" i="37"/>
  <c r="CG7" i="39"/>
  <c r="CG7" i="34"/>
  <c r="CG7" i="36"/>
  <c r="CG7" i="35"/>
  <c r="CG7" i="33"/>
  <c r="CG7" i="32"/>
  <c r="CG7" i="24"/>
  <c r="CG7" i="27"/>
  <c r="CG7" i="26"/>
  <c r="CG7" i="25"/>
  <c r="CG7" i="31"/>
  <c r="CG7" i="30"/>
  <c r="CG7" i="28"/>
  <c r="CG7" i="19"/>
  <c r="EG7" i="19" s="1"/>
  <c r="CG7" i="23"/>
  <c r="CG7" i="22"/>
  <c r="EG7" i="22" s="1"/>
  <c r="CG7" i="17"/>
  <c r="EG7" i="17" s="1"/>
  <c r="CG7" i="18"/>
  <c r="EG7" i="18" s="1"/>
  <c r="CG7" i="21"/>
  <c r="EG7" i="21" s="1"/>
  <c r="CG7" i="20"/>
  <c r="EG7" i="20" s="1"/>
  <c r="CG7" i="60"/>
  <c r="EG7" i="60" s="1"/>
  <c r="AL21" i="18"/>
  <c r="DG10" i="50"/>
  <c r="H10" i="50"/>
  <c r="DX28" i="34"/>
  <c r="Y28" i="34"/>
  <c r="AI28" i="23"/>
  <c r="AL11" i="20"/>
  <c r="P21" i="43"/>
  <c r="DO21" i="43"/>
  <c r="AL18" i="18"/>
  <c r="AM20" i="17"/>
  <c r="AH18" i="23"/>
  <c r="AJ5" i="21"/>
  <c r="L20" i="47"/>
  <c r="DK20" i="47"/>
  <c r="T4" i="37"/>
  <c r="DS4" i="37"/>
  <c r="DM12" i="45"/>
  <c r="N12" i="45"/>
  <c r="AD27" i="61"/>
  <c r="AI14" i="23"/>
  <c r="R12" i="41"/>
  <c r="DQ12" i="41"/>
  <c r="AD24" i="61"/>
  <c r="AH24" i="24"/>
  <c r="AC10" i="28"/>
  <c r="EB10" i="28"/>
  <c r="DR10" i="39"/>
  <c r="S10" i="39"/>
  <c r="AD28" i="28"/>
  <c r="EC28" i="28"/>
  <c r="U22" i="37"/>
  <c r="DT22" i="37"/>
  <c r="DU18" i="36"/>
  <c r="V18" i="36"/>
  <c r="EE5" i="25"/>
  <c r="AF5" i="25"/>
  <c r="DN23" i="44"/>
  <c r="O23" i="44"/>
  <c r="AL25" i="19"/>
  <c r="EF30" i="23"/>
  <c r="AA17" i="32"/>
  <c r="DZ17" i="32"/>
  <c r="AJ10" i="21"/>
  <c r="U8" i="38"/>
  <c r="DT8" i="38"/>
  <c r="AL23" i="20"/>
  <c r="AJ26" i="22"/>
  <c r="AS10" i="60"/>
  <c r="EE19" i="25"/>
  <c r="AF19" i="25"/>
  <c r="AG6" i="24"/>
  <c r="EF6" i="24"/>
  <c r="AC14" i="28"/>
  <c r="EB14" i="28"/>
  <c r="AM9" i="17"/>
  <c r="DX23" i="34"/>
  <c r="Y23" i="34"/>
  <c r="EF29" i="17"/>
  <c r="T22" i="38"/>
  <c r="DS22" i="38"/>
  <c r="K6" i="47"/>
  <c r="DJ6" i="47"/>
  <c r="AG26" i="24"/>
  <c r="EF26" i="24"/>
  <c r="AT12" i="60"/>
  <c r="AH8" i="24"/>
  <c r="CG11" i="59"/>
  <c r="CG11" i="58"/>
  <c r="CG11" i="57"/>
  <c r="CG11" i="56"/>
  <c r="CG11" i="54"/>
  <c r="CG11" i="55"/>
  <c r="CG11" i="52"/>
  <c r="CG11" i="53"/>
  <c r="CG11" i="50"/>
  <c r="CG11" i="51"/>
  <c r="CG11" i="49"/>
  <c r="CG11" i="48"/>
  <c r="CG11" i="47"/>
  <c r="CG11" i="46"/>
  <c r="CG11" i="45"/>
  <c r="CG11" i="44"/>
  <c r="CG11" i="41"/>
  <c r="CG11" i="40"/>
  <c r="CG11" i="43"/>
  <c r="CG11" i="42"/>
  <c r="CG11" i="39"/>
  <c r="CG11" i="38"/>
  <c r="CG11" i="37"/>
  <c r="CG11" i="36"/>
  <c r="CG11" i="34"/>
  <c r="CG11" i="32"/>
  <c r="CG11" i="35"/>
  <c r="CG11" i="33"/>
  <c r="CG11" i="28"/>
  <c r="CG11" i="30"/>
  <c r="CG11" i="26"/>
  <c r="CG11" i="24"/>
  <c r="EG11" i="24" s="1"/>
  <c r="CG11" i="31"/>
  <c r="CG11" i="27"/>
  <c r="CG11" i="25"/>
  <c r="CG11" i="19"/>
  <c r="EG11" i="19" s="1"/>
  <c r="CG11" i="20"/>
  <c r="EG11" i="20" s="1"/>
  <c r="CG11" i="23"/>
  <c r="EG11" i="23" s="1"/>
  <c r="CG11" i="18"/>
  <c r="EG11" i="18" s="1"/>
  <c r="CG11" i="22"/>
  <c r="EG11" i="22" s="1"/>
  <c r="CG11" i="21"/>
  <c r="EG11" i="21" s="1"/>
  <c r="CG11" i="17"/>
  <c r="EG11" i="17" s="1"/>
  <c r="CG11" i="60"/>
  <c r="EG11" i="60" s="1"/>
  <c r="P19" i="43"/>
  <c r="DO19" i="43"/>
  <c r="Z28" i="33"/>
  <c r="DY28" i="33"/>
  <c r="DP11" i="41"/>
  <c r="Q11" i="41"/>
  <c r="I16" i="49"/>
  <c r="DH16" i="49"/>
  <c r="DM18" i="44"/>
  <c r="N18" i="44"/>
  <c r="L8" i="46"/>
  <c r="DK8" i="46"/>
  <c r="EF24" i="25"/>
  <c r="AG24" i="25"/>
  <c r="D8" i="51"/>
  <c r="E8" i="51" s="1"/>
  <c r="F8" i="51" s="1"/>
  <c r="DF8" i="51" s="1"/>
  <c r="AL8" i="18"/>
  <c r="S28" i="40"/>
  <c r="DR28" i="40"/>
  <c r="DN27" i="44"/>
  <c r="O27" i="44"/>
  <c r="DZ10" i="31"/>
  <c r="AA10" i="31"/>
  <c r="DQ22" i="40"/>
  <c r="R22" i="40"/>
  <c r="AF9" i="26"/>
  <c r="EE9" i="26"/>
  <c r="AM24" i="18"/>
  <c r="AD10" i="61"/>
  <c r="DO24" i="43"/>
  <c r="P24" i="43"/>
  <c r="AD23" i="61"/>
  <c r="DM26" i="45"/>
  <c r="N26" i="45"/>
  <c r="DO19" i="42"/>
  <c r="P19" i="42"/>
  <c r="AI22" i="22"/>
  <c r="AL20" i="19"/>
  <c r="O28" i="44"/>
  <c r="DN28" i="44"/>
  <c r="EE21" i="26"/>
  <c r="AF21" i="26"/>
  <c r="M23" i="46"/>
  <c r="DL23" i="46"/>
  <c r="AI7" i="22"/>
  <c r="P13" i="43"/>
  <c r="DO13" i="43"/>
  <c r="AS18" i="60"/>
  <c r="T5" i="38"/>
  <c r="DS5" i="38"/>
  <c r="AG20" i="24"/>
  <c r="EF20" i="24"/>
  <c r="X8" i="35"/>
  <c r="DW8" i="35"/>
  <c r="DV22" i="35"/>
  <c r="W22" i="35"/>
  <c r="W16" i="34"/>
  <c r="DV16" i="34"/>
  <c r="J26" i="48"/>
  <c r="DI26" i="48"/>
  <c r="AC6" i="28"/>
  <c r="EB6" i="28"/>
  <c r="N16" i="43"/>
  <c r="DM16" i="43"/>
  <c r="DT24" i="38"/>
  <c r="U24" i="38"/>
  <c r="X11" i="35"/>
  <c r="DW11" i="35"/>
  <c r="EE13" i="25"/>
  <c r="AF13" i="25"/>
  <c r="DP4" i="39"/>
  <c r="P29" i="39"/>
  <c r="Q4" i="39"/>
  <c r="EA12" i="31"/>
  <c r="AB12" i="31"/>
  <c r="DG13" i="50"/>
  <c r="H13" i="50"/>
  <c r="EC18" i="27"/>
  <c r="AD18" i="27"/>
  <c r="DS19" i="38"/>
  <c r="T19" i="38"/>
  <c r="V28" i="37"/>
  <c r="DU28" i="37"/>
  <c r="AT23" i="60"/>
  <c r="DR22" i="39"/>
  <c r="S22" i="39"/>
  <c r="AK15" i="20"/>
  <c r="Y6" i="32"/>
  <c r="DX6" i="32"/>
  <c r="AH9" i="24"/>
  <c r="AT19" i="60"/>
  <c r="N22" i="44"/>
  <c r="DM22" i="44"/>
  <c r="D7" i="49"/>
  <c r="E7" i="49" s="1"/>
  <c r="C29" i="49"/>
  <c r="B12" i="53"/>
  <c r="C12" i="52"/>
  <c r="D12" i="52" s="1"/>
  <c r="E12" i="52" s="1"/>
  <c r="B6" i="52"/>
  <c r="C6" i="51"/>
  <c r="D6" i="51" s="1"/>
  <c r="E6" i="51" s="1"/>
  <c r="F6" i="51" s="1"/>
  <c r="B19" i="53"/>
  <c r="C19" i="52"/>
  <c r="D19" i="52" s="1"/>
  <c r="E19" i="52" s="1"/>
  <c r="AA6" i="31"/>
  <c r="DZ6" i="31"/>
  <c r="AC21" i="28"/>
  <c r="EB21" i="28"/>
  <c r="AJ19" i="22"/>
  <c r="AC26" i="30"/>
  <c r="EB26" i="30"/>
  <c r="O21" i="44"/>
  <c r="DN21" i="44"/>
  <c r="T11" i="39"/>
  <c r="DS11" i="39"/>
  <c r="DQ27" i="41"/>
  <c r="R27" i="41"/>
  <c r="AI9" i="22"/>
  <c r="AI19" i="23"/>
  <c r="O18" i="42"/>
  <c r="DN18" i="42"/>
  <c r="Z24" i="33"/>
  <c r="DY24" i="33"/>
  <c r="EF28" i="25"/>
  <c r="AG28" i="25"/>
  <c r="K19" i="48"/>
  <c r="DJ19" i="48"/>
  <c r="AJ17" i="22"/>
  <c r="AB18" i="28"/>
  <c r="EA18" i="28"/>
  <c r="AT14" i="60"/>
  <c r="R18" i="40"/>
  <c r="DQ18" i="40"/>
  <c r="DX26" i="34"/>
  <c r="Y26" i="34"/>
  <c r="R7" i="40"/>
  <c r="DQ7" i="40"/>
  <c r="AL7" i="19"/>
  <c r="AH10" i="23"/>
  <c r="DZ9" i="32"/>
  <c r="AA9" i="32"/>
  <c r="AE11" i="26"/>
  <c r="ED11" i="26"/>
  <c r="U27" i="38"/>
  <c r="DT27" i="38"/>
  <c r="DK4" i="44"/>
  <c r="L4" i="44"/>
  <c r="AK27" i="21"/>
  <c r="N28" i="45"/>
  <c r="DM28" i="45"/>
  <c r="AM22" i="17"/>
  <c r="AG8" i="25"/>
  <c r="EF8" i="25"/>
  <c r="DJ18" i="47"/>
  <c r="K18" i="47"/>
  <c r="DW20" i="34"/>
  <c r="X20" i="34"/>
  <c r="AB23" i="31"/>
  <c r="EA23" i="31"/>
  <c r="U21" i="37"/>
  <c r="DT21" i="37"/>
  <c r="DN20" i="44"/>
  <c r="O20" i="44"/>
  <c r="L18" i="46"/>
  <c r="DK18" i="46"/>
  <c r="EB15" i="28"/>
  <c r="AC15" i="28"/>
  <c r="X13" i="34"/>
  <c r="DW13" i="34"/>
  <c r="EF30" i="19"/>
  <c r="AL19" i="18"/>
  <c r="CG25" i="59"/>
  <c r="CG25" i="58"/>
  <c r="CG25" i="57"/>
  <c r="CG25" i="56"/>
  <c r="CG25" i="55"/>
  <c r="CG25" i="53"/>
  <c r="CG25" i="54"/>
  <c r="CG25" i="51"/>
  <c r="CG25" i="52"/>
  <c r="CG25" i="50"/>
  <c r="CG25" i="49"/>
  <c r="CG25" i="48"/>
  <c r="CG25" i="47"/>
  <c r="CG25" i="45"/>
  <c r="CG25" i="46"/>
  <c r="CG25" i="44"/>
  <c r="CG25" i="43"/>
  <c r="CG25" i="41"/>
  <c r="CG25" i="42"/>
  <c r="CG25" i="40"/>
  <c r="CG25" i="39"/>
  <c r="CG25" i="38"/>
  <c r="CG25" i="37"/>
  <c r="CG25" i="36"/>
  <c r="CG25" i="34"/>
  <c r="CG25" i="35"/>
  <c r="CG25" i="32"/>
  <c r="CG25" i="33"/>
  <c r="CG25" i="28"/>
  <c r="CG25" i="31"/>
  <c r="CG25" i="27"/>
  <c r="CG25" i="26"/>
  <c r="CG25" i="23"/>
  <c r="EG25" i="23" s="1"/>
  <c r="CG25" i="30"/>
  <c r="CG25" i="25"/>
  <c r="CG25" i="24"/>
  <c r="CG25" i="21"/>
  <c r="EG25" i="21" s="1"/>
  <c r="CG25" i="20"/>
  <c r="EG25" i="20" s="1"/>
  <c r="CG25" i="19"/>
  <c r="EG25" i="19" s="1"/>
  <c r="CG25" i="17"/>
  <c r="EG25" i="17" s="1"/>
  <c r="CG25" i="22"/>
  <c r="EG25" i="22" s="1"/>
  <c r="CG25" i="18"/>
  <c r="EG25" i="18" s="1"/>
  <c r="CG25" i="60"/>
  <c r="EG25" i="60" s="1"/>
  <c r="R5" i="40"/>
  <c r="DQ5" i="40"/>
  <c r="AL22" i="18"/>
  <c r="DF4" i="49"/>
  <c r="G4" i="49"/>
  <c r="N13" i="45"/>
  <c r="DM13" i="45"/>
  <c r="V11" i="37"/>
  <c r="DU11" i="37"/>
  <c r="AF8" i="26"/>
  <c r="EE8" i="26"/>
  <c r="O14" i="44"/>
  <c r="DN14" i="44"/>
  <c r="AE24" i="27"/>
  <c r="ED24" i="27"/>
  <c r="AH12" i="24"/>
  <c r="U15" i="37"/>
  <c r="DT15" i="37"/>
  <c r="DG27" i="51"/>
  <c r="H27" i="51"/>
  <c r="EB22" i="28"/>
  <c r="AC22" i="28"/>
  <c r="DR9" i="40"/>
  <c r="S9" i="40"/>
  <c r="Z12" i="33"/>
  <c r="DY12" i="33"/>
  <c r="AD7" i="61"/>
  <c r="DO22" i="42"/>
  <c r="P22" i="42"/>
  <c r="H13" i="51"/>
  <c r="DG13" i="51"/>
  <c r="S14" i="40"/>
  <c r="DR14" i="40"/>
  <c r="AK11" i="21"/>
  <c r="DS6" i="38"/>
  <c r="T6" i="38"/>
  <c r="DH27" i="50"/>
  <c r="I27" i="50"/>
  <c r="DO20" i="43"/>
  <c r="P20" i="43"/>
  <c r="AT28" i="60"/>
  <c r="AI12" i="23"/>
  <c r="O13" i="44"/>
  <c r="DN13" i="44"/>
  <c r="DL9" i="45"/>
  <c r="M9" i="45"/>
  <c r="DS13" i="39"/>
  <c r="T13" i="39"/>
  <c r="AE10" i="26"/>
  <c r="ED10" i="26"/>
  <c r="DK27" i="47"/>
  <c r="L27" i="47"/>
  <c r="DJ21" i="48"/>
  <c r="K21" i="48"/>
  <c r="DG24" i="51"/>
  <c r="H24" i="51"/>
  <c r="AM23" i="19"/>
  <c r="DR29" i="37"/>
  <c r="AJ15" i="22"/>
  <c r="AL9" i="18"/>
  <c r="DJ11" i="48"/>
  <c r="K11" i="48"/>
  <c r="AF15" i="25"/>
  <c r="EE15" i="25"/>
  <c r="T19" i="39"/>
  <c r="DS19" i="39"/>
  <c r="CG18" i="59"/>
  <c r="CG18" i="58"/>
  <c r="CG18" i="57"/>
  <c r="CG18" i="56"/>
  <c r="CG18" i="55"/>
  <c r="CG18" i="53"/>
  <c r="CG18" i="54"/>
  <c r="CG18" i="52"/>
  <c r="CG18" i="51"/>
  <c r="CG18" i="50"/>
  <c r="CG18" i="48"/>
  <c r="CG18" i="49"/>
  <c r="CG18" i="46"/>
  <c r="CG18" i="45"/>
  <c r="CG18" i="44"/>
  <c r="CG18" i="47"/>
  <c r="CG18" i="43"/>
  <c r="CG18" i="42"/>
  <c r="CG18" i="41"/>
  <c r="CG18" i="40"/>
  <c r="CG18" i="38"/>
  <c r="CG18" i="36"/>
  <c r="CG18" i="37"/>
  <c r="CG18" i="39"/>
  <c r="CG18" i="33"/>
  <c r="CG18" i="32"/>
  <c r="CG18" i="35"/>
  <c r="CG18" i="34"/>
  <c r="CG18" i="31"/>
  <c r="CG18" i="30"/>
  <c r="CG18" i="26"/>
  <c r="CG18" i="28"/>
  <c r="CG18" i="27"/>
  <c r="CG18" i="25"/>
  <c r="CG18" i="24"/>
  <c r="CG18" i="23"/>
  <c r="EG18" i="23" s="1"/>
  <c r="CG18" i="21"/>
  <c r="EG18" i="21" s="1"/>
  <c r="CG18" i="22"/>
  <c r="EG18" i="22" s="1"/>
  <c r="CG18" i="19"/>
  <c r="EG18" i="19" s="1"/>
  <c r="CG18" i="20"/>
  <c r="EG18" i="20" s="1"/>
  <c r="CG18" i="18"/>
  <c r="EG18" i="18" s="1"/>
  <c r="CG18" i="17"/>
  <c r="EG18" i="17" s="1"/>
  <c r="CG18" i="60"/>
  <c r="EG18" i="60" s="1"/>
  <c r="DS9" i="39"/>
  <c r="T9" i="39"/>
  <c r="CG16" i="59"/>
  <c r="CG16" i="58"/>
  <c r="CG16" i="57"/>
  <c r="CG16" i="56"/>
  <c r="CG16" i="55"/>
  <c r="CG16" i="54"/>
  <c r="CG16" i="53"/>
  <c r="CG16" i="52"/>
  <c r="CG16" i="50"/>
  <c r="CG16" i="51"/>
  <c r="CG16" i="49"/>
  <c r="CG16" i="48"/>
  <c r="CG16" i="47"/>
  <c r="CG16" i="44"/>
  <c r="CG16" i="46"/>
  <c r="CG16" i="45"/>
  <c r="CG16" i="43"/>
  <c r="CG16" i="42"/>
  <c r="CG16" i="41"/>
  <c r="CG16" i="40"/>
  <c r="CG16" i="37"/>
  <c r="CG16" i="36"/>
  <c r="CG16" i="39"/>
  <c r="CG16" i="38"/>
  <c r="CG16" i="34"/>
  <c r="CG16" i="33"/>
  <c r="CG16" i="35"/>
  <c r="CG16" i="27"/>
  <c r="CG16" i="25"/>
  <c r="CG16" i="24"/>
  <c r="CG16" i="31"/>
  <c r="CG16" i="28"/>
  <c r="CG16" i="32"/>
  <c r="CG16" i="30"/>
  <c r="CG16" i="26"/>
  <c r="CG16" i="22"/>
  <c r="EG16" i="22" s="1"/>
  <c r="CG16" i="18"/>
  <c r="EG16" i="18" s="1"/>
  <c r="CG16" i="20"/>
  <c r="EG16" i="20" s="1"/>
  <c r="CG16" i="19"/>
  <c r="EG16" i="19" s="1"/>
  <c r="CG16" i="23"/>
  <c r="EG16" i="23" s="1"/>
  <c r="CG16" i="21"/>
  <c r="EG16" i="21" s="1"/>
  <c r="CG16" i="17"/>
  <c r="EG16" i="17" s="1"/>
  <c r="CG16" i="60"/>
  <c r="EG16" i="60" s="1"/>
  <c r="X20" i="35"/>
  <c r="DW20" i="35"/>
  <c r="DK21" i="47"/>
  <c r="L21" i="47"/>
  <c r="V10" i="36"/>
  <c r="DU10" i="36"/>
  <c r="AM19" i="17"/>
  <c r="EA13" i="31"/>
  <c r="AB13" i="31"/>
  <c r="DT17" i="38"/>
  <c r="U17" i="38"/>
  <c r="U13" i="37"/>
  <c r="DT13" i="37"/>
  <c r="O7" i="43"/>
  <c r="DN7" i="43"/>
  <c r="CG28" i="59"/>
  <c r="CG28" i="58"/>
  <c r="CG28" i="57"/>
  <c r="CG28" i="56"/>
  <c r="CG28" i="55"/>
  <c r="CG28" i="53"/>
  <c r="CG28" i="54"/>
  <c r="CG28" i="52"/>
  <c r="CG28" i="51"/>
  <c r="CG28" i="49"/>
  <c r="CG28" i="50"/>
  <c r="CG28" i="48"/>
  <c r="CG28" i="47"/>
  <c r="CG28" i="45"/>
  <c r="CG28" i="44"/>
  <c r="CG28" i="46"/>
  <c r="CG28" i="43"/>
  <c r="CG28" i="42"/>
  <c r="CG28" i="41"/>
  <c r="CG28" i="40"/>
  <c r="CG28" i="39"/>
  <c r="CG28" i="38"/>
  <c r="CG28" i="36"/>
  <c r="CG28" i="37"/>
  <c r="CG28" i="32"/>
  <c r="CG28" i="33"/>
  <c r="CG28" i="35"/>
  <c r="CG28" i="34"/>
  <c r="CG28" i="28"/>
  <c r="CG28" i="31"/>
  <c r="CG28" i="30"/>
  <c r="CG28" i="27"/>
  <c r="CG28" i="26"/>
  <c r="CG28" i="25"/>
  <c r="CG28" i="24"/>
  <c r="EG28" i="24" s="1"/>
  <c r="CG28" i="23"/>
  <c r="EG28" i="23" s="1"/>
  <c r="CG28" i="18"/>
  <c r="EG28" i="18" s="1"/>
  <c r="CG28" i="21"/>
  <c r="EG28" i="21" s="1"/>
  <c r="CG28" i="20"/>
  <c r="EG28" i="20" s="1"/>
  <c r="CG28" i="17"/>
  <c r="EG28" i="17" s="1"/>
  <c r="CG28" i="22"/>
  <c r="EG28" i="22" s="1"/>
  <c r="CG28" i="19"/>
  <c r="EG28" i="19" s="1"/>
  <c r="CG28" i="60"/>
  <c r="EG28" i="60" s="1"/>
  <c r="N14" i="45"/>
  <c r="DM14" i="45"/>
  <c r="AJ14" i="22"/>
  <c r="DL6" i="45"/>
  <c r="M6" i="45"/>
  <c r="O8" i="43"/>
  <c r="DN8" i="43"/>
  <c r="DS15" i="38"/>
  <c r="T15" i="38"/>
  <c r="DV24" i="36"/>
  <c r="W24" i="36"/>
  <c r="EF29" i="21"/>
  <c r="DW21" i="35"/>
  <c r="X21" i="35"/>
  <c r="DV15" i="36"/>
  <c r="W15" i="36"/>
  <c r="AK12" i="21"/>
  <c r="R17" i="41"/>
  <c r="DQ17" i="41"/>
  <c r="AJ22" i="21"/>
  <c r="DL26" i="46"/>
  <c r="M26" i="46"/>
  <c r="U11" i="38"/>
  <c r="DT11" i="38"/>
  <c r="V6" i="37"/>
  <c r="DU6" i="37"/>
  <c r="AC23" i="30"/>
  <c r="EB23" i="30"/>
  <c r="AD11" i="61"/>
  <c r="DU17" i="37"/>
  <c r="V17" i="37"/>
  <c r="DS17" i="39"/>
  <c r="T17" i="39"/>
  <c r="AM26" i="19"/>
  <c r="AI18" i="22"/>
  <c r="AL26" i="18"/>
  <c r="DJ24" i="48"/>
  <c r="K24" i="48"/>
  <c r="AJ13" i="22"/>
  <c r="I15" i="49"/>
  <c r="DH15" i="49"/>
  <c r="AI9" i="23"/>
  <c r="AJ19" i="21"/>
  <c r="AD6" i="61"/>
  <c r="AJ8" i="22"/>
  <c r="AB28" i="30"/>
  <c r="EA28" i="30"/>
  <c r="AG14" i="25"/>
  <c r="EF14" i="25"/>
  <c r="CG14" i="59"/>
  <c r="CG14" i="58"/>
  <c r="CG14" i="57"/>
  <c r="CG14" i="56"/>
  <c r="CG14" i="55"/>
  <c r="CG14" i="54"/>
  <c r="CG14" i="52"/>
  <c r="CG14" i="53"/>
  <c r="CG14" i="50"/>
  <c r="CG14" i="51"/>
  <c r="CG14" i="49"/>
  <c r="CG14" i="48"/>
  <c r="CG14" i="46"/>
  <c r="CG14" i="45"/>
  <c r="CG14" i="44"/>
  <c r="CG14" i="47"/>
  <c r="CG14" i="43"/>
  <c r="CG14" i="42"/>
  <c r="CG14" i="41"/>
  <c r="CG14" i="40"/>
  <c r="CG14" i="37"/>
  <c r="CG14" i="39"/>
  <c r="CG14" i="38"/>
  <c r="CG14" i="36"/>
  <c r="CG14" i="34"/>
  <c r="CG14" i="32"/>
  <c r="CG14" i="35"/>
  <c r="CG14" i="33"/>
  <c r="CG14" i="31"/>
  <c r="CG14" i="24"/>
  <c r="CG14" i="30"/>
  <c r="CG14" i="28"/>
  <c r="CG14" i="26"/>
  <c r="CG14" i="27"/>
  <c r="CG14" i="25"/>
  <c r="CG14" i="21"/>
  <c r="EG14" i="21" s="1"/>
  <c r="CG14" i="20"/>
  <c r="EG14" i="20" s="1"/>
  <c r="CG14" i="17"/>
  <c r="EG14" i="17" s="1"/>
  <c r="CG14" i="23"/>
  <c r="EG14" i="23" s="1"/>
  <c r="CG14" i="19"/>
  <c r="EG14" i="19" s="1"/>
  <c r="CG14" i="22"/>
  <c r="EG14" i="22" s="1"/>
  <c r="CG14" i="18"/>
  <c r="EG14" i="18" s="1"/>
  <c r="CG14" i="60"/>
  <c r="EG14" i="60" s="1"/>
  <c r="DR21" i="40"/>
  <c r="S21" i="40"/>
  <c r="EC27" i="28"/>
  <c r="AD27" i="28"/>
  <c r="AL28" i="20"/>
  <c r="AJ24" i="22"/>
  <c r="AA21" i="32"/>
  <c r="DZ21" i="32"/>
  <c r="DG28" i="51"/>
  <c r="H28" i="51"/>
  <c r="AL15" i="18"/>
  <c r="P15" i="42"/>
  <c r="DO15" i="42"/>
  <c r="AH17" i="24"/>
  <c r="DR27" i="40"/>
  <c r="S27" i="40"/>
  <c r="W25" i="35"/>
  <c r="DV25" i="35"/>
  <c r="AF14" i="26"/>
  <c r="EE14" i="26"/>
  <c r="W18" i="34"/>
  <c r="DV18" i="34"/>
  <c r="ED5" i="26"/>
  <c r="AE5" i="26"/>
  <c r="DS13" i="38"/>
  <c r="T13" i="38"/>
  <c r="K15" i="48"/>
  <c r="DJ15" i="48"/>
  <c r="AM11" i="17"/>
  <c r="L6" i="46"/>
  <c r="DK6" i="46"/>
  <c r="AK25" i="20"/>
  <c r="ED7" i="27"/>
  <c r="AE7" i="27"/>
  <c r="CG12" i="59"/>
  <c r="CG12" i="58"/>
  <c r="CG12" i="57"/>
  <c r="CG12" i="56"/>
  <c r="CG12" i="55"/>
  <c r="CG12" i="54"/>
  <c r="CG12" i="52"/>
  <c r="CG12" i="53"/>
  <c r="CG12" i="51"/>
  <c r="CG12" i="50"/>
  <c r="CG12" i="48"/>
  <c r="CG12" i="49"/>
  <c r="CG12" i="45"/>
  <c r="CG12" i="44"/>
  <c r="CG12" i="47"/>
  <c r="CG12" i="46"/>
  <c r="CG12" i="43"/>
  <c r="CG12" i="42"/>
  <c r="CG12" i="41"/>
  <c r="CG12" i="40"/>
  <c r="CG12" i="39"/>
  <c r="CG12" i="38"/>
  <c r="CG12" i="37"/>
  <c r="CG12" i="36"/>
  <c r="CG12" i="35"/>
  <c r="CG12" i="33"/>
  <c r="CG12" i="34"/>
  <c r="CG12" i="28"/>
  <c r="CG12" i="31"/>
  <c r="CG12" i="30"/>
  <c r="CG12" i="26"/>
  <c r="CG12" i="25"/>
  <c r="CG12" i="24"/>
  <c r="EG12" i="24" s="1"/>
  <c r="CG12" i="32"/>
  <c r="CG12" i="27"/>
  <c r="CG12" i="20"/>
  <c r="EG12" i="20" s="1"/>
  <c r="CG12" i="23"/>
  <c r="EG12" i="23" s="1"/>
  <c r="CG12" i="18"/>
  <c r="EG12" i="18" s="1"/>
  <c r="CG12" i="17"/>
  <c r="EG12" i="17" s="1"/>
  <c r="CG12" i="22"/>
  <c r="EG12" i="22" s="1"/>
  <c r="CG12" i="19"/>
  <c r="EG12" i="19" s="1"/>
  <c r="CG12" i="21"/>
  <c r="EG12" i="21" s="1"/>
  <c r="CG12" i="60"/>
  <c r="EG12" i="60" s="1"/>
  <c r="AL11" i="18"/>
  <c r="AJ12" i="22"/>
  <c r="DS24" i="39"/>
  <c r="T24" i="39"/>
  <c r="AN14" i="17"/>
  <c r="AK16" i="18"/>
  <c r="DM11" i="44"/>
  <c r="N11" i="44"/>
  <c r="AT13" i="60"/>
  <c r="AI11" i="23"/>
  <c r="X7" i="34"/>
  <c r="DW7" i="34"/>
  <c r="EG7" i="23"/>
  <c r="AH7" i="23"/>
  <c r="DF25" i="51"/>
  <c r="DF7" i="50"/>
  <c r="G7" i="50"/>
  <c r="EF29" i="18"/>
  <c r="DH6" i="49"/>
  <c r="I6" i="49"/>
  <c r="DH10" i="49"/>
  <c r="I10" i="49"/>
  <c r="E51" i="1"/>
  <c r="D42" i="6"/>
  <c r="AI29" i="16"/>
  <c r="AR17" i="15"/>
  <c r="AR16" i="9"/>
  <c r="AR15" i="9"/>
  <c r="AR14" i="9"/>
  <c r="AQ17" i="10"/>
  <c r="AQ17" i="15"/>
  <c r="AQ14" i="9"/>
  <c r="AQ16" i="9"/>
  <c r="AQ15" i="9"/>
  <c r="AQ13" i="9"/>
  <c r="AP17" i="9"/>
  <c r="AR16" i="10"/>
  <c r="AR14" i="10"/>
  <c r="AR15" i="10"/>
  <c r="AL33" i="15"/>
  <c r="AL27" i="16" s="1"/>
  <c r="AL32" i="15"/>
  <c r="AL26" i="16" s="1"/>
  <c r="AL34" i="15"/>
  <c r="AL28" i="16" s="1"/>
  <c r="AL31" i="15"/>
  <c r="AQ10" i="6"/>
  <c r="AK33" i="9"/>
  <c r="AK6" i="16" s="1"/>
  <c r="AK32" i="9"/>
  <c r="AK16" i="16" s="1"/>
  <c r="AK30" i="9"/>
  <c r="AK4" i="16" s="1"/>
  <c r="AK31" i="9"/>
  <c r="AK18" i="16"/>
  <c r="AK47" i="11"/>
  <c r="AL31" i="9"/>
  <c r="AL5" i="16" s="1"/>
  <c r="AL32" i="9"/>
  <c r="AL16" i="16" s="1"/>
  <c r="AL30" i="9"/>
  <c r="AL33" i="9"/>
  <c r="AL6" i="16" s="1"/>
  <c r="AL33" i="12"/>
  <c r="AL24" i="16" s="1"/>
  <c r="AL34" i="12"/>
  <c r="AL31" i="12"/>
  <c r="AL32" i="12"/>
  <c r="AL23" i="16" s="1"/>
  <c r="AK25" i="16"/>
  <c r="AK35" i="15"/>
  <c r="AL31" i="10"/>
  <c r="AL32" i="10"/>
  <c r="AL8" i="16" s="1"/>
  <c r="AL33" i="10"/>
  <c r="AL17" i="16" s="1"/>
  <c r="AL34" i="10"/>
  <c r="AL9" i="16" s="1"/>
  <c r="AL33" i="4"/>
  <c r="AL11" i="16" s="1"/>
  <c r="AL34" i="4"/>
  <c r="AL12" i="16" s="1"/>
  <c r="AL31" i="4"/>
  <c r="AL32" i="4"/>
  <c r="AJ4" i="16"/>
  <c r="AJ34" i="9"/>
  <c r="AK35" i="13"/>
  <c r="AK10" i="16"/>
  <c r="AK35" i="4"/>
  <c r="AK22" i="16"/>
  <c r="AK35" i="12"/>
  <c r="AK7" i="16"/>
  <c r="AK35" i="10"/>
  <c r="AL33" i="13"/>
  <c r="AL31" i="13"/>
  <c r="AL34" i="13"/>
  <c r="AL32" i="13"/>
  <c r="AR22" i="6"/>
  <c r="AR5" i="6"/>
  <c r="AO22" i="5"/>
  <c r="AP15" i="5"/>
  <c r="AS15" i="6" s="1"/>
  <c r="AP16" i="5"/>
  <c r="AP21" i="5"/>
  <c r="AS21" i="6" s="1"/>
  <c r="AS9" i="6" s="1"/>
  <c r="AP20" i="5"/>
  <c r="AS20" i="6" s="1"/>
  <c r="AS8" i="6" s="1"/>
  <c r="AP19" i="5"/>
  <c r="AS19" i="6" s="1"/>
  <c r="AS7" i="6" s="1"/>
  <c r="AP17" i="5"/>
  <c r="AS17" i="6" s="1"/>
  <c r="AS5" i="6" s="1"/>
  <c r="AP18" i="5"/>
  <c r="AS18" i="6" s="1"/>
  <c r="AS6" i="6" s="1"/>
  <c r="AQ10" i="5"/>
  <c r="AQ14" i="5" s="1"/>
  <c r="AT14" i="6" s="1"/>
  <c r="C53" i="1"/>
  <c r="C44" i="6" s="1"/>
  <c r="D52" i="1"/>
  <c r="DY30" i="30" l="1"/>
  <c r="AD4" i="78"/>
  <c r="AD5" i="78"/>
  <c r="DZ30" i="28"/>
  <c r="G18" i="51"/>
  <c r="DF18" i="51"/>
  <c r="DF9" i="52"/>
  <c r="G9" i="52"/>
  <c r="DG9" i="52" s="1"/>
  <c r="DF27" i="52"/>
  <c r="G27" i="52"/>
  <c r="DF8" i="52"/>
  <c r="G8" i="52"/>
  <c r="DG8" i="52" s="1"/>
  <c r="DF17" i="51"/>
  <c r="G17" i="51"/>
  <c r="G17" i="52"/>
  <c r="DF17" i="52"/>
  <c r="G23" i="52"/>
  <c r="DF23" i="52"/>
  <c r="G28" i="52"/>
  <c r="DF28" i="52"/>
  <c r="DF11" i="52"/>
  <c r="G11" i="52"/>
  <c r="G7" i="51"/>
  <c r="DF7" i="51"/>
  <c r="G15" i="52"/>
  <c r="DF15" i="52"/>
  <c r="DF21" i="52"/>
  <c r="G21" i="52"/>
  <c r="DG21" i="52" s="1"/>
  <c r="G14" i="52"/>
  <c r="DF14" i="52"/>
  <c r="DF6" i="51"/>
  <c r="G6" i="51"/>
  <c r="DG6" i="51" s="1"/>
  <c r="DF16" i="51"/>
  <c r="G16" i="51"/>
  <c r="DF13" i="52"/>
  <c r="G13" i="52"/>
  <c r="DG13" i="52" s="1"/>
  <c r="G22" i="51"/>
  <c r="DF22" i="51"/>
  <c r="DF18" i="50"/>
  <c r="DF30" i="50" s="1"/>
  <c r="G19" i="52"/>
  <c r="H19" i="52" s="1"/>
  <c r="DN29" i="42"/>
  <c r="G9" i="50"/>
  <c r="DG9" i="50" s="1"/>
  <c r="F9" i="50"/>
  <c r="DF9" i="50" s="1"/>
  <c r="F7" i="52"/>
  <c r="G7" i="52" s="1"/>
  <c r="F4" i="50"/>
  <c r="DO23" i="42"/>
  <c r="P23" i="42"/>
  <c r="S29" i="35"/>
  <c r="T4" i="35"/>
  <c r="DS4" i="35"/>
  <c r="DS29" i="35" s="1"/>
  <c r="J23" i="48"/>
  <c r="DI23" i="48"/>
  <c r="DR26" i="39"/>
  <c r="S26" i="39"/>
  <c r="ED23" i="26"/>
  <c r="AE23" i="26"/>
  <c r="DR20" i="39"/>
  <c r="S20" i="39"/>
  <c r="AJ29" i="17"/>
  <c r="AK4" i="17"/>
  <c r="V11" i="36"/>
  <c r="DU11" i="36"/>
  <c r="I11" i="49"/>
  <c r="DH11" i="49"/>
  <c r="EC19" i="27"/>
  <c r="AD19" i="27"/>
  <c r="EA20" i="28"/>
  <c r="AB20" i="28"/>
  <c r="DZ16" i="30"/>
  <c r="AA16" i="30"/>
  <c r="DR16" i="38"/>
  <c r="DR30" i="38" s="1"/>
  <c r="S16" i="38"/>
  <c r="O15" i="43"/>
  <c r="DN15" i="43"/>
  <c r="DT9" i="37"/>
  <c r="U9" i="37"/>
  <c r="AC24" i="28"/>
  <c r="EB24" i="28"/>
  <c r="W18" i="33"/>
  <c r="DV18" i="33"/>
  <c r="DX26" i="32"/>
  <c r="Y26" i="32"/>
  <c r="AD16" i="26"/>
  <c r="EC16" i="26"/>
  <c r="L12" i="46"/>
  <c r="DK12" i="46"/>
  <c r="AC9" i="27"/>
  <c r="EB9" i="27"/>
  <c r="EB10" i="27"/>
  <c r="AC10" i="27"/>
  <c r="DS19" i="37"/>
  <c r="T19" i="37"/>
  <c r="J27" i="48"/>
  <c r="DI27" i="48"/>
  <c r="DU12" i="36"/>
  <c r="V12" i="36"/>
  <c r="DP30" i="39"/>
  <c r="R7" i="39"/>
  <c r="DQ7" i="39"/>
  <c r="V29" i="33"/>
  <c r="W4" i="33"/>
  <c r="DV4" i="33"/>
  <c r="N6" i="43"/>
  <c r="DM6" i="43"/>
  <c r="T10" i="37"/>
  <c r="DS10" i="37"/>
  <c r="EB4" i="25"/>
  <c r="EB29" i="25" s="1"/>
  <c r="AC4" i="25"/>
  <c r="AB29" i="25"/>
  <c r="EA25" i="30"/>
  <c r="AB25" i="30"/>
  <c r="P17" i="42"/>
  <c r="DO17" i="42"/>
  <c r="DH10" i="48"/>
  <c r="I10" i="48"/>
  <c r="DW17" i="34"/>
  <c r="X17" i="34"/>
  <c r="M15" i="45"/>
  <c r="DL15" i="45"/>
  <c r="G16" i="50"/>
  <c r="AB7" i="28"/>
  <c r="EA7" i="28"/>
  <c r="DJ14" i="47"/>
  <c r="K14" i="47"/>
  <c r="K16" i="46"/>
  <c r="DJ16" i="46"/>
  <c r="AF19" i="24"/>
  <c r="EE19" i="24"/>
  <c r="EB23" i="28"/>
  <c r="AC23" i="28"/>
  <c r="DV30" i="33"/>
  <c r="DG26" i="50"/>
  <c r="H26" i="50"/>
  <c r="DZ24" i="31"/>
  <c r="AA24" i="31"/>
  <c r="DU18" i="35"/>
  <c r="DU30" i="35" s="1"/>
  <c r="V18" i="35"/>
  <c r="DT16" i="36"/>
  <c r="U16" i="36"/>
  <c r="P10" i="41"/>
  <c r="DO10" i="41"/>
  <c r="DJ30" i="45"/>
  <c r="AC17" i="28"/>
  <c r="EB17" i="28"/>
  <c r="DN30" i="41"/>
  <c r="AA22" i="30"/>
  <c r="DZ22" i="30"/>
  <c r="G6" i="50"/>
  <c r="G15" i="51"/>
  <c r="Y27" i="33"/>
  <c r="DX27" i="33"/>
  <c r="J8" i="48"/>
  <c r="DI8" i="48"/>
  <c r="P12" i="42"/>
  <c r="DO12" i="42"/>
  <c r="N24" i="44"/>
  <c r="DM24" i="44"/>
  <c r="X24" i="34"/>
  <c r="DW24" i="34"/>
  <c r="DW30" i="32"/>
  <c r="AF14" i="24"/>
  <c r="EE14" i="24"/>
  <c r="P14" i="41"/>
  <c r="DO14" i="41"/>
  <c r="DZ26" i="31"/>
  <c r="AA26" i="31"/>
  <c r="AH29" i="19"/>
  <c r="AI4" i="19"/>
  <c r="AD17" i="26"/>
  <c r="EC17" i="26"/>
  <c r="K28" i="47"/>
  <c r="DJ28" i="47"/>
  <c r="EE22" i="24"/>
  <c r="AF22" i="24"/>
  <c r="DW25" i="33"/>
  <c r="X25" i="33"/>
  <c r="Q6" i="41"/>
  <c r="DP6" i="41"/>
  <c r="DG11" i="51"/>
  <c r="G7" i="49"/>
  <c r="G29" i="49" s="1"/>
  <c r="F7" i="49"/>
  <c r="DP29" i="39"/>
  <c r="DZ30" i="30"/>
  <c r="G20" i="52"/>
  <c r="M20" i="45"/>
  <c r="DL20" i="45"/>
  <c r="EE12" i="25"/>
  <c r="AF12" i="25"/>
  <c r="DZ6" i="30"/>
  <c r="AA6" i="30"/>
  <c r="N16" i="42"/>
  <c r="DM16" i="42"/>
  <c r="DM30" i="42" s="1"/>
  <c r="M29" i="42"/>
  <c r="U26" i="37"/>
  <c r="DT26" i="37"/>
  <c r="J16" i="47"/>
  <c r="DI16" i="47"/>
  <c r="O12" i="43"/>
  <c r="DN12" i="43"/>
  <c r="DZ20" i="31"/>
  <c r="AA20" i="31"/>
  <c r="DL16" i="44"/>
  <c r="M16" i="44"/>
  <c r="DG20" i="49"/>
  <c r="H20" i="49"/>
  <c r="P20" i="41"/>
  <c r="DO20" i="41"/>
  <c r="P13" i="41"/>
  <c r="DO13" i="41"/>
  <c r="EA19" i="28"/>
  <c r="AB19" i="28"/>
  <c r="X4" i="31"/>
  <c r="DW4" i="31"/>
  <c r="DW29" i="31" s="1"/>
  <c r="W29" i="31"/>
  <c r="EE15" i="24"/>
  <c r="AF15" i="24"/>
  <c r="AE28" i="26"/>
  <c r="ED28" i="26"/>
  <c r="DK17" i="44"/>
  <c r="DK30" i="44" s="1"/>
  <c r="L17" i="44"/>
  <c r="DG23" i="50"/>
  <c r="H23" i="50"/>
  <c r="Y23" i="33"/>
  <c r="DX23" i="33"/>
  <c r="Z8" i="32"/>
  <c r="DY8" i="32"/>
  <c r="R25" i="39"/>
  <c r="DQ25" i="39"/>
  <c r="Z24" i="32"/>
  <c r="DY24" i="32"/>
  <c r="AF21" i="24"/>
  <c r="EE21" i="24"/>
  <c r="EE13" i="24"/>
  <c r="AF13" i="24"/>
  <c r="DY28" i="32"/>
  <c r="Z28" i="32"/>
  <c r="DP11" i="40"/>
  <c r="Q11" i="40"/>
  <c r="I23" i="49"/>
  <c r="DH23" i="49"/>
  <c r="L10" i="45"/>
  <c r="DK10" i="45"/>
  <c r="I7" i="48"/>
  <c r="DH7" i="48"/>
  <c r="DQ23" i="40"/>
  <c r="R23" i="40"/>
  <c r="R18" i="39"/>
  <c r="DQ18" i="39"/>
  <c r="DQ30" i="39" s="1"/>
  <c r="EC18" i="26"/>
  <c r="AD18" i="26"/>
  <c r="Q4" i="38"/>
  <c r="P29" i="38"/>
  <c r="DP4" i="38"/>
  <c r="DP29" i="38" s="1"/>
  <c r="DL17" i="43"/>
  <c r="DL30" i="43" s="1"/>
  <c r="M17" i="43"/>
  <c r="DJ17" i="46"/>
  <c r="K17" i="46"/>
  <c r="DW26" i="33"/>
  <c r="X26" i="33"/>
  <c r="AA17" i="31"/>
  <c r="DZ17" i="31"/>
  <c r="DJ15" i="47"/>
  <c r="K15" i="47"/>
  <c r="DK28" i="46"/>
  <c r="L28" i="46"/>
  <c r="I18" i="48"/>
  <c r="DH18" i="48"/>
  <c r="DH30" i="48" s="1"/>
  <c r="G26" i="51"/>
  <c r="S21" i="39"/>
  <c r="DR21" i="39"/>
  <c r="R20" i="40"/>
  <c r="DQ20" i="40"/>
  <c r="DW10" i="33"/>
  <c r="X10" i="33"/>
  <c r="DW16" i="33"/>
  <c r="X16" i="33"/>
  <c r="DJ26" i="47"/>
  <c r="K26" i="47"/>
  <c r="K19" i="47"/>
  <c r="DJ19" i="47"/>
  <c r="DS30" i="36"/>
  <c r="L25" i="45"/>
  <c r="DK25" i="45"/>
  <c r="R5" i="39"/>
  <c r="DQ5" i="39"/>
  <c r="L20" i="46"/>
  <c r="DK20" i="46"/>
  <c r="F12" i="52"/>
  <c r="DF12" i="52" s="1"/>
  <c r="G17" i="50"/>
  <c r="F6" i="52"/>
  <c r="G6" i="52" s="1"/>
  <c r="F5" i="50"/>
  <c r="DF5" i="50" s="1"/>
  <c r="DZ5" i="30"/>
  <c r="AA5" i="30"/>
  <c r="Y17" i="33"/>
  <c r="DX17" i="33"/>
  <c r="W6" i="34"/>
  <c r="DV6" i="34"/>
  <c r="Z29" i="27"/>
  <c r="AA4" i="27"/>
  <c r="DZ4" i="27"/>
  <c r="DZ29" i="27" s="1"/>
  <c r="ED16" i="25"/>
  <c r="ED30" i="25" s="1"/>
  <c r="AE16" i="25"/>
  <c r="J7" i="47"/>
  <c r="DI7" i="47"/>
  <c r="EC26" i="27"/>
  <c r="AD26" i="27"/>
  <c r="DO7" i="41"/>
  <c r="DO29" i="41" s="1"/>
  <c r="P7" i="41"/>
  <c r="H8" i="49"/>
  <c r="DG8" i="49"/>
  <c r="AF25" i="24"/>
  <c r="EE25" i="24"/>
  <c r="EE30" i="24" s="1"/>
  <c r="EE26" i="25"/>
  <c r="AF26" i="25"/>
  <c r="DW21" i="33"/>
  <c r="X21" i="33"/>
  <c r="V14" i="36"/>
  <c r="DU14" i="36"/>
  <c r="AA19" i="31"/>
  <c r="DZ19" i="31"/>
  <c r="DZ15" i="31"/>
  <c r="AA15" i="31"/>
  <c r="DP16" i="40"/>
  <c r="Q16" i="40"/>
  <c r="L5" i="44"/>
  <c r="L29" i="44" s="1"/>
  <c r="DK5" i="44"/>
  <c r="DT25" i="36"/>
  <c r="U25" i="36"/>
  <c r="DY25" i="31"/>
  <c r="DY30" i="31" s="1"/>
  <c r="Z25" i="31"/>
  <c r="EC14" i="27"/>
  <c r="AD14" i="27"/>
  <c r="AB8" i="30"/>
  <c r="EA8" i="30"/>
  <c r="DO24" i="42"/>
  <c r="P24" i="42"/>
  <c r="DK14" i="46"/>
  <c r="L14" i="46"/>
  <c r="AE19" i="26"/>
  <c r="ED19" i="26"/>
  <c r="DI30" i="46"/>
  <c r="DH5" i="48"/>
  <c r="I5" i="48"/>
  <c r="DW5" i="32"/>
  <c r="DW29" i="32" s="1"/>
  <c r="X5" i="32"/>
  <c r="W29" i="32"/>
  <c r="AC25" i="27"/>
  <c r="EB25" i="27"/>
  <c r="EB30" i="27" s="1"/>
  <c r="W24" i="35"/>
  <c r="DV24" i="35"/>
  <c r="DV5" i="33"/>
  <c r="W5" i="33"/>
  <c r="DK17" i="45"/>
  <c r="L17" i="45"/>
  <c r="P16" i="41"/>
  <c r="DO16" i="41"/>
  <c r="DV19" i="35"/>
  <c r="W19" i="35"/>
  <c r="DK29" i="44"/>
  <c r="G8" i="51"/>
  <c r="H8" i="51" s="1"/>
  <c r="DY29" i="30"/>
  <c r="G10" i="51"/>
  <c r="F25" i="52"/>
  <c r="F8" i="53"/>
  <c r="F28" i="53"/>
  <c r="DF28" i="53" s="1"/>
  <c r="L15" i="46"/>
  <c r="DK15" i="46"/>
  <c r="DW13" i="33"/>
  <c r="X13" i="33"/>
  <c r="S14" i="39"/>
  <c r="DR14" i="39"/>
  <c r="H28" i="50"/>
  <c r="DG28" i="50"/>
  <c r="X15" i="33"/>
  <c r="DW15" i="33"/>
  <c r="DM5" i="43"/>
  <c r="N5" i="43"/>
  <c r="W9" i="35"/>
  <c r="DV9" i="35"/>
  <c r="DH30" i="47"/>
  <c r="J22" i="47"/>
  <c r="DI22" i="47"/>
  <c r="W23" i="35"/>
  <c r="DV23" i="35"/>
  <c r="J14" i="48"/>
  <c r="DI14" i="48"/>
  <c r="DK4" i="43"/>
  <c r="DK29" i="43" s="1"/>
  <c r="K29" i="43"/>
  <c r="L4" i="43"/>
  <c r="DG25" i="49"/>
  <c r="H25" i="49"/>
  <c r="K22" i="46"/>
  <c r="DJ22" i="46"/>
  <c r="DU4" i="34"/>
  <c r="DU29" i="34" s="1"/>
  <c r="U29" i="34"/>
  <c r="V4" i="34"/>
  <c r="P11" i="42"/>
  <c r="DO11" i="42"/>
  <c r="DL23" i="45"/>
  <c r="M23" i="45"/>
  <c r="DH6" i="48"/>
  <c r="I6" i="48"/>
  <c r="S18" i="37"/>
  <c r="DR18" i="37"/>
  <c r="DR30" i="37" s="1"/>
  <c r="R29" i="37"/>
  <c r="W26" i="35"/>
  <c r="DV26" i="35"/>
  <c r="DG17" i="49"/>
  <c r="H17" i="49"/>
  <c r="DV14" i="35"/>
  <c r="W14" i="35"/>
  <c r="ED6" i="25"/>
  <c r="AE6" i="25"/>
  <c r="DI12" i="48"/>
  <c r="J12" i="48"/>
  <c r="AD29" i="23"/>
  <c r="ED4" i="23"/>
  <c r="ED29" i="23" s="1"/>
  <c r="AE4" i="23"/>
  <c r="Y16" i="32"/>
  <c r="DX16" i="32"/>
  <c r="DX30" i="32" s="1"/>
  <c r="H13" i="49"/>
  <c r="DG13" i="49"/>
  <c r="DR15" i="39"/>
  <c r="S15" i="39"/>
  <c r="AA7" i="30"/>
  <c r="DZ7" i="30"/>
  <c r="F26" i="52"/>
  <c r="DF26" i="52" s="1"/>
  <c r="J13" i="48"/>
  <c r="DI13" i="48"/>
  <c r="DO19" i="41"/>
  <c r="P19" i="41"/>
  <c r="X14" i="33"/>
  <c r="DW14" i="33"/>
  <c r="EA25" i="28"/>
  <c r="AB25" i="28"/>
  <c r="DJ8" i="47"/>
  <c r="K8" i="47"/>
  <c r="I24" i="49"/>
  <c r="DH24" i="49"/>
  <c r="R8" i="40"/>
  <c r="DQ8" i="40"/>
  <c r="X6" i="33"/>
  <c r="DW6" i="33"/>
  <c r="DJ25" i="46"/>
  <c r="K25" i="46"/>
  <c r="G25" i="50"/>
  <c r="G8" i="50"/>
  <c r="DN11" i="43"/>
  <c r="O11" i="43"/>
  <c r="Q25" i="40"/>
  <c r="DP25" i="40"/>
  <c r="DJ7" i="45"/>
  <c r="DJ29" i="45" s="1"/>
  <c r="J29" i="45"/>
  <c r="K7" i="45"/>
  <c r="AB11" i="30"/>
  <c r="EA11" i="30"/>
  <c r="K24" i="47"/>
  <c r="DJ24" i="47"/>
  <c r="DU27" i="36"/>
  <c r="V27" i="36"/>
  <c r="N25" i="43"/>
  <c r="DM25" i="43"/>
  <c r="L8" i="45"/>
  <c r="DK8" i="45"/>
  <c r="AA10" i="30"/>
  <c r="DZ10" i="30"/>
  <c r="DK18" i="45"/>
  <c r="L18" i="45"/>
  <c r="AD20" i="27"/>
  <c r="EC20" i="27"/>
  <c r="DO13" i="42"/>
  <c r="P13" i="42"/>
  <c r="AP29" i="60"/>
  <c r="AQ7" i="60"/>
  <c r="G18" i="49"/>
  <c r="G20" i="51"/>
  <c r="DV30" i="34"/>
  <c r="EG30" i="18"/>
  <c r="EG29" i="21"/>
  <c r="EG30" i="60"/>
  <c r="DS29" i="37"/>
  <c r="DF30" i="51"/>
  <c r="C12" i="53"/>
  <c r="D12" i="53" s="1"/>
  <c r="E12" i="53" s="1"/>
  <c r="F12" i="53" s="1"/>
  <c r="DF12" i="53" s="1"/>
  <c r="B12" i="54"/>
  <c r="C23" i="53"/>
  <c r="D23" i="53" s="1"/>
  <c r="E23" i="53" s="1"/>
  <c r="F23" i="53" s="1"/>
  <c r="B23" i="54"/>
  <c r="C28" i="53"/>
  <c r="D28" i="53" s="1"/>
  <c r="E28" i="53" s="1"/>
  <c r="B28" i="54"/>
  <c r="C4" i="51"/>
  <c r="B4" i="52"/>
  <c r="C11" i="53"/>
  <c r="D11" i="53" s="1"/>
  <c r="E11" i="53" s="1"/>
  <c r="F11" i="53" s="1"/>
  <c r="B11" i="54"/>
  <c r="B18" i="53"/>
  <c r="C18" i="52"/>
  <c r="D18" i="52" s="1"/>
  <c r="E18" i="52" s="1"/>
  <c r="B6" i="53"/>
  <c r="C6" i="52"/>
  <c r="D6" i="52" s="1"/>
  <c r="E6" i="52" s="1"/>
  <c r="C26" i="53"/>
  <c r="D26" i="53" s="1"/>
  <c r="E26" i="53" s="1"/>
  <c r="F26" i="53" s="1"/>
  <c r="B26" i="54"/>
  <c r="AI7" i="23"/>
  <c r="AJ11" i="23"/>
  <c r="O11" i="44"/>
  <c r="DN11" i="44"/>
  <c r="AO14" i="17"/>
  <c r="AK12" i="22"/>
  <c r="AL25" i="20"/>
  <c r="DT13" i="38"/>
  <c r="U13" i="38"/>
  <c r="AF5" i="26"/>
  <c r="EE5" i="26"/>
  <c r="AK8" i="22"/>
  <c r="AM26" i="18"/>
  <c r="H8" i="52"/>
  <c r="DT17" i="39"/>
  <c r="U17" i="39"/>
  <c r="AE11" i="61"/>
  <c r="DV6" i="37"/>
  <c r="W6" i="37"/>
  <c r="AL12" i="21"/>
  <c r="DW24" i="36"/>
  <c r="X24" i="36"/>
  <c r="N6" i="45"/>
  <c r="DM6" i="45"/>
  <c r="AC13" i="31"/>
  <c r="EB13" i="31"/>
  <c r="U19" i="39"/>
  <c r="DT19" i="39"/>
  <c r="AK15" i="22"/>
  <c r="DH24" i="51"/>
  <c r="I24" i="51"/>
  <c r="AU28" i="60"/>
  <c r="DI27" i="50"/>
  <c r="J27" i="50"/>
  <c r="AL11" i="21"/>
  <c r="AE7" i="61"/>
  <c r="DU15" i="37"/>
  <c r="V15" i="37"/>
  <c r="AI12" i="24"/>
  <c r="P14" i="44"/>
  <c r="DO14" i="44"/>
  <c r="O13" i="45"/>
  <c r="DN13" i="45"/>
  <c r="DL18" i="46"/>
  <c r="M18" i="46"/>
  <c r="V21" i="37"/>
  <c r="DU21" i="37"/>
  <c r="DR7" i="40"/>
  <c r="S7" i="40"/>
  <c r="S18" i="40"/>
  <c r="DR18" i="40"/>
  <c r="AC18" i="28"/>
  <c r="EB18" i="28"/>
  <c r="DK19" i="48"/>
  <c r="L19" i="48"/>
  <c r="AA24" i="33"/>
  <c r="DZ24" i="33"/>
  <c r="AJ19" i="23"/>
  <c r="EC26" i="30"/>
  <c r="AD26" i="30"/>
  <c r="DH11" i="51"/>
  <c r="I11" i="51"/>
  <c r="AK19" i="22"/>
  <c r="AD21" i="28"/>
  <c r="EC21" i="28"/>
  <c r="DG7" i="49"/>
  <c r="DN22" i="44"/>
  <c r="O22" i="44"/>
  <c r="AI9" i="24"/>
  <c r="AU23" i="60"/>
  <c r="DT19" i="38"/>
  <c r="U19" i="38"/>
  <c r="DU24" i="38"/>
  <c r="V24" i="38"/>
  <c r="AJ22" i="22"/>
  <c r="O26" i="45"/>
  <c r="DN26" i="45"/>
  <c r="Q24" i="43"/>
  <c r="DP24" i="43"/>
  <c r="EA10" i="31"/>
  <c r="AB10" i="31"/>
  <c r="DG8" i="51"/>
  <c r="DI16" i="49"/>
  <c r="J16" i="49"/>
  <c r="AA28" i="33"/>
  <c r="DZ28" i="33"/>
  <c r="Q19" i="43"/>
  <c r="DP19" i="43"/>
  <c r="AI8" i="24"/>
  <c r="AD14" i="28"/>
  <c r="EC14" i="28"/>
  <c r="V22" i="37"/>
  <c r="DU22" i="37"/>
  <c r="EC10" i="28"/>
  <c r="AD10" i="28"/>
  <c r="CH24" i="59"/>
  <c r="CH24" i="58"/>
  <c r="CH24" i="57"/>
  <c r="CH24" i="56"/>
  <c r="CH24" i="55"/>
  <c r="CH24" i="54"/>
  <c r="CH24" i="53"/>
  <c r="CH24" i="51"/>
  <c r="CH24" i="52"/>
  <c r="CH24" i="50"/>
  <c r="CH24" i="49"/>
  <c r="CH24" i="47"/>
  <c r="CH24" i="48"/>
  <c r="CH24" i="46"/>
  <c r="CH24" i="44"/>
  <c r="CH24" i="45"/>
  <c r="CH24" i="42"/>
  <c r="CH24" i="41"/>
  <c r="CH24" i="43"/>
  <c r="CH24" i="40"/>
  <c r="CH24" i="39"/>
  <c r="CH24" i="36"/>
  <c r="CH24" i="38"/>
  <c r="CH24" i="37"/>
  <c r="CH24" i="35"/>
  <c r="CH24" i="33"/>
  <c r="CH24" i="34"/>
  <c r="CH24" i="24"/>
  <c r="EH24" i="24" s="1"/>
  <c r="CH24" i="31"/>
  <c r="CH24" i="28"/>
  <c r="CH24" i="30"/>
  <c r="CH24" i="27"/>
  <c r="CH24" i="25"/>
  <c r="CH24" i="32"/>
  <c r="CH24" i="26"/>
  <c r="CH24" i="23"/>
  <c r="EH24" i="23" s="1"/>
  <c r="CH24" i="22"/>
  <c r="EH24" i="22" s="1"/>
  <c r="CH24" i="21"/>
  <c r="EH24" i="21" s="1"/>
  <c r="CH24" i="20"/>
  <c r="EH24" i="20" s="1"/>
  <c r="CH24" i="19"/>
  <c r="EH24" i="19" s="1"/>
  <c r="CH24" i="17"/>
  <c r="EH24" i="17" s="1"/>
  <c r="CH24" i="18"/>
  <c r="EH24" i="18" s="1"/>
  <c r="CH24" i="60"/>
  <c r="EH24" i="60" s="1"/>
  <c r="AE27" i="61"/>
  <c r="AM18" i="18"/>
  <c r="AM11" i="20"/>
  <c r="ED22" i="27"/>
  <c r="AE22" i="27"/>
  <c r="V28" i="38"/>
  <c r="DU28" i="38"/>
  <c r="AT22" i="60"/>
  <c r="AK14" i="21"/>
  <c r="AU26" i="60"/>
  <c r="I21" i="51"/>
  <c r="DH21" i="51"/>
  <c r="CI15" i="59"/>
  <c r="CI15" i="58"/>
  <c r="CI15" i="57"/>
  <c r="CI15" i="56"/>
  <c r="CI15" i="55"/>
  <c r="CI15" i="54"/>
  <c r="CI15" i="52"/>
  <c r="CI15" i="53"/>
  <c r="CI15" i="50"/>
  <c r="CI15" i="51"/>
  <c r="CI15" i="49"/>
  <c r="CI15" i="48"/>
  <c r="CI15" i="47"/>
  <c r="CI15" i="46"/>
  <c r="CI15" i="44"/>
  <c r="CI15" i="45"/>
  <c r="CI15" i="43"/>
  <c r="CI15" i="42"/>
  <c r="CI15" i="41"/>
  <c r="CI15" i="40"/>
  <c r="CI15" i="37"/>
  <c r="CI15" i="39"/>
  <c r="CI15" i="36"/>
  <c r="CI15" i="38"/>
  <c r="CI15" i="34"/>
  <c r="CI15" i="32"/>
  <c r="CI15" i="35"/>
  <c r="CI15" i="33"/>
  <c r="CI15" i="25"/>
  <c r="CI15" i="24"/>
  <c r="CI15" i="31"/>
  <c r="CI15" i="30"/>
  <c r="CI15" i="28"/>
  <c r="CI15" i="26"/>
  <c r="CI15" i="27"/>
  <c r="CI15" i="18"/>
  <c r="EI15" i="18" s="1"/>
  <c r="CI15" i="21"/>
  <c r="EI15" i="21" s="1"/>
  <c r="CI15" i="20"/>
  <c r="EI15" i="20" s="1"/>
  <c r="CI15" i="23"/>
  <c r="EI15" i="23" s="1"/>
  <c r="CI15" i="19"/>
  <c r="EI15" i="19" s="1"/>
  <c r="CI15" i="22"/>
  <c r="EI15" i="22" s="1"/>
  <c r="CI15" i="17"/>
  <c r="EI15" i="17" s="1"/>
  <c r="CI15" i="60"/>
  <c r="EI15" i="60" s="1"/>
  <c r="DP14" i="42"/>
  <c r="Q14" i="42"/>
  <c r="DK9" i="48"/>
  <c r="L9" i="48"/>
  <c r="AM15" i="19"/>
  <c r="CH8" i="59"/>
  <c r="CH8" i="58"/>
  <c r="CH8" i="57"/>
  <c r="CH8" i="56"/>
  <c r="CH8" i="55"/>
  <c r="CH8" i="54"/>
  <c r="CH8" i="53"/>
  <c r="CH8" i="52"/>
  <c r="CH8" i="50"/>
  <c r="CH8" i="51"/>
  <c r="CH8" i="49"/>
  <c r="CH8" i="48"/>
  <c r="CH8" i="45"/>
  <c r="CH8" i="44"/>
  <c r="CH8" i="47"/>
  <c r="CH8" i="46"/>
  <c r="CH8" i="42"/>
  <c r="CH8" i="41"/>
  <c r="CH8" i="40"/>
  <c r="CH8" i="43"/>
  <c r="CH8" i="39"/>
  <c r="CH8" i="38"/>
  <c r="CH8" i="37"/>
  <c r="CH8" i="36"/>
  <c r="CH8" i="33"/>
  <c r="CH8" i="35"/>
  <c r="CH8" i="34"/>
  <c r="CH8" i="31"/>
  <c r="CH8" i="30"/>
  <c r="CH8" i="28"/>
  <c r="CH8" i="32"/>
  <c r="CH8" i="25"/>
  <c r="CH8" i="24"/>
  <c r="EH8" i="24" s="1"/>
  <c r="CH8" i="27"/>
  <c r="CH8" i="26"/>
  <c r="CH8" i="18"/>
  <c r="EH8" i="18" s="1"/>
  <c r="CH8" i="20"/>
  <c r="EH8" i="20" s="1"/>
  <c r="CH8" i="19"/>
  <c r="EH8" i="19" s="1"/>
  <c r="CH8" i="23"/>
  <c r="EH8" i="23" s="1"/>
  <c r="CH8" i="21"/>
  <c r="EH8" i="21" s="1"/>
  <c r="CH8" i="17"/>
  <c r="EH8" i="17" s="1"/>
  <c r="CH8" i="22"/>
  <c r="EH8" i="22" s="1"/>
  <c r="CH8" i="60"/>
  <c r="EH8" i="60" s="1"/>
  <c r="AL21" i="21"/>
  <c r="X28" i="36"/>
  <c r="DW28" i="36"/>
  <c r="O19" i="45"/>
  <c r="DN19" i="45"/>
  <c r="X8" i="36"/>
  <c r="DW8" i="36"/>
  <c r="AM19" i="19"/>
  <c r="AI29" i="20"/>
  <c r="AJ4" i="20"/>
  <c r="DZ18" i="32"/>
  <c r="AA18" i="32"/>
  <c r="DN25" i="44"/>
  <c r="O25" i="44"/>
  <c r="AC14" i="30"/>
  <c r="EB14" i="30"/>
  <c r="AL28" i="21"/>
  <c r="AE13" i="61"/>
  <c r="I20" i="50"/>
  <c r="DH20" i="50"/>
  <c r="AE9" i="61"/>
  <c r="AB15" i="32"/>
  <c r="EA15" i="32"/>
  <c r="AJ5" i="22"/>
  <c r="Q27" i="43"/>
  <c r="DP27" i="43"/>
  <c r="AN7" i="18"/>
  <c r="O10" i="44"/>
  <c r="DN10" i="44"/>
  <c r="Q4" i="40"/>
  <c r="P29" i="40"/>
  <c r="DP4" i="40"/>
  <c r="DP29" i="40" s="1"/>
  <c r="P22" i="43"/>
  <c r="DO22" i="43"/>
  <c r="DW23" i="36"/>
  <c r="X23" i="36"/>
  <c r="AZ5" i="60"/>
  <c r="DT10" i="38"/>
  <c r="U10" i="38"/>
  <c r="AC9" i="31"/>
  <c r="EB9" i="31"/>
  <c r="W22" i="36"/>
  <c r="DV22" i="36"/>
  <c r="DH15" i="50"/>
  <c r="I15" i="50"/>
  <c r="AE26" i="61"/>
  <c r="AM5" i="17"/>
  <c r="EA18" i="30"/>
  <c r="AB18" i="30"/>
  <c r="AN9" i="19"/>
  <c r="AC27" i="31"/>
  <c r="EB27" i="31"/>
  <c r="AF13" i="27"/>
  <c r="EE13" i="27"/>
  <c r="V26" i="38"/>
  <c r="DU26" i="38"/>
  <c r="AM13" i="18"/>
  <c r="AK28" i="22"/>
  <c r="EG29" i="19"/>
  <c r="DO10" i="43"/>
  <c r="P10" i="43"/>
  <c r="DH19" i="50"/>
  <c r="I19" i="50"/>
  <c r="R22" i="41"/>
  <c r="DQ22" i="41"/>
  <c r="AE5" i="27"/>
  <c r="ED5" i="27"/>
  <c r="AN25" i="18"/>
  <c r="DV8" i="37"/>
  <c r="W8" i="37"/>
  <c r="DG15" i="52"/>
  <c r="H15" i="52"/>
  <c r="AJ10" i="22"/>
  <c r="AF19" i="61"/>
  <c r="X9" i="36"/>
  <c r="DW9" i="36"/>
  <c r="DT21" i="38"/>
  <c r="U21" i="38"/>
  <c r="EA11" i="32"/>
  <c r="AB11" i="32"/>
  <c r="R26" i="41"/>
  <c r="DQ26" i="41"/>
  <c r="ED11" i="28"/>
  <c r="AE11" i="28"/>
  <c r="Q28" i="42"/>
  <c r="DP28" i="42"/>
  <c r="DT14" i="38"/>
  <c r="U14" i="38"/>
  <c r="AN28" i="19"/>
  <c r="AK7" i="21"/>
  <c r="EA28" i="31"/>
  <c r="AB28" i="31"/>
  <c r="H10" i="51"/>
  <c r="DG10" i="51"/>
  <c r="K27" i="49"/>
  <c r="DJ27" i="49"/>
  <c r="AL7" i="20"/>
  <c r="C29" i="50"/>
  <c r="P12" i="44"/>
  <c r="DO12" i="44"/>
  <c r="M12" i="47"/>
  <c r="DL12" i="47"/>
  <c r="P26" i="44"/>
  <c r="DO26" i="44"/>
  <c r="AU27" i="60"/>
  <c r="CH12" i="59"/>
  <c r="CH12" i="58"/>
  <c r="CH12" i="57"/>
  <c r="CH12" i="56"/>
  <c r="CH12" i="54"/>
  <c r="CH12" i="55"/>
  <c r="CH12" i="53"/>
  <c r="CH12" i="52"/>
  <c r="CH12" i="50"/>
  <c r="CH12" i="51"/>
  <c r="CH12" i="48"/>
  <c r="CH12" i="49"/>
  <c r="CH12" i="45"/>
  <c r="CH12" i="44"/>
  <c r="CH12" i="47"/>
  <c r="CH12" i="46"/>
  <c r="CH12" i="43"/>
  <c r="CH12" i="42"/>
  <c r="CH12" i="41"/>
  <c r="CH12" i="40"/>
  <c r="CH12" i="39"/>
  <c r="CH12" i="38"/>
  <c r="CH12" i="37"/>
  <c r="CH12" i="36"/>
  <c r="CH12" i="33"/>
  <c r="CH12" i="34"/>
  <c r="CH12" i="32"/>
  <c r="CH12" i="35"/>
  <c r="CH12" i="31"/>
  <c r="CH12" i="30"/>
  <c r="CH12" i="26"/>
  <c r="CH12" i="25"/>
  <c r="CH12" i="24"/>
  <c r="EH12" i="24" s="1"/>
  <c r="CH12" i="27"/>
  <c r="CH12" i="28"/>
  <c r="CH12" i="23"/>
  <c r="EH12" i="23" s="1"/>
  <c r="CH12" i="18"/>
  <c r="EH12" i="18" s="1"/>
  <c r="CH12" i="22"/>
  <c r="EH12" i="22" s="1"/>
  <c r="CH12" i="19"/>
  <c r="EH12" i="19" s="1"/>
  <c r="CH12" i="21"/>
  <c r="EH12" i="21" s="1"/>
  <c r="CH12" i="17"/>
  <c r="EH12" i="17" s="1"/>
  <c r="CH12" i="20"/>
  <c r="EH12" i="20" s="1"/>
  <c r="CH12" i="60"/>
  <c r="EH12" i="60" s="1"/>
  <c r="EG29" i="17"/>
  <c r="AL5" i="19"/>
  <c r="R27" i="42"/>
  <c r="DQ27" i="42"/>
  <c r="AI5" i="23"/>
  <c r="EE15" i="27"/>
  <c r="AF15" i="27"/>
  <c r="M13" i="47"/>
  <c r="DL13" i="47"/>
  <c r="AH11" i="25"/>
  <c r="EG11" i="25"/>
  <c r="AL23" i="21"/>
  <c r="V5" i="36"/>
  <c r="DU5" i="36"/>
  <c r="AI4" i="21"/>
  <c r="AH29" i="21"/>
  <c r="AK21" i="22"/>
  <c r="AE28" i="61"/>
  <c r="AM17" i="18"/>
  <c r="K28" i="49"/>
  <c r="DJ28" i="49"/>
  <c r="W6" i="36"/>
  <c r="DV6" i="36"/>
  <c r="AN21" i="17"/>
  <c r="AE16" i="61"/>
  <c r="AN24" i="19"/>
  <c r="EB8" i="31"/>
  <c r="AC8" i="31"/>
  <c r="DQ8" i="42"/>
  <c r="R8" i="42"/>
  <c r="AL13" i="20"/>
  <c r="AO12" i="17"/>
  <c r="AK20" i="22"/>
  <c r="DY8" i="34"/>
  <c r="Z8" i="34"/>
  <c r="ED16" i="27"/>
  <c r="AE16" i="27"/>
  <c r="AN10" i="17"/>
  <c r="DV12" i="37"/>
  <c r="W12" i="37"/>
  <c r="AM6" i="19"/>
  <c r="AL22" i="20"/>
  <c r="EA27" i="32"/>
  <c r="AB27" i="32"/>
  <c r="DY22" i="33"/>
  <c r="Z22" i="33"/>
  <c r="AE25" i="61"/>
  <c r="Q18" i="41"/>
  <c r="DP18" i="41"/>
  <c r="X7" i="35"/>
  <c r="DW7" i="35"/>
  <c r="AM27" i="20"/>
  <c r="AM10" i="18"/>
  <c r="AU24" i="60"/>
  <c r="AJ6" i="22"/>
  <c r="AM12" i="20"/>
  <c r="DS17" i="40"/>
  <c r="T17" i="40"/>
  <c r="DX21" i="34"/>
  <c r="Y21" i="34"/>
  <c r="EB13" i="30"/>
  <c r="AC13" i="30"/>
  <c r="EC9" i="28"/>
  <c r="AD9" i="28"/>
  <c r="DL9" i="46"/>
  <c r="M9" i="46"/>
  <c r="AF15" i="61"/>
  <c r="EG10" i="24"/>
  <c r="AH10" i="24"/>
  <c r="DH21" i="50"/>
  <c r="I21" i="50"/>
  <c r="AJ13" i="23"/>
  <c r="I19" i="51"/>
  <c r="DH19" i="51"/>
  <c r="B7" i="53"/>
  <c r="C7" i="52"/>
  <c r="D7" i="52" s="1"/>
  <c r="E7" i="52" s="1"/>
  <c r="C9" i="53"/>
  <c r="D9" i="53" s="1"/>
  <c r="E9" i="53" s="1"/>
  <c r="F9" i="53" s="1"/>
  <c r="DF9" i="53" s="1"/>
  <c r="B9" i="54"/>
  <c r="C16" i="53"/>
  <c r="B16" i="54"/>
  <c r="C27" i="53"/>
  <c r="D27" i="53" s="1"/>
  <c r="E27" i="53" s="1"/>
  <c r="F27" i="53" s="1"/>
  <c r="B27" i="54"/>
  <c r="DI10" i="49"/>
  <c r="J10" i="49"/>
  <c r="DG28" i="52"/>
  <c r="H28" i="52"/>
  <c r="DT24" i="39"/>
  <c r="U24" i="39"/>
  <c r="AM11" i="18"/>
  <c r="M6" i="46"/>
  <c r="DL6" i="46"/>
  <c r="DW25" i="35"/>
  <c r="X25" i="35"/>
  <c r="AI17" i="24"/>
  <c r="AM15" i="18"/>
  <c r="AB21" i="32"/>
  <c r="EA21" i="32"/>
  <c r="AM28" i="20"/>
  <c r="AE6" i="61"/>
  <c r="AJ9" i="23"/>
  <c r="AK13" i="22"/>
  <c r="H14" i="52"/>
  <c r="DG14" i="52"/>
  <c r="N26" i="46"/>
  <c r="DM26" i="46"/>
  <c r="X15" i="36"/>
  <c r="DW15" i="36"/>
  <c r="DX21" i="35"/>
  <c r="Y21" i="35"/>
  <c r="P8" i="43"/>
  <c r="DO8" i="43"/>
  <c r="O14" i="45"/>
  <c r="DN14" i="45"/>
  <c r="V13" i="37"/>
  <c r="DU13" i="37"/>
  <c r="AN19" i="17"/>
  <c r="EG30" i="21"/>
  <c r="EG30" i="17"/>
  <c r="H6" i="51"/>
  <c r="H17" i="51"/>
  <c r="DG17" i="51"/>
  <c r="AF10" i="26"/>
  <c r="EE10" i="26"/>
  <c r="DO13" i="44"/>
  <c r="P13" i="44"/>
  <c r="I13" i="51"/>
  <c r="DH13" i="51"/>
  <c r="AD22" i="28"/>
  <c r="EC22" i="28"/>
  <c r="H4" i="49"/>
  <c r="DG4" i="49"/>
  <c r="AM22" i="18"/>
  <c r="DR5" i="40"/>
  <c r="S5" i="40"/>
  <c r="DO20" i="44"/>
  <c r="P20" i="44"/>
  <c r="DK18" i="47"/>
  <c r="L18" i="47"/>
  <c r="AN22" i="17"/>
  <c r="M4" i="44"/>
  <c r="DL4" i="44"/>
  <c r="V27" i="38"/>
  <c r="DU27" i="38"/>
  <c r="AF11" i="26"/>
  <c r="EE11" i="26"/>
  <c r="Z26" i="34"/>
  <c r="DY26" i="34"/>
  <c r="AU14" i="60"/>
  <c r="AK17" i="22"/>
  <c r="AJ9" i="22"/>
  <c r="AU19" i="60"/>
  <c r="Z6" i="32"/>
  <c r="DY6" i="32"/>
  <c r="AL15" i="20"/>
  <c r="AC12" i="31"/>
  <c r="EB12" i="31"/>
  <c r="K26" i="48"/>
  <c r="DJ26" i="48"/>
  <c r="X16" i="34"/>
  <c r="DW16" i="34"/>
  <c r="Y8" i="35"/>
  <c r="DX8" i="35"/>
  <c r="U5" i="38"/>
  <c r="DT5" i="38"/>
  <c r="Q13" i="43"/>
  <c r="DP13" i="43"/>
  <c r="N23" i="46"/>
  <c r="DM23" i="46"/>
  <c r="AG9" i="26"/>
  <c r="EF9" i="26"/>
  <c r="AM8" i="18"/>
  <c r="R11" i="41"/>
  <c r="DQ11" i="41"/>
  <c r="AH26" i="24"/>
  <c r="EG26" i="24"/>
  <c r="AT10" i="60"/>
  <c r="EF5" i="25"/>
  <c r="AG5" i="25"/>
  <c r="AI24" i="24"/>
  <c r="AJ14" i="23"/>
  <c r="M20" i="47"/>
  <c r="DL20" i="47"/>
  <c r="I10" i="50"/>
  <c r="DH10" i="50"/>
  <c r="DM27" i="46"/>
  <c r="N27" i="46"/>
  <c r="AJ23" i="23"/>
  <c r="DU9" i="38"/>
  <c r="V9" i="38"/>
  <c r="DP9" i="42"/>
  <c r="Q9" i="42"/>
  <c r="AJ15" i="23"/>
  <c r="AJ17" i="23"/>
  <c r="AM6" i="17"/>
  <c r="AF12" i="27"/>
  <c r="EE12" i="27"/>
  <c r="AE8" i="61"/>
  <c r="U12" i="39"/>
  <c r="DT12" i="39"/>
  <c r="J29" i="46"/>
  <c r="K4" i="46"/>
  <c r="DJ4" i="46"/>
  <c r="DJ29" i="46" s="1"/>
  <c r="AJ20" i="23"/>
  <c r="AM24" i="20"/>
  <c r="AL14" i="20"/>
  <c r="EF25" i="25"/>
  <c r="AG25" i="25"/>
  <c r="Y13" i="35"/>
  <c r="DX13" i="35"/>
  <c r="CH5" i="59"/>
  <c r="CH5" i="58"/>
  <c r="CH5" i="57"/>
  <c r="CH5" i="56"/>
  <c r="CH5" i="55"/>
  <c r="CH5" i="54"/>
  <c r="CH5" i="52"/>
  <c r="CH5" i="53"/>
  <c r="CH5" i="50"/>
  <c r="CH5" i="51"/>
  <c r="CH5" i="49"/>
  <c r="CH5" i="48"/>
  <c r="CH5" i="47"/>
  <c r="CH5" i="46"/>
  <c r="CH5" i="45"/>
  <c r="CH5" i="44"/>
  <c r="CH5" i="41"/>
  <c r="CH5" i="40"/>
  <c r="CH5" i="42"/>
  <c r="CH5" i="43"/>
  <c r="CH5" i="38"/>
  <c r="CH5" i="39"/>
  <c r="CH5" i="37"/>
  <c r="CH5" i="35"/>
  <c r="CH5" i="33"/>
  <c r="CH5" i="36"/>
  <c r="CH5" i="34"/>
  <c r="CH5" i="31"/>
  <c r="CH5" i="26"/>
  <c r="CH5" i="28"/>
  <c r="CH5" i="32"/>
  <c r="CH5" i="27"/>
  <c r="CH5" i="24"/>
  <c r="CH5" i="30"/>
  <c r="CH5" i="25"/>
  <c r="CH5" i="23"/>
  <c r="EH5" i="23" s="1"/>
  <c r="CH5" i="21"/>
  <c r="EH5" i="21" s="1"/>
  <c r="CH5" i="20"/>
  <c r="EH5" i="20" s="1"/>
  <c r="CH5" i="19"/>
  <c r="EH5" i="19" s="1"/>
  <c r="CH5" i="17"/>
  <c r="EH5" i="17" s="1"/>
  <c r="CH5" i="22"/>
  <c r="EH5" i="22" s="1"/>
  <c r="CH5" i="18"/>
  <c r="EH5" i="18" s="1"/>
  <c r="CH5" i="60"/>
  <c r="EH5" i="60" s="1"/>
  <c r="AN13" i="17"/>
  <c r="DZ10" i="32"/>
  <c r="AA10" i="32"/>
  <c r="CH9" i="59"/>
  <c r="CH9" i="58"/>
  <c r="CH9" i="57"/>
  <c r="CH9" i="56"/>
  <c r="CH9" i="55"/>
  <c r="CH9" i="54"/>
  <c r="CH9" i="52"/>
  <c r="CH9" i="53"/>
  <c r="CH9" i="50"/>
  <c r="CH9" i="51"/>
  <c r="CH9" i="48"/>
  <c r="CH9" i="49"/>
  <c r="CH9" i="46"/>
  <c r="CH9" i="45"/>
  <c r="CH9" i="44"/>
  <c r="CH9" i="47"/>
  <c r="CH9" i="41"/>
  <c r="CH9" i="40"/>
  <c r="CH9" i="43"/>
  <c r="CH9" i="42"/>
  <c r="CH9" i="37"/>
  <c r="CH9" i="36"/>
  <c r="CH9" i="39"/>
  <c r="CH9" i="38"/>
  <c r="CH9" i="34"/>
  <c r="CH9" i="33"/>
  <c r="CH9" i="32"/>
  <c r="CH9" i="35"/>
  <c r="CH9" i="31"/>
  <c r="CH9" i="24"/>
  <c r="EH9" i="24" s="1"/>
  <c r="CH9" i="27"/>
  <c r="CH9" i="26"/>
  <c r="CH9" i="25"/>
  <c r="CH9" i="30"/>
  <c r="CH9" i="28"/>
  <c r="CH9" i="23"/>
  <c r="EH9" i="23" s="1"/>
  <c r="CH9" i="21"/>
  <c r="EH9" i="21" s="1"/>
  <c r="CH9" i="22"/>
  <c r="EH9" i="22" s="1"/>
  <c r="CH9" i="17"/>
  <c r="EH9" i="17" s="1"/>
  <c r="CH9" i="20"/>
  <c r="EH9" i="20" s="1"/>
  <c r="CH9" i="19"/>
  <c r="EH9" i="19" s="1"/>
  <c r="CH9" i="18"/>
  <c r="EH9" i="18" s="1"/>
  <c r="CH9" i="60"/>
  <c r="EH9" i="60" s="1"/>
  <c r="AM21" i="19"/>
  <c r="AJ8" i="23"/>
  <c r="AB22" i="31"/>
  <c r="EA22" i="31"/>
  <c r="S28" i="41"/>
  <c r="DR28" i="41"/>
  <c r="AA9" i="33"/>
  <c r="DZ9" i="33"/>
  <c r="DV16" i="35"/>
  <c r="W16" i="35"/>
  <c r="AH7" i="24"/>
  <c r="EG7" i="24"/>
  <c r="AI11" i="24"/>
  <c r="V12" i="38"/>
  <c r="DU12" i="38"/>
  <c r="DJ25" i="48"/>
  <c r="K25" i="48"/>
  <c r="AL26" i="21"/>
  <c r="AD24" i="30"/>
  <c r="EC24" i="30"/>
  <c r="AI22" i="23"/>
  <c r="AH23" i="25"/>
  <c r="EG23" i="25"/>
  <c r="J19" i="49"/>
  <c r="DI19" i="49"/>
  <c r="L5" i="46"/>
  <c r="DK5" i="46"/>
  <c r="AB13" i="32"/>
  <c r="EA13" i="32"/>
  <c r="X6" i="35"/>
  <c r="DW6" i="35"/>
  <c r="DG18" i="51"/>
  <c r="H18" i="51"/>
  <c r="H22" i="51"/>
  <c r="DG22" i="51"/>
  <c r="P4" i="42"/>
  <c r="DO4" i="42"/>
  <c r="DV7" i="36"/>
  <c r="W7" i="36"/>
  <c r="AT25" i="60"/>
  <c r="I14" i="50"/>
  <c r="DH14" i="50"/>
  <c r="CH21" i="59"/>
  <c r="CH21" i="58"/>
  <c r="CH21" i="57"/>
  <c r="CH21" i="56"/>
  <c r="CH21" i="55"/>
  <c r="CH21" i="54"/>
  <c r="CH21" i="53"/>
  <c r="CH21" i="52"/>
  <c r="CH21" i="50"/>
  <c r="CH21" i="51"/>
  <c r="CH21" i="49"/>
  <c r="CH21" i="48"/>
  <c r="CH21" i="45"/>
  <c r="CH21" i="47"/>
  <c r="CH21" i="46"/>
  <c r="CH21" i="44"/>
  <c r="CH21" i="41"/>
  <c r="CH21" i="42"/>
  <c r="CH21" i="40"/>
  <c r="CH21" i="43"/>
  <c r="CH21" i="39"/>
  <c r="CH21" i="36"/>
  <c r="CH21" i="38"/>
  <c r="CH21" i="37"/>
  <c r="CH21" i="34"/>
  <c r="CH21" i="35"/>
  <c r="CH21" i="33"/>
  <c r="CH21" i="32"/>
  <c r="CH21" i="31"/>
  <c r="CH21" i="27"/>
  <c r="CH21" i="25"/>
  <c r="CH21" i="30"/>
  <c r="CH21" i="28"/>
  <c r="CH21" i="26"/>
  <c r="CH21" i="24"/>
  <c r="CH21" i="23"/>
  <c r="EH21" i="23" s="1"/>
  <c r="CH21" i="22"/>
  <c r="EH21" i="22" s="1"/>
  <c r="CH21" i="19"/>
  <c r="EH21" i="19" s="1"/>
  <c r="CH21" i="21"/>
  <c r="EH21" i="21" s="1"/>
  <c r="CH21" i="20"/>
  <c r="EH21" i="20" s="1"/>
  <c r="CH21" i="17"/>
  <c r="EH21" i="17" s="1"/>
  <c r="CH21" i="18"/>
  <c r="EH21" i="18" s="1"/>
  <c r="CH21" i="60"/>
  <c r="EH21" i="60" s="1"/>
  <c r="AK6" i="21"/>
  <c r="EG29" i="20"/>
  <c r="CH22" i="59"/>
  <c r="CH22" i="58"/>
  <c r="CH22" i="57"/>
  <c r="CH22" i="56"/>
  <c r="CH22" i="55"/>
  <c r="CH22" i="54"/>
  <c r="CH22" i="53"/>
  <c r="CH22" i="51"/>
  <c r="CH22" i="52"/>
  <c r="CH22" i="49"/>
  <c r="CH22" i="50"/>
  <c r="CH22" i="48"/>
  <c r="CH22" i="44"/>
  <c r="CH22" i="47"/>
  <c r="CH22" i="45"/>
  <c r="CH22" i="46"/>
  <c r="CH22" i="42"/>
  <c r="CH22" i="40"/>
  <c r="CH22" i="43"/>
  <c r="CH22" i="41"/>
  <c r="CH22" i="36"/>
  <c r="CH22" i="38"/>
  <c r="CH22" i="37"/>
  <c r="CH22" i="39"/>
  <c r="CH22" i="34"/>
  <c r="CH22" i="33"/>
  <c r="CH22" i="35"/>
  <c r="CH22" i="32"/>
  <c r="CH22" i="30"/>
  <c r="CH22" i="28"/>
  <c r="CH22" i="27"/>
  <c r="CH22" i="25"/>
  <c r="CH22" i="23"/>
  <c r="EH22" i="23" s="1"/>
  <c r="CH22" i="31"/>
  <c r="CH22" i="26"/>
  <c r="CH22" i="24"/>
  <c r="CH22" i="17"/>
  <c r="EH22" i="17" s="1"/>
  <c r="CH22" i="21"/>
  <c r="EH22" i="21" s="1"/>
  <c r="CH22" i="20"/>
  <c r="EH22" i="20" s="1"/>
  <c r="CH22" i="19"/>
  <c r="EH22" i="19" s="1"/>
  <c r="CH22" i="18"/>
  <c r="EH22" i="18" s="1"/>
  <c r="CH22" i="22"/>
  <c r="EH22" i="22" s="1"/>
  <c r="CH22" i="60"/>
  <c r="EH22" i="60" s="1"/>
  <c r="AD12" i="30"/>
  <c r="EC12" i="30"/>
  <c r="P19" i="44"/>
  <c r="DO19" i="44"/>
  <c r="AK25" i="21"/>
  <c r="AM17" i="20"/>
  <c r="DM13" i="46"/>
  <c r="N13" i="46"/>
  <c r="AI23" i="24"/>
  <c r="AF6" i="26"/>
  <c r="EE6" i="26"/>
  <c r="L7" i="46"/>
  <c r="DK7" i="46"/>
  <c r="R26" i="42"/>
  <c r="DQ26" i="42"/>
  <c r="AG13" i="26"/>
  <c r="EF13" i="26"/>
  <c r="EF10" i="25"/>
  <c r="AG10" i="25"/>
  <c r="DZ4" i="30"/>
  <c r="DZ29" i="30" s="1"/>
  <c r="AA4" i="30"/>
  <c r="Z29" i="30"/>
  <c r="AB19" i="32"/>
  <c r="EA19" i="32"/>
  <c r="Z20" i="33"/>
  <c r="DY20" i="33"/>
  <c r="AO24" i="17"/>
  <c r="DI22" i="49"/>
  <c r="J22" i="49"/>
  <c r="AE17" i="27"/>
  <c r="ED17" i="27"/>
  <c r="AM8" i="20"/>
  <c r="AU20" i="60"/>
  <c r="AE29" i="24"/>
  <c r="AF4" i="24"/>
  <c r="EE4" i="24"/>
  <c r="EE29" i="24" s="1"/>
  <c r="AL4" i="18"/>
  <c r="AK29" i="18"/>
  <c r="AU17" i="60"/>
  <c r="ED8" i="28"/>
  <c r="AE8" i="28"/>
  <c r="DL17" i="47"/>
  <c r="M17" i="47"/>
  <c r="AK18" i="20"/>
  <c r="AN28" i="17"/>
  <c r="DF25" i="52"/>
  <c r="DF8" i="53"/>
  <c r="AL18" i="19"/>
  <c r="DS12" i="40"/>
  <c r="T12" i="40"/>
  <c r="AN27" i="19"/>
  <c r="DN21" i="45"/>
  <c r="O21" i="45"/>
  <c r="AE12" i="61"/>
  <c r="S10" i="40"/>
  <c r="DR10" i="40"/>
  <c r="AJ27" i="23"/>
  <c r="AK11" i="22"/>
  <c r="DQ21" i="41"/>
  <c r="R21" i="41"/>
  <c r="S6" i="40"/>
  <c r="DR6" i="40"/>
  <c r="AG22" i="25"/>
  <c r="EF22" i="25"/>
  <c r="AG27" i="26"/>
  <c r="EF27" i="26"/>
  <c r="CH14" i="59"/>
  <c r="CH14" i="58"/>
  <c r="CH14" i="57"/>
  <c r="CH14" i="56"/>
  <c r="CH14" i="55"/>
  <c r="CH14" i="54"/>
  <c r="CH14" i="53"/>
  <c r="CH14" i="52"/>
  <c r="CH14" i="51"/>
  <c r="CH14" i="50"/>
  <c r="CH14" i="49"/>
  <c r="CH14" i="48"/>
  <c r="CH14" i="45"/>
  <c r="CH14" i="44"/>
  <c r="CH14" i="47"/>
  <c r="CH14" i="46"/>
  <c r="CH14" i="42"/>
  <c r="CH14" i="41"/>
  <c r="CH14" i="40"/>
  <c r="CH14" i="43"/>
  <c r="CH14" i="39"/>
  <c r="CH14" i="38"/>
  <c r="CH14" i="36"/>
  <c r="CH14" i="37"/>
  <c r="CH14" i="35"/>
  <c r="CH14" i="33"/>
  <c r="CH14" i="34"/>
  <c r="CH14" i="32"/>
  <c r="CH14" i="30"/>
  <c r="CH14" i="28"/>
  <c r="CH14" i="26"/>
  <c r="CH14" i="27"/>
  <c r="CH14" i="25"/>
  <c r="CH14" i="31"/>
  <c r="CH14" i="24"/>
  <c r="CH14" i="21"/>
  <c r="EH14" i="21" s="1"/>
  <c r="CH14" i="20"/>
  <c r="EH14" i="20" s="1"/>
  <c r="CH14" i="17"/>
  <c r="EH14" i="17" s="1"/>
  <c r="CH14" i="23"/>
  <c r="EH14" i="23" s="1"/>
  <c r="CH14" i="19"/>
  <c r="EH14" i="19" s="1"/>
  <c r="CH14" i="22"/>
  <c r="EH14" i="22" s="1"/>
  <c r="CH14" i="18"/>
  <c r="EH14" i="18" s="1"/>
  <c r="CH14" i="60"/>
  <c r="EH14" i="60" s="1"/>
  <c r="X21" i="36"/>
  <c r="DW21" i="36"/>
  <c r="DM22" i="45"/>
  <c r="N22" i="45"/>
  <c r="J24" i="50"/>
  <c r="DI24" i="50"/>
  <c r="AK16" i="21"/>
  <c r="AJ21" i="23"/>
  <c r="Q20" i="42"/>
  <c r="DP20" i="42"/>
  <c r="DX19" i="34"/>
  <c r="Y19" i="34"/>
  <c r="AL17" i="21"/>
  <c r="DU23" i="38"/>
  <c r="V23" i="38"/>
  <c r="CH28" i="59"/>
  <c r="CH28" i="58"/>
  <c r="CH28" i="57"/>
  <c r="CH28" i="56"/>
  <c r="CH28" i="55"/>
  <c r="CH28" i="53"/>
  <c r="CH28" i="54"/>
  <c r="CH28" i="52"/>
  <c r="CH28" i="51"/>
  <c r="CH28" i="49"/>
  <c r="CH28" i="50"/>
  <c r="CH28" i="48"/>
  <c r="CH28" i="47"/>
  <c r="CH28" i="44"/>
  <c r="CH28" i="43"/>
  <c r="CH28" i="46"/>
  <c r="CH28" i="45"/>
  <c r="CH28" i="42"/>
  <c r="CH28" i="41"/>
  <c r="CH28" i="40"/>
  <c r="CH28" i="36"/>
  <c r="CH28" i="37"/>
  <c r="CH28" i="39"/>
  <c r="CH28" i="38"/>
  <c r="CH28" i="33"/>
  <c r="CH28" i="35"/>
  <c r="CH28" i="34"/>
  <c r="CH28" i="32"/>
  <c r="CH28" i="31"/>
  <c r="CH28" i="30"/>
  <c r="CH28" i="27"/>
  <c r="CH28" i="26"/>
  <c r="CH28" i="25"/>
  <c r="CH28" i="24"/>
  <c r="EH28" i="24" s="1"/>
  <c r="CH28" i="23"/>
  <c r="EH28" i="23" s="1"/>
  <c r="CH28" i="28"/>
  <c r="CH28" i="21"/>
  <c r="EH28" i="21" s="1"/>
  <c r="CH28" i="20"/>
  <c r="EH28" i="20" s="1"/>
  <c r="CH28" i="17"/>
  <c r="EH28" i="17" s="1"/>
  <c r="CH28" i="22"/>
  <c r="EH28" i="22" s="1"/>
  <c r="CH28" i="19"/>
  <c r="EH28" i="19" s="1"/>
  <c r="CH28" i="18"/>
  <c r="EH28" i="18" s="1"/>
  <c r="CH28" i="60"/>
  <c r="EH28" i="60" s="1"/>
  <c r="AG21" i="25"/>
  <c r="EF21" i="25"/>
  <c r="AU11" i="60"/>
  <c r="DT7" i="38"/>
  <c r="U7" i="38"/>
  <c r="CH18" i="59"/>
  <c r="CH18" i="58"/>
  <c r="CH18" i="57"/>
  <c r="CH18" i="56"/>
  <c r="CH18" i="55"/>
  <c r="CH18" i="53"/>
  <c r="CH18" i="54"/>
  <c r="CH18" i="51"/>
  <c r="CH18" i="52"/>
  <c r="CH18" i="50"/>
  <c r="CH18" i="49"/>
  <c r="CH18" i="48"/>
  <c r="CH18" i="45"/>
  <c r="CH18" i="44"/>
  <c r="CH18" i="47"/>
  <c r="CH18" i="46"/>
  <c r="CH18" i="43"/>
  <c r="CH18" i="42"/>
  <c r="CH18" i="41"/>
  <c r="CH18" i="40"/>
  <c r="CH18" i="38"/>
  <c r="CH18" i="36"/>
  <c r="CH18" i="37"/>
  <c r="CH18" i="39"/>
  <c r="CH18" i="33"/>
  <c r="CH18" i="35"/>
  <c r="CH18" i="34"/>
  <c r="CH18" i="28"/>
  <c r="CH18" i="27"/>
  <c r="CH18" i="32"/>
  <c r="CH18" i="25"/>
  <c r="CH18" i="24"/>
  <c r="CH18" i="23"/>
  <c r="EH18" i="23" s="1"/>
  <c r="CH18" i="31"/>
  <c r="CH18" i="30"/>
  <c r="CH18" i="26"/>
  <c r="CH18" i="22"/>
  <c r="EH18" i="22" s="1"/>
  <c r="CH18" i="19"/>
  <c r="EH18" i="19" s="1"/>
  <c r="CH18" i="20"/>
  <c r="EH18" i="20" s="1"/>
  <c r="CH18" i="18"/>
  <c r="EH18" i="18" s="1"/>
  <c r="CH18" i="17"/>
  <c r="EH18" i="17" s="1"/>
  <c r="CH18" i="21"/>
  <c r="EH18" i="21" s="1"/>
  <c r="CH18" i="60"/>
  <c r="EH18" i="60" s="1"/>
  <c r="Q10" i="42"/>
  <c r="DP10" i="42"/>
  <c r="DT8" i="39"/>
  <c r="U8" i="39"/>
  <c r="DS15" i="40"/>
  <c r="T15" i="40"/>
  <c r="EG17" i="25"/>
  <c r="AH17" i="25"/>
  <c r="EA18" i="31"/>
  <c r="AB18" i="31"/>
  <c r="CH25" i="59"/>
  <c r="CH25" i="58"/>
  <c r="CH25" i="57"/>
  <c r="CH25" i="56"/>
  <c r="CH25" i="55"/>
  <c r="CH25" i="53"/>
  <c r="CH25" i="54"/>
  <c r="CH25" i="52"/>
  <c r="CH25" i="51"/>
  <c r="CH25" i="49"/>
  <c r="CH25" i="50"/>
  <c r="CH25" i="48"/>
  <c r="CH25" i="47"/>
  <c r="CH25" i="45"/>
  <c r="CH25" i="46"/>
  <c r="CH25" i="44"/>
  <c r="CH25" i="41"/>
  <c r="CH25" i="43"/>
  <c r="CH25" i="42"/>
  <c r="CH25" i="40"/>
  <c r="CH25" i="37"/>
  <c r="CH25" i="36"/>
  <c r="CH25" i="39"/>
  <c r="CH25" i="38"/>
  <c r="CH25" i="35"/>
  <c r="CH25" i="32"/>
  <c r="CH25" i="33"/>
  <c r="CH25" i="34"/>
  <c r="CH25" i="31"/>
  <c r="CH25" i="27"/>
  <c r="CH25" i="26"/>
  <c r="CH25" i="23"/>
  <c r="EH25" i="23" s="1"/>
  <c r="CH25" i="30"/>
  <c r="CH25" i="25"/>
  <c r="CH25" i="24"/>
  <c r="CH25" i="28"/>
  <c r="CH25" i="21"/>
  <c r="EH25" i="21" s="1"/>
  <c r="CH25" i="20"/>
  <c r="EH25" i="20" s="1"/>
  <c r="CH25" i="19"/>
  <c r="EH25" i="19" s="1"/>
  <c r="CH25" i="17"/>
  <c r="EH25" i="17" s="1"/>
  <c r="CH25" i="22"/>
  <c r="EH25" i="22" s="1"/>
  <c r="CH25" i="18"/>
  <c r="EH25" i="18" s="1"/>
  <c r="CH25" i="60"/>
  <c r="EH25" i="60" s="1"/>
  <c r="DP6" i="42"/>
  <c r="Q6" i="42"/>
  <c r="EC13" i="28"/>
  <c r="AD13" i="28"/>
  <c r="AL16" i="20"/>
  <c r="DP23" i="43"/>
  <c r="Q23" i="43"/>
  <c r="DK10" i="47"/>
  <c r="L10" i="47"/>
  <c r="AL5" i="18"/>
  <c r="DP21" i="42"/>
  <c r="Q21" i="42"/>
  <c r="H20" i="52"/>
  <c r="DG20" i="52"/>
  <c r="I22" i="50"/>
  <c r="DH22" i="50"/>
  <c r="B10" i="53"/>
  <c r="C10" i="52"/>
  <c r="D10" i="52" s="1"/>
  <c r="E10" i="52" s="1"/>
  <c r="F10" i="52" s="1"/>
  <c r="C17" i="53"/>
  <c r="D17" i="53" s="1"/>
  <c r="E17" i="53" s="1"/>
  <c r="F17" i="53" s="1"/>
  <c r="B17" i="54"/>
  <c r="B25" i="53"/>
  <c r="C25" i="52"/>
  <c r="D25" i="52" s="1"/>
  <c r="E25" i="52" s="1"/>
  <c r="C24" i="53"/>
  <c r="D24" i="53" s="1"/>
  <c r="E24" i="53" s="1"/>
  <c r="F24" i="53" s="1"/>
  <c r="B24" i="54"/>
  <c r="C5" i="53"/>
  <c r="B5" i="54"/>
  <c r="B4" i="53"/>
  <c r="C4" i="52"/>
  <c r="DG7" i="50"/>
  <c r="H7" i="50"/>
  <c r="AU13" i="60"/>
  <c r="AL16" i="18"/>
  <c r="AF7" i="27"/>
  <c r="EE7" i="27"/>
  <c r="AN11" i="17"/>
  <c r="DS27" i="40"/>
  <c r="T27" i="40"/>
  <c r="I28" i="51"/>
  <c r="DH28" i="51"/>
  <c r="ED27" i="28"/>
  <c r="AE27" i="28"/>
  <c r="EG14" i="25"/>
  <c r="AH14" i="25"/>
  <c r="AC28" i="30"/>
  <c r="EB28" i="30"/>
  <c r="CH6" i="59"/>
  <c r="CH6" i="58"/>
  <c r="CH6" i="57"/>
  <c r="CH6" i="56"/>
  <c r="CH6" i="55"/>
  <c r="CH6" i="54"/>
  <c r="CH6" i="53"/>
  <c r="CH6" i="52"/>
  <c r="CH6" i="51"/>
  <c r="CH6" i="50"/>
  <c r="CH6" i="48"/>
  <c r="CH6" i="49"/>
  <c r="CH6" i="47"/>
  <c r="CH6" i="45"/>
  <c r="CH6" i="44"/>
  <c r="CH6" i="46"/>
  <c r="CH6" i="42"/>
  <c r="CH6" i="40"/>
  <c r="CH6" i="43"/>
  <c r="CH6" i="41"/>
  <c r="CH6" i="38"/>
  <c r="CH6" i="39"/>
  <c r="CH6" i="37"/>
  <c r="CH6" i="36"/>
  <c r="CH6" i="35"/>
  <c r="CH6" i="33"/>
  <c r="CH6" i="34"/>
  <c r="CH6" i="28"/>
  <c r="CH6" i="32"/>
  <c r="CH6" i="27"/>
  <c r="CH6" i="25"/>
  <c r="CH6" i="24"/>
  <c r="CH6" i="30"/>
  <c r="CH6" i="26"/>
  <c r="CH6" i="31"/>
  <c r="CH6" i="21"/>
  <c r="EH6" i="21" s="1"/>
  <c r="CH6" i="20"/>
  <c r="EH6" i="20" s="1"/>
  <c r="CH6" i="17"/>
  <c r="EH6" i="17" s="1"/>
  <c r="CH6" i="19"/>
  <c r="EH6" i="19" s="1"/>
  <c r="CH6" i="23"/>
  <c r="EH6" i="23" s="1"/>
  <c r="CH6" i="22"/>
  <c r="EH6" i="22" s="1"/>
  <c r="CH6" i="18"/>
  <c r="EH6" i="18" s="1"/>
  <c r="CH6" i="60"/>
  <c r="EH6" i="60" s="1"/>
  <c r="DK24" i="48"/>
  <c r="L24" i="48"/>
  <c r="AJ18" i="22"/>
  <c r="H16" i="51"/>
  <c r="DG16" i="51"/>
  <c r="EC23" i="30"/>
  <c r="AD23" i="30"/>
  <c r="V11" i="38"/>
  <c r="DU11" i="38"/>
  <c r="S17" i="41"/>
  <c r="DR17" i="41"/>
  <c r="U15" i="38"/>
  <c r="DT15" i="38"/>
  <c r="AK14" i="22"/>
  <c r="V17" i="38"/>
  <c r="DU17" i="38"/>
  <c r="Y20" i="35"/>
  <c r="DX20" i="35"/>
  <c r="EG30" i="22"/>
  <c r="U9" i="39"/>
  <c r="DT9" i="39"/>
  <c r="AG15" i="25"/>
  <c r="EF15" i="25"/>
  <c r="AM9" i="18"/>
  <c r="H27" i="52"/>
  <c r="DG27" i="52"/>
  <c r="DK21" i="48"/>
  <c r="L21" i="48"/>
  <c r="M27" i="47"/>
  <c r="DL27" i="47"/>
  <c r="DT13" i="39"/>
  <c r="U13" i="39"/>
  <c r="N9" i="45"/>
  <c r="DM9" i="45"/>
  <c r="AJ12" i="23"/>
  <c r="DP20" i="43"/>
  <c r="Q20" i="43"/>
  <c r="DT6" i="38"/>
  <c r="U6" i="38"/>
  <c r="DZ12" i="33"/>
  <c r="AA12" i="33"/>
  <c r="EE24" i="27"/>
  <c r="AF24" i="27"/>
  <c r="EF8" i="26"/>
  <c r="AG8" i="26"/>
  <c r="DV11" i="37"/>
  <c r="W11" i="37"/>
  <c r="AM19" i="18"/>
  <c r="DX13" i="34"/>
  <c r="Y13" i="34"/>
  <c r="EB23" i="31"/>
  <c r="AC23" i="31"/>
  <c r="EG8" i="25"/>
  <c r="AH8" i="25"/>
  <c r="DN28" i="45"/>
  <c r="O28" i="45"/>
  <c r="AB9" i="32"/>
  <c r="EA9" i="32"/>
  <c r="AM7" i="19"/>
  <c r="P18" i="42"/>
  <c r="DO18" i="42"/>
  <c r="DT11" i="39"/>
  <c r="U11" i="39"/>
  <c r="DO21" i="44"/>
  <c r="P21" i="44"/>
  <c r="EA6" i="31"/>
  <c r="AB6" i="31"/>
  <c r="DS22" i="39"/>
  <c r="T22" i="39"/>
  <c r="AG13" i="25"/>
  <c r="EF13" i="25"/>
  <c r="DW22" i="35"/>
  <c r="X22" i="35"/>
  <c r="AT18" i="60"/>
  <c r="AJ7" i="22"/>
  <c r="AG21" i="26"/>
  <c r="EF21" i="26"/>
  <c r="DP19" i="42"/>
  <c r="Q19" i="42"/>
  <c r="CH23" i="59"/>
  <c r="CH23" i="58"/>
  <c r="CH23" i="57"/>
  <c r="CH23" i="56"/>
  <c r="CH23" i="55"/>
  <c r="CH23" i="54"/>
  <c r="CH23" i="53"/>
  <c r="CH23" i="52"/>
  <c r="CH23" i="51"/>
  <c r="CH23" i="50"/>
  <c r="CH23" i="49"/>
  <c r="CH23" i="47"/>
  <c r="CH23" i="48"/>
  <c r="CH23" i="45"/>
  <c r="CH23" i="46"/>
  <c r="CH23" i="44"/>
  <c r="CH23" i="43"/>
  <c r="CH23" i="41"/>
  <c r="CH23" i="40"/>
  <c r="CH23" i="42"/>
  <c r="CH23" i="37"/>
  <c r="CH23" i="39"/>
  <c r="CH23" i="38"/>
  <c r="CH23" i="36"/>
  <c r="CH23" i="32"/>
  <c r="CH23" i="35"/>
  <c r="CH23" i="34"/>
  <c r="CH23" i="33"/>
  <c r="CH23" i="27"/>
  <c r="CH23" i="25"/>
  <c r="CH23" i="23"/>
  <c r="EH23" i="23" s="1"/>
  <c r="CH23" i="26"/>
  <c r="CH23" i="24"/>
  <c r="EH23" i="24" s="1"/>
  <c r="CH23" i="31"/>
  <c r="CH23" i="28"/>
  <c r="CH23" i="30"/>
  <c r="CH23" i="19"/>
  <c r="EH23" i="19" s="1"/>
  <c r="CH23" i="18"/>
  <c r="EH23" i="18" s="1"/>
  <c r="CH23" i="17"/>
  <c r="EH23" i="17" s="1"/>
  <c r="CH23" i="22"/>
  <c r="EH23" i="22" s="1"/>
  <c r="CH23" i="21"/>
  <c r="EH23" i="21" s="1"/>
  <c r="CH23" i="20"/>
  <c r="EH23" i="20" s="1"/>
  <c r="CH23" i="60"/>
  <c r="EH23" i="60" s="1"/>
  <c r="CH10" i="59"/>
  <c r="CH10" i="58"/>
  <c r="CH10" i="57"/>
  <c r="CH10" i="56"/>
  <c r="CH10" i="55"/>
  <c r="CH10" i="54"/>
  <c r="CH10" i="53"/>
  <c r="CH10" i="52"/>
  <c r="CH10" i="50"/>
  <c r="CH10" i="51"/>
  <c r="CH10" i="48"/>
  <c r="CH10" i="49"/>
  <c r="CH10" i="46"/>
  <c r="CH10" i="45"/>
  <c r="CH10" i="44"/>
  <c r="CH10" i="47"/>
  <c r="CH10" i="43"/>
  <c r="CH10" i="42"/>
  <c r="CH10" i="41"/>
  <c r="CH10" i="40"/>
  <c r="CH10" i="39"/>
  <c r="CH10" i="38"/>
  <c r="CH10" i="37"/>
  <c r="CH10" i="36"/>
  <c r="CH10" i="33"/>
  <c r="CH10" i="34"/>
  <c r="CH10" i="35"/>
  <c r="CH10" i="27"/>
  <c r="CH10" i="30"/>
  <c r="CH10" i="28"/>
  <c r="CH10" i="32"/>
  <c r="CH10" i="31"/>
  <c r="CH10" i="26"/>
  <c r="CH10" i="25"/>
  <c r="CH10" i="24"/>
  <c r="CH10" i="22"/>
  <c r="EH10" i="22" s="1"/>
  <c r="CH10" i="21"/>
  <c r="EH10" i="21" s="1"/>
  <c r="CH10" i="19"/>
  <c r="EH10" i="19" s="1"/>
  <c r="CH10" i="20"/>
  <c r="EH10" i="20" s="1"/>
  <c r="CH10" i="18"/>
  <c r="EH10" i="18" s="1"/>
  <c r="CH10" i="17"/>
  <c r="EH10" i="17" s="1"/>
  <c r="CH10" i="23"/>
  <c r="CH10" i="60"/>
  <c r="EH10" i="60" s="1"/>
  <c r="DR22" i="40"/>
  <c r="S22" i="40"/>
  <c r="DO27" i="44"/>
  <c r="P27" i="44"/>
  <c r="M8" i="46"/>
  <c r="DL8" i="46"/>
  <c r="AU12" i="60"/>
  <c r="AN9" i="17"/>
  <c r="AH6" i="24"/>
  <c r="EG6" i="24"/>
  <c r="AM23" i="20"/>
  <c r="V8" i="38"/>
  <c r="DU8" i="38"/>
  <c r="AB17" i="32"/>
  <c r="EA17" i="32"/>
  <c r="AM25" i="19"/>
  <c r="AE28" i="28"/>
  <c r="ED28" i="28"/>
  <c r="S12" i="41"/>
  <c r="DR12" i="41"/>
  <c r="AK5" i="21"/>
  <c r="AI18" i="23"/>
  <c r="AN20" i="17"/>
  <c r="Q21" i="43"/>
  <c r="DP21" i="43"/>
  <c r="AJ28" i="23"/>
  <c r="AM21" i="18"/>
  <c r="DZ22" i="32"/>
  <c r="AA22" i="32"/>
  <c r="N16" i="45"/>
  <c r="DM16" i="45"/>
  <c r="AE4" i="61"/>
  <c r="AN27" i="18"/>
  <c r="EB20" i="30"/>
  <c r="AC20" i="30"/>
  <c r="AO27" i="17"/>
  <c r="S9" i="41"/>
  <c r="DR9" i="41"/>
  <c r="AC19" i="30"/>
  <c r="EB19" i="30"/>
  <c r="AK13" i="21"/>
  <c r="DW17" i="36"/>
  <c r="X17" i="36"/>
  <c r="AM16" i="17"/>
  <c r="AC11" i="31"/>
  <c r="EB11" i="31"/>
  <c r="AB7" i="31"/>
  <c r="EA7" i="31"/>
  <c r="Y28" i="35"/>
  <c r="DX28" i="35"/>
  <c r="AN23" i="17"/>
  <c r="AG20" i="25"/>
  <c r="EF20" i="25"/>
  <c r="N19" i="46"/>
  <c r="DM19" i="46"/>
  <c r="CH20" i="59"/>
  <c r="CH20" i="58"/>
  <c r="CH20" i="57"/>
  <c r="CH20" i="56"/>
  <c r="CH20" i="55"/>
  <c r="CH20" i="53"/>
  <c r="CH20" i="54"/>
  <c r="CH20" i="52"/>
  <c r="CH20" i="51"/>
  <c r="CH20" i="50"/>
  <c r="CH20" i="49"/>
  <c r="CH20" i="48"/>
  <c r="CH20" i="47"/>
  <c r="CH20" i="46"/>
  <c r="CH20" i="44"/>
  <c r="CH20" i="45"/>
  <c r="CH20" i="40"/>
  <c r="CH20" i="43"/>
  <c r="CH20" i="41"/>
  <c r="CH20" i="42"/>
  <c r="CH20" i="36"/>
  <c r="CH20" i="38"/>
  <c r="CH20" i="37"/>
  <c r="CH20" i="39"/>
  <c r="CH20" i="35"/>
  <c r="CH20" i="33"/>
  <c r="CH20" i="34"/>
  <c r="CH20" i="32"/>
  <c r="CH20" i="24"/>
  <c r="CH20" i="23"/>
  <c r="EH20" i="23" s="1"/>
  <c r="CH20" i="31"/>
  <c r="CH20" i="30"/>
  <c r="CH20" i="27"/>
  <c r="CH20" i="25"/>
  <c r="CH20" i="28"/>
  <c r="CH20" i="26"/>
  <c r="CH20" i="21"/>
  <c r="EH20" i="21" s="1"/>
  <c r="CH20" i="18"/>
  <c r="EH20" i="18" s="1"/>
  <c r="CH20" i="17"/>
  <c r="EH20" i="17" s="1"/>
  <c r="CH20" i="22"/>
  <c r="EH20" i="22" s="1"/>
  <c r="CH20" i="19"/>
  <c r="EH20" i="19" s="1"/>
  <c r="CH20" i="20"/>
  <c r="EH20" i="20" s="1"/>
  <c r="CH20" i="60"/>
  <c r="EH20" i="60" s="1"/>
  <c r="U25" i="38"/>
  <c r="DT25" i="38"/>
  <c r="AD16" i="28"/>
  <c r="EC16" i="28"/>
  <c r="EB15" i="30"/>
  <c r="AC15" i="30"/>
  <c r="AI6" i="23"/>
  <c r="DG17" i="52"/>
  <c r="H17" i="52"/>
  <c r="DG24" i="52"/>
  <c r="H24" i="52"/>
  <c r="AB16" i="31"/>
  <c r="EA16" i="31"/>
  <c r="Y14" i="34"/>
  <c r="DX14" i="34"/>
  <c r="AE5" i="61"/>
  <c r="DU20" i="37"/>
  <c r="V20" i="37"/>
  <c r="AM16" i="19"/>
  <c r="AE17" i="61"/>
  <c r="AU15" i="60"/>
  <c r="DT23" i="39"/>
  <c r="U23" i="39"/>
  <c r="H9" i="52"/>
  <c r="H23" i="52"/>
  <c r="DG23" i="52"/>
  <c r="X5" i="35"/>
  <c r="DW5" i="35"/>
  <c r="AK20" i="21"/>
  <c r="ED11" i="27"/>
  <c r="AE11" i="27"/>
  <c r="O27" i="45"/>
  <c r="DN27" i="45"/>
  <c r="DL23" i="47"/>
  <c r="M23" i="47"/>
  <c r="AJ18" i="21"/>
  <c r="Y15" i="34"/>
  <c r="DX15" i="34"/>
  <c r="EG30" i="23"/>
  <c r="AC14" i="31"/>
  <c r="EB14" i="31"/>
  <c r="EF15" i="26"/>
  <c r="AG15" i="26"/>
  <c r="EG5" i="24"/>
  <c r="AH5" i="24"/>
  <c r="AC29" i="26"/>
  <c r="AD4" i="26"/>
  <c r="EC4" i="26"/>
  <c r="EC29" i="26" s="1"/>
  <c r="DP14" i="43"/>
  <c r="Q14" i="43"/>
  <c r="X13" i="36"/>
  <c r="DW13" i="36"/>
  <c r="U4" i="36"/>
  <c r="DT4" i="36"/>
  <c r="DT29" i="36" s="1"/>
  <c r="T29" i="36"/>
  <c r="AN15" i="17"/>
  <c r="AX4" i="60"/>
  <c r="AM23" i="18"/>
  <c r="AA8" i="33"/>
  <c r="DZ8" i="33"/>
  <c r="AE21" i="61"/>
  <c r="AN26" i="17"/>
  <c r="EG29" i="60"/>
  <c r="AE22" i="61"/>
  <c r="H29" i="48"/>
  <c r="DH4" i="48"/>
  <c r="I4" i="48"/>
  <c r="ED6" i="27"/>
  <c r="AE6" i="27"/>
  <c r="AJ24" i="23"/>
  <c r="AM20" i="18"/>
  <c r="AI16" i="23"/>
  <c r="AL24" i="21"/>
  <c r="AG12" i="26"/>
  <c r="EF12" i="26"/>
  <c r="DJ12" i="49"/>
  <c r="K12" i="49"/>
  <c r="AN18" i="17"/>
  <c r="J11" i="50"/>
  <c r="DI11" i="50"/>
  <c r="DP7" i="42"/>
  <c r="Q7" i="42"/>
  <c r="P18" i="43"/>
  <c r="DO18" i="43"/>
  <c r="Q4" i="41"/>
  <c r="DP4" i="41"/>
  <c r="AU21" i="60"/>
  <c r="AD5" i="28"/>
  <c r="EC5" i="28"/>
  <c r="DR5" i="41"/>
  <c r="S5" i="41"/>
  <c r="H9" i="50"/>
  <c r="DI12" i="50"/>
  <c r="J12" i="50"/>
  <c r="AG29" i="22"/>
  <c r="AH4" i="22"/>
  <c r="EG4" i="22"/>
  <c r="EG29" i="22" s="1"/>
  <c r="DN6" i="44"/>
  <c r="O6" i="44"/>
  <c r="Y12" i="35"/>
  <c r="DX12" i="35"/>
  <c r="U27" i="39"/>
  <c r="DT27" i="39"/>
  <c r="AN17" i="17"/>
  <c r="AL6" i="18"/>
  <c r="AD27" i="30"/>
  <c r="EC27" i="30"/>
  <c r="AE14" i="61"/>
  <c r="DS13" i="40"/>
  <c r="T13" i="40"/>
  <c r="D9" i="51"/>
  <c r="E9" i="51" s="1"/>
  <c r="F9" i="51" s="1"/>
  <c r="DF9" i="51" s="1"/>
  <c r="DV24" i="37"/>
  <c r="W24" i="37"/>
  <c r="R25" i="41"/>
  <c r="DQ25" i="41"/>
  <c r="DT20" i="38"/>
  <c r="U20" i="38"/>
  <c r="EE22" i="26"/>
  <c r="AF22" i="26"/>
  <c r="P28" i="43"/>
  <c r="DO28" i="43"/>
  <c r="AI27" i="24"/>
  <c r="AE26" i="28"/>
  <c r="ED26" i="28"/>
  <c r="AM9" i="20"/>
  <c r="AE18" i="61"/>
  <c r="K16" i="48"/>
  <c r="DJ16" i="48"/>
  <c r="AM14" i="19"/>
  <c r="J26" i="49"/>
  <c r="DI26" i="49"/>
  <c r="AE12" i="28"/>
  <c r="ED12" i="28"/>
  <c r="EB21" i="30"/>
  <c r="AC21" i="30"/>
  <c r="EG30" i="20"/>
  <c r="DY27" i="34"/>
  <c r="Z27" i="34"/>
  <c r="DR26" i="40"/>
  <c r="S26" i="40"/>
  <c r="AO7" i="17"/>
  <c r="AL5" i="20"/>
  <c r="DW19" i="36"/>
  <c r="X19" i="36"/>
  <c r="AN12" i="19"/>
  <c r="DL5" i="45"/>
  <c r="M5" i="45"/>
  <c r="AI26" i="23"/>
  <c r="AL19" i="20"/>
  <c r="AL10" i="20"/>
  <c r="AB5" i="31"/>
  <c r="EA5" i="31"/>
  <c r="O9" i="44"/>
  <c r="DN9" i="44"/>
  <c r="DN7" i="44"/>
  <c r="O7" i="44"/>
  <c r="M4" i="45"/>
  <c r="DL4" i="45"/>
  <c r="X20" i="36"/>
  <c r="DW20" i="36"/>
  <c r="AM13" i="19"/>
  <c r="AK23" i="22"/>
  <c r="Q26" i="43"/>
  <c r="DP26" i="43"/>
  <c r="T6" i="39"/>
  <c r="DS6" i="39"/>
  <c r="I23" i="51"/>
  <c r="DH23" i="51"/>
  <c r="B22" i="53"/>
  <c r="C22" i="52"/>
  <c r="D22" i="52" s="1"/>
  <c r="E22" i="52" s="1"/>
  <c r="F22" i="52" s="1"/>
  <c r="C8" i="53"/>
  <c r="D8" i="53" s="1"/>
  <c r="E8" i="53" s="1"/>
  <c r="B8" i="54"/>
  <c r="C6" i="53"/>
  <c r="B6" i="54"/>
  <c r="B16" i="53"/>
  <c r="C16" i="52"/>
  <c r="D16" i="52" s="1"/>
  <c r="E16" i="52" s="1"/>
  <c r="F16" i="52" s="1"/>
  <c r="J6" i="49"/>
  <c r="DI6" i="49"/>
  <c r="DG25" i="51"/>
  <c r="H25" i="51"/>
  <c r="Y7" i="34"/>
  <c r="DX7" i="34"/>
  <c r="L15" i="48"/>
  <c r="DK15" i="48"/>
  <c r="DW18" i="34"/>
  <c r="X18" i="34"/>
  <c r="EF14" i="26"/>
  <c r="AG14" i="26"/>
  <c r="Q15" i="42"/>
  <c r="DP15" i="42"/>
  <c r="AK24" i="22"/>
  <c r="DS21" i="40"/>
  <c r="T21" i="40"/>
  <c r="AK19" i="21"/>
  <c r="J15" i="49"/>
  <c r="DI15" i="49"/>
  <c r="AN26" i="19"/>
  <c r="W17" i="37"/>
  <c r="DV17" i="37"/>
  <c r="CH11" i="59"/>
  <c r="CH11" i="58"/>
  <c r="CH11" i="57"/>
  <c r="CH11" i="56"/>
  <c r="CH11" i="55"/>
  <c r="CH11" i="54"/>
  <c r="CH11" i="52"/>
  <c r="CH11" i="53"/>
  <c r="CH11" i="51"/>
  <c r="CH11" i="50"/>
  <c r="CH11" i="48"/>
  <c r="CH11" i="49"/>
  <c r="CH11" i="46"/>
  <c r="CH11" i="45"/>
  <c r="CH11" i="44"/>
  <c r="CH11" i="47"/>
  <c r="CH11" i="41"/>
  <c r="CH11" i="40"/>
  <c r="CH11" i="43"/>
  <c r="CH11" i="42"/>
  <c r="CH11" i="39"/>
  <c r="CH11" i="38"/>
  <c r="CH11" i="37"/>
  <c r="CH11" i="36"/>
  <c r="CH11" i="35"/>
  <c r="CH11" i="33"/>
  <c r="CH11" i="34"/>
  <c r="CH11" i="32"/>
  <c r="CH11" i="28"/>
  <c r="CH11" i="30"/>
  <c r="CH11" i="26"/>
  <c r="CH11" i="24"/>
  <c r="EH11" i="24" s="1"/>
  <c r="CH11" i="31"/>
  <c r="CH11" i="27"/>
  <c r="CH11" i="25"/>
  <c r="CH11" i="20"/>
  <c r="EH11" i="20" s="1"/>
  <c r="CH11" i="23"/>
  <c r="EH11" i="23" s="1"/>
  <c r="CH11" i="18"/>
  <c r="EH11" i="18" s="1"/>
  <c r="CH11" i="22"/>
  <c r="EH11" i="22" s="1"/>
  <c r="CH11" i="21"/>
  <c r="EH11" i="21" s="1"/>
  <c r="CH11" i="17"/>
  <c r="EH11" i="17" s="1"/>
  <c r="CH11" i="19"/>
  <c r="EH11" i="19" s="1"/>
  <c r="CH11" i="60"/>
  <c r="EH11" i="60" s="1"/>
  <c r="AK22" i="21"/>
  <c r="DO7" i="43"/>
  <c r="P7" i="43"/>
  <c r="W10" i="36"/>
  <c r="DV10" i="36"/>
  <c r="DL21" i="47"/>
  <c r="M21" i="47"/>
  <c r="EG30" i="19"/>
  <c r="DK11" i="48"/>
  <c r="L11" i="48"/>
  <c r="AN23" i="19"/>
  <c r="H18" i="50"/>
  <c r="DG18" i="50"/>
  <c r="DS14" i="40"/>
  <c r="T14" i="40"/>
  <c r="Q22" i="42"/>
  <c r="DP22" i="42"/>
  <c r="CH7" i="59"/>
  <c r="CH7" i="58"/>
  <c r="CH7" i="57"/>
  <c r="CH7" i="56"/>
  <c r="CH7" i="55"/>
  <c r="CH7" i="54"/>
  <c r="CH7" i="53"/>
  <c r="CH7" i="52"/>
  <c r="CH7" i="50"/>
  <c r="CH7" i="51"/>
  <c r="CH7" i="48"/>
  <c r="CH7" i="49"/>
  <c r="CH7" i="47"/>
  <c r="CH7" i="45"/>
  <c r="CH7" i="44"/>
  <c r="CH7" i="46"/>
  <c r="CH7" i="43"/>
  <c r="CH7" i="41"/>
  <c r="CH7" i="42"/>
  <c r="CH7" i="40"/>
  <c r="CH7" i="37"/>
  <c r="CH7" i="39"/>
  <c r="CH7" i="36"/>
  <c r="CH7" i="38"/>
  <c r="CH7" i="34"/>
  <c r="CH7" i="35"/>
  <c r="CH7" i="33"/>
  <c r="CH7" i="27"/>
  <c r="CH7" i="26"/>
  <c r="CH7" i="25"/>
  <c r="CH7" i="31"/>
  <c r="CH7" i="30"/>
  <c r="CH7" i="28"/>
  <c r="CH7" i="32"/>
  <c r="CH7" i="24"/>
  <c r="CH7" i="23"/>
  <c r="EH7" i="23" s="1"/>
  <c r="CH7" i="22"/>
  <c r="EH7" i="22" s="1"/>
  <c r="CH7" i="18"/>
  <c r="EH7" i="18" s="1"/>
  <c r="CH7" i="21"/>
  <c r="EH7" i="21" s="1"/>
  <c r="CH7" i="20"/>
  <c r="EH7" i="20" s="1"/>
  <c r="CH7" i="17"/>
  <c r="EH7" i="17" s="1"/>
  <c r="CH7" i="19"/>
  <c r="EH7" i="19" s="1"/>
  <c r="CH7" i="60"/>
  <c r="EH7" i="60" s="1"/>
  <c r="T9" i="40"/>
  <c r="DS9" i="40"/>
  <c r="DH27" i="51"/>
  <c r="I27" i="51"/>
  <c r="EC15" i="28"/>
  <c r="AD15" i="28"/>
  <c r="DX20" i="34"/>
  <c r="Y20" i="34"/>
  <c r="H21" i="52"/>
  <c r="AL27" i="21"/>
  <c r="AI10" i="23"/>
  <c r="EH10" i="23"/>
  <c r="AH28" i="25"/>
  <c r="EG28" i="25"/>
  <c r="DR27" i="41"/>
  <c r="S27" i="41"/>
  <c r="W28" i="37"/>
  <c r="DV28" i="37"/>
  <c r="AE18" i="27"/>
  <c r="ED18" i="27"/>
  <c r="DH13" i="50"/>
  <c r="I13" i="50"/>
  <c r="DQ4" i="39"/>
  <c r="Q29" i="39"/>
  <c r="R4" i="39"/>
  <c r="Y11" i="35"/>
  <c r="DX11" i="35"/>
  <c r="DN16" i="43"/>
  <c r="O16" i="43"/>
  <c r="AD6" i="28"/>
  <c r="EC6" i="28"/>
  <c r="EG20" i="24"/>
  <c r="AH20" i="24"/>
  <c r="P28" i="44"/>
  <c r="DO28" i="44"/>
  <c r="AM20" i="19"/>
  <c r="AE23" i="61"/>
  <c r="AE10" i="61"/>
  <c r="AN24" i="18"/>
  <c r="T28" i="40"/>
  <c r="DS28" i="40"/>
  <c r="AH24" i="25"/>
  <c r="EG24" i="25"/>
  <c r="O18" i="44"/>
  <c r="DN18" i="44"/>
  <c r="L6" i="47"/>
  <c r="DK6" i="47"/>
  <c r="U22" i="38"/>
  <c r="DT22" i="38"/>
  <c r="DY23" i="34"/>
  <c r="Z23" i="34"/>
  <c r="AG19" i="25"/>
  <c r="EF19" i="25"/>
  <c r="AK26" i="22"/>
  <c r="AK10" i="21"/>
  <c r="DO23" i="44"/>
  <c r="P23" i="44"/>
  <c r="DV18" i="36"/>
  <c r="W18" i="36"/>
  <c r="T10" i="39"/>
  <c r="DS10" i="39"/>
  <c r="AE24" i="61"/>
  <c r="CH27" i="59"/>
  <c r="CH27" i="58"/>
  <c r="CH27" i="57"/>
  <c r="CH27" i="56"/>
  <c r="CH27" i="55"/>
  <c r="CH27" i="53"/>
  <c r="CH27" i="54"/>
  <c r="CH27" i="51"/>
  <c r="CH27" i="52"/>
  <c r="CH27" i="49"/>
  <c r="CH27" i="50"/>
  <c r="CH27" i="48"/>
  <c r="CH27" i="47"/>
  <c r="CH27" i="45"/>
  <c r="CH27" i="44"/>
  <c r="CH27" i="46"/>
  <c r="CH27" i="43"/>
  <c r="CH27" i="41"/>
  <c r="CH27" i="40"/>
  <c r="CH27" i="42"/>
  <c r="CH27" i="39"/>
  <c r="CH27" i="38"/>
  <c r="CH27" i="37"/>
  <c r="CH27" i="36"/>
  <c r="CH27" i="35"/>
  <c r="CH27" i="33"/>
  <c r="CH27" i="34"/>
  <c r="CH27" i="32"/>
  <c r="CH27" i="30"/>
  <c r="CH27" i="28"/>
  <c r="CH27" i="26"/>
  <c r="CH27" i="25"/>
  <c r="CH27" i="31"/>
  <c r="CH27" i="27"/>
  <c r="CH27" i="24"/>
  <c r="EH27" i="24" s="1"/>
  <c r="CH27" i="23"/>
  <c r="EH27" i="23" s="1"/>
  <c r="CH27" i="19"/>
  <c r="EH27" i="19" s="1"/>
  <c r="CH27" i="18"/>
  <c r="EH27" i="18" s="1"/>
  <c r="CH27" i="21"/>
  <c r="EH27" i="21" s="1"/>
  <c r="CH27" i="20"/>
  <c r="EH27" i="20" s="1"/>
  <c r="CH27" i="17"/>
  <c r="EH27" i="17" s="1"/>
  <c r="CH27" i="22"/>
  <c r="EH27" i="22" s="1"/>
  <c r="CH27" i="60"/>
  <c r="EH27" i="60" s="1"/>
  <c r="O12" i="45"/>
  <c r="DN12" i="45"/>
  <c r="U4" i="37"/>
  <c r="DT4" i="37"/>
  <c r="DY28" i="34"/>
  <c r="Z28" i="34"/>
  <c r="AB23" i="32"/>
  <c r="EA23" i="32"/>
  <c r="Y5" i="34"/>
  <c r="DX5" i="34"/>
  <c r="DT5" i="37"/>
  <c r="U5" i="37"/>
  <c r="CH4" i="59"/>
  <c r="CH4" i="58"/>
  <c r="CH4" i="57"/>
  <c r="CH4" i="56"/>
  <c r="CH4" i="54"/>
  <c r="CH4" i="55"/>
  <c r="CH4" i="53"/>
  <c r="CH4" i="52"/>
  <c r="CH4" i="50"/>
  <c r="CH4" i="51"/>
  <c r="CH4" i="49"/>
  <c r="CH4" i="48"/>
  <c r="CH4" i="46"/>
  <c r="CH4" i="45"/>
  <c r="CH4" i="47"/>
  <c r="CH4" i="42"/>
  <c r="CH4" i="44"/>
  <c r="CH4" i="43"/>
  <c r="CH4" i="41"/>
  <c r="CH4" i="40"/>
  <c r="CH4" i="39"/>
  <c r="CH4" i="38"/>
  <c r="CH4" i="37"/>
  <c r="CH4" i="33"/>
  <c r="CH4" i="36"/>
  <c r="CH4" i="34"/>
  <c r="CH4" i="35"/>
  <c r="CH4" i="32"/>
  <c r="CH4" i="30"/>
  <c r="CH4" i="25"/>
  <c r="CH4" i="24"/>
  <c r="CH4" i="31"/>
  <c r="CH4" i="26"/>
  <c r="CH4" i="28"/>
  <c r="CH4" i="27"/>
  <c r="CH4" i="19"/>
  <c r="EH4" i="19" s="1"/>
  <c r="CH4" i="18"/>
  <c r="EH4" i="18" s="1"/>
  <c r="CH4" i="22"/>
  <c r="CH4" i="23"/>
  <c r="CH4" i="21"/>
  <c r="EH4" i="21" s="1"/>
  <c r="CH4" i="20"/>
  <c r="EH4" i="20" s="1"/>
  <c r="CH4" i="17"/>
  <c r="EH4" i="17" s="1"/>
  <c r="CH4" i="60"/>
  <c r="EH4" i="60" s="1"/>
  <c r="DU25" i="37"/>
  <c r="V25" i="37"/>
  <c r="DR23" i="41"/>
  <c r="S23" i="41"/>
  <c r="Y27" i="35"/>
  <c r="DX27" i="35"/>
  <c r="AG24" i="26"/>
  <c r="EF24" i="26"/>
  <c r="DV27" i="37"/>
  <c r="W27" i="37"/>
  <c r="AN8" i="19"/>
  <c r="AN14" i="18"/>
  <c r="Z7" i="33"/>
  <c r="DY7" i="33"/>
  <c r="DX10" i="34"/>
  <c r="Y10" i="34"/>
  <c r="AE20" i="61"/>
  <c r="AH16" i="24"/>
  <c r="EG16" i="24"/>
  <c r="DN8" i="44"/>
  <c r="O8" i="44"/>
  <c r="AI25" i="23"/>
  <c r="DN24" i="45"/>
  <c r="O24" i="45"/>
  <c r="AO25" i="17"/>
  <c r="DZ25" i="32"/>
  <c r="AA25" i="32"/>
  <c r="CH13" i="59"/>
  <c r="CH13" i="58"/>
  <c r="CH13" i="57"/>
  <c r="CH13" i="56"/>
  <c r="CH13" i="55"/>
  <c r="CH13" i="54"/>
  <c r="CH13" i="52"/>
  <c r="CH13" i="53"/>
  <c r="CH13" i="50"/>
  <c r="CH13" i="51"/>
  <c r="CH13" i="49"/>
  <c r="CH13" i="48"/>
  <c r="CH13" i="46"/>
  <c r="CH13" i="45"/>
  <c r="CH13" i="44"/>
  <c r="CH13" i="47"/>
  <c r="CH13" i="43"/>
  <c r="CH13" i="42"/>
  <c r="CH13" i="41"/>
  <c r="CH13" i="40"/>
  <c r="CH13" i="39"/>
  <c r="CH13" i="38"/>
  <c r="CH13" i="37"/>
  <c r="CH13" i="36"/>
  <c r="CH13" i="34"/>
  <c r="CH13" i="32"/>
  <c r="CH13" i="35"/>
  <c r="CH13" i="33"/>
  <c r="CH13" i="30"/>
  <c r="CH13" i="28"/>
  <c r="CH13" i="31"/>
  <c r="CH13" i="27"/>
  <c r="CH13" i="26"/>
  <c r="CH13" i="25"/>
  <c r="CH13" i="24"/>
  <c r="CH13" i="21"/>
  <c r="EH13" i="21" s="1"/>
  <c r="CH13" i="20"/>
  <c r="EH13" i="20" s="1"/>
  <c r="CH13" i="23"/>
  <c r="EH13" i="23" s="1"/>
  <c r="CH13" i="17"/>
  <c r="EH13" i="17" s="1"/>
  <c r="CH13" i="22"/>
  <c r="EH13" i="22" s="1"/>
  <c r="CH13" i="19"/>
  <c r="EH13" i="19" s="1"/>
  <c r="CH13" i="18"/>
  <c r="EH13" i="18" s="1"/>
  <c r="CH13" i="60"/>
  <c r="EH13" i="60" s="1"/>
  <c r="AB12" i="32"/>
  <c r="EA12" i="32"/>
  <c r="DO15" i="44"/>
  <c r="P15" i="44"/>
  <c r="CH17" i="59"/>
  <c r="CH17" i="58"/>
  <c r="CH17" i="57"/>
  <c r="CH17" i="56"/>
  <c r="CH17" i="55"/>
  <c r="CH17" i="53"/>
  <c r="CH17" i="54"/>
  <c r="CH17" i="52"/>
  <c r="CH17" i="50"/>
  <c r="CH17" i="51"/>
  <c r="CH17" i="48"/>
  <c r="CH17" i="49"/>
  <c r="CH17" i="46"/>
  <c r="CH17" i="44"/>
  <c r="CH17" i="47"/>
  <c r="CH17" i="45"/>
  <c r="CH17" i="42"/>
  <c r="CH17" i="41"/>
  <c r="CH17" i="40"/>
  <c r="CH17" i="43"/>
  <c r="CH17" i="38"/>
  <c r="CH17" i="37"/>
  <c r="CH17" i="36"/>
  <c r="CH17" i="39"/>
  <c r="CH17" i="33"/>
  <c r="CH17" i="32"/>
  <c r="CH17" i="35"/>
  <c r="CH17" i="34"/>
  <c r="CH17" i="31"/>
  <c r="CH17" i="30"/>
  <c r="CH17" i="28"/>
  <c r="CH17" i="26"/>
  <c r="CH17" i="27"/>
  <c r="CH17" i="24"/>
  <c r="EH17" i="24" s="1"/>
  <c r="CH17" i="25"/>
  <c r="CH17" i="23"/>
  <c r="EH17" i="23" s="1"/>
  <c r="CH17" i="21"/>
  <c r="EH17" i="21" s="1"/>
  <c r="CH17" i="17"/>
  <c r="EH17" i="17" s="1"/>
  <c r="CH17" i="22"/>
  <c r="EH17" i="22" s="1"/>
  <c r="CH17" i="20"/>
  <c r="EH17" i="20" s="1"/>
  <c r="CH17" i="19"/>
  <c r="EH17" i="19" s="1"/>
  <c r="CH17" i="18"/>
  <c r="EH17" i="18" s="1"/>
  <c r="CH17" i="60"/>
  <c r="EH17" i="60" s="1"/>
  <c r="T19" i="40"/>
  <c r="DS19" i="40"/>
  <c r="AM28" i="18"/>
  <c r="DO9" i="43"/>
  <c r="P9" i="43"/>
  <c r="DR8" i="41"/>
  <c r="S8" i="41"/>
  <c r="Y17" i="35"/>
  <c r="DX17" i="35"/>
  <c r="AU8" i="60"/>
  <c r="EC9" i="30"/>
  <c r="AD9" i="30"/>
  <c r="DK5" i="47"/>
  <c r="L5" i="47"/>
  <c r="AJ25" i="22"/>
  <c r="W23" i="37"/>
  <c r="DV23" i="37"/>
  <c r="N11" i="46"/>
  <c r="DM11" i="46"/>
  <c r="DL10" i="46"/>
  <c r="M10" i="46"/>
  <c r="AK9" i="21"/>
  <c r="AN17" i="19"/>
  <c r="AZ16" i="60"/>
  <c r="DU7" i="37"/>
  <c r="V7" i="37"/>
  <c r="CH26" i="59"/>
  <c r="CH26" i="58"/>
  <c r="CH26" i="57"/>
  <c r="CH26" i="56"/>
  <c r="CH26" i="55"/>
  <c r="CH26" i="54"/>
  <c r="CH26" i="53"/>
  <c r="CH26" i="51"/>
  <c r="CH26" i="52"/>
  <c r="CH26" i="49"/>
  <c r="CH26" i="50"/>
  <c r="CH26" i="48"/>
  <c r="CH26" i="47"/>
  <c r="CH26" i="44"/>
  <c r="CH26" i="46"/>
  <c r="CH26" i="45"/>
  <c r="CH26" i="42"/>
  <c r="CH26" i="40"/>
  <c r="CH26" i="41"/>
  <c r="CH26" i="43"/>
  <c r="CH26" i="37"/>
  <c r="CH26" i="36"/>
  <c r="CH26" i="39"/>
  <c r="CH26" i="38"/>
  <c r="CH26" i="35"/>
  <c r="CH26" i="33"/>
  <c r="CH26" i="34"/>
  <c r="CH26" i="32"/>
  <c r="CH26" i="27"/>
  <c r="CH26" i="30"/>
  <c r="CH26" i="25"/>
  <c r="CH26" i="24"/>
  <c r="CH26" i="23"/>
  <c r="EH26" i="23" s="1"/>
  <c r="CH26" i="28"/>
  <c r="CH26" i="26"/>
  <c r="CH26" i="31"/>
  <c r="CH26" i="22"/>
  <c r="EH26" i="22" s="1"/>
  <c r="CH26" i="18"/>
  <c r="EH26" i="18" s="1"/>
  <c r="CH26" i="19"/>
  <c r="EH26" i="19" s="1"/>
  <c r="CH26" i="17"/>
  <c r="EH26" i="17" s="1"/>
  <c r="CH26" i="21"/>
  <c r="EH26" i="21" s="1"/>
  <c r="CH26" i="20"/>
  <c r="EH26" i="20" s="1"/>
  <c r="CH26" i="60"/>
  <c r="EH26" i="60" s="1"/>
  <c r="DG11" i="52"/>
  <c r="H11" i="52"/>
  <c r="AM26" i="20"/>
  <c r="EG29" i="18"/>
  <c r="DH14" i="51"/>
  <c r="I14" i="51"/>
  <c r="AK27" i="22"/>
  <c r="EE27" i="27"/>
  <c r="AF27" i="27"/>
  <c r="AB4" i="28"/>
  <c r="EA4" i="28"/>
  <c r="EA29" i="28" s="1"/>
  <c r="AA29" i="28"/>
  <c r="AF7" i="26"/>
  <c r="EE7" i="26"/>
  <c r="AI28" i="24"/>
  <c r="H7" i="51"/>
  <c r="DG7" i="51"/>
  <c r="DX15" i="35"/>
  <c r="Y15" i="35"/>
  <c r="X10" i="35"/>
  <c r="DW10" i="35"/>
  <c r="CI19" i="59"/>
  <c r="CI19" i="58"/>
  <c r="CI19" i="57"/>
  <c r="CI19" i="56"/>
  <c r="CI19" i="55"/>
  <c r="CI19" i="53"/>
  <c r="CI19" i="54"/>
  <c r="CI19" i="52"/>
  <c r="CI19" i="50"/>
  <c r="CI19" i="51"/>
  <c r="CI19" i="48"/>
  <c r="CI19" i="49"/>
  <c r="CI19" i="47"/>
  <c r="CI19" i="46"/>
  <c r="CI19" i="45"/>
  <c r="CI19" i="44"/>
  <c r="CI19" i="42"/>
  <c r="CI19" i="40"/>
  <c r="CI19" i="43"/>
  <c r="CI19" i="41"/>
  <c r="CI19" i="38"/>
  <c r="CI19" i="36"/>
  <c r="CI19" i="37"/>
  <c r="CI19" i="39"/>
  <c r="CI19" i="33"/>
  <c r="CI19" i="32"/>
  <c r="CI19" i="35"/>
  <c r="CI19" i="34"/>
  <c r="CI19" i="26"/>
  <c r="CI19" i="24"/>
  <c r="CI19" i="23"/>
  <c r="EI19" i="23" s="1"/>
  <c r="CI19" i="31"/>
  <c r="CI19" i="30"/>
  <c r="CI19" i="28"/>
  <c r="CI19" i="27"/>
  <c r="CI19" i="25"/>
  <c r="CI19" i="21"/>
  <c r="EI19" i="21" s="1"/>
  <c r="CI19" i="18"/>
  <c r="EI19" i="18" s="1"/>
  <c r="CI19" i="17"/>
  <c r="EI19" i="17" s="1"/>
  <c r="CI19" i="22"/>
  <c r="EI19" i="22" s="1"/>
  <c r="CI19" i="20"/>
  <c r="EI19" i="20" s="1"/>
  <c r="CI19" i="19"/>
  <c r="EI19" i="19" s="1"/>
  <c r="CI19" i="60"/>
  <c r="EI19" i="60" s="1"/>
  <c r="DM11" i="45"/>
  <c r="N11" i="45"/>
  <c r="AF28" i="27"/>
  <c r="EE28" i="27"/>
  <c r="DX25" i="34"/>
  <c r="Y25" i="34"/>
  <c r="AL8" i="21"/>
  <c r="DM21" i="46"/>
  <c r="N21" i="46"/>
  <c r="AM22" i="19"/>
  <c r="DU14" i="37"/>
  <c r="V14" i="37"/>
  <c r="AA7" i="32"/>
  <c r="DZ7" i="32"/>
  <c r="EF26" i="26"/>
  <c r="AG26" i="26"/>
  <c r="EC17" i="30"/>
  <c r="AD17" i="30"/>
  <c r="DK28" i="48"/>
  <c r="L28" i="48"/>
  <c r="DF7" i="52"/>
  <c r="DI5" i="49"/>
  <c r="J5" i="49"/>
  <c r="DY12" i="34"/>
  <c r="Z12" i="34"/>
  <c r="DS16" i="39"/>
  <c r="T16" i="39"/>
  <c r="EF18" i="24"/>
  <c r="AG18" i="24"/>
  <c r="EE21" i="27"/>
  <c r="AF21" i="27"/>
  <c r="EG9" i="25"/>
  <c r="AH9" i="25"/>
  <c r="DJ22" i="48"/>
  <c r="K22" i="48"/>
  <c r="I29" i="47"/>
  <c r="J4" i="47"/>
  <c r="DI4" i="47"/>
  <c r="AG20" i="26"/>
  <c r="EF20" i="26"/>
  <c r="EG27" i="25"/>
  <c r="AH27" i="25"/>
  <c r="AN11" i="19"/>
  <c r="AM10" i="19"/>
  <c r="DK17" i="48"/>
  <c r="L17" i="48"/>
  <c r="DL9" i="47"/>
  <c r="M9" i="47"/>
  <c r="EE25" i="26"/>
  <c r="AF25" i="26"/>
  <c r="EE8" i="27"/>
  <c r="AF8" i="27"/>
  <c r="DI14" i="49"/>
  <c r="J14" i="49"/>
  <c r="AY6" i="60"/>
  <c r="S24" i="41"/>
  <c r="DR24" i="41"/>
  <c r="DW26" i="36"/>
  <c r="X26" i="36"/>
  <c r="DZ11" i="33"/>
  <c r="AA11" i="33"/>
  <c r="L25" i="47"/>
  <c r="DK25" i="47"/>
  <c r="CH16" i="59"/>
  <c r="CH16" i="58"/>
  <c r="CH16" i="56"/>
  <c r="CH16" i="57"/>
  <c r="CH16" i="55"/>
  <c r="CH16" i="54"/>
  <c r="CH16" i="53"/>
  <c r="CH16" i="52"/>
  <c r="CH16" i="50"/>
  <c r="CH16" i="51"/>
  <c r="CH16" i="49"/>
  <c r="CH16" i="48"/>
  <c r="CH16" i="47"/>
  <c r="CH16" i="44"/>
  <c r="CH16" i="46"/>
  <c r="CH16" i="45"/>
  <c r="CH16" i="43"/>
  <c r="CH16" i="42"/>
  <c r="CH16" i="41"/>
  <c r="CH16" i="40"/>
  <c r="CH16" i="37"/>
  <c r="CH16" i="36"/>
  <c r="CH16" i="39"/>
  <c r="CH16" i="38"/>
  <c r="CH16" i="34"/>
  <c r="CH16" i="33"/>
  <c r="CH16" i="32"/>
  <c r="CH16" i="35"/>
  <c r="CH16" i="25"/>
  <c r="CH16" i="24"/>
  <c r="CH16" i="31"/>
  <c r="CH16" i="28"/>
  <c r="CH16" i="30"/>
  <c r="CH16" i="26"/>
  <c r="CH16" i="27"/>
  <c r="CH16" i="18"/>
  <c r="EH16" i="18" s="1"/>
  <c r="CH16" i="20"/>
  <c r="EH16" i="20" s="1"/>
  <c r="CH16" i="19"/>
  <c r="EH16" i="19" s="1"/>
  <c r="CH16" i="23"/>
  <c r="EH16" i="23" s="1"/>
  <c r="CH16" i="21"/>
  <c r="EH16" i="21" s="1"/>
  <c r="CH16" i="17"/>
  <c r="EH16" i="17" s="1"/>
  <c r="CH16" i="22"/>
  <c r="EH16" i="22" s="1"/>
  <c r="CH16" i="60"/>
  <c r="EH16" i="60" s="1"/>
  <c r="R15" i="41"/>
  <c r="DQ15" i="41"/>
  <c r="DP5" i="42"/>
  <c r="Q5" i="42"/>
  <c r="EE23" i="27"/>
  <c r="AF23" i="27"/>
  <c r="DY9" i="34"/>
  <c r="Z9" i="34"/>
  <c r="AJ16" i="22"/>
  <c r="AU9" i="60"/>
  <c r="Z4" i="32"/>
  <c r="DY4" i="32"/>
  <c r="AB14" i="32"/>
  <c r="EA14" i="32"/>
  <c r="AN8" i="17"/>
  <c r="DH12" i="51"/>
  <c r="I12" i="51"/>
  <c r="EB21" i="31"/>
  <c r="AC21" i="31"/>
  <c r="R25" i="42"/>
  <c r="DQ25" i="42"/>
  <c r="DU16" i="37"/>
  <c r="V16" i="37"/>
  <c r="AL21" i="20"/>
  <c r="M11" i="47"/>
  <c r="DL11" i="47"/>
  <c r="AK15" i="21"/>
  <c r="U28" i="39"/>
  <c r="DT28" i="39"/>
  <c r="Z11" i="34"/>
  <c r="DY11" i="34"/>
  <c r="AN12" i="18"/>
  <c r="J21" i="49"/>
  <c r="DI21" i="49"/>
  <c r="Z19" i="33"/>
  <c r="DY19" i="33"/>
  <c r="J9" i="49"/>
  <c r="DI9" i="49"/>
  <c r="DM24" i="46"/>
  <c r="N24" i="46"/>
  <c r="DX22" i="34"/>
  <c r="Y22" i="34"/>
  <c r="EF18" i="25"/>
  <c r="AG18" i="25"/>
  <c r="AB20" i="32"/>
  <c r="EA20" i="32"/>
  <c r="L20" i="48"/>
  <c r="DK20" i="48"/>
  <c r="DT18" i="38"/>
  <c r="U18" i="38"/>
  <c r="AG7" i="25"/>
  <c r="EF7" i="25"/>
  <c r="AL20" i="20"/>
  <c r="AL6" i="20"/>
  <c r="D5" i="51"/>
  <c r="E5" i="51" s="1"/>
  <c r="T24" i="40"/>
  <c r="DS24" i="40"/>
  <c r="E52" i="1"/>
  <c r="D43" i="6"/>
  <c r="AJ29" i="16"/>
  <c r="AR17" i="9"/>
  <c r="AR17" i="10"/>
  <c r="AQ17" i="9"/>
  <c r="AM44" i="11"/>
  <c r="AM20" i="16" s="1"/>
  <c r="AM43" i="11"/>
  <c r="AM14" i="16" s="1"/>
  <c r="AM40" i="11"/>
  <c r="AM41" i="11"/>
  <c r="AM13" i="16" s="1"/>
  <c r="AM45" i="11"/>
  <c r="AM15" i="16" s="1"/>
  <c r="AM42" i="11"/>
  <c r="AM19" i="16" s="1"/>
  <c r="AM46" i="11"/>
  <c r="AM21" i="16" s="1"/>
  <c r="AM33" i="13"/>
  <c r="AM31" i="13"/>
  <c r="AM34" i="13"/>
  <c r="AM32" i="13"/>
  <c r="AL35" i="13"/>
  <c r="AL22" i="16"/>
  <c r="AL35" i="12"/>
  <c r="AM32" i="4"/>
  <c r="AM33" i="4"/>
  <c r="AM11" i="16" s="1"/>
  <c r="AM34" i="4"/>
  <c r="AM12" i="16" s="1"/>
  <c r="AM31" i="4"/>
  <c r="AL25" i="16"/>
  <c r="AL35" i="15"/>
  <c r="AL7" i="16"/>
  <c r="AL35" i="10"/>
  <c r="AL4" i="16"/>
  <c r="AL34" i="9"/>
  <c r="AK34" i="9"/>
  <c r="AK5" i="16"/>
  <c r="AM32" i="12"/>
  <c r="AM23" i="16" s="1"/>
  <c r="AM33" i="12"/>
  <c r="AM24" i="16" s="1"/>
  <c r="AM34" i="12"/>
  <c r="AM31" i="12"/>
  <c r="AM31" i="15"/>
  <c r="AM33" i="15"/>
  <c r="AM27" i="16" s="1"/>
  <c r="AM32" i="15"/>
  <c r="AM26" i="16" s="1"/>
  <c r="AM34" i="15"/>
  <c r="AM28" i="16" s="1"/>
  <c r="AL10" i="16"/>
  <c r="AL35" i="4"/>
  <c r="AR10" i="6"/>
  <c r="AL45" i="11"/>
  <c r="AL15" i="16" s="1"/>
  <c r="AL46" i="11"/>
  <c r="AL21" i="16" s="1"/>
  <c r="AL41" i="11"/>
  <c r="AL13" i="16" s="1"/>
  <c r="AL43" i="11"/>
  <c r="AL14" i="16" s="1"/>
  <c r="AL42" i="11"/>
  <c r="AL19" i="16" s="1"/>
  <c r="AL40" i="11"/>
  <c r="AL44" i="11"/>
  <c r="AL20" i="16" s="1"/>
  <c r="AS3" i="6"/>
  <c r="AP22" i="5"/>
  <c r="AS16" i="6"/>
  <c r="AS4" i="6" s="1"/>
  <c r="AQ19" i="5"/>
  <c r="AT19" i="6" s="1"/>
  <c r="AT7" i="6" s="1"/>
  <c r="AQ21" i="5"/>
  <c r="AT21" i="6" s="1"/>
  <c r="AT9" i="6" s="1"/>
  <c r="AQ16" i="5"/>
  <c r="AT16" i="6" s="1"/>
  <c r="AT4" i="6" s="1"/>
  <c r="AQ20" i="5"/>
  <c r="AT20" i="6" s="1"/>
  <c r="AT8" i="6" s="1"/>
  <c r="AQ18" i="5"/>
  <c r="AT18" i="6" s="1"/>
  <c r="AT6" i="6" s="1"/>
  <c r="AQ17" i="5"/>
  <c r="AT17" i="6" s="1"/>
  <c r="AT5" i="6" s="1"/>
  <c r="AQ15" i="5"/>
  <c r="AT15" i="6" s="1"/>
  <c r="AR10" i="5"/>
  <c r="AR14" i="5" s="1"/>
  <c r="C54" i="1"/>
  <c r="D53" i="1"/>
  <c r="AE4" i="78" l="1"/>
  <c r="AE5" i="78"/>
  <c r="DO30" i="41"/>
  <c r="DP30" i="40"/>
  <c r="EA30" i="28"/>
  <c r="G27" i="53"/>
  <c r="DF27" i="53"/>
  <c r="G11" i="53"/>
  <c r="DF11" i="53"/>
  <c r="DF16" i="52"/>
  <c r="G16" i="52"/>
  <c r="DF24" i="53"/>
  <c r="G24" i="53"/>
  <c r="G17" i="53"/>
  <c r="DF17" i="53"/>
  <c r="DF22" i="52"/>
  <c r="G22" i="52"/>
  <c r="DF10" i="52"/>
  <c r="G10" i="52"/>
  <c r="DF26" i="53"/>
  <c r="G26" i="53"/>
  <c r="DF23" i="53"/>
  <c r="G23" i="53"/>
  <c r="AE20" i="27"/>
  <c r="ED20" i="27"/>
  <c r="L24" i="47"/>
  <c r="DK24" i="47"/>
  <c r="DH17" i="49"/>
  <c r="I17" i="49"/>
  <c r="Q11" i="42"/>
  <c r="DP11" i="42"/>
  <c r="DJ14" i="48"/>
  <c r="K14" i="48"/>
  <c r="O5" i="43"/>
  <c r="DN5" i="43"/>
  <c r="DX13" i="33"/>
  <c r="Y13" i="33"/>
  <c r="X5" i="33"/>
  <c r="DW5" i="33"/>
  <c r="ED14" i="27"/>
  <c r="AE14" i="27"/>
  <c r="R16" i="40"/>
  <c r="DQ16" i="40"/>
  <c r="Y21" i="33"/>
  <c r="DX21" i="33"/>
  <c r="Q7" i="41"/>
  <c r="DP7" i="41"/>
  <c r="DX26" i="33"/>
  <c r="Y26" i="33"/>
  <c r="DR18" i="39"/>
  <c r="DR30" i="39" s="1"/>
  <c r="S18" i="39"/>
  <c r="J23" i="49"/>
  <c r="DI23" i="49"/>
  <c r="EF21" i="24"/>
  <c r="AG21" i="24"/>
  <c r="DR25" i="39"/>
  <c r="S25" i="39"/>
  <c r="DK28" i="47"/>
  <c r="L28" i="47"/>
  <c r="AC25" i="30"/>
  <c r="EB25" i="30"/>
  <c r="H7" i="49"/>
  <c r="DV27" i="36"/>
  <c r="W27" i="36"/>
  <c r="EA6" i="30"/>
  <c r="AB6" i="30"/>
  <c r="EF22" i="24"/>
  <c r="AG22" i="24"/>
  <c r="AB26" i="31"/>
  <c r="EA26" i="31"/>
  <c r="Y24" i="34"/>
  <c r="DX24" i="34"/>
  <c r="Q12" i="42"/>
  <c r="DP12" i="42"/>
  <c r="Z27" i="33"/>
  <c r="DY27" i="33"/>
  <c r="EA22" i="30"/>
  <c r="AB22" i="30"/>
  <c r="DT30" i="36"/>
  <c r="EC23" i="28"/>
  <c r="AD23" i="28"/>
  <c r="DJ30" i="46"/>
  <c r="N15" i="45"/>
  <c r="DM15" i="45"/>
  <c r="DV29" i="33"/>
  <c r="DR7" i="39"/>
  <c r="S7" i="39"/>
  <c r="AD10" i="27"/>
  <c r="EC10" i="27"/>
  <c r="Z26" i="32"/>
  <c r="DY26" i="32"/>
  <c r="EA16" i="30"/>
  <c r="EA30" i="30" s="1"/>
  <c r="AB16" i="30"/>
  <c r="AE19" i="27"/>
  <c r="ED19" i="27"/>
  <c r="T20" i="39"/>
  <c r="DS20" i="39"/>
  <c r="T26" i="39"/>
  <c r="DS26" i="39"/>
  <c r="F18" i="52"/>
  <c r="DF18" i="52" s="1"/>
  <c r="F29" i="50"/>
  <c r="DF4" i="50"/>
  <c r="DF29" i="50" s="1"/>
  <c r="DK25" i="46"/>
  <c r="L25" i="46"/>
  <c r="DK8" i="47"/>
  <c r="L8" i="47"/>
  <c r="EA7" i="30"/>
  <c r="AB7" i="30"/>
  <c r="I13" i="49"/>
  <c r="DH13" i="49"/>
  <c r="EE6" i="25"/>
  <c r="AF6" i="25"/>
  <c r="DJ22" i="47"/>
  <c r="K22" i="47"/>
  <c r="Q24" i="42"/>
  <c r="DP24" i="42"/>
  <c r="DU25" i="36"/>
  <c r="V25" i="36"/>
  <c r="X6" i="34"/>
  <c r="DW6" i="34"/>
  <c r="S20" i="40"/>
  <c r="DR20" i="40"/>
  <c r="L15" i="47"/>
  <c r="DK15" i="47"/>
  <c r="DM17" i="43"/>
  <c r="DM30" i="43" s="1"/>
  <c r="N17" i="43"/>
  <c r="DQ4" i="38"/>
  <c r="DQ29" i="38" s="1"/>
  <c r="Q29" i="38"/>
  <c r="R4" i="38"/>
  <c r="DI7" i="48"/>
  <c r="J7" i="48"/>
  <c r="DY23" i="33"/>
  <c r="Z23" i="33"/>
  <c r="AC19" i="28"/>
  <c r="EB19" i="28"/>
  <c r="N16" i="44"/>
  <c r="DM16" i="44"/>
  <c r="DN16" i="42"/>
  <c r="DN30" i="42" s="1"/>
  <c r="N29" i="42"/>
  <c r="O16" i="42"/>
  <c r="AD17" i="28"/>
  <c r="EC17" i="28"/>
  <c r="V16" i="36"/>
  <c r="DU16" i="36"/>
  <c r="DU30" i="36" s="1"/>
  <c r="EA24" i="31"/>
  <c r="AB24" i="31"/>
  <c r="EF19" i="24"/>
  <c r="AG19" i="24"/>
  <c r="DI10" i="48"/>
  <c r="J10" i="48"/>
  <c r="O6" i="43"/>
  <c r="DN6" i="43"/>
  <c r="AE16" i="26"/>
  <c r="ED16" i="26"/>
  <c r="DJ23" i="48"/>
  <c r="K23" i="48"/>
  <c r="DP23" i="42"/>
  <c r="Q23" i="42"/>
  <c r="DH29" i="48"/>
  <c r="DG20" i="51"/>
  <c r="H20" i="51"/>
  <c r="DP13" i="42"/>
  <c r="Q13" i="42"/>
  <c r="M18" i="45"/>
  <c r="DL18" i="45"/>
  <c r="S8" i="40"/>
  <c r="DR8" i="40"/>
  <c r="Y14" i="33"/>
  <c r="DX14" i="33"/>
  <c r="DJ13" i="48"/>
  <c r="K13" i="48"/>
  <c r="T15" i="39"/>
  <c r="DS15" i="39"/>
  <c r="DM23" i="45"/>
  <c r="N23" i="45"/>
  <c r="V29" i="34"/>
  <c r="W4" i="34"/>
  <c r="DV4" i="34"/>
  <c r="DV29" i="34" s="1"/>
  <c r="DK22" i="46"/>
  <c r="L22" i="46"/>
  <c r="DH28" i="50"/>
  <c r="I28" i="50"/>
  <c r="DP16" i="41"/>
  <c r="Q16" i="41"/>
  <c r="EC25" i="27"/>
  <c r="EC30" i="27" s="1"/>
  <c r="AD25" i="27"/>
  <c r="DI5" i="48"/>
  <c r="J5" i="48"/>
  <c r="AF19" i="26"/>
  <c r="EE19" i="26"/>
  <c r="EA19" i="31"/>
  <c r="AB19" i="31"/>
  <c r="EF25" i="24"/>
  <c r="AG25" i="24"/>
  <c r="K7" i="47"/>
  <c r="DJ7" i="47"/>
  <c r="AA29" i="27"/>
  <c r="EA4" i="27"/>
  <c r="EA29" i="27" s="1"/>
  <c r="AB4" i="27"/>
  <c r="DL20" i="46"/>
  <c r="M20" i="46"/>
  <c r="DL25" i="45"/>
  <c r="M25" i="45"/>
  <c r="L26" i="47"/>
  <c r="DK26" i="47"/>
  <c r="Y10" i="33"/>
  <c r="DX10" i="33"/>
  <c r="DI18" i="48"/>
  <c r="DI30" i="48" s="1"/>
  <c r="J18" i="48"/>
  <c r="AE18" i="26"/>
  <c r="ED18" i="26"/>
  <c r="DR23" i="40"/>
  <c r="S23" i="40"/>
  <c r="R11" i="40"/>
  <c r="DQ11" i="40"/>
  <c r="AG13" i="24"/>
  <c r="EF13" i="24"/>
  <c r="I23" i="50"/>
  <c r="DH23" i="50"/>
  <c r="DP20" i="41"/>
  <c r="Q20" i="41"/>
  <c r="DO12" i="43"/>
  <c r="P12" i="43"/>
  <c r="DU26" i="37"/>
  <c r="V26" i="37"/>
  <c r="H13" i="52"/>
  <c r="G28" i="53"/>
  <c r="P29" i="41"/>
  <c r="DF6" i="52"/>
  <c r="DG19" i="52"/>
  <c r="DG18" i="49"/>
  <c r="DG30" i="49" s="1"/>
  <c r="H18" i="49"/>
  <c r="M8" i="45"/>
  <c r="DL8" i="45"/>
  <c r="AC11" i="30"/>
  <c r="EB11" i="30"/>
  <c r="H8" i="50"/>
  <c r="DG8" i="50"/>
  <c r="AC25" i="28"/>
  <c r="EB25" i="28"/>
  <c r="DP19" i="41"/>
  <c r="Q19" i="41"/>
  <c r="Z16" i="32"/>
  <c r="DY16" i="32"/>
  <c r="DY30" i="32" s="1"/>
  <c r="DJ12" i="48"/>
  <c r="K12" i="48"/>
  <c r="X14" i="35"/>
  <c r="DW14" i="35"/>
  <c r="T18" i="37"/>
  <c r="DS18" i="37"/>
  <c r="DS30" i="37" s="1"/>
  <c r="S29" i="37"/>
  <c r="DH25" i="49"/>
  <c r="I25" i="49"/>
  <c r="X23" i="35"/>
  <c r="DW23" i="35"/>
  <c r="X19" i="35"/>
  <c r="DW19" i="35"/>
  <c r="DL17" i="45"/>
  <c r="DL30" i="45" s="1"/>
  <c r="M17" i="45"/>
  <c r="DL14" i="46"/>
  <c r="M14" i="46"/>
  <c r="DZ25" i="31"/>
  <c r="DZ30" i="31" s="1"/>
  <c r="AA25" i="31"/>
  <c r="AB15" i="31"/>
  <c r="EA15" i="31"/>
  <c r="AG26" i="25"/>
  <c r="EF26" i="25"/>
  <c r="AE26" i="27"/>
  <c r="ED26" i="27"/>
  <c r="EE16" i="25"/>
  <c r="EE30" i="25" s="1"/>
  <c r="AF16" i="25"/>
  <c r="Z17" i="33"/>
  <c r="DY17" i="33"/>
  <c r="G5" i="50"/>
  <c r="DG17" i="50"/>
  <c r="H17" i="50"/>
  <c r="DS21" i="39"/>
  <c r="T21" i="39"/>
  <c r="M28" i="46"/>
  <c r="DL28" i="46"/>
  <c r="L17" i="46"/>
  <c r="DK17" i="46"/>
  <c r="M10" i="45"/>
  <c r="DL10" i="45"/>
  <c r="DZ24" i="32"/>
  <c r="AA24" i="32"/>
  <c r="DZ8" i="32"/>
  <c r="AA8" i="32"/>
  <c r="EE28" i="26"/>
  <c r="AF28" i="26"/>
  <c r="DH20" i="49"/>
  <c r="I20" i="49"/>
  <c r="AB20" i="31"/>
  <c r="EA20" i="31"/>
  <c r="DI30" i="47"/>
  <c r="N20" i="45"/>
  <c r="DM20" i="45"/>
  <c r="DQ6" i="41"/>
  <c r="R6" i="41"/>
  <c r="ED17" i="26"/>
  <c r="AE17" i="26"/>
  <c r="AG14" i="24"/>
  <c r="EF14" i="24"/>
  <c r="H15" i="51"/>
  <c r="DG15" i="51"/>
  <c r="W18" i="35"/>
  <c r="DV18" i="35"/>
  <c r="DH26" i="50"/>
  <c r="I26" i="50"/>
  <c r="DK16" i="46"/>
  <c r="DK30" i="46" s="1"/>
  <c r="L16" i="46"/>
  <c r="AC7" i="28"/>
  <c r="EB7" i="28"/>
  <c r="Y17" i="34"/>
  <c r="DX17" i="34"/>
  <c r="U10" i="37"/>
  <c r="DT10" i="37"/>
  <c r="X4" i="33"/>
  <c r="W29" i="33"/>
  <c r="DW4" i="33"/>
  <c r="DW29" i="33" s="1"/>
  <c r="K27" i="48"/>
  <c r="DJ27" i="48"/>
  <c r="DL12" i="46"/>
  <c r="M12" i="46"/>
  <c r="AD24" i="28"/>
  <c r="EC24" i="28"/>
  <c r="P15" i="43"/>
  <c r="DO15" i="43"/>
  <c r="W11" i="36"/>
  <c r="DV11" i="36"/>
  <c r="T29" i="35"/>
  <c r="U4" i="35"/>
  <c r="DT4" i="35"/>
  <c r="DT29" i="35" s="1"/>
  <c r="G4" i="50"/>
  <c r="G26" i="52"/>
  <c r="G9" i="53"/>
  <c r="AB10" i="30"/>
  <c r="EA10" i="30"/>
  <c r="O25" i="43"/>
  <c r="DN25" i="43"/>
  <c r="DO11" i="43"/>
  <c r="P11" i="43"/>
  <c r="M4" i="43"/>
  <c r="L29" i="43"/>
  <c r="DL4" i="43"/>
  <c r="DL29" i="43" s="1"/>
  <c r="DK19" i="47"/>
  <c r="L19" i="47"/>
  <c r="Q14" i="41"/>
  <c r="DP14" i="41"/>
  <c r="AD9" i="27"/>
  <c r="EC9" i="27"/>
  <c r="X18" i="33"/>
  <c r="DW18" i="33"/>
  <c r="DW30" i="33" s="1"/>
  <c r="J11" i="49"/>
  <c r="DI11" i="49"/>
  <c r="DI29" i="47"/>
  <c r="DQ29" i="39"/>
  <c r="DV30" i="35"/>
  <c r="EF30" i="24"/>
  <c r="G8" i="53"/>
  <c r="G9" i="51"/>
  <c r="G25" i="52"/>
  <c r="DO29" i="42"/>
  <c r="G12" i="53"/>
  <c r="AR7" i="60"/>
  <c r="AQ29" i="60"/>
  <c r="K29" i="45"/>
  <c r="L7" i="45"/>
  <c r="DK7" i="45"/>
  <c r="DK29" i="45" s="1"/>
  <c r="R25" i="40"/>
  <c r="DQ25" i="40"/>
  <c r="DG25" i="50"/>
  <c r="H25" i="50"/>
  <c r="DX6" i="33"/>
  <c r="Y6" i="33"/>
  <c r="DI24" i="49"/>
  <c r="J24" i="49"/>
  <c r="AF4" i="23"/>
  <c r="EE4" i="23"/>
  <c r="EE29" i="23" s="1"/>
  <c r="AE29" i="23"/>
  <c r="DW26" i="35"/>
  <c r="X26" i="35"/>
  <c r="DI6" i="48"/>
  <c r="J6" i="48"/>
  <c r="X9" i="35"/>
  <c r="DW9" i="35"/>
  <c r="DX15" i="33"/>
  <c r="Y15" i="33"/>
  <c r="DS14" i="39"/>
  <c r="T14" i="39"/>
  <c r="DL15" i="46"/>
  <c r="M15" i="46"/>
  <c r="DK30" i="45"/>
  <c r="DW24" i="35"/>
  <c r="X24" i="35"/>
  <c r="X29" i="32"/>
  <c r="Y5" i="32"/>
  <c r="DX5" i="32"/>
  <c r="DX29" i="32" s="1"/>
  <c r="AC8" i="30"/>
  <c r="EB8" i="30"/>
  <c r="DL5" i="44"/>
  <c r="DL29" i="44" s="1"/>
  <c r="M5" i="44"/>
  <c r="DV14" i="36"/>
  <c r="W14" i="36"/>
  <c r="I8" i="49"/>
  <c r="DH8" i="49"/>
  <c r="EA5" i="30"/>
  <c r="AB5" i="30"/>
  <c r="DR5" i="39"/>
  <c r="S5" i="39"/>
  <c r="DX16" i="33"/>
  <c r="Y16" i="33"/>
  <c r="H26" i="51"/>
  <c r="DG26" i="51"/>
  <c r="EA17" i="31"/>
  <c r="AB17" i="31"/>
  <c r="AA28" i="32"/>
  <c r="DZ28" i="32"/>
  <c r="DL17" i="44"/>
  <c r="DL30" i="44" s="1"/>
  <c r="M17" i="44"/>
  <c r="EF15" i="24"/>
  <c r="AG15" i="24"/>
  <c r="DX4" i="31"/>
  <c r="DX29" i="31" s="1"/>
  <c r="X29" i="31"/>
  <c r="Y4" i="31"/>
  <c r="Q13" i="41"/>
  <c r="DP13" i="41"/>
  <c r="K16" i="47"/>
  <c r="DJ16" i="47"/>
  <c r="DJ30" i="47" s="1"/>
  <c r="EF12" i="25"/>
  <c r="AG12" i="25"/>
  <c r="DF7" i="49"/>
  <c r="DF29" i="49" s="1"/>
  <c r="F29" i="49"/>
  <c r="DX25" i="33"/>
  <c r="Y25" i="33"/>
  <c r="AJ4" i="19"/>
  <c r="AI29" i="19"/>
  <c r="DN24" i="44"/>
  <c r="O24" i="44"/>
  <c r="K8" i="48"/>
  <c r="DJ8" i="48"/>
  <c r="DG6" i="50"/>
  <c r="H6" i="50"/>
  <c r="DP10" i="41"/>
  <c r="Q10" i="41"/>
  <c r="DK14" i="47"/>
  <c r="L14" i="47"/>
  <c r="DG16" i="50"/>
  <c r="DG30" i="50" s="1"/>
  <c r="H16" i="50"/>
  <c r="DP17" i="42"/>
  <c r="Q17" i="42"/>
  <c r="EC4" i="25"/>
  <c r="EC29" i="25" s="1"/>
  <c r="AD4" i="25"/>
  <c r="AC29" i="25"/>
  <c r="W12" i="36"/>
  <c r="DV12" i="36"/>
  <c r="U19" i="37"/>
  <c r="DT19" i="37"/>
  <c r="EC30" i="26"/>
  <c r="DU9" i="37"/>
  <c r="V9" i="37"/>
  <c r="T16" i="38"/>
  <c r="DS16" i="38"/>
  <c r="DS30" i="38" s="1"/>
  <c r="AC20" i="28"/>
  <c r="EB20" i="28"/>
  <c r="EB30" i="28" s="1"/>
  <c r="AK29" i="17"/>
  <c r="AL4" i="17"/>
  <c r="EE23" i="26"/>
  <c r="AF23" i="26"/>
  <c r="F5" i="51"/>
  <c r="DF5" i="51" s="1"/>
  <c r="G12" i="52"/>
  <c r="DG29" i="49"/>
  <c r="EH30" i="21"/>
  <c r="EH30" i="18"/>
  <c r="EH29" i="21"/>
  <c r="DW30" i="34"/>
  <c r="EH29" i="17"/>
  <c r="EH29" i="20"/>
  <c r="DT29" i="37"/>
  <c r="H12" i="53"/>
  <c r="DG12" i="53"/>
  <c r="DG25" i="52"/>
  <c r="H25" i="52"/>
  <c r="EH30" i="23"/>
  <c r="H8" i="53"/>
  <c r="DG8" i="53"/>
  <c r="H9" i="51"/>
  <c r="DG9" i="51"/>
  <c r="DG16" i="52"/>
  <c r="H16" i="52"/>
  <c r="AN19" i="19"/>
  <c r="Y8" i="36"/>
  <c r="DX8" i="36"/>
  <c r="AV26" i="60"/>
  <c r="AU22" i="60"/>
  <c r="EE22" i="27"/>
  <c r="AF22" i="27"/>
  <c r="AN18" i="18"/>
  <c r="EA28" i="33"/>
  <c r="AB28" i="33"/>
  <c r="R24" i="43"/>
  <c r="DQ24" i="43"/>
  <c r="AJ9" i="24"/>
  <c r="DH7" i="49"/>
  <c r="I7" i="49"/>
  <c r="AL19" i="22"/>
  <c r="AK19" i="23"/>
  <c r="DS18" i="40"/>
  <c r="T18" i="40"/>
  <c r="AJ12" i="24"/>
  <c r="CI7" i="59"/>
  <c r="CI7" i="58"/>
  <c r="CI7" i="57"/>
  <c r="CI7" i="56"/>
  <c r="CI7" i="55"/>
  <c r="CI7" i="54"/>
  <c r="CI7" i="52"/>
  <c r="CI7" i="53"/>
  <c r="CI7" i="50"/>
  <c r="CI7" i="51"/>
  <c r="CI7" i="49"/>
  <c r="CI7" i="48"/>
  <c r="CI7" i="47"/>
  <c r="CI7" i="45"/>
  <c r="CI7" i="44"/>
  <c r="CI7" i="46"/>
  <c r="CI7" i="42"/>
  <c r="CI7" i="40"/>
  <c r="CI7" i="43"/>
  <c r="CI7" i="41"/>
  <c r="CI7" i="39"/>
  <c r="CI7" i="38"/>
  <c r="CI7" i="37"/>
  <c r="CI7" i="36"/>
  <c r="CI7" i="35"/>
  <c r="CI7" i="33"/>
  <c r="CI7" i="34"/>
  <c r="CI7" i="31"/>
  <c r="CI7" i="30"/>
  <c r="CI7" i="28"/>
  <c r="CI7" i="32"/>
  <c r="CI7" i="24"/>
  <c r="CI7" i="27"/>
  <c r="CI7" i="26"/>
  <c r="CI7" i="25"/>
  <c r="CI7" i="18"/>
  <c r="EI7" i="18" s="1"/>
  <c r="CI7" i="21"/>
  <c r="EI7" i="21" s="1"/>
  <c r="CI7" i="20"/>
  <c r="EI7" i="20" s="1"/>
  <c r="CI7" i="19"/>
  <c r="EI7" i="19" s="1"/>
  <c r="CI7" i="23"/>
  <c r="EI7" i="23" s="1"/>
  <c r="CI7" i="22"/>
  <c r="EI7" i="22" s="1"/>
  <c r="CI7" i="17"/>
  <c r="EI7" i="17" s="1"/>
  <c r="CI7" i="60"/>
  <c r="EI7" i="60" s="1"/>
  <c r="DJ27" i="50"/>
  <c r="K27" i="50"/>
  <c r="AL15" i="22"/>
  <c r="AD13" i="31"/>
  <c r="EC13" i="31"/>
  <c r="AM12" i="21"/>
  <c r="AF11" i="61"/>
  <c r="I8" i="52"/>
  <c r="DH8" i="52"/>
  <c r="CJ19" i="59"/>
  <c r="CJ19" i="58"/>
  <c r="CJ19" i="57"/>
  <c r="CJ19" i="56"/>
  <c r="CJ19" i="55"/>
  <c r="CJ19" i="53"/>
  <c r="CJ19" i="54"/>
  <c r="CJ19" i="52"/>
  <c r="CJ19" i="50"/>
  <c r="CJ19" i="51"/>
  <c r="CJ19" i="49"/>
  <c r="CJ19" i="48"/>
  <c r="CJ19" i="45"/>
  <c r="CJ19" i="44"/>
  <c r="CJ19" i="47"/>
  <c r="CJ19" i="46"/>
  <c r="CJ19" i="43"/>
  <c r="CJ19" i="41"/>
  <c r="CJ19" i="42"/>
  <c r="CJ19" i="40"/>
  <c r="CJ19" i="38"/>
  <c r="CJ19" i="36"/>
  <c r="CJ19" i="37"/>
  <c r="CJ19" i="39"/>
  <c r="CJ19" i="33"/>
  <c r="CJ19" i="32"/>
  <c r="CJ19" i="35"/>
  <c r="CJ19" i="34"/>
  <c r="CJ19" i="31"/>
  <c r="CJ19" i="30"/>
  <c r="CJ19" i="28"/>
  <c r="CJ19" i="27"/>
  <c r="CJ19" i="25"/>
  <c r="CJ19" i="26"/>
  <c r="CJ19" i="24"/>
  <c r="CJ19" i="23"/>
  <c r="EJ19" i="23" s="1"/>
  <c r="CJ19" i="17"/>
  <c r="EJ19" i="17" s="1"/>
  <c r="CJ19" i="22"/>
  <c r="EJ19" i="22" s="1"/>
  <c r="CJ19" i="20"/>
  <c r="EJ19" i="20" s="1"/>
  <c r="CJ19" i="19"/>
  <c r="EJ19" i="19" s="1"/>
  <c r="CJ19" i="21"/>
  <c r="EJ19" i="21" s="1"/>
  <c r="CJ19" i="18"/>
  <c r="EJ19" i="18" s="1"/>
  <c r="CJ19" i="60"/>
  <c r="EJ19" i="60" s="1"/>
  <c r="AL12" i="22"/>
  <c r="P11" i="44"/>
  <c r="DO11" i="44"/>
  <c r="DH19" i="52"/>
  <c r="I19" i="52"/>
  <c r="B27" i="55"/>
  <c r="C27" i="54"/>
  <c r="D27" i="54" s="1"/>
  <c r="E27" i="54" s="1"/>
  <c r="B11" i="55"/>
  <c r="C11" i="54"/>
  <c r="D11" i="54" s="1"/>
  <c r="E11" i="54" s="1"/>
  <c r="F11" i="54" s="1"/>
  <c r="AM6" i="20"/>
  <c r="DU18" i="38"/>
  <c r="V18" i="38"/>
  <c r="EG18" i="25"/>
  <c r="AH18" i="25"/>
  <c r="AA11" i="34"/>
  <c r="DZ11" i="34"/>
  <c r="M25" i="47"/>
  <c r="DL25" i="47"/>
  <c r="AO11" i="19"/>
  <c r="DK22" i="48"/>
  <c r="L22" i="48"/>
  <c r="U16" i="39"/>
  <c r="DT16" i="39"/>
  <c r="DL28" i="48"/>
  <c r="M28" i="48"/>
  <c r="EG26" i="26"/>
  <c r="AH26" i="26"/>
  <c r="AM8" i="21"/>
  <c r="DX10" i="35"/>
  <c r="Y10" i="35"/>
  <c r="AJ28" i="24"/>
  <c r="AL27" i="22"/>
  <c r="BA16" i="60"/>
  <c r="N10" i="46"/>
  <c r="DM10" i="46"/>
  <c r="M5" i="47"/>
  <c r="DL5" i="47"/>
  <c r="AJ25" i="23"/>
  <c r="DY10" i="34"/>
  <c r="Z10" i="34"/>
  <c r="EH29" i="18"/>
  <c r="AL26" i="22"/>
  <c r="CI23" i="59"/>
  <c r="CI23" i="58"/>
  <c r="CI23" i="57"/>
  <c r="CI23" i="56"/>
  <c r="CI23" i="55"/>
  <c r="CI23" i="54"/>
  <c r="CI23" i="53"/>
  <c r="CI23" i="52"/>
  <c r="CI23" i="51"/>
  <c r="CI23" i="50"/>
  <c r="CI23" i="49"/>
  <c r="CI23" i="47"/>
  <c r="CI23" i="48"/>
  <c r="CI23" i="46"/>
  <c r="CI23" i="44"/>
  <c r="CI23" i="45"/>
  <c r="CI23" i="42"/>
  <c r="CI23" i="43"/>
  <c r="CI23" i="41"/>
  <c r="CI23" i="40"/>
  <c r="CI23" i="39"/>
  <c r="CI23" i="38"/>
  <c r="CI23" i="36"/>
  <c r="CI23" i="37"/>
  <c r="CI23" i="35"/>
  <c r="CI23" i="34"/>
  <c r="CI23" i="33"/>
  <c r="CI23" i="32"/>
  <c r="CI23" i="26"/>
  <c r="CI23" i="24"/>
  <c r="EI23" i="24" s="1"/>
  <c r="CI23" i="31"/>
  <c r="CI23" i="28"/>
  <c r="CI23" i="30"/>
  <c r="CI23" i="27"/>
  <c r="CI23" i="25"/>
  <c r="CI23" i="23"/>
  <c r="EI23" i="23" s="1"/>
  <c r="CI23" i="22"/>
  <c r="EI23" i="22" s="1"/>
  <c r="CI23" i="21"/>
  <c r="EI23" i="21" s="1"/>
  <c r="CI23" i="20"/>
  <c r="EI23" i="20" s="1"/>
  <c r="CI23" i="19"/>
  <c r="EI23" i="19" s="1"/>
  <c r="CI23" i="18"/>
  <c r="EI23" i="18" s="1"/>
  <c r="CI23" i="17"/>
  <c r="EI23" i="17" s="1"/>
  <c r="CI23" i="60"/>
  <c r="EI23" i="60" s="1"/>
  <c r="EE18" i="27"/>
  <c r="AF18" i="27"/>
  <c r="DG23" i="53"/>
  <c r="H23" i="53"/>
  <c r="AJ26" i="23"/>
  <c r="Y19" i="36"/>
  <c r="DX19" i="36"/>
  <c r="DJ26" i="49"/>
  <c r="K26" i="49"/>
  <c r="DQ4" i="41"/>
  <c r="Q29" i="41"/>
  <c r="R4" i="41"/>
  <c r="R14" i="43"/>
  <c r="DQ14" i="43"/>
  <c r="N23" i="47"/>
  <c r="DM23" i="47"/>
  <c r="DH9" i="52"/>
  <c r="I9" i="52"/>
  <c r="DY14" i="34"/>
  <c r="Z14" i="34"/>
  <c r="CI4" i="59"/>
  <c r="CI4" i="58"/>
  <c r="CI4" i="57"/>
  <c r="CI4" i="56"/>
  <c r="CI4" i="54"/>
  <c r="CI4" i="55"/>
  <c r="CI4" i="53"/>
  <c r="CI4" i="52"/>
  <c r="CI4" i="50"/>
  <c r="CI4" i="51"/>
  <c r="CI4" i="49"/>
  <c r="CI4" i="48"/>
  <c r="CI4" i="47"/>
  <c r="CI4" i="46"/>
  <c r="CI4" i="45"/>
  <c r="CI4" i="44"/>
  <c r="CI4" i="43"/>
  <c r="CI4" i="41"/>
  <c r="CI4" i="40"/>
  <c r="CI4" i="42"/>
  <c r="CI4" i="39"/>
  <c r="CI4" i="38"/>
  <c r="CI4" i="37"/>
  <c r="CI4" i="36"/>
  <c r="CI4" i="34"/>
  <c r="CI4" i="35"/>
  <c r="CI4" i="33"/>
  <c r="CI4" i="31"/>
  <c r="CI4" i="26"/>
  <c r="CI4" i="28"/>
  <c r="CI4" i="27"/>
  <c r="CI4" i="32"/>
  <c r="CI4" i="30"/>
  <c r="CI4" i="25"/>
  <c r="CI4" i="24"/>
  <c r="CI4" i="22"/>
  <c r="CI4" i="23"/>
  <c r="CI4" i="21"/>
  <c r="CI4" i="20"/>
  <c r="EI4" i="20" s="1"/>
  <c r="CI4" i="19"/>
  <c r="EI4" i="19" s="1"/>
  <c r="CI4" i="18"/>
  <c r="EI4" i="18" s="1"/>
  <c r="CI4" i="17"/>
  <c r="EI4" i="17" s="1"/>
  <c r="CI4" i="60"/>
  <c r="EI4" i="60" s="1"/>
  <c r="AK7" i="22"/>
  <c r="AH13" i="25"/>
  <c r="EG13" i="25"/>
  <c r="AK12" i="23"/>
  <c r="AE23" i="30"/>
  <c r="ED23" i="30"/>
  <c r="M24" i="48"/>
  <c r="DL24" i="48"/>
  <c r="D4" i="52"/>
  <c r="E4" i="52" s="1"/>
  <c r="F4" i="52" s="1"/>
  <c r="DG22" i="52"/>
  <c r="H22" i="52"/>
  <c r="AV11" i="60"/>
  <c r="W23" i="38"/>
  <c r="DV23" i="38"/>
  <c r="AL16" i="21"/>
  <c r="EG22" i="25"/>
  <c r="AH22" i="25"/>
  <c r="AL11" i="22"/>
  <c r="AF17" i="27"/>
  <c r="EE17" i="27"/>
  <c r="EB19" i="32"/>
  <c r="AC19" i="32"/>
  <c r="DP4" i="42"/>
  <c r="DP29" i="42" s="1"/>
  <c r="Q4" i="42"/>
  <c r="K19" i="49"/>
  <c r="DJ19" i="49"/>
  <c r="ED24" i="30"/>
  <c r="AE24" i="30"/>
  <c r="EB22" i="31"/>
  <c r="AC22" i="31"/>
  <c r="CI8" i="59"/>
  <c r="CI8" i="58"/>
  <c r="CI8" i="57"/>
  <c r="CI8" i="56"/>
  <c r="CI8" i="55"/>
  <c r="CI8" i="54"/>
  <c r="CI8" i="53"/>
  <c r="CI8" i="52"/>
  <c r="CI8" i="51"/>
  <c r="CI8" i="50"/>
  <c r="CI8" i="49"/>
  <c r="CI8" i="48"/>
  <c r="CI8" i="47"/>
  <c r="CI8" i="46"/>
  <c r="CI8" i="45"/>
  <c r="CI8" i="44"/>
  <c r="CI8" i="41"/>
  <c r="CI8" i="40"/>
  <c r="CI8" i="43"/>
  <c r="CI8" i="42"/>
  <c r="CI8" i="38"/>
  <c r="CI8" i="37"/>
  <c r="CI8" i="36"/>
  <c r="CI8" i="39"/>
  <c r="CI8" i="35"/>
  <c r="CI8" i="34"/>
  <c r="CI8" i="33"/>
  <c r="CI8" i="28"/>
  <c r="CI8" i="32"/>
  <c r="CI8" i="25"/>
  <c r="CI8" i="24"/>
  <c r="EI8" i="24" s="1"/>
  <c r="CI8" i="27"/>
  <c r="CI8" i="26"/>
  <c r="CI8" i="31"/>
  <c r="CI8" i="30"/>
  <c r="CI8" i="20"/>
  <c r="EI8" i="20" s="1"/>
  <c r="CI8" i="19"/>
  <c r="EI8" i="19" s="1"/>
  <c r="CI8" i="23"/>
  <c r="EI8" i="23" s="1"/>
  <c r="CI8" i="21"/>
  <c r="EI8" i="21" s="1"/>
  <c r="CI8" i="17"/>
  <c r="EI8" i="17" s="1"/>
  <c r="CI8" i="22"/>
  <c r="EI8" i="22" s="1"/>
  <c r="CI8" i="18"/>
  <c r="EI8" i="18" s="1"/>
  <c r="CI8" i="60"/>
  <c r="EI8" i="60" s="1"/>
  <c r="DV9" i="38"/>
  <c r="W9" i="38"/>
  <c r="S11" i="41"/>
  <c r="DR11" i="41"/>
  <c r="AV19" i="60"/>
  <c r="AK9" i="22"/>
  <c r="AV14" i="60"/>
  <c r="AG11" i="26"/>
  <c r="EF11" i="26"/>
  <c r="AO22" i="17"/>
  <c r="EF10" i="26"/>
  <c r="AG10" i="26"/>
  <c r="I17" i="51"/>
  <c r="DH17" i="51"/>
  <c r="AO19" i="17"/>
  <c r="P14" i="45"/>
  <c r="DO14" i="45"/>
  <c r="DN26" i="46"/>
  <c r="O26" i="46"/>
  <c r="DH14" i="52"/>
  <c r="I14" i="52"/>
  <c r="AL13" i="22"/>
  <c r="AC21" i="32"/>
  <c r="EB21" i="32"/>
  <c r="H9" i="53"/>
  <c r="DG9" i="53"/>
  <c r="AK13" i="23"/>
  <c r="DY21" i="34"/>
  <c r="Z21" i="34"/>
  <c r="AV24" i="60"/>
  <c r="AO21" i="17"/>
  <c r="EH11" i="25"/>
  <c r="AI11" i="25"/>
  <c r="EF15" i="27"/>
  <c r="AG15" i="27"/>
  <c r="DR27" i="42"/>
  <c r="S27" i="42"/>
  <c r="EB28" i="31"/>
  <c r="AC28" i="31"/>
  <c r="DW8" i="37"/>
  <c r="X8" i="37"/>
  <c r="EB18" i="30"/>
  <c r="AC18" i="30"/>
  <c r="AJ29" i="20"/>
  <c r="AK4" i="20"/>
  <c r="C10" i="53"/>
  <c r="D10" i="53" s="1"/>
  <c r="E10" i="53" s="1"/>
  <c r="F10" i="53" s="1"/>
  <c r="B10" i="54"/>
  <c r="B23" i="55"/>
  <c r="C23" i="54"/>
  <c r="D23" i="54" s="1"/>
  <c r="E23" i="54" s="1"/>
  <c r="F23" i="54" s="1"/>
  <c r="B4" i="54"/>
  <c r="C4" i="53"/>
  <c r="C25" i="53"/>
  <c r="D25" i="53" s="1"/>
  <c r="E25" i="53" s="1"/>
  <c r="F25" i="53" s="1"/>
  <c r="B25" i="54"/>
  <c r="B21" i="55"/>
  <c r="C21" i="54"/>
  <c r="EG7" i="25"/>
  <c r="AH7" i="25"/>
  <c r="DL20" i="48"/>
  <c r="M20" i="48"/>
  <c r="O24" i="46"/>
  <c r="DN24" i="46"/>
  <c r="AO12" i="18"/>
  <c r="DV16" i="37"/>
  <c r="W16" i="37"/>
  <c r="AV9" i="60"/>
  <c r="DZ9" i="34"/>
  <c r="AA9" i="34"/>
  <c r="R5" i="42"/>
  <c r="DQ5" i="42"/>
  <c r="EH30" i="60"/>
  <c r="AB11" i="33"/>
  <c r="EA11" i="33"/>
  <c r="Y26" i="36"/>
  <c r="DX26" i="36"/>
  <c r="DJ14" i="49"/>
  <c r="K14" i="49"/>
  <c r="AG8" i="27"/>
  <c r="EF8" i="27"/>
  <c r="DM9" i="47"/>
  <c r="N9" i="47"/>
  <c r="H26" i="53"/>
  <c r="DG26" i="53"/>
  <c r="AG28" i="27"/>
  <c r="EF28" i="27"/>
  <c r="AC4" i="28"/>
  <c r="EB4" i="28"/>
  <c r="EB29" i="28" s="1"/>
  <c r="AB29" i="28"/>
  <c r="DH11" i="52"/>
  <c r="I11" i="52"/>
  <c r="DW23" i="37"/>
  <c r="X23" i="37"/>
  <c r="Q9" i="43"/>
  <c r="DP9" i="43"/>
  <c r="AP25" i="17"/>
  <c r="EH16" i="24"/>
  <c r="AI16" i="24"/>
  <c r="AO14" i="18"/>
  <c r="AO8" i="19"/>
  <c r="DW27" i="37"/>
  <c r="X27" i="37"/>
  <c r="AH24" i="26"/>
  <c r="EG24" i="26"/>
  <c r="EH29" i="19"/>
  <c r="V5" i="37"/>
  <c r="DU5" i="37"/>
  <c r="DZ28" i="34"/>
  <c r="AA28" i="34"/>
  <c r="V4" i="37"/>
  <c r="DU4" i="37"/>
  <c r="CI24" i="59"/>
  <c r="CI24" i="58"/>
  <c r="CI24" i="57"/>
  <c r="CI24" i="56"/>
  <c r="CI24" i="55"/>
  <c r="CI24" i="54"/>
  <c r="CI24" i="53"/>
  <c r="CI24" i="51"/>
  <c r="CI24" i="52"/>
  <c r="CI24" i="49"/>
  <c r="CI24" i="50"/>
  <c r="CI24" i="48"/>
  <c r="CI24" i="47"/>
  <c r="CI24" i="45"/>
  <c r="CI24" i="46"/>
  <c r="CI24" i="44"/>
  <c r="CI24" i="42"/>
  <c r="CI24" i="41"/>
  <c r="CI24" i="43"/>
  <c r="CI24" i="40"/>
  <c r="CI24" i="38"/>
  <c r="CI24" i="37"/>
  <c r="CI24" i="39"/>
  <c r="CI24" i="36"/>
  <c r="CI24" i="34"/>
  <c r="CI24" i="32"/>
  <c r="CI24" i="35"/>
  <c r="CI24" i="33"/>
  <c r="CI24" i="31"/>
  <c r="CI24" i="28"/>
  <c r="CI24" i="30"/>
  <c r="CI24" i="27"/>
  <c r="CI24" i="25"/>
  <c r="CI24" i="26"/>
  <c r="CI24" i="23"/>
  <c r="EI24" i="23" s="1"/>
  <c r="CI24" i="24"/>
  <c r="CI24" i="21"/>
  <c r="EI24" i="21" s="1"/>
  <c r="CI24" i="20"/>
  <c r="EI24" i="20" s="1"/>
  <c r="CI24" i="19"/>
  <c r="EI24" i="19" s="1"/>
  <c r="CI24" i="17"/>
  <c r="EI24" i="17" s="1"/>
  <c r="CI24" i="18"/>
  <c r="EI24" i="18" s="1"/>
  <c r="CI24" i="22"/>
  <c r="EI24" i="22" s="1"/>
  <c r="CI24" i="60"/>
  <c r="EI24" i="60" s="1"/>
  <c r="DP23" i="44"/>
  <c r="Q23" i="44"/>
  <c r="AL10" i="21"/>
  <c r="P18" i="44"/>
  <c r="DO18" i="44"/>
  <c r="AO24" i="18"/>
  <c r="AF23" i="61"/>
  <c r="Q28" i="44"/>
  <c r="DP28" i="44"/>
  <c r="ED6" i="28"/>
  <c r="AE6" i="28"/>
  <c r="Z11" i="35"/>
  <c r="DY11" i="35"/>
  <c r="J13" i="50"/>
  <c r="DI13" i="50"/>
  <c r="T27" i="41"/>
  <c r="DS27" i="41"/>
  <c r="ED15" i="28"/>
  <c r="AE15" i="28"/>
  <c r="U9" i="40"/>
  <c r="DT9" i="40"/>
  <c r="M11" i="48"/>
  <c r="DL11" i="48"/>
  <c r="X10" i="36"/>
  <c r="DW10" i="36"/>
  <c r="AL22" i="21"/>
  <c r="AO26" i="19"/>
  <c r="DT21" i="40"/>
  <c r="U21" i="40"/>
  <c r="Y18" i="34"/>
  <c r="DX18" i="34"/>
  <c r="DG17" i="53"/>
  <c r="H17" i="53"/>
  <c r="AL23" i="22"/>
  <c r="DM4" i="45"/>
  <c r="N4" i="45"/>
  <c r="P9" i="44"/>
  <c r="DO9" i="44"/>
  <c r="AM10" i="20"/>
  <c r="AP7" i="17"/>
  <c r="AD21" i="30"/>
  <c r="EC21" i="30"/>
  <c r="AN14" i="19"/>
  <c r="AF18" i="61"/>
  <c r="AN9" i="20"/>
  <c r="DR25" i="41"/>
  <c r="S25" i="41"/>
  <c r="U13" i="40"/>
  <c r="DT13" i="40"/>
  <c r="AO17" i="17"/>
  <c r="P6" i="44"/>
  <c r="DO6" i="44"/>
  <c r="AH29" i="22"/>
  <c r="EH4" i="22"/>
  <c r="EH29" i="22" s="1"/>
  <c r="AI4" i="22"/>
  <c r="K12" i="50"/>
  <c r="DJ12" i="50"/>
  <c r="DS5" i="41"/>
  <c r="T5" i="41"/>
  <c r="AV21" i="60"/>
  <c r="EG12" i="26"/>
  <c r="AH12" i="26"/>
  <c r="AK24" i="23"/>
  <c r="CI22" i="59"/>
  <c r="CI22" i="58"/>
  <c r="CI22" i="57"/>
  <c r="CI22" i="56"/>
  <c r="CI22" i="55"/>
  <c r="CI22" i="54"/>
  <c r="CI22" i="53"/>
  <c r="CI22" i="52"/>
  <c r="CI22" i="51"/>
  <c r="CI22" i="50"/>
  <c r="CI22" i="49"/>
  <c r="CI22" i="48"/>
  <c r="CI22" i="44"/>
  <c r="CI22" i="47"/>
  <c r="CI22" i="45"/>
  <c r="CI22" i="46"/>
  <c r="CI22" i="40"/>
  <c r="CI22" i="43"/>
  <c r="CI22" i="41"/>
  <c r="CI22" i="42"/>
  <c r="CI22" i="38"/>
  <c r="CI22" i="37"/>
  <c r="CI22" i="39"/>
  <c r="CI22" i="36"/>
  <c r="CI22" i="35"/>
  <c r="CI22" i="32"/>
  <c r="CI22" i="34"/>
  <c r="CI22" i="33"/>
  <c r="CI22" i="27"/>
  <c r="CI22" i="25"/>
  <c r="CI22" i="23"/>
  <c r="EI22" i="23" s="1"/>
  <c r="CI22" i="31"/>
  <c r="CI22" i="26"/>
  <c r="CI22" i="24"/>
  <c r="CI22" i="30"/>
  <c r="CI22" i="28"/>
  <c r="CI22" i="21"/>
  <c r="EI22" i="21" s="1"/>
  <c r="CI22" i="20"/>
  <c r="EI22" i="20" s="1"/>
  <c r="CI22" i="19"/>
  <c r="EI22" i="19" s="1"/>
  <c r="CI22" i="18"/>
  <c r="EI22" i="18" s="1"/>
  <c r="CI22" i="22"/>
  <c r="EI22" i="22" s="1"/>
  <c r="CI22" i="17"/>
  <c r="EI22" i="17" s="1"/>
  <c r="CI22" i="60"/>
  <c r="EI22" i="60" s="1"/>
  <c r="AB8" i="33"/>
  <c r="EA8" i="33"/>
  <c r="U29" i="36"/>
  <c r="DU4" i="36"/>
  <c r="DU29" i="36" s="1"/>
  <c r="V4" i="36"/>
  <c r="EH5" i="24"/>
  <c r="AI5" i="24"/>
  <c r="Z15" i="34"/>
  <c r="DY15" i="34"/>
  <c r="Y5" i="35"/>
  <c r="DX5" i="35"/>
  <c r="W20" i="37"/>
  <c r="DV20" i="37"/>
  <c r="CI5" i="59"/>
  <c r="CI5" i="58"/>
  <c r="CI5" i="57"/>
  <c r="CI5" i="56"/>
  <c r="CI5" i="55"/>
  <c r="CI5" i="54"/>
  <c r="CI5" i="52"/>
  <c r="CI5" i="53"/>
  <c r="CI5" i="51"/>
  <c r="CI5" i="50"/>
  <c r="CI5" i="48"/>
  <c r="CI5" i="49"/>
  <c r="CI5" i="47"/>
  <c r="CI5" i="46"/>
  <c r="CI5" i="45"/>
  <c r="CI5" i="44"/>
  <c r="CI5" i="40"/>
  <c r="CI5" i="42"/>
  <c r="CI5" i="43"/>
  <c r="CI5" i="41"/>
  <c r="CI5" i="38"/>
  <c r="CI5" i="39"/>
  <c r="CI5" i="37"/>
  <c r="CI5" i="35"/>
  <c r="CI5" i="33"/>
  <c r="CI5" i="36"/>
  <c r="CI5" i="34"/>
  <c r="CI5" i="28"/>
  <c r="CI5" i="32"/>
  <c r="CI5" i="27"/>
  <c r="CI5" i="24"/>
  <c r="CI5" i="30"/>
  <c r="CI5" i="25"/>
  <c r="CI5" i="31"/>
  <c r="CI5" i="26"/>
  <c r="CI5" i="20"/>
  <c r="EI5" i="20" s="1"/>
  <c r="CI5" i="19"/>
  <c r="EI5" i="19" s="1"/>
  <c r="CI5" i="17"/>
  <c r="EI5" i="17" s="1"/>
  <c r="CI5" i="22"/>
  <c r="EI5" i="22" s="1"/>
  <c r="CI5" i="18"/>
  <c r="EI5" i="18" s="1"/>
  <c r="CI5" i="23"/>
  <c r="EI5" i="23" s="1"/>
  <c r="CI5" i="21"/>
  <c r="EI5" i="21" s="1"/>
  <c r="CI5" i="60"/>
  <c r="EI5" i="60" s="1"/>
  <c r="DH17" i="52"/>
  <c r="I17" i="52"/>
  <c r="EC15" i="30"/>
  <c r="AD15" i="30"/>
  <c r="AH20" i="25"/>
  <c r="EG20" i="25"/>
  <c r="Z28" i="35"/>
  <c r="DY28" i="35"/>
  <c r="AD11" i="31"/>
  <c r="EC11" i="31"/>
  <c r="EC19" i="30"/>
  <c r="AD19" i="30"/>
  <c r="AO27" i="18"/>
  <c r="AC17" i="32"/>
  <c r="EB17" i="32"/>
  <c r="AN23" i="20"/>
  <c r="AO9" i="17"/>
  <c r="DP27" i="44"/>
  <c r="Q27" i="44"/>
  <c r="AU18" i="60"/>
  <c r="DT22" i="39"/>
  <c r="U22" i="39"/>
  <c r="AC6" i="31"/>
  <c r="EB6" i="31"/>
  <c r="Q21" i="44"/>
  <c r="DP21" i="44"/>
  <c r="AI8" i="25"/>
  <c r="EH8" i="25"/>
  <c r="DY13" i="34"/>
  <c r="Z13" i="34"/>
  <c r="DW11" i="37"/>
  <c r="X11" i="37"/>
  <c r="EF24" i="27"/>
  <c r="AG24" i="27"/>
  <c r="DQ20" i="43"/>
  <c r="R20" i="43"/>
  <c r="T17" i="41"/>
  <c r="DS17" i="41"/>
  <c r="AI14" i="25"/>
  <c r="EH14" i="25"/>
  <c r="J28" i="51"/>
  <c r="DI28" i="51"/>
  <c r="AV13" i="60"/>
  <c r="I20" i="52"/>
  <c r="DH20" i="52"/>
  <c r="AM5" i="18"/>
  <c r="R23" i="43"/>
  <c r="DQ23" i="43"/>
  <c r="AC18" i="31"/>
  <c r="EB18" i="31"/>
  <c r="U15" i="40"/>
  <c r="DT15" i="40"/>
  <c r="AH21" i="25"/>
  <c r="EG21" i="25"/>
  <c r="R20" i="42"/>
  <c r="DQ20" i="42"/>
  <c r="AK21" i="23"/>
  <c r="Y21" i="36"/>
  <c r="DX21" i="36"/>
  <c r="DR21" i="41"/>
  <c r="S21" i="41"/>
  <c r="AK27" i="23"/>
  <c r="AF12" i="61"/>
  <c r="AO27" i="19"/>
  <c r="AM18" i="19"/>
  <c r="AO28" i="17"/>
  <c r="DM17" i="47"/>
  <c r="N17" i="47"/>
  <c r="AF8" i="28"/>
  <c r="EE8" i="28"/>
  <c r="EF4" i="24"/>
  <c r="EF29" i="24" s="1"/>
  <c r="AF29" i="24"/>
  <c r="AG4" i="24"/>
  <c r="AN8" i="20"/>
  <c r="K22" i="49"/>
  <c r="DJ22" i="49"/>
  <c r="DR26" i="42"/>
  <c r="S26" i="42"/>
  <c r="AG6" i="26"/>
  <c r="EF6" i="26"/>
  <c r="AN17" i="20"/>
  <c r="Q19" i="44"/>
  <c r="DP19" i="44"/>
  <c r="EH30" i="20"/>
  <c r="X7" i="36"/>
  <c r="DW7" i="36"/>
  <c r="EB13" i="32"/>
  <c r="AC13" i="32"/>
  <c r="AJ22" i="23"/>
  <c r="AO13" i="17"/>
  <c r="AM14" i="20"/>
  <c r="AK20" i="23"/>
  <c r="J10" i="50"/>
  <c r="DI10" i="50"/>
  <c r="DM20" i="47"/>
  <c r="N20" i="47"/>
  <c r="AK14" i="23"/>
  <c r="EG9" i="26"/>
  <c r="AH9" i="26"/>
  <c r="O23" i="46"/>
  <c r="DN23" i="46"/>
  <c r="DU5" i="38"/>
  <c r="V5" i="38"/>
  <c r="Y16" i="34"/>
  <c r="DX16" i="34"/>
  <c r="DX30" i="34" s="1"/>
  <c r="AD12" i="31"/>
  <c r="EC12" i="31"/>
  <c r="AK9" i="23"/>
  <c r="Y25" i="35"/>
  <c r="DX25" i="35"/>
  <c r="DJ10" i="49"/>
  <c r="K10" i="49"/>
  <c r="AI10" i="24"/>
  <c r="EH10" i="24"/>
  <c r="DM9" i="46"/>
  <c r="N9" i="46"/>
  <c r="AN27" i="20"/>
  <c r="Y7" i="35"/>
  <c r="DX7" i="35"/>
  <c r="AM22" i="20"/>
  <c r="AL20" i="22"/>
  <c r="AM13" i="20"/>
  <c r="EC8" i="31"/>
  <c r="AD8" i="31"/>
  <c r="AO24" i="19"/>
  <c r="AN17" i="18"/>
  <c r="AF28" i="61"/>
  <c r="DM13" i="47"/>
  <c r="N13" i="47"/>
  <c r="DK27" i="49"/>
  <c r="L27" i="49"/>
  <c r="AO28" i="19"/>
  <c r="DQ28" i="42"/>
  <c r="R28" i="42"/>
  <c r="S26" i="41"/>
  <c r="DR26" i="41"/>
  <c r="AK10" i="22"/>
  <c r="S22" i="41"/>
  <c r="DR22" i="41"/>
  <c r="W26" i="38"/>
  <c r="DV26" i="38"/>
  <c r="EC27" i="31"/>
  <c r="AD27" i="31"/>
  <c r="AF26" i="61"/>
  <c r="DW22" i="36"/>
  <c r="X22" i="36"/>
  <c r="Q22" i="43"/>
  <c r="DP22" i="43"/>
  <c r="DQ27" i="43"/>
  <c r="R27" i="43"/>
  <c r="AC15" i="32"/>
  <c r="EB15" i="32"/>
  <c r="DI20" i="50"/>
  <c r="J20" i="50"/>
  <c r="AM28" i="21"/>
  <c r="DF30" i="52"/>
  <c r="P19" i="45"/>
  <c r="DO19" i="45"/>
  <c r="AM21" i="21"/>
  <c r="AN15" i="19"/>
  <c r="R14" i="42"/>
  <c r="DQ14" i="42"/>
  <c r="AL14" i="21"/>
  <c r="K16" i="49"/>
  <c r="DJ16" i="49"/>
  <c r="EB10" i="31"/>
  <c r="AC10" i="31"/>
  <c r="AV23" i="60"/>
  <c r="P22" i="44"/>
  <c r="DO22" i="44"/>
  <c r="DI11" i="51"/>
  <c r="J11" i="51"/>
  <c r="T7" i="40"/>
  <c r="DS7" i="40"/>
  <c r="W21" i="37"/>
  <c r="DV21" i="37"/>
  <c r="P13" i="45"/>
  <c r="DO13" i="45"/>
  <c r="AF7" i="61"/>
  <c r="DI24" i="51"/>
  <c r="J24" i="51"/>
  <c r="DW6" i="37"/>
  <c r="X6" i="37"/>
  <c r="V17" i="39"/>
  <c r="DU17" i="39"/>
  <c r="EF5" i="26"/>
  <c r="AG5" i="26"/>
  <c r="AP14" i="17"/>
  <c r="B29" i="52"/>
  <c r="C13" i="53"/>
  <c r="D13" i="53" s="1"/>
  <c r="E13" i="53" s="1"/>
  <c r="B13" i="54"/>
  <c r="B24" i="55"/>
  <c r="C24" i="54"/>
  <c r="D24" i="54" s="1"/>
  <c r="E24" i="54" s="1"/>
  <c r="H27" i="53"/>
  <c r="DG27" i="53"/>
  <c r="DJ9" i="49"/>
  <c r="K9" i="49"/>
  <c r="AO8" i="17"/>
  <c r="AK16" i="22"/>
  <c r="S15" i="41"/>
  <c r="DR15" i="41"/>
  <c r="AN10" i="19"/>
  <c r="EF21" i="27"/>
  <c r="AG21" i="27"/>
  <c r="K5" i="49"/>
  <c r="DJ5" i="49"/>
  <c r="W14" i="37"/>
  <c r="DV14" i="37"/>
  <c r="O21" i="46"/>
  <c r="DN21" i="46"/>
  <c r="I13" i="52"/>
  <c r="DH13" i="52"/>
  <c r="U19" i="40"/>
  <c r="DT19" i="40"/>
  <c r="Q15" i="44"/>
  <c r="DP15" i="44"/>
  <c r="Z5" i="34"/>
  <c r="DY5" i="34"/>
  <c r="U10" i="39"/>
  <c r="DT10" i="39"/>
  <c r="M6" i="47"/>
  <c r="DL6" i="47"/>
  <c r="AI28" i="25"/>
  <c r="EH28" i="25"/>
  <c r="K15" i="49"/>
  <c r="DJ15" i="49"/>
  <c r="AL24" i="22"/>
  <c r="Z7" i="34"/>
  <c r="DY7" i="34"/>
  <c r="U6" i="39"/>
  <c r="DT6" i="39"/>
  <c r="AN13" i="19"/>
  <c r="DM5" i="45"/>
  <c r="N5" i="45"/>
  <c r="T26" i="40"/>
  <c r="DS26" i="40"/>
  <c r="L16" i="48"/>
  <c r="DK16" i="48"/>
  <c r="AJ27" i="24"/>
  <c r="AG22" i="26"/>
  <c r="EF22" i="26"/>
  <c r="DU27" i="39"/>
  <c r="V27" i="39"/>
  <c r="AE5" i="28"/>
  <c r="ED5" i="28"/>
  <c r="AO18" i="17"/>
  <c r="AF11" i="27"/>
  <c r="EE11" i="27"/>
  <c r="AV15" i="60"/>
  <c r="AN16" i="19"/>
  <c r="AE16" i="28"/>
  <c r="ED16" i="28"/>
  <c r="AP27" i="17"/>
  <c r="AO20" i="17"/>
  <c r="AN7" i="19"/>
  <c r="V9" i="39"/>
  <c r="DU9" i="39"/>
  <c r="EC28" i="30"/>
  <c r="AD28" i="30"/>
  <c r="DQ6" i="42"/>
  <c r="R6" i="42"/>
  <c r="V7" i="38"/>
  <c r="DU7" i="38"/>
  <c r="O22" i="45"/>
  <c r="DN22" i="45"/>
  <c r="DS10" i="40"/>
  <c r="T10" i="40"/>
  <c r="AH10" i="25"/>
  <c r="EG10" i="25"/>
  <c r="AJ23" i="24"/>
  <c r="I18" i="51"/>
  <c r="DH18" i="51"/>
  <c r="EA9" i="33"/>
  <c r="AB9" i="33"/>
  <c r="EA10" i="32"/>
  <c r="AB10" i="32"/>
  <c r="AN6" i="17"/>
  <c r="DQ9" i="42"/>
  <c r="R9" i="42"/>
  <c r="AM15" i="20"/>
  <c r="Q20" i="44"/>
  <c r="DP20" i="44"/>
  <c r="DS5" i="40"/>
  <c r="T5" i="40"/>
  <c r="AN22" i="18"/>
  <c r="ED22" i="28"/>
  <c r="AE22" i="28"/>
  <c r="DV13" i="37"/>
  <c r="W13" i="37"/>
  <c r="CI6" i="59"/>
  <c r="CI6" i="58"/>
  <c r="CI6" i="57"/>
  <c r="CI6" i="56"/>
  <c r="CI6" i="54"/>
  <c r="CI6" i="55"/>
  <c r="CI6" i="53"/>
  <c r="CI6" i="52"/>
  <c r="CI6" i="50"/>
  <c r="CI6" i="51"/>
  <c r="CI6" i="48"/>
  <c r="CI6" i="49"/>
  <c r="CI6" i="46"/>
  <c r="CI6" i="47"/>
  <c r="CI6" i="45"/>
  <c r="CI6" i="44"/>
  <c r="CI6" i="40"/>
  <c r="CI6" i="43"/>
  <c r="CI6" i="41"/>
  <c r="CI6" i="42"/>
  <c r="CI6" i="38"/>
  <c r="CI6" i="39"/>
  <c r="CI6" i="37"/>
  <c r="CI6" i="36"/>
  <c r="CI6" i="34"/>
  <c r="CI6" i="35"/>
  <c r="CI6" i="33"/>
  <c r="CI6" i="32"/>
  <c r="CI6" i="27"/>
  <c r="CI6" i="25"/>
  <c r="CI6" i="24"/>
  <c r="CI6" i="30"/>
  <c r="CI6" i="26"/>
  <c r="CI6" i="31"/>
  <c r="CI6" i="28"/>
  <c r="CI6" i="19"/>
  <c r="EI6" i="19" s="1"/>
  <c r="CI6" i="23"/>
  <c r="EI6" i="23" s="1"/>
  <c r="CI6" i="22"/>
  <c r="EI6" i="22" s="1"/>
  <c r="CI6" i="18"/>
  <c r="EI6" i="18" s="1"/>
  <c r="CI6" i="21"/>
  <c r="EI6" i="21" s="1"/>
  <c r="CI6" i="20"/>
  <c r="EI6" i="20" s="1"/>
  <c r="CI6" i="17"/>
  <c r="EI6" i="17" s="1"/>
  <c r="CI6" i="60"/>
  <c r="EI6" i="60" s="1"/>
  <c r="N6" i="46"/>
  <c r="DM6" i="46"/>
  <c r="AG15" i="61"/>
  <c r="AE9" i="28"/>
  <c r="ED9" i="28"/>
  <c r="AN12" i="20"/>
  <c r="DZ22" i="33"/>
  <c r="AA22" i="33"/>
  <c r="CI28" i="59"/>
  <c r="CI28" i="58"/>
  <c r="CI28" i="57"/>
  <c r="CI28" i="56"/>
  <c r="CI28" i="55"/>
  <c r="CI28" i="54"/>
  <c r="CI28" i="53"/>
  <c r="CI28" i="52"/>
  <c r="CI28" i="51"/>
  <c r="CI28" i="49"/>
  <c r="CI28" i="50"/>
  <c r="CI28" i="47"/>
  <c r="CI28" i="48"/>
  <c r="CI28" i="46"/>
  <c r="CI28" i="45"/>
  <c r="CI28" i="44"/>
  <c r="CI28" i="42"/>
  <c r="CI28" i="43"/>
  <c r="CI28" i="41"/>
  <c r="CI28" i="40"/>
  <c r="CI28" i="37"/>
  <c r="CI28" i="39"/>
  <c r="CI28" i="38"/>
  <c r="CI28" i="36"/>
  <c r="CI28" i="35"/>
  <c r="CI28" i="34"/>
  <c r="CI28" i="32"/>
  <c r="CI28" i="33"/>
  <c r="CI28" i="27"/>
  <c r="CI28" i="26"/>
  <c r="CI28" i="25"/>
  <c r="CI28" i="24"/>
  <c r="EI28" i="24" s="1"/>
  <c r="CI28" i="23"/>
  <c r="EI28" i="23" s="1"/>
  <c r="CI28" i="28"/>
  <c r="CI28" i="31"/>
  <c r="CI28" i="30"/>
  <c r="CI28" i="22"/>
  <c r="EI28" i="22" s="1"/>
  <c r="CI28" i="19"/>
  <c r="EI28" i="19" s="1"/>
  <c r="CI28" i="18"/>
  <c r="EI28" i="18" s="1"/>
  <c r="CI28" i="21"/>
  <c r="EI28" i="21" s="1"/>
  <c r="CI28" i="20"/>
  <c r="EI28" i="20" s="1"/>
  <c r="CI28" i="17"/>
  <c r="EI28" i="17" s="1"/>
  <c r="CI28" i="60"/>
  <c r="EI28" i="60" s="1"/>
  <c r="W5" i="36"/>
  <c r="DV5" i="36"/>
  <c r="AJ5" i="23"/>
  <c r="N12" i="47"/>
  <c r="DM12" i="47"/>
  <c r="AC11" i="32"/>
  <c r="EB11" i="32"/>
  <c r="AO25" i="18"/>
  <c r="Q10" i="43"/>
  <c r="DP10" i="43"/>
  <c r="CI26" i="59"/>
  <c r="CI26" i="58"/>
  <c r="CI26" i="57"/>
  <c r="CI26" i="56"/>
  <c r="CI26" i="55"/>
  <c r="CI26" i="54"/>
  <c r="CI26" i="53"/>
  <c r="CI26" i="51"/>
  <c r="CI26" i="52"/>
  <c r="CI26" i="50"/>
  <c r="CI26" i="49"/>
  <c r="CI26" i="48"/>
  <c r="CI26" i="47"/>
  <c r="CI26" i="46"/>
  <c r="CI26" i="45"/>
  <c r="CI26" i="44"/>
  <c r="CI26" i="43"/>
  <c r="CI26" i="41"/>
  <c r="CI26" i="42"/>
  <c r="CI26" i="40"/>
  <c r="CI26" i="39"/>
  <c r="CI26" i="38"/>
  <c r="CI26" i="37"/>
  <c r="CI26" i="36"/>
  <c r="CI26" i="34"/>
  <c r="CI26" i="32"/>
  <c r="CI26" i="35"/>
  <c r="CI26" i="33"/>
  <c r="CI26" i="30"/>
  <c r="CI26" i="25"/>
  <c r="CI26" i="24"/>
  <c r="CI26" i="23"/>
  <c r="EI26" i="23" s="1"/>
  <c r="CI26" i="28"/>
  <c r="CI26" i="26"/>
  <c r="CI26" i="31"/>
  <c r="CI26" i="27"/>
  <c r="CI26" i="22"/>
  <c r="EI26" i="22" s="1"/>
  <c r="CI26" i="18"/>
  <c r="EI26" i="18" s="1"/>
  <c r="CI26" i="19"/>
  <c r="EI26" i="19" s="1"/>
  <c r="CI26" i="17"/>
  <c r="EI26" i="17" s="1"/>
  <c r="CI26" i="21"/>
  <c r="EI26" i="21" s="1"/>
  <c r="CI26" i="20"/>
  <c r="EI26" i="20" s="1"/>
  <c r="CI26" i="60"/>
  <c r="EI26" i="60" s="1"/>
  <c r="DU10" i="38"/>
  <c r="V10" i="38"/>
  <c r="P10" i="44"/>
  <c r="DO10" i="44"/>
  <c r="P25" i="44"/>
  <c r="DO25" i="44"/>
  <c r="C21" i="53"/>
  <c r="D21" i="53" s="1"/>
  <c r="E21" i="53" s="1"/>
  <c r="B21" i="54"/>
  <c r="C19" i="53"/>
  <c r="D19" i="53" s="1"/>
  <c r="E19" i="53" s="1"/>
  <c r="B19" i="54"/>
  <c r="C15" i="53"/>
  <c r="D15" i="53" s="1"/>
  <c r="E15" i="53" s="1"/>
  <c r="B15" i="54"/>
  <c r="B28" i="55"/>
  <c r="C28" i="54"/>
  <c r="D28" i="54" s="1"/>
  <c r="E28" i="54" s="1"/>
  <c r="F28" i="54" s="1"/>
  <c r="B5" i="53"/>
  <c r="C5" i="52"/>
  <c r="D5" i="52" s="1"/>
  <c r="E5" i="52" s="1"/>
  <c r="B19" i="55"/>
  <c r="C19" i="54"/>
  <c r="D19" i="54" s="1"/>
  <c r="E19" i="54" s="1"/>
  <c r="B14" i="55"/>
  <c r="C14" i="54"/>
  <c r="AM20" i="20"/>
  <c r="Z22" i="34"/>
  <c r="DY22" i="34"/>
  <c r="DZ19" i="33"/>
  <c r="AA19" i="33"/>
  <c r="V28" i="39"/>
  <c r="DU28" i="39"/>
  <c r="DM11" i="47"/>
  <c r="N11" i="47"/>
  <c r="DR25" i="42"/>
  <c r="S25" i="42"/>
  <c r="DI12" i="51"/>
  <c r="J12" i="51"/>
  <c r="AA4" i="32"/>
  <c r="DZ4" i="32"/>
  <c r="EH30" i="22"/>
  <c r="EH30" i="19"/>
  <c r="DS24" i="41"/>
  <c r="T24" i="41"/>
  <c r="AH20" i="26"/>
  <c r="EG20" i="26"/>
  <c r="J29" i="47"/>
  <c r="K4" i="47"/>
  <c r="DJ4" i="47"/>
  <c r="DJ29" i="47" s="1"/>
  <c r="AI9" i="25"/>
  <c r="EH9" i="25"/>
  <c r="EG18" i="24"/>
  <c r="AH18" i="24"/>
  <c r="AA12" i="34"/>
  <c r="DZ12" i="34"/>
  <c r="AE17" i="30"/>
  <c r="ED17" i="30"/>
  <c r="Z25" i="34"/>
  <c r="DY25" i="34"/>
  <c r="DN11" i="45"/>
  <c r="O11" i="45"/>
  <c r="DH7" i="51"/>
  <c r="I7" i="51"/>
  <c r="EF7" i="26"/>
  <c r="AG7" i="26"/>
  <c r="EF27" i="27"/>
  <c r="AG27" i="27"/>
  <c r="DI14" i="51"/>
  <c r="J14" i="51"/>
  <c r="W7" i="37"/>
  <c r="DV7" i="37"/>
  <c r="AL9" i="21"/>
  <c r="AE9" i="30"/>
  <c r="ED9" i="30"/>
  <c r="DY17" i="35"/>
  <c r="Z17" i="35"/>
  <c r="AN28" i="18"/>
  <c r="AC12" i="32"/>
  <c r="EB12" i="32"/>
  <c r="AB25" i="32"/>
  <c r="EA25" i="32"/>
  <c r="DO24" i="45"/>
  <c r="P24" i="45"/>
  <c r="P8" i="44"/>
  <c r="DO8" i="44"/>
  <c r="CI20" i="59"/>
  <c r="CI20" i="58"/>
  <c r="CI20" i="57"/>
  <c r="CI20" i="56"/>
  <c r="CI20" i="55"/>
  <c r="CI20" i="53"/>
  <c r="CI20" i="54"/>
  <c r="CI20" i="52"/>
  <c r="CI20" i="51"/>
  <c r="CI20" i="50"/>
  <c r="CI20" i="49"/>
  <c r="CI20" i="48"/>
  <c r="CI20" i="44"/>
  <c r="CI20" i="45"/>
  <c r="CI20" i="47"/>
  <c r="CI20" i="46"/>
  <c r="CI20" i="43"/>
  <c r="CI20" i="41"/>
  <c r="CI20" i="42"/>
  <c r="CI20" i="40"/>
  <c r="CI20" i="38"/>
  <c r="CI20" i="37"/>
  <c r="CI20" i="39"/>
  <c r="CI20" i="36"/>
  <c r="CI20" i="34"/>
  <c r="CI20" i="32"/>
  <c r="CI20" i="35"/>
  <c r="CI20" i="33"/>
  <c r="CI20" i="31"/>
  <c r="CI20" i="30"/>
  <c r="CI20" i="27"/>
  <c r="CI20" i="25"/>
  <c r="CI20" i="28"/>
  <c r="CI20" i="26"/>
  <c r="CI20" i="24"/>
  <c r="CI20" i="23"/>
  <c r="EI20" i="23" s="1"/>
  <c r="CI20" i="22"/>
  <c r="EI20" i="22" s="1"/>
  <c r="CI20" i="19"/>
  <c r="EI20" i="19" s="1"/>
  <c r="CI20" i="20"/>
  <c r="EI20" i="20" s="1"/>
  <c r="CI20" i="21"/>
  <c r="EI20" i="21" s="1"/>
  <c r="CI20" i="18"/>
  <c r="EI20" i="18" s="1"/>
  <c r="CI20" i="17"/>
  <c r="EI20" i="17" s="1"/>
  <c r="CI20" i="60"/>
  <c r="EI20" i="60" s="1"/>
  <c r="T23" i="41"/>
  <c r="DS23" i="41"/>
  <c r="EH29" i="60"/>
  <c r="AC23" i="32"/>
  <c r="EB23" i="32"/>
  <c r="AF24" i="61"/>
  <c r="AH19" i="25"/>
  <c r="EG19" i="25"/>
  <c r="V22" i="38"/>
  <c r="DU22" i="38"/>
  <c r="AF10" i="61"/>
  <c r="AI20" i="24"/>
  <c r="EH20" i="24"/>
  <c r="DO16" i="43"/>
  <c r="P16" i="43"/>
  <c r="DR4" i="39"/>
  <c r="DR29" i="39" s="1"/>
  <c r="R29" i="39"/>
  <c r="S4" i="39"/>
  <c r="DW28" i="37"/>
  <c r="X28" i="37"/>
  <c r="AJ10" i="23"/>
  <c r="DH21" i="52"/>
  <c r="I21" i="52"/>
  <c r="J27" i="51"/>
  <c r="DI27" i="51"/>
  <c r="DQ22" i="42"/>
  <c r="R22" i="42"/>
  <c r="DH18" i="50"/>
  <c r="I18" i="50"/>
  <c r="Q7" i="43"/>
  <c r="DP7" i="43"/>
  <c r="AL19" i="21"/>
  <c r="R15" i="42"/>
  <c r="DQ15" i="42"/>
  <c r="M15" i="48"/>
  <c r="DL15" i="48"/>
  <c r="DJ6" i="49"/>
  <c r="K6" i="49"/>
  <c r="D6" i="53"/>
  <c r="E6" i="53" s="1"/>
  <c r="F6" i="53" s="1"/>
  <c r="DF6" i="53" s="1"/>
  <c r="DI23" i="51"/>
  <c r="J23" i="51"/>
  <c r="Y20" i="36"/>
  <c r="DX20" i="36"/>
  <c r="DO7" i="44"/>
  <c r="P7" i="44"/>
  <c r="AM19" i="20"/>
  <c r="AO12" i="19"/>
  <c r="DZ27" i="34"/>
  <c r="AA27" i="34"/>
  <c r="AF12" i="28"/>
  <c r="EE12" i="28"/>
  <c r="CI18" i="59"/>
  <c r="CI18" i="58"/>
  <c r="CI18" i="57"/>
  <c r="CI18" i="56"/>
  <c r="CI18" i="55"/>
  <c r="CI18" i="54"/>
  <c r="CI18" i="53"/>
  <c r="CI18" i="52"/>
  <c r="CI18" i="51"/>
  <c r="CI18" i="50"/>
  <c r="CI18" i="49"/>
  <c r="CI18" i="48"/>
  <c r="CI18" i="45"/>
  <c r="CI18" i="44"/>
  <c r="CI18" i="47"/>
  <c r="CI18" i="46"/>
  <c r="CI18" i="43"/>
  <c r="CI18" i="42"/>
  <c r="CI18" i="41"/>
  <c r="CI18" i="40"/>
  <c r="CI18" i="37"/>
  <c r="CI18" i="39"/>
  <c r="CI18" i="38"/>
  <c r="CI18" i="36"/>
  <c r="CI18" i="32"/>
  <c r="CI18" i="35"/>
  <c r="CI18" i="34"/>
  <c r="CI18" i="33"/>
  <c r="CI18" i="25"/>
  <c r="CI18" i="24"/>
  <c r="CI18" i="23"/>
  <c r="EI18" i="23" s="1"/>
  <c r="CI18" i="31"/>
  <c r="CI18" i="30"/>
  <c r="CI18" i="26"/>
  <c r="CI18" i="28"/>
  <c r="CI18" i="27"/>
  <c r="CI18" i="22"/>
  <c r="EI18" i="22" s="1"/>
  <c r="CI18" i="19"/>
  <c r="EI18" i="19" s="1"/>
  <c r="CI18" i="20"/>
  <c r="EI18" i="20" s="1"/>
  <c r="CI18" i="18"/>
  <c r="EI18" i="18" s="1"/>
  <c r="CI18" i="17"/>
  <c r="EI18" i="17" s="1"/>
  <c r="CI18" i="21"/>
  <c r="EI18" i="21" s="1"/>
  <c r="CI18" i="60"/>
  <c r="EI18" i="60" s="1"/>
  <c r="AF26" i="28"/>
  <c r="EE26" i="28"/>
  <c r="V20" i="38"/>
  <c r="DU20" i="38"/>
  <c r="DW24" i="37"/>
  <c r="X24" i="37"/>
  <c r="ED27" i="30"/>
  <c r="AE27" i="30"/>
  <c r="DY12" i="35"/>
  <c r="Z12" i="35"/>
  <c r="DH9" i="50"/>
  <c r="I9" i="50"/>
  <c r="DK12" i="49"/>
  <c r="L12" i="49"/>
  <c r="AM24" i="21"/>
  <c r="AN20" i="18"/>
  <c r="AF6" i="27"/>
  <c r="EE6" i="27"/>
  <c r="J4" i="48"/>
  <c r="DI4" i="48"/>
  <c r="DI29" i="48" s="1"/>
  <c r="I29" i="48"/>
  <c r="AF22" i="61"/>
  <c r="CI21" i="59"/>
  <c r="CI21" i="58"/>
  <c r="CI21" i="57"/>
  <c r="CI21" i="56"/>
  <c r="CI21" i="55"/>
  <c r="CI21" i="54"/>
  <c r="CI21" i="53"/>
  <c r="CI21" i="52"/>
  <c r="CI21" i="51"/>
  <c r="CI21" i="49"/>
  <c r="CI21" i="50"/>
  <c r="CI21" i="48"/>
  <c r="CI21" i="47"/>
  <c r="CI21" i="46"/>
  <c r="CI21" i="44"/>
  <c r="CI21" i="45"/>
  <c r="CI21" i="42"/>
  <c r="CI21" i="40"/>
  <c r="CI21" i="43"/>
  <c r="CI21" i="41"/>
  <c r="CI21" i="39"/>
  <c r="CI21" i="36"/>
  <c r="CI21" i="38"/>
  <c r="CI21" i="37"/>
  <c r="CI21" i="34"/>
  <c r="CI21" i="35"/>
  <c r="CI21" i="33"/>
  <c r="CI21" i="32"/>
  <c r="CI21" i="30"/>
  <c r="CI21" i="28"/>
  <c r="CI21" i="26"/>
  <c r="CI21" i="24"/>
  <c r="CI21" i="23"/>
  <c r="EI21" i="23" s="1"/>
  <c r="CI21" i="31"/>
  <c r="CI21" i="27"/>
  <c r="CI21" i="25"/>
  <c r="CI21" i="21"/>
  <c r="EI21" i="21" s="1"/>
  <c r="CI21" i="20"/>
  <c r="EI21" i="20" s="1"/>
  <c r="CI21" i="17"/>
  <c r="EI21" i="17" s="1"/>
  <c r="CI21" i="18"/>
  <c r="EI21" i="18" s="1"/>
  <c r="CI21" i="22"/>
  <c r="EI21" i="22" s="1"/>
  <c r="CI21" i="19"/>
  <c r="EI21" i="19" s="1"/>
  <c r="CI21" i="60"/>
  <c r="EI21" i="60" s="1"/>
  <c r="AN23" i="18"/>
  <c r="AY4" i="60"/>
  <c r="EC14" i="31"/>
  <c r="AD14" i="31"/>
  <c r="AK18" i="21"/>
  <c r="DU23" i="39"/>
  <c r="V23" i="39"/>
  <c r="AF17" i="61"/>
  <c r="AF5" i="61"/>
  <c r="EB16" i="31"/>
  <c r="AC16" i="31"/>
  <c r="DU25" i="38"/>
  <c r="V25" i="38"/>
  <c r="AO23" i="17"/>
  <c r="Y17" i="36"/>
  <c r="DX17" i="36"/>
  <c r="AL13" i="21"/>
  <c r="EC20" i="30"/>
  <c r="AD20" i="30"/>
  <c r="O16" i="45"/>
  <c r="DN16" i="45"/>
  <c r="AN21" i="18"/>
  <c r="R21" i="43"/>
  <c r="DQ21" i="43"/>
  <c r="AJ18" i="23"/>
  <c r="T12" i="41"/>
  <c r="DS12" i="41"/>
  <c r="AV12" i="60"/>
  <c r="AH21" i="26"/>
  <c r="EG21" i="26"/>
  <c r="Q18" i="42"/>
  <c r="DP18" i="42"/>
  <c r="AC9" i="32"/>
  <c r="EB9" i="32"/>
  <c r="O9" i="45"/>
  <c r="DN9" i="45"/>
  <c r="DM27" i="47"/>
  <c r="N27" i="47"/>
  <c r="I27" i="52"/>
  <c r="DH27" i="52"/>
  <c r="EG15" i="25"/>
  <c r="AH15" i="25"/>
  <c r="DG30" i="51"/>
  <c r="AK18" i="22"/>
  <c r="EE27" i="28"/>
  <c r="AF27" i="28"/>
  <c r="DT27" i="40"/>
  <c r="U27" i="40"/>
  <c r="I7" i="50"/>
  <c r="DH7" i="50"/>
  <c r="AE13" i="28"/>
  <c r="ED13" i="28"/>
  <c r="R10" i="42"/>
  <c r="DQ10" i="42"/>
  <c r="AM17" i="21"/>
  <c r="Z19" i="34"/>
  <c r="DY19" i="34"/>
  <c r="AH27" i="26"/>
  <c r="EG27" i="26"/>
  <c r="T6" i="40"/>
  <c r="DS6" i="40"/>
  <c r="CI12" i="59"/>
  <c r="CI12" i="58"/>
  <c r="CI12" i="57"/>
  <c r="CI12" i="56"/>
  <c r="CI12" i="54"/>
  <c r="CI12" i="55"/>
  <c r="CI12" i="53"/>
  <c r="CI12" i="52"/>
  <c r="CI12" i="50"/>
  <c r="CI12" i="51"/>
  <c r="CI12" i="48"/>
  <c r="CI12" i="49"/>
  <c r="CI12" i="47"/>
  <c r="CI12" i="46"/>
  <c r="CI12" i="45"/>
  <c r="CI12" i="44"/>
  <c r="CI12" i="43"/>
  <c r="CI12" i="42"/>
  <c r="CI12" i="41"/>
  <c r="CI12" i="40"/>
  <c r="CI12" i="39"/>
  <c r="CI12" i="38"/>
  <c r="CI12" i="37"/>
  <c r="CI12" i="36"/>
  <c r="CI12" i="34"/>
  <c r="CI12" i="35"/>
  <c r="CI12" i="33"/>
  <c r="CI12" i="27"/>
  <c r="CI12" i="32"/>
  <c r="CI12" i="28"/>
  <c r="CI12" i="31"/>
  <c r="CI12" i="30"/>
  <c r="CI12" i="26"/>
  <c r="CI12" i="25"/>
  <c r="CI12" i="24"/>
  <c r="EI12" i="24" s="1"/>
  <c r="CI12" i="22"/>
  <c r="EI12" i="22" s="1"/>
  <c r="CI12" i="19"/>
  <c r="EI12" i="19" s="1"/>
  <c r="CI12" i="21"/>
  <c r="EI12" i="21" s="1"/>
  <c r="CI12" i="20"/>
  <c r="EI12" i="20" s="1"/>
  <c r="CI12" i="23"/>
  <c r="EI12" i="23" s="1"/>
  <c r="CI12" i="18"/>
  <c r="EI12" i="18" s="1"/>
  <c r="CI12" i="17"/>
  <c r="EI12" i="17" s="1"/>
  <c r="CI12" i="60"/>
  <c r="EI12" i="60" s="1"/>
  <c r="AA20" i="33"/>
  <c r="DZ20" i="33"/>
  <c r="EA4" i="30"/>
  <c r="EA29" i="30" s="1"/>
  <c r="AA29" i="30"/>
  <c r="AB4" i="30"/>
  <c r="O13" i="46"/>
  <c r="DN13" i="46"/>
  <c r="J14" i="50"/>
  <c r="DI14" i="50"/>
  <c r="DL5" i="46"/>
  <c r="M5" i="46"/>
  <c r="EH23" i="25"/>
  <c r="AI23" i="25"/>
  <c r="AM26" i="21"/>
  <c r="W12" i="38"/>
  <c r="DV12" i="38"/>
  <c r="AJ11" i="24"/>
  <c r="EH7" i="24"/>
  <c r="AI7" i="24"/>
  <c r="DS28" i="41"/>
  <c r="T28" i="41"/>
  <c r="AK8" i="23"/>
  <c r="Z13" i="35"/>
  <c r="DY13" i="35"/>
  <c r="V12" i="39"/>
  <c r="DU12" i="39"/>
  <c r="AG12" i="27"/>
  <c r="EF12" i="27"/>
  <c r="AK17" i="23"/>
  <c r="DN27" i="46"/>
  <c r="O27" i="46"/>
  <c r="EI24" i="24"/>
  <c r="AJ24" i="24"/>
  <c r="AI26" i="24"/>
  <c r="EH26" i="24"/>
  <c r="W27" i="38"/>
  <c r="DV27" i="38"/>
  <c r="DL18" i="47"/>
  <c r="M18" i="47"/>
  <c r="J13" i="51"/>
  <c r="DI13" i="51"/>
  <c r="I6" i="51"/>
  <c r="DH6" i="51"/>
  <c r="Q8" i="43"/>
  <c r="DP8" i="43"/>
  <c r="DX15" i="36"/>
  <c r="Y15" i="36"/>
  <c r="AN28" i="20"/>
  <c r="AN15" i="18"/>
  <c r="AN11" i="18"/>
  <c r="D16" i="53"/>
  <c r="E16" i="53" s="1"/>
  <c r="F16" i="53" s="1"/>
  <c r="DF16" i="53" s="1"/>
  <c r="DI19" i="51"/>
  <c r="J19" i="51"/>
  <c r="EC13" i="30"/>
  <c r="AD13" i="30"/>
  <c r="DT17" i="40"/>
  <c r="U17" i="40"/>
  <c r="CI25" i="59"/>
  <c r="CI25" i="58"/>
  <c r="CI25" i="57"/>
  <c r="CI25" i="56"/>
  <c r="CI25" i="55"/>
  <c r="CI25" i="53"/>
  <c r="CI25" i="54"/>
  <c r="CI25" i="51"/>
  <c r="CI25" i="52"/>
  <c r="CI25" i="49"/>
  <c r="CI25" i="50"/>
  <c r="CI25" i="48"/>
  <c r="CI25" i="47"/>
  <c r="CI25" i="46"/>
  <c r="CI25" i="44"/>
  <c r="CI25" i="43"/>
  <c r="CI25" i="45"/>
  <c r="CI25" i="42"/>
  <c r="CI25" i="40"/>
  <c r="CI25" i="41"/>
  <c r="CI25" i="37"/>
  <c r="CI25" i="36"/>
  <c r="CI25" i="39"/>
  <c r="CI25" i="38"/>
  <c r="CI25" i="35"/>
  <c r="CI25" i="32"/>
  <c r="CI25" i="33"/>
  <c r="CI25" i="34"/>
  <c r="CI25" i="27"/>
  <c r="CI25" i="26"/>
  <c r="CI25" i="23"/>
  <c r="EI25" i="23" s="1"/>
  <c r="CI25" i="30"/>
  <c r="CI25" i="25"/>
  <c r="CI25" i="24"/>
  <c r="CI25" i="28"/>
  <c r="CI25" i="31"/>
  <c r="CI25" i="22"/>
  <c r="EI25" i="22" s="1"/>
  <c r="CI25" i="18"/>
  <c r="EI25" i="18" s="1"/>
  <c r="CI25" i="21"/>
  <c r="EI25" i="21" s="1"/>
  <c r="CI25" i="20"/>
  <c r="EI25" i="20" s="1"/>
  <c r="CI25" i="19"/>
  <c r="EI25" i="19" s="1"/>
  <c r="CI25" i="17"/>
  <c r="EI25" i="17" s="1"/>
  <c r="CI25" i="60"/>
  <c r="EI25" i="60" s="1"/>
  <c r="AC27" i="32"/>
  <c r="EB27" i="32"/>
  <c r="AN6" i="19"/>
  <c r="X12" i="37"/>
  <c r="DW12" i="37"/>
  <c r="AO10" i="17"/>
  <c r="AF16" i="61"/>
  <c r="AI29" i="21"/>
  <c r="EI4" i="21"/>
  <c r="AJ4" i="21"/>
  <c r="AM23" i="21"/>
  <c r="AM5" i="19"/>
  <c r="Q26" i="44"/>
  <c r="DP26" i="44"/>
  <c r="DP12" i="44"/>
  <c r="Q12" i="44"/>
  <c r="AL7" i="21"/>
  <c r="DU14" i="38"/>
  <c r="V14" i="38"/>
  <c r="AF11" i="28"/>
  <c r="EE11" i="28"/>
  <c r="DU21" i="38"/>
  <c r="V21" i="38"/>
  <c r="AG19" i="61"/>
  <c r="DH15" i="52"/>
  <c r="I15" i="52"/>
  <c r="DI19" i="50"/>
  <c r="J19" i="50"/>
  <c r="AN5" i="17"/>
  <c r="J15" i="50"/>
  <c r="DI15" i="50"/>
  <c r="BA5" i="60"/>
  <c r="Y23" i="36"/>
  <c r="DX23" i="36"/>
  <c r="DQ4" i="40"/>
  <c r="DQ29" i="40" s="1"/>
  <c r="R4" i="40"/>
  <c r="Q29" i="40"/>
  <c r="AO7" i="18"/>
  <c r="CI9" i="59"/>
  <c r="CI9" i="58"/>
  <c r="CI9" i="57"/>
  <c r="CI9" i="56"/>
  <c r="CI9" i="55"/>
  <c r="CI9" i="54"/>
  <c r="CI9" i="52"/>
  <c r="CI9" i="53"/>
  <c r="CI9" i="50"/>
  <c r="CI9" i="51"/>
  <c r="CI9" i="48"/>
  <c r="CI9" i="49"/>
  <c r="CI9" i="46"/>
  <c r="CI9" i="45"/>
  <c r="CI9" i="44"/>
  <c r="CI9" i="47"/>
  <c r="CI9" i="43"/>
  <c r="CI9" i="42"/>
  <c r="CI9" i="41"/>
  <c r="CI9" i="40"/>
  <c r="CI9" i="37"/>
  <c r="CI9" i="36"/>
  <c r="CI9" i="39"/>
  <c r="CI9" i="38"/>
  <c r="CI9" i="34"/>
  <c r="CI9" i="33"/>
  <c r="CI9" i="35"/>
  <c r="CI9" i="27"/>
  <c r="CI9" i="26"/>
  <c r="CI9" i="25"/>
  <c r="CI9" i="32"/>
  <c r="CI9" i="30"/>
  <c r="CI9" i="28"/>
  <c r="CI9" i="31"/>
  <c r="CI9" i="24"/>
  <c r="EI9" i="24" s="1"/>
  <c r="CI9" i="22"/>
  <c r="EI9" i="22" s="1"/>
  <c r="CI9" i="20"/>
  <c r="EI9" i="20" s="1"/>
  <c r="CI9" i="19"/>
  <c r="EI9" i="19" s="1"/>
  <c r="CI9" i="18"/>
  <c r="EI9" i="18" s="1"/>
  <c r="CI9" i="23"/>
  <c r="EI9" i="23" s="1"/>
  <c r="CI9" i="21"/>
  <c r="EI9" i="21" s="1"/>
  <c r="CI9" i="17"/>
  <c r="EI9" i="17" s="1"/>
  <c r="CI9" i="60"/>
  <c r="EI9" i="60" s="1"/>
  <c r="CI13" i="59"/>
  <c r="CI13" i="58"/>
  <c r="CI13" i="57"/>
  <c r="CI13" i="56"/>
  <c r="CI13" i="55"/>
  <c r="CI13" i="54"/>
  <c r="CI13" i="52"/>
  <c r="CI13" i="53"/>
  <c r="CI13" i="51"/>
  <c r="CI13" i="50"/>
  <c r="CI13" i="49"/>
  <c r="CI13" i="48"/>
  <c r="CI13" i="45"/>
  <c r="CI13" i="44"/>
  <c r="CI13" i="47"/>
  <c r="CI13" i="46"/>
  <c r="CI13" i="43"/>
  <c r="CI13" i="42"/>
  <c r="CI13" i="41"/>
  <c r="CI13" i="40"/>
  <c r="CI13" i="39"/>
  <c r="CI13" i="38"/>
  <c r="CI13" i="37"/>
  <c r="CI13" i="36"/>
  <c r="CI13" i="35"/>
  <c r="CI13" i="33"/>
  <c r="CI13" i="34"/>
  <c r="CI13" i="30"/>
  <c r="CI13" i="28"/>
  <c r="CI13" i="32"/>
  <c r="CI13" i="31"/>
  <c r="CI13" i="27"/>
  <c r="CI13" i="26"/>
  <c r="CI13" i="25"/>
  <c r="CI13" i="24"/>
  <c r="CI13" i="20"/>
  <c r="EI13" i="20" s="1"/>
  <c r="CI13" i="23"/>
  <c r="EI13" i="23" s="1"/>
  <c r="CI13" i="17"/>
  <c r="EI13" i="17" s="1"/>
  <c r="CI13" i="22"/>
  <c r="EI13" i="22" s="1"/>
  <c r="CI13" i="19"/>
  <c r="EI13" i="19" s="1"/>
  <c r="CI13" i="18"/>
  <c r="EI13" i="18" s="1"/>
  <c r="CI13" i="21"/>
  <c r="EI13" i="21" s="1"/>
  <c r="CI13" i="60"/>
  <c r="EI13" i="60" s="1"/>
  <c r="EA18" i="32"/>
  <c r="AB18" i="32"/>
  <c r="AN11" i="20"/>
  <c r="AF27" i="61"/>
  <c r="DV22" i="37"/>
  <c r="W22" i="37"/>
  <c r="ED14" i="28"/>
  <c r="AE14" i="28"/>
  <c r="R19" i="43"/>
  <c r="DQ19" i="43"/>
  <c r="P26" i="45"/>
  <c r="DO26" i="45"/>
  <c r="AE21" i="28"/>
  <c r="ED21" i="28"/>
  <c r="EA24" i="33"/>
  <c r="AB24" i="33"/>
  <c r="AD18" i="28"/>
  <c r="EC18" i="28"/>
  <c r="N18" i="46"/>
  <c r="DM18" i="46"/>
  <c r="DV15" i="37"/>
  <c r="W15" i="37"/>
  <c r="AM11" i="21"/>
  <c r="AV28" i="60"/>
  <c r="DU19" i="39"/>
  <c r="V19" i="39"/>
  <c r="O6" i="45"/>
  <c r="DN6" i="45"/>
  <c r="AN26" i="18"/>
  <c r="V13" i="38"/>
  <c r="DU13" i="38"/>
  <c r="AM25" i="20"/>
  <c r="AK11" i="23"/>
  <c r="C29" i="51"/>
  <c r="D4" i="51"/>
  <c r="E4" i="51" s="1"/>
  <c r="C20" i="53"/>
  <c r="D20" i="53" s="1"/>
  <c r="E20" i="53" s="1"/>
  <c r="B20" i="54"/>
  <c r="B13" i="55"/>
  <c r="C13" i="54"/>
  <c r="D13" i="54" s="1"/>
  <c r="E13" i="54" s="1"/>
  <c r="U24" i="40"/>
  <c r="DT24" i="40"/>
  <c r="K21" i="49"/>
  <c r="DJ21" i="49"/>
  <c r="H7" i="52"/>
  <c r="DG7" i="52"/>
  <c r="DV25" i="37"/>
  <c r="W25" i="37"/>
  <c r="N21" i="47"/>
  <c r="DM21" i="47"/>
  <c r="X17" i="37"/>
  <c r="DW17" i="37"/>
  <c r="DQ26" i="43"/>
  <c r="R26" i="43"/>
  <c r="AF14" i="61"/>
  <c r="R7" i="42"/>
  <c r="DQ7" i="42"/>
  <c r="AJ16" i="23"/>
  <c r="AO26" i="17"/>
  <c r="C14" i="53"/>
  <c r="D14" i="53" s="1"/>
  <c r="E14" i="53" s="1"/>
  <c r="B14" i="54"/>
  <c r="B26" i="55"/>
  <c r="C26" i="54"/>
  <c r="D26" i="54" s="1"/>
  <c r="E26" i="54" s="1"/>
  <c r="F26" i="54" s="1"/>
  <c r="DF26" i="54" s="1"/>
  <c r="C7" i="53"/>
  <c r="D7" i="53" s="1"/>
  <c r="E7" i="53" s="1"/>
  <c r="B7" i="54"/>
  <c r="B12" i="55"/>
  <c r="C12" i="54"/>
  <c r="D12" i="54" s="1"/>
  <c r="E12" i="54" s="1"/>
  <c r="F12" i="54" s="1"/>
  <c r="C22" i="53"/>
  <c r="D22" i="53" s="1"/>
  <c r="E22" i="53" s="1"/>
  <c r="F22" i="53" s="1"/>
  <c r="DF22" i="53" s="1"/>
  <c r="B22" i="54"/>
  <c r="B15" i="55"/>
  <c r="C15" i="54"/>
  <c r="D15" i="54" s="1"/>
  <c r="E15" i="54" s="1"/>
  <c r="B20" i="55"/>
  <c r="C20" i="54"/>
  <c r="D20" i="54" s="1"/>
  <c r="E20" i="54" s="1"/>
  <c r="EB20" i="32"/>
  <c r="AC20" i="32"/>
  <c r="AL15" i="21"/>
  <c r="AM21" i="20"/>
  <c r="EC21" i="31"/>
  <c r="AD21" i="31"/>
  <c r="EB14" i="32"/>
  <c r="AC14" i="32"/>
  <c r="AG23" i="27"/>
  <c r="EF23" i="27"/>
  <c r="AZ6" i="60"/>
  <c r="EF25" i="26"/>
  <c r="AG25" i="26"/>
  <c r="DL17" i="48"/>
  <c r="M17" i="48"/>
  <c r="AI27" i="25"/>
  <c r="EH27" i="25"/>
  <c r="DG11" i="53"/>
  <c r="H11" i="53"/>
  <c r="EA7" i="32"/>
  <c r="AB7" i="32"/>
  <c r="AN22" i="19"/>
  <c r="Z15" i="35"/>
  <c r="DY15" i="35"/>
  <c r="AN26" i="20"/>
  <c r="AO17" i="19"/>
  <c r="DN11" i="46"/>
  <c r="O11" i="46"/>
  <c r="AK25" i="22"/>
  <c r="AV8" i="60"/>
  <c r="DS8" i="41"/>
  <c r="T8" i="41"/>
  <c r="AF20" i="61"/>
  <c r="DZ7" i="33"/>
  <c r="AA7" i="33"/>
  <c r="Z27" i="35"/>
  <c r="DY27" i="35"/>
  <c r="P12" i="45"/>
  <c r="DO12" i="45"/>
  <c r="X18" i="36"/>
  <c r="DW18" i="36"/>
  <c r="AA23" i="34"/>
  <c r="DZ23" i="34"/>
  <c r="AI24" i="25"/>
  <c r="EH24" i="25"/>
  <c r="U28" i="40"/>
  <c r="DT28" i="40"/>
  <c r="CI10" i="59"/>
  <c r="CI10" i="58"/>
  <c r="CI10" i="57"/>
  <c r="CI10" i="56"/>
  <c r="CI10" i="55"/>
  <c r="CI10" i="54"/>
  <c r="CI10" i="52"/>
  <c r="CI10" i="53"/>
  <c r="CI10" i="50"/>
  <c r="CI10" i="51"/>
  <c r="CI10" i="49"/>
  <c r="CI10" i="48"/>
  <c r="CI10" i="47"/>
  <c r="CI10" i="46"/>
  <c r="CI10" i="45"/>
  <c r="CI10" i="44"/>
  <c r="CI10" i="41"/>
  <c r="CI10" i="40"/>
  <c r="CI10" i="43"/>
  <c r="CI10" i="42"/>
  <c r="CI10" i="39"/>
  <c r="CI10" i="38"/>
  <c r="CI10" i="37"/>
  <c r="CI10" i="36"/>
  <c r="CI10" i="34"/>
  <c r="CI10" i="32"/>
  <c r="CI10" i="35"/>
  <c r="CI10" i="33"/>
  <c r="CI10" i="30"/>
  <c r="CI10" i="28"/>
  <c r="CI10" i="31"/>
  <c r="CI10" i="26"/>
  <c r="CI10" i="25"/>
  <c r="CI10" i="24"/>
  <c r="CI10" i="27"/>
  <c r="CI10" i="19"/>
  <c r="EI10" i="19" s="1"/>
  <c r="CI10" i="20"/>
  <c r="EI10" i="20" s="1"/>
  <c r="CI10" i="18"/>
  <c r="EI10" i="18" s="1"/>
  <c r="CI10" i="17"/>
  <c r="EI10" i="17" s="1"/>
  <c r="CI10" i="23"/>
  <c r="EI10" i="23" s="1"/>
  <c r="CI10" i="22"/>
  <c r="EI10" i="22" s="1"/>
  <c r="CI10" i="21"/>
  <c r="EI10" i="21" s="1"/>
  <c r="CI10" i="60"/>
  <c r="EI10" i="60" s="1"/>
  <c r="AN20" i="19"/>
  <c r="AM27" i="21"/>
  <c r="DY20" i="34"/>
  <c r="Z20" i="34"/>
  <c r="U14" i="40"/>
  <c r="DT14" i="40"/>
  <c r="AO23" i="19"/>
  <c r="EG14" i="26"/>
  <c r="AH14" i="26"/>
  <c r="DH25" i="51"/>
  <c r="I25" i="51"/>
  <c r="DG28" i="53"/>
  <c r="H28" i="53"/>
  <c r="AC5" i="31"/>
  <c r="EB5" i="31"/>
  <c r="AM5" i="20"/>
  <c r="Q28" i="43"/>
  <c r="DP28" i="43"/>
  <c r="CI14" i="59"/>
  <c r="CI14" i="58"/>
  <c r="CI14" i="57"/>
  <c r="CI14" i="56"/>
  <c r="CI14" i="55"/>
  <c r="CI14" i="54"/>
  <c r="CI14" i="53"/>
  <c r="CI14" i="52"/>
  <c r="CI14" i="50"/>
  <c r="CI14" i="51"/>
  <c r="CI14" i="48"/>
  <c r="CI14" i="49"/>
  <c r="CI14" i="47"/>
  <c r="CI14" i="46"/>
  <c r="CI14" i="45"/>
  <c r="CI14" i="44"/>
  <c r="CI14" i="42"/>
  <c r="CI14" i="41"/>
  <c r="CI14" i="40"/>
  <c r="CI14" i="43"/>
  <c r="CI14" i="37"/>
  <c r="CI14" i="39"/>
  <c r="CI14" i="38"/>
  <c r="CI14" i="36"/>
  <c r="CI14" i="34"/>
  <c r="CI14" i="32"/>
  <c r="CI14" i="35"/>
  <c r="CI14" i="33"/>
  <c r="CI14" i="26"/>
  <c r="CI14" i="27"/>
  <c r="CI14" i="25"/>
  <c r="CI14" i="31"/>
  <c r="CI14" i="24"/>
  <c r="CI14" i="30"/>
  <c r="CI14" i="28"/>
  <c r="CI14" i="23"/>
  <c r="EI14" i="23" s="1"/>
  <c r="CI14" i="19"/>
  <c r="EI14" i="19" s="1"/>
  <c r="CI14" i="22"/>
  <c r="EI14" i="22" s="1"/>
  <c r="CI14" i="18"/>
  <c r="EI14" i="18" s="1"/>
  <c r="CI14" i="21"/>
  <c r="EI14" i="21" s="1"/>
  <c r="CI14" i="20"/>
  <c r="EI14" i="20" s="1"/>
  <c r="CI14" i="17"/>
  <c r="EI14" i="17" s="1"/>
  <c r="CI14" i="60"/>
  <c r="EI14" i="60" s="1"/>
  <c r="AM6" i="18"/>
  <c r="DP18" i="43"/>
  <c r="Q18" i="43"/>
  <c r="K11" i="50"/>
  <c r="DJ11" i="50"/>
  <c r="AF21" i="61"/>
  <c r="AO15" i="17"/>
  <c r="DX13" i="36"/>
  <c r="Y13" i="36"/>
  <c r="AE4" i="26"/>
  <c r="ED4" i="26"/>
  <c r="ED29" i="26" s="1"/>
  <c r="AD29" i="26"/>
  <c r="EG15" i="26"/>
  <c r="AH15" i="26"/>
  <c r="DO27" i="45"/>
  <c r="P27" i="45"/>
  <c r="AL20" i="21"/>
  <c r="DH23" i="52"/>
  <c r="I23" i="52"/>
  <c r="CI17" i="59"/>
  <c r="CI17" i="58"/>
  <c r="CI17" i="56"/>
  <c r="CI17" i="57"/>
  <c r="CI17" i="55"/>
  <c r="CI17" i="53"/>
  <c r="CI17" i="54"/>
  <c r="CI17" i="52"/>
  <c r="CI17" i="50"/>
  <c r="CI17" i="51"/>
  <c r="CI17" i="49"/>
  <c r="CI17" i="48"/>
  <c r="CI17" i="44"/>
  <c r="CI17" i="47"/>
  <c r="CI17" i="45"/>
  <c r="CI17" i="46"/>
  <c r="CI17" i="43"/>
  <c r="CI17" i="42"/>
  <c r="CI17" i="41"/>
  <c r="CI17" i="40"/>
  <c r="CI17" i="38"/>
  <c r="CI17" i="37"/>
  <c r="CI17" i="36"/>
  <c r="CI17" i="39"/>
  <c r="CI17" i="33"/>
  <c r="CI17" i="35"/>
  <c r="CI17" i="34"/>
  <c r="CI17" i="27"/>
  <c r="CI17" i="24"/>
  <c r="EI17" i="24" s="1"/>
  <c r="CI17" i="25"/>
  <c r="CI17" i="32"/>
  <c r="CI17" i="31"/>
  <c r="CI17" i="30"/>
  <c r="CI17" i="28"/>
  <c r="CI17" i="26"/>
  <c r="CI17" i="22"/>
  <c r="EI17" i="22" s="1"/>
  <c r="CI17" i="20"/>
  <c r="EI17" i="20" s="1"/>
  <c r="CI17" i="19"/>
  <c r="EI17" i="19" s="1"/>
  <c r="CI17" i="18"/>
  <c r="EI17" i="18" s="1"/>
  <c r="CI17" i="23"/>
  <c r="EI17" i="23" s="1"/>
  <c r="CI17" i="21"/>
  <c r="EI17" i="21" s="1"/>
  <c r="CI17" i="17"/>
  <c r="EI17" i="17" s="1"/>
  <c r="CI17" i="60"/>
  <c r="EI17" i="60" s="1"/>
  <c r="I24" i="52"/>
  <c r="DH24" i="52"/>
  <c r="AJ6" i="23"/>
  <c r="O19" i="46"/>
  <c r="DN19" i="46"/>
  <c r="EB7" i="31"/>
  <c r="AC7" i="31"/>
  <c r="AN16" i="17"/>
  <c r="T9" i="41"/>
  <c r="DS9" i="41"/>
  <c r="AF4" i="61"/>
  <c r="EA22" i="32"/>
  <c r="AB22" i="32"/>
  <c r="AK28" i="23"/>
  <c r="AL5" i="21"/>
  <c r="AF28" i="28"/>
  <c r="EE28" i="28"/>
  <c r="AN25" i="19"/>
  <c r="W8" i="38"/>
  <c r="DV8" i="38"/>
  <c r="EH6" i="24"/>
  <c r="AI6" i="24"/>
  <c r="N8" i="46"/>
  <c r="DM8" i="46"/>
  <c r="T22" i="40"/>
  <c r="DS22" i="40"/>
  <c r="R19" i="42"/>
  <c r="DQ19" i="42"/>
  <c r="Y22" i="35"/>
  <c r="DX22" i="35"/>
  <c r="DG6" i="52"/>
  <c r="H6" i="52"/>
  <c r="V11" i="39"/>
  <c r="DU11" i="39"/>
  <c r="P28" i="45"/>
  <c r="DO28" i="45"/>
  <c r="AD23" i="31"/>
  <c r="EC23" i="31"/>
  <c r="AN19" i="18"/>
  <c r="AH8" i="26"/>
  <c r="EG8" i="26"/>
  <c r="EA12" i="33"/>
  <c r="AB12" i="33"/>
  <c r="DU6" i="38"/>
  <c r="V6" i="38"/>
  <c r="V13" i="39"/>
  <c r="DU13" i="39"/>
  <c r="M21" i="48"/>
  <c r="DL21" i="48"/>
  <c r="AN9" i="18"/>
  <c r="Z20" i="35"/>
  <c r="DY20" i="35"/>
  <c r="DV17" i="38"/>
  <c r="W17" i="38"/>
  <c r="AL14" i="22"/>
  <c r="DU15" i="38"/>
  <c r="V15" i="38"/>
  <c r="W11" i="38"/>
  <c r="DV11" i="38"/>
  <c r="I16" i="51"/>
  <c r="DH16" i="51"/>
  <c r="AO11" i="17"/>
  <c r="AG7" i="27"/>
  <c r="EF7" i="27"/>
  <c r="AM16" i="18"/>
  <c r="D5" i="53"/>
  <c r="E5" i="53" s="1"/>
  <c r="DI22" i="50"/>
  <c r="J22" i="50"/>
  <c r="DG24" i="53"/>
  <c r="H24" i="53"/>
  <c r="R21" i="42"/>
  <c r="DQ21" i="42"/>
  <c r="M10" i="47"/>
  <c r="DL10" i="47"/>
  <c r="AM16" i="20"/>
  <c r="EH17" i="25"/>
  <c r="AI17" i="25"/>
  <c r="DU8" i="39"/>
  <c r="V8" i="39"/>
  <c r="EH30" i="17"/>
  <c r="K24" i="50"/>
  <c r="DJ24" i="50"/>
  <c r="P21" i="45"/>
  <c r="DO21" i="45"/>
  <c r="DT12" i="40"/>
  <c r="U12" i="40"/>
  <c r="H10" i="52"/>
  <c r="DG10" i="52"/>
  <c r="AL18" i="20"/>
  <c r="AV17" i="60"/>
  <c r="AM4" i="18"/>
  <c r="AL29" i="18"/>
  <c r="AV20" i="60"/>
  <c r="AP24" i="17"/>
  <c r="AH13" i="26"/>
  <c r="EG13" i="26"/>
  <c r="M7" i="46"/>
  <c r="DL7" i="46"/>
  <c r="AL25" i="21"/>
  <c r="AE12" i="30"/>
  <c r="ED12" i="30"/>
  <c r="AL6" i="21"/>
  <c r="AU25" i="60"/>
  <c r="I22" i="51"/>
  <c r="DH22" i="51"/>
  <c r="DX6" i="35"/>
  <c r="Y6" i="35"/>
  <c r="L25" i="48"/>
  <c r="DK25" i="48"/>
  <c r="X16" i="35"/>
  <c r="DW16" i="35"/>
  <c r="AN21" i="19"/>
  <c r="AH25" i="25"/>
  <c r="EG25" i="25"/>
  <c r="AN24" i="20"/>
  <c r="DK4" i="46"/>
  <c r="DK29" i="46" s="1"/>
  <c r="K29" i="46"/>
  <c r="L4" i="46"/>
  <c r="AF8" i="61"/>
  <c r="AK15" i="23"/>
  <c r="AK23" i="23"/>
  <c r="AH5" i="25"/>
  <c r="EG5" i="25"/>
  <c r="AU10" i="60"/>
  <c r="AN8" i="18"/>
  <c r="DQ13" i="43"/>
  <c r="R13" i="43"/>
  <c r="Z8" i="35"/>
  <c r="DY8" i="35"/>
  <c r="L26" i="48"/>
  <c r="DK26" i="48"/>
  <c r="AA6" i="32"/>
  <c r="DZ6" i="32"/>
  <c r="AL17" i="22"/>
  <c r="AA26" i="34"/>
  <c r="DZ26" i="34"/>
  <c r="N4" i="44"/>
  <c r="DM4" i="44"/>
  <c r="M29" i="44"/>
  <c r="H29" i="49"/>
  <c r="I4" i="49"/>
  <c r="DH4" i="49"/>
  <c r="DH29" i="49" s="1"/>
  <c r="Q13" i="44"/>
  <c r="DP13" i="44"/>
  <c r="Z21" i="35"/>
  <c r="DY21" i="35"/>
  <c r="AF6" i="61"/>
  <c r="AJ17" i="24"/>
  <c r="DU24" i="39"/>
  <c r="V24" i="39"/>
  <c r="I28" i="52"/>
  <c r="DH28" i="52"/>
  <c r="DI21" i="50"/>
  <c r="J21" i="50"/>
  <c r="CJ15" i="59"/>
  <c r="CJ15" i="58"/>
  <c r="CJ15" i="57"/>
  <c r="CJ15" i="56"/>
  <c r="CJ15" i="55"/>
  <c r="CJ15" i="54"/>
  <c r="CJ15" i="53"/>
  <c r="CJ15" i="52"/>
  <c r="CJ15" i="51"/>
  <c r="CJ15" i="50"/>
  <c r="CJ15" i="49"/>
  <c r="CJ15" i="48"/>
  <c r="CJ15" i="46"/>
  <c r="CJ15" i="44"/>
  <c r="CJ15" i="45"/>
  <c r="CJ15" i="47"/>
  <c r="CJ15" i="43"/>
  <c r="CJ15" i="42"/>
  <c r="CJ15" i="41"/>
  <c r="CJ15" i="40"/>
  <c r="CJ15" i="39"/>
  <c r="CJ15" i="36"/>
  <c r="CJ15" i="38"/>
  <c r="CJ15" i="37"/>
  <c r="CJ15" i="35"/>
  <c r="CJ15" i="33"/>
  <c r="CJ15" i="34"/>
  <c r="CJ15" i="32"/>
  <c r="CJ15" i="31"/>
  <c r="CJ15" i="30"/>
  <c r="CJ15" i="28"/>
  <c r="CJ15" i="26"/>
  <c r="CJ15" i="27"/>
  <c r="CJ15" i="25"/>
  <c r="CJ15" i="24"/>
  <c r="CJ15" i="21"/>
  <c r="EJ15" i="21" s="1"/>
  <c r="CJ15" i="20"/>
  <c r="EJ15" i="20" s="1"/>
  <c r="CJ15" i="23"/>
  <c r="EJ15" i="23" s="1"/>
  <c r="CJ15" i="19"/>
  <c r="EJ15" i="19" s="1"/>
  <c r="CJ15" i="22"/>
  <c r="EJ15" i="22" s="1"/>
  <c r="CJ15" i="17"/>
  <c r="EJ15" i="17" s="1"/>
  <c r="CJ15" i="18"/>
  <c r="EJ15" i="18" s="1"/>
  <c r="CJ15" i="60"/>
  <c r="EJ15" i="60" s="1"/>
  <c r="AK6" i="22"/>
  <c r="AN10" i="18"/>
  <c r="DQ18" i="41"/>
  <c r="R18" i="41"/>
  <c r="AF25" i="61"/>
  <c r="EE16" i="27"/>
  <c r="AF16" i="27"/>
  <c r="AA8" i="34"/>
  <c r="DZ8" i="34"/>
  <c r="AP12" i="17"/>
  <c r="DR8" i="42"/>
  <c r="S8" i="42"/>
  <c r="CI16" i="59"/>
  <c r="CI16" i="58"/>
  <c r="CI16" i="57"/>
  <c r="CI16" i="56"/>
  <c r="CI16" i="55"/>
  <c r="CI16" i="54"/>
  <c r="CI16" i="53"/>
  <c r="CI16" i="52"/>
  <c r="CI16" i="51"/>
  <c r="CI16" i="50"/>
  <c r="CI16" i="49"/>
  <c r="CI16" i="48"/>
  <c r="CI16" i="46"/>
  <c r="CI16" i="45"/>
  <c r="CI16" i="47"/>
  <c r="CI16" i="44"/>
  <c r="CI16" i="43"/>
  <c r="CI16" i="42"/>
  <c r="CI16" i="41"/>
  <c r="CI16" i="40"/>
  <c r="CI16" i="39"/>
  <c r="CI16" i="38"/>
  <c r="CI16" i="37"/>
  <c r="CI16" i="36"/>
  <c r="CI16" i="35"/>
  <c r="CI16" i="34"/>
  <c r="CI16" i="33"/>
  <c r="CI16" i="31"/>
  <c r="CI16" i="28"/>
  <c r="CI16" i="30"/>
  <c r="CI16" i="26"/>
  <c r="CI16" i="32"/>
  <c r="CI16" i="27"/>
  <c r="CI16" i="25"/>
  <c r="CI16" i="24"/>
  <c r="CI16" i="20"/>
  <c r="EI16" i="20" s="1"/>
  <c r="CI16" i="19"/>
  <c r="EI16" i="19" s="1"/>
  <c r="CI16" i="23"/>
  <c r="EI16" i="23" s="1"/>
  <c r="CI16" i="21"/>
  <c r="EI16" i="21" s="1"/>
  <c r="CI16" i="17"/>
  <c r="EI16" i="17" s="1"/>
  <c r="CI16" i="22"/>
  <c r="EI16" i="22" s="1"/>
  <c r="CI16" i="18"/>
  <c r="EI16" i="18" s="1"/>
  <c r="CI16" i="60"/>
  <c r="EI16" i="60" s="1"/>
  <c r="X6" i="36"/>
  <c r="DW6" i="36"/>
  <c r="DK28" i="49"/>
  <c r="L28" i="49"/>
  <c r="AL21" i="22"/>
  <c r="AV27" i="60"/>
  <c r="AM7" i="20"/>
  <c r="DH10" i="51"/>
  <c r="I10" i="51"/>
  <c r="DX9" i="36"/>
  <c r="Y9" i="36"/>
  <c r="AF5" i="27"/>
  <c r="EE5" i="27"/>
  <c r="AL28" i="22"/>
  <c r="AN13" i="18"/>
  <c r="AG13" i="27"/>
  <c r="EF13" i="27"/>
  <c r="AO9" i="19"/>
  <c r="EC9" i="31"/>
  <c r="AD9" i="31"/>
  <c r="AK5" i="22"/>
  <c r="AF9" i="61"/>
  <c r="AF13" i="61"/>
  <c r="EC14" i="30"/>
  <c r="AD14" i="30"/>
  <c r="Y28" i="36"/>
  <c r="DX28" i="36"/>
  <c r="M9" i="48"/>
  <c r="DL9" i="48"/>
  <c r="DI21" i="51"/>
  <c r="J21" i="51"/>
  <c r="W28" i="38"/>
  <c r="DV28" i="38"/>
  <c r="CI27" i="59"/>
  <c r="CI27" i="58"/>
  <c r="CI27" i="57"/>
  <c r="CI27" i="56"/>
  <c r="CI27" i="55"/>
  <c r="CI27" i="53"/>
  <c r="CI27" i="54"/>
  <c r="CI27" i="52"/>
  <c r="CI27" i="51"/>
  <c r="CI27" i="49"/>
  <c r="CI27" i="50"/>
  <c r="CI27" i="48"/>
  <c r="CI27" i="47"/>
  <c r="CI27" i="44"/>
  <c r="CI27" i="43"/>
  <c r="CI27" i="46"/>
  <c r="CI27" i="45"/>
  <c r="CI27" i="40"/>
  <c r="CI27" i="42"/>
  <c r="CI27" i="41"/>
  <c r="CI27" i="37"/>
  <c r="CI27" i="36"/>
  <c r="CI27" i="39"/>
  <c r="CI27" i="38"/>
  <c r="CI27" i="35"/>
  <c r="CI27" i="33"/>
  <c r="CI27" i="34"/>
  <c r="CI27" i="32"/>
  <c r="CI27" i="31"/>
  <c r="CI27" i="27"/>
  <c r="CI27" i="24"/>
  <c r="EI27" i="24" s="1"/>
  <c r="CI27" i="23"/>
  <c r="EI27" i="23" s="1"/>
  <c r="CI27" i="30"/>
  <c r="CI27" i="28"/>
  <c r="CI27" i="26"/>
  <c r="CI27" i="25"/>
  <c r="CI27" i="21"/>
  <c r="EI27" i="21" s="1"/>
  <c r="CI27" i="20"/>
  <c r="EI27" i="20" s="1"/>
  <c r="CI27" i="17"/>
  <c r="EI27" i="17" s="1"/>
  <c r="CI27" i="22"/>
  <c r="EI27" i="22" s="1"/>
  <c r="CI27" i="19"/>
  <c r="EI27" i="19" s="1"/>
  <c r="CI27" i="18"/>
  <c r="EI27" i="18" s="1"/>
  <c r="CI27" i="60"/>
  <c r="EI27" i="60" s="1"/>
  <c r="ED10" i="28"/>
  <c r="AE10" i="28"/>
  <c r="AJ8" i="24"/>
  <c r="DH8" i="51"/>
  <c r="I8" i="51"/>
  <c r="AK22" i="22"/>
  <c r="DV24" i="38"/>
  <c r="W24" i="38"/>
  <c r="DU19" i="38"/>
  <c r="V19" i="38"/>
  <c r="AE26" i="30"/>
  <c r="ED26" i="30"/>
  <c r="M19" i="48"/>
  <c r="DL19" i="48"/>
  <c r="Q14" i="44"/>
  <c r="DP14" i="44"/>
  <c r="Y24" i="36"/>
  <c r="DX24" i="36"/>
  <c r="CI11" i="59"/>
  <c r="CI11" i="58"/>
  <c r="CI11" i="57"/>
  <c r="CI11" i="56"/>
  <c r="CI11" i="54"/>
  <c r="CI11" i="55"/>
  <c r="CI11" i="52"/>
  <c r="CI11" i="53"/>
  <c r="CI11" i="50"/>
  <c r="CI11" i="51"/>
  <c r="CI11" i="48"/>
  <c r="CI11" i="49"/>
  <c r="CI11" i="46"/>
  <c r="CI11" i="45"/>
  <c r="CI11" i="44"/>
  <c r="CI11" i="47"/>
  <c r="CI11" i="43"/>
  <c r="CI11" i="42"/>
  <c r="CI11" i="41"/>
  <c r="CI11" i="40"/>
  <c r="CI11" i="37"/>
  <c r="CI11" i="36"/>
  <c r="CI11" i="39"/>
  <c r="CI11" i="38"/>
  <c r="CI11" i="33"/>
  <c r="CI11" i="34"/>
  <c r="CI11" i="32"/>
  <c r="CI11" i="35"/>
  <c r="CI11" i="30"/>
  <c r="CI11" i="26"/>
  <c r="CI11" i="24"/>
  <c r="EI11" i="24" s="1"/>
  <c r="CI11" i="31"/>
  <c r="CI11" i="27"/>
  <c r="CI11" i="25"/>
  <c r="CI11" i="28"/>
  <c r="CI11" i="23"/>
  <c r="EI11" i="23" s="1"/>
  <c r="CI11" i="18"/>
  <c r="EI11" i="18" s="1"/>
  <c r="CI11" i="22"/>
  <c r="EI11" i="22" s="1"/>
  <c r="CI11" i="21"/>
  <c r="EI11" i="21" s="1"/>
  <c r="CI11" i="17"/>
  <c r="EI11" i="17" s="1"/>
  <c r="CI11" i="19"/>
  <c r="EI11" i="19" s="1"/>
  <c r="CI11" i="20"/>
  <c r="EI11" i="20" s="1"/>
  <c r="CI11" i="60"/>
  <c r="EI11" i="60" s="1"/>
  <c r="AL8" i="22"/>
  <c r="AJ7" i="23"/>
  <c r="D54" i="1"/>
  <c r="C45" i="6"/>
  <c r="E53" i="1"/>
  <c r="D44" i="6"/>
  <c r="AK29" i="16"/>
  <c r="AN33" i="13"/>
  <c r="AN31" i="13"/>
  <c r="AN34" i="13"/>
  <c r="AN32" i="13"/>
  <c r="AN31" i="4"/>
  <c r="AN32" i="4"/>
  <c r="AN33" i="4"/>
  <c r="AN11" i="16" s="1"/>
  <c r="AN34" i="4"/>
  <c r="AN12" i="16" s="1"/>
  <c r="AM34" i="10"/>
  <c r="AM9" i="16" s="1"/>
  <c r="AM31" i="10"/>
  <c r="AM32" i="10"/>
  <c r="AM8" i="16" s="1"/>
  <c r="AM33" i="10"/>
  <c r="AM17" i="16" s="1"/>
  <c r="AL18" i="16"/>
  <c r="AL47" i="11"/>
  <c r="AM25" i="16"/>
  <c r="AM35" i="15"/>
  <c r="AM35" i="13"/>
  <c r="AN46" i="11"/>
  <c r="AN21" i="16" s="1"/>
  <c r="AN44" i="11"/>
  <c r="AN20" i="16" s="1"/>
  <c r="AN43" i="11"/>
  <c r="AN14" i="16" s="1"/>
  <c r="AN40" i="11"/>
  <c r="AN45" i="11"/>
  <c r="AN15" i="16" s="1"/>
  <c r="AN42" i="11"/>
  <c r="AN19" i="16" s="1"/>
  <c r="AN41" i="11"/>
  <c r="AN13" i="16" s="1"/>
  <c r="AN31" i="12"/>
  <c r="AN32" i="12"/>
  <c r="AN23" i="16" s="1"/>
  <c r="AN33" i="12"/>
  <c r="AN24" i="16" s="1"/>
  <c r="AN34" i="12"/>
  <c r="AN33" i="10"/>
  <c r="AN17" i="16" s="1"/>
  <c r="AN34" i="10"/>
  <c r="AN9" i="16" s="1"/>
  <c r="AN31" i="10"/>
  <c r="AN32" i="10"/>
  <c r="AN8" i="16" s="1"/>
  <c r="AM22" i="16"/>
  <c r="AM35" i="12"/>
  <c r="AM10" i="16"/>
  <c r="AM35" i="4"/>
  <c r="AM18" i="16"/>
  <c r="AM47" i="11"/>
  <c r="AN34" i="15"/>
  <c r="AN28" i="16" s="1"/>
  <c r="AN31" i="15"/>
  <c r="AN33" i="15"/>
  <c r="AN27" i="16" s="1"/>
  <c r="AN32" i="15"/>
  <c r="AN26" i="16" s="1"/>
  <c r="AM33" i="9"/>
  <c r="AM6" i="16" s="1"/>
  <c r="AM30" i="9"/>
  <c r="AM32" i="9"/>
  <c r="AM16" i="16" s="1"/>
  <c r="AM31" i="9"/>
  <c r="AM5" i="16" s="1"/>
  <c r="AS10" i="6"/>
  <c r="AS22" i="6"/>
  <c r="AT22" i="6"/>
  <c r="AT3" i="6"/>
  <c r="AR15" i="5"/>
  <c r="AU15" i="6" s="1"/>
  <c r="AU14" i="6"/>
  <c r="AQ22" i="5"/>
  <c r="AR21" i="5"/>
  <c r="AU21" i="6" s="1"/>
  <c r="AU9" i="6" s="1"/>
  <c r="AR19" i="5"/>
  <c r="AU19" i="6" s="1"/>
  <c r="AU7" i="6" s="1"/>
  <c r="AR16" i="5"/>
  <c r="AU16" i="6" s="1"/>
  <c r="AU4" i="6" s="1"/>
  <c r="AR20" i="5"/>
  <c r="AU20" i="6" s="1"/>
  <c r="AU8" i="6" s="1"/>
  <c r="AR18" i="5"/>
  <c r="AU18" i="6" s="1"/>
  <c r="AU6" i="6" s="1"/>
  <c r="AR17" i="5"/>
  <c r="AU17" i="6" s="1"/>
  <c r="AU5" i="6" s="1"/>
  <c r="AS10" i="5"/>
  <c r="AS14" i="5" s="1"/>
  <c r="DP30" i="41" l="1"/>
  <c r="DP29" i="41"/>
  <c r="AF4" i="78"/>
  <c r="AF5" i="78"/>
  <c r="G12" i="54"/>
  <c r="DF12" i="54"/>
  <c r="G10" i="53"/>
  <c r="DF10" i="53"/>
  <c r="DF23" i="54"/>
  <c r="G23" i="54"/>
  <c r="DF28" i="54"/>
  <c r="G28" i="54"/>
  <c r="DF25" i="53"/>
  <c r="G25" i="53"/>
  <c r="DF11" i="54"/>
  <c r="G11" i="54"/>
  <c r="F20" i="54"/>
  <c r="DF20" i="54" s="1"/>
  <c r="G5" i="52"/>
  <c r="F5" i="52"/>
  <c r="DF5" i="52" s="1"/>
  <c r="F15" i="54"/>
  <c r="DF15" i="54" s="1"/>
  <c r="F13" i="54"/>
  <c r="DF13" i="54" s="1"/>
  <c r="EC20" i="28"/>
  <c r="AD20" i="28"/>
  <c r="L8" i="48"/>
  <c r="DK8" i="48"/>
  <c r="AK4" i="19"/>
  <c r="AJ29" i="19"/>
  <c r="DK16" i="47"/>
  <c r="L16" i="47"/>
  <c r="N17" i="44"/>
  <c r="DM17" i="44"/>
  <c r="DM30" i="44" s="1"/>
  <c r="EB17" i="31"/>
  <c r="AC17" i="31"/>
  <c r="DY16" i="33"/>
  <c r="Z16" i="33"/>
  <c r="AC5" i="30"/>
  <c r="EB5" i="30"/>
  <c r="DW14" i="36"/>
  <c r="X14" i="36"/>
  <c r="N15" i="46"/>
  <c r="DM15" i="46"/>
  <c r="Z15" i="33"/>
  <c r="DY15" i="33"/>
  <c r="DJ6" i="48"/>
  <c r="K6" i="48"/>
  <c r="L29" i="45"/>
  <c r="M7" i="45"/>
  <c r="DL7" i="45"/>
  <c r="DL29" i="45" s="1"/>
  <c r="DL19" i="47"/>
  <c r="M19" i="47"/>
  <c r="DM4" i="43"/>
  <c r="DM29" i="43" s="1"/>
  <c r="M29" i="43"/>
  <c r="N4" i="43"/>
  <c r="P25" i="43"/>
  <c r="DO25" i="43"/>
  <c r="DG26" i="52"/>
  <c r="H26" i="52"/>
  <c r="Q15" i="43"/>
  <c r="DP15" i="43"/>
  <c r="M16" i="46"/>
  <c r="DL16" i="46"/>
  <c r="DR6" i="41"/>
  <c r="S6" i="41"/>
  <c r="DM10" i="45"/>
  <c r="N10" i="45"/>
  <c r="DM28" i="46"/>
  <c r="N28" i="46"/>
  <c r="AG16" i="25"/>
  <c r="EF16" i="25"/>
  <c r="EF30" i="25" s="1"/>
  <c r="AB25" i="31"/>
  <c r="EA25" i="31"/>
  <c r="EA30" i="31" s="1"/>
  <c r="N17" i="45"/>
  <c r="DM17" i="45"/>
  <c r="DX14" i="35"/>
  <c r="Y14" i="35"/>
  <c r="DZ16" i="32"/>
  <c r="AA16" i="32"/>
  <c r="EC25" i="28"/>
  <c r="AD25" i="28"/>
  <c r="AD11" i="30"/>
  <c r="EC11" i="30"/>
  <c r="DP12" i="43"/>
  <c r="Q12" i="43"/>
  <c r="N25" i="45"/>
  <c r="DM25" i="45"/>
  <c r="AC4" i="27"/>
  <c r="EB4" i="27"/>
  <c r="EB29" i="27" s="1"/>
  <c r="AB29" i="27"/>
  <c r="L7" i="47"/>
  <c r="DK7" i="47"/>
  <c r="O23" i="45"/>
  <c r="DN23" i="45"/>
  <c r="DT15" i="39"/>
  <c r="U15" i="39"/>
  <c r="Z14" i="33"/>
  <c r="DY14" i="33"/>
  <c r="DM18" i="45"/>
  <c r="N18" i="45"/>
  <c r="L23" i="48"/>
  <c r="DK23" i="48"/>
  <c r="EG19" i="24"/>
  <c r="AH19" i="24"/>
  <c r="P16" i="42"/>
  <c r="O29" i="42"/>
  <c r="DO16" i="42"/>
  <c r="DO30" i="42" s="1"/>
  <c r="O16" i="44"/>
  <c r="DN16" i="44"/>
  <c r="EF6" i="25"/>
  <c r="AG6" i="25"/>
  <c r="AC7" i="30"/>
  <c r="EB7" i="30"/>
  <c r="M25" i="46"/>
  <c r="DL25" i="46"/>
  <c r="DT20" i="39"/>
  <c r="U20" i="39"/>
  <c r="AE10" i="27"/>
  <c r="ED10" i="27"/>
  <c r="AH22" i="24"/>
  <c r="EG22" i="24"/>
  <c r="DW27" i="36"/>
  <c r="X27" i="36"/>
  <c r="DQ7" i="41"/>
  <c r="R7" i="41"/>
  <c r="S16" i="40"/>
  <c r="DR16" i="40"/>
  <c r="DX5" i="33"/>
  <c r="Y5" i="33"/>
  <c r="P5" i="43"/>
  <c r="DO5" i="43"/>
  <c r="R11" i="42"/>
  <c r="DQ11" i="42"/>
  <c r="M24" i="47"/>
  <c r="DL24" i="47"/>
  <c r="G18" i="52"/>
  <c r="G20" i="54"/>
  <c r="G20" i="53"/>
  <c r="F20" i="53"/>
  <c r="DF20" i="53" s="1"/>
  <c r="F5" i="53"/>
  <c r="G15" i="53"/>
  <c r="F15" i="53"/>
  <c r="DF15" i="53" s="1"/>
  <c r="F21" i="53"/>
  <c r="DF21" i="53" s="1"/>
  <c r="G13" i="53"/>
  <c r="F13" i="53"/>
  <c r="DF13" i="53" s="1"/>
  <c r="DG12" i="52"/>
  <c r="H12" i="52"/>
  <c r="AL29" i="17"/>
  <c r="AM4" i="17"/>
  <c r="DW12" i="36"/>
  <c r="X12" i="36"/>
  <c r="R17" i="42"/>
  <c r="DQ17" i="42"/>
  <c r="DL14" i="47"/>
  <c r="M14" i="47"/>
  <c r="I6" i="50"/>
  <c r="DH6" i="50"/>
  <c r="P24" i="44"/>
  <c r="DO24" i="44"/>
  <c r="Z25" i="33"/>
  <c r="DY25" i="33"/>
  <c r="AH12" i="25"/>
  <c r="EG12" i="25"/>
  <c r="EC8" i="30"/>
  <c r="AD8" i="30"/>
  <c r="Y24" i="35"/>
  <c r="DX24" i="35"/>
  <c r="Z6" i="33"/>
  <c r="DY6" i="33"/>
  <c r="G5" i="51"/>
  <c r="K11" i="49"/>
  <c r="DJ11" i="49"/>
  <c r="ED9" i="27"/>
  <c r="AE9" i="27"/>
  <c r="DP11" i="43"/>
  <c r="Q11" i="43"/>
  <c r="DG4" i="50"/>
  <c r="G29" i="50"/>
  <c r="H4" i="50"/>
  <c r="Y4" i="33"/>
  <c r="DX4" i="33"/>
  <c r="DX29" i="33" s="1"/>
  <c r="X29" i="33"/>
  <c r="DY17" i="34"/>
  <c r="Z17" i="34"/>
  <c r="X18" i="35"/>
  <c r="DW18" i="35"/>
  <c r="EG14" i="24"/>
  <c r="AH14" i="24"/>
  <c r="AG28" i="26"/>
  <c r="EF28" i="26"/>
  <c r="EA24" i="32"/>
  <c r="AB24" i="32"/>
  <c r="DT21" i="39"/>
  <c r="U21" i="39"/>
  <c r="H5" i="50"/>
  <c r="DG5" i="50"/>
  <c r="AH26" i="25"/>
  <c r="EG26" i="25"/>
  <c r="Y23" i="35"/>
  <c r="DX23" i="35"/>
  <c r="DK12" i="48"/>
  <c r="L12" i="48"/>
  <c r="R19" i="41"/>
  <c r="DQ19" i="41"/>
  <c r="DI23" i="50"/>
  <c r="J23" i="50"/>
  <c r="DR11" i="40"/>
  <c r="S11" i="40"/>
  <c r="AF18" i="26"/>
  <c r="EE18" i="26"/>
  <c r="Z10" i="33"/>
  <c r="DY10" i="33"/>
  <c r="AH25" i="24"/>
  <c r="EG25" i="24"/>
  <c r="ED25" i="27"/>
  <c r="ED30" i="27" s="1"/>
  <c r="AE25" i="27"/>
  <c r="J28" i="50"/>
  <c r="DI28" i="50"/>
  <c r="L13" i="48"/>
  <c r="DK13" i="48"/>
  <c r="DQ13" i="42"/>
  <c r="R13" i="42"/>
  <c r="DO6" i="43"/>
  <c r="P6" i="43"/>
  <c r="DV16" i="36"/>
  <c r="W16" i="36"/>
  <c r="K7" i="48"/>
  <c r="DJ7" i="48"/>
  <c r="DL15" i="47"/>
  <c r="M15" i="47"/>
  <c r="Y6" i="34"/>
  <c r="DX6" i="34"/>
  <c r="DQ24" i="42"/>
  <c r="R24" i="42"/>
  <c r="DS7" i="39"/>
  <c r="T7" i="39"/>
  <c r="O15" i="45"/>
  <c r="DN15" i="45"/>
  <c r="DZ27" i="33"/>
  <c r="AA27" i="33"/>
  <c r="DY24" i="34"/>
  <c r="Z24" i="34"/>
  <c r="T25" i="39"/>
  <c r="DS25" i="39"/>
  <c r="DY26" i="33"/>
  <c r="Z26" i="33"/>
  <c r="AF14" i="27"/>
  <c r="EE14" i="27"/>
  <c r="DY13" i="33"/>
  <c r="Z13" i="33"/>
  <c r="L14" i="48"/>
  <c r="DK14" i="48"/>
  <c r="J17" i="49"/>
  <c r="DI17" i="49"/>
  <c r="DW30" i="35"/>
  <c r="G22" i="53"/>
  <c r="G14" i="53"/>
  <c r="F14" i="53"/>
  <c r="DF14" i="53" s="1"/>
  <c r="G13" i="54"/>
  <c r="F4" i="51"/>
  <c r="G4" i="51" s="1"/>
  <c r="F19" i="54"/>
  <c r="U16" i="38"/>
  <c r="DT16" i="38"/>
  <c r="DT30" i="38" s="1"/>
  <c r="R13" i="41"/>
  <c r="DQ13" i="41"/>
  <c r="EG15" i="24"/>
  <c r="AH15" i="24"/>
  <c r="DS5" i="39"/>
  <c r="T5" i="39"/>
  <c r="DM5" i="44"/>
  <c r="DM29" i="44" s="1"/>
  <c r="N5" i="44"/>
  <c r="DT14" i="39"/>
  <c r="U14" i="39"/>
  <c r="Y26" i="35"/>
  <c r="DX26" i="35"/>
  <c r="AG4" i="23"/>
  <c r="EF4" i="23"/>
  <c r="EF29" i="23" s="1"/>
  <c r="AF29" i="23"/>
  <c r="S25" i="40"/>
  <c r="DR25" i="40"/>
  <c r="AC10" i="30"/>
  <c r="EB10" i="30"/>
  <c r="DW11" i="36"/>
  <c r="X11" i="36"/>
  <c r="ED24" i="28"/>
  <c r="AE24" i="28"/>
  <c r="DK27" i="48"/>
  <c r="L27" i="48"/>
  <c r="J26" i="50"/>
  <c r="DI26" i="50"/>
  <c r="EE17" i="26"/>
  <c r="AF17" i="26"/>
  <c r="EB20" i="31"/>
  <c r="AC20" i="31"/>
  <c r="DL17" i="46"/>
  <c r="M17" i="46"/>
  <c r="N14" i="46"/>
  <c r="DM14" i="46"/>
  <c r="J25" i="49"/>
  <c r="DI25" i="49"/>
  <c r="DT18" i="37"/>
  <c r="DT30" i="37" s="1"/>
  <c r="T29" i="37"/>
  <c r="U18" i="37"/>
  <c r="I8" i="50"/>
  <c r="DH8" i="50"/>
  <c r="N8" i="45"/>
  <c r="DM8" i="45"/>
  <c r="F7" i="53"/>
  <c r="DF7" i="53" s="1"/>
  <c r="W26" i="37"/>
  <c r="DV26" i="37"/>
  <c r="R20" i="41"/>
  <c r="DQ20" i="41"/>
  <c r="DS23" i="40"/>
  <c r="T23" i="40"/>
  <c r="DJ18" i="48"/>
  <c r="DJ30" i="48" s="1"/>
  <c r="K18" i="48"/>
  <c r="N20" i="46"/>
  <c r="DM20" i="46"/>
  <c r="AG19" i="26"/>
  <c r="EF19" i="26"/>
  <c r="DW4" i="34"/>
  <c r="DW29" i="34" s="1"/>
  <c r="W29" i="34"/>
  <c r="X4" i="34"/>
  <c r="DS8" i="40"/>
  <c r="T8" i="40"/>
  <c r="R23" i="42"/>
  <c r="DQ23" i="42"/>
  <c r="ED30" i="26"/>
  <c r="K10" i="48"/>
  <c r="DJ10" i="48"/>
  <c r="AC24" i="31"/>
  <c r="EB24" i="31"/>
  <c r="AD19" i="28"/>
  <c r="EC19" i="28"/>
  <c r="EC30" i="28" s="1"/>
  <c r="O17" i="43"/>
  <c r="DN17" i="43"/>
  <c r="DN30" i="43" s="1"/>
  <c r="DV25" i="36"/>
  <c r="W25" i="36"/>
  <c r="L22" i="47"/>
  <c r="DK22" i="47"/>
  <c r="DL8" i="47"/>
  <c r="M8" i="47"/>
  <c r="U26" i="39"/>
  <c r="DT26" i="39"/>
  <c r="AF19" i="27"/>
  <c r="EE19" i="27"/>
  <c r="AA26" i="32"/>
  <c r="DZ26" i="32"/>
  <c r="AC22" i="30"/>
  <c r="EB22" i="30"/>
  <c r="EB6" i="30"/>
  <c r="AC6" i="30"/>
  <c r="F24" i="54"/>
  <c r="DF24" i="54" s="1"/>
  <c r="EC25" i="30"/>
  <c r="AD25" i="30"/>
  <c r="K23" i="49"/>
  <c r="DJ23" i="49"/>
  <c r="Z21" i="33"/>
  <c r="DY21" i="33"/>
  <c r="AF20" i="27"/>
  <c r="EE20" i="27"/>
  <c r="G15" i="54"/>
  <c r="G26" i="54"/>
  <c r="G16" i="53"/>
  <c r="G6" i="53"/>
  <c r="F19" i="53"/>
  <c r="DF19" i="53" s="1"/>
  <c r="AG23" i="26"/>
  <c r="EF23" i="26"/>
  <c r="W9" i="37"/>
  <c r="DV9" i="37"/>
  <c r="DU19" i="37"/>
  <c r="V19" i="37"/>
  <c r="ED4" i="25"/>
  <c r="ED29" i="25" s="1"/>
  <c r="AE4" i="25"/>
  <c r="AD29" i="25"/>
  <c r="DH16" i="50"/>
  <c r="I16" i="50"/>
  <c r="R10" i="41"/>
  <c r="DQ10" i="41"/>
  <c r="Y29" i="31"/>
  <c r="DY4" i="31"/>
  <c r="DY29" i="31" s="1"/>
  <c r="Z4" i="31"/>
  <c r="EA28" i="32"/>
  <c r="AB28" i="32"/>
  <c r="I26" i="51"/>
  <c r="DH26" i="51"/>
  <c r="J8" i="49"/>
  <c r="DI8" i="49"/>
  <c r="Z5" i="32"/>
  <c r="Y29" i="32"/>
  <c r="DY5" i="32"/>
  <c r="DY29" i="32" s="1"/>
  <c r="Y9" i="35"/>
  <c r="DX9" i="35"/>
  <c r="K24" i="49"/>
  <c r="DJ24" i="49"/>
  <c r="I25" i="50"/>
  <c r="DH25" i="50"/>
  <c r="AS7" i="60"/>
  <c r="AR29" i="60"/>
  <c r="F27" i="54"/>
  <c r="DF27" i="54" s="1"/>
  <c r="Y18" i="33"/>
  <c r="DX18" i="33"/>
  <c r="DX30" i="33" s="1"/>
  <c r="R14" i="41"/>
  <c r="DQ14" i="41"/>
  <c r="DU4" i="35"/>
  <c r="DU29" i="35" s="1"/>
  <c r="V4" i="35"/>
  <c r="U29" i="35"/>
  <c r="N12" i="46"/>
  <c r="DM12" i="46"/>
  <c r="DU10" i="37"/>
  <c r="DU29" i="37" s="1"/>
  <c r="V10" i="37"/>
  <c r="EC7" i="28"/>
  <c r="AD7" i="28"/>
  <c r="I15" i="51"/>
  <c r="DH15" i="51"/>
  <c r="O20" i="45"/>
  <c r="DN20" i="45"/>
  <c r="DI20" i="49"/>
  <c r="J20" i="49"/>
  <c r="AB8" i="32"/>
  <c r="EA8" i="32"/>
  <c r="DH17" i="50"/>
  <c r="I17" i="50"/>
  <c r="AA17" i="33"/>
  <c r="DZ17" i="33"/>
  <c r="AF26" i="27"/>
  <c r="EE26" i="27"/>
  <c r="EB15" i="31"/>
  <c r="AC15" i="31"/>
  <c r="Y19" i="35"/>
  <c r="DX19" i="35"/>
  <c r="I18" i="49"/>
  <c r="DH18" i="49"/>
  <c r="DH30" i="49" s="1"/>
  <c r="AH13" i="24"/>
  <c r="EG13" i="24"/>
  <c r="DL26" i="47"/>
  <c r="M26" i="47"/>
  <c r="EB19" i="31"/>
  <c r="AC19" i="31"/>
  <c r="K5" i="48"/>
  <c r="DJ5" i="48"/>
  <c r="DQ16" i="41"/>
  <c r="DQ30" i="41" s="1"/>
  <c r="R16" i="41"/>
  <c r="M22" i="46"/>
  <c r="DL22" i="46"/>
  <c r="I20" i="51"/>
  <c r="DH20" i="51"/>
  <c r="EE16" i="26"/>
  <c r="EE30" i="26" s="1"/>
  <c r="AF16" i="26"/>
  <c r="AE17" i="28"/>
  <c r="ED17" i="28"/>
  <c r="AA23" i="33"/>
  <c r="DZ23" i="33"/>
  <c r="R29" i="38"/>
  <c r="DR4" i="38"/>
  <c r="DR29" i="38" s="1"/>
  <c r="S4" i="38"/>
  <c r="T20" i="40"/>
  <c r="DS20" i="40"/>
  <c r="J13" i="49"/>
  <c r="DI13" i="49"/>
  <c r="AC16" i="30"/>
  <c r="EB16" i="30"/>
  <c r="EB30" i="30" s="1"/>
  <c r="ED23" i="28"/>
  <c r="AE23" i="28"/>
  <c r="DQ12" i="42"/>
  <c r="R12" i="42"/>
  <c r="AC26" i="31"/>
  <c r="EB26" i="31"/>
  <c r="DL28" i="47"/>
  <c r="M28" i="47"/>
  <c r="EG21" i="24"/>
  <c r="AH21" i="24"/>
  <c r="DS18" i="39"/>
  <c r="DS30" i="39" s="1"/>
  <c r="T18" i="39"/>
  <c r="DQ30" i="40"/>
  <c r="DG6" i="53"/>
  <c r="H6" i="53"/>
  <c r="H22" i="53"/>
  <c r="DG22" i="53"/>
  <c r="H16" i="53"/>
  <c r="DG16" i="53"/>
  <c r="H26" i="54"/>
  <c r="DG26" i="54"/>
  <c r="B8" i="56"/>
  <c r="C8" i="55"/>
  <c r="B13" i="56"/>
  <c r="C13" i="55"/>
  <c r="D13" i="55" s="1"/>
  <c r="E13" i="55" s="1"/>
  <c r="F13" i="55" s="1"/>
  <c r="B14" i="56"/>
  <c r="C14" i="55"/>
  <c r="D14" i="55" s="1"/>
  <c r="E14" i="55" s="1"/>
  <c r="F14" i="55" s="1"/>
  <c r="B17" i="55"/>
  <c r="C17" i="54"/>
  <c r="D17" i="54" s="1"/>
  <c r="E17" i="54" s="1"/>
  <c r="B12" i="56"/>
  <c r="C12" i="55"/>
  <c r="D12" i="55" s="1"/>
  <c r="E12" i="55" s="1"/>
  <c r="F12" i="55" s="1"/>
  <c r="AK7" i="23"/>
  <c r="R14" i="44"/>
  <c r="DQ14" i="44"/>
  <c r="W19" i="38"/>
  <c r="DV19" i="38"/>
  <c r="AL22" i="22"/>
  <c r="X28" i="38"/>
  <c r="DW28" i="38"/>
  <c r="K21" i="51"/>
  <c r="DJ21" i="51"/>
  <c r="AE14" i="30"/>
  <c r="ED14" i="30"/>
  <c r="CJ9" i="59"/>
  <c r="CJ9" i="58"/>
  <c r="CJ9" i="57"/>
  <c r="CJ9" i="56"/>
  <c r="CJ9" i="55"/>
  <c r="CJ9" i="54"/>
  <c r="CJ9" i="53"/>
  <c r="CJ9" i="52"/>
  <c r="CJ9" i="50"/>
  <c r="CJ9" i="51"/>
  <c r="CJ9" i="49"/>
  <c r="CJ9" i="48"/>
  <c r="CJ9" i="45"/>
  <c r="CJ9" i="44"/>
  <c r="CJ9" i="47"/>
  <c r="CJ9" i="46"/>
  <c r="CJ9" i="42"/>
  <c r="CJ9" i="41"/>
  <c r="CJ9" i="40"/>
  <c r="CJ9" i="43"/>
  <c r="CJ9" i="39"/>
  <c r="CJ9" i="38"/>
  <c r="CJ9" i="37"/>
  <c r="CJ9" i="36"/>
  <c r="CJ9" i="33"/>
  <c r="CJ9" i="32"/>
  <c r="CJ9" i="35"/>
  <c r="CJ9" i="34"/>
  <c r="CJ9" i="30"/>
  <c r="CJ9" i="28"/>
  <c r="CJ9" i="31"/>
  <c r="CJ9" i="24"/>
  <c r="CJ9" i="27"/>
  <c r="CJ9" i="26"/>
  <c r="CJ9" i="25"/>
  <c r="CJ9" i="20"/>
  <c r="EJ9" i="20" s="1"/>
  <c r="CJ9" i="19"/>
  <c r="EJ9" i="19" s="1"/>
  <c r="CJ9" i="18"/>
  <c r="EJ9" i="18" s="1"/>
  <c r="CJ9" i="23"/>
  <c r="EJ9" i="23" s="1"/>
  <c r="CJ9" i="21"/>
  <c r="EJ9" i="21" s="1"/>
  <c r="CJ9" i="17"/>
  <c r="EJ9" i="17" s="1"/>
  <c r="CJ9" i="22"/>
  <c r="EJ9" i="22" s="1"/>
  <c r="CJ9" i="60"/>
  <c r="EJ9" i="60" s="1"/>
  <c r="AO13" i="18"/>
  <c r="AM21" i="22"/>
  <c r="EI30" i="18"/>
  <c r="AQ12" i="17"/>
  <c r="EF16" i="27"/>
  <c r="AG16" i="27"/>
  <c r="DR18" i="41"/>
  <c r="S18" i="41"/>
  <c r="AA21" i="35"/>
  <c r="DZ21" i="35"/>
  <c r="J4" i="49"/>
  <c r="I29" i="49"/>
  <c r="DI4" i="49"/>
  <c r="N29" i="44"/>
  <c r="O4" i="44"/>
  <c r="DN4" i="44"/>
  <c r="DR13" i="43"/>
  <c r="S13" i="43"/>
  <c r="AV10" i="60"/>
  <c r="M4" i="46"/>
  <c r="L29" i="46"/>
  <c r="DL4" i="46"/>
  <c r="DL29" i="46" s="1"/>
  <c r="AO24" i="20"/>
  <c r="AI25" i="25"/>
  <c r="EH25" i="25"/>
  <c r="AF12" i="30"/>
  <c r="EE12" i="30"/>
  <c r="EH13" i="26"/>
  <c r="AI13" i="26"/>
  <c r="AW17" i="60"/>
  <c r="AM18" i="20"/>
  <c r="V12" i="40"/>
  <c r="DU12" i="40"/>
  <c r="DM10" i="47"/>
  <c r="N10" i="47"/>
  <c r="DH30" i="51"/>
  <c r="DV15" i="38"/>
  <c r="W15" i="38"/>
  <c r="X17" i="38"/>
  <c r="DW17" i="38"/>
  <c r="AO9" i="18"/>
  <c r="EB12" i="33"/>
  <c r="AC12" i="33"/>
  <c r="AO19" i="18"/>
  <c r="I6" i="52"/>
  <c r="DH6" i="52"/>
  <c r="DT9" i="41"/>
  <c r="U9" i="41"/>
  <c r="R18" i="43"/>
  <c r="DQ18" i="43"/>
  <c r="I28" i="53"/>
  <c r="DH28" i="53"/>
  <c r="AI14" i="26"/>
  <c r="EH14" i="26"/>
  <c r="AN27" i="21"/>
  <c r="DU28" i="40"/>
  <c r="V28" i="40"/>
  <c r="DP12" i="45"/>
  <c r="Q12" i="45"/>
  <c r="DZ27" i="35"/>
  <c r="AA27" i="35"/>
  <c r="U8" i="41"/>
  <c r="DT8" i="41"/>
  <c r="EB7" i="32"/>
  <c r="AC7" i="32"/>
  <c r="EG25" i="26"/>
  <c r="AH25" i="26"/>
  <c r="BA6" i="60"/>
  <c r="EG23" i="27"/>
  <c r="AH23" i="27"/>
  <c r="AM15" i="21"/>
  <c r="H14" i="53"/>
  <c r="DG14" i="53"/>
  <c r="AK16" i="23"/>
  <c r="Y17" i="37"/>
  <c r="DX17" i="37"/>
  <c r="L21" i="49"/>
  <c r="DK21" i="49"/>
  <c r="W13" i="38"/>
  <c r="DV13" i="38"/>
  <c r="P6" i="45"/>
  <c r="DO6" i="45"/>
  <c r="AF21" i="28"/>
  <c r="EE21" i="28"/>
  <c r="DW22" i="37"/>
  <c r="X22" i="37"/>
  <c r="DR4" i="40"/>
  <c r="DR29" i="40" s="1"/>
  <c r="R29" i="40"/>
  <c r="S4" i="40"/>
  <c r="AO5" i="17"/>
  <c r="AH19" i="61"/>
  <c r="AG11" i="28"/>
  <c r="EF11" i="28"/>
  <c r="AM7" i="21"/>
  <c r="R26" i="44"/>
  <c r="DQ26" i="44"/>
  <c r="AN5" i="19"/>
  <c r="Y12" i="37"/>
  <c r="DX12" i="37"/>
  <c r="EC27" i="32"/>
  <c r="AD27" i="32"/>
  <c r="AE13" i="30"/>
  <c r="ED13" i="30"/>
  <c r="DW27" i="38"/>
  <c r="X27" i="38"/>
  <c r="AK24" i="24"/>
  <c r="EI7" i="24"/>
  <c r="AJ7" i="24"/>
  <c r="EI23" i="25"/>
  <c r="AJ23" i="25"/>
  <c r="AL18" i="22"/>
  <c r="EC16" i="31"/>
  <c r="AD16" i="31"/>
  <c r="CJ17" i="59"/>
  <c r="CJ17" i="58"/>
  <c r="CJ17" i="57"/>
  <c r="CJ17" i="56"/>
  <c r="CJ17" i="55"/>
  <c r="CJ17" i="54"/>
  <c r="CJ17" i="53"/>
  <c r="CJ17" i="52"/>
  <c r="CJ17" i="50"/>
  <c r="CJ17" i="51"/>
  <c r="CJ17" i="49"/>
  <c r="CJ17" i="48"/>
  <c r="CJ17" i="44"/>
  <c r="CJ17" i="47"/>
  <c r="CJ17" i="45"/>
  <c r="CJ17" i="46"/>
  <c r="CJ17" i="43"/>
  <c r="CJ17" i="42"/>
  <c r="CJ17" i="41"/>
  <c r="CJ17" i="40"/>
  <c r="CJ17" i="37"/>
  <c r="CJ17" i="36"/>
  <c r="CJ17" i="39"/>
  <c r="CJ17" i="38"/>
  <c r="CJ17" i="33"/>
  <c r="CJ17" i="32"/>
  <c r="CJ17" i="35"/>
  <c r="CJ17" i="34"/>
  <c r="CJ17" i="24"/>
  <c r="CJ17" i="25"/>
  <c r="CJ17" i="31"/>
  <c r="CJ17" i="30"/>
  <c r="CJ17" i="28"/>
  <c r="CJ17" i="26"/>
  <c r="CJ17" i="27"/>
  <c r="CJ17" i="22"/>
  <c r="EJ17" i="22" s="1"/>
  <c r="CJ17" i="20"/>
  <c r="EJ17" i="20" s="1"/>
  <c r="CJ17" i="19"/>
  <c r="EJ17" i="19" s="1"/>
  <c r="CJ17" i="18"/>
  <c r="EJ17" i="18" s="1"/>
  <c r="CJ17" i="23"/>
  <c r="EJ17" i="23" s="1"/>
  <c r="CJ17" i="21"/>
  <c r="EJ17" i="21" s="1"/>
  <c r="CJ17" i="17"/>
  <c r="EJ17" i="17" s="1"/>
  <c r="CJ17" i="60"/>
  <c r="EJ17" i="60" s="1"/>
  <c r="AL18" i="21"/>
  <c r="AO23" i="18"/>
  <c r="M12" i="49"/>
  <c r="DL12" i="49"/>
  <c r="DZ12" i="35"/>
  <c r="AA12" i="35"/>
  <c r="EF12" i="28"/>
  <c r="AG12" i="28"/>
  <c r="K23" i="51"/>
  <c r="DJ23" i="51"/>
  <c r="DR15" i="42"/>
  <c r="S15" i="42"/>
  <c r="DJ27" i="51"/>
  <c r="K27" i="51"/>
  <c r="Q16" i="43"/>
  <c r="DP16" i="43"/>
  <c r="CJ10" i="59"/>
  <c r="CJ10" i="58"/>
  <c r="CJ10" i="57"/>
  <c r="CJ10" i="56"/>
  <c r="CJ10" i="55"/>
  <c r="CJ10" i="54"/>
  <c r="CJ10" i="52"/>
  <c r="CJ10" i="53"/>
  <c r="CJ10" i="51"/>
  <c r="CJ10" i="50"/>
  <c r="CJ10" i="48"/>
  <c r="CJ10" i="49"/>
  <c r="CJ10" i="46"/>
  <c r="CJ10" i="45"/>
  <c r="CJ10" i="44"/>
  <c r="CJ10" i="47"/>
  <c r="CJ10" i="41"/>
  <c r="CJ10" i="40"/>
  <c r="CJ10" i="43"/>
  <c r="CJ10" i="42"/>
  <c r="CJ10" i="39"/>
  <c r="CJ10" i="38"/>
  <c r="CJ10" i="37"/>
  <c r="CJ10" i="36"/>
  <c r="CJ10" i="35"/>
  <c r="CJ10" i="33"/>
  <c r="CJ10" i="34"/>
  <c r="CJ10" i="30"/>
  <c r="CJ10" i="28"/>
  <c r="CJ10" i="31"/>
  <c r="CJ10" i="26"/>
  <c r="CJ10" i="25"/>
  <c r="CJ10" i="24"/>
  <c r="CJ10" i="32"/>
  <c r="CJ10" i="27"/>
  <c r="CJ10" i="20"/>
  <c r="EJ10" i="20" s="1"/>
  <c r="CJ10" i="18"/>
  <c r="EJ10" i="18" s="1"/>
  <c r="CJ10" i="17"/>
  <c r="EJ10" i="17" s="1"/>
  <c r="CJ10" i="23"/>
  <c r="CJ10" i="22"/>
  <c r="EJ10" i="22" s="1"/>
  <c r="CJ10" i="21"/>
  <c r="EJ10" i="21" s="1"/>
  <c r="CJ10" i="19"/>
  <c r="EJ10" i="19" s="1"/>
  <c r="CJ10" i="60"/>
  <c r="EJ10" i="60" s="1"/>
  <c r="U23" i="41"/>
  <c r="DT23" i="41"/>
  <c r="AO28" i="18"/>
  <c r="DZ17" i="35"/>
  <c r="AA17" i="35"/>
  <c r="K14" i="51"/>
  <c r="DJ14" i="51"/>
  <c r="AH7" i="26"/>
  <c r="EG7" i="26"/>
  <c r="K12" i="51"/>
  <c r="DJ12" i="51"/>
  <c r="W28" i="39"/>
  <c r="DV28" i="39"/>
  <c r="AA22" i="34"/>
  <c r="DZ22" i="34"/>
  <c r="AN20" i="20"/>
  <c r="DF5" i="53"/>
  <c r="G5" i="53"/>
  <c r="DG15" i="53"/>
  <c r="H15" i="53"/>
  <c r="Q10" i="44"/>
  <c r="DP10" i="44"/>
  <c r="AH15" i="61"/>
  <c r="AF22" i="28"/>
  <c r="EE22" i="28"/>
  <c r="DT5" i="40"/>
  <c r="U5" i="40"/>
  <c r="S9" i="42"/>
  <c r="DR9" i="42"/>
  <c r="EH10" i="25"/>
  <c r="AI10" i="25"/>
  <c r="DV7" i="38"/>
  <c r="W7" i="38"/>
  <c r="AQ27" i="17"/>
  <c r="AP18" i="17"/>
  <c r="AK27" i="24"/>
  <c r="O5" i="45"/>
  <c r="DN5" i="45"/>
  <c r="R15" i="44"/>
  <c r="DQ15" i="44"/>
  <c r="J13" i="52"/>
  <c r="DI13" i="52"/>
  <c r="DW14" i="37"/>
  <c r="X14" i="37"/>
  <c r="AL16" i="22"/>
  <c r="AQ14" i="17"/>
  <c r="CJ7" i="59"/>
  <c r="CJ7" i="58"/>
  <c r="CJ7" i="57"/>
  <c r="CJ7" i="56"/>
  <c r="CJ7" i="55"/>
  <c r="CJ7" i="54"/>
  <c r="CJ7" i="53"/>
  <c r="CJ7" i="52"/>
  <c r="CJ7" i="51"/>
  <c r="CJ7" i="50"/>
  <c r="CJ7" i="49"/>
  <c r="CJ7" i="48"/>
  <c r="CJ7" i="47"/>
  <c r="CJ7" i="45"/>
  <c r="CJ7" i="44"/>
  <c r="CJ7" i="46"/>
  <c r="CJ7" i="42"/>
  <c r="CJ7" i="40"/>
  <c r="CJ7" i="43"/>
  <c r="CJ7" i="41"/>
  <c r="CJ7" i="38"/>
  <c r="CJ7" i="37"/>
  <c r="CJ7" i="39"/>
  <c r="CJ7" i="36"/>
  <c r="CJ7" i="35"/>
  <c r="CJ7" i="33"/>
  <c r="CJ7" i="34"/>
  <c r="CJ7" i="28"/>
  <c r="CJ7" i="32"/>
  <c r="CJ7" i="24"/>
  <c r="CJ7" i="27"/>
  <c r="CJ7" i="26"/>
  <c r="CJ7" i="25"/>
  <c r="CJ7" i="31"/>
  <c r="CJ7" i="30"/>
  <c r="CJ7" i="21"/>
  <c r="EJ7" i="21" s="1"/>
  <c r="CJ7" i="20"/>
  <c r="EJ7" i="20" s="1"/>
  <c r="CJ7" i="19"/>
  <c r="EJ7" i="19" s="1"/>
  <c r="CJ7" i="23"/>
  <c r="EJ7" i="23" s="1"/>
  <c r="CJ7" i="22"/>
  <c r="EJ7" i="22" s="1"/>
  <c r="CJ7" i="17"/>
  <c r="EJ7" i="17" s="1"/>
  <c r="CJ7" i="18"/>
  <c r="EJ7" i="18" s="1"/>
  <c r="CJ7" i="60"/>
  <c r="EJ7" i="60" s="1"/>
  <c r="AD10" i="31"/>
  <c r="EC10" i="31"/>
  <c r="AN21" i="21"/>
  <c r="Y22" i="36"/>
  <c r="DX22" i="36"/>
  <c r="ED27" i="31"/>
  <c r="AE27" i="31"/>
  <c r="DR28" i="42"/>
  <c r="S28" i="42"/>
  <c r="M27" i="49"/>
  <c r="DL27" i="49"/>
  <c r="CJ28" i="59"/>
  <c r="CJ28" i="58"/>
  <c r="CJ28" i="57"/>
  <c r="CJ28" i="56"/>
  <c r="CJ28" i="55"/>
  <c r="CJ28" i="54"/>
  <c r="CJ28" i="53"/>
  <c r="CJ28" i="52"/>
  <c r="CJ28" i="51"/>
  <c r="CJ28" i="50"/>
  <c r="CJ28" i="49"/>
  <c r="CJ28" i="48"/>
  <c r="CJ28" i="47"/>
  <c r="CJ28" i="46"/>
  <c r="CJ28" i="45"/>
  <c r="CJ28" i="44"/>
  <c r="CJ28" i="43"/>
  <c r="CJ28" i="41"/>
  <c r="CJ28" i="40"/>
  <c r="CJ28" i="42"/>
  <c r="CJ28" i="39"/>
  <c r="CJ28" i="38"/>
  <c r="CJ28" i="36"/>
  <c r="CJ28" i="37"/>
  <c r="CJ28" i="34"/>
  <c r="CJ28" i="32"/>
  <c r="CJ28" i="33"/>
  <c r="CJ28" i="35"/>
  <c r="CJ28" i="27"/>
  <c r="CJ28" i="26"/>
  <c r="CJ28" i="25"/>
  <c r="CJ28" i="24"/>
  <c r="CJ28" i="23"/>
  <c r="EJ28" i="23" s="1"/>
  <c r="CJ28" i="28"/>
  <c r="CJ28" i="31"/>
  <c r="CJ28" i="30"/>
  <c r="CJ28" i="22"/>
  <c r="EJ28" i="22" s="1"/>
  <c r="CJ28" i="19"/>
  <c r="EJ28" i="19" s="1"/>
  <c r="CJ28" i="18"/>
  <c r="EJ28" i="18" s="1"/>
  <c r="CJ28" i="21"/>
  <c r="EJ28" i="21" s="1"/>
  <c r="CJ28" i="20"/>
  <c r="EJ28" i="20" s="1"/>
  <c r="CJ28" i="17"/>
  <c r="EJ28" i="17" s="1"/>
  <c r="CJ28" i="60"/>
  <c r="EJ28" i="60" s="1"/>
  <c r="ED8" i="31"/>
  <c r="AE8" i="31"/>
  <c r="EI10" i="24"/>
  <c r="AJ10" i="24"/>
  <c r="AL9" i="23"/>
  <c r="O20" i="47"/>
  <c r="DN20" i="47"/>
  <c r="AP13" i="17"/>
  <c r="EI30" i="23"/>
  <c r="AO17" i="20"/>
  <c r="DK22" i="49"/>
  <c r="L22" i="49"/>
  <c r="O17" i="47"/>
  <c r="DN17" i="47"/>
  <c r="CJ12" i="59"/>
  <c r="CJ12" i="58"/>
  <c r="CJ12" i="57"/>
  <c r="CJ12" i="56"/>
  <c r="CJ12" i="54"/>
  <c r="CJ12" i="55"/>
  <c r="CJ12" i="52"/>
  <c r="CJ12" i="53"/>
  <c r="CJ12" i="50"/>
  <c r="CJ12" i="51"/>
  <c r="CJ12" i="49"/>
  <c r="CJ12" i="48"/>
  <c r="CJ12" i="45"/>
  <c r="CJ12" i="44"/>
  <c r="CJ12" i="47"/>
  <c r="CJ12" i="46"/>
  <c r="CJ12" i="41"/>
  <c r="CJ12" i="40"/>
  <c r="CJ12" i="43"/>
  <c r="CJ12" i="42"/>
  <c r="CJ12" i="39"/>
  <c r="CJ12" i="38"/>
  <c r="CJ12" i="37"/>
  <c r="CJ12" i="36"/>
  <c r="CJ12" i="34"/>
  <c r="CJ12" i="32"/>
  <c r="CJ12" i="35"/>
  <c r="CJ12" i="33"/>
  <c r="CJ12" i="28"/>
  <c r="CJ12" i="31"/>
  <c r="CJ12" i="30"/>
  <c r="CJ12" i="26"/>
  <c r="CJ12" i="25"/>
  <c r="CJ12" i="24"/>
  <c r="CJ12" i="27"/>
  <c r="CJ12" i="21"/>
  <c r="EJ12" i="21" s="1"/>
  <c r="CJ12" i="20"/>
  <c r="EJ12" i="20" s="1"/>
  <c r="CJ12" i="23"/>
  <c r="EJ12" i="23" s="1"/>
  <c r="CJ12" i="18"/>
  <c r="EJ12" i="18" s="1"/>
  <c r="CJ12" i="17"/>
  <c r="EJ12" i="17" s="1"/>
  <c r="CJ12" i="22"/>
  <c r="EJ12" i="22" s="1"/>
  <c r="CJ12" i="19"/>
  <c r="EJ12" i="19" s="1"/>
  <c r="CJ12" i="60"/>
  <c r="EJ12" i="60" s="1"/>
  <c r="T21" i="41"/>
  <c r="DS21" i="41"/>
  <c r="AN5" i="18"/>
  <c r="AW13" i="60"/>
  <c r="R21" i="44"/>
  <c r="DQ21" i="44"/>
  <c r="AO23" i="20"/>
  <c r="AP27" i="18"/>
  <c r="AE15" i="30"/>
  <c r="ED15" i="30"/>
  <c r="DT5" i="41"/>
  <c r="U5" i="41"/>
  <c r="EI4" i="22"/>
  <c r="EI29" i="22" s="1"/>
  <c r="AI29" i="22"/>
  <c r="AJ4" i="22"/>
  <c r="DP6" i="44"/>
  <c r="Q6" i="44"/>
  <c r="V13" i="40"/>
  <c r="DU13" i="40"/>
  <c r="AO14" i="19"/>
  <c r="DU21" i="40"/>
  <c r="V21" i="40"/>
  <c r="AP24" i="18"/>
  <c r="AM10" i="21"/>
  <c r="R9" i="43"/>
  <c r="DQ9" i="43"/>
  <c r="Y23" i="37"/>
  <c r="DX23" i="37"/>
  <c r="AH28" i="27"/>
  <c r="EG28" i="27"/>
  <c r="EG8" i="27"/>
  <c r="AH8" i="27"/>
  <c r="DY26" i="36"/>
  <c r="Z26" i="36"/>
  <c r="AW9" i="60"/>
  <c r="AP12" i="18"/>
  <c r="N20" i="48"/>
  <c r="DM20" i="48"/>
  <c r="D21" i="54"/>
  <c r="E21" i="54" s="1"/>
  <c r="D4" i="53"/>
  <c r="E4" i="53" s="1"/>
  <c r="F4" i="53" s="1"/>
  <c r="AP21" i="17"/>
  <c r="DH9" i="53"/>
  <c r="I9" i="53"/>
  <c r="EG11" i="26"/>
  <c r="AH11" i="26"/>
  <c r="DS11" i="41"/>
  <c r="T11" i="41"/>
  <c r="AD19" i="32"/>
  <c r="EC19" i="32"/>
  <c r="AI22" i="25"/>
  <c r="EH22" i="25"/>
  <c r="I22" i="52"/>
  <c r="DH22" i="52"/>
  <c r="EI29" i="18"/>
  <c r="O23" i="47"/>
  <c r="DN23" i="47"/>
  <c r="L26" i="49"/>
  <c r="DK26" i="49"/>
  <c r="AK25" i="23"/>
  <c r="DN10" i="46"/>
  <c r="O10" i="46"/>
  <c r="DU16" i="39"/>
  <c r="V16" i="39"/>
  <c r="AP11" i="19"/>
  <c r="AB11" i="34"/>
  <c r="EA11" i="34"/>
  <c r="AM12" i="22"/>
  <c r="AM15" i="22"/>
  <c r="EJ12" i="24"/>
  <c r="AK12" i="24"/>
  <c r="AK9" i="24"/>
  <c r="EJ9" i="24"/>
  <c r="I8" i="53"/>
  <c r="DH8" i="53"/>
  <c r="DH25" i="52"/>
  <c r="I25" i="52"/>
  <c r="B6" i="55"/>
  <c r="C6" i="54"/>
  <c r="D6" i="54" s="1"/>
  <c r="E6" i="54" s="1"/>
  <c r="B28" i="56"/>
  <c r="C28" i="55"/>
  <c r="D28" i="55" s="1"/>
  <c r="E28" i="55" s="1"/>
  <c r="F28" i="55" s="1"/>
  <c r="B10" i="55"/>
  <c r="C10" i="54"/>
  <c r="D10" i="54" s="1"/>
  <c r="E10" i="54" s="1"/>
  <c r="F10" i="54" s="1"/>
  <c r="DF10" i="54" s="1"/>
  <c r="B24" i="56"/>
  <c r="C24" i="55"/>
  <c r="D24" i="55" s="1"/>
  <c r="E24" i="55" s="1"/>
  <c r="B19" i="56"/>
  <c r="C19" i="55"/>
  <c r="D19" i="55" s="1"/>
  <c r="E19" i="55" s="1"/>
  <c r="F19" i="55" s="1"/>
  <c r="B20" i="56"/>
  <c r="C20" i="55"/>
  <c r="D20" i="55" s="1"/>
  <c r="E20" i="55" s="1"/>
  <c r="B25" i="55"/>
  <c r="C25" i="54"/>
  <c r="D25" i="54" s="1"/>
  <c r="E25" i="54" s="1"/>
  <c r="B8" i="55"/>
  <c r="C8" i="54"/>
  <c r="D8" i="54" s="1"/>
  <c r="E8" i="54" s="1"/>
  <c r="B11" i="56"/>
  <c r="C11" i="55"/>
  <c r="D11" i="55" s="1"/>
  <c r="E11" i="55" s="1"/>
  <c r="F11" i="55" s="1"/>
  <c r="DG28" i="54"/>
  <c r="H28" i="54"/>
  <c r="AM8" i="22"/>
  <c r="N19" i="48"/>
  <c r="DM19" i="48"/>
  <c r="AK8" i="24"/>
  <c r="Z28" i="36"/>
  <c r="DY28" i="36"/>
  <c r="AG9" i="61"/>
  <c r="AP9" i="19"/>
  <c r="AN7" i="20"/>
  <c r="EI30" i="22"/>
  <c r="EI30" i="19"/>
  <c r="AL6" i="22"/>
  <c r="DI28" i="52"/>
  <c r="J28" i="52"/>
  <c r="CJ6" i="59"/>
  <c r="CJ6" i="58"/>
  <c r="CJ6" i="57"/>
  <c r="CJ6" i="56"/>
  <c r="CJ6" i="55"/>
  <c r="CJ6" i="54"/>
  <c r="CJ6" i="53"/>
  <c r="CJ6" i="52"/>
  <c r="CJ6" i="50"/>
  <c r="CJ6" i="51"/>
  <c r="CJ6" i="48"/>
  <c r="CJ6" i="49"/>
  <c r="CJ6" i="47"/>
  <c r="CJ6" i="45"/>
  <c r="CJ6" i="44"/>
  <c r="CJ6" i="46"/>
  <c r="CJ6" i="43"/>
  <c r="CJ6" i="41"/>
  <c r="CJ6" i="42"/>
  <c r="CJ6" i="40"/>
  <c r="CJ6" i="39"/>
  <c r="CJ6" i="37"/>
  <c r="CJ6" i="36"/>
  <c r="CJ6" i="38"/>
  <c r="CJ6" i="34"/>
  <c r="CJ6" i="35"/>
  <c r="CJ6" i="33"/>
  <c r="CJ6" i="30"/>
  <c r="CJ6" i="26"/>
  <c r="CJ6" i="31"/>
  <c r="CJ6" i="28"/>
  <c r="CJ6" i="32"/>
  <c r="CJ6" i="27"/>
  <c r="CJ6" i="25"/>
  <c r="CJ6" i="24"/>
  <c r="CJ6" i="23"/>
  <c r="EJ6" i="23" s="1"/>
  <c r="CJ6" i="22"/>
  <c r="EJ6" i="22" s="1"/>
  <c r="CJ6" i="18"/>
  <c r="EJ6" i="18" s="1"/>
  <c r="CJ6" i="21"/>
  <c r="EJ6" i="21" s="1"/>
  <c r="CJ6" i="20"/>
  <c r="EJ6" i="20" s="1"/>
  <c r="CJ6" i="17"/>
  <c r="EJ6" i="17" s="1"/>
  <c r="CJ6" i="19"/>
  <c r="EJ6" i="19" s="1"/>
  <c r="CJ6" i="60"/>
  <c r="EJ6" i="60" s="1"/>
  <c r="AM17" i="22"/>
  <c r="EA6" i="32"/>
  <c r="AB6" i="32"/>
  <c r="M26" i="48"/>
  <c r="DL26" i="48"/>
  <c r="AL15" i="23"/>
  <c r="AQ24" i="17"/>
  <c r="L24" i="50"/>
  <c r="DK24" i="50"/>
  <c r="W8" i="39"/>
  <c r="DV8" i="39"/>
  <c r="DJ22" i="50"/>
  <c r="K22" i="50"/>
  <c r="DG25" i="53"/>
  <c r="H25" i="53"/>
  <c r="AN16" i="18"/>
  <c r="AP11" i="17"/>
  <c r="J16" i="51"/>
  <c r="DI16" i="51"/>
  <c r="DV13" i="39"/>
  <c r="W13" i="39"/>
  <c r="EH8" i="26"/>
  <c r="AI8" i="26"/>
  <c r="ED23" i="31"/>
  <c r="AE23" i="31"/>
  <c r="Q28" i="45"/>
  <c r="DP28" i="45"/>
  <c r="S19" i="42"/>
  <c r="DR19" i="42"/>
  <c r="O8" i="46"/>
  <c r="DN8" i="46"/>
  <c r="X8" i="38"/>
  <c r="DW8" i="38"/>
  <c r="EF28" i="28"/>
  <c r="AG28" i="28"/>
  <c r="AL28" i="23"/>
  <c r="AG4" i="61"/>
  <c r="AK6" i="23"/>
  <c r="EH15" i="26"/>
  <c r="AI15" i="26"/>
  <c r="EE4" i="26"/>
  <c r="EE29" i="26" s="1"/>
  <c r="AE29" i="26"/>
  <c r="AF4" i="26"/>
  <c r="AP15" i="17"/>
  <c r="AN6" i="18"/>
  <c r="DU14" i="40"/>
  <c r="V14" i="40"/>
  <c r="DZ20" i="34"/>
  <c r="AA20" i="34"/>
  <c r="AG20" i="61"/>
  <c r="AL25" i="22"/>
  <c r="AP17" i="19"/>
  <c r="AA15" i="35"/>
  <c r="DZ15" i="35"/>
  <c r="AJ27" i="25"/>
  <c r="EI27" i="25"/>
  <c r="AE21" i="31"/>
  <c r="ED21" i="31"/>
  <c r="EC20" i="32"/>
  <c r="AD20" i="32"/>
  <c r="H15" i="54"/>
  <c r="DG15" i="54"/>
  <c r="AP26" i="17"/>
  <c r="CJ14" i="59"/>
  <c r="CJ14" i="58"/>
  <c r="CJ14" i="57"/>
  <c r="CJ14" i="56"/>
  <c r="CJ14" i="55"/>
  <c r="CJ14" i="54"/>
  <c r="CJ14" i="53"/>
  <c r="CJ14" i="52"/>
  <c r="CJ14" i="50"/>
  <c r="CJ14" i="51"/>
  <c r="CJ14" i="49"/>
  <c r="CJ14" i="48"/>
  <c r="CJ14" i="47"/>
  <c r="CJ14" i="46"/>
  <c r="CJ14" i="45"/>
  <c r="CJ14" i="44"/>
  <c r="CJ14" i="42"/>
  <c r="CJ14" i="41"/>
  <c r="CJ14" i="40"/>
  <c r="CJ14" i="43"/>
  <c r="CJ14" i="37"/>
  <c r="CJ14" i="39"/>
  <c r="CJ14" i="38"/>
  <c r="CJ14" i="36"/>
  <c r="CJ14" i="34"/>
  <c r="CJ14" i="35"/>
  <c r="CJ14" i="33"/>
  <c r="CJ14" i="27"/>
  <c r="CJ14" i="25"/>
  <c r="CJ14" i="31"/>
  <c r="CJ14" i="24"/>
  <c r="CJ14" i="30"/>
  <c r="CJ14" i="28"/>
  <c r="CJ14" i="32"/>
  <c r="CJ14" i="26"/>
  <c r="CJ14" i="22"/>
  <c r="EJ14" i="22" s="1"/>
  <c r="CJ14" i="18"/>
  <c r="EJ14" i="18" s="1"/>
  <c r="CJ14" i="21"/>
  <c r="EJ14" i="21" s="1"/>
  <c r="CJ14" i="20"/>
  <c r="EJ14" i="20" s="1"/>
  <c r="CJ14" i="17"/>
  <c r="EJ14" i="17" s="1"/>
  <c r="CJ14" i="23"/>
  <c r="EJ14" i="23" s="1"/>
  <c r="CJ14" i="19"/>
  <c r="EJ14" i="19" s="1"/>
  <c r="CJ14" i="60"/>
  <c r="EJ14" i="60" s="1"/>
  <c r="DR26" i="43"/>
  <c r="S26" i="43"/>
  <c r="AN25" i="20"/>
  <c r="DV19" i="39"/>
  <c r="W19" i="39"/>
  <c r="S19" i="43"/>
  <c r="DR19" i="43"/>
  <c r="AO11" i="20"/>
  <c r="EB18" i="32"/>
  <c r="AC18" i="32"/>
  <c r="DY23" i="36"/>
  <c r="Z23" i="36"/>
  <c r="DJ19" i="50"/>
  <c r="K19" i="50"/>
  <c r="J15" i="52"/>
  <c r="DI15" i="52"/>
  <c r="W21" i="38"/>
  <c r="DV21" i="38"/>
  <c r="DV14" i="38"/>
  <c r="W14" i="38"/>
  <c r="DQ12" i="44"/>
  <c r="R12" i="44"/>
  <c r="AN23" i="21"/>
  <c r="CJ16" i="59"/>
  <c r="CJ16" i="58"/>
  <c r="CJ16" i="57"/>
  <c r="CJ16" i="56"/>
  <c r="CJ16" i="55"/>
  <c r="CJ16" i="54"/>
  <c r="CJ16" i="53"/>
  <c r="CJ16" i="52"/>
  <c r="CJ16" i="50"/>
  <c r="CJ16" i="51"/>
  <c r="CJ16" i="48"/>
  <c r="CJ16" i="49"/>
  <c r="CJ16" i="47"/>
  <c r="CJ16" i="44"/>
  <c r="CJ16" i="46"/>
  <c r="CJ16" i="45"/>
  <c r="CJ16" i="41"/>
  <c r="CJ16" i="40"/>
  <c r="CJ16" i="43"/>
  <c r="CJ16" i="42"/>
  <c r="CJ16" i="38"/>
  <c r="CJ16" i="37"/>
  <c r="CJ16" i="36"/>
  <c r="CJ16" i="39"/>
  <c r="CJ16" i="34"/>
  <c r="CJ16" i="33"/>
  <c r="CJ16" i="32"/>
  <c r="CJ16" i="35"/>
  <c r="CJ16" i="30"/>
  <c r="CJ16" i="26"/>
  <c r="CJ16" i="27"/>
  <c r="CJ16" i="25"/>
  <c r="CJ16" i="24"/>
  <c r="CJ16" i="31"/>
  <c r="CJ16" i="28"/>
  <c r="CJ16" i="23"/>
  <c r="EJ16" i="23" s="1"/>
  <c r="CJ16" i="21"/>
  <c r="EJ16" i="21" s="1"/>
  <c r="CJ16" i="17"/>
  <c r="EJ16" i="17" s="1"/>
  <c r="CJ16" i="22"/>
  <c r="EJ16" i="22" s="1"/>
  <c r="CJ16" i="18"/>
  <c r="EJ16" i="18" s="1"/>
  <c r="CJ16" i="20"/>
  <c r="EJ16" i="20" s="1"/>
  <c r="CJ16" i="19"/>
  <c r="EJ16" i="19" s="1"/>
  <c r="CJ16" i="60"/>
  <c r="EJ16" i="60" s="1"/>
  <c r="AP10" i="17"/>
  <c r="AO28" i="20"/>
  <c r="N18" i="47"/>
  <c r="DM18" i="47"/>
  <c r="EI26" i="24"/>
  <c r="AJ26" i="24"/>
  <c r="EG12" i="27"/>
  <c r="AH12" i="27"/>
  <c r="AL8" i="23"/>
  <c r="DW12" i="38"/>
  <c r="X12" i="38"/>
  <c r="DJ14" i="50"/>
  <c r="K14" i="50"/>
  <c r="EH27" i="26"/>
  <c r="AI27" i="26"/>
  <c r="AA19" i="34"/>
  <c r="DZ19" i="34"/>
  <c r="S10" i="42"/>
  <c r="DR10" i="42"/>
  <c r="EF27" i="28"/>
  <c r="AG27" i="28"/>
  <c r="J27" i="52"/>
  <c r="DI27" i="52"/>
  <c r="P9" i="45"/>
  <c r="DO9" i="45"/>
  <c r="R18" i="42"/>
  <c r="DQ18" i="42"/>
  <c r="U12" i="41"/>
  <c r="DT12" i="41"/>
  <c r="DR21" i="43"/>
  <c r="S21" i="43"/>
  <c r="P16" i="45"/>
  <c r="DO16" i="45"/>
  <c r="AM13" i="21"/>
  <c r="AP23" i="17"/>
  <c r="AG17" i="61"/>
  <c r="AE14" i="31"/>
  <c r="ED14" i="31"/>
  <c r="AZ4" i="60"/>
  <c r="CJ22" i="59"/>
  <c r="CJ22" i="58"/>
  <c r="CJ22" i="57"/>
  <c r="CJ22" i="56"/>
  <c r="CJ22" i="55"/>
  <c r="CJ22" i="53"/>
  <c r="CJ22" i="54"/>
  <c r="CJ22" i="52"/>
  <c r="CJ22" i="51"/>
  <c r="CJ22" i="50"/>
  <c r="CJ22" i="48"/>
  <c r="CJ22" i="49"/>
  <c r="CJ22" i="47"/>
  <c r="CJ22" i="45"/>
  <c r="CJ22" i="46"/>
  <c r="CJ22" i="44"/>
  <c r="CJ22" i="43"/>
  <c r="CJ22" i="41"/>
  <c r="CJ22" i="42"/>
  <c r="CJ22" i="40"/>
  <c r="CJ22" i="37"/>
  <c r="CJ22" i="39"/>
  <c r="CJ22" i="36"/>
  <c r="CJ22" i="38"/>
  <c r="CJ22" i="35"/>
  <c r="CJ22" i="32"/>
  <c r="CJ22" i="34"/>
  <c r="CJ22" i="33"/>
  <c r="CJ22" i="27"/>
  <c r="CJ22" i="25"/>
  <c r="CJ22" i="23"/>
  <c r="CJ22" i="31"/>
  <c r="CJ22" i="26"/>
  <c r="CJ22" i="24"/>
  <c r="CJ22" i="30"/>
  <c r="CJ22" i="28"/>
  <c r="CJ22" i="19"/>
  <c r="EJ22" i="19" s="1"/>
  <c r="CJ22" i="18"/>
  <c r="EJ22" i="18" s="1"/>
  <c r="CJ22" i="22"/>
  <c r="EJ22" i="22" s="1"/>
  <c r="CJ22" i="17"/>
  <c r="EJ22" i="17" s="1"/>
  <c r="CJ22" i="21"/>
  <c r="EJ22" i="21" s="1"/>
  <c r="CJ22" i="20"/>
  <c r="EJ22" i="20" s="1"/>
  <c r="CJ22" i="60"/>
  <c r="EJ22" i="60" s="1"/>
  <c r="K4" i="48"/>
  <c r="DJ4" i="48"/>
  <c r="DJ29" i="48" s="1"/>
  <c r="J29" i="48"/>
  <c r="AO20" i="18"/>
  <c r="W20" i="38"/>
  <c r="DV20" i="38"/>
  <c r="EI30" i="21"/>
  <c r="EA27" i="34"/>
  <c r="AB27" i="34"/>
  <c r="DK6" i="49"/>
  <c r="L6" i="49"/>
  <c r="DR22" i="42"/>
  <c r="S22" i="42"/>
  <c r="DS4" i="39"/>
  <c r="DS29" i="39" s="1"/>
  <c r="T4" i="39"/>
  <c r="S29" i="39"/>
  <c r="AG10" i="61"/>
  <c r="AI19" i="25"/>
  <c r="EH19" i="25"/>
  <c r="AD23" i="32"/>
  <c r="EC23" i="32"/>
  <c r="Q8" i="44"/>
  <c r="DP8" i="44"/>
  <c r="AC25" i="32"/>
  <c r="EB25" i="32"/>
  <c r="AM9" i="21"/>
  <c r="DZ25" i="34"/>
  <c r="AA25" i="34"/>
  <c r="AB12" i="34"/>
  <c r="EA12" i="34"/>
  <c r="EI9" i="25"/>
  <c r="AJ9" i="25"/>
  <c r="DT24" i="41"/>
  <c r="U24" i="41"/>
  <c r="O11" i="47"/>
  <c r="DN11" i="47"/>
  <c r="EA19" i="33"/>
  <c r="AB19" i="33"/>
  <c r="DF19" i="54"/>
  <c r="G19" i="54"/>
  <c r="R10" i="43"/>
  <c r="DQ10" i="43"/>
  <c r="O12" i="47"/>
  <c r="DN12" i="47"/>
  <c r="X5" i="36"/>
  <c r="DW5" i="36"/>
  <c r="EA22" i="33"/>
  <c r="AB22" i="33"/>
  <c r="AC10" i="32"/>
  <c r="EB10" i="32"/>
  <c r="AK23" i="24"/>
  <c r="U10" i="40"/>
  <c r="DT10" i="40"/>
  <c r="DR6" i="42"/>
  <c r="S6" i="42"/>
  <c r="AO16" i="19"/>
  <c r="EF11" i="27"/>
  <c r="AG11" i="27"/>
  <c r="V6" i="39"/>
  <c r="DU6" i="39"/>
  <c r="DZ7" i="34"/>
  <c r="AA7" i="34"/>
  <c r="DK15" i="49"/>
  <c r="L15" i="49"/>
  <c r="EI28" i="25"/>
  <c r="AJ28" i="25"/>
  <c r="V10" i="39"/>
  <c r="DU10" i="39"/>
  <c r="DG23" i="54"/>
  <c r="H23" i="54"/>
  <c r="DV17" i="39"/>
  <c r="W17" i="39"/>
  <c r="AG7" i="61"/>
  <c r="DW21" i="37"/>
  <c r="X21" i="37"/>
  <c r="U7" i="40"/>
  <c r="DT7" i="40"/>
  <c r="Q22" i="44"/>
  <c r="DP22" i="44"/>
  <c r="S14" i="42"/>
  <c r="DR14" i="42"/>
  <c r="AN28" i="21"/>
  <c r="AD15" i="32"/>
  <c r="EC15" i="32"/>
  <c r="DQ22" i="43"/>
  <c r="R22" i="43"/>
  <c r="T22" i="41"/>
  <c r="DS22" i="41"/>
  <c r="AG28" i="61"/>
  <c r="AM20" i="22"/>
  <c r="AN22" i="20"/>
  <c r="AO27" i="20"/>
  <c r="O9" i="46"/>
  <c r="DN9" i="46"/>
  <c r="DY16" i="34"/>
  <c r="Z16" i="34"/>
  <c r="DO23" i="46"/>
  <c r="P23" i="46"/>
  <c r="AL20" i="23"/>
  <c r="AK22" i="23"/>
  <c r="EJ22" i="23"/>
  <c r="Y7" i="36"/>
  <c r="DX7" i="36"/>
  <c r="AN18" i="19"/>
  <c r="AG12" i="61"/>
  <c r="AL21" i="23"/>
  <c r="V15" i="40"/>
  <c r="DU15" i="40"/>
  <c r="EC18" i="31"/>
  <c r="AD18" i="31"/>
  <c r="K28" i="51"/>
  <c r="DJ28" i="51"/>
  <c r="AH24" i="27"/>
  <c r="EG24" i="27"/>
  <c r="DU22" i="39"/>
  <c r="V22" i="39"/>
  <c r="DQ27" i="44"/>
  <c r="R27" i="44"/>
  <c r="AA28" i="35"/>
  <c r="DZ28" i="35"/>
  <c r="X20" i="37"/>
  <c r="DW20" i="37"/>
  <c r="DZ15" i="34"/>
  <c r="AA15" i="34"/>
  <c r="AL24" i="23"/>
  <c r="T25" i="41"/>
  <c r="DS25" i="41"/>
  <c r="AG18" i="61"/>
  <c r="AQ7" i="17"/>
  <c r="AM22" i="21"/>
  <c r="DM11" i="48"/>
  <c r="N11" i="48"/>
  <c r="DT27" i="41"/>
  <c r="U27" i="41"/>
  <c r="DZ11" i="35"/>
  <c r="AA11" i="35"/>
  <c r="DQ28" i="44"/>
  <c r="R28" i="44"/>
  <c r="DV4" i="37"/>
  <c r="W4" i="37"/>
  <c r="W5" i="37"/>
  <c r="DV5" i="37"/>
  <c r="AP14" i="18"/>
  <c r="AQ25" i="17"/>
  <c r="O9" i="47"/>
  <c r="DN9" i="47"/>
  <c r="DK14" i="49"/>
  <c r="L14" i="49"/>
  <c r="DR5" i="42"/>
  <c r="S5" i="42"/>
  <c r="EC18" i="30"/>
  <c r="AD18" i="30"/>
  <c r="AD28" i="31"/>
  <c r="EC28" i="31"/>
  <c r="DS27" i="42"/>
  <c r="T27" i="42"/>
  <c r="EI11" i="25"/>
  <c r="AJ11" i="25"/>
  <c r="AA21" i="34"/>
  <c r="DZ21" i="34"/>
  <c r="AL13" i="23"/>
  <c r="J14" i="52"/>
  <c r="DI14" i="52"/>
  <c r="AP22" i="17"/>
  <c r="AW14" i="60"/>
  <c r="AW19" i="60"/>
  <c r="X9" i="38"/>
  <c r="DW9" i="38"/>
  <c r="EC22" i="31"/>
  <c r="AD22" i="31"/>
  <c r="EE24" i="30"/>
  <c r="AF24" i="30"/>
  <c r="R4" i="42"/>
  <c r="DQ4" i="42"/>
  <c r="DQ29" i="42" s="1"/>
  <c r="DW23" i="38"/>
  <c r="X23" i="38"/>
  <c r="EE23" i="30"/>
  <c r="AF23" i="30"/>
  <c r="EH13" i="25"/>
  <c r="AI13" i="25"/>
  <c r="EI29" i="19"/>
  <c r="DI9" i="52"/>
  <c r="J9" i="52"/>
  <c r="AK26" i="23"/>
  <c r="BB16" i="60"/>
  <c r="AN8" i="21"/>
  <c r="N28" i="48"/>
  <c r="DM28" i="48"/>
  <c r="DL22" i="48"/>
  <c r="M22" i="48"/>
  <c r="AI18" i="25"/>
  <c r="EH18" i="25"/>
  <c r="AN6" i="20"/>
  <c r="J19" i="52"/>
  <c r="DI19" i="52"/>
  <c r="J8" i="52"/>
  <c r="DI8" i="52"/>
  <c r="AN12" i="21"/>
  <c r="EI29" i="17"/>
  <c r="DI7" i="49"/>
  <c r="J7" i="49"/>
  <c r="AV22" i="60"/>
  <c r="DH16" i="52"/>
  <c r="I16" i="52"/>
  <c r="B5" i="55"/>
  <c r="C5" i="54"/>
  <c r="D5" i="54" s="1"/>
  <c r="E5" i="54" s="1"/>
  <c r="B26" i="56"/>
  <c r="C26" i="55"/>
  <c r="D26" i="55" s="1"/>
  <c r="E26" i="55" s="1"/>
  <c r="F26" i="55" s="1"/>
  <c r="B9" i="56"/>
  <c r="C9" i="55"/>
  <c r="B23" i="56"/>
  <c r="C23" i="55"/>
  <c r="D23" i="55" s="1"/>
  <c r="E23" i="55" s="1"/>
  <c r="B15" i="56"/>
  <c r="C15" i="55"/>
  <c r="D15" i="55" s="1"/>
  <c r="E15" i="55" s="1"/>
  <c r="F15" i="55" s="1"/>
  <c r="B21" i="56"/>
  <c r="C21" i="55"/>
  <c r="D21" i="55" s="1"/>
  <c r="E21" i="55" s="1"/>
  <c r="F21" i="55" s="1"/>
  <c r="DF21" i="55" s="1"/>
  <c r="DG11" i="54"/>
  <c r="H11" i="54"/>
  <c r="DY24" i="36"/>
  <c r="Z24" i="36"/>
  <c r="X24" i="38"/>
  <c r="DW24" i="38"/>
  <c r="DI8" i="51"/>
  <c r="J8" i="51"/>
  <c r="EE10" i="28"/>
  <c r="AF10" i="28"/>
  <c r="CJ13" i="59"/>
  <c r="CJ13" i="58"/>
  <c r="CJ13" i="57"/>
  <c r="CJ13" i="56"/>
  <c r="CJ13" i="55"/>
  <c r="CJ13" i="54"/>
  <c r="CJ13" i="53"/>
  <c r="CJ13" i="52"/>
  <c r="CJ13" i="50"/>
  <c r="CJ13" i="51"/>
  <c r="CJ13" i="48"/>
  <c r="CJ13" i="49"/>
  <c r="CJ13" i="45"/>
  <c r="CJ13" i="44"/>
  <c r="CJ13" i="47"/>
  <c r="CJ13" i="46"/>
  <c r="CJ13" i="43"/>
  <c r="CJ13" i="42"/>
  <c r="CJ13" i="41"/>
  <c r="CJ13" i="40"/>
  <c r="CJ13" i="36"/>
  <c r="CJ13" i="39"/>
  <c r="CJ13" i="38"/>
  <c r="CJ13" i="37"/>
  <c r="CJ13" i="33"/>
  <c r="CJ13" i="34"/>
  <c r="CJ13" i="32"/>
  <c r="CJ13" i="35"/>
  <c r="CJ13" i="31"/>
  <c r="CJ13" i="27"/>
  <c r="CJ13" i="26"/>
  <c r="CJ13" i="25"/>
  <c r="CJ13" i="24"/>
  <c r="CJ13" i="30"/>
  <c r="CJ13" i="28"/>
  <c r="CJ13" i="23"/>
  <c r="EJ13" i="23" s="1"/>
  <c r="CJ13" i="22"/>
  <c r="EJ13" i="22" s="1"/>
  <c r="CJ13" i="19"/>
  <c r="EJ13" i="19" s="1"/>
  <c r="CJ13" i="18"/>
  <c r="EJ13" i="18" s="1"/>
  <c r="CJ13" i="21"/>
  <c r="EJ13" i="21" s="1"/>
  <c r="CJ13" i="20"/>
  <c r="EJ13" i="20" s="1"/>
  <c r="CJ13" i="17"/>
  <c r="EJ13" i="17" s="1"/>
  <c r="CJ13" i="60"/>
  <c r="EJ13" i="60" s="1"/>
  <c r="AE9" i="31"/>
  <c r="ED9" i="31"/>
  <c r="AG5" i="27"/>
  <c r="EF5" i="27"/>
  <c r="Y6" i="36"/>
  <c r="DX6" i="36"/>
  <c r="T8" i="42"/>
  <c r="DS8" i="42"/>
  <c r="CJ25" i="59"/>
  <c r="CJ25" i="58"/>
  <c r="CJ25" i="57"/>
  <c r="CJ25" i="56"/>
  <c r="CJ25" i="55"/>
  <c r="CJ25" i="54"/>
  <c r="CJ25" i="53"/>
  <c r="CJ25" i="51"/>
  <c r="CJ25" i="52"/>
  <c r="CJ25" i="50"/>
  <c r="CJ25" i="49"/>
  <c r="CJ25" i="48"/>
  <c r="CJ25" i="47"/>
  <c r="CJ25" i="46"/>
  <c r="CJ25" i="44"/>
  <c r="CJ25" i="45"/>
  <c r="CJ25" i="42"/>
  <c r="CJ25" i="40"/>
  <c r="CJ25" i="43"/>
  <c r="CJ25" i="41"/>
  <c r="CJ25" i="36"/>
  <c r="CJ25" i="39"/>
  <c r="CJ25" i="38"/>
  <c r="CJ25" i="37"/>
  <c r="CJ25" i="33"/>
  <c r="CJ25" i="34"/>
  <c r="CJ25" i="35"/>
  <c r="CJ25" i="32"/>
  <c r="CJ25" i="30"/>
  <c r="CJ25" i="25"/>
  <c r="CJ25" i="24"/>
  <c r="CJ25" i="28"/>
  <c r="CJ25" i="31"/>
  <c r="CJ25" i="27"/>
  <c r="CJ25" i="26"/>
  <c r="CJ25" i="23"/>
  <c r="EJ25" i="23" s="1"/>
  <c r="CJ25" i="22"/>
  <c r="EJ25" i="22" s="1"/>
  <c r="CJ25" i="18"/>
  <c r="EJ25" i="18" s="1"/>
  <c r="CJ25" i="21"/>
  <c r="EJ25" i="21" s="1"/>
  <c r="CJ25" i="20"/>
  <c r="EJ25" i="20" s="1"/>
  <c r="CJ25" i="19"/>
  <c r="EJ25" i="19" s="1"/>
  <c r="CJ25" i="17"/>
  <c r="EJ25" i="17" s="1"/>
  <c r="CJ25" i="60"/>
  <c r="EJ25" i="60" s="1"/>
  <c r="AO10" i="18"/>
  <c r="K21" i="50"/>
  <c r="DJ21" i="50"/>
  <c r="DV24" i="39"/>
  <c r="W24" i="39"/>
  <c r="EJ17" i="24"/>
  <c r="AK17" i="24"/>
  <c r="AG6" i="61"/>
  <c r="R13" i="44"/>
  <c r="DQ13" i="44"/>
  <c r="AL23" i="23"/>
  <c r="CJ8" i="59"/>
  <c r="CJ8" i="58"/>
  <c r="CJ8" i="57"/>
  <c r="CJ8" i="56"/>
  <c r="CJ8" i="55"/>
  <c r="CJ8" i="54"/>
  <c r="CJ8" i="53"/>
  <c r="CJ8" i="52"/>
  <c r="CJ8" i="50"/>
  <c r="CJ8" i="51"/>
  <c r="CJ8" i="48"/>
  <c r="CJ8" i="49"/>
  <c r="CJ8" i="46"/>
  <c r="CJ8" i="45"/>
  <c r="CJ8" i="44"/>
  <c r="CJ8" i="47"/>
  <c r="CJ8" i="41"/>
  <c r="CJ8" i="40"/>
  <c r="CJ8" i="43"/>
  <c r="CJ8" i="42"/>
  <c r="CJ8" i="38"/>
  <c r="CJ8" i="37"/>
  <c r="CJ8" i="36"/>
  <c r="CJ8" i="39"/>
  <c r="CJ8" i="34"/>
  <c r="CJ8" i="33"/>
  <c r="CJ8" i="32"/>
  <c r="CJ8" i="35"/>
  <c r="CJ8" i="25"/>
  <c r="CJ8" i="24"/>
  <c r="EJ8" i="24" s="1"/>
  <c r="CJ8" i="27"/>
  <c r="CJ8" i="26"/>
  <c r="CJ8" i="31"/>
  <c r="CJ8" i="30"/>
  <c r="CJ8" i="28"/>
  <c r="CJ8" i="23"/>
  <c r="EJ8" i="23" s="1"/>
  <c r="CJ8" i="21"/>
  <c r="EJ8" i="21" s="1"/>
  <c r="CJ8" i="22"/>
  <c r="EJ8" i="22" s="1"/>
  <c r="CJ8" i="18"/>
  <c r="EJ8" i="18" s="1"/>
  <c r="CJ8" i="20"/>
  <c r="EJ8" i="20" s="1"/>
  <c r="CJ8" i="19"/>
  <c r="EJ8" i="19" s="1"/>
  <c r="CJ8" i="17"/>
  <c r="EJ8" i="17" s="1"/>
  <c r="CJ8" i="60"/>
  <c r="EJ8" i="60" s="1"/>
  <c r="DX16" i="35"/>
  <c r="Y16" i="35"/>
  <c r="M25" i="48"/>
  <c r="DL25" i="48"/>
  <c r="DI22" i="51"/>
  <c r="J22" i="51"/>
  <c r="AM6" i="21"/>
  <c r="AM25" i="21"/>
  <c r="N7" i="46"/>
  <c r="DM7" i="46"/>
  <c r="AN16" i="20"/>
  <c r="S21" i="42"/>
  <c r="DR21" i="42"/>
  <c r="AM14" i="22"/>
  <c r="W6" i="38"/>
  <c r="DV6" i="38"/>
  <c r="AJ6" i="24"/>
  <c r="EI6" i="24"/>
  <c r="AC22" i="32"/>
  <c r="EB22" i="32"/>
  <c r="CJ4" i="59"/>
  <c r="CJ4" i="58"/>
  <c r="CJ4" i="57"/>
  <c r="CJ4" i="56"/>
  <c r="CJ4" i="55"/>
  <c r="CJ4" i="54"/>
  <c r="CJ4" i="52"/>
  <c r="CJ4" i="53"/>
  <c r="CJ4" i="50"/>
  <c r="CJ4" i="51"/>
  <c r="CJ4" i="49"/>
  <c r="CJ4" i="48"/>
  <c r="CJ4" i="47"/>
  <c r="CJ4" i="46"/>
  <c r="CJ4" i="45"/>
  <c r="CJ4" i="44"/>
  <c r="CJ4" i="41"/>
  <c r="CJ4" i="40"/>
  <c r="CJ4" i="42"/>
  <c r="CJ4" i="43"/>
  <c r="CJ4" i="39"/>
  <c r="CJ4" i="38"/>
  <c r="CJ4" i="37"/>
  <c r="CJ4" i="35"/>
  <c r="CJ4" i="33"/>
  <c r="CJ4" i="36"/>
  <c r="CJ4" i="34"/>
  <c r="CJ4" i="28"/>
  <c r="CJ4" i="27"/>
  <c r="CJ4" i="32"/>
  <c r="CJ4" i="30"/>
  <c r="CJ4" i="25"/>
  <c r="CJ4" i="24"/>
  <c r="CJ4" i="31"/>
  <c r="CJ4" i="26"/>
  <c r="CJ4" i="23"/>
  <c r="CJ4" i="21"/>
  <c r="EJ4" i="21" s="1"/>
  <c r="CJ4" i="20"/>
  <c r="EJ4" i="20" s="1"/>
  <c r="CJ4" i="19"/>
  <c r="EJ4" i="19" s="1"/>
  <c r="CJ4" i="18"/>
  <c r="EJ4" i="18" s="1"/>
  <c r="CJ4" i="17"/>
  <c r="EJ4" i="17" s="1"/>
  <c r="CJ4" i="22"/>
  <c r="CJ4" i="60"/>
  <c r="EJ4" i="60" s="1"/>
  <c r="AO16" i="17"/>
  <c r="P19" i="46"/>
  <c r="DO19" i="46"/>
  <c r="AM20" i="21"/>
  <c r="DY13" i="36"/>
  <c r="Z13" i="36"/>
  <c r="CJ21" i="59"/>
  <c r="CJ21" i="58"/>
  <c r="CJ21" i="57"/>
  <c r="CJ21" i="56"/>
  <c r="CJ21" i="55"/>
  <c r="CJ21" i="54"/>
  <c r="CJ21" i="53"/>
  <c r="CJ21" i="52"/>
  <c r="CJ21" i="51"/>
  <c r="CJ21" i="50"/>
  <c r="CJ21" i="49"/>
  <c r="CJ21" i="48"/>
  <c r="CJ21" i="47"/>
  <c r="CJ21" i="46"/>
  <c r="CJ21" i="44"/>
  <c r="CJ21" i="45"/>
  <c r="CJ21" i="42"/>
  <c r="CJ21" i="40"/>
  <c r="CJ21" i="43"/>
  <c r="CJ21" i="41"/>
  <c r="CJ21" i="36"/>
  <c r="CJ21" i="38"/>
  <c r="CJ21" i="37"/>
  <c r="CJ21" i="39"/>
  <c r="CJ21" i="35"/>
  <c r="CJ21" i="33"/>
  <c r="CJ21" i="32"/>
  <c r="CJ21" i="34"/>
  <c r="CJ21" i="24"/>
  <c r="CJ21" i="23"/>
  <c r="EJ21" i="23" s="1"/>
  <c r="CJ21" i="31"/>
  <c r="CJ21" i="27"/>
  <c r="CJ21" i="25"/>
  <c r="CJ21" i="30"/>
  <c r="CJ21" i="28"/>
  <c r="CJ21" i="26"/>
  <c r="CJ21" i="21"/>
  <c r="EJ21" i="21" s="1"/>
  <c r="CJ21" i="20"/>
  <c r="EJ21" i="20" s="1"/>
  <c r="CJ21" i="17"/>
  <c r="EJ21" i="17" s="1"/>
  <c r="CJ21" i="18"/>
  <c r="EJ21" i="18" s="1"/>
  <c r="CJ21" i="22"/>
  <c r="EJ21" i="22" s="1"/>
  <c r="CJ21" i="19"/>
  <c r="EJ21" i="19" s="1"/>
  <c r="CJ21" i="60"/>
  <c r="EJ21" i="60" s="1"/>
  <c r="DQ28" i="43"/>
  <c r="R28" i="43"/>
  <c r="J25" i="51"/>
  <c r="DI25" i="51"/>
  <c r="AO20" i="19"/>
  <c r="AJ24" i="25"/>
  <c r="EI24" i="25"/>
  <c r="EA23" i="34"/>
  <c r="AB23" i="34"/>
  <c r="Y18" i="36"/>
  <c r="DX18" i="36"/>
  <c r="CJ20" i="59"/>
  <c r="CJ20" i="58"/>
  <c r="CJ20" i="57"/>
  <c r="CJ20" i="56"/>
  <c r="CJ20" i="55"/>
  <c r="CJ20" i="54"/>
  <c r="CJ20" i="53"/>
  <c r="CJ20" i="51"/>
  <c r="CJ20" i="52"/>
  <c r="CJ20" i="50"/>
  <c r="CJ20" i="49"/>
  <c r="CJ20" i="48"/>
  <c r="CJ20" i="45"/>
  <c r="CJ20" i="47"/>
  <c r="CJ20" i="46"/>
  <c r="CJ20" i="44"/>
  <c r="CJ20" i="41"/>
  <c r="CJ20" i="42"/>
  <c r="CJ20" i="40"/>
  <c r="CJ20" i="43"/>
  <c r="CJ20" i="39"/>
  <c r="CJ20" i="36"/>
  <c r="CJ20" i="38"/>
  <c r="CJ20" i="37"/>
  <c r="CJ20" i="34"/>
  <c r="CJ20" i="32"/>
  <c r="CJ20" i="35"/>
  <c r="CJ20" i="33"/>
  <c r="CJ20" i="30"/>
  <c r="CJ20" i="27"/>
  <c r="CJ20" i="25"/>
  <c r="CJ20" i="28"/>
  <c r="CJ20" i="26"/>
  <c r="CJ20" i="24"/>
  <c r="CJ20" i="23"/>
  <c r="EJ20" i="23" s="1"/>
  <c r="CJ20" i="31"/>
  <c r="CJ20" i="22"/>
  <c r="EJ20" i="22" s="1"/>
  <c r="CJ20" i="19"/>
  <c r="EJ20" i="19" s="1"/>
  <c r="CJ20" i="20"/>
  <c r="EJ20" i="20" s="1"/>
  <c r="CJ20" i="21"/>
  <c r="EJ20" i="21" s="1"/>
  <c r="CJ20" i="18"/>
  <c r="EJ20" i="18" s="1"/>
  <c r="CJ20" i="17"/>
  <c r="EJ20" i="17" s="1"/>
  <c r="CJ20" i="60"/>
  <c r="EJ20" i="60" s="1"/>
  <c r="AW8" i="60"/>
  <c r="P11" i="46"/>
  <c r="DO11" i="46"/>
  <c r="AO26" i="20"/>
  <c r="AO22" i="19"/>
  <c r="I11" i="53"/>
  <c r="DH11" i="53"/>
  <c r="DM17" i="48"/>
  <c r="N17" i="48"/>
  <c r="AN21" i="20"/>
  <c r="S7" i="42"/>
  <c r="DR7" i="42"/>
  <c r="AG14" i="61"/>
  <c r="DN21" i="47"/>
  <c r="O21" i="47"/>
  <c r="DH7" i="52"/>
  <c r="I7" i="52"/>
  <c r="DU24" i="40"/>
  <c r="V24" i="40"/>
  <c r="H20" i="53"/>
  <c r="DG20" i="53"/>
  <c r="AO26" i="18"/>
  <c r="AN11" i="21"/>
  <c r="DN18" i="46"/>
  <c r="O18" i="46"/>
  <c r="ED18" i="28"/>
  <c r="AE18" i="28"/>
  <c r="DP26" i="45"/>
  <c r="Q26" i="45"/>
  <c r="AF14" i="28"/>
  <c r="EE14" i="28"/>
  <c r="CJ27" i="59"/>
  <c r="CJ27" i="58"/>
  <c r="CJ27" i="57"/>
  <c r="CJ27" i="56"/>
  <c r="CJ27" i="55"/>
  <c r="CJ27" i="54"/>
  <c r="CJ27" i="53"/>
  <c r="CJ27" i="51"/>
  <c r="CJ27" i="52"/>
  <c r="CJ27" i="49"/>
  <c r="CJ27" i="50"/>
  <c r="CJ27" i="47"/>
  <c r="CJ27" i="48"/>
  <c r="CJ27" i="44"/>
  <c r="CJ27" i="46"/>
  <c r="CJ27" i="45"/>
  <c r="CJ27" i="40"/>
  <c r="CJ27" i="42"/>
  <c r="CJ27" i="41"/>
  <c r="CJ27" i="43"/>
  <c r="CJ27" i="37"/>
  <c r="CJ27" i="36"/>
  <c r="CJ27" i="39"/>
  <c r="CJ27" i="38"/>
  <c r="CJ27" i="35"/>
  <c r="CJ27" i="33"/>
  <c r="CJ27" i="34"/>
  <c r="CJ27" i="32"/>
  <c r="CJ27" i="27"/>
  <c r="CJ27" i="24"/>
  <c r="EJ27" i="24" s="1"/>
  <c r="CJ27" i="23"/>
  <c r="EJ27" i="23" s="1"/>
  <c r="CJ27" i="30"/>
  <c r="CJ27" i="28"/>
  <c r="CJ27" i="26"/>
  <c r="CJ27" i="25"/>
  <c r="CJ27" i="31"/>
  <c r="CJ27" i="17"/>
  <c r="EJ27" i="17" s="1"/>
  <c r="CJ27" i="22"/>
  <c r="EJ27" i="22" s="1"/>
  <c r="CJ27" i="19"/>
  <c r="EJ27" i="19" s="1"/>
  <c r="CJ27" i="18"/>
  <c r="EJ27" i="18" s="1"/>
  <c r="CJ27" i="21"/>
  <c r="EJ27" i="21" s="1"/>
  <c r="CJ27" i="20"/>
  <c r="EJ27" i="20" s="1"/>
  <c r="CJ27" i="60"/>
  <c r="EJ27" i="60" s="1"/>
  <c r="AP7" i="18"/>
  <c r="BB5" i="60"/>
  <c r="K15" i="50"/>
  <c r="DJ15" i="50"/>
  <c r="AJ29" i="21"/>
  <c r="AK4" i="21"/>
  <c r="AG16" i="61"/>
  <c r="AO6" i="19"/>
  <c r="V17" i="40"/>
  <c r="DU17" i="40"/>
  <c r="K19" i="51"/>
  <c r="DJ19" i="51"/>
  <c r="R8" i="43"/>
  <c r="DQ8" i="43"/>
  <c r="J6" i="51"/>
  <c r="DI6" i="51"/>
  <c r="DJ13" i="51"/>
  <c r="K13" i="51"/>
  <c r="DO27" i="46"/>
  <c r="P27" i="46"/>
  <c r="U28" i="41"/>
  <c r="DT28" i="41"/>
  <c r="AK11" i="24"/>
  <c r="AN26" i="21"/>
  <c r="N5" i="46"/>
  <c r="DM5" i="46"/>
  <c r="AC4" i="30"/>
  <c r="EB4" i="30"/>
  <c r="EB29" i="30" s="1"/>
  <c r="AB29" i="30"/>
  <c r="EA20" i="33"/>
  <c r="AB20" i="33"/>
  <c r="AN17" i="21"/>
  <c r="EH15" i="25"/>
  <c r="AI15" i="25"/>
  <c r="DN27" i="47"/>
  <c r="O27" i="47"/>
  <c r="AW12" i="60"/>
  <c r="AO21" i="18"/>
  <c r="ED20" i="30"/>
  <c r="AE20" i="30"/>
  <c r="DV25" i="38"/>
  <c r="W25" i="38"/>
  <c r="CJ5" i="59"/>
  <c r="CJ5" i="58"/>
  <c r="CJ5" i="57"/>
  <c r="CJ5" i="56"/>
  <c r="CJ5" i="54"/>
  <c r="CJ5" i="55"/>
  <c r="CJ5" i="53"/>
  <c r="CJ5" i="52"/>
  <c r="CJ5" i="50"/>
  <c r="CJ5" i="51"/>
  <c r="CJ5" i="48"/>
  <c r="CJ5" i="49"/>
  <c r="CJ5" i="46"/>
  <c r="CJ5" i="45"/>
  <c r="CJ5" i="44"/>
  <c r="CJ5" i="47"/>
  <c r="CJ5" i="42"/>
  <c r="CJ5" i="43"/>
  <c r="CJ5" i="41"/>
  <c r="CJ5" i="40"/>
  <c r="CJ5" i="38"/>
  <c r="CJ5" i="39"/>
  <c r="CJ5" i="37"/>
  <c r="CJ5" i="33"/>
  <c r="CJ5" i="36"/>
  <c r="CJ5" i="34"/>
  <c r="CJ5" i="35"/>
  <c r="CJ5" i="32"/>
  <c r="CJ5" i="27"/>
  <c r="CJ5" i="24"/>
  <c r="CJ5" i="30"/>
  <c r="CJ5" i="25"/>
  <c r="CJ5" i="31"/>
  <c r="CJ5" i="26"/>
  <c r="CJ5" i="28"/>
  <c r="CJ5" i="19"/>
  <c r="EJ5" i="19" s="1"/>
  <c r="CJ5" i="22"/>
  <c r="EJ5" i="22" s="1"/>
  <c r="CJ5" i="18"/>
  <c r="EJ5" i="18" s="1"/>
  <c r="CJ5" i="23"/>
  <c r="CJ5" i="21"/>
  <c r="EJ5" i="21" s="1"/>
  <c r="CJ5" i="17"/>
  <c r="EJ5" i="17" s="1"/>
  <c r="CJ5" i="20"/>
  <c r="EJ5" i="20" s="1"/>
  <c r="CJ5" i="60"/>
  <c r="EJ5" i="60" s="1"/>
  <c r="DV23" i="39"/>
  <c r="W23" i="39"/>
  <c r="AG22" i="61"/>
  <c r="AN24" i="21"/>
  <c r="J9" i="50"/>
  <c r="DI9" i="50"/>
  <c r="EE27" i="30"/>
  <c r="AF27" i="30"/>
  <c r="Y24" i="37"/>
  <c r="DX24" i="37"/>
  <c r="EI30" i="17"/>
  <c r="AN19" i="20"/>
  <c r="Z20" i="36"/>
  <c r="DY20" i="36"/>
  <c r="N15" i="48"/>
  <c r="DM15" i="48"/>
  <c r="AM19" i="21"/>
  <c r="R7" i="43"/>
  <c r="DQ7" i="43"/>
  <c r="AK10" i="23"/>
  <c r="EJ10" i="23"/>
  <c r="CJ24" i="59"/>
  <c r="CJ24" i="58"/>
  <c r="CJ24" i="57"/>
  <c r="CJ24" i="56"/>
  <c r="CJ24" i="55"/>
  <c r="CJ24" i="54"/>
  <c r="CJ24" i="53"/>
  <c r="CJ24" i="52"/>
  <c r="CJ24" i="51"/>
  <c r="CJ24" i="49"/>
  <c r="CJ24" i="50"/>
  <c r="CJ24" i="47"/>
  <c r="CJ24" i="48"/>
  <c r="CJ24" i="45"/>
  <c r="CJ24" i="46"/>
  <c r="CJ24" i="44"/>
  <c r="CJ24" i="42"/>
  <c r="CJ24" i="41"/>
  <c r="CJ24" i="43"/>
  <c r="CJ24" i="40"/>
  <c r="CJ24" i="37"/>
  <c r="CJ24" i="39"/>
  <c r="CJ24" i="36"/>
  <c r="CJ24" i="38"/>
  <c r="CJ24" i="32"/>
  <c r="CJ24" i="35"/>
  <c r="CJ24" i="33"/>
  <c r="CJ24" i="34"/>
  <c r="CJ24" i="30"/>
  <c r="CJ24" i="27"/>
  <c r="CJ24" i="25"/>
  <c r="CJ24" i="26"/>
  <c r="CJ24" i="23"/>
  <c r="EJ24" i="23" s="1"/>
  <c r="CJ24" i="24"/>
  <c r="EJ24" i="24" s="1"/>
  <c r="CJ24" i="31"/>
  <c r="CJ24" i="28"/>
  <c r="CJ24" i="21"/>
  <c r="EJ24" i="21" s="1"/>
  <c r="CJ24" i="20"/>
  <c r="EJ24" i="20" s="1"/>
  <c r="CJ24" i="19"/>
  <c r="EJ24" i="19" s="1"/>
  <c r="CJ24" i="17"/>
  <c r="EJ24" i="17" s="1"/>
  <c r="CJ24" i="18"/>
  <c r="EJ24" i="18" s="1"/>
  <c r="CJ24" i="22"/>
  <c r="EJ24" i="22" s="1"/>
  <c r="CJ24" i="60"/>
  <c r="EJ24" i="60" s="1"/>
  <c r="DP24" i="45"/>
  <c r="Q24" i="45"/>
  <c r="EG27" i="27"/>
  <c r="AH27" i="27"/>
  <c r="DI7" i="51"/>
  <c r="J7" i="51"/>
  <c r="DO11" i="45"/>
  <c r="P11" i="45"/>
  <c r="AI18" i="24"/>
  <c r="EH18" i="24"/>
  <c r="AI20" i="26"/>
  <c r="EH20" i="26"/>
  <c r="EA4" i="32"/>
  <c r="AB4" i="32"/>
  <c r="DS25" i="42"/>
  <c r="T25" i="42"/>
  <c r="Q25" i="44"/>
  <c r="DP25" i="44"/>
  <c r="AK5" i="23"/>
  <c r="EJ5" i="23"/>
  <c r="EE9" i="28"/>
  <c r="AF9" i="28"/>
  <c r="DN6" i="46"/>
  <c r="O6" i="46"/>
  <c r="X13" i="37"/>
  <c r="DW13" i="37"/>
  <c r="AO22" i="18"/>
  <c r="AN15" i="20"/>
  <c r="AO6" i="17"/>
  <c r="J18" i="51"/>
  <c r="DI18" i="51"/>
  <c r="P22" i="45"/>
  <c r="DO22" i="45"/>
  <c r="AE28" i="30"/>
  <c r="ED28" i="30"/>
  <c r="AO7" i="19"/>
  <c r="AP20" i="17"/>
  <c r="AW15" i="60"/>
  <c r="W27" i="39"/>
  <c r="DV27" i="39"/>
  <c r="V19" i="40"/>
  <c r="DU19" i="40"/>
  <c r="P21" i="46"/>
  <c r="DO21" i="46"/>
  <c r="L5" i="49"/>
  <c r="DK5" i="49"/>
  <c r="AO10" i="19"/>
  <c r="T15" i="41"/>
  <c r="DS15" i="41"/>
  <c r="AP8" i="17"/>
  <c r="DH27" i="53"/>
  <c r="I27" i="53"/>
  <c r="DG13" i="53"/>
  <c r="H13" i="53"/>
  <c r="F29" i="52"/>
  <c r="DF4" i="52"/>
  <c r="DF29" i="52" s="1"/>
  <c r="G4" i="52"/>
  <c r="AH5" i="26"/>
  <c r="EG5" i="26"/>
  <c r="Y6" i="37"/>
  <c r="DX6" i="37"/>
  <c r="DJ24" i="51"/>
  <c r="K24" i="51"/>
  <c r="K11" i="51"/>
  <c r="DJ11" i="51"/>
  <c r="AW23" i="60"/>
  <c r="AM14" i="21"/>
  <c r="K20" i="50"/>
  <c r="DJ20" i="50"/>
  <c r="DR27" i="43"/>
  <c r="S27" i="43"/>
  <c r="CJ26" i="59"/>
  <c r="CJ26" i="58"/>
  <c r="CJ26" i="57"/>
  <c r="CJ26" i="56"/>
  <c r="CJ26" i="55"/>
  <c r="CJ26" i="53"/>
  <c r="CJ26" i="54"/>
  <c r="CJ26" i="51"/>
  <c r="CJ26" i="52"/>
  <c r="CJ26" i="49"/>
  <c r="CJ26" i="50"/>
  <c r="CJ26" i="48"/>
  <c r="CJ26" i="47"/>
  <c r="CJ26" i="45"/>
  <c r="CJ26" i="44"/>
  <c r="CJ26" i="46"/>
  <c r="CJ26" i="41"/>
  <c r="CJ26" i="43"/>
  <c r="CJ26" i="42"/>
  <c r="CJ26" i="40"/>
  <c r="CJ26" i="39"/>
  <c r="CJ26" i="38"/>
  <c r="CJ26" i="37"/>
  <c r="CJ26" i="36"/>
  <c r="CJ26" i="35"/>
  <c r="CJ26" i="33"/>
  <c r="CJ26" i="34"/>
  <c r="CJ26" i="32"/>
  <c r="CJ26" i="28"/>
  <c r="CJ26" i="26"/>
  <c r="CJ26" i="31"/>
  <c r="CJ26" i="27"/>
  <c r="CJ26" i="30"/>
  <c r="CJ26" i="25"/>
  <c r="CJ26" i="24"/>
  <c r="CJ26" i="23"/>
  <c r="EJ26" i="23" s="1"/>
  <c r="CJ26" i="19"/>
  <c r="EJ26" i="19" s="1"/>
  <c r="CJ26" i="17"/>
  <c r="EJ26" i="17" s="1"/>
  <c r="CJ26" i="21"/>
  <c r="EJ26" i="21" s="1"/>
  <c r="CJ26" i="20"/>
  <c r="EJ26" i="20" s="1"/>
  <c r="CJ26" i="22"/>
  <c r="EJ26" i="22" s="1"/>
  <c r="CJ26" i="18"/>
  <c r="EJ26" i="18" s="1"/>
  <c r="CJ26" i="60"/>
  <c r="EJ26" i="60" s="1"/>
  <c r="AL10" i="22"/>
  <c r="O13" i="47"/>
  <c r="DN13" i="47"/>
  <c r="AO17" i="18"/>
  <c r="AN13" i="20"/>
  <c r="L10" i="49"/>
  <c r="DK10" i="49"/>
  <c r="W5" i="38"/>
  <c r="DV5" i="38"/>
  <c r="EH9" i="26"/>
  <c r="AI9" i="26"/>
  <c r="AD13" i="32"/>
  <c r="EC13" i="32"/>
  <c r="DQ19" i="44"/>
  <c r="R19" i="44"/>
  <c r="AH6" i="26"/>
  <c r="EG6" i="26"/>
  <c r="AO8" i="20"/>
  <c r="AL27" i="23"/>
  <c r="DF4" i="53"/>
  <c r="G4" i="53"/>
  <c r="EI14" i="25"/>
  <c r="AJ14" i="25"/>
  <c r="U17" i="41"/>
  <c r="DT17" i="41"/>
  <c r="EI8" i="25"/>
  <c r="AJ8" i="25"/>
  <c r="EC6" i="31"/>
  <c r="AD6" i="31"/>
  <c r="AE19" i="30"/>
  <c r="ED19" i="30"/>
  <c r="J17" i="52"/>
  <c r="DI17" i="52"/>
  <c r="AJ5" i="24"/>
  <c r="EI5" i="24"/>
  <c r="W4" i="36"/>
  <c r="V29" i="36"/>
  <c r="DV4" i="36"/>
  <c r="DV29" i="36" s="1"/>
  <c r="AC8" i="33"/>
  <c r="EB8" i="33"/>
  <c r="EH12" i="26"/>
  <c r="AI12" i="26"/>
  <c r="AW21" i="60"/>
  <c r="AP17" i="17"/>
  <c r="CJ18" i="59"/>
  <c r="CJ18" i="58"/>
  <c r="CJ18" i="57"/>
  <c r="CJ18" i="56"/>
  <c r="CJ18" i="55"/>
  <c r="CJ18" i="53"/>
  <c r="CJ18" i="54"/>
  <c r="CJ18" i="52"/>
  <c r="CJ18" i="51"/>
  <c r="CJ18" i="50"/>
  <c r="CJ18" i="49"/>
  <c r="CJ18" i="48"/>
  <c r="CJ18" i="47"/>
  <c r="CJ18" i="46"/>
  <c r="CJ18" i="45"/>
  <c r="CJ18" i="44"/>
  <c r="CJ18" i="42"/>
  <c r="CJ18" i="41"/>
  <c r="CJ18" i="40"/>
  <c r="CJ18" i="43"/>
  <c r="CJ18" i="39"/>
  <c r="CJ18" i="38"/>
  <c r="CJ18" i="36"/>
  <c r="CJ18" i="37"/>
  <c r="CJ18" i="35"/>
  <c r="CJ18" i="34"/>
  <c r="CJ18" i="33"/>
  <c r="CJ18" i="32"/>
  <c r="CJ18" i="25"/>
  <c r="CJ18" i="24"/>
  <c r="CJ18" i="23"/>
  <c r="CJ18" i="31"/>
  <c r="CJ18" i="30"/>
  <c r="CJ18" i="26"/>
  <c r="CJ18" i="28"/>
  <c r="CJ18" i="27"/>
  <c r="CJ18" i="20"/>
  <c r="EJ18" i="20" s="1"/>
  <c r="CJ18" i="18"/>
  <c r="EJ18" i="18" s="1"/>
  <c r="CJ18" i="17"/>
  <c r="EJ18" i="17" s="1"/>
  <c r="CJ18" i="21"/>
  <c r="EJ18" i="21" s="1"/>
  <c r="CJ18" i="22"/>
  <c r="EJ18" i="22" s="1"/>
  <c r="CJ18" i="19"/>
  <c r="EJ18" i="19" s="1"/>
  <c r="CJ18" i="60"/>
  <c r="EJ18" i="60" s="1"/>
  <c r="ED21" i="30"/>
  <c r="AE21" i="30"/>
  <c r="Q9" i="44"/>
  <c r="DP9" i="44"/>
  <c r="AM23" i="22"/>
  <c r="I17" i="53"/>
  <c r="DH17" i="53"/>
  <c r="EE15" i="28"/>
  <c r="AF15" i="28"/>
  <c r="EE6" i="28"/>
  <c r="AF6" i="28"/>
  <c r="AG23" i="61"/>
  <c r="R23" i="44"/>
  <c r="DQ23" i="44"/>
  <c r="AB28" i="34"/>
  <c r="EA28" i="34"/>
  <c r="EH24" i="26"/>
  <c r="AI24" i="26"/>
  <c r="AP8" i="19"/>
  <c r="J11" i="52"/>
  <c r="DI11" i="52"/>
  <c r="AC29" i="28"/>
  <c r="AD4" i="28"/>
  <c r="EC4" i="28"/>
  <c r="EC29" i="28" s="1"/>
  <c r="AC11" i="33"/>
  <c r="EB11" i="33"/>
  <c r="EA9" i="34"/>
  <c r="AB9" i="34"/>
  <c r="DW16" i="37"/>
  <c r="X16" i="37"/>
  <c r="AI7" i="25"/>
  <c r="EH7" i="25"/>
  <c r="AK29" i="20"/>
  <c r="AL4" i="20"/>
  <c r="AD21" i="32"/>
  <c r="EC21" i="32"/>
  <c r="Q14" i="45"/>
  <c r="DP14" i="45"/>
  <c r="J17" i="51"/>
  <c r="DI17" i="51"/>
  <c r="L19" i="49"/>
  <c r="DK19" i="49"/>
  <c r="AW11" i="60"/>
  <c r="C29" i="52"/>
  <c r="AL12" i="23"/>
  <c r="EI29" i="60"/>
  <c r="EI29" i="20"/>
  <c r="DR14" i="43"/>
  <c r="S14" i="43"/>
  <c r="I23" i="53"/>
  <c r="DH23" i="53"/>
  <c r="EF18" i="27"/>
  <c r="AG18" i="27"/>
  <c r="AA10" i="34"/>
  <c r="DZ10" i="34"/>
  <c r="N5" i="47"/>
  <c r="DM5" i="47"/>
  <c r="AK28" i="24"/>
  <c r="EJ28" i="24"/>
  <c r="N25" i="47"/>
  <c r="DM25" i="47"/>
  <c r="DP11" i="44"/>
  <c r="Q11" i="44"/>
  <c r="CJ11" i="59"/>
  <c r="CJ11" i="58"/>
  <c r="CJ11" i="57"/>
  <c r="CJ11" i="56"/>
  <c r="CJ11" i="54"/>
  <c r="CJ11" i="55"/>
  <c r="CJ11" i="53"/>
  <c r="CJ11" i="52"/>
  <c r="CJ11" i="50"/>
  <c r="CJ11" i="51"/>
  <c r="CJ11" i="48"/>
  <c r="CJ11" i="49"/>
  <c r="CJ11" i="46"/>
  <c r="CJ11" i="45"/>
  <c r="CJ11" i="44"/>
  <c r="CJ11" i="47"/>
  <c r="CJ11" i="43"/>
  <c r="CJ11" i="42"/>
  <c r="CJ11" i="41"/>
  <c r="CJ11" i="40"/>
  <c r="CJ11" i="39"/>
  <c r="CJ11" i="38"/>
  <c r="CJ11" i="37"/>
  <c r="CJ11" i="36"/>
  <c r="CJ11" i="33"/>
  <c r="CJ11" i="34"/>
  <c r="CJ11" i="35"/>
  <c r="CJ11" i="31"/>
  <c r="CJ11" i="27"/>
  <c r="CJ11" i="25"/>
  <c r="CJ11" i="28"/>
  <c r="CJ11" i="32"/>
  <c r="CJ11" i="30"/>
  <c r="CJ11" i="26"/>
  <c r="CJ11" i="24"/>
  <c r="EJ11" i="24" s="1"/>
  <c r="CJ11" i="22"/>
  <c r="EJ11" i="22" s="1"/>
  <c r="CJ11" i="21"/>
  <c r="EJ11" i="21" s="1"/>
  <c r="CJ11" i="19"/>
  <c r="EJ11" i="19" s="1"/>
  <c r="CJ11" i="20"/>
  <c r="EJ11" i="20" s="1"/>
  <c r="CJ11" i="17"/>
  <c r="EJ11" i="17" s="1"/>
  <c r="CJ11" i="23"/>
  <c r="EJ11" i="23" s="1"/>
  <c r="CJ11" i="18"/>
  <c r="EJ11" i="18" s="1"/>
  <c r="CJ11" i="60"/>
  <c r="EJ11" i="60" s="1"/>
  <c r="L27" i="50"/>
  <c r="DK27" i="50"/>
  <c r="AL19" i="23"/>
  <c r="S24" i="43"/>
  <c r="DR24" i="43"/>
  <c r="AO18" i="18"/>
  <c r="DY8" i="36"/>
  <c r="Z8" i="36"/>
  <c r="DH9" i="51"/>
  <c r="I9" i="51"/>
  <c r="B16" i="55"/>
  <c r="C16" i="54"/>
  <c r="D16" i="54" s="1"/>
  <c r="E16" i="54" s="1"/>
  <c r="B27" i="56"/>
  <c r="C27" i="55"/>
  <c r="D27" i="55" s="1"/>
  <c r="E27" i="55" s="1"/>
  <c r="B18" i="55"/>
  <c r="C18" i="54"/>
  <c r="B22" i="55"/>
  <c r="C22" i="54"/>
  <c r="D22" i="54" s="1"/>
  <c r="E22" i="54" s="1"/>
  <c r="F22" i="54" s="1"/>
  <c r="B17" i="56"/>
  <c r="C17" i="55"/>
  <c r="D17" i="55" s="1"/>
  <c r="E17" i="55" s="1"/>
  <c r="C18" i="53"/>
  <c r="D18" i="53" s="1"/>
  <c r="E18" i="53" s="1"/>
  <c r="B18" i="54"/>
  <c r="B9" i="55"/>
  <c r="C9" i="54"/>
  <c r="D9" i="54" s="1"/>
  <c r="E9" i="54" s="1"/>
  <c r="DG12" i="54"/>
  <c r="H12" i="54"/>
  <c r="AF26" i="30"/>
  <c r="EE26" i="30"/>
  <c r="DM9" i="48"/>
  <c r="N9" i="48"/>
  <c r="AG13" i="61"/>
  <c r="AL5" i="22"/>
  <c r="AH13" i="27"/>
  <c r="EG13" i="27"/>
  <c r="AM28" i="22"/>
  <c r="Z9" i="36"/>
  <c r="DY9" i="36"/>
  <c r="DI10" i="51"/>
  <c r="J10" i="51"/>
  <c r="AW27" i="60"/>
  <c r="M28" i="49"/>
  <c r="DL28" i="49"/>
  <c r="EI30" i="60"/>
  <c r="AB8" i="34"/>
  <c r="EA8" i="34"/>
  <c r="AG25" i="61"/>
  <c r="AB26" i="34"/>
  <c r="EA26" i="34"/>
  <c r="DZ8" i="35"/>
  <c r="AA8" i="35"/>
  <c r="AO8" i="18"/>
  <c r="AI5" i="25"/>
  <c r="EH5" i="25"/>
  <c r="AG8" i="61"/>
  <c r="AO21" i="19"/>
  <c r="Z6" i="35"/>
  <c r="DY6" i="35"/>
  <c r="AV25" i="60"/>
  <c r="AW20" i="60"/>
  <c r="AN4" i="18"/>
  <c r="AM29" i="18"/>
  <c r="I10" i="52"/>
  <c r="DH10" i="52"/>
  <c r="Q21" i="45"/>
  <c r="DP21" i="45"/>
  <c r="AJ17" i="25"/>
  <c r="EI17" i="25"/>
  <c r="DH24" i="53"/>
  <c r="I24" i="53"/>
  <c r="H10" i="53"/>
  <c r="DG10" i="53"/>
  <c r="EG7" i="27"/>
  <c r="AH7" i="27"/>
  <c r="DW11" i="38"/>
  <c r="X11" i="38"/>
  <c r="DZ20" i="35"/>
  <c r="AA20" i="35"/>
  <c r="N21" i="48"/>
  <c r="DM21" i="48"/>
  <c r="DV11" i="39"/>
  <c r="W11" i="39"/>
  <c r="DY22" i="35"/>
  <c r="Z22" i="35"/>
  <c r="U22" i="40"/>
  <c r="DT22" i="40"/>
  <c r="AO25" i="19"/>
  <c r="AM5" i="21"/>
  <c r="EC7" i="31"/>
  <c r="AD7" i="31"/>
  <c r="DI24" i="52"/>
  <c r="J24" i="52"/>
  <c r="DI23" i="52"/>
  <c r="J23" i="52"/>
  <c r="DP27" i="45"/>
  <c r="Q27" i="45"/>
  <c r="AG21" i="61"/>
  <c r="DK11" i="50"/>
  <c r="L11" i="50"/>
  <c r="AN5" i="20"/>
  <c r="EC5" i="31"/>
  <c r="AD5" i="31"/>
  <c r="AP23" i="19"/>
  <c r="EA7" i="33"/>
  <c r="AB7" i="33"/>
  <c r="AD14" i="32"/>
  <c r="EC14" i="32"/>
  <c r="H20" i="54"/>
  <c r="DG20" i="54"/>
  <c r="X25" i="37"/>
  <c r="DW25" i="37"/>
  <c r="H13" i="54"/>
  <c r="DG13" i="54"/>
  <c r="AL11" i="23"/>
  <c r="AW28" i="60"/>
  <c r="DW15" i="37"/>
  <c r="X15" i="37"/>
  <c r="AC24" i="33"/>
  <c r="EB24" i="33"/>
  <c r="AG27" i="61"/>
  <c r="CK19" i="59"/>
  <c r="CK19" i="58"/>
  <c r="CK19" i="57"/>
  <c r="CK19" i="56"/>
  <c r="CK19" i="55"/>
  <c r="CK19" i="54"/>
  <c r="CK19" i="53"/>
  <c r="CK19" i="51"/>
  <c r="CK19" i="52"/>
  <c r="CK19" i="50"/>
  <c r="CK19" i="49"/>
  <c r="CK19" i="48"/>
  <c r="CK19" i="45"/>
  <c r="CK19" i="44"/>
  <c r="CK19" i="47"/>
  <c r="CK19" i="46"/>
  <c r="CK19" i="43"/>
  <c r="CK19" i="41"/>
  <c r="CK19" i="42"/>
  <c r="CK19" i="40"/>
  <c r="CK19" i="37"/>
  <c r="CK19" i="39"/>
  <c r="CK19" i="38"/>
  <c r="CK19" i="36"/>
  <c r="CK19" i="32"/>
  <c r="CK19" i="35"/>
  <c r="CK19" i="34"/>
  <c r="CK19" i="33"/>
  <c r="CK19" i="30"/>
  <c r="CK19" i="28"/>
  <c r="CK19" i="27"/>
  <c r="CK19" i="25"/>
  <c r="CK19" i="26"/>
  <c r="CK19" i="24"/>
  <c r="CK19" i="23"/>
  <c r="EK19" i="23" s="1"/>
  <c r="CK19" i="31"/>
  <c r="CK19" i="22"/>
  <c r="EK19" i="22" s="1"/>
  <c r="CK19" i="20"/>
  <c r="EK19" i="20" s="1"/>
  <c r="CK19" i="19"/>
  <c r="EK19" i="19" s="1"/>
  <c r="CK19" i="21"/>
  <c r="EK19" i="21" s="1"/>
  <c r="CK19" i="18"/>
  <c r="EK19" i="18" s="1"/>
  <c r="CK19" i="17"/>
  <c r="EK19" i="17" s="1"/>
  <c r="CK19" i="60"/>
  <c r="EK19" i="60" s="1"/>
  <c r="EI29" i="21"/>
  <c r="AO11" i="18"/>
  <c r="AO15" i="18"/>
  <c r="Z15" i="36"/>
  <c r="DY15" i="36"/>
  <c r="AL17" i="23"/>
  <c r="W12" i="39"/>
  <c r="DV12" i="39"/>
  <c r="DZ13" i="35"/>
  <c r="AA13" i="35"/>
  <c r="P13" i="46"/>
  <c r="DO13" i="46"/>
  <c r="U6" i="40"/>
  <c r="DT6" i="40"/>
  <c r="AF13" i="28"/>
  <c r="EE13" i="28"/>
  <c r="J7" i="50"/>
  <c r="DI7" i="50"/>
  <c r="DU27" i="40"/>
  <c r="V27" i="40"/>
  <c r="AD9" i="32"/>
  <c r="EC9" i="32"/>
  <c r="AI21" i="26"/>
  <c r="EH21" i="26"/>
  <c r="AK18" i="23"/>
  <c r="EJ18" i="23"/>
  <c r="DY17" i="36"/>
  <c r="Z17" i="36"/>
  <c r="AG5" i="61"/>
  <c r="EI30" i="20"/>
  <c r="AG6" i="27"/>
  <c r="EF6" i="27"/>
  <c r="AG26" i="28"/>
  <c r="EF26" i="28"/>
  <c r="AP12" i="19"/>
  <c r="DP7" i="44"/>
  <c r="Q7" i="44"/>
  <c r="DI18" i="50"/>
  <c r="J18" i="50"/>
  <c r="DI21" i="52"/>
  <c r="J21" i="52"/>
  <c r="Y28" i="37"/>
  <c r="DX28" i="37"/>
  <c r="AJ20" i="24"/>
  <c r="EI20" i="24"/>
  <c r="DV22" i="38"/>
  <c r="W22" i="38"/>
  <c r="AG24" i="61"/>
  <c r="AD12" i="32"/>
  <c r="EC12" i="32"/>
  <c r="EE9" i="30"/>
  <c r="AF9" i="30"/>
  <c r="DW7" i="37"/>
  <c r="X7" i="37"/>
  <c r="AF17" i="30"/>
  <c r="EE17" i="30"/>
  <c r="DK4" i="47"/>
  <c r="DK29" i="47" s="1"/>
  <c r="L4" i="47"/>
  <c r="K29" i="47"/>
  <c r="D14" i="54"/>
  <c r="E14" i="54" s="1"/>
  <c r="DG5" i="52"/>
  <c r="H5" i="52"/>
  <c r="DV10" i="38"/>
  <c r="W10" i="38"/>
  <c r="AP25" i="18"/>
  <c r="EC11" i="32"/>
  <c r="AD11" i="32"/>
  <c r="AO12" i="20"/>
  <c r="CK15" i="59"/>
  <c r="CK15" i="58"/>
  <c r="CK15" i="57"/>
  <c r="CK15" i="56"/>
  <c r="CK15" i="55"/>
  <c r="CK15" i="54"/>
  <c r="CK15" i="53"/>
  <c r="CK15" i="52"/>
  <c r="CK15" i="50"/>
  <c r="CK15" i="51"/>
  <c r="CK15" i="48"/>
  <c r="CK15" i="49"/>
  <c r="CK15" i="45"/>
  <c r="CK15" i="47"/>
  <c r="CK15" i="46"/>
  <c r="CK15" i="44"/>
  <c r="CK15" i="42"/>
  <c r="CK15" i="41"/>
  <c r="CK15" i="40"/>
  <c r="CK15" i="43"/>
  <c r="CK15" i="38"/>
  <c r="CK15" i="37"/>
  <c r="CK15" i="39"/>
  <c r="CK15" i="36"/>
  <c r="CK15" i="34"/>
  <c r="CK15" i="32"/>
  <c r="CK15" i="35"/>
  <c r="CK15" i="33"/>
  <c r="CK15" i="26"/>
  <c r="CK15" i="27"/>
  <c r="CK15" i="25"/>
  <c r="CK15" i="24"/>
  <c r="CK15" i="31"/>
  <c r="CK15" i="30"/>
  <c r="CK15" i="28"/>
  <c r="CK15" i="23"/>
  <c r="EK15" i="23" s="1"/>
  <c r="CK15" i="19"/>
  <c r="EK15" i="19" s="1"/>
  <c r="CK15" i="22"/>
  <c r="EK15" i="22" s="1"/>
  <c r="CK15" i="17"/>
  <c r="EK15" i="17" s="1"/>
  <c r="CK15" i="18"/>
  <c r="EK15" i="18" s="1"/>
  <c r="CK15" i="21"/>
  <c r="EK15" i="21" s="1"/>
  <c r="CK15" i="20"/>
  <c r="EK15" i="20" s="1"/>
  <c r="CK15" i="60"/>
  <c r="EK15" i="60" s="1"/>
  <c r="R20" i="44"/>
  <c r="DQ20" i="44"/>
  <c r="AC9" i="33"/>
  <c r="EB9" i="33"/>
  <c r="DV9" i="39"/>
  <c r="W9" i="39"/>
  <c r="EE16" i="28"/>
  <c r="AF16" i="28"/>
  <c r="AF5" i="28"/>
  <c r="EE5" i="28"/>
  <c r="AH22" i="26"/>
  <c r="EG22" i="26"/>
  <c r="DL16" i="48"/>
  <c r="M16" i="48"/>
  <c r="DT26" i="40"/>
  <c r="U26" i="40"/>
  <c r="AO13" i="19"/>
  <c r="AM24" i="22"/>
  <c r="DM6" i="47"/>
  <c r="N6" i="47"/>
  <c r="DZ5" i="34"/>
  <c r="AA5" i="34"/>
  <c r="AH21" i="27"/>
  <c r="EG21" i="27"/>
  <c r="L9" i="49"/>
  <c r="DK9" i="49"/>
  <c r="Q13" i="45"/>
  <c r="DP13" i="45"/>
  <c r="DK16" i="49"/>
  <c r="L16" i="49"/>
  <c r="AO15" i="19"/>
  <c r="Q19" i="45"/>
  <c r="DP19" i="45"/>
  <c r="AG26" i="61"/>
  <c r="DW26" i="38"/>
  <c r="X26" i="38"/>
  <c r="T26" i="41"/>
  <c r="DS26" i="41"/>
  <c r="AP28" i="19"/>
  <c r="AP24" i="19"/>
  <c r="Z7" i="35"/>
  <c r="DY7" i="35"/>
  <c r="Z25" i="35"/>
  <c r="DY25" i="35"/>
  <c r="AE12" i="31"/>
  <c r="ED12" i="31"/>
  <c r="AL14" i="23"/>
  <c r="K10" i="50"/>
  <c r="DJ10" i="50"/>
  <c r="AN14" i="20"/>
  <c r="T26" i="42"/>
  <c r="DS26" i="42"/>
  <c r="AG29" i="24"/>
  <c r="EG4" i="24"/>
  <c r="EG29" i="24" s="1"/>
  <c r="AH4" i="24"/>
  <c r="AG8" i="28"/>
  <c r="EF8" i="28"/>
  <c r="AP28" i="17"/>
  <c r="AP27" i="19"/>
  <c r="Z21" i="36"/>
  <c r="DY21" i="36"/>
  <c r="S20" i="42"/>
  <c r="DR20" i="42"/>
  <c r="AI21" i="25"/>
  <c r="EH21" i="25"/>
  <c r="S23" i="43"/>
  <c r="DR23" i="43"/>
  <c r="DI20" i="52"/>
  <c r="J20" i="52"/>
  <c r="B29" i="53"/>
  <c r="DR20" i="43"/>
  <c r="S20" i="43"/>
  <c r="Y11" i="37"/>
  <c r="DX11" i="37"/>
  <c r="DZ13" i="34"/>
  <c r="AA13" i="34"/>
  <c r="AV18" i="60"/>
  <c r="AP9" i="17"/>
  <c r="AD17" i="32"/>
  <c r="EC17" i="32"/>
  <c r="AE11" i="31"/>
  <c r="ED11" i="31"/>
  <c r="AI20" i="25"/>
  <c r="EH20" i="25"/>
  <c r="Z5" i="35"/>
  <c r="DY5" i="35"/>
  <c r="DK12" i="50"/>
  <c r="L12" i="50"/>
  <c r="AO9" i="20"/>
  <c r="AN10" i="20"/>
  <c r="DN4" i="45"/>
  <c r="O4" i="45"/>
  <c r="Z18" i="34"/>
  <c r="DY18" i="34"/>
  <c r="AP26" i="19"/>
  <c r="DX10" i="36"/>
  <c r="Y10" i="36"/>
  <c r="V9" i="40"/>
  <c r="DU9" i="40"/>
  <c r="K13" i="50"/>
  <c r="DJ13" i="50"/>
  <c r="CJ23" i="59"/>
  <c r="CJ23" i="58"/>
  <c r="CJ23" i="57"/>
  <c r="CJ23" i="56"/>
  <c r="CJ23" i="55"/>
  <c r="CJ23" i="54"/>
  <c r="CJ23" i="53"/>
  <c r="CJ23" i="51"/>
  <c r="CJ23" i="52"/>
  <c r="CJ23" i="49"/>
  <c r="CJ23" i="50"/>
  <c r="CJ23" i="48"/>
  <c r="CJ23" i="47"/>
  <c r="CJ23" i="44"/>
  <c r="CJ23" i="45"/>
  <c r="CJ23" i="46"/>
  <c r="CJ23" i="42"/>
  <c r="CJ23" i="43"/>
  <c r="CJ23" i="41"/>
  <c r="CJ23" i="40"/>
  <c r="CJ23" i="38"/>
  <c r="CJ23" i="36"/>
  <c r="CJ23" i="37"/>
  <c r="CJ23" i="39"/>
  <c r="CJ23" i="34"/>
  <c r="CJ23" i="33"/>
  <c r="CJ23" i="32"/>
  <c r="CJ23" i="35"/>
  <c r="CJ23" i="31"/>
  <c r="CJ23" i="28"/>
  <c r="CJ23" i="30"/>
  <c r="CJ23" i="27"/>
  <c r="CJ23" i="25"/>
  <c r="CJ23" i="23"/>
  <c r="EJ23" i="23" s="1"/>
  <c r="CJ23" i="26"/>
  <c r="CJ23" i="24"/>
  <c r="EJ23" i="24" s="1"/>
  <c r="CJ23" i="21"/>
  <c r="EJ23" i="21" s="1"/>
  <c r="CJ23" i="20"/>
  <c r="EJ23" i="20" s="1"/>
  <c r="CJ23" i="19"/>
  <c r="EJ23" i="19" s="1"/>
  <c r="CJ23" i="18"/>
  <c r="EJ23" i="18" s="1"/>
  <c r="CJ23" i="17"/>
  <c r="EJ23" i="17" s="1"/>
  <c r="CJ23" i="22"/>
  <c r="EJ23" i="22" s="1"/>
  <c r="CJ23" i="60"/>
  <c r="EJ23" i="60" s="1"/>
  <c r="Q18" i="44"/>
  <c r="DP18" i="44"/>
  <c r="DX27" i="37"/>
  <c r="Y27" i="37"/>
  <c r="AJ16" i="24"/>
  <c r="EI16" i="24"/>
  <c r="DH26" i="53"/>
  <c r="I26" i="53"/>
  <c r="DO24" i="46"/>
  <c r="P24" i="46"/>
  <c r="DX8" i="37"/>
  <c r="Y8" i="37"/>
  <c r="EG15" i="27"/>
  <c r="AH15" i="27"/>
  <c r="AW24" i="60"/>
  <c r="AM13" i="22"/>
  <c r="DO26" i="46"/>
  <c r="P26" i="46"/>
  <c r="AP19" i="17"/>
  <c r="AH10" i="26"/>
  <c r="EG10" i="26"/>
  <c r="AL9" i="22"/>
  <c r="EF17" i="27"/>
  <c r="AG17" i="27"/>
  <c r="AM11" i="22"/>
  <c r="AM16" i="21"/>
  <c r="N24" i="48"/>
  <c r="DM24" i="48"/>
  <c r="AL7" i="22"/>
  <c r="AA14" i="34"/>
  <c r="DZ14" i="34"/>
  <c r="R29" i="41"/>
  <c r="S4" i="41"/>
  <c r="DR4" i="41"/>
  <c r="Z19" i="36"/>
  <c r="DY19" i="36"/>
  <c r="AM26" i="22"/>
  <c r="AM27" i="22"/>
  <c r="Z10" i="35"/>
  <c r="DY10" i="35"/>
  <c r="AI26" i="26"/>
  <c r="EH26" i="26"/>
  <c r="W18" i="38"/>
  <c r="DV18" i="38"/>
  <c r="AG11" i="61"/>
  <c r="AE13" i="31"/>
  <c r="ED13" i="31"/>
  <c r="DT18" i="40"/>
  <c r="U18" i="40"/>
  <c r="AM19" i="22"/>
  <c r="AC28" i="33"/>
  <c r="EB28" i="33"/>
  <c r="EF22" i="27"/>
  <c r="AG22" i="27"/>
  <c r="AW26" i="60"/>
  <c r="AO19" i="19"/>
  <c r="I12" i="53"/>
  <c r="DH12" i="53"/>
  <c r="E54" i="1"/>
  <c r="D45" i="6"/>
  <c r="AL29" i="16"/>
  <c r="AO32" i="10"/>
  <c r="AO8" i="16" s="1"/>
  <c r="AO33" i="10"/>
  <c r="AO17" i="16" s="1"/>
  <c r="AO31" i="10"/>
  <c r="AO7" i="16" s="1"/>
  <c r="AO34" i="10"/>
  <c r="AN10" i="16"/>
  <c r="AN35" i="4"/>
  <c r="AO46" i="11"/>
  <c r="AO21" i="16" s="1"/>
  <c r="AO45" i="11"/>
  <c r="AO15" i="16" s="1"/>
  <c r="AO42" i="11"/>
  <c r="AO19" i="16" s="1"/>
  <c r="AO41" i="11"/>
  <c r="AO13" i="16" s="1"/>
  <c r="AO44" i="11"/>
  <c r="AO20" i="16" s="1"/>
  <c r="AO43" i="11"/>
  <c r="AO14" i="16" s="1"/>
  <c r="AO40" i="11"/>
  <c r="AO34" i="13"/>
  <c r="AO32" i="13"/>
  <c r="AO31" i="13"/>
  <c r="AO33" i="13"/>
  <c r="AN22" i="16"/>
  <c r="AN35" i="12"/>
  <c r="AN18" i="16"/>
  <c r="AN47" i="11"/>
  <c r="AO34" i="12"/>
  <c r="AO31" i="12"/>
  <c r="AO32" i="12"/>
  <c r="AO23" i="16" s="1"/>
  <c r="AO33" i="12"/>
  <c r="AO24" i="16" s="1"/>
  <c r="AO34" i="15"/>
  <c r="AO28" i="16" s="1"/>
  <c r="AO31" i="15"/>
  <c r="AO25" i="16" s="1"/>
  <c r="AO33" i="15"/>
  <c r="AO27" i="16" s="1"/>
  <c r="AO32" i="15"/>
  <c r="AM4" i="16"/>
  <c r="AM34" i="9"/>
  <c r="AN25" i="16"/>
  <c r="AN35" i="15"/>
  <c r="AO34" i="4"/>
  <c r="AO12" i="16" s="1"/>
  <c r="AO31" i="4"/>
  <c r="AO32" i="4"/>
  <c r="AO33" i="4"/>
  <c r="AO11" i="16" s="1"/>
  <c r="AT10" i="6"/>
  <c r="AN33" i="9"/>
  <c r="AN6" i="16" s="1"/>
  <c r="AN31" i="9"/>
  <c r="AN5" i="16" s="1"/>
  <c r="AN32" i="9"/>
  <c r="AN16" i="16" s="1"/>
  <c r="AN30" i="9"/>
  <c r="AN7" i="16"/>
  <c r="AN35" i="10"/>
  <c r="AM7" i="16"/>
  <c r="AM35" i="10"/>
  <c r="AN35" i="13"/>
  <c r="AU22" i="6"/>
  <c r="AU3" i="6"/>
  <c r="AS15" i="5"/>
  <c r="AV15" i="6" s="1"/>
  <c r="AV3" i="6" s="1"/>
  <c r="AV14" i="6"/>
  <c r="AR22" i="5"/>
  <c r="AS20" i="5"/>
  <c r="AV20" i="6" s="1"/>
  <c r="AV8" i="6" s="1"/>
  <c r="AS16" i="5"/>
  <c r="AV16" i="6" s="1"/>
  <c r="AV4" i="6" s="1"/>
  <c r="AS21" i="5"/>
  <c r="AV21" i="6" s="1"/>
  <c r="AV9" i="6" s="1"/>
  <c r="AS19" i="5"/>
  <c r="AV19" i="6" s="1"/>
  <c r="AV7" i="6" s="1"/>
  <c r="AS18" i="5"/>
  <c r="AV18" i="6" s="1"/>
  <c r="AV6" i="6" s="1"/>
  <c r="AS17" i="5"/>
  <c r="AV17" i="6" s="1"/>
  <c r="AT10" i="5"/>
  <c r="AT14" i="5" s="1"/>
  <c r="AW14" i="6" s="1"/>
  <c r="AG4" i="78" l="1"/>
  <c r="DH30" i="50"/>
  <c r="DQ29" i="41"/>
  <c r="AG5" i="78"/>
  <c r="EG30" i="24"/>
  <c r="DF22" i="54"/>
  <c r="G22" i="54"/>
  <c r="DF26" i="55"/>
  <c r="G26" i="55"/>
  <c r="G11" i="55"/>
  <c r="DF11" i="55"/>
  <c r="G19" i="55"/>
  <c r="DF19" i="55"/>
  <c r="DF12" i="55"/>
  <c r="G12" i="55"/>
  <c r="DF14" i="55"/>
  <c r="G14" i="55"/>
  <c r="G15" i="55"/>
  <c r="DF15" i="55"/>
  <c r="DG4" i="51"/>
  <c r="G29" i="51"/>
  <c r="H4" i="51"/>
  <c r="DF28" i="55"/>
  <c r="G28" i="55"/>
  <c r="G13" i="55"/>
  <c r="DF13" i="55"/>
  <c r="F18" i="53"/>
  <c r="AD16" i="30"/>
  <c r="EC16" i="30"/>
  <c r="U20" i="40"/>
  <c r="DT20" i="40"/>
  <c r="AG16" i="26"/>
  <c r="EF16" i="26"/>
  <c r="N26" i="47"/>
  <c r="DM26" i="47"/>
  <c r="AD15" i="31"/>
  <c r="EC15" i="31"/>
  <c r="ED7" i="28"/>
  <c r="AE7" i="28"/>
  <c r="DY18" i="33"/>
  <c r="DY30" i="33" s="1"/>
  <c r="Z18" i="33"/>
  <c r="AA5" i="32"/>
  <c r="DZ5" i="32"/>
  <c r="DZ29" i="32" s="1"/>
  <c r="Z29" i="32"/>
  <c r="DI26" i="51"/>
  <c r="J26" i="51"/>
  <c r="DI16" i="50"/>
  <c r="J16" i="50"/>
  <c r="DW9" i="37"/>
  <c r="X9" i="37"/>
  <c r="G19" i="53"/>
  <c r="AA21" i="33"/>
  <c r="DZ21" i="33"/>
  <c r="DM8" i="47"/>
  <c r="N8" i="47"/>
  <c r="DW25" i="36"/>
  <c r="X25" i="36"/>
  <c r="DR23" i="42"/>
  <c r="S23" i="42"/>
  <c r="U23" i="40"/>
  <c r="DT23" i="40"/>
  <c r="O8" i="45"/>
  <c r="DN8" i="45"/>
  <c r="EC20" i="31"/>
  <c r="AD20" i="31"/>
  <c r="EE24" i="28"/>
  <c r="AF24" i="28"/>
  <c r="DY26" i="35"/>
  <c r="Z26" i="35"/>
  <c r="DU16" i="38"/>
  <c r="DU30" i="38" s="1"/>
  <c r="V16" i="38"/>
  <c r="G24" i="54"/>
  <c r="G7" i="53"/>
  <c r="M14" i="48"/>
  <c r="DL14" i="48"/>
  <c r="EF14" i="27"/>
  <c r="AG14" i="27"/>
  <c r="U25" i="39"/>
  <c r="DT25" i="39"/>
  <c r="Z6" i="34"/>
  <c r="DY6" i="34"/>
  <c r="L7" i="48"/>
  <c r="DK7" i="48"/>
  <c r="DL13" i="48"/>
  <c r="M13" i="48"/>
  <c r="AA10" i="33"/>
  <c r="DZ10" i="33"/>
  <c r="S19" i="41"/>
  <c r="DR19" i="41"/>
  <c r="DY23" i="35"/>
  <c r="Z23" i="35"/>
  <c r="I5" i="50"/>
  <c r="DH5" i="50"/>
  <c r="I4" i="50"/>
  <c r="DH4" i="50"/>
  <c r="DH29" i="50" s="1"/>
  <c r="H29" i="50"/>
  <c r="L11" i="49"/>
  <c r="DK11" i="49"/>
  <c r="N14" i="47"/>
  <c r="DM14" i="47"/>
  <c r="DX12" i="36"/>
  <c r="Y12" i="36"/>
  <c r="DH12" i="52"/>
  <c r="I12" i="52"/>
  <c r="G21" i="53"/>
  <c r="H18" i="52"/>
  <c r="DG18" i="52"/>
  <c r="DG30" i="52" s="1"/>
  <c r="DR11" i="42"/>
  <c r="S11" i="42"/>
  <c r="EH22" i="24"/>
  <c r="AI22" i="24"/>
  <c r="AD7" i="30"/>
  <c r="EC7" i="30"/>
  <c r="DO16" i="44"/>
  <c r="P16" i="44"/>
  <c r="AI19" i="24"/>
  <c r="EH19" i="24"/>
  <c r="DN18" i="45"/>
  <c r="O18" i="45"/>
  <c r="V15" i="39"/>
  <c r="DU15" i="39"/>
  <c r="AC29" i="27"/>
  <c r="AD4" i="27"/>
  <c r="EC4" i="27"/>
  <c r="EC29" i="27" s="1"/>
  <c r="EB25" i="31"/>
  <c r="EB30" i="31" s="1"/>
  <c r="AC25" i="31"/>
  <c r="DQ15" i="43"/>
  <c r="R15" i="43"/>
  <c r="DP25" i="43"/>
  <c r="Q25" i="43"/>
  <c r="DM19" i="47"/>
  <c r="N19" i="47"/>
  <c r="AA15" i="33"/>
  <c r="DZ15" i="33"/>
  <c r="O17" i="44"/>
  <c r="DN17" i="44"/>
  <c r="AL4" i="19"/>
  <c r="AK29" i="19"/>
  <c r="G9" i="54"/>
  <c r="F9" i="54"/>
  <c r="DF9" i="54" s="1"/>
  <c r="D18" i="54"/>
  <c r="E18" i="54" s="1"/>
  <c r="F16" i="54"/>
  <c r="DF16" i="54" s="1"/>
  <c r="G21" i="55"/>
  <c r="F8" i="54"/>
  <c r="DF8" i="54" s="1"/>
  <c r="F17" i="54"/>
  <c r="DF17" i="54" s="1"/>
  <c r="AI21" i="24"/>
  <c r="EH21" i="24"/>
  <c r="AF23" i="28"/>
  <c r="EE23" i="28"/>
  <c r="DS4" i="38"/>
  <c r="DS29" i="38" s="1"/>
  <c r="T4" i="38"/>
  <c r="S29" i="38"/>
  <c r="EA23" i="33"/>
  <c r="AB23" i="33"/>
  <c r="DM22" i="46"/>
  <c r="N22" i="46"/>
  <c r="DK5" i="48"/>
  <c r="L5" i="48"/>
  <c r="J18" i="49"/>
  <c r="DI18" i="49"/>
  <c r="DI30" i="49" s="1"/>
  <c r="EA17" i="33"/>
  <c r="AB17" i="33"/>
  <c r="AC8" i="32"/>
  <c r="EB8" i="32"/>
  <c r="DO20" i="45"/>
  <c r="P20" i="45"/>
  <c r="DN12" i="46"/>
  <c r="O12" i="46"/>
  <c r="DI25" i="50"/>
  <c r="J25" i="50"/>
  <c r="DY9" i="35"/>
  <c r="Z9" i="35"/>
  <c r="AC28" i="32"/>
  <c r="EB28" i="32"/>
  <c r="W19" i="37"/>
  <c r="DV19" i="37"/>
  <c r="EF20" i="27"/>
  <c r="AG20" i="27"/>
  <c r="EC22" i="30"/>
  <c r="EC30" i="30" s="1"/>
  <c r="AD22" i="30"/>
  <c r="EF19" i="27"/>
  <c r="AG19" i="27"/>
  <c r="AE19" i="28"/>
  <c r="ED19" i="28"/>
  <c r="DK10" i="48"/>
  <c r="L10" i="48"/>
  <c r="U8" i="40"/>
  <c r="DT8" i="40"/>
  <c r="O20" i="46"/>
  <c r="DN20" i="46"/>
  <c r="X26" i="37"/>
  <c r="DW26" i="37"/>
  <c r="DN14" i="46"/>
  <c r="O14" i="46"/>
  <c r="K26" i="50"/>
  <c r="DJ26" i="50"/>
  <c r="EC10" i="30"/>
  <c r="AD10" i="30"/>
  <c r="DU14" i="39"/>
  <c r="V14" i="39"/>
  <c r="DT5" i="39"/>
  <c r="U5" i="39"/>
  <c r="G27" i="54"/>
  <c r="DZ13" i="33"/>
  <c r="AA13" i="33"/>
  <c r="AA26" i="33"/>
  <c r="DZ26" i="33"/>
  <c r="AA24" i="34"/>
  <c r="DZ24" i="34"/>
  <c r="S24" i="42"/>
  <c r="DR24" i="42"/>
  <c r="N15" i="47"/>
  <c r="DM15" i="47"/>
  <c r="DW16" i="36"/>
  <c r="DW30" i="36" s="1"/>
  <c r="X16" i="36"/>
  <c r="DR13" i="42"/>
  <c r="S13" i="42"/>
  <c r="K23" i="50"/>
  <c r="DJ23" i="50"/>
  <c r="DL12" i="48"/>
  <c r="M12" i="48"/>
  <c r="V21" i="39"/>
  <c r="DU21" i="39"/>
  <c r="AF9" i="27"/>
  <c r="EE9" i="27"/>
  <c r="DG5" i="51"/>
  <c r="H5" i="51"/>
  <c r="Z24" i="35"/>
  <c r="DY24" i="35"/>
  <c r="AI12" i="25"/>
  <c r="EH12" i="25"/>
  <c r="DP24" i="44"/>
  <c r="Q24" i="44"/>
  <c r="DR30" i="40"/>
  <c r="DX27" i="36"/>
  <c r="Y27" i="36"/>
  <c r="AH6" i="25"/>
  <c r="EG6" i="25"/>
  <c r="DL7" i="47"/>
  <c r="M7" i="47"/>
  <c r="AB16" i="32"/>
  <c r="EA16" i="32"/>
  <c r="DM30" i="45"/>
  <c r="DN10" i="45"/>
  <c r="O10" i="45"/>
  <c r="DL30" i="46"/>
  <c r="I26" i="52"/>
  <c r="DH26" i="52"/>
  <c r="DN4" i="43"/>
  <c r="DN29" i="43" s="1"/>
  <c r="N29" i="43"/>
  <c r="O4" i="43"/>
  <c r="L6" i="48"/>
  <c r="DK6" i="48"/>
  <c r="AD17" i="31"/>
  <c r="EC17" i="31"/>
  <c r="M16" i="47"/>
  <c r="DL16" i="47"/>
  <c r="F17" i="55"/>
  <c r="EC26" i="31"/>
  <c r="AD26" i="31"/>
  <c r="K13" i="49"/>
  <c r="DJ13" i="49"/>
  <c r="S16" i="41"/>
  <c r="DR16" i="41"/>
  <c r="EC19" i="31"/>
  <c r="AD19" i="31"/>
  <c r="J17" i="50"/>
  <c r="DI17" i="50"/>
  <c r="K20" i="49"/>
  <c r="DJ20" i="49"/>
  <c r="DV10" i="37"/>
  <c r="W10" i="37"/>
  <c r="S14" i="41"/>
  <c r="DR14" i="41"/>
  <c r="K8" i="49"/>
  <c r="DJ8" i="49"/>
  <c r="EG23" i="26"/>
  <c r="AH23" i="26"/>
  <c r="F24" i="55"/>
  <c r="DF24" i="55" s="1"/>
  <c r="DK23" i="49"/>
  <c r="L23" i="49"/>
  <c r="EC6" i="30"/>
  <c r="AD6" i="30"/>
  <c r="DK18" i="48"/>
  <c r="DK30" i="48" s="1"/>
  <c r="L18" i="48"/>
  <c r="DI8" i="50"/>
  <c r="J8" i="50"/>
  <c r="N17" i="46"/>
  <c r="DM17" i="46"/>
  <c r="AG17" i="26"/>
  <c r="EF17" i="26"/>
  <c r="M27" i="48"/>
  <c r="DL27" i="48"/>
  <c r="Y11" i="36"/>
  <c r="DX11" i="36"/>
  <c r="AG29" i="23"/>
  <c r="AH4" i="23"/>
  <c r="EG4" i="23"/>
  <c r="EG29" i="23" s="1"/>
  <c r="DR13" i="41"/>
  <c r="S13" i="41"/>
  <c r="F23" i="55"/>
  <c r="DF23" i="55" s="1"/>
  <c r="F20" i="55"/>
  <c r="DF20" i="55" s="1"/>
  <c r="K17" i="49"/>
  <c r="DJ17" i="49"/>
  <c r="P15" i="45"/>
  <c r="DO15" i="45"/>
  <c r="DV30" i="36"/>
  <c r="K28" i="50"/>
  <c r="DJ28" i="50"/>
  <c r="AI25" i="24"/>
  <c r="EH25" i="24"/>
  <c r="EF18" i="26"/>
  <c r="AG18" i="26"/>
  <c r="EH26" i="25"/>
  <c r="AI26" i="25"/>
  <c r="AH28" i="26"/>
  <c r="EG28" i="26"/>
  <c r="DX18" i="35"/>
  <c r="DX30" i="35" s="1"/>
  <c r="Y18" i="35"/>
  <c r="DG29" i="50"/>
  <c r="AE8" i="30"/>
  <c r="ED8" i="30"/>
  <c r="AN4" i="17"/>
  <c r="AM29" i="17"/>
  <c r="N24" i="47"/>
  <c r="DM24" i="47"/>
  <c r="DP5" i="43"/>
  <c r="Q5" i="43"/>
  <c r="DS16" i="40"/>
  <c r="T16" i="40"/>
  <c r="EE10" i="27"/>
  <c r="AF10" i="27"/>
  <c r="N25" i="46"/>
  <c r="DM25" i="46"/>
  <c r="O25" i="45"/>
  <c r="DN25" i="45"/>
  <c r="AE11" i="30"/>
  <c r="ED11" i="30"/>
  <c r="DZ30" i="32"/>
  <c r="DN17" i="45"/>
  <c r="DN30" i="45" s="1"/>
  <c r="O17" i="45"/>
  <c r="AH16" i="25"/>
  <c r="EG16" i="25"/>
  <c r="EG30" i="25" s="1"/>
  <c r="DM16" i="46"/>
  <c r="N16" i="46"/>
  <c r="DN15" i="46"/>
  <c r="O15" i="46"/>
  <c r="EC5" i="30"/>
  <c r="AD5" i="30"/>
  <c r="DK30" i="47"/>
  <c r="DL8" i="48"/>
  <c r="M8" i="48"/>
  <c r="F18" i="54"/>
  <c r="G5" i="54"/>
  <c r="F5" i="54"/>
  <c r="DF5" i="54" s="1"/>
  <c r="G10" i="54"/>
  <c r="G6" i="54"/>
  <c r="F6" i="54"/>
  <c r="DF6" i="54" s="1"/>
  <c r="U18" i="39"/>
  <c r="DT18" i="39"/>
  <c r="DT30" i="39" s="1"/>
  <c r="N28" i="47"/>
  <c r="DM28" i="47"/>
  <c r="DR12" i="42"/>
  <c r="S12" i="42"/>
  <c r="AF17" i="28"/>
  <c r="EE17" i="28"/>
  <c r="DI20" i="51"/>
  <c r="J20" i="51"/>
  <c r="EH13" i="24"/>
  <c r="AI13" i="24"/>
  <c r="Z19" i="35"/>
  <c r="DY19" i="35"/>
  <c r="EF26" i="27"/>
  <c r="AG26" i="27"/>
  <c r="DI15" i="51"/>
  <c r="J15" i="51"/>
  <c r="V29" i="35"/>
  <c r="DV4" i="35"/>
  <c r="DV29" i="35" s="1"/>
  <c r="W4" i="35"/>
  <c r="AT7" i="60"/>
  <c r="AS29" i="60"/>
  <c r="L24" i="49"/>
  <c r="DK24" i="49"/>
  <c r="AA4" i="31"/>
  <c r="DZ4" i="31"/>
  <c r="DZ29" i="31" s="1"/>
  <c r="Z29" i="31"/>
  <c r="S10" i="41"/>
  <c r="DR10" i="41"/>
  <c r="EE4" i="25"/>
  <c r="EE29" i="25" s="1"/>
  <c r="AF4" i="25"/>
  <c r="AE29" i="25"/>
  <c r="F27" i="55"/>
  <c r="DF27" i="55" s="1"/>
  <c r="ED25" i="30"/>
  <c r="AE25" i="30"/>
  <c r="EA26" i="32"/>
  <c r="AB26" i="32"/>
  <c r="DU26" i="39"/>
  <c r="V26" i="39"/>
  <c r="M22" i="47"/>
  <c r="DL22" i="47"/>
  <c r="DO17" i="43"/>
  <c r="DO30" i="43" s="1"/>
  <c r="P17" i="43"/>
  <c r="EC24" i="31"/>
  <c r="AD24" i="31"/>
  <c r="DX4" i="34"/>
  <c r="DX29" i="34" s="1"/>
  <c r="X29" i="34"/>
  <c r="Y4" i="34"/>
  <c r="AH19" i="26"/>
  <c r="EG19" i="26"/>
  <c r="S20" i="41"/>
  <c r="DR20" i="41"/>
  <c r="DU18" i="37"/>
  <c r="DU30" i="37" s="1"/>
  <c r="U29" i="37"/>
  <c r="V18" i="37"/>
  <c r="DJ25" i="49"/>
  <c r="K25" i="49"/>
  <c r="T25" i="40"/>
  <c r="DS25" i="40"/>
  <c r="DN5" i="44"/>
  <c r="DN29" i="44" s="1"/>
  <c r="O5" i="44"/>
  <c r="AI15" i="24"/>
  <c r="EH15" i="24"/>
  <c r="F29" i="51"/>
  <c r="DF4" i="51"/>
  <c r="DF29" i="51" s="1"/>
  <c r="EA27" i="33"/>
  <c r="AB27" i="33"/>
  <c r="U7" i="39"/>
  <c r="DT7" i="39"/>
  <c r="DP6" i="43"/>
  <c r="Q6" i="43"/>
  <c r="AF25" i="27"/>
  <c r="EE25" i="27"/>
  <c r="EE30" i="27" s="1"/>
  <c r="DS11" i="40"/>
  <c r="T11" i="40"/>
  <c r="AC24" i="32"/>
  <c r="EB24" i="32"/>
  <c r="EH14" i="24"/>
  <c r="AI14" i="24"/>
  <c r="AA17" i="34"/>
  <c r="DZ17" i="34"/>
  <c r="DY4" i="33"/>
  <c r="Y29" i="33"/>
  <c r="Z4" i="33"/>
  <c r="R11" i="43"/>
  <c r="DQ11" i="43"/>
  <c r="AA6" i="33"/>
  <c r="DZ6" i="33"/>
  <c r="AA25" i="33"/>
  <c r="DZ25" i="33"/>
  <c r="DI6" i="50"/>
  <c r="J6" i="50"/>
  <c r="S17" i="42"/>
  <c r="DR17" i="42"/>
  <c r="F25" i="54"/>
  <c r="DF25" i="54" s="1"/>
  <c r="F14" i="54"/>
  <c r="DF14" i="54" s="1"/>
  <c r="DY5" i="33"/>
  <c r="Z5" i="33"/>
  <c r="S7" i="41"/>
  <c r="DR7" i="41"/>
  <c r="DR29" i="41" s="1"/>
  <c r="V20" i="39"/>
  <c r="DU20" i="39"/>
  <c r="DN30" i="44"/>
  <c r="Q16" i="42"/>
  <c r="DP16" i="42"/>
  <c r="DP30" i="42" s="1"/>
  <c r="P29" i="42"/>
  <c r="DL23" i="48"/>
  <c r="M23" i="48"/>
  <c r="DZ14" i="33"/>
  <c r="AA14" i="33"/>
  <c r="DO23" i="45"/>
  <c r="P23" i="45"/>
  <c r="R12" i="43"/>
  <c r="DQ12" i="43"/>
  <c r="AE25" i="28"/>
  <c r="ED25" i="28"/>
  <c r="Z14" i="35"/>
  <c r="DY14" i="35"/>
  <c r="DN28" i="46"/>
  <c r="O28" i="46"/>
  <c r="T6" i="41"/>
  <c r="DS6" i="41"/>
  <c r="M29" i="45"/>
  <c r="N7" i="45"/>
  <c r="DM7" i="45"/>
  <c r="DM29" i="45" s="1"/>
  <c r="DX14" i="36"/>
  <c r="Y14" i="36"/>
  <c r="AA16" i="33"/>
  <c r="DZ16" i="33"/>
  <c r="ED20" i="28"/>
  <c r="AE20" i="28"/>
  <c r="F21" i="54"/>
  <c r="DF21" i="54" s="1"/>
  <c r="DF29" i="53"/>
  <c r="DV29" i="37"/>
  <c r="H21" i="55"/>
  <c r="DG21" i="55"/>
  <c r="DG10" i="54"/>
  <c r="H10" i="54"/>
  <c r="B14" i="57"/>
  <c r="C14" i="56"/>
  <c r="D14" i="56" s="1"/>
  <c r="E14" i="56" s="1"/>
  <c r="F14" i="56" s="1"/>
  <c r="DF14" i="56" s="1"/>
  <c r="O24" i="48"/>
  <c r="DN24" i="48"/>
  <c r="DP26" i="46"/>
  <c r="Q26" i="46"/>
  <c r="AQ9" i="17"/>
  <c r="EE12" i="31"/>
  <c r="AF12" i="31"/>
  <c r="AQ24" i="19"/>
  <c r="AH26" i="61"/>
  <c r="DQ19" i="45"/>
  <c r="R19" i="45"/>
  <c r="R13" i="45"/>
  <c r="DQ13" i="45"/>
  <c r="DN6" i="47"/>
  <c r="O6" i="47"/>
  <c r="EF9" i="30"/>
  <c r="AG9" i="30"/>
  <c r="DW22" i="38"/>
  <c r="X22" i="38"/>
  <c r="K18" i="50"/>
  <c r="DJ18" i="50"/>
  <c r="AM17" i="23"/>
  <c r="AW25" i="60"/>
  <c r="B12" i="57"/>
  <c r="C12" i="56"/>
  <c r="D12" i="56" s="1"/>
  <c r="E12" i="56" s="1"/>
  <c r="F12" i="56" s="1"/>
  <c r="B4" i="55"/>
  <c r="C4" i="54"/>
  <c r="B28" i="57"/>
  <c r="C28" i="56"/>
  <c r="D28" i="56" s="1"/>
  <c r="E28" i="56" s="1"/>
  <c r="F28" i="56" s="1"/>
  <c r="B22" i="56"/>
  <c r="C22" i="55"/>
  <c r="D22" i="55" s="1"/>
  <c r="E22" i="55" s="1"/>
  <c r="F22" i="55" s="1"/>
  <c r="B13" i="57"/>
  <c r="C13" i="56"/>
  <c r="D13" i="56" s="1"/>
  <c r="E13" i="56" s="1"/>
  <c r="F13" i="56" s="1"/>
  <c r="B17" i="57"/>
  <c r="C17" i="56"/>
  <c r="D17" i="56" s="1"/>
  <c r="E17" i="56" s="1"/>
  <c r="F17" i="56" s="1"/>
  <c r="AX26" i="60"/>
  <c r="DU18" i="40"/>
  <c r="V18" i="40"/>
  <c r="AH11" i="61"/>
  <c r="AA10" i="35"/>
  <c r="DZ10" i="35"/>
  <c r="AM7" i="22"/>
  <c r="AN16" i="21"/>
  <c r="AI15" i="27"/>
  <c r="EH15" i="27"/>
  <c r="Q24" i="46"/>
  <c r="DP24" i="46"/>
  <c r="Z27" i="37"/>
  <c r="DY27" i="37"/>
  <c r="DK13" i="50"/>
  <c r="L13" i="50"/>
  <c r="AA18" i="34"/>
  <c r="DZ18" i="34"/>
  <c r="AO10" i="20"/>
  <c r="M12" i="50"/>
  <c r="DL12" i="50"/>
  <c r="ED17" i="32"/>
  <c r="AE17" i="32"/>
  <c r="K20" i="52"/>
  <c r="DJ20" i="52"/>
  <c r="AQ28" i="17"/>
  <c r="AH29" i="24"/>
  <c r="AI4" i="24"/>
  <c r="EH4" i="24"/>
  <c r="EH29" i="24" s="1"/>
  <c r="U26" i="42"/>
  <c r="DT26" i="42"/>
  <c r="AA25" i="35"/>
  <c r="DZ25" i="35"/>
  <c r="AQ28" i="19"/>
  <c r="AP15" i="19"/>
  <c r="AB5" i="34"/>
  <c r="EA5" i="34"/>
  <c r="AP13" i="19"/>
  <c r="EF5" i="28"/>
  <c r="AG5" i="28"/>
  <c r="AD9" i="33"/>
  <c r="EC9" i="33"/>
  <c r="DR20" i="44"/>
  <c r="S20" i="44"/>
  <c r="AP12" i="20"/>
  <c r="DH5" i="52"/>
  <c r="I5" i="52"/>
  <c r="M4" i="47"/>
  <c r="L29" i="47"/>
  <c r="DL4" i="47"/>
  <c r="DL29" i="47" s="1"/>
  <c r="Y7" i="37"/>
  <c r="DX7" i="37"/>
  <c r="DJ21" i="52"/>
  <c r="K21" i="52"/>
  <c r="DQ7" i="44"/>
  <c r="R7" i="44"/>
  <c r="CK5" i="59"/>
  <c r="CK5" i="58"/>
  <c r="CK5" i="57"/>
  <c r="CK5" i="56"/>
  <c r="CK5" i="54"/>
  <c r="CK5" i="55"/>
  <c r="CK5" i="53"/>
  <c r="CK5" i="52"/>
  <c r="CK5" i="50"/>
  <c r="CK5" i="51"/>
  <c r="CK5" i="48"/>
  <c r="CK5" i="49"/>
  <c r="CK5" i="47"/>
  <c r="CK5" i="46"/>
  <c r="CK5" i="45"/>
  <c r="CK5" i="44"/>
  <c r="CK5" i="43"/>
  <c r="CK5" i="41"/>
  <c r="CK5" i="40"/>
  <c r="CK5" i="42"/>
  <c r="CK5" i="39"/>
  <c r="CK5" i="37"/>
  <c r="CK5" i="38"/>
  <c r="CK5" i="36"/>
  <c r="CK5" i="34"/>
  <c r="CK5" i="35"/>
  <c r="CK5" i="33"/>
  <c r="CK5" i="30"/>
  <c r="CK5" i="25"/>
  <c r="CK5" i="31"/>
  <c r="CK5" i="26"/>
  <c r="CK5" i="28"/>
  <c r="CK5" i="32"/>
  <c r="CK5" i="27"/>
  <c r="CK5" i="24"/>
  <c r="CK5" i="22"/>
  <c r="EK5" i="22" s="1"/>
  <c r="CK5" i="18"/>
  <c r="EK5" i="18" s="1"/>
  <c r="CK5" i="23"/>
  <c r="CK5" i="21"/>
  <c r="EK5" i="21" s="1"/>
  <c r="CK5" i="20"/>
  <c r="EK5" i="20" s="1"/>
  <c r="CK5" i="19"/>
  <c r="EK5" i="19" s="1"/>
  <c r="CK5" i="17"/>
  <c r="EK5" i="17" s="1"/>
  <c r="CK5" i="60"/>
  <c r="EK5" i="60" s="1"/>
  <c r="W27" i="40"/>
  <c r="DV27" i="40"/>
  <c r="EA13" i="35"/>
  <c r="AB13" i="35"/>
  <c r="AH27" i="61"/>
  <c r="EC24" i="33"/>
  <c r="AD24" i="33"/>
  <c r="CK21" i="59"/>
  <c r="CK21" i="58"/>
  <c r="CK21" i="57"/>
  <c r="CK21" i="56"/>
  <c r="CK21" i="55"/>
  <c r="CK21" i="53"/>
  <c r="CK21" i="54"/>
  <c r="CK21" i="52"/>
  <c r="CK21" i="51"/>
  <c r="CK21" i="50"/>
  <c r="CK21" i="49"/>
  <c r="CK21" i="48"/>
  <c r="CK21" i="47"/>
  <c r="CK21" i="46"/>
  <c r="CK21" i="44"/>
  <c r="CK21" i="45"/>
  <c r="CK21" i="43"/>
  <c r="CK21" i="41"/>
  <c r="CK21" i="42"/>
  <c r="CK21" i="40"/>
  <c r="CK21" i="38"/>
  <c r="CK21" i="37"/>
  <c r="CK21" i="39"/>
  <c r="CK21" i="36"/>
  <c r="CK21" i="34"/>
  <c r="CK21" i="35"/>
  <c r="CK21" i="33"/>
  <c r="CK21" i="24"/>
  <c r="CK21" i="23"/>
  <c r="EK21" i="23" s="1"/>
  <c r="CK21" i="31"/>
  <c r="CK21" i="27"/>
  <c r="CK21" i="25"/>
  <c r="CK21" i="32"/>
  <c r="CK21" i="30"/>
  <c r="CK21" i="28"/>
  <c r="CK21" i="26"/>
  <c r="CK21" i="18"/>
  <c r="EK21" i="18" s="1"/>
  <c r="CK21" i="22"/>
  <c r="EK21" i="22" s="1"/>
  <c r="CK21" i="19"/>
  <c r="EK21" i="19" s="1"/>
  <c r="CK21" i="21"/>
  <c r="EK21" i="21" s="1"/>
  <c r="CK21" i="20"/>
  <c r="EK21" i="20" s="1"/>
  <c r="CK21" i="17"/>
  <c r="EK21" i="17" s="1"/>
  <c r="CK21" i="60"/>
  <c r="EK21" i="60" s="1"/>
  <c r="O21" i="48"/>
  <c r="DN21" i="48"/>
  <c r="DH10" i="53"/>
  <c r="I10" i="53"/>
  <c r="AK17" i="25"/>
  <c r="EJ17" i="25"/>
  <c r="R21" i="45"/>
  <c r="DQ21" i="45"/>
  <c r="AX20" i="60"/>
  <c r="CK8" i="59"/>
  <c r="CK8" i="58"/>
  <c r="CK8" i="57"/>
  <c r="CK8" i="56"/>
  <c r="CK8" i="55"/>
  <c r="CK8" i="54"/>
  <c r="CK8" i="53"/>
  <c r="CK8" i="52"/>
  <c r="CK8" i="50"/>
  <c r="CK8" i="51"/>
  <c r="CK8" i="48"/>
  <c r="CK8" i="49"/>
  <c r="CK8" i="46"/>
  <c r="CK8" i="45"/>
  <c r="CK8" i="44"/>
  <c r="CK8" i="47"/>
  <c r="CK8" i="43"/>
  <c r="CK8" i="42"/>
  <c r="CK8" i="41"/>
  <c r="CK8" i="40"/>
  <c r="CK8" i="37"/>
  <c r="CK8" i="36"/>
  <c r="CK8" i="39"/>
  <c r="CK8" i="38"/>
  <c r="CK8" i="34"/>
  <c r="CK8" i="33"/>
  <c r="CK8" i="35"/>
  <c r="CK8" i="32"/>
  <c r="CK8" i="27"/>
  <c r="CK8" i="26"/>
  <c r="CK8" i="31"/>
  <c r="CK8" i="30"/>
  <c r="CK8" i="28"/>
  <c r="CK8" i="25"/>
  <c r="CK8" i="24"/>
  <c r="EK8" i="24" s="1"/>
  <c r="CK8" i="22"/>
  <c r="EK8" i="22" s="1"/>
  <c r="CK8" i="18"/>
  <c r="EK8" i="18" s="1"/>
  <c r="CK8" i="20"/>
  <c r="EK8" i="20" s="1"/>
  <c r="CK8" i="19"/>
  <c r="EK8" i="19" s="1"/>
  <c r="CK8" i="23"/>
  <c r="EK8" i="23" s="1"/>
  <c r="CK8" i="21"/>
  <c r="EK8" i="21" s="1"/>
  <c r="CK8" i="17"/>
  <c r="EK8" i="17" s="1"/>
  <c r="CK8" i="60"/>
  <c r="EK8" i="60" s="1"/>
  <c r="CK25" i="59"/>
  <c r="CK25" i="58"/>
  <c r="CK25" i="57"/>
  <c r="CK25" i="56"/>
  <c r="CK25" i="55"/>
  <c r="CK25" i="53"/>
  <c r="CK25" i="54"/>
  <c r="CK25" i="51"/>
  <c r="CK25" i="52"/>
  <c r="CK25" i="50"/>
  <c r="CK25" i="49"/>
  <c r="CK25" i="48"/>
  <c r="CK25" i="47"/>
  <c r="CK25" i="45"/>
  <c r="CK25" i="46"/>
  <c r="CK25" i="44"/>
  <c r="CK25" i="43"/>
  <c r="CK25" i="41"/>
  <c r="CK25" i="42"/>
  <c r="CK25" i="40"/>
  <c r="CK25" i="39"/>
  <c r="CK25" i="38"/>
  <c r="CK25" i="37"/>
  <c r="CK25" i="36"/>
  <c r="CK25" i="34"/>
  <c r="CK25" i="35"/>
  <c r="CK25" i="32"/>
  <c r="CK25" i="33"/>
  <c r="CK25" i="28"/>
  <c r="CK25" i="31"/>
  <c r="CK25" i="27"/>
  <c r="CK25" i="26"/>
  <c r="CK25" i="23"/>
  <c r="EK25" i="23" s="1"/>
  <c r="CK25" i="30"/>
  <c r="CK25" i="25"/>
  <c r="CK25" i="24"/>
  <c r="CK25" i="21"/>
  <c r="EK25" i="21" s="1"/>
  <c r="CK25" i="20"/>
  <c r="EK25" i="20" s="1"/>
  <c r="CK25" i="19"/>
  <c r="EK25" i="19" s="1"/>
  <c r="CK25" i="17"/>
  <c r="EK25" i="17" s="1"/>
  <c r="CK25" i="22"/>
  <c r="EK25" i="22" s="1"/>
  <c r="CK25" i="18"/>
  <c r="EK25" i="18" s="1"/>
  <c r="CK25" i="60"/>
  <c r="EK25" i="60" s="1"/>
  <c r="AN28" i="22"/>
  <c r="AM5" i="22"/>
  <c r="DZ8" i="36"/>
  <c r="AA8" i="36"/>
  <c r="AM19" i="23"/>
  <c r="O25" i="47"/>
  <c r="DN25" i="47"/>
  <c r="O5" i="47"/>
  <c r="DN5" i="47"/>
  <c r="DI23" i="53"/>
  <c r="J23" i="53"/>
  <c r="AX11" i="60"/>
  <c r="AD11" i="33"/>
  <c r="EC11" i="33"/>
  <c r="EI24" i="26"/>
  <c r="AJ24" i="26"/>
  <c r="AG6" i="28"/>
  <c r="EF6" i="28"/>
  <c r="EJ30" i="17"/>
  <c r="AQ17" i="17"/>
  <c r="AD8" i="33"/>
  <c r="EC8" i="33"/>
  <c r="ED6" i="31"/>
  <c r="AE6" i="31"/>
  <c r="EH6" i="26"/>
  <c r="AI6" i="26"/>
  <c r="ED13" i="32"/>
  <c r="AE13" i="32"/>
  <c r="AN14" i="21"/>
  <c r="AX23" i="60"/>
  <c r="DK24" i="51"/>
  <c r="L24" i="51"/>
  <c r="AQ8" i="17"/>
  <c r="AP10" i="19"/>
  <c r="Q21" i="46"/>
  <c r="DP21" i="46"/>
  <c r="DV19" i="40"/>
  <c r="W19" i="40"/>
  <c r="DW27" i="39"/>
  <c r="X27" i="39"/>
  <c r="EF9" i="28"/>
  <c r="AG9" i="28"/>
  <c r="DG28" i="55"/>
  <c r="H28" i="55"/>
  <c r="AC4" i="32"/>
  <c r="EB4" i="32"/>
  <c r="AJ18" i="24"/>
  <c r="EI18" i="24"/>
  <c r="AN19" i="21"/>
  <c r="X25" i="38"/>
  <c r="DW25" i="38"/>
  <c r="AJ15" i="25"/>
  <c r="EI15" i="25"/>
  <c r="EB20" i="33"/>
  <c r="AC20" i="33"/>
  <c r="EC4" i="30"/>
  <c r="EC29" i="30" s="1"/>
  <c r="AD4" i="30"/>
  <c r="AC29" i="30"/>
  <c r="V28" i="41"/>
  <c r="DU28" i="41"/>
  <c r="K6" i="51"/>
  <c r="DJ6" i="51"/>
  <c r="L19" i="51"/>
  <c r="DK19" i="51"/>
  <c r="AP6" i="19"/>
  <c r="AL4" i="21"/>
  <c r="AK29" i="21"/>
  <c r="BC5" i="60"/>
  <c r="AQ7" i="18"/>
  <c r="AF18" i="28"/>
  <c r="EE18" i="28"/>
  <c r="AO11" i="21"/>
  <c r="CK14" i="59"/>
  <c r="CK14" i="58"/>
  <c r="CK14" i="57"/>
  <c r="CK14" i="56"/>
  <c r="CK14" i="55"/>
  <c r="CK14" i="54"/>
  <c r="CK14" i="52"/>
  <c r="CK14" i="53"/>
  <c r="CK14" i="50"/>
  <c r="CK14" i="51"/>
  <c r="CK14" i="49"/>
  <c r="CK14" i="48"/>
  <c r="CK14" i="46"/>
  <c r="CK14" i="45"/>
  <c r="CK14" i="44"/>
  <c r="CK14" i="47"/>
  <c r="CK14" i="43"/>
  <c r="CK14" i="42"/>
  <c r="CK14" i="41"/>
  <c r="CK14" i="40"/>
  <c r="CK14" i="37"/>
  <c r="CK14" i="39"/>
  <c r="CK14" i="38"/>
  <c r="CK14" i="36"/>
  <c r="CK14" i="34"/>
  <c r="CK14" i="32"/>
  <c r="CK14" i="35"/>
  <c r="CK14" i="33"/>
  <c r="CK14" i="31"/>
  <c r="CK14" i="24"/>
  <c r="CK14" i="30"/>
  <c r="CK14" i="28"/>
  <c r="CK14" i="26"/>
  <c r="CK14" i="27"/>
  <c r="CK14" i="25"/>
  <c r="CK14" i="21"/>
  <c r="EK14" i="21" s="1"/>
  <c r="CK14" i="20"/>
  <c r="EK14" i="20" s="1"/>
  <c r="CK14" i="17"/>
  <c r="EK14" i="17" s="1"/>
  <c r="CK14" i="23"/>
  <c r="EK14" i="23" s="1"/>
  <c r="CK14" i="19"/>
  <c r="EK14" i="19" s="1"/>
  <c r="CK14" i="22"/>
  <c r="EK14" i="22" s="1"/>
  <c r="CK14" i="18"/>
  <c r="EK14" i="18" s="1"/>
  <c r="CK14" i="60"/>
  <c r="EK14" i="60" s="1"/>
  <c r="DG26" i="55"/>
  <c r="H26" i="55"/>
  <c r="AP20" i="19"/>
  <c r="DP19" i="46"/>
  <c r="Q19" i="46"/>
  <c r="EJ29" i="20"/>
  <c r="T21" i="42"/>
  <c r="DS21" i="42"/>
  <c r="DN7" i="46"/>
  <c r="O7" i="46"/>
  <c r="AN6" i="21"/>
  <c r="DM25" i="48"/>
  <c r="N25" i="48"/>
  <c r="AL17" i="24"/>
  <c r="U8" i="42"/>
  <c r="DT8" i="42"/>
  <c r="EF10" i="28"/>
  <c r="AG10" i="28"/>
  <c r="I11" i="54"/>
  <c r="DH11" i="54"/>
  <c r="D9" i="55"/>
  <c r="E9" i="55" s="1"/>
  <c r="F9" i="55" s="1"/>
  <c r="H5" i="54"/>
  <c r="DG5" i="54"/>
  <c r="AW22" i="60"/>
  <c r="AO12" i="21"/>
  <c r="DJ19" i="52"/>
  <c r="K19" i="52"/>
  <c r="AJ18" i="25"/>
  <c r="EI18" i="25"/>
  <c r="O28" i="48"/>
  <c r="DN28" i="48"/>
  <c r="EF23" i="30"/>
  <c r="AG23" i="30"/>
  <c r="DX9" i="38"/>
  <c r="Y9" i="38"/>
  <c r="K14" i="52"/>
  <c r="DJ14" i="52"/>
  <c r="AB21" i="34"/>
  <c r="EA21" i="34"/>
  <c r="U27" i="42"/>
  <c r="DT27" i="42"/>
  <c r="ED18" i="30"/>
  <c r="AE18" i="30"/>
  <c r="DL14" i="49"/>
  <c r="M14" i="49"/>
  <c r="X4" i="37"/>
  <c r="DW4" i="37"/>
  <c r="AN22" i="21"/>
  <c r="AR7" i="17"/>
  <c r="DT25" i="41"/>
  <c r="U25" i="41"/>
  <c r="Y20" i="37"/>
  <c r="DX20" i="37"/>
  <c r="AM21" i="23"/>
  <c r="Z7" i="36"/>
  <c r="DY7" i="36"/>
  <c r="P9" i="46"/>
  <c r="DO9" i="46"/>
  <c r="AO22" i="20"/>
  <c r="DT22" i="41"/>
  <c r="U22" i="41"/>
  <c r="ED15" i="32"/>
  <c r="AE15" i="32"/>
  <c r="Y21" i="37"/>
  <c r="DX21" i="37"/>
  <c r="X17" i="39"/>
  <c r="DW17" i="39"/>
  <c r="DH23" i="54"/>
  <c r="I23" i="54"/>
  <c r="AK28" i="25"/>
  <c r="EJ28" i="25"/>
  <c r="EA7" i="34"/>
  <c r="AB7" i="34"/>
  <c r="DU10" i="40"/>
  <c r="V10" i="40"/>
  <c r="AD10" i="32"/>
  <c r="EC10" i="32"/>
  <c r="P12" i="47"/>
  <c r="DO12" i="47"/>
  <c r="S10" i="43"/>
  <c r="DR10" i="43"/>
  <c r="DU24" i="41"/>
  <c r="V24" i="41"/>
  <c r="AN9" i="21"/>
  <c r="DQ8" i="44"/>
  <c r="R8" i="44"/>
  <c r="CK10" i="59"/>
  <c r="CK10" i="58"/>
  <c r="CK10" i="57"/>
  <c r="CK10" i="56"/>
  <c r="CK10" i="55"/>
  <c r="CK10" i="54"/>
  <c r="CK10" i="52"/>
  <c r="CK10" i="53"/>
  <c r="CK10" i="50"/>
  <c r="CK10" i="51"/>
  <c r="CK10" i="48"/>
  <c r="CK10" i="49"/>
  <c r="CK10" i="46"/>
  <c r="CK10" i="45"/>
  <c r="CK10" i="44"/>
  <c r="CK10" i="47"/>
  <c r="CK10" i="43"/>
  <c r="CK10" i="42"/>
  <c r="CK10" i="41"/>
  <c r="CK10" i="40"/>
  <c r="CK10" i="37"/>
  <c r="CK10" i="36"/>
  <c r="CK10" i="39"/>
  <c r="CK10" i="38"/>
  <c r="CK10" i="33"/>
  <c r="CK10" i="34"/>
  <c r="CK10" i="32"/>
  <c r="CK10" i="35"/>
  <c r="CK10" i="31"/>
  <c r="CK10" i="26"/>
  <c r="CK10" i="25"/>
  <c r="CK10" i="24"/>
  <c r="CK10" i="27"/>
  <c r="CK10" i="30"/>
  <c r="CK10" i="28"/>
  <c r="CK10" i="23"/>
  <c r="CK10" i="22"/>
  <c r="EK10" i="22" s="1"/>
  <c r="CK10" i="21"/>
  <c r="EK10" i="21" s="1"/>
  <c r="CK10" i="19"/>
  <c r="EK10" i="19" s="1"/>
  <c r="CK10" i="20"/>
  <c r="EK10" i="20" s="1"/>
  <c r="CK10" i="18"/>
  <c r="EK10" i="18" s="1"/>
  <c r="CK10" i="17"/>
  <c r="EK10" i="17" s="1"/>
  <c r="CK10" i="60"/>
  <c r="EK10" i="60" s="1"/>
  <c r="DS22" i="42"/>
  <c r="T22" i="42"/>
  <c r="EB27" i="34"/>
  <c r="AC27" i="34"/>
  <c r="DW20" i="38"/>
  <c r="X20" i="38"/>
  <c r="AP20" i="18"/>
  <c r="AH17" i="61"/>
  <c r="AQ23" i="17"/>
  <c r="Q16" i="45"/>
  <c r="DP16" i="45"/>
  <c r="V12" i="41"/>
  <c r="DU12" i="41"/>
  <c r="Q9" i="45"/>
  <c r="DP9" i="45"/>
  <c r="EA19" i="34"/>
  <c r="AB19" i="34"/>
  <c r="AP28" i="20"/>
  <c r="EJ30" i="19"/>
  <c r="DW14" i="38"/>
  <c r="X14" i="38"/>
  <c r="AA23" i="36"/>
  <c r="DZ23" i="36"/>
  <c r="AF21" i="31"/>
  <c r="EE21" i="31"/>
  <c r="AB15" i="35"/>
  <c r="EA15" i="35"/>
  <c r="AM25" i="22"/>
  <c r="AO6" i="18"/>
  <c r="P8" i="46"/>
  <c r="DO8" i="46"/>
  <c r="X8" i="39"/>
  <c r="DW8" i="39"/>
  <c r="M24" i="50"/>
  <c r="DL24" i="50"/>
  <c r="AM15" i="23"/>
  <c r="K28" i="52"/>
  <c r="DJ28" i="52"/>
  <c r="AO7" i="20"/>
  <c r="AQ9" i="19"/>
  <c r="CK9" i="59"/>
  <c r="CK9" i="58"/>
  <c r="CK9" i="57"/>
  <c r="CK9" i="56"/>
  <c r="CK9" i="55"/>
  <c r="CK9" i="54"/>
  <c r="CK9" i="52"/>
  <c r="CK9" i="53"/>
  <c r="CK9" i="51"/>
  <c r="CK9" i="50"/>
  <c r="CK9" i="49"/>
  <c r="CK9" i="48"/>
  <c r="CK9" i="47"/>
  <c r="CK9" i="46"/>
  <c r="CK9" i="45"/>
  <c r="CK9" i="44"/>
  <c r="CK9" i="41"/>
  <c r="CK9" i="40"/>
  <c r="CK9" i="43"/>
  <c r="CK9" i="42"/>
  <c r="CK9" i="39"/>
  <c r="CK9" i="38"/>
  <c r="CK9" i="37"/>
  <c r="CK9" i="36"/>
  <c r="CK9" i="35"/>
  <c r="CK9" i="34"/>
  <c r="CK9" i="33"/>
  <c r="CK9" i="32"/>
  <c r="CK9" i="30"/>
  <c r="CK9" i="28"/>
  <c r="CK9" i="31"/>
  <c r="CK9" i="24"/>
  <c r="CK9" i="27"/>
  <c r="CK9" i="26"/>
  <c r="CK9" i="25"/>
  <c r="CK9" i="20"/>
  <c r="EK9" i="20" s="1"/>
  <c r="CK9" i="19"/>
  <c r="EK9" i="19" s="1"/>
  <c r="CK9" i="18"/>
  <c r="EK9" i="18" s="1"/>
  <c r="CK9" i="23"/>
  <c r="EK9" i="23" s="1"/>
  <c r="CK9" i="21"/>
  <c r="EK9" i="21" s="1"/>
  <c r="CK9" i="17"/>
  <c r="EK9" i="17" s="1"/>
  <c r="CK9" i="22"/>
  <c r="EK9" i="22" s="1"/>
  <c r="CK9" i="60"/>
  <c r="EK9" i="60" s="1"/>
  <c r="AL8" i="24"/>
  <c r="H6" i="54"/>
  <c r="DG6" i="54"/>
  <c r="W16" i="39"/>
  <c r="DV16" i="39"/>
  <c r="P23" i="47"/>
  <c r="DO23" i="47"/>
  <c r="EI22" i="25"/>
  <c r="AJ22" i="25"/>
  <c r="AE19" i="32"/>
  <c r="ED19" i="32"/>
  <c r="C29" i="53"/>
  <c r="AA26" i="36"/>
  <c r="DZ26" i="36"/>
  <c r="W21" i="40"/>
  <c r="DV21" i="40"/>
  <c r="EJ4" i="22"/>
  <c r="EJ29" i="22" s="1"/>
  <c r="AJ29" i="22"/>
  <c r="AK4" i="22"/>
  <c r="AQ27" i="18"/>
  <c r="AX13" i="60"/>
  <c r="AM9" i="23"/>
  <c r="EJ10" i="24"/>
  <c r="AK10" i="24"/>
  <c r="EE27" i="31"/>
  <c r="AF27" i="31"/>
  <c r="AO21" i="21"/>
  <c r="AM16" i="22"/>
  <c r="DW7" i="38"/>
  <c r="X7" i="38"/>
  <c r="EI10" i="25"/>
  <c r="AJ10" i="25"/>
  <c r="AO20" i="20"/>
  <c r="DW28" i="39"/>
  <c r="X28" i="39"/>
  <c r="AI7" i="26"/>
  <c r="EH7" i="26"/>
  <c r="V23" i="41"/>
  <c r="DU23" i="41"/>
  <c r="DS15" i="42"/>
  <c r="T15" i="42"/>
  <c r="AH12" i="28"/>
  <c r="EG12" i="28"/>
  <c r="ED27" i="32"/>
  <c r="AE27" i="32"/>
  <c r="CL19" i="59"/>
  <c r="CL19" i="58"/>
  <c r="CL19" i="57"/>
  <c r="CL19" i="56"/>
  <c r="CL19" i="55"/>
  <c r="CL19" i="53"/>
  <c r="CL19" i="54"/>
  <c r="CL19" i="52"/>
  <c r="CL19" i="51"/>
  <c r="CL19" i="50"/>
  <c r="CL19" i="49"/>
  <c r="CL19" i="48"/>
  <c r="CL19" i="47"/>
  <c r="CL19" i="46"/>
  <c r="CL19" i="45"/>
  <c r="CL19" i="44"/>
  <c r="CL19" i="41"/>
  <c r="CL19" i="42"/>
  <c r="CL19" i="40"/>
  <c r="CL19" i="43"/>
  <c r="CL19" i="39"/>
  <c r="CL19" i="38"/>
  <c r="CL19" i="36"/>
  <c r="CL19" i="37"/>
  <c r="CL19" i="35"/>
  <c r="CL19" i="34"/>
  <c r="CL19" i="33"/>
  <c r="CL19" i="32"/>
  <c r="CL19" i="27"/>
  <c r="CL19" i="25"/>
  <c r="CL19" i="26"/>
  <c r="CL19" i="24"/>
  <c r="CL19" i="23"/>
  <c r="EL19" i="23" s="1"/>
  <c r="CL19" i="31"/>
  <c r="CL19" i="30"/>
  <c r="CL19" i="28"/>
  <c r="CL19" i="20"/>
  <c r="EL19" i="20" s="1"/>
  <c r="CL19" i="19"/>
  <c r="EL19" i="19" s="1"/>
  <c r="CL19" i="21"/>
  <c r="EL19" i="21" s="1"/>
  <c r="CL19" i="18"/>
  <c r="EL19" i="18" s="1"/>
  <c r="CL19" i="17"/>
  <c r="EL19" i="17" s="1"/>
  <c r="CL19" i="22"/>
  <c r="EL19" i="22" s="1"/>
  <c r="CL19" i="60"/>
  <c r="EL19" i="60" s="1"/>
  <c r="EF21" i="28"/>
  <c r="AG21" i="28"/>
  <c r="EH23" i="27"/>
  <c r="AI23" i="27"/>
  <c r="EH25" i="26"/>
  <c r="AI25" i="26"/>
  <c r="EA27" i="35"/>
  <c r="AB27" i="35"/>
  <c r="DV28" i="40"/>
  <c r="W28" i="40"/>
  <c r="AP19" i="18"/>
  <c r="AP9" i="18"/>
  <c r="X15" i="38"/>
  <c r="DW15" i="38"/>
  <c r="DV12" i="40"/>
  <c r="W12" i="40"/>
  <c r="AW10" i="60"/>
  <c r="DS13" i="43"/>
  <c r="T13" i="43"/>
  <c r="EG16" i="27"/>
  <c r="AH16" i="27"/>
  <c r="AM22" i="22"/>
  <c r="D8" i="55"/>
  <c r="E8" i="55" s="1"/>
  <c r="F8" i="55" s="1"/>
  <c r="B27" i="57"/>
  <c r="C27" i="56"/>
  <c r="D27" i="56" s="1"/>
  <c r="E27" i="56" s="1"/>
  <c r="B15" i="57"/>
  <c r="C15" i="56"/>
  <c r="D15" i="56" s="1"/>
  <c r="E15" i="56" s="1"/>
  <c r="F15" i="56" s="1"/>
  <c r="AN19" i="22"/>
  <c r="B7" i="55"/>
  <c r="C7" i="54"/>
  <c r="D7" i="54" s="1"/>
  <c r="E7" i="54" s="1"/>
  <c r="B16" i="56"/>
  <c r="C16" i="55"/>
  <c r="D16" i="55" s="1"/>
  <c r="E16" i="55" s="1"/>
  <c r="F16" i="55" s="1"/>
  <c r="B11" i="57"/>
  <c r="C11" i="56"/>
  <c r="D11" i="56" s="1"/>
  <c r="E11" i="56" s="1"/>
  <c r="F11" i="56" s="1"/>
  <c r="B24" i="57"/>
  <c r="C24" i="56"/>
  <c r="D24" i="56" s="1"/>
  <c r="E24" i="56" s="1"/>
  <c r="F24" i="56" s="1"/>
  <c r="B19" i="57"/>
  <c r="C19" i="56"/>
  <c r="D19" i="56" s="1"/>
  <c r="E19" i="56" s="1"/>
  <c r="F19" i="56" s="1"/>
  <c r="B10" i="56"/>
  <c r="C10" i="55"/>
  <c r="D10" i="55" s="1"/>
  <c r="E10" i="55" s="1"/>
  <c r="F10" i="55" s="1"/>
  <c r="B8" i="57"/>
  <c r="C8" i="56"/>
  <c r="D8" i="56" s="1"/>
  <c r="E8" i="56" s="1"/>
  <c r="F8" i="56" s="1"/>
  <c r="AD28" i="33"/>
  <c r="EC28" i="33"/>
  <c r="CK11" i="59"/>
  <c r="CK11" i="58"/>
  <c r="CK11" i="57"/>
  <c r="CK11" i="56"/>
  <c r="CK11" i="54"/>
  <c r="CK11" i="55"/>
  <c r="CK11" i="52"/>
  <c r="CK11" i="53"/>
  <c r="CK11" i="50"/>
  <c r="CK11" i="51"/>
  <c r="CK11" i="49"/>
  <c r="CK11" i="48"/>
  <c r="CK11" i="47"/>
  <c r="CK11" i="46"/>
  <c r="CK11" i="45"/>
  <c r="CK11" i="44"/>
  <c r="CK11" i="41"/>
  <c r="CK11" i="40"/>
  <c r="CK11" i="43"/>
  <c r="CK11" i="42"/>
  <c r="CK11" i="39"/>
  <c r="CK11" i="38"/>
  <c r="CK11" i="37"/>
  <c r="CK11" i="36"/>
  <c r="CK11" i="34"/>
  <c r="CK11" i="32"/>
  <c r="CK11" i="35"/>
  <c r="CK11" i="33"/>
  <c r="CK11" i="28"/>
  <c r="CK11" i="30"/>
  <c r="CK11" i="26"/>
  <c r="CK11" i="24"/>
  <c r="CK11" i="31"/>
  <c r="CK11" i="27"/>
  <c r="CK11" i="25"/>
  <c r="CK11" i="19"/>
  <c r="EK11" i="19" s="1"/>
  <c r="CK11" i="20"/>
  <c r="EK11" i="20" s="1"/>
  <c r="CK11" i="23"/>
  <c r="EK11" i="23" s="1"/>
  <c r="CK11" i="18"/>
  <c r="EK11" i="18" s="1"/>
  <c r="CK11" i="22"/>
  <c r="EK11" i="22" s="1"/>
  <c r="CK11" i="21"/>
  <c r="EK11" i="21" s="1"/>
  <c r="CK11" i="17"/>
  <c r="EK11" i="17" s="1"/>
  <c r="CK11" i="60"/>
  <c r="EK11" i="60" s="1"/>
  <c r="AN27" i="22"/>
  <c r="AN11" i="22"/>
  <c r="AM9" i="22"/>
  <c r="AQ19" i="17"/>
  <c r="AN13" i="22"/>
  <c r="AQ26" i="19"/>
  <c r="P4" i="45"/>
  <c r="DO4" i="45"/>
  <c r="AJ20" i="25"/>
  <c r="EI20" i="25"/>
  <c r="EI21" i="25"/>
  <c r="AJ21" i="25"/>
  <c r="AA21" i="36"/>
  <c r="DZ21" i="36"/>
  <c r="CK26" i="59"/>
  <c r="CK26" i="58"/>
  <c r="CK26" i="57"/>
  <c r="CK26" i="56"/>
  <c r="CK26" i="55"/>
  <c r="CK26" i="53"/>
  <c r="CK26" i="54"/>
  <c r="CK26" i="52"/>
  <c r="CK26" i="51"/>
  <c r="CK26" i="49"/>
  <c r="CK26" i="50"/>
  <c r="CK26" i="47"/>
  <c r="CK26" i="48"/>
  <c r="CK26" i="44"/>
  <c r="CK26" i="43"/>
  <c r="CK26" i="46"/>
  <c r="CK26" i="45"/>
  <c r="CK26" i="42"/>
  <c r="CK26" i="40"/>
  <c r="CK26" i="41"/>
  <c r="CK26" i="37"/>
  <c r="CK26" i="36"/>
  <c r="CK26" i="39"/>
  <c r="CK26" i="38"/>
  <c r="CK26" i="35"/>
  <c r="CK26" i="33"/>
  <c r="CK26" i="34"/>
  <c r="CK26" i="32"/>
  <c r="CK26" i="31"/>
  <c r="CK26" i="27"/>
  <c r="CK26" i="30"/>
  <c r="CK26" i="25"/>
  <c r="CK26" i="24"/>
  <c r="CK26" i="23"/>
  <c r="CK26" i="28"/>
  <c r="CK26" i="26"/>
  <c r="CK26" i="21"/>
  <c r="EK26" i="21" s="1"/>
  <c r="CK26" i="20"/>
  <c r="EK26" i="20" s="1"/>
  <c r="CK26" i="22"/>
  <c r="EK26" i="22" s="1"/>
  <c r="CK26" i="18"/>
  <c r="EK26" i="18" s="1"/>
  <c r="CK26" i="19"/>
  <c r="EK26" i="19" s="1"/>
  <c r="CK26" i="17"/>
  <c r="EK26" i="17" s="1"/>
  <c r="CK26" i="60"/>
  <c r="EK26" i="60" s="1"/>
  <c r="M16" i="49"/>
  <c r="DL16" i="49"/>
  <c r="AN24" i="22"/>
  <c r="DU26" i="40"/>
  <c r="V26" i="40"/>
  <c r="AQ25" i="18"/>
  <c r="ED12" i="32"/>
  <c r="AE12" i="32"/>
  <c r="AK20" i="24"/>
  <c r="EJ20" i="24"/>
  <c r="AH26" i="28"/>
  <c r="EG26" i="28"/>
  <c r="AH5" i="61"/>
  <c r="AL18" i="23"/>
  <c r="AG13" i="28"/>
  <c r="EF13" i="28"/>
  <c r="V6" i="40"/>
  <c r="DU6" i="40"/>
  <c r="X12" i="39"/>
  <c r="DW12" i="39"/>
  <c r="AP15" i="18"/>
  <c r="AX28" i="60"/>
  <c r="H29" i="51"/>
  <c r="DH4" i="51"/>
  <c r="I4" i="51"/>
  <c r="DH13" i="54"/>
  <c r="I13" i="54"/>
  <c r="Y25" i="37"/>
  <c r="DX25" i="37"/>
  <c r="DG22" i="54"/>
  <c r="H22" i="54"/>
  <c r="AO5" i="20"/>
  <c r="M11" i="50"/>
  <c r="DL11" i="50"/>
  <c r="DQ27" i="45"/>
  <c r="R27" i="45"/>
  <c r="DJ24" i="52"/>
  <c r="K24" i="52"/>
  <c r="X11" i="39"/>
  <c r="DW11" i="39"/>
  <c r="EA20" i="35"/>
  <c r="AB20" i="35"/>
  <c r="EH7" i="27"/>
  <c r="AI7" i="27"/>
  <c r="DI24" i="53"/>
  <c r="J24" i="53"/>
  <c r="DZ6" i="35"/>
  <c r="AA6" i="35"/>
  <c r="AH8" i="61"/>
  <c r="EI5" i="25"/>
  <c r="AJ5" i="25"/>
  <c r="AH25" i="61"/>
  <c r="AX27" i="60"/>
  <c r="AH13" i="61"/>
  <c r="O9" i="48"/>
  <c r="DN9" i="48"/>
  <c r="DG9" i="54"/>
  <c r="H9" i="54"/>
  <c r="DI9" i="51"/>
  <c r="J9" i="51"/>
  <c r="H11" i="55"/>
  <c r="DG11" i="55"/>
  <c r="EG18" i="27"/>
  <c r="AH18" i="27"/>
  <c r="T14" i="43"/>
  <c r="DS14" i="43"/>
  <c r="AM12" i="23"/>
  <c r="R14" i="45"/>
  <c r="DQ14" i="45"/>
  <c r="AC9" i="34"/>
  <c r="EB9" i="34"/>
  <c r="DJ11" i="52"/>
  <c r="K11" i="52"/>
  <c r="DR23" i="44"/>
  <c r="S23" i="44"/>
  <c r="J17" i="53"/>
  <c r="DI17" i="53"/>
  <c r="DQ9" i="44"/>
  <c r="R9" i="44"/>
  <c r="AX21" i="60"/>
  <c r="EJ5" i="24"/>
  <c r="AK5" i="24"/>
  <c r="K17" i="52"/>
  <c r="DJ17" i="52"/>
  <c r="V17" i="41"/>
  <c r="DU17" i="41"/>
  <c r="S19" i="44"/>
  <c r="DR19" i="44"/>
  <c r="AP17" i="18"/>
  <c r="AM10" i="22"/>
  <c r="AI5" i="26"/>
  <c r="EH5" i="26"/>
  <c r="DI27" i="53"/>
  <c r="J27" i="53"/>
  <c r="AX15" i="60"/>
  <c r="AQ20" i="17"/>
  <c r="EE28" i="30"/>
  <c r="AF28" i="30"/>
  <c r="DJ18" i="51"/>
  <c r="K18" i="51"/>
  <c r="AO15" i="20"/>
  <c r="DX13" i="37"/>
  <c r="Y13" i="37"/>
  <c r="DQ25" i="44"/>
  <c r="R25" i="44"/>
  <c r="DP11" i="45"/>
  <c r="Q11" i="45"/>
  <c r="EH27" i="27"/>
  <c r="AI27" i="27"/>
  <c r="DQ24" i="45"/>
  <c r="R24" i="45"/>
  <c r="AA20" i="36"/>
  <c r="DZ20" i="36"/>
  <c r="CK22" i="59"/>
  <c r="CK22" i="58"/>
  <c r="CK22" i="57"/>
  <c r="CK22" i="56"/>
  <c r="CK22" i="55"/>
  <c r="CK22" i="54"/>
  <c r="CK22" i="53"/>
  <c r="CK22" i="52"/>
  <c r="CK22" i="51"/>
  <c r="CK22" i="50"/>
  <c r="CK22" i="49"/>
  <c r="CK22" i="48"/>
  <c r="CK22" i="46"/>
  <c r="CK22" i="44"/>
  <c r="CK22" i="47"/>
  <c r="CK22" i="45"/>
  <c r="CK22" i="42"/>
  <c r="CK22" i="40"/>
  <c r="CK22" i="43"/>
  <c r="CK22" i="41"/>
  <c r="CK22" i="39"/>
  <c r="CK22" i="36"/>
  <c r="CK22" i="38"/>
  <c r="CK22" i="37"/>
  <c r="CK22" i="34"/>
  <c r="CK22" i="33"/>
  <c r="CK22" i="35"/>
  <c r="CK22" i="31"/>
  <c r="CK22" i="26"/>
  <c r="CK22" i="24"/>
  <c r="CK22" i="32"/>
  <c r="CK22" i="30"/>
  <c r="CK22" i="28"/>
  <c r="CK22" i="27"/>
  <c r="CK22" i="25"/>
  <c r="CK22" i="23"/>
  <c r="CK22" i="22"/>
  <c r="EK22" i="22" s="1"/>
  <c r="CK22" i="17"/>
  <c r="EK22" i="17" s="1"/>
  <c r="CK22" i="21"/>
  <c r="EK22" i="21" s="1"/>
  <c r="CK22" i="20"/>
  <c r="EK22" i="20" s="1"/>
  <c r="CK22" i="19"/>
  <c r="EK22" i="19" s="1"/>
  <c r="CK22" i="18"/>
  <c r="EK22" i="18" s="1"/>
  <c r="CK22" i="60"/>
  <c r="EK22" i="60" s="1"/>
  <c r="AP21" i="18"/>
  <c r="AL11" i="24"/>
  <c r="EK11" i="24"/>
  <c r="DP27" i="46"/>
  <c r="Q27" i="46"/>
  <c r="DK13" i="51"/>
  <c r="L13" i="51"/>
  <c r="AH16" i="61"/>
  <c r="AG14" i="28"/>
  <c r="EF14" i="28"/>
  <c r="I20" i="53"/>
  <c r="DH20" i="53"/>
  <c r="AH14" i="61"/>
  <c r="H15" i="55"/>
  <c r="DG15" i="55"/>
  <c r="J11" i="53"/>
  <c r="DI11" i="53"/>
  <c r="DP11" i="46"/>
  <c r="Q11" i="46"/>
  <c r="AA13" i="36"/>
  <c r="DZ13" i="36"/>
  <c r="AN25" i="21"/>
  <c r="DJ22" i="51"/>
  <c r="K22" i="51"/>
  <c r="Z16" i="35"/>
  <c r="DY16" i="35"/>
  <c r="S13" i="44"/>
  <c r="DR13" i="44"/>
  <c r="L21" i="50"/>
  <c r="DK21" i="50"/>
  <c r="DX24" i="38"/>
  <c r="Y24" i="38"/>
  <c r="N22" i="48"/>
  <c r="DM22" i="48"/>
  <c r="AO8" i="21"/>
  <c r="AL26" i="23"/>
  <c r="EK26" i="23"/>
  <c r="AE22" i="31"/>
  <c r="ED22" i="31"/>
  <c r="AX19" i="60"/>
  <c r="AQ14" i="18"/>
  <c r="AB11" i="35"/>
  <c r="EA11" i="35"/>
  <c r="O11" i="48"/>
  <c r="DN11" i="48"/>
  <c r="CK18" i="59"/>
  <c r="CK18" i="58"/>
  <c r="CK18" i="57"/>
  <c r="CK18" i="56"/>
  <c r="CK18" i="55"/>
  <c r="CK18" i="53"/>
  <c r="CK18" i="54"/>
  <c r="CK18" i="52"/>
  <c r="CK18" i="51"/>
  <c r="CK18" i="50"/>
  <c r="CK18" i="48"/>
  <c r="CK18" i="49"/>
  <c r="CK18" i="46"/>
  <c r="CK18" i="45"/>
  <c r="CK18" i="44"/>
  <c r="CK18" i="47"/>
  <c r="CK18" i="43"/>
  <c r="CK18" i="42"/>
  <c r="CK18" i="41"/>
  <c r="CK18" i="40"/>
  <c r="CK18" i="38"/>
  <c r="CK18" i="36"/>
  <c r="CK18" i="37"/>
  <c r="CK18" i="39"/>
  <c r="CK18" i="33"/>
  <c r="CK18" i="32"/>
  <c r="CK18" i="35"/>
  <c r="CK18" i="34"/>
  <c r="CK18" i="31"/>
  <c r="CK18" i="30"/>
  <c r="CK18" i="26"/>
  <c r="CK18" i="28"/>
  <c r="CK18" i="27"/>
  <c r="CK18" i="25"/>
  <c r="CK18" i="24"/>
  <c r="CK18" i="23"/>
  <c r="EK18" i="23" s="1"/>
  <c r="CK18" i="21"/>
  <c r="EK18" i="21" s="1"/>
  <c r="CK18" i="22"/>
  <c r="EK18" i="22" s="1"/>
  <c r="CK18" i="19"/>
  <c r="EK18" i="19" s="1"/>
  <c r="CK18" i="20"/>
  <c r="EK18" i="20" s="1"/>
  <c r="CK18" i="18"/>
  <c r="EK18" i="18" s="1"/>
  <c r="CK18" i="17"/>
  <c r="EK18" i="17" s="1"/>
  <c r="CK18" i="60"/>
  <c r="EK18" i="60" s="1"/>
  <c r="DV22" i="39"/>
  <c r="W22" i="39"/>
  <c r="CK12" i="59"/>
  <c r="CK12" i="58"/>
  <c r="CK12" i="57"/>
  <c r="CK12" i="56"/>
  <c r="CK12" i="55"/>
  <c r="CK12" i="54"/>
  <c r="CK12" i="52"/>
  <c r="CK12" i="53"/>
  <c r="CK12" i="51"/>
  <c r="CK12" i="50"/>
  <c r="CK12" i="48"/>
  <c r="CK12" i="49"/>
  <c r="CK12" i="45"/>
  <c r="CK12" i="44"/>
  <c r="CK12" i="47"/>
  <c r="CK12" i="46"/>
  <c r="CK12" i="43"/>
  <c r="CK12" i="42"/>
  <c r="CK12" i="41"/>
  <c r="CK12" i="40"/>
  <c r="CK12" i="39"/>
  <c r="CK12" i="38"/>
  <c r="CK12" i="37"/>
  <c r="CK12" i="36"/>
  <c r="CK12" i="35"/>
  <c r="CK12" i="33"/>
  <c r="CK12" i="34"/>
  <c r="CK12" i="32"/>
  <c r="CK12" i="28"/>
  <c r="CK12" i="31"/>
  <c r="CK12" i="30"/>
  <c r="CK12" i="26"/>
  <c r="CK12" i="25"/>
  <c r="CK12" i="24"/>
  <c r="CK12" i="27"/>
  <c r="CK12" i="20"/>
  <c r="EK12" i="20" s="1"/>
  <c r="CK12" i="23"/>
  <c r="EK12" i="23" s="1"/>
  <c r="CK12" i="18"/>
  <c r="EK12" i="18" s="1"/>
  <c r="CK12" i="17"/>
  <c r="EK12" i="17" s="1"/>
  <c r="CK12" i="22"/>
  <c r="EK12" i="22" s="1"/>
  <c r="CK12" i="19"/>
  <c r="EK12" i="19" s="1"/>
  <c r="CK12" i="21"/>
  <c r="EK12" i="21" s="1"/>
  <c r="CK12" i="60"/>
  <c r="EK12" i="60" s="1"/>
  <c r="EJ30" i="23"/>
  <c r="DZ16" i="34"/>
  <c r="DZ30" i="34" s="1"/>
  <c r="AA16" i="34"/>
  <c r="AN20" i="22"/>
  <c r="AH28" i="61"/>
  <c r="S22" i="43"/>
  <c r="DR22" i="43"/>
  <c r="AO28" i="21"/>
  <c r="DQ22" i="44"/>
  <c r="R22" i="44"/>
  <c r="AP16" i="19"/>
  <c r="BA4" i="60"/>
  <c r="CK17" i="59"/>
  <c r="CK17" i="58"/>
  <c r="CK17" i="57"/>
  <c r="CK17" i="56"/>
  <c r="CK17" i="55"/>
  <c r="CK17" i="53"/>
  <c r="CK17" i="54"/>
  <c r="CK17" i="52"/>
  <c r="CK17" i="51"/>
  <c r="CK17" i="50"/>
  <c r="CK17" i="49"/>
  <c r="CK17" i="48"/>
  <c r="CK17" i="47"/>
  <c r="CK17" i="45"/>
  <c r="CK17" i="46"/>
  <c r="CK17" i="44"/>
  <c r="CK17" i="42"/>
  <c r="CK17" i="41"/>
  <c r="CK17" i="40"/>
  <c r="CK17" i="43"/>
  <c r="CK17" i="39"/>
  <c r="CK17" i="38"/>
  <c r="CK17" i="37"/>
  <c r="CK17" i="36"/>
  <c r="CK17" i="35"/>
  <c r="CK17" i="34"/>
  <c r="CK17" i="33"/>
  <c r="CK17" i="25"/>
  <c r="CK17" i="31"/>
  <c r="CK17" i="30"/>
  <c r="CK17" i="28"/>
  <c r="CK17" i="26"/>
  <c r="CK17" i="32"/>
  <c r="CK17" i="27"/>
  <c r="CK17" i="24"/>
  <c r="EK17" i="24" s="1"/>
  <c r="CK17" i="20"/>
  <c r="EK17" i="20" s="1"/>
  <c r="CK17" i="19"/>
  <c r="EK17" i="19" s="1"/>
  <c r="CK17" i="18"/>
  <c r="EK17" i="18" s="1"/>
  <c r="CK17" i="23"/>
  <c r="EK17" i="23" s="1"/>
  <c r="CK17" i="21"/>
  <c r="EK17" i="21" s="1"/>
  <c r="CK17" i="17"/>
  <c r="EK17" i="17" s="1"/>
  <c r="CK17" i="22"/>
  <c r="EK17" i="22" s="1"/>
  <c r="CK17" i="60"/>
  <c r="EK17" i="60" s="1"/>
  <c r="DS21" i="43"/>
  <c r="T21" i="43"/>
  <c r="EI27" i="26"/>
  <c r="AJ27" i="26"/>
  <c r="L14" i="50"/>
  <c r="DK14" i="50"/>
  <c r="AM8" i="23"/>
  <c r="AK26" i="24"/>
  <c r="EJ26" i="24"/>
  <c r="AQ10" i="17"/>
  <c r="DJ15" i="52"/>
  <c r="K15" i="52"/>
  <c r="DS19" i="43"/>
  <c r="T19" i="43"/>
  <c r="AO25" i="20"/>
  <c r="ED20" i="32"/>
  <c r="AE20" i="32"/>
  <c r="CK20" i="59"/>
  <c r="CK20" i="58"/>
  <c r="CK20" i="57"/>
  <c r="CK20" i="56"/>
  <c r="CK20" i="55"/>
  <c r="CK20" i="53"/>
  <c r="CK20" i="54"/>
  <c r="CK20" i="52"/>
  <c r="CK20" i="51"/>
  <c r="CK20" i="50"/>
  <c r="CK20" i="49"/>
  <c r="CK20" i="48"/>
  <c r="CK20" i="47"/>
  <c r="CK20" i="46"/>
  <c r="CK20" i="44"/>
  <c r="CK20" i="45"/>
  <c r="CK20" i="42"/>
  <c r="CK20" i="40"/>
  <c r="CK20" i="43"/>
  <c r="CK20" i="41"/>
  <c r="CK20" i="39"/>
  <c r="CK20" i="36"/>
  <c r="CK20" i="38"/>
  <c r="CK20" i="37"/>
  <c r="CK20" i="34"/>
  <c r="CK20" i="32"/>
  <c r="CK20" i="35"/>
  <c r="CK20" i="33"/>
  <c r="CK20" i="28"/>
  <c r="CK20" i="26"/>
  <c r="CK20" i="24"/>
  <c r="CK20" i="23"/>
  <c r="EK20" i="23" s="1"/>
  <c r="CK20" i="31"/>
  <c r="CK20" i="30"/>
  <c r="CK20" i="27"/>
  <c r="CK20" i="25"/>
  <c r="CK20" i="20"/>
  <c r="EK20" i="20" s="1"/>
  <c r="CK20" i="21"/>
  <c r="EK20" i="21" s="1"/>
  <c r="CK20" i="18"/>
  <c r="EK20" i="18" s="1"/>
  <c r="CK20" i="17"/>
  <c r="EK20" i="17" s="1"/>
  <c r="CK20" i="22"/>
  <c r="EK20" i="22" s="1"/>
  <c r="CK20" i="19"/>
  <c r="EK20" i="19" s="1"/>
  <c r="CK20" i="60"/>
  <c r="EK20" i="60" s="1"/>
  <c r="W14" i="40"/>
  <c r="DV14" i="40"/>
  <c r="AQ15" i="17"/>
  <c r="CK4" i="59"/>
  <c r="CK4" i="58"/>
  <c r="CK4" i="57"/>
  <c r="CK4" i="56"/>
  <c r="CK4" i="55"/>
  <c r="CK4" i="54"/>
  <c r="CK4" i="52"/>
  <c r="CK4" i="53"/>
  <c r="CK4" i="51"/>
  <c r="CK4" i="50"/>
  <c r="CK4" i="49"/>
  <c r="CK4" i="48"/>
  <c r="CK4" i="47"/>
  <c r="CK4" i="46"/>
  <c r="CK4" i="45"/>
  <c r="CK4" i="44"/>
  <c r="CK4" i="40"/>
  <c r="CK4" i="42"/>
  <c r="CK4" i="43"/>
  <c r="CK4" i="41"/>
  <c r="CK4" i="39"/>
  <c r="CK4" i="38"/>
  <c r="CK4" i="37"/>
  <c r="CK4" i="35"/>
  <c r="CK4" i="33"/>
  <c r="CK4" i="36"/>
  <c r="CK4" i="34"/>
  <c r="CK4" i="28"/>
  <c r="CK4" i="27"/>
  <c r="CK4" i="32"/>
  <c r="CK4" i="30"/>
  <c r="CK4" i="25"/>
  <c r="CK4" i="24"/>
  <c r="CK4" i="31"/>
  <c r="CK4" i="26"/>
  <c r="CK4" i="20"/>
  <c r="EK4" i="20" s="1"/>
  <c r="CK4" i="19"/>
  <c r="EK4" i="19" s="1"/>
  <c r="CK4" i="18"/>
  <c r="EK4" i="18" s="1"/>
  <c r="CK4" i="17"/>
  <c r="EK4" i="17" s="1"/>
  <c r="CK4" i="22"/>
  <c r="CK4" i="23"/>
  <c r="CK4" i="21"/>
  <c r="EK4" i="21" s="1"/>
  <c r="CK4" i="60"/>
  <c r="EK4" i="60" s="1"/>
  <c r="AJ8" i="26"/>
  <c r="EI8" i="26"/>
  <c r="DI30" i="51"/>
  <c r="AO16" i="18"/>
  <c r="L22" i="50"/>
  <c r="DK22" i="50"/>
  <c r="DH28" i="54"/>
  <c r="I28" i="54"/>
  <c r="DI8" i="53"/>
  <c r="J8" i="53"/>
  <c r="EK9" i="24"/>
  <c r="AL9" i="24"/>
  <c r="AN15" i="22"/>
  <c r="EB11" i="34"/>
  <c r="AC11" i="34"/>
  <c r="AL25" i="23"/>
  <c r="J9" i="53"/>
  <c r="DI9" i="53"/>
  <c r="AQ12" i="18"/>
  <c r="AI28" i="27"/>
  <c r="EH28" i="27"/>
  <c r="DR9" i="43"/>
  <c r="S9" i="43"/>
  <c r="AQ24" i="18"/>
  <c r="DV13" i="40"/>
  <c r="W13" i="40"/>
  <c r="AO5" i="18"/>
  <c r="U21" i="41"/>
  <c r="DT21" i="41"/>
  <c r="P20" i="47"/>
  <c r="DO20" i="47"/>
  <c r="DM27" i="49"/>
  <c r="N27" i="49"/>
  <c r="AL27" i="24"/>
  <c r="AR27" i="17"/>
  <c r="DH15" i="53"/>
  <c r="I15" i="53"/>
  <c r="H14" i="55"/>
  <c r="DG14" i="55"/>
  <c r="R16" i="43"/>
  <c r="DQ16" i="43"/>
  <c r="DM12" i="49"/>
  <c r="N12" i="49"/>
  <c r="AM18" i="22"/>
  <c r="EJ23" i="25"/>
  <c r="AK23" i="25"/>
  <c r="Y27" i="38"/>
  <c r="DX27" i="38"/>
  <c r="AO5" i="19"/>
  <c r="AN7" i="21"/>
  <c r="AP5" i="17"/>
  <c r="DX22" i="37"/>
  <c r="Y22" i="37"/>
  <c r="DW13" i="38"/>
  <c r="X13" i="38"/>
  <c r="DL21" i="49"/>
  <c r="M21" i="49"/>
  <c r="DH14" i="53"/>
  <c r="I14" i="53"/>
  <c r="AJ14" i="26"/>
  <c r="EI14" i="26"/>
  <c r="J6" i="52"/>
  <c r="DI6" i="52"/>
  <c r="AN18" i="20"/>
  <c r="AJ13" i="26"/>
  <c r="EI13" i="26"/>
  <c r="J29" i="49"/>
  <c r="K4" i="49"/>
  <c r="DJ4" i="49"/>
  <c r="AN21" i="22"/>
  <c r="AP13" i="18"/>
  <c r="L21" i="51"/>
  <c r="DK21" i="51"/>
  <c r="S14" i="44"/>
  <c r="DR14" i="44"/>
  <c r="I16" i="53"/>
  <c r="DH16" i="53"/>
  <c r="I22" i="53"/>
  <c r="DH22" i="53"/>
  <c r="B5" i="56"/>
  <c r="C5" i="55"/>
  <c r="D5" i="55" s="1"/>
  <c r="E5" i="55" s="1"/>
  <c r="B25" i="56"/>
  <c r="C25" i="55"/>
  <c r="D25" i="55" s="1"/>
  <c r="E25" i="55" s="1"/>
  <c r="AN26" i="22"/>
  <c r="AB14" i="34"/>
  <c r="EA14" i="34"/>
  <c r="DY8" i="37"/>
  <c r="Z8" i="37"/>
  <c r="DV9" i="40"/>
  <c r="W9" i="40"/>
  <c r="Z11" i="37"/>
  <c r="DY11" i="37"/>
  <c r="AP21" i="19"/>
  <c r="AB8" i="35"/>
  <c r="EA8" i="35"/>
  <c r="N28" i="49"/>
  <c r="DM28" i="49"/>
  <c r="AA9" i="36"/>
  <c r="DZ9" i="36"/>
  <c r="EH13" i="27"/>
  <c r="AI13" i="27"/>
  <c r="CK13" i="59"/>
  <c r="CK13" i="58"/>
  <c r="CK13" i="57"/>
  <c r="CK13" i="56"/>
  <c r="CK13" i="55"/>
  <c r="CK13" i="54"/>
  <c r="CK13" i="53"/>
  <c r="CK13" i="52"/>
  <c r="CK13" i="50"/>
  <c r="CK13" i="51"/>
  <c r="CK13" i="48"/>
  <c r="CK13" i="49"/>
  <c r="CK13" i="47"/>
  <c r="CK13" i="46"/>
  <c r="CK13" i="45"/>
  <c r="CK13" i="44"/>
  <c r="CK13" i="43"/>
  <c r="CK13" i="42"/>
  <c r="CK13" i="41"/>
  <c r="CK13" i="40"/>
  <c r="CK13" i="39"/>
  <c r="CK13" i="38"/>
  <c r="CK13" i="37"/>
  <c r="CK13" i="36"/>
  <c r="CK13" i="34"/>
  <c r="CK13" i="35"/>
  <c r="CK13" i="33"/>
  <c r="CK13" i="31"/>
  <c r="CK13" i="27"/>
  <c r="CK13" i="26"/>
  <c r="CK13" i="25"/>
  <c r="CK13" i="24"/>
  <c r="CK13" i="32"/>
  <c r="CK13" i="30"/>
  <c r="CK13" i="28"/>
  <c r="CK13" i="22"/>
  <c r="EK13" i="22" s="1"/>
  <c r="CK13" i="19"/>
  <c r="EK13" i="19" s="1"/>
  <c r="CK13" i="18"/>
  <c r="EK13" i="18" s="1"/>
  <c r="CK13" i="21"/>
  <c r="EK13" i="21" s="1"/>
  <c r="CK13" i="20"/>
  <c r="EK13" i="20" s="1"/>
  <c r="CK13" i="23"/>
  <c r="EK13" i="23" s="1"/>
  <c r="CK13" i="17"/>
  <c r="EK13" i="17" s="1"/>
  <c r="CK13" i="60"/>
  <c r="EK13" i="60" s="1"/>
  <c r="AG26" i="30"/>
  <c r="EF26" i="30"/>
  <c r="AL28" i="24"/>
  <c r="AB10" i="34"/>
  <c r="EA10" i="34"/>
  <c r="AM4" i="20"/>
  <c r="AL29" i="20"/>
  <c r="EI7" i="25"/>
  <c r="AJ7" i="25"/>
  <c r="AD29" i="28"/>
  <c r="ED4" i="28"/>
  <c r="ED29" i="28" s="1"/>
  <c r="AE4" i="28"/>
  <c r="CK23" i="59"/>
  <c r="CK23" i="58"/>
  <c r="CK23" i="57"/>
  <c r="CK23" i="56"/>
  <c r="CK23" i="55"/>
  <c r="CK23" i="54"/>
  <c r="CK23" i="53"/>
  <c r="CK23" i="52"/>
  <c r="CK23" i="51"/>
  <c r="CK23" i="49"/>
  <c r="CK23" i="50"/>
  <c r="CK23" i="47"/>
  <c r="CK23" i="48"/>
  <c r="CK23" i="44"/>
  <c r="CK23" i="45"/>
  <c r="CK23" i="46"/>
  <c r="CK23" i="42"/>
  <c r="CK23" i="43"/>
  <c r="CK23" i="41"/>
  <c r="CK23" i="40"/>
  <c r="CK23" i="37"/>
  <c r="CK23" i="39"/>
  <c r="CK23" i="38"/>
  <c r="CK23" i="36"/>
  <c r="CK23" i="32"/>
  <c r="CK23" i="35"/>
  <c r="CK23" i="34"/>
  <c r="CK23" i="33"/>
  <c r="CK23" i="30"/>
  <c r="CK23" i="27"/>
  <c r="CK23" i="25"/>
  <c r="CK23" i="23"/>
  <c r="EK23" i="23" s="1"/>
  <c r="CK23" i="26"/>
  <c r="CK23" i="24"/>
  <c r="EK23" i="24" s="1"/>
  <c r="CK23" i="31"/>
  <c r="CK23" i="28"/>
  <c r="CK23" i="21"/>
  <c r="EK23" i="21" s="1"/>
  <c r="CK23" i="20"/>
  <c r="EK23" i="20" s="1"/>
  <c r="CK23" i="19"/>
  <c r="EK23" i="19" s="1"/>
  <c r="CK23" i="18"/>
  <c r="EK23" i="18" s="1"/>
  <c r="CK23" i="17"/>
  <c r="EK23" i="17" s="1"/>
  <c r="CK23" i="22"/>
  <c r="EK23" i="22" s="1"/>
  <c r="CK23" i="60"/>
  <c r="EK23" i="60" s="1"/>
  <c r="EF15" i="28"/>
  <c r="AG15" i="28"/>
  <c r="AF21" i="30"/>
  <c r="EE21" i="30"/>
  <c r="AK8" i="25"/>
  <c r="EJ8" i="25"/>
  <c r="AK14" i="25"/>
  <c r="EJ14" i="25"/>
  <c r="DG4" i="53"/>
  <c r="H4" i="53"/>
  <c r="AP8" i="20"/>
  <c r="DW5" i="38"/>
  <c r="X5" i="38"/>
  <c r="DL10" i="49"/>
  <c r="M10" i="49"/>
  <c r="AO13" i="20"/>
  <c r="L20" i="50"/>
  <c r="DK20" i="50"/>
  <c r="G29" i="52"/>
  <c r="H4" i="52"/>
  <c r="DG4" i="52"/>
  <c r="DG29" i="52" s="1"/>
  <c r="U15" i="41"/>
  <c r="DT15" i="41"/>
  <c r="DL5" i="49"/>
  <c r="M5" i="49"/>
  <c r="AP6" i="17"/>
  <c r="DO6" i="46"/>
  <c r="P6" i="46"/>
  <c r="U25" i="42"/>
  <c r="DT25" i="42"/>
  <c r="AJ20" i="26"/>
  <c r="EI20" i="26"/>
  <c r="DY24" i="37"/>
  <c r="Z24" i="37"/>
  <c r="DJ9" i="50"/>
  <c r="K9" i="50"/>
  <c r="AH22" i="61"/>
  <c r="AF20" i="30"/>
  <c r="EE20" i="30"/>
  <c r="AX12" i="60"/>
  <c r="DO27" i="47"/>
  <c r="P27" i="47"/>
  <c r="AO17" i="21"/>
  <c r="O5" i="46"/>
  <c r="DN5" i="46"/>
  <c r="S8" i="43"/>
  <c r="DR8" i="43"/>
  <c r="W17" i="40"/>
  <c r="DV17" i="40"/>
  <c r="CK16" i="59"/>
  <c r="CK16" i="58"/>
  <c r="CK16" i="57"/>
  <c r="CK16" i="56"/>
  <c r="CK16" i="55"/>
  <c r="CK16" i="54"/>
  <c r="CK16" i="53"/>
  <c r="CK16" i="52"/>
  <c r="CK16" i="50"/>
  <c r="CK16" i="51"/>
  <c r="CK16" i="49"/>
  <c r="CK16" i="48"/>
  <c r="CK16" i="47"/>
  <c r="CK16" i="44"/>
  <c r="CK16" i="46"/>
  <c r="CK16" i="45"/>
  <c r="CK16" i="43"/>
  <c r="CK16" i="42"/>
  <c r="CK16" i="41"/>
  <c r="CK16" i="40"/>
  <c r="CK16" i="37"/>
  <c r="CK16" i="36"/>
  <c r="CK16" i="39"/>
  <c r="CK16" i="38"/>
  <c r="CK16" i="34"/>
  <c r="CK16" i="33"/>
  <c r="CK16" i="35"/>
  <c r="CK16" i="27"/>
  <c r="CK16" i="32"/>
  <c r="CK16" i="25"/>
  <c r="CK16" i="24"/>
  <c r="CK16" i="31"/>
  <c r="CK16" i="28"/>
  <c r="CK16" i="30"/>
  <c r="CK16" i="26"/>
  <c r="CK16" i="22"/>
  <c r="EK16" i="22" s="1"/>
  <c r="CK16" i="18"/>
  <c r="EK16" i="18" s="1"/>
  <c r="CK16" i="20"/>
  <c r="EK16" i="20" s="1"/>
  <c r="CK16" i="19"/>
  <c r="EK16" i="19" s="1"/>
  <c r="CK16" i="23"/>
  <c r="CK16" i="21"/>
  <c r="EK16" i="21" s="1"/>
  <c r="CK16" i="17"/>
  <c r="EK16" i="17" s="1"/>
  <c r="CK16" i="60"/>
  <c r="EK16" i="60" s="1"/>
  <c r="DQ26" i="45"/>
  <c r="R26" i="45"/>
  <c r="P18" i="46"/>
  <c r="DO18" i="46"/>
  <c r="DV24" i="40"/>
  <c r="W24" i="40"/>
  <c r="DI7" i="52"/>
  <c r="J7" i="52"/>
  <c r="DO21" i="47"/>
  <c r="P21" i="47"/>
  <c r="DG12" i="55"/>
  <c r="H12" i="55"/>
  <c r="AO21" i="20"/>
  <c r="DN17" i="48"/>
  <c r="O17" i="48"/>
  <c r="AX8" i="60"/>
  <c r="Z18" i="36"/>
  <c r="DY18" i="36"/>
  <c r="EJ24" i="25"/>
  <c r="AK24" i="25"/>
  <c r="S28" i="43"/>
  <c r="DR28" i="43"/>
  <c r="AP16" i="17"/>
  <c r="EJ29" i="18"/>
  <c r="DW6" i="38"/>
  <c r="X6" i="38"/>
  <c r="AO16" i="20"/>
  <c r="CK6" i="59"/>
  <c r="CK6" i="58"/>
  <c r="CK6" i="57"/>
  <c r="CK6" i="56"/>
  <c r="CK6" i="55"/>
  <c r="CK6" i="54"/>
  <c r="CK6" i="52"/>
  <c r="CK6" i="53"/>
  <c r="CK6" i="50"/>
  <c r="CK6" i="51"/>
  <c r="CK6" i="49"/>
  <c r="CK6" i="48"/>
  <c r="CK6" i="47"/>
  <c r="CK6" i="45"/>
  <c r="CK6" i="44"/>
  <c r="CK6" i="46"/>
  <c r="CK6" i="42"/>
  <c r="CK6" i="40"/>
  <c r="CK6" i="43"/>
  <c r="CK6" i="41"/>
  <c r="CK6" i="38"/>
  <c r="CK6" i="39"/>
  <c r="CK6" i="37"/>
  <c r="CK6" i="35"/>
  <c r="CK6" i="33"/>
  <c r="CK6" i="36"/>
  <c r="CK6" i="34"/>
  <c r="CK6" i="31"/>
  <c r="CK6" i="28"/>
  <c r="CK6" i="32"/>
  <c r="CK6" i="27"/>
  <c r="CK6" i="25"/>
  <c r="CK6" i="24"/>
  <c r="CK6" i="30"/>
  <c r="CK6" i="26"/>
  <c r="CK6" i="21"/>
  <c r="EK6" i="21" s="1"/>
  <c r="CK6" i="20"/>
  <c r="EK6" i="20" s="1"/>
  <c r="CK6" i="17"/>
  <c r="EK6" i="17" s="1"/>
  <c r="CK6" i="19"/>
  <c r="EK6" i="19" s="1"/>
  <c r="CK6" i="23"/>
  <c r="CK6" i="22"/>
  <c r="EK6" i="22" s="1"/>
  <c r="CK6" i="18"/>
  <c r="EK6" i="18" s="1"/>
  <c r="CK6" i="60"/>
  <c r="EK6" i="60" s="1"/>
  <c r="X24" i="39"/>
  <c r="DW24" i="39"/>
  <c r="AP10" i="18"/>
  <c r="DY6" i="36"/>
  <c r="Z6" i="36"/>
  <c r="EG5" i="27"/>
  <c r="AH5" i="27"/>
  <c r="DJ8" i="51"/>
  <c r="K8" i="51"/>
  <c r="AA24" i="36"/>
  <c r="DZ24" i="36"/>
  <c r="DI16" i="52"/>
  <c r="J16" i="52"/>
  <c r="K7" i="49"/>
  <c r="DJ7" i="49"/>
  <c r="DJ8" i="52"/>
  <c r="K8" i="52"/>
  <c r="AO6" i="20"/>
  <c r="AJ13" i="25"/>
  <c r="EI13" i="25"/>
  <c r="Y23" i="38"/>
  <c r="DX23" i="38"/>
  <c r="S4" i="42"/>
  <c r="DR4" i="42"/>
  <c r="DR29" i="42" s="1"/>
  <c r="AQ22" i="17"/>
  <c r="AM13" i="23"/>
  <c r="EJ11" i="25"/>
  <c r="AK11" i="25"/>
  <c r="B29" i="54"/>
  <c r="T5" i="42"/>
  <c r="DS5" i="42"/>
  <c r="AR25" i="17"/>
  <c r="AH18" i="61"/>
  <c r="EA28" i="35"/>
  <c r="AB28" i="35"/>
  <c r="EH24" i="27"/>
  <c r="AI24" i="27"/>
  <c r="L28" i="51"/>
  <c r="DK28" i="51"/>
  <c r="W15" i="40"/>
  <c r="DV15" i="40"/>
  <c r="AH12" i="61"/>
  <c r="EK22" i="23"/>
  <c r="AL22" i="23"/>
  <c r="DY30" i="34"/>
  <c r="AP27" i="20"/>
  <c r="CK28" i="59"/>
  <c r="CK28" i="58"/>
  <c r="CK28" i="57"/>
  <c r="CK28" i="56"/>
  <c r="CK28" i="55"/>
  <c r="CK28" i="53"/>
  <c r="CK28" i="54"/>
  <c r="CK28" i="52"/>
  <c r="CK28" i="51"/>
  <c r="CK28" i="49"/>
  <c r="CK28" i="50"/>
  <c r="CK28" i="48"/>
  <c r="CK28" i="47"/>
  <c r="CK28" i="45"/>
  <c r="CK28" i="44"/>
  <c r="CK28" i="46"/>
  <c r="CK28" i="43"/>
  <c r="CK28" i="42"/>
  <c r="CK28" i="41"/>
  <c r="CK28" i="40"/>
  <c r="CK28" i="39"/>
  <c r="CK28" i="38"/>
  <c r="CK28" i="36"/>
  <c r="CK28" i="37"/>
  <c r="CK28" i="32"/>
  <c r="CK28" i="33"/>
  <c r="CK28" i="35"/>
  <c r="CK28" i="34"/>
  <c r="CK28" i="28"/>
  <c r="CK28" i="31"/>
  <c r="CK28" i="30"/>
  <c r="CK28" i="27"/>
  <c r="CK28" i="26"/>
  <c r="CK28" i="25"/>
  <c r="CK28" i="24"/>
  <c r="EK28" i="24" s="1"/>
  <c r="CK28" i="23"/>
  <c r="EK28" i="23" s="1"/>
  <c r="CK28" i="18"/>
  <c r="EK28" i="18" s="1"/>
  <c r="CK28" i="21"/>
  <c r="EK28" i="21" s="1"/>
  <c r="CK28" i="20"/>
  <c r="EK28" i="20" s="1"/>
  <c r="CK28" i="17"/>
  <c r="EK28" i="17" s="1"/>
  <c r="CK28" i="22"/>
  <c r="EK28" i="22" s="1"/>
  <c r="CK28" i="19"/>
  <c r="EK28" i="19" s="1"/>
  <c r="CK28" i="60"/>
  <c r="EK28" i="60" s="1"/>
  <c r="CK7" i="59"/>
  <c r="CK7" i="58"/>
  <c r="CK7" i="57"/>
  <c r="CK7" i="56"/>
  <c r="CK7" i="55"/>
  <c r="CK7" i="54"/>
  <c r="CK7" i="53"/>
  <c r="CK7" i="52"/>
  <c r="CK7" i="50"/>
  <c r="CK7" i="51"/>
  <c r="CK7" i="48"/>
  <c r="CK7" i="49"/>
  <c r="CK7" i="46"/>
  <c r="CK7" i="47"/>
  <c r="CK7" i="45"/>
  <c r="CK7" i="44"/>
  <c r="CK7" i="40"/>
  <c r="CK7" i="43"/>
  <c r="CK7" i="41"/>
  <c r="CK7" i="42"/>
  <c r="CK7" i="38"/>
  <c r="CK7" i="37"/>
  <c r="CK7" i="39"/>
  <c r="CK7" i="36"/>
  <c r="CK7" i="34"/>
  <c r="CK7" i="35"/>
  <c r="CK7" i="33"/>
  <c r="CK7" i="32"/>
  <c r="CK7" i="24"/>
  <c r="CK7" i="27"/>
  <c r="CK7" i="26"/>
  <c r="CK7" i="25"/>
  <c r="CK7" i="31"/>
  <c r="CK7" i="30"/>
  <c r="CK7" i="28"/>
  <c r="CK7" i="19"/>
  <c r="EK7" i="19" s="1"/>
  <c r="CK7" i="23"/>
  <c r="CK7" i="22"/>
  <c r="EK7" i="22" s="1"/>
  <c r="CK7" i="17"/>
  <c r="EK7" i="17" s="1"/>
  <c r="CK7" i="18"/>
  <c r="EK7" i="18" s="1"/>
  <c r="CK7" i="21"/>
  <c r="EK7" i="21" s="1"/>
  <c r="CK7" i="20"/>
  <c r="EK7" i="20" s="1"/>
  <c r="CK7" i="60"/>
  <c r="EK7" i="60" s="1"/>
  <c r="M15" i="49"/>
  <c r="DL15" i="49"/>
  <c r="EG11" i="27"/>
  <c r="AH11" i="27"/>
  <c r="AL23" i="24"/>
  <c r="Y5" i="36"/>
  <c r="DX5" i="36"/>
  <c r="P11" i="47"/>
  <c r="DO11" i="47"/>
  <c r="EB12" i="34"/>
  <c r="AC12" i="34"/>
  <c r="AD25" i="32"/>
  <c r="EC25" i="32"/>
  <c r="ED23" i="32"/>
  <c r="AE23" i="32"/>
  <c r="EI19" i="25"/>
  <c r="AJ19" i="25"/>
  <c r="U4" i="39"/>
  <c r="T29" i="39"/>
  <c r="DT4" i="39"/>
  <c r="DT29" i="39" s="1"/>
  <c r="DL6" i="49"/>
  <c r="M6" i="49"/>
  <c r="AN13" i="21"/>
  <c r="S18" i="42"/>
  <c r="DR18" i="42"/>
  <c r="DJ27" i="52"/>
  <c r="K27" i="52"/>
  <c r="DS10" i="42"/>
  <c r="T10" i="42"/>
  <c r="DN18" i="47"/>
  <c r="O18" i="47"/>
  <c r="EJ30" i="18"/>
  <c r="S12" i="44"/>
  <c r="DR12" i="44"/>
  <c r="DK19" i="50"/>
  <c r="L19" i="50"/>
  <c r="AD18" i="32"/>
  <c r="EC18" i="32"/>
  <c r="AP11" i="20"/>
  <c r="X19" i="39"/>
  <c r="DW19" i="39"/>
  <c r="T26" i="43"/>
  <c r="DS26" i="43"/>
  <c r="DH15" i="54"/>
  <c r="I15" i="54"/>
  <c r="AK27" i="25"/>
  <c r="EJ27" i="25"/>
  <c r="AQ17" i="19"/>
  <c r="AH20" i="61"/>
  <c r="AJ15" i="26"/>
  <c r="EI15" i="26"/>
  <c r="AH4" i="61"/>
  <c r="Y8" i="38"/>
  <c r="DX8" i="38"/>
  <c r="T19" i="42"/>
  <c r="DS19" i="42"/>
  <c r="R28" i="45"/>
  <c r="DQ28" i="45"/>
  <c r="DJ16" i="51"/>
  <c r="K16" i="51"/>
  <c r="AR24" i="17"/>
  <c r="N26" i="48"/>
  <c r="DM26" i="48"/>
  <c r="AN17" i="22"/>
  <c r="AI19" i="61"/>
  <c r="DZ28" i="36"/>
  <c r="AA28" i="36"/>
  <c r="DN19" i="48"/>
  <c r="O19" i="48"/>
  <c r="J25" i="52"/>
  <c r="DI25" i="52"/>
  <c r="EK12" i="24"/>
  <c r="AL12" i="24"/>
  <c r="P10" i="46"/>
  <c r="DO10" i="46"/>
  <c r="DL26" i="49"/>
  <c r="M26" i="49"/>
  <c r="J22" i="52"/>
  <c r="DI22" i="52"/>
  <c r="AQ21" i="17"/>
  <c r="AX9" i="60"/>
  <c r="EH8" i="27"/>
  <c r="AI8" i="27"/>
  <c r="DQ6" i="44"/>
  <c r="R6" i="44"/>
  <c r="AF15" i="30"/>
  <c r="EE15" i="30"/>
  <c r="DR21" i="44"/>
  <c r="S21" i="44"/>
  <c r="P17" i="47"/>
  <c r="DO17" i="47"/>
  <c r="AP17" i="20"/>
  <c r="DS28" i="42"/>
  <c r="T28" i="42"/>
  <c r="EJ29" i="17"/>
  <c r="AR14" i="17"/>
  <c r="K13" i="52"/>
  <c r="DJ13" i="52"/>
  <c r="S15" i="44"/>
  <c r="DR15" i="44"/>
  <c r="DO5" i="45"/>
  <c r="P5" i="45"/>
  <c r="EF22" i="28"/>
  <c r="AG22" i="28"/>
  <c r="R10" i="44"/>
  <c r="DQ10" i="44"/>
  <c r="EA22" i="34"/>
  <c r="AB22" i="34"/>
  <c r="L12" i="51"/>
  <c r="DK12" i="51"/>
  <c r="DK14" i="51"/>
  <c r="L14" i="51"/>
  <c r="AP28" i="18"/>
  <c r="DK27" i="51"/>
  <c r="L27" i="51"/>
  <c r="EA12" i="35"/>
  <c r="AB12" i="35"/>
  <c r="AP23" i="18"/>
  <c r="DS4" i="40"/>
  <c r="DS29" i="40" s="1"/>
  <c r="T4" i="40"/>
  <c r="S29" i="40"/>
  <c r="DG13" i="55"/>
  <c r="H13" i="55"/>
  <c r="AL16" i="23"/>
  <c r="EK16" i="23"/>
  <c r="AN15" i="21"/>
  <c r="BB6" i="60"/>
  <c r="AD7" i="32"/>
  <c r="EC7" i="32"/>
  <c r="R12" i="45"/>
  <c r="DQ12" i="45"/>
  <c r="AO27" i="21"/>
  <c r="V9" i="41"/>
  <c r="DU9" i="41"/>
  <c r="EC12" i="33"/>
  <c r="AD12" i="33"/>
  <c r="EF12" i="30"/>
  <c r="AG12" i="30"/>
  <c r="AJ25" i="25"/>
  <c r="EI25" i="25"/>
  <c r="DS18" i="41"/>
  <c r="T18" i="41"/>
  <c r="AR12" i="17"/>
  <c r="AL7" i="23"/>
  <c r="EK7" i="23"/>
  <c r="I6" i="53"/>
  <c r="DH6" i="53"/>
  <c r="B23" i="57"/>
  <c r="C23" i="56"/>
  <c r="D23" i="56" s="1"/>
  <c r="E23" i="56" s="1"/>
  <c r="F23" i="56" s="1"/>
  <c r="B18" i="56"/>
  <c r="C18" i="55"/>
  <c r="D18" i="55" s="1"/>
  <c r="E18" i="55" s="1"/>
  <c r="EG22" i="27"/>
  <c r="AH22" i="27"/>
  <c r="AJ26" i="26"/>
  <c r="EI26" i="26"/>
  <c r="AX24" i="60"/>
  <c r="L10" i="50"/>
  <c r="DK10" i="50"/>
  <c r="DZ7" i="35"/>
  <c r="AA7" i="35"/>
  <c r="U26" i="41"/>
  <c r="DT26" i="41"/>
  <c r="AI22" i="26"/>
  <c r="EH22" i="26"/>
  <c r="ED11" i="32"/>
  <c r="AE11" i="32"/>
  <c r="X10" i="38"/>
  <c r="DW10" i="38"/>
  <c r="CK24" i="59"/>
  <c r="CK24" i="58"/>
  <c r="CK24" i="57"/>
  <c r="CK24" i="56"/>
  <c r="CK24" i="55"/>
  <c r="CK24" i="54"/>
  <c r="CK24" i="53"/>
  <c r="CK24" i="51"/>
  <c r="CK24" i="52"/>
  <c r="CK24" i="49"/>
  <c r="CK24" i="50"/>
  <c r="CK24" i="47"/>
  <c r="CK24" i="48"/>
  <c r="CK24" i="46"/>
  <c r="CK24" i="44"/>
  <c r="CK24" i="45"/>
  <c r="CK24" i="43"/>
  <c r="CK24" i="40"/>
  <c r="CK24" i="42"/>
  <c r="CK24" i="41"/>
  <c r="CK24" i="37"/>
  <c r="CK24" i="39"/>
  <c r="CK24" i="36"/>
  <c r="CK24" i="38"/>
  <c r="CK24" i="32"/>
  <c r="CK24" i="35"/>
  <c r="CK24" i="33"/>
  <c r="CK24" i="34"/>
  <c r="CK24" i="26"/>
  <c r="CK24" i="23"/>
  <c r="EK24" i="23" s="1"/>
  <c r="CK24" i="24"/>
  <c r="CK24" i="31"/>
  <c r="CK24" i="28"/>
  <c r="CK24" i="30"/>
  <c r="CK24" i="27"/>
  <c r="CK24" i="25"/>
  <c r="CK24" i="18"/>
  <c r="EK24" i="18" s="1"/>
  <c r="CK24" i="22"/>
  <c r="EK24" i="22" s="1"/>
  <c r="CK24" i="21"/>
  <c r="EK24" i="21" s="1"/>
  <c r="CK24" i="20"/>
  <c r="EK24" i="20" s="1"/>
  <c r="CK24" i="19"/>
  <c r="EK24" i="19" s="1"/>
  <c r="CK24" i="17"/>
  <c r="EK24" i="17" s="1"/>
  <c r="CK24" i="60"/>
  <c r="EK24" i="60" s="1"/>
  <c r="DZ17" i="36"/>
  <c r="AA17" i="36"/>
  <c r="AA15" i="36"/>
  <c r="DZ15" i="36"/>
  <c r="AC7" i="33"/>
  <c r="EB7" i="33"/>
  <c r="AN5" i="21"/>
  <c r="DU22" i="40"/>
  <c r="V22" i="40"/>
  <c r="J10" i="52"/>
  <c r="DI10" i="52"/>
  <c r="B7" i="56"/>
  <c r="C7" i="55"/>
  <c r="D7" i="55" s="1"/>
  <c r="E7" i="55" s="1"/>
  <c r="B6" i="56"/>
  <c r="C6" i="55"/>
  <c r="D6" i="55" s="1"/>
  <c r="E6" i="55" s="1"/>
  <c r="B25" i="57"/>
  <c r="C25" i="56"/>
  <c r="D25" i="56" s="1"/>
  <c r="E25" i="56" s="1"/>
  <c r="B20" i="57"/>
  <c r="C20" i="56"/>
  <c r="D20" i="56" s="1"/>
  <c r="E20" i="56" s="1"/>
  <c r="F20" i="56" s="1"/>
  <c r="B21" i="57"/>
  <c r="C21" i="56"/>
  <c r="D21" i="56" s="1"/>
  <c r="E21" i="56" s="1"/>
  <c r="F21" i="56" s="1"/>
  <c r="B7" i="57"/>
  <c r="C7" i="56"/>
  <c r="D7" i="56" s="1"/>
  <c r="E7" i="56" s="1"/>
  <c r="DI12" i="53"/>
  <c r="J12" i="53"/>
  <c r="AP19" i="19"/>
  <c r="EE13" i="31"/>
  <c r="AF13" i="31"/>
  <c r="X18" i="38"/>
  <c r="DW18" i="38"/>
  <c r="AA19" i="36"/>
  <c r="DZ19" i="36"/>
  <c r="S29" i="41"/>
  <c r="DS4" i="41"/>
  <c r="T4" i="41"/>
  <c r="AH17" i="27"/>
  <c r="EG17" i="27"/>
  <c r="EH10" i="26"/>
  <c r="AI10" i="26"/>
  <c r="J26" i="53"/>
  <c r="DI26" i="53"/>
  <c r="EJ16" i="24"/>
  <c r="AK16" i="24"/>
  <c r="DQ18" i="44"/>
  <c r="R18" i="44"/>
  <c r="Z10" i="36"/>
  <c r="DY10" i="36"/>
  <c r="AP9" i="20"/>
  <c r="DZ5" i="35"/>
  <c r="AA5" i="35"/>
  <c r="EE11" i="31"/>
  <c r="AF11" i="31"/>
  <c r="AW18" i="60"/>
  <c r="AB13" i="34"/>
  <c r="EA13" i="34"/>
  <c r="T20" i="43"/>
  <c r="DS20" i="43"/>
  <c r="T23" i="43"/>
  <c r="DS23" i="43"/>
  <c r="T20" i="42"/>
  <c r="DS20" i="42"/>
  <c r="AQ27" i="19"/>
  <c r="AH8" i="28"/>
  <c r="EG8" i="28"/>
  <c r="AO14" i="20"/>
  <c r="AM14" i="23"/>
  <c r="DX26" i="38"/>
  <c r="Y26" i="38"/>
  <c r="AI15" i="61"/>
  <c r="DL9" i="49"/>
  <c r="M9" i="49"/>
  <c r="AI21" i="27"/>
  <c r="EH21" i="27"/>
  <c r="DM16" i="48"/>
  <c r="N16" i="48"/>
  <c r="EF16" i="28"/>
  <c r="AG16" i="28"/>
  <c r="X9" i="39"/>
  <c r="DW9" i="39"/>
  <c r="EF17" i="30"/>
  <c r="AG17" i="30"/>
  <c r="AH24" i="61"/>
  <c r="Z28" i="37"/>
  <c r="DY28" i="37"/>
  <c r="AQ12" i="19"/>
  <c r="EG6" i="27"/>
  <c r="AH6" i="27"/>
  <c r="EI21" i="26"/>
  <c r="AJ21" i="26"/>
  <c r="ED9" i="32"/>
  <c r="AE9" i="32"/>
  <c r="K7" i="50"/>
  <c r="DJ7" i="50"/>
  <c r="Q13" i="46"/>
  <c r="DP13" i="46"/>
  <c r="AP11" i="18"/>
  <c r="CK27" i="59"/>
  <c r="CK27" i="58"/>
  <c r="CK27" i="57"/>
  <c r="CK27" i="56"/>
  <c r="CK27" i="55"/>
  <c r="CK27" i="54"/>
  <c r="CK27" i="53"/>
  <c r="CK27" i="51"/>
  <c r="CK27" i="52"/>
  <c r="CK27" i="50"/>
  <c r="CK27" i="49"/>
  <c r="CK27" i="48"/>
  <c r="CK27" i="47"/>
  <c r="CK27" i="46"/>
  <c r="CK27" i="45"/>
  <c r="CK27" i="44"/>
  <c r="CK27" i="43"/>
  <c r="CK27" i="42"/>
  <c r="CK27" i="41"/>
  <c r="CK27" i="40"/>
  <c r="CK27" i="39"/>
  <c r="CK27" i="38"/>
  <c r="CK27" i="37"/>
  <c r="CK27" i="36"/>
  <c r="CK27" i="34"/>
  <c r="CK27" i="32"/>
  <c r="CK27" i="35"/>
  <c r="CK27" i="33"/>
  <c r="CK27" i="27"/>
  <c r="CK27" i="24"/>
  <c r="EK27" i="24" s="1"/>
  <c r="CK27" i="23"/>
  <c r="EK27" i="23" s="1"/>
  <c r="CK27" i="30"/>
  <c r="CK27" i="28"/>
  <c r="CK27" i="26"/>
  <c r="CK27" i="25"/>
  <c r="CK27" i="31"/>
  <c r="CK27" i="22"/>
  <c r="EK27" i="22" s="1"/>
  <c r="CK27" i="19"/>
  <c r="EK27" i="19" s="1"/>
  <c r="CK27" i="18"/>
  <c r="EK27" i="18" s="1"/>
  <c r="CK27" i="21"/>
  <c r="EK27" i="21" s="1"/>
  <c r="CK27" i="20"/>
  <c r="EK27" i="20" s="1"/>
  <c r="CK27" i="17"/>
  <c r="EK27" i="17" s="1"/>
  <c r="CK27" i="60"/>
  <c r="EK27" i="60" s="1"/>
  <c r="Y15" i="37"/>
  <c r="DX15" i="37"/>
  <c r="AM11" i="23"/>
  <c r="I20" i="54"/>
  <c r="DH20" i="54"/>
  <c r="ED14" i="32"/>
  <c r="AE14" i="32"/>
  <c r="AQ23" i="19"/>
  <c r="ED5" i="31"/>
  <c r="AE5" i="31"/>
  <c r="AH21" i="61"/>
  <c r="DJ23" i="52"/>
  <c r="K23" i="52"/>
  <c r="AE7" i="31"/>
  <c r="ED7" i="31"/>
  <c r="AP25" i="19"/>
  <c r="AA22" i="35"/>
  <c r="DZ22" i="35"/>
  <c r="DX11" i="38"/>
  <c r="Y11" i="38"/>
  <c r="AN29" i="18"/>
  <c r="AO4" i="18"/>
  <c r="AP8" i="18"/>
  <c r="AC26" i="34"/>
  <c r="EB26" i="34"/>
  <c r="AC8" i="34"/>
  <c r="EB8" i="34"/>
  <c r="K10" i="51"/>
  <c r="DJ10" i="51"/>
  <c r="DH12" i="54"/>
  <c r="I12" i="54"/>
  <c r="DF18" i="54"/>
  <c r="DF30" i="54" s="1"/>
  <c r="G18" i="54"/>
  <c r="AP18" i="18"/>
  <c r="DS24" i="43"/>
  <c r="T24" i="43"/>
  <c r="DL27" i="50"/>
  <c r="M27" i="50"/>
  <c r="DQ11" i="44"/>
  <c r="R11" i="44"/>
  <c r="M19" i="49"/>
  <c r="DL19" i="49"/>
  <c r="DJ17" i="51"/>
  <c r="K17" i="51"/>
  <c r="AE21" i="32"/>
  <c r="ED21" i="32"/>
  <c r="Y16" i="37"/>
  <c r="DX16" i="37"/>
  <c r="AQ8" i="19"/>
  <c r="AC28" i="34"/>
  <c r="EB28" i="34"/>
  <c r="AH23" i="61"/>
  <c r="AN23" i="22"/>
  <c r="AJ12" i="26"/>
  <c r="EI12" i="26"/>
  <c r="DW4" i="36"/>
  <c r="DW29" i="36" s="1"/>
  <c r="W29" i="36"/>
  <c r="X4" i="36"/>
  <c r="AF19" i="30"/>
  <c r="EE19" i="30"/>
  <c r="AM27" i="23"/>
  <c r="AJ9" i="26"/>
  <c r="EI9" i="26"/>
  <c r="P13" i="47"/>
  <c r="DO13" i="47"/>
  <c r="T27" i="43"/>
  <c r="DS27" i="43"/>
  <c r="L11" i="51"/>
  <c r="DK11" i="51"/>
  <c r="DY6" i="37"/>
  <c r="Z6" i="37"/>
  <c r="I13" i="53"/>
  <c r="DH13" i="53"/>
  <c r="AP7" i="19"/>
  <c r="Q22" i="45"/>
  <c r="DP22" i="45"/>
  <c r="AP22" i="18"/>
  <c r="EK5" i="23"/>
  <c r="AL5" i="23"/>
  <c r="H19" i="55"/>
  <c r="DG19" i="55"/>
  <c r="K7" i="51"/>
  <c r="DJ7" i="51"/>
  <c r="EK10" i="23"/>
  <c r="AL10" i="23"/>
  <c r="S7" i="43"/>
  <c r="DR7" i="43"/>
  <c r="O15" i="48"/>
  <c r="DN15" i="48"/>
  <c r="AO19" i="20"/>
  <c r="AG27" i="30"/>
  <c r="EF27" i="30"/>
  <c r="AO24" i="21"/>
  <c r="DW23" i="39"/>
  <c r="X23" i="39"/>
  <c r="AO26" i="21"/>
  <c r="EJ29" i="21"/>
  <c r="L15" i="50"/>
  <c r="DK15" i="50"/>
  <c r="AP26" i="18"/>
  <c r="T7" i="42"/>
  <c r="DS7" i="42"/>
  <c r="AP22" i="19"/>
  <c r="AP26" i="20"/>
  <c r="EJ30" i="21"/>
  <c r="EB23" i="34"/>
  <c r="AC23" i="34"/>
  <c r="K25" i="51"/>
  <c r="DJ25" i="51"/>
  <c r="EJ30" i="20"/>
  <c r="AN20" i="21"/>
  <c r="EJ29" i="60"/>
  <c r="EJ29" i="19"/>
  <c r="AD22" i="32"/>
  <c r="EC22" i="32"/>
  <c r="AK6" i="24"/>
  <c r="EJ6" i="24"/>
  <c r="AN14" i="22"/>
  <c r="AM23" i="23"/>
  <c r="AH6" i="61"/>
  <c r="AF9" i="31"/>
  <c r="EE9" i="31"/>
  <c r="BC16" i="60"/>
  <c r="DJ9" i="52"/>
  <c r="K9" i="52"/>
  <c r="AG24" i="30"/>
  <c r="EF24" i="30"/>
  <c r="AX14" i="60"/>
  <c r="AE28" i="31"/>
  <c r="ED28" i="31"/>
  <c r="DO9" i="47"/>
  <c r="P9" i="47"/>
  <c r="DW5" i="37"/>
  <c r="X5" i="37"/>
  <c r="S28" i="44"/>
  <c r="DR28" i="44"/>
  <c r="DU27" i="41"/>
  <c r="V27" i="41"/>
  <c r="AM24" i="23"/>
  <c r="AB15" i="34"/>
  <c r="EA15" i="34"/>
  <c r="DR27" i="44"/>
  <c r="S27" i="44"/>
  <c r="AE18" i="31"/>
  <c r="ED18" i="31"/>
  <c r="AO18" i="19"/>
  <c r="AM20" i="23"/>
  <c r="DP23" i="46"/>
  <c r="Q23" i="46"/>
  <c r="T14" i="42"/>
  <c r="DS14" i="42"/>
  <c r="DU7" i="40"/>
  <c r="V7" i="40"/>
  <c r="AH7" i="61"/>
  <c r="W10" i="39"/>
  <c r="DV10" i="39"/>
  <c r="DV6" i="39"/>
  <c r="W6" i="39"/>
  <c r="T6" i="42"/>
  <c r="DS6" i="42"/>
  <c r="EB22" i="33"/>
  <c r="AC22" i="33"/>
  <c r="DG19" i="54"/>
  <c r="H19" i="54"/>
  <c r="AC19" i="33"/>
  <c r="EB19" i="33"/>
  <c r="AK9" i="25"/>
  <c r="EJ9" i="25"/>
  <c r="EA25" i="34"/>
  <c r="AB25" i="34"/>
  <c r="AH10" i="61"/>
  <c r="K29" i="48"/>
  <c r="DK4" i="48"/>
  <c r="DK29" i="48" s="1"/>
  <c r="L4" i="48"/>
  <c r="AF14" i="31"/>
  <c r="EE14" i="31"/>
  <c r="EG27" i="28"/>
  <c r="AH27" i="28"/>
  <c r="Y12" i="38"/>
  <c r="DX12" i="38"/>
  <c r="EH12" i="27"/>
  <c r="AI12" i="27"/>
  <c r="EJ30" i="60"/>
  <c r="EJ30" i="22"/>
  <c r="AO23" i="21"/>
  <c r="X21" i="38"/>
  <c r="DW21" i="38"/>
  <c r="AQ26" i="17"/>
  <c r="EA20" i="34"/>
  <c r="AB20" i="34"/>
  <c r="EF4" i="26"/>
  <c r="EF29" i="26" s="1"/>
  <c r="AG4" i="26"/>
  <c r="AF29" i="26"/>
  <c r="AL6" i="23"/>
  <c r="EK6" i="23"/>
  <c r="AM28" i="23"/>
  <c r="AH28" i="28"/>
  <c r="EG28" i="28"/>
  <c r="AF23" i="31"/>
  <c r="EE23" i="31"/>
  <c r="DW13" i="39"/>
  <c r="X13" i="39"/>
  <c r="AQ11" i="17"/>
  <c r="DH25" i="53"/>
  <c r="I25" i="53"/>
  <c r="EB6" i="32"/>
  <c r="AC6" i="32"/>
  <c r="AM6" i="22"/>
  <c r="AH9" i="61"/>
  <c r="AN8" i="22"/>
  <c r="AN12" i="22"/>
  <c r="AQ11" i="19"/>
  <c r="U11" i="41"/>
  <c r="DT11" i="41"/>
  <c r="EH11" i="26"/>
  <c r="AI11" i="26"/>
  <c r="O20" i="48"/>
  <c r="DN20" i="48"/>
  <c r="DY23" i="37"/>
  <c r="Z23" i="37"/>
  <c r="AN10" i="21"/>
  <c r="AP14" i="19"/>
  <c r="DU5" i="41"/>
  <c r="V5" i="41"/>
  <c r="AP23" i="20"/>
  <c r="DL22" i="49"/>
  <c r="M22" i="49"/>
  <c r="AQ13" i="17"/>
  <c r="EE8" i="31"/>
  <c r="AF8" i="31"/>
  <c r="DY22" i="36"/>
  <c r="Z22" i="36"/>
  <c r="ED10" i="31"/>
  <c r="AE10" i="31"/>
  <c r="Y14" i="37"/>
  <c r="DX14" i="37"/>
  <c r="AQ18" i="17"/>
  <c r="T9" i="42"/>
  <c r="DS9" i="42"/>
  <c r="V5" i="40"/>
  <c r="DU5" i="40"/>
  <c r="CL15" i="59"/>
  <c r="CL15" i="58"/>
  <c r="CL15" i="57"/>
  <c r="CL15" i="56"/>
  <c r="CL15" i="55"/>
  <c r="CL15" i="54"/>
  <c r="CL15" i="53"/>
  <c r="CL15" i="52"/>
  <c r="CL15" i="50"/>
  <c r="CL15" i="51"/>
  <c r="CL15" i="49"/>
  <c r="CL15" i="48"/>
  <c r="CL15" i="47"/>
  <c r="CL15" i="46"/>
  <c r="CL15" i="44"/>
  <c r="CL15" i="45"/>
  <c r="CL15" i="42"/>
  <c r="CL15" i="41"/>
  <c r="CL15" i="40"/>
  <c r="CL15" i="43"/>
  <c r="CL15" i="37"/>
  <c r="CL15" i="39"/>
  <c r="CL15" i="36"/>
  <c r="CL15" i="38"/>
  <c r="CL15" i="34"/>
  <c r="CL15" i="35"/>
  <c r="CL15" i="33"/>
  <c r="CL15" i="27"/>
  <c r="CL15" i="25"/>
  <c r="CL15" i="24"/>
  <c r="CL15" i="31"/>
  <c r="CL15" i="30"/>
  <c r="CL15" i="28"/>
  <c r="CL15" i="32"/>
  <c r="CL15" i="26"/>
  <c r="CL15" i="22"/>
  <c r="EL15" i="22" s="1"/>
  <c r="CL15" i="17"/>
  <c r="EL15" i="17" s="1"/>
  <c r="CL15" i="18"/>
  <c r="EL15" i="18" s="1"/>
  <c r="CL15" i="21"/>
  <c r="EL15" i="21" s="1"/>
  <c r="CL15" i="20"/>
  <c r="EL15" i="20" s="1"/>
  <c r="CL15" i="23"/>
  <c r="EL15" i="23" s="1"/>
  <c r="CL15" i="19"/>
  <c r="EL15" i="19" s="1"/>
  <c r="CL15" i="60"/>
  <c r="EL15" i="60" s="1"/>
  <c r="DG5" i="53"/>
  <c r="H5" i="53"/>
  <c r="AB17" i="35"/>
  <c r="EA17" i="35"/>
  <c r="L23" i="51"/>
  <c r="DK23" i="51"/>
  <c r="AM18" i="21"/>
  <c r="ED16" i="31"/>
  <c r="AE16" i="31"/>
  <c r="AK7" i="24"/>
  <c r="EJ7" i="24"/>
  <c r="AL24" i="24"/>
  <c r="EK24" i="24"/>
  <c r="AF13" i="30"/>
  <c r="EE13" i="30"/>
  <c r="DY12" i="37"/>
  <c r="Z12" i="37"/>
  <c r="DR26" i="44"/>
  <c r="S26" i="44"/>
  <c r="AH11" i="28"/>
  <c r="EG11" i="28"/>
  <c r="DP6" i="45"/>
  <c r="Q6" i="45"/>
  <c r="DY17" i="37"/>
  <c r="Z17" i="37"/>
  <c r="DU8" i="41"/>
  <c r="V8" i="41"/>
  <c r="J28" i="53"/>
  <c r="DI28" i="53"/>
  <c r="S18" i="43"/>
  <c r="DR18" i="43"/>
  <c r="Y17" i="38"/>
  <c r="DX17" i="38"/>
  <c r="O10" i="47"/>
  <c r="DN10" i="47"/>
  <c r="AX17" i="60"/>
  <c r="AP24" i="20"/>
  <c r="DM4" i="46"/>
  <c r="DM29" i="46" s="1"/>
  <c r="M29" i="46"/>
  <c r="N4" i="46"/>
  <c r="O29" i="44"/>
  <c r="P4" i="44"/>
  <c r="DO4" i="44"/>
  <c r="DI29" i="49"/>
  <c r="AB21" i="35"/>
  <c r="EA21" i="35"/>
  <c r="AF14" i="30"/>
  <c r="EE14" i="30"/>
  <c r="Y28" i="38"/>
  <c r="DX28" i="38"/>
  <c r="DW19" i="38"/>
  <c r="X19" i="38"/>
  <c r="DF17" i="55"/>
  <c r="G17" i="55"/>
  <c r="I26" i="54"/>
  <c r="DH26" i="54"/>
  <c r="AM29" i="16"/>
  <c r="AP33" i="12"/>
  <c r="AP24" i="16" s="1"/>
  <c r="AP34" i="12"/>
  <c r="AP31" i="12"/>
  <c r="AP32" i="12"/>
  <c r="AP23" i="16" s="1"/>
  <c r="AP33" i="13"/>
  <c r="AP31" i="13"/>
  <c r="AP34" i="13"/>
  <c r="AP32" i="13"/>
  <c r="AO35" i="15"/>
  <c r="AO26" i="16"/>
  <c r="AP33" i="15"/>
  <c r="AP27" i="16" s="1"/>
  <c r="AP32" i="15"/>
  <c r="AP26" i="16" s="1"/>
  <c r="AP34" i="15"/>
  <c r="AP28" i="16" s="1"/>
  <c r="AP31" i="15"/>
  <c r="AO35" i="13"/>
  <c r="AO35" i="10"/>
  <c r="AO9" i="16"/>
  <c r="AP33" i="4"/>
  <c r="AP11" i="16" s="1"/>
  <c r="AP34" i="4"/>
  <c r="AP12" i="16" s="1"/>
  <c r="AP31" i="4"/>
  <c r="AP32" i="4"/>
  <c r="AU10" i="6"/>
  <c r="AO31" i="9"/>
  <c r="AO5" i="16" s="1"/>
  <c r="AO32" i="9"/>
  <c r="AO16" i="16" s="1"/>
  <c r="AO30" i="9"/>
  <c r="AO33" i="9"/>
  <c r="AO6" i="16" s="1"/>
  <c r="AN34" i="9"/>
  <c r="AN4" i="16"/>
  <c r="AO18" i="16"/>
  <c r="AO47" i="11"/>
  <c r="AP31" i="10"/>
  <c r="AP32" i="10"/>
  <c r="AP8" i="16" s="1"/>
  <c r="AP34" i="10"/>
  <c r="AP9" i="16" s="1"/>
  <c r="AP33" i="10"/>
  <c r="AP17" i="16" s="1"/>
  <c r="AP30" i="9"/>
  <c r="AP4" i="16" s="1"/>
  <c r="AP32" i="9"/>
  <c r="AP16" i="16" s="1"/>
  <c r="AP33" i="9"/>
  <c r="AP6" i="16" s="1"/>
  <c r="AP31" i="9"/>
  <c r="AO10" i="16"/>
  <c r="AO35" i="4"/>
  <c r="AO22" i="16"/>
  <c r="AO35" i="12"/>
  <c r="AV22" i="6"/>
  <c r="AV5" i="6"/>
  <c r="AS22" i="5"/>
  <c r="AT21" i="5"/>
  <c r="AW21" i="6" s="1"/>
  <c r="AW9" i="6" s="1"/>
  <c r="AT19" i="5"/>
  <c r="AW19" i="6" s="1"/>
  <c r="AW7" i="6" s="1"/>
  <c r="AT16" i="5"/>
  <c r="AW16" i="6" s="1"/>
  <c r="AW4" i="6" s="1"/>
  <c r="AT20" i="5"/>
  <c r="AW20" i="6" s="1"/>
  <c r="AW8" i="6" s="1"/>
  <c r="AT18" i="5"/>
  <c r="AW18" i="6" s="1"/>
  <c r="AW6" i="6" s="1"/>
  <c r="AT17" i="5"/>
  <c r="AW17" i="6" s="1"/>
  <c r="AW5" i="6" s="1"/>
  <c r="AU10" i="5"/>
  <c r="AU14" i="5" s="1"/>
  <c r="AX14" i="6" s="1"/>
  <c r="AT15" i="5"/>
  <c r="AW15" i="6" s="1"/>
  <c r="AH4" i="78" l="1"/>
  <c r="EH30" i="24"/>
  <c r="DI30" i="50"/>
  <c r="AH5" i="78"/>
  <c r="G23" i="56"/>
  <c r="DF23" i="56"/>
  <c r="DF10" i="55"/>
  <c r="G10" i="55"/>
  <c r="G24" i="56"/>
  <c r="DF24" i="56"/>
  <c r="DF16" i="55"/>
  <c r="G16" i="55"/>
  <c r="DF21" i="56"/>
  <c r="G21" i="56"/>
  <c r="G15" i="56"/>
  <c r="DF15" i="56"/>
  <c r="DF8" i="55"/>
  <c r="G8" i="55"/>
  <c r="DF13" i="56"/>
  <c r="G13" i="56"/>
  <c r="G28" i="56"/>
  <c r="DF28" i="56"/>
  <c r="DF12" i="56"/>
  <c r="G12" i="56"/>
  <c r="G8" i="56"/>
  <c r="DF8" i="56"/>
  <c r="G19" i="56"/>
  <c r="DF19" i="56"/>
  <c r="DF11" i="56"/>
  <c r="G11" i="56"/>
  <c r="G20" i="56"/>
  <c r="DF20" i="56"/>
  <c r="G9" i="55"/>
  <c r="DF9" i="55"/>
  <c r="DF17" i="56"/>
  <c r="G17" i="56"/>
  <c r="G22" i="55"/>
  <c r="DF22" i="55"/>
  <c r="G7" i="54"/>
  <c r="F7" i="54"/>
  <c r="DF7" i="54" s="1"/>
  <c r="EA16" i="33"/>
  <c r="AB16" i="33"/>
  <c r="DN7" i="45"/>
  <c r="DN29" i="45" s="1"/>
  <c r="N29" i="45"/>
  <c r="O7" i="45"/>
  <c r="DO28" i="46"/>
  <c r="P28" i="46"/>
  <c r="Q23" i="45"/>
  <c r="DP23" i="45"/>
  <c r="N23" i="48"/>
  <c r="DM23" i="48"/>
  <c r="R16" i="42"/>
  <c r="Q29" i="42"/>
  <c r="DQ16" i="42"/>
  <c r="DQ30" i="42" s="1"/>
  <c r="K6" i="50"/>
  <c r="DJ6" i="50"/>
  <c r="Z29" i="33"/>
  <c r="DZ4" i="33"/>
  <c r="AA4" i="33"/>
  <c r="AB17" i="34"/>
  <c r="EA17" i="34"/>
  <c r="EC24" i="32"/>
  <c r="AD24" i="32"/>
  <c r="EF25" i="27"/>
  <c r="EF30" i="27" s="1"/>
  <c r="AG25" i="27"/>
  <c r="DU7" i="39"/>
  <c r="V7" i="39"/>
  <c r="DY4" i="34"/>
  <c r="DY29" i="34" s="1"/>
  <c r="Y29" i="34"/>
  <c r="Z4" i="34"/>
  <c r="DM22" i="47"/>
  <c r="N22" i="47"/>
  <c r="T10" i="41"/>
  <c r="DS10" i="41"/>
  <c r="X4" i="35"/>
  <c r="DW4" i="35"/>
  <c r="DW29" i="35" s="1"/>
  <c r="W29" i="35"/>
  <c r="DZ19" i="35"/>
  <c r="AA19" i="35"/>
  <c r="V18" i="39"/>
  <c r="DU18" i="39"/>
  <c r="N8" i="48"/>
  <c r="DM8" i="48"/>
  <c r="DM30" i="46"/>
  <c r="EF10" i="27"/>
  <c r="AG10" i="27"/>
  <c r="R5" i="43"/>
  <c r="DQ5" i="43"/>
  <c r="EH28" i="26"/>
  <c r="AI28" i="26"/>
  <c r="L28" i="50"/>
  <c r="DK28" i="50"/>
  <c r="DS13" i="41"/>
  <c r="T13" i="41"/>
  <c r="N27" i="48"/>
  <c r="DM27" i="48"/>
  <c r="DN17" i="46"/>
  <c r="O17" i="46"/>
  <c r="DW10" i="37"/>
  <c r="X10" i="37"/>
  <c r="DR30" i="41"/>
  <c r="AE26" i="31"/>
  <c r="ED26" i="31"/>
  <c r="DL30" i="47"/>
  <c r="P10" i="45"/>
  <c r="DO10" i="45"/>
  <c r="AC16" i="32"/>
  <c r="EB16" i="32"/>
  <c r="EH6" i="25"/>
  <c r="AI6" i="25"/>
  <c r="R24" i="44"/>
  <c r="DQ24" i="44"/>
  <c r="DM12" i="48"/>
  <c r="N12" i="48"/>
  <c r="T13" i="42"/>
  <c r="DS13" i="42"/>
  <c r="EA13" i="33"/>
  <c r="AB13" i="33"/>
  <c r="P20" i="46"/>
  <c r="DO20" i="46"/>
  <c r="AD28" i="32"/>
  <c r="EC28" i="32"/>
  <c r="G16" i="54"/>
  <c r="DQ25" i="43"/>
  <c r="R25" i="43"/>
  <c r="EC25" i="31"/>
  <c r="EC30" i="31" s="1"/>
  <c r="AD25" i="31"/>
  <c r="I18" i="52"/>
  <c r="DH18" i="52"/>
  <c r="DH30" i="52" s="1"/>
  <c r="Z12" i="36"/>
  <c r="DY12" i="36"/>
  <c r="I29" i="50"/>
  <c r="DI4" i="50"/>
  <c r="J4" i="50"/>
  <c r="EA10" i="33"/>
  <c r="AB10" i="33"/>
  <c r="DL7" i="48"/>
  <c r="M7" i="48"/>
  <c r="DU25" i="39"/>
  <c r="V25" i="39"/>
  <c r="DM14" i="48"/>
  <c r="N14" i="48"/>
  <c r="P8" i="45"/>
  <c r="DO8" i="45"/>
  <c r="Y9" i="37"/>
  <c r="DX9" i="37"/>
  <c r="K26" i="51"/>
  <c r="DJ26" i="51"/>
  <c r="AB5" i="32"/>
  <c r="EA5" i="32"/>
  <c r="EA29" i="32" s="1"/>
  <c r="AA29" i="32"/>
  <c r="O26" i="47"/>
  <c r="DN26" i="47"/>
  <c r="DU20" i="40"/>
  <c r="V20" i="40"/>
  <c r="F5" i="55"/>
  <c r="DF5" i="55" s="1"/>
  <c r="G14" i="54"/>
  <c r="F7" i="56"/>
  <c r="F7" i="55"/>
  <c r="AF20" i="28"/>
  <c r="EE20" i="28"/>
  <c r="Z14" i="36"/>
  <c r="DY14" i="36"/>
  <c r="AF25" i="28"/>
  <c r="EE25" i="28"/>
  <c r="T7" i="41"/>
  <c r="DS7" i="41"/>
  <c r="EA6" i="33"/>
  <c r="AB6" i="33"/>
  <c r="AJ14" i="24"/>
  <c r="EI14" i="24"/>
  <c r="U11" i="40"/>
  <c r="DT11" i="40"/>
  <c r="R6" i="43"/>
  <c r="DQ6" i="43"/>
  <c r="AC27" i="33"/>
  <c r="EB27" i="33"/>
  <c r="DV18" i="37"/>
  <c r="DV30" i="37" s="1"/>
  <c r="W18" i="37"/>
  <c r="V29" i="37"/>
  <c r="T20" i="41"/>
  <c r="DS20" i="41"/>
  <c r="Q17" i="43"/>
  <c r="DP17" i="43"/>
  <c r="DP30" i="43" s="1"/>
  <c r="W26" i="39"/>
  <c r="DV26" i="39"/>
  <c r="EE25" i="30"/>
  <c r="AF25" i="30"/>
  <c r="AG4" i="25"/>
  <c r="EF4" i="25"/>
  <c r="EF29" i="25" s="1"/>
  <c r="AF29" i="25"/>
  <c r="DL24" i="49"/>
  <c r="M24" i="49"/>
  <c r="EG26" i="27"/>
  <c r="AH26" i="27"/>
  <c r="AJ13" i="24"/>
  <c r="EI13" i="24"/>
  <c r="G21" i="54"/>
  <c r="G25" i="54"/>
  <c r="G27" i="55"/>
  <c r="P15" i="46"/>
  <c r="DO15" i="46"/>
  <c r="P25" i="45"/>
  <c r="DO25" i="45"/>
  <c r="AN29" i="17"/>
  <c r="AO4" i="17"/>
  <c r="Z18" i="35"/>
  <c r="DY18" i="35"/>
  <c r="DY30" i="35" s="1"/>
  <c r="AJ26" i="25"/>
  <c r="EI26" i="25"/>
  <c r="DK17" i="49"/>
  <c r="L17" i="49"/>
  <c r="DJ8" i="50"/>
  <c r="K8" i="50"/>
  <c r="ED6" i="30"/>
  <c r="AE6" i="30"/>
  <c r="DK8" i="49"/>
  <c r="L8" i="49"/>
  <c r="K17" i="50"/>
  <c r="DJ17" i="50"/>
  <c r="T16" i="41"/>
  <c r="DS16" i="41"/>
  <c r="F18" i="55"/>
  <c r="DF18" i="55" s="1"/>
  <c r="DM16" i="47"/>
  <c r="DM30" i="47" s="1"/>
  <c r="N16" i="47"/>
  <c r="DL6" i="48"/>
  <c r="M6" i="48"/>
  <c r="N7" i="47"/>
  <c r="DM7" i="47"/>
  <c r="Z27" i="36"/>
  <c r="DY27" i="36"/>
  <c r="AA24" i="35"/>
  <c r="DZ24" i="35"/>
  <c r="AG9" i="27"/>
  <c r="EF9" i="27"/>
  <c r="O15" i="47"/>
  <c r="DN15" i="47"/>
  <c r="EA24" i="34"/>
  <c r="AB24" i="34"/>
  <c r="DV14" i="39"/>
  <c r="W14" i="39"/>
  <c r="ED30" i="28"/>
  <c r="ED22" i="30"/>
  <c r="AE22" i="30"/>
  <c r="DZ9" i="35"/>
  <c r="AA9" i="35"/>
  <c r="P12" i="46"/>
  <c r="DO12" i="46"/>
  <c r="O22" i="46"/>
  <c r="DN22" i="46"/>
  <c r="AG23" i="28"/>
  <c r="EF23" i="28"/>
  <c r="G17" i="54"/>
  <c r="G8" i="54"/>
  <c r="AL29" i="19"/>
  <c r="AM4" i="19"/>
  <c r="EA15" i="33"/>
  <c r="AB15" i="33"/>
  <c r="DS11" i="42"/>
  <c r="T11" i="42"/>
  <c r="H21" i="53"/>
  <c r="DG21" i="53"/>
  <c r="M11" i="49"/>
  <c r="DL11" i="49"/>
  <c r="N13" i="48"/>
  <c r="DM13" i="48"/>
  <c r="EG14" i="27"/>
  <c r="AH14" i="27"/>
  <c r="DG7" i="53"/>
  <c r="H7" i="53"/>
  <c r="AA26" i="35"/>
  <c r="DZ26" i="35"/>
  <c r="AE20" i="31"/>
  <c r="ED20" i="31"/>
  <c r="DX25" i="36"/>
  <c r="Y25" i="36"/>
  <c r="AA18" i="33"/>
  <c r="DZ18" i="33"/>
  <c r="DZ30" i="33" s="1"/>
  <c r="EF30" i="26"/>
  <c r="DF18" i="53"/>
  <c r="DF30" i="53" s="1"/>
  <c r="F29" i="53"/>
  <c r="DG29" i="51"/>
  <c r="G14" i="56"/>
  <c r="EA14" i="33"/>
  <c r="AB14" i="33"/>
  <c r="AA5" i="33"/>
  <c r="DZ5" i="33"/>
  <c r="DY29" i="33"/>
  <c r="AJ15" i="24"/>
  <c r="EI15" i="24"/>
  <c r="DT25" i="40"/>
  <c r="U25" i="40"/>
  <c r="EF17" i="28"/>
  <c r="AG17" i="28"/>
  <c r="DN28" i="47"/>
  <c r="O28" i="47"/>
  <c r="EH16" i="25"/>
  <c r="EH30" i="25" s="1"/>
  <c r="AI16" i="25"/>
  <c r="DT16" i="40"/>
  <c r="DT30" i="40" s="1"/>
  <c r="U16" i="40"/>
  <c r="AJ25" i="24"/>
  <c r="EI25" i="24"/>
  <c r="Z11" i="36"/>
  <c r="DY11" i="36"/>
  <c r="EG17" i="26"/>
  <c r="AH17" i="26"/>
  <c r="AI23" i="26"/>
  <c r="EH23" i="26"/>
  <c r="AE19" i="31"/>
  <c r="ED19" i="31"/>
  <c r="O29" i="43"/>
  <c r="P4" i="43"/>
  <c r="DO4" i="43"/>
  <c r="DO29" i="43" s="1"/>
  <c r="DI26" i="52"/>
  <c r="J26" i="52"/>
  <c r="DH5" i="51"/>
  <c r="DH29" i="51" s="1"/>
  <c r="I5" i="51"/>
  <c r="Y16" i="36"/>
  <c r="DX16" i="36"/>
  <c r="DX30" i="36" s="1"/>
  <c r="H27" i="54"/>
  <c r="DG27" i="54"/>
  <c r="L26" i="50"/>
  <c r="DK26" i="50"/>
  <c r="DX26" i="37"/>
  <c r="Y26" i="37"/>
  <c r="DU8" i="40"/>
  <c r="V8" i="40"/>
  <c r="AF19" i="28"/>
  <c r="EE19" i="28"/>
  <c r="EE30" i="28" s="1"/>
  <c r="X19" i="37"/>
  <c r="DW19" i="37"/>
  <c r="AD8" i="32"/>
  <c r="EC8" i="32"/>
  <c r="K18" i="49"/>
  <c r="DJ18" i="49"/>
  <c r="DJ30" i="49" s="1"/>
  <c r="U4" i="38"/>
  <c r="T29" i="38"/>
  <c r="DT4" i="38"/>
  <c r="DT29" i="38" s="1"/>
  <c r="G24" i="55"/>
  <c r="O19" i="47"/>
  <c r="DN19" i="47"/>
  <c r="DR15" i="43"/>
  <c r="S15" i="43"/>
  <c r="W15" i="39"/>
  <c r="DV15" i="39"/>
  <c r="AJ19" i="24"/>
  <c r="EI19" i="24"/>
  <c r="ED7" i="30"/>
  <c r="AE7" i="30"/>
  <c r="J12" i="52"/>
  <c r="DI12" i="52"/>
  <c r="DI5" i="50"/>
  <c r="J5" i="50"/>
  <c r="T19" i="41"/>
  <c r="DS19" i="41"/>
  <c r="DS30" i="41" s="1"/>
  <c r="DZ6" i="34"/>
  <c r="AA6" i="34"/>
  <c r="DG24" i="54"/>
  <c r="H24" i="54"/>
  <c r="V23" i="40"/>
  <c r="DU23" i="40"/>
  <c r="EA21" i="33"/>
  <c r="AB21" i="33"/>
  <c r="K16" i="50"/>
  <c r="DJ16" i="50"/>
  <c r="AE15" i="31"/>
  <c r="ED15" i="31"/>
  <c r="EG16" i="26"/>
  <c r="AH16" i="26"/>
  <c r="ED16" i="30"/>
  <c r="ED30" i="30" s="1"/>
  <c r="AE16" i="30"/>
  <c r="F25" i="55"/>
  <c r="DF25" i="55" s="1"/>
  <c r="G18" i="53"/>
  <c r="F25" i="56"/>
  <c r="U6" i="41"/>
  <c r="DT6" i="41"/>
  <c r="DZ14" i="35"/>
  <c r="AA14" i="35"/>
  <c r="DR12" i="43"/>
  <c r="S12" i="43"/>
  <c r="W20" i="39"/>
  <c r="DV20" i="39"/>
  <c r="DS17" i="42"/>
  <c r="T17" i="42"/>
  <c r="EA25" i="33"/>
  <c r="AB25" i="33"/>
  <c r="S11" i="43"/>
  <c r="DR11" i="43"/>
  <c r="DO5" i="44"/>
  <c r="DO29" i="44" s="1"/>
  <c r="P5" i="44"/>
  <c r="L25" i="49"/>
  <c r="DK25" i="49"/>
  <c r="AI19" i="26"/>
  <c r="EH19" i="26"/>
  <c r="AE24" i="31"/>
  <c r="ED24" i="31"/>
  <c r="EB26" i="32"/>
  <c r="AC26" i="32"/>
  <c r="AA29" i="31"/>
  <c r="AB4" i="31"/>
  <c r="EA4" i="31"/>
  <c r="EA29" i="31" s="1"/>
  <c r="AU7" i="60"/>
  <c r="AT29" i="60"/>
  <c r="DJ15" i="51"/>
  <c r="K15" i="51"/>
  <c r="K20" i="51"/>
  <c r="DJ20" i="51"/>
  <c r="T12" i="42"/>
  <c r="DS12" i="42"/>
  <c r="AE5" i="30"/>
  <c r="ED5" i="30"/>
  <c r="DN16" i="46"/>
  <c r="DN30" i="46" s="1"/>
  <c r="O16" i="46"/>
  <c r="DO17" i="45"/>
  <c r="P17" i="45"/>
  <c r="EE11" i="30"/>
  <c r="AF11" i="30"/>
  <c r="DN25" i="46"/>
  <c r="O25" i="46"/>
  <c r="DS30" i="40"/>
  <c r="DN24" i="47"/>
  <c r="O24" i="47"/>
  <c r="AF8" i="30"/>
  <c r="EE8" i="30"/>
  <c r="EG18" i="26"/>
  <c r="AH18" i="26"/>
  <c r="DP15" i="45"/>
  <c r="Q15" i="45"/>
  <c r="AH29" i="23"/>
  <c r="AI4" i="23"/>
  <c r="EH4" i="23"/>
  <c r="EH29" i="23" s="1"/>
  <c r="DL18" i="48"/>
  <c r="DL30" i="48" s="1"/>
  <c r="M18" i="48"/>
  <c r="DL23" i="49"/>
  <c r="M23" i="49"/>
  <c r="T14" i="41"/>
  <c r="DS14" i="41"/>
  <c r="DK20" i="49"/>
  <c r="L20" i="49"/>
  <c r="L13" i="49"/>
  <c r="DK13" i="49"/>
  <c r="AE17" i="31"/>
  <c r="ED17" i="31"/>
  <c r="EA30" i="32"/>
  <c r="EI12" i="25"/>
  <c r="AJ12" i="25"/>
  <c r="W21" i="39"/>
  <c r="DV21" i="39"/>
  <c r="DK23" i="50"/>
  <c r="L23" i="50"/>
  <c r="DS24" i="42"/>
  <c r="T24" i="42"/>
  <c r="EA26" i="33"/>
  <c r="AB26" i="33"/>
  <c r="DU5" i="39"/>
  <c r="V5" i="39"/>
  <c r="AE10" i="30"/>
  <c r="ED10" i="30"/>
  <c r="P14" i="46"/>
  <c r="DO14" i="46"/>
  <c r="DL10" i="48"/>
  <c r="M10" i="48"/>
  <c r="EG19" i="27"/>
  <c r="AH19" i="27"/>
  <c r="AH20" i="27"/>
  <c r="EG20" i="27"/>
  <c r="DJ25" i="50"/>
  <c r="K25" i="50"/>
  <c r="DP20" i="45"/>
  <c r="Q20" i="45"/>
  <c r="AC17" i="33"/>
  <c r="EB17" i="33"/>
  <c r="DL5" i="48"/>
  <c r="M5" i="48"/>
  <c r="EB23" i="33"/>
  <c r="AC23" i="33"/>
  <c r="EI21" i="24"/>
  <c r="EI30" i="24" s="1"/>
  <c r="AJ21" i="24"/>
  <c r="G20" i="55"/>
  <c r="G23" i="55"/>
  <c r="DO17" i="44"/>
  <c r="DO30" i="44" s="1"/>
  <c r="P17" i="44"/>
  <c r="AE4" i="27"/>
  <c r="ED4" i="27"/>
  <c r="ED29" i="27" s="1"/>
  <c r="AD29" i="27"/>
  <c r="DO18" i="45"/>
  <c r="P18" i="45"/>
  <c r="DP16" i="44"/>
  <c r="Q16" i="44"/>
  <c r="AJ22" i="24"/>
  <c r="EI22" i="24"/>
  <c r="DN14" i="47"/>
  <c r="O14" i="47"/>
  <c r="DZ23" i="35"/>
  <c r="AA23" i="35"/>
  <c r="W16" i="38"/>
  <c r="DV16" i="38"/>
  <c r="DV30" i="38" s="1"/>
  <c r="AG24" i="28"/>
  <c r="EF24" i="28"/>
  <c r="T23" i="42"/>
  <c r="DS23" i="42"/>
  <c r="O8" i="47"/>
  <c r="DN8" i="47"/>
  <c r="H19" i="53"/>
  <c r="DG19" i="53"/>
  <c r="AF7" i="28"/>
  <c r="EE7" i="28"/>
  <c r="F6" i="55"/>
  <c r="DF6" i="55" s="1"/>
  <c r="F27" i="56"/>
  <c r="DF27" i="56" s="1"/>
  <c r="EK29" i="17"/>
  <c r="EK29" i="21"/>
  <c r="CL4" i="59"/>
  <c r="CL4" i="58"/>
  <c r="CL4" i="57"/>
  <c r="CL4" i="56"/>
  <c r="CL4" i="54"/>
  <c r="CL4" i="55"/>
  <c r="CL4" i="53"/>
  <c r="CL4" i="52"/>
  <c r="CL4" i="50"/>
  <c r="CL4" i="51"/>
  <c r="CL4" i="49"/>
  <c r="CL4" i="48"/>
  <c r="CL4" i="46"/>
  <c r="CL4" i="45"/>
  <c r="CL4" i="47"/>
  <c r="CL4" i="42"/>
  <c r="CL4" i="43"/>
  <c r="CL4" i="41"/>
  <c r="CL4" i="44"/>
  <c r="CL4" i="40"/>
  <c r="CL4" i="39"/>
  <c r="CL4" i="38"/>
  <c r="CL4" i="37"/>
  <c r="CL4" i="33"/>
  <c r="CL4" i="36"/>
  <c r="CL4" i="34"/>
  <c r="CL4" i="35"/>
  <c r="CL4" i="32"/>
  <c r="CL4" i="30"/>
  <c r="CL4" i="25"/>
  <c r="CL4" i="24"/>
  <c r="CL4" i="31"/>
  <c r="CL4" i="26"/>
  <c r="CL4" i="28"/>
  <c r="CL4" i="27"/>
  <c r="CL4" i="19"/>
  <c r="EL4" i="19" s="1"/>
  <c r="CL4" i="18"/>
  <c r="EL4" i="18" s="1"/>
  <c r="CL4" i="22"/>
  <c r="CL4" i="23"/>
  <c r="CL4" i="21"/>
  <c r="EL4" i="21" s="1"/>
  <c r="CL4" i="17"/>
  <c r="EL4" i="17" s="1"/>
  <c r="CL4" i="20"/>
  <c r="EL4" i="20" s="1"/>
  <c r="CL4" i="60"/>
  <c r="EL4" i="60" s="1"/>
  <c r="B11" i="58"/>
  <c r="C11" i="57"/>
  <c r="D11" i="57" s="1"/>
  <c r="E11" i="57" s="1"/>
  <c r="F11" i="57" s="1"/>
  <c r="DF11" i="57" s="1"/>
  <c r="B26" i="57"/>
  <c r="C26" i="56"/>
  <c r="D26" i="56" s="1"/>
  <c r="E26" i="56" s="1"/>
  <c r="T18" i="43"/>
  <c r="DS18" i="43"/>
  <c r="AI11" i="28"/>
  <c r="EH11" i="28"/>
  <c r="AL7" i="24"/>
  <c r="EK7" i="24"/>
  <c r="B22" i="57"/>
  <c r="C22" i="56"/>
  <c r="D22" i="56" s="1"/>
  <c r="E22" i="56" s="1"/>
  <c r="F22" i="56" s="1"/>
  <c r="B6" i="58"/>
  <c r="C6" i="57"/>
  <c r="B9" i="58"/>
  <c r="C9" i="57"/>
  <c r="B18" i="57"/>
  <c r="C18" i="56"/>
  <c r="D18" i="56" s="1"/>
  <c r="E18" i="56" s="1"/>
  <c r="F18" i="56" s="1"/>
  <c r="B9" i="57"/>
  <c r="C9" i="56"/>
  <c r="D9" i="56" s="1"/>
  <c r="E9" i="56" s="1"/>
  <c r="B28" i="58"/>
  <c r="C28" i="57"/>
  <c r="D28" i="57" s="1"/>
  <c r="E28" i="57" s="1"/>
  <c r="F28" i="57" s="1"/>
  <c r="B24" i="58"/>
  <c r="C24" i="57"/>
  <c r="D24" i="57" s="1"/>
  <c r="E24" i="57" s="1"/>
  <c r="F24" i="57" s="1"/>
  <c r="H13" i="56"/>
  <c r="DG13" i="56"/>
  <c r="Y19" i="38"/>
  <c r="DX19" i="38"/>
  <c r="DZ17" i="37"/>
  <c r="AA17" i="37"/>
  <c r="T26" i="44"/>
  <c r="DS26" i="44"/>
  <c r="AF16" i="31"/>
  <c r="EE16" i="31"/>
  <c r="I5" i="53"/>
  <c r="DH5" i="53"/>
  <c r="U9" i="42"/>
  <c r="DT9" i="42"/>
  <c r="AQ14" i="19"/>
  <c r="V11" i="41"/>
  <c r="DU11" i="41"/>
  <c r="H24" i="56"/>
  <c r="DG24" i="56"/>
  <c r="AI9" i="61"/>
  <c r="AR11" i="17"/>
  <c r="EF23" i="31"/>
  <c r="AG23" i="31"/>
  <c r="AI28" i="28"/>
  <c r="EH28" i="28"/>
  <c r="AM6" i="23"/>
  <c r="EB20" i="34"/>
  <c r="AC20" i="34"/>
  <c r="EI12" i="27"/>
  <c r="AJ12" i="27"/>
  <c r="DL4" i="48"/>
  <c r="M4" i="48"/>
  <c r="L29" i="48"/>
  <c r="AI10" i="61"/>
  <c r="EC19" i="33"/>
  <c r="AD19" i="33"/>
  <c r="R23" i="46"/>
  <c r="DQ23" i="46"/>
  <c r="AP18" i="19"/>
  <c r="DS27" i="44"/>
  <c r="T27" i="44"/>
  <c r="AN24" i="23"/>
  <c r="Q9" i="47"/>
  <c r="DP9" i="47"/>
  <c r="BD16" i="60"/>
  <c r="AI6" i="61"/>
  <c r="AL6" i="24"/>
  <c r="EK6" i="24"/>
  <c r="AQ22" i="19"/>
  <c r="EG27" i="30"/>
  <c r="AH27" i="30"/>
  <c r="P15" i="48"/>
  <c r="DO15" i="48"/>
  <c r="DH19" i="55"/>
  <c r="I19" i="55"/>
  <c r="R22" i="45"/>
  <c r="DQ22" i="45"/>
  <c r="DI13" i="53"/>
  <c r="J13" i="53"/>
  <c r="DL11" i="51"/>
  <c r="M11" i="51"/>
  <c r="Q13" i="47"/>
  <c r="DP13" i="47"/>
  <c r="DX4" i="36"/>
  <c r="DX29" i="36" s="1"/>
  <c r="X29" i="36"/>
  <c r="Y4" i="36"/>
  <c r="AK12" i="26"/>
  <c r="EJ12" i="26"/>
  <c r="AI23" i="61"/>
  <c r="AR8" i="19"/>
  <c r="EE21" i="32"/>
  <c r="AF21" i="32"/>
  <c r="N19" i="49"/>
  <c r="DM19" i="49"/>
  <c r="AQ18" i="18"/>
  <c r="EA22" i="35"/>
  <c r="AB22" i="35"/>
  <c r="AF7" i="31"/>
  <c r="EE7" i="31"/>
  <c r="AI21" i="61"/>
  <c r="J20" i="54"/>
  <c r="DI20" i="54"/>
  <c r="Z15" i="37"/>
  <c r="DY15" i="37"/>
  <c r="DQ13" i="46"/>
  <c r="R13" i="46"/>
  <c r="L7" i="50"/>
  <c r="DK7" i="50"/>
  <c r="AI6" i="27"/>
  <c r="EH6" i="27"/>
  <c r="CL24" i="59"/>
  <c r="CL24" i="58"/>
  <c r="CL24" i="57"/>
  <c r="CL24" i="56"/>
  <c r="CL24" i="55"/>
  <c r="CL24" i="54"/>
  <c r="CL24" i="53"/>
  <c r="CL24" i="51"/>
  <c r="CL24" i="52"/>
  <c r="CL24" i="50"/>
  <c r="CL24" i="49"/>
  <c r="CL24" i="47"/>
  <c r="CL24" i="48"/>
  <c r="CL24" i="46"/>
  <c r="CL24" i="44"/>
  <c r="CL24" i="45"/>
  <c r="CL24" i="42"/>
  <c r="CL24" i="41"/>
  <c r="CL24" i="43"/>
  <c r="CL24" i="40"/>
  <c r="CL24" i="39"/>
  <c r="CL24" i="36"/>
  <c r="CL24" i="38"/>
  <c r="CL24" i="37"/>
  <c r="CL24" i="35"/>
  <c r="CL24" i="33"/>
  <c r="CL24" i="34"/>
  <c r="CL24" i="24"/>
  <c r="CL24" i="31"/>
  <c r="CL24" i="28"/>
  <c r="CL24" i="32"/>
  <c r="CL24" i="30"/>
  <c r="CL24" i="27"/>
  <c r="CL24" i="25"/>
  <c r="CL24" i="26"/>
  <c r="CL24" i="23"/>
  <c r="EL24" i="23" s="1"/>
  <c r="CL24" i="22"/>
  <c r="EL24" i="22" s="1"/>
  <c r="CL24" i="21"/>
  <c r="EL24" i="21" s="1"/>
  <c r="CL24" i="20"/>
  <c r="EL24" i="20" s="1"/>
  <c r="CL24" i="19"/>
  <c r="EL24" i="19" s="1"/>
  <c r="CL24" i="17"/>
  <c r="EL24" i="17" s="1"/>
  <c r="CL24" i="18"/>
  <c r="EL24" i="18" s="1"/>
  <c r="CL24" i="60"/>
  <c r="EL24" i="60" s="1"/>
  <c r="O16" i="48"/>
  <c r="DN16" i="48"/>
  <c r="N9" i="49"/>
  <c r="DM9" i="49"/>
  <c r="AN14" i="23"/>
  <c r="EH8" i="28"/>
  <c r="AI8" i="28"/>
  <c r="U20" i="42"/>
  <c r="DT20" i="42"/>
  <c r="U20" i="43"/>
  <c r="DT20" i="43"/>
  <c r="AA10" i="36"/>
  <c r="DZ10" i="36"/>
  <c r="EF13" i="31"/>
  <c r="AG13" i="31"/>
  <c r="K12" i="53"/>
  <c r="DJ12" i="53"/>
  <c r="AO5" i="21"/>
  <c r="AY24" i="60"/>
  <c r="AI22" i="27"/>
  <c r="EH22" i="27"/>
  <c r="DT18" i="41"/>
  <c r="U18" i="41"/>
  <c r="ED12" i="33"/>
  <c r="AE12" i="33"/>
  <c r="AP27" i="21"/>
  <c r="BC6" i="60"/>
  <c r="DH13" i="55"/>
  <c r="I13" i="55"/>
  <c r="AC12" i="35"/>
  <c r="EB12" i="35"/>
  <c r="AQ28" i="18"/>
  <c r="DP5" i="45"/>
  <c r="Q5" i="45"/>
  <c r="DJ22" i="52"/>
  <c r="K22" i="52"/>
  <c r="Q10" i="46"/>
  <c r="DP10" i="46"/>
  <c r="AI20" i="61"/>
  <c r="EK27" i="25"/>
  <c r="AL27" i="25"/>
  <c r="DT26" i="43"/>
  <c r="U26" i="43"/>
  <c r="AQ11" i="20"/>
  <c r="P18" i="47"/>
  <c r="DO18" i="47"/>
  <c r="L27" i="52"/>
  <c r="DK27" i="52"/>
  <c r="ED25" i="32"/>
  <c r="AE25" i="32"/>
  <c r="DY5" i="36"/>
  <c r="Z5" i="36"/>
  <c r="EK30" i="23"/>
  <c r="DW15" i="40"/>
  <c r="X15" i="40"/>
  <c r="AI18" i="61"/>
  <c r="AS25" i="17"/>
  <c r="DK8" i="52"/>
  <c r="L8" i="52"/>
  <c r="DJ16" i="52"/>
  <c r="K16" i="52"/>
  <c r="EH5" i="27"/>
  <c r="AI5" i="27"/>
  <c r="AQ10" i="18"/>
  <c r="AQ16" i="17"/>
  <c r="AY12" i="60"/>
  <c r="AI22" i="61"/>
  <c r="AA24" i="37"/>
  <c r="DZ24" i="37"/>
  <c r="AH15" i="28"/>
  <c r="EG15" i="28"/>
  <c r="AK7" i="25"/>
  <c r="EJ7" i="25"/>
  <c r="AM29" i="20"/>
  <c r="AN4" i="20"/>
  <c r="DG9" i="55"/>
  <c r="H9" i="55"/>
  <c r="AB9" i="36"/>
  <c r="EA9" i="36"/>
  <c r="AC8" i="35"/>
  <c r="EB8" i="35"/>
  <c r="AA11" i="37"/>
  <c r="DZ11" i="37"/>
  <c r="J16" i="53"/>
  <c r="DI16" i="53"/>
  <c r="M21" i="51"/>
  <c r="DL21" i="51"/>
  <c r="AO21" i="22"/>
  <c r="DJ29" i="49"/>
  <c r="AK13" i="26"/>
  <c r="EJ13" i="26"/>
  <c r="EJ14" i="26"/>
  <c r="AK14" i="26"/>
  <c r="N21" i="49"/>
  <c r="DM21" i="49"/>
  <c r="Z22" i="37"/>
  <c r="DY22" i="37"/>
  <c r="AP5" i="19"/>
  <c r="DY27" i="38"/>
  <c r="Z27" i="38"/>
  <c r="DH14" i="55"/>
  <c r="I14" i="55"/>
  <c r="AS27" i="17"/>
  <c r="EK29" i="19"/>
  <c r="AR15" i="17"/>
  <c r="DW14" i="40"/>
  <c r="X14" i="40"/>
  <c r="DT19" i="43"/>
  <c r="U19" i="43"/>
  <c r="L15" i="52"/>
  <c r="DK15" i="52"/>
  <c r="EJ27" i="26"/>
  <c r="AK27" i="26"/>
  <c r="AQ16" i="19"/>
  <c r="AP28" i="21"/>
  <c r="AI28" i="61"/>
  <c r="EK30" i="17"/>
  <c r="P11" i="48"/>
  <c r="DO11" i="48"/>
  <c r="AF22" i="31"/>
  <c r="EE22" i="31"/>
  <c r="AM26" i="23"/>
  <c r="O22" i="48"/>
  <c r="DN22" i="48"/>
  <c r="AO25" i="21"/>
  <c r="AB13" i="36"/>
  <c r="EA13" i="36"/>
  <c r="AI14" i="61"/>
  <c r="EG14" i="28"/>
  <c r="AH14" i="28"/>
  <c r="CL16" i="59"/>
  <c r="CL16" i="58"/>
  <c r="CL16" i="57"/>
  <c r="CL16" i="56"/>
  <c r="CL16" i="55"/>
  <c r="CL16" i="54"/>
  <c r="CL16" i="53"/>
  <c r="CL16" i="52"/>
  <c r="CL16" i="50"/>
  <c r="CL16" i="51"/>
  <c r="CL16" i="49"/>
  <c r="CL16" i="48"/>
  <c r="CL16" i="47"/>
  <c r="CL16" i="44"/>
  <c r="CL16" i="46"/>
  <c r="CL16" i="45"/>
  <c r="CL16" i="43"/>
  <c r="CL16" i="42"/>
  <c r="CL16" i="41"/>
  <c r="CL16" i="40"/>
  <c r="CL16" i="37"/>
  <c r="CL16" i="36"/>
  <c r="CL16" i="39"/>
  <c r="CL16" i="38"/>
  <c r="CL16" i="34"/>
  <c r="CL16" i="33"/>
  <c r="CL16" i="32"/>
  <c r="CL16" i="35"/>
  <c r="CL16" i="25"/>
  <c r="CL16" i="24"/>
  <c r="CL16" i="31"/>
  <c r="CL16" i="28"/>
  <c r="CL16" i="30"/>
  <c r="CL16" i="26"/>
  <c r="CL16" i="27"/>
  <c r="CL16" i="18"/>
  <c r="EL16" i="18" s="1"/>
  <c r="CL16" i="20"/>
  <c r="EL16" i="20" s="1"/>
  <c r="CL16" i="19"/>
  <c r="EL16" i="19" s="1"/>
  <c r="CL16" i="23"/>
  <c r="EL16" i="23" s="1"/>
  <c r="CL16" i="21"/>
  <c r="EL16" i="21" s="1"/>
  <c r="CL16" i="17"/>
  <c r="EL16" i="17" s="1"/>
  <c r="CL16" i="22"/>
  <c r="EL16" i="22" s="1"/>
  <c r="CL16" i="60"/>
  <c r="EL16" i="60" s="1"/>
  <c r="DQ27" i="46"/>
  <c r="R27" i="46"/>
  <c r="AB20" i="36"/>
  <c r="EA20" i="36"/>
  <c r="AP15" i="20"/>
  <c r="AJ5" i="26"/>
  <c r="EI5" i="26"/>
  <c r="AQ17" i="18"/>
  <c r="L17" i="52"/>
  <c r="DK17" i="52"/>
  <c r="AD9" i="34"/>
  <c r="EC9" i="34"/>
  <c r="DR14" i="45"/>
  <c r="S14" i="45"/>
  <c r="AN12" i="23"/>
  <c r="DO9" i="48"/>
  <c r="P9" i="48"/>
  <c r="CL8" i="59"/>
  <c r="CL8" i="58"/>
  <c r="CL8" i="57"/>
  <c r="CL8" i="56"/>
  <c r="CL8" i="55"/>
  <c r="CL8" i="54"/>
  <c r="CL8" i="53"/>
  <c r="CL8" i="52"/>
  <c r="CL8" i="50"/>
  <c r="CL8" i="51"/>
  <c r="CL8" i="49"/>
  <c r="CL8" i="48"/>
  <c r="CL8" i="45"/>
  <c r="CL8" i="44"/>
  <c r="CL8" i="47"/>
  <c r="CL8" i="46"/>
  <c r="CL8" i="42"/>
  <c r="CL8" i="41"/>
  <c r="CL8" i="40"/>
  <c r="CL8" i="43"/>
  <c r="CL8" i="39"/>
  <c r="CL8" i="38"/>
  <c r="CL8" i="37"/>
  <c r="CL8" i="36"/>
  <c r="CL8" i="33"/>
  <c r="CL8" i="35"/>
  <c r="CL8" i="34"/>
  <c r="CL8" i="31"/>
  <c r="CL8" i="30"/>
  <c r="CL8" i="28"/>
  <c r="CL8" i="25"/>
  <c r="CL8" i="24"/>
  <c r="CL8" i="32"/>
  <c r="CL8" i="27"/>
  <c r="CL8" i="26"/>
  <c r="CL8" i="18"/>
  <c r="EL8" i="18" s="1"/>
  <c r="CL8" i="20"/>
  <c r="EL8" i="20" s="1"/>
  <c r="CL8" i="19"/>
  <c r="EL8" i="19" s="1"/>
  <c r="CL8" i="23"/>
  <c r="EL8" i="23" s="1"/>
  <c r="CL8" i="21"/>
  <c r="EL8" i="21" s="1"/>
  <c r="CL8" i="17"/>
  <c r="EL8" i="17" s="1"/>
  <c r="CL8" i="22"/>
  <c r="EL8" i="22" s="1"/>
  <c r="CL8" i="60"/>
  <c r="EL8" i="60" s="1"/>
  <c r="Y11" i="39"/>
  <c r="DX11" i="39"/>
  <c r="AP5" i="20"/>
  <c r="AY28" i="60"/>
  <c r="AQ15" i="18"/>
  <c r="DV6" i="40"/>
  <c r="W6" i="40"/>
  <c r="AI5" i="61"/>
  <c r="AO24" i="22"/>
  <c r="AO19" i="22"/>
  <c r="AN22" i="22"/>
  <c r="AI16" i="27"/>
  <c r="EH16" i="27"/>
  <c r="AX10" i="60"/>
  <c r="DW12" i="40"/>
  <c r="X12" i="40"/>
  <c r="AQ9" i="18"/>
  <c r="DW28" i="40"/>
  <c r="X28" i="40"/>
  <c r="AC27" i="35"/>
  <c r="EB27" i="35"/>
  <c r="EI23" i="27"/>
  <c r="AJ23" i="27"/>
  <c r="EI7" i="26"/>
  <c r="AJ7" i="26"/>
  <c r="AP20" i="20"/>
  <c r="AJ15" i="61"/>
  <c r="EF27" i="31"/>
  <c r="AG27" i="31"/>
  <c r="AL10" i="24"/>
  <c r="EK10" i="24"/>
  <c r="DW21" i="40"/>
  <c r="X21" i="40"/>
  <c r="EA26" i="36"/>
  <c r="AB26" i="36"/>
  <c r="AK22" i="25"/>
  <c r="EJ22" i="25"/>
  <c r="AR9" i="19"/>
  <c r="DM24" i="50"/>
  <c r="N24" i="50"/>
  <c r="Q8" i="46"/>
  <c r="DP8" i="46"/>
  <c r="AC15" i="35"/>
  <c r="EB15" i="35"/>
  <c r="EA23" i="36"/>
  <c r="AB23" i="36"/>
  <c r="AC19" i="34"/>
  <c r="EB19" i="34"/>
  <c r="EC27" i="34"/>
  <c r="AD27" i="34"/>
  <c r="Q12" i="47"/>
  <c r="DP12" i="47"/>
  <c r="Z21" i="37"/>
  <c r="DY21" i="37"/>
  <c r="Q9" i="46"/>
  <c r="DP9" i="46"/>
  <c r="DY20" i="37"/>
  <c r="Z20" i="37"/>
  <c r="AS7" i="17"/>
  <c r="DX4" i="37"/>
  <c r="Y4" i="37"/>
  <c r="DM14" i="49"/>
  <c r="N14" i="49"/>
  <c r="EG23" i="30"/>
  <c r="AH23" i="30"/>
  <c r="EJ18" i="25"/>
  <c r="AK18" i="25"/>
  <c r="AP12" i="21"/>
  <c r="DN25" i="48"/>
  <c r="O25" i="48"/>
  <c r="P7" i="46"/>
  <c r="DO7" i="46"/>
  <c r="R19" i="46"/>
  <c r="DQ19" i="46"/>
  <c r="I26" i="55"/>
  <c r="DH26" i="55"/>
  <c r="EF18" i="28"/>
  <c r="AG18" i="28"/>
  <c r="AK15" i="25"/>
  <c r="EJ15" i="25"/>
  <c r="AK18" i="24"/>
  <c r="EJ18" i="24"/>
  <c r="EG9" i="28"/>
  <c r="AH9" i="28"/>
  <c r="DW19" i="40"/>
  <c r="X19" i="40"/>
  <c r="DL24" i="51"/>
  <c r="M24" i="51"/>
  <c r="EE13" i="32"/>
  <c r="AF13" i="32"/>
  <c r="AY11" i="60"/>
  <c r="AB8" i="36"/>
  <c r="EA8" i="36"/>
  <c r="AN5" i="22"/>
  <c r="ED24" i="33"/>
  <c r="AE24" i="33"/>
  <c r="Z7" i="37"/>
  <c r="DY7" i="37"/>
  <c r="AC5" i="34"/>
  <c r="EB5" i="34"/>
  <c r="EA25" i="35"/>
  <c r="AB25" i="35"/>
  <c r="AI29" i="24"/>
  <c r="EI4" i="24"/>
  <c r="EI29" i="24" s="1"/>
  <c r="AJ4" i="24"/>
  <c r="AJ15" i="27"/>
  <c r="EI15" i="27"/>
  <c r="CL11" i="59"/>
  <c r="CL11" i="58"/>
  <c r="CL11" i="57"/>
  <c r="CL11" i="56"/>
  <c r="CL11" i="55"/>
  <c r="CL11" i="54"/>
  <c r="CL11" i="52"/>
  <c r="CL11" i="53"/>
  <c r="CL11" i="51"/>
  <c r="CL11" i="50"/>
  <c r="CL11" i="48"/>
  <c r="CL11" i="49"/>
  <c r="CL11" i="46"/>
  <c r="CL11" i="45"/>
  <c r="CL11" i="44"/>
  <c r="CL11" i="47"/>
  <c r="CL11" i="41"/>
  <c r="CL11" i="40"/>
  <c r="CL11" i="43"/>
  <c r="CL11" i="42"/>
  <c r="CL11" i="39"/>
  <c r="CL11" i="38"/>
  <c r="CL11" i="37"/>
  <c r="CL11" i="36"/>
  <c r="CL11" i="35"/>
  <c r="CL11" i="33"/>
  <c r="CL11" i="34"/>
  <c r="CL11" i="28"/>
  <c r="CL11" i="30"/>
  <c r="CL11" i="26"/>
  <c r="CL11" i="24"/>
  <c r="EL11" i="24" s="1"/>
  <c r="CL11" i="32"/>
  <c r="CL11" i="31"/>
  <c r="CL11" i="27"/>
  <c r="CL11" i="25"/>
  <c r="CL11" i="20"/>
  <c r="EL11" i="20" s="1"/>
  <c r="CL11" i="23"/>
  <c r="EL11" i="23" s="1"/>
  <c r="CL11" i="18"/>
  <c r="EL11" i="18" s="1"/>
  <c r="CL11" i="22"/>
  <c r="EL11" i="22" s="1"/>
  <c r="CL11" i="21"/>
  <c r="EL11" i="21" s="1"/>
  <c r="CL11" i="17"/>
  <c r="EL11" i="17" s="1"/>
  <c r="CL11" i="19"/>
  <c r="EL11" i="19" s="1"/>
  <c r="CL11" i="60"/>
  <c r="EL11" i="60" s="1"/>
  <c r="AY26" i="60"/>
  <c r="EG9" i="30"/>
  <c r="AH9" i="30"/>
  <c r="CL26" i="59"/>
  <c r="CL26" i="58"/>
  <c r="CL26" i="57"/>
  <c r="CL26" i="56"/>
  <c r="CL26" i="55"/>
  <c r="CL26" i="54"/>
  <c r="CL26" i="53"/>
  <c r="CL26" i="51"/>
  <c r="CL26" i="52"/>
  <c r="CL26" i="49"/>
  <c r="CL26" i="50"/>
  <c r="CL26" i="48"/>
  <c r="CL26" i="47"/>
  <c r="CL26" i="44"/>
  <c r="CL26" i="46"/>
  <c r="CL26" i="45"/>
  <c r="CL26" i="42"/>
  <c r="CL26" i="40"/>
  <c r="CL26" i="43"/>
  <c r="CL26" i="41"/>
  <c r="CL26" i="37"/>
  <c r="CL26" i="36"/>
  <c r="CL26" i="39"/>
  <c r="CL26" i="38"/>
  <c r="CL26" i="35"/>
  <c r="CL26" i="33"/>
  <c r="CL26" i="34"/>
  <c r="CL26" i="32"/>
  <c r="CL26" i="27"/>
  <c r="CL26" i="30"/>
  <c r="CL26" i="25"/>
  <c r="CL26" i="24"/>
  <c r="CL26" i="23"/>
  <c r="EL26" i="23" s="1"/>
  <c r="CL26" i="28"/>
  <c r="CL26" i="26"/>
  <c r="CL26" i="31"/>
  <c r="CL26" i="22"/>
  <c r="EL26" i="22" s="1"/>
  <c r="CL26" i="18"/>
  <c r="EL26" i="18" s="1"/>
  <c r="CL26" i="19"/>
  <c r="EL26" i="19" s="1"/>
  <c r="CL26" i="17"/>
  <c r="EL26" i="17" s="1"/>
  <c r="CL26" i="21"/>
  <c r="EL26" i="21" s="1"/>
  <c r="CL26" i="20"/>
  <c r="EL26" i="20" s="1"/>
  <c r="CL26" i="60"/>
  <c r="EL26" i="60" s="1"/>
  <c r="AG12" i="31"/>
  <c r="EF12" i="31"/>
  <c r="DO24" i="48"/>
  <c r="P24" i="48"/>
  <c r="DH10" i="54"/>
  <c r="I10" i="54"/>
  <c r="B17" i="58"/>
  <c r="C17" i="57"/>
  <c r="D17" i="57" s="1"/>
  <c r="E17" i="57" s="1"/>
  <c r="F17" i="57" s="1"/>
  <c r="Z28" i="38"/>
  <c r="DY28" i="38"/>
  <c r="Z17" i="38"/>
  <c r="DY17" i="38"/>
  <c r="B16" i="58"/>
  <c r="C16" i="57"/>
  <c r="B8" i="58"/>
  <c r="C8" i="57"/>
  <c r="D8" i="57" s="1"/>
  <c r="E8" i="57" s="1"/>
  <c r="F8" i="57" s="1"/>
  <c r="B4" i="56"/>
  <c r="C4" i="55"/>
  <c r="B16" i="57"/>
  <c r="C16" i="56"/>
  <c r="D16" i="56" s="1"/>
  <c r="E16" i="56" s="1"/>
  <c r="F16" i="56" s="1"/>
  <c r="B26" i="58"/>
  <c r="C26" i="57"/>
  <c r="D26" i="57" s="1"/>
  <c r="E26" i="57" s="1"/>
  <c r="B23" i="58"/>
  <c r="C23" i="57"/>
  <c r="D23" i="57" s="1"/>
  <c r="E23" i="57" s="1"/>
  <c r="F23" i="57" s="1"/>
  <c r="EF14" i="30"/>
  <c r="AG14" i="30"/>
  <c r="AQ24" i="20"/>
  <c r="P10" i="47"/>
  <c r="DO10" i="47"/>
  <c r="K28" i="53"/>
  <c r="DJ28" i="53"/>
  <c r="EF13" i="30"/>
  <c r="AG13" i="30"/>
  <c r="AM24" i="24"/>
  <c r="EL24" i="24"/>
  <c r="M23" i="51"/>
  <c r="DL23" i="51"/>
  <c r="AR13" i="17"/>
  <c r="DV5" i="41"/>
  <c r="W5" i="41"/>
  <c r="EI11" i="26"/>
  <c r="AJ11" i="26"/>
  <c r="AR11" i="19"/>
  <c r="AN6" i="22"/>
  <c r="AD6" i="32"/>
  <c r="EC6" i="32"/>
  <c r="J25" i="53"/>
  <c r="DI25" i="53"/>
  <c r="Y13" i="39"/>
  <c r="DX13" i="39"/>
  <c r="AP23" i="21"/>
  <c r="I19" i="54"/>
  <c r="DH19" i="54"/>
  <c r="CL7" i="59"/>
  <c r="CL7" i="58"/>
  <c r="CL7" i="57"/>
  <c r="CL7" i="56"/>
  <c r="CL7" i="55"/>
  <c r="CL7" i="54"/>
  <c r="CL7" i="53"/>
  <c r="CL7" i="52"/>
  <c r="CL7" i="50"/>
  <c r="CL7" i="51"/>
  <c r="CL7" i="48"/>
  <c r="CL7" i="49"/>
  <c r="CL7" i="47"/>
  <c r="CL7" i="45"/>
  <c r="CL7" i="44"/>
  <c r="CL7" i="46"/>
  <c r="CL7" i="43"/>
  <c r="CL7" i="41"/>
  <c r="CL7" i="42"/>
  <c r="CL7" i="40"/>
  <c r="CL7" i="37"/>
  <c r="CL7" i="39"/>
  <c r="CL7" i="36"/>
  <c r="CL7" i="38"/>
  <c r="CL7" i="34"/>
  <c r="CL7" i="35"/>
  <c r="CL7" i="33"/>
  <c r="CL7" i="27"/>
  <c r="CL7" i="26"/>
  <c r="CL7" i="25"/>
  <c r="CL7" i="31"/>
  <c r="CL7" i="30"/>
  <c r="CL7" i="28"/>
  <c r="CL7" i="32"/>
  <c r="CL7" i="24"/>
  <c r="CL7" i="23"/>
  <c r="EL7" i="23" s="1"/>
  <c r="CL7" i="22"/>
  <c r="EL7" i="22" s="1"/>
  <c r="CL7" i="17"/>
  <c r="EL7" i="17" s="1"/>
  <c r="CL7" i="18"/>
  <c r="EL7" i="18" s="1"/>
  <c r="CL7" i="21"/>
  <c r="EL7" i="21" s="1"/>
  <c r="CL7" i="20"/>
  <c r="EL7" i="20" s="1"/>
  <c r="CL7" i="19"/>
  <c r="EL7" i="19" s="1"/>
  <c r="CL7" i="60"/>
  <c r="EL7" i="60" s="1"/>
  <c r="DS28" i="44"/>
  <c r="T28" i="44"/>
  <c r="EE28" i="31"/>
  <c r="AF28" i="31"/>
  <c r="EG24" i="30"/>
  <c r="AH24" i="30"/>
  <c r="DG23" i="56"/>
  <c r="H23" i="56"/>
  <c r="EF9" i="31"/>
  <c r="AG9" i="31"/>
  <c r="AO20" i="21"/>
  <c r="DK25" i="51"/>
  <c r="L25" i="51"/>
  <c r="AP24" i="21"/>
  <c r="AQ22" i="18"/>
  <c r="AQ7" i="19"/>
  <c r="DZ6" i="37"/>
  <c r="AA6" i="37"/>
  <c r="EJ9" i="26"/>
  <c r="AK9" i="26"/>
  <c r="L17" i="51"/>
  <c r="DK17" i="51"/>
  <c r="S11" i="44"/>
  <c r="DR11" i="44"/>
  <c r="U24" i="43"/>
  <c r="DT24" i="43"/>
  <c r="J12" i="54"/>
  <c r="DI12" i="54"/>
  <c r="DK10" i="51"/>
  <c r="L10" i="51"/>
  <c r="AD26" i="34"/>
  <c r="EC26" i="34"/>
  <c r="L23" i="52"/>
  <c r="DK23" i="52"/>
  <c r="AF5" i="31"/>
  <c r="EE5" i="31"/>
  <c r="EE14" i="32"/>
  <c r="AF14" i="32"/>
  <c r="AQ11" i="18"/>
  <c r="EE9" i="32"/>
  <c r="AF9" i="32"/>
  <c r="AI24" i="61"/>
  <c r="Y9" i="39"/>
  <c r="DX9" i="39"/>
  <c r="AG11" i="31"/>
  <c r="EF11" i="31"/>
  <c r="AQ9" i="20"/>
  <c r="DR18" i="44"/>
  <c r="S18" i="44"/>
  <c r="DX18" i="38"/>
  <c r="Y18" i="38"/>
  <c r="DF7" i="56"/>
  <c r="G7" i="56"/>
  <c r="AD7" i="33"/>
  <c r="EC7" i="33"/>
  <c r="EA15" i="36"/>
  <c r="AB15" i="36"/>
  <c r="V26" i="41"/>
  <c r="DU26" i="41"/>
  <c r="DL10" i="50"/>
  <c r="M10" i="50"/>
  <c r="AM7" i="23"/>
  <c r="AK25" i="25"/>
  <c r="EJ25" i="25"/>
  <c r="DR12" i="45"/>
  <c r="S12" i="45"/>
  <c r="AM16" i="23"/>
  <c r="M12" i="51"/>
  <c r="DL12" i="51"/>
  <c r="S10" i="44"/>
  <c r="DR10" i="44"/>
  <c r="L13" i="52"/>
  <c r="DK13" i="52"/>
  <c r="U28" i="42"/>
  <c r="DT28" i="42"/>
  <c r="DS21" i="44"/>
  <c r="T21" i="44"/>
  <c r="AJ8" i="27"/>
  <c r="EI8" i="27"/>
  <c r="AR21" i="17"/>
  <c r="N26" i="49"/>
  <c r="DM26" i="49"/>
  <c r="AM12" i="24"/>
  <c r="DO19" i="48"/>
  <c r="P19" i="48"/>
  <c r="CM19" i="59"/>
  <c r="CM19" i="58"/>
  <c r="CM19" i="57"/>
  <c r="CM19" i="56"/>
  <c r="CM19" i="55"/>
  <c r="CM19" i="53"/>
  <c r="CM19" i="54"/>
  <c r="CM19" i="52"/>
  <c r="CM19" i="51"/>
  <c r="CM19" i="50"/>
  <c r="CM19" i="48"/>
  <c r="CM19" i="49"/>
  <c r="CM19" i="47"/>
  <c r="CM19" i="46"/>
  <c r="CM19" i="45"/>
  <c r="CM19" i="44"/>
  <c r="CM19" i="42"/>
  <c r="CM19" i="40"/>
  <c r="CM19" i="43"/>
  <c r="CM19" i="41"/>
  <c r="CM19" i="38"/>
  <c r="CM19" i="36"/>
  <c r="CM19" i="37"/>
  <c r="CM19" i="39"/>
  <c r="CM19" i="33"/>
  <c r="CM19" i="32"/>
  <c r="CM19" i="35"/>
  <c r="CM19" i="34"/>
  <c r="CM19" i="26"/>
  <c r="CM19" i="24"/>
  <c r="CM19" i="23"/>
  <c r="EM19" i="23" s="1"/>
  <c r="CM19" i="31"/>
  <c r="CM19" i="30"/>
  <c r="CM19" i="28"/>
  <c r="CM19" i="27"/>
  <c r="CM19" i="25"/>
  <c r="CM19" i="21"/>
  <c r="EM19" i="21" s="1"/>
  <c r="CM19" i="18"/>
  <c r="EM19" i="18" s="1"/>
  <c r="CM19" i="17"/>
  <c r="EM19" i="17" s="1"/>
  <c r="CM19" i="22"/>
  <c r="EM19" i="22" s="1"/>
  <c r="CM19" i="20"/>
  <c r="EM19" i="20" s="1"/>
  <c r="CM19" i="19"/>
  <c r="EM19" i="19" s="1"/>
  <c r="CM19" i="60"/>
  <c r="EM19" i="60" s="1"/>
  <c r="O26" i="48"/>
  <c r="DN26" i="48"/>
  <c r="S28" i="45"/>
  <c r="DR28" i="45"/>
  <c r="Z8" i="38"/>
  <c r="DY8" i="38"/>
  <c r="AR17" i="19"/>
  <c r="J15" i="54"/>
  <c r="DI15" i="54"/>
  <c r="EE23" i="32"/>
  <c r="AF23" i="32"/>
  <c r="N15" i="49"/>
  <c r="DM15" i="49"/>
  <c r="AQ27" i="20"/>
  <c r="CL12" i="59"/>
  <c r="CL12" i="58"/>
  <c r="CL12" i="57"/>
  <c r="CL12" i="56"/>
  <c r="CL12" i="54"/>
  <c r="CL12" i="55"/>
  <c r="CL12" i="53"/>
  <c r="CL12" i="52"/>
  <c r="CL12" i="50"/>
  <c r="CL12" i="51"/>
  <c r="CL12" i="48"/>
  <c r="CL12" i="49"/>
  <c r="CL12" i="45"/>
  <c r="CL12" i="44"/>
  <c r="CL12" i="47"/>
  <c r="CL12" i="46"/>
  <c r="CL12" i="43"/>
  <c r="CL12" i="42"/>
  <c r="CL12" i="41"/>
  <c r="CL12" i="40"/>
  <c r="CL12" i="39"/>
  <c r="CL12" i="38"/>
  <c r="CL12" i="37"/>
  <c r="CL12" i="36"/>
  <c r="CL12" i="33"/>
  <c r="CL12" i="34"/>
  <c r="CL12" i="32"/>
  <c r="CL12" i="35"/>
  <c r="CL12" i="31"/>
  <c r="CL12" i="30"/>
  <c r="CL12" i="26"/>
  <c r="CL12" i="25"/>
  <c r="CL12" i="24"/>
  <c r="EL12" i="24" s="1"/>
  <c r="CL12" i="27"/>
  <c r="CL12" i="28"/>
  <c r="CL12" i="23"/>
  <c r="EL12" i="23" s="1"/>
  <c r="CL12" i="18"/>
  <c r="EL12" i="18" s="1"/>
  <c r="CL12" i="17"/>
  <c r="EL12" i="17" s="1"/>
  <c r="CL12" i="22"/>
  <c r="EL12" i="22" s="1"/>
  <c r="CL12" i="19"/>
  <c r="EL12" i="19" s="1"/>
  <c r="CL12" i="21"/>
  <c r="EL12" i="21" s="1"/>
  <c r="CL12" i="20"/>
  <c r="EL12" i="20" s="1"/>
  <c r="CL12" i="60"/>
  <c r="EL12" i="60" s="1"/>
  <c r="EB28" i="35"/>
  <c r="AC28" i="35"/>
  <c r="EK11" i="25"/>
  <c r="AL11" i="25"/>
  <c r="AR22" i="17"/>
  <c r="DS4" i="42"/>
  <c r="DS29" i="42" s="1"/>
  <c r="T4" i="42"/>
  <c r="EJ13" i="25"/>
  <c r="AK13" i="25"/>
  <c r="AB24" i="36"/>
  <c r="EA24" i="36"/>
  <c r="P17" i="48"/>
  <c r="DO17" i="48"/>
  <c r="I12" i="55"/>
  <c r="DH12" i="55"/>
  <c r="DJ7" i="52"/>
  <c r="K7" i="52"/>
  <c r="DR26" i="45"/>
  <c r="S26" i="45"/>
  <c r="EK30" i="21"/>
  <c r="EK30" i="18"/>
  <c r="DS8" i="43"/>
  <c r="T8" i="43"/>
  <c r="AP17" i="21"/>
  <c r="CL22" i="59"/>
  <c r="CL22" i="58"/>
  <c r="CL22" i="57"/>
  <c r="CL22" i="56"/>
  <c r="CL22" i="55"/>
  <c r="CL22" i="54"/>
  <c r="CL22" i="53"/>
  <c r="CL22" i="51"/>
  <c r="CL22" i="52"/>
  <c r="CL22" i="49"/>
  <c r="CL22" i="50"/>
  <c r="CL22" i="48"/>
  <c r="CL22" i="44"/>
  <c r="CL22" i="47"/>
  <c r="CL22" i="45"/>
  <c r="CL22" i="46"/>
  <c r="CL22" i="42"/>
  <c r="CL22" i="40"/>
  <c r="CL22" i="43"/>
  <c r="CL22" i="41"/>
  <c r="CL22" i="36"/>
  <c r="CL22" i="38"/>
  <c r="CL22" i="37"/>
  <c r="CL22" i="39"/>
  <c r="CL22" i="34"/>
  <c r="CL22" i="33"/>
  <c r="CL22" i="35"/>
  <c r="CL22" i="32"/>
  <c r="CL22" i="30"/>
  <c r="CL22" i="28"/>
  <c r="CL22" i="27"/>
  <c r="CL22" i="25"/>
  <c r="CL22" i="23"/>
  <c r="CL22" i="31"/>
  <c r="CL22" i="26"/>
  <c r="CL22" i="24"/>
  <c r="CL22" i="17"/>
  <c r="EL22" i="17" s="1"/>
  <c r="CL22" i="21"/>
  <c r="EL22" i="21" s="1"/>
  <c r="CL22" i="20"/>
  <c r="EL22" i="20" s="1"/>
  <c r="CL22" i="19"/>
  <c r="EL22" i="19" s="1"/>
  <c r="CL22" i="18"/>
  <c r="EL22" i="18" s="1"/>
  <c r="CL22" i="22"/>
  <c r="EL22" i="22" s="1"/>
  <c r="CL22" i="60"/>
  <c r="EL22" i="60" s="1"/>
  <c r="DU25" i="42"/>
  <c r="V25" i="42"/>
  <c r="AQ6" i="17"/>
  <c r="V15" i="41"/>
  <c r="DU15" i="41"/>
  <c r="H29" i="52"/>
  <c r="I4" i="52"/>
  <c r="DH4" i="52"/>
  <c r="DH29" i="52" s="1"/>
  <c r="AP13" i="20"/>
  <c r="Y5" i="38"/>
  <c r="DX5" i="38"/>
  <c r="DH4" i="53"/>
  <c r="I4" i="53"/>
  <c r="EK14" i="25"/>
  <c r="AL14" i="25"/>
  <c r="AE29" i="28"/>
  <c r="AF4" i="28"/>
  <c r="EE4" i="28"/>
  <c r="EE29" i="28" s="1"/>
  <c r="AM28" i="24"/>
  <c r="EG26" i="30"/>
  <c r="AH26" i="30"/>
  <c r="AJ13" i="27"/>
  <c r="EI13" i="27"/>
  <c r="AQ21" i="19"/>
  <c r="X9" i="40"/>
  <c r="DW9" i="40"/>
  <c r="AQ13" i="18"/>
  <c r="DK4" i="49"/>
  <c r="K29" i="49"/>
  <c r="L4" i="49"/>
  <c r="AL23" i="25"/>
  <c r="EK23" i="25"/>
  <c r="DI15" i="53"/>
  <c r="J15" i="53"/>
  <c r="Q20" i="47"/>
  <c r="DP20" i="47"/>
  <c r="AP5" i="18"/>
  <c r="AR24" i="18"/>
  <c r="AJ28" i="27"/>
  <c r="EI28" i="27"/>
  <c r="AM25" i="23"/>
  <c r="K8" i="53"/>
  <c r="DJ8" i="53"/>
  <c r="DG10" i="55"/>
  <c r="H10" i="55"/>
  <c r="J28" i="54"/>
  <c r="DI28" i="54"/>
  <c r="EK29" i="20"/>
  <c r="AL26" i="24"/>
  <c r="EK26" i="24"/>
  <c r="AN8" i="23"/>
  <c r="S22" i="44"/>
  <c r="DR22" i="44"/>
  <c r="X22" i="39"/>
  <c r="DW22" i="39"/>
  <c r="AY19" i="60"/>
  <c r="M21" i="50"/>
  <c r="DL21" i="50"/>
  <c r="DZ16" i="35"/>
  <c r="AA16" i="35"/>
  <c r="R11" i="46"/>
  <c r="DQ11" i="46"/>
  <c r="AI16" i="61"/>
  <c r="EI27" i="27"/>
  <c r="AJ27" i="27"/>
  <c r="Z13" i="37"/>
  <c r="DY13" i="37"/>
  <c r="DK18" i="51"/>
  <c r="L18" i="51"/>
  <c r="DJ27" i="53"/>
  <c r="K27" i="53"/>
  <c r="AN10" i="22"/>
  <c r="EK5" i="24"/>
  <c r="AL5" i="24"/>
  <c r="AY21" i="60"/>
  <c r="L11" i="52"/>
  <c r="DK11" i="52"/>
  <c r="DJ9" i="51"/>
  <c r="K9" i="51"/>
  <c r="DH9" i="54"/>
  <c r="I9" i="54"/>
  <c r="CL13" i="59"/>
  <c r="CL13" i="58"/>
  <c r="CL13" i="57"/>
  <c r="CL13" i="56"/>
  <c r="CL13" i="55"/>
  <c r="CL13" i="54"/>
  <c r="CL13" i="52"/>
  <c r="CL13" i="53"/>
  <c r="CL13" i="50"/>
  <c r="CL13" i="51"/>
  <c r="CL13" i="49"/>
  <c r="CL13" i="48"/>
  <c r="CL13" i="46"/>
  <c r="CL13" i="45"/>
  <c r="CL13" i="44"/>
  <c r="CL13" i="47"/>
  <c r="CL13" i="43"/>
  <c r="CL13" i="42"/>
  <c r="CL13" i="41"/>
  <c r="CL13" i="40"/>
  <c r="CL13" i="39"/>
  <c r="CL13" i="38"/>
  <c r="CL13" i="37"/>
  <c r="CL13" i="36"/>
  <c r="CL13" i="34"/>
  <c r="CL13" i="32"/>
  <c r="CL13" i="35"/>
  <c r="CL13" i="33"/>
  <c r="CL13" i="30"/>
  <c r="CL13" i="28"/>
  <c r="CL13" i="31"/>
  <c r="CL13" i="27"/>
  <c r="CL13" i="26"/>
  <c r="CL13" i="25"/>
  <c r="CL13" i="24"/>
  <c r="CL13" i="21"/>
  <c r="EL13" i="21" s="1"/>
  <c r="CL13" i="20"/>
  <c r="EL13" i="20" s="1"/>
  <c r="CL13" i="23"/>
  <c r="EL13" i="23" s="1"/>
  <c r="CL13" i="17"/>
  <c r="EL13" i="17" s="1"/>
  <c r="CL13" i="22"/>
  <c r="EL13" i="22" s="1"/>
  <c r="CL13" i="19"/>
  <c r="EL13" i="19" s="1"/>
  <c r="CL13" i="18"/>
  <c r="EL13" i="18" s="1"/>
  <c r="CL13" i="60"/>
  <c r="EL13" i="60" s="1"/>
  <c r="AI25" i="61"/>
  <c r="EJ5" i="25"/>
  <c r="AK5" i="25"/>
  <c r="EA6" i="35"/>
  <c r="AB6" i="35"/>
  <c r="K24" i="53"/>
  <c r="DJ24" i="53"/>
  <c r="EB20" i="35"/>
  <c r="AC20" i="35"/>
  <c r="DK24" i="52"/>
  <c r="L24" i="52"/>
  <c r="I29" i="51"/>
  <c r="J4" i="51"/>
  <c r="DI4" i="51"/>
  <c r="AM18" i="23"/>
  <c r="W26" i="40"/>
  <c r="DV26" i="40"/>
  <c r="EA21" i="36"/>
  <c r="AB21" i="36"/>
  <c r="Q4" i="45"/>
  <c r="DP4" i="45"/>
  <c r="AN9" i="22"/>
  <c r="AO27" i="22"/>
  <c r="AI12" i="28"/>
  <c r="EH12" i="28"/>
  <c r="Y28" i="39"/>
  <c r="DX28" i="39"/>
  <c r="DX7" i="38"/>
  <c r="Y7" i="38"/>
  <c r="AN16" i="22"/>
  <c r="AR27" i="18"/>
  <c r="DP23" i="47"/>
  <c r="Q23" i="47"/>
  <c r="DW16" i="39"/>
  <c r="X16" i="39"/>
  <c r="AP6" i="18"/>
  <c r="AN25" i="22"/>
  <c r="DX14" i="38"/>
  <c r="Y14" i="38"/>
  <c r="AQ28" i="20"/>
  <c r="W12" i="41"/>
  <c r="DV12" i="41"/>
  <c r="AR23" i="17"/>
  <c r="AQ20" i="18"/>
  <c r="AO9" i="21"/>
  <c r="AF15" i="32"/>
  <c r="EE15" i="32"/>
  <c r="AP22" i="20"/>
  <c r="DU25" i="41"/>
  <c r="V25" i="41"/>
  <c r="AO22" i="21"/>
  <c r="V27" i="42"/>
  <c r="DU27" i="42"/>
  <c r="DK14" i="52"/>
  <c r="L14" i="52"/>
  <c r="L19" i="52"/>
  <c r="DK19" i="52"/>
  <c r="DI11" i="54"/>
  <c r="J11" i="54"/>
  <c r="AM17" i="24"/>
  <c r="AQ20" i="19"/>
  <c r="AP11" i="21"/>
  <c r="AR7" i="18"/>
  <c r="AQ6" i="19"/>
  <c r="L6" i="51"/>
  <c r="DK6" i="51"/>
  <c r="W28" i="41"/>
  <c r="DV28" i="41"/>
  <c r="AD20" i="33"/>
  <c r="EC20" i="33"/>
  <c r="AD4" i="32"/>
  <c r="EC4" i="32"/>
  <c r="AQ10" i="19"/>
  <c r="AO14" i="21"/>
  <c r="AE8" i="33"/>
  <c r="ED8" i="33"/>
  <c r="P25" i="47"/>
  <c r="DO25" i="47"/>
  <c r="S21" i="45"/>
  <c r="DR21" i="45"/>
  <c r="EK17" i="25"/>
  <c r="AL17" i="25"/>
  <c r="P21" i="48"/>
  <c r="DO21" i="48"/>
  <c r="DW27" i="40"/>
  <c r="X27" i="40"/>
  <c r="DR7" i="44"/>
  <c r="S7" i="44"/>
  <c r="AQ12" i="20"/>
  <c r="ED9" i="33"/>
  <c r="AE9" i="33"/>
  <c r="AQ13" i="19"/>
  <c r="AR28" i="19"/>
  <c r="DK20" i="52"/>
  <c r="L20" i="52"/>
  <c r="N12" i="50"/>
  <c r="DM12" i="50"/>
  <c r="EA18" i="34"/>
  <c r="AB18" i="34"/>
  <c r="AA27" i="37"/>
  <c r="DZ27" i="37"/>
  <c r="AO16" i="21"/>
  <c r="AB10" i="35"/>
  <c r="EA10" i="35"/>
  <c r="AI11" i="61"/>
  <c r="DK18" i="50"/>
  <c r="L18" i="50"/>
  <c r="S13" i="45"/>
  <c r="DR13" i="45"/>
  <c r="AI26" i="61"/>
  <c r="R26" i="46"/>
  <c r="DQ26" i="46"/>
  <c r="H14" i="56"/>
  <c r="DG14" i="56"/>
  <c r="B10" i="57"/>
  <c r="C10" i="56"/>
  <c r="D10" i="56" s="1"/>
  <c r="E10" i="56" s="1"/>
  <c r="F10" i="56" s="1"/>
  <c r="DF10" i="56" s="1"/>
  <c r="B4" i="58"/>
  <c r="C4" i="57"/>
  <c r="B5" i="57"/>
  <c r="C5" i="56"/>
  <c r="D5" i="56" s="1"/>
  <c r="E5" i="56" s="1"/>
  <c r="F5" i="56" s="1"/>
  <c r="DF5" i="56" s="1"/>
  <c r="B12" i="58"/>
  <c r="C12" i="57"/>
  <c r="D12" i="57" s="1"/>
  <c r="E12" i="57" s="1"/>
  <c r="B27" i="58"/>
  <c r="C27" i="57"/>
  <c r="D27" i="57" s="1"/>
  <c r="E27" i="57" s="1"/>
  <c r="F27" i="57" s="1"/>
  <c r="DF27" i="57" s="1"/>
  <c r="H17" i="55"/>
  <c r="DG17" i="55"/>
  <c r="Q4" i="44"/>
  <c r="P29" i="44"/>
  <c r="DP4" i="44"/>
  <c r="O4" i="46"/>
  <c r="DN4" i="46"/>
  <c r="DN29" i="46" s="1"/>
  <c r="N29" i="46"/>
  <c r="AY17" i="60"/>
  <c r="W8" i="41"/>
  <c r="DV8" i="41"/>
  <c r="R6" i="45"/>
  <c r="DQ6" i="45"/>
  <c r="DZ12" i="37"/>
  <c r="AA12" i="37"/>
  <c r="AN18" i="21"/>
  <c r="DV5" i="40"/>
  <c r="W5" i="40"/>
  <c r="AR18" i="17"/>
  <c r="DY14" i="37"/>
  <c r="Z14" i="37"/>
  <c r="EE10" i="31"/>
  <c r="AF10" i="31"/>
  <c r="DZ22" i="36"/>
  <c r="AA22" i="36"/>
  <c r="EF8" i="31"/>
  <c r="AG8" i="31"/>
  <c r="N22" i="49"/>
  <c r="DM22" i="49"/>
  <c r="DO20" i="48"/>
  <c r="P20" i="48"/>
  <c r="DG28" i="56"/>
  <c r="H28" i="56"/>
  <c r="DG20" i="56"/>
  <c r="H20" i="56"/>
  <c r="AO8" i="22"/>
  <c r="AN28" i="23"/>
  <c r="EG4" i="26"/>
  <c r="EG29" i="26" s="1"/>
  <c r="AG29" i="26"/>
  <c r="AH4" i="26"/>
  <c r="EH27" i="28"/>
  <c r="AI27" i="28"/>
  <c r="AL9" i="25"/>
  <c r="EK9" i="25"/>
  <c r="DT6" i="42"/>
  <c r="U6" i="42"/>
  <c r="X10" i="39"/>
  <c r="DW10" i="39"/>
  <c r="AI7" i="61"/>
  <c r="U14" i="42"/>
  <c r="DT14" i="42"/>
  <c r="DV27" i="41"/>
  <c r="W27" i="41"/>
  <c r="Y5" i="37"/>
  <c r="DX5" i="37"/>
  <c r="AY14" i="60"/>
  <c r="DK9" i="52"/>
  <c r="L9" i="52"/>
  <c r="DG21" i="56"/>
  <c r="H21" i="56"/>
  <c r="AO14" i="22"/>
  <c r="AE22" i="32"/>
  <c r="ED22" i="32"/>
  <c r="EC23" i="34"/>
  <c r="AD23" i="34"/>
  <c r="AQ26" i="20"/>
  <c r="DT7" i="42"/>
  <c r="U7" i="42"/>
  <c r="AP26" i="21"/>
  <c r="AP19" i="20"/>
  <c r="T7" i="43"/>
  <c r="DS7" i="43"/>
  <c r="L7" i="51"/>
  <c r="DK7" i="51"/>
  <c r="DT27" i="43"/>
  <c r="U27" i="43"/>
  <c r="AO23" i="22"/>
  <c r="AD28" i="34"/>
  <c r="EC28" i="34"/>
  <c r="DY16" i="37"/>
  <c r="Z16" i="37"/>
  <c r="AQ8" i="18"/>
  <c r="AQ25" i="19"/>
  <c r="AN11" i="23"/>
  <c r="EG17" i="30"/>
  <c r="AH17" i="30"/>
  <c r="AH16" i="28"/>
  <c r="EG16" i="28"/>
  <c r="CM15" i="59"/>
  <c r="CM15" i="58"/>
  <c r="CM15" i="56"/>
  <c r="CM15" i="57"/>
  <c r="CM15" i="55"/>
  <c r="CM15" i="54"/>
  <c r="CM15" i="52"/>
  <c r="CM15" i="53"/>
  <c r="CM15" i="50"/>
  <c r="CM15" i="51"/>
  <c r="CM15" i="49"/>
  <c r="CM15" i="48"/>
  <c r="CM15" i="47"/>
  <c r="CM15" i="46"/>
  <c r="CM15" i="44"/>
  <c r="CM15" i="45"/>
  <c r="CM15" i="43"/>
  <c r="CM15" i="42"/>
  <c r="CM15" i="41"/>
  <c r="CM15" i="40"/>
  <c r="CM15" i="37"/>
  <c r="CM15" i="39"/>
  <c r="CM15" i="36"/>
  <c r="CM15" i="38"/>
  <c r="CM15" i="34"/>
  <c r="CM15" i="32"/>
  <c r="CM15" i="35"/>
  <c r="CM15" i="33"/>
  <c r="CM15" i="25"/>
  <c r="CM15" i="24"/>
  <c r="CM15" i="31"/>
  <c r="CM15" i="30"/>
  <c r="CM15" i="28"/>
  <c r="CM15" i="26"/>
  <c r="CM15" i="27"/>
  <c r="CM15" i="18"/>
  <c r="EM15" i="18" s="1"/>
  <c r="CM15" i="21"/>
  <c r="EM15" i="21" s="1"/>
  <c r="CM15" i="20"/>
  <c r="EM15" i="20" s="1"/>
  <c r="CM15" i="23"/>
  <c r="CM15" i="19"/>
  <c r="EM15" i="19" s="1"/>
  <c r="CM15" i="22"/>
  <c r="EM15" i="22" s="1"/>
  <c r="CM15" i="17"/>
  <c r="EM15" i="17" s="1"/>
  <c r="CM15" i="60"/>
  <c r="EM15" i="60" s="1"/>
  <c r="AP14" i="20"/>
  <c r="AR27" i="19"/>
  <c r="U23" i="43"/>
  <c r="DT23" i="43"/>
  <c r="EB13" i="34"/>
  <c r="AC13" i="34"/>
  <c r="K26" i="53"/>
  <c r="DJ26" i="53"/>
  <c r="AI17" i="27"/>
  <c r="EH17" i="27"/>
  <c r="W22" i="40"/>
  <c r="DV22" i="40"/>
  <c r="AB17" i="36"/>
  <c r="EA17" i="36"/>
  <c r="DX10" i="38"/>
  <c r="Y10" i="38"/>
  <c r="AJ22" i="26"/>
  <c r="EI22" i="26"/>
  <c r="EA7" i="35"/>
  <c r="AB7" i="35"/>
  <c r="EG12" i="30"/>
  <c r="AH12" i="30"/>
  <c r="M27" i="51"/>
  <c r="DL27" i="51"/>
  <c r="M14" i="51"/>
  <c r="DL14" i="51"/>
  <c r="EB22" i="34"/>
  <c r="AC22" i="34"/>
  <c r="EG22" i="28"/>
  <c r="AH22" i="28"/>
  <c r="AS14" i="17"/>
  <c r="Q17" i="47"/>
  <c r="DP17" i="47"/>
  <c r="EF15" i="30"/>
  <c r="AG15" i="30"/>
  <c r="DJ25" i="52"/>
  <c r="K25" i="52"/>
  <c r="AO17" i="22"/>
  <c r="L16" i="51"/>
  <c r="DK16" i="51"/>
  <c r="AK15" i="26"/>
  <c r="EJ15" i="26"/>
  <c r="DX19" i="39"/>
  <c r="Y19" i="39"/>
  <c r="ED18" i="32"/>
  <c r="AE18" i="32"/>
  <c r="DS12" i="44"/>
  <c r="T12" i="44"/>
  <c r="U10" i="42"/>
  <c r="DT10" i="42"/>
  <c r="DM6" i="49"/>
  <c r="N6" i="49"/>
  <c r="DU4" i="39"/>
  <c r="DU29" i="39" s="1"/>
  <c r="U29" i="39"/>
  <c r="V4" i="39"/>
  <c r="DP11" i="47"/>
  <c r="Q11" i="47"/>
  <c r="EH11" i="27"/>
  <c r="AI11" i="27"/>
  <c r="AI12" i="61"/>
  <c r="M28" i="51"/>
  <c r="DL28" i="51"/>
  <c r="L8" i="51"/>
  <c r="DK8" i="51"/>
  <c r="AA6" i="36"/>
  <c r="DZ6" i="36"/>
  <c r="AA18" i="36"/>
  <c r="DZ18" i="36"/>
  <c r="Q18" i="46"/>
  <c r="DP18" i="46"/>
  <c r="EK30" i="22"/>
  <c r="Q27" i="47"/>
  <c r="DP27" i="47"/>
  <c r="L9" i="50"/>
  <c r="DK9" i="50"/>
  <c r="DP6" i="46"/>
  <c r="Q6" i="46"/>
  <c r="N5" i="49"/>
  <c r="DM5" i="49"/>
  <c r="M20" i="50"/>
  <c r="DL20" i="50"/>
  <c r="AQ8" i="20"/>
  <c r="H16" i="55"/>
  <c r="DG16" i="55"/>
  <c r="DG17" i="56"/>
  <c r="H17" i="56"/>
  <c r="O28" i="49"/>
  <c r="DN28" i="49"/>
  <c r="EB14" i="34"/>
  <c r="AC14" i="34"/>
  <c r="G25" i="56"/>
  <c r="DF25" i="56"/>
  <c r="J22" i="53"/>
  <c r="DI22" i="53"/>
  <c r="DG8" i="56"/>
  <c r="H8" i="56"/>
  <c r="T14" i="44"/>
  <c r="DS14" i="44"/>
  <c r="AO18" i="20"/>
  <c r="K6" i="52"/>
  <c r="DJ6" i="52"/>
  <c r="DI14" i="53"/>
  <c r="J14" i="53"/>
  <c r="DX13" i="38"/>
  <c r="Y13" i="38"/>
  <c r="AO7" i="21"/>
  <c r="S16" i="43"/>
  <c r="DR16" i="43"/>
  <c r="AM27" i="24"/>
  <c r="DN27" i="49"/>
  <c r="O27" i="49"/>
  <c r="X13" i="40"/>
  <c r="DW13" i="40"/>
  <c r="T9" i="43"/>
  <c r="DS9" i="43"/>
  <c r="AO15" i="22"/>
  <c r="DL22" i="50"/>
  <c r="M22" i="50"/>
  <c r="EK29" i="60"/>
  <c r="AF20" i="32"/>
  <c r="EE20" i="32"/>
  <c r="AP25" i="20"/>
  <c r="AR10" i="17"/>
  <c r="DT21" i="43"/>
  <c r="U21" i="43"/>
  <c r="T22" i="43"/>
  <c r="DS22" i="43"/>
  <c r="AO20" i="22"/>
  <c r="AC11" i="35"/>
  <c r="EB11" i="35"/>
  <c r="AP8" i="21"/>
  <c r="H15" i="56"/>
  <c r="DG15" i="56"/>
  <c r="L22" i="51"/>
  <c r="DK22" i="51"/>
  <c r="DJ11" i="53"/>
  <c r="K11" i="53"/>
  <c r="DH15" i="55"/>
  <c r="I15" i="55"/>
  <c r="DI20" i="53"/>
  <c r="J20" i="53"/>
  <c r="M13" i="51"/>
  <c r="DL13" i="51"/>
  <c r="AR20" i="17"/>
  <c r="DS19" i="44"/>
  <c r="T19" i="44"/>
  <c r="DV17" i="41"/>
  <c r="W17" i="41"/>
  <c r="DJ17" i="53"/>
  <c r="K17" i="53"/>
  <c r="DT14" i="43"/>
  <c r="U14" i="43"/>
  <c r="I11" i="55"/>
  <c r="DH11" i="55"/>
  <c r="AI13" i="61"/>
  <c r="CL25" i="59"/>
  <c r="CL25" i="58"/>
  <c r="CL25" i="57"/>
  <c r="CL25" i="56"/>
  <c r="CL25" i="55"/>
  <c r="CL25" i="53"/>
  <c r="CL25" i="54"/>
  <c r="CL25" i="52"/>
  <c r="CL25" i="51"/>
  <c r="CL25" i="49"/>
  <c r="CL25" i="50"/>
  <c r="CL25" i="48"/>
  <c r="CL25" i="47"/>
  <c r="CL25" i="45"/>
  <c r="CL25" i="46"/>
  <c r="CL25" i="44"/>
  <c r="CL25" i="43"/>
  <c r="CL25" i="41"/>
  <c r="CL25" i="42"/>
  <c r="CL25" i="40"/>
  <c r="CL25" i="37"/>
  <c r="CL25" i="36"/>
  <c r="CL25" i="39"/>
  <c r="CL25" i="38"/>
  <c r="CL25" i="35"/>
  <c r="CL25" i="32"/>
  <c r="CL25" i="33"/>
  <c r="CL25" i="34"/>
  <c r="CL25" i="31"/>
  <c r="CL25" i="27"/>
  <c r="CL25" i="26"/>
  <c r="CL25" i="23"/>
  <c r="EL25" i="23" s="1"/>
  <c r="CL25" i="30"/>
  <c r="CL25" i="25"/>
  <c r="CL25" i="24"/>
  <c r="CL25" i="28"/>
  <c r="CL25" i="21"/>
  <c r="EL25" i="21" s="1"/>
  <c r="CL25" i="20"/>
  <c r="EL25" i="20" s="1"/>
  <c r="CL25" i="19"/>
  <c r="EL25" i="19" s="1"/>
  <c r="CL25" i="17"/>
  <c r="EL25" i="17" s="1"/>
  <c r="CL25" i="22"/>
  <c r="EL25" i="22" s="1"/>
  <c r="CL25" i="18"/>
  <c r="EL25" i="18" s="1"/>
  <c r="CL25" i="60"/>
  <c r="EL25" i="60" s="1"/>
  <c r="DM11" i="50"/>
  <c r="N11" i="50"/>
  <c r="DY25" i="37"/>
  <c r="Z25" i="37"/>
  <c r="Y12" i="39"/>
  <c r="DX12" i="39"/>
  <c r="EG13" i="28"/>
  <c r="AH13" i="28"/>
  <c r="EH26" i="28"/>
  <c r="AI26" i="28"/>
  <c r="EK20" i="24"/>
  <c r="AL20" i="24"/>
  <c r="AR25" i="18"/>
  <c r="N16" i="49"/>
  <c r="DM16" i="49"/>
  <c r="AK21" i="25"/>
  <c r="EJ21" i="25"/>
  <c r="AO13" i="22"/>
  <c r="AO11" i="22"/>
  <c r="H7" i="54"/>
  <c r="DG7" i="54"/>
  <c r="U13" i="43"/>
  <c r="DT13" i="43"/>
  <c r="AQ19" i="18"/>
  <c r="AJ25" i="26"/>
  <c r="EI25" i="26"/>
  <c r="AH21" i="28"/>
  <c r="EG21" i="28"/>
  <c r="DT15" i="42"/>
  <c r="U15" i="42"/>
  <c r="W23" i="41"/>
  <c r="DV23" i="41"/>
  <c r="AN9" i="23"/>
  <c r="AY13" i="60"/>
  <c r="EK4" i="22"/>
  <c r="EK29" i="22" s="1"/>
  <c r="AK29" i="22"/>
  <c r="AL4" i="22"/>
  <c r="AM8" i="24"/>
  <c r="EL8" i="24"/>
  <c r="AP7" i="20"/>
  <c r="L28" i="52"/>
  <c r="DK28" i="52"/>
  <c r="DX8" i="39"/>
  <c r="Y8" i="39"/>
  <c r="EF21" i="31"/>
  <c r="AG21" i="31"/>
  <c r="CL17" i="59"/>
  <c r="CL17" i="58"/>
  <c r="CL17" i="57"/>
  <c r="CL17" i="56"/>
  <c r="CL17" i="55"/>
  <c r="CL17" i="53"/>
  <c r="CL17" i="54"/>
  <c r="CL17" i="52"/>
  <c r="CL17" i="50"/>
  <c r="CL17" i="51"/>
  <c r="CL17" i="48"/>
  <c r="CL17" i="49"/>
  <c r="CL17" i="46"/>
  <c r="CL17" i="44"/>
  <c r="CL17" i="47"/>
  <c r="CL17" i="45"/>
  <c r="CL17" i="42"/>
  <c r="CL17" i="41"/>
  <c r="CL17" i="40"/>
  <c r="CL17" i="43"/>
  <c r="CL17" i="38"/>
  <c r="CL17" i="37"/>
  <c r="CL17" i="36"/>
  <c r="CL17" i="39"/>
  <c r="CL17" i="33"/>
  <c r="CL17" i="32"/>
  <c r="CL17" i="35"/>
  <c r="CL17" i="34"/>
  <c r="CL17" i="31"/>
  <c r="CL17" i="30"/>
  <c r="CL17" i="28"/>
  <c r="CL17" i="26"/>
  <c r="CL17" i="27"/>
  <c r="CL17" i="24"/>
  <c r="EL17" i="24" s="1"/>
  <c r="CL17" i="25"/>
  <c r="CL17" i="23"/>
  <c r="EL17" i="23" s="1"/>
  <c r="CL17" i="21"/>
  <c r="EL17" i="21" s="1"/>
  <c r="CL17" i="17"/>
  <c r="EL17" i="17" s="1"/>
  <c r="CL17" i="22"/>
  <c r="EL17" i="22" s="1"/>
  <c r="CL17" i="20"/>
  <c r="EL17" i="20" s="1"/>
  <c r="CL17" i="19"/>
  <c r="EL17" i="19" s="1"/>
  <c r="CL17" i="18"/>
  <c r="EL17" i="18" s="1"/>
  <c r="CL17" i="60"/>
  <c r="EL17" i="60" s="1"/>
  <c r="Y20" i="38"/>
  <c r="DX20" i="38"/>
  <c r="DT22" i="42"/>
  <c r="U22" i="42"/>
  <c r="T10" i="43"/>
  <c r="DS10" i="43"/>
  <c r="AE10" i="32"/>
  <c r="ED10" i="32"/>
  <c r="EK28" i="25"/>
  <c r="AL28" i="25"/>
  <c r="DX17" i="39"/>
  <c r="Y17" i="39"/>
  <c r="DZ7" i="36"/>
  <c r="AA7" i="36"/>
  <c r="AF18" i="30"/>
  <c r="EE18" i="30"/>
  <c r="DY9" i="38"/>
  <c r="Z9" i="38"/>
  <c r="DO28" i="48"/>
  <c r="P28" i="48"/>
  <c r="DH5" i="54"/>
  <c r="I5" i="54"/>
  <c r="AH10" i="28"/>
  <c r="EG10" i="28"/>
  <c r="AO6" i="21"/>
  <c r="Y25" i="38"/>
  <c r="DX25" i="38"/>
  <c r="I28" i="55"/>
  <c r="DH28" i="55"/>
  <c r="DX27" i="39"/>
  <c r="Y27" i="39"/>
  <c r="AR8" i="17"/>
  <c r="AY23" i="60"/>
  <c r="EI6" i="26"/>
  <c r="AJ6" i="26"/>
  <c r="AF6" i="31"/>
  <c r="EE6" i="31"/>
  <c r="AR17" i="17"/>
  <c r="AH6" i="28"/>
  <c r="EG6" i="28"/>
  <c r="ED11" i="33"/>
  <c r="AE11" i="33"/>
  <c r="K23" i="53"/>
  <c r="DJ23" i="53"/>
  <c r="AO28" i="22"/>
  <c r="AY20" i="60"/>
  <c r="J10" i="53"/>
  <c r="DI10" i="53"/>
  <c r="CL27" i="59"/>
  <c r="CL27" i="58"/>
  <c r="CL27" i="57"/>
  <c r="CL27" i="56"/>
  <c r="CL27" i="55"/>
  <c r="CL27" i="53"/>
  <c r="CL27" i="54"/>
  <c r="CL27" i="51"/>
  <c r="CL27" i="52"/>
  <c r="CL27" i="49"/>
  <c r="CL27" i="50"/>
  <c r="CL27" i="48"/>
  <c r="CL27" i="47"/>
  <c r="CL27" i="45"/>
  <c r="CL27" i="44"/>
  <c r="CL27" i="46"/>
  <c r="CL27" i="41"/>
  <c r="CL27" i="43"/>
  <c r="CL27" i="40"/>
  <c r="CL27" i="42"/>
  <c r="CL27" i="39"/>
  <c r="CL27" i="38"/>
  <c r="CL27" i="37"/>
  <c r="CL27" i="36"/>
  <c r="CL27" i="35"/>
  <c r="CL27" i="33"/>
  <c r="CL27" i="34"/>
  <c r="CL27" i="32"/>
  <c r="CL27" i="30"/>
  <c r="CL27" i="28"/>
  <c r="CL27" i="26"/>
  <c r="CL27" i="25"/>
  <c r="CL27" i="31"/>
  <c r="CL27" i="27"/>
  <c r="CL27" i="24"/>
  <c r="EL27" i="24" s="1"/>
  <c r="CL27" i="23"/>
  <c r="EL27" i="23" s="1"/>
  <c r="CL27" i="19"/>
  <c r="EL27" i="19" s="1"/>
  <c r="CL27" i="18"/>
  <c r="EL27" i="18" s="1"/>
  <c r="CL27" i="21"/>
  <c r="EL27" i="21" s="1"/>
  <c r="CL27" i="20"/>
  <c r="EL27" i="20" s="1"/>
  <c r="CL27" i="17"/>
  <c r="EL27" i="17" s="1"/>
  <c r="CL27" i="22"/>
  <c r="EL27" i="22" s="1"/>
  <c r="CL27" i="60"/>
  <c r="EL27" i="60" s="1"/>
  <c r="EB13" i="35"/>
  <c r="AC13" i="35"/>
  <c r="DI5" i="52"/>
  <c r="J5" i="52"/>
  <c r="T20" i="44"/>
  <c r="DS20" i="44"/>
  <c r="AQ15" i="19"/>
  <c r="V26" i="42"/>
  <c r="DU26" i="42"/>
  <c r="AF17" i="32"/>
  <c r="EE17" i="32"/>
  <c r="M13" i="50"/>
  <c r="DL13" i="50"/>
  <c r="R24" i="46"/>
  <c r="DQ24" i="46"/>
  <c r="W18" i="40"/>
  <c r="DV18" i="40"/>
  <c r="C29" i="54"/>
  <c r="D4" i="54"/>
  <c r="E4" i="54" s="1"/>
  <c r="AX25" i="60"/>
  <c r="DX22" i="38"/>
  <c r="Y22" i="38"/>
  <c r="DO6" i="47"/>
  <c r="P6" i="47"/>
  <c r="S19" i="45"/>
  <c r="DR19" i="45"/>
  <c r="B6" i="57"/>
  <c r="C6" i="56"/>
  <c r="D6" i="56" s="1"/>
  <c r="E6" i="56" s="1"/>
  <c r="J26" i="54"/>
  <c r="DI26" i="54"/>
  <c r="EB21" i="35"/>
  <c r="AC21" i="35"/>
  <c r="AC17" i="35"/>
  <c r="EB17" i="35"/>
  <c r="AQ23" i="20"/>
  <c r="AO10" i="21"/>
  <c r="AA23" i="37"/>
  <c r="DZ23" i="37"/>
  <c r="AO12" i="22"/>
  <c r="DG8" i="55"/>
  <c r="H8" i="55"/>
  <c r="CL9" i="59"/>
  <c r="CL9" i="58"/>
  <c r="CL9" i="57"/>
  <c r="CL9" i="56"/>
  <c r="CL9" i="55"/>
  <c r="CL9" i="54"/>
  <c r="CL9" i="52"/>
  <c r="CL9" i="53"/>
  <c r="CL9" i="50"/>
  <c r="CL9" i="51"/>
  <c r="CL9" i="48"/>
  <c r="CL9" i="49"/>
  <c r="CL9" i="46"/>
  <c r="CL9" i="45"/>
  <c r="CL9" i="44"/>
  <c r="CL9" i="47"/>
  <c r="CL9" i="41"/>
  <c r="CL9" i="40"/>
  <c r="CL9" i="43"/>
  <c r="CL9" i="42"/>
  <c r="CL9" i="37"/>
  <c r="CL9" i="36"/>
  <c r="CL9" i="39"/>
  <c r="CL9" i="38"/>
  <c r="CL9" i="34"/>
  <c r="CL9" i="33"/>
  <c r="CL9" i="32"/>
  <c r="CL9" i="35"/>
  <c r="CL9" i="31"/>
  <c r="CL9" i="24"/>
  <c r="EL9" i="24" s="1"/>
  <c r="CL9" i="27"/>
  <c r="CL9" i="26"/>
  <c r="CL9" i="25"/>
  <c r="CL9" i="30"/>
  <c r="CL9" i="28"/>
  <c r="CL9" i="23"/>
  <c r="EL9" i="23" s="1"/>
  <c r="CL9" i="21"/>
  <c r="EL9" i="21" s="1"/>
  <c r="CL9" i="22"/>
  <c r="EL9" i="22" s="1"/>
  <c r="CL9" i="17"/>
  <c r="EL9" i="17" s="1"/>
  <c r="CL9" i="20"/>
  <c r="EL9" i="20" s="1"/>
  <c r="CL9" i="19"/>
  <c r="EL9" i="19" s="1"/>
  <c r="CL9" i="18"/>
  <c r="EL9" i="18" s="1"/>
  <c r="CL9" i="60"/>
  <c r="EL9" i="60" s="1"/>
  <c r="AJ19" i="61"/>
  <c r="AR26" i="17"/>
  <c r="DX21" i="38"/>
  <c r="Y21" i="38"/>
  <c r="DY12" i="38"/>
  <c r="Z12" i="38"/>
  <c r="EF14" i="31"/>
  <c r="AG14" i="31"/>
  <c r="CL10" i="59"/>
  <c r="CL10" i="58"/>
  <c r="CL10" i="57"/>
  <c r="CL10" i="56"/>
  <c r="CL10" i="55"/>
  <c r="CL10" i="54"/>
  <c r="CL10" i="53"/>
  <c r="CL10" i="52"/>
  <c r="CL10" i="50"/>
  <c r="CL10" i="51"/>
  <c r="CL10" i="48"/>
  <c r="CL10" i="49"/>
  <c r="CL10" i="46"/>
  <c r="CL10" i="45"/>
  <c r="CL10" i="44"/>
  <c r="CL10" i="47"/>
  <c r="CL10" i="43"/>
  <c r="CL10" i="42"/>
  <c r="CL10" i="41"/>
  <c r="CL10" i="40"/>
  <c r="CL10" i="39"/>
  <c r="CL10" i="38"/>
  <c r="CL10" i="37"/>
  <c r="CL10" i="36"/>
  <c r="CL10" i="33"/>
  <c r="CL10" i="34"/>
  <c r="CL10" i="35"/>
  <c r="CL10" i="27"/>
  <c r="CL10" i="32"/>
  <c r="CL10" i="30"/>
  <c r="CL10" i="28"/>
  <c r="CL10" i="31"/>
  <c r="CL10" i="26"/>
  <c r="CL10" i="25"/>
  <c r="CL10" i="24"/>
  <c r="CL10" i="22"/>
  <c r="EL10" i="22" s="1"/>
  <c r="CL10" i="21"/>
  <c r="EL10" i="21" s="1"/>
  <c r="CL10" i="19"/>
  <c r="EL10" i="19" s="1"/>
  <c r="CL10" i="20"/>
  <c r="EL10" i="20" s="1"/>
  <c r="CL10" i="18"/>
  <c r="EL10" i="18" s="1"/>
  <c r="CL10" i="17"/>
  <c r="EL10" i="17" s="1"/>
  <c r="CL10" i="23"/>
  <c r="EL10" i="23" s="1"/>
  <c r="CL10" i="60"/>
  <c r="EL10" i="60" s="1"/>
  <c r="AC25" i="34"/>
  <c r="EB25" i="34"/>
  <c r="EC22" i="33"/>
  <c r="AD22" i="33"/>
  <c r="DW6" i="39"/>
  <c r="X6" i="39"/>
  <c r="DV7" i="40"/>
  <c r="W7" i="40"/>
  <c r="AN20" i="23"/>
  <c r="AF18" i="31"/>
  <c r="EE18" i="31"/>
  <c r="AC15" i="34"/>
  <c r="EB15" i="34"/>
  <c r="CL6" i="59"/>
  <c r="CL6" i="58"/>
  <c r="CL6" i="57"/>
  <c r="CL6" i="56"/>
  <c r="CL6" i="55"/>
  <c r="CL6" i="54"/>
  <c r="CL6" i="53"/>
  <c r="CL6" i="52"/>
  <c r="CL6" i="51"/>
  <c r="CL6" i="50"/>
  <c r="CL6" i="48"/>
  <c r="CL6" i="49"/>
  <c r="CL6" i="47"/>
  <c r="CL6" i="45"/>
  <c r="CL6" i="44"/>
  <c r="CL6" i="46"/>
  <c r="CL6" i="42"/>
  <c r="CL6" i="40"/>
  <c r="CL6" i="43"/>
  <c r="CL6" i="41"/>
  <c r="CL6" i="38"/>
  <c r="CL6" i="39"/>
  <c r="CL6" i="37"/>
  <c r="CL6" i="36"/>
  <c r="CL6" i="35"/>
  <c r="CL6" i="33"/>
  <c r="CL6" i="34"/>
  <c r="CL6" i="28"/>
  <c r="CL6" i="32"/>
  <c r="CL6" i="27"/>
  <c r="CL6" i="25"/>
  <c r="CL6" i="24"/>
  <c r="CL6" i="30"/>
  <c r="CL6" i="26"/>
  <c r="CL6" i="31"/>
  <c r="CL6" i="21"/>
  <c r="EL6" i="21" s="1"/>
  <c r="CL6" i="20"/>
  <c r="EL6" i="20" s="1"/>
  <c r="CL6" i="19"/>
  <c r="EL6" i="19" s="1"/>
  <c r="CL6" i="17"/>
  <c r="EL6" i="17" s="1"/>
  <c r="CL6" i="23"/>
  <c r="EL6" i="23" s="1"/>
  <c r="CL6" i="22"/>
  <c r="EL6" i="22" s="1"/>
  <c r="CL6" i="18"/>
  <c r="EL6" i="18" s="1"/>
  <c r="CL6" i="60"/>
  <c r="EL6" i="60" s="1"/>
  <c r="AN23" i="23"/>
  <c r="AQ26" i="18"/>
  <c r="DL15" i="50"/>
  <c r="M15" i="50"/>
  <c r="DX23" i="39"/>
  <c r="Y23" i="39"/>
  <c r="AM10" i="23"/>
  <c r="AM5" i="23"/>
  <c r="AN27" i="23"/>
  <c r="AG19" i="30"/>
  <c r="EF19" i="30"/>
  <c r="CL23" i="59"/>
  <c r="CL23" i="58"/>
  <c r="CL23" i="57"/>
  <c r="CL23" i="56"/>
  <c r="CL23" i="55"/>
  <c r="CL23" i="54"/>
  <c r="CL23" i="53"/>
  <c r="CL23" i="52"/>
  <c r="CL23" i="51"/>
  <c r="CL23" i="50"/>
  <c r="CL23" i="49"/>
  <c r="CL23" i="47"/>
  <c r="CL23" i="48"/>
  <c r="CL23" i="45"/>
  <c r="CL23" i="46"/>
  <c r="CL23" i="44"/>
  <c r="CL23" i="43"/>
  <c r="CL23" i="41"/>
  <c r="CL23" i="40"/>
  <c r="CL23" i="42"/>
  <c r="CL23" i="37"/>
  <c r="CL23" i="39"/>
  <c r="CL23" i="38"/>
  <c r="CL23" i="36"/>
  <c r="CL23" i="32"/>
  <c r="CL23" i="35"/>
  <c r="CL23" i="34"/>
  <c r="CL23" i="33"/>
  <c r="CL23" i="27"/>
  <c r="CL23" i="25"/>
  <c r="CL23" i="23"/>
  <c r="EL23" i="23" s="1"/>
  <c r="CL23" i="26"/>
  <c r="CL23" i="24"/>
  <c r="EL23" i="24" s="1"/>
  <c r="CL23" i="31"/>
  <c r="CL23" i="28"/>
  <c r="CL23" i="30"/>
  <c r="CL23" i="19"/>
  <c r="EL23" i="19" s="1"/>
  <c r="CL23" i="18"/>
  <c r="EL23" i="18" s="1"/>
  <c r="CL23" i="17"/>
  <c r="EL23" i="17" s="1"/>
  <c r="CL23" i="22"/>
  <c r="EL23" i="22" s="1"/>
  <c r="CL23" i="21"/>
  <c r="EL23" i="21" s="1"/>
  <c r="CL23" i="20"/>
  <c r="EL23" i="20" s="1"/>
  <c r="CL23" i="60"/>
  <c r="EL23" i="60" s="1"/>
  <c r="N27" i="50"/>
  <c r="DM27" i="50"/>
  <c r="H18" i="54"/>
  <c r="DG18" i="54"/>
  <c r="EC8" i="34"/>
  <c r="AD8" i="34"/>
  <c r="AO29" i="18"/>
  <c r="AP4" i="18"/>
  <c r="Z11" i="38"/>
  <c r="DY11" i="38"/>
  <c r="CL21" i="59"/>
  <c r="CL21" i="58"/>
  <c r="CL21" i="57"/>
  <c r="CL21" i="56"/>
  <c r="CL21" i="55"/>
  <c r="CL21" i="54"/>
  <c r="CL21" i="53"/>
  <c r="CL21" i="52"/>
  <c r="CL21" i="51"/>
  <c r="CL21" i="50"/>
  <c r="CL21" i="49"/>
  <c r="CL21" i="48"/>
  <c r="CL21" i="45"/>
  <c r="CL21" i="47"/>
  <c r="CL21" i="46"/>
  <c r="CL21" i="44"/>
  <c r="CL21" i="41"/>
  <c r="CL21" i="42"/>
  <c r="CL21" i="40"/>
  <c r="CL21" i="43"/>
  <c r="CL21" i="39"/>
  <c r="CL21" i="36"/>
  <c r="CL21" i="38"/>
  <c r="CL21" i="37"/>
  <c r="CL21" i="34"/>
  <c r="CL21" i="35"/>
  <c r="CL21" i="33"/>
  <c r="CL21" i="32"/>
  <c r="CL21" i="31"/>
  <c r="CL21" i="27"/>
  <c r="CL21" i="25"/>
  <c r="CL21" i="30"/>
  <c r="CL21" i="28"/>
  <c r="CL21" i="26"/>
  <c r="CL21" i="24"/>
  <c r="CL21" i="23"/>
  <c r="EL21" i="23" s="1"/>
  <c r="CL21" i="22"/>
  <c r="EL21" i="22" s="1"/>
  <c r="CL21" i="19"/>
  <c r="EL21" i="19" s="1"/>
  <c r="CL21" i="21"/>
  <c r="EL21" i="21" s="1"/>
  <c r="CL21" i="20"/>
  <c r="EL21" i="20" s="1"/>
  <c r="CL21" i="17"/>
  <c r="EL21" i="17" s="1"/>
  <c r="CL21" i="18"/>
  <c r="EL21" i="18" s="1"/>
  <c r="CL21" i="60"/>
  <c r="EL21" i="60" s="1"/>
  <c r="AR23" i="19"/>
  <c r="EJ21" i="26"/>
  <c r="AK21" i="26"/>
  <c r="AR12" i="19"/>
  <c r="DZ28" i="37"/>
  <c r="AA28" i="37"/>
  <c r="EI21" i="27"/>
  <c r="AJ21" i="27"/>
  <c r="Z26" i="38"/>
  <c r="DY26" i="38"/>
  <c r="AX18" i="60"/>
  <c r="EA5" i="35"/>
  <c r="AB5" i="35"/>
  <c r="AL16" i="24"/>
  <c r="EK16" i="24"/>
  <c r="EI10" i="26"/>
  <c r="AJ10" i="26"/>
  <c r="T29" i="41"/>
  <c r="U4" i="41"/>
  <c r="DT4" i="41"/>
  <c r="AB19" i="36"/>
  <c r="EA19" i="36"/>
  <c r="AQ19" i="19"/>
  <c r="K10" i="52"/>
  <c r="DJ10" i="52"/>
  <c r="AF11" i="32"/>
  <c r="EE11" i="32"/>
  <c r="AK26" i="26"/>
  <c r="EJ26" i="26"/>
  <c r="J6" i="53"/>
  <c r="DI6" i="53"/>
  <c r="AS12" i="17"/>
  <c r="DV9" i="41"/>
  <c r="W9" i="41"/>
  <c r="AE7" i="32"/>
  <c r="ED7" i="32"/>
  <c r="AO15" i="21"/>
  <c r="U4" i="40"/>
  <c r="DT4" i="40"/>
  <c r="DT29" i="40" s="1"/>
  <c r="T29" i="40"/>
  <c r="AQ23" i="18"/>
  <c r="DS15" i="44"/>
  <c r="T15" i="44"/>
  <c r="AQ17" i="20"/>
  <c r="S6" i="44"/>
  <c r="DR6" i="44"/>
  <c r="AY9" i="60"/>
  <c r="EA28" i="36"/>
  <c r="AB28" i="36"/>
  <c r="AS24" i="17"/>
  <c r="DJ30" i="51"/>
  <c r="DT19" i="42"/>
  <c r="U19" i="42"/>
  <c r="AI4" i="61"/>
  <c r="CL20" i="59"/>
  <c r="CL20" i="58"/>
  <c r="CL20" i="57"/>
  <c r="CL20" i="56"/>
  <c r="CL20" i="55"/>
  <c r="CL20" i="53"/>
  <c r="CL20" i="54"/>
  <c r="CL20" i="52"/>
  <c r="CL20" i="50"/>
  <c r="CL20" i="51"/>
  <c r="CL20" i="49"/>
  <c r="CL20" i="48"/>
  <c r="CL20" i="47"/>
  <c r="CL20" i="46"/>
  <c r="CL20" i="44"/>
  <c r="CL20" i="45"/>
  <c r="CL20" i="40"/>
  <c r="CL20" i="43"/>
  <c r="CL20" i="41"/>
  <c r="CL20" i="42"/>
  <c r="CL20" i="36"/>
  <c r="CL20" i="38"/>
  <c r="CL20" i="37"/>
  <c r="CL20" i="39"/>
  <c r="CL20" i="35"/>
  <c r="CL20" i="33"/>
  <c r="CL20" i="34"/>
  <c r="CL20" i="24"/>
  <c r="CL20" i="23"/>
  <c r="EL20" i="23" s="1"/>
  <c r="CL20" i="31"/>
  <c r="CL20" i="30"/>
  <c r="CL20" i="27"/>
  <c r="CL20" i="25"/>
  <c r="CL20" i="32"/>
  <c r="CL20" i="28"/>
  <c r="CL20" i="26"/>
  <c r="CL20" i="21"/>
  <c r="EL20" i="21" s="1"/>
  <c r="CL20" i="18"/>
  <c r="EL20" i="18" s="1"/>
  <c r="CL20" i="17"/>
  <c r="EL20" i="17" s="1"/>
  <c r="CL20" i="22"/>
  <c r="EL20" i="22" s="1"/>
  <c r="CL20" i="19"/>
  <c r="EL20" i="19" s="1"/>
  <c r="CL20" i="20"/>
  <c r="EL20" i="20" s="1"/>
  <c r="CL20" i="60"/>
  <c r="EL20" i="60" s="1"/>
  <c r="DL19" i="50"/>
  <c r="M19" i="50"/>
  <c r="DS18" i="42"/>
  <c r="T18" i="42"/>
  <c r="AO13" i="21"/>
  <c r="EJ19" i="25"/>
  <c r="AK19" i="25"/>
  <c r="EC12" i="34"/>
  <c r="AD12" i="34"/>
  <c r="AM23" i="24"/>
  <c r="EL22" i="23"/>
  <c r="AM22" i="23"/>
  <c r="AJ24" i="27"/>
  <c r="EI24" i="27"/>
  <c r="CL18" i="59"/>
  <c r="CL18" i="58"/>
  <c r="CL18" i="57"/>
  <c r="CL18" i="56"/>
  <c r="CL18" i="55"/>
  <c r="CL18" i="53"/>
  <c r="CL18" i="54"/>
  <c r="CL18" i="51"/>
  <c r="CL18" i="52"/>
  <c r="CL18" i="50"/>
  <c r="CL18" i="49"/>
  <c r="CL18" i="48"/>
  <c r="CL18" i="45"/>
  <c r="CL18" i="44"/>
  <c r="CL18" i="47"/>
  <c r="CL18" i="46"/>
  <c r="CL18" i="43"/>
  <c r="CL18" i="42"/>
  <c r="CL18" i="41"/>
  <c r="CL18" i="40"/>
  <c r="CL18" i="38"/>
  <c r="CL18" i="36"/>
  <c r="CL18" i="37"/>
  <c r="CL18" i="39"/>
  <c r="CL18" i="33"/>
  <c r="CL18" i="35"/>
  <c r="CL18" i="34"/>
  <c r="CL18" i="28"/>
  <c r="CL18" i="27"/>
  <c r="CL18" i="25"/>
  <c r="CL18" i="24"/>
  <c r="CL18" i="23"/>
  <c r="EL18" i="23" s="1"/>
  <c r="CL18" i="32"/>
  <c r="CL18" i="31"/>
  <c r="CL18" i="30"/>
  <c r="CL18" i="26"/>
  <c r="CL18" i="22"/>
  <c r="EL18" i="22" s="1"/>
  <c r="CL18" i="19"/>
  <c r="EL18" i="19" s="1"/>
  <c r="CL18" i="20"/>
  <c r="EL18" i="20" s="1"/>
  <c r="CL18" i="18"/>
  <c r="EL18" i="18" s="1"/>
  <c r="CL18" i="17"/>
  <c r="EL18" i="17" s="1"/>
  <c r="CL18" i="21"/>
  <c r="EL18" i="21" s="1"/>
  <c r="CL18" i="60"/>
  <c r="EL18" i="60" s="1"/>
  <c r="DT5" i="42"/>
  <c r="U5" i="42"/>
  <c r="AN13" i="23"/>
  <c r="Z23" i="38"/>
  <c r="DY23" i="38"/>
  <c r="AP6" i="20"/>
  <c r="DK7" i="49"/>
  <c r="L7" i="49"/>
  <c r="Y24" i="39"/>
  <c r="DX24" i="39"/>
  <c r="AP16" i="20"/>
  <c r="DX6" i="38"/>
  <c r="Y6" i="38"/>
  <c r="DS28" i="43"/>
  <c r="T28" i="43"/>
  <c r="EK24" i="25"/>
  <c r="AL24" i="25"/>
  <c r="AY8" i="60"/>
  <c r="AP21" i="20"/>
  <c r="Q21" i="47"/>
  <c r="DP21" i="47"/>
  <c r="DW24" i="40"/>
  <c r="X24" i="40"/>
  <c r="EK30" i="60"/>
  <c r="EK30" i="19"/>
  <c r="X17" i="40"/>
  <c r="DW17" i="40"/>
  <c r="P5" i="46"/>
  <c r="DO5" i="46"/>
  <c r="EF20" i="30"/>
  <c r="AG20" i="30"/>
  <c r="AK20" i="26"/>
  <c r="EJ20" i="26"/>
  <c r="DM10" i="49"/>
  <c r="N10" i="49"/>
  <c r="DG29" i="53"/>
  <c r="EK8" i="25"/>
  <c r="AL8" i="25"/>
  <c r="AG21" i="30"/>
  <c r="EF21" i="30"/>
  <c r="EB10" i="34"/>
  <c r="AC10" i="34"/>
  <c r="DF30" i="55"/>
  <c r="DZ8" i="37"/>
  <c r="AA8" i="37"/>
  <c r="AO26" i="22"/>
  <c r="H12" i="56"/>
  <c r="DG12" i="56"/>
  <c r="AQ5" i="17"/>
  <c r="AN18" i="22"/>
  <c r="O12" i="49"/>
  <c r="DN12" i="49"/>
  <c r="DU21" i="41"/>
  <c r="V21" i="41"/>
  <c r="AR12" i="18"/>
  <c r="K9" i="53"/>
  <c r="DJ9" i="53"/>
  <c r="EC11" i="34"/>
  <c r="AD11" i="34"/>
  <c r="AM9" i="24"/>
  <c r="DG19" i="56"/>
  <c r="H19" i="56"/>
  <c r="DG11" i="56"/>
  <c r="H11" i="56"/>
  <c r="AP16" i="18"/>
  <c r="EJ8" i="26"/>
  <c r="AK8" i="26"/>
  <c r="EK29" i="18"/>
  <c r="M14" i="50"/>
  <c r="DL14" i="50"/>
  <c r="BB4" i="60"/>
  <c r="CL28" i="59"/>
  <c r="CL28" i="58"/>
  <c r="CL28" i="57"/>
  <c r="CL28" i="56"/>
  <c r="CL28" i="55"/>
  <c r="CL28" i="53"/>
  <c r="CL28" i="54"/>
  <c r="CL28" i="52"/>
  <c r="CL28" i="51"/>
  <c r="CL28" i="49"/>
  <c r="CL28" i="50"/>
  <c r="CL28" i="48"/>
  <c r="CL28" i="47"/>
  <c r="CL28" i="44"/>
  <c r="CL28" i="43"/>
  <c r="CL28" i="46"/>
  <c r="CL28" i="45"/>
  <c r="CL28" i="42"/>
  <c r="CL28" i="41"/>
  <c r="CL28" i="40"/>
  <c r="CL28" i="36"/>
  <c r="CL28" i="37"/>
  <c r="CL28" i="39"/>
  <c r="CL28" i="38"/>
  <c r="CL28" i="33"/>
  <c r="CL28" i="35"/>
  <c r="CL28" i="34"/>
  <c r="CL28" i="32"/>
  <c r="CL28" i="31"/>
  <c r="CL28" i="30"/>
  <c r="CL28" i="27"/>
  <c r="CL28" i="26"/>
  <c r="CL28" i="25"/>
  <c r="CL28" i="24"/>
  <c r="EL28" i="24" s="1"/>
  <c r="CL28" i="23"/>
  <c r="EL28" i="23" s="1"/>
  <c r="CL28" i="28"/>
  <c r="CL28" i="21"/>
  <c r="EL28" i="21" s="1"/>
  <c r="CL28" i="20"/>
  <c r="EL28" i="20" s="1"/>
  <c r="CL28" i="17"/>
  <c r="EL28" i="17" s="1"/>
  <c r="CL28" i="22"/>
  <c r="EL28" i="22" s="1"/>
  <c r="CL28" i="19"/>
  <c r="EL28" i="19" s="1"/>
  <c r="CL28" i="18"/>
  <c r="EL28" i="18" s="1"/>
  <c r="CL28" i="60"/>
  <c r="EL28" i="60" s="1"/>
  <c r="AB16" i="34"/>
  <c r="EA16" i="34"/>
  <c r="EA30" i="34" s="1"/>
  <c r="AR14" i="18"/>
  <c r="Z24" i="38"/>
  <c r="DY24" i="38"/>
  <c r="T13" i="44"/>
  <c r="DS13" i="44"/>
  <c r="CL14" i="59"/>
  <c r="CL14" i="58"/>
  <c r="CL14" i="57"/>
  <c r="CL14" i="56"/>
  <c r="CL14" i="55"/>
  <c r="CL14" i="54"/>
  <c r="CL14" i="53"/>
  <c r="CL14" i="52"/>
  <c r="CL14" i="51"/>
  <c r="CL14" i="50"/>
  <c r="CL14" i="49"/>
  <c r="CL14" i="48"/>
  <c r="CL14" i="45"/>
  <c r="CL14" i="44"/>
  <c r="CL14" i="47"/>
  <c r="CL14" i="46"/>
  <c r="CL14" i="42"/>
  <c r="CL14" i="41"/>
  <c r="CL14" i="40"/>
  <c r="CL14" i="43"/>
  <c r="CL14" i="39"/>
  <c r="CL14" i="38"/>
  <c r="CL14" i="36"/>
  <c r="CL14" i="37"/>
  <c r="CL14" i="35"/>
  <c r="CL14" i="33"/>
  <c r="CL14" i="34"/>
  <c r="CL14" i="30"/>
  <c r="CL14" i="28"/>
  <c r="CL14" i="26"/>
  <c r="CL14" i="32"/>
  <c r="CL14" i="27"/>
  <c r="CL14" i="25"/>
  <c r="CL14" i="31"/>
  <c r="CL14" i="24"/>
  <c r="CL14" i="21"/>
  <c r="EL14" i="21" s="1"/>
  <c r="CL14" i="20"/>
  <c r="EL14" i="20" s="1"/>
  <c r="CL14" i="23"/>
  <c r="EL14" i="23" s="1"/>
  <c r="CL14" i="19"/>
  <c r="EL14" i="19" s="1"/>
  <c r="CL14" i="22"/>
  <c r="EL14" i="22" s="1"/>
  <c r="CL14" i="18"/>
  <c r="EL14" i="18" s="1"/>
  <c r="CL14" i="17"/>
  <c r="EL14" i="17" s="1"/>
  <c r="CL14" i="60"/>
  <c r="EL14" i="60" s="1"/>
  <c r="AM11" i="24"/>
  <c r="AQ21" i="18"/>
  <c r="DR24" i="45"/>
  <c r="S24" i="45"/>
  <c r="DQ11" i="45"/>
  <c r="R11" i="45"/>
  <c r="DR25" i="44"/>
  <c r="S25" i="44"/>
  <c r="EF28" i="30"/>
  <c r="AG28" i="30"/>
  <c r="AY15" i="60"/>
  <c r="DR9" i="44"/>
  <c r="S9" i="44"/>
  <c r="T23" i="44"/>
  <c r="DS23" i="44"/>
  <c r="EH18" i="27"/>
  <c r="AI18" i="27"/>
  <c r="AY27" i="60"/>
  <c r="AI8" i="61"/>
  <c r="AJ7" i="27"/>
  <c r="EI7" i="27"/>
  <c r="S27" i="45"/>
  <c r="DR27" i="45"/>
  <c r="I22" i="54"/>
  <c r="DH22" i="54"/>
  <c r="DI13" i="54"/>
  <c r="J13" i="54"/>
  <c r="CL5" i="59"/>
  <c r="CL5" i="58"/>
  <c r="CL5" i="57"/>
  <c r="CL5" i="56"/>
  <c r="CL5" i="55"/>
  <c r="CL5" i="54"/>
  <c r="CL5" i="52"/>
  <c r="CL5" i="53"/>
  <c r="CL5" i="50"/>
  <c r="CL5" i="51"/>
  <c r="CL5" i="49"/>
  <c r="CL5" i="48"/>
  <c r="CL5" i="47"/>
  <c r="CL5" i="46"/>
  <c r="CL5" i="45"/>
  <c r="CL5" i="44"/>
  <c r="CL5" i="41"/>
  <c r="CL5" i="40"/>
  <c r="CL5" i="42"/>
  <c r="CL5" i="43"/>
  <c r="CL5" i="38"/>
  <c r="CL5" i="39"/>
  <c r="CL5" i="37"/>
  <c r="CL5" i="35"/>
  <c r="CL5" i="33"/>
  <c r="CL5" i="36"/>
  <c r="CL5" i="34"/>
  <c r="CL5" i="31"/>
  <c r="CL5" i="26"/>
  <c r="CL5" i="28"/>
  <c r="CL5" i="32"/>
  <c r="CL5" i="27"/>
  <c r="CL5" i="24"/>
  <c r="CL5" i="30"/>
  <c r="CL5" i="25"/>
  <c r="CL5" i="23"/>
  <c r="EL5" i="23" s="1"/>
  <c r="CL5" i="21"/>
  <c r="EL5" i="21" s="1"/>
  <c r="CL5" i="20"/>
  <c r="EL5" i="20" s="1"/>
  <c r="CL5" i="19"/>
  <c r="EL5" i="19" s="1"/>
  <c r="CL5" i="17"/>
  <c r="EL5" i="17" s="1"/>
  <c r="CL5" i="22"/>
  <c r="EL5" i="22" s="1"/>
  <c r="CL5" i="18"/>
  <c r="EL5" i="18" s="1"/>
  <c r="CL5" i="60"/>
  <c r="EL5" i="60" s="1"/>
  <c r="EE12" i="32"/>
  <c r="AF12" i="32"/>
  <c r="AK20" i="25"/>
  <c r="EJ20" i="25"/>
  <c r="AR26" i="19"/>
  <c r="AR19" i="17"/>
  <c r="ED28" i="33"/>
  <c r="AE28" i="33"/>
  <c r="DF7" i="55"/>
  <c r="G7" i="55"/>
  <c r="DX15" i="38"/>
  <c r="Y15" i="38"/>
  <c r="EE27" i="32"/>
  <c r="AF27" i="32"/>
  <c r="AK10" i="25"/>
  <c r="EJ10" i="25"/>
  <c r="AP21" i="21"/>
  <c r="EE19" i="32"/>
  <c r="AF19" i="32"/>
  <c r="I6" i="54"/>
  <c r="DH6" i="54"/>
  <c r="AN15" i="23"/>
  <c r="EM15" i="23"/>
  <c r="R9" i="45"/>
  <c r="DQ9" i="45"/>
  <c r="R16" i="45"/>
  <c r="DQ16" i="45"/>
  <c r="AI17" i="61"/>
  <c r="S8" i="44"/>
  <c r="DR8" i="44"/>
  <c r="DV24" i="41"/>
  <c r="W24" i="41"/>
  <c r="DV10" i="40"/>
  <c r="W10" i="40"/>
  <c r="EB7" i="34"/>
  <c r="AC7" i="34"/>
  <c r="DI23" i="54"/>
  <c r="J23" i="54"/>
  <c r="DU22" i="41"/>
  <c r="V22" i="41"/>
  <c r="AN21" i="23"/>
  <c r="DW29" i="37"/>
  <c r="AC21" i="34"/>
  <c r="EB21" i="34"/>
  <c r="AX22" i="60"/>
  <c r="DU8" i="42"/>
  <c r="V8" i="42"/>
  <c r="U21" i="42"/>
  <c r="DT21" i="42"/>
  <c r="BD5" i="60"/>
  <c r="AL29" i="21"/>
  <c r="AM4" i="21"/>
  <c r="M19" i="51"/>
  <c r="DL19" i="51"/>
  <c r="AD29" i="30"/>
  <c r="AE4" i="30"/>
  <c r="ED4" i="30"/>
  <c r="ED29" i="30" s="1"/>
  <c r="AO19" i="21"/>
  <c r="R21" i="46"/>
  <c r="DQ21" i="46"/>
  <c r="AK24" i="26"/>
  <c r="EJ24" i="26"/>
  <c r="DO5" i="47"/>
  <c r="P5" i="47"/>
  <c r="AN19" i="23"/>
  <c r="DG22" i="55"/>
  <c r="H22" i="55"/>
  <c r="EK30" i="20"/>
  <c r="AI27" i="61"/>
  <c r="L21" i="52"/>
  <c r="DK21" i="52"/>
  <c r="N4" i="47"/>
  <c r="DM4" i="47"/>
  <c r="DM29" i="47" s="1"/>
  <c r="M29" i="47"/>
  <c r="AH5" i="28"/>
  <c r="EG5" i="28"/>
  <c r="AR28" i="17"/>
  <c r="AP10" i="20"/>
  <c r="AN7" i="22"/>
  <c r="B29" i="55"/>
  <c r="AN17" i="23"/>
  <c r="AR24" i="19"/>
  <c r="AR9" i="17"/>
  <c r="DH21" i="55"/>
  <c r="I21" i="55"/>
  <c r="AN29" i="16"/>
  <c r="AQ44" i="11"/>
  <c r="AQ20" i="16" s="1"/>
  <c r="AQ43" i="11"/>
  <c r="AQ14" i="16" s="1"/>
  <c r="AQ40" i="11"/>
  <c r="AQ46" i="11"/>
  <c r="AQ21" i="16" s="1"/>
  <c r="AQ45" i="11"/>
  <c r="AQ15" i="16" s="1"/>
  <c r="AQ41" i="11"/>
  <c r="AQ13" i="16" s="1"/>
  <c r="AQ42" i="11"/>
  <c r="AQ19" i="16" s="1"/>
  <c r="AP7" i="16"/>
  <c r="AP35" i="10"/>
  <c r="AQ32" i="4"/>
  <c r="AQ33" i="4"/>
  <c r="AQ11" i="16" s="1"/>
  <c r="AQ34" i="4"/>
  <c r="AQ12" i="16" s="1"/>
  <c r="AQ31" i="4"/>
  <c r="AP34" i="9"/>
  <c r="AP5" i="16"/>
  <c r="AQ31" i="15"/>
  <c r="AQ33" i="15"/>
  <c r="AQ27" i="16" s="1"/>
  <c r="AQ32" i="15"/>
  <c r="AQ26" i="16" s="1"/>
  <c r="AQ34" i="15"/>
  <c r="AQ28" i="16" s="1"/>
  <c r="AQ34" i="10"/>
  <c r="AQ9" i="16" s="1"/>
  <c r="AQ31" i="10"/>
  <c r="AQ33" i="10"/>
  <c r="AQ17" i="16" s="1"/>
  <c r="AQ32" i="10"/>
  <c r="AQ8" i="16" s="1"/>
  <c r="AV10" i="6"/>
  <c r="AP45" i="11"/>
  <c r="AP15" i="16" s="1"/>
  <c r="AP46" i="11"/>
  <c r="AP21" i="16" s="1"/>
  <c r="AP41" i="11"/>
  <c r="AP13" i="16" s="1"/>
  <c r="AP42" i="11"/>
  <c r="AP19" i="16" s="1"/>
  <c r="AP44" i="11"/>
  <c r="AP20" i="16" s="1"/>
  <c r="AP43" i="11"/>
  <c r="AP14" i="16" s="1"/>
  <c r="AP40" i="11"/>
  <c r="AP22" i="16"/>
  <c r="AP35" i="12"/>
  <c r="AQ33" i="13"/>
  <c r="AQ31" i="13"/>
  <c r="AQ34" i="13"/>
  <c r="AQ32" i="13"/>
  <c r="AO34" i="9"/>
  <c r="AO4" i="16"/>
  <c r="AP25" i="16"/>
  <c r="AP35" i="15"/>
  <c r="AP35" i="13"/>
  <c r="AQ32" i="12"/>
  <c r="AQ23" i="16" s="1"/>
  <c r="AQ33" i="12"/>
  <c r="AQ24" i="16" s="1"/>
  <c r="AQ34" i="12"/>
  <c r="AQ31" i="12"/>
  <c r="AP10" i="16"/>
  <c r="AP35" i="4"/>
  <c r="AW22" i="6"/>
  <c r="AW3" i="6"/>
  <c r="AU16" i="5"/>
  <c r="AX16" i="6" s="1"/>
  <c r="AX4" i="6" s="1"/>
  <c r="AU19" i="5"/>
  <c r="AX19" i="6" s="1"/>
  <c r="AX7" i="6" s="1"/>
  <c r="AU20" i="5"/>
  <c r="AX20" i="6" s="1"/>
  <c r="AX8" i="6" s="1"/>
  <c r="AR31" i="4" s="1"/>
  <c r="AU21" i="5"/>
  <c r="AX21" i="6" s="1"/>
  <c r="AX9" i="6" s="1"/>
  <c r="AU17" i="5"/>
  <c r="AX17" i="6" s="1"/>
  <c r="AX5" i="6" s="1"/>
  <c r="AU18" i="5"/>
  <c r="AX18" i="6" s="1"/>
  <c r="AX6" i="6" s="1"/>
  <c r="AU15" i="5"/>
  <c r="AX15" i="6" s="1"/>
  <c r="AT22" i="5"/>
  <c r="AI5" i="78" l="1"/>
  <c r="DS29" i="41"/>
  <c r="AI4" i="78"/>
  <c r="DJ30" i="50"/>
  <c r="DF23" i="57"/>
  <c r="G23" i="57"/>
  <c r="DF16" i="56"/>
  <c r="G16" i="56"/>
  <c r="DF8" i="57"/>
  <c r="G8" i="57"/>
  <c r="G17" i="57"/>
  <c r="DF17" i="57"/>
  <c r="DF28" i="57"/>
  <c r="G28" i="57"/>
  <c r="DF18" i="56"/>
  <c r="G18" i="56"/>
  <c r="G24" i="57"/>
  <c r="DF24" i="57"/>
  <c r="G22" i="56"/>
  <c r="DF22" i="56"/>
  <c r="F9" i="56"/>
  <c r="DF9" i="56" s="1"/>
  <c r="D9" i="57"/>
  <c r="E9" i="57" s="1"/>
  <c r="F26" i="56"/>
  <c r="DF26" i="56" s="1"/>
  <c r="AG7" i="28"/>
  <c r="EF7" i="28"/>
  <c r="P8" i="47"/>
  <c r="DO8" i="47"/>
  <c r="EG24" i="28"/>
  <c r="AH24" i="28"/>
  <c r="EJ22" i="24"/>
  <c r="AK22" i="24"/>
  <c r="DP17" i="44"/>
  <c r="DP30" i="44" s="1"/>
  <c r="Q17" i="44"/>
  <c r="AK21" i="24"/>
  <c r="EJ21" i="24"/>
  <c r="DM5" i="48"/>
  <c r="N5" i="48"/>
  <c r="DQ20" i="45"/>
  <c r="R20" i="45"/>
  <c r="DM10" i="48"/>
  <c r="N10" i="48"/>
  <c r="EB26" i="33"/>
  <c r="AC26" i="33"/>
  <c r="DL23" i="50"/>
  <c r="M23" i="50"/>
  <c r="EJ12" i="25"/>
  <c r="AK12" i="25"/>
  <c r="AF17" i="31"/>
  <c r="EE17" i="31"/>
  <c r="AI29" i="23"/>
  <c r="EI4" i="23"/>
  <c r="EI29" i="23" s="1"/>
  <c r="AJ4" i="23"/>
  <c r="EH18" i="26"/>
  <c r="AI18" i="26"/>
  <c r="DO24" i="47"/>
  <c r="P24" i="47"/>
  <c r="DO30" i="45"/>
  <c r="AF5" i="30"/>
  <c r="EE5" i="30"/>
  <c r="L20" i="51"/>
  <c r="DK20" i="51"/>
  <c r="AV7" i="60"/>
  <c r="AU29" i="60"/>
  <c r="EC26" i="32"/>
  <c r="AD26" i="32"/>
  <c r="DP5" i="44"/>
  <c r="Q5" i="44"/>
  <c r="AC25" i="33"/>
  <c r="EB25" i="33"/>
  <c r="AB14" i="35"/>
  <c r="EA14" i="35"/>
  <c r="EG30" i="26"/>
  <c r="DK16" i="50"/>
  <c r="L16" i="50"/>
  <c r="DV23" i="40"/>
  <c r="W23" i="40"/>
  <c r="X15" i="39"/>
  <c r="DW15" i="39"/>
  <c r="DO19" i="47"/>
  <c r="P19" i="47"/>
  <c r="DU4" i="38"/>
  <c r="DU29" i="38" s="1"/>
  <c r="U29" i="38"/>
  <c r="V4" i="38"/>
  <c r="AE8" i="32"/>
  <c r="ED8" i="32"/>
  <c r="EF19" i="28"/>
  <c r="AG19" i="28"/>
  <c r="DH27" i="54"/>
  <c r="I27" i="54"/>
  <c r="Q4" i="43"/>
  <c r="P29" i="43"/>
  <c r="DP4" i="43"/>
  <c r="DP29" i="43" s="1"/>
  <c r="DU16" i="40"/>
  <c r="V16" i="40"/>
  <c r="DO28" i="47"/>
  <c r="P28" i="47"/>
  <c r="DU25" i="40"/>
  <c r="V25" i="40"/>
  <c r="G25" i="55"/>
  <c r="EA18" i="33"/>
  <c r="AB18" i="33"/>
  <c r="AF20" i="31"/>
  <c r="EE20" i="31"/>
  <c r="DN13" i="48"/>
  <c r="O13" i="48"/>
  <c r="I21" i="53"/>
  <c r="DH21" i="53"/>
  <c r="H17" i="54"/>
  <c r="DG17" i="54"/>
  <c r="P22" i="46"/>
  <c r="DO22" i="46"/>
  <c r="X14" i="39"/>
  <c r="DW14" i="39"/>
  <c r="DN16" i="47"/>
  <c r="O16" i="47"/>
  <c r="DT16" i="41"/>
  <c r="U16" i="41"/>
  <c r="AK26" i="25"/>
  <c r="EJ26" i="25"/>
  <c r="Q15" i="46"/>
  <c r="DP15" i="46"/>
  <c r="N24" i="49"/>
  <c r="DM24" i="49"/>
  <c r="AH4" i="25"/>
  <c r="EG4" i="25"/>
  <c r="EG29" i="25" s="1"/>
  <c r="AG29" i="25"/>
  <c r="X26" i="39"/>
  <c r="DW26" i="39"/>
  <c r="U20" i="41"/>
  <c r="DT20" i="41"/>
  <c r="EB6" i="33"/>
  <c r="AC6" i="33"/>
  <c r="DG14" i="54"/>
  <c r="H14" i="54"/>
  <c r="AB29" i="32"/>
  <c r="AC5" i="32"/>
  <c r="EB5" i="32"/>
  <c r="EB29" i="32" s="1"/>
  <c r="Z9" i="37"/>
  <c r="DY9" i="37"/>
  <c r="DI29" i="50"/>
  <c r="DR25" i="43"/>
  <c r="S25" i="43"/>
  <c r="ED28" i="32"/>
  <c r="AE28" i="32"/>
  <c r="DP10" i="45"/>
  <c r="Q10" i="45"/>
  <c r="DU30" i="39"/>
  <c r="U10" i="41"/>
  <c r="DT10" i="41"/>
  <c r="EG25" i="27"/>
  <c r="EG30" i="27" s="1"/>
  <c r="AH25" i="27"/>
  <c r="DO7" i="45"/>
  <c r="DO29" i="45" s="1"/>
  <c r="O29" i="45"/>
  <c r="P7" i="45"/>
  <c r="EA30" i="33"/>
  <c r="DF9" i="57"/>
  <c r="F9" i="57"/>
  <c r="F26" i="57"/>
  <c r="G26" i="57" s="1"/>
  <c r="P14" i="47"/>
  <c r="DO14" i="47"/>
  <c r="R16" i="44"/>
  <c r="DQ16" i="44"/>
  <c r="AI20" i="27"/>
  <c r="EH20" i="27"/>
  <c r="AF10" i="30"/>
  <c r="EE10" i="30"/>
  <c r="N18" i="48"/>
  <c r="DM18" i="48"/>
  <c r="DM30" i="48" s="1"/>
  <c r="EF11" i="30"/>
  <c r="AG11" i="30"/>
  <c r="DO16" i="46"/>
  <c r="P16" i="46"/>
  <c r="L15" i="51"/>
  <c r="DK15" i="51"/>
  <c r="EI19" i="26"/>
  <c r="AJ19" i="26"/>
  <c r="DW20" i="39"/>
  <c r="X20" i="39"/>
  <c r="AF16" i="30"/>
  <c r="EE16" i="30"/>
  <c r="EE30" i="30" s="1"/>
  <c r="AC21" i="33"/>
  <c r="EB21" i="33"/>
  <c r="DH24" i="54"/>
  <c r="I24" i="54"/>
  <c r="T15" i="43"/>
  <c r="DS15" i="43"/>
  <c r="H24" i="55"/>
  <c r="DG24" i="55"/>
  <c r="DV8" i="40"/>
  <c r="W8" i="40"/>
  <c r="DJ26" i="52"/>
  <c r="K26" i="52"/>
  <c r="AJ23" i="26"/>
  <c r="EI23" i="26"/>
  <c r="AA11" i="36"/>
  <c r="DZ11" i="36"/>
  <c r="Z25" i="36"/>
  <c r="DY25" i="36"/>
  <c r="AI14" i="27"/>
  <c r="EH14" i="27"/>
  <c r="U11" i="42"/>
  <c r="DT11" i="42"/>
  <c r="AM29" i="19"/>
  <c r="AN4" i="19"/>
  <c r="EE22" i="30"/>
  <c r="AF22" i="30"/>
  <c r="P15" i="47"/>
  <c r="DO15" i="47"/>
  <c r="EA24" i="35"/>
  <c r="AB24" i="35"/>
  <c r="O7" i="47"/>
  <c r="DN7" i="47"/>
  <c r="AF6" i="30"/>
  <c r="EE6" i="30"/>
  <c r="M17" i="49"/>
  <c r="DL17" i="49"/>
  <c r="DG27" i="55"/>
  <c r="H27" i="55"/>
  <c r="EJ13" i="24"/>
  <c r="AK13" i="24"/>
  <c r="EF25" i="30"/>
  <c r="AG25" i="30"/>
  <c r="EC27" i="33"/>
  <c r="AD27" i="33"/>
  <c r="V11" i="40"/>
  <c r="DU11" i="40"/>
  <c r="AG25" i="28"/>
  <c r="EF25" i="28"/>
  <c r="EF20" i="28"/>
  <c r="AG20" i="28"/>
  <c r="P26" i="47"/>
  <c r="DO26" i="47"/>
  <c r="DV25" i="39"/>
  <c r="W25" i="39"/>
  <c r="AC10" i="33"/>
  <c r="EB10" i="33"/>
  <c r="DI18" i="52"/>
  <c r="DI30" i="52" s="1"/>
  <c r="J18" i="52"/>
  <c r="EB30" i="32"/>
  <c r="DX10" i="37"/>
  <c r="Y10" i="37"/>
  <c r="W18" i="39"/>
  <c r="DV18" i="39"/>
  <c r="DV30" i="39" s="1"/>
  <c r="O22" i="47"/>
  <c r="DN22" i="47"/>
  <c r="AC17" i="34"/>
  <c r="EB17" i="34"/>
  <c r="DR16" i="42"/>
  <c r="DR30" i="42" s="1"/>
  <c r="R29" i="42"/>
  <c r="S16" i="42"/>
  <c r="DQ23" i="45"/>
  <c r="R23" i="45"/>
  <c r="F12" i="57"/>
  <c r="DF12" i="57" s="1"/>
  <c r="DP29" i="44"/>
  <c r="G11" i="57"/>
  <c r="DH19" i="53"/>
  <c r="I19" i="53"/>
  <c r="DT23" i="42"/>
  <c r="U23" i="42"/>
  <c r="X16" i="38"/>
  <c r="DW16" i="38"/>
  <c r="DW30" i="38" s="1"/>
  <c r="DG23" i="55"/>
  <c r="H23" i="55"/>
  <c r="EC23" i="33"/>
  <c r="AD23" i="33"/>
  <c r="L25" i="50"/>
  <c r="DK25" i="50"/>
  <c r="EH19" i="27"/>
  <c r="AI19" i="27"/>
  <c r="W5" i="39"/>
  <c r="DV5" i="39"/>
  <c r="U24" i="42"/>
  <c r="DT24" i="42"/>
  <c r="DL13" i="49"/>
  <c r="M13" i="49"/>
  <c r="U14" i="41"/>
  <c r="DT14" i="41"/>
  <c r="DQ15" i="45"/>
  <c r="R15" i="45"/>
  <c r="U12" i="42"/>
  <c r="DT12" i="42"/>
  <c r="AC4" i="31"/>
  <c r="EB4" i="31"/>
  <c r="EB29" i="31" s="1"/>
  <c r="AB29" i="31"/>
  <c r="U17" i="42"/>
  <c r="DT17" i="42"/>
  <c r="T12" i="43"/>
  <c r="DS12" i="43"/>
  <c r="AF15" i="31"/>
  <c r="EE15" i="31"/>
  <c r="DT19" i="41"/>
  <c r="U19" i="41"/>
  <c r="K12" i="52"/>
  <c r="DJ12" i="52"/>
  <c r="EJ19" i="24"/>
  <c r="AK19" i="24"/>
  <c r="L18" i="49"/>
  <c r="DK18" i="49"/>
  <c r="DK30" i="49" s="1"/>
  <c r="DX19" i="37"/>
  <c r="Y19" i="37"/>
  <c r="M26" i="50"/>
  <c r="DL26" i="50"/>
  <c r="Z16" i="36"/>
  <c r="DY16" i="36"/>
  <c r="DY30" i="36" s="1"/>
  <c r="AI17" i="26"/>
  <c r="EH17" i="26"/>
  <c r="EI16" i="25"/>
  <c r="EI30" i="25" s="1"/>
  <c r="AJ16" i="25"/>
  <c r="AH17" i="28"/>
  <c r="EG17" i="28"/>
  <c r="AB5" i="33"/>
  <c r="EA5" i="33"/>
  <c r="G6" i="55"/>
  <c r="AB26" i="35"/>
  <c r="EA26" i="35"/>
  <c r="DM11" i="49"/>
  <c r="N11" i="49"/>
  <c r="EG23" i="28"/>
  <c r="AH23" i="28"/>
  <c r="Q12" i="46"/>
  <c r="DP12" i="46"/>
  <c r="EB24" i="34"/>
  <c r="AC24" i="34"/>
  <c r="N6" i="48"/>
  <c r="DM6" i="48"/>
  <c r="DK17" i="50"/>
  <c r="L17" i="50"/>
  <c r="AA18" i="35"/>
  <c r="DZ18" i="35"/>
  <c r="DZ30" i="35" s="1"/>
  <c r="DP25" i="45"/>
  <c r="Q25" i="45"/>
  <c r="DG25" i="54"/>
  <c r="H25" i="54"/>
  <c r="AI26" i="27"/>
  <c r="EH26" i="27"/>
  <c r="R17" i="43"/>
  <c r="DQ17" i="43"/>
  <c r="DQ30" i="43" s="1"/>
  <c r="X18" i="37"/>
  <c r="DW18" i="37"/>
  <c r="DW30" i="37" s="1"/>
  <c r="W29" i="37"/>
  <c r="DV20" i="40"/>
  <c r="W20" i="40"/>
  <c r="DK26" i="51"/>
  <c r="L26" i="51"/>
  <c r="DP8" i="45"/>
  <c r="Q8" i="45"/>
  <c r="AE25" i="31"/>
  <c r="ED25" i="31"/>
  <c r="ED30" i="31" s="1"/>
  <c r="H16" i="54"/>
  <c r="DG16" i="54"/>
  <c r="DP20" i="46"/>
  <c r="Q20" i="46"/>
  <c r="U13" i="42"/>
  <c r="DT13" i="42"/>
  <c r="S24" i="44"/>
  <c r="DR24" i="44"/>
  <c r="AD16" i="32"/>
  <c r="EC16" i="32"/>
  <c r="EC30" i="32" s="1"/>
  <c r="DN27" i="48"/>
  <c r="O27" i="48"/>
  <c r="M28" i="50"/>
  <c r="DL28" i="50"/>
  <c r="S5" i="43"/>
  <c r="DR5" i="43"/>
  <c r="AB19" i="35"/>
  <c r="EA19" i="35"/>
  <c r="DX4" i="35"/>
  <c r="DX29" i="35" s="1"/>
  <c r="X29" i="35"/>
  <c r="Y4" i="35"/>
  <c r="W7" i="39"/>
  <c r="DV7" i="39"/>
  <c r="AE24" i="32"/>
  <c r="ED24" i="32"/>
  <c r="AB4" i="33"/>
  <c r="EA4" i="33"/>
  <c r="EA29" i="33" s="1"/>
  <c r="AA29" i="33"/>
  <c r="DK6" i="50"/>
  <c r="L6" i="50"/>
  <c r="Q28" i="46"/>
  <c r="DP28" i="46"/>
  <c r="G4" i="54"/>
  <c r="F4" i="54"/>
  <c r="G27" i="57"/>
  <c r="G5" i="56"/>
  <c r="G10" i="56"/>
  <c r="DK30" i="50"/>
  <c r="DL29" i="48"/>
  <c r="EA23" i="35"/>
  <c r="AB23" i="35"/>
  <c r="Q18" i="45"/>
  <c r="DP18" i="45"/>
  <c r="AF4" i="27"/>
  <c r="EE4" i="27"/>
  <c r="EE29" i="27" s="1"/>
  <c r="AE29" i="27"/>
  <c r="H20" i="55"/>
  <c r="DG20" i="55"/>
  <c r="AD17" i="33"/>
  <c r="EC17" i="33"/>
  <c r="Q14" i="46"/>
  <c r="DP14" i="46"/>
  <c r="X21" i="39"/>
  <c r="DW21" i="39"/>
  <c r="DL20" i="49"/>
  <c r="M20" i="49"/>
  <c r="DM23" i="49"/>
  <c r="N23" i="49"/>
  <c r="EF8" i="30"/>
  <c r="AG8" i="30"/>
  <c r="DO25" i="46"/>
  <c r="P25" i="46"/>
  <c r="Q17" i="45"/>
  <c r="DP17" i="45"/>
  <c r="AF24" i="31"/>
  <c r="EE24" i="31"/>
  <c r="M25" i="49"/>
  <c r="DL25" i="49"/>
  <c r="DS11" i="43"/>
  <c r="T11" i="43"/>
  <c r="V6" i="41"/>
  <c r="DU6" i="41"/>
  <c r="F6" i="56"/>
  <c r="DF6" i="56" s="1"/>
  <c r="H18" i="53"/>
  <c r="G29" i="53"/>
  <c r="DG18" i="53"/>
  <c r="DG30" i="53" s="1"/>
  <c r="EH16" i="26"/>
  <c r="EH30" i="26" s="1"/>
  <c r="AI16" i="26"/>
  <c r="EA6" i="34"/>
  <c r="AB6" i="34"/>
  <c r="K5" i="50"/>
  <c r="DJ5" i="50"/>
  <c r="AF7" i="30"/>
  <c r="EE7" i="30"/>
  <c r="Z26" i="37"/>
  <c r="DY26" i="37"/>
  <c r="DI5" i="51"/>
  <c r="DI29" i="51" s="1"/>
  <c r="J5" i="51"/>
  <c r="EE19" i="31"/>
  <c r="AF19" i="31"/>
  <c r="EJ25" i="24"/>
  <c r="AK25" i="24"/>
  <c r="EJ15" i="24"/>
  <c r="AK15" i="24"/>
  <c r="EB14" i="33"/>
  <c r="AC14" i="33"/>
  <c r="DH7" i="53"/>
  <c r="DH29" i="53" s="1"/>
  <c r="I7" i="53"/>
  <c r="EB15" i="33"/>
  <c r="AC15" i="33"/>
  <c r="H8" i="54"/>
  <c r="DG8" i="54"/>
  <c r="EA9" i="35"/>
  <c r="AB9" i="35"/>
  <c r="EG9" i="27"/>
  <c r="AH9" i="27"/>
  <c r="AA27" i="36"/>
  <c r="DZ27" i="36"/>
  <c r="M8" i="49"/>
  <c r="DL8" i="49"/>
  <c r="DK8" i="50"/>
  <c r="L8" i="50"/>
  <c r="AP4" i="17"/>
  <c r="AO29" i="17"/>
  <c r="DG21" i="54"/>
  <c r="H21" i="54"/>
  <c r="S6" i="43"/>
  <c r="DR6" i="43"/>
  <c r="AK14" i="24"/>
  <c r="EJ14" i="24"/>
  <c r="DT7" i="41"/>
  <c r="U7" i="41"/>
  <c r="DZ14" i="36"/>
  <c r="AA14" i="36"/>
  <c r="G27" i="56"/>
  <c r="G18" i="55"/>
  <c r="O14" i="48"/>
  <c r="DN14" i="48"/>
  <c r="N7" i="48"/>
  <c r="DM7" i="48"/>
  <c r="J29" i="50"/>
  <c r="DJ4" i="50"/>
  <c r="DJ29" i="50" s="1"/>
  <c r="K4" i="50"/>
  <c r="DZ12" i="36"/>
  <c r="AA12" i="36"/>
  <c r="AC13" i="33"/>
  <c r="EB13" i="33"/>
  <c r="DN12" i="48"/>
  <c r="O12" i="48"/>
  <c r="EI6" i="25"/>
  <c r="AJ6" i="25"/>
  <c r="AF26" i="31"/>
  <c r="EE26" i="31"/>
  <c r="DO17" i="46"/>
  <c r="P17" i="46"/>
  <c r="DT13" i="41"/>
  <c r="U13" i="41"/>
  <c r="EI28" i="26"/>
  <c r="AJ28" i="26"/>
  <c r="AH10" i="27"/>
  <c r="EG10" i="27"/>
  <c r="O8" i="48"/>
  <c r="DN8" i="48"/>
  <c r="Z29" i="34"/>
  <c r="DZ4" i="34"/>
  <c r="DZ29" i="34" s="1"/>
  <c r="AA4" i="34"/>
  <c r="DZ29" i="33"/>
  <c r="DN23" i="48"/>
  <c r="O23" i="48"/>
  <c r="EB16" i="33"/>
  <c r="AC16" i="33"/>
  <c r="G5" i="55"/>
  <c r="EL29" i="21"/>
  <c r="DK30" i="51"/>
  <c r="CM4" i="59"/>
  <c r="CM4" i="58"/>
  <c r="CM4" i="57"/>
  <c r="CM4" i="56"/>
  <c r="CM4" i="54"/>
  <c r="CM4" i="55"/>
  <c r="CM4" i="53"/>
  <c r="CM4" i="52"/>
  <c r="CM4" i="50"/>
  <c r="CM4" i="51"/>
  <c r="CM4" i="49"/>
  <c r="CM4" i="48"/>
  <c r="CM4" i="47"/>
  <c r="CM4" i="46"/>
  <c r="CM4" i="45"/>
  <c r="CM4" i="44"/>
  <c r="CM4" i="43"/>
  <c r="CM4" i="41"/>
  <c r="CM4" i="40"/>
  <c r="CM4" i="42"/>
  <c r="CM4" i="39"/>
  <c r="CM4" i="38"/>
  <c r="CM4" i="37"/>
  <c r="CM4" i="36"/>
  <c r="CM4" i="34"/>
  <c r="CM4" i="35"/>
  <c r="CM4" i="33"/>
  <c r="CM4" i="31"/>
  <c r="CM4" i="26"/>
  <c r="CM4" i="28"/>
  <c r="CM4" i="27"/>
  <c r="CM4" i="32"/>
  <c r="CM4" i="30"/>
  <c r="CM4" i="25"/>
  <c r="CM4" i="24"/>
  <c r="CM4" i="22"/>
  <c r="CM4" i="23"/>
  <c r="CM4" i="21"/>
  <c r="EM4" i="21" s="1"/>
  <c r="CM4" i="20"/>
  <c r="EM4" i="20" s="1"/>
  <c r="CM4" i="19"/>
  <c r="EM4" i="19" s="1"/>
  <c r="CM4" i="18"/>
  <c r="EM4" i="18" s="1"/>
  <c r="CM4" i="17"/>
  <c r="EM4" i="17" s="1"/>
  <c r="CM4" i="60"/>
  <c r="EM4" i="60" s="1"/>
  <c r="H5" i="56"/>
  <c r="DG5" i="56"/>
  <c r="H10" i="56"/>
  <c r="DG10" i="56"/>
  <c r="B15" i="58"/>
  <c r="C15" i="57"/>
  <c r="D15" i="57" s="1"/>
  <c r="E15" i="57" s="1"/>
  <c r="AS9" i="17"/>
  <c r="CM27" i="59"/>
  <c r="CM27" i="58"/>
  <c r="CM27" i="57"/>
  <c r="CM27" i="56"/>
  <c r="CM27" i="55"/>
  <c r="CM27" i="53"/>
  <c r="CM27" i="54"/>
  <c r="CM27" i="52"/>
  <c r="CM27" i="51"/>
  <c r="CM27" i="49"/>
  <c r="CM27" i="50"/>
  <c r="CM27" i="48"/>
  <c r="CM27" i="47"/>
  <c r="CM27" i="44"/>
  <c r="CM27" i="43"/>
  <c r="CM27" i="46"/>
  <c r="CM27" i="45"/>
  <c r="CM27" i="40"/>
  <c r="CM27" i="42"/>
  <c r="CM27" i="41"/>
  <c r="CM27" i="37"/>
  <c r="CM27" i="36"/>
  <c r="CM27" i="39"/>
  <c r="CM27" i="38"/>
  <c r="CM27" i="35"/>
  <c r="CM27" i="33"/>
  <c r="CM27" i="34"/>
  <c r="CM27" i="32"/>
  <c r="CM27" i="31"/>
  <c r="CM27" i="27"/>
  <c r="CM27" i="24"/>
  <c r="EM27" i="24" s="1"/>
  <c r="CM27" i="23"/>
  <c r="EM27" i="23" s="1"/>
  <c r="CM27" i="30"/>
  <c r="CM27" i="28"/>
  <c r="CM27" i="26"/>
  <c r="CM27" i="25"/>
  <c r="CM27" i="21"/>
  <c r="EM27" i="21" s="1"/>
  <c r="CM27" i="20"/>
  <c r="EM27" i="20" s="1"/>
  <c r="CM27" i="17"/>
  <c r="EM27" i="17" s="1"/>
  <c r="CM27" i="22"/>
  <c r="EM27" i="22" s="1"/>
  <c r="CM27" i="19"/>
  <c r="EM27" i="19" s="1"/>
  <c r="CM27" i="18"/>
  <c r="EM27" i="18" s="1"/>
  <c r="CM27" i="60"/>
  <c r="EM27" i="60" s="1"/>
  <c r="EE4" i="30"/>
  <c r="EE29" i="30" s="1"/>
  <c r="AF4" i="30"/>
  <c r="AE29" i="30"/>
  <c r="DS8" i="44"/>
  <c r="T8" i="44"/>
  <c r="B25" i="58"/>
  <c r="C25" i="57"/>
  <c r="D25" i="57" s="1"/>
  <c r="E25" i="57" s="1"/>
  <c r="B22" i="58"/>
  <c r="C22" i="57"/>
  <c r="D22" i="57" s="1"/>
  <c r="E22" i="57" s="1"/>
  <c r="F22" i="57" s="1"/>
  <c r="B7" i="58"/>
  <c r="C7" i="57"/>
  <c r="D7" i="57" s="1"/>
  <c r="E7" i="57" s="1"/>
  <c r="AS24" i="19"/>
  <c r="DN4" i="47"/>
  <c r="DN29" i="47" s="1"/>
  <c r="N29" i="47"/>
  <c r="O4" i="47"/>
  <c r="EC7" i="34"/>
  <c r="AD7" i="34"/>
  <c r="AJ17" i="61"/>
  <c r="AZ27" i="60"/>
  <c r="EG28" i="30"/>
  <c r="AH28" i="30"/>
  <c r="AR21" i="18"/>
  <c r="B14" i="58"/>
  <c r="C14" i="57"/>
  <c r="D14" i="57" s="1"/>
  <c r="E14" i="57" s="1"/>
  <c r="B21" i="58"/>
  <c r="C21" i="57"/>
  <c r="D21" i="57" s="1"/>
  <c r="E21" i="57" s="1"/>
  <c r="B17" i="59"/>
  <c r="C17" i="58"/>
  <c r="D17" i="58" s="1"/>
  <c r="E17" i="58" s="1"/>
  <c r="F17" i="58" s="1"/>
  <c r="B26" i="59"/>
  <c r="C26" i="58"/>
  <c r="D26" i="58" s="1"/>
  <c r="E26" i="58" s="1"/>
  <c r="F26" i="58" s="1"/>
  <c r="B13" i="59"/>
  <c r="C13" i="58"/>
  <c r="B14" i="59"/>
  <c r="C14" i="58"/>
  <c r="D14" i="58" s="1"/>
  <c r="E14" i="58" s="1"/>
  <c r="DG17" i="57"/>
  <c r="H17" i="57"/>
  <c r="M21" i="52"/>
  <c r="DL21" i="52"/>
  <c r="DH22" i="55"/>
  <c r="I22" i="55"/>
  <c r="DP5" i="47"/>
  <c r="Q5" i="47"/>
  <c r="DM19" i="51"/>
  <c r="N19" i="51"/>
  <c r="BE5" i="60"/>
  <c r="DU21" i="42"/>
  <c r="V21" i="42"/>
  <c r="AO21" i="23"/>
  <c r="K23" i="54"/>
  <c r="DJ23" i="54"/>
  <c r="DW10" i="40"/>
  <c r="X10" i="40"/>
  <c r="AG27" i="32"/>
  <c r="EF27" i="32"/>
  <c r="DY15" i="38"/>
  <c r="Z15" i="38"/>
  <c r="H7" i="55"/>
  <c r="DG7" i="55"/>
  <c r="H8" i="57"/>
  <c r="DG8" i="57"/>
  <c r="AS19" i="17"/>
  <c r="EK20" i="25"/>
  <c r="AL20" i="25"/>
  <c r="DJ13" i="54"/>
  <c r="K13" i="54"/>
  <c r="CM8" i="59"/>
  <c r="CM8" i="58"/>
  <c r="CM8" i="57"/>
  <c r="CM8" i="56"/>
  <c r="CM8" i="55"/>
  <c r="CM8" i="54"/>
  <c r="CM8" i="53"/>
  <c r="CM8" i="52"/>
  <c r="CM8" i="51"/>
  <c r="CM8" i="50"/>
  <c r="CM8" i="49"/>
  <c r="CM8" i="48"/>
  <c r="CM8" i="47"/>
  <c r="CM8" i="46"/>
  <c r="CM8" i="45"/>
  <c r="CM8" i="44"/>
  <c r="CM8" i="41"/>
  <c r="CM8" i="40"/>
  <c r="CM8" i="43"/>
  <c r="CM8" i="42"/>
  <c r="CM8" i="38"/>
  <c r="CM8" i="37"/>
  <c r="CM8" i="36"/>
  <c r="CM8" i="39"/>
  <c r="CM8" i="35"/>
  <c r="CM8" i="34"/>
  <c r="CM8" i="33"/>
  <c r="CM8" i="28"/>
  <c r="CM8" i="25"/>
  <c r="CM8" i="24"/>
  <c r="CM8" i="32"/>
  <c r="CM8" i="27"/>
  <c r="CM8" i="26"/>
  <c r="CM8" i="31"/>
  <c r="CM8" i="30"/>
  <c r="CM8" i="20"/>
  <c r="EM8" i="20" s="1"/>
  <c r="CM8" i="19"/>
  <c r="EM8" i="19" s="1"/>
  <c r="CM8" i="23"/>
  <c r="EM8" i="23" s="1"/>
  <c r="CM8" i="21"/>
  <c r="EM8" i="21" s="1"/>
  <c r="CM8" i="17"/>
  <c r="EM8" i="17" s="1"/>
  <c r="CM8" i="22"/>
  <c r="EM8" i="22" s="1"/>
  <c r="CM8" i="18"/>
  <c r="EM8" i="18" s="1"/>
  <c r="CM8" i="60"/>
  <c r="EM8" i="60" s="1"/>
  <c r="AZ15" i="60"/>
  <c r="T25" i="44"/>
  <c r="DS25" i="44"/>
  <c r="T24" i="45"/>
  <c r="DS24" i="45"/>
  <c r="AS14" i="18"/>
  <c r="BC4" i="60"/>
  <c r="AQ16" i="18"/>
  <c r="AS12" i="18"/>
  <c r="P12" i="49"/>
  <c r="DO12" i="49"/>
  <c r="I12" i="56"/>
  <c r="DH12" i="56"/>
  <c r="AB8" i="37"/>
  <c r="EA8" i="37"/>
  <c r="AZ8" i="60"/>
  <c r="U28" i="43"/>
  <c r="DT28" i="43"/>
  <c r="M7" i="49"/>
  <c r="DL7" i="49"/>
  <c r="DU5" i="42"/>
  <c r="V5" i="42"/>
  <c r="EL30" i="17"/>
  <c r="EJ24" i="27"/>
  <c r="AK24" i="27"/>
  <c r="AP13" i="21"/>
  <c r="DT15" i="44"/>
  <c r="U15" i="44"/>
  <c r="U29" i="40"/>
  <c r="DU4" i="40"/>
  <c r="DU29" i="40" s="1"/>
  <c r="V4" i="40"/>
  <c r="AP15" i="21"/>
  <c r="H18" i="56"/>
  <c r="DG18" i="56"/>
  <c r="EF11" i="32"/>
  <c r="AG11" i="32"/>
  <c r="AC19" i="36"/>
  <c r="EB19" i="36"/>
  <c r="AK10" i="26"/>
  <c r="EJ10" i="26"/>
  <c r="AC5" i="35"/>
  <c r="EB5" i="35"/>
  <c r="AL21" i="26"/>
  <c r="EK21" i="26"/>
  <c r="EG19" i="30"/>
  <c r="AH19" i="30"/>
  <c r="DW7" i="40"/>
  <c r="X7" i="40"/>
  <c r="DX6" i="39"/>
  <c r="Y6" i="39"/>
  <c r="AP12" i="22"/>
  <c r="Q6" i="47"/>
  <c r="DP6" i="47"/>
  <c r="AY25" i="60"/>
  <c r="DJ5" i="52"/>
  <c r="K5" i="52"/>
  <c r="DJ10" i="53"/>
  <c r="K10" i="53"/>
  <c r="AS17" i="17"/>
  <c r="DZ9" i="38"/>
  <c r="AA9" i="38"/>
  <c r="Z17" i="39"/>
  <c r="DY17" i="39"/>
  <c r="U10" i="43"/>
  <c r="DT10" i="43"/>
  <c r="Z20" i="38"/>
  <c r="DY20" i="38"/>
  <c r="AH21" i="31"/>
  <c r="EG21" i="31"/>
  <c r="AQ7" i="20"/>
  <c r="V15" i="42"/>
  <c r="DU15" i="42"/>
  <c r="AS25" i="18"/>
  <c r="EI26" i="28"/>
  <c r="AJ26" i="28"/>
  <c r="CM13" i="59"/>
  <c r="CM13" i="58"/>
  <c r="CM13" i="57"/>
  <c r="CM13" i="56"/>
  <c r="CM13" i="55"/>
  <c r="CM13" i="54"/>
  <c r="CM13" i="52"/>
  <c r="CM13" i="53"/>
  <c r="CM13" i="51"/>
  <c r="CM13" i="50"/>
  <c r="CM13" i="49"/>
  <c r="CM13" i="48"/>
  <c r="CM13" i="45"/>
  <c r="CM13" i="44"/>
  <c r="CM13" i="47"/>
  <c r="CM13" i="46"/>
  <c r="CM13" i="43"/>
  <c r="CM13" i="42"/>
  <c r="CM13" i="41"/>
  <c r="CM13" i="40"/>
  <c r="CM13" i="39"/>
  <c r="CM13" i="38"/>
  <c r="CM13" i="37"/>
  <c r="CM13" i="36"/>
  <c r="CM13" i="35"/>
  <c r="CM13" i="33"/>
  <c r="CM13" i="34"/>
  <c r="CM13" i="32"/>
  <c r="CM13" i="30"/>
  <c r="CM13" i="28"/>
  <c r="CM13" i="31"/>
  <c r="CM13" i="27"/>
  <c r="CM13" i="26"/>
  <c r="CM13" i="25"/>
  <c r="CM13" i="24"/>
  <c r="CM13" i="20"/>
  <c r="EM13" i="20" s="1"/>
  <c r="CM13" i="23"/>
  <c r="EM13" i="23" s="1"/>
  <c r="CM13" i="17"/>
  <c r="EM13" i="17" s="1"/>
  <c r="CM13" i="22"/>
  <c r="EM13" i="22" s="1"/>
  <c r="CM13" i="19"/>
  <c r="EM13" i="19" s="1"/>
  <c r="CM13" i="18"/>
  <c r="EM13" i="18" s="1"/>
  <c r="CM13" i="21"/>
  <c r="EM13" i="21" s="1"/>
  <c r="CM13" i="60"/>
  <c r="EM13" i="60" s="1"/>
  <c r="V14" i="43"/>
  <c r="DU14" i="43"/>
  <c r="X17" i="41"/>
  <c r="DW17" i="41"/>
  <c r="DH15" i="56"/>
  <c r="I15" i="56"/>
  <c r="DU21" i="43"/>
  <c r="V21" i="43"/>
  <c r="U9" i="43"/>
  <c r="DT9" i="43"/>
  <c r="T16" i="43"/>
  <c r="DS16" i="43"/>
  <c r="U14" i="44"/>
  <c r="DT14" i="44"/>
  <c r="DJ22" i="53"/>
  <c r="K22" i="53"/>
  <c r="I16" i="55"/>
  <c r="DH16" i="55"/>
  <c r="DM20" i="50"/>
  <c r="N20" i="50"/>
  <c r="O5" i="49"/>
  <c r="DN5" i="49"/>
  <c r="M9" i="50"/>
  <c r="DL9" i="50"/>
  <c r="AJ11" i="27"/>
  <c r="EI11" i="27"/>
  <c r="W4" i="39"/>
  <c r="DV4" i="39"/>
  <c r="DV29" i="39" s="1"/>
  <c r="V29" i="39"/>
  <c r="M16" i="51"/>
  <c r="DL16" i="51"/>
  <c r="N14" i="51"/>
  <c r="DM14" i="51"/>
  <c r="AC7" i="35"/>
  <c r="EB7" i="35"/>
  <c r="Z10" i="38"/>
  <c r="DY10" i="38"/>
  <c r="AD13" i="34"/>
  <c r="EC13" i="34"/>
  <c r="AS27" i="19"/>
  <c r="EH16" i="28"/>
  <c r="AI16" i="28"/>
  <c r="AR8" i="18"/>
  <c r="DT7" i="43"/>
  <c r="U7" i="43"/>
  <c r="AQ26" i="21"/>
  <c r="AR26" i="20"/>
  <c r="EE22" i="32"/>
  <c r="AF22" i="32"/>
  <c r="DY5" i="37"/>
  <c r="Z5" i="37"/>
  <c r="V14" i="42"/>
  <c r="DU14" i="42"/>
  <c r="DX10" i="39"/>
  <c r="Y10" i="39"/>
  <c r="AM9" i="25"/>
  <c r="EL9" i="25"/>
  <c r="AO28" i="23"/>
  <c r="I28" i="56"/>
  <c r="DH28" i="56"/>
  <c r="O22" i="49"/>
  <c r="DN22" i="49"/>
  <c r="S6" i="45"/>
  <c r="DR6" i="45"/>
  <c r="DH17" i="55"/>
  <c r="I17" i="55"/>
  <c r="S26" i="46"/>
  <c r="DR26" i="46"/>
  <c r="T13" i="45"/>
  <c r="DS13" i="45"/>
  <c r="AC10" i="35"/>
  <c r="EB10" i="35"/>
  <c r="EA27" i="37"/>
  <c r="AB27" i="37"/>
  <c r="DN12" i="50"/>
  <c r="O12" i="50"/>
  <c r="DP21" i="48"/>
  <c r="Q21" i="48"/>
  <c r="DS21" i="45"/>
  <c r="T21" i="45"/>
  <c r="EE8" i="33"/>
  <c r="AF8" i="33"/>
  <c r="AQ11" i="21"/>
  <c r="K11" i="54"/>
  <c r="DJ11" i="54"/>
  <c r="DL14" i="52"/>
  <c r="M14" i="52"/>
  <c r="DY14" i="38"/>
  <c r="Z14" i="38"/>
  <c r="AQ6" i="18"/>
  <c r="R23" i="47"/>
  <c r="DQ23" i="47"/>
  <c r="DG24" i="57"/>
  <c r="H24" i="57"/>
  <c r="AP27" i="22"/>
  <c r="DQ4" i="45"/>
  <c r="R4" i="45"/>
  <c r="AD20" i="35"/>
  <c r="EC20" i="35"/>
  <c r="AC6" i="35"/>
  <c r="EB6" i="35"/>
  <c r="CM25" i="59"/>
  <c r="CM25" i="58"/>
  <c r="CM25" i="57"/>
  <c r="CM25" i="56"/>
  <c r="CM25" i="55"/>
  <c r="CM25" i="53"/>
  <c r="CM25" i="54"/>
  <c r="CM25" i="51"/>
  <c r="CM25" i="52"/>
  <c r="CM25" i="49"/>
  <c r="CM25" i="50"/>
  <c r="CM25" i="48"/>
  <c r="CM25" i="47"/>
  <c r="CM25" i="46"/>
  <c r="CM25" i="44"/>
  <c r="CM25" i="43"/>
  <c r="CM25" i="45"/>
  <c r="CM25" i="42"/>
  <c r="CM25" i="40"/>
  <c r="CM25" i="41"/>
  <c r="CM25" i="37"/>
  <c r="CM25" i="36"/>
  <c r="CM25" i="39"/>
  <c r="CM25" i="38"/>
  <c r="CM25" i="35"/>
  <c r="CM25" i="32"/>
  <c r="CM25" i="33"/>
  <c r="CM25" i="34"/>
  <c r="CM25" i="27"/>
  <c r="CM25" i="26"/>
  <c r="CM25" i="23"/>
  <c r="CM25" i="30"/>
  <c r="CM25" i="25"/>
  <c r="CM25" i="24"/>
  <c r="CM25" i="28"/>
  <c r="CM25" i="31"/>
  <c r="CM25" i="22"/>
  <c r="EM25" i="22" s="1"/>
  <c r="CM25" i="18"/>
  <c r="EM25" i="18" s="1"/>
  <c r="CM25" i="21"/>
  <c r="EM25" i="21" s="1"/>
  <c r="CM25" i="20"/>
  <c r="EM25" i="20" s="1"/>
  <c r="CM25" i="19"/>
  <c r="EM25" i="19" s="1"/>
  <c r="CM25" i="17"/>
  <c r="EM25" i="17" s="1"/>
  <c r="CM25" i="60"/>
  <c r="EM25" i="60" s="1"/>
  <c r="AZ21" i="60"/>
  <c r="DL18" i="51"/>
  <c r="M18" i="51"/>
  <c r="CM16" i="59"/>
  <c r="CM16" i="58"/>
  <c r="CM16" i="57"/>
  <c r="CM16" i="56"/>
  <c r="CM16" i="55"/>
  <c r="CM16" i="54"/>
  <c r="CM16" i="53"/>
  <c r="CM16" i="52"/>
  <c r="CM16" i="51"/>
  <c r="CM16" i="50"/>
  <c r="CM16" i="49"/>
  <c r="CM16" i="48"/>
  <c r="CM16" i="46"/>
  <c r="CM16" i="45"/>
  <c r="CM16" i="47"/>
  <c r="CM16" i="44"/>
  <c r="CM16" i="43"/>
  <c r="CM16" i="42"/>
  <c r="CM16" i="41"/>
  <c r="CM16" i="40"/>
  <c r="CM16" i="39"/>
  <c r="CM16" i="38"/>
  <c r="CM16" i="37"/>
  <c r="CM16" i="36"/>
  <c r="CM16" i="35"/>
  <c r="CM16" i="34"/>
  <c r="CM16" i="33"/>
  <c r="CM16" i="32"/>
  <c r="CM16" i="31"/>
  <c r="CM16" i="28"/>
  <c r="CM16" i="30"/>
  <c r="CM16" i="26"/>
  <c r="CM16" i="27"/>
  <c r="CM16" i="25"/>
  <c r="CM16" i="24"/>
  <c r="CM16" i="20"/>
  <c r="EM16" i="20" s="1"/>
  <c r="CM16" i="19"/>
  <c r="EM16" i="19" s="1"/>
  <c r="CM16" i="23"/>
  <c r="CM16" i="21"/>
  <c r="EM16" i="21" s="1"/>
  <c r="CM16" i="17"/>
  <c r="EM16" i="17" s="1"/>
  <c r="CM16" i="22"/>
  <c r="EM16" i="22" s="1"/>
  <c r="CM16" i="18"/>
  <c r="EM16" i="18" s="1"/>
  <c r="CM16" i="60"/>
  <c r="EM16" i="60" s="1"/>
  <c r="AZ19" i="60"/>
  <c r="T22" i="44"/>
  <c r="DS22" i="44"/>
  <c r="K28" i="54"/>
  <c r="DJ28" i="54"/>
  <c r="DK8" i="53"/>
  <c r="L8" i="53"/>
  <c r="AK28" i="27"/>
  <c r="EJ28" i="27"/>
  <c r="AM23" i="25"/>
  <c r="EL23" i="25"/>
  <c r="AN28" i="24"/>
  <c r="W15" i="41"/>
  <c r="DV15" i="41"/>
  <c r="L7" i="52"/>
  <c r="DK7" i="52"/>
  <c r="U4" i="42"/>
  <c r="DT4" i="42"/>
  <c r="DT29" i="42" s="1"/>
  <c r="EC28" i="35"/>
  <c r="AD28" i="35"/>
  <c r="O15" i="49"/>
  <c r="DN15" i="49"/>
  <c r="DJ15" i="54"/>
  <c r="K15" i="54"/>
  <c r="AA8" i="38"/>
  <c r="DZ8" i="38"/>
  <c r="DO26" i="48"/>
  <c r="P26" i="48"/>
  <c r="DP19" i="48"/>
  <c r="Q19" i="48"/>
  <c r="DG23" i="57"/>
  <c r="H23" i="57"/>
  <c r="EB15" i="36"/>
  <c r="AC15" i="36"/>
  <c r="DY18" i="38"/>
  <c r="Z18" i="38"/>
  <c r="AR9" i="20"/>
  <c r="AJ24" i="61"/>
  <c r="AG9" i="32"/>
  <c r="EF9" i="32"/>
  <c r="DL10" i="51"/>
  <c r="M10" i="51"/>
  <c r="EL29" i="17"/>
  <c r="AQ23" i="21"/>
  <c r="AN24" i="24"/>
  <c r="DK28" i="53"/>
  <c r="L28" i="53"/>
  <c r="DP10" i="47"/>
  <c r="Q10" i="47"/>
  <c r="AR24" i="20"/>
  <c r="B29" i="56"/>
  <c r="AA28" i="38"/>
  <c r="DZ28" i="38"/>
  <c r="AH12" i="31"/>
  <c r="EG12" i="31"/>
  <c r="AZ26" i="60"/>
  <c r="EC5" i="34"/>
  <c r="AD5" i="34"/>
  <c r="AO5" i="22"/>
  <c r="AZ11" i="60"/>
  <c r="EF13" i="32"/>
  <c r="AG13" i="32"/>
  <c r="Y19" i="40"/>
  <c r="DX19" i="40"/>
  <c r="EK15" i="25"/>
  <c r="AL15" i="25"/>
  <c r="J26" i="55"/>
  <c r="DI26" i="55"/>
  <c r="DP7" i="46"/>
  <c r="Q7" i="46"/>
  <c r="R9" i="46"/>
  <c r="DQ9" i="46"/>
  <c r="DQ12" i="47"/>
  <c r="R12" i="47"/>
  <c r="AD19" i="34"/>
  <c r="EC19" i="34"/>
  <c r="EC15" i="35"/>
  <c r="AD15" i="35"/>
  <c r="R8" i="46"/>
  <c r="DQ8" i="46"/>
  <c r="EB26" i="36"/>
  <c r="AC26" i="36"/>
  <c r="EG27" i="31"/>
  <c r="AH27" i="31"/>
  <c r="CN15" i="59"/>
  <c r="CN15" i="58"/>
  <c r="CN15" i="57"/>
  <c r="CN15" i="56"/>
  <c r="CN15" i="55"/>
  <c r="CN15" i="54"/>
  <c r="CN15" i="53"/>
  <c r="CN15" i="52"/>
  <c r="CN15" i="51"/>
  <c r="CN15" i="50"/>
  <c r="CN15" i="49"/>
  <c r="CN15" i="48"/>
  <c r="CN15" i="46"/>
  <c r="CN15" i="44"/>
  <c r="CN15" i="45"/>
  <c r="CN15" i="47"/>
  <c r="CN15" i="43"/>
  <c r="CN15" i="42"/>
  <c r="CN15" i="41"/>
  <c r="CN15" i="40"/>
  <c r="CN15" i="39"/>
  <c r="CN15" i="36"/>
  <c r="CN15" i="38"/>
  <c r="CN15" i="37"/>
  <c r="CN15" i="35"/>
  <c r="CN15" i="33"/>
  <c r="CN15" i="34"/>
  <c r="CN15" i="31"/>
  <c r="CN15" i="30"/>
  <c r="CN15" i="28"/>
  <c r="CN15" i="26"/>
  <c r="CN15" i="32"/>
  <c r="CN15" i="27"/>
  <c r="CN15" i="25"/>
  <c r="CN15" i="24"/>
  <c r="CN15" i="21"/>
  <c r="EN15" i="21" s="1"/>
  <c r="CN15" i="20"/>
  <c r="EN15" i="20" s="1"/>
  <c r="CN15" i="23"/>
  <c r="CN15" i="19"/>
  <c r="EN15" i="19" s="1"/>
  <c r="CN15" i="22"/>
  <c r="EN15" i="22" s="1"/>
  <c r="CN15" i="17"/>
  <c r="EN15" i="17" s="1"/>
  <c r="CN15" i="18"/>
  <c r="EN15" i="18" s="1"/>
  <c r="CN15" i="60"/>
  <c r="EN15" i="60" s="1"/>
  <c r="AK7" i="26"/>
  <c r="EJ7" i="26"/>
  <c r="AY10" i="60"/>
  <c r="DP9" i="48"/>
  <c r="Q9" i="48"/>
  <c r="AO12" i="23"/>
  <c r="S27" i="46"/>
  <c r="DR27" i="46"/>
  <c r="AJ14" i="61"/>
  <c r="EB13" i="36"/>
  <c r="AC13" i="36"/>
  <c r="DO22" i="48"/>
  <c r="P22" i="48"/>
  <c r="EF22" i="31"/>
  <c r="AG22" i="31"/>
  <c r="AJ28" i="61"/>
  <c r="AT27" i="17"/>
  <c r="DZ27" i="38"/>
  <c r="AA27" i="38"/>
  <c r="EK14" i="26"/>
  <c r="AL14" i="26"/>
  <c r="AP21" i="22"/>
  <c r="DJ16" i="53"/>
  <c r="K16" i="53"/>
  <c r="AB11" i="37"/>
  <c r="EA11" i="37"/>
  <c r="AC9" i="36"/>
  <c r="EB9" i="36"/>
  <c r="AJ22" i="61"/>
  <c r="L16" i="52"/>
  <c r="DK16" i="52"/>
  <c r="AF25" i="32"/>
  <c r="EE25" i="32"/>
  <c r="V26" i="43"/>
  <c r="DU26" i="43"/>
  <c r="AJ20" i="61"/>
  <c r="DK22" i="52"/>
  <c r="L22" i="52"/>
  <c r="DQ5" i="45"/>
  <c r="R5" i="45"/>
  <c r="J13" i="55"/>
  <c r="DI13" i="55"/>
  <c r="AQ27" i="21"/>
  <c r="DU18" i="41"/>
  <c r="V18" i="41"/>
  <c r="AZ24" i="60"/>
  <c r="EG13" i="31"/>
  <c r="AH13" i="31"/>
  <c r="AJ8" i="28"/>
  <c r="EI8" i="28"/>
  <c r="AJ6" i="27"/>
  <c r="EI6" i="27"/>
  <c r="CM21" i="59"/>
  <c r="CM21" i="58"/>
  <c r="CM21" i="57"/>
  <c r="CM21" i="56"/>
  <c r="CM21" i="55"/>
  <c r="CM21" i="54"/>
  <c r="CM21" i="53"/>
  <c r="CM21" i="52"/>
  <c r="CM21" i="51"/>
  <c r="CM21" i="49"/>
  <c r="CM21" i="50"/>
  <c r="CM21" i="48"/>
  <c r="CM21" i="47"/>
  <c r="CM21" i="46"/>
  <c r="CM21" i="44"/>
  <c r="CM21" i="45"/>
  <c r="CM21" i="42"/>
  <c r="CM21" i="40"/>
  <c r="CM21" i="43"/>
  <c r="CM21" i="41"/>
  <c r="CM21" i="39"/>
  <c r="CM21" i="36"/>
  <c r="CM21" i="38"/>
  <c r="CM21" i="37"/>
  <c r="CM21" i="34"/>
  <c r="CM21" i="35"/>
  <c r="CM21" i="33"/>
  <c r="CM21" i="32"/>
  <c r="CM21" i="30"/>
  <c r="CM21" i="28"/>
  <c r="CM21" i="26"/>
  <c r="CM21" i="24"/>
  <c r="CM21" i="23"/>
  <c r="EM21" i="23" s="1"/>
  <c r="CM21" i="31"/>
  <c r="CM21" i="27"/>
  <c r="CM21" i="25"/>
  <c r="CM21" i="21"/>
  <c r="EM21" i="21" s="1"/>
  <c r="CM21" i="20"/>
  <c r="EM21" i="20" s="1"/>
  <c r="CM21" i="17"/>
  <c r="EM21" i="17" s="1"/>
  <c r="CM21" i="18"/>
  <c r="EM21" i="18" s="1"/>
  <c r="CM21" i="22"/>
  <c r="EM21" i="22" s="1"/>
  <c r="CM21" i="19"/>
  <c r="EM21" i="19" s="1"/>
  <c r="CM21" i="60"/>
  <c r="EM21" i="60" s="1"/>
  <c r="EB22" i="35"/>
  <c r="AC22" i="35"/>
  <c r="DR22" i="45"/>
  <c r="S22" i="45"/>
  <c r="DP15" i="48"/>
  <c r="Q15" i="48"/>
  <c r="AR22" i="19"/>
  <c r="AJ6" i="61"/>
  <c r="DQ9" i="47"/>
  <c r="R9" i="47"/>
  <c r="S23" i="46"/>
  <c r="DR23" i="46"/>
  <c r="AE19" i="33"/>
  <c r="ED19" i="33"/>
  <c r="AJ9" i="61"/>
  <c r="W11" i="41"/>
  <c r="DV11" i="41"/>
  <c r="AR14" i="19"/>
  <c r="DI5" i="53"/>
  <c r="J5" i="53"/>
  <c r="U26" i="44"/>
  <c r="DT26" i="44"/>
  <c r="DH13" i="56"/>
  <c r="I13" i="56"/>
  <c r="EL7" i="24"/>
  <c r="AM7" i="24"/>
  <c r="DT18" i="43"/>
  <c r="U18" i="43"/>
  <c r="EL29" i="19"/>
  <c r="B20" i="58"/>
  <c r="C20" i="57"/>
  <c r="D20" i="57" s="1"/>
  <c r="E20" i="57" s="1"/>
  <c r="AS28" i="17"/>
  <c r="S21" i="46"/>
  <c r="DR21" i="46"/>
  <c r="AY22" i="60"/>
  <c r="S16" i="45"/>
  <c r="DR16" i="45"/>
  <c r="J6" i="54"/>
  <c r="DI6" i="54"/>
  <c r="AQ21" i="21"/>
  <c r="AK7" i="27"/>
  <c r="EJ7" i="27"/>
  <c r="AJ8" i="61"/>
  <c r="DT23" i="44"/>
  <c r="U23" i="44"/>
  <c r="AN11" i="24"/>
  <c r="AC16" i="34"/>
  <c r="EB16" i="34"/>
  <c r="AL8" i="26"/>
  <c r="EK8" i="26"/>
  <c r="DH19" i="56"/>
  <c r="I19" i="56"/>
  <c r="ED11" i="34"/>
  <c r="AE11" i="34"/>
  <c r="W21" i="41"/>
  <c r="DV21" i="41"/>
  <c r="AL20" i="26"/>
  <c r="EK20" i="26"/>
  <c r="DP5" i="46"/>
  <c r="Q5" i="46"/>
  <c r="DQ21" i="47"/>
  <c r="R21" i="47"/>
  <c r="AQ16" i="20"/>
  <c r="DZ23" i="38"/>
  <c r="AA23" i="38"/>
  <c r="AN22" i="23"/>
  <c r="AL19" i="25"/>
  <c r="EK19" i="25"/>
  <c r="U18" i="42"/>
  <c r="DT18" i="42"/>
  <c r="AJ4" i="61"/>
  <c r="T6" i="44"/>
  <c r="DS6" i="44"/>
  <c r="DZ26" i="38"/>
  <c r="AA26" i="38"/>
  <c r="AB28" i="37"/>
  <c r="EA28" i="37"/>
  <c r="AS23" i="19"/>
  <c r="EL30" i="20"/>
  <c r="I18" i="54"/>
  <c r="DH18" i="54"/>
  <c r="N15" i="50"/>
  <c r="DM15" i="50"/>
  <c r="AR26" i="18"/>
  <c r="AD15" i="34"/>
  <c r="EC15" i="34"/>
  <c r="AO20" i="23"/>
  <c r="EC25" i="34"/>
  <c r="AD25" i="34"/>
  <c r="EG14" i="31"/>
  <c r="AH14" i="31"/>
  <c r="CN19" i="59"/>
  <c r="CN19" i="58"/>
  <c r="CN19" i="57"/>
  <c r="CN19" i="56"/>
  <c r="CN19" i="55"/>
  <c r="CN19" i="53"/>
  <c r="CN19" i="54"/>
  <c r="CN19" i="52"/>
  <c r="CN19" i="51"/>
  <c r="CN19" i="50"/>
  <c r="CN19" i="49"/>
  <c r="CN19" i="48"/>
  <c r="CN19" i="45"/>
  <c r="CN19" i="44"/>
  <c r="CN19" i="47"/>
  <c r="CN19" i="46"/>
  <c r="CN19" i="43"/>
  <c r="CN19" i="41"/>
  <c r="CN19" i="42"/>
  <c r="CN19" i="40"/>
  <c r="CN19" i="38"/>
  <c r="CN19" i="36"/>
  <c r="CN19" i="37"/>
  <c r="CN19" i="39"/>
  <c r="CN19" i="33"/>
  <c r="CN19" i="32"/>
  <c r="CN19" i="35"/>
  <c r="CN19" i="34"/>
  <c r="CN19" i="31"/>
  <c r="CN19" i="30"/>
  <c r="CN19" i="28"/>
  <c r="CN19" i="27"/>
  <c r="CN19" i="25"/>
  <c r="CN19" i="26"/>
  <c r="CN19" i="24"/>
  <c r="CN19" i="23"/>
  <c r="CN19" i="17"/>
  <c r="EN19" i="17" s="1"/>
  <c r="CN19" i="22"/>
  <c r="EN19" i="22" s="1"/>
  <c r="CN19" i="20"/>
  <c r="EN19" i="20" s="1"/>
  <c r="CN19" i="19"/>
  <c r="EN19" i="19" s="1"/>
  <c r="CN19" i="21"/>
  <c r="EN19" i="21" s="1"/>
  <c r="CN19" i="18"/>
  <c r="EN19" i="18" s="1"/>
  <c r="CN19" i="60"/>
  <c r="EN19" i="60" s="1"/>
  <c r="I8" i="55"/>
  <c r="DH8" i="55"/>
  <c r="AD17" i="35"/>
  <c r="EC17" i="35"/>
  <c r="K26" i="54"/>
  <c r="DJ26" i="54"/>
  <c r="DW18" i="40"/>
  <c r="X18" i="40"/>
  <c r="DR24" i="46"/>
  <c r="S24" i="46"/>
  <c r="EF17" i="32"/>
  <c r="AG17" i="32"/>
  <c r="AR15" i="19"/>
  <c r="AS8" i="17"/>
  <c r="Z25" i="38"/>
  <c r="DY25" i="38"/>
  <c r="EH10" i="28"/>
  <c r="AI10" i="28"/>
  <c r="DU22" i="42"/>
  <c r="V22" i="42"/>
  <c r="AZ13" i="60"/>
  <c r="EH21" i="28"/>
  <c r="AI21" i="28"/>
  <c r="DU13" i="43"/>
  <c r="V13" i="43"/>
  <c r="I7" i="54"/>
  <c r="DH7" i="54"/>
  <c r="AP13" i="22"/>
  <c r="O16" i="49"/>
  <c r="DN16" i="49"/>
  <c r="Z12" i="39"/>
  <c r="DY12" i="39"/>
  <c r="AJ13" i="61"/>
  <c r="J15" i="55"/>
  <c r="DI15" i="55"/>
  <c r="AD11" i="35"/>
  <c r="EC11" i="35"/>
  <c r="U22" i="43"/>
  <c r="DT22" i="43"/>
  <c r="AG20" i="32"/>
  <c r="EF20" i="32"/>
  <c r="AP7" i="21"/>
  <c r="I8" i="56"/>
  <c r="DH8" i="56"/>
  <c r="I17" i="56"/>
  <c r="DH17" i="56"/>
  <c r="AR8" i="20"/>
  <c r="R6" i="46"/>
  <c r="DQ6" i="46"/>
  <c r="R18" i="46"/>
  <c r="DQ18" i="46"/>
  <c r="EA6" i="36"/>
  <c r="AB6" i="36"/>
  <c r="N28" i="51"/>
  <c r="DM28" i="51"/>
  <c r="EE18" i="32"/>
  <c r="AF18" i="32"/>
  <c r="AT14" i="17"/>
  <c r="AD22" i="34"/>
  <c r="EC22" i="34"/>
  <c r="DW22" i="40"/>
  <c r="X22" i="40"/>
  <c r="EI17" i="27"/>
  <c r="AJ17" i="27"/>
  <c r="EH17" i="30"/>
  <c r="AI17" i="30"/>
  <c r="AO11" i="23"/>
  <c r="ED28" i="34"/>
  <c r="AE28" i="34"/>
  <c r="AQ19" i="20"/>
  <c r="DU7" i="42"/>
  <c r="V7" i="42"/>
  <c r="ED23" i="34"/>
  <c r="AE23" i="34"/>
  <c r="DH21" i="56"/>
  <c r="I21" i="56"/>
  <c r="AZ14" i="60"/>
  <c r="DW27" i="41"/>
  <c r="X27" i="41"/>
  <c r="CM7" i="59"/>
  <c r="CM7" i="58"/>
  <c r="CM7" i="57"/>
  <c r="CM7" i="56"/>
  <c r="CM7" i="55"/>
  <c r="CM7" i="54"/>
  <c r="CM7" i="52"/>
  <c r="CM7" i="53"/>
  <c r="CM7" i="50"/>
  <c r="CM7" i="51"/>
  <c r="CM7" i="49"/>
  <c r="CM7" i="48"/>
  <c r="CM7" i="47"/>
  <c r="CM7" i="45"/>
  <c r="CM7" i="44"/>
  <c r="CM7" i="46"/>
  <c r="CM7" i="42"/>
  <c r="CM7" i="40"/>
  <c r="CM7" i="43"/>
  <c r="CM7" i="41"/>
  <c r="CM7" i="39"/>
  <c r="CM7" i="36"/>
  <c r="CM7" i="38"/>
  <c r="CM7" i="37"/>
  <c r="CM7" i="35"/>
  <c r="CM7" i="33"/>
  <c r="CM7" i="34"/>
  <c r="CM7" i="31"/>
  <c r="CM7" i="30"/>
  <c r="CM7" i="28"/>
  <c r="CM7" i="32"/>
  <c r="CM7" i="24"/>
  <c r="CM7" i="27"/>
  <c r="CM7" i="26"/>
  <c r="CM7" i="25"/>
  <c r="CM7" i="18"/>
  <c r="EM7" i="18" s="1"/>
  <c r="CM7" i="21"/>
  <c r="EM7" i="21" s="1"/>
  <c r="CM7" i="20"/>
  <c r="EM7" i="20" s="1"/>
  <c r="CM7" i="19"/>
  <c r="EM7" i="19" s="1"/>
  <c r="CM7" i="23"/>
  <c r="CM7" i="22"/>
  <c r="EM7" i="22" s="1"/>
  <c r="CM7" i="17"/>
  <c r="EM7" i="17" s="1"/>
  <c r="CM7" i="60"/>
  <c r="EM7" i="60" s="1"/>
  <c r="V6" i="42"/>
  <c r="DU6" i="42"/>
  <c r="AI4" i="26"/>
  <c r="EH4" i="26"/>
  <c r="EH29" i="26" s="1"/>
  <c r="AH29" i="26"/>
  <c r="AP8" i="22"/>
  <c r="EG8" i="31"/>
  <c r="AH8" i="31"/>
  <c r="EF10" i="31"/>
  <c r="AG10" i="31"/>
  <c r="DW5" i="40"/>
  <c r="X5" i="40"/>
  <c r="AB12" i="37"/>
  <c r="EA12" i="37"/>
  <c r="DG27" i="57"/>
  <c r="H27" i="57"/>
  <c r="CM26" i="59"/>
  <c r="CM26" i="58"/>
  <c r="CM26" i="57"/>
  <c r="CM26" i="56"/>
  <c r="CM26" i="55"/>
  <c r="CM26" i="54"/>
  <c r="CM26" i="53"/>
  <c r="CM26" i="51"/>
  <c r="CM26" i="52"/>
  <c r="CM26" i="50"/>
  <c r="CM26" i="49"/>
  <c r="CM26" i="48"/>
  <c r="CM26" i="47"/>
  <c r="CM26" i="46"/>
  <c r="CM26" i="45"/>
  <c r="CM26" i="44"/>
  <c r="CM26" i="43"/>
  <c r="CM26" i="41"/>
  <c r="CM26" i="42"/>
  <c r="CM26" i="40"/>
  <c r="CM26" i="39"/>
  <c r="CM26" i="38"/>
  <c r="CM26" i="37"/>
  <c r="CM26" i="36"/>
  <c r="CM26" i="34"/>
  <c r="CM26" i="32"/>
  <c r="CM26" i="35"/>
  <c r="CM26" i="33"/>
  <c r="CM26" i="30"/>
  <c r="CM26" i="25"/>
  <c r="CM26" i="24"/>
  <c r="CM26" i="23"/>
  <c r="EM26" i="23" s="1"/>
  <c r="CM26" i="28"/>
  <c r="CM26" i="26"/>
  <c r="CM26" i="31"/>
  <c r="CM26" i="27"/>
  <c r="CM26" i="22"/>
  <c r="EM26" i="22" s="1"/>
  <c r="CM26" i="18"/>
  <c r="EM26" i="18" s="1"/>
  <c r="CM26" i="19"/>
  <c r="EM26" i="19" s="1"/>
  <c r="CM26" i="17"/>
  <c r="EM26" i="17" s="1"/>
  <c r="CM26" i="21"/>
  <c r="EM26" i="21" s="1"/>
  <c r="CM26" i="20"/>
  <c r="EM26" i="20" s="1"/>
  <c r="CM26" i="60"/>
  <c r="EM26" i="60" s="1"/>
  <c r="DL18" i="50"/>
  <c r="M18" i="50"/>
  <c r="DG28" i="57"/>
  <c r="H28" i="57"/>
  <c r="CM11" i="59"/>
  <c r="CM11" i="58"/>
  <c r="CM11" i="57"/>
  <c r="CM11" i="56"/>
  <c r="CM11" i="54"/>
  <c r="CM11" i="55"/>
  <c r="CM11" i="52"/>
  <c r="CM11" i="53"/>
  <c r="CM11" i="50"/>
  <c r="CM11" i="51"/>
  <c r="CM11" i="48"/>
  <c r="CM11" i="49"/>
  <c r="CM11" i="46"/>
  <c r="CM11" i="45"/>
  <c r="CM11" i="44"/>
  <c r="CM11" i="47"/>
  <c r="CM11" i="43"/>
  <c r="CM11" i="42"/>
  <c r="CM11" i="41"/>
  <c r="CM11" i="40"/>
  <c r="CM11" i="37"/>
  <c r="CM11" i="36"/>
  <c r="CM11" i="39"/>
  <c r="CM11" i="38"/>
  <c r="CM11" i="33"/>
  <c r="CM11" i="34"/>
  <c r="CM11" i="32"/>
  <c r="CM11" i="35"/>
  <c r="CM11" i="30"/>
  <c r="CM11" i="26"/>
  <c r="CM11" i="24"/>
  <c r="EM11" i="24" s="1"/>
  <c r="CM11" i="31"/>
  <c r="CM11" i="27"/>
  <c r="CM11" i="25"/>
  <c r="CM11" i="28"/>
  <c r="CM11" i="23"/>
  <c r="EM11" i="23" s="1"/>
  <c r="CM11" i="18"/>
  <c r="EM11" i="18" s="1"/>
  <c r="CM11" i="22"/>
  <c r="EM11" i="22" s="1"/>
  <c r="CM11" i="21"/>
  <c r="EM11" i="21" s="1"/>
  <c r="CM11" i="17"/>
  <c r="EM11" i="17" s="1"/>
  <c r="CM11" i="19"/>
  <c r="EM11" i="19" s="1"/>
  <c r="CM11" i="20"/>
  <c r="EM11" i="20" s="1"/>
  <c r="CM11" i="60"/>
  <c r="EM11" i="60" s="1"/>
  <c r="AC18" i="34"/>
  <c r="EB18" i="34"/>
  <c r="M20" i="52"/>
  <c r="DL20" i="52"/>
  <c r="AR12" i="20"/>
  <c r="DX27" i="40"/>
  <c r="Y27" i="40"/>
  <c r="EL17" i="25"/>
  <c r="AM17" i="25"/>
  <c r="AE20" i="33"/>
  <c r="ED20" i="33"/>
  <c r="DL6" i="51"/>
  <c r="M6" i="51"/>
  <c r="AS7" i="18"/>
  <c r="AP22" i="21"/>
  <c r="AQ22" i="20"/>
  <c r="AR20" i="18"/>
  <c r="X12" i="41"/>
  <c r="DW12" i="41"/>
  <c r="AO16" i="22"/>
  <c r="EI12" i="28"/>
  <c r="AJ12" i="28"/>
  <c r="H16" i="56"/>
  <c r="DG16" i="56"/>
  <c r="AN18" i="23"/>
  <c r="AJ25" i="61"/>
  <c r="DI9" i="54"/>
  <c r="J9" i="54"/>
  <c r="AO10" i="22"/>
  <c r="AJ16" i="61"/>
  <c r="DM21" i="50"/>
  <c r="N21" i="50"/>
  <c r="DX22" i="39"/>
  <c r="Y22" i="39"/>
  <c r="AM26" i="24"/>
  <c r="EL26" i="24"/>
  <c r="I10" i="55"/>
  <c r="DH10" i="55"/>
  <c r="AK19" i="61"/>
  <c r="DK29" i="49"/>
  <c r="DX9" i="40"/>
  <c r="Y9" i="40"/>
  <c r="AK13" i="27"/>
  <c r="EJ13" i="27"/>
  <c r="J4" i="53"/>
  <c r="DI4" i="53"/>
  <c r="Z5" i="38"/>
  <c r="DY5" i="38"/>
  <c r="J4" i="52"/>
  <c r="DI4" i="52"/>
  <c r="DI29" i="52" s="1"/>
  <c r="I29" i="52"/>
  <c r="AQ17" i="21"/>
  <c r="DP17" i="48"/>
  <c r="Q17" i="48"/>
  <c r="EL11" i="25"/>
  <c r="AM11" i="25"/>
  <c r="AG23" i="32"/>
  <c r="EF23" i="32"/>
  <c r="DN26" i="49"/>
  <c r="O26" i="49"/>
  <c r="EJ8" i="27"/>
  <c r="AK8" i="27"/>
  <c r="DU28" i="42"/>
  <c r="V28" i="42"/>
  <c r="T10" i="44"/>
  <c r="DS10" i="44"/>
  <c r="AN16" i="23"/>
  <c r="EM16" i="23"/>
  <c r="EM7" i="23"/>
  <c r="AN7" i="23"/>
  <c r="DV26" i="41"/>
  <c r="W26" i="41"/>
  <c r="CM24" i="59"/>
  <c r="CM24" i="58"/>
  <c r="CM24" i="57"/>
  <c r="CM24" i="56"/>
  <c r="CM24" i="55"/>
  <c r="CM24" i="54"/>
  <c r="CM24" i="53"/>
  <c r="CM24" i="51"/>
  <c r="CM24" i="52"/>
  <c r="CM24" i="49"/>
  <c r="CM24" i="50"/>
  <c r="CM24" i="48"/>
  <c r="CM24" i="47"/>
  <c r="CM24" i="45"/>
  <c r="CM24" i="46"/>
  <c r="CM24" i="44"/>
  <c r="CM24" i="42"/>
  <c r="CM24" i="41"/>
  <c r="CM24" i="43"/>
  <c r="CM24" i="40"/>
  <c r="CM24" i="38"/>
  <c r="CM24" i="37"/>
  <c r="CM24" i="39"/>
  <c r="CM24" i="36"/>
  <c r="CM24" i="34"/>
  <c r="CM24" i="32"/>
  <c r="CM24" i="35"/>
  <c r="CM24" i="33"/>
  <c r="CM24" i="31"/>
  <c r="CM24" i="28"/>
  <c r="CM24" i="30"/>
  <c r="CM24" i="27"/>
  <c r="CM24" i="25"/>
  <c r="CM24" i="26"/>
  <c r="CM24" i="23"/>
  <c r="EM24" i="23" s="1"/>
  <c r="CM24" i="24"/>
  <c r="EM24" i="24" s="1"/>
  <c r="CM24" i="21"/>
  <c r="EM24" i="21" s="1"/>
  <c r="CM24" i="20"/>
  <c r="EM24" i="20" s="1"/>
  <c r="CM24" i="19"/>
  <c r="EM24" i="19" s="1"/>
  <c r="CM24" i="17"/>
  <c r="EM24" i="17" s="1"/>
  <c r="CM24" i="18"/>
  <c r="EM24" i="18" s="1"/>
  <c r="CM24" i="22"/>
  <c r="EM24" i="22" s="1"/>
  <c r="CM24" i="60"/>
  <c r="EM24" i="60" s="1"/>
  <c r="AR11" i="18"/>
  <c r="EF5" i="31"/>
  <c r="AG5" i="31"/>
  <c r="T11" i="44"/>
  <c r="DS11" i="44"/>
  <c r="AB6" i="37"/>
  <c r="EA6" i="37"/>
  <c r="AR22" i="18"/>
  <c r="DL25" i="51"/>
  <c r="M25" i="51"/>
  <c r="EG9" i="31"/>
  <c r="AH9" i="31"/>
  <c r="EH24" i="30"/>
  <c r="AI24" i="30"/>
  <c r="DT28" i="44"/>
  <c r="U28" i="44"/>
  <c r="DY13" i="39"/>
  <c r="Z13" i="39"/>
  <c r="ED6" i="32"/>
  <c r="AE6" i="32"/>
  <c r="AS11" i="19"/>
  <c r="EG13" i="30"/>
  <c r="AH13" i="30"/>
  <c r="Q24" i="48"/>
  <c r="DP24" i="48"/>
  <c r="AC25" i="35"/>
  <c r="EB25" i="35"/>
  <c r="EE24" i="33"/>
  <c r="AF24" i="33"/>
  <c r="AC8" i="36"/>
  <c r="EB8" i="36"/>
  <c r="DO25" i="48"/>
  <c r="P25" i="48"/>
  <c r="AQ12" i="21"/>
  <c r="EH23" i="30"/>
  <c r="AI23" i="30"/>
  <c r="Z4" i="37"/>
  <c r="DY4" i="37"/>
  <c r="AT7" i="17"/>
  <c r="AE27" i="34"/>
  <c r="ED27" i="34"/>
  <c r="EB23" i="36"/>
  <c r="AC23" i="36"/>
  <c r="O24" i="50"/>
  <c r="DN24" i="50"/>
  <c r="AS9" i="19"/>
  <c r="AK15" i="61"/>
  <c r="EC27" i="35"/>
  <c r="AD27" i="35"/>
  <c r="AR9" i="18"/>
  <c r="AO22" i="22"/>
  <c r="AP24" i="22"/>
  <c r="AJ5" i="61"/>
  <c r="DW6" i="40"/>
  <c r="X6" i="40"/>
  <c r="AZ28" i="60"/>
  <c r="AE9" i="34"/>
  <c r="ED9" i="34"/>
  <c r="DL17" i="52"/>
  <c r="M17" i="52"/>
  <c r="AR17" i="18"/>
  <c r="AC20" i="36"/>
  <c r="EB20" i="36"/>
  <c r="EL30" i="21"/>
  <c r="EL30" i="18"/>
  <c r="AI14" i="28"/>
  <c r="EH14" i="28"/>
  <c r="CM28" i="59"/>
  <c r="CM28" i="58"/>
  <c r="CM28" i="57"/>
  <c r="CM28" i="56"/>
  <c r="CM28" i="55"/>
  <c r="CM28" i="54"/>
  <c r="CM28" i="53"/>
  <c r="CM28" i="52"/>
  <c r="CM28" i="51"/>
  <c r="CM28" i="49"/>
  <c r="CM28" i="50"/>
  <c r="CM28" i="47"/>
  <c r="CM28" i="48"/>
  <c r="CM28" i="46"/>
  <c r="CM28" i="45"/>
  <c r="CM28" i="44"/>
  <c r="CM28" i="42"/>
  <c r="CM28" i="41"/>
  <c r="CM28" i="40"/>
  <c r="CM28" i="43"/>
  <c r="CM28" i="37"/>
  <c r="CM28" i="39"/>
  <c r="CM28" i="38"/>
  <c r="CM28" i="36"/>
  <c r="CM28" i="35"/>
  <c r="CM28" i="34"/>
  <c r="CM28" i="32"/>
  <c r="CM28" i="33"/>
  <c r="CM28" i="27"/>
  <c r="CM28" i="26"/>
  <c r="CM28" i="25"/>
  <c r="CM28" i="24"/>
  <c r="EM28" i="24" s="1"/>
  <c r="CM28" i="23"/>
  <c r="EM28" i="23" s="1"/>
  <c r="CM28" i="28"/>
  <c r="CM28" i="31"/>
  <c r="CM28" i="30"/>
  <c r="CM28" i="22"/>
  <c r="EM28" i="22" s="1"/>
  <c r="CM28" i="19"/>
  <c r="EM28" i="19" s="1"/>
  <c r="CM28" i="18"/>
  <c r="EM28" i="18" s="1"/>
  <c r="CM28" i="21"/>
  <c r="EM28" i="21" s="1"/>
  <c r="CM28" i="20"/>
  <c r="EM28" i="20" s="1"/>
  <c r="CM28" i="17"/>
  <c r="EM28" i="17" s="1"/>
  <c r="CM28" i="60"/>
  <c r="EM28" i="60" s="1"/>
  <c r="AR16" i="19"/>
  <c r="AS15" i="17"/>
  <c r="DZ22" i="37"/>
  <c r="AA22" i="37"/>
  <c r="EK13" i="26"/>
  <c r="AL13" i="26"/>
  <c r="I9" i="55"/>
  <c r="DH9" i="55"/>
  <c r="EH15" i="28"/>
  <c r="AI15" i="28"/>
  <c r="CM22" i="59"/>
  <c r="CM22" i="58"/>
  <c r="CM22" i="57"/>
  <c r="CM22" i="56"/>
  <c r="CM22" i="55"/>
  <c r="CM22" i="54"/>
  <c r="CM22" i="53"/>
  <c r="CM22" i="52"/>
  <c r="CM22" i="51"/>
  <c r="CM22" i="50"/>
  <c r="CM22" i="49"/>
  <c r="CM22" i="48"/>
  <c r="CM22" i="44"/>
  <c r="CM22" i="47"/>
  <c r="CM22" i="45"/>
  <c r="CM22" i="46"/>
  <c r="CM22" i="40"/>
  <c r="CM22" i="43"/>
  <c r="CM22" i="41"/>
  <c r="CM22" i="42"/>
  <c r="CM22" i="38"/>
  <c r="CM22" i="37"/>
  <c r="CM22" i="39"/>
  <c r="CM22" i="36"/>
  <c r="CM22" i="35"/>
  <c r="CM22" i="32"/>
  <c r="CM22" i="34"/>
  <c r="CM22" i="33"/>
  <c r="CM22" i="27"/>
  <c r="CM22" i="25"/>
  <c r="CM22" i="23"/>
  <c r="EM22" i="23" s="1"/>
  <c r="CM22" i="31"/>
  <c r="CM22" i="26"/>
  <c r="CM22" i="24"/>
  <c r="CM22" i="30"/>
  <c r="CM22" i="28"/>
  <c r="CM22" i="21"/>
  <c r="EM22" i="21" s="1"/>
  <c r="CM22" i="20"/>
  <c r="EM22" i="20" s="1"/>
  <c r="CM22" i="19"/>
  <c r="EM22" i="19" s="1"/>
  <c r="CM22" i="18"/>
  <c r="EM22" i="18" s="1"/>
  <c r="CM22" i="22"/>
  <c r="EM22" i="22" s="1"/>
  <c r="CM22" i="17"/>
  <c r="EM22" i="17" s="1"/>
  <c r="CM22" i="60"/>
  <c r="EM22" i="60" s="1"/>
  <c r="AR10" i="18"/>
  <c r="AT25" i="17"/>
  <c r="Y15" i="40"/>
  <c r="DX15" i="40"/>
  <c r="DP18" i="47"/>
  <c r="Q18" i="47"/>
  <c r="CM20" i="59"/>
  <c r="CM20" i="58"/>
  <c r="CM20" i="57"/>
  <c r="CM20" i="56"/>
  <c r="CM20" i="55"/>
  <c r="CM20" i="53"/>
  <c r="CM20" i="54"/>
  <c r="CM20" i="52"/>
  <c r="CM20" i="50"/>
  <c r="CM20" i="51"/>
  <c r="CM20" i="49"/>
  <c r="CM20" i="48"/>
  <c r="CM20" i="44"/>
  <c r="CM20" i="45"/>
  <c r="CM20" i="47"/>
  <c r="CM20" i="46"/>
  <c r="CM20" i="43"/>
  <c r="CM20" i="41"/>
  <c r="CM20" i="42"/>
  <c r="CM20" i="40"/>
  <c r="CM20" i="38"/>
  <c r="CM20" i="37"/>
  <c r="CM20" i="39"/>
  <c r="CM20" i="36"/>
  <c r="CM20" i="34"/>
  <c r="CM20" i="32"/>
  <c r="CM20" i="35"/>
  <c r="CM20" i="33"/>
  <c r="CM20" i="31"/>
  <c r="CM20" i="30"/>
  <c r="CM20" i="27"/>
  <c r="CM20" i="25"/>
  <c r="CM20" i="28"/>
  <c r="CM20" i="26"/>
  <c r="CM20" i="24"/>
  <c r="CM20" i="23"/>
  <c r="EM20" i="23" s="1"/>
  <c r="CM20" i="22"/>
  <c r="EM20" i="22" s="1"/>
  <c r="CM20" i="19"/>
  <c r="EM20" i="19" s="1"/>
  <c r="CM20" i="20"/>
  <c r="EM20" i="20" s="1"/>
  <c r="CM20" i="21"/>
  <c r="EM20" i="21" s="1"/>
  <c r="CM20" i="18"/>
  <c r="EM20" i="18" s="1"/>
  <c r="CM20" i="17"/>
  <c r="EM20" i="17" s="1"/>
  <c r="CM20" i="60"/>
  <c r="EM20" i="60" s="1"/>
  <c r="AD12" i="35"/>
  <c r="EC12" i="35"/>
  <c r="V20" i="43"/>
  <c r="DU20" i="43"/>
  <c r="O9" i="49"/>
  <c r="DN9" i="49"/>
  <c r="DZ15" i="37"/>
  <c r="AA15" i="37"/>
  <c r="AJ21" i="61"/>
  <c r="O19" i="49"/>
  <c r="DN19" i="49"/>
  <c r="AS8" i="19"/>
  <c r="EK12" i="26"/>
  <c r="AL12" i="26"/>
  <c r="K13" i="53"/>
  <c r="DJ13" i="53"/>
  <c r="J19" i="55"/>
  <c r="DI19" i="55"/>
  <c r="AI27" i="30"/>
  <c r="EH27" i="30"/>
  <c r="BE16" i="60"/>
  <c r="M29" i="48"/>
  <c r="N4" i="48"/>
  <c r="DM4" i="48"/>
  <c r="DM29" i="48" s="1"/>
  <c r="EC20" i="34"/>
  <c r="AD20" i="34"/>
  <c r="EL29" i="60"/>
  <c r="B20" i="59"/>
  <c r="C20" i="58"/>
  <c r="D20" i="58" s="1"/>
  <c r="E20" i="58" s="1"/>
  <c r="AO7" i="22"/>
  <c r="B12" i="59"/>
  <c r="C12" i="58"/>
  <c r="D12" i="58" s="1"/>
  <c r="E12" i="58" s="1"/>
  <c r="F12" i="58" s="1"/>
  <c r="DF12" i="58" s="1"/>
  <c r="AJ27" i="61"/>
  <c r="W22" i="41"/>
  <c r="DV22" i="41"/>
  <c r="AJ18" i="27"/>
  <c r="EI18" i="27"/>
  <c r="DR11" i="45"/>
  <c r="S11" i="45"/>
  <c r="U13" i="44"/>
  <c r="DT13" i="44"/>
  <c r="L9" i="53"/>
  <c r="DK9" i="53"/>
  <c r="AO18" i="22"/>
  <c r="EG21" i="30"/>
  <c r="AH21" i="30"/>
  <c r="DN10" i="49"/>
  <c r="O10" i="49"/>
  <c r="EG20" i="30"/>
  <c r="AH20" i="30"/>
  <c r="Y24" i="40"/>
  <c r="DX24" i="40"/>
  <c r="AM24" i="25"/>
  <c r="EL24" i="25"/>
  <c r="Z6" i="38"/>
  <c r="DY6" i="38"/>
  <c r="AQ6" i="20"/>
  <c r="AO13" i="23"/>
  <c r="EL30" i="23"/>
  <c r="EB28" i="36"/>
  <c r="AC28" i="36"/>
  <c r="AZ9" i="60"/>
  <c r="EE7" i="32"/>
  <c r="AF7" i="32"/>
  <c r="AT12" i="17"/>
  <c r="DJ6" i="53"/>
  <c r="K6" i="53"/>
  <c r="EK26" i="26"/>
  <c r="AL26" i="26"/>
  <c r="DK10" i="52"/>
  <c r="L10" i="52"/>
  <c r="U29" i="41"/>
  <c r="V4" i="41"/>
  <c r="DU4" i="41"/>
  <c r="AY18" i="60"/>
  <c r="AK21" i="27"/>
  <c r="EJ21" i="27"/>
  <c r="AA11" i="38"/>
  <c r="DZ11" i="38"/>
  <c r="ED8" i="34"/>
  <c r="AE8" i="34"/>
  <c r="AO27" i="23"/>
  <c r="AN10" i="23"/>
  <c r="AE22" i="33"/>
  <c r="ED22" i="33"/>
  <c r="AS26" i="17"/>
  <c r="EA23" i="37"/>
  <c r="AB23" i="37"/>
  <c r="AR23" i="20"/>
  <c r="AD21" i="35"/>
  <c r="EC21" i="35"/>
  <c r="Z22" i="38"/>
  <c r="DY22" i="38"/>
  <c r="G29" i="54"/>
  <c r="DG4" i="54"/>
  <c r="DG29" i="54" s="1"/>
  <c r="H4" i="54"/>
  <c r="AD13" i="35"/>
  <c r="EC13" i="35"/>
  <c r="AP28" i="22"/>
  <c r="DK23" i="53"/>
  <c r="L23" i="53"/>
  <c r="EH6" i="28"/>
  <c r="AI6" i="28"/>
  <c r="AG6" i="31"/>
  <c r="EF6" i="31"/>
  <c r="J28" i="55"/>
  <c r="DI28" i="55"/>
  <c r="AP6" i="21"/>
  <c r="DI5" i="54"/>
  <c r="J5" i="54"/>
  <c r="DP28" i="48"/>
  <c r="Q28" i="48"/>
  <c r="AB7" i="36"/>
  <c r="EA7" i="36"/>
  <c r="AM28" i="25"/>
  <c r="EL28" i="25"/>
  <c r="EE10" i="32"/>
  <c r="AF10" i="32"/>
  <c r="Z8" i="39"/>
  <c r="DY8" i="39"/>
  <c r="EL4" i="22"/>
  <c r="EL29" i="22" s="1"/>
  <c r="AM4" i="22"/>
  <c r="AL29" i="22"/>
  <c r="AR19" i="18"/>
  <c r="EL20" i="24"/>
  <c r="AM20" i="24"/>
  <c r="AI13" i="28"/>
  <c r="EH13" i="28"/>
  <c r="DK17" i="53"/>
  <c r="L17" i="53"/>
  <c r="DT19" i="44"/>
  <c r="U19" i="44"/>
  <c r="M22" i="51"/>
  <c r="DL22" i="51"/>
  <c r="AQ8" i="21"/>
  <c r="AP20" i="22"/>
  <c r="AS10" i="17"/>
  <c r="AP15" i="22"/>
  <c r="DX13" i="40"/>
  <c r="Y13" i="40"/>
  <c r="AN27" i="24"/>
  <c r="DK6" i="52"/>
  <c r="L6" i="52"/>
  <c r="DG25" i="56"/>
  <c r="H25" i="56"/>
  <c r="DO28" i="49"/>
  <c r="P28" i="49"/>
  <c r="DQ27" i="47"/>
  <c r="R27" i="47"/>
  <c r="CM12" i="59"/>
  <c r="CM12" i="58"/>
  <c r="CM12" i="57"/>
  <c r="CM12" i="56"/>
  <c r="CM12" i="54"/>
  <c r="CM12" i="55"/>
  <c r="CM12" i="53"/>
  <c r="CM12" i="52"/>
  <c r="CM12" i="50"/>
  <c r="CM12" i="51"/>
  <c r="CM12" i="48"/>
  <c r="CM12" i="49"/>
  <c r="CM12" i="47"/>
  <c r="CM12" i="46"/>
  <c r="CM12" i="45"/>
  <c r="CM12" i="44"/>
  <c r="CM12" i="43"/>
  <c r="CM12" i="42"/>
  <c r="CM12" i="41"/>
  <c r="CM12" i="40"/>
  <c r="CM12" i="39"/>
  <c r="CM12" i="38"/>
  <c r="CM12" i="37"/>
  <c r="CM12" i="36"/>
  <c r="CM12" i="34"/>
  <c r="CM12" i="35"/>
  <c r="CM12" i="33"/>
  <c r="CM12" i="27"/>
  <c r="CM12" i="28"/>
  <c r="CM12" i="32"/>
  <c r="CM12" i="31"/>
  <c r="CM12" i="30"/>
  <c r="CM12" i="26"/>
  <c r="CM12" i="25"/>
  <c r="CM12" i="24"/>
  <c r="EM12" i="24" s="1"/>
  <c r="CM12" i="22"/>
  <c r="EM12" i="22" s="1"/>
  <c r="CM12" i="19"/>
  <c r="EM12" i="19" s="1"/>
  <c r="CM12" i="21"/>
  <c r="EM12" i="21" s="1"/>
  <c r="CM12" i="20"/>
  <c r="EM12" i="20" s="1"/>
  <c r="CM12" i="23"/>
  <c r="EM12" i="23" s="1"/>
  <c r="CM12" i="18"/>
  <c r="EM12" i="18" s="1"/>
  <c r="CM12" i="17"/>
  <c r="EM12" i="17" s="1"/>
  <c r="CM12" i="60"/>
  <c r="EM12" i="60" s="1"/>
  <c r="R11" i="47"/>
  <c r="DQ11" i="47"/>
  <c r="DU10" i="42"/>
  <c r="V10" i="42"/>
  <c r="AL15" i="26"/>
  <c r="EK15" i="26"/>
  <c r="AP17" i="22"/>
  <c r="DQ17" i="47"/>
  <c r="R17" i="47"/>
  <c r="N27" i="51"/>
  <c r="DM27" i="51"/>
  <c r="AI12" i="30"/>
  <c r="EH12" i="30"/>
  <c r="AQ14" i="20"/>
  <c r="AR25" i="19"/>
  <c r="DZ16" i="37"/>
  <c r="AA16" i="37"/>
  <c r="DL7" i="51"/>
  <c r="M7" i="51"/>
  <c r="AP14" i="22"/>
  <c r="AJ7" i="61"/>
  <c r="I20" i="56"/>
  <c r="DH20" i="56"/>
  <c r="DP20" i="48"/>
  <c r="Q20" i="48"/>
  <c r="AS18" i="17"/>
  <c r="DW8" i="41"/>
  <c r="X8" i="41"/>
  <c r="R4" i="44"/>
  <c r="Q29" i="44"/>
  <c r="DQ4" i="44"/>
  <c r="DH14" i="56"/>
  <c r="I14" i="56"/>
  <c r="AJ26" i="61"/>
  <c r="AJ11" i="61"/>
  <c r="AP16" i="21"/>
  <c r="AR13" i="19"/>
  <c r="DP25" i="47"/>
  <c r="Q25" i="47"/>
  <c r="AP14" i="21"/>
  <c r="AR6" i="19"/>
  <c r="AR20" i="19"/>
  <c r="DV25" i="41"/>
  <c r="W25" i="41"/>
  <c r="AP9" i="21"/>
  <c r="AO25" i="22"/>
  <c r="Y16" i="39"/>
  <c r="DX16" i="39"/>
  <c r="Z7" i="38"/>
  <c r="DY7" i="38"/>
  <c r="DF30" i="56"/>
  <c r="AO9" i="22"/>
  <c r="AC21" i="36"/>
  <c r="EB21" i="36"/>
  <c r="J29" i="51"/>
  <c r="K4" i="51"/>
  <c r="DJ4" i="51"/>
  <c r="M24" i="52"/>
  <c r="DL24" i="52"/>
  <c r="AL5" i="25"/>
  <c r="EK5" i="25"/>
  <c r="EL5" i="24"/>
  <c r="AM5" i="24"/>
  <c r="DK27" i="53"/>
  <c r="L27" i="53"/>
  <c r="AK27" i="27"/>
  <c r="EJ27" i="27"/>
  <c r="AB16" i="35"/>
  <c r="EA16" i="35"/>
  <c r="AN25" i="23"/>
  <c r="EM25" i="23"/>
  <c r="AS24" i="18"/>
  <c r="DQ20" i="47"/>
  <c r="R20" i="47"/>
  <c r="AR13" i="18"/>
  <c r="EH26" i="30"/>
  <c r="AI26" i="30"/>
  <c r="AQ13" i="20"/>
  <c r="AR6" i="17"/>
  <c r="DT8" i="43"/>
  <c r="U8" i="43"/>
  <c r="T26" i="45"/>
  <c r="DS26" i="45"/>
  <c r="EB24" i="36"/>
  <c r="AC24" i="36"/>
  <c r="EK13" i="25"/>
  <c r="AL13" i="25"/>
  <c r="AR27" i="20"/>
  <c r="AS17" i="19"/>
  <c r="DS28" i="45"/>
  <c r="T28" i="45"/>
  <c r="AN12" i="24"/>
  <c r="AS21" i="17"/>
  <c r="U21" i="44"/>
  <c r="DT21" i="44"/>
  <c r="EK25" i="25"/>
  <c r="AL25" i="25"/>
  <c r="DM10" i="50"/>
  <c r="N10" i="50"/>
  <c r="DG7" i="56"/>
  <c r="H7" i="56"/>
  <c r="DS18" i="44"/>
  <c r="T18" i="44"/>
  <c r="AG14" i="32"/>
  <c r="EF14" i="32"/>
  <c r="AQ24" i="21"/>
  <c r="AK11" i="26"/>
  <c r="EJ11" i="26"/>
  <c r="DW5" i="41"/>
  <c r="X5" i="41"/>
  <c r="N23" i="51"/>
  <c r="DM23" i="51"/>
  <c r="AA17" i="38"/>
  <c r="DZ17" i="38"/>
  <c r="EH9" i="30"/>
  <c r="AI9" i="30"/>
  <c r="AK15" i="27"/>
  <c r="EJ15" i="27"/>
  <c r="AJ29" i="24"/>
  <c r="AK4" i="24"/>
  <c r="EJ4" i="24"/>
  <c r="EJ29" i="24" s="1"/>
  <c r="DZ7" i="37"/>
  <c r="AA7" i="37"/>
  <c r="DM24" i="51"/>
  <c r="N24" i="51"/>
  <c r="EH9" i="28"/>
  <c r="AI9" i="28"/>
  <c r="EK18" i="24"/>
  <c r="AL18" i="24"/>
  <c r="S19" i="46"/>
  <c r="DR19" i="46"/>
  <c r="AA21" i="37"/>
  <c r="DZ21" i="37"/>
  <c r="Y21" i="40"/>
  <c r="DX21" i="40"/>
  <c r="AQ20" i="20"/>
  <c r="EJ23" i="27"/>
  <c r="AK23" i="27"/>
  <c r="Y28" i="40"/>
  <c r="DX28" i="40"/>
  <c r="DX12" i="40"/>
  <c r="Y12" i="40"/>
  <c r="CM5" i="59"/>
  <c r="CM5" i="58"/>
  <c r="CM5" i="57"/>
  <c r="CM5" i="56"/>
  <c r="CM5" i="55"/>
  <c r="CM5" i="54"/>
  <c r="CM5" i="52"/>
  <c r="CM5" i="53"/>
  <c r="CM5" i="51"/>
  <c r="CM5" i="50"/>
  <c r="CM5" i="48"/>
  <c r="CM5" i="49"/>
  <c r="CM5" i="47"/>
  <c r="CM5" i="46"/>
  <c r="CM5" i="45"/>
  <c r="CM5" i="44"/>
  <c r="CM5" i="40"/>
  <c r="CM5" i="42"/>
  <c r="CM5" i="43"/>
  <c r="CM5" i="41"/>
  <c r="CM5" i="38"/>
  <c r="CM5" i="39"/>
  <c r="CM5" i="37"/>
  <c r="CM5" i="35"/>
  <c r="CM5" i="33"/>
  <c r="CM5" i="36"/>
  <c r="CM5" i="34"/>
  <c r="CM5" i="28"/>
  <c r="CM5" i="32"/>
  <c r="CM5" i="27"/>
  <c r="CM5" i="24"/>
  <c r="CM5" i="30"/>
  <c r="CM5" i="25"/>
  <c r="CM5" i="31"/>
  <c r="CM5" i="26"/>
  <c r="CM5" i="20"/>
  <c r="EM5" i="20" s="1"/>
  <c r="CM5" i="19"/>
  <c r="EM5" i="19" s="1"/>
  <c r="CM5" i="17"/>
  <c r="EM5" i="17" s="1"/>
  <c r="CM5" i="22"/>
  <c r="EM5" i="22" s="1"/>
  <c r="CM5" i="18"/>
  <c r="EM5" i="18" s="1"/>
  <c r="CM5" i="23"/>
  <c r="EM5" i="23" s="1"/>
  <c r="CM5" i="21"/>
  <c r="EM5" i="21" s="1"/>
  <c r="CM5" i="60"/>
  <c r="EM5" i="60" s="1"/>
  <c r="DY11" i="39"/>
  <c r="Z11" i="39"/>
  <c r="T14" i="45"/>
  <c r="DS14" i="45"/>
  <c r="AQ15" i="20"/>
  <c r="EL30" i="60"/>
  <c r="AP25" i="21"/>
  <c r="AN26" i="23"/>
  <c r="DP11" i="48"/>
  <c r="Q11" i="48"/>
  <c r="DL15" i="52"/>
  <c r="M15" i="52"/>
  <c r="J14" i="55"/>
  <c r="DI14" i="55"/>
  <c r="DM21" i="51"/>
  <c r="N21" i="51"/>
  <c r="AD8" i="35"/>
  <c r="EC8" i="35"/>
  <c r="AZ12" i="60"/>
  <c r="AR16" i="17"/>
  <c r="AJ5" i="27"/>
  <c r="EI5" i="27"/>
  <c r="M8" i="52"/>
  <c r="DL8" i="52"/>
  <c r="CM18" i="59"/>
  <c r="CM18" i="58"/>
  <c r="CM18" i="57"/>
  <c r="CM18" i="56"/>
  <c r="CM18" i="55"/>
  <c r="CM18" i="54"/>
  <c r="CM18" i="53"/>
  <c r="CM18" i="52"/>
  <c r="CM18" i="51"/>
  <c r="CM18" i="50"/>
  <c r="CM18" i="49"/>
  <c r="CM18" i="48"/>
  <c r="CM18" i="45"/>
  <c r="CM18" i="44"/>
  <c r="CM18" i="47"/>
  <c r="CM18" i="46"/>
  <c r="CM18" i="43"/>
  <c r="CM18" i="42"/>
  <c r="CM18" i="41"/>
  <c r="CM18" i="40"/>
  <c r="CM18" i="37"/>
  <c r="CM18" i="39"/>
  <c r="CM18" i="38"/>
  <c r="CM18" i="36"/>
  <c r="CM18" i="32"/>
  <c r="CM18" i="35"/>
  <c r="CM18" i="34"/>
  <c r="CM18" i="33"/>
  <c r="CM18" i="25"/>
  <c r="CM18" i="24"/>
  <c r="CM18" i="23"/>
  <c r="EM18" i="23" s="1"/>
  <c r="CM18" i="31"/>
  <c r="CM18" i="30"/>
  <c r="CM18" i="26"/>
  <c r="CM18" i="28"/>
  <c r="CM18" i="27"/>
  <c r="CM18" i="22"/>
  <c r="EM18" i="22" s="1"/>
  <c r="CM18" i="19"/>
  <c r="EM18" i="19" s="1"/>
  <c r="CM18" i="20"/>
  <c r="EM18" i="20" s="1"/>
  <c r="CM18" i="18"/>
  <c r="EM18" i="18" s="1"/>
  <c r="CM18" i="17"/>
  <c r="EM18" i="17" s="1"/>
  <c r="CM18" i="21"/>
  <c r="EM18" i="21" s="1"/>
  <c r="CM18" i="60"/>
  <c r="EM18" i="60" s="1"/>
  <c r="DZ5" i="36"/>
  <c r="AA5" i="36"/>
  <c r="AM27" i="25"/>
  <c r="EL27" i="25"/>
  <c r="AR28" i="18"/>
  <c r="BD6" i="60"/>
  <c r="EE12" i="33"/>
  <c r="AF12" i="33"/>
  <c r="AP5" i="21"/>
  <c r="M7" i="50"/>
  <c r="DL7" i="50"/>
  <c r="AR18" i="18"/>
  <c r="AG21" i="32"/>
  <c r="EF21" i="32"/>
  <c r="AJ23" i="61"/>
  <c r="Y29" i="36"/>
  <c r="DY4" i="36"/>
  <c r="DY29" i="36" s="1"/>
  <c r="Z4" i="36"/>
  <c r="DQ13" i="47"/>
  <c r="R13" i="47"/>
  <c r="AM6" i="24"/>
  <c r="EL6" i="24"/>
  <c r="AO24" i="23"/>
  <c r="AQ18" i="19"/>
  <c r="AJ10" i="61"/>
  <c r="EI28" i="28"/>
  <c r="AJ28" i="28"/>
  <c r="AS11" i="17"/>
  <c r="I24" i="56"/>
  <c r="DH24" i="56"/>
  <c r="V9" i="42"/>
  <c r="DU9" i="42"/>
  <c r="EF16" i="31"/>
  <c r="AG16" i="31"/>
  <c r="DY19" i="38"/>
  <c r="Z19" i="38"/>
  <c r="EI11" i="28"/>
  <c r="AJ11" i="28"/>
  <c r="EL29" i="20"/>
  <c r="B27" i="59"/>
  <c r="C27" i="58"/>
  <c r="D27" i="58" s="1"/>
  <c r="E27" i="58" s="1"/>
  <c r="B15" i="59"/>
  <c r="C15" i="58"/>
  <c r="D15" i="58" s="1"/>
  <c r="E15" i="58" s="1"/>
  <c r="B24" i="59"/>
  <c r="C24" i="58"/>
  <c r="D24" i="58" s="1"/>
  <c r="E24" i="58" s="1"/>
  <c r="B19" i="58"/>
  <c r="C19" i="57"/>
  <c r="D19" i="57" s="1"/>
  <c r="E19" i="57" s="1"/>
  <c r="B9" i="59"/>
  <c r="C9" i="58"/>
  <c r="D9" i="58" s="1"/>
  <c r="E9" i="58" s="1"/>
  <c r="B21" i="59"/>
  <c r="C21" i="58"/>
  <c r="D21" i="58" s="1"/>
  <c r="E21" i="58" s="1"/>
  <c r="DI21" i="55"/>
  <c r="J21" i="55"/>
  <c r="AO19" i="23"/>
  <c r="EN19" i="23"/>
  <c r="AN4" i="21"/>
  <c r="AM29" i="21"/>
  <c r="EC21" i="34"/>
  <c r="AD21" i="34"/>
  <c r="DW24" i="41"/>
  <c r="X24" i="41"/>
  <c r="EF19" i="32"/>
  <c r="AG19" i="32"/>
  <c r="AF28" i="33"/>
  <c r="EE28" i="33"/>
  <c r="AS26" i="19"/>
  <c r="T9" i="44"/>
  <c r="DS9" i="44"/>
  <c r="B10" i="58"/>
  <c r="C10" i="57"/>
  <c r="D10" i="57" s="1"/>
  <c r="E10" i="57" s="1"/>
  <c r="B23" i="59"/>
  <c r="C23" i="58"/>
  <c r="D23" i="58" s="1"/>
  <c r="E23" i="58" s="1"/>
  <c r="F23" i="58" s="1"/>
  <c r="DF23" i="58" s="1"/>
  <c r="B4" i="57"/>
  <c r="C4" i="56"/>
  <c r="B13" i="58"/>
  <c r="C13" i="57"/>
  <c r="D13" i="57" s="1"/>
  <c r="E13" i="57" s="1"/>
  <c r="B8" i="59"/>
  <c r="C8" i="58"/>
  <c r="D8" i="58" s="1"/>
  <c r="E8" i="58" s="1"/>
  <c r="F8" i="58" s="1"/>
  <c r="DF8" i="58" s="1"/>
  <c r="B28" i="59"/>
  <c r="C28" i="58"/>
  <c r="D28" i="58" s="1"/>
  <c r="E28" i="58" s="1"/>
  <c r="F28" i="58" s="1"/>
  <c r="DF28" i="58" s="1"/>
  <c r="B5" i="58"/>
  <c r="C5" i="57"/>
  <c r="D5" i="57" s="1"/>
  <c r="E5" i="57" s="1"/>
  <c r="B11" i="59"/>
  <c r="C11" i="58"/>
  <c r="D11" i="58" s="1"/>
  <c r="E11" i="58" s="1"/>
  <c r="F11" i="58" s="1"/>
  <c r="DF11" i="58" s="1"/>
  <c r="B19" i="59"/>
  <c r="C19" i="58"/>
  <c r="D19" i="58" s="1"/>
  <c r="E19" i="58" s="1"/>
  <c r="AO17" i="23"/>
  <c r="DG22" i="56"/>
  <c r="H22" i="56"/>
  <c r="AQ10" i="20"/>
  <c r="EH5" i="28"/>
  <c r="AI5" i="28"/>
  <c r="AL24" i="26"/>
  <c r="EK24" i="26"/>
  <c r="AP19" i="21"/>
  <c r="W8" i="42"/>
  <c r="DV8" i="42"/>
  <c r="CM17" i="59"/>
  <c r="CM17" i="58"/>
  <c r="CM17" i="56"/>
  <c r="CM17" i="57"/>
  <c r="CM17" i="55"/>
  <c r="CM17" i="53"/>
  <c r="CM17" i="54"/>
  <c r="CM17" i="52"/>
  <c r="CM17" i="50"/>
  <c r="CM17" i="51"/>
  <c r="CM17" i="49"/>
  <c r="CM17" i="48"/>
  <c r="CM17" i="44"/>
  <c r="CM17" i="47"/>
  <c r="CM17" i="45"/>
  <c r="CM17" i="46"/>
  <c r="CM17" i="43"/>
  <c r="CM17" i="42"/>
  <c r="CM17" i="41"/>
  <c r="CM17" i="40"/>
  <c r="CM17" i="38"/>
  <c r="CM17" i="37"/>
  <c r="CM17" i="36"/>
  <c r="CM17" i="39"/>
  <c r="CM17" i="33"/>
  <c r="CM17" i="35"/>
  <c r="CM17" i="34"/>
  <c r="CM17" i="27"/>
  <c r="CM17" i="32"/>
  <c r="CM17" i="24"/>
  <c r="EM17" i="24" s="1"/>
  <c r="CM17" i="25"/>
  <c r="CM17" i="31"/>
  <c r="CM17" i="30"/>
  <c r="CM17" i="28"/>
  <c r="CM17" i="26"/>
  <c r="CM17" i="22"/>
  <c r="EM17" i="22" s="1"/>
  <c r="CM17" i="20"/>
  <c r="EM17" i="20" s="1"/>
  <c r="CM17" i="19"/>
  <c r="EM17" i="19" s="1"/>
  <c r="CM17" i="18"/>
  <c r="EM17" i="18" s="1"/>
  <c r="CM17" i="23"/>
  <c r="EM17" i="23" s="1"/>
  <c r="CM17" i="21"/>
  <c r="EM17" i="21" s="1"/>
  <c r="CM17" i="17"/>
  <c r="EM17" i="17" s="1"/>
  <c r="CM17" i="60"/>
  <c r="EM17" i="60" s="1"/>
  <c r="S9" i="45"/>
  <c r="DR9" i="45"/>
  <c r="AO15" i="23"/>
  <c r="EN15" i="23"/>
  <c r="EK10" i="25"/>
  <c r="AL10" i="25"/>
  <c r="EF12" i="32"/>
  <c r="AG12" i="32"/>
  <c r="DI22" i="54"/>
  <c r="J22" i="54"/>
  <c r="DS27" i="45"/>
  <c r="T27" i="45"/>
  <c r="DZ24" i="38"/>
  <c r="AA24" i="38"/>
  <c r="N14" i="50"/>
  <c r="DM14" i="50"/>
  <c r="DH11" i="56"/>
  <c r="I11" i="56"/>
  <c r="AN9" i="24"/>
  <c r="AR5" i="17"/>
  <c r="AP26" i="22"/>
  <c r="EC10" i="34"/>
  <c r="AD10" i="34"/>
  <c r="AM8" i="25"/>
  <c r="EL8" i="25"/>
  <c r="Y17" i="40"/>
  <c r="DX17" i="40"/>
  <c r="AQ21" i="20"/>
  <c r="DY24" i="39"/>
  <c r="Z24" i="39"/>
  <c r="AN23" i="24"/>
  <c r="ED12" i="34"/>
  <c r="AE12" i="34"/>
  <c r="DM19" i="50"/>
  <c r="N19" i="50"/>
  <c r="V19" i="42"/>
  <c r="DU19" i="42"/>
  <c r="AT24" i="17"/>
  <c r="AR17" i="20"/>
  <c r="AR23" i="18"/>
  <c r="DW9" i="41"/>
  <c r="X9" i="41"/>
  <c r="AR19" i="19"/>
  <c r="AM16" i="24"/>
  <c r="EL16" i="24"/>
  <c r="AS12" i="19"/>
  <c r="AP29" i="18"/>
  <c r="AQ4" i="18"/>
  <c r="O27" i="50"/>
  <c r="DN27" i="50"/>
  <c r="AN5" i="23"/>
  <c r="DY23" i="39"/>
  <c r="Z23" i="39"/>
  <c r="AO23" i="23"/>
  <c r="AG18" i="31"/>
  <c r="EF18" i="31"/>
  <c r="AA12" i="38"/>
  <c r="DZ12" i="38"/>
  <c r="Z21" i="38"/>
  <c r="DY21" i="38"/>
  <c r="AP10" i="21"/>
  <c r="DS19" i="45"/>
  <c r="T19" i="45"/>
  <c r="N13" i="50"/>
  <c r="DM13" i="50"/>
  <c r="W26" i="42"/>
  <c r="DV26" i="42"/>
  <c r="U20" i="44"/>
  <c r="DT20" i="44"/>
  <c r="AZ20" i="60"/>
  <c r="EE11" i="33"/>
  <c r="AF11" i="33"/>
  <c r="EJ6" i="26"/>
  <c r="AK6" i="26"/>
  <c r="AZ23" i="60"/>
  <c r="Z27" i="39"/>
  <c r="DY27" i="39"/>
  <c r="EF18" i="30"/>
  <c r="AG18" i="30"/>
  <c r="DL28" i="52"/>
  <c r="M28" i="52"/>
  <c r="EM8" i="24"/>
  <c r="AN8" i="24"/>
  <c r="AO9" i="23"/>
  <c r="X23" i="41"/>
  <c r="DW23" i="41"/>
  <c r="EJ25" i="26"/>
  <c r="AK25" i="26"/>
  <c r="AP11" i="22"/>
  <c r="EK21" i="25"/>
  <c r="AL21" i="25"/>
  <c r="DZ25" i="37"/>
  <c r="AA25" i="37"/>
  <c r="O11" i="50"/>
  <c r="DN11" i="50"/>
  <c r="DI11" i="55"/>
  <c r="J11" i="55"/>
  <c r="AS20" i="17"/>
  <c r="N13" i="51"/>
  <c r="DM13" i="51"/>
  <c r="DJ20" i="53"/>
  <c r="K20" i="53"/>
  <c r="DK11" i="53"/>
  <c r="L11" i="53"/>
  <c r="AQ25" i="20"/>
  <c r="DM22" i="50"/>
  <c r="N22" i="50"/>
  <c r="P27" i="49"/>
  <c r="DO27" i="49"/>
  <c r="Z13" i="38"/>
  <c r="DY13" i="38"/>
  <c r="DJ14" i="53"/>
  <c r="K14" i="53"/>
  <c r="AP18" i="20"/>
  <c r="AD14" i="34"/>
  <c r="EC14" i="34"/>
  <c r="EA18" i="36"/>
  <c r="AB18" i="36"/>
  <c r="DL8" i="51"/>
  <c r="M8" i="51"/>
  <c r="AJ12" i="61"/>
  <c r="DN6" i="49"/>
  <c r="O6" i="49"/>
  <c r="U12" i="44"/>
  <c r="DT12" i="44"/>
  <c r="Z19" i="39"/>
  <c r="DY19" i="39"/>
  <c r="DK25" i="52"/>
  <c r="L25" i="52"/>
  <c r="EG15" i="30"/>
  <c r="AH15" i="30"/>
  <c r="AI22" i="28"/>
  <c r="EH22" i="28"/>
  <c r="EJ22" i="26"/>
  <c r="AK22" i="26"/>
  <c r="EB17" i="36"/>
  <c r="AC17" i="36"/>
  <c r="L26" i="53"/>
  <c r="DK26" i="53"/>
  <c r="V23" i="43"/>
  <c r="DU23" i="43"/>
  <c r="AP23" i="22"/>
  <c r="DU27" i="43"/>
  <c r="V27" i="43"/>
  <c r="DL9" i="52"/>
  <c r="M9" i="52"/>
  <c r="EI27" i="28"/>
  <c r="AJ27" i="28"/>
  <c r="AB22" i="36"/>
  <c r="EA22" i="36"/>
  <c r="DZ14" i="37"/>
  <c r="AA14" i="37"/>
  <c r="AO18" i="21"/>
  <c r="AZ17" i="60"/>
  <c r="P4" i="46"/>
  <c r="DO4" i="46"/>
  <c r="DO29" i="46" s="1"/>
  <c r="O29" i="46"/>
  <c r="D4" i="57"/>
  <c r="E4" i="57" s="1"/>
  <c r="AS28" i="19"/>
  <c r="EE9" i="33"/>
  <c r="AF9" i="33"/>
  <c r="DS7" i="44"/>
  <c r="T7" i="44"/>
  <c r="AR10" i="19"/>
  <c r="AE4" i="32"/>
  <c r="ED4" i="32"/>
  <c r="DW28" i="41"/>
  <c r="X28" i="41"/>
  <c r="AN17" i="24"/>
  <c r="DL19" i="52"/>
  <c r="M19" i="52"/>
  <c r="W27" i="42"/>
  <c r="DV27" i="42"/>
  <c r="AG15" i="32"/>
  <c r="EF15" i="32"/>
  <c r="AS23" i="17"/>
  <c r="AR28" i="20"/>
  <c r="AS27" i="18"/>
  <c r="Z28" i="39"/>
  <c r="DY28" i="39"/>
  <c r="X26" i="40"/>
  <c r="DW26" i="40"/>
  <c r="DK24" i="53"/>
  <c r="L24" i="53"/>
  <c r="L9" i="51"/>
  <c r="DK9" i="51"/>
  <c r="DL11" i="52"/>
  <c r="M11" i="52"/>
  <c r="DZ13" i="37"/>
  <c r="AA13" i="37"/>
  <c r="DR11" i="46"/>
  <c r="S11" i="46"/>
  <c r="AO8" i="23"/>
  <c r="AQ5" i="18"/>
  <c r="DJ15" i="53"/>
  <c r="K15" i="53"/>
  <c r="DL4" i="49"/>
  <c r="DL29" i="49" s="1"/>
  <c r="L29" i="49"/>
  <c r="M4" i="49"/>
  <c r="AR21" i="19"/>
  <c r="AF29" i="28"/>
  <c r="AG4" i="28"/>
  <c r="EF4" i="28"/>
  <c r="EF29" i="28" s="1"/>
  <c r="EL14" i="25"/>
  <c r="AM14" i="25"/>
  <c r="DV25" i="42"/>
  <c r="W25" i="42"/>
  <c r="DI12" i="55"/>
  <c r="J12" i="55"/>
  <c r="AS22" i="17"/>
  <c r="M13" i="52"/>
  <c r="DL13" i="52"/>
  <c r="N12" i="51"/>
  <c r="DM12" i="51"/>
  <c r="T12" i="45"/>
  <c r="DS12" i="45"/>
  <c r="ED7" i="33"/>
  <c r="AE7" i="33"/>
  <c r="EG11" i="31"/>
  <c r="AH11" i="31"/>
  <c r="DY9" i="39"/>
  <c r="Z9" i="39"/>
  <c r="M23" i="52"/>
  <c r="DL23" i="52"/>
  <c r="AE26" i="34"/>
  <c r="ED26" i="34"/>
  <c r="DJ12" i="54"/>
  <c r="K12" i="54"/>
  <c r="V24" i="43"/>
  <c r="DU24" i="43"/>
  <c r="DL17" i="51"/>
  <c r="M17" i="51"/>
  <c r="AL9" i="26"/>
  <c r="EK9" i="26"/>
  <c r="AR7" i="19"/>
  <c r="AP20" i="21"/>
  <c r="DH23" i="56"/>
  <c r="I23" i="56"/>
  <c r="EF28" i="31"/>
  <c r="AG28" i="31"/>
  <c r="J19" i="54"/>
  <c r="DI19" i="54"/>
  <c r="K25" i="53"/>
  <c r="DJ25" i="53"/>
  <c r="AO6" i="22"/>
  <c r="AS13" i="17"/>
  <c r="AH14" i="30"/>
  <c r="EG14" i="30"/>
  <c r="D4" i="55"/>
  <c r="E4" i="55" s="1"/>
  <c r="C29" i="55"/>
  <c r="D16" i="57"/>
  <c r="E16" i="57" s="1"/>
  <c r="J10" i="54"/>
  <c r="DI10" i="54"/>
  <c r="AH18" i="28"/>
  <c r="EG18" i="28"/>
  <c r="AL18" i="25"/>
  <c r="EK18" i="25"/>
  <c r="O14" i="49"/>
  <c r="DN14" i="49"/>
  <c r="DX29" i="37"/>
  <c r="DZ20" i="37"/>
  <c r="AA20" i="37"/>
  <c r="AL22" i="25"/>
  <c r="EK22" i="25"/>
  <c r="EL10" i="24"/>
  <c r="AM10" i="24"/>
  <c r="EI16" i="27"/>
  <c r="AJ16" i="27"/>
  <c r="AP19" i="22"/>
  <c r="AR15" i="18"/>
  <c r="AQ5" i="20"/>
  <c r="EJ5" i="26"/>
  <c r="AK5" i="26"/>
  <c r="EL30" i="22"/>
  <c r="EL30" i="19"/>
  <c r="CM14" i="59"/>
  <c r="CM14" i="58"/>
  <c r="CM14" i="57"/>
  <c r="CM14" i="56"/>
  <c r="CM14" i="55"/>
  <c r="CM14" i="54"/>
  <c r="CM14" i="53"/>
  <c r="CM14" i="52"/>
  <c r="CM14" i="50"/>
  <c r="CM14" i="51"/>
  <c r="CM14" i="48"/>
  <c r="CM14" i="49"/>
  <c r="CM14" i="47"/>
  <c r="CM14" i="46"/>
  <c r="CM14" i="45"/>
  <c r="CM14" i="44"/>
  <c r="CM14" i="42"/>
  <c r="CM14" i="41"/>
  <c r="CM14" i="40"/>
  <c r="CM14" i="43"/>
  <c r="CM14" i="37"/>
  <c r="CM14" i="39"/>
  <c r="CM14" i="38"/>
  <c r="CM14" i="36"/>
  <c r="CM14" i="34"/>
  <c r="CM14" i="32"/>
  <c r="CM14" i="35"/>
  <c r="CM14" i="33"/>
  <c r="CM14" i="26"/>
  <c r="CM14" i="27"/>
  <c r="CM14" i="25"/>
  <c r="CM14" i="31"/>
  <c r="CM14" i="24"/>
  <c r="CM14" i="30"/>
  <c r="CM14" i="28"/>
  <c r="CM14" i="23"/>
  <c r="EM14" i="23" s="1"/>
  <c r="CM14" i="19"/>
  <c r="EM14" i="19" s="1"/>
  <c r="CM14" i="22"/>
  <c r="EM14" i="22" s="1"/>
  <c r="CM14" i="18"/>
  <c r="EM14" i="18" s="1"/>
  <c r="CM14" i="21"/>
  <c r="EM14" i="21" s="1"/>
  <c r="CM14" i="20"/>
  <c r="EM14" i="20" s="1"/>
  <c r="CM14" i="17"/>
  <c r="EM14" i="17" s="1"/>
  <c r="CM14" i="60"/>
  <c r="EM14" i="60" s="1"/>
  <c r="AQ28" i="21"/>
  <c r="AL27" i="26"/>
  <c r="EK27" i="26"/>
  <c r="V19" i="43"/>
  <c r="DU19" i="43"/>
  <c r="DX14" i="40"/>
  <c r="Y14" i="40"/>
  <c r="AQ5" i="19"/>
  <c r="O21" i="49"/>
  <c r="DN21" i="49"/>
  <c r="AN29" i="20"/>
  <c r="AO4" i="20"/>
  <c r="AL7" i="25"/>
  <c r="EK7" i="25"/>
  <c r="EA24" i="37"/>
  <c r="AB24" i="37"/>
  <c r="AJ18" i="61"/>
  <c r="M27" i="52"/>
  <c r="DL27" i="52"/>
  <c r="AR11" i="20"/>
  <c r="DQ10" i="46"/>
  <c r="R10" i="46"/>
  <c r="AJ22" i="27"/>
  <c r="EI22" i="27"/>
  <c r="L12" i="53"/>
  <c r="DK12" i="53"/>
  <c r="AB10" i="36"/>
  <c r="EA10" i="36"/>
  <c r="V20" i="42"/>
  <c r="DU20" i="42"/>
  <c r="AO14" i="23"/>
  <c r="P16" i="48"/>
  <c r="DO16" i="48"/>
  <c r="DR13" i="46"/>
  <c r="S13" i="46"/>
  <c r="K20" i="54"/>
  <c r="DJ20" i="54"/>
  <c r="AG7" i="31"/>
  <c r="EF7" i="31"/>
  <c r="CM23" i="59"/>
  <c r="CM23" i="58"/>
  <c r="CM23" i="57"/>
  <c r="CM23" i="56"/>
  <c r="CM23" i="55"/>
  <c r="CM23" i="54"/>
  <c r="CM23" i="53"/>
  <c r="CM23" i="52"/>
  <c r="CM23" i="51"/>
  <c r="CM23" i="50"/>
  <c r="CM23" i="49"/>
  <c r="CM23" i="47"/>
  <c r="CM23" i="48"/>
  <c r="CM23" i="46"/>
  <c r="CM23" i="44"/>
  <c r="CM23" i="45"/>
  <c r="CM23" i="42"/>
  <c r="CM23" i="43"/>
  <c r="CM23" i="41"/>
  <c r="CM23" i="40"/>
  <c r="CM23" i="39"/>
  <c r="CM23" i="38"/>
  <c r="CM23" i="36"/>
  <c r="CM23" i="37"/>
  <c r="CM23" i="35"/>
  <c r="CM23" i="34"/>
  <c r="CM23" i="33"/>
  <c r="CM23" i="26"/>
  <c r="CM23" i="24"/>
  <c r="EM23" i="24" s="1"/>
  <c r="CM23" i="31"/>
  <c r="CM23" i="28"/>
  <c r="CM23" i="30"/>
  <c r="CM23" i="32"/>
  <c r="CM23" i="27"/>
  <c r="CM23" i="25"/>
  <c r="CM23" i="23"/>
  <c r="EM23" i="23" s="1"/>
  <c r="CM23" i="22"/>
  <c r="EM23" i="22" s="1"/>
  <c r="CM23" i="21"/>
  <c r="EM23" i="21" s="1"/>
  <c r="CM23" i="20"/>
  <c r="EM23" i="20" s="1"/>
  <c r="CM23" i="19"/>
  <c r="EM23" i="19" s="1"/>
  <c r="CM23" i="18"/>
  <c r="EM23" i="18" s="1"/>
  <c r="CM23" i="17"/>
  <c r="EM23" i="17" s="1"/>
  <c r="CM23" i="60"/>
  <c r="EM23" i="60" s="1"/>
  <c r="N11" i="51"/>
  <c r="DM11" i="51"/>
  <c r="CM6" i="59"/>
  <c r="CM6" i="58"/>
  <c r="CM6" i="57"/>
  <c r="CM6" i="56"/>
  <c r="CM6" i="54"/>
  <c r="CM6" i="55"/>
  <c r="CM6" i="53"/>
  <c r="CM6" i="52"/>
  <c r="CM6" i="50"/>
  <c r="CM6" i="51"/>
  <c r="CM6" i="48"/>
  <c r="CM6" i="49"/>
  <c r="CM6" i="46"/>
  <c r="CM6" i="47"/>
  <c r="CM6" i="45"/>
  <c r="CM6" i="44"/>
  <c r="CM6" i="40"/>
  <c r="CM6" i="43"/>
  <c r="CM6" i="41"/>
  <c r="CM6" i="42"/>
  <c r="CM6" i="38"/>
  <c r="CM6" i="39"/>
  <c r="CM6" i="37"/>
  <c r="CM6" i="34"/>
  <c r="CM6" i="36"/>
  <c r="CM6" i="35"/>
  <c r="CM6" i="33"/>
  <c r="CM6" i="32"/>
  <c r="CM6" i="27"/>
  <c r="CM6" i="25"/>
  <c r="CM6" i="24"/>
  <c r="CM6" i="30"/>
  <c r="CM6" i="26"/>
  <c r="CM6" i="31"/>
  <c r="CM6" i="28"/>
  <c r="CM6" i="19"/>
  <c r="EM6" i="19" s="1"/>
  <c r="CM6" i="23"/>
  <c r="EM6" i="23" s="1"/>
  <c r="CM6" i="22"/>
  <c r="EM6" i="22" s="1"/>
  <c r="CM6" i="18"/>
  <c r="EM6" i="18" s="1"/>
  <c r="CM6" i="21"/>
  <c r="EM6" i="21" s="1"/>
  <c r="CM6" i="20"/>
  <c r="EM6" i="20" s="1"/>
  <c r="CM6" i="17"/>
  <c r="EM6" i="17" s="1"/>
  <c r="CM6" i="60"/>
  <c r="EM6" i="60" s="1"/>
  <c r="DT27" i="44"/>
  <c r="U27" i="44"/>
  <c r="CM10" i="59"/>
  <c r="CM10" i="58"/>
  <c r="CM10" i="57"/>
  <c r="CM10" i="56"/>
  <c r="CM10" i="55"/>
  <c r="CM10" i="54"/>
  <c r="CM10" i="52"/>
  <c r="CM10" i="53"/>
  <c r="CM10" i="50"/>
  <c r="CM10" i="51"/>
  <c r="CM10" i="49"/>
  <c r="CM10" i="48"/>
  <c r="CM10" i="47"/>
  <c r="CM10" i="46"/>
  <c r="CM10" i="45"/>
  <c r="CM10" i="44"/>
  <c r="CM10" i="41"/>
  <c r="CM10" i="40"/>
  <c r="CM10" i="43"/>
  <c r="CM10" i="42"/>
  <c r="CM10" i="39"/>
  <c r="CM10" i="38"/>
  <c r="CM10" i="37"/>
  <c r="CM10" i="36"/>
  <c r="CM10" i="34"/>
  <c r="CM10" i="32"/>
  <c r="CM10" i="35"/>
  <c r="CM10" i="33"/>
  <c r="CM10" i="30"/>
  <c r="CM10" i="28"/>
  <c r="CM10" i="31"/>
  <c r="CM10" i="26"/>
  <c r="CM10" i="25"/>
  <c r="CM10" i="24"/>
  <c r="CM10" i="27"/>
  <c r="CM10" i="19"/>
  <c r="EM10" i="19" s="1"/>
  <c r="CM10" i="20"/>
  <c r="EM10" i="20" s="1"/>
  <c r="CM10" i="18"/>
  <c r="EM10" i="18" s="1"/>
  <c r="CM10" i="17"/>
  <c r="EM10" i="17" s="1"/>
  <c r="CM10" i="23"/>
  <c r="EM10" i="23" s="1"/>
  <c r="CM10" i="22"/>
  <c r="EM10" i="22" s="1"/>
  <c r="CM10" i="21"/>
  <c r="EM10" i="21" s="1"/>
  <c r="CM10" i="60"/>
  <c r="EM10" i="60" s="1"/>
  <c r="EJ12" i="27"/>
  <c r="AK12" i="27"/>
  <c r="AN6" i="23"/>
  <c r="AH23" i="31"/>
  <c r="EG23" i="31"/>
  <c r="CM9" i="59"/>
  <c r="CM9" i="58"/>
  <c r="CM9" i="57"/>
  <c r="CM9" i="56"/>
  <c r="CM9" i="55"/>
  <c r="CM9" i="54"/>
  <c r="CM9" i="52"/>
  <c r="CM9" i="53"/>
  <c r="CM9" i="50"/>
  <c r="CM9" i="51"/>
  <c r="CM9" i="48"/>
  <c r="CM9" i="49"/>
  <c r="CM9" i="46"/>
  <c r="CM9" i="45"/>
  <c r="CM9" i="44"/>
  <c r="CM9" i="47"/>
  <c r="CM9" i="43"/>
  <c r="CM9" i="42"/>
  <c r="CM9" i="41"/>
  <c r="CM9" i="40"/>
  <c r="CM9" i="37"/>
  <c r="CM9" i="36"/>
  <c r="CM9" i="39"/>
  <c r="CM9" i="38"/>
  <c r="CM9" i="34"/>
  <c r="CM9" i="33"/>
  <c r="CM9" i="35"/>
  <c r="CM9" i="27"/>
  <c r="CM9" i="26"/>
  <c r="CM9" i="25"/>
  <c r="CM9" i="30"/>
  <c r="CM9" i="28"/>
  <c r="CM9" i="32"/>
  <c r="CM9" i="31"/>
  <c r="CM9" i="24"/>
  <c r="EM9" i="24" s="1"/>
  <c r="CM9" i="22"/>
  <c r="EM9" i="22" s="1"/>
  <c r="CM9" i="20"/>
  <c r="EM9" i="20" s="1"/>
  <c r="CM9" i="19"/>
  <c r="EM9" i="19" s="1"/>
  <c r="CM9" i="18"/>
  <c r="EM9" i="18" s="1"/>
  <c r="CM9" i="23"/>
  <c r="EM9" i="23" s="1"/>
  <c r="CM9" i="21"/>
  <c r="EM9" i="21" s="1"/>
  <c r="CM9" i="17"/>
  <c r="EM9" i="17" s="1"/>
  <c r="CM9" i="60"/>
  <c r="EM9" i="60" s="1"/>
  <c r="EA17" i="37"/>
  <c r="AB17" i="37"/>
  <c r="D6" i="57"/>
  <c r="E6" i="57" s="1"/>
  <c r="F6" i="57" s="1"/>
  <c r="DF6" i="57" s="1"/>
  <c r="H11" i="57"/>
  <c r="DG11" i="57"/>
  <c r="EL29" i="18"/>
  <c r="AO29" i="16"/>
  <c r="AR31" i="12"/>
  <c r="AR32" i="12"/>
  <c r="AR23" i="16" s="1"/>
  <c r="C23" i="59" s="1"/>
  <c r="D23" i="59" s="1"/>
  <c r="E23" i="59" s="1"/>
  <c r="AR33" i="12"/>
  <c r="AR24" i="16" s="1"/>
  <c r="C24" i="59" s="1"/>
  <c r="D24" i="59" s="1"/>
  <c r="E24" i="59" s="1"/>
  <c r="AR34" i="12"/>
  <c r="AR34" i="15"/>
  <c r="AR28" i="16" s="1"/>
  <c r="C28" i="59" s="1"/>
  <c r="D28" i="59" s="1"/>
  <c r="E28" i="59" s="1"/>
  <c r="AR31" i="15"/>
  <c r="AR33" i="15"/>
  <c r="AR27" i="16" s="1"/>
  <c r="C27" i="59" s="1"/>
  <c r="AR32" i="15"/>
  <c r="AR26" i="16" s="1"/>
  <c r="C26" i="59" s="1"/>
  <c r="D26" i="59" s="1"/>
  <c r="E26" i="59" s="1"/>
  <c r="AW10" i="6"/>
  <c r="AQ31" i="9"/>
  <c r="AQ5" i="16" s="1"/>
  <c r="AQ32" i="9"/>
  <c r="AQ16" i="16" s="1"/>
  <c r="AQ33" i="9"/>
  <c r="AQ6" i="16" s="1"/>
  <c r="AQ30" i="9"/>
  <c r="AQ22" i="16"/>
  <c r="AQ35" i="12"/>
  <c r="AP18" i="16"/>
  <c r="AP47" i="11"/>
  <c r="AR44" i="11"/>
  <c r="AR20" i="16" s="1"/>
  <c r="C20" i="59" s="1"/>
  <c r="D20" i="59" s="1"/>
  <c r="E20" i="59" s="1"/>
  <c r="AR40" i="11"/>
  <c r="AR46" i="11"/>
  <c r="AR21" i="16" s="1"/>
  <c r="C21" i="59" s="1"/>
  <c r="D21" i="59" s="1"/>
  <c r="E21" i="59" s="1"/>
  <c r="AR45" i="11"/>
  <c r="AR15" i="16" s="1"/>
  <c r="C15" i="59" s="1"/>
  <c r="D15" i="59" s="1"/>
  <c r="E15" i="59" s="1"/>
  <c r="AR41" i="11"/>
  <c r="AR13" i="16" s="1"/>
  <c r="C13" i="59" s="1"/>
  <c r="D13" i="59" s="1"/>
  <c r="E13" i="59" s="1"/>
  <c r="AR43" i="11"/>
  <c r="AR14" i="16" s="1"/>
  <c r="C14" i="59" s="1"/>
  <c r="D14" i="59" s="1"/>
  <c r="E14" i="59" s="1"/>
  <c r="AR42" i="11"/>
  <c r="AR19" i="16" s="1"/>
  <c r="C19" i="59" s="1"/>
  <c r="D19" i="59" s="1"/>
  <c r="E19" i="59" s="1"/>
  <c r="AR10" i="16"/>
  <c r="C10" i="59" s="1"/>
  <c r="AR32" i="4"/>
  <c r="AR33" i="4"/>
  <c r="AR34" i="4"/>
  <c r="AR12" i="16" s="1"/>
  <c r="C12" i="59" s="1"/>
  <c r="D12" i="59" s="1"/>
  <c r="E12" i="59" s="1"/>
  <c r="AQ18" i="16"/>
  <c r="AQ47" i="11"/>
  <c r="AR33" i="13"/>
  <c r="AR31" i="13"/>
  <c r="AR34" i="13"/>
  <c r="AR32" i="13"/>
  <c r="AQ7" i="16"/>
  <c r="AQ35" i="10"/>
  <c r="AQ10" i="16"/>
  <c r="AQ35" i="4"/>
  <c r="AR33" i="10"/>
  <c r="AR34" i="10"/>
  <c r="AR9" i="16" s="1"/>
  <c r="C9" i="59" s="1"/>
  <c r="D9" i="59" s="1"/>
  <c r="E9" i="59" s="1"/>
  <c r="AR32" i="10"/>
  <c r="AR8" i="16" s="1"/>
  <c r="C8" i="59" s="1"/>
  <c r="D8" i="59" s="1"/>
  <c r="E8" i="59" s="1"/>
  <c r="AR31" i="10"/>
  <c r="AR7" i="16" s="1"/>
  <c r="C7" i="59" s="1"/>
  <c r="AQ35" i="13"/>
  <c r="AQ25" i="16"/>
  <c r="AQ35" i="15"/>
  <c r="AX22" i="6"/>
  <c r="AX3" i="6"/>
  <c r="AU22" i="5"/>
  <c r="AJ5" i="78" l="1"/>
  <c r="EJ30" i="24"/>
  <c r="AJ4" i="78"/>
  <c r="DG30" i="54"/>
  <c r="DT29" i="41"/>
  <c r="DP30" i="45"/>
  <c r="G26" i="58"/>
  <c r="DF26" i="58"/>
  <c r="G22" i="57"/>
  <c r="DF22" i="57"/>
  <c r="G17" i="58"/>
  <c r="DF17" i="58"/>
  <c r="H26" i="57"/>
  <c r="DG26" i="57"/>
  <c r="F28" i="59"/>
  <c r="F23" i="59"/>
  <c r="F14" i="59"/>
  <c r="F26" i="59"/>
  <c r="F21" i="58"/>
  <c r="AD16" i="33"/>
  <c r="EC16" i="33"/>
  <c r="EJ28" i="26"/>
  <c r="AK28" i="26"/>
  <c r="DP17" i="46"/>
  <c r="Q17" i="46"/>
  <c r="EJ6" i="25"/>
  <c r="AK6" i="25"/>
  <c r="K29" i="50"/>
  <c r="L4" i="50"/>
  <c r="DK4" i="50"/>
  <c r="DN7" i="48"/>
  <c r="O7" i="48"/>
  <c r="DG27" i="56"/>
  <c r="H27" i="56"/>
  <c r="DS6" i="43"/>
  <c r="T6" i="43"/>
  <c r="AP29" i="17"/>
  <c r="AQ4" i="17"/>
  <c r="N8" i="49"/>
  <c r="DM8" i="49"/>
  <c r="I8" i="54"/>
  <c r="DH8" i="54"/>
  <c r="AA26" i="37"/>
  <c r="DZ26" i="37"/>
  <c r="L5" i="50"/>
  <c r="DK5" i="50"/>
  <c r="AG24" i="31"/>
  <c r="EF24" i="31"/>
  <c r="DX21" i="39"/>
  <c r="Y21" i="39"/>
  <c r="AE17" i="33"/>
  <c r="ED17" i="33"/>
  <c r="EB23" i="35"/>
  <c r="AC23" i="35"/>
  <c r="AF24" i="32"/>
  <c r="EE24" i="32"/>
  <c r="DO27" i="48"/>
  <c r="P27" i="48"/>
  <c r="R20" i="46"/>
  <c r="DQ20" i="46"/>
  <c r="DL26" i="51"/>
  <c r="M26" i="51"/>
  <c r="DR17" i="43"/>
  <c r="DR30" i="43" s="1"/>
  <c r="S17" i="43"/>
  <c r="EA18" i="35"/>
  <c r="AB18" i="35"/>
  <c r="DN6" i="48"/>
  <c r="O6" i="48"/>
  <c r="R12" i="46"/>
  <c r="DQ12" i="46"/>
  <c r="EJ16" i="25"/>
  <c r="EJ30" i="25" s="1"/>
  <c r="AK16" i="25"/>
  <c r="DY19" i="37"/>
  <c r="Z19" i="37"/>
  <c r="EK19" i="24"/>
  <c r="AL19" i="24"/>
  <c r="V19" i="41"/>
  <c r="DU19" i="41"/>
  <c r="V12" i="42"/>
  <c r="DU12" i="42"/>
  <c r="V14" i="41"/>
  <c r="DU14" i="41"/>
  <c r="DU24" i="42"/>
  <c r="V24" i="42"/>
  <c r="Y16" i="38"/>
  <c r="DX16" i="38"/>
  <c r="DX30" i="38" s="1"/>
  <c r="S23" i="45"/>
  <c r="DR23" i="45"/>
  <c r="P22" i="47"/>
  <c r="DO22" i="47"/>
  <c r="AE27" i="33"/>
  <c r="ED27" i="33"/>
  <c r="EK13" i="24"/>
  <c r="AL13" i="24"/>
  <c r="AN29" i="19"/>
  <c r="AO4" i="19"/>
  <c r="L26" i="52"/>
  <c r="DK26" i="52"/>
  <c r="J24" i="54"/>
  <c r="DI24" i="54"/>
  <c r="AK19" i="26"/>
  <c r="EJ19" i="26"/>
  <c r="Q16" i="46"/>
  <c r="DP16" i="46"/>
  <c r="G6" i="56"/>
  <c r="DU20" i="41"/>
  <c r="V20" i="41"/>
  <c r="DU16" i="41"/>
  <c r="V16" i="41"/>
  <c r="P13" i="48"/>
  <c r="DO13" i="48"/>
  <c r="AC18" i="33"/>
  <c r="EB18" i="33"/>
  <c r="EB30" i="33" s="1"/>
  <c r="DU30" i="40"/>
  <c r="J27" i="54"/>
  <c r="DI27" i="54"/>
  <c r="Y15" i="39"/>
  <c r="DX15" i="39"/>
  <c r="ED26" i="32"/>
  <c r="AE26" i="32"/>
  <c r="N23" i="50"/>
  <c r="DM23" i="50"/>
  <c r="O10" i="48"/>
  <c r="DN10" i="48"/>
  <c r="O5" i="48"/>
  <c r="DN5" i="48"/>
  <c r="DQ17" i="44"/>
  <c r="DQ30" i="44" s="1"/>
  <c r="R17" i="44"/>
  <c r="EH24" i="28"/>
  <c r="AI24" i="28"/>
  <c r="G9" i="57"/>
  <c r="G8" i="58"/>
  <c r="F9" i="59"/>
  <c r="F24" i="59"/>
  <c r="G12" i="58"/>
  <c r="G14" i="57"/>
  <c r="F14" i="57"/>
  <c r="DF14" i="57" s="1"/>
  <c r="G15" i="57"/>
  <c r="F15" i="57"/>
  <c r="DF15" i="57" s="1"/>
  <c r="AA29" i="34"/>
  <c r="EA4" i="34"/>
  <c r="EA29" i="34" s="1"/>
  <c r="AB4" i="34"/>
  <c r="P8" i="48"/>
  <c r="DO8" i="48"/>
  <c r="EC13" i="33"/>
  <c r="AD13" i="33"/>
  <c r="AB14" i="36"/>
  <c r="EA14" i="36"/>
  <c r="DH21" i="54"/>
  <c r="I21" i="54"/>
  <c r="M8" i="50"/>
  <c r="DL8" i="50"/>
  <c r="AC9" i="35"/>
  <c r="EB9" i="35"/>
  <c r="EC15" i="33"/>
  <c r="AD15" i="33"/>
  <c r="EC14" i="33"/>
  <c r="AD14" i="33"/>
  <c r="EK25" i="24"/>
  <c r="AL25" i="24"/>
  <c r="DJ5" i="51"/>
  <c r="K5" i="51"/>
  <c r="AC6" i="34"/>
  <c r="EB6" i="34"/>
  <c r="EG8" i="30"/>
  <c r="AH8" i="30"/>
  <c r="N20" i="49"/>
  <c r="DM20" i="49"/>
  <c r="EF4" i="27"/>
  <c r="EF29" i="27" s="1"/>
  <c r="AG4" i="27"/>
  <c r="AF29" i="27"/>
  <c r="R28" i="46"/>
  <c r="DQ28" i="46"/>
  <c r="DS5" i="43"/>
  <c r="T5" i="43"/>
  <c r="T24" i="44"/>
  <c r="DS24" i="44"/>
  <c r="AF25" i="31"/>
  <c r="EE25" i="31"/>
  <c r="EE30" i="31" s="1"/>
  <c r="DQ25" i="45"/>
  <c r="R25" i="45"/>
  <c r="M17" i="50"/>
  <c r="DL17" i="50"/>
  <c r="AD24" i="34"/>
  <c r="EC24" i="34"/>
  <c r="EH23" i="28"/>
  <c r="AI23" i="28"/>
  <c r="AC5" i="33"/>
  <c r="EB5" i="33"/>
  <c r="DZ16" i="36"/>
  <c r="AA16" i="36"/>
  <c r="DT12" i="43"/>
  <c r="U12" i="43"/>
  <c r="DR15" i="45"/>
  <c r="S15" i="45"/>
  <c r="DM13" i="49"/>
  <c r="N13" i="49"/>
  <c r="DH23" i="55"/>
  <c r="I23" i="55"/>
  <c r="DU23" i="42"/>
  <c r="V23" i="42"/>
  <c r="AD10" i="33"/>
  <c r="EC10" i="33"/>
  <c r="Q26" i="47"/>
  <c r="DP26" i="47"/>
  <c r="AH25" i="28"/>
  <c r="EG25" i="28"/>
  <c r="N17" i="49"/>
  <c r="DM17" i="49"/>
  <c r="P7" i="47"/>
  <c r="DO7" i="47"/>
  <c r="DP15" i="47"/>
  <c r="Q15" i="47"/>
  <c r="AJ14" i="27"/>
  <c r="EI14" i="27"/>
  <c r="AB11" i="36"/>
  <c r="EA11" i="36"/>
  <c r="I24" i="55"/>
  <c r="DH24" i="55"/>
  <c r="AG16" i="30"/>
  <c r="EF16" i="30"/>
  <c r="DO30" i="46"/>
  <c r="DN18" i="48"/>
  <c r="DN30" i="48" s="1"/>
  <c r="O18" i="48"/>
  <c r="EI20" i="27"/>
  <c r="AJ20" i="27"/>
  <c r="DP14" i="47"/>
  <c r="Q14" i="47"/>
  <c r="F9" i="58"/>
  <c r="DF9" i="58" s="1"/>
  <c r="F24" i="58"/>
  <c r="DF24" i="58" s="1"/>
  <c r="V10" i="41"/>
  <c r="DU10" i="41"/>
  <c r="EE28" i="32"/>
  <c r="AF28" i="32"/>
  <c r="EC5" i="32"/>
  <c r="EC29" i="32" s="1"/>
  <c r="AC29" i="32"/>
  <c r="AD5" i="32"/>
  <c r="EC6" i="33"/>
  <c r="AD6" i="33"/>
  <c r="AI4" i="25"/>
  <c r="EH4" i="25"/>
  <c r="EH29" i="25" s="1"/>
  <c r="AH29" i="25"/>
  <c r="DQ15" i="46"/>
  <c r="R15" i="46"/>
  <c r="DT30" i="41"/>
  <c r="Y14" i="39"/>
  <c r="DX14" i="39"/>
  <c r="DH17" i="54"/>
  <c r="I17" i="54"/>
  <c r="Q28" i="47"/>
  <c r="DP28" i="47"/>
  <c r="EE8" i="32"/>
  <c r="AF8" i="32"/>
  <c r="Q19" i="47"/>
  <c r="DP19" i="47"/>
  <c r="DW23" i="40"/>
  <c r="X23" i="40"/>
  <c r="EC25" i="33"/>
  <c r="AD25" i="33"/>
  <c r="DL20" i="51"/>
  <c r="M20" i="51"/>
  <c r="Q24" i="47"/>
  <c r="DP24" i="47"/>
  <c r="AJ29" i="23"/>
  <c r="AK4" i="23"/>
  <c r="EJ4" i="23"/>
  <c r="EJ29" i="23" s="1"/>
  <c r="AG17" i="31"/>
  <c r="EF17" i="31"/>
  <c r="AH7" i="28"/>
  <c r="EG7" i="28"/>
  <c r="F10" i="57"/>
  <c r="DF10" i="57" s="1"/>
  <c r="F19" i="59"/>
  <c r="F8" i="59"/>
  <c r="F4" i="57"/>
  <c r="G19" i="57"/>
  <c r="F19" i="57"/>
  <c r="DF19" i="57" s="1"/>
  <c r="EA30" i="35"/>
  <c r="DJ29" i="51"/>
  <c r="F12" i="59"/>
  <c r="G20" i="57"/>
  <c r="F20" i="57"/>
  <c r="DF20" i="57" s="1"/>
  <c r="F13" i="59"/>
  <c r="DF14" i="58"/>
  <c r="F14" i="58"/>
  <c r="F7" i="57"/>
  <c r="DF7" i="57" s="1"/>
  <c r="G25" i="57"/>
  <c r="F25" i="57"/>
  <c r="DF25" i="57" s="1"/>
  <c r="F15" i="58"/>
  <c r="G15" i="58" s="1"/>
  <c r="DO23" i="48"/>
  <c r="P23" i="48"/>
  <c r="V13" i="41"/>
  <c r="DU13" i="41"/>
  <c r="DO12" i="48"/>
  <c r="P12" i="48"/>
  <c r="AB12" i="36"/>
  <c r="EA12" i="36"/>
  <c r="DO14" i="48"/>
  <c r="P14" i="48"/>
  <c r="AL14" i="24"/>
  <c r="EK14" i="24"/>
  <c r="EA27" i="36"/>
  <c r="AB27" i="36"/>
  <c r="AG7" i="30"/>
  <c r="EF7" i="30"/>
  <c r="W6" i="41"/>
  <c r="DV6" i="41"/>
  <c r="DM25" i="49"/>
  <c r="N25" i="49"/>
  <c r="R17" i="45"/>
  <c r="DQ17" i="45"/>
  <c r="DQ14" i="46"/>
  <c r="R14" i="46"/>
  <c r="I20" i="55"/>
  <c r="DH20" i="55"/>
  <c r="DF4" i="54"/>
  <c r="DF29" i="54" s="1"/>
  <c r="F29" i="54"/>
  <c r="M6" i="50"/>
  <c r="DL6" i="50"/>
  <c r="EB4" i="33"/>
  <c r="EB29" i="33" s="1"/>
  <c r="AB29" i="33"/>
  <c r="AC4" i="33"/>
  <c r="X7" i="39"/>
  <c r="DW7" i="39"/>
  <c r="DQ8" i="45"/>
  <c r="R8" i="45"/>
  <c r="DW20" i="40"/>
  <c r="X20" i="40"/>
  <c r="X29" i="37"/>
  <c r="DX18" i="37"/>
  <c r="DX30" i="37" s="1"/>
  <c r="Y18" i="37"/>
  <c r="AJ26" i="27"/>
  <c r="EI26" i="27"/>
  <c r="EB26" i="35"/>
  <c r="AC26" i="35"/>
  <c r="AC29" i="31"/>
  <c r="EC4" i="31"/>
  <c r="EC29" i="31" s="1"/>
  <c r="AD4" i="31"/>
  <c r="DW5" i="39"/>
  <c r="X5" i="39"/>
  <c r="DL25" i="50"/>
  <c r="M25" i="50"/>
  <c r="T16" i="42"/>
  <c r="S29" i="42"/>
  <c r="DS16" i="42"/>
  <c r="DS30" i="42" s="1"/>
  <c r="EC17" i="34"/>
  <c r="AD17" i="34"/>
  <c r="X18" i="39"/>
  <c r="DW18" i="39"/>
  <c r="DJ18" i="52"/>
  <c r="DJ30" i="52" s="1"/>
  <c r="K18" i="52"/>
  <c r="X25" i="39"/>
  <c r="DW25" i="39"/>
  <c r="AH20" i="28"/>
  <c r="EG20" i="28"/>
  <c r="EG25" i="30"/>
  <c r="AH25" i="30"/>
  <c r="I27" i="55"/>
  <c r="DH27" i="55"/>
  <c r="EB24" i="35"/>
  <c r="AC24" i="35"/>
  <c r="AG22" i="30"/>
  <c r="EF22" i="30"/>
  <c r="DW8" i="40"/>
  <c r="X8" i="40"/>
  <c r="Y20" i="39"/>
  <c r="DX20" i="39"/>
  <c r="EG11" i="30"/>
  <c r="AH11" i="30"/>
  <c r="G12" i="57"/>
  <c r="EH25" i="27"/>
  <c r="EH30" i="27" s="1"/>
  <c r="AI25" i="27"/>
  <c r="Y26" i="39"/>
  <c r="DX26" i="39"/>
  <c r="P16" i="47"/>
  <c r="DO16" i="47"/>
  <c r="DO30" i="47" s="1"/>
  <c r="H25" i="55"/>
  <c r="DG25" i="55"/>
  <c r="AH19" i="28"/>
  <c r="EG19" i="28"/>
  <c r="EG30" i="28" s="1"/>
  <c r="DV4" i="38"/>
  <c r="DV29" i="38" s="1"/>
  <c r="V29" i="38"/>
  <c r="W4" i="38"/>
  <c r="DQ5" i="44"/>
  <c r="DQ29" i="44" s="1"/>
  <c r="R5" i="44"/>
  <c r="AL12" i="25"/>
  <c r="EK12" i="25"/>
  <c r="AD26" i="33"/>
  <c r="EC26" i="33"/>
  <c r="DR20" i="45"/>
  <c r="S20" i="45"/>
  <c r="AL22" i="24"/>
  <c r="EK22" i="24"/>
  <c r="G9" i="56"/>
  <c r="F16" i="57"/>
  <c r="DF16" i="57" s="1"/>
  <c r="F5" i="57"/>
  <c r="DF5" i="57" s="1"/>
  <c r="G6" i="57"/>
  <c r="G4" i="55"/>
  <c r="F4" i="55"/>
  <c r="G11" i="58"/>
  <c r="G28" i="58"/>
  <c r="G13" i="57"/>
  <c r="F13" i="57"/>
  <c r="DF13" i="57" s="1"/>
  <c r="G23" i="58"/>
  <c r="F21" i="59"/>
  <c r="F19" i="58"/>
  <c r="F15" i="59"/>
  <c r="F20" i="59"/>
  <c r="F20" i="58"/>
  <c r="DU30" i="41"/>
  <c r="G14" i="58"/>
  <c r="G21" i="57"/>
  <c r="F21" i="57"/>
  <c r="DF21" i="57" s="1"/>
  <c r="H5" i="55"/>
  <c r="DG5" i="55"/>
  <c r="EH10" i="27"/>
  <c r="AI10" i="27"/>
  <c r="EF26" i="31"/>
  <c r="AG26" i="31"/>
  <c r="H18" i="55"/>
  <c r="DG18" i="55"/>
  <c r="DG30" i="55" s="1"/>
  <c r="V7" i="41"/>
  <c r="DU7" i="41"/>
  <c r="DU29" i="41" s="1"/>
  <c r="EH9" i="27"/>
  <c r="AI9" i="27"/>
  <c r="J7" i="53"/>
  <c r="DI7" i="53"/>
  <c r="EK15" i="24"/>
  <c r="AL15" i="24"/>
  <c r="AG19" i="31"/>
  <c r="EF19" i="31"/>
  <c r="EI16" i="26"/>
  <c r="AJ16" i="26"/>
  <c r="DH18" i="53"/>
  <c r="DH30" i="53" s="1"/>
  <c r="I18" i="53"/>
  <c r="H29" i="53"/>
  <c r="DT11" i="43"/>
  <c r="U11" i="43"/>
  <c r="Q25" i="46"/>
  <c r="DP25" i="46"/>
  <c r="O23" i="49"/>
  <c r="DN23" i="49"/>
  <c r="R18" i="45"/>
  <c r="DQ18" i="45"/>
  <c r="DY4" i="35"/>
  <c r="DY29" i="35" s="1"/>
  <c r="Y29" i="35"/>
  <c r="Z4" i="35"/>
  <c r="EB19" i="35"/>
  <c r="AC19" i="35"/>
  <c r="N28" i="50"/>
  <c r="DM28" i="50"/>
  <c r="AE16" i="32"/>
  <c r="ED16" i="32"/>
  <c r="ED30" i="32" s="1"/>
  <c r="V13" i="42"/>
  <c r="DU13" i="42"/>
  <c r="DH16" i="54"/>
  <c r="I16" i="54"/>
  <c r="DH25" i="54"/>
  <c r="I25" i="54"/>
  <c r="DN11" i="49"/>
  <c r="O11" i="49"/>
  <c r="H6" i="55"/>
  <c r="DG6" i="55"/>
  <c r="AI17" i="28"/>
  <c r="EH17" i="28"/>
  <c r="EI17" i="26"/>
  <c r="AJ17" i="26"/>
  <c r="N26" i="50"/>
  <c r="DM26" i="50"/>
  <c r="M18" i="49"/>
  <c r="DL18" i="49"/>
  <c r="DL30" i="49" s="1"/>
  <c r="DK12" i="52"/>
  <c r="L12" i="52"/>
  <c r="EF15" i="31"/>
  <c r="AG15" i="31"/>
  <c r="V17" i="42"/>
  <c r="DU17" i="42"/>
  <c r="EI19" i="27"/>
  <c r="AJ19" i="27"/>
  <c r="AE23" i="33"/>
  <c r="ED23" i="33"/>
  <c r="DI19" i="53"/>
  <c r="J19" i="53"/>
  <c r="Z10" i="37"/>
  <c r="DY10" i="37"/>
  <c r="DY29" i="37" s="1"/>
  <c r="W11" i="40"/>
  <c r="DV11" i="40"/>
  <c r="AG6" i="30"/>
  <c r="EF6" i="30"/>
  <c r="V11" i="42"/>
  <c r="DU11" i="42"/>
  <c r="DZ25" i="36"/>
  <c r="AA25" i="36"/>
  <c r="AK23" i="26"/>
  <c r="EJ23" i="26"/>
  <c r="U15" i="43"/>
  <c r="DT15" i="43"/>
  <c r="EC21" i="33"/>
  <c r="AD21" i="33"/>
  <c r="M15" i="51"/>
  <c r="DL15" i="51"/>
  <c r="EF10" i="30"/>
  <c r="AG10" i="30"/>
  <c r="S16" i="44"/>
  <c r="DR16" i="44"/>
  <c r="DF26" i="57"/>
  <c r="P29" i="45"/>
  <c r="DP7" i="45"/>
  <c r="DP29" i="45" s="1"/>
  <c r="Q7" i="45"/>
  <c r="DQ10" i="45"/>
  <c r="R10" i="45"/>
  <c r="DS25" i="43"/>
  <c r="T25" i="43"/>
  <c r="AA9" i="37"/>
  <c r="DZ9" i="37"/>
  <c r="DH14" i="54"/>
  <c r="I14" i="54"/>
  <c r="DN24" i="49"/>
  <c r="O24" i="49"/>
  <c r="AL26" i="25"/>
  <c r="EK26" i="25"/>
  <c r="DN30" i="47"/>
  <c r="DP22" i="46"/>
  <c r="Q22" i="46"/>
  <c r="J21" i="53"/>
  <c r="DI21" i="53"/>
  <c r="AG20" i="31"/>
  <c r="EF20" i="31"/>
  <c r="DV25" i="40"/>
  <c r="W25" i="40"/>
  <c r="W16" i="40"/>
  <c r="DV16" i="40"/>
  <c r="R4" i="43"/>
  <c r="DQ4" i="43"/>
  <c r="DQ29" i="43" s="1"/>
  <c r="Q29" i="43"/>
  <c r="EF30" i="28"/>
  <c r="DL16" i="50"/>
  <c r="DL30" i="50" s="1"/>
  <c r="M16" i="50"/>
  <c r="AC14" i="35"/>
  <c r="EB14" i="35"/>
  <c r="AW7" i="60"/>
  <c r="AV29" i="60"/>
  <c r="EF5" i="30"/>
  <c r="AG5" i="30"/>
  <c r="AJ18" i="26"/>
  <c r="EI18" i="26"/>
  <c r="EK21" i="24"/>
  <c r="EK30" i="24" s="1"/>
  <c r="AL21" i="24"/>
  <c r="DP8" i="47"/>
  <c r="Q8" i="47"/>
  <c r="G26" i="56"/>
  <c r="F27" i="58"/>
  <c r="DF27" i="58" s="1"/>
  <c r="DL30" i="51"/>
  <c r="DI29" i="53"/>
  <c r="DG28" i="58"/>
  <c r="H28" i="58"/>
  <c r="DG23" i="58"/>
  <c r="H23" i="58"/>
  <c r="EM30" i="23"/>
  <c r="CN4" i="59"/>
  <c r="CN4" i="58"/>
  <c r="CN4" i="57"/>
  <c r="CN4" i="56"/>
  <c r="CN4" i="55"/>
  <c r="CN4" i="54"/>
  <c r="CN4" i="52"/>
  <c r="CN4" i="53"/>
  <c r="CN4" i="50"/>
  <c r="CN4" i="51"/>
  <c r="CN4" i="49"/>
  <c r="CN4" i="48"/>
  <c r="CN4" i="47"/>
  <c r="CN4" i="46"/>
  <c r="CN4" i="45"/>
  <c r="CN4" i="41"/>
  <c r="CN4" i="40"/>
  <c r="CN4" i="44"/>
  <c r="CN4" i="42"/>
  <c r="CN4" i="43"/>
  <c r="CN4" i="39"/>
  <c r="CN4" i="38"/>
  <c r="CN4" i="37"/>
  <c r="CN4" i="35"/>
  <c r="CN4" i="33"/>
  <c r="CN4" i="36"/>
  <c r="CN4" i="34"/>
  <c r="CN4" i="28"/>
  <c r="CN4" i="27"/>
  <c r="CN4" i="32"/>
  <c r="CN4" i="30"/>
  <c r="CN4" i="25"/>
  <c r="CN4" i="24"/>
  <c r="CN4" i="31"/>
  <c r="CN4" i="26"/>
  <c r="CN4" i="23"/>
  <c r="CN4" i="21"/>
  <c r="EN4" i="21" s="1"/>
  <c r="CN4" i="20"/>
  <c r="EN4" i="20" s="1"/>
  <c r="CN4" i="19"/>
  <c r="EN4" i="19" s="1"/>
  <c r="CN4" i="18"/>
  <c r="EN4" i="18" s="1"/>
  <c r="CN4" i="17"/>
  <c r="EN4" i="17" s="1"/>
  <c r="CN4" i="22"/>
  <c r="CN4" i="60"/>
  <c r="EN4" i="60" s="1"/>
  <c r="G29" i="55"/>
  <c r="H4" i="55"/>
  <c r="DG4" i="55"/>
  <c r="DG29" i="55" s="1"/>
  <c r="B25" i="59"/>
  <c r="C25" i="58"/>
  <c r="D25" i="58" s="1"/>
  <c r="E25" i="58" s="1"/>
  <c r="F25" i="58" s="1"/>
  <c r="B6" i="59"/>
  <c r="C6" i="58"/>
  <c r="D6" i="58" s="1"/>
  <c r="E6" i="58" s="1"/>
  <c r="B16" i="59"/>
  <c r="C16" i="58"/>
  <c r="D16" i="58" s="1"/>
  <c r="E16" i="58" s="1"/>
  <c r="AC17" i="37"/>
  <c r="EB17" i="37"/>
  <c r="AO6" i="23"/>
  <c r="B22" i="59"/>
  <c r="C22" i="58"/>
  <c r="D22" i="58" s="1"/>
  <c r="E22" i="58" s="1"/>
  <c r="F22" i="58" s="1"/>
  <c r="B5" i="59"/>
  <c r="C5" i="58"/>
  <c r="D5" i="58" s="1"/>
  <c r="E5" i="58" s="1"/>
  <c r="F5" i="58" s="1"/>
  <c r="EK12" i="27"/>
  <c r="AL12" i="27"/>
  <c r="EG7" i="31"/>
  <c r="AH7" i="31"/>
  <c r="AP14" i="23"/>
  <c r="AC10" i="36"/>
  <c r="EB10" i="36"/>
  <c r="DM27" i="52"/>
  <c r="N27" i="52"/>
  <c r="EL7" i="25"/>
  <c r="AM7" i="25"/>
  <c r="W19" i="43"/>
  <c r="DV19" i="43"/>
  <c r="AR28" i="21"/>
  <c r="AL5" i="26"/>
  <c r="EK5" i="26"/>
  <c r="AR5" i="20"/>
  <c r="AK16" i="27"/>
  <c r="EJ16" i="27"/>
  <c r="AI14" i="30"/>
  <c r="EH14" i="30"/>
  <c r="AP6" i="22"/>
  <c r="DJ19" i="54"/>
  <c r="K19" i="54"/>
  <c r="AM9" i="26"/>
  <c r="EL9" i="26"/>
  <c r="W24" i="43"/>
  <c r="DV24" i="43"/>
  <c r="AF26" i="34"/>
  <c r="EE26" i="34"/>
  <c r="DT12" i="45"/>
  <c r="U12" i="45"/>
  <c r="DN12" i="51"/>
  <c r="O12" i="51"/>
  <c r="AT22" i="17"/>
  <c r="EG4" i="28"/>
  <c r="EG29" i="28" s="1"/>
  <c r="AG29" i="28"/>
  <c r="AH4" i="28"/>
  <c r="M29" i="49"/>
  <c r="DM4" i="49"/>
  <c r="N4" i="49"/>
  <c r="EA13" i="37"/>
  <c r="AB13" i="37"/>
  <c r="DX26" i="40"/>
  <c r="Y26" i="40"/>
  <c r="AA28" i="39"/>
  <c r="DZ28" i="39"/>
  <c r="AT23" i="17"/>
  <c r="AO17" i="24"/>
  <c r="Y28" i="41"/>
  <c r="DX28" i="41"/>
  <c r="AS10" i="19"/>
  <c r="AG9" i="33"/>
  <c r="EF9" i="33"/>
  <c r="P29" i="46"/>
  <c r="DP4" i="46"/>
  <c r="DP29" i="46" s="1"/>
  <c r="Q4" i="46"/>
  <c r="AP18" i="21"/>
  <c r="AC22" i="36"/>
  <c r="EB22" i="36"/>
  <c r="DL26" i="53"/>
  <c r="M26" i="53"/>
  <c r="AA19" i="39"/>
  <c r="DZ19" i="39"/>
  <c r="DN22" i="50"/>
  <c r="O22" i="50"/>
  <c r="AR25" i="20"/>
  <c r="Y23" i="41"/>
  <c r="DX23" i="41"/>
  <c r="X26" i="42"/>
  <c r="DW26" i="42"/>
  <c r="AQ10" i="21"/>
  <c r="EA12" i="38"/>
  <c r="AB12" i="38"/>
  <c r="EG18" i="31"/>
  <c r="AH18" i="31"/>
  <c r="AO5" i="23"/>
  <c r="AS19" i="19"/>
  <c r="AS17" i="20"/>
  <c r="W19" i="42"/>
  <c r="DV19" i="42"/>
  <c r="Z17" i="40"/>
  <c r="DY17" i="40"/>
  <c r="AS5" i="17"/>
  <c r="DN14" i="50"/>
  <c r="O14" i="50"/>
  <c r="T9" i="45"/>
  <c r="DS9" i="45"/>
  <c r="AR10" i="20"/>
  <c r="I22" i="56"/>
  <c r="DH22" i="56"/>
  <c r="H8" i="58"/>
  <c r="DG8" i="58"/>
  <c r="C29" i="56"/>
  <c r="D4" i="56"/>
  <c r="E4" i="56" s="1"/>
  <c r="F4" i="56" s="1"/>
  <c r="DX24" i="41"/>
  <c r="Y24" i="41"/>
  <c r="AP19" i="23"/>
  <c r="G21" i="59"/>
  <c r="DF21" i="59"/>
  <c r="G19" i="58"/>
  <c r="DF19" i="58"/>
  <c r="DF15" i="59"/>
  <c r="G15" i="59"/>
  <c r="EJ11" i="28"/>
  <c r="AK11" i="28"/>
  <c r="AH16" i="31"/>
  <c r="EG16" i="31"/>
  <c r="AK28" i="28"/>
  <c r="EJ28" i="28"/>
  <c r="AK10" i="61"/>
  <c r="AP24" i="23"/>
  <c r="CN23" i="59"/>
  <c r="CN23" i="58"/>
  <c r="CN23" i="57"/>
  <c r="CN23" i="56"/>
  <c r="CN23" i="55"/>
  <c r="CN23" i="54"/>
  <c r="CN23" i="53"/>
  <c r="CN23" i="51"/>
  <c r="CN23" i="52"/>
  <c r="CN23" i="49"/>
  <c r="CN23" i="50"/>
  <c r="CN23" i="48"/>
  <c r="CN23" i="47"/>
  <c r="CN23" i="44"/>
  <c r="CN23" i="45"/>
  <c r="CN23" i="46"/>
  <c r="CN23" i="42"/>
  <c r="CN23" i="43"/>
  <c r="CN23" i="41"/>
  <c r="CN23" i="40"/>
  <c r="CN23" i="38"/>
  <c r="CN23" i="36"/>
  <c r="CN23" i="37"/>
  <c r="CN23" i="39"/>
  <c r="CN23" i="34"/>
  <c r="CN23" i="33"/>
  <c r="CN23" i="32"/>
  <c r="CN23" i="35"/>
  <c r="CN23" i="31"/>
  <c r="CN23" i="28"/>
  <c r="CN23" i="30"/>
  <c r="CN23" i="27"/>
  <c r="CN23" i="25"/>
  <c r="CN23" i="23"/>
  <c r="EN23" i="23" s="1"/>
  <c r="CN23" i="26"/>
  <c r="CN23" i="24"/>
  <c r="CN23" i="21"/>
  <c r="EN23" i="21" s="1"/>
  <c r="CN23" i="20"/>
  <c r="EN23" i="20" s="1"/>
  <c r="CN23" i="19"/>
  <c r="EN23" i="19" s="1"/>
  <c r="CN23" i="18"/>
  <c r="EN23" i="18" s="1"/>
  <c r="CN23" i="17"/>
  <c r="EN23" i="17" s="1"/>
  <c r="CN23" i="22"/>
  <c r="EN23" i="22" s="1"/>
  <c r="CN23" i="60"/>
  <c r="EN23" i="60" s="1"/>
  <c r="AQ5" i="21"/>
  <c r="AS28" i="18"/>
  <c r="DQ11" i="48"/>
  <c r="R11" i="48"/>
  <c r="U14" i="45"/>
  <c r="DT14" i="45"/>
  <c r="AR20" i="20"/>
  <c r="AM18" i="24"/>
  <c r="EL18" i="24"/>
  <c r="DN24" i="51"/>
  <c r="O24" i="51"/>
  <c r="AB17" i="38"/>
  <c r="EA17" i="38"/>
  <c r="DT18" i="44"/>
  <c r="U18" i="44"/>
  <c r="V21" i="44"/>
  <c r="DU21" i="44"/>
  <c r="AO12" i="24"/>
  <c r="V8" i="43"/>
  <c r="DU8" i="43"/>
  <c r="AR13" i="20"/>
  <c r="AS13" i="18"/>
  <c r="AT24" i="18"/>
  <c r="M27" i="53"/>
  <c r="DL27" i="53"/>
  <c r="AD21" i="36"/>
  <c r="EC21" i="36"/>
  <c r="X25" i="41"/>
  <c r="DW25" i="41"/>
  <c r="AS6" i="19"/>
  <c r="AK11" i="61"/>
  <c r="AR14" i="20"/>
  <c r="O27" i="51"/>
  <c r="DN27" i="51"/>
  <c r="EL15" i="26"/>
  <c r="AM15" i="26"/>
  <c r="S11" i="47"/>
  <c r="DR11" i="47"/>
  <c r="S27" i="47"/>
  <c r="DR27" i="47"/>
  <c r="I25" i="56"/>
  <c r="DH25" i="56"/>
  <c r="DY13" i="40"/>
  <c r="Z13" i="40"/>
  <c r="AQ20" i="22"/>
  <c r="DU19" i="44"/>
  <c r="V19" i="44"/>
  <c r="AN20" i="24"/>
  <c r="EM20" i="24"/>
  <c r="AS19" i="18"/>
  <c r="R28" i="48"/>
  <c r="DQ28" i="48"/>
  <c r="M23" i="53"/>
  <c r="DL23" i="53"/>
  <c r="AE21" i="35"/>
  <c r="ED21" i="35"/>
  <c r="AS23" i="20"/>
  <c r="AP27" i="23"/>
  <c r="AZ18" i="60"/>
  <c r="AU12" i="17"/>
  <c r="AR6" i="20"/>
  <c r="AI20" i="30"/>
  <c r="EH20" i="30"/>
  <c r="P10" i="49"/>
  <c r="DO10" i="49"/>
  <c r="CN27" i="59"/>
  <c r="CN27" i="58"/>
  <c r="CN27" i="57"/>
  <c r="CN27" i="56"/>
  <c r="CN27" i="55"/>
  <c r="CN27" i="54"/>
  <c r="CN27" i="53"/>
  <c r="CN27" i="51"/>
  <c r="CN27" i="52"/>
  <c r="CN27" i="49"/>
  <c r="CN27" i="50"/>
  <c r="CN27" i="47"/>
  <c r="CN27" i="48"/>
  <c r="CN27" i="44"/>
  <c r="CN27" i="46"/>
  <c r="CN27" i="45"/>
  <c r="CN27" i="40"/>
  <c r="CN27" i="43"/>
  <c r="CN27" i="42"/>
  <c r="CN27" i="41"/>
  <c r="CN27" i="37"/>
  <c r="CN27" i="36"/>
  <c r="CN27" i="39"/>
  <c r="CN27" i="38"/>
  <c r="CN27" i="35"/>
  <c r="CN27" i="33"/>
  <c r="CN27" i="34"/>
  <c r="CN27" i="32"/>
  <c r="CN27" i="27"/>
  <c r="CN27" i="24"/>
  <c r="CN27" i="23"/>
  <c r="EN27" i="23" s="1"/>
  <c r="CN27" i="30"/>
  <c r="CN27" i="28"/>
  <c r="CN27" i="26"/>
  <c r="CN27" i="25"/>
  <c r="CN27" i="31"/>
  <c r="CN27" i="17"/>
  <c r="EN27" i="17" s="1"/>
  <c r="CN27" i="22"/>
  <c r="EN27" i="22" s="1"/>
  <c r="CN27" i="19"/>
  <c r="EN27" i="19" s="1"/>
  <c r="CN27" i="18"/>
  <c r="EN27" i="18" s="1"/>
  <c r="CN27" i="21"/>
  <c r="EN27" i="21" s="1"/>
  <c r="CN27" i="20"/>
  <c r="EN27" i="20" s="1"/>
  <c r="CN27" i="60"/>
  <c r="EN27" i="60" s="1"/>
  <c r="AM12" i="26"/>
  <c r="EL12" i="26"/>
  <c r="AB15" i="37"/>
  <c r="EA15" i="37"/>
  <c r="AU25" i="17"/>
  <c r="DM17" i="52"/>
  <c r="N17" i="52"/>
  <c r="BA28" i="60"/>
  <c r="CN5" i="59"/>
  <c r="CN5" i="58"/>
  <c r="CN5" i="57"/>
  <c r="CN5" i="56"/>
  <c r="CN5" i="54"/>
  <c r="CN5" i="55"/>
  <c r="CN5" i="53"/>
  <c r="CN5" i="52"/>
  <c r="CN5" i="50"/>
  <c r="CN5" i="51"/>
  <c r="CN5" i="48"/>
  <c r="CN5" i="49"/>
  <c r="CN5" i="46"/>
  <c r="CN5" i="45"/>
  <c r="CN5" i="44"/>
  <c r="CN5" i="47"/>
  <c r="CN5" i="42"/>
  <c r="CN5" i="43"/>
  <c r="CN5" i="41"/>
  <c r="CN5" i="40"/>
  <c r="CN5" i="38"/>
  <c r="CN5" i="39"/>
  <c r="CN5" i="37"/>
  <c r="CN5" i="33"/>
  <c r="CN5" i="36"/>
  <c r="CN5" i="34"/>
  <c r="CN5" i="35"/>
  <c r="CN5" i="32"/>
  <c r="CN5" i="27"/>
  <c r="CN5" i="24"/>
  <c r="CN5" i="30"/>
  <c r="CN5" i="25"/>
  <c r="CN5" i="31"/>
  <c r="CN5" i="26"/>
  <c r="CN5" i="28"/>
  <c r="CN5" i="19"/>
  <c r="EN5" i="19" s="1"/>
  <c r="CN5" i="17"/>
  <c r="EN5" i="17" s="1"/>
  <c r="CN5" i="22"/>
  <c r="EN5" i="22" s="1"/>
  <c r="CN5" i="18"/>
  <c r="EN5" i="18" s="1"/>
  <c r="CN5" i="23"/>
  <c r="EN5" i="23" s="1"/>
  <c r="CN5" i="21"/>
  <c r="EN5" i="21" s="1"/>
  <c r="CN5" i="20"/>
  <c r="EN5" i="20" s="1"/>
  <c r="CN5" i="60"/>
  <c r="EN5" i="60" s="1"/>
  <c r="AE27" i="35"/>
  <c r="ED27" i="35"/>
  <c r="AT9" i="19"/>
  <c r="AU7" i="17"/>
  <c r="DZ4" i="37"/>
  <c r="AA4" i="37"/>
  <c r="AR12" i="21"/>
  <c r="AS11" i="18"/>
  <c r="AO7" i="23"/>
  <c r="U10" i="44"/>
  <c r="DT10" i="44"/>
  <c r="DY22" i="39"/>
  <c r="Z22" i="39"/>
  <c r="CN25" i="59"/>
  <c r="CN25" i="58"/>
  <c r="CN25" i="57"/>
  <c r="CN25" i="56"/>
  <c r="CN25" i="55"/>
  <c r="CN25" i="54"/>
  <c r="CN25" i="53"/>
  <c r="CN25" i="51"/>
  <c r="CN25" i="52"/>
  <c r="CN25" i="50"/>
  <c r="CN25" i="49"/>
  <c r="CN25" i="48"/>
  <c r="CN25" i="47"/>
  <c r="CN25" i="46"/>
  <c r="CN25" i="44"/>
  <c r="CN25" i="45"/>
  <c r="CN25" i="42"/>
  <c r="CN25" i="40"/>
  <c r="CN25" i="41"/>
  <c r="CN25" i="43"/>
  <c r="CN25" i="36"/>
  <c r="CN25" i="39"/>
  <c r="CN25" i="38"/>
  <c r="CN25" i="37"/>
  <c r="CN25" i="33"/>
  <c r="CN25" i="34"/>
  <c r="CN25" i="35"/>
  <c r="CN25" i="32"/>
  <c r="CN25" i="30"/>
  <c r="CN25" i="25"/>
  <c r="CN25" i="24"/>
  <c r="CN25" i="28"/>
  <c r="CN25" i="31"/>
  <c r="CN25" i="27"/>
  <c r="CN25" i="26"/>
  <c r="CN25" i="23"/>
  <c r="EN25" i="23" s="1"/>
  <c r="CN25" i="22"/>
  <c r="EN25" i="22" s="1"/>
  <c r="CN25" i="18"/>
  <c r="EN25" i="18" s="1"/>
  <c r="CN25" i="21"/>
  <c r="EN25" i="21" s="1"/>
  <c r="CN25" i="20"/>
  <c r="EN25" i="20" s="1"/>
  <c r="CN25" i="19"/>
  <c r="EN25" i="19" s="1"/>
  <c r="CN25" i="17"/>
  <c r="EN25" i="17" s="1"/>
  <c r="CN25" i="60"/>
  <c r="EN25" i="60" s="1"/>
  <c r="EJ12" i="28"/>
  <c r="AK12" i="28"/>
  <c r="AR22" i="20"/>
  <c r="N6" i="51"/>
  <c r="DM6" i="51"/>
  <c r="AD18" i="34"/>
  <c r="EC18" i="34"/>
  <c r="I28" i="57"/>
  <c r="DH28" i="57"/>
  <c r="AQ8" i="22"/>
  <c r="AP11" i="23"/>
  <c r="ED22" i="34"/>
  <c r="AE22" i="34"/>
  <c r="DI17" i="56"/>
  <c r="J17" i="56"/>
  <c r="EG20" i="32"/>
  <c r="AH20" i="32"/>
  <c r="V22" i="43"/>
  <c r="DU22" i="43"/>
  <c r="K15" i="55"/>
  <c r="DJ15" i="55"/>
  <c r="CN13" i="59"/>
  <c r="CN13" i="58"/>
  <c r="CN13" i="57"/>
  <c r="CN13" i="56"/>
  <c r="CN13" i="55"/>
  <c r="CN13" i="54"/>
  <c r="CN13" i="53"/>
  <c r="CN13" i="52"/>
  <c r="CN13" i="50"/>
  <c r="CN13" i="51"/>
  <c r="CN13" i="48"/>
  <c r="CN13" i="49"/>
  <c r="CN13" i="45"/>
  <c r="CN13" i="44"/>
  <c r="CN13" i="47"/>
  <c r="CN13" i="46"/>
  <c r="CN13" i="43"/>
  <c r="CN13" i="42"/>
  <c r="CN13" i="41"/>
  <c r="CN13" i="40"/>
  <c r="CN13" i="36"/>
  <c r="CN13" i="39"/>
  <c r="CN13" i="38"/>
  <c r="CN13" i="37"/>
  <c r="CN13" i="33"/>
  <c r="CN13" i="34"/>
  <c r="CN13" i="32"/>
  <c r="CN13" i="35"/>
  <c r="CN13" i="31"/>
  <c r="CN13" i="27"/>
  <c r="CN13" i="26"/>
  <c r="CN13" i="25"/>
  <c r="CN13" i="24"/>
  <c r="CN13" i="30"/>
  <c r="CN13" i="28"/>
  <c r="CN13" i="23"/>
  <c r="EN13" i="23" s="1"/>
  <c r="CN13" i="22"/>
  <c r="EN13" i="22" s="1"/>
  <c r="CN13" i="19"/>
  <c r="EN13" i="19" s="1"/>
  <c r="CN13" i="18"/>
  <c r="EN13" i="18" s="1"/>
  <c r="CN13" i="21"/>
  <c r="EN13" i="21" s="1"/>
  <c r="CN13" i="17"/>
  <c r="EN13" i="17" s="1"/>
  <c r="CN13" i="20"/>
  <c r="EN13" i="20" s="1"/>
  <c r="CN13" i="60"/>
  <c r="EN13" i="60" s="1"/>
  <c r="AJ21" i="28"/>
  <c r="EI21" i="28"/>
  <c r="BA13" i="60"/>
  <c r="DV22" i="42"/>
  <c r="W22" i="42"/>
  <c r="EI10" i="28"/>
  <c r="AJ10" i="28"/>
  <c r="AH17" i="32"/>
  <c r="EG17" i="32"/>
  <c r="DX18" i="40"/>
  <c r="Y18" i="40"/>
  <c r="ED15" i="34"/>
  <c r="AE15" i="34"/>
  <c r="O15" i="50"/>
  <c r="DN15" i="50"/>
  <c r="AB26" i="38"/>
  <c r="EA26" i="38"/>
  <c r="V18" i="42"/>
  <c r="DU18" i="42"/>
  <c r="AR16" i="20"/>
  <c r="EC16" i="34"/>
  <c r="EC30" i="34" s="1"/>
  <c r="AD16" i="34"/>
  <c r="CN8" i="59"/>
  <c r="CN8" i="58"/>
  <c r="CN8" i="57"/>
  <c r="CN8" i="56"/>
  <c r="CN8" i="55"/>
  <c r="CN8" i="54"/>
  <c r="CN8" i="53"/>
  <c r="CN8" i="52"/>
  <c r="CN8" i="50"/>
  <c r="CN8" i="51"/>
  <c r="CN8" i="48"/>
  <c r="CN8" i="49"/>
  <c r="CN8" i="46"/>
  <c r="CN8" i="45"/>
  <c r="CN8" i="44"/>
  <c r="CN8" i="47"/>
  <c r="CN8" i="41"/>
  <c r="CN8" i="40"/>
  <c r="CN8" i="43"/>
  <c r="CN8" i="42"/>
  <c r="CN8" i="38"/>
  <c r="CN8" i="37"/>
  <c r="CN8" i="36"/>
  <c r="CN8" i="39"/>
  <c r="CN8" i="34"/>
  <c r="CN8" i="33"/>
  <c r="CN8" i="32"/>
  <c r="CN8" i="35"/>
  <c r="CN8" i="25"/>
  <c r="CN8" i="24"/>
  <c r="CN8" i="27"/>
  <c r="CN8" i="26"/>
  <c r="CN8" i="31"/>
  <c r="CN8" i="30"/>
  <c r="CN8" i="28"/>
  <c r="CN8" i="23"/>
  <c r="EN8" i="23" s="1"/>
  <c r="CN8" i="21"/>
  <c r="EN8" i="21" s="1"/>
  <c r="CN8" i="22"/>
  <c r="EN8" i="22" s="1"/>
  <c r="CN8" i="18"/>
  <c r="EN8" i="18" s="1"/>
  <c r="CN8" i="17"/>
  <c r="EN8" i="17" s="1"/>
  <c r="CN8" i="20"/>
  <c r="EN8" i="20" s="1"/>
  <c r="CN8" i="19"/>
  <c r="EN8" i="19" s="1"/>
  <c r="CN8" i="60"/>
  <c r="EN8" i="60" s="1"/>
  <c r="AZ22" i="60"/>
  <c r="H20" i="57"/>
  <c r="DG20" i="57"/>
  <c r="DU26" i="44"/>
  <c r="V26" i="44"/>
  <c r="AK9" i="61"/>
  <c r="AF19" i="33"/>
  <c r="EE19" i="33"/>
  <c r="EM30" i="20"/>
  <c r="BA24" i="60"/>
  <c r="DR5" i="45"/>
  <c r="S5" i="45"/>
  <c r="CN20" i="59"/>
  <c r="CN20" i="58"/>
  <c r="CN20" i="57"/>
  <c r="CN20" i="56"/>
  <c r="CN20" i="55"/>
  <c r="CN20" i="54"/>
  <c r="CN20" i="53"/>
  <c r="CN20" i="51"/>
  <c r="CN20" i="52"/>
  <c r="CN20" i="50"/>
  <c r="CN20" i="49"/>
  <c r="CN20" i="48"/>
  <c r="CN20" i="45"/>
  <c r="CN20" i="47"/>
  <c r="CN20" i="46"/>
  <c r="CN20" i="44"/>
  <c r="CN20" i="41"/>
  <c r="CN20" i="42"/>
  <c r="CN20" i="40"/>
  <c r="CN20" i="43"/>
  <c r="CN20" i="39"/>
  <c r="CN20" i="36"/>
  <c r="CN20" i="38"/>
  <c r="CN20" i="37"/>
  <c r="CN20" i="34"/>
  <c r="CN20" i="32"/>
  <c r="CN20" i="35"/>
  <c r="CN20" i="33"/>
  <c r="CN20" i="30"/>
  <c r="CN20" i="27"/>
  <c r="CN20" i="25"/>
  <c r="CN20" i="28"/>
  <c r="CN20" i="26"/>
  <c r="CN20" i="24"/>
  <c r="CN20" i="23"/>
  <c r="EN20" i="23" s="1"/>
  <c r="CN20" i="31"/>
  <c r="CN20" i="22"/>
  <c r="EN20" i="22" s="1"/>
  <c r="CN20" i="19"/>
  <c r="EN20" i="19" s="1"/>
  <c r="CN20" i="20"/>
  <c r="EN20" i="20" s="1"/>
  <c r="CN20" i="21"/>
  <c r="EN20" i="21" s="1"/>
  <c r="CN20" i="18"/>
  <c r="EN20" i="18" s="1"/>
  <c r="CN20" i="17"/>
  <c r="EN20" i="17" s="1"/>
  <c r="CN20" i="60"/>
  <c r="EN20" i="60" s="1"/>
  <c r="CN22" i="59"/>
  <c r="CN22" i="58"/>
  <c r="CN22" i="57"/>
  <c r="CN22" i="56"/>
  <c r="CN22" i="55"/>
  <c r="CN22" i="53"/>
  <c r="CN22" i="54"/>
  <c r="CN22" i="52"/>
  <c r="CN22" i="51"/>
  <c r="CN22" i="50"/>
  <c r="CN22" i="49"/>
  <c r="CN22" i="48"/>
  <c r="CN22" i="47"/>
  <c r="CN22" i="45"/>
  <c r="CN22" i="46"/>
  <c r="CN22" i="44"/>
  <c r="CN22" i="43"/>
  <c r="CN22" i="41"/>
  <c r="CN22" i="42"/>
  <c r="CN22" i="40"/>
  <c r="CN22" i="37"/>
  <c r="CN22" i="39"/>
  <c r="CN22" i="36"/>
  <c r="CN22" i="38"/>
  <c r="CN22" i="35"/>
  <c r="CN22" i="32"/>
  <c r="CN22" i="34"/>
  <c r="CN22" i="33"/>
  <c r="CN22" i="27"/>
  <c r="CN22" i="25"/>
  <c r="CN22" i="23"/>
  <c r="EN22" i="23" s="1"/>
  <c r="CN22" i="31"/>
  <c r="CN22" i="26"/>
  <c r="CN22" i="24"/>
  <c r="CN22" i="30"/>
  <c r="CN22" i="28"/>
  <c r="CN22" i="19"/>
  <c r="EN22" i="19" s="1"/>
  <c r="CN22" i="18"/>
  <c r="EN22" i="18" s="1"/>
  <c r="CN22" i="22"/>
  <c r="EN22" i="22" s="1"/>
  <c r="CN22" i="17"/>
  <c r="EN22" i="17" s="1"/>
  <c r="CN22" i="21"/>
  <c r="EN22" i="21" s="1"/>
  <c r="CN22" i="20"/>
  <c r="EN22" i="20" s="1"/>
  <c r="CN22" i="60"/>
  <c r="EN22" i="60" s="1"/>
  <c r="AU27" i="17"/>
  <c r="EG22" i="31"/>
  <c r="AH22" i="31"/>
  <c r="EC13" i="36"/>
  <c r="AD13" i="36"/>
  <c r="CN14" i="59"/>
  <c r="CN14" i="58"/>
  <c r="CN14" i="57"/>
  <c r="CN14" i="56"/>
  <c r="CN14" i="55"/>
  <c r="CN14" i="54"/>
  <c r="CN14" i="53"/>
  <c r="CN14" i="52"/>
  <c r="CN14" i="50"/>
  <c r="CN14" i="51"/>
  <c r="CN14" i="49"/>
  <c r="CN14" i="48"/>
  <c r="CN14" i="47"/>
  <c r="CN14" i="46"/>
  <c r="CN14" i="45"/>
  <c r="CN14" i="44"/>
  <c r="CN14" i="42"/>
  <c r="CN14" i="41"/>
  <c r="CN14" i="40"/>
  <c r="CN14" i="43"/>
  <c r="CN14" i="37"/>
  <c r="CN14" i="39"/>
  <c r="CN14" i="38"/>
  <c r="CN14" i="36"/>
  <c r="CN14" i="34"/>
  <c r="CN14" i="35"/>
  <c r="CN14" i="33"/>
  <c r="CN14" i="27"/>
  <c r="CN14" i="25"/>
  <c r="CN14" i="32"/>
  <c r="CN14" i="31"/>
  <c r="CN14" i="24"/>
  <c r="CN14" i="30"/>
  <c r="CN14" i="28"/>
  <c r="CN14" i="26"/>
  <c r="CN14" i="22"/>
  <c r="EN14" i="22" s="1"/>
  <c r="CN14" i="18"/>
  <c r="EN14" i="18" s="1"/>
  <c r="CN14" i="21"/>
  <c r="EN14" i="21" s="1"/>
  <c r="CN14" i="20"/>
  <c r="EN14" i="20" s="1"/>
  <c r="CN14" i="17"/>
  <c r="EN14" i="17" s="1"/>
  <c r="CN14" i="23"/>
  <c r="EN14" i="23" s="1"/>
  <c r="CN14" i="19"/>
  <c r="EN14" i="19" s="1"/>
  <c r="CN14" i="60"/>
  <c r="EN14" i="60" s="1"/>
  <c r="R9" i="48"/>
  <c r="DQ9" i="48"/>
  <c r="AZ10" i="60"/>
  <c r="K26" i="55"/>
  <c r="DJ26" i="55"/>
  <c r="Z19" i="40"/>
  <c r="DY19" i="40"/>
  <c r="BA26" i="60"/>
  <c r="AS24" i="20"/>
  <c r="I23" i="57"/>
  <c r="DH23" i="57"/>
  <c r="AB8" i="38"/>
  <c r="EA8" i="38"/>
  <c r="DO15" i="49"/>
  <c r="P15" i="49"/>
  <c r="EM30" i="60"/>
  <c r="EM30" i="21"/>
  <c r="S23" i="47"/>
  <c r="DR23" i="47"/>
  <c r="AD10" i="35"/>
  <c r="EC10" i="35"/>
  <c r="DS26" i="46"/>
  <c r="T26" i="46"/>
  <c r="T6" i="45"/>
  <c r="DS6" i="45"/>
  <c r="P22" i="49"/>
  <c r="DO22" i="49"/>
  <c r="AP28" i="23"/>
  <c r="AS26" i="20"/>
  <c r="AE13" i="34"/>
  <c r="ED13" i="34"/>
  <c r="AD7" i="35"/>
  <c r="EC7" i="35"/>
  <c r="DK22" i="53"/>
  <c r="L22" i="53"/>
  <c r="J15" i="56"/>
  <c r="DI15" i="56"/>
  <c r="AR7" i="20"/>
  <c r="DK10" i="53"/>
  <c r="L10" i="53"/>
  <c r="AZ25" i="60"/>
  <c r="DY6" i="39"/>
  <c r="Z6" i="39"/>
  <c r="AI19" i="30"/>
  <c r="EH19" i="30"/>
  <c r="AQ15" i="21"/>
  <c r="BA8" i="60"/>
  <c r="BA15" i="60"/>
  <c r="I7" i="55"/>
  <c r="DH7" i="55"/>
  <c r="EG27" i="32"/>
  <c r="AH27" i="32"/>
  <c r="L23" i="54"/>
  <c r="DK23" i="54"/>
  <c r="D13" i="58"/>
  <c r="E13" i="58" s="1"/>
  <c r="H14" i="57"/>
  <c r="DG14" i="57"/>
  <c r="AI28" i="30"/>
  <c r="EH28" i="30"/>
  <c r="DG25" i="57"/>
  <c r="H25" i="57"/>
  <c r="H15" i="57"/>
  <c r="DG15" i="57"/>
  <c r="EM29" i="19"/>
  <c r="B10" i="59"/>
  <c r="C10" i="58"/>
  <c r="D10" i="58" s="1"/>
  <c r="E10" i="58" s="1"/>
  <c r="F10" i="58" s="1"/>
  <c r="DF10" i="58" s="1"/>
  <c r="B18" i="59"/>
  <c r="C18" i="58"/>
  <c r="D10" i="59"/>
  <c r="E10" i="59" s="1"/>
  <c r="I11" i="57"/>
  <c r="DH11" i="57"/>
  <c r="AI23" i="31"/>
  <c r="EH23" i="31"/>
  <c r="DU27" i="44"/>
  <c r="V27" i="44"/>
  <c r="DR10" i="46"/>
  <c r="S10" i="46"/>
  <c r="CN18" i="59"/>
  <c r="CN18" i="58"/>
  <c r="CN18" i="57"/>
  <c r="CN18" i="56"/>
  <c r="CN18" i="55"/>
  <c r="CN18" i="53"/>
  <c r="CN18" i="54"/>
  <c r="CN18" i="52"/>
  <c r="CN18" i="51"/>
  <c r="CN18" i="50"/>
  <c r="CN18" i="49"/>
  <c r="CN18" i="48"/>
  <c r="CN18" i="47"/>
  <c r="CN18" i="46"/>
  <c r="CN18" i="45"/>
  <c r="CN18" i="44"/>
  <c r="CN18" i="42"/>
  <c r="CN18" i="41"/>
  <c r="CN18" i="40"/>
  <c r="CN18" i="43"/>
  <c r="CN18" i="39"/>
  <c r="CN18" i="38"/>
  <c r="CN18" i="36"/>
  <c r="CN18" i="37"/>
  <c r="CN18" i="35"/>
  <c r="CN18" i="34"/>
  <c r="CN18" i="33"/>
  <c r="CN18" i="25"/>
  <c r="CN18" i="24"/>
  <c r="CN18" i="23"/>
  <c r="EN18" i="23" s="1"/>
  <c r="CN18" i="31"/>
  <c r="CN18" i="30"/>
  <c r="CN18" i="26"/>
  <c r="CN18" i="32"/>
  <c r="CN18" i="28"/>
  <c r="CN18" i="27"/>
  <c r="CN18" i="20"/>
  <c r="EN18" i="20" s="1"/>
  <c r="CN18" i="18"/>
  <c r="EN18" i="18" s="1"/>
  <c r="CN18" i="17"/>
  <c r="EN18" i="17" s="1"/>
  <c r="CN18" i="21"/>
  <c r="EN18" i="21" s="1"/>
  <c r="CN18" i="22"/>
  <c r="EN18" i="22" s="1"/>
  <c r="CN18" i="19"/>
  <c r="EN18" i="19" s="1"/>
  <c r="CN18" i="60"/>
  <c r="EN18" i="60" s="1"/>
  <c r="DY14" i="40"/>
  <c r="Z14" i="40"/>
  <c r="AS15" i="18"/>
  <c r="EA20" i="37"/>
  <c r="AB20" i="37"/>
  <c r="DO14" i="49"/>
  <c r="P14" i="49"/>
  <c r="AI18" i="28"/>
  <c r="EH18" i="28"/>
  <c r="K10" i="54"/>
  <c r="DJ10" i="54"/>
  <c r="AH28" i="31"/>
  <c r="EG28" i="31"/>
  <c r="AQ20" i="21"/>
  <c r="DM17" i="51"/>
  <c r="N17" i="51"/>
  <c r="DK12" i="54"/>
  <c r="L12" i="54"/>
  <c r="AI11" i="31"/>
  <c r="EH11" i="31"/>
  <c r="DJ12" i="55"/>
  <c r="K12" i="55"/>
  <c r="AN14" i="25"/>
  <c r="EM14" i="25"/>
  <c r="AR5" i="18"/>
  <c r="DL9" i="51"/>
  <c r="M9" i="51"/>
  <c r="DW27" i="42"/>
  <c r="X27" i="42"/>
  <c r="EE4" i="32"/>
  <c r="AF4" i="32"/>
  <c r="BA17" i="60"/>
  <c r="EA14" i="37"/>
  <c r="AB14" i="37"/>
  <c r="AK27" i="28"/>
  <c r="EJ27" i="28"/>
  <c r="AD17" i="36"/>
  <c r="EC17" i="36"/>
  <c r="DL25" i="52"/>
  <c r="M25" i="52"/>
  <c r="CN12" i="59"/>
  <c r="CN12" i="58"/>
  <c r="CN12" i="57"/>
  <c r="CN12" i="56"/>
  <c r="CN12" i="54"/>
  <c r="CN12" i="55"/>
  <c r="CN12" i="52"/>
  <c r="CN12" i="53"/>
  <c r="CN12" i="50"/>
  <c r="CN12" i="51"/>
  <c r="CN12" i="49"/>
  <c r="CN12" i="48"/>
  <c r="CN12" i="45"/>
  <c r="CN12" i="44"/>
  <c r="CN12" i="47"/>
  <c r="CN12" i="46"/>
  <c r="CN12" i="41"/>
  <c r="CN12" i="40"/>
  <c r="CN12" i="43"/>
  <c r="CN12" i="42"/>
  <c r="CN12" i="39"/>
  <c r="CN12" i="38"/>
  <c r="CN12" i="37"/>
  <c r="CN12" i="36"/>
  <c r="CN12" i="34"/>
  <c r="CN12" i="32"/>
  <c r="CN12" i="35"/>
  <c r="CN12" i="33"/>
  <c r="CN12" i="28"/>
  <c r="CN12" i="31"/>
  <c r="CN12" i="30"/>
  <c r="CN12" i="26"/>
  <c r="CN12" i="25"/>
  <c r="CN12" i="24"/>
  <c r="EN12" i="24" s="1"/>
  <c r="CN12" i="27"/>
  <c r="CN12" i="21"/>
  <c r="EN12" i="21" s="1"/>
  <c r="CN12" i="20"/>
  <c r="EN12" i="20" s="1"/>
  <c r="CN12" i="23"/>
  <c r="EN12" i="23" s="1"/>
  <c r="CN12" i="18"/>
  <c r="EN12" i="18" s="1"/>
  <c r="CN12" i="17"/>
  <c r="EN12" i="17" s="1"/>
  <c r="CN12" i="22"/>
  <c r="EN12" i="22" s="1"/>
  <c r="CN12" i="19"/>
  <c r="EN12" i="19" s="1"/>
  <c r="CN12" i="60"/>
  <c r="EN12" i="60" s="1"/>
  <c r="AQ18" i="20"/>
  <c r="AA13" i="38"/>
  <c r="DZ13" i="38"/>
  <c r="M11" i="53"/>
  <c r="DL11" i="53"/>
  <c r="AQ11" i="22"/>
  <c r="AL25" i="26"/>
  <c r="EK25" i="26"/>
  <c r="N28" i="52"/>
  <c r="DM28" i="52"/>
  <c r="EG18" i="30"/>
  <c r="AH18" i="30"/>
  <c r="AL6" i="26"/>
  <c r="EK6" i="26"/>
  <c r="AA23" i="39"/>
  <c r="DZ23" i="39"/>
  <c r="AS23" i="18"/>
  <c r="O19" i="50"/>
  <c r="DN19" i="50"/>
  <c r="AR21" i="20"/>
  <c r="AO9" i="24"/>
  <c r="DT27" i="45"/>
  <c r="U27" i="45"/>
  <c r="EL10" i="25"/>
  <c r="AM10" i="25"/>
  <c r="AQ19" i="21"/>
  <c r="G19" i="59"/>
  <c r="DF19" i="59"/>
  <c r="DF8" i="59"/>
  <c r="G8" i="59"/>
  <c r="B29" i="57"/>
  <c r="AT26" i="19"/>
  <c r="AN29" i="21"/>
  <c r="AO4" i="21"/>
  <c r="K21" i="55"/>
  <c r="DJ21" i="55"/>
  <c r="CN10" i="59"/>
  <c r="CN10" i="58"/>
  <c r="CN10" i="57"/>
  <c r="CN10" i="56"/>
  <c r="CN10" i="55"/>
  <c r="CN10" i="54"/>
  <c r="CN10" i="52"/>
  <c r="CN10" i="53"/>
  <c r="CN10" i="51"/>
  <c r="CN10" i="50"/>
  <c r="CN10" i="48"/>
  <c r="CN10" i="49"/>
  <c r="CN10" i="46"/>
  <c r="CN10" i="45"/>
  <c r="CN10" i="44"/>
  <c r="CN10" i="47"/>
  <c r="CN10" i="41"/>
  <c r="CN10" i="40"/>
  <c r="CN10" i="43"/>
  <c r="CN10" i="42"/>
  <c r="CN10" i="39"/>
  <c r="CN10" i="38"/>
  <c r="CN10" i="37"/>
  <c r="CN10" i="36"/>
  <c r="CN10" i="35"/>
  <c r="CN10" i="33"/>
  <c r="CN10" i="34"/>
  <c r="CN10" i="32"/>
  <c r="CN10" i="30"/>
  <c r="CN10" i="28"/>
  <c r="CN10" i="31"/>
  <c r="CN10" i="26"/>
  <c r="CN10" i="25"/>
  <c r="CN10" i="24"/>
  <c r="CN10" i="27"/>
  <c r="CN10" i="20"/>
  <c r="EN10" i="20" s="1"/>
  <c r="CN10" i="18"/>
  <c r="EN10" i="18" s="1"/>
  <c r="CN10" i="23"/>
  <c r="CN10" i="22"/>
  <c r="EN10" i="22" s="1"/>
  <c r="CN10" i="21"/>
  <c r="EN10" i="21" s="1"/>
  <c r="CN10" i="17"/>
  <c r="EN10" i="17" s="1"/>
  <c r="CN10" i="19"/>
  <c r="EN10" i="19" s="1"/>
  <c r="CN10" i="60"/>
  <c r="EN10" i="60" s="1"/>
  <c r="AA4" i="36"/>
  <c r="Z29" i="36"/>
  <c r="DZ4" i="36"/>
  <c r="DZ29" i="36" s="1"/>
  <c r="AK23" i="61"/>
  <c r="AS18" i="18"/>
  <c r="AG12" i="33"/>
  <c r="EF12" i="33"/>
  <c r="N8" i="52"/>
  <c r="DM8" i="52"/>
  <c r="AS16" i="17"/>
  <c r="ED8" i="35"/>
  <c r="AE8" i="35"/>
  <c r="DJ14" i="55"/>
  <c r="K14" i="55"/>
  <c r="AQ25" i="21"/>
  <c r="AR15" i="20"/>
  <c r="DZ11" i="39"/>
  <c r="AA11" i="39"/>
  <c r="Z28" i="40"/>
  <c r="DY28" i="40"/>
  <c r="EA21" i="37"/>
  <c r="AB21" i="37"/>
  <c r="EK11" i="26"/>
  <c r="AL11" i="26"/>
  <c r="AM25" i="25"/>
  <c r="EL25" i="25"/>
  <c r="AT21" i="17"/>
  <c r="U28" i="45"/>
  <c r="DT28" i="45"/>
  <c r="EC24" i="36"/>
  <c r="AD24" i="36"/>
  <c r="AC16" i="35"/>
  <c r="EB16" i="35"/>
  <c r="AM5" i="25"/>
  <c r="EL5" i="25"/>
  <c r="K29" i="51"/>
  <c r="L4" i="51"/>
  <c r="DK4" i="51"/>
  <c r="AP9" i="22"/>
  <c r="AA7" i="38"/>
  <c r="DZ7" i="38"/>
  <c r="AP25" i="22"/>
  <c r="DQ25" i="47"/>
  <c r="R25" i="47"/>
  <c r="CN26" i="59"/>
  <c r="CN26" i="58"/>
  <c r="CN26" i="57"/>
  <c r="CN26" i="56"/>
  <c r="CN26" i="55"/>
  <c r="CN26" i="53"/>
  <c r="CN26" i="54"/>
  <c r="CN26" i="51"/>
  <c r="CN26" i="52"/>
  <c r="CN26" i="49"/>
  <c r="CN26" i="50"/>
  <c r="CN26" i="48"/>
  <c r="CN26" i="47"/>
  <c r="CN26" i="45"/>
  <c r="CN26" i="44"/>
  <c r="CN26" i="46"/>
  <c r="CN26" i="43"/>
  <c r="CN26" i="41"/>
  <c r="CN26" i="42"/>
  <c r="CN26" i="40"/>
  <c r="CN26" i="39"/>
  <c r="CN26" i="38"/>
  <c r="CN26" i="37"/>
  <c r="CN26" i="36"/>
  <c r="CN26" i="35"/>
  <c r="CN26" i="33"/>
  <c r="CN26" i="34"/>
  <c r="CN26" i="32"/>
  <c r="CN26" i="28"/>
  <c r="CN26" i="26"/>
  <c r="CN26" i="31"/>
  <c r="CN26" i="27"/>
  <c r="CN26" i="30"/>
  <c r="CN26" i="25"/>
  <c r="CN26" i="24"/>
  <c r="CN26" i="23"/>
  <c r="CN26" i="19"/>
  <c r="EN26" i="19" s="1"/>
  <c r="CN26" i="17"/>
  <c r="EN26" i="17" s="1"/>
  <c r="CN26" i="21"/>
  <c r="EN26" i="21" s="1"/>
  <c r="CN26" i="20"/>
  <c r="EN26" i="20" s="1"/>
  <c r="CN26" i="22"/>
  <c r="EN26" i="22" s="1"/>
  <c r="CN26" i="18"/>
  <c r="EN26" i="18" s="1"/>
  <c r="CN26" i="60"/>
  <c r="EN26" i="60" s="1"/>
  <c r="R29" i="44"/>
  <c r="S4" i="44"/>
  <c r="DR4" i="44"/>
  <c r="AT18" i="17"/>
  <c r="J20" i="56"/>
  <c r="DI20" i="56"/>
  <c r="AQ14" i="22"/>
  <c r="S17" i="47"/>
  <c r="DR17" i="47"/>
  <c r="W10" i="42"/>
  <c r="DV10" i="42"/>
  <c r="DM22" i="51"/>
  <c r="N22" i="51"/>
  <c r="DZ8" i="39"/>
  <c r="AA8" i="39"/>
  <c r="EM28" i="25"/>
  <c r="AN28" i="25"/>
  <c r="AQ6" i="21"/>
  <c r="EG6" i="31"/>
  <c r="AH6" i="31"/>
  <c r="AT26" i="17"/>
  <c r="EA11" i="38"/>
  <c r="AB11" i="38"/>
  <c r="L6" i="53"/>
  <c r="DK6" i="53"/>
  <c r="AG7" i="32"/>
  <c r="EF7" i="32"/>
  <c r="BA9" i="60"/>
  <c r="AN24" i="25"/>
  <c r="EM24" i="25"/>
  <c r="M9" i="53"/>
  <c r="DL9" i="53"/>
  <c r="V13" i="44"/>
  <c r="DU13" i="44"/>
  <c r="EJ18" i="27"/>
  <c r="AK18" i="27"/>
  <c r="AK27" i="61"/>
  <c r="G20" i="59"/>
  <c r="DF20" i="59"/>
  <c r="DJ19" i="55"/>
  <c r="K19" i="55"/>
  <c r="DO19" i="49"/>
  <c r="P19" i="49"/>
  <c r="W20" i="43"/>
  <c r="DV20" i="43"/>
  <c r="DQ18" i="47"/>
  <c r="R18" i="47"/>
  <c r="EA22" i="37"/>
  <c r="AB22" i="37"/>
  <c r="AT15" i="17"/>
  <c r="EI14" i="28"/>
  <c r="AJ14" i="28"/>
  <c r="AD20" i="36"/>
  <c r="EC20" i="36"/>
  <c r="AK5" i="61"/>
  <c r="AP22" i="22"/>
  <c r="EE27" i="34"/>
  <c r="AF27" i="34"/>
  <c r="EI23" i="30"/>
  <c r="AJ23" i="30"/>
  <c r="DP25" i="48"/>
  <c r="Q25" i="48"/>
  <c r="EC8" i="36"/>
  <c r="AD8" i="36"/>
  <c r="AD25" i="35"/>
  <c r="EC25" i="35"/>
  <c r="DZ13" i="39"/>
  <c r="AA13" i="39"/>
  <c r="AJ24" i="30"/>
  <c r="EI24" i="30"/>
  <c r="N25" i="51"/>
  <c r="DM25" i="51"/>
  <c r="AH5" i="31"/>
  <c r="EG5" i="31"/>
  <c r="W28" i="42"/>
  <c r="DV28" i="42"/>
  <c r="P26" i="49"/>
  <c r="DO26" i="49"/>
  <c r="AN11" i="25"/>
  <c r="EM11" i="25"/>
  <c r="AR17" i="21"/>
  <c r="J29" i="52"/>
  <c r="DJ4" i="52"/>
  <c r="DJ29" i="52" s="1"/>
  <c r="K4" i="52"/>
  <c r="DJ4" i="53"/>
  <c r="K4" i="53"/>
  <c r="DI10" i="55"/>
  <c r="J10" i="55"/>
  <c r="EM26" i="24"/>
  <c r="AN26" i="24"/>
  <c r="AP10" i="22"/>
  <c r="AK25" i="61"/>
  <c r="DX12" i="41"/>
  <c r="Y12" i="41"/>
  <c r="AN17" i="25"/>
  <c r="EM17" i="25"/>
  <c r="AH10" i="31"/>
  <c r="EG10" i="31"/>
  <c r="W6" i="42"/>
  <c r="DV6" i="42"/>
  <c r="Y27" i="41"/>
  <c r="DX27" i="41"/>
  <c r="DI21" i="56"/>
  <c r="J21" i="56"/>
  <c r="W7" i="42"/>
  <c r="DV7" i="42"/>
  <c r="EE28" i="34"/>
  <c r="AF28" i="34"/>
  <c r="EI17" i="30"/>
  <c r="AJ17" i="30"/>
  <c r="Y22" i="40"/>
  <c r="DX22" i="40"/>
  <c r="AK13" i="61"/>
  <c r="P16" i="49"/>
  <c r="DO16" i="49"/>
  <c r="DI7" i="54"/>
  <c r="J7" i="54"/>
  <c r="DZ25" i="38"/>
  <c r="AA25" i="38"/>
  <c r="ED17" i="35"/>
  <c r="AE17" i="35"/>
  <c r="AI14" i="31"/>
  <c r="EH14" i="31"/>
  <c r="AS26" i="18"/>
  <c r="AT23" i="19"/>
  <c r="AK4" i="61"/>
  <c r="AO22" i="23"/>
  <c r="EA23" i="38"/>
  <c r="AB23" i="38"/>
  <c r="DR21" i="47"/>
  <c r="S21" i="47"/>
  <c r="DI19" i="56"/>
  <c r="J19" i="56"/>
  <c r="AO11" i="24"/>
  <c r="AT28" i="17"/>
  <c r="DF20" i="58"/>
  <c r="G20" i="58"/>
  <c r="AN7" i="24"/>
  <c r="EM7" i="24"/>
  <c r="J13" i="56"/>
  <c r="DI13" i="56"/>
  <c r="DJ5" i="53"/>
  <c r="K5" i="53"/>
  <c r="CN6" i="59"/>
  <c r="CN6" i="58"/>
  <c r="CN6" i="57"/>
  <c r="CN6" i="56"/>
  <c r="CN6" i="55"/>
  <c r="CN6" i="54"/>
  <c r="CN6" i="53"/>
  <c r="CN6" i="52"/>
  <c r="CN6" i="50"/>
  <c r="CN6" i="51"/>
  <c r="CN6" i="48"/>
  <c r="CN6" i="49"/>
  <c r="CN6" i="47"/>
  <c r="CN6" i="45"/>
  <c r="CN6" i="44"/>
  <c r="CN6" i="46"/>
  <c r="CN6" i="43"/>
  <c r="CN6" i="41"/>
  <c r="CN6" i="42"/>
  <c r="CN6" i="40"/>
  <c r="CN6" i="39"/>
  <c r="CN6" i="37"/>
  <c r="CN6" i="36"/>
  <c r="CN6" i="38"/>
  <c r="CN6" i="34"/>
  <c r="CN6" i="35"/>
  <c r="CN6" i="33"/>
  <c r="CN6" i="30"/>
  <c r="CN6" i="26"/>
  <c r="CN6" i="31"/>
  <c r="CN6" i="28"/>
  <c r="CN6" i="32"/>
  <c r="CN6" i="27"/>
  <c r="CN6" i="25"/>
  <c r="CN6" i="24"/>
  <c r="CN6" i="23"/>
  <c r="EN6" i="23" s="1"/>
  <c r="CN6" i="22"/>
  <c r="EN6" i="22" s="1"/>
  <c r="CN6" i="18"/>
  <c r="EN6" i="18" s="1"/>
  <c r="CN6" i="21"/>
  <c r="EN6" i="21" s="1"/>
  <c r="CN6" i="20"/>
  <c r="EN6" i="20" s="1"/>
  <c r="CN6" i="17"/>
  <c r="EN6" i="17" s="1"/>
  <c r="CN6" i="19"/>
  <c r="EN6" i="19" s="1"/>
  <c r="CN6" i="60"/>
  <c r="EN6" i="60" s="1"/>
  <c r="R15" i="48"/>
  <c r="DQ15" i="48"/>
  <c r="AD22" i="35"/>
  <c r="EC22" i="35"/>
  <c r="AK8" i="28"/>
  <c r="EJ8" i="28"/>
  <c r="AR27" i="21"/>
  <c r="AK20" i="61"/>
  <c r="AG25" i="32"/>
  <c r="EF25" i="32"/>
  <c r="AK22" i="61"/>
  <c r="AC11" i="37"/>
  <c r="EB11" i="37"/>
  <c r="AQ21" i="22"/>
  <c r="AK14" i="61"/>
  <c r="AD26" i="36"/>
  <c r="EC26" i="36"/>
  <c r="R7" i="46"/>
  <c r="DQ7" i="46"/>
  <c r="EL15" i="25"/>
  <c r="AM15" i="25"/>
  <c r="EG13" i="32"/>
  <c r="AH13" i="32"/>
  <c r="AP5" i="22"/>
  <c r="ED5" i="34"/>
  <c r="AE5" i="34"/>
  <c r="AI12" i="31"/>
  <c r="EH12" i="31"/>
  <c r="H26" i="58"/>
  <c r="DG26" i="58"/>
  <c r="R10" i="47"/>
  <c r="DQ10" i="47"/>
  <c r="N10" i="51"/>
  <c r="DM10" i="51"/>
  <c r="AH9" i="32"/>
  <c r="EG9" i="32"/>
  <c r="AS9" i="20"/>
  <c r="DP26" i="48"/>
  <c r="Q26" i="48"/>
  <c r="DK15" i="54"/>
  <c r="L15" i="54"/>
  <c r="ED28" i="35"/>
  <c r="AE28" i="35"/>
  <c r="V4" i="42"/>
  <c r="DU4" i="42"/>
  <c r="DU29" i="42" s="1"/>
  <c r="DL7" i="52"/>
  <c r="M7" i="52"/>
  <c r="AO28" i="24"/>
  <c r="AL28" i="27"/>
  <c r="EK28" i="27"/>
  <c r="L28" i="54"/>
  <c r="DK28" i="54"/>
  <c r="U22" i="44"/>
  <c r="DT22" i="44"/>
  <c r="EM30" i="18"/>
  <c r="DM18" i="51"/>
  <c r="N18" i="51"/>
  <c r="AD6" i="35"/>
  <c r="EC6" i="35"/>
  <c r="AQ27" i="22"/>
  <c r="AR6" i="18"/>
  <c r="R21" i="48"/>
  <c r="DQ21" i="48"/>
  <c r="AC27" i="37"/>
  <c r="EB27" i="37"/>
  <c r="J17" i="55"/>
  <c r="DI17" i="55"/>
  <c r="EF22" i="32"/>
  <c r="AG22" i="32"/>
  <c r="AR26" i="21"/>
  <c r="AT27" i="19"/>
  <c r="W29" i="39"/>
  <c r="DW4" i="39"/>
  <c r="DW29" i="39" s="1"/>
  <c r="X4" i="39"/>
  <c r="DO5" i="49"/>
  <c r="P5" i="49"/>
  <c r="J16" i="55"/>
  <c r="DI16" i="55"/>
  <c r="U16" i="43"/>
  <c r="DT16" i="43"/>
  <c r="Y17" i="41"/>
  <c r="DX17" i="41"/>
  <c r="AI21" i="31"/>
  <c r="EH21" i="31"/>
  <c r="V10" i="43"/>
  <c r="DU10" i="43"/>
  <c r="AQ12" i="22"/>
  <c r="AD5" i="35"/>
  <c r="EC5" i="35"/>
  <c r="AD19" i="36"/>
  <c r="EC19" i="36"/>
  <c r="DH18" i="56"/>
  <c r="I18" i="56"/>
  <c r="AQ13" i="21"/>
  <c r="DM7" i="49"/>
  <c r="N7" i="49"/>
  <c r="J12" i="56"/>
  <c r="DI12" i="56"/>
  <c r="AT12" i="18"/>
  <c r="AR16" i="18"/>
  <c r="BD4" i="60"/>
  <c r="DT24" i="45"/>
  <c r="U24" i="45"/>
  <c r="AM20" i="25"/>
  <c r="EL20" i="25"/>
  <c r="AA15" i="38"/>
  <c r="DZ15" i="38"/>
  <c r="DX10" i="40"/>
  <c r="Y10" i="40"/>
  <c r="AP21" i="23"/>
  <c r="O19" i="51"/>
  <c r="DN19" i="51"/>
  <c r="J22" i="55"/>
  <c r="DI22" i="55"/>
  <c r="G13" i="59"/>
  <c r="DF13" i="59"/>
  <c r="CN17" i="59"/>
  <c r="CN17" i="58"/>
  <c r="CN17" i="57"/>
  <c r="CN17" i="56"/>
  <c r="CN17" i="55"/>
  <c r="CN17" i="54"/>
  <c r="CN17" i="53"/>
  <c r="CN17" i="52"/>
  <c r="CN17" i="50"/>
  <c r="CN17" i="51"/>
  <c r="CN17" i="49"/>
  <c r="CN17" i="48"/>
  <c r="CN17" i="44"/>
  <c r="CN17" i="47"/>
  <c r="CN17" i="45"/>
  <c r="CN17" i="46"/>
  <c r="CN17" i="43"/>
  <c r="CN17" i="42"/>
  <c r="CN17" i="41"/>
  <c r="CN17" i="40"/>
  <c r="CN17" i="37"/>
  <c r="CN17" i="36"/>
  <c r="CN17" i="39"/>
  <c r="CN17" i="38"/>
  <c r="CN17" i="33"/>
  <c r="CN17" i="32"/>
  <c r="CN17" i="35"/>
  <c r="CN17" i="34"/>
  <c r="CN17" i="24"/>
  <c r="EN17" i="24" s="1"/>
  <c r="CN17" i="25"/>
  <c r="CN17" i="31"/>
  <c r="CN17" i="30"/>
  <c r="CN17" i="28"/>
  <c r="CN17" i="26"/>
  <c r="CN17" i="27"/>
  <c r="CN17" i="22"/>
  <c r="EN17" i="22" s="1"/>
  <c r="CN17" i="20"/>
  <c r="EN17" i="20" s="1"/>
  <c r="CN17" i="19"/>
  <c r="EN17" i="19" s="1"/>
  <c r="CN17" i="18"/>
  <c r="EN17" i="18" s="1"/>
  <c r="CN17" i="23"/>
  <c r="EN17" i="23" s="1"/>
  <c r="CN17" i="21"/>
  <c r="EN17" i="21" s="1"/>
  <c r="CN17" i="17"/>
  <c r="EN17" i="17" s="1"/>
  <c r="CN17" i="60"/>
  <c r="EN17" i="60" s="1"/>
  <c r="AG4" i="30"/>
  <c r="EF4" i="30"/>
  <c r="EF29" i="30" s="1"/>
  <c r="AF29" i="30"/>
  <c r="I5" i="56"/>
  <c r="DH5" i="56"/>
  <c r="EM29" i="60"/>
  <c r="EM29" i="20"/>
  <c r="DG6" i="57"/>
  <c r="H6" i="57"/>
  <c r="L20" i="54"/>
  <c r="DK20" i="54"/>
  <c r="DP16" i="48"/>
  <c r="Q16" i="48"/>
  <c r="W20" i="42"/>
  <c r="DV20" i="42"/>
  <c r="M12" i="53"/>
  <c r="DL12" i="53"/>
  <c r="AK22" i="27"/>
  <c r="EJ22" i="27"/>
  <c r="AS11" i="20"/>
  <c r="AK18" i="61"/>
  <c r="AO29" i="20"/>
  <c r="AP4" i="20"/>
  <c r="P21" i="49"/>
  <c r="DO21" i="49"/>
  <c r="EL27" i="26"/>
  <c r="AM27" i="26"/>
  <c r="AM22" i="25"/>
  <c r="EL22" i="25"/>
  <c r="DH26" i="57"/>
  <c r="I26" i="57"/>
  <c r="AT13" i="17"/>
  <c r="L25" i="53"/>
  <c r="DK25" i="53"/>
  <c r="AS7" i="19"/>
  <c r="N23" i="52"/>
  <c r="DM23" i="52"/>
  <c r="DM13" i="52"/>
  <c r="N13" i="52"/>
  <c r="AS21" i="19"/>
  <c r="AP8" i="23"/>
  <c r="T11" i="46"/>
  <c r="DS11" i="46"/>
  <c r="DM11" i="52"/>
  <c r="N11" i="52"/>
  <c r="DL24" i="53"/>
  <c r="M24" i="53"/>
  <c r="AT27" i="18"/>
  <c r="N19" i="52"/>
  <c r="DM19" i="52"/>
  <c r="DT7" i="44"/>
  <c r="U7" i="44"/>
  <c r="AT28" i="19"/>
  <c r="AQ23" i="22"/>
  <c r="DV23" i="43"/>
  <c r="W23" i="43"/>
  <c r="EI22" i="28"/>
  <c r="AJ22" i="28"/>
  <c r="DU12" i="44"/>
  <c r="V12" i="44"/>
  <c r="AK12" i="61"/>
  <c r="DK14" i="53"/>
  <c r="L14" i="53"/>
  <c r="DN13" i="51"/>
  <c r="O13" i="51"/>
  <c r="P11" i="50"/>
  <c r="DO11" i="50"/>
  <c r="AP9" i="23"/>
  <c r="DZ27" i="39"/>
  <c r="AA27" i="39"/>
  <c r="V20" i="44"/>
  <c r="DU20" i="44"/>
  <c r="O13" i="50"/>
  <c r="DN13" i="50"/>
  <c r="AA21" i="38"/>
  <c r="DZ21" i="38"/>
  <c r="AP23" i="23"/>
  <c r="P27" i="50"/>
  <c r="DO27" i="50"/>
  <c r="AN16" i="24"/>
  <c r="EM16" i="24"/>
  <c r="AU24" i="17"/>
  <c r="AO23" i="24"/>
  <c r="EN23" i="24"/>
  <c r="EM8" i="25"/>
  <c r="AN8" i="25"/>
  <c r="AQ26" i="22"/>
  <c r="AP15" i="23"/>
  <c r="AJ5" i="28"/>
  <c r="EI5" i="28"/>
  <c r="AP17" i="23"/>
  <c r="H11" i="58"/>
  <c r="DG11" i="58"/>
  <c r="DG13" i="57"/>
  <c r="H13" i="57"/>
  <c r="AH19" i="32"/>
  <c r="EG19" i="32"/>
  <c r="AE21" i="34"/>
  <c r="ED21" i="34"/>
  <c r="EM29" i="21"/>
  <c r="DF9" i="59"/>
  <c r="G9" i="59"/>
  <c r="DF24" i="59"/>
  <c r="G24" i="59"/>
  <c r="D27" i="59"/>
  <c r="E27" i="59" s="1"/>
  <c r="F27" i="59" s="1"/>
  <c r="AA19" i="38"/>
  <c r="DZ19" i="38"/>
  <c r="AT11" i="17"/>
  <c r="AR18" i="19"/>
  <c r="AN6" i="24"/>
  <c r="EM6" i="24"/>
  <c r="DM7" i="50"/>
  <c r="N7" i="50"/>
  <c r="AN27" i="25"/>
  <c r="EM27" i="25"/>
  <c r="BA12" i="60"/>
  <c r="O21" i="51"/>
  <c r="DN21" i="51"/>
  <c r="DM15" i="52"/>
  <c r="N15" i="52"/>
  <c r="AO26" i="23"/>
  <c r="EN26" i="23"/>
  <c r="Z12" i="40"/>
  <c r="DY12" i="40"/>
  <c r="AL23" i="27"/>
  <c r="EK23" i="27"/>
  <c r="EI9" i="28"/>
  <c r="AJ9" i="28"/>
  <c r="EA7" i="37"/>
  <c r="AB7" i="37"/>
  <c r="EK15" i="27"/>
  <c r="AL15" i="27"/>
  <c r="DG17" i="58"/>
  <c r="H17" i="58"/>
  <c r="DX5" i="41"/>
  <c r="Y5" i="41"/>
  <c r="AS27" i="20"/>
  <c r="AS6" i="17"/>
  <c r="AJ26" i="30"/>
  <c r="EI26" i="30"/>
  <c r="S20" i="47"/>
  <c r="DR20" i="47"/>
  <c r="EM5" i="24"/>
  <c r="AN5" i="24"/>
  <c r="AS20" i="19"/>
  <c r="AQ16" i="21"/>
  <c r="AK26" i="61"/>
  <c r="Y8" i="41"/>
  <c r="DX8" i="41"/>
  <c r="R20" i="48"/>
  <c r="DQ20" i="48"/>
  <c r="CN7" i="59"/>
  <c r="CN7" i="58"/>
  <c r="CN7" i="57"/>
  <c r="CN7" i="56"/>
  <c r="CN7" i="55"/>
  <c r="CN7" i="54"/>
  <c r="CN7" i="53"/>
  <c r="CN7" i="52"/>
  <c r="CN7" i="51"/>
  <c r="CN7" i="50"/>
  <c r="CN7" i="49"/>
  <c r="CN7" i="48"/>
  <c r="CN7" i="47"/>
  <c r="CN7" i="45"/>
  <c r="CN7" i="44"/>
  <c r="CN7" i="46"/>
  <c r="CN7" i="42"/>
  <c r="CN7" i="40"/>
  <c r="CN7" i="43"/>
  <c r="CN7" i="41"/>
  <c r="CN7" i="38"/>
  <c r="CN7" i="37"/>
  <c r="CN7" i="39"/>
  <c r="CN7" i="36"/>
  <c r="CN7" i="35"/>
  <c r="CN7" i="33"/>
  <c r="CN7" i="34"/>
  <c r="CN7" i="28"/>
  <c r="CN7" i="32"/>
  <c r="CN7" i="24"/>
  <c r="CN7" i="27"/>
  <c r="CN7" i="26"/>
  <c r="CN7" i="25"/>
  <c r="CN7" i="31"/>
  <c r="CN7" i="30"/>
  <c r="CN7" i="21"/>
  <c r="EN7" i="21" s="1"/>
  <c r="CN7" i="20"/>
  <c r="EN7" i="20" s="1"/>
  <c r="CN7" i="19"/>
  <c r="EN7" i="19" s="1"/>
  <c r="CN7" i="23"/>
  <c r="EN7" i="23" s="1"/>
  <c r="CN7" i="22"/>
  <c r="EN7" i="22" s="1"/>
  <c r="CN7" i="17"/>
  <c r="EN7" i="17" s="1"/>
  <c r="CN7" i="18"/>
  <c r="EN7" i="18" s="1"/>
  <c r="CN7" i="60"/>
  <c r="EN7" i="60" s="1"/>
  <c r="N7" i="51"/>
  <c r="DM7" i="51"/>
  <c r="AS25" i="19"/>
  <c r="AJ12" i="30"/>
  <c r="EI12" i="30"/>
  <c r="AQ17" i="22"/>
  <c r="Q28" i="49"/>
  <c r="DP28" i="49"/>
  <c r="M6" i="52"/>
  <c r="DL6" i="52"/>
  <c r="AQ15" i="22"/>
  <c r="AT10" i="17"/>
  <c r="M17" i="53"/>
  <c r="DL17" i="53"/>
  <c r="EM4" i="22"/>
  <c r="EM29" i="22" s="1"/>
  <c r="AM29" i="22"/>
  <c r="AN4" i="22"/>
  <c r="AG10" i="32"/>
  <c r="EF10" i="32"/>
  <c r="DJ5" i="54"/>
  <c r="K5" i="54"/>
  <c r="EI6" i="28"/>
  <c r="AJ6" i="28"/>
  <c r="AQ28" i="22"/>
  <c r="H29" i="54"/>
  <c r="I4" i="54"/>
  <c r="DH4" i="54"/>
  <c r="DH29" i="54" s="1"/>
  <c r="DZ22" i="38"/>
  <c r="AA22" i="38"/>
  <c r="AC23" i="37"/>
  <c r="EB23" i="37"/>
  <c r="EE8" i="34"/>
  <c r="AF8" i="34"/>
  <c r="EH21" i="30"/>
  <c r="AI21" i="30"/>
  <c r="DS11" i="45"/>
  <c r="T11" i="45"/>
  <c r="H12" i="58"/>
  <c r="DG12" i="58"/>
  <c r="CO19" i="59"/>
  <c r="CO19" i="58"/>
  <c r="CO19" i="57"/>
  <c r="CO19" i="56"/>
  <c r="CO19" i="55"/>
  <c r="CO19" i="54"/>
  <c r="CO19" i="53"/>
  <c r="CO19" i="51"/>
  <c r="CO19" i="52"/>
  <c r="CO19" i="50"/>
  <c r="CO19" i="49"/>
  <c r="CO19" i="48"/>
  <c r="CO19" i="45"/>
  <c r="CO19" i="44"/>
  <c r="CO19" i="47"/>
  <c r="CO19" i="46"/>
  <c r="CO19" i="43"/>
  <c r="CO19" i="41"/>
  <c r="CO19" i="42"/>
  <c r="CO19" i="40"/>
  <c r="CO19" i="37"/>
  <c r="CO19" i="39"/>
  <c r="CO19" i="38"/>
  <c r="CO19" i="36"/>
  <c r="CO19" i="32"/>
  <c r="CO19" i="35"/>
  <c r="CO19" i="34"/>
  <c r="CO19" i="33"/>
  <c r="CO19" i="30"/>
  <c r="CO19" i="28"/>
  <c r="CO19" i="27"/>
  <c r="CO19" i="25"/>
  <c r="CO19" i="26"/>
  <c r="CO19" i="24"/>
  <c r="CO19" i="23"/>
  <c r="EO19" i="23" s="1"/>
  <c r="CO19" i="31"/>
  <c r="CO19" i="22"/>
  <c r="EO19" i="22" s="1"/>
  <c r="CO19" i="20"/>
  <c r="EO19" i="20" s="1"/>
  <c r="CO19" i="19"/>
  <c r="EO19" i="19" s="1"/>
  <c r="CO19" i="21"/>
  <c r="EO19" i="21" s="1"/>
  <c r="CO19" i="18"/>
  <c r="EO19" i="18" s="1"/>
  <c r="CO19" i="17"/>
  <c r="EO19" i="17" s="1"/>
  <c r="CO19" i="60"/>
  <c r="EO19" i="60" s="1"/>
  <c r="O4" i="48"/>
  <c r="DN4" i="48"/>
  <c r="DN29" i="48" s="1"/>
  <c r="N29" i="48"/>
  <c r="AT8" i="19"/>
  <c r="CN21" i="59"/>
  <c r="CN21" i="58"/>
  <c r="CN21" i="57"/>
  <c r="CN21" i="56"/>
  <c r="CN21" i="55"/>
  <c r="CN21" i="54"/>
  <c r="CN21" i="53"/>
  <c r="CN21" i="52"/>
  <c r="CN21" i="51"/>
  <c r="CN21" i="50"/>
  <c r="CN21" i="49"/>
  <c r="CN21" i="48"/>
  <c r="CN21" i="47"/>
  <c r="CN21" i="46"/>
  <c r="CN21" i="44"/>
  <c r="CN21" i="45"/>
  <c r="CN21" i="42"/>
  <c r="CN21" i="40"/>
  <c r="CN21" i="43"/>
  <c r="CN21" i="41"/>
  <c r="CN21" i="36"/>
  <c r="CN21" i="38"/>
  <c r="CN21" i="37"/>
  <c r="CN21" i="39"/>
  <c r="CN21" i="35"/>
  <c r="CN21" i="33"/>
  <c r="CN21" i="32"/>
  <c r="CN21" i="34"/>
  <c r="CN21" i="24"/>
  <c r="CN21" i="23"/>
  <c r="EN21" i="23" s="1"/>
  <c r="CN21" i="31"/>
  <c r="CN21" i="27"/>
  <c r="CN21" i="25"/>
  <c r="CN21" i="30"/>
  <c r="CN21" i="28"/>
  <c r="CN21" i="26"/>
  <c r="CN21" i="21"/>
  <c r="EN21" i="21" s="1"/>
  <c r="CN21" i="20"/>
  <c r="EN21" i="20" s="1"/>
  <c r="CN21" i="17"/>
  <c r="EN21" i="17" s="1"/>
  <c r="CN21" i="18"/>
  <c r="EN21" i="18" s="1"/>
  <c r="CN21" i="22"/>
  <c r="EN21" i="22" s="1"/>
  <c r="CN21" i="19"/>
  <c r="EN21" i="19" s="1"/>
  <c r="CN21" i="60"/>
  <c r="EN21" i="60" s="1"/>
  <c r="DY15" i="40"/>
  <c r="Z15" i="40"/>
  <c r="J9" i="55"/>
  <c r="DI9" i="55"/>
  <c r="AS16" i="19"/>
  <c r="Y6" i="40"/>
  <c r="DX6" i="40"/>
  <c r="AQ24" i="22"/>
  <c r="AS9" i="18"/>
  <c r="CO15" i="59"/>
  <c r="CO15" i="58"/>
  <c r="CO15" i="57"/>
  <c r="CO15" i="56"/>
  <c r="CO15" i="55"/>
  <c r="CO15" i="54"/>
  <c r="CO15" i="53"/>
  <c r="CO15" i="52"/>
  <c r="CO15" i="50"/>
  <c r="CO15" i="51"/>
  <c r="CO15" i="48"/>
  <c r="CO15" i="49"/>
  <c r="CO15" i="45"/>
  <c r="CO15" i="47"/>
  <c r="CO15" i="46"/>
  <c r="CO15" i="44"/>
  <c r="CO15" i="42"/>
  <c r="CO15" i="41"/>
  <c r="CO15" i="40"/>
  <c r="CO15" i="43"/>
  <c r="CO15" i="38"/>
  <c r="CO15" i="37"/>
  <c r="CO15" i="39"/>
  <c r="CO15" i="36"/>
  <c r="CO15" i="34"/>
  <c r="CO15" i="32"/>
  <c r="CO15" i="35"/>
  <c r="CO15" i="33"/>
  <c r="CO15" i="26"/>
  <c r="CO15" i="27"/>
  <c r="CO15" i="25"/>
  <c r="CO15" i="24"/>
  <c r="CO15" i="31"/>
  <c r="CO15" i="30"/>
  <c r="CO15" i="28"/>
  <c r="CO15" i="23"/>
  <c r="EO15" i="23" s="1"/>
  <c r="CO15" i="19"/>
  <c r="EO15" i="19" s="1"/>
  <c r="CO15" i="22"/>
  <c r="EO15" i="22" s="1"/>
  <c r="CO15" i="17"/>
  <c r="EO15" i="17" s="1"/>
  <c r="CO15" i="18"/>
  <c r="EO15" i="18" s="1"/>
  <c r="CO15" i="21"/>
  <c r="EO15" i="21" s="1"/>
  <c r="CO15" i="20"/>
  <c r="EO15" i="20" s="1"/>
  <c r="CO15" i="60"/>
  <c r="EO15" i="60" s="1"/>
  <c r="EC23" i="36"/>
  <c r="AD23" i="36"/>
  <c r="AG24" i="33"/>
  <c r="EF24" i="33"/>
  <c r="AT11" i="19"/>
  <c r="AC6" i="37"/>
  <c r="EB6" i="37"/>
  <c r="DT11" i="44"/>
  <c r="U11" i="44"/>
  <c r="DW26" i="41"/>
  <c r="X26" i="41"/>
  <c r="EG23" i="32"/>
  <c r="AH23" i="32"/>
  <c r="EK13" i="27"/>
  <c r="AL13" i="27"/>
  <c r="O21" i="50"/>
  <c r="DN21" i="50"/>
  <c r="CN16" i="59"/>
  <c r="CN16" i="58"/>
  <c r="CN16" i="57"/>
  <c r="CN16" i="56"/>
  <c r="CN16" i="55"/>
  <c r="CN16" i="54"/>
  <c r="CN16" i="53"/>
  <c r="CN16" i="52"/>
  <c r="CN16" i="50"/>
  <c r="CN16" i="51"/>
  <c r="CN16" i="48"/>
  <c r="CN16" i="49"/>
  <c r="CN16" i="47"/>
  <c r="CN16" i="44"/>
  <c r="CN16" i="46"/>
  <c r="CN16" i="45"/>
  <c r="CN16" i="41"/>
  <c r="CN16" i="40"/>
  <c r="CN16" i="43"/>
  <c r="CN16" i="42"/>
  <c r="CN16" i="38"/>
  <c r="CN16" i="37"/>
  <c r="CN16" i="36"/>
  <c r="CN16" i="39"/>
  <c r="CN16" i="34"/>
  <c r="CN16" i="33"/>
  <c r="CN16" i="32"/>
  <c r="CN16" i="35"/>
  <c r="CN16" i="30"/>
  <c r="CN16" i="26"/>
  <c r="CN16" i="27"/>
  <c r="CN16" i="25"/>
  <c r="CN16" i="24"/>
  <c r="CN16" i="31"/>
  <c r="CN16" i="28"/>
  <c r="CN16" i="23"/>
  <c r="EN16" i="23" s="1"/>
  <c r="CN16" i="21"/>
  <c r="EN16" i="21" s="1"/>
  <c r="CN16" i="17"/>
  <c r="EN16" i="17" s="1"/>
  <c r="CN16" i="22"/>
  <c r="EN16" i="22" s="1"/>
  <c r="CN16" i="18"/>
  <c r="EN16" i="18" s="1"/>
  <c r="CN16" i="20"/>
  <c r="EN16" i="20" s="1"/>
  <c r="CN16" i="19"/>
  <c r="EN16" i="19" s="1"/>
  <c r="CN16" i="60"/>
  <c r="EN16" i="60" s="1"/>
  <c r="K9" i="54"/>
  <c r="DJ9" i="54"/>
  <c r="N20" i="52"/>
  <c r="DM20" i="52"/>
  <c r="DM18" i="50"/>
  <c r="N18" i="50"/>
  <c r="AC12" i="37"/>
  <c r="EB12" i="37"/>
  <c r="AU14" i="17"/>
  <c r="O28" i="51"/>
  <c r="DN28" i="51"/>
  <c r="EB6" i="36"/>
  <c r="AC6" i="36"/>
  <c r="DR6" i="46"/>
  <c r="S6" i="46"/>
  <c r="AS8" i="20"/>
  <c r="DI8" i="56"/>
  <c r="J8" i="56"/>
  <c r="AQ7" i="21"/>
  <c r="ED11" i="35"/>
  <c r="AE11" i="35"/>
  <c r="W13" i="43"/>
  <c r="DV13" i="43"/>
  <c r="DS24" i="46"/>
  <c r="T24" i="46"/>
  <c r="AP20" i="23"/>
  <c r="J18" i="54"/>
  <c r="DI18" i="54"/>
  <c r="AM19" i="25"/>
  <c r="EL19" i="25"/>
  <c r="AM20" i="26"/>
  <c r="EL20" i="26"/>
  <c r="X21" i="41"/>
  <c r="DW21" i="41"/>
  <c r="AM8" i="26"/>
  <c r="EL8" i="26"/>
  <c r="AL7" i="27"/>
  <c r="EK7" i="27"/>
  <c r="DW11" i="41"/>
  <c r="X11" i="41"/>
  <c r="T23" i="46"/>
  <c r="DS23" i="46"/>
  <c r="AK6" i="61"/>
  <c r="AI13" i="31"/>
  <c r="EH13" i="31"/>
  <c r="DV18" i="41"/>
  <c r="W18" i="41"/>
  <c r="M22" i="52"/>
  <c r="DL22" i="52"/>
  <c r="DK16" i="53"/>
  <c r="L16" i="53"/>
  <c r="EL14" i="26"/>
  <c r="AM14" i="26"/>
  <c r="EA27" i="38"/>
  <c r="AB27" i="38"/>
  <c r="AK28" i="61"/>
  <c r="Q22" i="48"/>
  <c r="DP22" i="48"/>
  <c r="DR8" i="46"/>
  <c r="S8" i="46"/>
  <c r="AE19" i="34"/>
  <c r="ED19" i="34"/>
  <c r="DR9" i="46"/>
  <c r="S9" i="46"/>
  <c r="AO24" i="24"/>
  <c r="CN24" i="59"/>
  <c r="CN24" i="58"/>
  <c r="CN24" i="57"/>
  <c r="CN24" i="56"/>
  <c r="CN24" i="55"/>
  <c r="CN24" i="54"/>
  <c r="CN24" i="53"/>
  <c r="CN24" i="52"/>
  <c r="CN24" i="51"/>
  <c r="CN24" i="49"/>
  <c r="CN24" i="50"/>
  <c r="CN24" i="47"/>
  <c r="CN24" i="48"/>
  <c r="CN24" i="45"/>
  <c r="CN24" i="46"/>
  <c r="CN24" i="44"/>
  <c r="CN24" i="42"/>
  <c r="CN24" i="41"/>
  <c r="CN24" i="43"/>
  <c r="CN24" i="40"/>
  <c r="CN24" i="37"/>
  <c r="CN24" i="39"/>
  <c r="CN24" i="36"/>
  <c r="CN24" i="38"/>
  <c r="CN24" i="32"/>
  <c r="CN24" i="35"/>
  <c r="CN24" i="33"/>
  <c r="CN24" i="34"/>
  <c r="CN24" i="30"/>
  <c r="CN24" i="27"/>
  <c r="CN24" i="25"/>
  <c r="CN24" i="26"/>
  <c r="CN24" i="23"/>
  <c r="EN24" i="23" s="1"/>
  <c r="CN24" i="24"/>
  <c r="EN24" i="24" s="1"/>
  <c r="CN24" i="31"/>
  <c r="CN24" i="28"/>
  <c r="CN24" i="21"/>
  <c r="EN24" i="21" s="1"/>
  <c r="CN24" i="20"/>
  <c r="EN24" i="20" s="1"/>
  <c r="CN24" i="19"/>
  <c r="EN24" i="19" s="1"/>
  <c r="CN24" i="17"/>
  <c r="EN24" i="17" s="1"/>
  <c r="CN24" i="18"/>
  <c r="EN24" i="18" s="1"/>
  <c r="CN24" i="22"/>
  <c r="EN24" i="22" s="1"/>
  <c r="CN24" i="60"/>
  <c r="EN24" i="60" s="1"/>
  <c r="AA18" i="38"/>
  <c r="DZ18" i="38"/>
  <c r="AD15" i="36"/>
  <c r="EC15" i="36"/>
  <c r="DL8" i="53"/>
  <c r="M8" i="53"/>
  <c r="BA19" i="60"/>
  <c r="EM30" i="22"/>
  <c r="EM30" i="19"/>
  <c r="DK11" i="54"/>
  <c r="L11" i="54"/>
  <c r="U13" i="45"/>
  <c r="DT13" i="45"/>
  <c r="DI28" i="56"/>
  <c r="J28" i="56"/>
  <c r="AN9" i="25"/>
  <c r="EM9" i="25"/>
  <c r="DV14" i="42"/>
  <c r="W14" i="42"/>
  <c r="AS8" i="18"/>
  <c r="DZ10" i="38"/>
  <c r="AA10" i="38"/>
  <c r="O14" i="51"/>
  <c r="DN14" i="51"/>
  <c r="N16" i="51"/>
  <c r="DM16" i="51"/>
  <c r="O20" i="50"/>
  <c r="DN20" i="50"/>
  <c r="W21" i="43"/>
  <c r="DV21" i="43"/>
  <c r="AT25" i="18"/>
  <c r="AB9" i="38"/>
  <c r="EA9" i="38"/>
  <c r="AT17" i="17"/>
  <c r="DK5" i="52"/>
  <c r="L5" i="52"/>
  <c r="DX7" i="40"/>
  <c r="Y7" i="40"/>
  <c r="EG11" i="32"/>
  <c r="AH11" i="32"/>
  <c r="DV4" i="40"/>
  <c r="DV29" i="40" s="1"/>
  <c r="W4" i="40"/>
  <c r="V29" i="40"/>
  <c r="W5" i="42"/>
  <c r="DV5" i="42"/>
  <c r="I8" i="57"/>
  <c r="DH8" i="57"/>
  <c r="N21" i="52"/>
  <c r="DM21" i="52"/>
  <c r="H14" i="58"/>
  <c r="DG14" i="58"/>
  <c r="DG21" i="57"/>
  <c r="H21" i="57"/>
  <c r="BA27" i="60"/>
  <c r="AK17" i="61"/>
  <c r="AT24" i="19"/>
  <c r="U8" i="44"/>
  <c r="DT8" i="44"/>
  <c r="AT9" i="17"/>
  <c r="B18" i="58"/>
  <c r="C18" i="57"/>
  <c r="B7" i="59"/>
  <c r="C7" i="58"/>
  <c r="D7" i="58" s="1"/>
  <c r="E7" i="58" s="1"/>
  <c r="F7" i="58" s="1"/>
  <c r="DF7" i="58" s="1"/>
  <c r="DN11" i="51"/>
  <c r="O11" i="51"/>
  <c r="T13" i="46"/>
  <c r="DS13" i="46"/>
  <c r="EB24" i="37"/>
  <c r="AC24" i="37"/>
  <c r="AR5" i="19"/>
  <c r="AQ19" i="22"/>
  <c r="EM10" i="24"/>
  <c r="AN10" i="24"/>
  <c r="EL18" i="25"/>
  <c r="AM18" i="25"/>
  <c r="DI23" i="56"/>
  <c r="J23" i="56"/>
  <c r="AA9" i="39"/>
  <c r="DZ9" i="39"/>
  <c r="AF7" i="33"/>
  <c r="EE7" i="33"/>
  <c r="X25" i="42"/>
  <c r="DW25" i="42"/>
  <c r="L15" i="53"/>
  <c r="DK15" i="53"/>
  <c r="AS28" i="20"/>
  <c r="AH15" i="32"/>
  <c r="EG15" i="32"/>
  <c r="N9" i="52"/>
  <c r="DM9" i="52"/>
  <c r="DV27" i="43"/>
  <c r="W27" i="43"/>
  <c r="EK22" i="26"/>
  <c r="AL22" i="26"/>
  <c r="AI15" i="30"/>
  <c r="EH15" i="30"/>
  <c r="DO6" i="49"/>
  <c r="P6" i="49"/>
  <c r="DM8" i="51"/>
  <c r="N8" i="51"/>
  <c r="EB18" i="36"/>
  <c r="AC18" i="36"/>
  <c r="AE14" i="34"/>
  <c r="ED14" i="34"/>
  <c r="Q27" i="49"/>
  <c r="DP27" i="49"/>
  <c r="DK20" i="53"/>
  <c r="L20" i="53"/>
  <c r="AT20" i="17"/>
  <c r="K11" i="55"/>
  <c r="DJ11" i="55"/>
  <c r="AB25" i="37"/>
  <c r="EA25" i="37"/>
  <c r="EL21" i="25"/>
  <c r="AM21" i="25"/>
  <c r="EN8" i="24"/>
  <c r="AO8" i="24"/>
  <c r="BA23" i="60"/>
  <c r="AG11" i="33"/>
  <c r="EF11" i="33"/>
  <c r="BA20" i="60"/>
  <c r="U19" i="45"/>
  <c r="DT19" i="45"/>
  <c r="AQ29" i="18"/>
  <c r="AR4" i="18"/>
  <c r="AT12" i="19"/>
  <c r="DX9" i="41"/>
  <c r="Y9" i="41"/>
  <c r="EE12" i="34"/>
  <c r="AF12" i="34"/>
  <c r="AA24" i="39"/>
  <c r="DZ24" i="39"/>
  <c r="AE10" i="34"/>
  <c r="ED10" i="34"/>
  <c r="DI11" i="56"/>
  <c r="J11" i="56"/>
  <c r="EA24" i="38"/>
  <c r="AB24" i="38"/>
  <c r="DJ22" i="54"/>
  <c r="K22" i="54"/>
  <c r="EG12" i="32"/>
  <c r="AH12" i="32"/>
  <c r="X8" i="42"/>
  <c r="DW8" i="42"/>
  <c r="EL24" i="26"/>
  <c r="AM24" i="26"/>
  <c r="G28" i="59"/>
  <c r="DF28" i="59"/>
  <c r="G23" i="59"/>
  <c r="DF23" i="59"/>
  <c r="U9" i="44"/>
  <c r="DT9" i="44"/>
  <c r="AG28" i="33"/>
  <c r="EF28" i="33"/>
  <c r="H19" i="57"/>
  <c r="DG19" i="57"/>
  <c r="H22" i="57"/>
  <c r="DG22" i="57"/>
  <c r="DV9" i="42"/>
  <c r="W9" i="42"/>
  <c r="J24" i="56"/>
  <c r="DI24" i="56"/>
  <c r="DR13" i="47"/>
  <c r="S13" i="47"/>
  <c r="AH21" i="32"/>
  <c r="EG21" i="32"/>
  <c r="BE6" i="60"/>
  <c r="AB5" i="36"/>
  <c r="EA5" i="36"/>
  <c r="EM30" i="17"/>
  <c r="AK5" i="27"/>
  <c r="EJ5" i="27"/>
  <c r="Z21" i="40"/>
  <c r="DY21" i="40"/>
  <c r="DS19" i="46"/>
  <c r="T19" i="46"/>
  <c r="AL4" i="24"/>
  <c r="AK29" i="24"/>
  <c r="EK4" i="24"/>
  <c r="EK29" i="24" s="1"/>
  <c r="AJ9" i="30"/>
  <c r="EI9" i="30"/>
  <c r="O23" i="51"/>
  <c r="DN23" i="51"/>
  <c r="AR24" i="21"/>
  <c r="AH14" i="32"/>
  <c r="EG14" i="32"/>
  <c r="I7" i="56"/>
  <c r="DH7" i="56"/>
  <c r="O10" i="50"/>
  <c r="DN10" i="50"/>
  <c r="AT17" i="19"/>
  <c r="AM13" i="25"/>
  <c r="EL13" i="25"/>
  <c r="U26" i="45"/>
  <c r="DT26" i="45"/>
  <c r="AO25" i="23"/>
  <c r="AL27" i="27"/>
  <c r="EK27" i="27"/>
  <c r="N24" i="52"/>
  <c r="DM24" i="52"/>
  <c r="Z16" i="39"/>
  <c r="DY16" i="39"/>
  <c r="AQ9" i="21"/>
  <c r="AQ14" i="21"/>
  <c r="AS13" i="19"/>
  <c r="CN11" i="59"/>
  <c r="CN11" i="58"/>
  <c r="CN11" i="57"/>
  <c r="CN11" i="56"/>
  <c r="CN11" i="54"/>
  <c r="CN11" i="55"/>
  <c r="CN11" i="53"/>
  <c r="CN11" i="52"/>
  <c r="CN11" i="50"/>
  <c r="CN11" i="51"/>
  <c r="CN11" i="48"/>
  <c r="CN11" i="49"/>
  <c r="CN11" i="46"/>
  <c r="CN11" i="45"/>
  <c r="CN11" i="44"/>
  <c r="CN11" i="47"/>
  <c r="CN11" i="43"/>
  <c r="CN11" i="42"/>
  <c r="CN11" i="41"/>
  <c r="CN11" i="40"/>
  <c r="CN11" i="39"/>
  <c r="CN11" i="38"/>
  <c r="CN11" i="37"/>
  <c r="CN11" i="36"/>
  <c r="CN11" i="33"/>
  <c r="CN11" i="34"/>
  <c r="CN11" i="35"/>
  <c r="CN11" i="31"/>
  <c r="CN11" i="27"/>
  <c r="CN11" i="25"/>
  <c r="CN11" i="32"/>
  <c r="CN11" i="28"/>
  <c r="CN11" i="30"/>
  <c r="CN11" i="26"/>
  <c r="CN11" i="24"/>
  <c r="EN11" i="24" s="1"/>
  <c r="CN11" i="22"/>
  <c r="EN11" i="22" s="1"/>
  <c r="CN11" i="21"/>
  <c r="EN11" i="21" s="1"/>
  <c r="CN11" i="19"/>
  <c r="EN11" i="19" s="1"/>
  <c r="CN11" i="20"/>
  <c r="EN11" i="20" s="1"/>
  <c r="CN11" i="23"/>
  <c r="EN11" i="23" s="1"/>
  <c r="CN11" i="18"/>
  <c r="EN11" i="18" s="1"/>
  <c r="CN11" i="17"/>
  <c r="EN11" i="17" s="1"/>
  <c r="CN11" i="60"/>
  <c r="EN11" i="60" s="1"/>
  <c r="DI14" i="56"/>
  <c r="J14" i="56"/>
  <c r="AK7" i="61"/>
  <c r="AB16" i="37"/>
  <c r="EA16" i="37"/>
  <c r="AO27" i="24"/>
  <c r="EN27" i="24"/>
  <c r="AR8" i="21"/>
  <c r="AJ13" i="28"/>
  <c r="EI13" i="28"/>
  <c r="EB7" i="36"/>
  <c r="AC7" i="36"/>
  <c r="K28" i="55"/>
  <c r="DJ28" i="55"/>
  <c r="AE13" i="35"/>
  <c r="ED13" i="35"/>
  <c r="EE22" i="33"/>
  <c r="AF22" i="33"/>
  <c r="AO10" i="23"/>
  <c r="EN10" i="23"/>
  <c r="AL21" i="27"/>
  <c r="EK21" i="27"/>
  <c r="DV4" i="41"/>
  <c r="V29" i="41"/>
  <c r="W4" i="41"/>
  <c r="M10" i="52"/>
  <c r="DL10" i="52"/>
  <c r="EL26" i="26"/>
  <c r="AM26" i="26"/>
  <c r="EC28" i="36"/>
  <c r="AD28" i="36"/>
  <c r="AP13" i="23"/>
  <c r="AA6" i="38"/>
  <c r="DZ6" i="38"/>
  <c r="DY24" i="40"/>
  <c r="Z24" i="40"/>
  <c r="AP18" i="22"/>
  <c r="X22" i="41"/>
  <c r="DW22" i="41"/>
  <c r="G12" i="59"/>
  <c r="DF12" i="59"/>
  <c r="AP7" i="22"/>
  <c r="AE20" i="34"/>
  <c r="ED20" i="34"/>
  <c r="EI27" i="30"/>
  <c r="AJ27" i="30"/>
  <c r="L13" i="53"/>
  <c r="DK13" i="53"/>
  <c r="AK21" i="61"/>
  <c r="DO9" i="49"/>
  <c r="P9" i="49"/>
  <c r="ED12" i="35"/>
  <c r="AE12" i="35"/>
  <c r="AS10" i="18"/>
  <c r="AJ15" i="28"/>
  <c r="EI15" i="28"/>
  <c r="EL13" i="26"/>
  <c r="AM13" i="26"/>
  <c r="AS17" i="18"/>
  <c r="EE9" i="34"/>
  <c r="AF9" i="34"/>
  <c r="AL15" i="61"/>
  <c r="P24" i="50"/>
  <c r="DO24" i="50"/>
  <c r="R24" i="48"/>
  <c r="DQ24" i="48"/>
  <c r="AI13" i="30"/>
  <c r="EH13" i="30"/>
  <c r="EE6" i="32"/>
  <c r="AF6" i="32"/>
  <c r="DU28" i="44"/>
  <c r="V28" i="44"/>
  <c r="EH9" i="31"/>
  <c r="AI9" i="31"/>
  <c r="AS22" i="18"/>
  <c r="AO16" i="23"/>
  <c r="EK8" i="27"/>
  <c r="AL8" i="27"/>
  <c r="DQ17" i="48"/>
  <c r="R17" i="48"/>
  <c r="AA5" i="38"/>
  <c r="DZ5" i="38"/>
  <c r="DY9" i="40"/>
  <c r="Z9" i="40"/>
  <c r="AL19" i="61"/>
  <c r="AK16" i="61"/>
  <c r="AO18" i="23"/>
  <c r="I16" i="56"/>
  <c r="DH16" i="56"/>
  <c r="AP16" i="22"/>
  <c r="AS20" i="18"/>
  <c r="AQ22" i="21"/>
  <c r="AT7" i="18"/>
  <c r="EE20" i="33"/>
  <c r="AF20" i="33"/>
  <c r="Z27" i="40"/>
  <c r="DY27" i="40"/>
  <c r="AS12" i="20"/>
  <c r="DH27" i="57"/>
  <c r="I27" i="57"/>
  <c r="DX5" i="40"/>
  <c r="Y5" i="40"/>
  <c r="EH8" i="31"/>
  <c r="AI8" i="31"/>
  <c r="AJ4" i="26"/>
  <c r="EI4" i="26"/>
  <c r="EI29" i="26" s="1"/>
  <c r="AI29" i="26"/>
  <c r="EM29" i="17"/>
  <c r="BA14" i="60"/>
  <c r="AF23" i="34"/>
  <c r="EE23" i="34"/>
  <c r="AR19" i="20"/>
  <c r="AK17" i="27"/>
  <c r="EJ17" i="27"/>
  <c r="AG18" i="32"/>
  <c r="EF18" i="32"/>
  <c r="DR18" i="46"/>
  <c r="S18" i="46"/>
  <c r="AA12" i="39"/>
  <c r="DZ12" i="39"/>
  <c r="AQ13" i="22"/>
  <c r="AT8" i="17"/>
  <c r="AS15" i="19"/>
  <c r="DK26" i="54"/>
  <c r="L26" i="54"/>
  <c r="J8" i="55"/>
  <c r="DI8" i="55"/>
  <c r="ED25" i="34"/>
  <c r="AE25" i="34"/>
  <c r="AC28" i="37"/>
  <c r="EB28" i="37"/>
  <c r="DT6" i="44"/>
  <c r="U6" i="44"/>
  <c r="R5" i="46"/>
  <c r="DQ5" i="46"/>
  <c r="AF11" i="34"/>
  <c r="EE11" i="34"/>
  <c r="EB30" i="34"/>
  <c r="V23" i="44"/>
  <c r="DU23" i="44"/>
  <c r="AK8" i="61"/>
  <c r="AR21" i="21"/>
  <c r="K6" i="54"/>
  <c r="DJ6" i="54"/>
  <c r="T16" i="45"/>
  <c r="DS16" i="45"/>
  <c r="T21" i="46"/>
  <c r="DS21" i="46"/>
  <c r="DU18" i="43"/>
  <c r="V18" i="43"/>
  <c r="AS14" i="19"/>
  <c r="CN9" i="59"/>
  <c r="CN9" i="58"/>
  <c r="CN9" i="57"/>
  <c r="CN9" i="56"/>
  <c r="CN9" i="55"/>
  <c r="CN9" i="54"/>
  <c r="CN9" i="53"/>
  <c r="CN9" i="52"/>
  <c r="CN9" i="50"/>
  <c r="CN9" i="51"/>
  <c r="CN9" i="49"/>
  <c r="CN9" i="48"/>
  <c r="CN9" i="45"/>
  <c r="CN9" i="44"/>
  <c r="CN9" i="47"/>
  <c r="CN9" i="46"/>
  <c r="CN9" i="42"/>
  <c r="CN9" i="41"/>
  <c r="CN9" i="40"/>
  <c r="CN9" i="43"/>
  <c r="CN9" i="39"/>
  <c r="CN9" i="38"/>
  <c r="CN9" i="37"/>
  <c r="CN9" i="36"/>
  <c r="CN9" i="33"/>
  <c r="CN9" i="32"/>
  <c r="CN9" i="35"/>
  <c r="CN9" i="34"/>
  <c r="CN9" i="30"/>
  <c r="CN9" i="28"/>
  <c r="CN9" i="31"/>
  <c r="CN9" i="24"/>
  <c r="EN9" i="24" s="1"/>
  <c r="CN9" i="27"/>
  <c r="CN9" i="26"/>
  <c r="CN9" i="25"/>
  <c r="CN9" i="20"/>
  <c r="EN9" i="20" s="1"/>
  <c r="CN9" i="19"/>
  <c r="EN9" i="19" s="1"/>
  <c r="CN9" i="18"/>
  <c r="EN9" i="18" s="1"/>
  <c r="CN9" i="23"/>
  <c r="EN9" i="23" s="1"/>
  <c r="CN9" i="21"/>
  <c r="EN9" i="21" s="1"/>
  <c r="CN9" i="17"/>
  <c r="EN9" i="17" s="1"/>
  <c r="CN9" i="22"/>
  <c r="EN9" i="22" s="1"/>
  <c r="CN9" i="60"/>
  <c r="EN9" i="60" s="1"/>
  <c r="S9" i="47"/>
  <c r="DR9" i="47"/>
  <c r="AS22" i="19"/>
  <c r="T22" i="45"/>
  <c r="DS22" i="45"/>
  <c r="AK6" i="27"/>
  <c r="EJ6" i="27"/>
  <c r="K13" i="55"/>
  <c r="DJ13" i="55"/>
  <c r="W26" i="43"/>
  <c r="DV26" i="43"/>
  <c r="M16" i="52"/>
  <c r="DL16" i="52"/>
  <c r="AD9" i="36"/>
  <c r="EC9" i="36"/>
  <c r="CN28" i="59"/>
  <c r="CN28" i="58"/>
  <c r="CN28" i="57"/>
  <c r="CN28" i="56"/>
  <c r="CN28" i="55"/>
  <c r="CN28" i="54"/>
  <c r="CN28" i="53"/>
  <c r="CN28" i="52"/>
  <c r="CN28" i="51"/>
  <c r="CN28" i="50"/>
  <c r="CN28" i="49"/>
  <c r="CN28" i="48"/>
  <c r="CN28" i="47"/>
  <c r="CN28" i="46"/>
  <c r="CN28" i="45"/>
  <c r="CN28" i="44"/>
  <c r="CN28" i="43"/>
  <c r="CN28" i="41"/>
  <c r="CN28" i="40"/>
  <c r="CN28" i="42"/>
  <c r="CN28" i="39"/>
  <c r="CN28" i="38"/>
  <c r="CN28" i="36"/>
  <c r="CN28" i="37"/>
  <c r="CN28" i="34"/>
  <c r="CN28" i="32"/>
  <c r="CN28" i="33"/>
  <c r="CN28" i="35"/>
  <c r="CN28" i="27"/>
  <c r="CN28" i="26"/>
  <c r="CN28" i="25"/>
  <c r="CN28" i="24"/>
  <c r="EN28" i="24" s="1"/>
  <c r="CN28" i="23"/>
  <c r="EN28" i="23" s="1"/>
  <c r="CN28" i="28"/>
  <c r="CN28" i="31"/>
  <c r="CN28" i="30"/>
  <c r="CN28" i="22"/>
  <c r="EN28" i="22" s="1"/>
  <c r="CN28" i="19"/>
  <c r="EN28" i="19" s="1"/>
  <c r="CN28" i="18"/>
  <c r="EN28" i="18" s="1"/>
  <c r="CN28" i="21"/>
  <c r="EN28" i="21" s="1"/>
  <c r="CN28" i="20"/>
  <c r="EN28" i="20" s="1"/>
  <c r="CN28" i="17"/>
  <c r="EN28" i="17" s="1"/>
  <c r="CN28" i="60"/>
  <c r="EN28" i="60" s="1"/>
  <c r="T27" i="46"/>
  <c r="DS27" i="46"/>
  <c r="AP12" i="23"/>
  <c r="AL7" i="26"/>
  <c r="EK7" i="26"/>
  <c r="EH27" i="31"/>
  <c r="AI27" i="31"/>
  <c r="ED15" i="35"/>
  <c r="AE15" i="35"/>
  <c r="DR12" i="47"/>
  <c r="S12" i="47"/>
  <c r="BA11" i="60"/>
  <c r="EA28" i="38"/>
  <c r="AB28" i="38"/>
  <c r="F29" i="56"/>
  <c r="G4" i="56"/>
  <c r="DF4" i="56"/>
  <c r="DF29" i="56" s="1"/>
  <c r="DL28" i="53"/>
  <c r="M28" i="53"/>
  <c r="AR23" i="21"/>
  <c r="AK24" i="61"/>
  <c r="R19" i="48"/>
  <c r="DQ19" i="48"/>
  <c r="X15" i="41"/>
  <c r="DW15" i="41"/>
  <c r="EM23" i="25"/>
  <c r="AN23" i="25"/>
  <c r="BA21" i="60"/>
  <c r="AE20" i="35"/>
  <c r="ED20" i="35"/>
  <c r="S4" i="45"/>
  <c r="DR4" i="45"/>
  <c r="DH24" i="57"/>
  <c r="I24" i="57"/>
  <c r="AA14" i="38"/>
  <c r="DZ14" i="38"/>
  <c r="N14" i="52"/>
  <c r="DM14" i="52"/>
  <c r="AR11" i="21"/>
  <c r="AG8" i="33"/>
  <c r="EF8" i="33"/>
  <c r="DT21" i="45"/>
  <c r="U21" i="45"/>
  <c r="DO12" i="50"/>
  <c r="P12" i="50"/>
  <c r="B29" i="58"/>
  <c r="Z10" i="39"/>
  <c r="DY10" i="39"/>
  <c r="AA5" i="37"/>
  <c r="DZ5" i="37"/>
  <c r="V7" i="43"/>
  <c r="DU7" i="43"/>
  <c r="AJ16" i="28"/>
  <c r="EI16" i="28"/>
  <c r="AK11" i="27"/>
  <c r="EJ11" i="27"/>
  <c r="DM9" i="50"/>
  <c r="N9" i="50"/>
  <c r="DU14" i="44"/>
  <c r="V14" i="44"/>
  <c r="V9" i="43"/>
  <c r="DU9" i="43"/>
  <c r="W14" i="43"/>
  <c r="DV14" i="43"/>
  <c r="EJ26" i="28"/>
  <c r="AK26" i="28"/>
  <c r="W15" i="42"/>
  <c r="DV15" i="42"/>
  <c r="AA20" i="38"/>
  <c r="DZ20" i="38"/>
  <c r="AA17" i="39"/>
  <c r="DZ17" i="39"/>
  <c r="DQ6" i="47"/>
  <c r="R6" i="47"/>
  <c r="AM21" i="26"/>
  <c r="EL21" i="26"/>
  <c r="EK10" i="26"/>
  <c r="AL10" i="26"/>
  <c r="DU15" i="44"/>
  <c r="V15" i="44"/>
  <c r="AL24" i="27"/>
  <c r="EK24" i="27"/>
  <c r="V28" i="43"/>
  <c r="DU28" i="43"/>
  <c r="AC8" i="37"/>
  <c r="EB8" i="37"/>
  <c r="DP12" i="49"/>
  <c r="Q12" i="49"/>
  <c r="AT14" i="18"/>
  <c r="U25" i="44"/>
  <c r="DT25" i="44"/>
  <c r="DK13" i="54"/>
  <c r="L13" i="54"/>
  <c r="AT19" i="17"/>
  <c r="DV21" i="42"/>
  <c r="W21" i="42"/>
  <c r="R5" i="47"/>
  <c r="DQ5" i="47"/>
  <c r="I17" i="57"/>
  <c r="DH17" i="57"/>
  <c r="DF14" i="59"/>
  <c r="G14" i="59"/>
  <c r="G26" i="59"/>
  <c r="DF26" i="59"/>
  <c r="DF21" i="58"/>
  <c r="G21" i="58"/>
  <c r="AS21" i="18"/>
  <c r="ED7" i="34"/>
  <c r="AE7" i="34"/>
  <c r="P4" i="47"/>
  <c r="O29" i="47"/>
  <c r="DO4" i="47"/>
  <c r="DO29" i="47" s="1"/>
  <c r="I10" i="56"/>
  <c r="DH10" i="56"/>
  <c r="EM29" i="18"/>
  <c r="AP29" i="16"/>
  <c r="AR35" i="4"/>
  <c r="AX10" i="6"/>
  <c r="AR30" i="9"/>
  <c r="AR4" i="16" s="1"/>
  <c r="AR33" i="9"/>
  <c r="AR6" i="16" s="1"/>
  <c r="C6" i="59" s="1"/>
  <c r="D6" i="59" s="1"/>
  <c r="E6" i="59" s="1"/>
  <c r="AR31" i="9"/>
  <c r="AR32" i="9"/>
  <c r="AR16" i="16" s="1"/>
  <c r="C16" i="59" s="1"/>
  <c r="D16" i="59" s="1"/>
  <c r="E16" i="59" s="1"/>
  <c r="AR35" i="10"/>
  <c r="AR17" i="16"/>
  <c r="C17" i="59" s="1"/>
  <c r="D17" i="59" s="1"/>
  <c r="E17" i="59" s="1"/>
  <c r="F17" i="59" s="1"/>
  <c r="DF17" i="59" s="1"/>
  <c r="AR25" i="16"/>
  <c r="C25" i="59" s="1"/>
  <c r="D25" i="59" s="1"/>
  <c r="E25" i="59" s="1"/>
  <c r="AR35" i="15"/>
  <c r="AR35" i="13"/>
  <c r="AQ34" i="9"/>
  <c r="AQ4" i="16"/>
  <c r="AR22" i="16"/>
  <c r="C22" i="59" s="1"/>
  <c r="D22" i="59" s="1"/>
  <c r="E22" i="59" s="1"/>
  <c r="AR35" i="12"/>
  <c r="AR11" i="16"/>
  <c r="C11" i="59" s="1"/>
  <c r="D11" i="59" s="1"/>
  <c r="E11" i="59" s="1"/>
  <c r="AR18" i="16"/>
  <c r="C18" i="59" s="1"/>
  <c r="D18" i="59" s="1"/>
  <c r="E18" i="59" s="1"/>
  <c r="AR47" i="11"/>
  <c r="AK5" i="78" l="1"/>
  <c r="AK4" i="78"/>
  <c r="DV30" i="40"/>
  <c r="DH30" i="54"/>
  <c r="EF30" i="30"/>
  <c r="G22" i="58"/>
  <c r="DF22" i="58"/>
  <c r="DF25" i="58"/>
  <c r="G25" i="58"/>
  <c r="DG15" i="58"/>
  <c r="H15" i="58"/>
  <c r="DF5" i="58"/>
  <c r="G5" i="58"/>
  <c r="F10" i="59"/>
  <c r="F16" i="59"/>
  <c r="F25" i="59"/>
  <c r="R8" i="47"/>
  <c r="DQ8" i="47"/>
  <c r="N16" i="50"/>
  <c r="DM16" i="50"/>
  <c r="DW25" i="40"/>
  <c r="X25" i="40"/>
  <c r="EA9" i="37"/>
  <c r="AB9" i="37"/>
  <c r="AL23" i="26"/>
  <c r="EK23" i="26"/>
  <c r="DV11" i="42"/>
  <c r="W11" i="42"/>
  <c r="DW11" i="40"/>
  <c r="X11" i="40"/>
  <c r="N18" i="49"/>
  <c r="DM18" i="49"/>
  <c r="DM30" i="49" s="1"/>
  <c r="I6" i="55"/>
  <c r="DH6" i="55"/>
  <c r="W13" i="42"/>
  <c r="DV13" i="42"/>
  <c r="O28" i="50"/>
  <c r="DN28" i="50"/>
  <c r="DU11" i="43"/>
  <c r="V11" i="43"/>
  <c r="AH19" i="31"/>
  <c r="EG19" i="31"/>
  <c r="DJ7" i="53"/>
  <c r="K7" i="53"/>
  <c r="DV7" i="41"/>
  <c r="W7" i="41"/>
  <c r="DH5" i="55"/>
  <c r="I5" i="55"/>
  <c r="T20" i="45"/>
  <c r="DS20" i="45"/>
  <c r="DW4" i="38"/>
  <c r="DW29" i="38" s="1"/>
  <c r="X4" i="38"/>
  <c r="W29" i="38"/>
  <c r="AI19" i="28"/>
  <c r="EH19" i="28"/>
  <c r="Q16" i="47"/>
  <c r="DP16" i="47"/>
  <c r="L18" i="52"/>
  <c r="DK18" i="52"/>
  <c r="DK30" i="52" s="1"/>
  <c r="ED17" i="34"/>
  <c r="AE17" i="34"/>
  <c r="DT16" i="42"/>
  <c r="DT30" i="42" s="1"/>
  <c r="T29" i="42"/>
  <c r="U16" i="42"/>
  <c r="EC26" i="35"/>
  <c r="AD26" i="35"/>
  <c r="DY18" i="37"/>
  <c r="DY30" i="37" s="1"/>
  <c r="Z18" i="37"/>
  <c r="Y29" i="37"/>
  <c r="DX7" i="39"/>
  <c r="Y7" i="39"/>
  <c r="DQ30" i="45"/>
  <c r="AC27" i="36"/>
  <c r="EB27" i="36"/>
  <c r="DP14" i="48"/>
  <c r="Q14" i="48"/>
  <c r="DP12" i="48"/>
  <c r="Q12" i="48"/>
  <c r="Q23" i="48"/>
  <c r="DP23" i="48"/>
  <c r="AH17" i="31"/>
  <c r="EG17" i="31"/>
  <c r="AE25" i="33"/>
  <c r="ED25" i="33"/>
  <c r="ED6" i="33"/>
  <c r="AE6" i="33"/>
  <c r="W10" i="41"/>
  <c r="DV10" i="41"/>
  <c r="J23" i="55"/>
  <c r="DI23" i="55"/>
  <c r="T15" i="45"/>
  <c r="DS15" i="45"/>
  <c r="EA16" i="36"/>
  <c r="AB16" i="36"/>
  <c r="AJ23" i="28"/>
  <c r="EI23" i="28"/>
  <c r="DT5" i="43"/>
  <c r="U5" i="43"/>
  <c r="DN20" i="49"/>
  <c r="O20" i="49"/>
  <c r="AD6" i="34"/>
  <c r="EC6" i="34"/>
  <c r="DM8" i="50"/>
  <c r="N8" i="50"/>
  <c r="AC14" i="36"/>
  <c r="EB14" i="36"/>
  <c r="Q8" i="48"/>
  <c r="DP8" i="48"/>
  <c r="G5" i="57"/>
  <c r="P5" i="48"/>
  <c r="DO5" i="48"/>
  <c r="O23" i="50"/>
  <c r="DN23" i="50"/>
  <c r="Z15" i="39"/>
  <c r="DY15" i="39"/>
  <c r="W16" i="41"/>
  <c r="DV16" i="41"/>
  <c r="H6" i="56"/>
  <c r="DG6" i="56"/>
  <c r="EK19" i="26"/>
  <c r="AL19" i="26"/>
  <c r="M26" i="52"/>
  <c r="DL26" i="52"/>
  <c r="EL13" i="24"/>
  <c r="AM13" i="24"/>
  <c r="AA19" i="37"/>
  <c r="DZ19" i="37"/>
  <c r="EB18" i="35"/>
  <c r="EB30" i="35" s="1"/>
  <c r="AC18" i="35"/>
  <c r="DM26" i="51"/>
  <c r="N26" i="51"/>
  <c r="Q27" i="48"/>
  <c r="DP27" i="48"/>
  <c r="EC23" i="35"/>
  <c r="AD23" i="35"/>
  <c r="Z21" i="39"/>
  <c r="DY21" i="39"/>
  <c r="AR4" i="17"/>
  <c r="AQ29" i="17"/>
  <c r="DH27" i="56"/>
  <c r="I27" i="56"/>
  <c r="DK29" i="50"/>
  <c r="G24" i="58"/>
  <c r="F22" i="59"/>
  <c r="G6" i="58"/>
  <c r="F6" i="58"/>
  <c r="DF6" i="58" s="1"/>
  <c r="AK18" i="26"/>
  <c r="EJ18" i="26"/>
  <c r="AX7" i="60"/>
  <c r="AW29" i="60"/>
  <c r="R29" i="43"/>
  <c r="S4" i="43"/>
  <c r="DR4" i="43"/>
  <c r="DR29" i="43" s="1"/>
  <c r="DJ21" i="53"/>
  <c r="K21" i="53"/>
  <c r="J14" i="54"/>
  <c r="DI14" i="54"/>
  <c r="U25" i="43"/>
  <c r="DT25" i="43"/>
  <c r="DQ7" i="45"/>
  <c r="DQ29" i="45" s="1"/>
  <c r="Q29" i="45"/>
  <c r="R7" i="45"/>
  <c r="AB25" i="36"/>
  <c r="EA25" i="36"/>
  <c r="M12" i="52"/>
  <c r="DL12" i="52"/>
  <c r="P11" i="49"/>
  <c r="DO11" i="49"/>
  <c r="J16" i="54"/>
  <c r="DI16" i="54"/>
  <c r="AD19" i="35"/>
  <c r="EC19" i="35"/>
  <c r="P23" i="49"/>
  <c r="DO23" i="49"/>
  <c r="EJ16" i="26"/>
  <c r="AK16" i="26"/>
  <c r="AM15" i="24"/>
  <c r="EL15" i="24"/>
  <c r="AJ9" i="27"/>
  <c r="EI9" i="27"/>
  <c r="AJ10" i="27"/>
  <c r="EI10" i="27"/>
  <c r="H9" i="56"/>
  <c r="DG9" i="56"/>
  <c r="EL12" i="25"/>
  <c r="AM12" i="25"/>
  <c r="H12" i="57"/>
  <c r="DG12" i="57"/>
  <c r="Z20" i="39"/>
  <c r="DY20" i="39"/>
  <c r="EG22" i="30"/>
  <c r="AH22" i="30"/>
  <c r="DI27" i="55"/>
  <c r="J27" i="55"/>
  <c r="AI20" i="28"/>
  <c r="EH20" i="28"/>
  <c r="DM25" i="50"/>
  <c r="N25" i="50"/>
  <c r="AE4" i="31"/>
  <c r="ED4" i="31"/>
  <c r="ED29" i="31" s="1"/>
  <c r="AD29" i="31"/>
  <c r="S8" i="45"/>
  <c r="DR8" i="45"/>
  <c r="AD4" i="33"/>
  <c r="EC4" i="33"/>
  <c r="AC29" i="33"/>
  <c r="DM6" i="50"/>
  <c r="N6" i="50"/>
  <c r="DI20" i="55"/>
  <c r="J20" i="55"/>
  <c r="DR17" i="45"/>
  <c r="S17" i="45"/>
  <c r="DW6" i="41"/>
  <c r="X6" i="41"/>
  <c r="DQ24" i="47"/>
  <c r="R24" i="47"/>
  <c r="DQ19" i="47"/>
  <c r="R19" i="47"/>
  <c r="DQ28" i="47"/>
  <c r="R28" i="47"/>
  <c r="DY14" i="39"/>
  <c r="Z14" i="39"/>
  <c r="EF28" i="32"/>
  <c r="AG28" i="32"/>
  <c r="AK20" i="27"/>
  <c r="EJ20" i="27"/>
  <c r="DI24" i="55"/>
  <c r="J24" i="55"/>
  <c r="AK14" i="27"/>
  <c r="EJ14" i="27"/>
  <c r="DP7" i="47"/>
  <c r="Q7" i="47"/>
  <c r="AI25" i="28"/>
  <c r="EH25" i="28"/>
  <c r="AE10" i="33"/>
  <c r="ED10" i="33"/>
  <c r="DZ30" i="36"/>
  <c r="DM17" i="50"/>
  <c r="N17" i="50"/>
  <c r="AG25" i="31"/>
  <c r="EF25" i="31"/>
  <c r="EF30" i="31" s="1"/>
  <c r="EG4" i="27"/>
  <c r="EG29" i="27" s="1"/>
  <c r="AH4" i="27"/>
  <c r="AG29" i="27"/>
  <c r="AI8" i="30"/>
  <c r="EH8" i="30"/>
  <c r="L5" i="51"/>
  <c r="DK5" i="51"/>
  <c r="AE14" i="33"/>
  <c r="ED14" i="33"/>
  <c r="J21" i="54"/>
  <c r="DI21" i="54"/>
  <c r="ED13" i="33"/>
  <c r="AE13" i="33"/>
  <c r="AC4" i="34"/>
  <c r="EB4" i="34"/>
  <c r="EB29" i="34" s="1"/>
  <c r="AB29" i="34"/>
  <c r="G16" i="57"/>
  <c r="DR17" i="44"/>
  <c r="DR30" i="44" s="1"/>
  <c r="S17" i="44"/>
  <c r="EE26" i="32"/>
  <c r="AF26" i="32"/>
  <c r="EC18" i="33"/>
  <c r="EC30" i="33" s="1"/>
  <c r="AD18" i="33"/>
  <c r="DP30" i="46"/>
  <c r="AP4" i="19"/>
  <c r="AO29" i="19"/>
  <c r="DP22" i="47"/>
  <c r="Q22" i="47"/>
  <c r="DY16" i="38"/>
  <c r="DY30" i="38" s="1"/>
  <c r="Z16" i="38"/>
  <c r="W14" i="41"/>
  <c r="DV14" i="41"/>
  <c r="W19" i="41"/>
  <c r="DV19" i="41"/>
  <c r="DR12" i="46"/>
  <c r="S12" i="46"/>
  <c r="M5" i="50"/>
  <c r="DL5" i="50"/>
  <c r="J8" i="54"/>
  <c r="DI8" i="54"/>
  <c r="DL4" i="50"/>
  <c r="DL29" i="50" s="1"/>
  <c r="L29" i="50"/>
  <c r="M4" i="50"/>
  <c r="DQ17" i="46"/>
  <c r="R17" i="46"/>
  <c r="G9" i="58"/>
  <c r="F18" i="59"/>
  <c r="F6" i="59"/>
  <c r="AM21" i="24"/>
  <c r="EL21" i="24"/>
  <c r="EG5" i="30"/>
  <c r="AH5" i="30"/>
  <c r="R22" i="46"/>
  <c r="DQ22" i="46"/>
  <c r="AM26" i="25"/>
  <c r="EL26" i="25"/>
  <c r="T16" i="44"/>
  <c r="DS16" i="44"/>
  <c r="N15" i="51"/>
  <c r="DM15" i="51"/>
  <c r="DU15" i="43"/>
  <c r="V15" i="43"/>
  <c r="EG6" i="30"/>
  <c r="AH6" i="30"/>
  <c r="DZ10" i="37"/>
  <c r="AA10" i="37"/>
  <c r="AF23" i="33"/>
  <c r="EE23" i="33"/>
  <c r="DV17" i="42"/>
  <c r="W17" i="42"/>
  <c r="DN26" i="50"/>
  <c r="O26" i="50"/>
  <c r="EI17" i="28"/>
  <c r="AJ17" i="28"/>
  <c r="AF16" i="32"/>
  <c r="EE16" i="32"/>
  <c r="EE30" i="32" s="1"/>
  <c r="EI30" i="26"/>
  <c r="DH18" i="55"/>
  <c r="I18" i="55"/>
  <c r="S5" i="44"/>
  <c r="DR5" i="44"/>
  <c r="DR29" i="44" s="1"/>
  <c r="DH25" i="55"/>
  <c r="I25" i="55"/>
  <c r="DY26" i="39"/>
  <c r="Z26" i="39"/>
  <c r="AI11" i="30"/>
  <c r="EH11" i="30"/>
  <c r="Y8" i="40"/>
  <c r="DX8" i="40"/>
  <c r="AD24" i="35"/>
  <c r="EC24" i="35"/>
  <c r="AI25" i="30"/>
  <c r="EH25" i="30"/>
  <c r="DW30" i="39"/>
  <c r="S14" i="46"/>
  <c r="DR14" i="46"/>
  <c r="O25" i="49"/>
  <c r="DN25" i="49"/>
  <c r="EH7" i="28"/>
  <c r="AI7" i="28"/>
  <c r="EK4" i="23"/>
  <c r="EK29" i="23" s="1"/>
  <c r="AK29" i="23"/>
  <c r="AL4" i="23"/>
  <c r="DM20" i="51"/>
  <c r="DM30" i="51" s="1"/>
  <c r="N20" i="51"/>
  <c r="DX23" i="40"/>
  <c r="Y23" i="40"/>
  <c r="AG8" i="32"/>
  <c r="EF8" i="32"/>
  <c r="DI17" i="54"/>
  <c r="J17" i="54"/>
  <c r="AE5" i="32"/>
  <c r="AD29" i="32"/>
  <c r="ED5" i="32"/>
  <c r="ED29" i="32" s="1"/>
  <c r="R15" i="47"/>
  <c r="DQ15" i="47"/>
  <c r="W23" i="42"/>
  <c r="DV23" i="42"/>
  <c r="O13" i="49"/>
  <c r="DN13" i="49"/>
  <c r="DU12" i="43"/>
  <c r="V12" i="43"/>
  <c r="S25" i="45"/>
  <c r="DR25" i="45"/>
  <c r="EC9" i="35"/>
  <c r="AD9" i="35"/>
  <c r="G10" i="57"/>
  <c r="DG9" i="57"/>
  <c r="H9" i="57"/>
  <c r="P10" i="48"/>
  <c r="DO10" i="48"/>
  <c r="K27" i="54"/>
  <c r="DJ27" i="54"/>
  <c r="W20" i="41"/>
  <c r="DV20" i="41"/>
  <c r="DQ16" i="46"/>
  <c r="R16" i="46"/>
  <c r="DJ24" i="54"/>
  <c r="K24" i="54"/>
  <c r="W24" i="42"/>
  <c r="DV24" i="42"/>
  <c r="EL19" i="24"/>
  <c r="AM19" i="24"/>
  <c r="EK16" i="25"/>
  <c r="EK30" i="25" s="1"/>
  <c r="AL16" i="25"/>
  <c r="P6" i="48"/>
  <c r="DO6" i="48"/>
  <c r="T17" i="43"/>
  <c r="DS17" i="43"/>
  <c r="DS30" i="43" s="1"/>
  <c r="U6" i="43"/>
  <c r="DT6" i="43"/>
  <c r="DO7" i="48"/>
  <c r="P7" i="48"/>
  <c r="ED16" i="33"/>
  <c r="AE16" i="33"/>
  <c r="F11" i="59"/>
  <c r="DF11" i="59" s="1"/>
  <c r="G17" i="59"/>
  <c r="G7" i="58"/>
  <c r="DK29" i="51"/>
  <c r="EH30" i="28"/>
  <c r="G10" i="58"/>
  <c r="F16" i="58"/>
  <c r="DF16" i="58" s="1"/>
  <c r="H26" i="56"/>
  <c r="DG26" i="56"/>
  <c r="DG30" i="56" s="1"/>
  <c r="EC14" i="35"/>
  <c r="AD14" i="35"/>
  <c r="DW16" i="40"/>
  <c r="DW30" i="40" s="1"/>
  <c r="X16" i="40"/>
  <c r="EG20" i="31"/>
  <c r="AH20" i="31"/>
  <c r="DO24" i="49"/>
  <c r="P24" i="49"/>
  <c r="S10" i="45"/>
  <c r="DR10" i="45"/>
  <c r="AH10" i="30"/>
  <c r="EG10" i="30"/>
  <c r="ED21" i="33"/>
  <c r="AE21" i="33"/>
  <c r="DJ19" i="53"/>
  <c r="K19" i="53"/>
  <c r="EJ19" i="27"/>
  <c r="AK19" i="27"/>
  <c r="AH15" i="31"/>
  <c r="EG15" i="31"/>
  <c r="AK17" i="26"/>
  <c r="EJ17" i="26"/>
  <c r="DI25" i="54"/>
  <c r="J25" i="54"/>
  <c r="AA4" i="35"/>
  <c r="Z29" i="35"/>
  <c r="DZ4" i="35"/>
  <c r="DZ29" i="35" s="1"/>
  <c r="DR18" i="45"/>
  <c r="S18" i="45"/>
  <c r="DQ25" i="46"/>
  <c r="R25" i="46"/>
  <c r="I29" i="53"/>
  <c r="DI18" i="53"/>
  <c r="DI30" i="53" s="1"/>
  <c r="J18" i="53"/>
  <c r="EG26" i="31"/>
  <c r="AH26" i="31"/>
  <c r="F29" i="55"/>
  <c r="DF4" i="55"/>
  <c r="DF29" i="55" s="1"/>
  <c r="AM22" i="24"/>
  <c r="EL22" i="24"/>
  <c r="ED26" i="33"/>
  <c r="AE26" i="33"/>
  <c r="AJ25" i="27"/>
  <c r="EI25" i="27"/>
  <c r="EI30" i="27" s="1"/>
  <c r="DX25" i="39"/>
  <c r="Y25" i="39"/>
  <c r="DX18" i="39"/>
  <c r="DX30" i="39" s="1"/>
  <c r="Y18" i="39"/>
  <c r="DX5" i="39"/>
  <c r="Y5" i="39"/>
  <c r="EJ26" i="27"/>
  <c r="AK26" i="27"/>
  <c r="Y20" i="40"/>
  <c r="DX20" i="40"/>
  <c r="EG7" i="30"/>
  <c r="AH7" i="30"/>
  <c r="EL14" i="24"/>
  <c r="AM14" i="24"/>
  <c r="AC12" i="36"/>
  <c r="EB12" i="36"/>
  <c r="DV13" i="41"/>
  <c r="DV29" i="41" s="1"/>
  <c r="W13" i="41"/>
  <c r="DF15" i="58"/>
  <c r="G7" i="57"/>
  <c r="S15" i="46"/>
  <c r="DR15" i="46"/>
  <c r="EI4" i="25"/>
  <c r="EI29" i="25" s="1"/>
  <c r="AJ4" i="25"/>
  <c r="AI29" i="25"/>
  <c r="DQ14" i="47"/>
  <c r="R14" i="47"/>
  <c r="DO18" i="48"/>
  <c r="DO30" i="48" s="1"/>
  <c r="P18" i="48"/>
  <c r="EG16" i="30"/>
  <c r="EG30" i="30" s="1"/>
  <c r="AH16" i="30"/>
  <c r="EB11" i="36"/>
  <c r="AC11" i="36"/>
  <c r="O17" i="49"/>
  <c r="DN17" i="49"/>
  <c r="DQ26" i="47"/>
  <c r="R26" i="47"/>
  <c r="EC5" i="33"/>
  <c r="AD5" i="33"/>
  <c r="ED24" i="34"/>
  <c r="AE24" i="34"/>
  <c r="U24" i="44"/>
  <c r="DT24" i="44"/>
  <c r="DR28" i="46"/>
  <c r="S28" i="46"/>
  <c r="AM25" i="24"/>
  <c r="EL25" i="24"/>
  <c r="AE15" i="33"/>
  <c r="ED15" i="33"/>
  <c r="EI24" i="28"/>
  <c r="AJ24" i="28"/>
  <c r="Q13" i="48"/>
  <c r="DP13" i="48"/>
  <c r="AF27" i="33"/>
  <c r="EE27" i="33"/>
  <c r="T23" i="45"/>
  <c r="DS23" i="45"/>
  <c r="DV12" i="42"/>
  <c r="W12" i="42"/>
  <c r="S20" i="46"/>
  <c r="DR20" i="46"/>
  <c r="EF24" i="32"/>
  <c r="AG24" i="32"/>
  <c r="EE17" i="33"/>
  <c r="AF17" i="33"/>
  <c r="AH24" i="31"/>
  <c r="EG24" i="31"/>
  <c r="AB26" i="37"/>
  <c r="EA26" i="37"/>
  <c r="O8" i="49"/>
  <c r="DN8" i="49"/>
  <c r="EK6" i="25"/>
  <c r="AL6" i="25"/>
  <c r="EK28" i="26"/>
  <c r="AL28" i="26"/>
  <c r="G27" i="58"/>
  <c r="F13" i="58"/>
  <c r="DF13" i="58" s="1"/>
  <c r="CO4" i="59"/>
  <c r="CO4" i="58"/>
  <c r="CO4" i="57"/>
  <c r="CO4" i="56"/>
  <c r="CO4" i="55"/>
  <c r="CO4" i="54"/>
  <c r="CO4" i="52"/>
  <c r="CO4" i="53"/>
  <c r="CO4" i="51"/>
  <c r="CO4" i="50"/>
  <c r="CO4" i="49"/>
  <c r="CO4" i="48"/>
  <c r="CO4" i="47"/>
  <c r="CO4" i="46"/>
  <c r="CO4" i="45"/>
  <c r="CO4" i="44"/>
  <c r="CO4" i="40"/>
  <c r="CO4" i="42"/>
  <c r="CO4" i="43"/>
  <c r="CO4" i="41"/>
  <c r="CO4" i="39"/>
  <c r="CO4" i="38"/>
  <c r="CO4" i="37"/>
  <c r="CO4" i="35"/>
  <c r="CO4" i="33"/>
  <c r="CO4" i="36"/>
  <c r="CO4" i="34"/>
  <c r="CO4" i="28"/>
  <c r="CO4" i="27"/>
  <c r="CO4" i="32"/>
  <c r="CO4" i="30"/>
  <c r="CO4" i="25"/>
  <c r="CO4" i="24"/>
  <c r="CO4" i="31"/>
  <c r="CO4" i="26"/>
  <c r="CO4" i="20"/>
  <c r="EO4" i="20" s="1"/>
  <c r="CO4" i="19"/>
  <c r="EO4" i="19" s="1"/>
  <c r="CO4" i="18"/>
  <c r="EO4" i="18" s="1"/>
  <c r="CO4" i="17"/>
  <c r="EO4" i="17" s="1"/>
  <c r="CO4" i="22"/>
  <c r="CO4" i="23"/>
  <c r="CO4" i="21"/>
  <c r="CO4" i="60"/>
  <c r="EO4" i="60" s="1"/>
  <c r="H17" i="59"/>
  <c r="DG17" i="59"/>
  <c r="S5" i="47"/>
  <c r="DR5" i="47"/>
  <c r="AD8" i="37"/>
  <c r="EC8" i="37"/>
  <c r="EL24" i="27"/>
  <c r="AM24" i="27"/>
  <c r="EM21" i="26"/>
  <c r="AN21" i="26"/>
  <c r="AB17" i="39"/>
  <c r="EA17" i="39"/>
  <c r="X15" i="42"/>
  <c r="DW15" i="42"/>
  <c r="X14" i="43"/>
  <c r="DW14" i="43"/>
  <c r="EJ16" i="28"/>
  <c r="AK16" i="28"/>
  <c r="DV7" i="43"/>
  <c r="W7" i="43"/>
  <c r="DZ10" i="39"/>
  <c r="AA10" i="39"/>
  <c r="V21" i="45"/>
  <c r="DU21" i="45"/>
  <c r="DI24" i="57"/>
  <c r="J24" i="57"/>
  <c r="T4" i="45"/>
  <c r="DS4" i="45"/>
  <c r="DX15" i="41"/>
  <c r="Y15" i="41"/>
  <c r="S19" i="48"/>
  <c r="DR19" i="48"/>
  <c r="DS12" i="47"/>
  <c r="T12" i="47"/>
  <c r="AJ27" i="31"/>
  <c r="EI27" i="31"/>
  <c r="N16" i="52"/>
  <c r="DM16" i="52"/>
  <c r="U22" i="45"/>
  <c r="DT22" i="45"/>
  <c r="DS9" i="47"/>
  <c r="T9" i="47"/>
  <c r="EF11" i="34"/>
  <c r="AG11" i="34"/>
  <c r="S5" i="46"/>
  <c r="DR5" i="46"/>
  <c r="T18" i="46"/>
  <c r="DS18" i="46"/>
  <c r="BB14" i="60"/>
  <c r="DY5" i="40"/>
  <c r="Z5" i="40"/>
  <c r="AT12" i="20"/>
  <c r="AG20" i="33"/>
  <c r="EF20" i="33"/>
  <c r="AR22" i="21"/>
  <c r="DZ9" i="40"/>
  <c r="AA9" i="40"/>
  <c r="DR17" i="48"/>
  <c r="S17" i="48"/>
  <c r="AP16" i="23"/>
  <c r="AJ9" i="31"/>
  <c r="EI9" i="31"/>
  <c r="EI13" i="30"/>
  <c r="AJ13" i="30"/>
  <c r="Q24" i="50"/>
  <c r="DP24" i="50"/>
  <c r="AT17" i="18"/>
  <c r="AT10" i="18"/>
  <c r="M13" i="53"/>
  <c r="DL13" i="53"/>
  <c r="EE20" i="34"/>
  <c r="AF20" i="34"/>
  <c r="H12" i="59"/>
  <c r="DG12" i="59"/>
  <c r="N10" i="52"/>
  <c r="DM10" i="52"/>
  <c r="EF22" i="33"/>
  <c r="AG22" i="33"/>
  <c r="AS8" i="21"/>
  <c r="AT13" i="19"/>
  <c r="DZ16" i="39"/>
  <c r="AA16" i="39"/>
  <c r="EL27" i="27"/>
  <c r="AM27" i="27"/>
  <c r="AP25" i="23"/>
  <c r="AN13" i="25"/>
  <c r="EM13" i="25"/>
  <c r="DO10" i="50"/>
  <c r="P10" i="50"/>
  <c r="EH14" i="32"/>
  <c r="AI14" i="32"/>
  <c r="DO23" i="51"/>
  <c r="P23" i="51"/>
  <c r="EB5" i="36"/>
  <c r="AC5" i="36"/>
  <c r="DS13" i="47"/>
  <c r="T13" i="47"/>
  <c r="DJ24" i="56"/>
  <c r="K24" i="56"/>
  <c r="DH22" i="57"/>
  <c r="I22" i="57"/>
  <c r="I19" i="57"/>
  <c r="DH19" i="57"/>
  <c r="DU9" i="44"/>
  <c r="V9" i="44"/>
  <c r="DG28" i="59"/>
  <c r="H28" i="59"/>
  <c r="AB24" i="39"/>
  <c r="EA24" i="39"/>
  <c r="AR29" i="18"/>
  <c r="AS4" i="18"/>
  <c r="BB20" i="60"/>
  <c r="BB23" i="60"/>
  <c r="EM21" i="25"/>
  <c r="AN21" i="25"/>
  <c r="DL20" i="53"/>
  <c r="M20" i="53"/>
  <c r="AD18" i="36"/>
  <c r="EC18" i="36"/>
  <c r="DP6" i="49"/>
  <c r="Q6" i="49"/>
  <c r="AM22" i="26"/>
  <c r="EL22" i="26"/>
  <c r="AT28" i="20"/>
  <c r="K23" i="56"/>
  <c r="DJ23" i="56"/>
  <c r="AR19" i="22"/>
  <c r="DO11" i="51"/>
  <c r="P11" i="51"/>
  <c r="D18" i="57"/>
  <c r="E18" i="57" s="1"/>
  <c r="C29" i="57"/>
  <c r="AU9" i="17"/>
  <c r="I14" i="58"/>
  <c r="DH14" i="58"/>
  <c r="DI8" i="57"/>
  <c r="J8" i="57"/>
  <c r="W29" i="40"/>
  <c r="DW4" i="40"/>
  <c r="DW29" i="40" s="1"/>
  <c r="X4" i="40"/>
  <c r="EH11" i="32"/>
  <c r="AI11" i="32"/>
  <c r="AT8" i="18"/>
  <c r="BB19" i="60"/>
  <c r="DM8" i="53"/>
  <c r="N8" i="53"/>
  <c r="AP24" i="24"/>
  <c r="R22" i="48"/>
  <c r="DQ22" i="48"/>
  <c r="X18" i="41"/>
  <c r="DW18" i="41"/>
  <c r="CO6" i="59"/>
  <c r="CO6" i="58"/>
  <c r="CO6" i="57"/>
  <c r="CO6" i="56"/>
  <c r="CO6" i="55"/>
  <c r="CO6" i="54"/>
  <c r="CO6" i="52"/>
  <c r="CO6" i="53"/>
  <c r="CO6" i="50"/>
  <c r="CO6" i="51"/>
  <c r="CO6" i="49"/>
  <c r="CO6" i="48"/>
  <c r="CO6" i="47"/>
  <c r="CO6" i="45"/>
  <c r="CO6" i="44"/>
  <c r="CO6" i="46"/>
  <c r="CO6" i="42"/>
  <c r="CO6" i="40"/>
  <c r="CO6" i="43"/>
  <c r="CO6" i="41"/>
  <c r="CO6" i="38"/>
  <c r="CO6" i="39"/>
  <c r="CO6" i="37"/>
  <c r="CO6" i="36"/>
  <c r="CO6" i="35"/>
  <c r="CO6" i="33"/>
  <c r="CO6" i="34"/>
  <c r="CO6" i="31"/>
  <c r="CO6" i="28"/>
  <c r="CO6" i="32"/>
  <c r="CO6" i="27"/>
  <c r="CO6" i="25"/>
  <c r="CO6" i="24"/>
  <c r="CO6" i="30"/>
  <c r="CO6" i="26"/>
  <c r="CO6" i="21"/>
  <c r="EO6" i="21" s="1"/>
  <c r="CO6" i="20"/>
  <c r="EO6" i="20" s="1"/>
  <c r="CO6" i="17"/>
  <c r="EO6" i="17" s="1"/>
  <c r="CO6" i="19"/>
  <c r="EO6" i="19" s="1"/>
  <c r="CO6" i="23"/>
  <c r="CO6" i="22"/>
  <c r="EO6" i="22" s="1"/>
  <c r="CO6" i="18"/>
  <c r="EO6" i="18" s="1"/>
  <c r="CO6" i="60"/>
  <c r="EO6" i="60" s="1"/>
  <c r="EL7" i="27"/>
  <c r="AM7" i="27"/>
  <c r="DX21" i="41"/>
  <c r="Y21" i="41"/>
  <c r="AN19" i="25"/>
  <c r="EM19" i="25"/>
  <c r="X13" i="43"/>
  <c r="DW13" i="43"/>
  <c r="EC6" i="36"/>
  <c r="AD6" i="36"/>
  <c r="EN30" i="19"/>
  <c r="EL13" i="27"/>
  <c r="AM13" i="27"/>
  <c r="Y26" i="41"/>
  <c r="DX26" i="41"/>
  <c r="DU11" i="44"/>
  <c r="V11" i="44"/>
  <c r="Z6" i="40"/>
  <c r="DY6" i="40"/>
  <c r="K9" i="55"/>
  <c r="DJ9" i="55"/>
  <c r="AU8" i="19"/>
  <c r="DO4" i="48"/>
  <c r="DO29" i="48" s="1"/>
  <c r="P4" i="48"/>
  <c r="O29" i="48"/>
  <c r="DT11" i="45"/>
  <c r="U11" i="45"/>
  <c r="AG8" i="34"/>
  <c r="EF8" i="34"/>
  <c r="AR28" i="22"/>
  <c r="DK5" i="54"/>
  <c r="L5" i="54"/>
  <c r="AN29" i="22"/>
  <c r="AO4" i="22"/>
  <c r="EN4" i="22"/>
  <c r="EN29" i="22" s="1"/>
  <c r="N17" i="53"/>
  <c r="DM17" i="53"/>
  <c r="DQ28" i="49"/>
  <c r="R28" i="49"/>
  <c r="EJ12" i="30"/>
  <c r="AK12" i="30"/>
  <c r="AO5" i="24"/>
  <c r="EN5" i="24"/>
  <c r="T20" i="47"/>
  <c r="DS20" i="47"/>
  <c r="O15" i="52"/>
  <c r="DN15" i="52"/>
  <c r="BB12" i="60"/>
  <c r="DN7" i="50"/>
  <c r="O7" i="50"/>
  <c r="AS18" i="19"/>
  <c r="DF27" i="59"/>
  <c r="G27" i="59"/>
  <c r="DG9" i="59"/>
  <c r="H9" i="59"/>
  <c r="AF21" i="34"/>
  <c r="EE21" i="34"/>
  <c r="I11" i="58"/>
  <c r="DH11" i="58"/>
  <c r="AP23" i="24"/>
  <c r="P13" i="50"/>
  <c r="DO13" i="50"/>
  <c r="AQ9" i="23"/>
  <c r="Q11" i="50"/>
  <c r="DP11" i="50"/>
  <c r="AL12" i="61"/>
  <c r="AR23" i="22"/>
  <c r="AU28" i="19"/>
  <c r="DN19" i="52"/>
  <c r="O19" i="52"/>
  <c r="DT11" i="46"/>
  <c r="U11" i="46"/>
  <c r="DN23" i="52"/>
  <c r="O23" i="52"/>
  <c r="AU13" i="17"/>
  <c r="Q21" i="49"/>
  <c r="DP21" i="49"/>
  <c r="CO18" i="59"/>
  <c r="CO18" i="58"/>
  <c r="CO18" i="57"/>
  <c r="CO18" i="56"/>
  <c r="CO18" i="55"/>
  <c r="CO18" i="53"/>
  <c r="CO18" i="54"/>
  <c r="CO18" i="52"/>
  <c r="CO18" i="51"/>
  <c r="CO18" i="50"/>
  <c r="CO18" i="48"/>
  <c r="CO18" i="49"/>
  <c r="CO18" i="46"/>
  <c r="CO18" i="45"/>
  <c r="CO18" i="44"/>
  <c r="CO18" i="47"/>
  <c r="CO18" i="43"/>
  <c r="CO18" i="42"/>
  <c r="CO18" i="41"/>
  <c r="CO18" i="40"/>
  <c r="CO18" i="38"/>
  <c r="CO18" i="36"/>
  <c r="CO18" i="37"/>
  <c r="CO18" i="39"/>
  <c r="CO18" i="33"/>
  <c r="CO18" i="32"/>
  <c r="CO18" i="35"/>
  <c r="CO18" i="34"/>
  <c r="CO18" i="31"/>
  <c r="CO18" i="30"/>
  <c r="CO18" i="26"/>
  <c r="CO18" i="28"/>
  <c r="CO18" i="27"/>
  <c r="CO18" i="25"/>
  <c r="CO18" i="24"/>
  <c r="CO18" i="23"/>
  <c r="EO18" i="23" s="1"/>
  <c r="CO18" i="21"/>
  <c r="EO18" i="21" s="1"/>
  <c r="CO18" i="22"/>
  <c r="EO18" i="22" s="1"/>
  <c r="CO18" i="19"/>
  <c r="EO18" i="19" s="1"/>
  <c r="CO18" i="20"/>
  <c r="EO18" i="20" s="1"/>
  <c r="CO18" i="18"/>
  <c r="EO18" i="18" s="1"/>
  <c r="CO18" i="17"/>
  <c r="EO18" i="17" s="1"/>
  <c r="CO18" i="60"/>
  <c r="EO18" i="60" s="1"/>
  <c r="I6" i="57"/>
  <c r="DH6" i="57"/>
  <c r="EG4" i="30"/>
  <c r="EG29" i="30" s="1"/>
  <c r="AH4" i="30"/>
  <c r="AG29" i="30"/>
  <c r="H13" i="59"/>
  <c r="DG13" i="59"/>
  <c r="P19" i="51"/>
  <c r="DO19" i="51"/>
  <c r="AQ21" i="23"/>
  <c r="EM20" i="25"/>
  <c r="AN20" i="25"/>
  <c r="DN7" i="49"/>
  <c r="O7" i="49"/>
  <c r="J18" i="56"/>
  <c r="DI18" i="56"/>
  <c r="AS26" i="21"/>
  <c r="AP28" i="24"/>
  <c r="O10" i="51"/>
  <c r="DN10" i="51"/>
  <c r="I26" i="58"/>
  <c r="DH26" i="58"/>
  <c r="EI12" i="31"/>
  <c r="AJ12" i="31"/>
  <c r="ED26" i="36"/>
  <c r="AE26" i="36"/>
  <c r="EC11" i="37"/>
  <c r="AD11" i="37"/>
  <c r="EG25" i="32"/>
  <c r="AH25" i="32"/>
  <c r="AE22" i="35"/>
  <c r="ED22" i="35"/>
  <c r="DG20" i="58"/>
  <c r="H20" i="58"/>
  <c r="DJ19" i="56"/>
  <c r="K19" i="56"/>
  <c r="EB23" i="38"/>
  <c r="AC23" i="38"/>
  <c r="EI14" i="31"/>
  <c r="AJ14" i="31"/>
  <c r="CO13" i="59"/>
  <c r="CO13" i="58"/>
  <c r="CO13" i="57"/>
  <c r="CO13" i="56"/>
  <c r="CO13" i="55"/>
  <c r="CO13" i="54"/>
  <c r="CO13" i="53"/>
  <c r="CO13" i="52"/>
  <c r="CO13" i="50"/>
  <c r="CO13" i="51"/>
  <c r="CO13" i="48"/>
  <c r="CO13" i="49"/>
  <c r="CO13" i="47"/>
  <c r="CO13" i="46"/>
  <c r="CO13" i="45"/>
  <c r="CO13" i="44"/>
  <c r="CO13" i="43"/>
  <c r="CO13" i="42"/>
  <c r="CO13" i="41"/>
  <c r="CO13" i="40"/>
  <c r="CO13" i="39"/>
  <c r="CO13" i="38"/>
  <c r="CO13" i="37"/>
  <c r="CO13" i="36"/>
  <c r="CO13" i="34"/>
  <c r="CO13" i="35"/>
  <c r="CO13" i="33"/>
  <c r="CO13" i="31"/>
  <c r="CO13" i="27"/>
  <c r="CO13" i="26"/>
  <c r="CO13" i="25"/>
  <c r="CO13" i="24"/>
  <c r="CO13" i="30"/>
  <c r="CO13" i="28"/>
  <c r="CO13" i="32"/>
  <c r="CO13" i="22"/>
  <c r="EO13" i="22" s="1"/>
  <c r="CO13" i="19"/>
  <c r="EO13" i="19" s="1"/>
  <c r="CO13" i="18"/>
  <c r="EO13" i="18" s="1"/>
  <c r="CO13" i="21"/>
  <c r="EO13" i="21" s="1"/>
  <c r="CO13" i="20"/>
  <c r="EO13" i="20" s="1"/>
  <c r="CO13" i="23"/>
  <c r="EO13" i="23" s="1"/>
  <c r="CO13" i="17"/>
  <c r="EO13" i="17" s="1"/>
  <c r="CO13" i="60"/>
  <c r="EO13" i="60" s="1"/>
  <c r="DW7" i="42"/>
  <c r="X7" i="42"/>
  <c r="DY27" i="41"/>
  <c r="Z27" i="41"/>
  <c r="AI10" i="31"/>
  <c r="EH10" i="31"/>
  <c r="CO25" i="59"/>
  <c r="CO25" i="58"/>
  <c r="CO25" i="57"/>
  <c r="CO25" i="56"/>
  <c r="CO25" i="55"/>
  <c r="CO25" i="53"/>
  <c r="CO25" i="54"/>
  <c r="CO25" i="51"/>
  <c r="CO25" i="52"/>
  <c r="CO25" i="50"/>
  <c r="CO25" i="49"/>
  <c r="CO25" i="48"/>
  <c r="CO25" i="47"/>
  <c r="CO25" i="45"/>
  <c r="CO25" i="46"/>
  <c r="CO25" i="44"/>
  <c r="CO25" i="43"/>
  <c r="CO25" i="41"/>
  <c r="CO25" i="42"/>
  <c r="CO25" i="40"/>
  <c r="CO25" i="39"/>
  <c r="CO25" i="38"/>
  <c r="CO25" i="37"/>
  <c r="CO25" i="36"/>
  <c r="CO25" i="34"/>
  <c r="CO25" i="35"/>
  <c r="CO25" i="32"/>
  <c r="CO25" i="33"/>
  <c r="CO25" i="28"/>
  <c r="CO25" i="31"/>
  <c r="CO25" i="27"/>
  <c r="CO25" i="26"/>
  <c r="CO25" i="23"/>
  <c r="EO25" i="23" s="1"/>
  <c r="CO25" i="30"/>
  <c r="CO25" i="25"/>
  <c r="CO25" i="24"/>
  <c r="CO25" i="21"/>
  <c r="EO25" i="21" s="1"/>
  <c r="CO25" i="20"/>
  <c r="EO25" i="20" s="1"/>
  <c r="CO25" i="19"/>
  <c r="EO25" i="19" s="1"/>
  <c r="CO25" i="17"/>
  <c r="EO25" i="17" s="1"/>
  <c r="CO25" i="22"/>
  <c r="EO25" i="22" s="1"/>
  <c r="CO25" i="18"/>
  <c r="EO25" i="18" s="1"/>
  <c r="CO25" i="60"/>
  <c r="EO25" i="60" s="1"/>
  <c r="K29" i="52"/>
  <c r="DK4" i="52"/>
  <c r="DK29" i="52" s="1"/>
  <c r="L4" i="52"/>
  <c r="DP26" i="49"/>
  <c r="Q26" i="49"/>
  <c r="EA13" i="39"/>
  <c r="AB13" i="39"/>
  <c r="DQ25" i="48"/>
  <c r="R25" i="48"/>
  <c r="EF27" i="34"/>
  <c r="AG27" i="34"/>
  <c r="DR18" i="47"/>
  <c r="S18" i="47"/>
  <c r="L19" i="55"/>
  <c r="DK19" i="55"/>
  <c r="CO27" i="59"/>
  <c r="CO27" i="58"/>
  <c r="CO27" i="57"/>
  <c r="CO27" i="56"/>
  <c r="CO27" i="55"/>
  <c r="CO27" i="54"/>
  <c r="CO27" i="53"/>
  <c r="CO27" i="51"/>
  <c r="CO27" i="52"/>
  <c r="CO27" i="50"/>
  <c r="CO27" i="49"/>
  <c r="CO27" i="48"/>
  <c r="CO27" i="47"/>
  <c r="CO27" i="46"/>
  <c r="CO27" i="45"/>
  <c r="CO27" i="44"/>
  <c r="CO27" i="43"/>
  <c r="CO27" i="42"/>
  <c r="CO27" i="41"/>
  <c r="CO27" i="40"/>
  <c r="CO27" i="39"/>
  <c r="CO27" i="38"/>
  <c r="CO27" i="37"/>
  <c r="CO27" i="36"/>
  <c r="CO27" i="34"/>
  <c r="CO27" i="32"/>
  <c r="CO27" i="35"/>
  <c r="CO27" i="33"/>
  <c r="CO27" i="27"/>
  <c r="CO27" i="24"/>
  <c r="CO27" i="23"/>
  <c r="EO27" i="23" s="1"/>
  <c r="CO27" i="30"/>
  <c r="CO27" i="28"/>
  <c r="CO27" i="26"/>
  <c r="CO27" i="25"/>
  <c r="CO27" i="31"/>
  <c r="CO27" i="22"/>
  <c r="EO27" i="22" s="1"/>
  <c r="CO27" i="19"/>
  <c r="EO27" i="19" s="1"/>
  <c r="CO27" i="18"/>
  <c r="EO27" i="18" s="1"/>
  <c r="CO27" i="21"/>
  <c r="EO27" i="21" s="1"/>
  <c r="CO27" i="20"/>
  <c r="EO27" i="20" s="1"/>
  <c r="CO27" i="17"/>
  <c r="EO27" i="17" s="1"/>
  <c r="CO27" i="60"/>
  <c r="EO27" i="60" s="1"/>
  <c r="AL18" i="27"/>
  <c r="EK18" i="27"/>
  <c r="X10" i="42"/>
  <c r="DW10" i="42"/>
  <c r="S25" i="47"/>
  <c r="DR25" i="47"/>
  <c r="EM5" i="25"/>
  <c r="AN5" i="25"/>
  <c r="AC21" i="37"/>
  <c r="EB21" i="37"/>
  <c r="AB11" i="39"/>
  <c r="EA11" i="39"/>
  <c r="EG12" i="33"/>
  <c r="AH12" i="33"/>
  <c r="AL23" i="61"/>
  <c r="EN29" i="21"/>
  <c r="G4" i="57"/>
  <c r="DF4" i="57"/>
  <c r="DF29" i="57" s="1"/>
  <c r="EH18" i="30"/>
  <c r="AI18" i="30"/>
  <c r="EA13" i="38"/>
  <c r="AB13" i="38"/>
  <c r="N25" i="52"/>
  <c r="DM25" i="52"/>
  <c r="BB17" i="60"/>
  <c r="AG4" i="32"/>
  <c r="EF4" i="32"/>
  <c r="AJ11" i="31"/>
  <c r="EI11" i="31"/>
  <c r="AI28" i="31"/>
  <c r="EH28" i="31"/>
  <c r="EN30" i="17"/>
  <c r="EI23" i="31"/>
  <c r="AJ23" i="31"/>
  <c r="D18" i="58"/>
  <c r="E18" i="58" s="1"/>
  <c r="F18" i="58" s="1"/>
  <c r="I15" i="57"/>
  <c r="DH15" i="57"/>
  <c r="EI28" i="30"/>
  <c r="AJ28" i="30"/>
  <c r="AI27" i="32"/>
  <c r="EH27" i="32"/>
  <c r="BB15" i="60"/>
  <c r="AA6" i="39"/>
  <c r="DZ6" i="39"/>
  <c r="M10" i="53"/>
  <c r="DL10" i="53"/>
  <c r="AT26" i="20"/>
  <c r="Q22" i="49"/>
  <c r="DP22" i="49"/>
  <c r="EB8" i="38"/>
  <c r="AC8" i="38"/>
  <c r="AA19" i="40"/>
  <c r="DZ19" i="40"/>
  <c r="EH22" i="31"/>
  <c r="AI22" i="31"/>
  <c r="DS5" i="45"/>
  <c r="T5" i="45"/>
  <c r="AG19" i="33"/>
  <c r="EF19" i="33"/>
  <c r="AE16" i="34"/>
  <c r="ED16" i="34"/>
  <c r="EJ10" i="28"/>
  <c r="AK10" i="28"/>
  <c r="BB13" i="60"/>
  <c r="AI20" i="32"/>
  <c r="EH20" i="32"/>
  <c r="K17" i="56"/>
  <c r="DJ17" i="56"/>
  <c r="AL12" i="28"/>
  <c r="EK12" i="28"/>
  <c r="AP7" i="23"/>
  <c r="AT11" i="18"/>
  <c r="DZ29" i="37"/>
  <c r="AV25" i="17"/>
  <c r="BA18" i="60"/>
  <c r="AT23" i="20"/>
  <c r="AT19" i="18"/>
  <c r="DV19" i="44"/>
  <c r="W19" i="44"/>
  <c r="AL11" i="61"/>
  <c r="Y25" i="41"/>
  <c r="DX25" i="41"/>
  <c r="DM27" i="53"/>
  <c r="N27" i="53"/>
  <c r="AS13" i="20"/>
  <c r="AN18" i="24"/>
  <c r="EM18" i="24"/>
  <c r="AS20" i="20"/>
  <c r="AQ24" i="23"/>
  <c r="AL28" i="28"/>
  <c r="EK28" i="28"/>
  <c r="DG21" i="59"/>
  <c r="H21" i="59"/>
  <c r="J22" i="56"/>
  <c r="DI22" i="56"/>
  <c r="DT9" i="45"/>
  <c r="U9" i="45"/>
  <c r="AA17" i="40"/>
  <c r="DZ17" i="40"/>
  <c r="AT17" i="20"/>
  <c r="DY23" i="41"/>
  <c r="Z23" i="41"/>
  <c r="AS25" i="20"/>
  <c r="AT10" i="19"/>
  <c r="AP17" i="24"/>
  <c r="DY26" i="40"/>
  <c r="Z26" i="40"/>
  <c r="AU22" i="17"/>
  <c r="DU12" i="45"/>
  <c r="V12" i="45"/>
  <c r="AS28" i="21"/>
  <c r="O27" i="52"/>
  <c r="DN27" i="52"/>
  <c r="EL12" i="27"/>
  <c r="AM12" i="27"/>
  <c r="AP6" i="23"/>
  <c r="EO6" i="23"/>
  <c r="DF6" i="59"/>
  <c r="G6" i="59"/>
  <c r="EN29" i="20"/>
  <c r="DH23" i="58"/>
  <c r="I23" i="58"/>
  <c r="J10" i="56"/>
  <c r="DI10" i="56"/>
  <c r="AT21" i="18"/>
  <c r="AU19" i="17"/>
  <c r="V25" i="44"/>
  <c r="DU25" i="44"/>
  <c r="AU14" i="18"/>
  <c r="R12" i="49"/>
  <c r="DQ12" i="49"/>
  <c r="AM10" i="26"/>
  <c r="EL10" i="26"/>
  <c r="S6" i="47"/>
  <c r="DR6" i="47"/>
  <c r="AL26" i="28"/>
  <c r="EK26" i="28"/>
  <c r="AS11" i="21"/>
  <c r="AB14" i="38"/>
  <c r="EA14" i="38"/>
  <c r="EN23" i="25"/>
  <c r="AO23" i="25"/>
  <c r="CO24" i="59"/>
  <c r="CO24" i="58"/>
  <c r="CO24" i="57"/>
  <c r="CO24" i="56"/>
  <c r="CO24" i="55"/>
  <c r="CO24" i="54"/>
  <c r="CO24" i="53"/>
  <c r="CO24" i="51"/>
  <c r="CO24" i="52"/>
  <c r="CO24" i="49"/>
  <c r="CO24" i="50"/>
  <c r="CO24" i="47"/>
  <c r="CO24" i="48"/>
  <c r="CO24" i="46"/>
  <c r="CO24" i="44"/>
  <c r="CO24" i="45"/>
  <c r="CO24" i="43"/>
  <c r="CO24" i="40"/>
  <c r="CO24" i="42"/>
  <c r="CO24" i="41"/>
  <c r="CO24" i="37"/>
  <c r="CO24" i="39"/>
  <c r="CO24" i="36"/>
  <c r="CO24" i="38"/>
  <c r="CO24" i="32"/>
  <c r="CO24" i="35"/>
  <c r="CO24" i="33"/>
  <c r="CO24" i="34"/>
  <c r="CO24" i="26"/>
  <c r="CO24" i="23"/>
  <c r="EO24" i="23" s="1"/>
  <c r="CO24" i="24"/>
  <c r="EO24" i="24" s="1"/>
  <c r="CO24" i="31"/>
  <c r="CO24" i="28"/>
  <c r="CO24" i="30"/>
  <c r="CO24" i="27"/>
  <c r="CO24" i="25"/>
  <c r="CO24" i="18"/>
  <c r="EO24" i="18" s="1"/>
  <c r="CO24" i="22"/>
  <c r="EO24" i="22" s="1"/>
  <c r="CO24" i="21"/>
  <c r="EO24" i="21" s="1"/>
  <c r="CO24" i="20"/>
  <c r="EO24" i="20" s="1"/>
  <c r="CO24" i="19"/>
  <c r="EO24" i="19" s="1"/>
  <c r="CO24" i="17"/>
  <c r="EO24" i="17" s="1"/>
  <c r="CO24" i="60"/>
  <c r="EO24" i="60" s="1"/>
  <c r="G29" i="56"/>
  <c r="H4" i="56"/>
  <c r="DG4" i="56"/>
  <c r="DG29" i="56" s="1"/>
  <c r="AT14" i="19"/>
  <c r="DT21" i="46"/>
  <c r="U21" i="46"/>
  <c r="L6" i="54"/>
  <c r="DK6" i="54"/>
  <c r="W23" i="44"/>
  <c r="DV23" i="44"/>
  <c r="AS19" i="20"/>
  <c r="AK4" i="26"/>
  <c r="AJ29" i="26"/>
  <c r="EJ4" i="26"/>
  <c r="EJ29" i="26" s="1"/>
  <c r="AQ16" i="22"/>
  <c r="AP18" i="23"/>
  <c r="AG6" i="32"/>
  <c r="EF6" i="32"/>
  <c r="AG9" i="34"/>
  <c r="EF9" i="34"/>
  <c r="AF12" i="35"/>
  <c r="EE12" i="35"/>
  <c r="CO21" i="59"/>
  <c r="CO21" i="58"/>
  <c r="CO21" i="57"/>
  <c r="CO21" i="56"/>
  <c r="CO21" i="55"/>
  <c r="CO21" i="53"/>
  <c r="CO21" i="54"/>
  <c r="CO21" i="52"/>
  <c r="CO21" i="50"/>
  <c r="CO21" i="51"/>
  <c r="CO21" i="48"/>
  <c r="CO21" i="49"/>
  <c r="CO21" i="47"/>
  <c r="CO21" i="46"/>
  <c r="CO21" i="44"/>
  <c r="CO21" i="45"/>
  <c r="CO21" i="43"/>
  <c r="CO21" i="41"/>
  <c r="CO21" i="42"/>
  <c r="CO21" i="40"/>
  <c r="CO21" i="38"/>
  <c r="CO21" i="37"/>
  <c r="CO21" i="39"/>
  <c r="CO21" i="36"/>
  <c r="CO21" i="34"/>
  <c r="CO21" i="35"/>
  <c r="CO21" i="33"/>
  <c r="CO21" i="24"/>
  <c r="CO21" i="23"/>
  <c r="EO21" i="23" s="1"/>
  <c r="CO21" i="32"/>
  <c r="CO21" i="31"/>
  <c r="CO21" i="27"/>
  <c r="CO21" i="25"/>
  <c r="CO21" i="30"/>
  <c r="CO21" i="28"/>
  <c r="CO21" i="26"/>
  <c r="CO21" i="18"/>
  <c r="EO21" i="18" s="1"/>
  <c r="CO21" i="22"/>
  <c r="EO21" i="22" s="1"/>
  <c r="CO21" i="19"/>
  <c r="EO21" i="19" s="1"/>
  <c r="CO21" i="21"/>
  <c r="EO21" i="21" s="1"/>
  <c r="CO21" i="20"/>
  <c r="EO21" i="20" s="1"/>
  <c r="CO21" i="17"/>
  <c r="EO21" i="17" s="1"/>
  <c r="CO21" i="60"/>
  <c r="EO21" i="60" s="1"/>
  <c r="AK27" i="30"/>
  <c r="EJ27" i="30"/>
  <c r="ED28" i="36"/>
  <c r="AE28" i="36"/>
  <c r="AN26" i="26"/>
  <c r="EM26" i="26"/>
  <c r="X4" i="41"/>
  <c r="W29" i="41"/>
  <c r="DW4" i="41"/>
  <c r="EL21" i="27"/>
  <c r="AM21" i="27"/>
  <c r="DK28" i="55"/>
  <c r="L28" i="55"/>
  <c r="EJ13" i="28"/>
  <c r="AK13" i="28"/>
  <c r="EB16" i="37"/>
  <c r="AC16" i="37"/>
  <c r="AM4" i="24"/>
  <c r="EL4" i="24"/>
  <c r="EL29" i="24" s="1"/>
  <c r="AL29" i="24"/>
  <c r="AA21" i="40"/>
  <c r="DZ21" i="40"/>
  <c r="AL5" i="27"/>
  <c r="EK5" i="27"/>
  <c r="X9" i="42"/>
  <c r="DW9" i="42"/>
  <c r="EH12" i="32"/>
  <c r="AI12" i="32"/>
  <c r="AC24" i="38"/>
  <c r="EB24" i="38"/>
  <c r="EF12" i="34"/>
  <c r="AG12" i="34"/>
  <c r="L11" i="55"/>
  <c r="DK11" i="55"/>
  <c r="DQ27" i="49"/>
  <c r="R27" i="49"/>
  <c r="DN9" i="52"/>
  <c r="O9" i="52"/>
  <c r="Y25" i="42"/>
  <c r="DX25" i="42"/>
  <c r="AB9" i="39"/>
  <c r="EA9" i="39"/>
  <c r="AS5" i="19"/>
  <c r="AU24" i="19"/>
  <c r="DH21" i="57"/>
  <c r="I21" i="57"/>
  <c r="AU17" i="17"/>
  <c r="P20" i="50"/>
  <c r="DO20" i="50"/>
  <c r="P14" i="51"/>
  <c r="DO14" i="51"/>
  <c r="AO9" i="25"/>
  <c r="EN9" i="25"/>
  <c r="V13" i="45"/>
  <c r="DU13" i="45"/>
  <c r="AE15" i="36"/>
  <c r="ED15" i="36"/>
  <c r="CO28" i="59"/>
  <c r="CO28" i="58"/>
  <c r="CO28" i="57"/>
  <c r="CO28" i="56"/>
  <c r="CO28" i="55"/>
  <c r="CO28" i="53"/>
  <c r="CO28" i="54"/>
  <c r="CO28" i="52"/>
  <c r="CO28" i="51"/>
  <c r="CO28" i="49"/>
  <c r="CO28" i="50"/>
  <c r="CO28" i="48"/>
  <c r="CO28" i="47"/>
  <c r="CO28" i="45"/>
  <c r="CO28" i="44"/>
  <c r="CO28" i="46"/>
  <c r="CO28" i="43"/>
  <c r="CO28" i="42"/>
  <c r="CO28" i="41"/>
  <c r="CO28" i="40"/>
  <c r="CO28" i="39"/>
  <c r="CO28" i="38"/>
  <c r="CO28" i="36"/>
  <c r="CO28" i="37"/>
  <c r="CO28" i="32"/>
  <c r="CO28" i="33"/>
  <c r="CO28" i="35"/>
  <c r="CO28" i="34"/>
  <c r="CO28" i="28"/>
  <c r="CO28" i="31"/>
  <c r="CO28" i="30"/>
  <c r="CO28" i="27"/>
  <c r="CO28" i="26"/>
  <c r="CO28" i="25"/>
  <c r="CO28" i="24"/>
  <c r="EO28" i="24" s="1"/>
  <c r="CO28" i="23"/>
  <c r="EO28" i="23" s="1"/>
  <c r="CO28" i="18"/>
  <c r="EO28" i="18" s="1"/>
  <c r="CO28" i="21"/>
  <c r="EO28" i="21" s="1"/>
  <c r="CO28" i="20"/>
  <c r="EO28" i="20" s="1"/>
  <c r="CO28" i="17"/>
  <c r="EO28" i="17" s="1"/>
  <c r="CO28" i="22"/>
  <c r="EO28" i="22" s="1"/>
  <c r="CO28" i="19"/>
  <c r="EO28" i="19" s="1"/>
  <c r="CO28" i="60"/>
  <c r="EO28" i="60" s="1"/>
  <c r="AN14" i="26"/>
  <c r="EM14" i="26"/>
  <c r="AL6" i="61"/>
  <c r="DT24" i="46"/>
  <c r="U24" i="46"/>
  <c r="AR7" i="21"/>
  <c r="AT8" i="20"/>
  <c r="AV14" i="17"/>
  <c r="EC12" i="37"/>
  <c r="AD12" i="37"/>
  <c r="DN20" i="52"/>
  <c r="O20" i="52"/>
  <c r="EN30" i="20"/>
  <c r="AU11" i="19"/>
  <c r="AT16" i="19"/>
  <c r="DH12" i="58"/>
  <c r="I12" i="58"/>
  <c r="AU10" i="17"/>
  <c r="EN29" i="17"/>
  <c r="Z8" i="41"/>
  <c r="DY8" i="41"/>
  <c r="AR16" i="21"/>
  <c r="DY5" i="41"/>
  <c r="Z5" i="41"/>
  <c r="EL15" i="27"/>
  <c r="AM15" i="27"/>
  <c r="EJ9" i="28"/>
  <c r="AK9" i="28"/>
  <c r="EL23" i="27"/>
  <c r="AM23" i="27"/>
  <c r="EA19" i="38"/>
  <c r="AB19" i="38"/>
  <c r="I13" i="57"/>
  <c r="DH13" i="57"/>
  <c r="AQ17" i="23"/>
  <c r="EN8" i="25"/>
  <c r="AO8" i="25"/>
  <c r="AB27" i="39"/>
  <c r="EA27" i="39"/>
  <c r="W12" i="44"/>
  <c r="DV12" i="44"/>
  <c r="DW23" i="43"/>
  <c r="X23" i="43"/>
  <c r="V7" i="44"/>
  <c r="DU7" i="44"/>
  <c r="O11" i="52"/>
  <c r="DN11" i="52"/>
  <c r="AQ8" i="23"/>
  <c r="DN13" i="52"/>
  <c r="O13" i="52"/>
  <c r="AT7" i="19"/>
  <c r="J26" i="57"/>
  <c r="DI26" i="57"/>
  <c r="EM27" i="26"/>
  <c r="AN27" i="26"/>
  <c r="AL18" i="61"/>
  <c r="AL22" i="27"/>
  <c r="EK22" i="27"/>
  <c r="DW20" i="42"/>
  <c r="X20" i="42"/>
  <c r="M20" i="54"/>
  <c r="DL20" i="54"/>
  <c r="DI5" i="56"/>
  <c r="J5" i="56"/>
  <c r="Z10" i="40"/>
  <c r="DY10" i="40"/>
  <c r="DU24" i="45"/>
  <c r="V24" i="45"/>
  <c r="BE4" i="60"/>
  <c r="AU12" i="18"/>
  <c r="AE5" i="35"/>
  <c r="ED5" i="35"/>
  <c r="W10" i="43"/>
  <c r="DV10" i="43"/>
  <c r="DJ16" i="55"/>
  <c r="K16" i="55"/>
  <c r="X29" i="39"/>
  <c r="DX4" i="39"/>
  <c r="DX29" i="39" s="1"/>
  <c r="Y4" i="39"/>
  <c r="AU27" i="19"/>
  <c r="S21" i="48"/>
  <c r="DR21" i="48"/>
  <c r="M28" i="54"/>
  <c r="DL28" i="54"/>
  <c r="M15" i="54"/>
  <c r="DL15" i="54"/>
  <c r="EE5" i="34"/>
  <c r="AF5" i="34"/>
  <c r="EH13" i="32"/>
  <c r="AI13" i="32"/>
  <c r="CO14" i="59"/>
  <c r="CO14" i="58"/>
  <c r="CO14" i="57"/>
  <c r="CO14" i="56"/>
  <c r="CO14" i="55"/>
  <c r="CO14" i="54"/>
  <c r="CO14" i="52"/>
  <c r="CO14" i="53"/>
  <c r="CO14" i="50"/>
  <c r="CO14" i="51"/>
  <c r="CO14" i="49"/>
  <c r="CO14" i="48"/>
  <c r="CO14" i="46"/>
  <c r="CO14" i="45"/>
  <c r="CO14" i="44"/>
  <c r="CO14" i="47"/>
  <c r="CO14" i="43"/>
  <c r="CO14" i="42"/>
  <c r="CO14" i="41"/>
  <c r="CO14" i="40"/>
  <c r="CO14" i="37"/>
  <c r="CO14" i="39"/>
  <c r="CO14" i="38"/>
  <c r="CO14" i="36"/>
  <c r="CO14" i="34"/>
  <c r="CO14" i="32"/>
  <c r="CO14" i="35"/>
  <c r="CO14" i="33"/>
  <c r="CO14" i="31"/>
  <c r="CO14" i="24"/>
  <c r="CO14" i="30"/>
  <c r="CO14" i="28"/>
  <c r="CO14" i="26"/>
  <c r="CO14" i="27"/>
  <c r="CO14" i="25"/>
  <c r="CO14" i="21"/>
  <c r="EO14" i="21" s="1"/>
  <c r="CO14" i="20"/>
  <c r="EO14" i="20" s="1"/>
  <c r="CO14" i="17"/>
  <c r="EO14" i="17" s="1"/>
  <c r="CO14" i="23"/>
  <c r="EO14" i="23" s="1"/>
  <c r="CO14" i="19"/>
  <c r="EO14" i="19" s="1"/>
  <c r="CO14" i="22"/>
  <c r="EO14" i="22" s="1"/>
  <c r="CO14" i="18"/>
  <c r="EO14" i="18" s="1"/>
  <c r="CO14" i="60"/>
  <c r="EO14" i="60" s="1"/>
  <c r="AR21" i="22"/>
  <c r="CO22" i="59"/>
  <c r="CO22" i="58"/>
  <c r="CO22" i="57"/>
  <c r="CO22" i="56"/>
  <c r="CO22" i="55"/>
  <c r="CO22" i="54"/>
  <c r="CO22" i="53"/>
  <c r="CO22" i="52"/>
  <c r="CO22" i="51"/>
  <c r="CO22" i="50"/>
  <c r="CO22" i="49"/>
  <c r="CO22" i="48"/>
  <c r="CO22" i="46"/>
  <c r="CO22" i="44"/>
  <c r="CO22" i="47"/>
  <c r="CO22" i="45"/>
  <c r="CO22" i="42"/>
  <c r="CO22" i="40"/>
  <c r="CO22" i="43"/>
  <c r="CO22" i="41"/>
  <c r="CO22" i="39"/>
  <c r="CO22" i="36"/>
  <c r="CO22" i="38"/>
  <c r="CO22" i="37"/>
  <c r="CO22" i="34"/>
  <c r="CO22" i="33"/>
  <c r="CO22" i="35"/>
  <c r="CO22" i="32"/>
  <c r="CO22" i="31"/>
  <c r="CO22" i="26"/>
  <c r="CO22" i="24"/>
  <c r="CO22" i="30"/>
  <c r="CO22" i="28"/>
  <c r="CO22" i="27"/>
  <c r="CO22" i="25"/>
  <c r="CO22" i="23"/>
  <c r="CO22" i="22"/>
  <c r="EO22" i="22" s="1"/>
  <c r="CO22" i="17"/>
  <c r="EO22" i="17" s="1"/>
  <c r="CO22" i="21"/>
  <c r="EO22" i="21" s="1"/>
  <c r="CO22" i="20"/>
  <c r="EO22" i="20" s="1"/>
  <c r="CO22" i="19"/>
  <c r="EO22" i="19" s="1"/>
  <c r="CO22" i="18"/>
  <c r="EO22" i="18" s="1"/>
  <c r="CO22" i="60"/>
  <c r="EO22" i="60" s="1"/>
  <c r="CO20" i="59"/>
  <c r="CO20" i="58"/>
  <c r="CO20" i="57"/>
  <c r="CO20" i="56"/>
  <c r="CO20" i="55"/>
  <c r="CO20" i="53"/>
  <c r="CO20" i="54"/>
  <c r="CO20" i="52"/>
  <c r="CO20" i="51"/>
  <c r="CO20" i="50"/>
  <c r="CO20" i="49"/>
  <c r="CO20" i="48"/>
  <c r="CO20" i="47"/>
  <c r="CO20" i="46"/>
  <c r="CO20" i="44"/>
  <c r="CO20" i="45"/>
  <c r="CO20" i="42"/>
  <c r="CO20" i="40"/>
  <c r="CO20" i="43"/>
  <c r="CO20" i="41"/>
  <c r="CO20" i="39"/>
  <c r="CO20" i="36"/>
  <c r="CO20" i="38"/>
  <c r="CO20" i="37"/>
  <c r="CO20" i="34"/>
  <c r="CO20" i="32"/>
  <c r="CO20" i="35"/>
  <c r="CO20" i="33"/>
  <c r="CO20" i="28"/>
  <c r="CO20" i="26"/>
  <c r="CO20" i="24"/>
  <c r="CO20" i="23"/>
  <c r="EO20" i="23" s="1"/>
  <c r="CO20" i="31"/>
  <c r="CO20" i="30"/>
  <c r="CO20" i="27"/>
  <c r="CO20" i="25"/>
  <c r="CO20" i="20"/>
  <c r="EO20" i="20" s="1"/>
  <c r="CO20" i="21"/>
  <c r="EO20" i="21" s="1"/>
  <c r="CO20" i="18"/>
  <c r="EO20" i="18" s="1"/>
  <c r="CO20" i="17"/>
  <c r="EO20" i="17" s="1"/>
  <c r="CO20" i="22"/>
  <c r="EO20" i="22" s="1"/>
  <c r="CO20" i="19"/>
  <c r="EO20" i="19" s="1"/>
  <c r="CO20" i="60"/>
  <c r="EO20" i="60" s="1"/>
  <c r="DJ13" i="56"/>
  <c r="K13" i="56"/>
  <c r="AL4" i="61"/>
  <c r="AF17" i="35"/>
  <c r="EE17" i="35"/>
  <c r="AB25" i="38"/>
  <c r="EA25" i="38"/>
  <c r="AG28" i="34"/>
  <c r="EF28" i="34"/>
  <c r="DJ21" i="56"/>
  <c r="K21" i="56"/>
  <c r="Z12" i="41"/>
  <c r="DY12" i="41"/>
  <c r="AQ10" i="22"/>
  <c r="DJ10" i="55"/>
  <c r="K10" i="55"/>
  <c r="DK4" i="53"/>
  <c r="L4" i="53"/>
  <c r="DN25" i="51"/>
  <c r="O25" i="51"/>
  <c r="ED25" i="35"/>
  <c r="AE25" i="35"/>
  <c r="AQ22" i="22"/>
  <c r="ED20" i="36"/>
  <c r="AE20" i="36"/>
  <c r="AU15" i="17"/>
  <c r="X20" i="43"/>
  <c r="DW20" i="43"/>
  <c r="H20" i="59"/>
  <c r="DG20" i="59"/>
  <c r="AL27" i="61"/>
  <c r="DM9" i="53"/>
  <c r="N9" i="53"/>
  <c r="EN24" i="25"/>
  <c r="AO24" i="25"/>
  <c r="AH7" i="32"/>
  <c r="EG7" i="32"/>
  <c r="AB8" i="39"/>
  <c r="EA8" i="39"/>
  <c r="K20" i="56"/>
  <c r="DJ20" i="56"/>
  <c r="T4" i="44"/>
  <c r="DS4" i="44"/>
  <c r="S29" i="44"/>
  <c r="AB7" i="38"/>
  <c r="EA7" i="38"/>
  <c r="L29" i="51"/>
  <c r="DL4" i="51"/>
  <c r="M4" i="51"/>
  <c r="V28" i="45"/>
  <c r="DU28" i="45"/>
  <c r="EM25" i="25"/>
  <c r="AN25" i="25"/>
  <c r="AF8" i="35"/>
  <c r="EE8" i="35"/>
  <c r="AT18" i="18"/>
  <c r="AP4" i="21"/>
  <c r="EO4" i="21"/>
  <c r="AO29" i="21"/>
  <c r="AU26" i="19"/>
  <c r="DG8" i="59"/>
  <c r="H8" i="59"/>
  <c r="AR19" i="21"/>
  <c r="EM10" i="25"/>
  <c r="AN10" i="25"/>
  <c r="AP9" i="24"/>
  <c r="DO19" i="50"/>
  <c r="P19" i="50"/>
  <c r="AB23" i="39"/>
  <c r="EA23" i="39"/>
  <c r="EL25" i="26"/>
  <c r="AM25" i="26"/>
  <c r="EK27" i="28"/>
  <c r="AL27" i="28"/>
  <c r="AO14" i="25"/>
  <c r="EN14" i="25"/>
  <c r="M12" i="54"/>
  <c r="DL12" i="54"/>
  <c r="AC20" i="37"/>
  <c r="EB20" i="37"/>
  <c r="AT15" i="18"/>
  <c r="DV27" i="44"/>
  <c r="W27" i="44"/>
  <c r="DF18" i="59"/>
  <c r="G18" i="59"/>
  <c r="DH25" i="57"/>
  <c r="I25" i="57"/>
  <c r="DL23" i="54"/>
  <c r="M23" i="54"/>
  <c r="AR15" i="21"/>
  <c r="K15" i="56"/>
  <c r="DJ15" i="56"/>
  <c r="AF13" i="34"/>
  <c r="EE13" i="34"/>
  <c r="AQ28" i="23"/>
  <c r="ED10" i="35"/>
  <c r="AE10" i="35"/>
  <c r="T23" i="47"/>
  <c r="DS23" i="47"/>
  <c r="CO9" i="59"/>
  <c r="CO9" i="58"/>
  <c r="CO9" i="57"/>
  <c r="CO9" i="56"/>
  <c r="CO9" i="55"/>
  <c r="CO9" i="54"/>
  <c r="CO9" i="52"/>
  <c r="CO9" i="53"/>
  <c r="CO9" i="51"/>
  <c r="CO9" i="50"/>
  <c r="CO9" i="49"/>
  <c r="CO9" i="48"/>
  <c r="CO9" i="47"/>
  <c r="CO9" i="46"/>
  <c r="CO9" i="45"/>
  <c r="CO9" i="44"/>
  <c r="CO9" i="41"/>
  <c r="CO9" i="40"/>
  <c r="CO9" i="43"/>
  <c r="CO9" i="42"/>
  <c r="CO9" i="39"/>
  <c r="CO9" i="38"/>
  <c r="CO9" i="37"/>
  <c r="CO9" i="36"/>
  <c r="CO9" i="35"/>
  <c r="CO9" i="34"/>
  <c r="CO9" i="33"/>
  <c r="CO9" i="30"/>
  <c r="CO9" i="28"/>
  <c r="CO9" i="31"/>
  <c r="CO9" i="24"/>
  <c r="EO9" i="24" s="1"/>
  <c r="CO9" i="32"/>
  <c r="CO9" i="27"/>
  <c r="CO9" i="26"/>
  <c r="CO9" i="25"/>
  <c r="CO9" i="20"/>
  <c r="EO9" i="20" s="1"/>
  <c r="CO9" i="19"/>
  <c r="EO9" i="19" s="1"/>
  <c r="CO9" i="18"/>
  <c r="EO9" i="18" s="1"/>
  <c r="CO9" i="23"/>
  <c r="EO9" i="23" s="1"/>
  <c r="CO9" i="21"/>
  <c r="EO9" i="21" s="1"/>
  <c r="CO9" i="17"/>
  <c r="EO9" i="17" s="1"/>
  <c r="CO9" i="22"/>
  <c r="EO9" i="22" s="1"/>
  <c r="CO9" i="60"/>
  <c r="EO9" i="60" s="1"/>
  <c r="AS16" i="20"/>
  <c r="DV18" i="42"/>
  <c r="W18" i="42"/>
  <c r="P15" i="50"/>
  <c r="DO15" i="50"/>
  <c r="AI17" i="32"/>
  <c r="EH17" i="32"/>
  <c r="L15" i="55"/>
  <c r="DK15" i="55"/>
  <c r="AQ11" i="23"/>
  <c r="DI28" i="57"/>
  <c r="J28" i="57"/>
  <c r="DN6" i="51"/>
  <c r="O6" i="51"/>
  <c r="DZ22" i="39"/>
  <c r="AA22" i="39"/>
  <c r="AU9" i="19"/>
  <c r="AF27" i="35"/>
  <c r="EE27" i="35"/>
  <c r="BB28" i="60"/>
  <c r="AC15" i="37"/>
  <c r="EB15" i="37"/>
  <c r="Q10" i="49"/>
  <c r="DP10" i="49"/>
  <c r="AS6" i="20"/>
  <c r="S28" i="48"/>
  <c r="DR28" i="48"/>
  <c r="DI25" i="56"/>
  <c r="J25" i="56"/>
  <c r="DS11" i="47"/>
  <c r="T11" i="47"/>
  <c r="P24" i="51"/>
  <c r="DO24" i="51"/>
  <c r="V14" i="45"/>
  <c r="DU14" i="45"/>
  <c r="AT28" i="18"/>
  <c r="AL10" i="61"/>
  <c r="AQ19" i="23"/>
  <c r="AT5" i="17"/>
  <c r="EB12" i="38"/>
  <c r="AC12" i="38"/>
  <c r="P22" i="50"/>
  <c r="DO22" i="50"/>
  <c r="Q29" i="46"/>
  <c r="R4" i="46"/>
  <c r="DQ4" i="46"/>
  <c r="DQ29" i="46" s="1"/>
  <c r="EH4" i="28"/>
  <c r="EH29" i="28" s="1"/>
  <c r="AI4" i="28"/>
  <c r="AH29" i="28"/>
  <c r="DW24" i="43"/>
  <c r="X24" i="43"/>
  <c r="AJ14" i="30"/>
  <c r="EI14" i="30"/>
  <c r="AL16" i="27"/>
  <c r="EK16" i="27"/>
  <c r="AQ14" i="23"/>
  <c r="G22" i="59"/>
  <c r="DF22" i="59"/>
  <c r="DH4" i="55"/>
  <c r="DH29" i="55" s="1"/>
  <c r="H29" i="55"/>
  <c r="I4" i="55"/>
  <c r="P29" i="47"/>
  <c r="Q4" i="47"/>
  <c r="DP4" i="47"/>
  <c r="DP29" i="47" s="1"/>
  <c r="DG26" i="59"/>
  <c r="H26" i="59"/>
  <c r="X21" i="42"/>
  <c r="DW21" i="42"/>
  <c r="W28" i="43"/>
  <c r="DV28" i="43"/>
  <c r="AB20" i="38"/>
  <c r="EA20" i="38"/>
  <c r="DV9" i="43"/>
  <c r="W9" i="43"/>
  <c r="EK11" i="27"/>
  <c r="AL11" i="27"/>
  <c r="AB5" i="37"/>
  <c r="EA5" i="37"/>
  <c r="Q12" i="50"/>
  <c r="DP12" i="50"/>
  <c r="AF20" i="35"/>
  <c r="EE20" i="35"/>
  <c r="AL24" i="61"/>
  <c r="AS23" i="21"/>
  <c r="N28" i="53"/>
  <c r="DM28" i="53"/>
  <c r="BB11" i="60"/>
  <c r="EE15" i="35"/>
  <c r="AF15" i="35"/>
  <c r="DT27" i="46"/>
  <c r="U27" i="46"/>
  <c r="AE9" i="36"/>
  <c r="ED9" i="36"/>
  <c r="X26" i="43"/>
  <c r="DW26" i="43"/>
  <c r="L13" i="55"/>
  <c r="DK13" i="55"/>
  <c r="EK6" i="27"/>
  <c r="AL6" i="27"/>
  <c r="AT22" i="19"/>
  <c r="DV18" i="43"/>
  <c r="W18" i="43"/>
  <c r="AS21" i="21"/>
  <c r="AL8" i="61"/>
  <c r="AD28" i="37"/>
  <c r="EC28" i="37"/>
  <c r="K8" i="55"/>
  <c r="DJ8" i="55"/>
  <c r="AT15" i="19"/>
  <c r="AU8" i="17"/>
  <c r="AB12" i="39"/>
  <c r="EA12" i="39"/>
  <c r="AJ8" i="31"/>
  <c r="EI8" i="31"/>
  <c r="DI27" i="57"/>
  <c r="J27" i="57"/>
  <c r="AU7" i="18"/>
  <c r="AL16" i="61"/>
  <c r="CP19" i="59"/>
  <c r="CP19" i="58"/>
  <c r="CP19" i="57"/>
  <c r="CP19" i="56"/>
  <c r="CP19" i="55"/>
  <c r="CP19" i="53"/>
  <c r="CP19" i="54"/>
  <c r="CP19" i="52"/>
  <c r="CP19" i="51"/>
  <c r="CP19" i="50"/>
  <c r="CP19" i="49"/>
  <c r="CP19" i="48"/>
  <c r="CP19" i="47"/>
  <c r="CP19" i="46"/>
  <c r="CP19" i="45"/>
  <c r="CP19" i="44"/>
  <c r="CP19" i="41"/>
  <c r="CP19" i="42"/>
  <c r="CP19" i="40"/>
  <c r="CP19" i="43"/>
  <c r="CP19" i="39"/>
  <c r="CP19" i="38"/>
  <c r="CP19" i="36"/>
  <c r="CP19" i="37"/>
  <c r="CP19" i="35"/>
  <c r="CP19" i="34"/>
  <c r="CP19" i="33"/>
  <c r="CP19" i="27"/>
  <c r="CP19" i="25"/>
  <c r="CP19" i="26"/>
  <c r="CP19" i="24"/>
  <c r="CP19" i="23"/>
  <c r="EP19" i="23" s="1"/>
  <c r="CP19" i="31"/>
  <c r="CP19" i="32"/>
  <c r="CP19" i="30"/>
  <c r="CP19" i="28"/>
  <c r="CP19" i="20"/>
  <c r="EP19" i="20" s="1"/>
  <c r="CP19" i="19"/>
  <c r="EP19" i="19" s="1"/>
  <c r="CP19" i="21"/>
  <c r="EP19" i="21" s="1"/>
  <c r="CP19" i="18"/>
  <c r="EP19" i="18" s="1"/>
  <c r="CP19" i="17"/>
  <c r="EP19" i="17" s="1"/>
  <c r="CP19" i="22"/>
  <c r="EP19" i="22" s="1"/>
  <c r="CP19" i="60"/>
  <c r="EP19" i="60" s="1"/>
  <c r="AM8" i="27"/>
  <c r="EL8" i="27"/>
  <c r="DR24" i="48"/>
  <c r="S24" i="48"/>
  <c r="EJ15" i="28"/>
  <c r="AK15" i="28"/>
  <c r="AL21" i="61"/>
  <c r="AQ7" i="22"/>
  <c r="DX22" i="41"/>
  <c r="Y22" i="41"/>
  <c r="AQ18" i="22"/>
  <c r="EA6" i="38"/>
  <c r="AB6" i="38"/>
  <c r="EC7" i="36"/>
  <c r="AD7" i="36"/>
  <c r="CO7" i="59"/>
  <c r="CO7" i="58"/>
  <c r="CO7" i="57"/>
  <c r="CO7" i="56"/>
  <c r="CO7" i="55"/>
  <c r="CO7" i="54"/>
  <c r="CO7" i="53"/>
  <c r="CO7" i="52"/>
  <c r="CO7" i="50"/>
  <c r="CO7" i="51"/>
  <c r="CO7" i="48"/>
  <c r="CO7" i="49"/>
  <c r="CO7" i="46"/>
  <c r="CO7" i="47"/>
  <c r="CO7" i="45"/>
  <c r="CO7" i="44"/>
  <c r="CO7" i="40"/>
  <c r="CO7" i="43"/>
  <c r="CO7" i="41"/>
  <c r="CO7" i="42"/>
  <c r="CO7" i="38"/>
  <c r="CO7" i="37"/>
  <c r="CO7" i="39"/>
  <c r="CO7" i="36"/>
  <c r="CO7" i="34"/>
  <c r="CO7" i="35"/>
  <c r="CO7" i="33"/>
  <c r="CO7" i="32"/>
  <c r="CO7" i="24"/>
  <c r="CO7" i="27"/>
  <c r="CO7" i="26"/>
  <c r="CO7" i="25"/>
  <c r="CO7" i="31"/>
  <c r="CO7" i="30"/>
  <c r="CO7" i="28"/>
  <c r="CO7" i="19"/>
  <c r="EO7" i="19" s="1"/>
  <c r="CO7" i="23"/>
  <c r="EO7" i="23" s="1"/>
  <c r="CO7" i="22"/>
  <c r="EO7" i="22" s="1"/>
  <c r="CO7" i="17"/>
  <c r="EO7" i="17" s="1"/>
  <c r="CO7" i="18"/>
  <c r="EO7" i="18" s="1"/>
  <c r="CO7" i="21"/>
  <c r="EO7" i="21" s="1"/>
  <c r="CO7" i="20"/>
  <c r="EO7" i="20" s="1"/>
  <c r="CO7" i="60"/>
  <c r="EO7" i="60" s="1"/>
  <c r="DJ14" i="56"/>
  <c r="K14" i="56"/>
  <c r="AR9" i="21"/>
  <c r="O24" i="52"/>
  <c r="DN24" i="52"/>
  <c r="DU26" i="45"/>
  <c r="V26" i="45"/>
  <c r="AU17" i="19"/>
  <c r="DI7" i="56"/>
  <c r="J7" i="56"/>
  <c r="AS24" i="21"/>
  <c r="EJ9" i="30"/>
  <c r="AK9" i="30"/>
  <c r="DT19" i="46"/>
  <c r="U19" i="46"/>
  <c r="I15" i="58"/>
  <c r="DH15" i="58"/>
  <c r="EG28" i="33"/>
  <c r="AH28" i="33"/>
  <c r="DG23" i="59"/>
  <c r="H23" i="59"/>
  <c r="DX8" i="42"/>
  <c r="Y8" i="42"/>
  <c r="AF10" i="34"/>
  <c r="EE10" i="34"/>
  <c r="AU12" i="19"/>
  <c r="AP8" i="24"/>
  <c r="AU20" i="17"/>
  <c r="DN8" i="51"/>
  <c r="O8" i="51"/>
  <c r="X27" i="43"/>
  <c r="DW27" i="43"/>
  <c r="EM18" i="25"/>
  <c r="AN18" i="25"/>
  <c r="AO10" i="24"/>
  <c r="EN10" i="24"/>
  <c r="EC24" i="37"/>
  <c r="AD24" i="37"/>
  <c r="H7" i="58"/>
  <c r="DG7" i="58"/>
  <c r="CO17" i="59"/>
  <c r="CO17" i="58"/>
  <c r="CO17" i="57"/>
  <c r="CO17" i="56"/>
  <c r="CO17" i="55"/>
  <c r="CO17" i="53"/>
  <c r="CO17" i="54"/>
  <c r="CO17" i="52"/>
  <c r="CO17" i="51"/>
  <c r="CO17" i="50"/>
  <c r="CO17" i="49"/>
  <c r="CO17" i="48"/>
  <c r="CO17" i="47"/>
  <c r="CO17" i="45"/>
  <c r="CO17" i="46"/>
  <c r="CO17" i="44"/>
  <c r="CO17" i="42"/>
  <c r="CO17" i="41"/>
  <c r="CO17" i="40"/>
  <c r="CO17" i="43"/>
  <c r="CO17" i="39"/>
  <c r="CO17" i="38"/>
  <c r="CO17" i="37"/>
  <c r="CO17" i="36"/>
  <c r="CO17" i="35"/>
  <c r="CO17" i="34"/>
  <c r="CO17" i="33"/>
  <c r="CO17" i="32"/>
  <c r="CO17" i="25"/>
  <c r="CO17" i="31"/>
  <c r="CO17" i="30"/>
  <c r="CO17" i="28"/>
  <c r="CO17" i="26"/>
  <c r="CO17" i="27"/>
  <c r="CO17" i="24"/>
  <c r="EO17" i="24" s="1"/>
  <c r="CO17" i="20"/>
  <c r="EO17" i="20" s="1"/>
  <c r="CO17" i="19"/>
  <c r="EO17" i="19" s="1"/>
  <c r="CO17" i="18"/>
  <c r="EO17" i="18" s="1"/>
  <c r="CO17" i="23"/>
  <c r="EO17" i="23" s="1"/>
  <c r="CO17" i="21"/>
  <c r="EO17" i="21" s="1"/>
  <c r="CO17" i="17"/>
  <c r="EO17" i="17" s="1"/>
  <c r="CO17" i="22"/>
  <c r="EO17" i="22" s="1"/>
  <c r="CO17" i="60"/>
  <c r="EO17" i="60" s="1"/>
  <c r="DN21" i="52"/>
  <c r="O21" i="52"/>
  <c r="X5" i="42"/>
  <c r="DW5" i="42"/>
  <c r="DY7" i="40"/>
  <c r="Z7" i="40"/>
  <c r="DL5" i="52"/>
  <c r="M5" i="52"/>
  <c r="AU25" i="18"/>
  <c r="EA10" i="38"/>
  <c r="AB10" i="38"/>
  <c r="DW14" i="42"/>
  <c r="X14" i="42"/>
  <c r="DJ28" i="56"/>
  <c r="K28" i="56"/>
  <c r="DL11" i="54"/>
  <c r="M11" i="54"/>
  <c r="EE19" i="34"/>
  <c r="AF19" i="34"/>
  <c r="AL28" i="61"/>
  <c r="Y11" i="41"/>
  <c r="DX11" i="41"/>
  <c r="AN8" i="26"/>
  <c r="EM8" i="26"/>
  <c r="EM20" i="26"/>
  <c r="AN20" i="26"/>
  <c r="DJ18" i="54"/>
  <c r="K18" i="54"/>
  <c r="AF11" i="35"/>
  <c r="EE11" i="35"/>
  <c r="K8" i="56"/>
  <c r="DJ8" i="56"/>
  <c r="T6" i="46"/>
  <c r="DS6" i="46"/>
  <c r="DN18" i="50"/>
  <c r="O18" i="50"/>
  <c r="DK9" i="54"/>
  <c r="L9" i="54"/>
  <c r="EN30" i="18"/>
  <c r="EH23" i="32"/>
  <c r="AI23" i="32"/>
  <c r="ED23" i="36"/>
  <c r="AE23" i="36"/>
  <c r="AR24" i="22"/>
  <c r="AJ21" i="30"/>
  <c r="EI21" i="30"/>
  <c r="DI4" i="54"/>
  <c r="DI29" i="54" s="1"/>
  <c r="I29" i="54"/>
  <c r="J4" i="54"/>
  <c r="AK6" i="28"/>
  <c r="EJ6" i="28"/>
  <c r="N6" i="52"/>
  <c r="DM6" i="52"/>
  <c r="AR17" i="22"/>
  <c r="DN7" i="51"/>
  <c r="O7" i="51"/>
  <c r="CO26" i="59"/>
  <c r="CO26" i="58"/>
  <c r="CO26" i="57"/>
  <c r="CO26" i="56"/>
  <c r="CO26" i="55"/>
  <c r="CO26" i="53"/>
  <c r="CO26" i="54"/>
  <c r="CO26" i="52"/>
  <c r="CO26" i="51"/>
  <c r="CO26" i="49"/>
  <c r="CO26" i="50"/>
  <c r="CO26" i="47"/>
  <c r="CO26" i="48"/>
  <c r="CO26" i="44"/>
  <c r="CO26" i="43"/>
  <c r="CO26" i="46"/>
  <c r="CO26" i="45"/>
  <c r="CO26" i="42"/>
  <c r="CO26" i="40"/>
  <c r="CO26" i="41"/>
  <c r="CO26" i="37"/>
  <c r="CO26" i="36"/>
  <c r="CO26" i="39"/>
  <c r="CO26" i="38"/>
  <c r="CO26" i="35"/>
  <c r="CO26" i="33"/>
  <c r="CO26" i="34"/>
  <c r="CO26" i="32"/>
  <c r="CO26" i="31"/>
  <c r="CO26" i="27"/>
  <c r="CO26" i="30"/>
  <c r="CO26" i="25"/>
  <c r="CO26" i="24"/>
  <c r="CO26" i="23"/>
  <c r="EO26" i="23" s="1"/>
  <c r="CO26" i="28"/>
  <c r="CO26" i="26"/>
  <c r="CO26" i="21"/>
  <c r="EO26" i="21" s="1"/>
  <c r="CO26" i="20"/>
  <c r="EO26" i="20" s="1"/>
  <c r="CO26" i="22"/>
  <c r="EO26" i="22" s="1"/>
  <c r="CO26" i="18"/>
  <c r="EO26" i="18" s="1"/>
  <c r="CO26" i="19"/>
  <c r="EO26" i="19" s="1"/>
  <c r="CO26" i="17"/>
  <c r="EO26" i="17" s="1"/>
  <c r="CO26" i="60"/>
  <c r="EO26" i="60" s="1"/>
  <c r="AT20" i="19"/>
  <c r="EJ26" i="30"/>
  <c r="AK26" i="30"/>
  <c r="AT27" i="20"/>
  <c r="AU11" i="17"/>
  <c r="DG24" i="59"/>
  <c r="H24" i="59"/>
  <c r="AI19" i="32"/>
  <c r="EH19" i="32"/>
  <c r="AK5" i="28"/>
  <c r="EJ5" i="28"/>
  <c r="AV24" i="17"/>
  <c r="AO16" i="24"/>
  <c r="EN16" i="24"/>
  <c r="Q27" i="50"/>
  <c r="DP27" i="50"/>
  <c r="AB21" i="38"/>
  <c r="EA21" i="38"/>
  <c r="DV20" i="44"/>
  <c r="W20" i="44"/>
  <c r="AU27" i="18"/>
  <c r="DL25" i="53"/>
  <c r="M25" i="53"/>
  <c r="AN22" i="25"/>
  <c r="EM22" i="25"/>
  <c r="AT11" i="20"/>
  <c r="R16" i="48"/>
  <c r="DQ16" i="48"/>
  <c r="DG25" i="58"/>
  <c r="H25" i="58"/>
  <c r="K22" i="55"/>
  <c r="DJ22" i="55"/>
  <c r="AB15" i="38"/>
  <c r="EA15" i="38"/>
  <c r="AS16" i="18"/>
  <c r="AR12" i="22"/>
  <c r="Q5" i="49"/>
  <c r="DP5" i="49"/>
  <c r="AH22" i="32"/>
  <c r="EG22" i="32"/>
  <c r="AR27" i="22"/>
  <c r="ED6" i="35"/>
  <c r="AE6" i="35"/>
  <c r="DM7" i="52"/>
  <c r="N7" i="52"/>
  <c r="W4" i="42"/>
  <c r="DV4" i="42"/>
  <c r="DV29" i="42" s="1"/>
  <c r="EH9" i="32"/>
  <c r="AI9" i="32"/>
  <c r="S10" i="47"/>
  <c r="DR10" i="47"/>
  <c r="S7" i="46"/>
  <c r="DR7" i="46"/>
  <c r="AL14" i="61"/>
  <c r="AL22" i="61"/>
  <c r="AL20" i="61"/>
  <c r="AL8" i="28"/>
  <c r="EK8" i="28"/>
  <c r="DR15" i="48"/>
  <c r="S15" i="48"/>
  <c r="DK5" i="53"/>
  <c r="L5" i="53"/>
  <c r="AU28" i="17"/>
  <c r="AP11" i="24"/>
  <c r="T21" i="47"/>
  <c r="DS21" i="47"/>
  <c r="EO22" i="23"/>
  <c r="AP22" i="23"/>
  <c r="AT26" i="18"/>
  <c r="Q16" i="49"/>
  <c r="DP16" i="49"/>
  <c r="Z22" i="40"/>
  <c r="DY22" i="40"/>
  <c r="X6" i="42"/>
  <c r="DW6" i="42"/>
  <c r="AO17" i="25"/>
  <c r="EN17" i="25"/>
  <c r="DJ29" i="53"/>
  <c r="EN11" i="25"/>
  <c r="AO11" i="25"/>
  <c r="X28" i="42"/>
  <c r="DW28" i="42"/>
  <c r="AE8" i="36"/>
  <c r="ED8" i="36"/>
  <c r="EJ23" i="30"/>
  <c r="AK23" i="30"/>
  <c r="AL5" i="61"/>
  <c r="EJ14" i="28"/>
  <c r="AK14" i="28"/>
  <c r="EB22" i="37"/>
  <c r="AC22" i="37"/>
  <c r="Q19" i="49"/>
  <c r="DP19" i="49"/>
  <c r="BB9" i="60"/>
  <c r="AC11" i="38"/>
  <c r="EB11" i="38"/>
  <c r="AR6" i="21"/>
  <c r="T17" i="47"/>
  <c r="DS17" i="47"/>
  <c r="AQ25" i="22"/>
  <c r="AD16" i="35"/>
  <c r="EC16" i="35"/>
  <c r="AE24" i="36"/>
  <c r="ED24" i="36"/>
  <c r="AU21" i="17"/>
  <c r="EL11" i="26"/>
  <c r="AM11" i="26"/>
  <c r="AR25" i="21"/>
  <c r="DN8" i="52"/>
  <c r="O8" i="52"/>
  <c r="DG19" i="59"/>
  <c r="H19" i="59"/>
  <c r="DU27" i="45"/>
  <c r="V27" i="45"/>
  <c r="AS21" i="20"/>
  <c r="AR11" i="22"/>
  <c r="N11" i="53"/>
  <c r="DM11" i="53"/>
  <c r="AR18" i="20"/>
  <c r="EB14" i="37"/>
  <c r="AC14" i="37"/>
  <c r="DM9" i="51"/>
  <c r="N9" i="51"/>
  <c r="AS5" i="18"/>
  <c r="DK12" i="55"/>
  <c r="L12" i="55"/>
  <c r="AR20" i="21"/>
  <c r="DK10" i="54"/>
  <c r="L10" i="54"/>
  <c r="EI18" i="28"/>
  <c r="AJ18" i="28"/>
  <c r="DZ14" i="40"/>
  <c r="AA14" i="40"/>
  <c r="J11" i="57"/>
  <c r="DI11" i="57"/>
  <c r="H10" i="58"/>
  <c r="DG10" i="58"/>
  <c r="I14" i="57"/>
  <c r="DH14" i="57"/>
  <c r="BB8" i="60"/>
  <c r="BA25" i="60"/>
  <c r="U6" i="45"/>
  <c r="DT6" i="45"/>
  <c r="U26" i="46"/>
  <c r="DT26" i="46"/>
  <c r="DI23" i="57"/>
  <c r="J23" i="57"/>
  <c r="AT24" i="20"/>
  <c r="DK26" i="55"/>
  <c r="L26" i="55"/>
  <c r="S9" i="48"/>
  <c r="DR9" i="48"/>
  <c r="AE13" i="36"/>
  <c r="ED13" i="36"/>
  <c r="AV27" i="17"/>
  <c r="BB24" i="60"/>
  <c r="AL9" i="61"/>
  <c r="I20" i="57"/>
  <c r="DH20" i="57"/>
  <c r="AF15" i="34"/>
  <c r="EE15" i="34"/>
  <c r="DY18" i="40"/>
  <c r="Z18" i="40"/>
  <c r="DW22" i="42"/>
  <c r="X22" i="42"/>
  <c r="AF22" i="34"/>
  <c r="EE22" i="34"/>
  <c r="AR8" i="22"/>
  <c r="DU10" i="44"/>
  <c r="V10" i="44"/>
  <c r="AS12" i="21"/>
  <c r="AR20" i="22"/>
  <c r="DZ13" i="40"/>
  <c r="AA13" i="40"/>
  <c r="AN15" i="26"/>
  <c r="EM15" i="26"/>
  <c r="AT6" i="19"/>
  <c r="AE21" i="36"/>
  <c r="ED21" i="36"/>
  <c r="AT13" i="18"/>
  <c r="W8" i="43"/>
  <c r="DV8" i="43"/>
  <c r="DV21" i="44"/>
  <c r="W21" i="44"/>
  <c r="AC17" i="38"/>
  <c r="EB17" i="38"/>
  <c r="S11" i="48"/>
  <c r="DR11" i="48"/>
  <c r="CO10" i="59"/>
  <c r="CO10" i="58"/>
  <c r="CO10" i="57"/>
  <c r="CO10" i="56"/>
  <c r="CO10" i="55"/>
  <c r="CO10" i="54"/>
  <c r="CO10" i="52"/>
  <c r="CO10" i="53"/>
  <c r="CO10" i="50"/>
  <c r="CO10" i="51"/>
  <c r="CO10" i="48"/>
  <c r="CO10" i="49"/>
  <c r="CO10" i="46"/>
  <c r="CO10" i="45"/>
  <c r="CO10" i="44"/>
  <c r="CO10" i="47"/>
  <c r="CO10" i="43"/>
  <c r="CO10" i="42"/>
  <c r="CO10" i="41"/>
  <c r="CO10" i="40"/>
  <c r="CO10" i="37"/>
  <c r="CO10" i="36"/>
  <c r="CO10" i="39"/>
  <c r="CO10" i="38"/>
  <c r="CO10" i="33"/>
  <c r="CO10" i="34"/>
  <c r="CO10" i="32"/>
  <c r="CO10" i="35"/>
  <c r="CO10" i="31"/>
  <c r="CO10" i="26"/>
  <c r="CO10" i="25"/>
  <c r="CO10" i="24"/>
  <c r="CO10" i="27"/>
  <c r="CO10" i="30"/>
  <c r="CO10" i="28"/>
  <c r="CO10" i="23"/>
  <c r="EO10" i="23" s="1"/>
  <c r="CO10" i="22"/>
  <c r="EO10" i="22" s="1"/>
  <c r="CO10" i="21"/>
  <c r="EO10" i="21" s="1"/>
  <c r="CO10" i="19"/>
  <c r="EO10" i="19" s="1"/>
  <c r="CO10" i="20"/>
  <c r="EO10" i="20" s="1"/>
  <c r="CO10" i="18"/>
  <c r="EO10" i="18" s="1"/>
  <c r="CO10" i="17"/>
  <c r="EO10" i="17" s="1"/>
  <c r="CO10" i="60"/>
  <c r="EO10" i="60" s="1"/>
  <c r="AI16" i="31"/>
  <c r="EH16" i="31"/>
  <c r="DG19" i="58"/>
  <c r="H19" i="58"/>
  <c r="DH8" i="58"/>
  <c r="I8" i="58"/>
  <c r="AS10" i="20"/>
  <c r="DW19" i="42"/>
  <c r="X19" i="42"/>
  <c r="AT19" i="19"/>
  <c r="DX26" i="42"/>
  <c r="Y26" i="42"/>
  <c r="AB19" i="39"/>
  <c r="EA19" i="39"/>
  <c r="EC22" i="36"/>
  <c r="AD22" i="36"/>
  <c r="AC13" i="37"/>
  <c r="EB13" i="37"/>
  <c r="N29" i="49"/>
  <c r="O4" i="49"/>
  <c r="DN4" i="49"/>
  <c r="P12" i="51"/>
  <c r="DO12" i="51"/>
  <c r="L19" i="54"/>
  <c r="DK19" i="54"/>
  <c r="AQ6" i="22"/>
  <c r="AS5" i="20"/>
  <c r="EM7" i="25"/>
  <c r="AN7" i="25"/>
  <c r="EH7" i="31"/>
  <c r="AI7" i="31"/>
  <c r="D7" i="59"/>
  <c r="E7" i="59" s="1"/>
  <c r="F7" i="59" s="1"/>
  <c r="EC17" i="37"/>
  <c r="AD17" i="37"/>
  <c r="DF16" i="59"/>
  <c r="G16" i="59"/>
  <c r="DF25" i="59"/>
  <c r="G25" i="59"/>
  <c r="EN29" i="18"/>
  <c r="I28" i="58"/>
  <c r="DH28" i="58"/>
  <c r="B4" i="59"/>
  <c r="AQ29" i="16"/>
  <c r="C4" i="58"/>
  <c r="DI17" i="57"/>
  <c r="J17" i="57"/>
  <c r="M13" i="54"/>
  <c r="DL13" i="54"/>
  <c r="C4" i="59"/>
  <c r="H22" i="58"/>
  <c r="DG22" i="58"/>
  <c r="EE7" i="34"/>
  <c r="AF7" i="34"/>
  <c r="DG21" i="58"/>
  <c r="H21" i="58"/>
  <c r="DG14" i="59"/>
  <c r="H14" i="59"/>
  <c r="W15" i="44"/>
  <c r="DV15" i="44"/>
  <c r="W14" i="44"/>
  <c r="DV14" i="44"/>
  <c r="O9" i="50"/>
  <c r="DN9" i="50"/>
  <c r="AH8" i="33"/>
  <c r="EG8" i="33"/>
  <c r="O14" i="52"/>
  <c r="DN14" i="52"/>
  <c r="BB21" i="60"/>
  <c r="EB28" i="38"/>
  <c r="AC28" i="38"/>
  <c r="AM7" i="26"/>
  <c r="EL7" i="26"/>
  <c r="AQ12" i="23"/>
  <c r="DT16" i="45"/>
  <c r="U16" i="45"/>
  <c r="CO8" i="59"/>
  <c r="CO8" i="58"/>
  <c r="CO8" i="57"/>
  <c r="CO8" i="56"/>
  <c r="CO8" i="55"/>
  <c r="CO8" i="54"/>
  <c r="CO8" i="53"/>
  <c r="CO8" i="52"/>
  <c r="CO8" i="50"/>
  <c r="CO8" i="51"/>
  <c r="CO8" i="48"/>
  <c r="CO8" i="49"/>
  <c r="CO8" i="46"/>
  <c r="CO8" i="45"/>
  <c r="CO8" i="44"/>
  <c r="CO8" i="47"/>
  <c r="CO8" i="43"/>
  <c r="CO8" i="42"/>
  <c r="CO8" i="41"/>
  <c r="CO8" i="40"/>
  <c r="CO8" i="37"/>
  <c r="CO8" i="36"/>
  <c r="CO8" i="39"/>
  <c r="CO8" i="38"/>
  <c r="CO8" i="34"/>
  <c r="CO8" i="33"/>
  <c r="CO8" i="35"/>
  <c r="CO8" i="27"/>
  <c r="CO8" i="26"/>
  <c r="CO8" i="32"/>
  <c r="CO8" i="31"/>
  <c r="CO8" i="30"/>
  <c r="CO8" i="28"/>
  <c r="CO8" i="25"/>
  <c r="CO8" i="24"/>
  <c r="EO8" i="24" s="1"/>
  <c r="CO8" i="22"/>
  <c r="EO8" i="22" s="1"/>
  <c r="CO8" i="18"/>
  <c r="EO8" i="18" s="1"/>
  <c r="CO8" i="20"/>
  <c r="EO8" i="20" s="1"/>
  <c r="CO8" i="19"/>
  <c r="EO8" i="19" s="1"/>
  <c r="CO8" i="23"/>
  <c r="EO8" i="23" s="1"/>
  <c r="CO8" i="21"/>
  <c r="EO8" i="21" s="1"/>
  <c r="CO8" i="17"/>
  <c r="EO8" i="17" s="1"/>
  <c r="CO8" i="60"/>
  <c r="EO8" i="60" s="1"/>
  <c r="DU6" i="44"/>
  <c r="V6" i="44"/>
  <c r="AF25" i="34"/>
  <c r="EE25" i="34"/>
  <c r="DL26" i="54"/>
  <c r="M26" i="54"/>
  <c r="AR13" i="22"/>
  <c r="AH18" i="32"/>
  <c r="EG18" i="32"/>
  <c r="AL17" i="27"/>
  <c r="EK17" i="27"/>
  <c r="EF23" i="34"/>
  <c r="AG23" i="34"/>
  <c r="AA27" i="40"/>
  <c r="DZ27" i="40"/>
  <c r="AT20" i="18"/>
  <c r="J16" i="56"/>
  <c r="DI16" i="56"/>
  <c r="CO16" i="59"/>
  <c r="CO16" i="58"/>
  <c r="CO16" i="57"/>
  <c r="CO16" i="56"/>
  <c r="CO16" i="55"/>
  <c r="CO16" i="54"/>
  <c r="CO16" i="53"/>
  <c r="CO16" i="52"/>
  <c r="CO16" i="50"/>
  <c r="CO16" i="51"/>
  <c r="CO16" i="49"/>
  <c r="CO16" i="48"/>
  <c r="CO16" i="47"/>
  <c r="CO16" i="44"/>
  <c r="CO16" i="46"/>
  <c r="CO16" i="45"/>
  <c r="CO16" i="43"/>
  <c r="CO16" i="42"/>
  <c r="CO16" i="41"/>
  <c r="CO16" i="40"/>
  <c r="CO16" i="37"/>
  <c r="CO16" i="36"/>
  <c r="CO16" i="39"/>
  <c r="CO16" i="38"/>
  <c r="CO16" i="34"/>
  <c r="CO16" i="33"/>
  <c r="CO16" i="35"/>
  <c r="CO16" i="27"/>
  <c r="CO16" i="25"/>
  <c r="CO16" i="24"/>
  <c r="CO16" i="31"/>
  <c r="CO16" i="28"/>
  <c r="CO16" i="32"/>
  <c r="CO16" i="30"/>
  <c r="CO16" i="26"/>
  <c r="CO16" i="22"/>
  <c r="EO16" i="22" s="1"/>
  <c r="CO16" i="18"/>
  <c r="EO16" i="18" s="1"/>
  <c r="CO16" i="20"/>
  <c r="EO16" i="20" s="1"/>
  <c r="CO16" i="19"/>
  <c r="EO16" i="19" s="1"/>
  <c r="CO16" i="23"/>
  <c r="EO16" i="23" s="1"/>
  <c r="CO16" i="21"/>
  <c r="EO16" i="21" s="1"/>
  <c r="CO16" i="17"/>
  <c r="EO16" i="17" s="1"/>
  <c r="CO16" i="60"/>
  <c r="EO16" i="60" s="1"/>
  <c r="AM19" i="61"/>
  <c r="EA5" i="38"/>
  <c r="AB5" i="38"/>
  <c r="AT22" i="18"/>
  <c r="W28" i="44"/>
  <c r="DV28" i="44"/>
  <c r="CP15" i="59"/>
  <c r="CP15" i="58"/>
  <c r="CP15" i="57"/>
  <c r="CP15" i="56"/>
  <c r="CP15" i="55"/>
  <c r="CP15" i="54"/>
  <c r="CP15" i="53"/>
  <c r="CP15" i="52"/>
  <c r="CP15" i="50"/>
  <c r="CP15" i="51"/>
  <c r="CP15" i="49"/>
  <c r="CP15" i="48"/>
  <c r="CP15" i="47"/>
  <c r="CP15" i="46"/>
  <c r="CP15" i="44"/>
  <c r="CP15" i="45"/>
  <c r="CP15" i="42"/>
  <c r="CP15" i="41"/>
  <c r="CP15" i="40"/>
  <c r="CP15" i="43"/>
  <c r="CP15" i="37"/>
  <c r="CP15" i="39"/>
  <c r="CP15" i="36"/>
  <c r="CP15" i="38"/>
  <c r="CP15" i="34"/>
  <c r="CP15" i="35"/>
  <c r="CP15" i="33"/>
  <c r="CP15" i="27"/>
  <c r="CP15" i="32"/>
  <c r="CP15" i="25"/>
  <c r="CP15" i="24"/>
  <c r="CP15" i="31"/>
  <c r="CP15" i="30"/>
  <c r="CP15" i="28"/>
  <c r="CP15" i="26"/>
  <c r="CP15" i="22"/>
  <c r="EP15" i="22" s="1"/>
  <c r="CP15" i="17"/>
  <c r="EP15" i="17" s="1"/>
  <c r="CP15" i="18"/>
  <c r="EP15" i="18" s="1"/>
  <c r="CP15" i="21"/>
  <c r="EP15" i="21" s="1"/>
  <c r="CP15" i="20"/>
  <c r="EP15" i="20" s="1"/>
  <c r="CP15" i="23"/>
  <c r="EP15" i="23" s="1"/>
  <c r="CP15" i="19"/>
  <c r="EP15" i="19" s="1"/>
  <c r="CP15" i="60"/>
  <c r="EP15" i="60" s="1"/>
  <c r="AN13" i="26"/>
  <c r="EM13" i="26"/>
  <c r="Q9" i="49"/>
  <c r="DP9" i="49"/>
  <c r="AA24" i="40"/>
  <c r="DZ24" i="40"/>
  <c r="AQ13" i="23"/>
  <c r="AP10" i="23"/>
  <c r="AF13" i="35"/>
  <c r="EE13" i="35"/>
  <c r="AP27" i="24"/>
  <c r="EO27" i="24"/>
  <c r="AL7" i="61"/>
  <c r="AR14" i="21"/>
  <c r="AI21" i="32"/>
  <c r="EH21" i="32"/>
  <c r="EM24" i="26"/>
  <c r="AN24" i="26"/>
  <c r="L22" i="54"/>
  <c r="DK22" i="54"/>
  <c r="DJ11" i="56"/>
  <c r="K11" i="56"/>
  <c r="Z9" i="41"/>
  <c r="DY9" i="41"/>
  <c r="DU19" i="45"/>
  <c r="V19" i="45"/>
  <c r="EG11" i="33"/>
  <c r="AH11" i="33"/>
  <c r="AC25" i="37"/>
  <c r="EB25" i="37"/>
  <c r="EE14" i="34"/>
  <c r="AF14" i="34"/>
  <c r="EI15" i="30"/>
  <c r="AJ15" i="30"/>
  <c r="AI15" i="32"/>
  <c r="EH15" i="32"/>
  <c r="DL15" i="53"/>
  <c r="M15" i="53"/>
  <c r="AG7" i="33"/>
  <c r="EF7" i="33"/>
  <c r="U13" i="46"/>
  <c r="DT13" i="46"/>
  <c r="DU8" i="44"/>
  <c r="V8" i="44"/>
  <c r="AL17" i="61"/>
  <c r="BB27" i="60"/>
  <c r="EB9" i="38"/>
  <c r="AC9" i="38"/>
  <c r="X21" i="43"/>
  <c r="DW21" i="43"/>
  <c r="DN16" i="51"/>
  <c r="O16" i="51"/>
  <c r="AB18" i="38"/>
  <c r="EA18" i="38"/>
  <c r="DS9" i="46"/>
  <c r="T9" i="46"/>
  <c r="T8" i="46"/>
  <c r="DS8" i="46"/>
  <c r="AC27" i="38"/>
  <c r="EB27" i="38"/>
  <c r="DL16" i="53"/>
  <c r="M16" i="53"/>
  <c r="N22" i="52"/>
  <c r="DM22" i="52"/>
  <c r="EI13" i="31"/>
  <c r="AJ13" i="31"/>
  <c r="DT23" i="46"/>
  <c r="U23" i="46"/>
  <c r="AQ20" i="23"/>
  <c r="DO28" i="51"/>
  <c r="P28" i="51"/>
  <c r="EN30" i="60"/>
  <c r="EN30" i="22"/>
  <c r="P21" i="50"/>
  <c r="DO21" i="50"/>
  <c r="AD6" i="37"/>
  <c r="EC6" i="37"/>
  <c r="AH24" i="33"/>
  <c r="EG24" i="33"/>
  <c r="AT9" i="18"/>
  <c r="AA15" i="40"/>
  <c r="DZ15" i="40"/>
  <c r="EC23" i="37"/>
  <c r="AD23" i="37"/>
  <c r="EA22" i="38"/>
  <c r="AB22" i="38"/>
  <c r="AH10" i="32"/>
  <c r="EG10" i="32"/>
  <c r="AR15" i="22"/>
  <c r="AT25" i="19"/>
  <c r="S20" i="48"/>
  <c r="DR20" i="48"/>
  <c r="AL26" i="61"/>
  <c r="AT6" i="17"/>
  <c r="I17" i="58"/>
  <c r="DH17" i="58"/>
  <c r="AC7" i="37"/>
  <c r="EB7" i="37"/>
  <c r="AA12" i="40"/>
  <c r="DZ12" i="40"/>
  <c r="AP26" i="23"/>
  <c r="P21" i="51"/>
  <c r="DO21" i="51"/>
  <c r="EN27" i="25"/>
  <c r="AO27" i="25"/>
  <c r="AO6" i="24"/>
  <c r="EN6" i="24"/>
  <c r="AQ15" i="23"/>
  <c r="AR26" i="22"/>
  <c r="AQ23" i="23"/>
  <c r="P13" i="51"/>
  <c r="DO13" i="51"/>
  <c r="M14" i="53"/>
  <c r="DL14" i="53"/>
  <c r="CO12" i="59"/>
  <c r="CO12" i="58"/>
  <c r="CO12" i="57"/>
  <c r="CO12" i="56"/>
  <c r="CO12" i="55"/>
  <c r="CO12" i="54"/>
  <c r="CO12" i="52"/>
  <c r="CO12" i="53"/>
  <c r="CO12" i="51"/>
  <c r="CO12" i="50"/>
  <c r="CO12" i="48"/>
  <c r="CO12" i="49"/>
  <c r="CO12" i="45"/>
  <c r="CO12" i="44"/>
  <c r="CO12" i="47"/>
  <c r="CO12" i="46"/>
  <c r="CO12" i="43"/>
  <c r="CO12" i="42"/>
  <c r="CO12" i="41"/>
  <c r="CO12" i="40"/>
  <c r="CO12" i="39"/>
  <c r="CO12" i="38"/>
  <c r="CO12" i="37"/>
  <c r="CO12" i="36"/>
  <c r="CO12" i="35"/>
  <c r="CO12" i="33"/>
  <c r="CO12" i="34"/>
  <c r="CO12" i="28"/>
  <c r="CO12" i="31"/>
  <c r="CO12" i="30"/>
  <c r="CO12" i="26"/>
  <c r="CO12" i="25"/>
  <c r="CO12" i="24"/>
  <c r="EO12" i="24" s="1"/>
  <c r="CO12" i="32"/>
  <c r="CO12" i="27"/>
  <c r="CO12" i="20"/>
  <c r="EO12" i="20" s="1"/>
  <c r="CO12" i="23"/>
  <c r="EO12" i="23" s="1"/>
  <c r="CO12" i="18"/>
  <c r="EO12" i="18" s="1"/>
  <c r="CO12" i="17"/>
  <c r="EO12" i="17" s="1"/>
  <c r="CO12" i="22"/>
  <c r="EO12" i="22" s="1"/>
  <c r="CO12" i="19"/>
  <c r="EO12" i="19" s="1"/>
  <c r="CO12" i="21"/>
  <c r="EO12" i="21" s="1"/>
  <c r="CO12" i="60"/>
  <c r="EO12" i="60" s="1"/>
  <c r="EJ22" i="28"/>
  <c r="AK22" i="28"/>
  <c r="N24" i="53"/>
  <c r="DM24" i="53"/>
  <c r="AT21" i="19"/>
  <c r="AQ4" i="20"/>
  <c r="AP29" i="20"/>
  <c r="DM12" i="53"/>
  <c r="N12" i="53"/>
  <c r="DJ12" i="56"/>
  <c r="K12" i="56"/>
  <c r="AR13" i="21"/>
  <c r="AE19" i="36"/>
  <c r="ED19" i="36"/>
  <c r="AJ21" i="31"/>
  <c r="EI21" i="31"/>
  <c r="Z17" i="41"/>
  <c r="DY17" i="41"/>
  <c r="DU16" i="43"/>
  <c r="V16" i="43"/>
  <c r="DJ17" i="55"/>
  <c r="K17" i="55"/>
  <c r="EC27" i="37"/>
  <c r="AD27" i="37"/>
  <c r="AS6" i="18"/>
  <c r="O18" i="51"/>
  <c r="DN18" i="51"/>
  <c r="V22" i="44"/>
  <c r="DU22" i="44"/>
  <c r="AM28" i="27"/>
  <c r="EL28" i="27"/>
  <c r="EE28" i="35"/>
  <c r="AF28" i="35"/>
  <c r="DQ26" i="48"/>
  <c r="R26" i="48"/>
  <c r="AT9" i="20"/>
  <c r="AQ5" i="22"/>
  <c r="AN15" i="25"/>
  <c r="EM15" i="25"/>
  <c r="AS27" i="21"/>
  <c r="EN7" i="24"/>
  <c r="AO7" i="24"/>
  <c r="EN30" i="23"/>
  <c r="AU23" i="19"/>
  <c r="K7" i="54"/>
  <c r="DJ7" i="54"/>
  <c r="AL13" i="61"/>
  <c r="EJ17" i="30"/>
  <c r="AK17" i="30"/>
  <c r="AL25" i="61"/>
  <c r="EN26" i="24"/>
  <c r="AO26" i="24"/>
  <c r="AS17" i="21"/>
  <c r="AI5" i="31"/>
  <c r="EH5" i="31"/>
  <c r="AK24" i="30"/>
  <c r="EJ24" i="30"/>
  <c r="CO5" i="59"/>
  <c r="CO5" i="58"/>
  <c r="CO5" i="57"/>
  <c r="CO5" i="56"/>
  <c r="CO5" i="54"/>
  <c r="CO5" i="55"/>
  <c r="CO5" i="53"/>
  <c r="CO5" i="52"/>
  <c r="CO5" i="50"/>
  <c r="CO5" i="51"/>
  <c r="CO5" i="48"/>
  <c r="CO5" i="49"/>
  <c r="CO5" i="47"/>
  <c r="CO5" i="46"/>
  <c r="CO5" i="45"/>
  <c r="CO5" i="44"/>
  <c r="CO5" i="43"/>
  <c r="CO5" i="41"/>
  <c r="CO5" i="40"/>
  <c r="CO5" i="42"/>
  <c r="CO5" i="39"/>
  <c r="CO5" i="37"/>
  <c r="CO5" i="38"/>
  <c r="CO5" i="36"/>
  <c r="CO5" i="34"/>
  <c r="CO5" i="35"/>
  <c r="CO5" i="33"/>
  <c r="CO5" i="30"/>
  <c r="CO5" i="25"/>
  <c r="CO5" i="31"/>
  <c r="CO5" i="26"/>
  <c r="CO5" i="28"/>
  <c r="CO5" i="32"/>
  <c r="CO5" i="27"/>
  <c r="CO5" i="24"/>
  <c r="CO5" i="22"/>
  <c r="EO5" i="22" s="1"/>
  <c r="CO5" i="18"/>
  <c r="EO5" i="18" s="1"/>
  <c r="CO5" i="23"/>
  <c r="EO5" i="23" s="1"/>
  <c r="CO5" i="21"/>
  <c r="EO5" i="21" s="1"/>
  <c r="CO5" i="20"/>
  <c r="EO5" i="20" s="1"/>
  <c r="CO5" i="19"/>
  <c r="EO5" i="19" s="1"/>
  <c r="CO5" i="17"/>
  <c r="EO5" i="17" s="1"/>
  <c r="CO5" i="60"/>
  <c r="EO5" i="60" s="1"/>
  <c r="W13" i="44"/>
  <c r="DV13" i="44"/>
  <c r="M6" i="53"/>
  <c r="DL6" i="53"/>
  <c r="AU26" i="17"/>
  <c r="AI6" i="31"/>
  <c r="EH6" i="31"/>
  <c r="EN28" i="25"/>
  <c r="AO28" i="25"/>
  <c r="O22" i="51"/>
  <c r="DN22" i="51"/>
  <c r="AR14" i="22"/>
  <c r="AU18" i="17"/>
  <c r="AQ9" i="22"/>
  <c r="AM15" i="61"/>
  <c r="AA28" i="40"/>
  <c r="DZ28" i="40"/>
  <c r="AS15" i="20"/>
  <c r="L14" i="55"/>
  <c r="DK14" i="55"/>
  <c r="AT16" i="17"/>
  <c r="CO23" i="59"/>
  <c r="CO23" i="58"/>
  <c r="CO23" i="57"/>
  <c r="CO23" i="56"/>
  <c r="CO23" i="55"/>
  <c r="CO23" i="54"/>
  <c r="CO23" i="53"/>
  <c r="CO23" i="52"/>
  <c r="CO23" i="51"/>
  <c r="CO23" i="49"/>
  <c r="CO23" i="50"/>
  <c r="CO23" i="47"/>
  <c r="CO23" i="48"/>
  <c r="CO23" i="44"/>
  <c r="CO23" i="45"/>
  <c r="CO23" i="46"/>
  <c r="CO23" i="42"/>
  <c r="CO23" i="43"/>
  <c r="CO23" i="41"/>
  <c r="CO23" i="40"/>
  <c r="CO23" i="37"/>
  <c r="CO23" i="39"/>
  <c r="CO23" i="38"/>
  <c r="CO23" i="36"/>
  <c r="CO23" i="32"/>
  <c r="CO23" i="35"/>
  <c r="CO23" i="34"/>
  <c r="CO23" i="33"/>
  <c r="CO23" i="30"/>
  <c r="CO23" i="27"/>
  <c r="CO23" i="25"/>
  <c r="CO23" i="23"/>
  <c r="EO23" i="23" s="1"/>
  <c r="CO23" i="26"/>
  <c r="CO23" i="24"/>
  <c r="EO23" i="24" s="1"/>
  <c r="CO23" i="31"/>
  <c r="CO23" i="28"/>
  <c r="CO23" i="21"/>
  <c r="EO23" i="21" s="1"/>
  <c r="CO23" i="20"/>
  <c r="EO23" i="20" s="1"/>
  <c r="CO23" i="19"/>
  <c r="EO23" i="19" s="1"/>
  <c r="CO23" i="18"/>
  <c r="EO23" i="18" s="1"/>
  <c r="CO23" i="17"/>
  <c r="EO23" i="17" s="1"/>
  <c r="CO23" i="22"/>
  <c r="EO23" i="22" s="1"/>
  <c r="CO23" i="60"/>
  <c r="EO23" i="60" s="1"/>
  <c r="AA29" i="36"/>
  <c r="AB4" i="36"/>
  <c r="EA4" i="36"/>
  <c r="EA29" i="36" s="1"/>
  <c r="L21" i="55"/>
  <c r="DK21" i="55"/>
  <c r="H5" i="58"/>
  <c r="DG5" i="58"/>
  <c r="AT23" i="18"/>
  <c r="AM6" i="26"/>
  <c r="EL6" i="26"/>
  <c r="O28" i="52"/>
  <c r="DN28" i="52"/>
  <c r="ED17" i="36"/>
  <c r="AE17" i="36"/>
  <c r="DX27" i="42"/>
  <c r="Y27" i="42"/>
  <c r="O17" i="51"/>
  <c r="DN17" i="51"/>
  <c r="DP14" i="49"/>
  <c r="Q14" i="49"/>
  <c r="EN30" i="21"/>
  <c r="DS10" i="46"/>
  <c r="T10" i="46"/>
  <c r="G10" i="59"/>
  <c r="DF10" i="59"/>
  <c r="J7" i="55"/>
  <c r="DI7" i="55"/>
  <c r="AJ19" i="30"/>
  <c r="EI19" i="30"/>
  <c r="AS7" i="20"/>
  <c r="M22" i="53"/>
  <c r="DL22" i="53"/>
  <c r="ED7" i="35"/>
  <c r="AE7" i="35"/>
  <c r="Q15" i="49"/>
  <c r="DP15" i="49"/>
  <c r="BB26" i="60"/>
  <c r="BA10" i="60"/>
  <c r="W26" i="44"/>
  <c r="DV26" i="44"/>
  <c r="BA22" i="60"/>
  <c r="AC26" i="38"/>
  <c r="EB26" i="38"/>
  <c r="AK21" i="28"/>
  <c r="EJ21" i="28"/>
  <c r="W22" i="43"/>
  <c r="DV22" i="43"/>
  <c r="ED18" i="34"/>
  <c r="AE18" i="34"/>
  <c r="AS22" i="20"/>
  <c r="EA4" i="37"/>
  <c r="AB4" i="37"/>
  <c r="AV7" i="17"/>
  <c r="O17" i="52"/>
  <c r="DN17" i="52"/>
  <c r="AN12" i="26"/>
  <c r="EM12" i="26"/>
  <c r="AJ20" i="30"/>
  <c r="EI20" i="30"/>
  <c r="AV12" i="17"/>
  <c r="AQ27" i="23"/>
  <c r="AF21" i="35"/>
  <c r="EE21" i="35"/>
  <c r="N23" i="53"/>
  <c r="DM23" i="53"/>
  <c r="AO20" i="24"/>
  <c r="EN20" i="24"/>
  <c r="DS27" i="47"/>
  <c r="T27" i="47"/>
  <c r="P27" i="51"/>
  <c r="DO27" i="51"/>
  <c r="AS14" i="20"/>
  <c r="CO11" i="59"/>
  <c r="CO11" i="58"/>
  <c r="CO11" i="57"/>
  <c r="CO11" i="56"/>
  <c r="CO11" i="54"/>
  <c r="CO11" i="55"/>
  <c r="CO11" i="52"/>
  <c r="CO11" i="53"/>
  <c r="CO11" i="50"/>
  <c r="CO11" i="51"/>
  <c r="CO11" i="49"/>
  <c r="CO11" i="48"/>
  <c r="CO11" i="47"/>
  <c r="CO11" i="46"/>
  <c r="CO11" i="45"/>
  <c r="CO11" i="44"/>
  <c r="CO11" i="41"/>
  <c r="CO11" i="40"/>
  <c r="CO11" i="43"/>
  <c r="CO11" i="42"/>
  <c r="CO11" i="39"/>
  <c r="CO11" i="38"/>
  <c r="CO11" i="37"/>
  <c r="CO11" i="36"/>
  <c r="CO11" i="34"/>
  <c r="CO11" i="32"/>
  <c r="CO11" i="35"/>
  <c r="CO11" i="33"/>
  <c r="CO11" i="28"/>
  <c r="CO11" i="30"/>
  <c r="CO11" i="26"/>
  <c r="CO11" i="24"/>
  <c r="EO11" i="24" s="1"/>
  <c r="CO11" i="31"/>
  <c r="CO11" i="27"/>
  <c r="CO11" i="25"/>
  <c r="CO11" i="19"/>
  <c r="EO11" i="19" s="1"/>
  <c r="CO11" i="20"/>
  <c r="EO11" i="20" s="1"/>
  <c r="CO11" i="23"/>
  <c r="EO11" i="23" s="1"/>
  <c r="CO11" i="18"/>
  <c r="EO11" i="18" s="1"/>
  <c r="CO11" i="22"/>
  <c r="EO11" i="22" s="1"/>
  <c r="CO11" i="21"/>
  <c r="EO11" i="21" s="1"/>
  <c r="CO11" i="17"/>
  <c r="EO11" i="17" s="1"/>
  <c r="CO11" i="60"/>
  <c r="EO11" i="60" s="1"/>
  <c r="AU24" i="18"/>
  <c r="AP12" i="24"/>
  <c r="DU18" i="44"/>
  <c r="V18" i="44"/>
  <c r="AR5" i="21"/>
  <c r="AL11" i="28"/>
  <c r="EK11" i="28"/>
  <c r="DG15" i="59"/>
  <c r="H15" i="59"/>
  <c r="Z24" i="41"/>
  <c r="DY24" i="41"/>
  <c r="P14" i="50"/>
  <c r="DO14" i="50"/>
  <c r="AP5" i="23"/>
  <c r="AI18" i="31"/>
  <c r="EH18" i="31"/>
  <c r="AR10" i="21"/>
  <c r="N26" i="53"/>
  <c r="DM26" i="53"/>
  <c r="AQ18" i="21"/>
  <c r="AH9" i="33"/>
  <c r="EG9" i="33"/>
  <c r="DY28" i="41"/>
  <c r="Z28" i="41"/>
  <c r="AU23" i="17"/>
  <c r="AB28" i="39"/>
  <c r="EA28" i="39"/>
  <c r="DM29" i="49"/>
  <c r="EF26" i="34"/>
  <c r="AG26" i="34"/>
  <c r="EM9" i="26"/>
  <c r="AN9" i="26"/>
  <c r="EL5" i="26"/>
  <c r="AM5" i="26"/>
  <c r="X19" i="43"/>
  <c r="DW19" i="43"/>
  <c r="AD10" i="36"/>
  <c r="EC10" i="36"/>
  <c r="H6" i="58"/>
  <c r="DG6" i="58"/>
  <c r="EN29" i="60"/>
  <c r="EN29" i="19"/>
  <c r="AR34" i="9"/>
  <c r="AR5" i="16"/>
  <c r="C5" i="59" s="1"/>
  <c r="D5" i="59" s="1"/>
  <c r="E5" i="59" s="1"/>
  <c r="AL5" i="78" l="1"/>
  <c r="EL30" i="24"/>
  <c r="DM30" i="50"/>
  <c r="AL4" i="78"/>
  <c r="DI30" i="54"/>
  <c r="DV30" i="41"/>
  <c r="DF18" i="58"/>
  <c r="DF30" i="58" s="1"/>
  <c r="G18" i="58"/>
  <c r="DF7" i="59"/>
  <c r="G7" i="59"/>
  <c r="G5" i="59"/>
  <c r="DG5" i="59" s="1"/>
  <c r="DG27" i="58"/>
  <c r="H27" i="58"/>
  <c r="AC26" i="37"/>
  <c r="EB26" i="37"/>
  <c r="T20" i="46"/>
  <c r="DS20" i="46"/>
  <c r="U23" i="45"/>
  <c r="DT23" i="45"/>
  <c r="R13" i="48"/>
  <c r="DQ13" i="48"/>
  <c r="EE15" i="33"/>
  <c r="AF15" i="33"/>
  <c r="EJ4" i="25"/>
  <c r="EJ29" i="25" s="1"/>
  <c r="AK4" i="25"/>
  <c r="AJ29" i="25"/>
  <c r="DG7" i="57"/>
  <c r="H7" i="57"/>
  <c r="EH7" i="30"/>
  <c r="AI7" i="30"/>
  <c r="EK26" i="27"/>
  <c r="AL26" i="27"/>
  <c r="DY18" i="39"/>
  <c r="Z18" i="39"/>
  <c r="AI26" i="31"/>
  <c r="EH26" i="31"/>
  <c r="K25" i="54"/>
  <c r="DJ25" i="54"/>
  <c r="DK19" i="53"/>
  <c r="L19" i="53"/>
  <c r="DP24" i="49"/>
  <c r="Q24" i="49"/>
  <c r="Y16" i="40"/>
  <c r="DX16" i="40"/>
  <c r="F5" i="59"/>
  <c r="DF5" i="59" s="1"/>
  <c r="AF16" i="33"/>
  <c r="EE16" i="33"/>
  <c r="EM19" i="24"/>
  <c r="AN19" i="24"/>
  <c r="L24" i="54"/>
  <c r="DK24" i="54"/>
  <c r="DG10" i="57"/>
  <c r="H10" i="57"/>
  <c r="T25" i="45"/>
  <c r="DS25" i="45"/>
  <c r="P13" i="49"/>
  <c r="DO13" i="49"/>
  <c r="S15" i="47"/>
  <c r="DR15" i="47"/>
  <c r="DJ17" i="54"/>
  <c r="K17" i="54"/>
  <c r="Z23" i="40"/>
  <c r="DY23" i="40"/>
  <c r="AL29" i="23"/>
  <c r="EL4" i="23"/>
  <c r="EL29" i="23" s="1"/>
  <c r="AM4" i="23"/>
  <c r="T14" i="46"/>
  <c r="DS14" i="46"/>
  <c r="DI25" i="55"/>
  <c r="J25" i="55"/>
  <c r="J18" i="55"/>
  <c r="DI18" i="55"/>
  <c r="EF16" i="32"/>
  <c r="EF30" i="32" s="1"/>
  <c r="AG16" i="32"/>
  <c r="AG23" i="33"/>
  <c r="EF23" i="33"/>
  <c r="DN15" i="51"/>
  <c r="O15" i="51"/>
  <c r="EM26" i="25"/>
  <c r="AN26" i="25"/>
  <c r="S17" i="46"/>
  <c r="DR17" i="46"/>
  <c r="N5" i="50"/>
  <c r="DM5" i="50"/>
  <c r="DW19" i="41"/>
  <c r="X19" i="41"/>
  <c r="AQ4" i="19"/>
  <c r="AP29" i="19"/>
  <c r="AG26" i="32"/>
  <c r="EF26" i="32"/>
  <c r="DG16" i="57"/>
  <c r="H16" i="57"/>
  <c r="AF13" i="33"/>
  <c r="EE13" i="33"/>
  <c r="AA14" i="39"/>
  <c r="DZ14" i="39"/>
  <c r="DR19" i="47"/>
  <c r="S19" i="47"/>
  <c r="DX6" i="41"/>
  <c r="Y6" i="41"/>
  <c r="DJ20" i="55"/>
  <c r="K20" i="55"/>
  <c r="DS8" i="45"/>
  <c r="T8" i="45"/>
  <c r="O25" i="50"/>
  <c r="DN25" i="50"/>
  <c r="K27" i="55"/>
  <c r="DJ27" i="55"/>
  <c r="EM12" i="25"/>
  <c r="AN12" i="25"/>
  <c r="R29" i="45"/>
  <c r="S7" i="45"/>
  <c r="DR7" i="45"/>
  <c r="DR29" i="45" s="1"/>
  <c r="DU25" i="43"/>
  <c r="V25" i="43"/>
  <c r="AR29" i="17"/>
  <c r="AS4" i="17"/>
  <c r="EA19" i="37"/>
  <c r="AB19" i="37"/>
  <c r="DM26" i="52"/>
  <c r="N26" i="52"/>
  <c r="DH6" i="56"/>
  <c r="I6" i="56"/>
  <c r="DZ15" i="39"/>
  <c r="AA15" i="39"/>
  <c r="DP5" i="48"/>
  <c r="Q5" i="48"/>
  <c r="V5" i="43"/>
  <c r="DU5" i="43"/>
  <c r="EB16" i="36"/>
  <c r="AC16" i="36"/>
  <c r="EE6" i="33"/>
  <c r="AF6" i="33"/>
  <c r="DQ12" i="48"/>
  <c r="R12" i="48"/>
  <c r="AE26" i="35"/>
  <c r="ED26" i="35"/>
  <c r="M18" i="52"/>
  <c r="DL18" i="52"/>
  <c r="DL30" i="52" s="1"/>
  <c r="AJ19" i="28"/>
  <c r="EI19" i="28"/>
  <c r="DW7" i="41"/>
  <c r="X7" i="41"/>
  <c r="DX11" i="40"/>
  <c r="Y11" i="40"/>
  <c r="DX25" i="40"/>
  <c r="Y25" i="40"/>
  <c r="G18" i="57"/>
  <c r="DG18" i="57" s="1"/>
  <c r="DG30" i="57" s="1"/>
  <c r="F18" i="57"/>
  <c r="AM28" i="26"/>
  <c r="EL28" i="26"/>
  <c r="EG24" i="32"/>
  <c r="AH24" i="32"/>
  <c r="DW12" i="42"/>
  <c r="X12" i="42"/>
  <c r="AK24" i="28"/>
  <c r="EJ24" i="28"/>
  <c r="AE5" i="33"/>
  <c r="ED5" i="33"/>
  <c r="EH16" i="30"/>
  <c r="AI16" i="30"/>
  <c r="DR14" i="47"/>
  <c r="S14" i="47"/>
  <c r="AD12" i="36"/>
  <c r="EC12" i="36"/>
  <c r="EJ25" i="27"/>
  <c r="EJ30" i="27" s="1"/>
  <c r="AK25" i="27"/>
  <c r="EM22" i="24"/>
  <c r="AN22" i="24"/>
  <c r="S25" i="46"/>
  <c r="DR25" i="46"/>
  <c r="EH15" i="31"/>
  <c r="AI15" i="31"/>
  <c r="AI10" i="30"/>
  <c r="EH10" i="30"/>
  <c r="I26" i="56"/>
  <c r="DH26" i="56"/>
  <c r="DH30" i="56" s="1"/>
  <c r="DU6" i="43"/>
  <c r="V6" i="43"/>
  <c r="DP6" i="48"/>
  <c r="Q6" i="48"/>
  <c r="X20" i="41"/>
  <c r="DW20" i="41"/>
  <c r="Q10" i="48"/>
  <c r="DP10" i="48"/>
  <c r="ED9" i="35"/>
  <c r="AE9" i="35"/>
  <c r="W12" i="43"/>
  <c r="DV12" i="43"/>
  <c r="AE24" i="35"/>
  <c r="ED24" i="35"/>
  <c r="AJ11" i="30"/>
  <c r="EI11" i="30"/>
  <c r="DH30" i="55"/>
  <c r="EJ17" i="28"/>
  <c r="AK17" i="28"/>
  <c r="X17" i="42"/>
  <c r="DW17" i="42"/>
  <c r="AB10" i="37"/>
  <c r="EA10" i="37"/>
  <c r="EA29" i="37" s="1"/>
  <c r="DV15" i="43"/>
  <c r="W15" i="43"/>
  <c r="T12" i="46"/>
  <c r="DS12" i="46"/>
  <c r="DQ22" i="47"/>
  <c r="R22" i="47"/>
  <c r="EE14" i="33"/>
  <c r="AF14" i="33"/>
  <c r="AJ8" i="30"/>
  <c r="EI8" i="30"/>
  <c r="EI25" i="28"/>
  <c r="AJ25" i="28"/>
  <c r="EK14" i="27"/>
  <c r="AL14" i="27"/>
  <c r="EK20" i="27"/>
  <c r="AL20" i="27"/>
  <c r="EC29" i="33"/>
  <c r="DZ20" i="39"/>
  <c r="AA20" i="39"/>
  <c r="EJ10" i="27"/>
  <c r="AK10" i="27"/>
  <c r="EM15" i="24"/>
  <c r="AN15" i="24"/>
  <c r="Q23" i="49"/>
  <c r="DP23" i="49"/>
  <c r="K16" i="54"/>
  <c r="DJ16" i="54"/>
  <c r="DM12" i="52"/>
  <c r="N12" i="52"/>
  <c r="AY7" i="60"/>
  <c r="AX29" i="60"/>
  <c r="J27" i="56"/>
  <c r="DI27" i="56"/>
  <c r="AD18" i="35"/>
  <c r="EC18" i="35"/>
  <c r="AN13" i="24"/>
  <c r="EM13" i="24"/>
  <c r="AM19" i="26"/>
  <c r="EL19" i="26"/>
  <c r="H5" i="57"/>
  <c r="DG5" i="57"/>
  <c r="AD14" i="36"/>
  <c r="EC14" i="36"/>
  <c r="ED6" i="34"/>
  <c r="AE6" i="34"/>
  <c r="EA30" i="36"/>
  <c r="K23" i="55"/>
  <c r="DJ23" i="55"/>
  <c r="AI17" i="31"/>
  <c r="EH17" i="31"/>
  <c r="AD27" i="36"/>
  <c r="EC27" i="36"/>
  <c r="EE17" i="34"/>
  <c r="AF17" i="34"/>
  <c r="DP30" i="47"/>
  <c r="U20" i="45"/>
  <c r="DT20" i="45"/>
  <c r="EH19" i="31"/>
  <c r="AI19" i="31"/>
  <c r="P28" i="50"/>
  <c r="DO28" i="50"/>
  <c r="DI6" i="55"/>
  <c r="J6" i="55"/>
  <c r="AM23" i="26"/>
  <c r="EL23" i="26"/>
  <c r="S8" i="47"/>
  <c r="DR8" i="47"/>
  <c r="G13" i="58"/>
  <c r="DO8" i="49"/>
  <c r="P8" i="49"/>
  <c r="EH24" i="31"/>
  <c r="AI24" i="31"/>
  <c r="AG27" i="33"/>
  <c r="EF27" i="33"/>
  <c r="EM25" i="24"/>
  <c r="AN25" i="24"/>
  <c r="V24" i="44"/>
  <c r="DU24" i="44"/>
  <c r="P17" i="49"/>
  <c r="DO17" i="49"/>
  <c r="X13" i="41"/>
  <c r="DW13" i="41"/>
  <c r="AN14" i="24"/>
  <c r="EM14" i="24"/>
  <c r="Z5" i="39"/>
  <c r="DY5" i="39"/>
  <c r="Z25" i="39"/>
  <c r="DY25" i="39"/>
  <c r="EE26" i="33"/>
  <c r="AF26" i="33"/>
  <c r="DJ18" i="53"/>
  <c r="DJ30" i="53" s="1"/>
  <c r="J29" i="53"/>
  <c r="K18" i="53"/>
  <c r="EK19" i="27"/>
  <c r="AL19" i="27"/>
  <c r="AF21" i="33"/>
  <c r="EE21" i="33"/>
  <c r="EH20" i="31"/>
  <c r="AI20" i="31"/>
  <c r="ED14" i="35"/>
  <c r="AE14" i="35"/>
  <c r="DP7" i="48"/>
  <c r="Q7" i="48"/>
  <c r="EL16" i="25"/>
  <c r="EL30" i="25" s="1"/>
  <c r="AM16" i="25"/>
  <c r="S16" i="46"/>
  <c r="DR16" i="46"/>
  <c r="I9" i="57"/>
  <c r="DH9" i="57"/>
  <c r="DW23" i="42"/>
  <c r="X23" i="42"/>
  <c r="O20" i="51"/>
  <c r="DN20" i="51"/>
  <c r="DO25" i="49"/>
  <c r="P25" i="49"/>
  <c r="AA26" i="39"/>
  <c r="DZ26" i="39"/>
  <c r="U16" i="44"/>
  <c r="DT16" i="44"/>
  <c r="S22" i="46"/>
  <c r="DR22" i="46"/>
  <c r="AN21" i="24"/>
  <c r="EM21" i="24"/>
  <c r="DM4" i="50"/>
  <c r="DM29" i="50" s="1"/>
  <c r="N4" i="50"/>
  <c r="M29" i="50"/>
  <c r="DJ8" i="54"/>
  <c r="K8" i="54"/>
  <c r="X14" i="41"/>
  <c r="DW14" i="41"/>
  <c r="AE18" i="33"/>
  <c r="ED18" i="33"/>
  <c r="ED30" i="33" s="1"/>
  <c r="T17" i="44"/>
  <c r="DS17" i="44"/>
  <c r="DS30" i="44" s="1"/>
  <c r="EG25" i="31"/>
  <c r="EG30" i="31" s="1"/>
  <c r="AH25" i="31"/>
  <c r="DQ7" i="47"/>
  <c r="R7" i="47"/>
  <c r="DJ24" i="55"/>
  <c r="K24" i="55"/>
  <c r="EG28" i="32"/>
  <c r="AH28" i="32"/>
  <c r="DR28" i="47"/>
  <c r="S28" i="47"/>
  <c r="S24" i="47"/>
  <c r="DR24" i="47"/>
  <c r="T17" i="45"/>
  <c r="DS17" i="45"/>
  <c r="O6" i="50"/>
  <c r="DN6" i="50"/>
  <c r="ED4" i="33"/>
  <c r="ED29" i="33" s="1"/>
  <c r="AE4" i="33"/>
  <c r="AD29" i="33"/>
  <c r="AI22" i="30"/>
  <c r="EH22" i="30"/>
  <c r="EK16" i="26"/>
  <c r="AL16" i="26"/>
  <c r="K14" i="54"/>
  <c r="DJ14" i="54"/>
  <c r="DS4" i="43"/>
  <c r="DS29" i="43" s="1"/>
  <c r="T4" i="43"/>
  <c r="S29" i="43"/>
  <c r="AA21" i="39"/>
  <c r="DZ21" i="39"/>
  <c r="DQ27" i="48"/>
  <c r="R27" i="48"/>
  <c r="X16" i="41"/>
  <c r="DW16" i="41"/>
  <c r="DW30" i="41" s="1"/>
  <c r="P23" i="50"/>
  <c r="DO23" i="50"/>
  <c r="O8" i="50"/>
  <c r="DN8" i="50"/>
  <c r="P20" i="49"/>
  <c r="DO20" i="49"/>
  <c r="R14" i="48"/>
  <c r="DQ14" i="48"/>
  <c r="Z29" i="37"/>
  <c r="AA18" i="37"/>
  <c r="DZ18" i="37"/>
  <c r="DZ30" i="37" s="1"/>
  <c r="U29" i="42"/>
  <c r="V16" i="42"/>
  <c r="DU16" i="42"/>
  <c r="DU30" i="42" s="1"/>
  <c r="DQ16" i="47"/>
  <c r="DQ30" i="47" s="1"/>
  <c r="R16" i="47"/>
  <c r="X29" i="38"/>
  <c r="DX4" i="38"/>
  <c r="DX29" i="38" s="1"/>
  <c r="Y4" i="38"/>
  <c r="J5" i="55"/>
  <c r="DI5" i="55"/>
  <c r="DK7" i="53"/>
  <c r="L7" i="53"/>
  <c r="W11" i="43"/>
  <c r="DV11" i="43"/>
  <c r="DW11" i="42"/>
  <c r="X11" i="42"/>
  <c r="AC9" i="37"/>
  <c r="EB9" i="37"/>
  <c r="EC30" i="35"/>
  <c r="EL6" i="25"/>
  <c r="AM6" i="25"/>
  <c r="EF17" i="33"/>
  <c r="AG17" i="33"/>
  <c r="DS28" i="46"/>
  <c r="T28" i="46"/>
  <c r="EE24" i="34"/>
  <c r="AF24" i="34"/>
  <c r="S26" i="47"/>
  <c r="DR26" i="47"/>
  <c r="AD11" i="36"/>
  <c r="EC11" i="36"/>
  <c r="Q18" i="48"/>
  <c r="DP18" i="48"/>
  <c r="DP30" i="48" s="1"/>
  <c r="T15" i="46"/>
  <c r="DS15" i="46"/>
  <c r="DY20" i="40"/>
  <c r="Z20" i="40"/>
  <c r="T18" i="45"/>
  <c r="DS18" i="45"/>
  <c r="EA4" i="35"/>
  <c r="EA29" i="35" s="1"/>
  <c r="AA29" i="35"/>
  <c r="AB4" i="35"/>
  <c r="EK17" i="26"/>
  <c r="AL17" i="26"/>
  <c r="T10" i="45"/>
  <c r="DS10" i="45"/>
  <c r="G16" i="58"/>
  <c r="U17" i="43"/>
  <c r="DT17" i="43"/>
  <c r="DT30" i="43" s="1"/>
  <c r="X24" i="42"/>
  <c r="DW24" i="42"/>
  <c r="DQ30" i="46"/>
  <c r="DK27" i="54"/>
  <c r="L27" i="54"/>
  <c r="AF5" i="32"/>
  <c r="AE29" i="32"/>
  <c r="EE5" i="32"/>
  <c r="EE29" i="32" s="1"/>
  <c r="AH8" i="32"/>
  <c r="EG8" i="32"/>
  <c r="AJ7" i="28"/>
  <c r="EI7" i="28"/>
  <c r="AJ25" i="30"/>
  <c r="EI25" i="30"/>
  <c r="DY8" i="40"/>
  <c r="Z8" i="40"/>
  <c r="T5" i="44"/>
  <c r="DS5" i="44"/>
  <c r="DS29" i="44" s="1"/>
  <c r="P26" i="50"/>
  <c r="DO26" i="50"/>
  <c r="AI6" i="30"/>
  <c r="EH6" i="30"/>
  <c r="EH5" i="30"/>
  <c r="AI5" i="30"/>
  <c r="H9" i="58"/>
  <c r="DG9" i="58"/>
  <c r="AA16" i="38"/>
  <c r="DZ16" i="38"/>
  <c r="DZ30" i="38" s="1"/>
  <c r="EC4" i="34"/>
  <c r="EC29" i="34" s="1"/>
  <c r="AC29" i="34"/>
  <c r="AD4" i="34"/>
  <c r="K21" i="54"/>
  <c r="DJ21" i="54"/>
  <c r="DJ30" i="54" s="1"/>
  <c r="M5" i="51"/>
  <c r="DL5" i="51"/>
  <c r="DL29" i="51" s="1"/>
  <c r="EH4" i="27"/>
  <c r="EH29" i="27" s="1"/>
  <c r="AI4" i="27"/>
  <c r="AH29" i="27"/>
  <c r="O17" i="50"/>
  <c r="DN17" i="50"/>
  <c r="EE10" i="33"/>
  <c r="AF10" i="33"/>
  <c r="DR30" i="45"/>
  <c r="AE29" i="31"/>
  <c r="AF4" i="31"/>
  <c r="EE4" i="31"/>
  <c r="EE29" i="31" s="1"/>
  <c r="EI20" i="28"/>
  <c r="EI30" i="28" s="1"/>
  <c r="AJ20" i="28"/>
  <c r="DH12" i="57"/>
  <c r="I12" i="57"/>
  <c r="DH9" i="56"/>
  <c r="I9" i="56"/>
  <c r="AK9" i="27"/>
  <c r="EJ9" i="27"/>
  <c r="EJ30" i="26"/>
  <c r="AE19" i="35"/>
  <c r="ED19" i="35"/>
  <c r="DP11" i="49"/>
  <c r="Q11" i="49"/>
  <c r="EB25" i="36"/>
  <c r="AC25" i="36"/>
  <c r="L21" i="53"/>
  <c r="DK21" i="53"/>
  <c r="AL18" i="26"/>
  <c r="EK18" i="26"/>
  <c r="DG24" i="58"/>
  <c r="H24" i="58"/>
  <c r="ED23" i="35"/>
  <c r="AE23" i="35"/>
  <c r="DN26" i="51"/>
  <c r="DN30" i="51" s="1"/>
  <c r="O26" i="51"/>
  <c r="DQ8" i="48"/>
  <c r="R8" i="48"/>
  <c r="EJ23" i="28"/>
  <c r="AK23" i="28"/>
  <c r="DT15" i="45"/>
  <c r="U15" i="45"/>
  <c r="DW10" i="41"/>
  <c r="DW29" i="41" s="1"/>
  <c r="X10" i="41"/>
  <c r="AF25" i="33"/>
  <c r="EE25" i="33"/>
  <c r="DQ23" i="48"/>
  <c r="R23" i="48"/>
  <c r="DY7" i="39"/>
  <c r="Z7" i="39"/>
  <c r="X13" i="42"/>
  <c r="DW13" i="42"/>
  <c r="DN18" i="49"/>
  <c r="DN30" i="49" s="1"/>
  <c r="O18" i="49"/>
  <c r="DN16" i="50"/>
  <c r="O16" i="50"/>
  <c r="G11" i="59"/>
  <c r="DN29" i="49"/>
  <c r="CQ19" i="59"/>
  <c r="CQ19" i="58"/>
  <c r="CQ19" i="57"/>
  <c r="CQ19" i="56"/>
  <c r="CQ19" i="55"/>
  <c r="CQ19" i="53"/>
  <c r="CQ19" i="54"/>
  <c r="CQ19" i="52"/>
  <c r="CQ19" i="50"/>
  <c r="CQ19" i="51"/>
  <c r="CQ19" i="48"/>
  <c r="CQ19" i="49"/>
  <c r="CQ19" i="47"/>
  <c r="CQ19" i="46"/>
  <c r="CQ19" i="45"/>
  <c r="CQ19" i="44"/>
  <c r="CQ19" i="42"/>
  <c r="CQ19" i="40"/>
  <c r="CQ19" i="43"/>
  <c r="CQ19" i="41"/>
  <c r="CQ19" i="38"/>
  <c r="CQ19" i="36"/>
  <c r="CQ19" i="37"/>
  <c r="CQ19" i="39"/>
  <c r="CQ19" i="33"/>
  <c r="CQ19" i="32"/>
  <c r="CQ19" i="35"/>
  <c r="CQ19" i="34"/>
  <c r="CQ19" i="26"/>
  <c r="CQ19" i="24"/>
  <c r="CQ19" i="23"/>
  <c r="CQ19" i="31"/>
  <c r="CQ19" i="30"/>
  <c r="CQ19" i="28"/>
  <c r="CQ19" i="27"/>
  <c r="CQ19" i="25"/>
  <c r="CQ19" i="21"/>
  <c r="EQ19" i="21" s="1"/>
  <c r="CQ19" i="18"/>
  <c r="EQ19" i="18" s="1"/>
  <c r="CQ19" i="17"/>
  <c r="EQ19" i="17" s="1"/>
  <c r="CQ19" i="22"/>
  <c r="EQ19" i="22" s="1"/>
  <c r="CQ19" i="20"/>
  <c r="EQ19" i="20" s="1"/>
  <c r="CQ19" i="19"/>
  <c r="EQ19" i="19" s="1"/>
  <c r="CQ19" i="60"/>
  <c r="EQ19" i="60" s="1"/>
  <c r="H5" i="59"/>
  <c r="AE10" i="36"/>
  <c r="ED10" i="36"/>
  <c r="EN9" i="26"/>
  <c r="AO9" i="26"/>
  <c r="EI18" i="31"/>
  <c r="AJ18" i="31"/>
  <c r="AN5" i="26"/>
  <c r="EM5" i="26"/>
  <c r="AS10" i="21"/>
  <c r="AQ5" i="23"/>
  <c r="AS5" i="21"/>
  <c r="DV18" i="44"/>
  <c r="W18" i="44"/>
  <c r="DP27" i="51"/>
  <c r="Q27" i="51"/>
  <c r="AP20" i="24"/>
  <c r="EO20" i="24"/>
  <c r="EF21" i="35"/>
  <c r="AG21" i="35"/>
  <c r="EN12" i="26"/>
  <c r="AO12" i="26"/>
  <c r="P17" i="52"/>
  <c r="DO17" i="52"/>
  <c r="EE18" i="34"/>
  <c r="AF18" i="34"/>
  <c r="BB22" i="60"/>
  <c r="BB10" i="60"/>
  <c r="AF7" i="35"/>
  <c r="EE7" i="35"/>
  <c r="DM22" i="53"/>
  <c r="N22" i="53"/>
  <c r="AK19" i="30"/>
  <c r="EJ19" i="30"/>
  <c r="DY27" i="42"/>
  <c r="Z27" i="42"/>
  <c r="AS14" i="22"/>
  <c r="EK24" i="30"/>
  <c r="AL24" i="30"/>
  <c r="CP25" i="59"/>
  <c r="CP25" i="58"/>
  <c r="CP25" i="57"/>
  <c r="CP25" i="56"/>
  <c r="CP25" i="55"/>
  <c r="CP25" i="53"/>
  <c r="CP25" i="54"/>
  <c r="CP25" i="52"/>
  <c r="CP25" i="51"/>
  <c r="CP25" i="49"/>
  <c r="CP25" i="50"/>
  <c r="CP25" i="48"/>
  <c r="CP25" i="47"/>
  <c r="CP25" i="45"/>
  <c r="CP25" i="46"/>
  <c r="CP25" i="44"/>
  <c r="CP25" i="41"/>
  <c r="CP25" i="43"/>
  <c r="CP25" i="42"/>
  <c r="CP25" i="40"/>
  <c r="CP25" i="37"/>
  <c r="CP25" i="36"/>
  <c r="CP25" i="39"/>
  <c r="CP25" i="38"/>
  <c r="CP25" i="35"/>
  <c r="CP25" i="32"/>
  <c r="CP25" i="33"/>
  <c r="CP25" i="34"/>
  <c r="CP25" i="31"/>
  <c r="CP25" i="27"/>
  <c r="CP25" i="26"/>
  <c r="CP25" i="23"/>
  <c r="CP25" i="30"/>
  <c r="CP25" i="25"/>
  <c r="CP25" i="24"/>
  <c r="CP25" i="28"/>
  <c r="CP25" i="21"/>
  <c r="EP25" i="21" s="1"/>
  <c r="CP25" i="20"/>
  <c r="EP25" i="20" s="1"/>
  <c r="CP25" i="19"/>
  <c r="EP25" i="19" s="1"/>
  <c r="CP25" i="17"/>
  <c r="EP25" i="17" s="1"/>
  <c r="CP25" i="22"/>
  <c r="EP25" i="22" s="1"/>
  <c r="CP25" i="18"/>
  <c r="EP25" i="18" s="1"/>
  <c r="CP25" i="60"/>
  <c r="EP25" i="60" s="1"/>
  <c r="CP13" i="59"/>
  <c r="CP13" i="58"/>
  <c r="CP13" i="57"/>
  <c r="CP13" i="56"/>
  <c r="CP13" i="55"/>
  <c r="CP13" i="54"/>
  <c r="CP13" i="52"/>
  <c r="CP13" i="53"/>
  <c r="CP13" i="50"/>
  <c r="CP13" i="51"/>
  <c r="CP13" i="49"/>
  <c r="CP13" i="48"/>
  <c r="CP13" i="46"/>
  <c r="CP13" i="45"/>
  <c r="CP13" i="44"/>
  <c r="CP13" i="47"/>
  <c r="CP13" i="43"/>
  <c r="CP13" i="42"/>
  <c r="CP13" i="41"/>
  <c r="CP13" i="40"/>
  <c r="CP13" i="39"/>
  <c r="CP13" i="38"/>
  <c r="CP13" i="37"/>
  <c r="CP13" i="36"/>
  <c r="CP13" i="34"/>
  <c r="CP13" i="32"/>
  <c r="CP13" i="35"/>
  <c r="CP13" i="33"/>
  <c r="CP13" i="30"/>
  <c r="CP13" i="28"/>
  <c r="CP13" i="31"/>
  <c r="CP13" i="27"/>
  <c r="CP13" i="26"/>
  <c r="CP13" i="25"/>
  <c r="CP13" i="24"/>
  <c r="CP13" i="21"/>
  <c r="EP13" i="21" s="1"/>
  <c r="CP13" i="20"/>
  <c r="EP13" i="20" s="1"/>
  <c r="CP13" i="23"/>
  <c r="EP13" i="23" s="1"/>
  <c r="CP13" i="17"/>
  <c r="EP13" i="17" s="1"/>
  <c r="CP13" i="22"/>
  <c r="EP13" i="22" s="1"/>
  <c r="CP13" i="19"/>
  <c r="EP13" i="19" s="1"/>
  <c r="CP13" i="18"/>
  <c r="EP13" i="18" s="1"/>
  <c r="CP13" i="60"/>
  <c r="EP13" i="60" s="1"/>
  <c r="AT27" i="21"/>
  <c r="EM28" i="27"/>
  <c r="AN28" i="27"/>
  <c r="DO18" i="51"/>
  <c r="P18" i="51"/>
  <c r="DZ17" i="41"/>
  <c r="AA17" i="41"/>
  <c r="EE19" i="36"/>
  <c r="AF19" i="36"/>
  <c r="AU21" i="19"/>
  <c r="EK22" i="28"/>
  <c r="AL22" i="28"/>
  <c r="Q13" i="51"/>
  <c r="DP13" i="51"/>
  <c r="EO6" i="24"/>
  <c r="AP6" i="24"/>
  <c r="DP21" i="51"/>
  <c r="Q21" i="51"/>
  <c r="EA12" i="40"/>
  <c r="AB12" i="40"/>
  <c r="J17" i="58"/>
  <c r="DI17" i="58"/>
  <c r="AM26" i="61"/>
  <c r="AU25" i="19"/>
  <c r="EH10" i="32"/>
  <c r="AI10" i="32"/>
  <c r="AR20" i="23"/>
  <c r="U8" i="46"/>
  <c r="DT8" i="46"/>
  <c r="EB18" i="38"/>
  <c r="AC18" i="38"/>
  <c r="CP17" i="59"/>
  <c r="CP17" i="58"/>
  <c r="CP17" i="57"/>
  <c r="CP17" i="56"/>
  <c r="CP17" i="55"/>
  <c r="CP17" i="53"/>
  <c r="CP17" i="54"/>
  <c r="CP17" i="52"/>
  <c r="CP17" i="50"/>
  <c r="CP17" i="51"/>
  <c r="CP17" i="48"/>
  <c r="CP17" i="49"/>
  <c r="CP17" i="46"/>
  <c r="CP17" i="44"/>
  <c r="CP17" i="47"/>
  <c r="CP17" i="45"/>
  <c r="CP17" i="42"/>
  <c r="CP17" i="41"/>
  <c r="CP17" i="40"/>
  <c r="CP17" i="43"/>
  <c r="CP17" i="38"/>
  <c r="CP17" i="37"/>
  <c r="CP17" i="36"/>
  <c r="CP17" i="39"/>
  <c r="CP17" i="33"/>
  <c r="CP17" i="32"/>
  <c r="CP17" i="35"/>
  <c r="CP17" i="34"/>
  <c r="CP17" i="31"/>
  <c r="CP17" i="30"/>
  <c r="CP17" i="28"/>
  <c r="CP17" i="26"/>
  <c r="CP17" i="27"/>
  <c r="CP17" i="24"/>
  <c r="EP17" i="24" s="1"/>
  <c r="CP17" i="25"/>
  <c r="CP17" i="23"/>
  <c r="EP17" i="23" s="1"/>
  <c r="CP17" i="21"/>
  <c r="EP17" i="21" s="1"/>
  <c r="CP17" i="17"/>
  <c r="EP17" i="17" s="1"/>
  <c r="CP17" i="22"/>
  <c r="EP17" i="22" s="1"/>
  <c r="CP17" i="20"/>
  <c r="EP17" i="20" s="1"/>
  <c r="CP17" i="19"/>
  <c r="EP17" i="19" s="1"/>
  <c r="CP17" i="18"/>
  <c r="EP17" i="18" s="1"/>
  <c r="CP17" i="60"/>
  <c r="EP17" i="60" s="1"/>
  <c r="DU13" i="46"/>
  <c r="V13" i="46"/>
  <c r="W19" i="45"/>
  <c r="DV19" i="45"/>
  <c r="L11" i="56"/>
  <c r="DK11" i="56"/>
  <c r="EI21" i="32"/>
  <c r="AJ21" i="32"/>
  <c r="CP7" i="59"/>
  <c r="CP7" i="58"/>
  <c r="CP7" i="57"/>
  <c r="CP7" i="56"/>
  <c r="CP7" i="55"/>
  <c r="CP7" i="54"/>
  <c r="CP7" i="53"/>
  <c r="CP7" i="52"/>
  <c r="CP7" i="50"/>
  <c r="CP7" i="51"/>
  <c r="CP7" i="48"/>
  <c r="CP7" i="49"/>
  <c r="CP7" i="47"/>
  <c r="CP7" i="45"/>
  <c r="CP7" i="44"/>
  <c r="CP7" i="46"/>
  <c r="CP7" i="43"/>
  <c r="CP7" i="41"/>
  <c r="CP7" i="42"/>
  <c r="CP7" i="40"/>
  <c r="CP7" i="37"/>
  <c r="CP7" i="39"/>
  <c r="CP7" i="36"/>
  <c r="CP7" i="38"/>
  <c r="CP7" i="34"/>
  <c r="CP7" i="35"/>
  <c r="CP7" i="33"/>
  <c r="CP7" i="27"/>
  <c r="CP7" i="26"/>
  <c r="CP7" i="25"/>
  <c r="CP7" i="31"/>
  <c r="CP7" i="30"/>
  <c r="CP7" i="28"/>
  <c r="CP7" i="32"/>
  <c r="CP7" i="24"/>
  <c r="CP7" i="23"/>
  <c r="EP7" i="23" s="1"/>
  <c r="CP7" i="22"/>
  <c r="EP7" i="22" s="1"/>
  <c r="CP7" i="18"/>
  <c r="EP7" i="18" s="1"/>
  <c r="CP7" i="21"/>
  <c r="EP7" i="21" s="1"/>
  <c r="CP7" i="20"/>
  <c r="EP7" i="20" s="1"/>
  <c r="CP7" i="19"/>
  <c r="EP7" i="19" s="1"/>
  <c r="CP7" i="17"/>
  <c r="EP7" i="17" s="1"/>
  <c r="CP7" i="60"/>
  <c r="EP7" i="60" s="1"/>
  <c r="AQ10" i="23"/>
  <c r="AR13" i="23"/>
  <c r="AC5" i="38"/>
  <c r="EB5" i="38"/>
  <c r="EO30" i="60"/>
  <c r="EO30" i="19"/>
  <c r="K16" i="56"/>
  <c r="DJ16" i="56"/>
  <c r="EA27" i="40"/>
  <c r="AB27" i="40"/>
  <c r="EL17" i="27"/>
  <c r="AM17" i="27"/>
  <c r="V16" i="45"/>
  <c r="DU16" i="45"/>
  <c r="EH8" i="33"/>
  <c r="AI8" i="33"/>
  <c r="C29" i="59"/>
  <c r="D4" i="59"/>
  <c r="E4" i="59" s="1"/>
  <c r="F4" i="59" s="1"/>
  <c r="DF30" i="59"/>
  <c r="EI7" i="31"/>
  <c r="AJ7" i="31"/>
  <c r="AR6" i="22"/>
  <c r="AJ16" i="31"/>
  <c r="EI16" i="31"/>
  <c r="DW8" i="43"/>
  <c r="X8" i="43"/>
  <c r="EE21" i="36"/>
  <c r="AF21" i="36"/>
  <c r="AO15" i="26"/>
  <c r="EN15" i="26"/>
  <c r="AT12" i="21"/>
  <c r="AS8" i="22"/>
  <c r="DX22" i="42"/>
  <c r="Y22" i="42"/>
  <c r="BC24" i="60"/>
  <c r="AW27" i="17"/>
  <c r="K23" i="57"/>
  <c r="DJ23" i="57"/>
  <c r="BC8" i="60"/>
  <c r="EA14" i="40"/>
  <c r="AB14" i="40"/>
  <c r="M10" i="54"/>
  <c r="DL10" i="54"/>
  <c r="DL12" i="55"/>
  <c r="M12" i="55"/>
  <c r="DN9" i="51"/>
  <c r="O9" i="51"/>
  <c r="AS18" i="20"/>
  <c r="AT21" i="20"/>
  <c r="AS25" i="21"/>
  <c r="AN11" i="26"/>
  <c r="EM11" i="26"/>
  <c r="AR25" i="22"/>
  <c r="EC22" i="37"/>
  <c r="AD22" i="37"/>
  <c r="AM5" i="61"/>
  <c r="EK23" i="30"/>
  <c r="AL23" i="30"/>
  <c r="AP11" i="25"/>
  <c r="EO11" i="25"/>
  <c r="AP17" i="25"/>
  <c r="EO17" i="25"/>
  <c r="DZ22" i="40"/>
  <c r="AA22" i="40"/>
  <c r="R16" i="49"/>
  <c r="DQ16" i="49"/>
  <c r="EO30" i="23"/>
  <c r="AQ11" i="24"/>
  <c r="EL8" i="28"/>
  <c r="AM8" i="28"/>
  <c r="AM22" i="61"/>
  <c r="T10" i="47"/>
  <c r="DS10" i="47"/>
  <c r="DN7" i="52"/>
  <c r="O7" i="52"/>
  <c r="AS27" i="22"/>
  <c r="AI22" i="32"/>
  <c r="EH22" i="32"/>
  <c r="AC15" i="38"/>
  <c r="EB15" i="38"/>
  <c r="L22" i="55"/>
  <c r="DK22" i="55"/>
  <c r="DR16" i="48"/>
  <c r="S16" i="48"/>
  <c r="AV27" i="18"/>
  <c r="DQ27" i="50"/>
  <c r="R27" i="50"/>
  <c r="AW24" i="17"/>
  <c r="AV11" i="17"/>
  <c r="EK26" i="30"/>
  <c r="AL26" i="30"/>
  <c r="AL6" i="28"/>
  <c r="EK6" i="28"/>
  <c r="AK21" i="30"/>
  <c r="EJ21" i="30"/>
  <c r="AS24" i="22"/>
  <c r="M9" i="54"/>
  <c r="DL9" i="54"/>
  <c r="DO18" i="50"/>
  <c r="P18" i="50"/>
  <c r="AO20" i="26"/>
  <c r="EN20" i="26"/>
  <c r="AG19" i="34"/>
  <c r="EF19" i="34"/>
  <c r="DK28" i="56"/>
  <c r="L28" i="56"/>
  <c r="EB10" i="38"/>
  <c r="AC10" i="38"/>
  <c r="DM5" i="52"/>
  <c r="N5" i="52"/>
  <c r="DH7" i="58"/>
  <c r="I7" i="58"/>
  <c r="AP10" i="24"/>
  <c r="EO10" i="24"/>
  <c r="AV20" i="17"/>
  <c r="DY8" i="42"/>
  <c r="Z8" i="42"/>
  <c r="AI28" i="33"/>
  <c r="EH28" i="33"/>
  <c r="AV17" i="19"/>
  <c r="ED7" i="36"/>
  <c r="AE7" i="36"/>
  <c r="AR18" i="22"/>
  <c r="AR7" i="22"/>
  <c r="EK15" i="28"/>
  <c r="AL15" i="28"/>
  <c r="AK8" i="31"/>
  <c r="EJ8" i="31"/>
  <c r="L8" i="55"/>
  <c r="DK8" i="55"/>
  <c r="AU22" i="19"/>
  <c r="DL13" i="55"/>
  <c r="M13" i="55"/>
  <c r="AF9" i="36"/>
  <c r="EE9" i="36"/>
  <c r="O28" i="53"/>
  <c r="DN28" i="53"/>
  <c r="AM24" i="61"/>
  <c r="EF20" i="35"/>
  <c r="AG20" i="35"/>
  <c r="R12" i="50"/>
  <c r="DQ12" i="50"/>
  <c r="Y21" i="42"/>
  <c r="DX21" i="42"/>
  <c r="Q29" i="47"/>
  <c r="R4" i="47"/>
  <c r="DQ4" i="47"/>
  <c r="DQ29" i="47" s="1"/>
  <c r="H22" i="59"/>
  <c r="DG22" i="59"/>
  <c r="EJ14" i="30"/>
  <c r="AK14" i="30"/>
  <c r="AU5" i="17"/>
  <c r="AM10" i="61"/>
  <c r="U11" i="47"/>
  <c r="DT11" i="47"/>
  <c r="BC28" i="60"/>
  <c r="EA22" i="39"/>
  <c r="AB22" i="39"/>
  <c r="K28" i="57"/>
  <c r="DJ28" i="57"/>
  <c r="DW18" i="42"/>
  <c r="X18" i="42"/>
  <c r="U23" i="47"/>
  <c r="DT23" i="47"/>
  <c r="DI25" i="57"/>
  <c r="J25" i="57"/>
  <c r="DW27" i="44"/>
  <c r="X27" i="44"/>
  <c r="EL27" i="28"/>
  <c r="AM27" i="28"/>
  <c r="AQ9" i="24"/>
  <c r="AV26" i="19"/>
  <c r="AQ4" i="21"/>
  <c r="AP29" i="21"/>
  <c r="AU18" i="18"/>
  <c r="AG8" i="35"/>
  <c r="EF8" i="35"/>
  <c r="DN9" i="53"/>
  <c r="O9" i="53"/>
  <c r="AV15" i="17"/>
  <c r="AR22" i="22"/>
  <c r="DO25" i="51"/>
  <c r="P25" i="51"/>
  <c r="DK29" i="53"/>
  <c r="AM4" i="61"/>
  <c r="AS21" i="22"/>
  <c r="AJ13" i="32"/>
  <c r="EI13" i="32"/>
  <c r="Y29" i="39"/>
  <c r="Z4" i="39"/>
  <c r="DY4" i="39"/>
  <c r="DY29" i="39" s="1"/>
  <c r="AV12" i="18"/>
  <c r="DV24" i="45"/>
  <c r="W24" i="45"/>
  <c r="DJ5" i="56"/>
  <c r="K5" i="56"/>
  <c r="Y20" i="42"/>
  <c r="DX20" i="42"/>
  <c r="AM18" i="61"/>
  <c r="DO13" i="52"/>
  <c r="P13" i="52"/>
  <c r="AC27" i="39"/>
  <c r="EB27" i="39"/>
  <c r="AU16" i="19"/>
  <c r="AV11" i="19"/>
  <c r="AW14" i="17"/>
  <c r="AM6" i="61"/>
  <c r="AP9" i="25"/>
  <c r="EO9" i="25"/>
  <c r="Q20" i="50"/>
  <c r="DP20" i="50"/>
  <c r="DG18" i="58"/>
  <c r="H18" i="58"/>
  <c r="P9" i="52"/>
  <c r="DO9" i="52"/>
  <c r="AM5" i="27"/>
  <c r="EL5" i="27"/>
  <c r="EC16" i="37"/>
  <c r="AD16" i="37"/>
  <c r="M28" i="55"/>
  <c r="DL28" i="55"/>
  <c r="EN26" i="26"/>
  <c r="AO26" i="26"/>
  <c r="AL27" i="30"/>
  <c r="EK27" i="30"/>
  <c r="EL26" i="28"/>
  <c r="AM26" i="28"/>
  <c r="EM10" i="26"/>
  <c r="AN10" i="26"/>
  <c r="AV19" i="17"/>
  <c r="DJ10" i="56"/>
  <c r="K10" i="56"/>
  <c r="H6" i="59"/>
  <c r="DG6" i="59"/>
  <c r="AB17" i="40"/>
  <c r="EA17" i="40"/>
  <c r="DJ22" i="56"/>
  <c r="K22" i="56"/>
  <c r="EL28" i="28"/>
  <c r="AM28" i="28"/>
  <c r="AT13" i="20"/>
  <c r="Z25" i="41"/>
  <c r="DY25" i="41"/>
  <c r="X19" i="44"/>
  <c r="DW19" i="44"/>
  <c r="AU23" i="20"/>
  <c r="AQ7" i="23"/>
  <c r="AM12" i="28"/>
  <c r="EL12" i="28"/>
  <c r="AJ20" i="32"/>
  <c r="EI20" i="32"/>
  <c r="EE16" i="34"/>
  <c r="EE30" i="34" s="1"/>
  <c r="AF16" i="34"/>
  <c r="AK28" i="30"/>
  <c r="EJ28" i="30"/>
  <c r="EH12" i="33"/>
  <c r="AI12" i="33"/>
  <c r="DS25" i="47"/>
  <c r="T25" i="47"/>
  <c r="DL19" i="55"/>
  <c r="M19" i="55"/>
  <c r="EI10" i="31"/>
  <c r="AJ10" i="31"/>
  <c r="EJ14" i="31"/>
  <c r="AK14" i="31"/>
  <c r="L19" i="56"/>
  <c r="DK19" i="56"/>
  <c r="AE11" i="37"/>
  <c r="ED11" i="37"/>
  <c r="EJ12" i="31"/>
  <c r="AK12" i="31"/>
  <c r="AT26" i="21"/>
  <c r="K18" i="56"/>
  <c r="DJ18" i="56"/>
  <c r="Q19" i="51"/>
  <c r="DP19" i="51"/>
  <c r="AI4" i="30"/>
  <c r="EH4" i="30"/>
  <c r="AH29" i="30"/>
  <c r="DQ21" i="49"/>
  <c r="R21" i="49"/>
  <c r="AV13" i="17"/>
  <c r="AS23" i="22"/>
  <c r="R11" i="50"/>
  <c r="DQ11" i="50"/>
  <c r="Q13" i="50"/>
  <c r="DP13" i="50"/>
  <c r="DI11" i="58"/>
  <c r="J11" i="58"/>
  <c r="AG21" i="34"/>
  <c r="EF21" i="34"/>
  <c r="DO15" i="52"/>
  <c r="P15" i="52"/>
  <c r="DT20" i="47"/>
  <c r="U20" i="47"/>
  <c r="O17" i="53"/>
  <c r="DN17" i="53"/>
  <c r="M5" i="54"/>
  <c r="DL5" i="54"/>
  <c r="AV8" i="19"/>
  <c r="AA6" i="40"/>
  <c r="DZ6" i="40"/>
  <c r="ED6" i="36"/>
  <c r="AE6" i="36"/>
  <c r="AQ24" i="24"/>
  <c r="AU8" i="18"/>
  <c r="EN21" i="25"/>
  <c r="AO21" i="25"/>
  <c r="BC20" i="60"/>
  <c r="EC5" i="36"/>
  <c r="AD5" i="36"/>
  <c r="EP25" i="23"/>
  <c r="AQ25" i="23"/>
  <c r="AT8" i="21"/>
  <c r="EF20" i="34"/>
  <c r="AG20" i="34"/>
  <c r="AU10" i="18"/>
  <c r="DS17" i="48"/>
  <c r="T17" i="48"/>
  <c r="AA5" i="40"/>
  <c r="DZ5" i="40"/>
  <c r="DT9" i="47"/>
  <c r="U9" i="47"/>
  <c r="Y15" i="42"/>
  <c r="DX15" i="42"/>
  <c r="ED8" i="37"/>
  <c r="AE8" i="37"/>
  <c r="DS5" i="47"/>
  <c r="T5" i="47"/>
  <c r="EO29" i="20"/>
  <c r="AR18" i="21"/>
  <c r="DH6" i="58"/>
  <c r="I6" i="58"/>
  <c r="DX19" i="43"/>
  <c r="Y19" i="43"/>
  <c r="AC28" i="39"/>
  <c r="EB28" i="39"/>
  <c r="AH26" i="34"/>
  <c r="EG26" i="34"/>
  <c r="AV23" i="17"/>
  <c r="EH9" i="33"/>
  <c r="AI9" i="33"/>
  <c r="DN26" i="53"/>
  <c r="O26" i="53"/>
  <c r="DZ24" i="41"/>
  <c r="AA24" i="41"/>
  <c r="AM11" i="28"/>
  <c r="EL11" i="28"/>
  <c r="AV24" i="18"/>
  <c r="DT27" i="47"/>
  <c r="U27" i="47"/>
  <c r="AR27" i="23"/>
  <c r="AC4" i="37"/>
  <c r="EB4" i="37"/>
  <c r="AL21" i="28"/>
  <c r="EK21" i="28"/>
  <c r="AD26" i="38"/>
  <c r="EC26" i="38"/>
  <c r="AN6" i="26"/>
  <c r="EM6" i="26"/>
  <c r="AB29" i="36"/>
  <c r="AC4" i="36"/>
  <c r="EB4" i="36"/>
  <c r="EB29" i="36" s="1"/>
  <c r="M14" i="55"/>
  <c r="DL14" i="55"/>
  <c r="AB28" i="40"/>
  <c r="EA28" i="40"/>
  <c r="P22" i="51"/>
  <c r="DO22" i="51"/>
  <c r="AJ6" i="31"/>
  <c r="EI6" i="31"/>
  <c r="N6" i="53"/>
  <c r="DM6" i="53"/>
  <c r="X13" i="44"/>
  <c r="DW13" i="44"/>
  <c r="AM25" i="61"/>
  <c r="AM13" i="61"/>
  <c r="AP7" i="24"/>
  <c r="EO7" i="24"/>
  <c r="AG28" i="35"/>
  <c r="EF28" i="35"/>
  <c r="DK17" i="55"/>
  <c r="L17" i="55"/>
  <c r="W16" i="43"/>
  <c r="DV16" i="43"/>
  <c r="AS13" i="21"/>
  <c r="AS26" i="22"/>
  <c r="EO27" i="25"/>
  <c r="AP27" i="25"/>
  <c r="AU6" i="17"/>
  <c r="EB22" i="38"/>
  <c r="AC22" i="38"/>
  <c r="Q28" i="51"/>
  <c r="DP28" i="51"/>
  <c r="DU23" i="46"/>
  <c r="V23" i="46"/>
  <c r="U9" i="46"/>
  <c r="DT9" i="46"/>
  <c r="BC27" i="60"/>
  <c r="DV8" i="44"/>
  <c r="W8" i="44"/>
  <c r="H7" i="59"/>
  <c r="DG7" i="59"/>
  <c r="AG14" i="34"/>
  <c r="EF14" i="34"/>
  <c r="EC25" i="37"/>
  <c r="AD25" i="37"/>
  <c r="AO24" i="26"/>
  <c r="EN24" i="26"/>
  <c r="AM7" i="61"/>
  <c r="AO13" i="26"/>
  <c r="EN13" i="26"/>
  <c r="AU22" i="18"/>
  <c r="AU20" i="18"/>
  <c r="EG23" i="34"/>
  <c r="AH23" i="34"/>
  <c r="EM7" i="26"/>
  <c r="AN7" i="26"/>
  <c r="EC28" i="38"/>
  <c r="AD28" i="38"/>
  <c r="DW14" i="44"/>
  <c r="X14" i="44"/>
  <c r="I21" i="58"/>
  <c r="DH21" i="58"/>
  <c r="C29" i="58"/>
  <c r="D4" i="58"/>
  <c r="E4" i="58" s="1"/>
  <c r="J28" i="58"/>
  <c r="DI28" i="58"/>
  <c r="H25" i="59"/>
  <c r="DG25" i="59"/>
  <c r="ED17" i="37"/>
  <c r="AE17" i="37"/>
  <c r="AT5" i="20"/>
  <c r="DP12" i="51"/>
  <c r="Q12" i="51"/>
  <c r="DY26" i="42"/>
  <c r="Z26" i="42"/>
  <c r="AT10" i="20"/>
  <c r="I19" i="58"/>
  <c r="DH19" i="58"/>
  <c r="X21" i="44"/>
  <c r="DW21" i="44"/>
  <c r="AU6" i="19"/>
  <c r="EA13" i="40"/>
  <c r="AB13" i="40"/>
  <c r="DV10" i="44"/>
  <c r="W10" i="44"/>
  <c r="AG15" i="34"/>
  <c r="EF15" i="34"/>
  <c r="DI20" i="57"/>
  <c r="J20" i="57"/>
  <c r="DS9" i="48"/>
  <c r="T9" i="48"/>
  <c r="V26" i="46"/>
  <c r="DU26" i="46"/>
  <c r="DI14" i="57"/>
  <c r="J14" i="57"/>
  <c r="I10" i="58"/>
  <c r="DH10" i="58"/>
  <c r="AS11" i="22"/>
  <c r="DV27" i="45"/>
  <c r="W27" i="45"/>
  <c r="DO8" i="52"/>
  <c r="P8" i="52"/>
  <c r="EE24" i="36"/>
  <c r="AF24" i="36"/>
  <c r="U17" i="47"/>
  <c r="DT17" i="47"/>
  <c r="AD11" i="38"/>
  <c r="EC11" i="38"/>
  <c r="CP5" i="59"/>
  <c r="CP5" i="58"/>
  <c r="CP5" i="57"/>
  <c r="CP5" i="56"/>
  <c r="CP5" i="55"/>
  <c r="CP5" i="54"/>
  <c r="CP5" i="52"/>
  <c r="CP5" i="53"/>
  <c r="CP5" i="50"/>
  <c r="CP5" i="51"/>
  <c r="CP5" i="49"/>
  <c r="CP5" i="48"/>
  <c r="CP5" i="47"/>
  <c r="CP5" i="46"/>
  <c r="CP5" i="45"/>
  <c r="CP5" i="44"/>
  <c r="CP5" i="41"/>
  <c r="CP5" i="40"/>
  <c r="CP5" i="42"/>
  <c r="CP5" i="43"/>
  <c r="CP5" i="38"/>
  <c r="CP5" i="39"/>
  <c r="CP5" i="37"/>
  <c r="CP5" i="35"/>
  <c r="CP5" i="33"/>
  <c r="CP5" i="36"/>
  <c r="CP5" i="34"/>
  <c r="CP5" i="31"/>
  <c r="CP5" i="26"/>
  <c r="CP5" i="28"/>
  <c r="CP5" i="32"/>
  <c r="CP5" i="27"/>
  <c r="CP5" i="24"/>
  <c r="CP5" i="30"/>
  <c r="CP5" i="25"/>
  <c r="CP5" i="23"/>
  <c r="EP5" i="23" s="1"/>
  <c r="CP5" i="21"/>
  <c r="EP5" i="21" s="1"/>
  <c r="CP5" i="20"/>
  <c r="EP5" i="20" s="1"/>
  <c r="CP5" i="19"/>
  <c r="EP5" i="19" s="1"/>
  <c r="CP5" i="17"/>
  <c r="EP5" i="17" s="1"/>
  <c r="CP5" i="22"/>
  <c r="EP5" i="22" s="1"/>
  <c r="CP5" i="18"/>
  <c r="EP5" i="18" s="1"/>
  <c r="CP5" i="60"/>
  <c r="EP5" i="60" s="1"/>
  <c r="AU26" i="18"/>
  <c r="T15" i="48"/>
  <c r="DS15" i="48"/>
  <c r="CP20" i="59"/>
  <c r="CP20" i="58"/>
  <c r="CP20" i="57"/>
  <c r="CP20" i="56"/>
  <c r="CP20" i="55"/>
  <c r="CP20" i="53"/>
  <c r="CP20" i="54"/>
  <c r="CP20" i="52"/>
  <c r="CP20" i="51"/>
  <c r="CP20" i="50"/>
  <c r="CP20" i="49"/>
  <c r="CP20" i="48"/>
  <c r="CP20" i="47"/>
  <c r="CP20" i="46"/>
  <c r="CP20" i="44"/>
  <c r="CP20" i="45"/>
  <c r="CP20" i="40"/>
  <c r="CP20" i="43"/>
  <c r="CP20" i="41"/>
  <c r="CP20" i="42"/>
  <c r="CP20" i="36"/>
  <c r="CP20" i="38"/>
  <c r="CP20" i="37"/>
  <c r="CP20" i="39"/>
  <c r="CP20" i="35"/>
  <c r="CP20" i="33"/>
  <c r="CP20" i="34"/>
  <c r="CP20" i="24"/>
  <c r="CP20" i="23"/>
  <c r="EP20" i="23" s="1"/>
  <c r="CP20" i="31"/>
  <c r="CP20" i="32"/>
  <c r="CP20" i="30"/>
  <c r="CP20" i="27"/>
  <c r="CP20" i="25"/>
  <c r="CP20" i="28"/>
  <c r="CP20" i="26"/>
  <c r="CP20" i="21"/>
  <c r="EP20" i="21" s="1"/>
  <c r="CP20" i="18"/>
  <c r="EP20" i="18" s="1"/>
  <c r="CP20" i="17"/>
  <c r="EP20" i="17" s="1"/>
  <c r="CP20" i="22"/>
  <c r="EP20" i="22" s="1"/>
  <c r="CP20" i="19"/>
  <c r="EP20" i="19" s="1"/>
  <c r="CP20" i="20"/>
  <c r="EP20" i="20" s="1"/>
  <c r="CP20" i="60"/>
  <c r="EP20" i="60" s="1"/>
  <c r="CP14" i="59"/>
  <c r="CP14" i="58"/>
  <c r="CP14" i="57"/>
  <c r="CP14" i="56"/>
  <c r="CP14" i="55"/>
  <c r="CP14" i="54"/>
  <c r="CP14" i="53"/>
  <c r="CP14" i="52"/>
  <c r="CP14" i="51"/>
  <c r="CP14" i="50"/>
  <c r="CP14" i="49"/>
  <c r="CP14" i="48"/>
  <c r="CP14" i="45"/>
  <c r="CP14" i="44"/>
  <c r="CP14" i="47"/>
  <c r="CP14" i="46"/>
  <c r="CP14" i="42"/>
  <c r="CP14" i="41"/>
  <c r="CP14" i="40"/>
  <c r="CP14" i="43"/>
  <c r="CP14" i="39"/>
  <c r="CP14" i="38"/>
  <c r="CP14" i="36"/>
  <c r="CP14" i="37"/>
  <c r="CP14" i="35"/>
  <c r="CP14" i="33"/>
  <c r="CP14" i="34"/>
  <c r="CP14" i="32"/>
  <c r="CP14" i="30"/>
  <c r="CP14" i="28"/>
  <c r="CP14" i="26"/>
  <c r="CP14" i="27"/>
  <c r="CP14" i="25"/>
  <c r="CP14" i="31"/>
  <c r="CP14" i="24"/>
  <c r="CP14" i="21"/>
  <c r="EP14" i="21" s="1"/>
  <c r="CP14" i="20"/>
  <c r="EP14" i="20" s="1"/>
  <c r="CP14" i="23"/>
  <c r="EP14" i="23" s="1"/>
  <c r="CP14" i="19"/>
  <c r="EP14" i="19" s="1"/>
  <c r="CP14" i="22"/>
  <c r="EP14" i="22" s="1"/>
  <c r="CP14" i="18"/>
  <c r="EP14" i="18" s="1"/>
  <c r="CP14" i="17"/>
  <c r="EP14" i="17" s="1"/>
  <c r="CP14" i="60"/>
  <c r="EP14" i="60" s="1"/>
  <c r="AJ9" i="32"/>
  <c r="EI9" i="32"/>
  <c r="AT16" i="18"/>
  <c r="I25" i="58"/>
  <c r="DH25" i="58"/>
  <c r="AU11" i="20"/>
  <c r="AJ19" i="32"/>
  <c r="EI19" i="32"/>
  <c r="K4" i="54"/>
  <c r="DJ4" i="54"/>
  <c r="J29" i="54"/>
  <c r="EE23" i="36"/>
  <c r="AF23" i="36"/>
  <c r="U6" i="46"/>
  <c r="DT6" i="46"/>
  <c r="EF11" i="35"/>
  <c r="AG11" i="35"/>
  <c r="Z11" i="41"/>
  <c r="DY11" i="41"/>
  <c r="AE24" i="37"/>
  <c r="ED24" i="37"/>
  <c r="AO18" i="25"/>
  <c r="EN18" i="25"/>
  <c r="AV12" i="19"/>
  <c r="AT24" i="21"/>
  <c r="EO29" i="17"/>
  <c r="EM8" i="27"/>
  <c r="AN8" i="27"/>
  <c r="CP16" i="59"/>
  <c r="CP16" i="58"/>
  <c r="CP16" i="56"/>
  <c r="CP16" i="57"/>
  <c r="CP16" i="55"/>
  <c r="CP16" i="54"/>
  <c r="CP16" i="53"/>
  <c r="CP16" i="52"/>
  <c r="CP16" i="50"/>
  <c r="CP16" i="51"/>
  <c r="CP16" i="49"/>
  <c r="CP16" i="48"/>
  <c r="CP16" i="47"/>
  <c r="CP16" i="44"/>
  <c r="CP16" i="46"/>
  <c r="CP16" i="45"/>
  <c r="CP16" i="43"/>
  <c r="CP16" i="42"/>
  <c r="CP16" i="41"/>
  <c r="CP16" i="40"/>
  <c r="CP16" i="37"/>
  <c r="CP16" i="36"/>
  <c r="CP16" i="39"/>
  <c r="CP16" i="38"/>
  <c r="CP16" i="34"/>
  <c r="CP16" i="33"/>
  <c r="CP16" i="32"/>
  <c r="CP16" i="35"/>
  <c r="CP16" i="25"/>
  <c r="CP16" i="24"/>
  <c r="CP16" i="31"/>
  <c r="CP16" i="28"/>
  <c r="CP16" i="30"/>
  <c r="CP16" i="26"/>
  <c r="CP16" i="27"/>
  <c r="CP16" i="18"/>
  <c r="EP16" i="18" s="1"/>
  <c r="CP16" i="20"/>
  <c r="EP16" i="20" s="1"/>
  <c r="CP16" i="19"/>
  <c r="EP16" i="19" s="1"/>
  <c r="CP16" i="23"/>
  <c r="CP16" i="21"/>
  <c r="EP16" i="21" s="1"/>
  <c r="CP16" i="17"/>
  <c r="EP16" i="17" s="1"/>
  <c r="CP16" i="22"/>
  <c r="EP16" i="22" s="1"/>
  <c r="CP16" i="60"/>
  <c r="EP16" i="60" s="1"/>
  <c r="DJ27" i="57"/>
  <c r="K27" i="57"/>
  <c r="AU15" i="19"/>
  <c r="AM8" i="61"/>
  <c r="X18" i="43"/>
  <c r="DW18" i="43"/>
  <c r="EL6" i="27"/>
  <c r="AM6" i="27"/>
  <c r="DU27" i="46"/>
  <c r="V27" i="46"/>
  <c r="BC11" i="60"/>
  <c r="AT23" i="21"/>
  <c r="EL11" i="27"/>
  <c r="AM11" i="27"/>
  <c r="DH26" i="59"/>
  <c r="I26" i="59"/>
  <c r="AR14" i="23"/>
  <c r="AD12" i="38"/>
  <c r="EC12" i="38"/>
  <c r="CP10" i="59"/>
  <c r="CP10" i="58"/>
  <c r="CP10" i="57"/>
  <c r="CP10" i="56"/>
  <c r="CP10" i="55"/>
  <c r="CP10" i="54"/>
  <c r="CP10" i="53"/>
  <c r="CP10" i="52"/>
  <c r="CP10" i="50"/>
  <c r="CP10" i="51"/>
  <c r="CP10" i="48"/>
  <c r="CP10" i="49"/>
  <c r="CP10" i="46"/>
  <c r="CP10" i="45"/>
  <c r="CP10" i="44"/>
  <c r="CP10" i="47"/>
  <c r="CP10" i="43"/>
  <c r="CP10" i="42"/>
  <c r="CP10" i="41"/>
  <c r="CP10" i="40"/>
  <c r="CP10" i="39"/>
  <c r="CP10" i="38"/>
  <c r="CP10" i="37"/>
  <c r="CP10" i="36"/>
  <c r="CP10" i="33"/>
  <c r="CP10" i="34"/>
  <c r="CP10" i="35"/>
  <c r="CP10" i="27"/>
  <c r="CP10" i="30"/>
  <c r="CP10" i="28"/>
  <c r="CP10" i="32"/>
  <c r="CP10" i="31"/>
  <c r="CP10" i="26"/>
  <c r="CP10" i="25"/>
  <c r="CP10" i="24"/>
  <c r="CP10" i="22"/>
  <c r="EP10" i="22" s="1"/>
  <c r="CP10" i="21"/>
  <c r="EP10" i="21" s="1"/>
  <c r="CP10" i="19"/>
  <c r="EP10" i="19" s="1"/>
  <c r="CP10" i="20"/>
  <c r="EP10" i="20" s="1"/>
  <c r="CP10" i="18"/>
  <c r="EP10" i="18" s="1"/>
  <c r="CP10" i="17"/>
  <c r="EP10" i="17" s="1"/>
  <c r="CP10" i="23"/>
  <c r="EP10" i="23" s="1"/>
  <c r="CP10" i="60"/>
  <c r="EP10" i="60" s="1"/>
  <c r="DQ10" i="49"/>
  <c r="R10" i="49"/>
  <c r="AV9" i="19"/>
  <c r="AJ17" i="32"/>
  <c r="EI17" i="32"/>
  <c r="EE10" i="35"/>
  <c r="AF10" i="35"/>
  <c r="AR28" i="23"/>
  <c r="AS15" i="21"/>
  <c r="AD20" i="37"/>
  <c r="EC20" i="37"/>
  <c r="AC23" i="39"/>
  <c r="EB23" i="39"/>
  <c r="AS19" i="21"/>
  <c r="T29" i="44"/>
  <c r="DT4" i="44"/>
  <c r="U4" i="44"/>
  <c r="EB8" i="39"/>
  <c r="AC8" i="39"/>
  <c r="EH7" i="32"/>
  <c r="AI7" i="32"/>
  <c r="I20" i="59"/>
  <c r="DH20" i="59"/>
  <c r="L10" i="55"/>
  <c r="DK10" i="55"/>
  <c r="AG17" i="35"/>
  <c r="EF17" i="35"/>
  <c r="N28" i="54"/>
  <c r="DM28" i="54"/>
  <c r="CP18" i="59"/>
  <c r="CP18" i="58"/>
  <c r="CP18" i="57"/>
  <c r="CP18" i="56"/>
  <c r="CP18" i="55"/>
  <c r="CP18" i="53"/>
  <c r="CP18" i="54"/>
  <c r="CP18" i="51"/>
  <c r="CP18" i="52"/>
  <c r="CP18" i="50"/>
  <c r="CP18" i="49"/>
  <c r="CP18" i="48"/>
  <c r="CP18" i="45"/>
  <c r="CP18" i="44"/>
  <c r="CP18" i="47"/>
  <c r="CP18" i="46"/>
  <c r="CP18" i="43"/>
  <c r="CP18" i="42"/>
  <c r="CP18" i="41"/>
  <c r="CP18" i="40"/>
  <c r="CP18" i="38"/>
  <c r="CP18" i="36"/>
  <c r="CP18" i="37"/>
  <c r="CP18" i="39"/>
  <c r="CP18" i="33"/>
  <c r="CP18" i="35"/>
  <c r="CP18" i="34"/>
  <c r="CP18" i="28"/>
  <c r="CP18" i="27"/>
  <c r="CP18" i="32"/>
  <c r="CP18" i="25"/>
  <c r="CP18" i="24"/>
  <c r="CP18" i="23"/>
  <c r="CP18" i="31"/>
  <c r="CP18" i="30"/>
  <c r="CP18" i="26"/>
  <c r="CP18" i="22"/>
  <c r="EP18" i="22" s="1"/>
  <c r="CP18" i="19"/>
  <c r="EP18" i="19" s="1"/>
  <c r="CP18" i="20"/>
  <c r="EP18" i="20" s="1"/>
  <c r="CP18" i="18"/>
  <c r="EP18" i="18" s="1"/>
  <c r="CP18" i="17"/>
  <c r="EP18" i="17" s="1"/>
  <c r="CP18" i="21"/>
  <c r="EP18" i="21" s="1"/>
  <c r="CP18" i="60"/>
  <c r="EP18" i="60" s="1"/>
  <c r="DJ26" i="57"/>
  <c r="K26" i="57"/>
  <c r="P11" i="52"/>
  <c r="DO11" i="52"/>
  <c r="X12" i="44"/>
  <c r="DW12" i="44"/>
  <c r="AP8" i="25"/>
  <c r="EO8" i="25"/>
  <c r="EK9" i="28"/>
  <c r="AL9" i="28"/>
  <c r="AA5" i="41"/>
  <c r="DZ5" i="41"/>
  <c r="AV10" i="17"/>
  <c r="ED12" i="37"/>
  <c r="AE12" i="37"/>
  <c r="AU8" i="20"/>
  <c r="V24" i="46"/>
  <c r="DU24" i="46"/>
  <c r="AT5" i="19"/>
  <c r="AC9" i="39"/>
  <c r="EB9" i="39"/>
  <c r="M11" i="55"/>
  <c r="DL11" i="55"/>
  <c r="EC24" i="38"/>
  <c r="AD24" i="38"/>
  <c r="Y9" i="42"/>
  <c r="DX9" i="42"/>
  <c r="EE28" i="36"/>
  <c r="AF28" i="36"/>
  <c r="EF12" i="35"/>
  <c r="AG12" i="35"/>
  <c r="EG9" i="34"/>
  <c r="AH9" i="34"/>
  <c r="AK29" i="26"/>
  <c r="AL4" i="26"/>
  <c r="EK4" i="26"/>
  <c r="EK29" i="26" s="1"/>
  <c r="M6" i="54"/>
  <c r="DL6" i="54"/>
  <c r="AU14" i="19"/>
  <c r="DI23" i="58"/>
  <c r="J23" i="58"/>
  <c r="AQ6" i="23"/>
  <c r="P27" i="52"/>
  <c r="DO27" i="52"/>
  <c r="AV22" i="17"/>
  <c r="DZ26" i="40"/>
  <c r="AA26" i="40"/>
  <c r="AT25" i="20"/>
  <c r="AU17" i="20"/>
  <c r="V9" i="45"/>
  <c r="DU9" i="45"/>
  <c r="I21" i="59"/>
  <c r="DH21" i="59"/>
  <c r="AR24" i="23"/>
  <c r="DN27" i="53"/>
  <c r="O27" i="53"/>
  <c r="CP11" i="59"/>
  <c r="CP11" i="58"/>
  <c r="CP11" i="57"/>
  <c r="CP11" i="56"/>
  <c r="CP11" i="55"/>
  <c r="CP11" i="54"/>
  <c r="CP11" i="52"/>
  <c r="CP11" i="53"/>
  <c r="CP11" i="51"/>
  <c r="CP11" i="50"/>
  <c r="CP11" i="48"/>
  <c r="CP11" i="49"/>
  <c r="CP11" i="46"/>
  <c r="CP11" i="45"/>
  <c r="CP11" i="44"/>
  <c r="CP11" i="47"/>
  <c r="CP11" i="41"/>
  <c r="CP11" i="40"/>
  <c r="CP11" i="43"/>
  <c r="CP11" i="42"/>
  <c r="CP11" i="39"/>
  <c r="CP11" i="38"/>
  <c r="CP11" i="37"/>
  <c r="CP11" i="36"/>
  <c r="CP11" i="35"/>
  <c r="CP11" i="33"/>
  <c r="CP11" i="34"/>
  <c r="CP11" i="32"/>
  <c r="CP11" i="28"/>
  <c r="CP11" i="30"/>
  <c r="CP11" i="26"/>
  <c r="CP11" i="24"/>
  <c r="EP11" i="24" s="1"/>
  <c r="CP11" i="31"/>
  <c r="CP11" i="27"/>
  <c r="CP11" i="25"/>
  <c r="CP11" i="20"/>
  <c r="EP11" i="20" s="1"/>
  <c r="CP11" i="23"/>
  <c r="EP11" i="23" s="1"/>
  <c r="CP11" i="18"/>
  <c r="EP11" i="18" s="1"/>
  <c r="CP11" i="22"/>
  <c r="EP11" i="22" s="1"/>
  <c r="CP11" i="21"/>
  <c r="EP11" i="21" s="1"/>
  <c r="CP11" i="17"/>
  <c r="EP11" i="17" s="1"/>
  <c r="CP11" i="19"/>
  <c r="EP11" i="19" s="1"/>
  <c r="CP11" i="60"/>
  <c r="EP11" i="60" s="1"/>
  <c r="AU11" i="18"/>
  <c r="BC13" i="60"/>
  <c r="AJ22" i="31"/>
  <c r="EI22" i="31"/>
  <c r="EC8" i="38"/>
  <c r="AD8" i="38"/>
  <c r="AU26" i="20"/>
  <c r="EA6" i="39"/>
  <c r="AB6" i="39"/>
  <c r="EI27" i="32"/>
  <c r="AJ27" i="32"/>
  <c r="AK11" i="31"/>
  <c r="EJ11" i="31"/>
  <c r="AJ18" i="30"/>
  <c r="EI18" i="30"/>
  <c r="AC11" i="39"/>
  <c r="EB11" i="39"/>
  <c r="AO5" i="25"/>
  <c r="EN5" i="25"/>
  <c r="DS18" i="47"/>
  <c r="T18" i="47"/>
  <c r="DR25" i="48"/>
  <c r="S25" i="48"/>
  <c r="R26" i="49"/>
  <c r="DQ26" i="49"/>
  <c r="DZ27" i="41"/>
  <c r="AA27" i="41"/>
  <c r="AF22" i="35"/>
  <c r="EE22" i="35"/>
  <c r="P10" i="51"/>
  <c r="DO10" i="51"/>
  <c r="AO20" i="25"/>
  <c r="EN20" i="25"/>
  <c r="EO30" i="17"/>
  <c r="P19" i="52"/>
  <c r="DO19" i="52"/>
  <c r="AV28" i="19"/>
  <c r="CP12" i="59"/>
  <c r="CP12" i="58"/>
  <c r="CP12" i="57"/>
  <c r="CP12" i="56"/>
  <c r="CP12" i="54"/>
  <c r="CP12" i="55"/>
  <c r="CP12" i="53"/>
  <c r="CP12" i="52"/>
  <c r="CP12" i="50"/>
  <c r="CP12" i="51"/>
  <c r="CP12" i="48"/>
  <c r="CP12" i="49"/>
  <c r="CP12" i="45"/>
  <c r="CP12" i="44"/>
  <c r="CP12" i="47"/>
  <c r="CP12" i="46"/>
  <c r="CP12" i="43"/>
  <c r="CP12" i="42"/>
  <c r="CP12" i="41"/>
  <c r="CP12" i="40"/>
  <c r="CP12" i="39"/>
  <c r="CP12" i="38"/>
  <c r="CP12" i="37"/>
  <c r="CP12" i="36"/>
  <c r="CP12" i="33"/>
  <c r="CP12" i="34"/>
  <c r="CP12" i="32"/>
  <c r="CP12" i="35"/>
  <c r="CP12" i="31"/>
  <c r="CP12" i="30"/>
  <c r="CP12" i="26"/>
  <c r="CP12" i="25"/>
  <c r="CP12" i="24"/>
  <c r="CP12" i="27"/>
  <c r="CP12" i="28"/>
  <c r="CP12" i="23"/>
  <c r="EP12" i="23" s="1"/>
  <c r="CP12" i="18"/>
  <c r="EP12" i="18" s="1"/>
  <c r="CP12" i="22"/>
  <c r="EP12" i="22" s="1"/>
  <c r="CP12" i="19"/>
  <c r="EP12" i="19" s="1"/>
  <c r="CP12" i="17"/>
  <c r="EP12" i="17" s="1"/>
  <c r="CP12" i="21"/>
  <c r="EP12" i="21" s="1"/>
  <c r="CP12" i="20"/>
  <c r="EP12" i="20" s="1"/>
  <c r="CP12" i="60"/>
  <c r="EP12" i="60" s="1"/>
  <c r="DH9" i="59"/>
  <c r="I9" i="59"/>
  <c r="AT18" i="19"/>
  <c r="BC12" i="60"/>
  <c r="S28" i="49"/>
  <c r="DR28" i="49"/>
  <c r="EG8" i="34"/>
  <c r="AH8" i="34"/>
  <c r="P29" i="48"/>
  <c r="DP4" i="48"/>
  <c r="Q4" i="48"/>
  <c r="AN7" i="27"/>
  <c r="EM7" i="27"/>
  <c r="O8" i="53"/>
  <c r="DN8" i="53"/>
  <c r="X29" i="40"/>
  <c r="DX4" i="40"/>
  <c r="DX29" i="40" s="1"/>
  <c r="Y4" i="40"/>
  <c r="DI14" i="58"/>
  <c r="J14" i="58"/>
  <c r="AS19" i="22"/>
  <c r="L23" i="56"/>
  <c r="DK23" i="56"/>
  <c r="AN22" i="26"/>
  <c r="EM22" i="26"/>
  <c r="AE18" i="36"/>
  <c r="ED18" i="36"/>
  <c r="DH28" i="59"/>
  <c r="I28" i="59"/>
  <c r="DK24" i="56"/>
  <c r="L24" i="56"/>
  <c r="EI14" i="32"/>
  <c r="AJ14" i="32"/>
  <c r="AN27" i="27"/>
  <c r="EM27" i="27"/>
  <c r="O10" i="52"/>
  <c r="DN10" i="52"/>
  <c r="AU17" i="18"/>
  <c r="R24" i="50"/>
  <c r="DQ24" i="50"/>
  <c r="AK9" i="31"/>
  <c r="EJ9" i="31"/>
  <c r="AH20" i="33"/>
  <c r="EG20" i="33"/>
  <c r="U18" i="46"/>
  <c r="DT18" i="46"/>
  <c r="T5" i="46"/>
  <c r="DS5" i="46"/>
  <c r="AK27" i="31"/>
  <c r="EJ27" i="31"/>
  <c r="T19" i="48"/>
  <c r="DS19" i="48"/>
  <c r="U4" i="45"/>
  <c r="DT4" i="45"/>
  <c r="DW7" i="43"/>
  <c r="X7" i="43"/>
  <c r="AN24" i="27"/>
  <c r="EM24" i="27"/>
  <c r="EO29" i="60"/>
  <c r="AA28" i="41"/>
  <c r="DZ28" i="41"/>
  <c r="I15" i="59"/>
  <c r="DH15" i="59"/>
  <c r="AT14" i="20"/>
  <c r="O23" i="53"/>
  <c r="DN23" i="53"/>
  <c r="EJ20" i="30"/>
  <c r="AK20" i="30"/>
  <c r="AT22" i="20"/>
  <c r="BC26" i="60"/>
  <c r="AT7" i="20"/>
  <c r="DJ7" i="55"/>
  <c r="K7" i="55"/>
  <c r="DG10" i="59"/>
  <c r="H10" i="59"/>
  <c r="DQ14" i="49"/>
  <c r="R14" i="49"/>
  <c r="AF17" i="36"/>
  <c r="EE17" i="36"/>
  <c r="AU23" i="18"/>
  <c r="CQ15" i="59"/>
  <c r="CQ15" i="58"/>
  <c r="CQ15" i="57"/>
  <c r="CQ15" i="56"/>
  <c r="CQ15" i="55"/>
  <c r="CQ15" i="54"/>
  <c r="CQ15" i="52"/>
  <c r="CQ15" i="53"/>
  <c r="CQ15" i="50"/>
  <c r="CQ15" i="51"/>
  <c r="CQ15" i="49"/>
  <c r="CQ15" i="48"/>
  <c r="CQ15" i="47"/>
  <c r="CQ15" i="46"/>
  <c r="CQ15" i="44"/>
  <c r="CQ15" i="45"/>
  <c r="CQ15" i="43"/>
  <c r="CQ15" i="42"/>
  <c r="CQ15" i="41"/>
  <c r="CQ15" i="40"/>
  <c r="CQ15" i="37"/>
  <c r="CQ15" i="39"/>
  <c r="CQ15" i="36"/>
  <c r="CQ15" i="38"/>
  <c r="CQ15" i="34"/>
  <c r="CQ15" i="32"/>
  <c r="CQ15" i="35"/>
  <c r="CQ15" i="33"/>
  <c r="CQ15" i="25"/>
  <c r="CQ15" i="24"/>
  <c r="CQ15" i="31"/>
  <c r="CQ15" i="30"/>
  <c r="CQ15" i="28"/>
  <c r="CQ15" i="26"/>
  <c r="CQ15" i="27"/>
  <c r="CQ15" i="18"/>
  <c r="EQ15" i="18" s="1"/>
  <c r="CQ15" i="21"/>
  <c r="EQ15" i="21" s="1"/>
  <c r="CQ15" i="20"/>
  <c r="EQ15" i="20" s="1"/>
  <c r="CQ15" i="23"/>
  <c r="EQ15" i="23" s="1"/>
  <c r="CQ15" i="19"/>
  <c r="EQ15" i="19" s="1"/>
  <c r="CQ15" i="22"/>
  <c r="EQ15" i="22" s="1"/>
  <c r="CQ15" i="17"/>
  <c r="EQ15" i="17" s="1"/>
  <c r="CQ15" i="60"/>
  <c r="EQ15" i="60" s="1"/>
  <c r="AV18" i="17"/>
  <c r="EO28" i="25"/>
  <c r="AP28" i="25"/>
  <c r="EI5" i="31"/>
  <c r="AJ5" i="31"/>
  <c r="EO26" i="24"/>
  <c r="AP26" i="24"/>
  <c r="AL17" i="30"/>
  <c r="EK17" i="30"/>
  <c r="AO15" i="25"/>
  <c r="EN15" i="25"/>
  <c r="AU9" i="20"/>
  <c r="DV22" i="44"/>
  <c r="W22" i="44"/>
  <c r="EJ21" i="31"/>
  <c r="AK21" i="31"/>
  <c r="DN12" i="53"/>
  <c r="O12" i="53"/>
  <c r="AR4" i="20"/>
  <c r="AQ29" i="20"/>
  <c r="N14" i="53"/>
  <c r="DM14" i="53"/>
  <c r="AR15" i="23"/>
  <c r="AQ26" i="23"/>
  <c r="AD7" i="37"/>
  <c r="EC7" i="37"/>
  <c r="T20" i="48"/>
  <c r="DS20" i="48"/>
  <c r="AS15" i="22"/>
  <c r="EA15" i="40"/>
  <c r="AB15" i="40"/>
  <c r="EH24" i="33"/>
  <c r="AI24" i="33"/>
  <c r="ED6" i="37"/>
  <c r="AE6" i="37"/>
  <c r="DP21" i="50"/>
  <c r="Q21" i="50"/>
  <c r="O22" i="52"/>
  <c r="DN22" i="52"/>
  <c r="EC27" i="38"/>
  <c r="AD27" i="38"/>
  <c r="DX21" i="43"/>
  <c r="Y21" i="43"/>
  <c r="EG7" i="33"/>
  <c r="AH7" i="33"/>
  <c r="AJ15" i="32"/>
  <c r="EI15" i="32"/>
  <c r="EH11" i="33"/>
  <c r="AI11" i="33"/>
  <c r="AS14" i="21"/>
  <c r="EO30" i="21"/>
  <c r="EO30" i="18"/>
  <c r="EH18" i="32"/>
  <c r="AI18" i="32"/>
  <c r="AG25" i="34"/>
  <c r="EF25" i="34"/>
  <c r="AR12" i="23"/>
  <c r="DO14" i="52"/>
  <c r="P14" i="52"/>
  <c r="I22" i="58"/>
  <c r="DH22" i="58"/>
  <c r="N13" i="54"/>
  <c r="DM13" i="54"/>
  <c r="AO7" i="25"/>
  <c r="EN7" i="25"/>
  <c r="EC13" i="37"/>
  <c r="AD13" i="37"/>
  <c r="AC19" i="39"/>
  <c r="EB19" i="39"/>
  <c r="AU19" i="19"/>
  <c r="T11" i="48"/>
  <c r="DS11" i="48"/>
  <c r="EC17" i="38"/>
  <c r="AD17" i="38"/>
  <c r="AU13" i="18"/>
  <c r="EF22" i="34"/>
  <c r="AG22" i="34"/>
  <c r="AA18" i="40"/>
  <c r="DZ18" i="40"/>
  <c r="AM9" i="61"/>
  <c r="M26" i="55"/>
  <c r="DL26" i="55"/>
  <c r="BB25" i="60"/>
  <c r="EJ18" i="28"/>
  <c r="AK18" i="28"/>
  <c r="AS20" i="21"/>
  <c r="AT5" i="18"/>
  <c r="AD14" i="37"/>
  <c r="EC14" i="37"/>
  <c r="AV21" i="17"/>
  <c r="AS6" i="21"/>
  <c r="BC9" i="60"/>
  <c r="AL14" i="28"/>
  <c r="EK14" i="28"/>
  <c r="DX6" i="42"/>
  <c r="Y6" i="42"/>
  <c r="U21" i="47"/>
  <c r="DT21" i="47"/>
  <c r="AV28" i="17"/>
  <c r="AM20" i="61"/>
  <c r="AM14" i="61"/>
  <c r="T7" i="46"/>
  <c r="DS7" i="46"/>
  <c r="DW4" i="42"/>
  <c r="DW29" i="42" s="1"/>
  <c r="X4" i="42"/>
  <c r="AF6" i="35"/>
  <c r="EE6" i="35"/>
  <c r="DQ5" i="49"/>
  <c r="R5" i="49"/>
  <c r="AS12" i="22"/>
  <c r="AO22" i="25"/>
  <c r="EN22" i="25"/>
  <c r="AC21" i="38"/>
  <c r="EB21" i="38"/>
  <c r="AP16" i="24"/>
  <c r="EO16" i="24"/>
  <c r="DH24" i="59"/>
  <c r="I24" i="59"/>
  <c r="AU27" i="20"/>
  <c r="O6" i="52"/>
  <c r="DN6" i="52"/>
  <c r="DK18" i="54"/>
  <c r="L18" i="54"/>
  <c r="CP28" i="59"/>
  <c r="CP28" i="58"/>
  <c r="CP28" i="57"/>
  <c r="CP28" i="56"/>
  <c r="CP28" i="55"/>
  <c r="CP28" i="53"/>
  <c r="CP28" i="54"/>
  <c r="CP28" i="52"/>
  <c r="CP28" i="51"/>
  <c r="CP28" i="49"/>
  <c r="CP28" i="50"/>
  <c r="CP28" i="48"/>
  <c r="CP28" i="47"/>
  <c r="CP28" i="44"/>
  <c r="CP28" i="43"/>
  <c r="CP28" i="46"/>
  <c r="CP28" i="45"/>
  <c r="CP28" i="42"/>
  <c r="CP28" i="41"/>
  <c r="CP28" i="40"/>
  <c r="CP28" i="36"/>
  <c r="CP28" i="37"/>
  <c r="CP28" i="39"/>
  <c r="CP28" i="38"/>
  <c r="CP28" i="33"/>
  <c r="CP28" i="35"/>
  <c r="CP28" i="34"/>
  <c r="CP28" i="32"/>
  <c r="CP28" i="31"/>
  <c r="CP28" i="30"/>
  <c r="CP28" i="27"/>
  <c r="CP28" i="26"/>
  <c r="CP28" i="25"/>
  <c r="CP28" i="24"/>
  <c r="EP28" i="24" s="1"/>
  <c r="CP28" i="23"/>
  <c r="EP28" i="23" s="1"/>
  <c r="CP28" i="28"/>
  <c r="CP28" i="21"/>
  <c r="EP28" i="21" s="1"/>
  <c r="CP28" i="20"/>
  <c r="EP28" i="20" s="1"/>
  <c r="CP28" i="17"/>
  <c r="EP28" i="17" s="1"/>
  <c r="CP28" i="22"/>
  <c r="EP28" i="22" s="1"/>
  <c r="CP28" i="19"/>
  <c r="EP28" i="19" s="1"/>
  <c r="CP28" i="18"/>
  <c r="EP28" i="18" s="1"/>
  <c r="CP28" i="60"/>
  <c r="EP28" i="60" s="1"/>
  <c r="N11" i="54"/>
  <c r="DM11" i="54"/>
  <c r="DX14" i="42"/>
  <c r="Y14" i="42"/>
  <c r="AA7" i="40"/>
  <c r="DZ7" i="40"/>
  <c r="P21" i="52"/>
  <c r="DO21" i="52"/>
  <c r="DX27" i="43"/>
  <c r="Y27" i="43"/>
  <c r="AQ8" i="24"/>
  <c r="I23" i="59"/>
  <c r="DH23" i="59"/>
  <c r="V19" i="46"/>
  <c r="DU19" i="46"/>
  <c r="EK9" i="30"/>
  <c r="AL9" i="30"/>
  <c r="K7" i="56"/>
  <c r="DJ7" i="56"/>
  <c r="DV26" i="45"/>
  <c r="W26" i="45"/>
  <c r="P24" i="52"/>
  <c r="DO24" i="52"/>
  <c r="EB6" i="38"/>
  <c r="AC6" i="38"/>
  <c r="DY22" i="41"/>
  <c r="Z22" i="41"/>
  <c r="CP21" i="59"/>
  <c r="CP21" i="58"/>
  <c r="CP21" i="57"/>
  <c r="CP21" i="56"/>
  <c r="CP21" i="55"/>
  <c r="CP21" i="54"/>
  <c r="CP21" i="53"/>
  <c r="CP21" i="52"/>
  <c r="CP21" i="50"/>
  <c r="CP21" i="51"/>
  <c r="CP21" i="49"/>
  <c r="CP21" i="48"/>
  <c r="CP21" i="45"/>
  <c r="CP21" i="47"/>
  <c r="CP21" i="46"/>
  <c r="CP21" i="44"/>
  <c r="CP21" i="41"/>
  <c r="CP21" i="42"/>
  <c r="CP21" i="40"/>
  <c r="CP21" i="43"/>
  <c r="CP21" i="39"/>
  <c r="CP21" i="36"/>
  <c r="CP21" i="38"/>
  <c r="CP21" i="37"/>
  <c r="CP21" i="34"/>
  <c r="CP21" i="35"/>
  <c r="CP21" i="33"/>
  <c r="CP21" i="32"/>
  <c r="CP21" i="31"/>
  <c r="CP21" i="27"/>
  <c r="CP21" i="25"/>
  <c r="CP21" i="30"/>
  <c r="CP21" i="28"/>
  <c r="CP21" i="26"/>
  <c r="CP21" i="24"/>
  <c r="CP21" i="23"/>
  <c r="EP21" i="23" s="1"/>
  <c r="CP21" i="22"/>
  <c r="EP21" i="22" s="1"/>
  <c r="CP21" i="19"/>
  <c r="EP21" i="19" s="1"/>
  <c r="CP21" i="21"/>
  <c r="EP21" i="21" s="1"/>
  <c r="CP21" i="20"/>
  <c r="EP21" i="20" s="1"/>
  <c r="CP21" i="17"/>
  <c r="EP21" i="17" s="1"/>
  <c r="CP21" i="18"/>
  <c r="EP21" i="18" s="1"/>
  <c r="CP21" i="60"/>
  <c r="EP21" i="60" s="1"/>
  <c r="DS24" i="48"/>
  <c r="T24" i="48"/>
  <c r="AM16" i="61"/>
  <c r="AC12" i="39"/>
  <c r="EB12" i="39"/>
  <c r="AE28" i="37"/>
  <c r="ED28" i="37"/>
  <c r="CP8" i="59"/>
  <c r="CP8" i="58"/>
  <c r="CP8" i="57"/>
  <c r="CP8" i="56"/>
  <c r="CP8" i="55"/>
  <c r="CP8" i="54"/>
  <c r="CP8" i="53"/>
  <c r="CP8" i="52"/>
  <c r="CP8" i="50"/>
  <c r="CP8" i="51"/>
  <c r="CP8" i="49"/>
  <c r="CP8" i="48"/>
  <c r="CP8" i="45"/>
  <c r="CP8" i="44"/>
  <c r="CP8" i="47"/>
  <c r="CP8" i="46"/>
  <c r="CP8" i="42"/>
  <c r="CP8" i="41"/>
  <c r="CP8" i="40"/>
  <c r="CP8" i="43"/>
  <c r="CP8" i="39"/>
  <c r="CP8" i="38"/>
  <c r="CP8" i="37"/>
  <c r="CP8" i="36"/>
  <c r="CP8" i="33"/>
  <c r="CP8" i="35"/>
  <c r="CP8" i="34"/>
  <c r="CP8" i="32"/>
  <c r="CP8" i="31"/>
  <c r="CP8" i="30"/>
  <c r="CP8" i="28"/>
  <c r="CP8" i="25"/>
  <c r="CP8" i="24"/>
  <c r="EP8" i="24" s="1"/>
  <c r="CP8" i="27"/>
  <c r="CP8" i="26"/>
  <c r="CP8" i="18"/>
  <c r="EP8" i="18" s="1"/>
  <c r="CP8" i="20"/>
  <c r="EP8" i="20" s="1"/>
  <c r="CP8" i="19"/>
  <c r="EP8" i="19" s="1"/>
  <c r="CP8" i="23"/>
  <c r="EP8" i="23" s="1"/>
  <c r="CP8" i="21"/>
  <c r="EP8" i="21" s="1"/>
  <c r="CP8" i="17"/>
  <c r="EP8" i="17" s="1"/>
  <c r="CP8" i="22"/>
  <c r="EP8" i="22" s="1"/>
  <c r="CP8" i="60"/>
  <c r="EP8" i="60" s="1"/>
  <c r="Y26" i="43"/>
  <c r="DX26" i="43"/>
  <c r="AC5" i="37"/>
  <c r="EB5" i="37"/>
  <c r="EB20" i="38"/>
  <c r="AC20" i="38"/>
  <c r="DW28" i="43"/>
  <c r="X28" i="43"/>
  <c r="J4" i="55"/>
  <c r="DI4" i="55"/>
  <c r="DI29" i="55" s="1"/>
  <c r="I29" i="55"/>
  <c r="AM16" i="27"/>
  <c r="EL16" i="27"/>
  <c r="EI4" i="28"/>
  <c r="EI29" i="28" s="1"/>
  <c r="AI29" i="28"/>
  <c r="AJ4" i="28"/>
  <c r="Q22" i="50"/>
  <c r="DP22" i="50"/>
  <c r="AR19" i="23"/>
  <c r="EQ19" i="23"/>
  <c r="DJ25" i="56"/>
  <c r="K25" i="56"/>
  <c r="AT6" i="20"/>
  <c r="DO6" i="51"/>
  <c r="P6" i="51"/>
  <c r="AT16" i="20"/>
  <c r="DM23" i="54"/>
  <c r="N23" i="54"/>
  <c r="DG18" i="59"/>
  <c r="H18" i="59"/>
  <c r="AN25" i="26"/>
  <c r="EM25" i="26"/>
  <c r="Q19" i="50"/>
  <c r="DP19" i="50"/>
  <c r="EN10" i="25"/>
  <c r="AO10" i="25"/>
  <c r="I8" i="59"/>
  <c r="DH8" i="59"/>
  <c r="W28" i="45"/>
  <c r="DV28" i="45"/>
  <c r="M29" i="51"/>
  <c r="N4" i="51"/>
  <c r="DM4" i="51"/>
  <c r="EB7" i="38"/>
  <c r="AC7" i="38"/>
  <c r="AP24" i="25"/>
  <c r="EO24" i="25"/>
  <c r="CP27" i="59"/>
  <c r="CP27" i="58"/>
  <c r="CP27" i="57"/>
  <c r="CP27" i="56"/>
  <c r="CP27" i="55"/>
  <c r="CP27" i="53"/>
  <c r="CP27" i="54"/>
  <c r="CP27" i="51"/>
  <c r="CP27" i="52"/>
  <c r="CP27" i="49"/>
  <c r="CP27" i="50"/>
  <c r="CP27" i="48"/>
  <c r="CP27" i="47"/>
  <c r="CP27" i="45"/>
  <c r="CP27" i="44"/>
  <c r="CP27" i="46"/>
  <c r="CP27" i="43"/>
  <c r="CP27" i="41"/>
  <c r="CP27" i="40"/>
  <c r="CP27" i="42"/>
  <c r="CP27" i="39"/>
  <c r="CP27" i="38"/>
  <c r="CP27" i="37"/>
  <c r="CP27" i="36"/>
  <c r="CP27" i="35"/>
  <c r="CP27" i="33"/>
  <c r="CP27" i="34"/>
  <c r="CP27" i="32"/>
  <c r="CP27" i="30"/>
  <c r="CP27" i="28"/>
  <c r="CP27" i="26"/>
  <c r="CP27" i="25"/>
  <c r="CP27" i="31"/>
  <c r="CP27" i="27"/>
  <c r="CP27" i="24"/>
  <c r="EP27" i="24" s="1"/>
  <c r="CP27" i="23"/>
  <c r="EP27" i="23" s="1"/>
  <c r="CP27" i="19"/>
  <c r="EP27" i="19" s="1"/>
  <c r="CP27" i="18"/>
  <c r="EP27" i="18" s="1"/>
  <c r="CP27" i="21"/>
  <c r="EP27" i="21" s="1"/>
  <c r="CP27" i="20"/>
  <c r="EP27" i="20" s="1"/>
  <c r="CP27" i="17"/>
  <c r="EP27" i="17" s="1"/>
  <c r="CP27" i="22"/>
  <c r="EP27" i="22" s="1"/>
  <c r="CP27" i="60"/>
  <c r="EP27" i="60" s="1"/>
  <c r="EE20" i="36"/>
  <c r="AF20" i="36"/>
  <c r="EE25" i="35"/>
  <c r="AF25" i="35"/>
  <c r="DZ12" i="41"/>
  <c r="AA12" i="41"/>
  <c r="EG28" i="34"/>
  <c r="AH28" i="34"/>
  <c r="AG5" i="34"/>
  <c r="EF5" i="34"/>
  <c r="DW10" i="43"/>
  <c r="X10" i="43"/>
  <c r="EE5" i="35"/>
  <c r="AF5" i="35"/>
  <c r="AO27" i="26"/>
  <c r="EN27" i="26"/>
  <c r="Y23" i="43"/>
  <c r="DX23" i="43"/>
  <c r="J13" i="57"/>
  <c r="DI13" i="57"/>
  <c r="AA8" i="41"/>
  <c r="DZ8" i="41"/>
  <c r="AO14" i="26"/>
  <c r="EN14" i="26"/>
  <c r="DV13" i="45"/>
  <c r="W13" i="45"/>
  <c r="Q14" i="51"/>
  <c r="DP14" i="51"/>
  <c r="AV24" i="19"/>
  <c r="DR27" i="49"/>
  <c r="S27" i="49"/>
  <c r="EG12" i="34"/>
  <c r="AH12" i="34"/>
  <c r="EI12" i="32"/>
  <c r="AJ12" i="32"/>
  <c r="EA21" i="40"/>
  <c r="AB21" i="40"/>
  <c r="EK13" i="28"/>
  <c r="AL13" i="28"/>
  <c r="EM21" i="27"/>
  <c r="AN21" i="27"/>
  <c r="Y4" i="41"/>
  <c r="DX4" i="41"/>
  <c r="X29" i="41"/>
  <c r="AR16" i="22"/>
  <c r="AT19" i="20"/>
  <c r="V21" i="46"/>
  <c r="DU21" i="46"/>
  <c r="AC14" i="38"/>
  <c r="EB14" i="38"/>
  <c r="DS6" i="47"/>
  <c r="T6" i="47"/>
  <c r="DR12" i="49"/>
  <c r="S12" i="49"/>
  <c r="DV25" i="44"/>
  <c r="W25" i="44"/>
  <c r="AU21" i="18"/>
  <c r="AN12" i="27"/>
  <c r="EM12" i="27"/>
  <c r="AQ17" i="24"/>
  <c r="AO18" i="24"/>
  <c r="EN18" i="24"/>
  <c r="AM11" i="61"/>
  <c r="BB18" i="60"/>
  <c r="AW25" i="17"/>
  <c r="L17" i="56"/>
  <c r="DK17" i="56"/>
  <c r="AH19" i="33"/>
  <c r="EG19" i="33"/>
  <c r="EA19" i="40"/>
  <c r="AB19" i="40"/>
  <c r="BC15" i="60"/>
  <c r="EG4" i="32"/>
  <c r="AH4" i="32"/>
  <c r="O25" i="52"/>
  <c r="DN25" i="52"/>
  <c r="CP23" i="59"/>
  <c r="CP23" i="58"/>
  <c r="CP23" i="57"/>
  <c r="CP23" i="56"/>
  <c r="CP23" i="55"/>
  <c r="CP23" i="54"/>
  <c r="CP23" i="53"/>
  <c r="CP23" i="52"/>
  <c r="CP23" i="51"/>
  <c r="CP23" i="49"/>
  <c r="CP23" i="50"/>
  <c r="CP23" i="47"/>
  <c r="CP23" i="48"/>
  <c r="CP23" i="45"/>
  <c r="CP23" i="46"/>
  <c r="CP23" i="44"/>
  <c r="CP23" i="43"/>
  <c r="CP23" i="41"/>
  <c r="CP23" i="40"/>
  <c r="CP23" i="42"/>
  <c r="CP23" i="37"/>
  <c r="CP23" i="39"/>
  <c r="CP23" i="38"/>
  <c r="CP23" i="36"/>
  <c r="CP23" i="32"/>
  <c r="CP23" i="35"/>
  <c r="CP23" i="34"/>
  <c r="CP23" i="33"/>
  <c r="CP23" i="27"/>
  <c r="CP23" i="25"/>
  <c r="CP23" i="23"/>
  <c r="EP23" i="23" s="1"/>
  <c r="CP23" i="26"/>
  <c r="CP23" i="24"/>
  <c r="CP23" i="31"/>
  <c r="CP23" i="28"/>
  <c r="CP23" i="30"/>
  <c r="CP23" i="19"/>
  <c r="EP23" i="19" s="1"/>
  <c r="CP23" i="18"/>
  <c r="EP23" i="18" s="1"/>
  <c r="CP23" i="17"/>
  <c r="EP23" i="17" s="1"/>
  <c r="CP23" i="22"/>
  <c r="EP23" i="22" s="1"/>
  <c r="CP23" i="21"/>
  <c r="EP23" i="21" s="1"/>
  <c r="CP23" i="20"/>
  <c r="EP23" i="20" s="1"/>
  <c r="CP23" i="60"/>
  <c r="EP23" i="60" s="1"/>
  <c r="AD23" i="38"/>
  <c r="EC23" i="38"/>
  <c r="I20" i="58"/>
  <c r="DH20" i="58"/>
  <c r="EH25" i="32"/>
  <c r="AI25" i="32"/>
  <c r="EE26" i="36"/>
  <c r="AF26" i="36"/>
  <c r="AR21" i="23"/>
  <c r="I13" i="59"/>
  <c r="DH13" i="59"/>
  <c r="AM12" i="61"/>
  <c r="AR9" i="23"/>
  <c r="EP23" i="24"/>
  <c r="AQ23" i="24"/>
  <c r="EO5" i="24"/>
  <c r="AP5" i="24"/>
  <c r="AP4" i="22"/>
  <c r="EO4" i="22"/>
  <c r="EO29" i="22" s="1"/>
  <c r="AO29" i="22"/>
  <c r="AS28" i="22"/>
  <c r="DU11" i="45"/>
  <c r="V11" i="45"/>
  <c r="L9" i="55"/>
  <c r="DK9" i="55"/>
  <c r="Z26" i="41"/>
  <c r="DY26" i="41"/>
  <c r="Y13" i="43"/>
  <c r="DX13" i="43"/>
  <c r="AO19" i="25"/>
  <c r="EN19" i="25"/>
  <c r="S22" i="48"/>
  <c r="DR22" i="48"/>
  <c r="DJ8" i="57"/>
  <c r="K8" i="57"/>
  <c r="AV9" i="17"/>
  <c r="DP11" i="51"/>
  <c r="Q11" i="51"/>
  <c r="DQ6" i="49"/>
  <c r="R6" i="49"/>
  <c r="DM20" i="53"/>
  <c r="N20" i="53"/>
  <c r="BC23" i="60"/>
  <c r="EB24" i="39"/>
  <c r="AC24" i="39"/>
  <c r="DI19" i="57"/>
  <c r="J19" i="57"/>
  <c r="AO13" i="25"/>
  <c r="EN13" i="25"/>
  <c r="AU13" i="19"/>
  <c r="AH22" i="33"/>
  <c r="EG22" i="33"/>
  <c r="AK13" i="30"/>
  <c r="EJ13" i="30"/>
  <c r="AQ16" i="23"/>
  <c r="EP16" i="23"/>
  <c r="EA9" i="40"/>
  <c r="AB9" i="40"/>
  <c r="AS22" i="21"/>
  <c r="AU12" i="20"/>
  <c r="BC14" i="60"/>
  <c r="AH11" i="34"/>
  <c r="EG11" i="34"/>
  <c r="DT12" i="47"/>
  <c r="U12" i="47"/>
  <c r="DY15" i="41"/>
  <c r="Z15" i="41"/>
  <c r="W21" i="45"/>
  <c r="DV21" i="45"/>
  <c r="Y14" i="43"/>
  <c r="DX14" i="43"/>
  <c r="EB17" i="39"/>
  <c r="AC17" i="39"/>
  <c r="I17" i="59"/>
  <c r="DH17" i="59"/>
  <c r="EO29" i="18"/>
  <c r="DP14" i="50"/>
  <c r="Q14" i="50"/>
  <c r="EP12" i="24"/>
  <c r="AQ12" i="24"/>
  <c r="AW12" i="17"/>
  <c r="AW7" i="17"/>
  <c r="DW22" i="43"/>
  <c r="X22" i="43"/>
  <c r="X26" i="44"/>
  <c r="DW26" i="44"/>
  <c r="R15" i="49"/>
  <c r="DQ15" i="49"/>
  <c r="U10" i="46"/>
  <c r="DT10" i="46"/>
  <c r="DO17" i="51"/>
  <c r="P17" i="51"/>
  <c r="DO28" i="52"/>
  <c r="P28" i="52"/>
  <c r="I5" i="58"/>
  <c r="DH5" i="58"/>
  <c r="DL21" i="55"/>
  <c r="M21" i="55"/>
  <c r="AU16" i="17"/>
  <c r="AT15" i="20"/>
  <c r="AR9" i="22"/>
  <c r="AV26" i="17"/>
  <c r="AT17" i="21"/>
  <c r="DK7" i="54"/>
  <c r="L7" i="54"/>
  <c r="AV23" i="19"/>
  <c r="AR5" i="22"/>
  <c r="S26" i="48"/>
  <c r="DR26" i="48"/>
  <c r="AT6" i="18"/>
  <c r="AE27" i="37"/>
  <c r="ED27" i="37"/>
  <c r="L12" i="56"/>
  <c r="DK12" i="56"/>
  <c r="DN24" i="53"/>
  <c r="O24" i="53"/>
  <c r="AR23" i="23"/>
  <c r="CP26" i="59"/>
  <c r="CP26" i="58"/>
  <c r="CP26" i="57"/>
  <c r="CP26" i="56"/>
  <c r="CP26" i="55"/>
  <c r="CP26" i="54"/>
  <c r="CP26" i="53"/>
  <c r="CP26" i="51"/>
  <c r="CP26" i="52"/>
  <c r="CP26" i="49"/>
  <c r="CP26" i="50"/>
  <c r="CP26" i="48"/>
  <c r="CP26" i="47"/>
  <c r="CP26" i="44"/>
  <c r="CP26" i="46"/>
  <c r="CP26" i="45"/>
  <c r="CP26" i="42"/>
  <c r="CP26" i="40"/>
  <c r="CP26" i="41"/>
  <c r="CP26" i="43"/>
  <c r="CP26" i="37"/>
  <c r="CP26" i="36"/>
  <c r="CP26" i="39"/>
  <c r="CP26" i="38"/>
  <c r="CP26" i="35"/>
  <c r="CP26" i="33"/>
  <c r="CP26" i="34"/>
  <c r="CP26" i="32"/>
  <c r="CP26" i="27"/>
  <c r="CP26" i="30"/>
  <c r="CP26" i="25"/>
  <c r="CP26" i="24"/>
  <c r="CP26" i="23"/>
  <c r="EP26" i="23" s="1"/>
  <c r="CP26" i="28"/>
  <c r="CP26" i="26"/>
  <c r="CP26" i="31"/>
  <c r="CP26" i="22"/>
  <c r="EP26" i="22" s="1"/>
  <c r="CP26" i="18"/>
  <c r="EP26" i="18" s="1"/>
  <c r="CP26" i="19"/>
  <c r="EP26" i="19" s="1"/>
  <c r="CP26" i="17"/>
  <c r="EP26" i="17" s="1"/>
  <c r="CP26" i="21"/>
  <c r="EP26" i="21" s="1"/>
  <c r="CP26" i="20"/>
  <c r="EP26" i="20" s="1"/>
  <c r="CP26" i="60"/>
  <c r="EP26" i="60" s="1"/>
  <c r="ED23" i="37"/>
  <c r="AE23" i="37"/>
  <c r="AU9" i="18"/>
  <c r="EJ13" i="31"/>
  <c r="AK13" i="31"/>
  <c r="N16" i="53"/>
  <c r="DM16" i="53"/>
  <c r="DO16" i="51"/>
  <c r="P16" i="51"/>
  <c r="AD9" i="38"/>
  <c r="EC9" i="38"/>
  <c r="AM17" i="61"/>
  <c r="DM15" i="53"/>
  <c r="N15" i="53"/>
  <c r="EJ15" i="30"/>
  <c r="AK15" i="30"/>
  <c r="DZ9" i="41"/>
  <c r="AA9" i="41"/>
  <c r="DL22" i="54"/>
  <c r="M22" i="54"/>
  <c r="AQ27" i="24"/>
  <c r="EF13" i="35"/>
  <c r="AG13" i="35"/>
  <c r="AB24" i="40"/>
  <c r="EA24" i="40"/>
  <c r="R9" i="49"/>
  <c r="DQ9" i="49"/>
  <c r="X28" i="44"/>
  <c r="DW28" i="44"/>
  <c r="AN19" i="61"/>
  <c r="EO30" i="22"/>
  <c r="AS13" i="22"/>
  <c r="N26" i="54"/>
  <c r="DM26" i="54"/>
  <c r="W6" i="44"/>
  <c r="DV6" i="44"/>
  <c r="BC21" i="60"/>
  <c r="DO9" i="50"/>
  <c r="P9" i="50"/>
  <c r="DW15" i="44"/>
  <c r="X15" i="44"/>
  <c r="DH14" i="59"/>
  <c r="I14" i="59"/>
  <c r="AG7" i="34"/>
  <c r="EF7" i="34"/>
  <c r="AR29" i="16"/>
  <c r="K17" i="57"/>
  <c r="DJ17" i="57"/>
  <c r="B29" i="59"/>
  <c r="DG16" i="59"/>
  <c r="H16" i="59"/>
  <c r="DL19" i="54"/>
  <c r="M19" i="54"/>
  <c r="DO4" i="49"/>
  <c r="O29" i="49"/>
  <c r="P4" i="49"/>
  <c r="ED22" i="36"/>
  <c r="AE22" i="36"/>
  <c r="Y19" i="42"/>
  <c r="DX19" i="42"/>
  <c r="DI8" i="58"/>
  <c r="J8" i="58"/>
  <c r="AS20" i="22"/>
  <c r="CP9" i="59"/>
  <c r="CP9" i="58"/>
  <c r="CP9" i="57"/>
  <c r="CP9" i="56"/>
  <c r="CP9" i="55"/>
  <c r="CP9" i="54"/>
  <c r="CP9" i="52"/>
  <c r="CP9" i="53"/>
  <c r="CP9" i="50"/>
  <c r="CP9" i="51"/>
  <c r="CP9" i="48"/>
  <c r="CP9" i="49"/>
  <c r="CP9" i="46"/>
  <c r="CP9" i="45"/>
  <c r="CP9" i="44"/>
  <c r="CP9" i="47"/>
  <c r="CP9" i="41"/>
  <c r="CP9" i="40"/>
  <c r="CP9" i="43"/>
  <c r="CP9" i="42"/>
  <c r="CP9" i="37"/>
  <c r="CP9" i="36"/>
  <c r="CP9" i="39"/>
  <c r="CP9" i="38"/>
  <c r="CP9" i="34"/>
  <c r="CP9" i="33"/>
  <c r="CP9" i="32"/>
  <c r="CP9" i="35"/>
  <c r="CP9" i="31"/>
  <c r="CP9" i="24"/>
  <c r="EP9" i="24" s="1"/>
  <c r="CP9" i="27"/>
  <c r="CP9" i="26"/>
  <c r="CP9" i="25"/>
  <c r="CP9" i="30"/>
  <c r="CP9" i="28"/>
  <c r="CP9" i="23"/>
  <c r="EP9" i="23" s="1"/>
  <c r="CP9" i="21"/>
  <c r="EP9" i="21" s="1"/>
  <c r="CP9" i="17"/>
  <c r="EP9" i="17" s="1"/>
  <c r="CP9" i="22"/>
  <c r="EP9" i="22" s="1"/>
  <c r="CP9" i="20"/>
  <c r="EP9" i="20" s="1"/>
  <c r="CP9" i="19"/>
  <c r="EP9" i="19" s="1"/>
  <c r="CP9" i="18"/>
  <c r="EP9" i="18" s="1"/>
  <c r="CP9" i="60"/>
  <c r="EP9" i="60" s="1"/>
  <c r="AF13" i="36"/>
  <c r="EE13" i="36"/>
  <c r="AU24" i="20"/>
  <c r="V6" i="45"/>
  <c r="DU6" i="45"/>
  <c r="DJ11" i="57"/>
  <c r="K11" i="57"/>
  <c r="DN11" i="53"/>
  <c r="O11" i="53"/>
  <c r="I19" i="59"/>
  <c r="DH19" i="59"/>
  <c r="ED16" i="35"/>
  <c r="AE16" i="35"/>
  <c r="DQ19" i="49"/>
  <c r="R19" i="49"/>
  <c r="AF8" i="36"/>
  <c r="EE8" i="36"/>
  <c r="Y28" i="42"/>
  <c r="DX28" i="42"/>
  <c r="AQ22" i="23"/>
  <c r="M5" i="53"/>
  <c r="DL5" i="53"/>
  <c r="CP22" i="59"/>
  <c r="CP22" i="58"/>
  <c r="CP22" i="57"/>
  <c r="CP22" i="56"/>
  <c r="CP22" i="55"/>
  <c r="CP22" i="54"/>
  <c r="CP22" i="53"/>
  <c r="CP22" i="51"/>
  <c r="CP22" i="52"/>
  <c r="CP22" i="49"/>
  <c r="CP22" i="50"/>
  <c r="CP22" i="48"/>
  <c r="CP22" i="44"/>
  <c r="CP22" i="47"/>
  <c r="CP22" i="45"/>
  <c r="CP22" i="46"/>
  <c r="CP22" i="42"/>
  <c r="CP22" i="40"/>
  <c r="CP22" i="43"/>
  <c r="CP22" i="41"/>
  <c r="CP22" i="36"/>
  <c r="CP22" i="38"/>
  <c r="CP22" i="37"/>
  <c r="CP22" i="39"/>
  <c r="CP22" i="34"/>
  <c r="CP22" i="33"/>
  <c r="CP22" i="35"/>
  <c r="CP22" i="32"/>
  <c r="CP22" i="30"/>
  <c r="CP22" i="28"/>
  <c r="CP22" i="27"/>
  <c r="CP22" i="25"/>
  <c r="CP22" i="23"/>
  <c r="EP22" i="23" s="1"/>
  <c r="CP22" i="31"/>
  <c r="CP22" i="26"/>
  <c r="CP22" i="24"/>
  <c r="CP22" i="17"/>
  <c r="EP22" i="17" s="1"/>
  <c r="CP22" i="21"/>
  <c r="EP22" i="21" s="1"/>
  <c r="CP22" i="20"/>
  <c r="EP22" i="20" s="1"/>
  <c r="CP22" i="19"/>
  <c r="EP22" i="19" s="1"/>
  <c r="CP22" i="18"/>
  <c r="EP22" i="18" s="1"/>
  <c r="CP22" i="22"/>
  <c r="EP22" i="22" s="1"/>
  <c r="CP22" i="60"/>
  <c r="EP22" i="60" s="1"/>
  <c r="N25" i="53"/>
  <c r="DM25" i="53"/>
  <c r="DW20" i="44"/>
  <c r="X20" i="44"/>
  <c r="AL5" i="28"/>
  <c r="EK5" i="28"/>
  <c r="AU20" i="19"/>
  <c r="P7" i="51"/>
  <c r="DO7" i="51"/>
  <c r="AS17" i="22"/>
  <c r="EI23" i="32"/>
  <c r="AJ23" i="32"/>
  <c r="DK8" i="56"/>
  <c r="L8" i="56"/>
  <c r="AO8" i="26"/>
  <c r="EN8" i="26"/>
  <c r="AM28" i="61"/>
  <c r="AV25" i="18"/>
  <c r="DX5" i="42"/>
  <c r="Y5" i="42"/>
  <c r="P8" i="51"/>
  <c r="DO8" i="51"/>
  <c r="EF10" i="34"/>
  <c r="AG10" i="34"/>
  <c r="DI15" i="58"/>
  <c r="J15" i="58"/>
  <c r="AS9" i="21"/>
  <c r="DK14" i="56"/>
  <c r="L14" i="56"/>
  <c r="AM21" i="61"/>
  <c r="AV7" i="18"/>
  <c r="AV8" i="17"/>
  <c r="AT21" i="21"/>
  <c r="EF15" i="35"/>
  <c r="AG15" i="35"/>
  <c r="CP24" i="59"/>
  <c r="CP24" i="58"/>
  <c r="CP24" i="57"/>
  <c r="CP24" i="56"/>
  <c r="CP24" i="55"/>
  <c r="CP24" i="54"/>
  <c r="CP24" i="53"/>
  <c r="CP24" i="51"/>
  <c r="CP24" i="52"/>
  <c r="CP24" i="50"/>
  <c r="CP24" i="49"/>
  <c r="CP24" i="47"/>
  <c r="CP24" i="48"/>
  <c r="CP24" i="46"/>
  <c r="CP24" i="44"/>
  <c r="CP24" i="45"/>
  <c r="CP24" i="42"/>
  <c r="CP24" i="41"/>
  <c r="CP24" i="43"/>
  <c r="CP24" i="40"/>
  <c r="CP24" i="39"/>
  <c r="CP24" i="36"/>
  <c r="CP24" i="38"/>
  <c r="CP24" i="37"/>
  <c r="CP24" i="35"/>
  <c r="CP24" i="33"/>
  <c r="CP24" i="34"/>
  <c r="CP24" i="24"/>
  <c r="EP24" i="24" s="1"/>
  <c r="CP24" i="32"/>
  <c r="CP24" i="31"/>
  <c r="CP24" i="28"/>
  <c r="CP24" i="30"/>
  <c r="CP24" i="27"/>
  <c r="CP24" i="25"/>
  <c r="CP24" i="26"/>
  <c r="CP24" i="23"/>
  <c r="EP24" i="23" s="1"/>
  <c r="CP24" i="22"/>
  <c r="EP24" i="22" s="1"/>
  <c r="CP24" i="21"/>
  <c r="EP24" i="21" s="1"/>
  <c r="CP24" i="20"/>
  <c r="EP24" i="20" s="1"/>
  <c r="CP24" i="19"/>
  <c r="EP24" i="19" s="1"/>
  <c r="CP24" i="17"/>
  <c r="EP24" i="17" s="1"/>
  <c r="CP24" i="18"/>
  <c r="EP24" i="18" s="1"/>
  <c r="CP24" i="60"/>
  <c r="EP24" i="60" s="1"/>
  <c r="DW9" i="43"/>
  <c r="X9" i="43"/>
  <c r="Y24" i="43"/>
  <c r="DX24" i="43"/>
  <c r="DR4" i="46"/>
  <c r="DR29" i="46" s="1"/>
  <c r="R29" i="46"/>
  <c r="S4" i="46"/>
  <c r="AU28" i="18"/>
  <c r="DV14" i="45"/>
  <c r="W14" i="45"/>
  <c r="Q24" i="51"/>
  <c r="DP24" i="51"/>
  <c r="DS28" i="48"/>
  <c r="T28" i="48"/>
  <c r="EC15" i="37"/>
  <c r="AD15" i="37"/>
  <c r="AG27" i="35"/>
  <c r="EF27" i="35"/>
  <c r="AR11" i="23"/>
  <c r="M15" i="55"/>
  <c r="DL15" i="55"/>
  <c r="DP15" i="50"/>
  <c r="Q15" i="50"/>
  <c r="AG13" i="34"/>
  <c r="EF13" i="34"/>
  <c r="L15" i="56"/>
  <c r="DK15" i="56"/>
  <c r="AU15" i="18"/>
  <c r="N12" i="54"/>
  <c r="DM12" i="54"/>
  <c r="EO14" i="25"/>
  <c r="AP14" i="25"/>
  <c r="EO29" i="21"/>
  <c r="EN25" i="25"/>
  <c r="AO25" i="25"/>
  <c r="DK20" i="56"/>
  <c r="L20" i="56"/>
  <c r="AM27" i="61"/>
  <c r="DX20" i="43"/>
  <c r="Y20" i="43"/>
  <c r="DL4" i="53"/>
  <c r="M4" i="53"/>
  <c r="AR10" i="22"/>
  <c r="DK21" i="56"/>
  <c r="L21" i="56"/>
  <c r="AC25" i="38"/>
  <c r="EB25" i="38"/>
  <c r="CP4" i="59"/>
  <c r="CP4" i="58"/>
  <c r="CP4" i="57"/>
  <c r="CP4" i="56"/>
  <c r="CP4" i="54"/>
  <c r="CP4" i="55"/>
  <c r="CP4" i="53"/>
  <c r="CP4" i="52"/>
  <c r="CP4" i="50"/>
  <c r="CP4" i="51"/>
  <c r="CP4" i="49"/>
  <c r="CP4" i="48"/>
  <c r="CP4" i="46"/>
  <c r="CP4" i="45"/>
  <c r="CP4" i="47"/>
  <c r="CP4" i="42"/>
  <c r="CP4" i="44"/>
  <c r="CP4" i="43"/>
  <c r="CP4" i="41"/>
  <c r="CP4" i="40"/>
  <c r="CP4" i="39"/>
  <c r="CP4" i="38"/>
  <c r="CP4" i="37"/>
  <c r="CP4" i="33"/>
  <c r="CP4" i="36"/>
  <c r="CP4" i="34"/>
  <c r="CP4" i="35"/>
  <c r="CP4" i="32"/>
  <c r="CP4" i="30"/>
  <c r="CP4" i="25"/>
  <c r="CP4" i="24"/>
  <c r="CP4" i="31"/>
  <c r="CP4" i="26"/>
  <c r="CP4" i="28"/>
  <c r="CP4" i="27"/>
  <c r="CP4" i="19"/>
  <c r="EP4" i="19" s="1"/>
  <c r="CP4" i="18"/>
  <c r="EP4" i="18" s="1"/>
  <c r="CP4" i="22"/>
  <c r="CP4" i="17"/>
  <c r="EP4" i="17" s="1"/>
  <c r="CP4" i="23"/>
  <c r="CP4" i="21"/>
  <c r="EP4" i="21" s="1"/>
  <c r="CP4" i="20"/>
  <c r="EP4" i="20" s="1"/>
  <c r="CP4" i="60"/>
  <c r="EP4" i="60" s="1"/>
  <c r="L13" i="56"/>
  <c r="DK13" i="56"/>
  <c r="DM15" i="54"/>
  <c r="N15" i="54"/>
  <c r="DS21" i="48"/>
  <c r="T21" i="48"/>
  <c r="AV27" i="19"/>
  <c r="L16" i="55"/>
  <c r="DK16" i="55"/>
  <c r="DZ10" i="40"/>
  <c r="AA10" i="40"/>
  <c r="N20" i="54"/>
  <c r="DM20" i="54"/>
  <c r="AM22" i="27"/>
  <c r="EL22" i="27"/>
  <c r="AU7" i="19"/>
  <c r="AR8" i="23"/>
  <c r="W7" i="44"/>
  <c r="DV7" i="44"/>
  <c r="AR17" i="23"/>
  <c r="EB19" i="38"/>
  <c r="AC19" i="38"/>
  <c r="EM23" i="27"/>
  <c r="AN23" i="27"/>
  <c r="AN15" i="27"/>
  <c r="EM15" i="27"/>
  <c r="AS16" i="21"/>
  <c r="DI12" i="58"/>
  <c r="J12" i="58"/>
  <c r="DO20" i="52"/>
  <c r="P20" i="52"/>
  <c r="AS7" i="21"/>
  <c r="CP6" i="59"/>
  <c r="CP6" i="58"/>
  <c r="CP6" i="57"/>
  <c r="CP6" i="56"/>
  <c r="CP6" i="55"/>
  <c r="CP6" i="54"/>
  <c r="CP6" i="53"/>
  <c r="CP6" i="52"/>
  <c r="CP6" i="51"/>
  <c r="CP6" i="50"/>
  <c r="CP6" i="48"/>
  <c r="CP6" i="49"/>
  <c r="CP6" i="47"/>
  <c r="CP6" i="45"/>
  <c r="CP6" i="44"/>
  <c r="CP6" i="46"/>
  <c r="CP6" i="42"/>
  <c r="CP6" i="40"/>
  <c r="CP6" i="43"/>
  <c r="CP6" i="41"/>
  <c r="CP6" i="38"/>
  <c r="CP6" i="39"/>
  <c r="CP6" i="37"/>
  <c r="CP6" i="36"/>
  <c r="CP6" i="35"/>
  <c r="CP6" i="33"/>
  <c r="CP6" i="34"/>
  <c r="CP6" i="28"/>
  <c r="CP6" i="32"/>
  <c r="CP6" i="27"/>
  <c r="CP6" i="25"/>
  <c r="CP6" i="24"/>
  <c r="CP6" i="30"/>
  <c r="CP6" i="26"/>
  <c r="CP6" i="31"/>
  <c r="CP6" i="21"/>
  <c r="EP6" i="21" s="1"/>
  <c r="CP6" i="20"/>
  <c r="EP6" i="20" s="1"/>
  <c r="CP6" i="19"/>
  <c r="EP6" i="19" s="1"/>
  <c r="CP6" i="23"/>
  <c r="EP6" i="23" s="1"/>
  <c r="CP6" i="22"/>
  <c r="EP6" i="22" s="1"/>
  <c r="CP6" i="18"/>
  <c r="EP6" i="18" s="1"/>
  <c r="CP6" i="17"/>
  <c r="EP6" i="17" s="1"/>
  <c r="CP6" i="60"/>
  <c r="EP6" i="60" s="1"/>
  <c r="EE15" i="36"/>
  <c r="AF15" i="36"/>
  <c r="AV17" i="17"/>
  <c r="DI21" i="57"/>
  <c r="J21" i="57"/>
  <c r="DY25" i="42"/>
  <c r="Z25" i="42"/>
  <c r="EM4" i="24"/>
  <c r="EM29" i="24" s="1"/>
  <c r="AM29" i="24"/>
  <c r="AN4" i="24"/>
  <c r="EO30" i="20"/>
  <c r="AH6" i="32"/>
  <c r="EG6" i="32"/>
  <c r="AQ18" i="23"/>
  <c r="EP18" i="23"/>
  <c r="X23" i="44"/>
  <c r="DW23" i="44"/>
  <c r="H29" i="56"/>
  <c r="I4" i="56"/>
  <c r="DH4" i="56"/>
  <c r="DH29" i="56" s="1"/>
  <c r="AP23" i="25"/>
  <c r="EO23" i="25"/>
  <c r="AT11" i="21"/>
  <c r="AV14" i="18"/>
  <c r="AT28" i="21"/>
  <c r="DV12" i="45"/>
  <c r="W12" i="45"/>
  <c r="AU10" i="19"/>
  <c r="AA23" i="41"/>
  <c r="DZ23" i="41"/>
  <c r="AT20" i="20"/>
  <c r="AU19" i="18"/>
  <c r="AL10" i="28"/>
  <c r="EK10" i="28"/>
  <c r="ED30" i="34"/>
  <c r="U5" i="45"/>
  <c r="DT5" i="45"/>
  <c r="R22" i="49"/>
  <c r="DQ22" i="49"/>
  <c r="DM10" i="53"/>
  <c r="N10" i="53"/>
  <c r="J15" i="57"/>
  <c r="DI15" i="57"/>
  <c r="AK23" i="31"/>
  <c r="EJ23" i="31"/>
  <c r="AJ28" i="31"/>
  <c r="EI28" i="31"/>
  <c r="BC17" i="60"/>
  <c r="AC13" i="38"/>
  <c r="EB13" i="38"/>
  <c r="DG4" i="57"/>
  <c r="H4" i="57"/>
  <c r="AM23" i="61"/>
  <c r="EC21" i="37"/>
  <c r="AD21" i="37"/>
  <c r="Y10" i="42"/>
  <c r="DX10" i="42"/>
  <c r="EL18" i="27"/>
  <c r="AM18" i="27"/>
  <c r="EG27" i="34"/>
  <c r="AH27" i="34"/>
  <c r="EB13" i="39"/>
  <c r="AC13" i="39"/>
  <c r="DL4" i="52"/>
  <c r="DL29" i="52" s="1"/>
  <c r="L29" i="52"/>
  <c r="M4" i="52"/>
  <c r="DX7" i="42"/>
  <c r="Y7" i="42"/>
  <c r="J26" i="58"/>
  <c r="DI26" i="58"/>
  <c r="AQ28" i="24"/>
  <c r="P7" i="49"/>
  <c r="DO7" i="49"/>
  <c r="J6" i="57"/>
  <c r="DI6" i="57"/>
  <c r="P23" i="52"/>
  <c r="DO23" i="52"/>
  <c r="V11" i="46"/>
  <c r="DU11" i="46"/>
  <c r="DG27" i="59"/>
  <c r="H27" i="59"/>
  <c r="P7" i="50"/>
  <c r="DO7" i="50"/>
  <c r="AL12" i="30"/>
  <c r="EK12" i="30"/>
  <c r="DV11" i="44"/>
  <c r="W11" i="44"/>
  <c r="EM13" i="27"/>
  <c r="AN13" i="27"/>
  <c r="Z21" i="41"/>
  <c r="DY21" i="41"/>
  <c r="Y18" i="41"/>
  <c r="DX18" i="41"/>
  <c r="BC19" i="60"/>
  <c r="AJ11" i="32"/>
  <c r="EI11" i="32"/>
  <c r="AU28" i="20"/>
  <c r="AT4" i="18"/>
  <c r="AS29" i="18"/>
  <c r="W9" i="44"/>
  <c r="DV9" i="44"/>
  <c r="DI22" i="57"/>
  <c r="J22" i="57"/>
  <c r="U13" i="47"/>
  <c r="DT13" i="47"/>
  <c r="Q23" i="51"/>
  <c r="DP23" i="51"/>
  <c r="Q10" i="50"/>
  <c r="DP10" i="50"/>
  <c r="EA16" i="39"/>
  <c r="AB16" i="39"/>
  <c r="DH12" i="59"/>
  <c r="I12" i="59"/>
  <c r="DM13" i="53"/>
  <c r="N13" i="53"/>
  <c r="AN15" i="61"/>
  <c r="V22" i="45"/>
  <c r="DU22" i="45"/>
  <c r="O16" i="52"/>
  <c r="DN16" i="52"/>
  <c r="K24" i="57"/>
  <c r="DJ24" i="57"/>
  <c r="EA10" i="39"/>
  <c r="AB10" i="39"/>
  <c r="EK16" i="28"/>
  <c r="AL16" i="28"/>
  <c r="AO21" i="26"/>
  <c r="EN21" i="26"/>
  <c r="EO29" i="19"/>
  <c r="EH30" i="30" l="1"/>
  <c r="AM4" i="78"/>
  <c r="DR30" i="46"/>
  <c r="AM5" i="78"/>
  <c r="DN30" i="50"/>
  <c r="H16" i="58"/>
  <c r="DG16" i="58"/>
  <c r="DG30" i="58" s="1"/>
  <c r="DL7" i="53"/>
  <c r="M7" i="53"/>
  <c r="S14" i="48"/>
  <c r="DR14" i="48"/>
  <c r="DX16" i="41"/>
  <c r="Y16" i="41"/>
  <c r="U17" i="45"/>
  <c r="DT17" i="45"/>
  <c r="EE18" i="33"/>
  <c r="EE30" i="33" s="1"/>
  <c r="AF18" i="33"/>
  <c r="DP25" i="49"/>
  <c r="Q25" i="49"/>
  <c r="R7" i="48"/>
  <c r="DQ7" i="48"/>
  <c r="AJ20" i="31"/>
  <c r="EI20" i="31"/>
  <c r="AM19" i="27"/>
  <c r="EL19" i="27"/>
  <c r="AA25" i="39"/>
  <c r="DZ25" i="39"/>
  <c r="EN14" i="24"/>
  <c r="AO14" i="24"/>
  <c r="Q17" i="49"/>
  <c r="DP17" i="49"/>
  <c r="DG13" i="58"/>
  <c r="H13" i="58"/>
  <c r="AN23" i="26"/>
  <c r="EM23" i="26"/>
  <c r="DP28" i="50"/>
  <c r="Q28" i="50"/>
  <c r="DU20" i="45"/>
  <c r="V20" i="45"/>
  <c r="DH5" i="57"/>
  <c r="I5" i="57"/>
  <c r="AO13" i="24"/>
  <c r="EN13" i="24"/>
  <c r="DJ27" i="56"/>
  <c r="K27" i="56"/>
  <c r="DQ23" i="49"/>
  <c r="R23" i="49"/>
  <c r="AM20" i="27"/>
  <c r="EL20" i="27"/>
  <c r="EJ25" i="28"/>
  <c r="AK25" i="28"/>
  <c r="AG14" i="33"/>
  <c r="EF14" i="33"/>
  <c r="AL17" i="28"/>
  <c r="EK17" i="28"/>
  <c r="AK11" i="30"/>
  <c r="EJ11" i="30"/>
  <c r="X12" i="43"/>
  <c r="DW12" i="43"/>
  <c r="R10" i="48"/>
  <c r="DQ10" i="48"/>
  <c r="DI26" i="56"/>
  <c r="DI30" i="56" s="1"/>
  <c r="J26" i="56"/>
  <c r="ED12" i="36"/>
  <c r="AE12" i="36"/>
  <c r="EK24" i="28"/>
  <c r="AL24" i="28"/>
  <c r="Z25" i="40"/>
  <c r="DY25" i="40"/>
  <c r="Y7" i="41"/>
  <c r="DX7" i="41"/>
  <c r="DR12" i="48"/>
  <c r="S12" i="48"/>
  <c r="EC16" i="36"/>
  <c r="AD16" i="36"/>
  <c r="R5" i="48"/>
  <c r="DQ5" i="48"/>
  <c r="DI6" i="56"/>
  <c r="J6" i="56"/>
  <c r="AC19" i="37"/>
  <c r="EB19" i="37"/>
  <c r="W25" i="43"/>
  <c r="DV25" i="43"/>
  <c r="L27" i="55"/>
  <c r="DK27" i="55"/>
  <c r="EA14" i="39"/>
  <c r="AB14" i="39"/>
  <c r="AR4" i="19"/>
  <c r="AQ29" i="19"/>
  <c r="O5" i="50"/>
  <c r="DN5" i="50"/>
  <c r="EG23" i="33"/>
  <c r="AH23" i="33"/>
  <c r="K18" i="55"/>
  <c r="DJ18" i="55"/>
  <c r="U14" i="46"/>
  <c r="DT14" i="46"/>
  <c r="DY16" i="40"/>
  <c r="Z16" i="40"/>
  <c r="AJ26" i="31"/>
  <c r="EI26" i="31"/>
  <c r="EF15" i="33"/>
  <c r="AG15" i="33"/>
  <c r="DJ29" i="54"/>
  <c r="DO18" i="49"/>
  <c r="DO30" i="49" s="1"/>
  <c r="P18" i="49"/>
  <c r="P29" i="49" s="1"/>
  <c r="DZ7" i="39"/>
  <c r="AA7" i="39"/>
  <c r="DU15" i="45"/>
  <c r="V15" i="45"/>
  <c r="DR8" i="48"/>
  <c r="S8" i="48"/>
  <c r="AF23" i="35"/>
  <c r="EE23" i="35"/>
  <c r="AD25" i="36"/>
  <c r="EC25" i="36"/>
  <c r="AL9" i="27"/>
  <c r="EK9" i="27"/>
  <c r="AG4" i="31"/>
  <c r="AF29" i="31"/>
  <c r="EF4" i="31"/>
  <c r="EF29" i="31" s="1"/>
  <c r="AJ4" i="27"/>
  <c r="EI4" i="27"/>
  <c r="EI29" i="27" s="1"/>
  <c r="AI29" i="27"/>
  <c r="I9" i="58"/>
  <c r="DH9" i="58"/>
  <c r="EI6" i="30"/>
  <c r="AJ6" i="30"/>
  <c r="DT5" i="44"/>
  <c r="DT29" i="44" s="1"/>
  <c r="U5" i="44"/>
  <c r="AK25" i="30"/>
  <c r="EJ25" i="30"/>
  <c r="AI8" i="32"/>
  <c r="EH8" i="32"/>
  <c r="M27" i="54"/>
  <c r="DL27" i="54"/>
  <c r="Y24" i="42"/>
  <c r="DX24" i="42"/>
  <c r="AC4" i="35"/>
  <c r="EB4" i="35"/>
  <c r="EB29" i="35" s="1"/>
  <c r="AB29" i="35"/>
  <c r="U18" i="45"/>
  <c r="DT18" i="45"/>
  <c r="DT15" i="46"/>
  <c r="U15" i="46"/>
  <c r="AE11" i="36"/>
  <c r="ED11" i="36"/>
  <c r="EA18" i="37"/>
  <c r="EA30" i="37" s="1"/>
  <c r="AA29" i="37"/>
  <c r="AB18" i="37"/>
  <c r="S27" i="48"/>
  <c r="DR27" i="48"/>
  <c r="DK14" i="54"/>
  <c r="L14" i="54"/>
  <c r="AJ22" i="30"/>
  <c r="EI22" i="30"/>
  <c r="AI28" i="32"/>
  <c r="EH28" i="32"/>
  <c r="DR7" i="47"/>
  <c r="S7" i="47"/>
  <c r="AO21" i="24"/>
  <c r="EN21" i="24"/>
  <c r="V16" i="44"/>
  <c r="DU16" i="44"/>
  <c r="T16" i="46"/>
  <c r="DS16" i="46"/>
  <c r="EF26" i="33"/>
  <c r="AG26" i="33"/>
  <c r="DP8" i="49"/>
  <c r="Q8" i="49"/>
  <c r="DJ6" i="55"/>
  <c r="K6" i="55"/>
  <c r="EI19" i="31"/>
  <c r="AJ19" i="31"/>
  <c r="AE27" i="36"/>
  <c r="ED27" i="36"/>
  <c r="L23" i="55"/>
  <c r="DK23" i="55"/>
  <c r="EN15" i="24"/>
  <c r="AO15" i="24"/>
  <c r="AB20" i="39"/>
  <c r="EA20" i="39"/>
  <c r="DT12" i="46"/>
  <c r="U12" i="46"/>
  <c r="EB10" i="37"/>
  <c r="AC10" i="37"/>
  <c r="AF9" i="35"/>
  <c r="EE9" i="35"/>
  <c r="W6" i="43"/>
  <c r="DV6" i="43"/>
  <c r="EK25" i="27"/>
  <c r="EK30" i="27" s="1"/>
  <c r="AL25" i="27"/>
  <c r="T14" i="47"/>
  <c r="DS14" i="47"/>
  <c r="DX12" i="42"/>
  <c r="Y12" i="42"/>
  <c r="N18" i="52"/>
  <c r="DM18" i="52"/>
  <c r="DM30" i="52" s="1"/>
  <c r="EB30" i="36"/>
  <c r="EN12" i="25"/>
  <c r="AO12" i="25"/>
  <c r="DK20" i="55"/>
  <c r="L20" i="55"/>
  <c r="DS19" i="47"/>
  <c r="T19" i="47"/>
  <c r="DX19" i="41"/>
  <c r="Y19" i="41"/>
  <c r="P15" i="51"/>
  <c r="DO15" i="51"/>
  <c r="AH16" i="32"/>
  <c r="EG16" i="32"/>
  <c r="DJ25" i="55"/>
  <c r="K25" i="55"/>
  <c r="AM29" i="23"/>
  <c r="EM4" i="23"/>
  <c r="EM29" i="23" s="1"/>
  <c r="AN4" i="23"/>
  <c r="AA23" i="40"/>
  <c r="DZ23" i="40"/>
  <c r="T15" i="47"/>
  <c r="DS15" i="47"/>
  <c r="DT25" i="45"/>
  <c r="U25" i="45"/>
  <c r="DL24" i="54"/>
  <c r="M24" i="54"/>
  <c r="AG16" i="33"/>
  <c r="EF16" i="33"/>
  <c r="DQ24" i="49"/>
  <c r="R24" i="49"/>
  <c r="DZ18" i="39"/>
  <c r="DZ30" i="39" s="1"/>
  <c r="AA18" i="39"/>
  <c r="AJ7" i="30"/>
  <c r="EI7" i="30"/>
  <c r="V23" i="45"/>
  <c r="DU23" i="45"/>
  <c r="EC26" i="37"/>
  <c r="AD26" i="37"/>
  <c r="Y13" i="42"/>
  <c r="DX13" i="42"/>
  <c r="DL21" i="53"/>
  <c r="M21" i="53"/>
  <c r="EF10" i="33"/>
  <c r="AG10" i="33"/>
  <c r="DM5" i="51"/>
  <c r="DM29" i="51" s="1"/>
  <c r="N5" i="51"/>
  <c r="Z4" i="38"/>
  <c r="DY4" i="38"/>
  <c r="DY29" i="38" s="1"/>
  <c r="Y29" i="38"/>
  <c r="H18" i="57"/>
  <c r="DH18" i="57" s="1"/>
  <c r="DP29" i="48"/>
  <c r="DG11" i="59"/>
  <c r="H11" i="59"/>
  <c r="AG25" i="33"/>
  <c r="EF25" i="33"/>
  <c r="EL18" i="26"/>
  <c r="AM18" i="26"/>
  <c r="EE19" i="35"/>
  <c r="AF19" i="35"/>
  <c r="J9" i="56"/>
  <c r="DI9" i="56"/>
  <c r="AK20" i="28"/>
  <c r="EJ20" i="28"/>
  <c r="L21" i="54"/>
  <c r="DK21" i="54"/>
  <c r="EI5" i="30"/>
  <c r="AJ5" i="30"/>
  <c r="AA8" i="40"/>
  <c r="DZ8" i="40"/>
  <c r="U10" i="45"/>
  <c r="DT10" i="45"/>
  <c r="DZ20" i="40"/>
  <c r="AA20" i="40"/>
  <c r="U28" i="46"/>
  <c r="DT28" i="46"/>
  <c r="AN6" i="25"/>
  <c r="EM6" i="25"/>
  <c r="DV16" i="42"/>
  <c r="DV30" i="42" s="1"/>
  <c r="W16" i="42"/>
  <c r="V29" i="42"/>
  <c r="DP20" i="49"/>
  <c r="Q20" i="49"/>
  <c r="DP23" i="50"/>
  <c r="Q23" i="50"/>
  <c r="U4" i="43"/>
  <c r="DT4" i="43"/>
  <c r="DT29" i="43" s="1"/>
  <c r="T29" i="43"/>
  <c r="AM16" i="26"/>
  <c r="EL16" i="26"/>
  <c r="DO6" i="50"/>
  <c r="P6" i="50"/>
  <c r="DS24" i="47"/>
  <c r="T24" i="47"/>
  <c r="DT17" i="44"/>
  <c r="DT30" i="44" s="1"/>
  <c r="U17" i="44"/>
  <c r="DX14" i="41"/>
  <c r="Y14" i="41"/>
  <c r="N29" i="50"/>
  <c r="O4" i="50"/>
  <c r="DN4" i="50"/>
  <c r="DN29" i="50" s="1"/>
  <c r="EM16" i="25"/>
  <c r="EM30" i="25" s="1"/>
  <c r="AN16" i="25"/>
  <c r="AF14" i="35"/>
  <c r="EE14" i="35"/>
  <c r="L18" i="53"/>
  <c r="DK18" i="53"/>
  <c r="DK30" i="53" s="1"/>
  <c r="K29" i="53"/>
  <c r="AA5" i="39"/>
  <c r="DZ5" i="39"/>
  <c r="DX13" i="41"/>
  <c r="Y13" i="41"/>
  <c r="DV24" i="44"/>
  <c r="W24" i="44"/>
  <c r="AH27" i="33"/>
  <c r="EG27" i="33"/>
  <c r="DS8" i="47"/>
  <c r="T8" i="47"/>
  <c r="EF17" i="34"/>
  <c r="AG17" i="34"/>
  <c r="ED14" i="36"/>
  <c r="AE14" i="36"/>
  <c r="AN19" i="26"/>
  <c r="EM19" i="26"/>
  <c r="AE18" i="35"/>
  <c r="ED18" i="35"/>
  <c r="ED30" i="35" s="1"/>
  <c r="AZ7" i="60"/>
  <c r="AY29" i="60"/>
  <c r="L16" i="54"/>
  <c r="DK16" i="54"/>
  <c r="AM14" i="27"/>
  <c r="EL14" i="27"/>
  <c r="DR22" i="47"/>
  <c r="S22" i="47"/>
  <c r="X15" i="43"/>
  <c r="DW15" i="43"/>
  <c r="AF24" i="35"/>
  <c r="EE24" i="35"/>
  <c r="Y20" i="41"/>
  <c r="DX20" i="41"/>
  <c r="AJ10" i="30"/>
  <c r="EI10" i="30"/>
  <c r="DS25" i="46"/>
  <c r="T25" i="46"/>
  <c r="EE5" i="33"/>
  <c r="AF5" i="33"/>
  <c r="AN28" i="26"/>
  <c r="EM28" i="26"/>
  <c r="Z11" i="40"/>
  <c r="DY11" i="40"/>
  <c r="EF6" i="33"/>
  <c r="AG6" i="33"/>
  <c r="EA15" i="39"/>
  <c r="AB15" i="39"/>
  <c r="DN26" i="52"/>
  <c r="O26" i="52"/>
  <c r="AS29" i="17"/>
  <c r="AT4" i="17"/>
  <c r="P25" i="50"/>
  <c r="DO25" i="50"/>
  <c r="EF13" i="33"/>
  <c r="AG13" i="33"/>
  <c r="EG26" i="32"/>
  <c r="AH26" i="32"/>
  <c r="DS17" i="46"/>
  <c r="T17" i="46"/>
  <c r="L17" i="54"/>
  <c r="DK17" i="54"/>
  <c r="DH10" i="57"/>
  <c r="I10" i="57"/>
  <c r="AO19" i="24"/>
  <c r="EN19" i="24"/>
  <c r="L25" i="54"/>
  <c r="DK25" i="54"/>
  <c r="DY30" i="39"/>
  <c r="AK29" i="25"/>
  <c r="AL4" i="25"/>
  <c r="EK4" i="25"/>
  <c r="EK29" i="25" s="1"/>
  <c r="I27" i="58"/>
  <c r="DH27" i="58"/>
  <c r="J12" i="57"/>
  <c r="DI12" i="57"/>
  <c r="EF5" i="32"/>
  <c r="EF29" i="32" s="1"/>
  <c r="AF29" i="32"/>
  <c r="AG5" i="32"/>
  <c r="AG24" i="34"/>
  <c r="EF24" i="34"/>
  <c r="AH17" i="33"/>
  <c r="EG17" i="33"/>
  <c r="DX11" i="42"/>
  <c r="Y11" i="42"/>
  <c r="P8" i="50"/>
  <c r="DO8" i="50"/>
  <c r="AB21" i="39"/>
  <c r="EA21" i="39"/>
  <c r="Y23" i="42"/>
  <c r="DX23" i="42"/>
  <c r="G29" i="57"/>
  <c r="DG29" i="57"/>
  <c r="DK30" i="54"/>
  <c r="G4" i="58"/>
  <c r="F4" i="58"/>
  <c r="EH29" i="30"/>
  <c r="DO16" i="50"/>
  <c r="P16" i="50"/>
  <c r="S23" i="48"/>
  <c r="DR23" i="48"/>
  <c r="Y10" i="41"/>
  <c r="DX10" i="41"/>
  <c r="AL23" i="28"/>
  <c r="EK23" i="28"/>
  <c r="P26" i="51"/>
  <c r="DO26" i="51"/>
  <c r="DH24" i="58"/>
  <c r="I24" i="58"/>
  <c r="DQ11" i="49"/>
  <c r="R11" i="49"/>
  <c r="P17" i="50"/>
  <c r="DO17" i="50"/>
  <c r="ED4" i="34"/>
  <c r="ED29" i="34" s="1"/>
  <c r="AE4" i="34"/>
  <c r="AD29" i="34"/>
  <c r="AB16" i="38"/>
  <c r="EA16" i="38"/>
  <c r="EA30" i="38" s="1"/>
  <c r="DP26" i="50"/>
  <c r="Q26" i="50"/>
  <c r="EJ7" i="28"/>
  <c r="AK7" i="28"/>
  <c r="V17" i="43"/>
  <c r="DU17" i="43"/>
  <c r="DU30" i="43" s="1"/>
  <c r="EL17" i="26"/>
  <c r="AM17" i="26"/>
  <c r="R18" i="48"/>
  <c r="DQ18" i="48"/>
  <c r="DQ30" i="48" s="1"/>
  <c r="T26" i="47"/>
  <c r="DS26" i="47"/>
  <c r="AD9" i="37"/>
  <c r="EC9" i="37"/>
  <c r="DW11" i="43"/>
  <c r="X11" i="43"/>
  <c r="K5" i="55"/>
  <c r="DJ5" i="55"/>
  <c r="S16" i="47"/>
  <c r="DR16" i="47"/>
  <c r="DR30" i="47" s="1"/>
  <c r="EK30" i="26"/>
  <c r="EE4" i="33"/>
  <c r="EE29" i="33" s="1"/>
  <c r="AE29" i="33"/>
  <c r="AF4" i="33"/>
  <c r="DS30" i="45"/>
  <c r="T28" i="47"/>
  <c r="DS28" i="47"/>
  <c r="DK24" i="55"/>
  <c r="L24" i="55"/>
  <c r="EH25" i="31"/>
  <c r="EH30" i="31" s="1"/>
  <c r="AI25" i="31"/>
  <c r="L8" i="54"/>
  <c r="DK8" i="54"/>
  <c r="T22" i="46"/>
  <c r="DS22" i="46"/>
  <c r="EA26" i="39"/>
  <c r="AB26" i="39"/>
  <c r="DO20" i="51"/>
  <c r="DO30" i="51" s="1"/>
  <c r="P20" i="51"/>
  <c r="J9" i="57"/>
  <c r="DI9" i="57"/>
  <c r="AG21" i="33"/>
  <c r="EF21" i="33"/>
  <c r="EN25" i="24"/>
  <c r="AO25" i="24"/>
  <c r="AJ24" i="31"/>
  <c r="EI24" i="31"/>
  <c r="AJ17" i="31"/>
  <c r="EI17" i="31"/>
  <c r="AF6" i="34"/>
  <c r="EE6" i="34"/>
  <c r="DN12" i="52"/>
  <c r="O12" i="52"/>
  <c r="EK10" i="27"/>
  <c r="AL10" i="27"/>
  <c r="AK8" i="30"/>
  <c r="EJ8" i="30"/>
  <c r="Y17" i="42"/>
  <c r="DX17" i="42"/>
  <c r="R6" i="48"/>
  <c r="DQ6" i="48"/>
  <c r="AJ15" i="31"/>
  <c r="EI15" i="31"/>
  <c r="EN22" i="24"/>
  <c r="AO22" i="24"/>
  <c r="EI16" i="30"/>
  <c r="EI30" i="30" s="1"/>
  <c r="AJ16" i="30"/>
  <c r="EH24" i="32"/>
  <c r="AI24" i="32"/>
  <c r="DF18" i="57"/>
  <c r="DF30" i="57" s="1"/>
  <c r="F29" i="57"/>
  <c r="EJ19" i="28"/>
  <c r="EJ30" i="28" s="1"/>
  <c r="AK19" i="28"/>
  <c r="AF26" i="35"/>
  <c r="EE26" i="35"/>
  <c r="W5" i="43"/>
  <c r="DV5" i="43"/>
  <c r="S29" i="45"/>
  <c r="T7" i="45"/>
  <c r="DS7" i="45"/>
  <c r="DS29" i="45" s="1"/>
  <c r="U8" i="45"/>
  <c r="DT8" i="45"/>
  <c r="Z6" i="41"/>
  <c r="DY6" i="41"/>
  <c r="DH16" i="57"/>
  <c r="I16" i="57"/>
  <c r="AO26" i="25"/>
  <c r="EN26" i="25"/>
  <c r="DI30" i="55"/>
  <c r="Q13" i="49"/>
  <c r="DP13" i="49"/>
  <c r="EM30" i="24"/>
  <c r="DX30" i="40"/>
  <c r="M19" i="53"/>
  <c r="DL19" i="53"/>
  <c r="AM26" i="27"/>
  <c r="EL26" i="27"/>
  <c r="DH7" i="57"/>
  <c r="I7" i="57"/>
  <c r="DR13" i="48"/>
  <c r="S13" i="48"/>
  <c r="U20" i="46"/>
  <c r="DT20" i="46"/>
  <c r="DL29" i="53"/>
  <c r="EP29" i="20"/>
  <c r="EP29" i="21"/>
  <c r="EP29" i="18"/>
  <c r="EP30" i="23"/>
  <c r="CQ4" i="59"/>
  <c r="CQ4" i="58"/>
  <c r="CQ4" i="57"/>
  <c r="CQ4" i="56"/>
  <c r="CQ4" i="54"/>
  <c r="CQ4" i="55"/>
  <c r="CQ4" i="53"/>
  <c r="CQ4" i="52"/>
  <c r="CQ4" i="50"/>
  <c r="CQ4" i="51"/>
  <c r="CQ4" i="49"/>
  <c r="CQ4" i="48"/>
  <c r="CQ4" i="47"/>
  <c r="CQ4" i="46"/>
  <c r="CQ4" i="45"/>
  <c r="CQ4" i="44"/>
  <c r="CQ4" i="43"/>
  <c r="CQ4" i="41"/>
  <c r="CQ4" i="40"/>
  <c r="CQ4" i="42"/>
  <c r="CQ4" i="39"/>
  <c r="CQ4" i="38"/>
  <c r="CQ4" i="37"/>
  <c r="CQ4" i="36"/>
  <c r="CQ4" i="34"/>
  <c r="CQ4" i="35"/>
  <c r="CQ4" i="33"/>
  <c r="CQ4" i="31"/>
  <c r="CQ4" i="26"/>
  <c r="CQ4" i="28"/>
  <c r="CQ4" i="27"/>
  <c r="CQ4" i="32"/>
  <c r="CQ4" i="30"/>
  <c r="CQ4" i="25"/>
  <c r="CQ4" i="24"/>
  <c r="CQ4" i="22"/>
  <c r="CQ4" i="23"/>
  <c r="CQ4" i="21"/>
  <c r="EQ4" i="21" s="1"/>
  <c r="CQ4" i="20"/>
  <c r="EQ4" i="20" s="1"/>
  <c r="CQ4" i="19"/>
  <c r="EQ4" i="19" s="1"/>
  <c r="CQ4" i="18"/>
  <c r="EQ4" i="18" s="1"/>
  <c r="CQ4" i="17"/>
  <c r="EQ4" i="17" s="1"/>
  <c r="CQ4" i="60"/>
  <c r="EQ4" i="60" s="1"/>
  <c r="AO13" i="27"/>
  <c r="EN13" i="27"/>
  <c r="AC10" i="39"/>
  <c r="EB10" i="39"/>
  <c r="J12" i="59"/>
  <c r="DI12" i="59"/>
  <c r="V13" i="47"/>
  <c r="DU13" i="47"/>
  <c r="X9" i="44"/>
  <c r="DW9" i="44"/>
  <c r="AA21" i="41"/>
  <c r="DZ21" i="41"/>
  <c r="X11" i="44"/>
  <c r="DW11" i="44"/>
  <c r="AR28" i="24"/>
  <c r="AI27" i="34"/>
  <c r="EH27" i="34"/>
  <c r="AN23" i="61"/>
  <c r="AK28" i="31"/>
  <c r="EJ28" i="31"/>
  <c r="DJ15" i="57"/>
  <c r="K15" i="57"/>
  <c r="AU20" i="20"/>
  <c r="AW14" i="18"/>
  <c r="EH6" i="32"/>
  <c r="AI6" i="32"/>
  <c r="AW17" i="17"/>
  <c r="EC19" i="38"/>
  <c r="AD19" i="38"/>
  <c r="DT21" i="48"/>
  <c r="U21" i="48"/>
  <c r="O15" i="54"/>
  <c r="DN15" i="54"/>
  <c r="EP29" i="60"/>
  <c r="AD25" i="38"/>
  <c r="EC25" i="38"/>
  <c r="CQ27" i="59"/>
  <c r="CQ27" i="58"/>
  <c r="CQ27" i="57"/>
  <c r="CQ27" i="56"/>
  <c r="CQ27" i="55"/>
  <c r="CQ27" i="53"/>
  <c r="CQ27" i="54"/>
  <c r="CQ27" i="52"/>
  <c r="CQ27" i="51"/>
  <c r="CQ27" i="49"/>
  <c r="CQ27" i="50"/>
  <c r="CQ27" i="48"/>
  <c r="CQ27" i="47"/>
  <c r="CQ27" i="44"/>
  <c r="CQ27" i="43"/>
  <c r="CQ27" i="46"/>
  <c r="CQ27" i="45"/>
  <c r="CQ27" i="40"/>
  <c r="CQ27" i="42"/>
  <c r="CQ27" i="41"/>
  <c r="CQ27" i="37"/>
  <c r="CQ27" i="36"/>
  <c r="CQ27" i="39"/>
  <c r="CQ27" i="38"/>
  <c r="CQ27" i="35"/>
  <c r="CQ27" i="33"/>
  <c r="CQ27" i="34"/>
  <c r="CQ27" i="32"/>
  <c r="CQ27" i="31"/>
  <c r="CQ27" i="27"/>
  <c r="CQ27" i="24"/>
  <c r="CQ27" i="23"/>
  <c r="EQ27" i="23" s="1"/>
  <c r="CQ27" i="30"/>
  <c r="CQ27" i="28"/>
  <c r="CQ27" i="26"/>
  <c r="CQ27" i="25"/>
  <c r="CQ27" i="21"/>
  <c r="EQ27" i="21" s="1"/>
  <c r="CQ27" i="20"/>
  <c r="EQ27" i="20" s="1"/>
  <c r="CQ27" i="17"/>
  <c r="EQ27" i="17" s="1"/>
  <c r="CQ27" i="22"/>
  <c r="EQ27" i="22" s="1"/>
  <c r="CQ27" i="19"/>
  <c r="EQ27" i="19" s="1"/>
  <c r="CQ27" i="18"/>
  <c r="EQ27" i="18" s="1"/>
  <c r="CQ27" i="60"/>
  <c r="EQ27" i="60" s="1"/>
  <c r="DL20" i="56"/>
  <c r="M20" i="56"/>
  <c r="DQ15" i="50"/>
  <c r="R15" i="50"/>
  <c r="ED15" i="37"/>
  <c r="AE15" i="37"/>
  <c r="EG15" i="35"/>
  <c r="AH15" i="35"/>
  <c r="CQ21" i="59"/>
  <c r="CQ21" i="58"/>
  <c r="CQ21" i="57"/>
  <c r="CQ21" i="56"/>
  <c r="CQ21" i="55"/>
  <c r="CQ21" i="54"/>
  <c r="CQ21" i="53"/>
  <c r="CQ21" i="52"/>
  <c r="CQ21" i="51"/>
  <c r="CQ21" i="49"/>
  <c r="CQ21" i="50"/>
  <c r="CQ21" i="48"/>
  <c r="CQ21" i="47"/>
  <c r="CQ21" i="46"/>
  <c r="CQ21" i="44"/>
  <c r="CQ21" i="45"/>
  <c r="CQ21" i="42"/>
  <c r="CQ21" i="40"/>
  <c r="CQ21" i="43"/>
  <c r="CQ21" i="41"/>
  <c r="CQ21" i="39"/>
  <c r="CQ21" i="36"/>
  <c r="CQ21" i="38"/>
  <c r="CQ21" i="37"/>
  <c r="CQ21" i="34"/>
  <c r="CQ21" i="35"/>
  <c r="CQ21" i="33"/>
  <c r="CQ21" i="32"/>
  <c r="CQ21" i="30"/>
  <c r="CQ21" i="28"/>
  <c r="CQ21" i="26"/>
  <c r="CQ21" i="24"/>
  <c r="CQ21" i="23"/>
  <c r="EQ21" i="23" s="1"/>
  <c r="CQ21" i="31"/>
  <c r="CQ21" i="27"/>
  <c r="CQ21" i="25"/>
  <c r="CQ21" i="21"/>
  <c r="EQ21" i="21" s="1"/>
  <c r="CQ21" i="20"/>
  <c r="EQ21" i="20" s="1"/>
  <c r="CQ21" i="17"/>
  <c r="EQ21" i="17" s="1"/>
  <c r="CQ21" i="18"/>
  <c r="EQ21" i="18" s="1"/>
  <c r="CQ21" i="22"/>
  <c r="EQ21" i="22" s="1"/>
  <c r="CQ21" i="19"/>
  <c r="EQ21" i="19" s="1"/>
  <c r="CQ21" i="60"/>
  <c r="EQ21" i="60" s="1"/>
  <c r="EG10" i="34"/>
  <c r="AH10" i="34"/>
  <c r="CQ28" i="59"/>
  <c r="CQ28" i="58"/>
  <c r="CQ28" i="57"/>
  <c r="CQ28" i="56"/>
  <c r="CQ28" i="55"/>
  <c r="CQ28" i="54"/>
  <c r="CQ28" i="53"/>
  <c r="CQ28" i="52"/>
  <c r="CQ28" i="51"/>
  <c r="CQ28" i="49"/>
  <c r="CQ28" i="50"/>
  <c r="CQ28" i="47"/>
  <c r="CQ28" i="48"/>
  <c r="CQ28" i="46"/>
  <c r="CQ28" i="45"/>
  <c r="CQ28" i="44"/>
  <c r="CQ28" i="42"/>
  <c r="CQ28" i="43"/>
  <c r="CQ28" i="41"/>
  <c r="CQ28" i="40"/>
  <c r="CQ28" i="37"/>
  <c r="CQ28" i="39"/>
  <c r="CQ28" i="38"/>
  <c r="CQ28" i="36"/>
  <c r="CQ28" i="35"/>
  <c r="CQ28" i="34"/>
  <c r="CQ28" i="32"/>
  <c r="CQ28" i="33"/>
  <c r="CQ28" i="27"/>
  <c r="CQ28" i="26"/>
  <c r="CQ28" i="25"/>
  <c r="CQ28" i="24"/>
  <c r="EQ28" i="24" s="1"/>
  <c r="CQ28" i="23"/>
  <c r="EQ28" i="23" s="1"/>
  <c r="CQ28" i="28"/>
  <c r="CQ28" i="31"/>
  <c r="CQ28" i="30"/>
  <c r="CQ28" i="22"/>
  <c r="EQ28" i="22" s="1"/>
  <c r="CQ28" i="19"/>
  <c r="EQ28" i="19" s="1"/>
  <c r="CQ28" i="18"/>
  <c r="EQ28" i="18" s="1"/>
  <c r="CQ28" i="21"/>
  <c r="EQ28" i="21" s="1"/>
  <c r="CQ28" i="20"/>
  <c r="EQ28" i="20" s="1"/>
  <c r="CQ28" i="17"/>
  <c r="EQ28" i="17" s="1"/>
  <c r="CQ28" i="60"/>
  <c r="EQ28" i="60" s="1"/>
  <c r="DP7" i="51"/>
  <c r="Q7" i="51"/>
  <c r="AM5" i="28"/>
  <c r="EL5" i="28"/>
  <c r="O25" i="53"/>
  <c r="DN25" i="53"/>
  <c r="AG8" i="36"/>
  <c r="EF8" i="36"/>
  <c r="DI19" i="59"/>
  <c r="J19" i="59"/>
  <c r="W6" i="45"/>
  <c r="DV6" i="45"/>
  <c r="AV24" i="20"/>
  <c r="Z19" i="42"/>
  <c r="DY19" i="42"/>
  <c r="AH7" i="34"/>
  <c r="EG7" i="34"/>
  <c r="AO19" i="61"/>
  <c r="AH13" i="35"/>
  <c r="EG13" i="35"/>
  <c r="ED9" i="38"/>
  <c r="AE9" i="38"/>
  <c r="O16" i="53"/>
  <c r="DN16" i="53"/>
  <c r="J5" i="58"/>
  <c r="DI5" i="58"/>
  <c r="S15" i="49"/>
  <c r="DR15" i="49"/>
  <c r="Y22" i="43"/>
  <c r="DX22" i="43"/>
  <c r="AR12" i="24"/>
  <c r="DY14" i="43"/>
  <c r="Z14" i="43"/>
  <c r="BD14" i="60"/>
  <c r="AV13" i="19"/>
  <c r="DV11" i="45"/>
  <c r="W11" i="45"/>
  <c r="CQ12" i="59"/>
  <c r="CQ12" i="58"/>
  <c r="CQ12" i="57"/>
  <c r="CQ12" i="56"/>
  <c r="CQ12" i="54"/>
  <c r="CQ12" i="55"/>
  <c r="CQ12" i="53"/>
  <c r="CQ12" i="52"/>
  <c r="CQ12" i="50"/>
  <c r="CQ12" i="51"/>
  <c r="CQ12" i="48"/>
  <c r="CQ12" i="49"/>
  <c r="CQ12" i="47"/>
  <c r="CQ12" i="46"/>
  <c r="CQ12" i="45"/>
  <c r="CQ12" i="44"/>
  <c r="CQ12" i="43"/>
  <c r="CQ12" i="42"/>
  <c r="CQ12" i="41"/>
  <c r="CQ12" i="40"/>
  <c r="CQ12" i="39"/>
  <c r="CQ12" i="38"/>
  <c r="CQ12" i="37"/>
  <c r="CQ12" i="36"/>
  <c r="CQ12" i="34"/>
  <c r="CQ12" i="35"/>
  <c r="CQ12" i="33"/>
  <c r="CQ12" i="27"/>
  <c r="CQ12" i="32"/>
  <c r="CQ12" i="28"/>
  <c r="CQ12" i="31"/>
  <c r="CQ12" i="30"/>
  <c r="CQ12" i="26"/>
  <c r="CQ12" i="25"/>
  <c r="CQ12" i="24"/>
  <c r="EQ12" i="24" s="1"/>
  <c r="CQ12" i="22"/>
  <c r="EQ12" i="22" s="1"/>
  <c r="CQ12" i="19"/>
  <c r="EQ12" i="19" s="1"/>
  <c r="CQ12" i="21"/>
  <c r="EQ12" i="21" s="1"/>
  <c r="CQ12" i="20"/>
  <c r="EQ12" i="20" s="1"/>
  <c r="CQ12" i="23"/>
  <c r="EQ12" i="23" s="1"/>
  <c r="CQ12" i="18"/>
  <c r="EQ12" i="18" s="1"/>
  <c r="CQ12" i="17"/>
  <c r="EQ12" i="17" s="1"/>
  <c r="CQ12" i="60"/>
  <c r="EQ12" i="60" s="1"/>
  <c r="AJ25" i="32"/>
  <c r="EI25" i="32"/>
  <c r="DO25" i="52"/>
  <c r="P25" i="52"/>
  <c r="BD15" i="60"/>
  <c r="CQ11" i="59"/>
  <c r="CQ11" i="58"/>
  <c r="CQ11" i="57"/>
  <c r="CQ11" i="56"/>
  <c r="CQ11" i="54"/>
  <c r="CQ11" i="55"/>
  <c r="CQ11" i="52"/>
  <c r="CQ11" i="53"/>
  <c r="CQ11" i="50"/>
  <c r="CQ11" i="51"/>
  <c r="CQ11" i="48"/>
  <c r="CQ11" i="49"/>
  <c r="CQ11" i="46"/>
  <c r="CQ11" i="45"/>
  <c r="CQ11" i="44"/>
  <c r="CQ11" i="47"/>
  <c r="CQ11" i="43"/>
  <c r="CQ11" i="42"/>
  <c r="CQ11" i="41"/>
  <c r="CQ11" i="40"/>
  <c r="CQ11" i="37"/>
  <c r="CQ11" i="36"/>
  <c r="CQ11" i="39"/>
  <c r="CQ11" i="38"/>
  <c r="CQ11" i="33"/>
  <c r="CQ11" i="34"/>
  <c r="CQ11" i="32"/>
  <c r="CQ11" i="35"/>
  <c r="CQ11" i="30"/>
  <c r="CQ11" i="26"/>
  <c r="CQ11" i="24"/>
  <c r="EQ11" i="24" s="1"/>
  <c r="CQ11" i="31"/>
  <c r="CQ11" i="27"/>
  <c r="CQ11" i="25"/>
  <c r="CQ11" i="28"/>
  <c r="CQ11" i="23"/>
  <c r="EQ11" i="23" s="1"/>
  <c r="CQ11" i="18"/>
  <c r="EQ11" i="18" s="1"/>
  <c r="CQ11" i="22"/>
  <c r="EQ11" i="22" s="1"/>
  <c r="CQ11" i="21"/>
  <c r="EQ11" i="21" s="1"/>
  <c r="CQ11" i="17"/>
  <c r="EQ11" i="17" s="1"/>
  <c r="CQ11" i="19"/>
  <c r="EQ11" i="19" s="1"/>
  <c r="CQ11" i="20"/>
  <c r="EQ11" i="20" s="1"/>
  <c r="CQ11" i="60"/>
  <c r="EQ11" i="60" s="1"/>
  <c r="DW25" i="44"/>
  <c r="X25" i="44"/>
  <c r="U6" i="47"/>
  <c r="DT6" i="47"/>
  <c r="AM13" i="28"/>
  <c r="EL13" i="28"/>
  <c r="AK12" i="32"/>
  <c r="EJ12" i="32"/>
  <c r="T27" i="49"/>
  <c r="DS27" i="49"/>
  <c r="AW24" i="19"/>
  <c r="X13" i="45"/>
  <c r="DW13" i="45"/>
  <c r="EO27" i="26"/>
  <c r="AP27" i="26"/>
  <c r="DW28" i="45"/>
  <c r="X28" i="45"/>
  <c r="AO25" i="26"/>
  <c r="EN25" i="26"/>
  <c r="I18" i="59"/>
  <c r="DH18" i="59"/>
  <c r="AU6" i="20"/>
  <c r="AJ29" i="28"/>
  <c r="AK4" i="28"/>
  <c r="EJ4" i="28"/>
  <c r="EJ29" i="28" s="1"/>
  <c r="J29" i="55"/>
  <c r="DJ4" i="55"/>
  <c r="DJ29" i="55" s="1"/>
  <c r="K4" i="55"/>
  <c r="DY26" i="43"/>
  <c r="Z26" i="43"/>
  <c r="CQ16" i="59"/>
  <c r="CQ16" i="58"/>
  <c r="CQ16" i="57"/>
  <c r="CQ16" i="56"/>
  <c r="CQ16" i="55"/>
  <c r="CQ16" i="54"/>
  <c r="CQ16" i="53"/>
  <c r="CQ16" i="52"/>
  <c r="CQ16" i="51"/>
  <c r="CQ16" i="50"/>
  <c r="CQ16" i="49"/>
  <c r="CQ16" i="48"/>
  <c r="CQ16" i="46"/>
  <c r="CQ16" i="45"/>
  <c r="CQ16" i="47"/>
  <c r="CQ16" i="44"/>
  <c r="CQ16" i="43"/>
  <c r="CQ16" i="42"/>
  <c r="CQ16" i="41"/>
  <c r="CQ16" i="40"/>
  <c r="CQ16" i="39"/>
  <c r="CQ16" i="38"/>
  <c r="CQ16" i="37"/>
  <c r="CQ16" i="36"/>
  <c r="CQ16" i="35"/>
  <c r="CQ16" i="34"/>
  <c r="CQ16" i="33"/>
  <c r="CQ16" i="31"/>
  <c r="CQ16" i="28"/>
  <c r="CQ16" i="30"/>
  <c r="CQ16" i="26"/>
  <c r="CQ16" i="32"/>
  <c r="CQ16" i="27"/>
  <c r="CQ16" i="25"/>
  <c r="CQ16" i="24"/>
  <c r="CQ16" i="20"/>
  <c r="EQ16" i="20" s="1"/>
  <c r="CQ16" i="19"/>
  <c r="EQ16" i="19" s="1"/>
  <c r="CQ16" i="23"/>
  <c r="CQ16" i="21"/>
  <c r="EQ16" i="21" s="1"/>
  <c r="CQ16" i="17"/>
  <c r="EQ16" i="17" s="1"/>
  <c r="CQ16" i="22"/>
  <c r="EQ16" i="22" s="1"/>
  <c r="CQ16" i="18"/>
  <c r="EQ16" i="18" s="1"/>
  <c r="CQ16" i="60"/>
  <c r="EQ16" i="60" s="1"/>
  <c r="AD21" i="38"/>
  <c r="EC21" i="38"/>
  <c r="CQ14" i="59"/>
  <c r="CQ14" i="58"/>
  <c r="CQ14" i="57"/>
  <c r="CQ14" i="56"/>
  <c r="CQ14" i="55"/>
  <c r="CQ14" i="54"/>
  <c r="CQ14" i="53"/>
  <c r="CQ14" i="52"/>
  <c r="CQ14" i="50"/>
  <c r="CQ14" i="51"/>
  <c r="CQ14" i="48"/>
  <c r="CQ14" i="49"/>
  <c r="CQ14" i="47"/>
  <c r="CQ14" i="46"/>
  <c r="CQ14" i="45"/>
  <c r="CQ14" i="44"/>
  <c r="CQ14" i="42"/>
  <c r="CQ14" i="41"/>
  <c r="CQ14" i="40"/>
  <c r="CQ14" i="43"/>
  <c r="CQ14" i="37"/>
  <c r="CQ14" i="39"/>
  <c r="CQ14" i="38"/>
  <c r="CQ14" i="36"/>
  <c r="CQ14" i="34"/>
  <c r="CQ14" i="32"/>
  <c r="CQ14" i="35"/>
  <c r="CQ14" i="33"/>
  <c r="CQ14" i="26"/>
  <c r="CQ14" i="27"/>
  <c r="CQ14" i="25"/>
  <c r="CQ14" i="31"/>
  <c r="CQ14" i="24"/>
  <c r="CQ14" i="30"/>
  <c r="CQ14" i="28"/>
  <c r="CQ14" i="23"/>
  <c r="EQ14" i="23" s="1"/>
  <c r="CQ14" i="19"/>
  <c r="EQ14" i="19" s="1"/>
  <c r="CQ14" i="22"/>
  <c r="EQ14" i="22" s="1"/>
  <c r="CQ14" i="18"/>
  <c r="EQ14" i="18" s="1"/>
  <c r="CQ14" i="21"/>
  <c r="EQ14" i="21" s="1"/>
  <c r="CQ14" i="20"/>
  <c r="EQ14" i="20" s="1"/>
  <c r="CQ14" i="17"/>
  <c r="EQ14" i="17" s="1"/>
  <c r="CQ14" i="60"/>
  <c r="EQ14" i="60" s="1"/>
  <c r="AT6" i="21"/>
  <c r="AV13" i="18"/>
  <c r="U11" i="48"/>
  <c r="DT11" i="48"/>
  <c r="EC19" i="39"/>
  <c r="AD19" i="39"/>
  <c r="AP7" i="25"/>
  <c r="EO7" i="25"/>
  <c r="J22" i="58"/>
  <c r="DI22" i="58"/>
  <c r="AS12" i="23"/>
  <c r="EG25" i="34"/>
  <c r="AH25" i="34"/>
  <c r="AT14" i="21"/>
  <c r="ED7" i="37"/>
  <c r="AE7" i="37"/>
  <c r="AS15" i="23"/>
  <c r="P12" i="53"/>
  <c r="DO12" i="53"/>
  <c r="AV23" i="18"/>
  <c r="AU7" i="20"/>
  <c r="AV17" i="18"/>
  <c r="M24" i="56"/>
  <c r="DL24" i="56"/>
  <c r="DO8" i="53"/>
  <c r="P8" i="53"/>
  <c r="EA27" i="41"/>
  <c r="AB27" i="41"/>
  <c r="DS25" i="48"/>
  <c r="T25" i="48"/>
  <c r="EJ27" i="32"/>
  <c r="AK27" i="32"/>
  <c r="AS24" i="23"/>
  <c r="W9" i="45"/>
  <c r="DV9" i="45"/>
  <c r="AU25" i="20"/>
  <c r="AL29" i="26"/>
  <c r="AM4" i="26"/>
  <c r="EL4" i="26"/>
  <c r="EL29" i="26" s="1"/>
  <c r="EH9" i="34"/>
  <c r="AI9" i="34"/>
  <c r="EF28" i="36"/>
  <c r="AG28" i="36"/>
  <c r="AD9" i="39"/>
  <c r="EC9" i="39"/>
  <c r="EI7" i="32"/>
  <c r="AJ7" i="32"/>
  <c r="AD8" i="39"/>
  <c r="EC8" i="39"/>
  <c r="EF10" i="35"/>
  <c r="AG10" i="35"/>
  <c r="S10" i="49"/>
  <c r="DR10" i="49"/>
  <c r="AE12" i="38"/>
  <c r="ED12" i="38"/>
  <c r="AS14" i="23"/>
  <c r="DX18" i="43"/>
  <c r="Y18" i="43"/>
  <c r="AV15" i="19"/>
  <c r="EP30" i="22"/>
  <c r="EP30" i="19"/>
  <c r="AU24" i="21"/>
  <c r="AW12" i="19"/>
  <c r="EO18" i="25"/>
  <c r="AP18" i="25"/>
  <c r="V6" i="46"/>
  <c r="DU6" i="46"/>
  <c r="AE11" i="38"/>
  <c r="ED11" i="38"/>
  <c r="DU17" i="47"/>
  <c r="V17" i="47"/>
  <c r="AT11" i="22"/>
  <c r="DI10" i="58"/>
  <c r="J10" i="58"/>
  <c r="DJ20" i="57"/>
  <c r="K20" i="57"/>
  <c r="DW10" i="44"/>
  <c r="X10" i="44"/>
  <c r="EB13" i="40"/>
  <c r="AC13" i="40"/>
  <c r="DQ12" i="51"/>
  <c r="R12" i="51"/>
  <c r="AF17" i="37"/>
  <c r="EE17" i="37"/>
  <c r="ED28" i="38"/>
  <c r="AE28" i="38"/>
  <c r="EO13" i="26"/>
  <c r="AP13" i="26"/>
  <c r="AN7" i="61"/>
  <c r="I7" i="59"/>
  <c r="DH7" i="59"/>
  <c r="DU9" i="46"/>
  <c r="V9" i="46"/>
  <c r="R28" i="51"/>
  <c r="DQ28" i="51"/>
  <c r="AT26" i="22"/>
  <c r="X16" i="43"/>
  <c r="DW16" i="43"/>
  <c r="AH28" i="35"/>
  <c r="EG28" i="35"/>
  <c r="AN25" i="61"/>
  <c r="DX13" i="44"/>
  <c r="Y13" i="44"/>
  <c r="EJ6" i="31"/>
  <c r="AK6" i="31"/>
  <c r="EB28" i="40"/>
  <c r="AC28" i="40"/>
  <c r="EC4" i="36"/>
  <c r="EC29" i="36" s="1"/>
  <c r="AD4" i="36"/>
  <c r="AC29" i="36"/>
  <c r="AI26" i="34"/>
  <c r="EH26" i="34"/>
  <c r="AD28" i="39"/>
  <c r="EC28" i="39"/>
  <c r="U5" i="47"/>
  <c r="DT5" i="47"/>
  <c r="DU9" i="47"/>
  <c r="V9" i="47"/>
  <c r="DT17" i="48"/>
  <c r="U17" i="48"/>
  <c r="AH20" i="34"/>
  <c r="EG20" i="34"/>
  <c r="AV8" i="18"/>
  <c r="AW8" i="19"/>
  <c r="DO17" i="53"/>
  <c r="P17" i="53"/>
  <c r="DQ13" i="50"/>
  <c r="R13" i="50"/>
  <c r="AT23" i="22"/>
  <c r="AL12" i="31"/>
  <c r="EK12" i="31"/>
  <c r="EJ10" i="31"/>
  <c r="AK10" i="31"/>
  <c r="EI12" i="33"/>
  <c r="AJ12" i="33"/>
  <c r="EM12" i="28"/>
  <c r="AN12" i="28"/>
  <c r="Y19" i="44"/>
  <c r="DX19" i="44"/>
  <c r="AU13" i="20"/>
  <c r="DH18" i="58"/>
  <c r="I18" i="58"/>
  <c r="DQ20" i="50"/>
  <c r="R20" i="50"/>
  <c r="CQ6" i="59"/>
  <c r="CQ6" i="58"/>
  <c r="CQ6" i="57"/>
  <c r="CQ6" i="56"/>
  <c r="CQ6" i="54"/>
  <c r="CQ6" i="55"/>
  <c r="CQ6" i="53"/>
  <c r="CQ6" i="52"/>
  <c r="CQ6" i="50"/>
  <c r="CQ6" i="51"/>
  <c r="CQ6" i="48"/>
  <c r="CQ6" i="49"/>
  <c r="CQ6" i="46"/>
  <c r="CQ6" i="47"/>
  <c r="CQ6" i="45"/>
  <c r="CQ6" i="44"/>
  <c r="CQ6" i="40"/>
  <c r="CQ6" i="43"/>
  <c r="CQ6" i="41"/>
  <c r="CQ6" i="42"/>
  <c r="CQ6" i="38"/>
  <c r="CQ6" i="39"/>
  <c r="CQ6" i="37"/>
  <c r="CQ6" i="36"/>
  <c r="CQ6" i="34"/>
  <c r="CQ6" i="35"/>
  <c r="CQ6" i="33"/>
  <c r="CQ6" i="32"/>
  <c r="CQ6" i="27"/>
  <c r="CQ6" i="25"/>
  <c r="CQ6" i="24"/>
  <c r="CQ6" i="30"/>
  <c r="CQ6" i="26"/>
  <c r="CQ6" i="31"/>
  <c r="CQ6" i="28"/>
  <c r="CQ6" i="19"/>
  <c r="EQ6" i="19" s="1"/>
  <c r="CQ6" i="23"/>
  <c r="CQ6" i="22"/>
  <c r="EQ6" i="22" s="1"/>
  <c r="CQ6" i="18"/>
  <c r="EQ6" i="18" s="1"/>
  <c r="CQ6" i="21"/>
  <c r="EQ6" i="21" s="1"/>
  <c r="CQ6" i="20"/>
  <c r="EQ6" i="20" s="1"/>
  <c r="CQ6" i="17"/>
  <c r="EQ6" i="17" s="1"/>
  <c r="CQ6" i="60"/>
  <c r="EQ6" i="60" s="1"/>
  <c r="AW11" i="19"/>
  <c r="CQ18" i="59"/>
  <c r="CQ18" i="58"/>
  <c r="CQ18" i="57"/>
  <c r="CQ18" i="56"/>
  <c r="CQ18" i="55"/>
  <c r="CQ18" i="54"/>
  <c r="CQ18" i="53"/>
  <c r="CQ18" i="52"/>
  <c r="CQ18" i="51"/>
  <c r="CQ18" i="50"/>
  <c r="CQ18" i="49"/>
  <c r="CQ18" i="48"/>
  <c r="CQ18" i="45"/>
  <c r="CQ18" i="44"/>
  <c r="CQ18" i="47"/>
  <c r="CQ18" i="46"/>
  <c r="CQ18" i="43"/>
  <c r="CQ18" i="42"/>
  <c r="CQ18" i="41"/>
  <c r="CQ18" i="40"/>
  <c r="CQ18" i="37"/>
  <c r="CQ18" i="39"/>
  <c r="CQ18" i="38"/>
  <c r="CQ18" i="36"/>
  <c r="CQ18" i="32"/>
  <c r="CQ18" i="35"/>
  <c r="CQ18" i="34"/>
  <c r="CQ18" i="33"/>
  <c r="CQ18" i="25"/>
  <c r="CQ18" i="24"/>
  <c r="CQ18" i="23"/>
  <c r="EQ18" i="23" s="1"/>
  <c r="CQ18" i="31"/>
  <c r="CQ18" i="30"/>
  <c r="CQ18" i="26"/>
  <c r="CQ18" i="28"/>
  <c r="CQ18" i="27"/>
  <c r="CQ18" i="22"/>
  <c r="EQ18" i="22" s="1"/>
  <c r="CQ18" i="19"/>
  <c r="EQ18" i="19" s="1"/>
  <c r="CQ18" i="20"/>
  <c r="EQ18" i="20" s="1"/>
  <c r="CQ18" i="18"/>
  <c r="EQ18" i="18" s="1"/>
  <c r="CQ18" i="17"/>
  <c r="EQ18" i="17" s="1"/>
  <c r="CQ18" i="21"/>
  <c r="EQ18" i="21" s="1"/>
  <c r="CQ18" i="60"/>
  <c r="EQ18" i="60" s="1"/>
  <c r="L5" i="56"/>
  <c r="DK5" i="56"/>
  <c r="AW12" i="18"/>
  <c r="AK13" i="32"/>
  <c r="EJ13" i="32"/>
  <c r="AW26" i="19"/>
  <c r="DU11" i="47"/>
  <c r="V11" i="47"/>
  <c r="CQ10" i="59"/>
  <c r="CQ10" i="58"/>
  <c r="CQ10" i="57"/>
  <c r="CQ10" i="56"/>
  <c r="CQ10" i="55"/>
  <c r="CQ10" i="54"/>
  <c r="CQ10" i="52"/>
  <c r="CQ10" i="53"/>
  <c r="CQ10" i="50"/>
  <c r="CQ10" i="51"/>
  <c r="CQ10" i="49"/>
  <c r="CQ10" i="48"/>
  <c r="CQ10" i="47"/>
  <c r="CQ10" i="46"/>
  <c r="CQ10" i="45"/>
  <c r="CQ10" i="44"/>
  <c r="CQ10" i="41"/>
  <c r="CQ10" i="40"/>
  <c r="CQ10" i="43"/>
  <c r="CQ10" i="42"/>
  <c r="CQ10" i="39"/>
  <c r="CQ10" i="38"/>
  <c r="CQ10" i="37"/>
  <c r="CQ10" i="36"/>
  <c r="CQ10" i="34"/>
  <c r="CQ10" i="32"/>
  <c r="CQ10" i="35"/>
  <c r="CQ10" i="33"/>
  <c r="CQ10" i="30"/>
  <c r="CQ10" i="28"/>
  <c r="CQ10" i="31"/>
  <c r="CQ10" i="26"/>
  <c r="CQ10" i="25"/>
  <c r="CQ10" i="24"/>
  <c r="CQ10" i="27"/>
  <c r="CQ10" i="19"/>
  <c r="EQ10" i="19" s="1"/>
  <c r="CQ10" i="20"/>
  <c r="EQ10" i="20" s="1"/>
  <c r="CQ10" i="18"/>
  <c r="EQ10" i="18" s="1"/>
  <c r="CQ10" i="17"/>
  <c r="EQ10" i="17" s="1"/>
  <c r="CQ10" i="23"/>
  <c r="EQ10" i="23" s="1"/>
  <c r="CQ10" i="22"/>
  <c r="EQ10" i="22" s="1"/>
  <c r="CQ10" i="21"/>
  <c r="EQ10" i="21" s="1"/>
  <c r="CQ10" i="60"/>
  <c r="EQ10" i="60" s="1"/>
  <c r="DH22" i="59"/>
  <c r="I22" i="59"/>
  <c r="CQ24" i="59"/>
  <c r="CQ24" i="58"/>
  <c r="CQ24" i="57"/>
  <c r="CQ24" i="56"/>
  <c r="CQ24" i="55"/>
  <c r="CQ24" i="54"/>
  <c r="CQ24" i="53"/>
  <c r="CQ24" i="51"/>
  <c r="CQ24" i="52"/>
  <c r="CQ24" i="49"/>
  <c r="CQ24" i="50"/>
  <c r="CQ24" i="48"/>
  <c r="CQ24" i="47"/>
  <c r="CQ24" i="45"/>
  <c r="CQ24" i="46"/>
  <c r="CQ24" i="44"/>
  <c r="CQ24" i="42"/>
  <c r="CQ24" i="41"/>
  <c r="CQ24" i="43"/>
  <c r="CQ24" i="40"/>
  <c r="CQ24" i="38"/>
  <c r="CQ24" i="37"/>
  <c r="CQ24" i="39"/>
  <c r="CQ24" i="36"/>
  <c r="CQ24" i="34"/>
  <c r="CQ24" i="32"/>
  <c r="CQ24" i="35"/>
  <c r="CQ24" i="33"/>
  <c r="CQ24" i="31"/>
  <c r="CQ24" i="28"/>
  <c r="CQ24" i="30"/>
  <c r="CQ24" i="27"/>
  <c r="CQ24" i="25"/>
  <c r="CQ24" i="26"/>
  <c r="CQ24" i="23"/>
  <c r="EQ24" i="23" s="1"/>
  <c r="CQ24" i="24"/>
  <c r="CQ24" i="21"/>
  <c r="EQ24" i="21" s="1"/>
  <c r="CQ24" i="20"/>
  <c r="EQ24" i="20" s="1"/>
  <c r="CQ24" i="19"/>
  <c r="EQ24" i="19" s="1"/>
  <c r="CQ24" i="17"/>
  <c r="EQ24" i="17" s="1"/>
  <c r="CQ24" i="18"/>
  <c r="EQ24" i="18" s="1"/>
  <c r="CQ24" i="22"/>
  <c r="EQ24" i="22" s="1"/>
  <c r="CQ24" i="60"/>
  <c r="EQ24" i="60" s="1"/>
  <c r="AF7" i="36"/>
  <c r="EE7" i="36"/>
  <c r="AD10" i="38"/>
  <c r="EC10" i="38"/>
  <c r="DP18" i="50"/>
  <c r="Q18" i="50"/>
  <c r="AW11" i="17"/>
  <c r="S27" i="50"/>
  <c r="DR27" i="50"/>
  <c r="AW27" i="18"/>
  <c r="P7" i="52"/>
  <c r="DO7" i="52"/>
  <c r="CQ22" i="59"/>
  <c r="CQ22" i="58"/>
  <c r="CQ22" i="57"/>
  <c r="CQ22" i="56"/>
  <c r="CQ22" i="55"/>
  <c r="CQ22" i="54"/>
  <c r="CQ22" i="53"/>
  <c r="CQ22" i="52"/>
  <c r="CQ22" i="51"/>
  <c r="CQ22" i="50"/>
  <c r="CQ22" i="49"/>
  <c r="CQ22" i="48"/>
  <c r="CQ22" i="44"/>
  <c r="CQ22" i="47"/>
  <c r="CQ22" i="45"/>
  <c r="CQ22" i="46"/>
  <c r="CQ22" i="40"/>
  <c r="CQ22" i="43"/>
  <c r="CQ22" i="41"/>
  <c r="CQ22" i="42"/>
  <c r="CQ22" i="38"/>
  <c r="CQ22" i="37"/>
  <c r="CQ22" i="39"/>
  <c r="CQ22" i="36"/>
  <c r="CQ22" i="35"/>
  <c r="CQ22" i="32"/>
  <c r="CQ22" i="34"/>
  <c r="CQ22" i="33"/>
  <c r="CQ22" i="27"/>
  <c r="CQ22" i="25"/>
  <c r="CQ22" i="23"/>
  <c r="CQ22" i="31"/>
  <c r="CQ22" i="26"/>
  <c r="CQ22" i="24"/>
  <c r="CQ22" i="30"/>
  <c r="CQ22" i="28"/>
  <c r="CQ22" i="21"/>
  <c r="EQ22" i="21" s="1"/>
  <c r="CQ22" i="20"/>
  <c r="EQ22" i="20" s="1"/>
  <c r="CQ22" i="19"/>
  <c r="EQ22" i="19" s="1"/>
  <c r="CQ22" i="18"/>
  <c r="EQ22" i="18" s="1"/>
  <c r="CQ22" i="22"/>
  <c r="EQ22" i="22" s="1"/>
  <c r="CQ22" i="17"/>
  <c r="EQ22" i="17" s="1"/>
  <c r="CQ22" i="60"/>
  <c r="EQ22" i="60" s="1"/>
  <c r="S16" i="49"/>
  <c r="DR16" i="49"/>
  <c r="EP17" i="25"/>
  <c r="AQ17" i="25"/>
  <c r="AO11" i="26"/>
  <c r="EN11" i="26"/>
  <c r="AU21" i="20"/>
  <c r="N10" i="54"/>
  <c r="DM10" i="54"/>
  <c r="DK23" i="57"/>
  <c r="L23" i="57"/>
  <c r="AX27" i="17"/>
  <c r="AS6" i="22"/>
  <c r="L16" i="56"/>
  <c r="DK16" i="56"/>
  <c r="AD5" i="38"/>
  <c r="EC5" i="38"/>
  <c r="AS13" i="23"/>
  <c r="EP29" i="17"/>
  <c r="M11" i="56"/>
  <c r="DL11" i="56"/>
  <c r="AS20" i="23"/>
  <c r="AV25" i="19"/>
  <c r="K17" i="58"/>
  <c r="DJ17" i="58"/>
  <c r="DQ13" i="51"/>
  <c r="R13" i="51"/>
  <c r="AU27" i="21"/>
  <c r="AT14" i="22"/>
  <c r="AA27" i="42"/>
  <c r="DZ27" i="42"/>
  <c r="O22" i="53"/>
  <c r="DN22" i="53"/>
  <c r="BC10" i="60"/>
  <c r="AG18" i="34"/>
  <c r="EF18" i="34"/>
  <c r="AH21" i="35"/>
  <c r="EG21" i="35"/>
  <c r="DQ27" i="51"/>
  <c r="R27" i="51"/>
  <c r="AT5" i="21"/>
  <c r="EO9" i="26"/>
  <c r="AP9" i="26"/>
  <c r="AP21" i="26"/>
  <c r="EO21" i="26"/>
  <c r="R10" i="50"/>
  <c r="DQ10" i="50"/>
  <c r="K22" i="57"/>
  <c r="DJ22" i="57"/>
  <c r="AV28" i="20"/>
  <c r="DP7" i="50"/>
  <c r="Q7" i="50"/>
  <c r="Q23" i="52"/>
  <c r="DP23" i="52"/>
  <c r="DY7" i="42"/>
  <c r="Z7" i="42"/>
  <c r="DY10" i="42"/>
  <c r="Z10" i="42"/>
  <c r="CQ23" i="59"/>
  <c r="CQ23" i="58"/>
  <c r="CQ23" i="57"/>
  <c r="CQ23" i="56"/>
  <c r="CQ23" i="55"/>
  <c r="CQ23" i="54"/>
  <c r="CQ23" i="53"/>
  <c r="CQ23" i="52"/>
  <c r="CQ23" i="51"/>
  <c r="CQ23" i="50"/>
  <c r="CQ23" i="49"/>
  <c r="CQ23" i="47"/>
  <c r="CQ23" i="48"/>
  <c r="CQ23" i="46"/>
  <c r="CQ23" i="44"/>
  <c r="CQ23" i="45"/>
  <c r="CQ23" i="42"/>
  <c r="CQ23" i="43"/>
  <c r="CQ23" i="41"/>
  <c r="CQ23" i="40"/>
  <c r="CQ23" i="39"/>
  <c r="CQ23" i="38"/>
  <c r="CQ23" i="36"/>
  <c r="CQ23" i="37"/>
  <c r="CQ23" i="35"/>
  <c r="CQ23" i="34"/>
  <c r="CQ23" i="33"/>
  <c r="CQ23" i="26"/>
  <c r="CQ23" i="24"/>
  <c r="CQ23" i="31"/>
  <c r="CQ23" i="28"/>
  <c r="CQ23" i="32"/>
  <c r="CQ23" i="30"/>
  <c r="CQ23" i="27"/>
  <c r="CQ23" i="25"/>
  <c r="CQ23" i="23"/>
  <c r="EQ23" i="23" s="1"/>
  <c r="CQ23" i="22"/>
  <c r="EQ23" i="22" s="1"/>
  <c r="CQ23" i="21"/>
  <c r="EQ23" i="21" s="1"/>
  <c r="CQ23" i="20"/>
  <c r="EQ23" i="20" s="1"/>
  <c r="CQ23" i="19"/>
  <c r="EQ23" i="19" s="1"/>
  <c r="CQ23" i="18"/>
  <c r="EQ23" i="18" s="1"/>
  <c r="CQ23" i="17"/>
  <c r="EQ23" i="17" s="1"/>
  <c r="CQ23" i="60"/>
  <c r="EQ23" i="60" s="1"/>
  <c r="EL10" i="28"/>
  <c r="AM10" i="28"/>
  <c r="AV10" i="19"/>
  <c r="AU28" i="21"/>
  <c r="EP23" i="25"/>
  <c r="AQ23" i="25"/>
  <c r="DP20" i="52"/>
  <c r="Q20" i="52"/>
  <c r="AO15" i="27"/>
  <c r="EN15" i="27"/>
  <c r="X7" i="44"/>
  <c r="DW7" i="44"/>
  <c r="AV7" i="19"/>
  <c r="DN20" i="54"/>
  <c r="O20" i="54"/>
  <c r="DL16" i="55"/>
  <c r="M16" i="55"/>
  <c r="AN27" i="61"/>
  <c r="O12" i="54"/>
  <c r="DN12" i="54"/>
  <c r="DL15" i="56"/>
  <c r="M15" i="56"/>
  <c r="AS11" i="23"/>
  <c r="DQ24" i="51"/>
  <c r="R24" i="51"/>
  <c r="AV28" i="18"/>
  <c r="Y9" i="43"/>
  <c r="DX9" i="43"/>
  <c r="AW8" i="17"/>
  <c r="AN21" i="61"/>
  <c r="AT9" i="21"/>
  <c r="AW25" i="18"/>
  <c r="M8" i="56"/>
  <c r="DL8" i="56"/>
  <c r="AV20" i="19"/>
  <c r="Y20" i="44"/>
  <c r="DX20" i="44"/>
  <c r="DM5" i="53"/>
  <c r="N5" i="53"/>
  <c r="AF16" i="35"/>
  <c r="EE16" i="35"/>
  <c r="AT20" i="22"/>
  <c r="K8" i="58"/>
  <c r="DJ8" i="58"/>
  <c r="EE22" i="36"/>
  <c r="AF22" i="36"/>
  <c r="DO29" i="49"/>
  <c r="DK17" i="57"/>
  <c r="L17" i="57"/>
  <c r="J14" i="59"/>
  <c r="DI14" i="59"/>
  <c r="Q9" i="50"/>
  <c r="DP9" i="50"/>
  <c r="X6" i="44"/>
  <c r="DW6" i="44"/>
  <c r="AT13" i="22"/>
  <c r="S9" i="49"/>
  <c r="DR9" i="49"/>
  <c r="N22" i="54"/>
  <c r="DM22" i="54"/>
  <c r="EK15" i="30"/>
  <c r="AL15" i="30"/>
  <c r="CQ17" i="59"/>
  <c r="CQ17" i="58"/>
  <c r="CQ17" i="56"/>
  <c r="CQ17" i="57"/>
  <c r="CQ17" i="55"/>
  <c r="CQ17" i="53"/>
  <c r="CQ17" i="54"/>
  <c r="CQ17" i="52"/>
  <c r="CQ17" i="50"/>
  <c r="CQ17" i="51"/>
  <c r="CQ17" i="49"/>
  <c r="CQ17" i="48"/>
  <c r="CQ17" i="44"/>
  <c r="CQ17" i="47"/>
  <c r="CQ17" i="45"/>
  <c r="CQ17" i="46"/>
  <c r="CQ17" i="43"/>
  <c r="CQ17" i="42"/>
  <c r="CQ17" i="41"/>
  <c r="CQ17" i="40"/>
  <c r="CQ17" i="38"/>
  <c r="CQ17" i="37"/>
  <c r="CQ17" i="36"/>
  <c r="CQ17" i="39"/>
  <c r="CQ17" i="33"/>
  <c r="CQ17" i="35"/>
  <c r="CQ17" i="34"/>
  <c r="CQ17" i="27"/>
  <c r="CQ17" i="24"/>
  <c r="CQ17" i="25"/>
  <c r="CQ17" i="32"/>
  <c r="CQ17" i="31"/>
  <c r="CQ17" i="30"/>
  <c r="CQ17" i="28"/>
  <c r="CQ17" i="26"/>
  <c r="CQ17" i="22"/>
  <c r="EQ17" i="22" s="1"/>
  <c r="CQ17" i="20"/>
  <c r="EQ17" i="20" s="1"/>
  <c r="CQ17" i="19"/>
  <c r="EQ17" i="19" s="1"/>
  <c r="CQ17" i="18"/>
  <c r="EQ17" i="18" s="1"/>
  <c r="CQ17" i="23"/>
  <c r="EQ17" i="23" s="1"/>
  <c r="CQ17" i="21"/>
  <c r="EQ17" i="21" s="1"/>
  <c r="CQ17" i="17"/>
  <c r="EQ17" i="17" s="1"/>
  <c r="CQ17" i="60"/>
  <c r="EQ17" i="60" s="1"/>
  <c r="Q16" i="51"/>
  <c r="DP16" i="51"/>
  <c r="EK13" i="31"/>
  <c r="AL13" i="31"/>
  <c r="AS23" i="23"/>
  <c r="DL12" i="56"/>
  <c r="M12" i="56"/>
  <c r="AF27" i="37"/>
  <c r="EE27" i="37"/>
  <c r="DS26" i="48"/>
  <c r="T26" i="48"/>
  <c r="AW23" i="19"/>
  <c r="AU17" i="21"/>
  <c r="AU15" i="20"/>
  <c r="N21" i="55"/>
  <c r="DM21" i="55"/>
  <c r="Q28" i="52"/>
  <c r="DP28" i="52"/>
  <c r="AX7" i="17"/>
  <c r="AD17" i="39"/>
  <c r="EC17" i="39"/>
  <c r="V12" i="47"/>
  <c r="DU12" i="47"/>
  <c r="AT22" i="21"/>
  <c r="AR16" i="23"/>
  <c r="EQ16" i="23"/>
  <c r="EC24" i="39"/>
  <c r="AD24" i="39"/>
  <c r="DN20" i="53"/>
  <c r="O20" i="53"/>
  <c r="R11" i="51"/>
  <c r="DQ11" i="51"/>
  <c r="DK8" i="57"/>
  <c r="L8" i="57"/>
  <c r="AP19" i="25"/>
  <c r="EO19" i="25"/>
  <c r="AS21" i="23"/>
  <c r="ED23" i="38"/>
  <c r="AE23" i="38"/>
  <c r="EH4" i="32"/>
  <c r="AI4" i="32"/>
  <c r="AI19" i="33"/>
  <c r="EH19" i="33"/>
  <c r="M17" i="56"/>
  <c r="DL17" i="56"/>
  <c r="AX25" i="17"/>
  <c r="AD14" i="38"/>
  <c r="EC14" i="38"/>
  <c r="Z4" i="41"/>
  <c r="DY4" i="41"/>
  <c r="EA8" i="41"/>
  <c r="AB8" i="41"/>
  <c r="DJ13" i="57"/>
  <c r="K13" i="57"/>
  <c r="AG5" i="35"/>
  <c r="EF5" i="35"/>
  <c r="AB12" i="41"/>
  <c r="EA12" i="41"/>
  <c r="EF20" i="36"/>
  <c r="AG20" i="36"/>
  <c r="O4" i="51"/>
  <c r="DN4" i="51"/>
  <c r="N29" i="51"/>
  <c r="AU16" i="20"/>
  <c r="AS19" i="23"/>
  <c r="Y28" i="43"/>
  <c r="DX28" i="43"/>
  <c r="AF28" i="37"/>
  <c r="EE28" i="37"/>
  <c r="AN16" i="61"/>
  <c r="EP30" i="20"/>
  <c r="AA22" i="41"/>
  <c r="DZ22" i="41"/>
  <c r="J23" i="59"/>
  <c r="DI23" i="59"/>
  <c r="EA7" i="40"/>
  <c r="AB7" i="40"/>
  <c r="DN11" i="54"/>
  <c r="O11" i="54"/>
  <c r="DL18" i="54"/>
  <c r="M18" i="54"/>
  <c r="AV27" i="20"/>
  <c r="AN14" i="61"/>
  <c r="AW28" i="17"/>
  <c r="AM14" i="28"/>
  <c r="EL14" i="28"/>
  <c r="CQ9" i="59"/>
  <c r="CQ9" i="58"/>
  <c r="CQ9" i="57"/>
  <c r="CQ9" i="56"/>
  <c r="CQ9" i="55"/>
  <c r="CQ9" i="54"/>
  <c r="CQ9" i="52"/>
  <c r="CQ9" i="53"/>
  <c r="CQ9" i="50"/>
  <c r="CQ9" i="51"/>
  <c r="CQ9" i="48"/>
  <c r="CQ9" i="49"/>
  <c r="CQ9" i="46"/>
  <c r="CQ9" i="45"/>
  <c r="CQ9" i="44"/>
  <c r="CQ9" i="47"/>
  <c r="CQ9" i="43"/>
  <c r="CQ9" i="42"/>
  <c r="CQ9" i="41"/>
  <c r="CQ9" i="40"/>
  <c r="CQ9" i="37"/>
  <c r="CQ9" i="36"/>
  <c r="CQ9" i="39"/>
  <c r="CQ9" i="38"/>
  <c r="CQ9" i="34"/>
  <c r="CQ9" i="33"/>
  <c r="CQ9" i="35"/>
  <c r="CQ9" i="27"/>
  <c r="CQ9" i="26"/>
  <c r="CQ9" i="25"/>
  <c r="CQ9" i="32"/>
  <c r="CQ9" i="30"/>
  <c r="CQ9" i="28"/>
  <c r="CQ9" i="31"/>
  <c r="CQ9" i="24"/>
  <c r="CQ9" i="22"/>
  <c r="EQ9" i="22" s="1"/>
  <c r="CQ9" i="20"/>
  <c r="EQ9" i="20" s="1"/>
  <c r="CQ9" i="19"/>
  <c r="EQ9" i="19" s="1"/>
  <c r="CQ9" i="18"/>
  <c r="EQ9" i="18" s="1"/>
  <c r="CQ9" i="23"/>
  <c r="EQ9" i="23" s="1"/>
  <c r="CQ9" i="21"/>
  <c r="EQ9" i="21" s="1"/>
  <c r="CQ9" i="17"/>
  <c r="EQ9" i="17" s="1"/>
  <c r="CQ9" i="60"/>
  <c r="EQ9" i="60" s="1"/>
  <c r="AE17" i="38"/>
  <c r="ED17" i="38"/>
  <c r="AV19" i="19"/>
  <c r="AE13" i="37"/>
  <c r="ED13" i="37"/>
  <c r="DP14" i="52"/>
  <c r="Q14" i="52"/>
  <c r="AF6" i="37"/>
  <c r="EE6" i="37"/>
  <c r="AC15" i="40"/>
  <c r="EB15" i="40"/>
  <c r="AR26" i="23"/>
  <c r="DW22" i="44"/>
  <c r="X22" i="44"/>
  <c r="AK5" i="31"/>
  <c r="EJ5" i="31"/>
  <c r="AQ28" i="25"/>
  <c r="EP28" i="25"/>
  <c r="I10" i="59"/>
  <c r="DH10" i="59"/>
  <c r="L7" i="55"/>
  <c r="DK7" i="55"/>
  <c r="BD26" i="60"/>
  <c r="P23" i="53"/>
  <c r="DO23" i="53"/>
  <c r="J15" i="59"/>
  <c r="DI15" i="59"/>
  <c r="DT19" i="48"/>
  <c r="U19" i="48"/>
  <c r="U5" i="46"/>
  <c r="DT5" i="46"/>
  <c r="AI20" i="33"/>
  <c r="EH20" i="33"/>
  <c r="EK9" i="31"/>
  <c r="AL9" i="31"/>
  <c r="AO27" i="27"/>
  <c r="EN27" i="27"/>
  <c r="AF18" i="36"/>
  <c r="EE18" i="36"/>
  <c r="DL23" i="56"/>
  <c r="M23" i="56"/>
  <c r="DS28" i="49"/>
  <c r="T28" i="49"/>
  <c r="AU18" i="19"/>
  <c r="EF22" i="35"/>
  <c r="AG22" i="35"/>
  <c r="AP5" i="25"/>
  <c r="EO5" i="25"/>
  <c r="EJ18" i="30"/>
  <c r="AK18" i="30"/>
  <c r="AV26" i="20"/>
  <c r="EJ22" i="31"/>
  <c r="AK22" i="31"/>
  <c r="AV11" i="18"/>
  <c r="DO27" i="53"/>
  <c r="P27" i="53"/>
  <c r="AB26" i="40"/>
  <c r="EA26" i="40"/>
  <c r="K23" i="58"/>
  <c r="DJ23" i="58"/>
  <c r="AU5" i="19"/>
  <c r="EE12" i="37"/>
  <c r="AF12" i="37"/>
  <c r="AQ8" i="25"/>
  <c r="EP8" i="25"/>
  <c r="Y12" i="44"/>
  <c r="DX12" i="44"/>
  <c r="Q11" i="52"/>
  <c r="DP11" i="52"/>
  <c r="DN28" i="54"/>
  <c r="O28" i="54"/>
  <c r="M10" i="55"/>
  <c r="DL10" i="55"/>
  <c r="AD23" i="39"/>
  <c r="EC23" i="39"/>
  <c r="AT15" i="21"/>
  <c r="AN11" i="27"/>
  <c r="EM11" i="27"/>
  <c r="BD11" i="60"/>
  <c r="EM6" i="27"/>
  <c r="AN6" i="27"/>
  <c r="CQ8" i="59"/>
  <c r="CQ8" i="58"/>
  <c r="CQ8" i="57"/>
  <c r="CQ8" i="56"/>
  <c r="CQ8" i="55"/>
  <c r="CQ8" i="54"/>
  <c r="CQ8" i="53"/>
  <c r="CQ8" i="52"/>
  <c r="CQ8" i="51"/>
  <c r="CQ8" i="50"/>
  <c r="CQ8" i="49"/>
  <c r="CQ8" i="48"/>
  <c r="CQ8" i="47"/>
  <c r="CQ8" i="46"/>
  <c r="CQ8" i="45"/>
  <c r="CQ8" i="44"/>
  <c r="CQ8" i="41"/>
  <c r="CQ8" i="40"/>
  <c r="CQ8" i="43"/>
  <c r="CQ8" i="42"/>
  <c r="CQ8" i="38"/>
  <c r="CQ8" i="37"/>
  <c r="CQ8" i="36"/>
  <c r="CQ8" i="39"/>
  <c r="CQ8" i="35"/>
  <c r="CQ8" i="34"/>
  <c r="CQ8" i="33"/>
  <c r="CQ8" i="28"/>
  <c r="CQ8" i="25"/>
  <c r="CQ8" i="24"/>
  <c r="CQ8" i="27"/>
  <c r="CQ8" i="26"/>
  <c r="CQ8" i="32"/>
  <c r="CQ8" i="31"/>
  <c r="CQ8" i="30"/>
  <c r="CQ8" i="20"/>
  <c r="EQ8" i="20" s="1"/>
  <c r="CQ8" i="19"/>
  <c r="EQ8" i="19" s="1"/>
  <c r="CQ8" i="23"/>
  <c r="EQ8" i="23" s="1"/>
  <c r="CQ8" i="21"/>
  <c r="EQ8" i="21" s="1"/>
  <c r="CQ8" i="17"/>
  <c r="EQ8" i="17" s="1"/>
  <c r="CQ8" i="22"/>
  <c r="EQ8" i="22" s="1"/>
  <c r="CQ8" i="18"/>
  <c r="EQ8" i="18" s="1"/>
  <c r="CQ8" i="60"/>
  <c r="EQ8" i="60" s="1"/>
  <c r="DK27" i="57"/>
  <c r="L27" i="57"/>
  <c r="EG11" i="35"/>
  <c r="AH11" i="35"/>
  <c r="K29" i="54"/>
  <c r="DK4" i="54"/>
  <c r="L4" i="54"/>
  <c r="AV11" i="20"/>
  <c r="AK9" i="32"/>
  <c r="EJ9" i="32"/>
  <c r="DT15" i="48"/>
  <c r="U15" i="48"/>
  <c r="AG24" i="36"/>
  <c r="EF24" i="36"/>
  <c r="DW27" i="45"/>
  <c r="X27" i="45"/>
  <c r="DJ14" i="57"/>
  <c r="K14" i="57"/>
  <c r="W26" i="46"/>
  <c r="DV26" i="46"/>
  <c r="Y21" i="44"/>
  <c r="DX21" i="44"/>
  <c r="AU10" i="20"/>
  <c r="K28" i="58"/>
  <c r="DJ28" i="58"/>
  <c r="J21" i="58"/>
  <c r="DI21" i="58"/>
  <c r="EH23" i="34"/>
  <c r="AI23" i="34"/>
  <c r="AV22" i="18"/>
  <c r="DW8" i="44"/>
  <c r="X8" i="44"/>
  <c r="W23" i="46"/>
  <c r="DV23" i="46"/>
  <c r="DL17" i="55"/>
  <c r="M17" i="55"/>
  <c r="CQ13" i="59"/>
  <c r="CQ13" i="58"/>
  <c r="CQ13" i="57"/>
  <c r="CQ13" i="56"/>
  <c r="CQ13" i="55"/>
  <c r="CQ13" i="54"/>
  <c r="CQ13" i="52"/>
  <c r="CQ13" i="53"/>
  <c r="CQ13" i="51"/>
  <c r="CQ13" i="50"/>
  <c r="CQ13" i="49"/>
  <c r="CQ13" i="48"/>
  <c r="CQ13" i="45"/>
  <c r="CQ13" i="44"/>
  <c r="CQ13" i="47"/>
  <c r="CQ13" i="46"/>
  <c r="CQ13" i="43"/>
  <c r="CQ13" i="42"/>
  <c r="CQ13" i="41"/>
  <c r="CQ13" i="40"/>
  <c r="CQ13" i="39"/>
  <c r="CQ13" i="38"/>
  <c r="CQ13" i="37"/>
  <c r="CQ13" i="36"/>
  <c r="CQ13" i="35"/>
  <c r="CQ13" i="33"/>
  <c r="CQ13" i="34"/>
  <c r="CQ13" i="30"/>
  <c r="CQ13" i="28"/>
  <c r="CQ13" i="32"/>
  <c r="CQ13" i="31"/>
  <c r="CQ13" i="27"/>
  <c r="CQ13" i="26"/>
  <c r="CQ13" i="25"/>
  <c r="CQ13" i="24"/>
  <c r="CQ13" i="20"/>
  <c r="EQ13" i="20" s="1"/>
  <c r="CQ13" i="23"/>
  <c r="EQ13" i="23" s="1"/>
  <c r="CQ13" i="17"/>
  <c r="EQ13" i="17" s="1"/>
  <c r="CQ13" i="22"/>
  <c r="EQ13" i="22" s="1"/>
  <c r="CQ13" i="19"/>
  <c r="EQ13" i="19" s="1"/>
  <c r="CQ13" i="18"/>
  <c r="EQ13" i="18" s="1"/>
  <c r="CQ13" i="21"/>
  <c r="EQ13" i="21" s="1"/>
  <c r="CQ13" i="60"/>
  <c r="EQ13" i="60" s="1"/>
  <c r="EN6" i="26"/>
  <c r="AO6" i="26"/>
  <c r="EL21" i="28"/>
  <c r="AM21" i="28"/>
  <c r="EB29" i="37"/>
  <c r="AS27" i="23"/>
  <c r="P26" i="53"/>
  <c r="DO26" i="53"/>
  <c r="AW23" i="17"/>
  <c r="Z19" i="43"/>
  <c r="DY19" i="43"/>
  <c r="AS18" i="21"/>
  <c r="Z15" i="42"/>
  <c r="DY15" i="42"/>
  <c r="AR25" i="23"/>
  <c r="AP21" i="25"/>
  <c r="EO21" i="25"/>
  <c r="DU20" i="47"/>
  <c r="V20" i="47"/>
  <c r="AW13" i="17"/>
  <c r="DQ19" i="51"/>
  <c r="R19" i="51"/>
  <c r="DK18" i="56"/>
  <c r="L18" i="56"/>
  <c r="M19" i="56"/>
  <c r="DL19" i="56"/>
  <c r="EM28" i="28"/>
  <c r="AN28" i="28"/>
  <c r="L10" i="56"/>
  <c r="DK10" i="56"/>
  <c r="EN10" i="26"/>
  <c r="AO10" i="26"/>
  <c r="AN5" i="27"/>
  <c r="EM5" i="27"/>
  <c r="AV16" i="19"/>
  <c r="EC27" i="39"/>
  <c r="AD27" i="39"/>
  <c r="AN18" i="61"/>
  <c r="AN4" i="61"/>
  <c r="AS22" i="22"/>
  <c r="P9" i="53"/>
  <c r="DO9" i="53"/>
  <c r="AH8" i="35"/>
  <c r="EG8" i="35"/>
  <c r="K25" i="57"/>
  <c r="DJ25" i="57"/>
  <c r="DY21" i="42"/>
  <c r="Z21" i="42"/>
  <c r="DR12" i="50"/>
  <c r="S12" i="50"/>
  <c r="AN24" i="61"/>
  <c r="EF9" i="36"/>
  <c r="AG9" i="36"/>
  <c r="AV22" i="19"/>
  <c r="DL8" i="55"/>
  <c r="M8" i="55"/>
  <c r="AS7" i="22"/>
  <c r="EI28" i="33"/>
  <c r="AJ28" i="33"/>
  <c r="AW20" i="17"/>
  <c r="AQ10" i="24"/>
  <c r="EP10" i="24"/>
  <c r="AH19" i="34"/>
  <c r="EG19" i="34"/>
  <c r="AT24" i="22"/>
  <c r="EL6" i="28"/>
  <c r="AM6" i="28"/>
  <c r="DL22" i="55"/>
  <c r="M22" i="55"/>
  <c r="AJ22" i="32"/>
  <c r="EI22" i="32"/>
  <c r="AN22" i="61"/>
  <c r="AR11" i="24"/>
  <c r="EA22" i="40"/>
  <c r="AB22" i="40"/>
  <c r="AN5" i="61"/>
  <c r="AT18" i="20"/>
  <c r="N12" i="55"/>
  <c r="DM12" i="55"/>
  <c r="AC14" i="40"/>
  <c r="EB14" i="40"/>
  <c r="BD24" i="60"/>
  <c r="Y8" i="43"/>
  <c r="DX8" i="43"/>
  <c r="EJ7" i="31"/>
  <c r="AK7" i="31"/>
  <c r="EI8" i="33"/>
  <c r="AJ8" i="33"/>
  <c r="AC27" i="40"/>
  <c r="EB27" i="40"/>
  <c r="EJ21" i="32"/>
  <c r="AK21" i="32"/>
  <c r="DU8" i="46"/>
  <c r="V8" i="46"/>
  <c r="AJ10" i="32"/>
  <c r="EI10" i="32"/>
  <c r="AN26" i="61"/>
  <c r="EB12" i="40"/>
  <c r="AC12" i="40"/>
  <c r="EP6" i="24"/>
  <c r="AQ6" i="24"/>
  <c r="AM22" i="28"/>
  <c r="EL22" i="28"/>
  <c r="AG19" i="36"/>
  <c r="EF19" i="36"/>
  <c r="DP18" i="51"/>
  <c r="Q18" i="51"/>
  <c r="EL24" i="30"/>
  <c r="AM24" i="30"/>
  <c r="DP17" i="52"/>
  <c r="Q17" i="52"/>
  <c r="AT10" i="21"/>
  <c r="EN5" i="26"/>
  <c r="AO5" i="26"/>
  <c r="W22" i="45"/>
  <c r="DV22" i="45"/>
  <c r="EL16" i="28"/>
  <c r="AM16" i="28"/>
  <c r="DN13" i="53"/>
  <c r="O13" i="53"/>
  <c r="Z18" i="41"/>
  <c r="DY18" i="41"/>
  <c r="DH27" i="59"/>
  <c r="I27" i="59"/>
  <c r="DP7" i="49"/>
  <c r="Q7" i="49"/>
  <c r="K26" i="58"/>
  <c r="DJ26" i="58"/>
  <c r="AD13" i="39"/>
  <c r="EC13" i="39"/>
  <c r="EM18" i="27"/>
  <c r="AN18" i="27"/>
  <c r="AE21" i="37"/>
  <c r="ED21" i="37"/>
  <c r="I4" i="57"/>
  <c r="DH4" i="57"/>
  <c r="DH29" i="57" s="1"/>
  <c r="H29" i="57"/>
  <c r="AD13" i="38"/>
  <c r="EC13" i="38"/>
  <c r="EK23" i="31"/>
  <c r="AL23" i="31"/>
  <c r="S22" i="49"/>
  <c r="DR22" i="49"/>
  <c r="V5" i="45"/>
  <c r="DU5" i="45"/>
  <c r="AV19" i="18"/>
  <c r="X12" i="45"/>
  <c r="DW12" i="45"/>
  <c r="AU11" i="21"/>
  <c r="DX23" i="44"/>
  <c r="Y23" i="44"/>
  <c r="AR18" i="23"/>
  <c r="AN29" i="24"/>
  <c r="AO4" i="24"/>
  <c r="EN4" i="24"/>
  <c r="DZ25" i="42"/>
  <c r="AA25" i="42"/>
  <c r="K21" i="57"/>
  <c r="DJ21" i="57"/>
  <c r="EF15" i="36"/>
  <c r="AG15" i="36"/>
  <c r="AT16" i="21"/>
  <c r="EN23" i="27"/>
  <c r="AO23" i="27"/>
  <c r="AB10" i="40"/>
  <c r="EA10" i="40"/>
  <c r="AS10" i="22"/>
  <c r="Z20" i="43"/>
  <c r="DY20" i="43"/>
  <c r="EO25" i="25"/>
  <c r="AP25" i="25"/>
  <c r="AQ14" i="25"/>
  <c r="EP14" i="25"/>
  <c r="DT28" i="48"/>
  <c r="U28" i="48"/>
  <c r="DW14" i="45"/>
  <c r="X14" i="45"/>
  <c r="DS4" i="46"/>
  <c r="DS29" i="46" s="1"/>
  <c r="S29" i="46"/>
  <c r="T4" i="46"/>
  <c r="Z24" i="43"/>
  <c r="DY24" i="43"/>
  <c r="AU21" i="21"/>
  <c r="DL14" i="56"/>
  <c r="M14" i="56"/>
  <c r="K15" i="58"/>
  <c r="DJ15" i="58"/>
  <c r="AP8" i="26"/>
  <c r="EO8" i="26"/>
  <c r="AT17" i="22"/>
  <c r="AR22" i="23"/>
  <c r="EQ22" i="23"/>
  <c r="Z28" i="42"/>
  <c r="DY28" i="42"/>
  <c r="EF13" i="36"/>
  <c r="AG13" i="36"/>
  <c r="N19" i="54"/>
  <c r="DM19" i="54"/>
  <c r="I16" i="59"/>
  <c r="DH16" i="59"/>
  <c r="F29" i="59"/>
  <c r="DF4" i="59"/>
  <c r="DF29" i="59" s="1"/>
  <c r="G4" i="59"/>
  <c r="AN17" i="61"/>
  <c r="AV9" i="18"/>
  <c r="P24" i="53"/>
  <c r="DO24" i="53"/>
  <c r="AU6" i="18"/>
  <c r="M7" i="54"/>
  <c r="DL7" i="54"/>
  <c r="AW26" i="17"/>
  <c r="V10" i="46"/>
  <c r="DU10" i="46"/>
  <c r="Y26" i="44"/>
  <c r="DX26" i="44"/>
  <c r="AX12" i="17"/>
  <c r="DQ14" i="50"/>
  <c r="R14" i="50"/>
  <c r="J17" i="59"/>
  <c r="DI17" i="59"/>
  <c r="X21" i="45"/>
  <c r="DW21" i="45"/>
  <c r="AV12" i="20"/>
  <c r="EB9" i="40"/>
  <c r="AC9" i="40"/>
  <c r="EH22" i="33"/>
  <c r="AI22" i="33"/>
  <c r="EO13" i="25"/>
  <c r="AP13" i="25"/>
  <c r="AT28" i="22"/>
  <c r="EP4" i="22"/>
  <c r="EP29" i="22" s="1"/>
  <c r="AQ4" i="22"/>
  <c r="AP29" i="22"/>
  <c r="AS9" i="23"/>
  <c r="EF26" i="36"/>
  <c r="AG26" i="36"/>
  <c r="AC19" i="40"/>
  <c r="EB19" i="40"/>
  <c r="BC18" i="60"/>
  <c r="AV21" i="18"/>
  <c r="T12" i="49"/>
  <c r="DS12" i="49"/>
  <c r="W21" i="46"/>
  <c r="DV21" i="46"/>
  <c r="AS16" i="22"/>
  <c r="AO21" i="27"/>
  <c r="EN21" i="27"/>
  <c r="AC21" i="40"/>
  <c r="EB21" i="40"/>
  <c r="EH12" i="34"/>
  <c r="AI12" i="34"/>
  <c r="Z23" i="43"/>
  <c r="DY23" i="43"/>
  <c r="EG5" i="34"/>
  <c r="AH5" i="34"/>
  <c r="AD7" i="38"/>
  <c r="EC7" i="38"/>
  <c r="J8" i="59"/>
  <c r="DI8" i="59"/>
  <c r="DQ19" i="50"/>
  <c r="R19" i="50"/>
  <c r="O23" i="54"/>
  <c r="DN23" i="54"/>
  <c r="DP6" i="51"/>
  <c r="Q6" i="51"/>
  <c r="L25" i="56"/>
  <c r="DK25" i="56"/>
  <c r="EM16" i="27"/>
  <c r="AN16" i="27"/>
  <c r="EC5" i="37"/>
  <c r="AD5" i="37"/>
  <c r="U24" i="48"/>
  <c r="DT24" i="48"/>
  <c r="Q24" i="52"/>
  <c r="DP24" i="52"/>
  <c r="L7" i="56"/>
  <c r="DK7" i="56"/>
  <c r="W19" i="46"/>
  <c r="DV19" i="46"/>
  <c r="DY14" i="42"/>
  <c r="Z14" i="42"/>
  <c r="DO6" i="52"/>
  <c r="P6" i="52"/>
  <c r="AQ16" i="24"/>
  <c r="EP16" i="24"/>
  <c r="AP22" i="25"/>
  <c r="EO22" i="25"/>
  <c r="AT12" i="22"/>
  <c r="AG6" i="35"/>
  <c r="EF6" i="35"/>
  <c r="AN20" i="61"/>
  <c r="Z6" i="42"/>
  <c r="DY6" i="42"/>
  <c r="BD9" i="60"/>
  <c r="ED14" i="37"/>
  <c r="AE14" i="37"/>
  <c r="AT20" i="21"/>
  <c r="N26" i="55"/>
  <c r="DM26" i="55"/>
  <c r="AN9" i="61"/>
  <c r="AB18" i="40"/>
  <c r="EA18" i="40"/>
  <c r="DN13" i="54"/>
  <c r="O13" i="54"/>
  <c r="EJ15" i="32"/>
  <c r="AK15" i="32"/>
  <c r="P22" i="52"/>
  <c r="DO22" i="52"/>
  <c r="DT20" i="48"/>
  <c r="U20" i="48"/>
  <c r="DN14" i="53"/>
  <c r="O14" i="53"/>
  <c r="AS4" i="20"/>
  <c r="AR29" i="20"/>
  <c r="EK21" i="31"/>
  <c r="AL21" i="31"/>
  <c r="EO15" i="25"/>
  <c r="AP15" i="25"/>
  <c r="AM17" i="30"/>
  <c r="EL17" i="30"/>
  <c r="AG17" i="36"/>
  <c r="EF17" i="36"/>
  <c r="EK20" i="30"/>
  <c r="AL20" i="30"/>
  <c r="AU14" i="20"/>
  <c r="EN24" i="27"/>
  <c r="AO24" i="27"/>
  <c r="EJ14" i="32"/>
  <c r="AK14" i="32"/>
  <c r="J28" i="59"/>
  <c r="DI28" i="59"/>
  <c r="DJ14" i="58"/>
  <c r="K14" i="58"/>
  <c r="DY4" i="40"/>
  <c r="DY29" i="40" s="1"/>
  <c r="Y29" i="40"/>
  <c r="Z4" i="40"/>
  <c r="AO7" i="27"/>
  <c r="EN7" i="27"/>
  <c r="AI8" i="34"/>
  <c r="EH8" i="34"/>
  <c r="BD12" i="60"/>
  <c r="DI9" i="59"/>
  <c r="J9" i="59"/>
  <c r="Q19" i="52"/>
  <c r="DP19" i="52"/>
  <c r="DT18" i="47"/>
  <c r="U18" i="47"/>
  <c r="EB6" i="39"/>
  <c r="AC6" i="39"/>
  <c r="AE8" i="38"/>
  <c r="ED8" i="38"/>
  <c r="BD13" i="60"/>
  <c r="DI21" i="59"/>
  <c r="J21" i="59"/>
  <c r="AV17" i="20"/>
  <c r="Q27" i="52"/>
  <c r="DP27" i="52"/>
  <c r="N6" i="54"/>
  <c r="DM6" i="54"/>
  <c r="AH12" i="35"/>
  <c r="EG12" i="35"/>
  <c r="Z9" i="42"/>
  <c r="DY9" i="42"/>
  <c r="DM11" i="55"/>
  <c r="N11" i="55"/>
  <c r="W24" i="46"/>
  <c r="DV24" i="46"/>
  <c r="EA5" i="41"/>
  <c r="AB5" i="41"/>
  <c r="L26" i="57"/>
  <c r="DK26" i="57"/>
  <c r="EP30" i="17"/>
  <c r="DU4" i="44"/>
  <c r="V4" i="44"/>
  <c r="U29" i="44"/>
  <c r="AT19" i="21"/>
  <c r="AS28" i="23"/>
  <c r="AN8" i="61"/>
  <c r="EP30" i="21"/>
  <c r="EP30" i="18"/>
  <c r="EN8" i="27"/>
  <c r="AO8" i="27"/>
  <c r="EE24" i="37"/>
  <c r="AF24" i="37"/>
  <c r="AA11" i="41"/>
  <c r="DZ11" i="41"/>
  <c r="U9" i="48"/>
  <c r="DT9" i="48"/>
  <c r="AA26" i="42"/>
  <c r="DZ26" i="42"/>
  <c r="G29" i="58"/>
  <c r="H4" i="58"/>
  <c r="DG4" i="58"/>
  <c r="DG29" i="58" s="1"/>
  <c r="Y14" i="44"/>
  <c r="DX14" i="44"/>
  <c r="EN7" i="26"/>
  <c r="AO7" i="26"/>
  <c r="EO24" i="26"/>
  <c r="AP24" i="26"/>
  <c r="AH14" i="34"/>
  <c r="EG14" i="34"/>
  <c r="AV6" i="17"/>
  <c r="AT13" i="21"/>
  <c r="EP7" i="24"/>
  <c r="AQ7" i="24"/>
  <c r="AN13" i="61"/>
  <c r="O6" i="53"/>
  <c r="DN6" i="53"/>
  <c r="Q22" i="51"/>
  <c r="DP22" i="51"/>
  <c r="N14" i="55"/>
  <c r="DM14" i="55"/>
  <c r="EC4" i="37"/>
  <c r="AD4" i="37"/>
  <c r="AW24" i="18"/>
  <c r="AN11" i="28"/>
  <c r="EM11" i="28"/>
  <c r="AF8" i="37"/>
  <c r="EE8" i="37"/>
  <c r="AV10" i="18"/>
  <c r="EQ24" i="24"/>
  <c r="AR24" i="24"/>
  <c r="EA6" i="40"/>
  <c r="AB6" i="40"/>
  <c r="DM5" i="54"/>
  <c r="N5" i="54"/>
  <c r="AH21" i="34"/>
  <c r="EG21" i="34"/>
  <c r="DR11" i="50"/>
  <c r="S11" i="50"/>
  <c r="AU26" i="21"/>
  <c r="AL14" i="31"/>
  <c r="EK14" i="31"/>
  <c r="DM19" i="55"/>
  <c r="N19" i="55"/>
  <c r="U25" i="47"/>
  <c r="DT25" i="47"/>
  <c r="AL28" i="30"/>
  <c r="EK28" i="30"/>
  <c r="EJ20" i="32"/>
  <c r="AK20" i="32"/>
  <c r="AR7" i="23"/>
  <c r="AV23" i="20"/>
  <c r="DZ25" i="41"/>
  <c r="AA25" i="41"/>
  <c r="EB17" i="40"/>
  <c r="AC17" i="40"/>
  <c r="DH6" i="59"/>
  <c r="I6" i="59"/>
  <c r="AM27" i="30"/>
  <c r="EL27" i="30"/>
  <c r="N28" i="55"/>
  <c r="DM28" i="55"/>
  <c r="AQ9" i="25"/>
  <c r="EP9" i="25"/>
  <c r="AX14" i="17"/>
  <c r="Q13" i="52"/>
  <c r="DP13" i="52"/>
  <c r="DW24" i="45"/>
  <c r="X24" i="45"/>
  <c r="DZ4" i="39"/>
  <c r="Z29" i="39"/>
  <c r="AA4" i="39"/>
  <c r="AT21" i="22"/>
  <c r="AV18" i="18"/>
  <c r="AR4" i="21"/>
  <c r="AQ29" i="21"/>
  <c r="EQ9" i="24"/>
  <c r="AR9" i="24"/>
  <c r="V23" i="47"/>
  <c r="DU23" i="47"/>
  <c r="DK28" i="57"/>
  <c r="L28" i="57"/>
  <c r="S4" i="47"/>
  <c r="DR4" i="47"/>
  <c r="DR29" i="47" s="1"/>
  <c r="R29" i="47"/>
  <c r="AH20" i="35"/>
  <c r="EG20" i="35"/>
  <c r="N13" i="55"/>
  <c r="DM13" i="55"/>
  <c r="AM15" i="28"/>
  <c r="EL15" i="28"/>
  <c r="AS18" i="22"/>
  <c r="AW17" i="19"/>
  <c r="AA8" i="42"/>
  <c r="DZ8" i="42"/>
  <c r="DI7" i="58"/>
  <c r="J7" i="58"/>
  <c r="DN5" i="52"/>
  <c r="O5" i="52"/>
  <c r="M28" i="56"/>
  <c r="DL28" i="56"/>
  <c r="EL26" i="30"/>
  <c r="AM26" i="30"/>
  <c r="AX24" i="17"/>
  <c r="T16" i="48"/>
  <c r="DS16" i="48"/>
  <c r="EM8" i="28"/>
  <c r="AN8" i="28"/>
  <c r="EP11" i="25"/>
  <c r="AQ11" i="25"/>
  <c r="CQ5" i="59"/>
  <c r="CQ5" i="58"/>
  <c r="CQ5" i="57"/>
  <c r="CQ5" i="56"/>
  <c r="CQ5" i="55"/>
  <c r="CQ5" i="54"/>
  <c r="CQ5" i="52"/>
  <c r="CQ5" i="53"/>
  <c r="CQ5" i="51"/>
  <c r="CQ5" i="50"/>
  <c r="CQ5" i="48"/>
  <c r="CQ5" i="49"/>
  <c r="CQ5" i="47"/>
  <c r="CQ5" i="46"/>
  <c r="CQ5" i="45"/>
  <c r="CQ5" i="44"/>
  <c r="CQ5" i="40"/>
  <c r="CQ5" i="42"/>
  <c r="CQ5" i="43"/>
  <c r="CQ5" i="41"/>
  <c r="CQ5" i="38"/>
  <c r="CQ5" i="39"/>
  <c r="CQ5" i="37"/>
  <c r="CQ5" i="35"/>
  <c r="CQ5" i="33"/>
  <c r="CQ5" i="36"/>
  <c r="CQ5" i="34"/>
  <c r="CQ5" i="28"/>
  <c r="CQ5" i="32"/>
  <c r="CQ5" i="27"/>
  <c r="CQ5" i="24"/>
  <c r="CQ5" i="30"/>
  <c r="CQ5" i="25"/>
  <c r="CQ5" i="31"/>
  <c r="CQ5" i="26"/>
  <c r="CQ5" i="20"/>
  <c r="EQ5" i="20" s="1"/>
  <c r="CQ5" i="19"/>
  <c r="EQ5" i="19" s="1"/>
  <c r="CQ5" i="17"/>
  <c r="EQ5" i="17" s="1"/>
  <c r="CQ5" i="22"/>
  <c r="EQ5" i="22" s="1"/>
  <c r="CQ5" i="18"/>
  <c r="EQ5" i="18" s="1"/>
  <c r="CQ5" i="23"/>
  <c r="EQ5" i="23" s="1"/>
  <c r="CQ5" i="21"/>
  <c r="EQ5" i="21" s="1"/>
  <c r="CQ5" i="60"/>
  <c r="EQ5" i="60" s="1"/>
  <c r="AS25" i="22"/>
  <c r="AT25" i="21"/>
  <c r="AT8" i="22"/>
  <c r="EO15" i="26"/>
  <c r="AP15" i="26"/>
  <c r="AK16" i="31"/>
  <c r="EJ16" i="31"/>
  <c r="DV16" i="45"/>
  <c r="W16" i="45"/>
  <c r="AR10" i="23"/>
  <c r="X19" i="45"/>
  <c r="DW19" i="45"/>
  <c r="EC18" i="38"/>
  <c r="AD18" i="38"/>
  <c r="CQ26" i="59"/>
  <c r="CQ26" i="58"/>
  <c r="CQ26" i="57"/>
  <c r="CQ26" i="56"/>
  <c r="CQ26" i="55"/>
  <c r="CQ26" i="54"/>
  <c r="CQ26" i="53"/>
  <c r="CQ26" i="51"/>
  <c r="CQ26" i="52"/>
  <c r="CQ26" i="50"/>
  <c r="CQ26" i="49"/>
  <c r="CQ26" i="48"/>
  <c r="CQ26" i="47"/>
  <c r="CQ26" i="46"/>
  <c r="CQ26" i="45"/>
  <c r="CQ26" i="44"/>
  <c r="CQ26" i="43"/>
  <c r="CQ26" i="41"/>
  <c r="CQ26" i="42"/>
  <c r="CQ26" i="40"/>
  <c r="CQ26" i="39"/>
  <c r="CQ26" i="38"/>
  <c r="CQ26" i="37"/>
  <c r="CQ26" i="36"/>
  <c r="CQ26" i="34"/>
  <c r="CQ26" i="32"/>
  <c r="CQ26" i="35"/>
  <c r="CQ26" i="33"/>
  <c r="CQ26" i="30"/>
  <c r="CQ26" i="25"/>
  <c r="CQ26" i="24"/>
  <c r="CQ26" i="23"/>
  <c r="EQ26" i="23" s="1"/>
  <c r="CQ26" i="28"/>
  <c r="CQ26" i="26"/>
  <c r="CQ26" i="31"/>
  <c r="CQ26" i="27"/>
  <c r="CQ26" i="22"/>
  <c r="EQ26" i="22" s="1"/>
  <c r="CQ26" i="18"/>
  <c r="EQ26" i="18" s="1"/>
  <c r="CQ26" i="19"/>
  <c r="EQ26" i="19" s="1"/>
  <c r="CQ26" i="17"/>
  <c r="EQ26" i="17" s="1"/>
  <c r="CQ26" i="21"/>
  <c r="EQ26" i="21" s="1"/>
  <c r="CQ26" i="20"/>
  <c r="EQ26" i="20" s="1"/>
  <c r="CQ26" i="60"/>
  <c r="EQ26" i="60" s="1"/>
  <c r="BC22" i="60"/>
  <c r="EO12" i="26"/>
  <c r="AP12" i="26"/>
  <c r="X18" i="44"/>
  <c r="DW18" i="44"/>
  <c r="AR5" i="23"/>
  <c r="EJ18" i="31"/>
  <c r="AK18" i="31"/>
  <c r="AO15" i="61"/>
  <c r="AC16" i="39"/>
  <c r="EB16" i="39"/>
  <c r="EJ11" i="32"/>
  <c r="AK11" i="32"/>
  <c r="DK24" i="57"/>
  <c r="L24" i="57"/>
  <c r="P16" i="52"/>
  <c r="DO16" i="52"/>
  <c r="CR15" i="59"/>
  <c r="CR15" i="58"/>
  <c r="CR15" i="57"/>
  <c r="CR15" i="56"/>
  <c r="CR15" i="55"/>
  <c r="CR15" i="54"/>
  <c r="CR15" i="53"/>
  <c r="CR15" i="52"/>
  <c r="CR15" i="51"/>
  <c r="CR15" i="50"/>
  <c r="CR15" i="49"/>
  <c r="CR15" i="48"/>
  <c r="CR15" i="46"/>
  <c r="CR15" i="44"/>
  <c r="CR15" i="45"/>
  <c r="CR15" i="47"/>
  <c r="CR15" i="43"/>
  <c r="CR15" i="42"/>
  <c r="CR15" i="41"/>
  <c r="CR15" i="40"/>
  <c r="CR15" i="39"/>
  <c r="CR15" i="36"/>
  <c r="CR15" i="38"/>
  <c r="CR15" i="37"/>
  <c r="CR15" i="35"/>
  <c r="CR15" i="33"/>
  <c r="CR15" i="34"/>
  <c r="CR15" i="32"/>
  <c r="CR15" i="31"/>
  <c r="CR15" i="30"/>
  <c r="CR15" i="28"/>
  <c r="CR15" i="26"/>
  <c r="CR15" i="27"/>
  <c r="CR15" i="25"/>
  <c r="CR15" i="24"/>
  <c r="CR15" i="21"/>
  <c r="ER15" i="21" s="1"/>
  <c r="CR15" i="20"/>
  <c r="ER15" i="20" s="1"/>
  <c r="CR15" i="23"/>
  <c r="ER15" i="23" s="1"/>
  <c r="CR15" i="19"/>
  <c r="ER15" i="19" s="1"/>
  <c r="CR15" i="22"/>
  <c r="ER15" i="22" s="1"/>
  <c r="CR15" i="17"/>
  <c r="ER15" i="17" s="1"/>
  <c r="CR15" i="18"/>
  <c r="ER15" i="18" s="1"/>
  <c r="CR15" i="60"/>
  <c r="ER15" i="60" s="1"/>
  <c r="DQ23" i="51"/>
  <c r="R23" i="51"/>
  <c r="AU4" i="18"/>
  <c r="AT29" i="18"/>
  <c r="BD19" i="60"/>
  <c r="AM12" i="30"/>
  <c r="EL12" i="30"/>
  <c r="DV11" i="46"/>
  <c r="W11" i="46"/>
  <c r="K6" i="57"/>
  <c r="DJ6" i="57"/>
  <c r="M29" i="52"/>
  <c r="N4" i="52"/>
  <c r="DM4" i="52"/>
  <c r="DM29" i="52" s="1"/>
  <c r="BD17" i="60"/>
  <c r="O10" i="53"/>
  <c r="DN10" i="53"/>
  <c r="AB23" i="41"/>
  <c r="EA23" i="41"/>
  <c r="J4" i="56"/>
  <c r="I29" i="56"/>
  <c r="DI4" i="56"/>
  <c r="DI29" i="56" s="1"/>
  <c r="AT7" i="21"/>
  <c r="K12" i="58"/>
  <c r="DJ12" i="58"/>
  <c r="AS17" i="23"/>
  <c r="AS8" i="23"/>
  <c r="EM22" i="27"/>
  <c r="AN22" i="27"/>
  <c r="AW27" i="19"/>
  <c r="M13" i="56"/>
  <c r="DL13" i="56"/>
  <c r="EP29" i="19"/>
  <c r="M21" i="56"/>
  <c r="DL21" i="56"/>
  <c r="N4" i="53"/>
  <c r="DM4" i="53"/>
  <c r="AV15" i="18"/>
  <c r="AH13" i="34"/>
  <c r="EG13" i="34"/>
  <c r="N15" i="55"/>
  <c r="DM15" i="55"/>
  <c r="AH27" i="35"/>
  <c r="EG27" i="35"/>
  <c r="AW7" i="18"/>
  <c r="Q8" i="51"/>
  <c r="DP8" i="51"/>
  <c r="DY5" i="42"/>
  <c r="Z5" i="42"/>
  <c r="AN28" i="61"/>
  <c r="AK23" i="32"/>
  <c r="EJ23" i="32"/>
  <c r="S19" i="49"/>
  <c r="DR19" i="49"/>
  <c r="P11" i="53"/>
  <c r="DO11" i="53"/>
  <c r="DK11" i="57"/>
  <c r="L11" i="57"/>
  <c r="Q4" i="49"/>
  <c r="DP4" i="49"/>
  <c r="DG30" i="59"/>
  <c r="Y15" i="44"/>
  <c r="DX15" i="44"/>
  <c r="BD21" i="60"/>
  <c r="DN26" i="54"/>
  <c r="O26" i="54"/>
  <c r="CR19" i="59"/>
  <c r="CR19" i="58"/>
  <c r="CR19" i="57"/>
  <c r="CR19" i="56"/>
  <c r="CR19" i="55"/>
  <c r="CR19" i="53"/>
  <c r="CR19" i="54"/>
  <c r="CR19" i="52"/>
  <c r="CR19" i="50"/>
  <c r="CR19" i="51"/>
  <c r="CR19" i="49"/>
  <c r="CR19" i="48"/>
  <c r="CR19" i="45"/>
  <c r="CR19" i="44"/>
  <c r="CR19" i="47"/>
  <c r="CR19" i="46"/>
  <c r="CR19" i="43"/>
  <c r="CR19" i="41"/>
  <c r="CR19" i="42"/>
  <c r="CR19" i="40"/>
  <c r="CR19" i="38"/>
  <c r="CR19" i="36"/>
  <c r="CR19" i="37"/>
  <c r="CR19" i="39"/>
  <c r="CR19" i="33"/>
  <c r="CR19" i="32"/>
  <c r="CR19" i="35"/>
  <c r="CR19" i="34"/>
  <c r="CR19" i="31"/>
  <c r="CR19" i="30"/>
  <c r="CR19" i="28"/>
  <c r="CR19" i="27"/>
  <c r="CR19" i="25"/>
  <c r="CR19" i="26"/>
  <c r="CR19" i="24"/>
  <c r="CR19" i="23"/>
  <c r="ER19" i="23" s="1"/>
  <c r="CR19" i="17"/>
  <c r="ER19" i="17" s="1"/>
  <c r="CR19" i="22"/>
  <c r="ER19" i="22" s="1"/>
  <c r="CR19" i="20"/>
  <c r="ER19" i="20" s="1"/>
  <c r="CR19" i="19"/>
  <c r="ER19" i="19" s="1"/>
  <c r="CR19" i="21"/>
  <c r="ER19" i="21" s="1"/>
  <c r="CR19" i="18"/>
  <c r="ER19" i="18" s="1"/>
  <c r="CR19" i="60"/>
  <c r="ER19" i="60" s="1"/>
  <c r="Y28" i="44"/>
  <c r="DX28" i="44"/>
  <c r="AC24" i="40"/>
  <c r="EB24" i="40"/>
  <c r="EQ27" i="24"/>
  <c r="AR27" i="24"/>
  <c r="EA9" i="41"/>
  <c r="AB9" i="41"/>
  <c r="DN15" i="53"/>
  <c r="O15" i="53"/>
  <c r="AF23" i="37"/>
  <c r="EE23" i="37"/>
  <c r="AS5" i="22"/>
  <c r="AS9" i="22"/>
  <c r="AV16" i="17"/>
  <c r="Q17" i="51"/>
  <c r="DP17" i="51"/>
  <c r="AA15" i="41"/>
  <c r="DZ15" i="41"/>
  <c r="EH11" i="34"/>
  <c r="AI11" i="34"/>
  <c r="EK13" i="30"/>
  <c r="AL13" i="30"/>
  <c r="DJ19" i="57"/>
  <c r="K19" i="57"/>
  <c r="BD23" i="60"/>
  <c r="DR6" i="49"/>
  <c r="S6" i="49"/>
  <c r="AW9" i="17"/>
  <c r="T22" i="48"/>
  <c r="DS22" i="48"/>
  <c r="DY13" i="43"/>
  <c r="Z13" i="43"/>
  <c r="DZ26" i="41"/>
  <c r="AA26" i="41"/>
  <c r="M9" i="55"/>
  <c r="DL9" i="55"/>
  <c r="EP5" i="24"/>
  <c r="AQ5" i="24"/>
  <c r="EQ23" i="24"/>
  <c r="AR23" i="24"/>
  <c r="AN12" i="61"/>
  <c r="DI13" i="59"/>
  <c r="J13" i="59"/>
  <c r="J20" i="58"/>
  <c r="DI20" i="58"/>
  <c r="EO18" i="24"/>
  <c r="AP18" i="24"/>
  <c r="EQ17" i="24"/>
  <c r="AR17" i="24"/>
  <c r="AO12" i="27"/>
  <c r="EN12" i="27"/>
  <c r="AU19" i="20"/>
  <c r="R14" i="51"/>
  <c r="DQ14" i="51"/>
  <c r="EO14" i="26"/>
  <c r="AP14" i="26"/>
  <c r="Y10" i="43"/>
  <c r="DX10" i="43"/>
  <c r="EH28" i="34"/>
  <c r="AI28" i="34"/>
  <c r="AG25" i="35"/>
  <c r="EF25" i="35"/>
  <c r="AQ24" i="25"/>
  <c r="EP24" i="25"/>
  <c r="EO10" i="25"/>
  <c r="AP10" i="25"/>
  <c r="DQ22" i="50"/>
  <c r="R22" i="50"/>
  <c r="EC20" i="38"/>
  <c r="AD20" i="38"/>
  <c r="AD12" i="39"/>
  <c r="EC12" i="39"/>
  <c r="AD6" i="38"/>
  <c r="EC6" i="38"/>
  <c r="X26" i="45"/>
  <c r="DW26" i="45"/>
  <c r="AM9" i="30"/>
  <c r="EL9" i="30"/>
  <c r="AR8" i="24"/>
  <c r="EQ8" i="24"/>
  <c r="DY27" i="43"/>
  <c r="Z27" i="43"/>
  <c r="Q21" i="52"/>
  <c r="DP21" i="52"/>
  <c r="DI24" i="59"/>
  <c r="J24" i="59"/>
  <c r="S5" i="49"/>
  <c r="DR5" i="49"/>
  <c r="DX4" i="42"/>
  <c r="Y4" i="42"/>
  <c r="DT7" i="46"/>
  <c r="U7" i="46"/>
  <c r="CQ20" i="59"/>
  <c r="CQ20" i="58"/>
  <c r="CQ20" i="57"/>
  <c r="CQ20" i="56"/>
  <c r="CQ20" i="55"/>
  <c r="CQ20" i="53"/>
  <c r="CQ20" i="54"/>
  <c r="CQ20" i="52"/>
  <c r="CQ20" i="51"/>
  <c r="CQ20" i="50"/>
  <c r="CQ20" i="49"/>
  <c r="CQ20" i="48"/>
  <c r="CQ20" i="44"/>
  <c r="CQ20" i="45"/>
  <c r="CQ20" i="47"/>
  <c r="CQ20" i="46"/>
  <c r="CQ20" i="43"/>
  <c r="CQ20" i="41"/>
  <c r="CQ20" i="42"/>
  <c r="CQ20" i="40"/>
  <c r="CQ20" i="38"/>
  <c r="CQ20" i="37"/>
  <c r="CQ20" i="39"/>
  <c r="CQ20" i="36"/>
  <c r="CQ20" i="34"/>
  <c r="CQ20" i="32"/>
  <c r="CQ20" i="35"/>
  <c r="CQ20" i="33"/>
  <c r="CQ20" i="31"/>
  <c r="CQ20" i="30"/>
  <c r="CQ20" i="27"/>
  <c r="CQ20" i="25"/>
  <c r="CQ20" i="28"/>
  <c r="CQ20" i="26"/>
  <c r="CQ20" i="24"/>
  <c r="CQ20" i="23"/>
  <c r="EQ20" i="23" s="1"/>
  <c r="CQ20" i="22"/>
  <c r="EQ20" i="22" s="1"/>
  <c r="CQ20" i="19"/>
  <c r="EQ20" i="19" s="1"/>
  <c r="CQ20" i="20"/>
  <c r="EQ20" i="20" s="1"/>
  <c r="CQ20" i="21"/>
  <c r="EQ20" i="21" s="1"/>
  <c r="CQ20" i="18"/>
  <c r="EQ20" i="18" s="1"/>
  <c r="CQ20" i="17"/>
  <c r="EQ20" i="17" s="1"/>
  <c r="CQ20" i="60"/>
  <c r="EQ20" i="60" s="1"/>
  <c r="V21" i="47"/>
  <c r="DU21" i="47"/>
  <c r="AW21" i="17"/>
  <c r="AU5" i="18"/>
  <c r="EK18" i="28"/>
  <c r="AL18" i="28"/>
  <c r="BC25" i="60"/>
  <c r="EG22" i="34"/>
  <c r="AH22" i="34"/>
  <c r="AJ18" i="32"/>
  <c r="EI18" i="32"/>
  <c r="AJ11" i="33"/>
  <c r="EI11" i="33"/>
  <c r="EH7" i="33"/>
  <c r="AI7" i="33"/>
  <c r="DY21" i="43"/>
  <c r="Z21" i="43"/>
  <c r="ED27" i="38"/>
  <c r="AE27" i="38"/>
  <c r="DQ21" i="50"/>
  <c r="R21" i="50"/>
  <c r="EI24" i="33"/>
  <c r="AJ24" i="33"/>
  <c r="AT15" i="22"/>
  <c r="AV9" i="20"/>
  <c r="EP26" i="24"/>
  <c r="AQ26" i="24"/>
  <c r="AW18" i="17"/>
  <c r="S14" i="49"/>
  <c r="DR14" i="49"/>
  <c r="AU22" i="20"/>
  <c r="EA28" i="41"/>
  <c r="AB28" i="41"/>
  <c r="DX7" i="43"/>
  <c r="Y7" i="43"/>
  <c r="DU4" i="45"/>
  <c r="V4" i="45"/>
  <c r="EK27" i="31"/>
  <c r="AL27" i="31"/>
  <c r="V18" i="46"/>
  <c r="DU18" i="46"/>
  <c r="S24" i="50"/>
  <c r="DR24" i="50"/>
  <c r="DO10" i="52"/>
  <c r="P10" i="52"/>
  <c r="AO22" i="26"/>
  <c r="EN22" i="26"/>
  <c r="AT19" i="22"/>
  <c r="DQ4" i="48"/>
  <c r="Q29" i="48"/>
  <c r="R4" i="48"/>
  <c r="AW28" i="19"/>
  <c r="EO20" i="25"/>
  <c r="AP20" i="25"/>
  <c r="Q10" i="51"/>
  <c r="DP10" i="51"/>
  <c r="S26" i="49"/>
  <c r="DR26" i="49"/>
  <c r="EC11" i="39"/>
  <c r="AD11" i="39"/>
  <c r="AL11" i="31"/>
  <c r="EK11" i="31"/>
  <c r="AW22" i="17"/>
  <c r="EQ6" i="23"/>
  <c r="AR6" i="23"/>
  <c r="AV14" i="19"/>
  <c r="ED24" i="38"/>
  <c r="AE24" i="38"/>
  <c r="AV8" i="20"/>
  <c r="AW10" i="17"/>
  <c r="EL9" i="28"/>
  <c r="AM9" i="28"/>
  <c r="AH17" i="35"/>
  <c r="EG17" i="35"/>
  <c r="J20" i="59"/>
  <c r="DI20" i="59"/>
  <c r="ED20" i="37"/>
  <c r="AE20" i="37"/>
  <c r="AK17" i="32"/>
  <c r="EJ17" i="32"/>
  <c r="AW9" i="19"/>
  <c r="DI26" i="59"/>
  <c r="J26" i="59"/>
  <c r="AU23" i="21"/>
  <c r="DV27" i="46"/>
  <c r="W27" i="46"/>
  <c r="EP30" i="60"/>
  <c r="AG23" i="36"/>
  <c r="EF23" i="36"/>
  <c r="EJ19" i="32"/>
  <c r="AK19" i="32"/>
  <c r="DI25" i="58"/>
  <c r="J25" i="58"/>
  <c r="AU16" i="18"/>
  <c r="AV26" i="18"/>
  <c r="DP8" i="52"/>
  <c r="Q8" i="52"/>
  <c r="AH15" i="34"/>
  <c r="EG15" i="34"/>
  <c r="AV6" i="19"/>
  <c r="DI19" i="58"/>
  <c r="J19" i="58"/>
  <c r="AU5" i="20"/>
  <c r="I25" i="59"/>
  <c r="DH25" i="59"/>
  <c r="AV20" i="18"/>
  <c r="CQ7" i="59"/>
  <c r="CQ7" i="58"/>
  <c r="CQ7" i="57"/>
  <c r="CQ7" i="56"/>
  <c r="CQ7" i="55"/>
  <c r="CQ7" i="54"/>
  <c r="CQ7" i="52"/>
  <c r="CQ7" i="53"/>
  <c r="CQ7" i="50"/>
  <c r="CQ7" i="51"/>
  <c r="CQ7" i="49"/>
  <c r="CQ7" i="48"/>
  <c r="CQ7" i="47"/>
  <c r="CQ7" i="45"/>
  <c r="CQ7" i="44"/>
  <c r="CQ7" i="46"/>
  <c r="CQ7" i="42"/>
  <c r="CQ7" i="40"/>
  <c r="CQ7" i="43"/>
  <c r="CQ7" i="41"/>
  <c r="CQ7" i="39"/>
  <c r="CQ7" i="36"/>
  <c r="CQ7" i="38"/>
  <c r="CQ7" i="37"/>
  <c r="CQ7" i="35"/>
  <c r="CQ7" i="33"/>
  <c r="CQ7" i="34"/>
  <c r="CQ7" i="31"/>
  <c r="CQ7" i="30"/>
  <c r="CQ7" i="28"/>
  <c r="CQ7" i="32"/>
  <c r="CQ7" i="24"/>
  <c r="CQ7" i="27"/>
  <c r="CQ7" i="26"/>
  <c r="CQ7" i="25"/>
  <c r="CQ7" i="18"/>
  <c r="EQ7" i="18" s="1"/>
  <c r="CQ7" i="21"/>
  <c r="EQ7" i="21" s="1"/>
  <c r="CQ7" i="20"/>
  <c r="EQ7" i="20" s="1"/>
  <c r="CQ7" i="19"/>
  <c r="EQ7" i="19" s="1"/>
  <c r="CQ7" i="23"/>
  <c r="EQ7" i="23" s="1"/>
  <c r="CQ7" i="22"/>
  <c r="EQ7" i="22" s="1"/>
  <c r="CQ7" i="17"/>
  <c r="EQ7" i="17" s="1"/>
  <c r="CQ7" i="60"/>
  <c r="EQ7" i="60" s="1"/>
  <c r="ED25" i="37"/>
  <c r="AE25" i="37"/>
  <c r="BD27" i="60"/>
  <c r="EC22" i="38"/>
  <c r="AD22" i="38"/>
  <c r="AQ27" i="25"/>
  <c r="EP27" i="25"/>
  <c r="CQ25" i="59"/>
  <c r="CQ25" i="58"/>
  <c r="CQ25" i="57"/>
  <c r="CQ25" i="56"/>
  <c r="CQ25" i="55"/>
  <c r="CQ25" i="53"/>
  <c r="CQ25" i="54"/>
  <c r="CQ25" i="51"/>
  <c r="CQ25" i="52"/>
  <c r="CQ25" i="49"/>
  <c r="CQ25" i="50"/>
  <c r="CQ25" i="48"/>
  <c r="CQ25" i="47"/>
  <c r="CQ25" i="46"/>
  <c r="CQ25" i="44"/>
  <c r="CQ25" i="43"/>
  <c r="CQ25" i="45"/>
  <c r="CQ25" i="42"/>
  <c r="CQ25" i="40"/>
  <c r="CQ25" i="41"/>
  <c r="CQ25" i="37"/>
  <c r="CQ25" i="36"/>
  <c r="CQ25" i="39"/>
  <c r="CQ25" i="38"/>
  <c r="CQ25" i="35"/>
  <c r="CQ25" i="32"/>
  <c r="CQ25" i="33"/>
  <c r="CQ25" i="34"/>
  <c r="CQ25" i="27"/>
  <c r="CQ25" i="26"/>
  <c r="CQ25" i="23"/>
  <c r="EQ25" i="23" s="1"/>
  <c r="CQ25" i="30"/>
  <c r="CQ25" i="25"/>
  <c r="CQ25" i="24"/>
  <c r="CQ25" i="28"/>
  <c r="CQ25" i="31"/>
  <c r="CQ25" i="22"/>
  <c r="EQ25" i="22" s="1"/>
  <c r="CQ25" i="18"/>
  <c r="EQ25" i="18" s="1"/>
  <c r="CQ25" i="21"/>
  <c r="EQ25" i="21" s="1"/>
  <c r="CQ25" i="20"/>
  <c r="EQ25" i="20" s="1"/>
  <c r="CQ25" i="19"/>
  <c r="EQ25" i="19" s="1"/>
  <c r="CQ25" i="17"/>
  <c r="EQ25" i="17" s="1"/>
  <c r="CQ25" i="60"/>
  <c r="EQ25" i="60" s="1"/>
  <c r="ED26" i="38"/>
  <c r="AE26" i="38"/>
  <c r="DU27" i="47"/>
  <c r="V27" i="47"/>
  <c r="EA24" i="41"/>
  <c r="AB24" i="41"/>
  <c r="AJ9" i="33"/>
  <c r="EI9" i="33"/>
  <c r="DI6" i="58"/>
  <c r="J6" i="58"/>
  <c r="EA5" i="40"/>
  <c r="AB5" i="40"/>
  <c r="AU8" i="21"/>
  <c r="ED5" i="36"/>
  <c r="AE5" i="36"/>
  <c r="BD20" i="60"/>
  <c r="AF6" i="36"/>
  <c r="EE6" i="36"/>
  <c r="Q15" i="52"/>
  <c r="DP15" i="52"/>
  <c r="K11" i="58"/>
  <c r="DJ11" i="58"/>
  <c r="S21" i="49"/>
  <c r="DR21" i="49"/>
  <c r="AJ4" i="30"/>
  <c r="EI4" i="30"/>
  <c r="EI29" i="30" s="1"/>
  <c r="AI29" i="30"/>
  <c r="AF11" i="37"/>
  <c r="EE11" i="37"/>
  <c r="AG16" i="34"/>
  <c r="EF16" i="34"/>
  <c r="DK22" i="56"/>
  <c r="L22" i="56"/>
  <c r="AW19" i="17"/>
  <c r="AN26" i="28"/>
  <c r="EM26" i="28"/>
  <c r="EO26" i="26"/>
  <c r="AP26" i="26"/>
  <c r="ED16" i="37"/>
  <c r="AE16" i="37"/>
  <c r="DP9" i="52"/>
  <c r="Q9" i="52"/>
  <c r="AN6" i="61"/>
  <c r="Z20" i="42"/>
  <c r="DY20" i="42"/>
  <c r="Q25" i="51"/>
  <c r="DP25" i="51"/>
  <c r="AW15" i="17"/>
  <c r="EM27" i="28"/>
  <c r="AN27" i="28"/>
  <c r="DX27" i="44"/>
  <c r="Y27" i="44"/>
  <c r="Y18" i="42"/>
  <c r="DX18" i="42"/>
  <c r="AC22" i="39"/>
  <c r="EB22" i="39"/>
  <c r="BD28" i="60"/>
  <c r="AN10" i="61"/>
  <c r="AV5" i="17"/>
  <c r="EK14" i="30"/>
  <c r="AL14" i="30"/>
  <c r="DO28" i="53"/>
  <c r="P28" i="53"/>
  <c r="AL8" i="31"/>
  <c r="EK8" i="31"/>
  <c r="AP20" i="26"/>
  <c r="EO20" i="26"/>
  <c r="DM9" i="54"/>
  <c r="N9" i="54"/>
  <c r="EK21" i="30"/>
  <c r="AL21" i="30"/>
  <c r="EC15" i="38"/>
  <c r="AD15" i="38"/>
  <c r="AT27" i="22"/>
  <c r="DT10" i="47"/>
  <c r="U10" i="47"/>
  <c r="EL23" i="30"/>
  <c r="AM23" i="30"/>
  <c r="ED22" i="37"/>
  <c r="AE22" i="37"/>
  <c r="DO9" i="51"/>
  <c r="P9" i="51"/>
  <c r="BD8" i="60"/>
  <c r="DY22" i="42"/>
  <c r="Z22" i="42"/>
  <c r="AU12" i="21"/>
  <c r="AG21" i="36"/>
  <c r="EF21" i="36"/>
  <c r="AN17" i="27"/>
  <c r="EM17" i="27"/>
  <c r="W13" i="46"/>
  <c r="DV13" i="46"/>
  <c r="DQ21" i="51"/>
  <c r="R21" i="51"/>
  <c r="AV21" i="19"/>
  <c r="AB17" i="41"/>
  <c r="EA17" i="41"/>
  <c r="EN28" i="27"/>
  <c r="AO28" i="27"/>
  <c r="EK19" i="30"/>
  <c r="AL19" i="30"/>
  <c r="AG7" i="35"/>
  <c r="EF7" i="35"/>
  <c r="AQ20" i="24"/>
  <c r="EP20" i="24"/>
  <c r="AF10" i="36"/>
  <c r="EE10" i="36"/>
  <c r="I5" i="59"/>
  <c r="DH5" i="59"/>
  <c r="AN4" i="78" l="1"/>
  <c r="DO30" i="50"/>
  <c r="DX30" i="41"/>
  <c r="AN5" i="78"/>
  <c r="EN30" i="24"/>
  <c r="DX29" i="41"/>
  <c r="DH30" i="57"/>
  <c r="DW5" i="43"/>
  <c r="X5" i="43"/>
  <c r="S6" i="48"/>
  <c r="DR6" i="48"/>
  <c r="EJ17" i="31"/>
  <c r="AK17" i="31"/>
  <c r="DU10" i="45"/>
  <c r="V10" i="45"/>
  <c r="AL20" i="28"/>
  <c r="EK20" i="28"/>
  <c r="EG10" i="33"/>
  <c r="AH10" i="33"/>
  <c r="EA18" i="39"/>
  <c r="AB18" i="39"/>
  <c r="DU25" i="45"/>
  <c r="V25" i="45"/>
  <c r="AI16" i="32"/>
  <c r="EH16" i="32"/>
  <c r="EC10" i="37"/>
  <c r="AD10" i="37"/>
  <c r="DS30" i="46"/>
  <c r="AB29" i="37"/>
  <c r="EB18" i="37"/>
  <c r="EB30" i="37" s="1"/>
  <c r="AC18" i="37"/>
  <c r="DU18" i="45"/>
  <c r="V18" i="45"/>
  <c r="V5" i="44"/>
  <c r="DU5" i="44"/>
  <c r="EJ4" i="27"/>
  <c r="EJ29" i="27" s="1"/>
  <c r="AK4" i="27"/>
  <c r="AJ29" i="27"/>
  <c r="T12" i="48"/>
  <c r="DS12" i="48"/>
  <c r="EE12" i="36"/>
  <c r="AF12" i="36"/>
  <c r="DK27" i="56"/>
  <c r="L27" i="56"/>
  <c r="J5" i="57"/>
  <c r="DI5" i="57"/>
  <c r="R28" i="50"/>
  <c r="DQ28" i="50"/>
  <c r="I13" i="58"/>
  <c r="DH13" i="58"/>
  <c r="EO14" i="24"/>
  <c r="AP14" i="24"/>
  <c r="AG18" i="33"/>
  <c r="EF18" i="33"/>
  <c r="EF30" i="33" s="1"/>
  <c r="Z16" i="41"/>
  <c r="DY16" i="41"/>
  <c r="AC29" i="37"/>
  <c r="DZ6" i="41"/>
  <c r="AA6" i="41"/>
  <c r="U7" i="45"/>
  <c r="DT7" i="45"/>
  <c r="DT29" i="45" s="1"/>
  <c r="T29" i="45"/>
  <c r="AK16" i="30"/>
  <c r="EJ16" i="30"/>
  <c r="EB16" i="38"/>
  <c r="EB30" i="38" s="1"/>
  <c r="AC16" i="38"/>
  <c r="J24" i="58"/>
  <c r="DI24" i="58"/>
  <c r="DT17" i="46"/>
  <c r="U17" i="46"/>
  <c r="AU4" i="17"/>
  <c r="AT29" i="17"/>
  <c r="AG5" i="33"/>
  <c r="EF5" i="33"/>
  <c r="T22" i="47"/>
  <c r="DS22" i="47"/>
  <c r="AF14" i="36"/>
  <c r="EE14" i="36"/>
  <c r="DT8" i="47"/>
  <c r="U8" i="47"/>
  <c r="X24" i="44"/>
  <c r="DW24" i="44"/>
  <c r="M18" i="53"/>
  <c r="DL18" i="53"/>
  <c r="DL30" i="53" s="1"/>
  <c r="L29" i="53"/>
  <c r="Z14" i="41"/>
  <c r="DY14" i="41"/>
  <c r="DT24" i="47"/>
  <c r="U24" i="47"/>
  <c r="U29" i="43"/>
  <c r="V4" i="43"/>
  <c r="DU4" i="43"/>
  <c r="DU29" i="43" s="1"/>
  <c r="DH11" i="59"/>
  <c r="I11" i="59"/>
  <c r="Z29" i="38"/>
  <c r="AA4" i="38"/>
  <c r="DZ4" i="38"/>
  <c r="DZ29" i="38" s="1"/>
  <c r="Z13" i="42"/>
  <c r="DY13" i="42"/>
  <c r="W23" i="45"/>
  <c r="DV23" i="45"/>
  <c r="AH16" i="33"/>
  <c r="EG16" i="33"/>
  <c r="DK25" i="55"/>
  <c r="L25" i="55"/>
  <c r="DT19" i="47"/>
  <c r="U19" i="47"/>
  <c r="DN18" i="52"/>
  <c r="DN30" i="52" s="1"/>
  <c r="O18" i="52"/>
  <c r="U14" i="47"/>
  <c r="DT14" i="47"/>
  <c r="M23" i="55"/>
  <c r="DL23" i="55"/>
  <c r="DT16" i="46"/>
  <c r="U16" i="46"/>
  <c r="EI28" i="32"/>
  <c r="AJ28" i="32"/>
  <c r="DY24" i="42"/>
  <c r="Z24" i="42"/>
  <c r="AJ8" i="32"/>
  <c r="EI8" i="32"/>
  <c r="J9" i="58"/>
  <c r="DI9" i="58"/>
  <c r="EJ26" i="31"/>
  <c r="AK26" i="31"/>
  <c r="AR29" i="19"/>
  <c r="AS4" i="19"/>
  <c r="AD19" i="37"/>
  <c r="EC19" i="37"/>
  <c r="AL11" i="30"/>
  <c r="EK11" i="30"/>
  <c r="AN20" i="27"/>
  <c r="EM20" i="27"/>
  <c r="AN19" i="27"/>
  <c r="EM19" i="27"/>
  <c r="DR7" i="48"/>
  <c r="S7" i="48"/>
  <c r="DQ29" i="48"/>
  <c r="DU29" i="44"/>
  <c r="DK29" i="54"/>
  <c r="I18" i="57"/>
  <c r="DU20" i="46"/>
  <c r="V20" i="46"/>
  <c r="N19" i="53"/>
  <c r="DM19" i="53"/>
  <c r="DQ13" i="49"/>
  <c r="R13" i="49"/>
  <c r="DI16" i="57"/>
  <c r="J16" i="57"/>
  <c r="EF26" i="35"/>
  <c r="AG26" i="35"/>
  <c r="EJ15" i="31"/>
  <c r="AK15" i="31"/>
  <c r="Z17" i="42"/>
  <c r="DY17" i="42"/>
  <c r="AG6" i="34"/>
  <c r="EF6" i="34"/>
  <c r="EJ24" i="31"/>
  <c r="AK24" i="31"/>
  <c r="AH21" i="33"/>
  <c r="EG21" i="33"/>
  <c r="U22" i="46"/>
  <c r="DT22" i="46"/>
  <c r="DT28" i="47"/>
  <c r="U28" i="47"/>
  <c r="R26" i="50"/>
  <c r="DQ26" i="50"/>
  <c r="Q17" i="50"/>
  <c r="DP17" i="50"/>
  <c r="EL23" i="28"/>
  <c r="AM23" i="28"/>
  <c r="DS23" i="48"/>
  <c r="T23" i="48"/>
  <c r="DF4" i="58"/>
  <c r="DF29" i="58" s="1"/>
  <c r="F29" i="58"/>
  <c r="Z23" i="42"/>
  <c r="DY23" i="42"/>
  <c r="DP8" i="50"/>
  <c r="Q8" i="50"/>
  <c r="AI17" i="33"/>
  <c r="EH17" i="33"/>
  <c r="EL4" i="25"/>
  <c r="EL29" i="25" s="1"/>
  <c r="AL29" i="25"/>
  <c r="AM4" i="25"/>
  <c r="M25" i="54"/>
  <c r="DL25" i="54"/>
  <c r="AA11" i="40"/>
  <c r="DZ11" i="40"/>
  <c r="EJ10" i="30"/>
  <c r="AK10" i="30"/>
  <c r="AG24" i="35"/>
  <c r="EF24" i="35"/>
  <c r="M16" i="54"/>
  <c r="DL16" i="54"/>
  <c r="EE18" i="35"/>
  <c r="EE30" i="35" s="1"/>
  <c r="AF18" i="35"/>
  <c r="EA5" i="39"/>
  <c r="AB5" i="39"/>
  <c r="EM16" i="26"/>
  <c r="AN16" i="26"/>
  <c r="DQ23" i="50"/>
  <c r="R23" i="50"/>
  <c r="AO6" i="25"/>
  <c r="EN6" i="25"/>
  <c r="EA8" i="40"/>
  <c r="AB8" i="40"/>
  <c r="DL21" i="54"/>
  <c r="M21" i="54"/>
  <c r="K9" i="56"/>
  <c r="DJ9" i="56"/>
  <c r="O5" i="51"/>
  <c r="DN5" i="51"/>
  <c r="DM21" i="53"/>
  <c r="N21" i="53"/>
  <c r="ED26" i="37"/>
  <c r="AE26" i="37"/>
  <c r="DR24" i="49"/>
  <c r="S24" i="49"/>
  <c r="N24" i="54"/>
  <c r="DM24" i="54"/>
  <c r="EN4" i="23"/>
  <c r="EN29" i="23" s="1"/>
  <c r="AN29" i="23"/>
  <c r="AO4" i="23"/>
  <c r="Q15" i="51"/>
  <c r="DP15" i="51"/>
  <c r="Z12" i="42"/>
  <c r="DY12" i="42"/>
  <c r="AM25" i="27"/>
  <c r="EL25" i="27"/>
  <c r="EL30" i="27" s="1"/>
  <c r="V12" i="46"/>
  <c r="DU12" i="46"/>
  <c r="AP15" i="24"/>
  <c r="EO15" i="24"/>
  <c r="L6" i="55"/>
  <c r="DK6" i="55"/>
  <c r="AH26" i="33"/>
  <c r="EG26" i="33"/>
  <c r="DS7" i="47"/>
  <c r="T7" i="47"/>
  <c r="AK6" i="30"/>
  <c r="EJ6" i="30"/>
  <c r="DS8" i="48"/>
  <c r="T8" i="48"/>
  <c r="AB7" i="39"/>
  <c r="EA7" i="39"/>
  <c r="AH15" i="33"/>
  <c r="EG15" i="33"/>
  <c r="DZ16" i="40"/>
  <c r="AA16" i="40"/>
  <c r="DJ30" i="55"/>
  <c r="AC14" i="39"/>
  <c r="EB14" i="39"/>
  <c r="DJ6" i="56"/>
  <c r="K6" i="56"/>
  <c r="ED16" i="36"/>
  <c r="AE16" i="36"/>
  <c r="AM24" i="28"/>
  <c r="EL24" i="28"/>
  <c r="K26" i="56"/>
  <c r="DJ26" i="56"/>
  <c r="DJ30" i="56" s="1"/>
  <c r="EK25" i="28"/>
  <c r="AL25" i="28"/>
  <c r="S23" i="49"/>
  <c r="DR23" i="49"/>
  <c r="W20" i="45"/>
  <c r="DV20" i="45"/>
  <c r="DQ25" i="49"/>
  <c r="R25" i="49"/>
  <c r="DT30" i="45"/>
  <c r="AN26" i="27"/>
  <c r="EM26" i="27"/>
  <c r="AL8" i="30"/>
  <c r="EK8" i="30"/>
  <c r="K9" i="57"/>
  <c r="DJ9" i="57"/>
  <c r="M8" i="54"/>
  <c r="DL8" i="54"/>
  <c r="AG4" i="33"/>
  <c r="AF29" i="33"/>
  <c r="EF4" i="33"/>
  <c r="EF29" i="33" s="1"/>
  <c r="DX11" i="43"/>
  <c r="Y11" i="43"/>
  <c r="EM17" i="26"/>
  <c r="AN17" i="26"/>
  <c r="AL7" i="28"/>
  <c r="EK7" i="28"/>
  <c r="DP26" i="51"/>
  <c r="Q26" i="51"/>
  <c r="Z10" i="41"/>
  <c r="DY10" i="41"/>
  <c r="AC21" i="39"/>
  <c r="EB21" i="39"/>
  <c r="EG24" i="34"/>
  <c r="AH24" i="34"/>
  <c r="DI27" i="58"/>
  <c r="J27" i="58"/>
  <c r="EO19" i="24"/>
  <c r="AP19" i="24"/>
  <c r="DL17" i="54"/>
  <c r="M17" i="54"/>
  <c r="DP25" i="50"/>
  <c r="Q25" i="50"/>
  <c r="AO28" i="26"/>
  <c r="EN28" i="26"/>
  <c r="Z20" i="41"/>
  <c r="DY20" i="41"/>
  <c r="DX15" i="43"/>
  <c r="Y15" i="43"/>
  <c r="EM14" i="27"/>
  <c r="AN14" i="27"/>
  <c r="BA7" i="60"/>
  <c r="AZ29" i="60"/>
  <c r="EN19" i="26"/>
  <c r="AO19" i="26"/>
  <c r="AI27" i="33"/>
  <c r="EH27" i="33"/>
  <c r="AO16" i="25"/>
  <c r="EN16" i="25"/>
  <c r="EN30" i="25" s="1"/>
  <c r="R20" i="49"/>
  <c r="DQ20" i="49"/>
  <c r="DU28" i="46"/>
  <c r="V28" i="46"/>
  <c r="EG25" i="33"/>
  <c r="AH25" i="33"/>
  <c r="EJ19" i="31"/>
  <c r="AK19" i="31"/>
  <c r="R8" i="49"/>
  <c r="DQ8" i="49"/>
  <c r="DL14" i="54"/>
  <c r="M14" i="54"/>
  <c r="EE11" i="36"/>
  <c r="AF11" i="36"/>
  <c r="DV15" i="45"/>
  <c r="W15" i="45"/>
  <c r="Q18" i="49"/>
  <c r="DP18" i="49"/>
  <c r="DP30" i="49" s="1"/>
  <c r="AI23" i="33"/>
  <c r="EH23" i="33"/>
  <c r="DM7" i="53"/>
  <c r="DM29" i="53" s="1"/>
  <c r="N7" i="53"/>
  <c r="DI7" i="57"/>
  <c r="J7" i="57"/>
  <c r="AP26" i="25"/>
  <c r="EO26" i="25"/>
  <c r="AM10" i="27"/>
  <c r="EL10" i="27"/>
  <c r="DP20" i="51"/>
  <c r="Q20" i="51"/>
  <c r="EI25" i="31"/>
  <c r="EI30" i="31" s="1"/>
  <c r="AJ25" i="31"/>
  <c r="DS16" i="47"/>
  <c r="T16" i="47"/>
  <c r="U26" i="47"/>
  <c r="DT26" i="47"/>
  <c r="AH5" i="32"/>
  <c r="EG5" i="32"/>
  <c r="EG29" i="32" s="1"/>
  <c r="AG29" i="32"/>
  <c r="DJ12" i="57"/>
  <c r="K12" i="57"/>
  <c r="DI10" i="57"/>
  <c r="J10" i="57"/>
  <c r="AH13" i="33"/>
  <c r="EG13" i="33"/>
  <c r="AC15" i="39"/>
  <c r="EB15" i="39"/>
  <c r="EL30" i="26"/>
  <c r="AB20" i="40"/>
  <c r="EA20" i="40"/>
  <c r="EM18" i="26"/>
  <c r="AN18" i="26"/>
  <c r="AB23" i="40"/>
  <c r="EA23" i="40"/>
  <c r="EO12" i="25"/>
  <c r="AP12" i="25"/>
  <c r="X6" i="43"/>
  <c r="DW6" i="43"/>
  <c r="EB20" i="39"/>
  <c r="AC20" i="39"/>
  <c r="EO21" i="24"/>
  <c r="AP21" i="24"/>
  <c r="V15" i="46"/>
  <c r="DU15" i="46"/>
  <c r="AM9" i="27"/>
  <c r="EL9" i="27"/>
  <c r="EF23" i="35"/>
  <c r="AG23" i="35"/>
  <c r="DU14" i="46"/>
  <c r="V14" i="46"/>
  <c r="M27" i="55"/>
  <c r="DL27" i="55"/>
  <c r="DR5" i="48"/>
  <c r="S5" i="48"/>
  <c r="AA25" i="40"/>
  <c r="DZ25" i="40"/>
  <c r="S10" i="48"/>
  <c r="DR10" i="48"/>
  <c r="AH14" i="33"/>
  <c r="EG14" i="33"/>
  <c r="EF30" i="34"/>
  <c r="DX29" i="42"/>
  <c r="DZ29" i="39"/>
  <c r="EN29" i="24"/>
  <c r="DL30" i="54"/>
  <c r="DN29" i="51"/>
  <c r="Y29" i="41"/>
  <c r="T13" i="48"/>
  <c r="DS13" i="48"/>
  <c r="DU8" i="45"/>
  <c r="V8" i="45"/>
  <c r="AL19" i="28"/>
  <c r="EK19" i="28"/>
  <c r="EK30" i="28" s="1"/>
  <c r="AJ24" i="32"/>
  <c r="EI24" i="32"/>
  <c r="AP22" i="24"/>
  <c r="EO22" i="24"/>
  <c r="DO12" i="52"/>
  <c r="P12" i="52"/>
  <c r="AP25" i="24"/>
  <c r="EO25" i="24"/>
  <c r="AC26" i="39"/>
  <c r="EB26" i="39"/>
  <c r="M24" i="55"/>
  <c r="DL24" i="55"/>
  <c r="L5" i="55"/>
  <c r="DK5" i="55"/>
  <c r="AE9" i="37"/>
  <c r="ED9" i="37"/>
  <c r="S18" i="48"/>
  <c r="DR18" i="48"/>
  <c r="DR30" i="48" s="1"/>
  <c r="W17" i="43"/>
  <c r="DV17" i="43"/>
  <c r="DV30" i="43" s="1"/>
  <c r="EE4" i="34"/>
  <c r="EE29" i="34" s="1"/>
  <c r="AE29" i="34"/>
  <c r="AF4" i="34"/>
  <c r="S11" i="49"/>
  <c r="DR11" i="49"/>
  <c r="Q16" i="50"/>
  <c r="DP16" i="50"/>
  <c r="DP30" i="50" s="1"/>
  <c r="Z11" i="42"/>
  <c r="DY11" i="42"/>
  <c r="EH26" i="32"/>
  <c r="AI26" i="32"/>
  <c r="P26" i="52"/>
  <c r="DO26" i="52"/>
  <c r="AH6" i="33"/>
  <c r="EG6" i="33"/>
  <c r="DT25" i="46"/>
  <c r="U25" i="46"/>
  <c r="AH17" i="34"/>
  <c r="EG17" i="34"/>
  <c r="DY13" i="41"/>
  <c r="Z13" i="41"/>
  <c r="AG14" i="35"/>
  <c r="EF14" i="35"/>
  <c r="O29" i="50"/>
  <c r="P4" i="50"/>
  <c r="DO4" i="50"/>
  <c r="DU17" i="44"/>
  <c r="DU30" i="44" s="1"/>
  <c r="V17" i="44"/>
  <c r="DP6" i="50"/>
  <c r="Q6" i="50"/>
  <c r="W29" i="42"/>
  <c r="X16" i="42"/>
  <c r="DW16" i="42"/>
  <c r="DW30" i="42" s="1"/>
  <c r="AK5" i="30"/>
  <c r="EJ5" i="30"/>
  <c r="AG19" i="35"/>
  <c r="EF19" i="35"/>
  <c r="AK7" i="30"/>
  <c r="EJ7" i="30"/>
  <c r="U15" i="47"/>
  <c r="DT15" i="47"/>
  <c r="EG30" i="32"/>
  <c r="DY19" i="41"/>
  <c r="Z19" i="41"/>
  <c r="DL20" i="55"/>
  <c r="M20" i="55"/>
  <c r="AG9" i="35"/>
  <c r="EF9" i="35"/>
  <c r="AF27" i="36"/>
  <c r="EE27" i="36"/>
  <c r="DV16" i="44"/>
  <c r="W16" i="44"/>
  <c r="AK22" i="30"/>
  <c r="EJ22" i="30"/>
  <c r="T27" i="48"/>
  <c r="DS27" i="48"/>
  <c r="AD4" i="35"/>
  <c r="EC4" i="35"/>
  <c r="EC29" i="35" s="1"/>
  <c r="AC29" i="35"/>
  <c r="DM27" i="54"/>
  <c r="N27" i="54"/>
  <c r="AL25" i="30"/>
  <c r="EK25" i="30"/>
  <c r="EG4" i="31"/>
  <c r="EG29" i="31" s="1"/>
  <c r="AG29" i="31"/>
  <c r="AH4" i="31"/>
  <c r="ED25" i="36"/>
  <c r="AE25" i="36"/>
  <c r="DY30" i="40"/>
  <c r="L18" i="55"/>
  <c r="DK18" i="55"/>
  <c r="P5" i="50"/>
  <c r="DO5" i="50"/>
  <c r="X25" i="43"/>
  <c r="DW25" i="43"/>
  <c r="EC30" i="36"/>
  <c r="Z7" i="41"/>
  <c r="DY7" i="41"/>
  <c r="DY29" i="41" s="1"/>
  <c r="DX12" i="43"/>
  <c r="Y12" i="43"/>
  <c r="EL17" i="28"/>
  <c r="AM17" i="28"/>
  <c r="AP13" i="24"/>
  <c r="EO13" i="24"/>
  <c r="AO23" i="26"/>
  <c r="EN23" i="26"/>
  <c r="DQ17" i="49"/>
  <c r="R17" i="49"/>
  <c r="AB25" i="39"/>
  <c r="EA25" i="39"/>
  <c r="EJ20" i="31"/>
  <c r="AK20" i="31"/>
  <c r="V17" i="45"/>
  <c r="DU17" i="45"/>
  <c r="T14" i="48"/>
  <c r="DS14" i="48"/>
  <c r="I16" i="58"/>
  <c r="DH16" i="58"/>
  <c r="DH30" i="58" s="1"/>
  <c r="DP29" i="49"/>
  <c r="EQ30" i="17"/>
  <c r="EQ29" i="17"/>
  <c r="DP30" i="51"/>
  <c r="CR4" i="59"/>
  <c r="CR4" i="58"/>
  <c r="CR4" i="57"/>
  <c r="CR4" i="56"/>
  <c r="CR4" i="55"/>
  <c r="CR4" i="54"/>
  <c r="CR4" i="52"/>
  <c r="CR4" i="53"/>
  <c r="CR4" i="50"/>
  <c r="CR4" i="51"/>
  <c r="CR4" i="49"/>
  <c r="CR4" i="48"/>
  <c r="CR4" i="47"/>
  <c r="CR4" i="46"/>
  <c r="CR4" i="45"/>
  <c r="CR4" i="44"/>
  <c r="CR4" i="41"/>
  <c r="CR4" i="40"/>
  <c r="CR4" i="42"/>
  <c r="CR4" i="43"/>
  <c r="CR4" i="39"/>
  <c r="CR4" i="38"/>
  <c r="CR4" i="37"/>
  <c r="CR4" i="35"/>
  <c r="CR4" i="33"/>
  <c r="CR4" i="36"/>
  <c r="CR4" i="34"/>
  <c r="CR4" i="28"/>
  <c r="CR4" i="27"/>
  <c r="CR4" i="32"/>
  <c r="CR4" i="30"/>
  <c r="CR4" i="25"/>
  <c r="CR4" i="24"/>
  <c r="CR4" i="31"/>
  <c r="CR4" i="26"/>
  <c r="CR4" i="23"/>
  <c r="CR4" i="21"/>
  <c r="ER4" i="21" s="1"/>
  <c r="CR4" i="20"/>
  <c r="ER4" i="20" s="1"/>
  <c r="CR4" i="19"/>
  <c r="ER4" i="19" s="1"/>
  <c r="CR4" i="18"/>
  <c r="ER4" i="18" s="1"/>
  <c r="CR4" i="17"/>
  <c r="ER4" i="17" s="1"/>
  <c r="CR4" i="22"/>
  <c r="CR4" i="60"/>
  <c r="ER4" i="60" s="1"/>
  <c r="AH21" i="36"/>
  <c r="EG21" i="36"/>
  <c r="AM21" i="30"/>
  <c r="EL21" i="30"/>
  <c r="AW5" i="17"/>
  <c r="EE16" i="37"/>
  <c r="AF16" i="37"/>
  <c r="M22" i="56"/>
  <c r="DL22" i="56"/>
  <c r="R15" i="52"/>
  <c r="DQ15" i="52"/>
  <c r="EC22" i="39"/>
  <c r="AD22" i="39"/>
  <c r="AA20" i="42"/>
  <c r="DZ20" i="42"/>
  <c r="AW6" i="19"/>
  <c r="AL17" i="32"/>
  <c r="EK17" i="32"/>
  <c r="EM9" i="28"/>
  <c r="AN9" i="28"/>
  <c r="AX22" i="17"/>
  <c r="AX28" i="19"/>
  <c r="EF10" i="36"/>
  <c r="AG10" i="36"/>
  <c r="DW13" i="46"/>
  <c r="X13" i="46"/>
  <c r="AA22" i="42"/>
  <c r="DZ22" i="42"/>
  <c r="DP9" i="51"/>
  <c r="Q9" i="51"/>
  <c r="AN23" i="30"/>
  <c r="EM23" i="30"/>
  <c r="CR10" i="59"/>
  <c r="CR10" i="58"/>
  <c r="CR10" i="57"/>
  <c r="CR10" i="56"/>
  <c r="CR10" i="55"/>
  <c r="CR10" i="54"/>
  <c r="CR10" i="52"/>
  <c r="CR10" i="53"/>
  <c r="CR10" i="51"/>
  <c r="CR10" i="50"/>
  <c r="CR10" i="48"/>
  <c r="CR10" i="49"/>
  <c r="CR10" i="46"/>
  <c r="CR10" i="45"/>
  <c r="CR10" i="44"/>
  <c r="CR10" i="47"/>
  <c r="CR10" i="41"/>
  <c r="CR10" i="40"/>
  <c r="CR10" i="43"/>
  <c r="CR10" i="42"/>
  <c r="CR10" i="39"/>
  <c r="CR10" i="38"/>
  <c r="CR10" i="37"/>
  <c r="CR10" i="36"/>
  <c r="CR10" i="35"/>
  <c r="CR10" i="33"/>
  <c r="CR10" i="34"/>
  <c r="CR10" i="30"/>
  <c r="CR10" i="28"/>
  <c r="CR10" i="31"/>
  <c r="CR10" i="26"/>
  <c r="CR10" i="25"/>
  <c r="CR10" i="24"/>
  <c r="CR10" i="32"/>
  <c r="CR10" i="27"/>
  <c r="CR10" i="20"/>
  <c r="ER10" i="20" s="1"/>
  <c r="CR10" i="18"/>
  <c r="ER10" i="18" s="1"/>
  <c r="CR10" i="23"/>
  <c r="ER10" i="23" s="1"/>
  <c r="CR10" i="22"/>
  <c r="ER10" i="22" s="1"/>
  <c r="CR10" i="21"/>
  <c r="ER10" i="21" s="1"/>
  <c r="CR10" i="19"/>
  <c r="ER10" i="19" s="1"/>
  <c r="CR10" i="17"/>
  <c r="ER10" i="17" s="1"/>
  <c r="CR10" i="60"/>
  <c r="ER10" i="60" s="1"/>
  <c r="DY18" i="42"/>
  <c r="Z18" i="42"/>
  <c r="R25" i="51"/>
  <c r="DQ25" i="51"/>
  <c r="CR6" i="59"/>
  <c r="CR6" i="58"/>
  <c r="CR6" i="57"/>
  <c r="CR6" i="56"/>
  <c r="CR6" i="55"/>
  <c r="CR6" i="54"/>
  <c r="CR6" i="53"/>
  <c r="CR6" i="52"/>
  <c r="CR6" i="50"/>
  <c r="CR6" i="51"/>
  <c r="CR6" i="48"/>
  <c r="CR6" i="49"/>
  <c r="CR6" i="47"/>
  <c r="CR6" i="45"/>
  <c r="CR6" i="44"/>
  <c r="CR6" i="46"/>
  <c r="CR6" i="43"/>
  <c r="CR6" i="41"/>
  <c r="CR6" i="42"/>
  <c r="CR6" i="40"/>
  <c r="CR6" i="39"/>
  <c r="CR6" i="37"/>
  <c r="CR6" i="36"/>
  <c r="CR6" i="38"/>
  <c r="CR6" i="34"/>
  <c r="CR6" i="35"/>
  <c r="CR6" i="33"/>
  <c r="CR6" i="30"/>
  <c r="CR6" i="26"/>
  <c r="CR6" i="31"/>
  <c r="CR6" i="28"/>
  <c r="CR6" i="32"/>
  <c r="CR6" i="27"/>
  <c r="CR6" i="25"/>
  <c r="CR6" i="24"/>
  <c r="CR6" i="23"/>
  <c r="ER6" i="23" s="1"/>
  <c r="CR6" i="22"/>
  <c r="ER6" i="22" s="1"/>
  <c r="CR6" i="18"/>
  <c r="ER6" i="18" s="1"/>
  <c r="CR6" i="21"/>
  <c r="ER6" i="21" s="1"/>
  <c r="CR6" i="20"/>
  <c r="ER6" i="20" s="1"/>
  <c r="CR6" i="17"/>
  <c r="ER6" i="17" s="1"/>
  <c r="CR6" i="19"/>
  <c r="ER6" i="19" s="1"/>
  <c r="CR6" i="60"/>
  <c r="ER6" i="60" s="1"/>
  <c r="AX19" i="17"/>
  <c r="EF11" i="37"/>
  <c r="AG11" i="37"/>
  <c r="BE20" i="60"/>
  <c r="K6" i="58"/>
  <c r="DJ6" i="58"/>
  <c r="AC24" i="41"/>
  <c r="EB24" i="41"/>
  <c r="AE22" i="38"/>
  <c r="ED22" i="38"/>
  <c r="AF25" i="37"/>
  <c r="EE25" i="37"/>
  <c r="DI25" i="59"/>
  <c r="J25" i="59"/>
  <c r="AV16" i="18"/>
  <c r="EG23" i="36"/>
  <c r="AH23" i="36"/>
  <c r="AX9" i="19"/>
  <c r="EH17" i="35"/>
  <c r="AI17" i="35"/>
  <c r="EE24" i="38"/>
  <c r="AF24" i="38"/>
  <c r="AS6" i="23"/>
  <c r="AM27" i="31"/>
  <c r="EL27" i="31"/>
  <c r="AV22" i="20"/>
  <c r="AM18" i="28"/>
  <c r="EL18" i="28"/>
  <c r="DZ27" i="43"/>
  <c r="AA27" i="43"/>
  <c r="AE20" i="38"/>
  <c r="ED20" i="38"/>
  <c r="DR22" i="50"/>
  <c r="S22" i="50"/>
  <c r="AH25" i="35"/>
  <c r="EG25" i="35"/>
  <c r="Z10" i="43"/>
  <c r="DY10" i="43"/>
  <c r="DR14" i="51"/>
  <c r="S14" i="51"/>
  <c r="AV19" i="20"/>
  <c r="EO12" i="27"/>
  <c r="AP12" i="27"/>
  <c r="K13" i="59"/>
  <c r="DJ13" i="59"/>
  <c r="AS23" i="24"/>
  <c r="DZ13" i="43"/>
  <c r="AA13" i="43"/>
  <c r="DS6" i="49"/>
  <c r="T6" i="49"/>
  <c r="DK19" i="57"/>
  <c r="L19" i="57"/>
  <c r="AJ11" i="34"/>
  <c r="EI11" i="34"/>
  <c r="AW16" i="17"/>
  <c r="AT5" i="22"/>
  <c r="DY28" i="44"/>
  <c r="Z28" i="44"/>
  <c r="DO26" i="54"/>
  <c r="P26" i="54"/>
  <c r="DY15" i="44"/>
  <c r="Z15" i="44"/>
  <c r="Q29" i="49"/>
  <c r="DQ4" i="49"/>
  <c r="R4" i="49"/>
  <c r="T19" i="49"/>
  <c r="DS19" i="49"/>
  <c r="EK23" i="32"/>
  <c r="AL23" i="32"/>
  <c r="AX7" i="18"/>
  <c r="AI27" i="35"/>
  <c r="EH27" i="35"/>
  <c r="AI13" i="34"/>
  <c r="EH13" i="34"/>
  <c r="O4" i="53"/>
  <c r="DN4" i="53"/>
  <c r="AX27" i="19"/>
  <c r="AT17" i="23"/>
  <c r="AU7" i="21"/>
  <c r="J29" i="56"/>
  <c r="DJ4" i="56"/>
  <c r="DJ29" i="56" s="1"/>
  <c r="K4" i="56"/>
  <c r="EB23" i="41"/>
  <c r="AC23" i="41"/>
  <c r="AD16" i="39"/>
  <c r="EC16" i="39"/>
  <c r="ED18" i="38"/>
  <c r="AE18" i="38"/>
  <c r="AS10" i="23"/>
  <c r="AB8" i="42"/>
  <c r="EA8" i="42"/>
  <c r="AT18" i="22"/>
  <c r="DN13" i="55"/>
  <c r="O13" i="55"/>
  <c r="M28" i="57"/>
  <c r="DL28" i="57"/>
  <c r="AS9" i="24"/>
  <c r="AR29" i="21"/>
  <c r="AS4" i="21"/>
  <c r="AU21" i="22"/>
  <c r="AY14" i="17"/>
  <c r="AD17" i="40"/>
  <c r="EC17" i="40"/>
  <c r="AL20" i="32"/>
  <c r="EK20" i="32"/>
  <c r="O19" i="55"/>
  <c r="DN19" i="55"/>
  <c r="T11" i="50"/>
  <c r="DS11" i="50"/>
  <c r="DN5" i="54"/>
  <c r="O5" i="54"/>
  <c r="AS24" i="24"/>
  <c r="AW10" i="18"/>
  <c r="AX24" i="18"/>
  <c r="EC29" i="37"/>
  <c r="R22" i="51"/>
  <c r="DQ22" i="51"/>
  <c r="EH14" i="34"/>
  <c r="AI14" i="34"/>
  <c r="Z14" i="44"/>
  <c r="DY14" i="44"/>
  <c r="AG24" i="37"/>
  <c r="EF24" i="37"/>
  <c r="EH12" i="35"/>
  <c r="AI12" i="35"/>
  <c r="O6" i="54"/>
  <c r="DN6" i="54"/>
  <c r="AW17" i="20"/>
  <c r="DQ19" i="52"/>
  <c r="R19" i="52"/>
  <c r="EI8" i="34"/>
  <c r="AJ8" i="34"/>
  <c r="Z29" i="40"/>
  <c r="AA4" i="40"/>
  <c r="DZ4" i="40"/>
  <c r="EP15" i="25"/>
  <c r="AQ15" i="25"/>
  <c r="DP22" i="52"/>
  <c r="Q22" i="52"/>
  <c r="AO9" i="61"/>
  <c r="AU20" i="21"/>
  <c r="DZ14" i="42"/>
  <c r="AA14" i="42"/>
  <c r="DL7" i="56"/>
  <c r="M7" i="56"/>
  <c r="DU24" i="48"/>
  <c r="V24" i="48"/>
  <c r="EI12" i="34"/>
  <c r="AJ12" i="34"/>
  <c r="AT9" i="23"/>
  <c r="AU28" i="22"/>
  <c r="AW12" i="20"/>
  <c r="DJ17" i="59"/>
  <c r="K17" i="59"/>
  <c r="AY12" i="17"/>
  <c r="Z26" i="44"/>
  <c r="DY26" i="44"/>
  <c r="AX26" i="17"/>
  <c r="AV6" i="18"/>
  <c r="O19" i="54"/>
  <c r="DN19" i="54"/>
  <c r="DZ28" i="42"/>
  <c r="AA28" i="42"/>
  <c r="AU17" i="22"/>
  <c r="DM14" i="56"/>
  <c r="N14" i="56"/>
  <c r="AA20" i="43"/>
  <c r="DZ20" i="43"/>
  <c r="DK21" i="57"/>
  <c r="L21" i="57"/>
  <c r="AP4" i="24"/>
  <c r="AO29" i="24"/>
  <c r="EO4" i="24"/>
  <c r="EO29" i="24" s="1"/>
  <c r="AS18" i="23"/>
  <c r="AV11" i="21"/>
  <c r="I29" i="57"/>
  <c r="J4" i="57"/>
  <c r="DI4" i="57"/>
  <c r="DI29" i="57" s="1"/>
  <c r="DK26" i="58"/>
  <c r="L26" i="58"/>
  <c r="X22" i="45"/>
  <c r="DW22" i="45"/>
  <c r="DQ18" i="51"/>
  <c r="R18" i="51"/>
  <c r="AD12" i="40"/>
  <c r="EC12" i="40"/>
  <c r="DV8" i="46"/>
  <c r="W8" i="46"/>
  <c r="CR5" i="59"/>
  <c r="CR5" i="58"/>
  <c r="CR5" i="57"/>
  <c r="CR5" i="56"/>
  <c r="CR5" i="54"/>
  <c r="CR5" i="55"/>
  <c r="CR5" i="53"/>
  <c r="CR5" i="52"/>
  <c r="CR5" i="50"/>
  <c r="CR5" i="51"/>
  <c r="CR5" i="48"/>
  <c r="CR5" i="49"/>
  <c r="CR5" i="46"/>
  <c r="CR5" i="45"/>
  <c r="CR5" i="44"/>
  <c r="CR5" i="47"/>
  <c r="CR5" i="42"/>
  <c r="CR5" i="43"/>
  <c r="CR5" i="41"/>
  <c r="CR5" i="40"/>
  <c r="CR5" i="38"/>
  <c r="CR5" i="39"/>
  <c r="CR5" i="37"/>
  <c r="CR5" i="33"/>
  <c r="CR5" i="36"/>
  <c r="CR5" i="34"/>
  <c r="CR5" i="35"/>
  <c r="CR5" i="32"/>
  <c r="CR5" i="27"/>
  <c r="CR5" i="24"/>
  <c r="CR5" i="30"/>
  <c r="CR5" i="25"/>
  <c r="CR5" i="31"/>
  <c r="CR5" i="26"/>
  <c r="CR5" i="28"/>
  <c r="CR5" i="19"/>
  <c r="ER5" i="19" s="1"/>
  <c r="CR5" i="22"/>
  <c r="ER5" i="22" s="1"/>
  <c r="CR5" i="18"/>
  <c r="ER5" i="18" s="1"/>
  <c r="CR5" i="17"/>
  <c r="ER5" i="17" s="1"/>
  <c r="CR5" i="23"/>
  <c r="CR5" i="21"/>
  <c r="ER5" i="21" s="1"/>
  <c r="CR5" i="20"/>
  <c r="ER5" i="20" s="1"/>
  <c r="CR5" i="60"/>
  <c r="ER5" i="60" s="1"/>
  <c r="AS11" i="24"/>
  <c r="AN6" i="28"/>
  <c r="EM6" i="28"/>
  <c r="AW22" i="19"/>
  <c r="AO24" i="61"/>
  <c r="AA21" i="42"/>
  <c r="DZ21" i="42"/>
  <c r="AO18" i="61"/>
  <c r="AW16" i="19"/>
  <c r="N19" i="56"/>
  <c r="DM19" i="56"/>
  <c r="AQ21" i="25"/>
  <c r="EP21" i="25"/>
  <c r="AT18" i="21"/>
  <c r="Q26" i="53"/>
  <c r="DP26" i="53"/>
  <c r="AP6" i="26"/>
  <c r="EO6" i="26"/>
  <c r="DW23" i="46"/>
  <c r="X23" i="46"/>
  <c r="K21" i="58"/>
  <c r="DJ21" i="58"/>
  <c r="AV10" i="20"/>
  <c r="X26" i="46"/>
  <c r="DW26" i="46"/>
  <c r="EG24" i="36"/>
  <c r="AH24" i="36"/>
  <c r="EH11" i="35"/>
  <c r="AI11" i="35"/>
  <c r="AO11" i="27"/>
  <c r="EN11" i="27"/>
  <c r="AU15" i="21"/>
  <c r="R11" i="52"/>
  <c r="DQ11" i="52"/>
  <c r="AR8" i="25"/>
  <c r="EQ8" i="25"/>
  <c r="AV5" i="19"/>
  <c r="EB26" i="40"/>
  <c r="AC26" i="40"/>
  <c r="AW26" i="20"/>
  <c r="AQ5" i="25"/>
  <c r="EP5" i="25"/>
  <c r="AG18" i="36"/>
  <c r="EF18" i="36"/>
  <c r="V5" i="46"/>
  <c r="DU5" i="46"/>
  <c r="DJ15" i="59"/>
  <c r="K15" i="59"/>
  <c r="Q23" i="53"/>
  <c r="DP23" i="53"/>
  <c r="J10" i="59"/>
  <c r="DI10" i="59"/>
  <c r="Y22" i="44"/>
  <c r="DX22" i="44"/>
  <c r="CR14" i="59"/>
  <c r="CR14" i="58"/>
  <c r="CR14" i="57"/>
  <c r="CR14" i="56"/>
  <c r="CR14" i="55"/>
  <c r="CR14" i="54"/>
  <c r="CR14" i="53"/>
  <c r="CR14" i="52"/>
  <c r="CR14" i="50"/>
  <c r="CR14" i="51"/>
  <c r="CR14" i="49"/>
  <c r="CR14" i="48"/>
  <c r="CR14" i="47"/>
  <c r="CR14" i="46"/>
  <c r="CR14" i="45"/>
  <c r="CR14" i="44"/>
  <c r="CR14" i="42"/>
  <c r="CR14" i="41"/>
  <c r="CR14" i="40"/>
  <c r="CR14" i="43"/>
  <c r="CR14" i="37"/>
  <c r="CR14" i="39"/>
  <c r="CR14" i="38"/>
  <c r="CR14" i="36"/>
  <c r="CR14" i="34"/>
  <c r="CR14" i="35"/>
  <c r="CR14" i="33"/>
  <c r="CR14" i="27"/>
  <c r="CR14" i="25"/>
  <c r="CR14" i="31"/>
  <c r="CR14" i="24"/>
  <c r="CR14" i="30"/>
  <c r="CR14" i="28"/>
  <c r="CR14" i="32"/>
  <c r="CR14" i="26"/>
  <c r="CR14" i="22"/>
  <c r="ER14" i="22" s="1"/>
  <c r="CR14" i="18"/>
  <c r="ER14" i="18" s="1"/>
  <c r="CR14" i="21"/>
  <c r="ER14" i="21" s="1"/>
  <c r="CR14" i="20"/>
  <c r="ER14" i="20" s="1"/>
  <c r="CR14" i="17"/>
  <c r="ER14" i="17" s="1"/>
  <c r="CR14" i="23"/>
  <c r="ER14" i="23" s="1"/>
  <c r="CR14" i="19"/>
  <c r="ER14" i="19" s="1"/>
  <c r="CR14" i="60"/>
  <c r="ER14" i="60" s="1"/>
  <c r="CR16" i="59"/>
  <c r="CR16" i="58"/>
  <c r="CR16" i="57"/>
  <c r="CR16" i="56"/>
  <c r="CR16" i="55"/>
  <c r="CR16" i="54"/>
  <c r="CR16" i="53"/>
  <c r="CR16" i="52"/>
  <c r="CR16" i="50"/>
  <c r="CR16" i="51"/>
  <c r="CR16" i="48"/>
  <c r="CR16" i="49"/>
  <c r="CR16" i="47"/>
  <c r="CR16" i="44"/>
  <c r="CR16" i="46"/>
  <c r="CR16" i="45"/>
  <c r="CR16" i="41"/>
  <c r="CR16" i="40"/>
  <c r="CR16" i="43"/>
  <c r="CR16" i="42"/>
  <c r="CR16" i="38"/>
  <c r="CR16" i="37"/>
  <c r="CR16" i="36"/>
  <c r="CR16" i="39"/>
  <c r="CR16" i="34"/>
  <c r="CR16" i="33"/>
  <c r="CR16" i="32"/>
  <c r="CR16" i="35"/>
  <c r="CR16" i="30"/>
  <c r="CR16" i="26"/>
  <c r="CR16" i="27"/>
  <c r="CR16" i="25"/>
  <c r="CR16" i="24"/>
  <c r="CR16" i="31"/>
  <c r="CR16" i="28"/>
  <c r="CR16" i="23"/>
  <c r="ER16" i="23" s="1"/>
  <c r="CR16" i="21"/>
  <c r="ER16" i="21" s="1"/>
  <c r="CR16" i="17"/>
  <c r="ER16" i="17" s="1"/>
  <c r="CR16" i="22"/>
  <c r="ER16" i="22" s="1"/>
  <c r="CR16" i="18"/>
  <c r="ER16" i="18" s="1"/>
  <c r="CR16" i="20"/>
  <c r="ER16" i="20" s="1"/>
  <c r="CR16" i="19"/>
  <c r="ER16" i="19" s="1"/>
  <c r="CR16" i="60"/>
  <c r="ER16" i="60" s="1"/>
  <c r="AT19" i="23"/>
  <c r="L13" i="57"/>
  <c r="DK13" i="57"/>
  <c r="AA4" i="41"/>
  <c r="DZ4" i="41"/>
  <c r="Z29" i="41"/>
  <c r="AY25" i="17"/>
  <c r="AT21" i="23"/>
  <c r="AS16" i="23"/>
  <c r="W12" i="47"/>
  <c r="DV12" i="47"/>
  <c r="DN22" i="54"/>
  <c r="O22" i="54"/>
  <c r="R9" i="50"/>
  <c r="DQ9" i="50"/>
  <c r="AG22" i="36"/>
  <c r="EF22" i="36"/>
  <c r="O5" i="53"/>
  <c r="DN5" i="53"/>
  <c r="CR21" i="59"/>
  <c r="CR21" i="58"/>
  <c r="CR21" i="57"/>
  <c r="CR21" i="56"/>
  <c r="CR21" i="55"/>
  <c r="CR21" i="54"/>
  <c r="CR21" i="53"/>
  <c r="CR21" i="52"/>
  <c r="CR21" i="51"/>
  <c r="CR21" i="50"/>
  <c r="CR21" i="49"/>
  <c r="CR21" i="48"/>
  <c r="CR21" i="47"/>
  <c r="CR21" i="46"/>
  <c r="CR21" i="44"/>
  <c r="CR21" i="45"/>
  <c r="CR21" i="42"/>
  <c r="CR21" i="40"/>
  <c r="CR21" i="43"/>
  <c r="CR21" i="41"/>
  <c r="CR21" i="36"/>
  <c r="CR21" i="38"/>
  <c r="CR21" i="37"/>
  <c r="CR21" i="39"/>
  <c r="CR21" i="35"/>
  <c r="CR21" i="33"/>
  <c r="CR21" i="32"/>
  <c r="CR21" i="34"/>
  <c r="CR21" i="24"/>
  <c r="CR21" i="23"/>
  <c r="ER21" i="23" s="1"/>
  <c r="CR21" i="31"/>
  <c r="CR21" i="27"/>
  <c r="CR21" i="25"/>
  <c r="CR21" i="30"/>
  <c r="CR21" i="28"/>
  <c r="CR21" i="26"/>
  <c r="CR21" i="21"/>
  <c r="ER21" i="21" s="1"/>
  <c r="CR21" i="20"/>
  <c r="ER21" i="20" s="1"/>
  <c r="CR21" i="17"/>
  <c r="ER21" i="17" s="1"/>
  <c r="CR21" i="18"/>
  <c r="ER21" i="18" s="1"/>
  <c r="CR21" i="22"/>
  <c r="ER21" i="22" s="1"/>
  <c r="CR21" i="19"/>
  <c r="ER21" i="19" s="1"/>
  <c r="CR21" i="60"/>
  <c r="ER21" i="60" s="1"/>
  <c r="Z9" i="43"/>
  <c r="DY9" i="43"/>
  <c r="AW28" i="18"/>
  <c r="AT11" i="23"/>
  <c r="P12" i="54"/>
  <c r="DO12" i="54"/>
  <c r="DX7" i="44"/>
  <c r="Y7" i="44"/>
  <c r="AA10" i="42"/>
  <c r="DZ10" i="42"/>
  <c r="AW28" i="20"/>
  <c r="BD10" i="60"/>
  <c r="DR13" i="51"/>
  <c r="S13" i="51"/>
  <c r="AE5" i="38"/>
  <c r="ED5" i="38"/>
  <c r="AX27" i="18"/>
  <c r="ED10" i="38"/>
  <c r="AE10" i="38"/>
  <c r="AG7" i="36"/>
  <c r="EF7" i="36"/>
  <c r="EK13" i="32"/>
  <c r="AL13" i="32"/>
  <c r="EQ30" i="21"/>
  <c r="DI18" i="58"/>
  <c r="J18" i="58"/>
  <c r="AV13" i="20"/>
  <c r="AU23" i="22"/>
  <c r="DP17" i="53"/>
  <c r="Q17" i="53"/>
  <c r="AW8" i="18"/>
  <c r="DU17" i="48"/>
  <c r="V17" i="48"/>
  <c r="AI28" i="35"/>
  <c r="EH28" i="35"/>
  <c r="AQ13" i="26"/>
  <c r="EP13" i="26"/>
  <c r="AD13" i="40"/>
  <c r="EC13" i="40"/>
  <c r="DK20" i="57"/>
  <c r="L20" i="57"/>
  <c r="AQ18" i="25"/>
  <c r="EP18" i="25"/>
  <c r="EM4" i="26"/>
  <c r="EM29" i="26" s="1"/>
  <c r="AM29" i="26"/>
  <c r="AN4" i="26"/>
  <c r="AV25" i="20"/>
  <c r="U25" i="48"/>
  <c r="DT25" i="48"/>
  <c r="Q8" i="53"/>
  <c r="DP8" i="53"/>
  <c r="EE7" i="37"/>
  <c r="AF7" i="37"/>
  <c r="AE21" i="38"/>
  <c r="ED21" i="38"/>
  <c r="EQ30" i="60"/>
  <c r="DI18" i="59"/>
  <c r="J18" i="59"/>
  <c r="AX24" i="19"/>
  <c r="AL12" i="32"/>
  <c r="EK12" i="32"/>
  <c r="DX25" i="44"/>
  <c r="Y25" i="44"/>
  <c r="AK25" i="32"/>
  <c r="EJ25" i="32"/>
  <c r="DW11" i="45"/>
  <c r="X11" i="45"/>
  <c r="BE14" i="60"/>
  <c r="AA14" i="43"/>
  <c r="DZ14" i="43"/>
  <c r="AF9" i="38"/>
  <c r="EE9" i="38"/>
  <c r="CS19" i="59"/>
  <c r="CS19" i="58"/>
  <c r="CS19" i="57"/>
  <c r="CS19" i="56"/>
  <c r="CS19" i="55"/>
  <c r="CS19" i="54"/>
  <c r="CS19" i="53"/>
  <c r="CS19" i="51"/>
  <c r="CS19" i="52"/>
  <c r="CS19" i="50"/>
  <c r="CS19" i="49"/>
  <c r="CS19" i="48"/>
  <c r="CS19" i="45"/>
  <c r="CS19" i="44"/>
  <c r="CS19" i="47"/>
  <c r="CS19" i="46"/>
  <c r="CS19" i="43"/>
  <c r="CS19" i="41"/>
  <c r="CS19" i="42"/>
  <c r="CS19" i="40"/>
  <c r="CS19" i="37"/>
  <c r="CS19" i="39"/>
  <c r="CS19" i="38"/>
  <c r="CS19" i="36"/>
  <c r="CS19" i="32"/>
  <c r="CS19" i="35"/>
  <c r="CS19" i="34"/>
  <c r="CS19" i="33"/>
  <c r="CS19" i="30"/>
  <c r="CS19" i="28"/>
  <c r="CS19" i="27"/>
  <c r="CS19" i="25"/>
  <c r="CS19" i="26"/>
  <c r="CS19" i="24"/>
  <c r="CS19" i="23"/>
  <c r="ES19" i="23" s="1"/>
  <c r="CS19" i="31"/>
  <c r="CS19" i="22"/>
  <c r="ES19" i="22" s="1"/>
  <c r="CS19" i="20"/>
  <c r="ES19" i="20" s="1"/>
  <c r="CS19" i="19"/>
  <c r="ES19" i="19" s="1"/>
  <c r="CS19" i="21"/>
  <c r="ES19" i="21" s="1"/>
  <c r="CS19" i="18"/>
  <c r="ES19" i="18" s="1"/>
  <c r="CS19" i="17"/>
  <c r="ES19" i="17" s="1"/>
  <c r="CS19" i="60"/>
  <c r="ES19" i="60" s="1"/>
  <c r="DQ7" i="51"/>
  <c r="R7" i="51"/>
  <c r="EH15" i="35"/>
  <c r="AI15" i="35"/>
  <c r="S15" i="50"/>
  <c r="DR15" i="50"/>
  <c r="AE25" i="38"/>
  <c r="ED25" i="38"/>
  <c r="DU21" i="48"/>
  <c r="V21" i="48"/>
  <c r="AX14" i="18"/>
  <c r="AO23" i="61"/>
  <c r="K12" i="59"/>
  <c r="DJ12" i="59"/>
  <c r="EQ29" i="60"/>
  <c r="EQ29" i="20"/>
  <c r="S21" i="51"/>
  <c r="DR21" i="51"/>
  <c r="AO6" i="61"/>
  <c r="T21" i="49"/>
  <c r="DS21" i="49"/>
  <c r="AW20" i="18"/>
  <c r="AV5" i="20"/>
  <c r="AW26" i="18"/>
  <c r="K25" i="58"/>
  <c r="DJ25" i="58"/>
  <c r="AL19" i="32"/>
  <c r="EK19" i="32"/>
  <c r="AV23" i="21"/>
  <c r="AX10" i="17"/>
  <c r="AM11" i="31"/>
  <c r="EL11" i="31"/>
  <c r="T26" i="49"/>
  <c r="DS26" i="49"/>
  <c r="DQ10" i="51"/>
  <c r="R10" i="51"/>
  <c r="EO22" i="26"/>
  <c r="AP22" i="26"/>
  <c r="DS24" i="50"/>
  <c r="T24" i="50"/>
  <c r="DY7" i="43"/>
  <c r="Z7" i="43"/>
  <c r="EQ26" i="24"/>
  <c r="AR26" i="24"/>
  <c r="AU15" i="22"/>
  <c r="S21" i="50"/>
  <c r="DR21" i="50"/>
  <c r="AA21" i="43"/>
  <c r="DZ21" i="43"/>
  <c r="EJ18" i="32"/>
  <c r="AK18" i="32"/>
  <c r="AX21" i="17"/>
  <c r="DY4" i="42"/>
  <c r="Z4" i="42"/>
  <c r="DS5" i="49"/>
  <c r="T5" i="49"/>
  <c r="AN9" i="30"/>
  <c r="EM9" i="30"/>
  <c r="AE6" i="38"/>
  <c r="ED6" i="38"/>
  <c r="EI28" i="34"/>
  <c r="AJ28" i="34"/>
  <c r="EP14" i="26"/>
  <c r="AQ14" i="26"/>
  <c r="AS17" i="24"/>
  <c r="K20" i="58"/>
  <c r="DJ20" i="58"/>
  <c r="N9" i="55"/>
  <c r="DM9" i="55"/>
  <c r="AC9" i="41"/>
  <c r="EB9" i="41"/>
  <c r="BE21" i="60"/>
  <c r="CR28" i="59"/>
  <c r="CR28" i="58"/>
  <c r="CR28" i="57"/>
  <c r="CR28" i="56"/>
  <c r="CR28" i="55"/>
  <c r="CR28" i="54"/>
  <c r="CR28" i="53"/>
  <c r="CR28" i="52"/>
  <c r="CR28" i="51"/>
  <c r="CR28" i="50"/>
  <c r="CR28" i="49"/>
  <c r="CR28" i="48"/>
  <c r="CR28" i="47"/>
  <c r="CR28" i="46"/>
  <c r="CR28" i="45"/>
  <c r="CR28" i="44"/>
  <c r="CR28" i="43"/>
  <c r="CR28" i="41"/>
  <c r="CR28" i="40"/>
  <c r="CR28" i="42"/>
  <c r="CR28" i="39"/>
  <c r="CR28" i="38"/>
  <c r="CR28" i="36"/>
  <c r="CR28" i="37"/>
  <c r="CR28" i="34"/>
  <c r="CR28" i="32"/>
  <c r="CR28" i="33"/>
  <c r="CR28" i="35"/>
  <c r="CR28" i="27"/>
  <c r="CR28" i="26"/>
  <c r="CR28" i="25"/>
  <c r="CR28" i="24"/>
  <c r="ER28" i="24" s="1"/>
  <c r="CR28" i="23"/>
  <c r="ER28" i="23" s="1"/>
  <c r="CR28" i="28"/>
  <c r="CR28" i="31"/>
  <c r="CR28" i="30"/>
  <c r="CR28" i="22"/>
  <c r="ER28" i="22" s="1"/>
  <c r="CR28" i="19"/>
  <c r="ER28" i="19" s="1"/>
  <c r="CR28" i="18"/>
  <c r="ER28" i="18" s="1"/>
  <c r="CR28" i="21"/>
  <c r="ER28" i="21" s="1"/>
  <c r="CR28" i="20"/>
  <c r="ER28" i="20" s="1"/>
  <c r="CR28" i="17"/>
  <c r="ER28" i="17" s="1"/>
  <c r="CR28" i="60"/>
  <c r="ER28" i="60" s="1"/>
  <c r="DK6" i="57"/>
  <c r="L6" i="57"/>
  <c r="AN12" i="30"/>
  <c r="EM12" i="30"/>
  <c r="DR23" i="51"/>
  <c r="S23" i="51"/>
  <c r="DP16" i="52"/>
  <c r="Q16" i="52"/>
  <c r="AL11" i="32"/>
  <c r="EK11" i="32"/>
  <c r="CS15" i="59"/>
  <c r="CS15" i="58"/>
  <c r="CS15" i="57"/>
  <c r="CS15" i="56"/>
  <c r="CS15" i="55"/>
  <c r="CS15" i="54"/>
  <c r="CS15" i="53"/>
  <c r="CS15" i="52"/>
  <c r="CS15" i="50"/>
  <c r="CS15" i="51"/>
  <c r="CS15" i="48"/>
  <c r="CS15" i="49"/>
  <c r="CS15" i="45"/>
  <c r="CS15" i="47"/>
  <c r="CS15" i="46"/>
  <c r="CS15" i="44"/>
  <c r="CS15" i="42"/>
  <c r="CS15" i="41"/>
  <c r="CS15" i="40"/>
  <c r="CS15" i="43"/>
  <c r="CS15" i="38"/>
  <c r="CS15" i="37"/>
  <c r="CS15" i="39"/>
  <c r="CS15" i="36"/>
  <c r="CS15" i="34"/>
  <c r="CS15" i="32"/>
  <c r="CS15" i="35"/>
  <c r="CS15" i="33"/>
  <c r="CS15" i="26"/>
  <c r="CS15" i="27"/>
  <c r="CS15" i="25"/>
  <c r="CS15" i="24"/>
  <c r="CS15" i="31"/>
  <c r="CS15" i="30"/>
  <c r="CS15" i="28"/>
  <c r="CS15" i="23"/>
  <c r="CS15" i="19"/>
  <c r="ES15" i="19" s="1"/>
  <c r="CS15" i="22"/>
  <c r="ES15" i="22" s="1"/>
  <c r="CS15" i="17"/>
  <c r="ES15" i="17" s="1"/>
  <c r="CS15" i="18"/>
  <c r="ES15" i="18" s="1"/>
  <c r="CS15" i="21"/>
  <c r="ES15" i="21" s="1"/>
  <c r="CS15" i="20"/>
  <c r="ES15" i="20" s="1"/>
  <c r="CS15" i="60"/>
  <c r="ES15" i="60" s="1"/>
  <c r="AL18" i="31"/>
  <c r="EK18" i="31"/>
  <c r="BD22" i="60"/>
  <c r="AT25" i="22"/>
  <c r="AR11" i="25"/>
  <c r="EQ11" i="25"/>
  <c r="AY24" i="17"/>
  <c r="K7" i="58"/>
  <c r="DJ7" i="58"/>
  <c r="DV23" i="47"/>
  <c r="W23" i="47"/>
  <c r="AA29" i="39"/>
  <c r="EA4" i="39"/>
  <c r="EA29" i="39" s="1"/>
  <c r="AB4" i="39"/>
  <c r="R13" i="52"/>
  <c r="DQ13" i="52"/>
  <c r="EM27" i="30"/>
  <c r="AN27" i="30"/>
  <c r="AW23" i="20"/>
  <c r="AV26" i="21"/>
  <c r="AG8" i="37"/>
  <c r="EF8" i="37"/>
  <c r="CR13" i="59"/>
  <c r="CR13" i="58"/>
  <c r="CR13" i="57"/>
  <c r="CR13" i="56"/>
  <c r="CR13" i="55"/>
  <c r="CR13" i="54"/>
  <c r="CR13" i="53"/>
  <c r="CR13" i="52"/>
  <c r="CR13" i="50"/>
  <c r="CR13" i="51"/>
  <c r="CR13" i="48"/>
  <c r="CR13" i="49"/>
  <c r="CR13" i="45"/>
  <c r="CR13" i="44"/>
  <c r="CR13" i="47"/>
  <c r="CR13" i="46"/>
  <c r="CR13" i="43"/>
  <c r="CR13" i="42"/>
  <c r="CR13" i="41"/>
  <c r="CR13" i="40"/>
  <c r="CR13" i="36"/>
  <c r="CR13" i="39"/>
  <c r="CR13" i="38"/>
  <c r="CR13" i="37"/>
  <c r="CR13" i="33"/>
  <c r="CR13" i="34"/>
  <c r="CR13" i="32"/>
  <c r="CR13" i="35"/>
  <c r="CR13" i="31"/>
  <c r="CR13" i="27"/>
  <c r="CR13" i="26"/>
  <c r="CR13" i="25"/>
  <c r="CR13" i="24"/>
  <c r="CR13" i="30"/>
  <c r="CR13" i="28"/>
  <c r="CR13" i="23"/>
  <c r="ER13" i="23" s="1"/>
  <c r="CR13" i="17"/>
  <c r="ER13" i="17" s="1"/>
  <c r="CR13" i="22"/>
  <c r="ER13" i="22" s="1"/>
  <c r="CR13" i="19"/>
  <c r="ER13" i="19" s="1"/>
  <c r="CR13" i="18"/>
  <c r="ER13" i="18" s="1"/>
  <c r="CR13" i="21"/>
  <c r="ER13" i="21" s="1"/>
  <c r="CR13" i="20"/>
  <c r="ER13" i="20" s="1"/>
  <c r="CR13" i="60"/>
  <c r="ER13" i="60" s="1"/>
  <c r="AU13" i="21"/>
  <c r="AW6" i="17"/>
  <c r="EP24" i="26"/>
  <c r="AQ24" i="26"/>
  <c r="EO7" i="26"/>
  <c r="AP7" i="26"/>
  <c r="EA26" i="42"/>
  <c r="AB26" i="42"/>
  <c r="AT28" i="23"/>
  <c r="V29" i="44"/>
  <c r="W4" i="44"/>
  <c r="DV4" i="44"/>
  <c r="K21" i="59"/>
  <c r="DJ21" i="59"/>
  <c r="DU18" i="47"/>
  <c r="V18" i="47"/>
  <c r="BE12" i="60"/>
  <c r="AV14" i="20"/>
  <c r="AH17" i="36"/>
  <c r="EG17" i="36"/>
  <c r="DU20" i="48"/>
  <c r="V20" i="48"/>
  <c r="P13" i="54"/>
  <c r="DO13" i="54"/>
  <c r="EE14" i="37"/>
  <c r="AF14" i="37"/>
  <c r="AA6" i="42"/>
  <c r="DZ6" i="42"/>
  <c r="AH6" i="35"/>
  <c r="EG6" i="35"/>
  <c r="AQ22" i="25"/>
  <c r="EP22" i="25"/>
  <c r="AR16" i="24"/>
  <c r="EQ16" i="24"/>
  <c r="ED5" i="37"/>
  <c r="AE5" i="37"/>
  <c r="AP21" i="27"/>
  <c r="EO21" i="27"/>
  <c r="X21" i="46"/>
  <c r="DW21" i="46"/>
  <c r="AW21" i="18"/>
  <c r="EC19" i="40"/>
  <c r="AD19" i="40"/>
  <c r="EQ4" i="22"/>
  <c r="EQ29" i="22" s="1"/>
  <c r="AR4" i="22"/>
  <c r="AQ29" i="22"/>
  <c r="AQ13" i="25"/>
  <c r="EP13" i="25"/>
  <c r="EC9" i="40"/>
  <c r="AD9" i="40"/>
  <c r="DR14" i="50"/>
  <c r="S14" i="50"/>
  <c r="AW9" i="18"/>
  <c r="DH30" i="59"/>
  <c r="EQ30" i="23"/>
  <c r="AA24" i="43"/>
  <c r="DZ24" i="43"/>
  <c r="Y14" i="45"/>
  <c r="DX14" i="45"/>
  <c r="V28" i="48"/>
  <c r="DU28" i="48"/>
  <c r="AT10" i="22"/>
  <c r="AH15" i="36"/>
  <c r="EG15" i="36"/>
  <c r="AB25" i="42"/>
  <c r="EA25" i="42"/>
  <c r="Y12" i="45"/>
  <c r="DX12" i="45"/>
  <c r="DV5" i="45"/>
  <c r="W5" i="45"/>
  <c r="ED13" i="38"/>
  <c r="AE13" i="38"/>
  <c r="DQ7" i="49"/>
  <c r="R7" i="49"/>
  <c r="AN16" i="28"/>
  <c r="EM16" i="28"/>
  <c r="AU10" i="21"/>
  <c r="AN22" i="28"/>
  <c r="EM22" i="28"/>
  <c r="EJ10" i="32"/>
  <c r="AK10" i="32"/>
  <c r="AD27" i="40"/>
  <c r="EC27" i="40"/>
  <c r="AL7" i="31"/>
  <c r="EK7" i="31"/>
  <c r="Z8" i="43"/>
  <c r="DY8" i="43"/>
  <c r="DN12" i="55"/>
  <c r="O12" i="55"/>
  <c r="AO5" i="61"/>
  <c r="EJ22" i="32"/>
  <c r="AK22" i="32"/>
  <c r="AI19" i="34"/>
  <c r="EH19" i="34"/>
  <c r="AX20" i="17"/>
  <c r="AT7" i="22"/>
  <c r="CR24" i="59"/>
  <c r="CR24" i="58"/>
  <c r="CR24" i="57"/>
  <c r="CR24" i="56"/>
  <c r="CR24" i="55"/>
  <c r="CR24" i="54"/>
  <c r="CR24" i="53"/>
  <c r="CR24" i="52"/>
  <c r="CR24" i="51"/>
  <c r="CR24" i="49"/>
  <c r="CR24" i="50"/>
  <c r="CR24" i="47"/>
  <c r="CR24" i="48"/>
  <c r="CR24" i="45"/>
  <c r="CR24" i="46"/>
  <c r="CR24" i="44"/>
  <c r="CR24" i="42"/>
  <c r="CR24" i="41"/>
  <c r="CR24" i="43"/>
  <c r="CR24" i="40"/>
  <c r="CR24" i="37"/>
  <c r="CR24" i="39"/>
  <c r="CR24" i="36"/>
  <c r="CR24" i="38"/>
  <c r="CR24" i="32"/>
  <c r="CR24" i="35"/>
  <c r="CR24" i="33"/>
  <c r="CR24" i="34"/>
  <c r="CR24" i="30"/>
  <c r="CR24" i="27"/>
  <c r="CR24" i="25"/>
  <c r="CR24" i="26"/>
  <c r="CR24" i="23"/>
  <c r="ER24" i="23" s="1"/>
  <c r="CR24" i="24"/>
  <c r="ER24" i="24" s="1"/>
  <c r="CR24" i="31"/>
  <c r="CR24" i="28"/>
  <c r="CR24" i="21"/>
  <c r="ER24" i="21" s="1"/>
  <c r="CR24" i="20"/>
  <c r="ER24" i="20" s="1"/>
  <c r="CR24" i="19"/>
  <c r="ER24" i="19" s="1"/>
  <c r="CR24" i="17"/>
  <c r="ER24" i="17" s="1"/>
  <c r="CR24" i="18"/>
  <c r="ER24" i="18" s="1"/>
  <c r="CR24" i="22"/>
  <c r="ER24" i="22" s="1"/>
  <c r="CR24" i="60"/>
  <c r="ER24" i="60" s="1"/>
  <c r="L25" i="57"/>
  <c r="DK25" i="57"/>
  <c r="Q9" i="53"/>
  <c r="DP9" i="53"/>
  <c r="AO4" i="61"/>
  <c r="ED27" i="39"/>
  <c r="AE27" i="39"/>
  <c r="M18" i="56"/>
  <c r="DL18" i="56"/>
  <c r="W20" i="47"/>
  <c r="DV20" i="47"/>
  <c r="AT27" i="23"/>
  <c r="DX8" i="44"/>
  <c r="Y8" i="44"/>
  <c r="AJ23" i="34"/>
  <c r="EI23" i="34"/>
  <c r="DK14" i="57"/>
  <c r="L14" i="57"/>
  <c r="DX27" i="45"/>
  <c r="Y27" i="45"/>
  <c r="BE11" i="60"/>
  <c r="DO28" i="54"/>
  <c r="P28" i="54"/>
  <c r="AG12" i="37"/>
  <c r="EF12" i="37"/>
  <c r="Q27" i="53"/>
  <c r="DP27" i="53"/>
  <c r="AL22" i="31"/>
  <c r="EK22" i="31"/>
  <c r="EK18" i="30"/>
  <c r="AL18" i="30"/>
  <c r="EG22" i="35"/>
  <c r="AH22" i="35"/>
  <c r="N23" i="56"/>
  <c r="DM23" i="56"/>
  <c r="V19" i="48"/>
  <c r="DU19" i="48"/>
  <c r="EQ28" i="25"/>
  <c r="AR28" i="25"/>
  <c r="EC15" i="40"/>
  <c r="AD15" i="40"/>
  <c r="EE13" i="37"/>
  <c r="AF13" i="37"/>
  <c r="AF17" i="38"/>
  <c r="EE17" i="38"/>
  <c r="DO11" i="54"/>
  <c r="P11" i="54"/>
  <c r="AB22" i="41"/>
  <c r="EA22" i="41"/>
  <c r="O29" i="51"/>
  <c r="P4" i="51"/>
  <c r="DO4" i="51"/>
  <c r="EB12" i="41"/>
  <c r="AC12" i="41"/>
  <c r="AJ19" i="33"/>
  <c r="EI19" i="33"/>
  <c r="AE24" i="39"/>
  <c r="ED24" i="39"/>
  <c r="AU22" i="21"/>
  <c r="R28" i="52"/>
  <c r="DQ28" i="52"/>
  <c r="AV15" i="20"/>
  <c r="AX23" i="19"/>
  <c r="AG27" i="37"/>
  <c r="EF27" i="37"/>
  <c r="AT23" i="23"/>
  <c r="R16" i="51"/>
  <c r="DQ16" i="51"/>
  <c r="AM15" i="30"/>
  <c r="EL15" i="30"/>
  <c r="L8" i="58"/>
  <c r="DK8" i="58"/>
  <c r="AG16" i="35"/>
  <c r="EF16" i="35"/>
  <c r="Z20" i="44"/>
  <c r="DY20" i="44"/>
  <c r="DM8" i="56"/>
  <c r="N8" i="56"/>
  <c r="S24" i="51"/>
  <c r="DR24" i="51"/>
  <c r="N15" i="56"/>
  <c r="DM15" i="56"/>
  <c r="CR27" i="59"/>
  <c r="CR27" i="58"/>
  <c r="CR27" i="57"/>
  <c r="CR27" i="56"/>
  <c r="CR27" i="55"/>
  <c r="CR27" i="54"/>
  <c r="CR27" i="53"/>
  <c r="CR27" i="51"/>
  <c r="CR27" i="52"/>
  <c r="CR27" i="49"/>
  <c r="CR27" i="50"/>
  <c r="CR27" i="47"/>
  <c r="CR27" i="48"/>
  <c r="CR27" i="44"/>
  <c r="CR27" i="46"/>
  <c r="CR27" i="45"/>
  <c r="CR27" i="40"/>
  <c r="CR27" i="42"/>
  <c r="CR27" i="41"/>
  <c r="CR27" i="43"/>
  <c r="CR27" i="37"/>
  <c r="CR27" i="36"/>
  <c r="CR27" i="39"/>
  <c r="CR27" i="38"/>
  <c r="CR27" i="35"/>
  <c r="CR27" i="33"/>
  <c r="CR27" i="34"/>
  <c r="CR27" i="32"/>
  <c r="CR27" i="27"/>
  <c r="CR27" i="24"/>
  <c r="CR27" i="23"/>
  <c r="ER27" i="23" s="1"/>
  <c r="CR27" i="30"/>
  <c r="CR27" i="28"/>
  <c r="CR27" i="26"/>
  <c r="CR27" i="25"/>
  <c r="CR27" i="31"/>
  <c r="CR27" i="17"/>
  <c r="ER27" i="17" s="1"/>
  <c r="CR27" i="22"/>
  <c r="ER27" i="22" s="1"/>
  <c r="CR27" i="19"/>
  <c r="ER27" i="19" s="1"/>
  <c r="CR27" i="18"/>
  <c r="ER27" i="18" s="1"/>
  <c r="CR27" i="21"/>
  <c r="ER27" i="21" s="1"/>
  <c r="CR27" i="20"/>
  <c r="ER27" i="20" s="1"/>
  <c r="CR27" i="60"/>
  <c r="ER27" i="60" s="1"/>
  <c r="DM16" i="55"/>
  <c r="N16" i="55"/>
  <c r="AW7" i="19"/>
  <c r="AV28" i="21"/>
  <c r="R23" i="52"/>
  <c r="DQ23" i="52"/>
  <c r="S10" i="50"/>
  <c r="DR10" i="50"/>
  <c r="EP21" i="26"/>
  <c r="AQ21" i="26"/>
  <c r="AU5" i="21"/>
  <c r="AI21" i="35"/>
  <c r="EH21" i="35"/>
  <c r="EA27" i="42"/>
  <c r="AB27" i="42"/>
  <c r="DK17" i="58"/>
  <c r="L17" i="58"/>
  <c r="AY27" i="17"/>
  <c r="O10" i="54"/>
  <c r="DN10" i="54"/>
  <c r="EO11" i="26"/>
  <c r="AP11" i="26"/>
  <c r="DS16" i="49"/>
  <c r="T16" i="49"/>
  <c r="R18" i="50"/>
  <c r="DQ18" i="50"/>
  <c r="AX26" i="19"/>
  <c r="V5" i="47"/>
  <c r="DU5" i="47"/>
  <c r="EI26" i="34"/>
  <c r="AJ26" i="34"/>
  <c r="AD29" i="36"/>
  <c r="AE4" i="36"/>
  <c r="ED4" i="36"/>
  <c r="ED29" i="36" s="1"/>
  <c r="EK6" i="31"/>
  <c r="AL6" i="31"/>
  <c r="CR25" i="59"/>
  <c r="CR25" i="58"/>
  <c r="CR25" i="57"/>
  <c r="CR25" i="56"/>
  <c r="CR25" i="55"/>
  <c r="CR25" i="54"/>
  <c r="CR25" i="53"/>
  <c r="CR25" i="51"/>
  <c r="CR25" i="52"/>
  <c r="CR25" i="50"/>
  <c r="CR25" i="49"/>
  <c r="CR25" i="48"/>
  <c r="CR25" i="47"/>
  <c r="CR25" i="46"/>
  <c r="CR25" i="44"/>
  <c r="CR25" i="45"/>
  <c r="CR25" i="42"/>
  <c r="CR25" i="40"/>
  <c r="CR25" i="43"/>
  <c r="CR25" i="41"/>
  <c r="CR25" i="36"/>
  <c r="CR25" i="39"/>
  <c r="CR25" i="38"/>
  <c r="CR25" i="37"/>
  <c r="CR25" i="33"/>
  <c r="CR25" i="34"/>
  <c r="CR25" i="35"/>
  <c r="CR25" i="32"/>
  <c r="CR25" i="30"/>
  <c r="CR25" i="25"/>
  <c r="CR25" i="24"/>
  <c r="CR25" i="28"/>
  <c r="CR25" i="31"/>
  <c r="CR25" i="27"/>
  <c r="CR25" i="26"/>
  <c r="CR25" i="23"/>
  <c r="CR25" i="22"/>
  <c r="ER25" i="22" s="1"/>
  <c r="CR25" i="18"/>
  <c r="ER25" i="18" s="1"/>
  <c r="CR25" i="21"/>
  <c r="ER25" i="21" s="1"/>
  <c r="CR25" i="20"/>
  <c r="ER25" i="20" s="1"/>
  <c r="CR25" i="19"/>
  <c r="ER25" i="19" s="1"/>
  <c r="CR25" i="17"/>
  <c r="ER25" i="17" s="1"/>
  <c r="CR25" i="60"/>
  <c r="ER25" i="60" s="1"/>
  <c r="S28" i="51"/>
  <c r="DR28" i="51"/>
  <c r="J7" i="59"/>
  <c r="DI7" i="59"/>
  <c r="AG17" i="37"/>
  <c r="EF17" i="37"/>
  <c r="AU11" i="22"/>
  <c r="EE11" i="38"/>
  <c r="AF11" i="38"/>
  <c r="AV24" i="21"/>
  <c r="AW15" i="19"/>
  <c r="AT14" i="23"/>
  <c r="T10" i="49"/>
  <c r="DS10" i="49"/>
  <c r="AE8" i="39"/>
  <c r="ED8" i="39"/>
  <c r="ED9" i="39"/>
  <c r="AE9" i="39"/>
  <c r="EI9" i="34"/>
  <c r="AJ9" i="34"/>
  <c r="AT24" i="23"/>
  <c r="DM24" i="56"/>
  <c r="N24" i="56"/>
  <c r="AV7" i="20"/>
  <c r="AW23" i="18"/>
  <c r="AT12" i="23"/>
  <c r="AQ7" i="25"/>
  <c r="EP7" i="25"/>
  <c r="DU11" i="48"/>
  <c r="V11" i="48"/>
  <c r="EQ30" i="18"/>
  <c r="AL4" i="28"/>
  <c r="EK4" i="28"/>
  <c r="EK29" i="28" s="1"/>
  <c r="AK29" i="28"/>
  <c r="DX28" i="45"/>
  <c r="Y28" i="45"/>
  <c r="EP27" i="26"/>
  <c r="AQ27" i="26"/>
  <c r="BE15" i="60"/>
  <c r="DY22" i="43"/>
  <c r="Z22" i="43"/>
  <c r="DS15" i="49"/>
  <c r="T15" i="49"/>
  <c r="AP19" i="61"/>
  <c r="AA19" i="42"/>
  <c r="DZ19" i="42"/>
  <c r="X6" i="45"/>
  <c r="DW6" i="45"/>
  <c r="DO25" i="53"/>
  <c r="P25" i="53"/>
  <c r="AV20" i="20"/>
  <c r="AS28" i="24"/>
  <c r="Y9" i="44"/>
  <c r="DX9" i="44"/>
  <c r="EO13" i="27"/>
  <c r="AP13" i="27"/>
  <c r="AV8" i="21"/>
  <c r="AR20" i="24"/>
  <c r="EQ20" i="24"/>
  <c r="EE22" i="37"/>
  <c r="AF22" i="37"/>
  <c r="EP20" i="26"/>
  <c r="AQ20" i="26"/>
  <c r="R9" i="52"/>
  <c r="DQ9" i="52"/>
  <c r="AF5" i="36"/>
  <c r="EE5" i="36"/>
  <c r="AF26" i="38"/>
  <c r="EE26" i="38"/>
  <c r="AU19" i="22"/>
  <c r="DP10" i="52"/>
  <c r="Q10" i="52"/>
  <c r="W4" i="45"/>
  <c r="DV4" i="45"/>
  <c r="T14" i="49"/>
  <c r="DS14" i="49"/>
  <c r="AK11" i="33"/>
  <c r="EJ11" i="33"/>
  <c r="EH22" i="34"/>
  <c r="AI22" i="34"/>
  <c r="BD25" i="60"/>
  <c r="DJ24" i="59"/>
  <c r="K24" i="59"/>
  <c r="EQ24" i="25"/>
  <c r="AR24" i="25"/>
  <c r="CR12" i="59"/>
  <c r="CR12" i="58"/>
  <c r="CR12" i="57"/>
  <c r="CR12" i="56"/>
  <c r="CR12" i="54"/>
  <c r="CR12" i="55"/>
  <c r="CR12" i="52"/>
  <c r="CR12" i="53"/>
  <c r="CR12" i="50"/>
  <c r="CR12" i="51"/>
  <c r="CR12" i="49"/>
  <c r="CR12" i="48"/>
  <c r="CR12" i="45"/>
  <c r="CR12" i="44"/>
  <c r="CR12" i="47"/>
  <c r="CR12" i="46"/>
  <c r="CR12" i="41"/>
  <c r="CR12" i="40"/>
  <c r="CR12" i="43"/>
  <c r="CR12" i="42"/>
  <c r="CR12" i="39"/>
  <c r="CR12" i="38"/>
  <c r="CR12" i="37"/>
  <c r="CR12" i="36"/>
  <c r="CR12" i="34"/>
  <c r="CR12" i="32"/>
  <c r="CR12" i="35"/>
  <c r="CR12" i="33"/>
  <c r="CR12" i="28"/>
  <c r="CR12" i="31"/>
  <c r="CR12" i="30"/>
  <c r="CR12" i="26"/>
  <c r="CR12" i="25"/>
  <c r="CR12" i="24"/>
  <c r="CR12" i="27"/>
  <c r="CR12" i="21"/>
  <c r="ER12" i="21" s="1"/>
  <c r="CR12" i="20"/>
  <c r="ER12" i="20" s="1"/>
  <c r="CR12" i="23"/>
  <c r="ER12" i="23" s="1"/>
  <c r="CR12" i="18"/>
  <c r="ER12" i="18" s="1"/>
  <c r="CR12" i="17"/>
  <c r="ER12" i="17" s="1"/>
  <c r="CR12" i="22"/>
  <c r="ER12" i="22" s="1"/>
  <c r="CR12" i="19"/>
  <c r="ER12" i="19" s="1"/>
  <c r="CR12" i="60"/>
  <c r="ER12" i="60" s="1"/>
  <c r="AR5" i="24"/>
  <c r="EQ5" i="24"/>
  <c r="AB26" i="41"/>
  <c r="EA26" i="41"/>
  <c r="AX9" i="17"/>
  <c r="BE23" i="60"/>
  <c r="AM13" i="30"/>
  <c r="EL13" i="30"/>
  <c r="EC24" i="40"/>
  <c r="AD24" i="40"/>
  <c r="DP11" i="53"/>
  <c r="Q11" i="53"/>
  <c r="AO28" i="61"/>
  <c r="DQ8" i="51"/>
  <c r="R8" i="51"/>
  <c r="O15" i="55"/>
  <c r="DN15" i="55"/>
  <c r="AW15" i="18"/>
  <c r="DM13" i="56"/>
  <c r="N13" i="56"/>
  <c r="AT8" i="23"/>
  <c r="L12" i="58"/>
  <c r="DK12" i="58"/>
  <c r="P10" i="53"/>
  <c r="DO10" i="53"/>
  <c r="O4" i="52"/>
  <c r="N29" i="52"/>
  <c r="DN4" i="52"/>
  <c r="DN29" i="52" s="1"/>
  <c r="X11" i="46"/>
  <c r="DW11" i="46"/>
  <c r="BE19" i="60"/>
  <c r="M24" i="57"/>
  <c r="DL24" i="57"/>
  <c r="Y18" i="44"/>
  <c r="DX18" i="44"/>
  <c r="EK16" i="31"/>
  <c r="AL16" i="31"/>
  <c r="AU8" i="22"/>
  <c r="AU25" i="21"/>
  <c r="DT16" i="48"/>
  <c r="U16" i="48"/>
  <c r="N28" i="56"/>
  <c r="DM28" i="56"/>
  <c r="AX17" i="19"/>
  <c r="EM15" i="28"/>
  <c r="AN15" i="28"/>
  <c r="EH20" i="35"/>
  <c r="AI20" i="35"/>
  <c r="AW18" i="18"/>
  <c r="DX24" i="45"/>
  <c r="Y24" i="45"/>
  <c r="J6" i="59"/>
  <c r="DI6" i="59"/>
  <c r="AB25" i="41"/>
  <c r="EA25" i="41"/>
  <c r="AS7" i="23"/>
  <c r="EB6" i="40"/>
  <c r="AC6" i="40"/>
  <c r="ED4" i="37"/>
  <c r="AE4" i="37"/>
  <c r="DN14" i="55"/>
  <c r="O14" i="55"/>
  <c r="DO6" i="53"/>
  <c r="P6" i="53"/>
  <c r="AO13" i="61"/>
  <c r="DH4" i="58"/>
  <c r="DH29" i="58" s="1"/>
  <c r="H29" i="58"/>
  <c r="I4" i="58"/>
  <c r="AP8" i="27"/>
  <c r="EO8" i="27"/>
  <c r="CR8" i="59"/>
  <c r="CR8" i="58"/>
  <c r="CR8" i="57"/>
  <c r="CR8" i="56"/>
  <c r="CR8" i="55"/>
  <c r="CR8" i="54"/>
  <c r="CR8" i="53"/>
  <c r="CR8" i="52"/>
  <c r="CR8" i="50"/>
  <c r="CR8" i="51"/>
  <c r="CR8" i="48"/>
  <c r="CR8" i="49"/>
  <c r="CR8" i="46"/>
  <c r="CR8" i="45"/>
  <c r="CR8" i="44"/>
  <c r="CR8" i="47"/>
  <c r="CR8" i="41"/>
  <c r="CR8" i="40"/>
  <c r="CR8" i="43"/>
  <c r="CR8" i="42"/>
  <c r="CR8" i="38"/>
  <c r="CR8" i="37"/>
  <c r="CR8" i="36"/>
  <c r="CR8" i="39"/>
  <c r="CR8" i="34"/>
  <c r="CR8" i="33"/>
  <c r="CR8" i="32"/>
  <c r="CR8" i="35"/>
  <c r="CR8" i="25"/>
  <c r="CR8" i="24"/>
  <c r="CR8" i="27"/>
  <c r="CR8" i="26"/>
  <c r="CR8" i="31"/>
  <c r="CR8" i="30"/>
  <c r="CR8" i="28"/>
  <c r="CR8" i="23"/>
  <c r="ER8" i="23" s="1"/>
  <c r="CR8" i="21"/>
  <c r="ER8" i="21" s="1"/>
  <c r="CR8" i="22"/>
  <c r="ER8" i="22" s="1"/>
  <c r="CR8" i="17"/>
  <c r="ER8" i="17" s="1"/>
  <c r="CR8" i="18"/>
  <c r="ER8" i="18" s="1"/>
  <c r="CR8" i="20"/>
  <c r="ER8" i="20" s="1"/>
  <c r="CR8" i="19"/>
  <c r="ER8" i="19" s="1"/>
  <c r="CR8" i="60"/>
  <c r="ER8" i="60" s="1"/>
  <c r="AU19" i="21"/>
  <c r="X24" i="46"/>
  <c r="DW24" i="46"/>
  <c r="DZ9" i="42"/>
  <c r="AA9" i="42"/>
  <c r="R27" i="52"/>
  <c r="DQ27" i="52"/>
  <c r="AF8" i="38"/>
  <c r="EE8" i="38"/>
  <c r="EO7" i="27"/>
  <c r="AP7" i="27"/>
  <c r="K28" i="59"/>
  <c r="DJ28" i="59"/>
  <c r="AP24" i="27"/>
  <c r="EO24" i="27"/>
  <c r="AM20" i="30"/>
  <c r="EL20" i="30"/>
  <c r="AM21" i="31"/>
  <c r="EL21" i="31"/>
  <c r="AT4" i="20"/>
  <c r="AS29" i="20"/>
  <c r="EB18" i="40"/>
  <c r="AC18" i="40"/>
  <c r="DN26" i="55"/>
  <c r="O26" i="55"/>
  <c r="BE9" i="60"/>
  <c r="CR20" i="59"/>
  <c r="CR20" i="58"/>
  <c r="CR20" i="57"/>
  <c r="CR20" i="56"/>
  <c r="CR20" i="55"/>
  <c r="CR20" i="54"/>
  <c r="CR20" i="53"/>
  <c r="CR20" i="51"/>
  <c r="CR20" i="52"/>
  <c r="CR20" i="50"/>
  <c r="CR20" i="49"/>
  <c r="CR20" i="48"/>
  <c r="CR20" i="45"/>
  <c r="CR20" i="47"/>
  <c r="CR20" i="46"/>
  <c r="CR20" i="44"/>
  <c r="CR20" i="41"/>
  <c r="CR20" i="42"/>
  <c r="CR20" i="40"/>
  <c r="CR20" i="43"/>
  <c r="CR20" i="39"/>
  <c r="CR20" i="36"/>
  <c r="CR20" i="38"/>
  <c r="CR20" i="37"/>
  <c r="CR20" i="34"/>
  <c r="CR20" i="32"/>
  <c r="CR20" i="35"/>
  <c r="CR20" i="33"/>
  <c r="CR20" i="30"/>
  <c r="CR20" i="27"/>
  <c r="CR20" i="25"/>
  <c r="CR20" i="28"/>
  <c r="CR20" i="26"/>
  <c r="CR20" i="24"/>
  <c r="CR20" i="23"/>
  <c r="ER20" i="23" s="1"/>
  <c r="CR20" i="31"/>
  <c r="CR20" i="22"/>
  <c r="ER20" i="22" s="1"/>
  <c r="CR20" i="19"/>
  <c r="ER20" i="19" s="1"/>
  <c r="CR20" i="20"/>
  <c r="ER20" i="20" s="1"/>
  <c r="CR20" i="21"/>
  <c r="ER20" i="21" s="1"/>
  <c r="CR20" i="18"/>
  <c r="ER20" i="18" s="1"/>
  <c r="CR20" i="17"/>
  <c r="ER20" i="17" s="1"/>
  <c r="CR20" i="60"/>
  <c r="ER20" i="60" s="1"/>
  <c r="AU12" i="22"/>
  <c r="DP6" i="52"/>
  <c r="Q6" i="52"/>
  <c r="X19" i="46"/>
  <c r="DW19" i="46"/>
  <c r="R24" i="52"/>
  <c r="DQ24" i="52"/>
  <c r="M25" i="56"/>
  <c r="DL25" i="56"/>
  <c r="DO23" i="54"/>
  <c r="P23" i="54"/>
  <c r="DJ8" i="59"/>
  <c r="K8" i="59"/>
  <c r="AE7" i="38"/>
  <c r="ED7" i="38"/>
  <c r="AA23" i="43"/>
  <c r="DZ23" i="43"/>
  <c r="BD18" i="60"/>
  <c r="AH26" i="36"/>
  <c r="EG26" i="36"/>
  <c r="DX21" i="45"/>
  <c r="Y21" i="45"/>
  <c r="DV10" i="46"/>
  <c r="W10" i="46"/>
  <c r="CR17" i="59"/>
  <c r="CR17" i="58"/>
  <c r="CR17" i="57"/>
  <c r="CR17" i="56"/>
  <c r="CR17" i="55"/>
  <c r="CR17" i="54"/>
  <c r="CR17" i="53"/>
  <c r="CR17" i="52"/>
  <c r="CR17" i="50"/>
  <c r="CR17" i="51"/>
  <c r="CR17" i="49"/>
  <c r="CR17" i="48"/>
  <c r="CR17" i="44"/>
  <c r="CR17" i="47"/>
  <c r="CR17" i="45"/>
  <c r="CR17" i="46"/>
  <c r="CR17" i="43"/>
  <c r="CR17" i="42"/>
  <c r="CR17" i="41"/>
  <c r="CR17" i="40"/>
  <c r="CR17" i="37"/>
  <c r="CR17" i="36"/>
  <c r="CR17" i="39"/>
  <c r="CR17" i="38"/>
  <c r="CR17" i="33"/>
  <c r="CR17" i="32"/>
  <c r="CR17" i="35"/>
  <c r="CR17" i="34"/>
  <c r="CR17" i="24"/>
  <c r="ER17" i="24" s="1"/>
  <c r="CR17" i="25"/>
  <c r="CR17" i="31"/>
  <c r="CR17" i="30"/>
  <c r="CR17" i="28"/>
  <c r="CR17" i="26"/>
  <c r="CR17" i="27"/>
  <c r="CR17" i="22"/>
  <c r="ER17" i="22" s="1"/>
  <c r="CR17" i="20"/>
  <c r="ER17" i="20" s="1"/>
  <c r="CR17" i="19"/>
  <c r="ER17" i="19" s="1"/>
  <c r="CR17" i="18"/>
  <c r="ER17" i="18" s="1"/>
  <c r="CR17" i="23"/>
  <c r="ER17" i="23" s="1"/>
  <c r="CR17" i="21"/>
  <c r="ER17" i="21" s="1"/>
  <c r="CR17" i="17"/>
  <c r="ER17" i="17" s="1"/>
  <c r="CR17" i="60"/>
  <c r="ER17" i="60" s="1"/>
  <c r="G29" i="59"/>
  <c r="H4" i="59"/>
  <c r="DG4" i="59"/>
  <c r="DG29" i="59" s="1"/>
  <c r="J16" i="59"/>
  <c r="DI16" i="59"/>
  <c r="AS22" i="23"/>
  <c r="AQ8" i="26"/>
  <c r="EP8" i="26"/>
  <c r="AV21" i="21"/>
  <c r="T29" i="46"/>
  <c r="DT4" i="46"/>
  <c r="DT29" i="46" s="1"/>
  <c r="U4" i="46"/>
  <c r="AR14" i="25"/>
  <c r="EQ14" i="25"/>
  <c r="EB10" i="40"/>
  <c r="AC10" i="40"/>
  <c r="AU16" i="21"/>
  <c r="Z23" i="44"/>
  <c r="DY23" i="44"/>
  <c r="AW19" i="18"/>
  <c r="AM23" i="31"/>
  <c r="EL23" i="31"/>
  <c r="EE21" i="37"/>
  <c r="AF21" i="37"/>
  <c r="AE13" i="39"/>
  <c r="ED13" i="39"/>
  <c r="DZ18" i="41"/>
  <c r="AA18" i="41"/>
  <c r="AP5" i="26"/>
  <c r="EO5" i="26"/>
  <c r="R17" i="52"/>
  <c r="DQ17" i="52"/>
  <c r="AN24" i="30"/>
  <c r="EM24" i="30"/>
  <c r="AR6" i="24"/>
  <c r="EQ6" i="24"/>
  <c r="CR26" i="59"/>
  <c r="CR26" i="58"/>
  <c r="CR26" i="57"/>
  <c r="CR26" i="56"/>
  <c r="CR26" i="55"/>
  <c r="CR26" i="53"/>
  <c r="CR26" i="54"/>
  <c r="CR26" i="51"/>
  <c r="CR26" i="52"/>
  <c r="CR26" i="49"/>
  <c r="CR26" i="50"/>
  <c r="CR26" i="48"/>
  <c r="CR26" i="47"/>
  <c r="CR26" i="45"/>
  <c r="CR26" i="44"/>
  <c r="CR26" i="46"/>
  <c r="CR26" i="41"/>
  <c r="CR26" i="43"/>
  <c r="CR26" i="42"/>
  <c r="CR26" i="40"/>
  <c r="CR26" i="39"/>
  <c r="CR26" i="38"/>
  <c r="CR26" i="37"/>
  <c r="CR26" i="36"/>
  <c r="CR26" i="35"/>
  <c r="CR26" i="33"/>
  <c r="CR26" i="34"/>
  <c r="CR26" i="32"/>
  <c r="CR26" i="28"/>
  <c r="CR26" i="26"/>
  <c r="CR26" i="31"/>
  <c r="CR26" i="27"/>
  <c r="CR26" i="30"/>
  <c r="CR26" i="25"/>
  <c r="CR26" i="24"/>
  <c r="CR26" i="23"/>
  <c r="ER26" i="23" s="1"/>
  <c r="CR26" i="19"/>
  <c r="ER26" i="19" s="1"/>
  <c r="CR26" i="17"/>
  <c r="ER26" i="17" s="1"/>
  <c r="CR26" i="21"/>
  <c r="ER26" i="21" s="1"/>
  <c r="CR26" i="20"/>
  <c r="ER26" i="20" s="1"/>
  <c r="CR26" i="22"/>
  <c r="ER26" i="22" s="1"/>
  <c r="CR26" i="18"/>
  <c r="ER26" i="18" s="1"/>
  <c r="CR26" i="60"/>
  <c r="ER26" i="60" s="1"/>
  <c r="AL21" i="32"/>
  <c r="EK21" i="32"/>
  <c r="BE24" i="60"/>
  <c r="AU18" i="20"/>
  <c r="AC22" i="40"/>
  <c r="EB22" i="40"/>
  <c r="AO22" i="61"/>
  <c r="DM22" i="55"/>
  <c r="N22" i="55"/>
  <c r="AK28" i="33"/>
  <c r="EJ28" i="33"/>
  <c r="DM8" i="55"/>
  <c r="N8" i="55"/>
  <c r="AH9" i="36"/>
  <c r="EG9" i="36"/>
  <c r="DS12" i="50"/>
  <c r="T12" i="50"/>
  <c r="AT22" i="22"/>
  <c r="AO5" i="27"/>
  <c r="EN5" i="27"/>
  <c r="M10" i="56"/>
  <c r="DL10" i="56"/>
  <c r="AX13" i="17"/>
  <c r="ER25" i="23"/>
  <c r="AS25" i="23"/>
  <c r="DZ15" i="42"/>
  <c r="AA15" i="42"/>
  <c r="AA19" i="43"/>
  <c r="DZ19" i="43"/>
  <c r="AX23" i="17"/>
  <c r="AN21" i="28"/>
  <c r="EM21" i="28"/>
  <c r="L28" i="58"/>
  <c r="DK28" i="58"/>
  <c r="Z21" i="44"/>
  <c r="DY21" i="44"/>
  <c r="AL9" i="32"/>
  <c r="EK9" i="32"/>
  <c r="AW11" i="20"/>
  <c r="DL27" i="57"/>
  <c r="M27" i="57"/>
  <c r="DM10" i="55"/>
  <c r="N10" i="55"/>
  <c r="DY12" i="44"/>
  <c r="Z12" i="44"/>
  <c r="DK23" i="58"/>
  <c r="L23" i="58"/>
  <c r="AV18" i="19"/>
  <c r="AP27" i="27"/>
  <c r="EO27" i="27"/>
  <c r="EI20" i="33"/>
  <c r="AJ20" i="33"/>
  <c r="M7" i="55"/>
  <c r="DL7" i="55"/>
  <c r="DQ14" i="52"/>
  <c r="R14" i="52"/>
  <c r="AW19" i="19"/>
  <c r="AN14" i="28"/>
  <c r="EM14" i="28"/>
  <c r="AX28" i="17"/>
  <c r="EF28" i="37"/>
  <c r="AG28" i="37"/>
  <c r="Z28" i="43"/>
  <c r="DY28" i="43"/>
  <c r="AV16" i="20"/>
  <c r="AH20" i="36"/>
  <c r="EG20" i="36"/>
  <c r="AC8" i="41"/>
  <c r="EB8" i="41"/>
  <c r="AO11" i="61"/>
  <c r="AJ4" i="32"/>
  <c r="EI4" i="32"/>
  <c r="AQ19" i="25"/>
  <c r="EP19" i="25"/>
  <c r="DR11" i="51"/>
  <c r="S11" i="51"/>
  <c r="AE17" i="39"/>
  <c r="ED17" i="39"/>
  <c r="AV17" i="21"/>
  <c r="U26" i="48"/>
  <c r="DT26" i="48"/>
  <c r="N12" i="56"/>
  <c r="DM12" i="56"/>
  <c r="AM13" i="31"/>
  <c r="EL13" i="31"/>
  <c r="T9" i="49"/>
  <c r="DS9" i="49"/>
  <c r="DX6" i="44"/>
  <c r="Y6" i="44"/>
  <c r="DJ14" i="59"/>
  <c r="K14" i="59"/>
  <c r="AU20" i="22"/>
  <c r="AW20" i="19"/>
  <c r="AU9" i="21"/>
  <c r="AX8" i="17"/>
  <c r="AO27" i="61"/>
  <c r="EO15" i="27"/>
  <c r="AP15" i="27"/>
  <c r="AW10" i="19"/>
  <c r="AA7" i="42"/>
  <c r="DZ7" i="42"/>
  <c r="R7" i="50"/>
  <c r="DQ7" i="50"/>
  <c r="EP9" i="26"/>
  <c r="AQ9" i="26"/>
  <c r="DR27" i="51"/>
  <c r="S27" i="51"/>
  <c r="AV27" i="21"/>
  <c r="AT13" i="23"/>
  <c r="M16" i="56"/>
  <c r="DL16" i="56"/>
  <c r="M23" i="57"/>
  <c r="DL23" i="57"/>
  <c r="AV21" i="20"/>
  <c r="EQ17" i="25"/>
  <c r="AR17" i="25"/>
  <c r="Q7" i="52"/>
  <c r="DP7" i="52"/>
  <c r="T27" i="50"/>
  <c r="DS27" i="50"/>
  <c r="J22" i="59"/>
  <c r="DI22" i="59"/>
  <c r="DL5" i="56"/>
  <c r="M5" i="56"/>
  <c r="AX11" i="19"/>
  <c r="S20" i="50"/>
  <c r="DR20" i="50"/>
  <c r="Z19" i="44"/>
  <c r="DY19" i="44"/>
  <c r="AM12" i="31"/>
  <c r="EL12" i="31"/>
  <c r="S13" i="50"/>
  <c r="DR13" i="50"/>
  <c r="W9" i="47"/>
  <c r="DV9" i="47"/>
  <c r="AO25" i="61"/>
  <c r="AU26" i="22"/>
  <c r="DV9" i="46"/>
  <c r="W9" i="46"/>
  <c r="CR7" i="59"/>
  <c r="CR7" i="58"/>
  <c r="CR7" i="57"/>
  <c r="CR7" i="56"/>
  <c r="CR7" i="55"/>
  <c r="CR7" i="54"/>
  <c r="CR7" i="53"/>
  <c r="CR7" i="52"/>
  <c r="CR7" i="51"/>
  <c r="CR7" i="50"/>
  <c r="CR7" i="49"/>
  <c r="CR7" i="48"/>
  <c r="CR7" i="47"/>
  <c r="CR7" i="45"/>
  <c r="CR7" i="44"/>
  <c r="CR7" i="46"/>
  <c r="CR7" i="42"/>
  <c r="CR7" i="40"/>
  <c r="CR7" i="43"/>
  <c r="CR7" i="41"/>
  <c r="CR7" i="38"/>
  <c r="CR7" i="37"/>
  <c r="CR7" i="39"/>
  <c r="CR7" i="36"/>
  <c r="CR7" i="35"/>
  <c r="CR7" i="33"/>
  <c r="CR7" i="34"/>
  <c r="CR7" i="28"/>
  <c r="CR7" i="32"/>
  <c r="CR7" i="24"/>
  <c r="CR7" i="27"/>
  <c r="CR7" i="26"/>
  <c r="CR7" i="25"/>
  <c r="CR7" i="31"/>
  <c r="CR7" i="30"/>
  <c r="CR7" i="21"/>
  <c r="ER7" i="21" s="1"/>
  <c r="CR7" i="20"/>
  <c r="ER7" i="20" s="1"/>
  <c r="CR7" i="19"/>
  <c r="ER7" i="19" s="1"/>
  <c r="CR7" i="23"/>
  <c r="ER7" i="23" s="1"/>
  <c r="CR7" i="22"/>
  <c r="ER7" i="22" s="1"/>
  <c r="CR7" i="17"/>
  <c r="ER7" i="17" s="1"/>
  <c r="CR7" i="18"/>
  <c r="ER7" i="18" s="1"/>
  <c r="CR7" i="60"/>
  <c r="ER7" i="60" s="1"/>
  <c r="EE28" i="38"/>
  <c r="AF28" i="38"/>
  <c r="S12" i="51"/>
  <c r="DR12" i="51"/>
  <c r="Y10" i="44"/>
  <c r="DX10" i="44"/>
  <c r="DJ10" i="58"/>
  <c r="K10" i="58"/>
  <c r="DV17" i="47"/>
  <c r="W17" i="47"/>
  <c r="Z18" i="43"/>
  <c r="DY18" i="43"/>
  <c r="AH10" i="35"/>
  <c r="EG10" i="35"/>
  <c r="AK7" i="32"/>
  <c r="EJ7" i="32"/>
  <c r="AL27" i="32"/>
  <c r="EK27" i="32"/>
  <c r="EB27" i="41"/>
  <c r="AC27" i="41"/>
  <c r="J18" i="57"/>
  <c r="DI18" i="57"/>
  <c r="EH25" i="34"/>
  <c r="AI25" i="34"/>
  <c r="AE19" i="39"/>
  <c r="ED19" i="39"/>
  <c r="AW13" i="18"/>
  <c r="AU6" i="21"/>
  <c r="EQ30" i="22"/>
  <c r="EQ30" i="19"/>
  <c r="AP25" i="26"/>
  <c r="EO25" i="26"/>
  <c r="Y13" i="45"/>
  <c r="DX13" i="45"/>
  <c r="U27" i="49"/>
  <c r="DT27" i="49"/>
  <c r="EM13" i="28"/>
  <c r="AN13" i="28"/>
  <c r="AW13" i="19"/>
  <c r="AS12" i="24"/>
  <c r="ER12" i="24"/>
  <c r="AW24" i="20"/>
  <c r="K19" i="59"/>
  <c r="DJ19" i="59"/>
  <c r="EE15" i="37"/>
  <c r="AF15" i="37"/>
  <c r="DM20" i="56"/>
  <c r="N20" i="56"/>
  <c r="AX17" i="17"/>
  <c r="EK28" i="31"/>
  <c r="AL28" i="31"/>
  <c r="EI27" i="34"/>
  <c r="AJ27" i="34"/>
  <c r="DX11" i="44"/>
  <c r="Y11" i="44"/>
  <c r="EQ29" i="18"/>
  <c r="DP28" i="53"/>
  <c r="Q28" i="53"/>
  <c r="DY27" i="44"/>
  <c r="Z27" i="44"/>
  <c r="J5" i="59"/>
  <c r="DI5" i="59"/>
  <c r="AH7" i="35"/>
  <c r="EG7" i="35"/>
  <c r="EB17" i="41"/>
  <c r="AC17" i="41"/>
  <c r="BE8" i="60"/>
  <c r="AU27" i="22"/>
  <c r="AM8" i="31"/>
  <c r="EL8" i="31"/>
  <c r="AX15" i="17"/>
  <c r="AO26" i="28"/>
  <c r="EN26" i="28"/>
  <c r="AH16" i="34"/>
  <c r="EG16" i="34"/>
  <c r="EB5" i="40"/>
  <c r="AC5" i="40"/>
  <c r="DV27" i="47"/>
  <c r="W27" i="47"/>
  <c r="BE27" i="60"/>
  <c r="EH15" i="34"/>
  <c r="AI15" i="34"/>
  <c r="K20" i="59"/>
  <c r="DJ20" i="59"/>
  <c r="AE11" i="39"/>
  <c r="ED11" i="39"/>
  <c r="AQ20" i="25"/>
  <c r="EP20" i="25"/>
  <c r="EL19" i="30"/>
  <c r="AM19" i="30"/>
  <c r="AP28" i="27"/>
  <c r="EO28" i="27"/>
  <c r="AW21" i="19"/>
  <c r="EN17" i="27"/>
  <c r="AO17" i="27"/>
  <c r="AV12" i="21"/>
  <c r="DU10" i="47"/>
  <c r="V10" i="47"/>
  <c r="AE15" i="38"/>
  <c r="ED15" i="38"/>
  <c r="O9" i="54"/>
  <c r="DN9" i="54"/>
  <c r="EL14" i="30"/>
  <c r="AM14" i="30"/>
  <c r="AO10" i="61"/>
  <c r="BE28" i="60"/>
  <c r="AO27" i="28"/>
  <c r="EN27" i="28"/>
  <c r="EP26" i="26"/>
  <c r="AQ26" i="26"/>
  <c r="AJ29" i="30"/>
  <c r="AK4" i="30"/>
  <c r="EJ4" i="30"/>
  <c r="EJ29" i="30" s="1"/>
  <c r="DK11" i="58"/>
  <c r="L11" i="58"/>
  <c r="EF6" i="36"/>
  <c r="AG6" i="36"/>
  <c r="AK9" i="33"/>
  <c r="EJ9" i="33"/>
  <c r="EQ27" i="25"/>
  <c r="AR27" i="25"/>
  <c r="K19" i="58"/>
  <c r="DJ19" i="58"/>
  <c r="DQ8" i="52"/>
  <c r="R8" i="52"/>
  <c r="X27" i="46"/>
  <c r="DW27" i="46"/>
  <c r="K26" i="59"/>
  <c r="DJ26" i="59"/>
  <c r="AF20" i="37"/>
  <c r="EE20" i="37"/>
  <c r="AW8" i="20"/>
  <c r="AW14" i="19"/>
  <c r="DR4" i="48"/>
  <c r="R29" i="48"/>
  <c r="S4" i="48"/>
  <c r="DV18" i="46"/>
  <c r="W18" i="46"/>
  <c r="AC28" i="41"/>
  <c r="EB28" i="41"/>
  <c r="AX18" i="17"/>
  <c r="AW9" i="20"/>
  <c r="AK24" i="33"/>
  <c r="EJ24" i="33"/>
  <c r="AF27" i="38"/>
  <c r="EE27" i="38"/>
  <c r="EI7" i="33"/>
  <c r="AJ7" i="33"/>
  <c r="AV5" i="18"/>
  <c r="W21" i="47"/>
  <c r="DV21" i="47"/>
  <c r="DU7" i="46"/>
  <c r="V7" i="46"/>
  <c r="DQ21" i="52"/>
  <c r="R21" i="52"/>
  <c r="ER8" i="24"/>
  <c r="AS8" i="24"/>
  <c r="DX26" i="45"/>
  <c r="Y26" i="45"/>
  <c r="ED12" i="39"/>
  <c r="AE12" i="39"/>
  <c r="EP10" i="25"/>
  <c r="AQ10" i="25"/>
  <c r="AQ18" i="24"/>
  <c r="EP18" i="24"/>
  <c r="AO12" i="61"/>
  <c r="DT22" i="48"/>
  <c r="U22" i="48"/>
  <c r="EA15" i="41"/>
  <c r="AB15" i="41"/>
  <c r="R17" i="51"/>
  <c r="DQ17" i="51"/>
  <c r="AT9" i="22"/>
  <c r="EF23" i="37"/>
  <c r="AG23" i="37"/>
  <c r="DO15" i="53"/>
  <c r="P15" i="53"/>
  <c r="AS27" i="24"/>
  <c r="ER27" i="24"/>
  <c r="M11" i="57"/>
  <c r="DL11" i="57"/>
  <c r="AA5" i="42"/>
  <c r="DZ5" i="42"/>
  <c r="DM21" i="56"/>
  <c r="N21" i="56"/>
  <c r="EN22" i="27"/>
  <c r="AO22" i="27"/>
  <c r="BE17" i="60"/>
  <c r="AU29" i="18"/>
  <c r="AV4" i="18"/>
  <c r="ER5" i="23"/>
  <c r="AS5" i="23"/>
  <c r="AQ12" i="26"/>
  <c r="EP12" i="26"/>
  <c r="Y19" i="45"/>
  <c r="DX19" i="45"/>
  <c r="X16" i="45"/>
  <c r="DW16" i="45"/>
  <c r="AQ15" i="26"/>
  <c r="EP15" i="26"/>
  <c r="EN8" i="28"/>
  <c r="AO8" i="28"/>
  <c r="AN26" i="30"/>
  <c r="EM26" i="30"/>
  <c r="P5" i="52"/>
  <c r="DO5" i="52"/>
  <c r="S29" i="47"/>
  <c r="DS4" i="47"/>
  <c r="DS29" i="47" s="1"/>
  <c r="T4" i="47"/>
  <c r="EQ29" i="21"/>
  <c r="AR9" i="25"/>
  <c r="EQ9" i="25"/>
  <c r="O28" i="55"/>
  <c r="DN28" i="55"/>
  <c r="AM28" i="30"/>
  <c r="EL28" i="30"/>
  <c r="V25" i="47"/>
  <c r="DU25" i="47"/>
  <c r="AM14" i="31"/>
  <c r="EL14" i="31"/>
  <c r="EH21" i="34"/>
  <c r="AI21" i="34"/>
  <c r="AO11" i="28"/>
  <c r="EN11" i="28"/>
  <c r="AR7" i="24"/>
  <c r="EQ7" i="24"/>
  <c r="DU9" i="48"/>
  <c r="V9" i="48"/>
  <c r="EA11" i="41"/>
  <c r="AB11" i="41"/>
  <c r="AO8" i="61"/>
  <c r="DL26" i="57"/>
  <c r="M26" i="57"/>
  <c r="EB5" i="41"/>
  <c r="AC5" i="41"/>
  <c r="DN11" i="55"/>
  <c r="O11" i="55"/>
  <c r="BE13" i="60"/>
  <c r="AD6" i="39"/>
  <c r="EC6" i="39"/>
  <c r="DJ9" i="59"/>
  <c r="K9" i="59"/>
  <c r="L14" i="58"/>
  <c r="DK14" i="58"/>
  <c r="AL14" i="32"/>
  <c r="EK14" i="32"/>
  <c r="AN17" i="30"/>
  <c r="EM17" i="30"/>
  <c r="P14" i="53"/>
  <c r="DO14" i="53"/>
  <c r="AL15" i="32"/>
  <c r="EK15" i="32"/>
  <c r="CR9" i="59"/>
  <c r="CR9" i="58"/>
  <c r="CR9" i="57"/>
  <c r="CR9" i="56"/>
  <c r="CR9" i="55"/>
  <c r="CR9" i="54"/>
  <c r="CR9" i="53"/>
  <c r="CR9" i="52"/>
  <c r="CR9" i="50"/>
  <c r="CR9" i="51"/>
  <c r="CR9" i="49"/>
  <c r="CR9" i="48"/>
  <c r="CR9" i="45"/>
  <c r="CR9" i="44"/>
  <c r="CR9" i="47"/>
  <c r="CR9" i="46"/>
  <c r="CR9" i="42"/>
  <c r="CR9" i="41"/>
  <c r="CR9" i="40"/>
  <c r="CR9" i="43"/>
  <c r="CR9" i="39"/>
  <c r="CR9" i="38"/>
  <c r="CR9" i="37"/>
  <c r="CR9" i="36"/>
  <c r="CR9" i="33"/>
  <c r="CR9" i="32"/>
  <c r="CR9" i="35"/>
  <c r="CR9" i="34"/>
  <c r="CR9" i="30"/>
  <c r="CR9" i="28"/>
  <c r="CR9" i="31"/>
  <c r="CR9" i="24"/>
  <c r="ER9" i="24" s="1"/>
  <c r="CR9" i="27"/>
  <c r="CR9" i="26"/>
  <c r="CR9" i="25"/>
  <c r="CR9" i="20"/>
  <c r="ER9" i="20" s="1"/>
  <c r="CR9" i="19"/>
  <c r="ER9" i="19" s="1"/>
  <c r="CR9" i="18"/>
  <c r="ER9" i="18" s="1"/>
  <c r="CR9" i="23"/>
  <c r="ER9" i="23" s="1"/>
  <c r="CR9" i="21"/>
  <c r="ER9" i="21" s="1"/>
  <c r="CR9" i="17"/>
  <c r="ER9" i="17" s="1"/>
  <c r="CR9" i="22"/>
  <c r="ER9" i="22" s="1"/>
  <c r="CR9" i="60"/>
  <c r="ER9" i="60" s="1"/>
  <c r="AO20" i="61"/>
  <c r="AO16" i="27"/>
  <c r="EN16" i="27"/>
  <c r="R6" i="51"/>
  <c r="DQ6" i="51"/>
  <c r="DR19" i="50"/>
  <c r="S19" i="50"/>
  <c r="EH5" i="34"/>
  <c r="AI5" i="34"/>
  <c r="EC21" i="40"/>
  <c r="AD21" i="40"/>
  <c r="AT16" i="22"/>
  <c r="U12" i="49"/>
  <c r="DT12" i="49"/>
  <c r="EI22" i="33"/>
  <c r="AJ22" i="33"/>
  <c r="DM7" i="54"/>
  <c r="N7" i="54"/>
  <c r="Q24" i="53"/>
  <c r="DP24" i="53"/>
  <c r="AO17" i="61"/>
  <c r="AH13" i="36"/>
  <c r="EG13" i="36"/>
  <c r="DK15" i="58"/>
  <c r="L15" i="58"/>
  <c r="AQ25" i="25"/>
  <c r="EP25" i="25"/>
  <c r="EO23" i="27"/>
  <c r="AP23" i="27"/>
  <c r="DS22" i="49"/>
  <c r="T22" i="49"/>
  <c r="EN18" i="27"/>
  <c r="AO18" i="27"/>
  <c r="DI27" i="59"/>
  <c r="J27" i="59"/>
  <c r="P13" i="53"/>
  <c r="DO13" i="53"/>
  <c r="AH19" i="36"/>
  <c r="EG19" i="36"/>
  <c r="AO26" i="61"/>
  <c r="AK8" i="33"/>
  <c r="EJ8" i="33"/>
  <c r="EC14" i="40"/>
  <c r="AD14" i="40"/>
  <c r="CR22" i="59"/>
  <c r="CR22" i="58"/>
  <c r="CR22" i="57"/>
  <c r="CR22" i="56"/>
  <c r="CR22" i="55"/>
  <c r="CR22" i="53"/>
  <c r="CR22" i="54"/>
  <c r="CR22" i="52"/>
  <c r="CR22" i="51"/>
  <c r="CR22" i="50"/>
  <c r="CR22" i="48"/>
  <c r="CR22" i="49"/>
  <c r="CR22" i="47"/>
  <c r="CR22" i="45"/>
  <c r="CR22" i="46"/>
  <c r="CR22" i="44"/>
  <c r="CR22" i="43"/>
  <c r="CR22" i="41"/>
  <c r="CR22" i="42"/>
  <c r="CR22" i="40"/>
  <c r="CR22" i="37"/>
  <c r="CR22" i="39"/>
  <c r="CR22" i="36"/>
  <c r="CR22" i="38"/>
  <c r="CR22" i="35"/>
  <c r="CR22" i="32"/>
  <c r="CR22" i="34"/>
  <c r="CR22" i="33"/>
  <c r="CR22" i="27"/>
  <c r="CR22" i="25"/>
  <c r="CR22" i="23"/>
  <c r="ER22" i="23" s="1"/>
  <c r="CR22" i="31"/>
  <c r="CR22" i="26"/>
  <c r="CR22" i="24"/>
  <c r="CR22" i="30"/>
  <c r="CR22" i="28"/>
  <c r="CR22" i="19"/>
  <c r="ER22" i="19" s="1"/>
  <c r="CR22" i="18"/>
  <c r="ER22" i="18" s="1"/>
  <c r="CR22" i="22"/>
  <c r="ER22" i="22" s="1"/>
  <c r="CR22" i="17"/>
  <c r="ER22" i="17" s="1"/>
  <c r="CR22" i="21"/>
  <c r="ER22" i="21" s="1"/>
  <c r="CR22" i="20"/>
  <c r="ER22" i="20" s="1"/>
  <c r="CR22" i="60"/>
  <c r="ER22" i="60" s="1"/>
  <c r="AU24" i="22"/>
  <c r="EQ10" i="24"/>
  <c r="AR10" i="24"/>
  <c r="EH8" i="35"/>
  <c r="AI8" i="35"/>
  <c r="CR18" i="59"/>
  <c r="CR18" i="58"/>
  <c r="CR18" i="57"/>
  <c r="CR18" i="56"/>
  <c r="CR18" i="55"/>
  <c r="CR18" i="53"/>
  <c r="CR18" i="54"/>
  <c r="CR18" i="52"/>
  <c r="CR18" i="51"/>
  <c r="CR18" i="50"/>
  <c r="CR18" i="49"/>
  <c r="CR18" i="48"/>
  <c r="CR18" i="47"/>
  <c r="CR18" i="46"/>
  <c r="CR18" i="45"/>
  <c r="CR18" i="44"/>
  <c r="CR18" i="42"/>
  <c r="CR18" i="41"/>
  <c r="CR18" i="40"/>
  <c r="CR18" i="43"/>
  <c r="CR18" i="39"/>
  <c r="CR18" i="38"/>
  <c r="CR18" i="36"/>
  <c r="CR18" i="37"/>
  <c r="CR18" i="35"/>
  <c r="CR18" i="34"/>
  <c r="CR18" i="33"/>
  <c r="CR18" i="32"/>
  <c r="CR18" i="25"/>
  <c r="CR18" i="24"/>
  <c r="CR18" i="23"/>
  <c r="ER18" i="23" s="1"/>
  <c r="CR18" i="31"/>
  <c r="CR18" i="30"/>
  <c r="CR18" i="26"/>
  <c r="CR18" i="28"/>
  <c r="CR18" i="27"/>
  <c r="CR18" i="20"/>
  <c r="ER18" i="20" s="1"/>
  <c r="CR18" i="18"/>
  <c r="ER18" i="18" s="1"/>
  <c r="CR18" i="17"/>
  <c r="ER18" i="17" s="1"/>
  <c r="CR18" i="21"/>
  <c r="ER18" i="21" s="1"/>
  <c r="CR18" i="22"/>
  <c r="ER18" i="22" s="1"/>
  <c r="CR18" i="19"/>
  <c r="ER18" i="19" s="1"/>
  <c r="CR18" i="60"/>
  <c r="ER18" i="60" s="1"/>
  <c r="EO10" i="26"/>
  <c r="AP10" i="26"/>
  <c r="EN28" i="28"/>
  <c r="AO28" i="28"/>
  <c r="S19" i="51"/>
  <c r="DR19" i="51"/>
  <c r="DM17" i="55"/>
  <c r="N17" i="55"/>
  <c r="AW22" i="18"/>
  <c r="V15" i="48"/>
  <c r="DU15" i="48"/>
  <c r="DL4" i="54"/>
  <c r="DL29" i="54" s="1"/>
  <c r="M4" i="54"/>
  <c r="L29" i="54"/>
  <c r="EN6" i="27"/>
  <c r="AO6" i="27"/>
  <c r="ED23" i="39"/>
  <c r="AE23" i="39"/>
  <c r="AW11" i="18"/>
  <c r="U28" i="49"/>
  <c r="DT28" i="49"/>
  <c r="AM9" i="31"/>
  <c r="EL9" i="31"/>
  <c r="BE26" i="60"/>
  <c r="EK5" i="31"/>
  <c r="AL5" i="31"/>
  <c r="AS26" i="23"/>
  <c r="EF6" i="37"/>
  <c r="AG6" i="37"/>
  <c r="AP15" i="61"/>
  <c r="AO14" i="61"/>
  <c r="AW27" i="20"/>
  <c r="N18" i="54"/>
  <c r="DM18" i="54"/>
  <c r="AC7" i="40"/>
  <c r="EB7" i="40"/>
  <c r="K23" i="59"/>
  <c r="DJ23" i="59"/>
  <c r="AO16" i="61"/>
  <c r="AH5" i="35"/>
  <c r="EG5" i="35"/>
  <c r="ED14" i="38"/>
  <c r="AE14" i="38"/>
  <c r="CR11" i="59"/>
  <c r="CR11" i="58"/>
  <c r="CR11" i="57"/>
  <c r="CR11" i="56"/>
  <c r="CR11" i="54"/>
  <c r="CR11" i="55"/>
  <c r="CR11" i="53"/>
  <c r="CR11" i="52"/>
  <c r="CR11" i="50"/>
  <c r="CR11" i="51"/>
  <c r="CR11" i="48"/>
  <c r="CR11" i="49"/>
  <c r="CR11" i="46"/>
  <c r="CR11" i="45"/>
  <c r="CR11" i="44"/>
  <c r="CR11" i="47"/>
  <c r="CR11" i="43"/>
  <c r="CR11" i="42"/>
  <c r="CR11" i="41"/>
  <c r="CR11" i="40"/>
  <c r="CR11" i="39"/>
  <c r="CR11" i="38"/>
  <c r="CR11" i="37"/>
  <c r="CR11" i="36"/>
  <c r="CR11" i="33"/>
  <c r="CR11" i="34"/>
  <c r="CR11" i="35"/>
  <c r="CR11" i="31"/>
  <c r="CR11" i="27"/>
  <c r="CR11" i="25"/>
  <c r="CR11" i="28"/>
  <c r="CR11" i="32"/>
  <c r="CR11" i="30"/>
  <c r="CR11" i="26"/>
  <c r="CR11" i="24"/>
  <c r="ER11" i="24" s="1"/>
  <c r="CR11" i="22"/>
  <c r="ER11" i="22" s="1"/>
  <c r="CR11" i="21"/>
  <c r="ER11" i="21" s="1"/>
  <c r="CR11" i="19"/>
  <c r="ER11" i="19" s="1"/>
  <c r="CR11" i="20"/>
  <c r="ER11" i="20" s="1"/>
  <c r="CR11" i="17"/>
  <c r="ER11" i="17" s="1"/>
  <c r="CR11" i="23"/>
  <c r="ER11" i="23" s="1"/>
  <c r="CR11" i="18"/>
  <c r="ER11" i="18" s="1"/>
  <c r="CR11" i="60"/>
  <c r="ER11" i="60" s="1"/>
  <c r="N17" i="56"/>
  <c r="DM17" i="56"/>
  <c r="EE23" i="38"/>
  <c r="AF23" i="38"/>
  <c r="DL8" i="57"/>
  <c r="M8" i="57"/>
  <c r="P20" i="53"/>
  <c r="DO20" i="53"/>
  <c r="AY7" i="17"/>
  <c r="O21" i="55"/>
  <c r="DN21" i="55"/>
  <c r="AU13" i="22"/>
  <c r="M17" i="57"/>
  <c r="DL17" i="57"/>
  <c r="AX25" i="18"/>
  <c r="AO21" i="61"/>
  <c r="P20" i="54"/>
  <c r="DO20" i="54"/>
  <c r="R20" i="52"/>
  <c r="DQ20" i="52"/>
  <c r="EQ23" i="25"/>
  <c r="AR23" i="25"/>
  <c r="AN10" i="28"/>
  <c r="EM10" i="28"/>
  <c r="DK22" i="57"/>
  <c r="L22" i="57"/>
  <c r="EG18" i="34"/>
  <c r="AH18" i="34"/>
  <c r="DO22" i="53"/>
  <c r="P22" i="53"/>
  <c r="AU14" i="22"/>
  <c r="AW25" i="19"/>
  <c r="AT20" i="23"/>
  <c r="DM11" i="56"/>
  <c r="N11" i="56"/>
  <c r="AT6" i="22"/>
  <c r="AX11" i="17"/>
  <c r="W11" i="47"/>
  <c r="DV11" i="47"/>
  <c r="AX12" i="18"/>
  <c r="EN12" i="28"/>
  <c r="AO12" i="28"/>
  <c r="AK12" i="33"/>
  <c r="EJ12" i="33"/>
  <c r="AL10" i="31"/>
  <c r="EK10" i="31"/>
  <c r="AX8" i="19"/>
  <c r="AI20" i="34"/>
  <c r="EH20" i="34"/>
  <c r="ED28" i="39"/>
  <c r="AE28" i="39"/>
  <c r="AD28" i="40"/>
  <c r="EC28" i="40"/>
  <c r="DY13" i="44"/>
  <c r="Z13" i="44"/>
  <c r="Y16" i="43"/>
  <c r="DX16" i="43"/>
  <c r="AO7" i="61"/>
  <c r="W6" i="46"/>
  <c r="DV6" i="46"/>
  <c r="AX12" i="19"/>
  <c r="EE12" i="38"/>
  <c r="AF12" i="38"/>
  <c r="EG28" i="36"/>
  <c r="AH28" i="36"/>
  <c r="X9" i="45"/>
  <c r="DW9" i="45"/>
  <c r="AW17" i="18"/>
  <c r="DP12" i="53"/>
  <c r="Q12" i="53"/>
  <c r="AT15" i="23"/>
  <c r="ES15" i="23"/>
  <c r="AU14" i="21"/>
  <c r="K22" i="58"/>
  <c r="DJ22" i="58"/>
  <c r="EQ30" i="20"/>
  <c r="DZ26" i="43"/>
  <c r="AA26" i="43"/>
  <c r="L4" i="55"/>
  <c r="DK4" i="55"/>
  <c r="DK29" i="55" s="1"/>
  <c r="K29" i="55"/>
  <c r="AV6" i="20"/>
  <c r="DU6" i="47"/>
  <c r="V6" i="47"/>
  <c r="Q25" i="52"/>
  <c r="DP25" i="52"/>
  <c r="DJ5" i="58"/>
  <c r="K5" i="58"/>
  <c r="DO16" i="53"/>
  <c r="P16" i="53"/>
  <c r="EH13" i="35"/>
  <c r="AI13" i="35"/>
  <c r="AI7" i="34"/>
  <c r="EH7" i="34"/>
  <c r="EG8" i="36"/>
  <c r="AH8" i="36"/>
  <c r="EM5" i="28"/>
  <c r="AN5" i="28"/>
  <c r="EH10" i="34"/>
  <c r="AI10" i="34"/>
  <c r="DO15" i="54"/>
  <c r="P15" i="54"/>
  <c r="AE19" i="38"/>
  <c r="ED19" i="38"/>
  <c r="EI6" i="32"/>
  <c r="AJ6" i="32"/>
  <c r="L15" i="57"/>
  <c r="DK15" i="57"/>
  <c r="CR23" i="59"/>
  <c r="CR23" i="58"/>
  <c r="CR23" i="57"/>
  <c r="CR23" i="56"/>
  <c r="CR23" i="55"/>
  <c r="CR23" i="54"/>
  <c r="CR23" i="53"/>
  <c r="CR23" i="51"/>
  <c r="CR23" i="52"/>
  <c r="CR23" i="49"/>
  <c r="CR23" i="50"/>
  <c r="CR23" i="48"/>
  <c r="CR23" i="47"/>
  <c r="CR23" i="44"/>
  <c r="CR23" i="45"/>
  <c r="CR23" i="46"/>
  <c r="CR23" i="42"/>
  <c r="CR23" i="43"/>
  <c r="CR23" i="41"/>
  <c r="CR23" i="40"/>
  <c r="CR23" i="38"/>
  <c r="CR23" i="36"/>
  <c r="CR23" i="37"/>
  <c r="CR23" i="39"/>
  <c r="CR23" i="34"/>
  <c r="CR23" i="33"/>
  <c r="CR23" i="32"/>
  <c r="CR23" i="35"/>
  <c r="CR23" i="31"/>
  <c r="CR23" i="28"/>
  <c r="CR23" i="30"/>
  <c r="CR23" i="27"/>
  <c r="CR23" i="25"/>
  <c r="CR23" i="23"/>
  <c r="ER23" i="23" s="1"/>
  <c r="CR23" i="26"/>
  <c r="CR23" i="24"/>
  <c r="ER23" i="24" s="1"/>
  <c r="CR23" i="21"/>
  <c r="ER23" i="21" s="1"/>
  <c r="CR23" i="20"/>
  <c r="ER23" i="20" s="1"/>
  <c r="CR23" i="19"/>
  <c r="ER23" i="19" s="1"/>
  <c r="CR23" i="18"/>
  <c r="ER23" i="18" s="1"/>
  <c r="CR23" i="17"/>
  <c r="ER23" i="17" s="1"/>
  <c r="CR23" i="22"/>
  <c r="ER23" i="22" s="1"/>
  <c r="CR23" i="60"/>
  <c r="ER23" i="60" s="1"/>
  <c r="AB21" i="41"/>
  <c r="EA21" i="41"/>
  <c r="W13" i="47"/>
  <c r="DV13" i="47"/>
  <c r="AD10" i="39"/>
  <c r="EC10" i="39"/>
  <c r="EQ29" i="19"/>
  <c r="DR29" i="48" l="1"/>
  <c r="DI30" i="57"/>
  <c r="AO4" i="78"/>
  <c r="DY29" i="42"/>
  <c r="EO30" i="24"/>
  <c r="DS30" i="47"/>
  <c r="DK30" i="55"/>
  <c r="DY30" i="41"/>
  <c r="AO5" i="78"/>
  <c r="DZ29" i="40"/>
  <c r="DU30" i="45"/>
  <c r="EJ30" i="30"/>
  <c r="DI16" i="58"/>
  <c r="DI30" i="58" s="1"/>
  <c r="J16" i="58"/>
  <c r="DV17" i="45"/>
  <c r="W17" i="45"/>
  <c r="EB25" i="39"/>
  <c r="AC25" i="39"/>
  <c r="AP23" i="26"/>
  <c r="EO23" i="26"/>
  <c r="AA7" i="41"/>
  <c r="DZ7" i="41"/>
  <c r="O27" i="54"/>
  <c r="DN27" i="54"/>
  <c r="ED4" i="35"/>
  <c r="ED29" i="35" s="1"/>
  <c r="AD29" i="35"/>
  <c r="AE4" i="35"/>
  <c r="AL22" i="30"/>
  <c r="EK22" i="30"/>
  <c r="EF27" i="36"/>
  <c r="AG27" i="36"/>
  <c r="P29" i="50"/>
  <c r="Q4" i="50"/>
  <c r="DP4" i="50"/>
  <c r="AA13" i="41"/>
  <c r="DZ13" i="41"/>
  <c r="DU25" i="46"/>
  <c r="V25" i="46"/>
  <c r="T18" i="48"/>
  <c r="DS18" i="48"/>
  <c r="DS30" i="48" s="1"/>
  <c r="M5" i="55"/>
  <c r="DL5" i="55"/>
  <c r="AD26" i="39"/>
  <c r="EC26" i="39"/>
  <c r="EJ24" i="32"/>
  <c r="AK24" i="32"/>
  <c r="T10" i="48"/>
  <c r="DS10" i="48"/>
  <c r="AN9" i="27"/>
  <c r="EM9" i="27"/>
  <c r="DX6" i="43"/>
  <c r="Y6" i="43"/>
  <c r="AC23" i="40"/>
  <c r="EB23" i="40"/>
  <c r="EB20" i="40"/>
  <c r="AC20" i="40"/>
  <c r="DK12" i="57"/>
  <c r="L12" i="57"/>
  <c r="EH5" i="32"/>
  <c r="EH29" i="32" s="1"/>
  <c r="AH29" i="32"/>
  <c r="AI5" i="32"/>
  <c r="EP26" i="25"/>
  <c r="AQ26" i="25"/>
  <c r="DN7" i="53"/>
  <c r="O7" i="53"/>
  <c r="AG11" i="36"/>
  <c r="EF11" i="36"/>
  <c r="AI25" i="33"/>
  <c r="EH25" i="33"/>
  <c r="Z15" i="43"/>
  <c r="DY15" i="43"/>
  <c r="N17" i="54"/>
  <c r="DM17" i="54"/>
  <c r="K27" i="58"/>
  <c r="DJ27" i="58"/>
  <c r="DQ26" i="51"/>
  <c r="R26" i="51"/>
  <c r="AO17" i="26"/>
  <c r="EN17" i="26"/>
  <c r="N8" i="54"/>
  <c r="DM8" i="54"/>
  <c r="EL8" i="30"/>
  <c r="AM8" i="30"/>
  <c r="EL25" i="28"/>
  <c r="AM25" i="28"/>
  <c r="L6" i="56"/>
  <c r="DK6" i="56"/>
  <c r="EH15" i="33"/>
  <c r="AI15" i="33"/>
  <c r="M6" i="55"/>
  <c r="DL6" i="55"/>
  <c r="W12" i="46"/>
  <c r="DV12" i="46"/>
  <c r="DZ12" i="42"/>
  <c r="AA12" i="42"/>
  <c r="T24" i="49"/>
  <c r="DS24" i="49"/>
  <c r="O21" i="53"/>
  <c r="DN21" i="53"/>
  <c r="AC8" i="40"/>
  <c r="EB8" i="40"/>
  <c r="DR23" i="50"/>
  <c r="S23" i="50"/>
  <c r="AC5" i="39"/>
  <c r="EB5" i="39"/>
  <c r="AL10" i="30"/>
  <c r="EK10" i="30"/>
  <c r="S26" i="50"/>
  <c r="DR26" i="50"/>
  <c r="V22" i="46"/>
  <c r="DU22" i="46"/>
  <c r="DZ17" i="42"/>
  <c r="AA17" i="42"/>
  <c r="AO20" i="27"/>
  <c r="EN20" i="27"/>
  <c r="AE19" i="37"/>
  <c r="ED19" i="37"/>
  <c r="EJ8" i="32"/>
  <c r="AK8" i="32"/>
  <c r="N23" i="55"/>
  <c r="DM23" i="55"/>
  <c r="X23" i="45"/>
  <c r="DW23" i="45"/>
  <c r="EA4" i="38"/>
  <c r="EA29" i="38" s="1"/>
  <c r="AB4" i="38"/>
  <c r="AA29" i="38"/>
  <c r="V8" i="47"/>
  <c r="DU8" i="47"/>
  <c r="DU7" i="45"/>
  <c r="DU29" i="45" s="1"/>
  <c r="U29" i="45"/>
  <c r="V7" i="45"/>
  <c r="AQ14" i="24"/>
  <c r="EP14" i="24"/>
  <c r="DL27" i="56"/>
  <c r="M27" i="56"/>
  <c r="EI16" i="32"/>
  <c r="AJ16" i="32"/>
  <c r="EA30" i="39"/>
  <c r="AM20" i="28"/>
  <c r="EL20" i="28"/>
  <c r="EK20" i="31"/>
  <c r="AL20" i="31"/>
  <c r="DR17" i="49"/>
  <c r="S17" i="49"/>
  <c r="Z12" i="43"/>
  <c r="DY12" i="43"/>
  <c r="DP5" i="50"/>
  <c r="Q5" i="50"/>
  <c r="EE25" i="36"/>
  <c r="AF25" i="36"/>
  <c r="DW16" i="44"/>
  <c r="X16" i="44"/>
  <c r="AA19" i="41"/>
  <c r="DZ19" i="41"/>
  <c r="DU15" i="47"/>
  <c r="V15" i="47"/>
  <c r="EG19" i="35"/>
  <c r="AH19" i="35"/>
  <c r="X29" i="42"/>
  <c r="Y16" i="42"/>
  <c r="DX16" i="42"/>
  <c r="DX30" i="42" s="1"/>
  <c r="DV17" i="44"/>
  <c r="DV30" i="44" s="1"/>
  <c r="W17" i="44"/>
  <c r="Q26" i="52"/>
  <c r="DP26" i="52"/>
  <c r="AA11" i="42"/>
  <c r="DZ11" i="42"/>
  <c r="T11" i="49"/>
  <c r="DS11" i="49"/>
  <c r="EG23" i="35"/>
  <c r="AH23" i="35"/>
  <c r="AD20" i="39"/>
  <c r="EC20" i="39"/>
  <c r="AQ12" i="25"/>
  <c r="EP12" i="25"/>
  <c r="AO18" i="26"/>
  <c r="EN18" i="26"/>
  <c r="EH13" i="33"/>
  <c r="AI13" i="33"/>
  <c r="EJ25" i="31"/>
  <c r="EJ30" i="31" s="1"/>
  <c r="AK25" i="31"/>
  <c r="K7" i="57"/>
  <c r="DJ7" i="57"/>
  <c r="R18" i="49"/>
  <c r="DQ18" i="49"/>
  <c r="DQ30" i="49" s="1"/>
  <c r="DR8" i="49"/>
  <c r="S8" i="49"/>
  <c r="DR20" i="49"/>
  <c r="S20" i="49"/>
  <c r="EI27" i="33"/>
  <c r="AJ27" i="33"/>
  <c r="BB7" i="60"/>
  <c r="BA29" i="60"/>
  <c r="EO28" i="26"/>
  <c r="AP28" i="26"/>
  <c r="EC21" i="39"/>
  <c r="AD21" i="39"/>
  <c r="X20" i="45"/>
  <c r="DW20" i="45"/>
  <c r="AN24" i="28"/>
  <c r="EM24" i="28"/>
  <c r="AB16" i="40"/>
  <c r="EA16" i="40"/>
  <c r="DK9" i="56"/>
  <c r="L9" i="56"/>
  <c r="DM16" i="54"/>
  <c r="N16" i="54"/>
  <c r="DM25" i="54"/>
  <c r="N25" i="54"/>
  <c r="DT23" i="48"/>
  <c r="U23" i="48"/>
  <c r="DU28" i="47"/>
  <c r="V28" i="47"/>
  <c r="AL15" i="31"/>
  <c r="EK15" i="31"/>
  <c r="DJ16" i="57"/>
  <c r="K16" i="57"/>
  <c r="AS29" i="19"/>
  <c r="AT4" i="19"/>
  <c r="AA24" i="42"/>
  <c r="DZ24" i="42"/>
  <c r="DU16" i="46"/>
  <c r="V16" i="46"/>
  <c r="DU19" i="47"/>
  <c r="V19" i="47"/>
  <c r="W4" i="43"/>
  <c r="DV4" i="43"/>
  <c r="DV29" i="43" s="1"/>
  <c r="V29" i="43"/>
  <c r="DM18" i="53"/>
  <c r="DM30" i="53" s="1"/>
  <c r="N18" i="53"/>
  <c r="M29" i="53"/>
  <c r="U22" i="47"/>
  <c r="DT22" i="47"/>
  <c r="AV4" i="17"/>
  <c r="AU29" i="17"/>
  <c r="DJ24" i="58"/>
  <c r="K24" i="58"/>
  <c r="AL16" i="30"/>
  <c r="EK16" i="30"/>
  <c r="EK30" i="30" s="1"/>
  <c r="EA6" i="41"/>
  <c r="AB6" i="41"/>
  <c r="DZ16" i="41"/>
  <c r="AA16" i="41"/>
  <c r="DR28" i="50"/>
  <c r="S28" i="50"/>
  <c r="DT12" i="48"/>
  <c r="U12" i="48"/>
  <c r="EC18" i="37"/>
  <c r="EC30" i="37" s="1"/>
  <c r="AD18" i="37"/>
  <c r="AE10" i="37"/>
  <c r="ED10" i="37"/>
  <c r="ED29" i="37" s="1"/>
  <c r="DV25" i="45"/>
  <c r="W25" i="45"/>
  <c r="AI10" i="33"/>
  <c r="EH10" i="33"/>
  <c r="W10" i="45"/>
  <c r="DV10" i="45"/>
  <c r="DT14" i="48"/>
  <c r="U14" i="48"/>
  <c r="EP13" i="24"/>
  <c r="AQ13" i="24"/>
  <c r="U27" i="48"/>
  <c r="DT27" i="48"/>
  <c r="AH9" i="35"/>
  <c r="EG9" i="35"/>
  <c r="EI26" i="32"/>
  <c r="AJ26" i="32"/>
  <c r="AG4" i="34"/>
  <c r="AF29" i="34"/>
  <c r="EF4" i="34"/>
  <c r="EF29" i="34" s="1"/>
  <c r="X17" i="43"/>
  <c r="DW17" i="43"/>
  <c r="DW30" i="43" s="1"/>
  <c r="EE9" i="37"/>
  <c r="AF9" i="37"/>
  <c r="DM24" i="55"/>
  <c r="N24" i="55"/>
  <c r="AQ25" i="24"/>
  <c r="EP25" i="24"/>
  <c r="AQ22" i="24"/>
  <c r="EP22" i="24"/>
  <c r="EL19" i="28"/>
  <c r="AM19" i="28"/>
  <c r="DT13" i="48"/>
  <c r="U13" i="48"/>
  <c r="EH14" i="33"/>
  <c r="AI14" i="33"/>
  <c r="AB25" i="40"/>
  <c r="EA25" i="40"/>
  <c r="N27" i="55"/>
  <c r="DM27" i="55"/>
  <c r="W15" i="46"/>
  <c r="DV15" i="46"/>
  <c r="K10" i="57"/>
  <c r="DJ10" i="57"/>
  <c r="V26" i="47"/>
  <c r="DU26" i="47"/>
  <c r="AN10" i="27"/>
  <c r="EM10" i="27"/>
  <c r="DW15" i="45"/>
  <c r="X15" i="45"/>
  <c r="DM14" i="54"/>
  <c r="N14" i="54"/>
  <c r="EK19" i="31"/>
  <c r="AL19" i="31"/>
  <c r="W28" i="46"/>
  <c r="DV28" i="46"/>
  <c r="EO19" i="26"/>
  <c r="AP19" i="26"/>
  <c r="AO14" i="27"/>
  <c r="EN14" i="27"/>
  <c r="R25" i="50"/>
  <c r="DQ25" i="50"/>
  <c r="EP19" i="24"/>
  <c r="AQ19" i="24"/>
  <c r="EH24" i="34"/>
  <c r="AI24" i="34"/>
  <c r="DY11" i="43"/>
  <c r="Z11" i="43"/>
  <c r="AG29" i="33"/>
  <c r="EG4" i="33"/>
  <c r="AH4" i="33"/>
  <c r="DK9" i="57"/>
  <c r="L9" i="57"/>
  <c r="EN26" i="27"/>
  <c r="AO26" i="27"/>
  <c r="DR25" i="49"/>
  <c r="S25" i="49"/>
  <c r="EE16" i="36"/>
  <c r="EE30" i="36" s="1"/>
  <c r="AF16" i="36"/>
  <c r="DZ30" i="40"/>
  <c r="EB7" i="39"/>
  <c r="AC7" i="39"/>
  <c r="EK6" i="30"/>
  <c r="AL6" i="30"/>
  <c r="EH26" i="33"/>
  <c r="AI26" i="33"/>
  <c r="AQ15" i="24"/>
  <c r="EP15" i="24"/>
  <c r="AN25" i="27"/>
  <c r="EM25" i="27"/>
  <c r="EM30" i="27" s="1"/>
  <c r="R15" i="51"/>
  <c r="DQ15" i="51"/>
  <c r="EE26" i="37"/>
  <c r="AF26" i="37"/>
  <c r="N21" i="54"/>
  <c r="DM21" i="54"/>
  <c r="EN16" i="26"/>
  <c r="EN30" i="26" s="1"/>
  <c r="AO16" i="26"/>
  <c r="AG18" i="35"/>
  <c r="EF18" i="35"/>
  <c r="EF30" i="35" s="1"/>
  <c r="EM4" i="25"/>
  <c r="EM29" i="25" s="1"/>
  <c r="AN4" i="25"/>
  <c r="AM29" i="25"/>
  <c r="AJ17" i="33"/>
  <c r="EI17" i="33"/>
  <c r="DZ23" i="42"/>
  <c r="AA23" i="42"/>
  <c r="R17" i="50"/>
  <c r="DQ17" i="50"/>
  <c r="EH21" i="33"/>
  <c r="AI21" i="33"/>
  <c r="EG6" i="34"/>
  <c r="AH6" i="34"/>
  <c r="DN19" i="53"/>
  <c r="O19" i="53"/>
  <c r="EN19" i="27"/>
  <c r="AO19" i="27"/>
  <c r="AM11" i="30"/>
  <c r="EL11" i="30"/>
  <c r="K9" i="58"/>
  <c r="DJ9" i="58"/>
  <c r="DT30" i="46"/>
  <c r="V14" i="47"/>
  <c r="DU14" i="47"/>
  <c r="EH16" i="33"/>
  <c r="AI16" i="33"/>
  <c r="AA13" i="42"/>
  <c r="DZ13" i="42"/>
  <c r="DI11" i="59"/>
  <c r="J11" i="59"/>
  <c r="DZ14" i="41"/>
  <c r="AA14" i="41"/>
  <c r="V17" i="46"/>
  <c r="DU17" i="46"/>
  <c r="EC16" i="38"/>
  <c r="EC30" i="38" s="1"/>
  <c r="AD16" i="38"/>
  <c r="AG12" i="36"/>
  <c r="EF12" i="36"/>
  <c r="DV5" i="44"/>
  <c r="DV29" i="44" s="1"/>
  <c r="W5" i="44"/>
  <c r="T6" i="48"/>
  <c r="DS6" i="48"/>
  <c r="EL30" i="28"/>
  <c r="AN17" i="28"/>
  <c r="EM17" i="28"/>
  <c r="DX25" i="43"/>
  <c r="Y25" i="43"/>
  <c r="M18" i="55"/>
  <c r="DL18" i="55"/>
  <c r="AI4" i="31"/>
  <c r="AH29" i="31"/>
  <c r="EH4" i="31"/>
  <c r="EH29" i="31" s="1"/>
  <c r="AM25" i="30"/>
  <c r="EL25" i="30"/>
  <c r="N20" i="55"/>
  <c r="DM20" i="55"/>
  <c r="EK7" i="30"/>
  <c r="AL7" i="30"/>
  <c r="EK5" i="30"/>
  <c r="AL5" i="30"/>
  <c r="DQ6" i="50"/>
  <c r="R6" i="50"/>
  <c r="DO29" i="50"/>
  <c r="EG14" i="35"/>
  <c r="AH14" i="35"/>
  <c r="EH17" i="34"/>
  <c r="AI17" i="34"/>
  <c r="EH6" i="33"/>
  <c r="AI6" i="33"/>
  <c r="DQ16" i="50"/>
  <c r="DQ30" i="50" s="1"/>
  <c r="R16" i="50"/>
  <c r="DP12" i="52"/>
  <c r="Q12" i="52"/>
  <c r="DV8" i="45"/>
  <c r="W8" i="45"/>
  <c r="DS5" i="48"/>
  <c r="T5" i="48"/>
  <c r="DV14" i="46"/>
  <c r="W14" i="46"/>
  <c r="AQ21" i="24"/>
  <c r="EP21" i="24"/>
  <c r="AD15" i="39"/>
  <c r="EC15" i="39"/>
  <c r="U16" i="47"/>
  <c r="DT16" i="47"/>
  <c r="DT30" i="47" s="1"/>
  <c r="DQ20" i="51"/>
  <c r="R20" i="51"/>
  <c r="EI23" i="33"/>
  <c r="AJ23" i="33"/>
  <c r="EO16" i="25"/>
  <c r="EO30" i="25" s="1"/>
  <c r="AP16" i="25"/>
  <c r="DZ20" i="41"/>
  <c r="AA20" i="41"/>
  <c r="DZ10" i="41"/>
  <c r="DZ29" i="41" s="1"/>
  <c r="AA10" i="41"/>
  <c r="EL7" i="28"/>
  <c r="AM7" i="28"/>
  <c r="DS23" i="49"/>
  <c r="T23" i="49"/>
  <c r="L26" i="56"/>
  <c r="DK26" i="56"/>
  <c r="DK30" i="56" s="1"/>
  <c r="ED30" i="36"/>
  <c r="AD14" i="39"/>
  <c r="EC14" i="39"/>
  <c r="DT8" i="48"/>
  <c r="U8" i="48"/>
  <c r="DT7" i="47"/>
  <c r="U7" i="47"/>
  <c r="EO4" i="23"/>
  <c r="EO29" i="23" s="1"/>
  <c r="AO29" i="23"/>
  <c r="AP4" i="23"/>
  <c r="O24" i="54"/>
  <c r="DN24" i="54"/>
  <c r="DO5" i="51"/>
  <c r="DO29" i="51" s="1"/>
  <c r="P5" i="51"/>
  <c r="AP6" i="25"/>
  <c r="EO6" i="25"/>
  <c r="EM30" i="26"/>
  <c r="EG24" i="35"/>
  <c r="AH24" i="35"/>
  <c r="EA11" i="40"/>
  <c r="AB11" i="40"/>
  <c r="R8" i="50"/>
  <c r="DQ8" i="50"/>
  <c r="EM23" i="28"/>
  <c r="AN23" i="28"/>
  <c r="EK24" i="31"/>
  <c r="AL24" i="31"/>
  <c r="AH26" i="35"/>
  <c r="EG26" i="35"/>
  <c r="S13" i="49"/>
  <c r="DR13" i="49"/>
  <c r="DV20" i="46"/>
  <c r="W20" i="46"/>
  <c r="T7" i="48"/>
  <c r="DS7" i="48"/>
  <c r="EK26" i="31"/>
  <c r="AL26" i="31"/>
  <c r="AK28" i="32"/>
  <c r="EJ28" i="32"/>
  <c r="P18" i="52"/>
  <c r="DO18" i="52"/>
  <c r="DO30" i="52" s="1"/>
  <c r="M25" i="55"/>
  <c r="DL25" i="55"/>
  <c r="DU24" i="47"/>
  <c r="V24" i="47"/>
  <c r="Y24" i="44"/>
  <c r="DX24" i="44"/>
  <c r="AG14" i="36"/>
  <c r="EF14" i="36"/>
  <c r="AH5" i="33"/>
  <c r="EG5" i="33"/>
  <c r="AH18" i="33"/>
  <c r="EG18" i="33"/>
  <c r="EG30" i="33" s="1"/>
  <c r="DI13" i="58"/>
  <c r="J13" i="58"/>
  <c r="DJ5" i="57"/>
  <c r="K5" i="57"/>
  <c r="AK29" i="27"/>
  <c r="AL4" i="27"/>
  <c r="EK4" i="27"/>
  <c r="EK29" i="27" s="1"/>
  <c r="W18" i="45"/>
  <c r="DV18" i="45"/>
  <c r="EH30" i="32"/>
  <c r="AC18" i="39"/>
  <c r="EB18" i="39"/>
  <c r="EB30" i="39" s="1"/>
  <c r="AL17" i="31"/>
  <c r="EK17" i="31"/>
  <c r="DX5" i="43"/>
  <c r="Y5" i="43"/>
  <c r="DQ30" i="51"/>
  <c r="ER30" i="23"/>
  <c r="CS4" i="59"/>
  <c r="CS4" i="58"/>
  <c r="CS4" i="57"/>
  <c r="CS4" i="56"/>
  <c r="CS4" i="55"/>
  <c r="CS4" i="54"/>
  <c r="CS4" i="52"/>
  <c r="CS4" i="53"/>
  <c r="CS4" i="51"/>
  <c r="CS4" i="50"/>
  <c r="CS4" i="49"/>
  <c r="CS4" i="48"/>
  <c r="CS4" i="47"/>
  <c r="CS4" i="46"/>
  <c r="CS4" i="45"/>
  <c r="CS4" i="44"/>
  <c r="CS4" i="40"/>
  <c r="CS4" i="42"/>
  <c r="CS4" i="43"/>
  <c r="CS4" i="41"/>
  <c r="CS4" i="39"/>
  <c r="CS4" i="38"/>
  <c r="CS4" i="37"/>
  <c r="CS4" i="35"/>
  <c r="CS4" i="33"/>
  <c r="CS4" i="36"/>
  <c r="CS4" i="34"/>
  <c r="CS4" i="28"/>
  <c r="CS4" i="27"/>
  <c r="CS4" i="32"/>
  <c r="CS4" i="30"/>
  <c r="CS4" i="25"/>
  <c r="CS4" i="24"/>
  <c r="CS4" i="31"/>
  <c r="CS4" i="26"/>
  <c r="CS4" i="20"/>
  <c r="ES4" i="20" s="1"/>
  <c r="CS4" i="19"/>
  <c r="ES4" i="19" s="1"/>
  <c r="CS4" i="18"/>
  <c r="ES4" i="18" s="1"/>
  <c r="CS4" i="17"/>
  <c r="ES4" i="17" s="1"/>
  <c r="CS4" i="22"/>
  <c r="CS4" i="23"/>
  <c r="CS4" i="21"/>
  <c r="CS4" i="60"/>
  <c r="ES4" i="60" s="1"/>
  <c r="EB21" i="41"/>
  <c r="AC21" i="41"/>
  <c r="EI13" i="35"/>
  <c r="AJ13" i="35"/>
  <c r="DQ12" i="53"/>
  <c r="R12" i="53"/>
  <c r="AY12" i="18"/>
  <c r="AP21" i="61"/>
  <c r="AV13" i="22"/>
  <c r="EE19" i="38"/>
  <c r="AF19" i="38"/>
  <c r="AW6" i="20"/>
  <c r="AY12" i="19"/>
  <c r="Z16" i="43"/>
  <c r="DY16" i="43"/>
  <c r="AM10" i="31"/>
  <c r="EL10" i="31"/>
  <c r="AG23" i="38"/>
  <c r="EF23" i="38"/>
  <c r="EH5" i="35"/>
  <c r="AI5" i="35"/>
  <c r="O18" i="54"/>
  <c r="DN18" i="54"/>
  <c r="N4" i="54"/>
  <c r="DM4" i="54"/>
  <c r="DM29" i="54" s="1"/>
  <c r="M29" i="54"/>
  <c r="DN17" i="55"/>
  <c r="O17" i="55"/>
  <c r="ED14" i="40"/>
  <c r="AE14" i="40"/>
  <c r="AJ7" i="34"/>
  <c r="EI7" i="34"/>
  <c r="R25" i="52"/>
  <c r="DQ25" i="52"/>
  <c r="EA26" i="43"/>
  <c r="AB26" i="43"/>
  <c r="L22" i="58"/>
  <c r="DK22" i="58"/>
  <c r="AU15" i="23"/>
  <c r="DX9" i="45"/>
  <c r="Y9" i="45"/>
  <c r="CS7" i="59"/>
  <c r="CS7" i="58"/>
  <c r="CS7" i="57"/>
  <c r="CS7" i="56"/>
  <c r="CS7" i="55"/>
  <c r="CS7" i="54"/>
  <c r="CS7" i="53"/>
  <c r="CS7" i="52"/>
  <c r="CS7" i="50"/>
  <c r="CS7" i="51"/>
  <c r="CS7" i="48"/>
  <c r="CS7" i="49"/>
  <c r="CS7" i="46"/>
  <c r="CS7" i="47"/>
  <c r="CS7" i="45"/>
  <c r="CS7" i="44"/>
  <c r="CS7" i="40"/>
  <c r="CS7" i="43"/>
  <c r="CS7" i="41"/>
  <c r="CS7" i="42"/>
  <c r="CS7" i="38"/>
  <c r="CS7" i="37"/>
  <c r="CS7" i="39"/>
  <c r="CS7" i="36"/>
  <c r="CS7" i="34"/>
  <c r="CS7" i="35"/>
  <c r="CS7" i="33"/>
  <c r="CS7" i="32"/>
  <c r="CS7" i="24"/>
  <c r="CS7" i="27"/>
  <c r="CS7" i="26"/>
  <c r="CS7" i="25"/>
  <c r="CS7" i="31"/>
  <c r="CS7" i="30"/>
  <c r="CS7" i="28"/>
  <c r="CS7" i="19"/>
  <c r="ES7" i="19" s="1"/>
  <c r="CS7" i="23"/>
  <c r="CS7" i="22"/>
  <c r="ES7" i="22" s="1"/>
  <c r="CS7" i="17"/>
  <c r="ES7" i="17" s="1"/>
  <c r="CS7" i="18"/>
  <c r="ES7" i="18" s="1"/>
  <c r="CS7" i="21"/>
  <c r="ES7" i="21" s="1"/>
  <c r="CS7" i="20"/>
  <c r="ES7" i="20" s="1"/>
  <c r="CS7" i="60"/>
  <c r="ES7" i="60" s="1"/>
  <c r="AY8" i="19"/>
  <c r="AL12" i="33"/>
  <c r="EK12" i="33"/>
  <c r="DN11" i="56"/>
  <c r="O11" i="56"/>
  <c r="AX25" i="19"/>
  <c r="Q22" i="53"/>
  <c r="DP22" i="53"/>
  <c r="DL22" i="57"/>
  <c r="M22" i="57"/>
  <c r="AS23" i="25"/>
  <c r="ER23" i="25"/>
  <c r="CS21" i="59"/>
  <c r="CS21" i="58"/>
  <c r="CS21" i="57"/>
  <c r="CS21" i="56"/>
  <c r="CS21" i="55"/>
  <c r="CS21" i="53"/>
  <c r="CS21" i="54"/>
  <c r="CS21" i="52"/>
  <c r="CS21" i="51"/>
  <c r="CS21" i="50"/>
  <c r="CS21" i="49"/>
  <c r="CS21" i="48"/>
  <c r="CS21" i="47"/>
  <c r="CS21" i="46"/>
  <c r="CS21" i="44"/>
  <c r="CS21" i="45"/>
  <c r="CS21" i="43"/>
  <c r="CS21" i="41"/>
  <c r="CS21" i="42"/>
  <c r="CS21" i="40"/>
  <c r="CS21" i="38"/>
  <c r="CS21" i="37"/>
  <c r="CS21" i="39"/>
  <c r="CS21" i="36"/>
  <c r="CS21" i="34"/>
  <c r="CS21" i="35"/>
  <c r="CS21" i="33"/>
  <c r="CS21" i="32"/>
  <c r="CS21" i="24"/>
  <c r="CS21" i="23"/>
  <c r="ES21" i="23" s="1"/>
  <c r="CS21" i="31"/>
  <c r="CS21" i="27"/>
  <c r="CS21" i="25"/>
  <c r="CS21" i="30"/>
  <c r="CS21" i="28"/>
  <c r="CS21" i="26"/>
  <c r="CS21" i="18"/>
  <c r="ES21" i="18" s="1"/>
  <c r="CS21" i="22"/>
  <c r="ES21" i="22" s="1"/>
  <c r="CS21" i="19"/>
  <c r="ES21" i="19" s="1"/>
  <c r="CS21" i="21"/>
  <c r="ES21" i="21" s="1"/>
  <c r="CS21" i="20"/>
  <c r="ES21" i="20" s="1"/>
  <c r="CS21" i="17"/>
  <c r="ES21" i="17" s="1"/>
  <c r="CS21" i="60"/>
  <c r="ES21" i="60" s="1"/>
  <c r="DM8" i="57"/>
  <c r="N8" i="57"/>
  <c r="AP16" i="61"/>
  <c r="EC7" i="40"/>
  <c r="AD7" i="40"/>
  <c r="AX27" i="20"/>
  <c r="EG6" i="37"/>
  <c r="AH6" i="37"/>
  <c r="EL5" i="31"/>
  <c r="AM5" i="31"/>
  <c r="AX11" i="18"/>
  <c r="AP28" i="28"/>
  <c r="EO28" i="28"/>
  <c r="ER30" i="17"/>
  <c r="CS26" i="59"/>
  <c r="CS26" i="58"/>
  <c r="CS26" i="57"/>
  <c r="CS26" i="56"/>
  <c r="CS26" i="55"/>
  <c r="CS26" i="53"/>
  <c r="CS26" i="54"/>
  <c r="CS26" i="52"/>
  <c r="CS26" i="51"/>
  <c r="CS26" i="49"/>
  <c r="CS26" i="50"/>
  <c r="CS26" i="47"/>
  <c r="CS26" i="48"/>
  <c r="CS26" i="44"/>
  <c r="CS26" i="43"/>
  <c r="CS26" i="46"/>
  <c r="CS26" i="45"/>
  <c r="CS26" i="42"/>
  <c r="CS26" i="40"/>
  <c r="CS26" i="41"/>
  <c r="CS26" i="37"/>
  <c r="CS26" i="36"/>
  <c r="CS26" i="39"/>
  <c r="CS26" i="38"/>
  <c r="CS26" i="35"/>
  <c r="CS26" i="33"/>
  <c r="CS26" i="34"/>
  <c r="CS26" i="32"/>
  <c r="CS26" i="31"/>
  <c r="CS26" i="27"/>
  <c r="CS26" i="30"/>
  <c r="CS26" i="25"/>
  <c r="CS26" i="24"/>
  <c r="CS26" i="23"/>
  <c r="CS26" i="28"/>
  <c r="CS26" i="26"/>
  <c r="CS26" i="21"/>
  <c r="ES26" i="21" s="1"/>
  <c r="CS26" i="20"/>
  <c r="ES26" i="20" s="1"/>
  <c r="CS26" i="22"/>
  <c r="ES26" i="22" s="1"/>
  <c r="CS26" i="18"/>
  <c r="ES26" i="18" s="1"/>
  <c r="CS26" i="19"/>
  <c r="ES26" i="19" s="1"/>
  <c r="CS26" i="17"/>
  <c r="ES26" i="17" s="1"/>
  <c r="CS26" i="60"/>
  <c r="ES26" i="60" s="1"/>
  <c r="DP13" i="53"/>
  <c r="Q13" i="53"/>
  <c r="EP23" i="27"/>
  <c r="AQ23" i="27"/>
  <c r="DU12" i="49"/>
  <c r="V12" i="49"/>
  <c r="AP16" i="27"/>
  <c r="EO16" i="27"/>
  <c r="DK9" i="59"/>
  <c r="L9" i="59"/>
  <c r="EC5" i="41"/>
  <c r="AD5" i="41"/>
  <c r="CS8" i="59"/>
  <c r="CS8" i="58"/>
  <c r="CS8" i="57"/>
  <c r="CS8" i="56"/>
  <c r="CS8" i="55"/>
  <c r="CS8" i="54"/>
  <c r="CS8" i="53"/>
  <c r="CS8" i="52"/>
  <c r="CS8" i="50"/>
  <c r="CS8" i="51"/>
  <c r="CS8" i="48"/>
  <c r="CS8" i="49"/>
  <c r="CS8" i="46"/>
  <c r="CS8" i="45"/>
  <c r="CS8" i="44"/>
  <c r="CS8" i="47"/>
  <c r="CS8" i="43"/>
  <c r="CS8" i="42"/>
  <c r="CS8" i="41"/>
  <c r="CS8" i="40"/>
  <c r="CS8" i="37"/>
  <c r="CS8" i="36"/>
  <c r="CS8" i="39"/>
  <c r="CS8" i="38"/>
  <c r="CS8" i="34"/>
  <c r="CS8" i="33"/>
  <c r="CS8" i="35"/>
  <c r="CS8" i="27"/>
  <c r="CS8" i="26"/>
  <c r="CS8" i="31"/>
  <c r="CS8" i="30"/>
  <c r="CS8" i="32"/>
  <c r="CS8" i="28"/>
  <c r="CS8" i="25"/>
  <c r="CS8" i="24"/>
  <c r="CS8" i="22"/>
  <c r="ES8" i="22" s="1"/>
  <c r="CS8" i="18"/>
  <c r="ES8" i="18" s="1"/>
  <c r="CS8" i="20"/>
  <c r="ES8" i="20" s="1"/>
  <c r="CS8" i="19"/>
  <c r="ES8" i="19" s="1"/>
  <c r="CS8" i="23"/>
  <c r="ES8" i="23" s="1"/>
  <c r="CS8" i="21"/>
  <c r="ES8" i="21" s="1"/>
  <c r="CS8" i="17"/>
  <c r="ES8" i="17" s="1"/>
  <c r="CS8" i="60"/>
  <c r="ES8" i="60" s="1"/>
  <c r="W9" i="48"/>
  <c r="DV9" i="48"/>
  <c r="AT5" i="23"/>
  <c r="AV29" i="18"/>
  <c r="AW4" i="18"/>
  <c r="AP22" i="27"/>
  <c r="EO22" i="27"/>
  <c r="AT27" i="24"/>
  <c r="CS12" i="59"/>
  <c r="CS12" i="58"/>
  <c r="CS12" i="57"/>
  <c r="CS12" i="56"/>
  <c r="CS12" i="55"/>
  <c r="CS12" i="54"/>
  <c r="CS12" i="52"/>
  <c r="CS12" i="53"/>
  <c r="CS12" i="51"/>
  <c r="CS12" i="50"/>
  <c r="CS12" i="48"/>
  <c r="CS12" i="49"/>
  <c r="CS12" i="45"/>
  <c r="CS12" i="44"/>
  <c r="CS12" i="47"/>
  <c r="CS12" i="46"/>
  <c r="CS12" i="43"/>
  <c r="CS12" i="42"/>
  <c r="CS12" i="41"/>
  <c r="CS12" i="40"/>
  <c r="CS12" i="39"/>
  <c r="CS12" i="38"/>
  <c r="CS12" i="37"/>
  <c r="CS12" i="36"/>
  <c r="CS12" i="35"/>
  <c r="CS12" i="33"/>
  <c r="CS12" i="34"/>
  <c r="CS12" i="32"/>
  <c r="CS12" i="28"/>
  <c r="CS12" i="31"/>
  <c r="CS12" i="30"/>
  <c r="CS12" i="26"/>
  <c r="CS12" i="25"/>
  <c r="CS12" i="24"/>
  <c r="ES12" i="24" s="1"/>
  <c r="CS12" i="27"/>
  <c r="CS12" i="20"/>
  <c r="ES12" i="20" s="1"/>
  <c r="CS12" i="23"/>
  <c r="ES12" i="23" s="1"/>
  <c r="CS12" i="18"/>
  <c r="ES12" i="18" s="1"/>
  <c r="CS12" i="17"/>
  <c r="ES12" i="17" s="1"/>
  <c r="CS12" i="22"/>
  <c r="ES12" i="22" s="1"/>
  <c r="CS12" i="19"/>
  <c r="ES12" i="19" s="1"/>
  <c r="CS12" i="21"/>
  <c r="ES12" i="21" s="1"/>
  <c r="CS12" i="60"/>
  <c r="ES12" i="60" s="1"/>
  <c r="AW5" i="18"/>
  <c r="EF27" i="38"/>
  <c r="AG27" i="38"/>
  <c r="EC28" i="41"/>
  <c r="AD28" i="41"/>
  <c r="DR8" i="52"/>
  <c r="S8" i="52"/>
  <c r="ER27" i="25"/>
  <c r="AS27" i="25"/>
  <c r="M11" i="58"/>
  <c r="DL11" i="58"/>
  <c r="EO27" i="28"/>
  <c r="AP27" i="28"/>
  <c r="AF15" i="38"/>
  <c r="EE15" i="38"/>
  <c r="AQ28" i="27"/>
  <c r="EP28" i="27"/>
  <c r="AF11" i="39"/>
  <c r="EE11" i="39"/>
  <c r="AJ15" i="34"/>
  <c r="EI15" i="34"/>
  <c r="EC5" i="40"/>
  <c r="AD5" i="40"/>
  <c r="AN8" i="31"/>
  <c r="EM8" i="31"/>
  <c r="EH7" i="35"/>
  <c r="AI7" i="35"/>
  <c r="AO13" i="28"/>
  <c r="EN13" i="28"/>
  <c r="AV6" i="21"/>
  <c r="AL7" i="32"/>
  <c r="EK7" i="32"/>
  <c r="AA18" i="43"/>
  <c r="DZ18" i="43"/>
  <c r="T12" i="51"/>
  <c r="DS12" i="51"/>
  <c r="AV26" i="22"/>
  <c r="R7" i="52"/>
  <c r="DQ7" i="52"/>
  <c r="AW21" i="20"/>
  <c r="DM16" i="56"/>
  <c r="N16" i="56"/>
  <c r="AB7" i="42"/>
  <c r="EA7" i="42"/>
  <c r="CS27" i="59"/>
  <c r="CS27" i="58"/>
  <c r="CS27" i="57"/>
  <c r="CS27" i="56"/>
  <c r="CS27" i="55"/>
  <c r="CS27" i="54"/>
  <c r="CS27" i="53"/>
  <c r="CS27" i="51"/>
  <c r="CS27" i="52"/>
  <c r="CS27" i="50"/>
  <c r="CS27" i="49"/>
  <c r="CS27" i="48"/>
  <c r="CS27" i="47"/>
  <c r="CS27" i="46"/>
  <c r="CS27" i="45"/>
  <c r="CS27" i="44"/>
  <c r="CS27" i="43"/>
  <c r="CS27" i="42"/>
  <c r="CS27" i="41"/>
  <c r="CS27" i="40"/>
  <c r="CS27" i="39"/>
  <c r="CS27" i="38"/>
  <c r="CS27" i="37"/>
  <c r="CS27" i="36"/>
  <c r="CS27" i="34"/>
  <c r="CS27" i="32"/>
  <c r="CS27" i="35"/>
  <c r="CS27" i="33"/>
  <c r="CS27" i="27"/>
  <c r="CS27" i="24"/>
  <c r="ES27" i="24" s="1"/>
  <c r="CS27" i="23"/>
  <c r="ES27" i="23" s="1"/>
  <c r="CS27" i="30"/>
  <c r="CS27" i="28"/>
  <c r="CS27" i="26"/>
  <c r="CS27" i="25"/>
  <c r="CS27" i="31"/>
  <c r="CS27" i="22"/>
  <c r="ES27" i="22" s="1"/>
  <c r="CS27" i="19"/>
  <c r="ES27" i="19" s="1"/>
  <c r="CS27" i="18"/>
  <c r="ES27" i="18" s="1"/>
  <c r="CS27" i="21"/>
  <c r="ES27" i="21" s="1"/>
  <c r="CS27" i="20"/>
  <c r="ES27" i="20" s="1"/>
  <c r="CS27" i="17"/>
  <c r="ES27" i="17" s="1"/>
  <c r="CS27" i="60"/>
  <c r="ES27" i="60" s="1"/>
  <c r="AV20" i="22"/>
  <c r="DK14" i="59"/>
  <c r="L14" i="59"/>
  <c r="AW17" i="21"/>
  <c r="T11" i="51"/>
  <c r="DS11" i="51"/>
  <c r="EJ4" i="32"/>
  <c r="AK4" i="32"/>
  <c r="AD8" i="41"/>
  <c r="EC8" i="41"/>
  <c r="AK20" i="33"/>
  <c r="EJ20" i="33"/>
  <c r="M23" i="58"/>
  <c r="DL23" i="58"/>
  <c r="DN10" i="55"/>
  <c r="O10" i="55"/>
  <c r="AT25" i="23"/>
  <c r="AU22" i="22"/>
  <c r="U12" i="50"/>
  <c r="DT12" i="50"/>
  <c r="DN8" i="55"/>
  <c r="O8" i="55"/>
  <c r="O22" i="55"/>
  <c r="DN22" i="55"/>
  <c r="EN24" i="30"/>
  <c r="AO24" i="30"/>
  <c r="AQ5" i="26"/>
  <c r="EP5" i="26"/>
  <c r="AB18" i="41"/>
  <c r="EA18" i="41"/>
  <c r="AG21" i="37"/>
  <c r="EF21" i="37"/>
  <c r="EC10" i="40"/>
  <c r="AD10" i="40"/>
  <c r="U29" i="46"/>
  <c r="V4" i="46"/>
  <c r="DU4" i="46"/>
  <c r="DU29" i="46" s="1"/>
  <c r="AW21" i="21"/>
  <c r="H29" i="59"/>
  <c r="I4" i="59"/>
  <c r="DH4" i="59"/>
  <c r="DH29" i="59" s="1"/>
  <c r="EH26" i="36"/>
  <c r="AI26" i="36"/>
  <c r="EA23" i="43"/>
  <c r="AB23" i="43"/>
  <c r="DM25" i="56"/>
  <c r="N25" i="56"/>
  <c r="Y19" i="46"/>
  <c r="DX19" i="46"/>
  <c r="DO26" i="55"/>
  <c r="P26" i="55"/>
  <c r="AU4" i="20"/>
  <c r="AT29" i="20"/>
  <c r="AN20" i="30"/>
  <c r="EM20" i="30"/>
  <c r="L28" i="59"/>
  <c r="DK28" i="59"/>
  <c r="DR27" i="52"/>
  <c r="S27" i="52"/>
  <c r="Y24" i="46"/>
  <c r="DX24" i="46"/>
  <c r="AF4" i="37"/>
  <c r="EE4" i="37"/>
  <c r="AD6" i="40"/>
  <c r="EC6" i="40"/>
  <c r="AO15" i="28"/>
  <c r="EN15" i="28"/>
  <c r="AV25" i="21"/>
  <c r="AM16" i="31"/>
  <c r="EL16" i="31"/>
  <c r="DO4" i="52"/>
  <c r="DO29" i="52" s="1"/>
  <c r="P4" i="52"/>
  <c r="O29" i="52"/>
  <c r="AU8" i="23"/>
  <c r="DN13" i="56"/>
  <c r="O13" i="56"/>
  <c r="DR8" i="51"/>
  <c r="S8" i="51"/>
  <c r="R11" i="53"/>
  <c r="DQ11" i="53"/>
  <c r="ED24" i="40"/>
  <c r="AE24" i="40"/>
  <c r="AL11" i="33"/>
  <c r="EK11" i="33"/>
  <c r="R10" i="52"/>
  <c r="DQ10" i="52"/>
  <c r="EF22" i="37"/>
  <c r="AG22" i="37"/>
  <c r="AW8" i="21"/>
  <c r="AQ13" i="27"/>
  <c r="EP13" i="27"/>
  <c r="CT19" i="59"/>
  <c r="CT19" i="58"/>
  <c r="CT19" i="57"/>
  <c r="CT19" i="56"/>
  <c r="CT19" i="55"/>
  <c r="CT19" i="53"/>
  <c r="CT19" i="54"/>
  <c r="CT19" i="52"/>
  <c r="CT19" i="51"/>
  <c r="CT19" i="50"/>
  <c r="CT19" i="49"/>
  <c r="CT19" i="48"/>
  <c r="CT19" i="47"/>
  <c r="CT19" i="46"/>
  <c r="CT19" i="45"/>
  <c r="CT19" i="44"/>
  <c r="CT19" i="41"/>
  <c r="CT19" i="42"/>
  <c r="CT19" i="40"/>
  <c r="CT19" i="43"/>
  <c r="CT19" i="39"/>
  <c r="CT19" i="38"/>
  <c r="CT19" i="36"/>
  <c r="CT19" i="37"/>
  <c r="CT19" i="35"/>
  <c r="CT19" i="34"/>
  <c r="CT19" i="33"/>
  <c r="CT19" i="27"/>
  <c r="CT19" i="25"/>
  <c r="CT19" i="26"/>
  <c r="CT19" i="24"/>
  <c r="CT19" i="23"/>
  <c r="CT19" i="32"/>
  <c r="CT19" i="31"/>
  <c r="CT19" i="30"/>
  <c r="CT19" i="28"/>
  <c r="CT19" i="20"/>
  <c r="ET19" i="20" s="1"/>
  <c r="CT19" i="19"/>
  <c r="ET19" i="19" s="1"/>
  <c r="CT19" i="21"/>
  <c r="ET19" i="21" s="1"/>
  <c r="CT19" i="18"/>
  <c r="ET19" i="18" s="1"/>
  <c r="CT19" i="17"/>
  <c r="ET19" i="17" s="1"/>
  <c r="CT19" i="22"/>
  <c r="ET19" i="22" s="1"/>
  <c r="CT19" i="60"/>
  <c r="ET19" i="60" s="1"/>
  <c r="AA22" i="43"/>
  <c r="DZ22" i="43"/>
  <c r="Z28" i="45"/>
  <c r="DY28" i="45"/>
  <c r="AM4" i="28"/>
  <c r="AL29" i="28"/>
  <c r="EL4" i="28"/>
  <c r="EL29" i="28" s="1"/>
  <c r="O24" i="56"/>
  <c r="DN24" i="56"/>
  <c r="AF9" i="39"/>
  <c r="EE9" i="39"/>
  <c r="AE29" i="36"/>
  <c r="AF4" i="36"/>
  <c r="EE4" i="36"/>
  <c r="EE29" i="36" s="1"/>
  <c r="AY26" i="19"/>
  <c r="DR18" i="50"/>
  <c r="S18" i="50"/>
  <c r="DS10" i="50"/>
  <c r="T10" i="50"/>
  <c r="AX7" i="19"/>
  <c r="EB22" i="41"/>
  <c r="AC22" i="41"/>
  <c r="AG17" i="38"/>
  <c r="EF17" i="38"/>
  <c r="AI22" i="35"/>
  <c r="EH22" i="35"/>
  <c r="DL14" i="57"/>
  <c r="M14" i="57"/>
  <c r="Z8" i="44"/>
  <c r="DY8" i="44"/>
  <c r="R9" i="53"/>
  <c r="DQ9" i="53"/>
  <c r="AU7" i="22"/>
  <c r="CS5" i="59"/>
  <c r="CS5" i="58"/>
  <c r="CS5" i="57"/>
  <c r="CS5" i="56"/>
  <c r="CS5" i="54"/>
  <c r="CS5" i="55"/>
  <c r="CS5" i="53"/>
  <c r="CS5" i="52"/>
  <c r="CS5" i="50"/>
  <c r="CS5" i="51"/>
  <c r="CS5" i="48"/>
  <c r="CS5" i="49"/>
  <c r="CS5" i="47"/>
  <c r="CS5" i="46"/>
  <c r="CS5" i="45"/>
  <c r="CS5" i="44"/>
  <c r="CS5" i="43"/>
  <c r="CS5" i="41"/>
  <c r="CS5" i="40"/>
  <c r="CS5" i="42"/>
  <c r="CS5" i="39"/>
  <c r="CS5" i="37"/>
  <c r="CS5" i="38"/>
  <c r="CS5" i="36"/>
  <c r="CS5" i="34"/>
  <c r="CS5" i="35"/>
  <c r="CS5" i="33"/>
  <c r="CS5" i="30"/>
  <c r="CS5" i="25"/>
  <c r="CS5" i="31"/>
  <c r="CS5" i="26"/>
  <c r="CS5" i="28"/>
  <c r="CS5" i="32"/>
  <c r="CS5" i="27"/>
  <c r="CS5" i="24"/>
  <c r="CS5" i="22"/>
  <c r="ES5" i="22" s="1"/>
  <c r="CS5" i="18"/>
  <c r="ES5" i="18" s="1"/>
  <c r="CS5" i="23"/>
  <c r="ES5" i="23" s="1"/>
  <c r="CS5" i="21"/>
  <c r="ES5" i="21" s="1"/>
  <c r="CS5" i="20"/>
  <c r="ES5" i="20" s="1"/>
  <c r="CS5" i="19"/>
  <c r="ES5" i="19" s="1"/>
  <c r="CS5" i="17"/>
  <c r="ES5" i="17" s="1"/>
  <c r="CS5" i="60"/>
  <c r="ES5" i="60" s="1"/>
  <c r="AL10" i="32"/>
  <c r="EK10" i="32"/>
  <c r="S7" i="49"/>
  <c r="DR7" i="49"/>
  <c r="AR13" i="25"/>
  <c r="EQ13" i="25"/>
  <c r="AE19" i="40"/>
  <c r="ED19" i="40"/>
  <c r="AG14" i="37"/>
  <c r="EF14" i="37"/>
  <c r="W18" i="47"/>
  <c r="DV18" i="47"/>
  <c r="X4" i="44"/>
  <c r="DW4" i="44"/>
  <c r="W29" i="44"/>
  <c r="AX6" i="17"/>
  <c r="EN27" i="30"/>
  <c r="AO27" i="30"/>
  <c r="AB29" i="39"/>
  <c r="AC4" i="39"/>
  <c r="EB4" i="39"/>
  <c r="EB29" i="39" s="1"/>
  <c r="L7" i="58"/>
  <c r="DK7" i="58"/>
  <c r="AS11" i="25"/>
  <c r="ER11" i="25"/>
  <c r="T23" i="51"/>
  <c r="DS23" i="51"/>
  <c r="M6" i="57"/>
  <c r="DL6" i="57"/>
  <c r="EC9" i="41"/>
  <c r="AD9" i="41"/>
  <c r="L20" i="58"/>
  <c r="DK20" i="58"/>
  <c r="AF6" i="38"/>
  <c r="EE6" i="38"/>
  <c r="AL18" i="32"/>
  <c r="EK18" i="32"/>
  <c r="AS26" i="24"/>
  <c r="ER26" i="24"/>
  <c r="DT24" i="50"/>
  <c r="U24" i="50"/>
  <c r="DR10" i="51"/>
  <c r="S10" i="51"/>
  <c r="AX20" i="18"/>
  <c r="DT21" i="49"/>
  <c r="U21" i="49"/>
  <c r="T21" i="51"/>
  <c r="DS21" i="51"/>
  <c r="L12" i="59"/>
  <c r="DK12" i="59"/>
  <c r="CS23" i="59"/>
  <c r="CS23" i="58"/>
  <c r="CS23" i="57"/>
  <c r="CS23" i="56"/>
  <c r="CS23" i="55"/>
  <c r="CS23" i="54"/>
  <c r="CS23" i="53"/>
  <c r="CS23" i="52"/>
  <c r="CS23" i="51"/>
  <c r="CS23" i="49"/>
  <c r="CS23" i="50"/>
  <c r="CS23" i="47"/>
  <c r="CS23" i="48"/>
  <c r="CS23" i="44"/>
  <c r="CS23" i="45"/>
  <c r="CS23" i="46"/>
  <c r="CS23" i="42"/>
  <c r="CS23" i="43"/>
  <c r="CS23" i="41"/>
  <c r="CS23" i="40"/>
  <c r="CS23" i="37"/>
  <c r="CS23" i="39"/>
  <c r="CS23" i="38"/>
  <c r="CS23" i="36"/>
  <c r="CS23" i="32"/>
  <c r="CS23" i="35"/>
  <c r="CS23" i="34"/>
  <c r="CS23" i="33"/>
  <c r="CS23" i="30"/>
  <c r="CS23" i="27"/>
  <c r="CS23" i="25"/>
  <c r="CS23" i="23"/>
  <c r="ES23" i="23" s="1"/>
  <c r="CS23" i="26"/>
  <c r="CS23" i="24"/>
  <c r="CS23" i="31"/>
  <c r="CS23" i="28"/>
  <c r="CS23" i="21"/>
  <c r="ES23" i="21" s="1"/>
  <c r="CS23" i="20"/>
  <c r="ES23" i="20" s="1"/>
  <c r="CS23" i="19"/>
  <c r="ES23" i="19" s="1"/>
  <c r="CS23" i="18"/>
  <c r="ES23" i="18" s="1"/>
  <c r="CS23" i="17"/>
  <c r="ES23" i="17" s="1"/>
  <c r="CS23" i="22"/>
  <c r="ES23" i="22" s="1"/>
  <c r="CS23" i="60"/>
  <c r="ES23" i="60" s="1"/>
  <c r="EI15" i="35"/>
  <c r="AJ15" i="35"/>
  <c r="AB14" i="43"/>
  <c r="EA14" i="43"/>
  <c r="DJ18" i="59"/>
  <c r="K18" i="59"/>
  <c r="AG7" i="37"/>
  <c r="EF7" i="37"/>
  <c r="V25" i="48"/>
  <c r="DU25" i="48"/>
  <c r="EL13" i="32"/>
  <c r="AM13" i="32"/>
  <c r="EE10" i="38"/>
  <c r="AF10" i="38"/>
  <c r="AB10" i="42"/>
  <c r="EA10" i="42"/>
  <c r="Q12" i="54"/>
  <c r="DP12" i="54"/>
  <c r="DZ9" i="43"/>
  <c r="AA9" i="43"/>
  <c r="AU21" i="23"/>
  <c r="AZ25" i="17"/>
  <c r="AU19" i="23"/>
  <c r="ET19" i="23"/>
  <c r="ER30" i="60"/>
  <c r="ER30" i="22"/>
  <c r="L15" i="59"/>
  <c r="DK15" i="59"/>
  <c r="EQ5" i="25"/>
  <c r="AR5" i="25"/>
  <c r="AS8" i="25"/>
  <c r="ER8" i="25"/>
  <c r="EO11" i="27"/>
  <c r="AP11" i="27"/>
  <c r="DX26" i="46"/>
  <c r="Y26" i="46"/>
  <c r="L21" i="58"/>
  <c r="DK21" i="58"/>
  <c r="EP6" i="26"/>
  <c r="AQ6" i="26"/>
  <c r="AR21" i="25"/>
  <c r="EQ21" i="25"/>
  <c r="AX16" i="19"/>
  <c r="EA21" i="42"/>
  <c r="AB21" i="42"/>
  <c r="AX22" i="19"/>
  <c r="ED12" i="40"/>
  <c r="AE12" i="40"/>
  <c r="DX22" i="45"/>
  <c r="Y22" i="45"/>
  <c r="J29" i="57"/>
  <c r="DJ4" i="57"/>
  <c r="DJ29" i="57" s="1"/>
  <c r="K4" i="57"/>
  <c r="EP4" i="24"/>
  <c r="EP29" i="24" s="1"/>
  <c r="AP29" i="24"/>
  <c r="AQ4" i="24"/>
  <c r="AV17" i="22"/>
  <c r="AA26" i="44"/>
  <c r="DZ26" i="44"/>
  <c r="AV28" i="22"/>
  <c r="N7" i="56"/>
  <c r="DM7" i="56"/>
  <c r="AV20" i="21"/>
  <c r="R22" i="52"/>
  <c r="DQ22" i="52"/>
  <c r="DO6" i="54"/>
  <c r="P6" i="54"/>
  <c r="AA14" i="44"/>
  <c r="DZ14" i="44"/>
  <c r="AX10" i="18"/>
  <c r="DO5" i="54"/>
  <c r="P5" i="54"/>
  <c r="ES4" i="21"/>
  <c r="AT4" i="21"/>
  <c r="AS29" i="21"/>
  <c r="P13" i="55"/>
  <c r="DO13" i="55"/>
  <c r="K29" i="56"/>
  <c r="L4" i="56"/>
  <c r="DK4" i="56"/>
  <c r="DK29" i="56" s="1"/>
  <c r="AV7" i="21"/>
  <c r="AY27" i="19"/>
  <c r="AY7" i="18"/>
  <c r="AU5" i="22"/>
  <c r="EJ11" i="34"/>
  <c r="AK11" i="34"/>
  <c r="AA10" i="43"/>
  <c r="DZ10" i="43"/>
  <c r="EM27" i="31"/>
  <c r="AN27" i="31"/>
  <c r="AW16" i="18"/>
  <c r="DJ25" i="59"/>
  <c r="K25" i="59"/>
  <c r="S25" i="51"/>
  <c r="DR25" i="51"/>
  <c r="DQ9" i="51"/>
  <c r="R9" i="51"/>
  <c r="AY28" i="19"/>
  <c r="AO9" i="28"/>
  <c r="EN9" i="28"/>
  <c r="ED22" i="39"/>
  <c r="AE22" i="39"/>
  <c r="ER29" i="60"/>
  <c r="ER29" i="19"/>
  <c r="AO5" i="28"/>
  <c r="EN5" i="28"/>
  <c r="DK5" i="58"/>
  <c r="L5" i="58"/>
  <c r="AP12" i="28"/>
  <c r="EO12" i="28"/>
  <c r="O17" i="56"/>
  <c r="DN17" i="56"/>
  <c r="CS14" i="59"/>
  <c r="CS14" i="58"/>
  <c r="CS14" i="57"/>
  <c r="CS14" i="56"/>
  <c r="CS14" i="55"/>
  <c r="CS14" i="54"/>
  <c r="CS14" i="52"/>
  <c r="CS14" i="53"/>
  <c r="CS14" i="50"/>
  <c r="CS14" i="51"/>
  <c r="CS14" i="49"/>
  <c r="CS14" i="48"/>
  <c r="CS14" i="46"/>
  <c r="CS14" i="45"/>
  <c r="CS14" i="44"/>
  <c r="CS14" i="47"/>
  <c r="CS14" i="43"/>
  <c r="CS14" i="42"/>
  <c r="CS14" i="41"/>
  <c r="CS14" i="40"/>
  <c r="CS14" i="37"/>
  <c r="CS14" i="39"/>
  <c r="CS14" i="38"/>
  <c r="CS14" i="36"/>
  <c r="CS14" i="34"/>
  <c r="CS14" i="32"/>
  <c r="CS14" i="35"/>
  <c r="CS14" i="33"/>
  <c r="CS14" i="31"/>
  <c r="CS14" i="24"/>
  <c r="CS14" i="30"/>
  <c r="CS14" i="28"/>
  <c r="CS14" i="26"/>
  <c r="CS14" i="27"/>
  <c r="CS14" i="25"/>
  <c r="CS14" i="21"/>
  <c r="ES14" i="21" s="1"/>
  <c r="CS14" i="20"/>
  <c r="ES14" i="20" s="1"/>
  <c r="CS14" i="17"/>
  <c r="ES14" i="17" s="1"/>
  <c r="CS14" i="23"/>
  <c r="ES14" i="23" s="1"/>
  <c r="CS14" i="19"/>
  <c r="ES14" i="19" s="1"/>
  <c r="CS14" i="22"/>
  <c r="ES14" i="22" s="1"/>
  <c r="CS14" i="18"/>
  <c r="ES14" i="18" s="1"/>
  <c r="CS14" i="60"/>
  <c r="ES14" i="60" s="1"/>
  <c r="CT15" i="59"/>
  <c r="CT15" i="58"/>
  <c r="CT15" i="57"/>
  <c r="CT15" i="56"/>
  <c r="CT15" i="55"/>
  <c r="CT15" i="54"/>
  <c r="CT15" i="53"/>
  <c r="CT15" i="52"/>
  <c r="CT15" i="50"/>
  <c r="CT15" i="51"/>
  <c r="CT15" i="49"/>
  <c r="CT15" i="48"/>
  <c r="CT15" i="47"/>
  <c r="CT15" i="46"/>
  <c r="CT15" i="44"/>
  <c r="CT15" i="45"/>
  <c r="CT15" i="42"/>
  <c r="CT15" i="41"/>
  <c r="CT15" i="40"/>
  <c r="CT15" i="43"/>
  <c r="CT15" i="37"/>
  <c r="CT15" i="39"/>
  <c r="CT15" i="36"/>
  <c r="CT15" i="38"/>
  <c r="CT15" i="34"/>
  <c r="CT15" i="35"/>
  <c r="CT15" i="33"/>
  <c r="CT15" i="27"/>
  <c r="CT15" i="25"/>
  <c r="CT15" i="24"/>
  <c r="CT15" i="31"/>
  <c r="CT15" i="30"/>
  <c r="CT15" i="28"/>
  <c r="CT15" i="32"/>
  <c r="CT15" i="26"/>
  <c r="CT15" i="22"/>
  <c r="ET15" i="22" s="1"/>
  <c r="CT15" i="17"/>
  <c r="ET15" i="17" s="1"/>
  <c r="CT15" i="18"/>
  <c r="ET15" i="18" s="1"/>
  <c r="CT15" i="21"/>
  <c r="ET15" i="21" s="1"/>
  <c r="CT15" i="20"/>
  <c r="ET15" i="20" s="1"/>
  <c r="CT15" i="23"/>
  <c r="ET15" i="23" s="1"/>
  <c r="CT15" i="19"/>
  <c r="ET15" i="19" s="1"/>
  <c r="CT15" i="60"/>
  <c r="ET15" i="60" s="1"/>
  <c r="AN9" i="31"/>
  <c r="EM9" i="31"/>
  <c r="EO6" i="27"/>
  <c r="AP6" i="27"/>
  <c r="DV15" i="48"/>
  <c r="W15" i="48"/>
  <c r="AX22" i="18"/>
  <c r="AL8" i="33"/>
  <c r="EK8" i="33"/>
  <c r="DJ27" i="59"/>
  <c r="K27" i="59"/>
  <c r="DT22" i="49"/>
  <c r="U22" i="49"/>
  <c r="EH13" i="36"/>
  <c r="AI13" i="36"/>
  <c r="DQ24" i="53"/>
  <c r="R24" i="53"/>
  <c r="AP20" i="61"/>
  <c r="DP14" i="53"/>
  <c r="Q14" i="53"/>
  <c r="EL14" i="32"/>
  <c r="AM14" i="32"/>
  <c r="AP8" i="61"/>
  <c r="AS7" i="24"/>
  <c r="ER7" i="24"/>
  <c r="W25" i="47"/>
  <c r="DV25" i="47"/>
  <c r="P28" i="55"/>
  <c r="DO28" i="55"/>
  <c r="DT4" i="47"/>
  <c r="DT29" i="47" s="1"/>
  <c r="U4" i="47"/>
  <c r="T29" i="47"/>
  <c r="EN26" i="30"/>
  <c r="AO26" i="30"/>
  <c r="DX16" i="45"/>
  <c r="Y16" i="45"/>
  <c r="AB5" i="42"/>
  <c r="EA5" i="42"/>
  <c r="DP15" i="53"/>
  <c r="Q15" i="53"/>
  <c r="DU22" i="48"/>
  <c r="V22" i="48"/>
  <c r="EQ10" i="25"/>
  <c r="AR10" i="25"/>
  <c r="Z26" i="45"/>
  <c r="DY26" i="45"/>
  <c r="S21" i="52"/>
  <c r="DR21" i="52"/>
  <c r="EJ7" i="33"/>
  <c r="AK7" i="33"/>
  <c r="X18" i="46"/>
  <c r="DW18" i="46"/>
  <c r="AG20" i="37"/>
  <c r="EF20" i="37"/>
  <c r="DX27" i="46"/>
  <c r="Y27" i="46"/>
  <c r="AL9" i="33"/>
  <c r="EK9" i="33"/>
  <c r="AR26" i="26"/>
  <c r="EQ26" i="26"/>
  <c r="CS10" i="59"/>
  <c r="CS10" i="58"/>
  <c r="CS10" i="57"/>
  <c r="CS10" i="56"/>
  <c r="CS10" i="55"/>
  <c r="CS10" i="54"/>
  <c r="CS10" i="52"/>
  <c r="CS10" i="53"/>
  <c r="CS10" i="50"/>
  <c r="CS10" i="51"/>
  <c r="CS10" i="48"/>
  <c r="CS10" i="49"/>
  <c r="CS10" i="46"/>
  <c r="CS10" i="45"/>
  <c r="CS10" i="44"/>
  <c r="CS10" i="47"/>
  <c r="CS10" i="43"/>
  <c r="CS10" i="42"/>
  <c r="CS10" i="41"/>
  <c r="CS10" i="40"/>
  <c r="CS10" i="37"/>
  <c r="CS10" i="36"/>
  <c r="CS10" i="39"/>
  <c r="CS10" i="38"/>
  <c r="CS10" i="33"/>
  <c r="CS10" i="34"/>
  <c r="CS10" i="32"/>
  <c r="CS10" i="35"/>
  <c r="CS10" i="31"/>
  <c r="CS10" i="26"/>
  <c r="CS10" i="25"/>
  <c r="CS10" i="24"/>
  <c r="CS10" i="27"/>
  <c r="CS10" i="30"/>
  <c r="CS10" i="28"/>
  <c r="CS10" i="23"/>
  <c r="CS10" i="22"/>
  <c r="ES10" i="22" s="1"/>
  <c r="CS10" i="21"/>
  <c r="ES10" i="21" s="1"/>
  <c r="CS10" i="19"/>
  <c r="ES10" i="19" s="1"/>
  <c r="CS10" i="20"/>
  <c r="ES10" i="20" s="1"/>
  <c r="CS10" i="18"/>
  <c r="ES10" i="18" s="1"/>
  <c r="CS10" i="17"/>
  <c r="ES10" i="17" s="1"/>
  <c r="CS10" i="60"/>
  <c r="ES10" i="60" s="1"/>
  <c r="W10" i="47"/>
  <c r="DV10" i="47"/>
  <c r="AX21" i="19"/>
  <c r="AN19" i="30"/>
  <c r="EM19" i="30"/>
  <c r="EO26" i="28"/>
  <c r="AP26" i="28"/>
  <c r="AD17" i="41"/>
  <c r="EC17" i="41"/>
  <c r="DQ28" i="53"/>
  <c r="R28" i="53"/>
  <c r="DY11" i="44"/>
  <c r="Z11" i="44"/>
  <c r="EL28" i="31"/>
  <c r="AM28" i="31"/>
  <c r="O20" i="56"/>
  <c r="DN20" i="56"/>
  <c r="AT12" i="24"/>
  <c r="DY13" i="45"/>
  <c r="Z13" i="45"/>
  <c r="AF19" i="39"/>
  <c r="EE19" i="39"/>
  <c r="X17" i="47"/>
  <c r="DW17" i="47"/>
  <c r="AG28" i="38"/>
  <c r="EF28" i="38"/>
  <c r="ER29" i="17"/>
  <c r="DS13" i="50"/>
  <c r="T13" i="50"/>
  <c r="DZ19" i="44"/>
  <c r="AA19" i="44"/>
  <c r="DS20" i="50"/>
  <c r="T20" i="50"/>
  <c r="DM5" i="56"/>
  <c r="N5" i="56"/>
  <c r="AS17" i="25"/>
  <c r="ER17" i="25"/>
  <c r="AW27" i="21"/>
  <c r="AR9" i="26"/>
  <c r="EQ9" i="26"/>
  <c r="AQ15" i="27"/>
  <c r="EP15" i="27"/>
  <c r="AP27" i="61"/>
  <c r="AV9" i="21"/>
  <c r="DT9" i="49"/>
  <c r="U9" i="49"/>
  <c r="DN12" i="56"/>
  <c r="O12" i="56"/>
  <c r="CS11" i="59"/>
  <c r="CS11" i="58"/>
  <c r="CS11" i="57"/>
  <c r="CS11" i="56"/>
  <c r="CS11" i="54"/>
  <c r="CS11" i="55"/>
  <c r="CS11" i="52"/>
  <c r="CS11" i="53"/>
  <c r="CS11" i="50"/>
  <c r="CS11" i="51"/>
  <c r="CS11" i="49"/>
  <c r="CS11" i="48"/>
  <c r="CS11" i="47"/>
  <c r="CS11" i="46"/>
  <c r="CS11" i="45"/>
  <c r="CS11" i="44"/>
  <c r="CS11" i="41"/>
  <c r="CS11" i="40"/>
  <c r="CS11" i="43"/>
  <c r="CS11" i="42"/>
  <c r="CS11" i="39"/>
  <c r="CS11" i="38"/>
  <c r="CS11" i="37"/>
  <c r="CS11" i="36"/>
  <c r="CS11" i="34"/>
  <c r="CS11" i="32"/>
  <c r="CS11" i="35"/>
  <c r="CS11" i="33"/>
  <c r="CS11" i="28"/>
  <c r="CS11" i="30"/>
  <c r="CS11" i="26"/>
  <c r="CS11" i="24"/>
  <c r="CS11" i="31"/>
  <c r="CS11" i="27"/>
  <c r="CS11" i="25"/>
  <c r="CS11" i="19"/>
  <c r="ES11" i="19" s="1"/>
  <c r="CS11" i="20"/>
  <c r="ES11" i="20" s="1"/>
  <c r="CS11" i="23"/>
  <c r="ES11" i="23" s="1"/>
  <c r="CS11" i="18"/>
  <c r="ES11" i="18" s="1"/>
  <c r="CS11" i="22"/>
  <c r="ES11" i="22" s="1"/>
  <c r="CS11" i="21"/>
  <c r="ES11" i="21" s="1"/>
  <c r="CS11" i="17"/>
  <c r="ES11" i="17" s="1"/>
  <c r="CS11" i="60"/>
  <c r="ES11" i="60" s="1"/>
  <c r="AX19" i="19"/>
  <c r="N7" i="55"/>
  <c r="DM7" i="55"/>
  <c r="EL9" i="32"/>
  <c r="AM9" i="32"/>
  <c r="DZ21" i="44"/>
  <c r="AA21" i="44"/>
  <c r="EN21" i="28"/>
  <c r="AO21" i="28"/>
  <c r="AB19" i="43"/>
  <c r="EA19" i="43"/>
  <c r="DM10" i="56"/>
  <c r="N10" i="56"/>
  <c r="AD22" i="40"/>
  <c r="EC22" i="40"/>
  <c r="AX19" i="18"/>
  <c r="DZ23" i="44"/>
  <c r="AA23" i="44"/>
  <c r="DI30" i="59"/>
  <c r="Z21" i="45"/>
  <c r="DY21" i="45"/>
  <c r="BE18" i="60"/>
  <c r="DP23" i="54"/>
  <c r="Q23" i="54"/>
  <c r="R6" i="52"/>
  <c r="DQ6" i="52"/>
  <c r="AV12" i="22"/>
  <c r="AQ7" i="27"/>
  <c r="EP7" i="27"/>
  <c r="EA9" i="42"/>
  <c r="AB9" i="42"/>
  <c r="EP8" i="27"/>
  <c r="AQ8" i="27"/>
  <c r="AP13" i="61"/>
  <c r="P14" i="55"/>
  <c r="DO14" i="55"/>
  <c r="AC25" i="41"/>
  <c r="EB25" i="41"/>
  <c r="AX18" i="18"/>
  <c r="O28" i="56"/>
  <c r="DN28" i="56"/>
  <c r="DX11" i="46"/>
  <c r="Y11" i="46"/>
  <c r="P15" i="55"/>
  <c r="DO15" i="55"/>
  <c r="AC26" i="41"/>
  <c r="EB26" i="41"/>
  <c r="L24" i="59"/>
  <c r="DK24" i="59"/>
  <c r="AJ22" i="34"/>
  <c r="EI22" i="34"/>
  <c r="AG26" i="38"/>
  <c r="EF26" i="38"/>
  <c r="DR9" i="52"/>
  <c r="S9" i="52"/>
  <c r="AT28" i="24"/>
  <c r="EA19" i="42"/>
  <c r="AB19" i="42"/>
  <c r="AQ19" i="61"/>
  <c r="EQ7" i="25"/>
  <c r="AR7" i="25"/>
  <c r="AW7" i="20"/>
  <c r="AU24" i="23"/>
  <c r="AF8" i="39"/>
  <c r="EE8" i="39"/>
  <c r="AU14" i="23"/>
  <c r="AW24" i="21"/>
  <c r="AV11" i="22"/>
  <c r="DJ7" i="59"/>
  <c r="K7" i="59"/>
  <c r="EL6" i="31"/>
  <c r="AM6" i="31"/>
  <c r="DV5" i="47"/>
  <c r="W5" i="47"/>
  <c r="U16" i="49"/>
  <c r="DT16" i="49"/>
  <c r="AR21" i="26"/>
  <c r="EQ21" i="26"/>
  <c r="AW28" i="21"/>
  <c r="O16" i="55"/>
  <c r="DN16" i="55"/>
  <c r="AA20" i="44"/>
  <c r="DZ20" i="44"/>
  <c r="M8" i="58"/>
  <c r="DL8" i="58"/>
  <c r="DR16" i="51"/>
  <c r="S16" i="51"/>
  <c r="AH27" i="37"/>
  <c r="EG27" i="37"/>
  <c r="AW15" i="20"/>
  <c r="AF24" i="39"/>
  <c r="EE24" i="39"/>
  <c r="AK19" i="33"/>
  <c r="EJ19" i="33"/>
  <c r="Q4" i="51"/>
  <c r="P29" i="51"/>
  <c r="DP4" i="51"/>
  <c r="Q11" i="54"/>
  <c r="DP11" i="54"/>
  <c r="AG13" i="37"/>
  <c r="EF13" i="37"/>
  <c r="AE15" i="40"/>
  <c r="ED15" i="40"/>
  <c r="DV19" i="48"/>
  <c r="W19" i="48"/>
  <c r="AM22" i="31"/>
  <c r="EL22" i="31"/>
  <c r="AH12" i="37"/>
  <c r="EG12" i="37"/>
  <c r="X20" i="47"/>
  <c r="DW20" i="47"/>
  <c r="EI19" i="34"/>
  <c r="AJ19" i="34"/>
  <c r="AP5" i="61"/>
  <c r="AM7" i="31"/>
  <c r="EL7" i="31"/>
  <c r="DY12" i="45"/>
  <c r="Z12" i="45"/>
  <c r="AI15" i="36"/>
  <c r="EH15" i="36"/>
  <c r="Z14" i="45"/>
  <c r="DY14" i="45"/>
  <c r="AE9" i="40"/>
  <c r="ED9" i="40"/>
  <c r="DX21" i="46"/>
  <c r="Y21" i="46"/>
  <c r="ER16" i="24"/>
  <c r="AS16" i="24"/>
  <c r="AI6" i="35"/>
  <c r="EH6" i="35"/>
  <c r="AI17" i="36"/>
  <c r="EH17" i="36"/>
  <c r="AQ7" i="26"/>
  <c r="EP7" i="26"/>
  <c r="EG8" i="37"/>
  <c r="AH8" i="37"/>
  <c r="S13" i="52"/>
  <c r="DR13" i="52"/>
  <c r="AZ24" i="17"/>
  <c r="AU25" i="22"/>
  <c r="AT17" i="24"/>
  <c r="DT5" i="49"/>
  <c r="U5" i="49"/>
  <c r="DS21" i="50"/>
  <c r="T21" i="50"/>
  <c r="EM11" i="31"/>
  <c r="AN11" i="31"/>
  <c r="AM19" i="32"/>
  <c r="EL19" i="32"/>
  <c r="AX26" i="18"/>
  <c r="CS6" i="59"/>
  <c r="CS6" i="58"/>
  <c r="CS6" i="57"/>
  <c r="CS6" i="56"/>
  <c r="CS6" i="55"/>
  <c r="CS6" i="54"/>
  <c r="CS6" i="52"/>
  <c r="CS6" i="53"/>
  <c r="CS6" i="50"/>
  <c r="CS6" i="51"/>
  <c r="CS6" i="49"/>
  <c r="CS6" i="48"/>
  <c r="CS6" i="47"/>
  <c r="CS6" i="45"/>
  <c r="CS6" i="44"/>
  <c r="CS6" i="46"/>
  <c r="CS6" i="42"/>
  <c r="CS6" i="40"/>
  <c r="CS6" i="43"/>
  <c r="CS6" i="41"/>
  <c r="CS6" i="38"/>
  <c r="CS6" i="39"/>
  <c r="CS6" i="37"/>
  <c r="CS6" i="35"/>
  <c r="CS6" i="33"/>
  <c r="CS6" i="36"/>
  <c r="CS6" i="34"/>
  <c r="CS6" i="31"/>
  <c r="CS6" i="28"/>
  <c r="CS6" i="32"/>
  <c r="CS6" i="27"/>
  <c r="CS6" i="25"/>
  <c r="CS6" i="24"/>
  <c r="CS6" i="30"/>
  <c r="CS6" i="26"/>
  <c r="CS6" i="21"/>
  <c r="ES6" i="21" s="1"/>
  <c r="CS6" i="20"/>
  <c r="ES6" i="20" s="1"/>
  <c r="CS6" i="17"/>
  <c r="ES6" i="17" s="1"/>
  <c r="CS6" i="19"/>
  <c r="ES6" i="19" s="1"/>
  <c r="CS6" i="23"/>
  <c r="ES6" i="23" s="1"/>
  <c r="CS6" i="22"/>
  <c r="ES6" i="22" s="1"/>
  <c r="CS6" i="18"/>
  <c r="ES6" i="18" s="1"/>
  <c r="CS6" i="60"/>
  <c r="ES6" i="60" s="1"/>
  <c r="AP23" i="61"/>
  <c r="EE25" i="38"/>
  <c r="AF25" i="38"/>
  <c r="DY25" i="44"/>
  <c r="Z25" i="44"/>
  <c r="AY24" i="19"/>
  <c r="ED13" i="40"/>
  <c r="AE13" i="40"/>
  <c r="EI28" i="35"/>
  <c r="AJ28" i="35"/>
  <c r="DJ18" i="58"/>
  <c r="K18" i="58"/>
  <c r="T13" i="51"/>
  <c r="DS13" i="51"/>
  <c r="Z7" i="44"/>
  <c r="DY7" i="44"/>
  <c r="DR9" i="50"/>
  <c r="S9" i="50"/>
  <c r="X12" i="47"/>
  <c r="DW12" i="47"/>
  <c r="ER30" i="19"/>
  <c r="K10" i="59"/>
  <c r="DJ10" i="59"/>
  <c r="AX26" i="20"/>
  <c r="AV15" i="21"/>
  <c r="EH24" i="36"/>
  <c r="AI24" i="36"/>
  <c r="Y23" i="46"/>
  <c r="DX23" i="46"/>
  <c r="CS18" i="59"/>
  <c r="CS18" i="58"/>
  <c r="CS18" i="57"/>
  <c r="CS18" i="56"/>
  <c r="CS18" i="55"/>
  <c r="CS18" i="53"/>
  <c r="CS18" i="54"/>
  <c r="CS18" i="52"/>
  <c r="CS18" i="51"/>
  <c r="CS18" i="50"/>
  <c r="CS18" i="48"/>
  <c r="CS18" i="49"/>
  <c r="CS18" i="46"/>
  <c r="CS18" i="45"/>
  <c r="CS18" i="44"/>
  <c r="CS18" i="47"/>
  <c r="CS18" i="43"/>
  <c r="CS18" i="42"/>
  <c r="CS18" i="41"/>
  <c r="CS18" i="40"/>
  <c r="CS18" i="38"/>
  <c r="CS18" i="36"/>
  <c r="CS18" i="37"/>
  <c r="CS18" i="39"/>
  <c r="CS18" i="33"/>
  <c r="CS18" i="32"/>
  <c r="CS18" i="35"/>
  <c r="CS18" i="34"/>
  <c r="CS18" i="31"/>
  <c r="CS18" i="30"/>
  <c r="CS18" i="26"/>
  <c r="CS18" i="28"/>
  <c r="CS18" i="27"/>
  <c r="CS18" i="25"/>
  <c r="CS18" i="24"/>
  <c r="CS18" i="23"/>
  <c r="ES18" i="23" s="1"/>
  <c r="CS18" i="21"/>
  <c r="ES18" i="21" s="1"/>
  <c r="CS18" i="22"/>
  <c r="ES18" i="22" s="1"/>
  <c r="CS18" i="19"/>
  <c r="ES18" i="19" s="1"/>
  <c r="CS18" i="20"/>
  <c r="ES18" i="20" s="1"/>
  <c r="CS18" i="18"/>
  <c r="ES18" i="18" s="1"/>
  <c r="CS18" i="17"/>
  <c r="ES18" i="17" s="1"/>
  <c r="CS18" i="60"/>
  <c r="ES18" i="60" s="1"/>
  <c r="CS24" i="59"/>
  <c r="CS24" i="58"/>
  <c r="CS24" i="57"/>
  <c r="CS24" i="56"/>
  <c r="CS24" i="55"/>
  <c r="CS24" i="54"/>
  <c r="CS24" i="53"/>
  <c r="CS24" i="51"/>
  <c r="CS24" i="52"/>
  <c r="CS24" i="49"/>
  <c r="CS24" i="50"/>
  <c r="CS24" i="47"/>
  <c r="CS24" i="48"/>
  <c r="CS24" i="46"/>
  <c r="CS24" i="44"/>
  <c r="CS24" i="45"/>
  <c r="CS24" i="43"/>
  <c r="CS24" i="40"/>
  <c r="CS24" i="42"/>
  <c r="CS24" i="41"/>
  <c r="CS24" i="37"/>
  <c r="CS24" i="39"/>
  <c r="CS24" i="36"/>
  <c r="CS24" i="38"/>
  <c r="CS24" i="32"/>
  <c r="CS24" i="35"/>
  <c r="CS24" i="33"/>
  <c r="CS24" i="34"/>
  <c r="CS24" i="26"/>
  <c r="CS24" i="23"/>
  <c r="ES24" i="23" s="1"/>
  <c r="CS24" i="24"/>
  <c r="ES24" i="24" s="1"/>
  <c r="CS24" i="31"/>
  <c r="CS24" i="28"/>
  <c r="CS24" i="30"/>
  <c r="CS24" i="27"/>
  <c r="CS24" i="25"/>
  <c r="CS24" i="18"/>
  <c r="ES24" i="18" s="1"/>
  <c r="CS24" i="22"/>
  <c r="ES24" i="22" s="1"/>
  <c r="CS24" i="21"/>
  <c r="ES24" i="21" s="1"/>
  <c r="CS24" i="20"/>
  <c r="ES24" i="20" s="1"/>
  <c r="CS24" i="19"/>
  <c r="ES24" i="19" s="1"/>
  <c r="CS24" i="17"/>
  <c r="ES24" i="17" s="1"/>
  <c r="CS24" i="60"/>
  <c r="ES24" i="60" s="1"/>
  <c r="DW8" i="46"/>
  <c r="X8" i="46"/>
  <c r="DR18" i="51"/>
  <c r="S18" i="51"/>
  <c r="DL26" i="58"/>
  <c r="M26" i="58"/>
  <c r="AT18" i="23"/>
  <c r="DL21" i="57"/>
  <c r="M21" i="57"/>
  <c r="EA28" i="42"/>
  <c r="AB28" i="42"/>
  <c r="AZ12" i="17"/>
  <c r="AX12" i="20"/>
  <c r="AK8" i="34"/>
  <c r="EJ8" i="34"/>
  <c r="AX17" i="20"/>
  <c r="AJ12" i="35"/>
  <c r="EI12" i="35"/>
  <c r="DO19" i="55"/>
  <c r="P19" i="55"/>
  <c r="AE17" i="40"/>
  <c r="ED17" i="40"/>
  <c r="AV21" i="22"/>
  <c r="N28" i="57"/>
  <c r="DM28" i="57"/>
  <c r="AC8" i="42"/>
  <c r="EB8" i="42"/>
  <c r="AT10" i="23"/>
  <c r="ES10" i="23"/>
  <c r="AE16" i="39"/>
  <c r="ED16" i="39"/>
  <c r="AU17" i="23"/>
  <c r="DN29" i="53"/>
  <c r="AJ13" i="34"/>
  <c r="EI13" i="34"/>
  <c r="U19" i="49"/>
  <c r="DT19" i="49"/>
  <c r="DZ15" i="44"/>
  <c r="AA15" i="44"/>
  <c r="AA28" i="44"/>
  <c r="DZ28" i="44"/>
  <c r="AX16" i="17"/>
  <c r="M19" i="57"/>
  <c r="DL19" i="57"/>
  <c r="AB13" i="43"/>
  <c r="EA13" i="43"/>
  <c r="EP12" i="27"/>
  <c r="AQ12" i="27"/>
  <c r="T14" i="51"/>
  <c r="DS14" i="51"/>
  <c r="AW22" i="20"/>
  <c r="AT6" i="23"/>
  <c r="EF24" i="38"/>
  <c r="AG24" i="38"/>
  <c r="AY9" i="19"/>
  <c r="EE22" i="38"/>
  <c r="AF22" i="38"/>
  <c r="EC24" i="41"/>
  <c r="AD24" i="41"/>
  <c r="AA18" i="42"/>
  <c r="DZ18" i="42"/>
  <c r="AX6" i="19"/>
  <c r="DM22" i="56"/>
  <c r="N22" i="56"/>
  <c r="AN21" i="30"/>
  <c r="EM21" i="30"/>
  <c r="ER29" i="20"/>
  <c r="DP20" i="54"/>
  <c r="Q20" i="54"/>
  <c r="AZ7" i="17"/>
  <c r="AX17" i="18"/>
  <c r="EI20" i="34"/>
  <c r="AJ20" i="34"/>
  <c r="AU20" i="23"/>
  <c r="AY25" i="18"/>
  <c r="DL15" i="58"/>
  <c r="M15" i="58"/>
  <c r="CS17" i="59"/>
  <c r="CS17" i="58"/>
  <c r="CS17" i="57"/>
  <c r="CS17" i="56"/>
  <c r="CS17" i="55"/>
  <c r="CS17" i="53"/>
  <c r="CS17" i="54"/>
  <c r="CS17" i="52"/>
  <c r="CS17" i="51"/>
  <c r="CS17" i="50"/>
  <c r="CS17" i="49"/>
  <c r="CS17" i="48"/>
  <c r="CS17" i="47"/>
  <c r="CS17" i="45"/>
  <c r="CS17" i="46"/>
  <c r="CS17" i="44"/>
  <c r="CS17" i="42"/>
  <c r="CS17" i="41"/>
  <c r="CS17" i="40"/>
  <c r="CS17" i="43"/>
  <c r="CS17" i="39"/>
  <c r="CS17" i="38"/>
  <c r="CS17" i="37"/>
  <c r="CS17" i="36"/>
  <c r="CS17" i="35"/>
  <c r="CS17" i="34"/>
  <c r="CS17" i="33"/>
  <c r="CS17" i="25"/>
  <c r="CS17" i="31"/>
  <c r="CS17" i="30"/>
  <c r="CS17" i="28"/>
  <c r="CS17" i="26"/>
  <c r="CS17" i="32"/>
  <c r="CS17" i="27"/>
  <c r="CS17" i="24"/>
  <c r="ES17" i="24" s="1"/>
  <c r="CS17" i="20"/>
  <c r="ES17" i="20" s="1"/>
  <c r="CS17" i="19"/>
  <c r="ES17" i="19" s="1"/>
  <c r="CS17" i="18"/>
  <c r="ES17" i="18" s="1"/>
  <c r="CS17" i="23"/>
  <c r="ES17" i="23" s="1"/>
  <c r="CS17" i="21"/>
  <c r="ES17" i="21" s="1"/>
  <c r="CS17" i="17"/>
  <c r="ES17" i="17" s="1"/>
  <c r="CS17" i="22"/>
  <c r="ES17" i="22" s="1"/>
  <c r="CS17" i="60"/>
  <c r="ES17" i="60" s="1"/>
  <c r="O7" i="54"/>
  <c r="DN7" i="54"/>
  <c r="AU16" i="22"/>
  <c r="CS20" i="59"/>
  <c r="CS20" i="58"/>
  <c r="CS20" i="57"/>
  <c r="CS20" i="56"/>
  <c r="CS20" i="55"/>
  <c r="CS20" i="53"/>
  <c r="CS20" i="54"/>
  <c r="CS20" i="52"/>
  <c r="CS20" i="51"/>
  <c r="CS20" i="50"/>
  <c r="CS20" i="49"/>
  <c r="CS20" i="48"/>
  <c r="CS20" i="47"/>
  <c r="CS20" i="46"/>
  <c r="CS20" i="44"/>
  <c r="CS20" i="45"/>
  <c r="CS20" i="42"/>
  <c r="CS20" i="40"/>
  <c r="CS20" i="43"/>
  <c r="CS20" i="41"/>
  <c r="CS20" i="39"/>
  <c r="CS20" i="36"/>
  <c r="CS20" i="38"/>
  <c r="CS20" i="37"/>
  <c r="CS20" i="34"/>
  <c r="CS20" i="32"/>
  <c r="CS20" i="35"/>
  <c r="CS20" i="33"/>
  <c r="CS20" i="28"/>
  <c r="CS20" i="26"/>
  <c r="CS20" i="24"/>
  <c r="CS20" i="23"/>
  <c r="ES20" i="23" s="1"/>
  <c r="CS20" i="31"/>
  <c r="CS20" i="30"/>
  <c r="CS20" i="27"/>
  <c r="CS20" i="25"/>
  <c r="CS20" i="20"/>
  <c r="ES20" i="20" s="1"/>
  <c r="CS20" i="21"/>
  <c r="ES20" i="21" s="1"/>
  <c r="CS20" i="18"/>
  <c r="ES20" i="18" s="1"/>
  <c r="CS20" i="17"/>
  <c r="ES20" i="17" s="1"/>
  <c r="CS20" i="22"/>
  <c r="ES20" i="22" s="1"/>
  <c r="CS20" i="19"/>
  <c r="ES20" i="19" s="1"/>
  <c r="CS20" i="60"/>
  <c r="ES20" i="60" s="1"/>
  <c r="P11" i="55"/>
  <c r="DO11" i="55"/>
  <c r="DM26" i="57"/>
  <c r="N26" i="57"/>
  <c r="AC11" i="41"/>
  <c r="EB11" i="41"/>
  <c r="AJ21" i="34"/>
  <c r="EI21" i="34"/>
  <c r="EO8" i="28"/>
  <c r="AP8" i="28"/>
  <c r="O21" i="56"/>
  <c r="DN21" i="56"/>
  <c r="DR17" i="51"/>
  <c r="S17" i="51"/>
  <c r="EQ18" i="24"/>
  <c r="AR18" i="24"/>
  <c r="DW21" i="47"/>
  <c r="X21" i="47"/>
  <c r="AL24" i="33"/>
  <c r="EK24" i="33"/>
  <c r="AY18" i="17"/>
  <c r="AX8" i="20"/>
  <c r="EG6" i="36"/>
  <c r="AH6" i="36"/>
  <c r="AP10" i="61"/>
  <c r="DO9" i="54"/>
  <c r="P9" i="54"/>
  <c r="EQ20" i="25"/>
  <c r="AR20" i="25"/>
  <c r="X27" i="47"/>
  <c r="DW27" i="47"/>
  <c r="EG30" i="34"/>
  <c r="AV27" i="22"/>
  <c r="DJ5" i="59"/>
  <c r="K5" i="59"/>
  <c r="L19" i="59"/>
  <c r="DK19" i="59"/>
  <c r="AX13" i="18"/>
  <c r="EI25" i="34"/>
  <c r="AJ25" i="34"/>
  <c r="K18" i="57"/>
  <c r="DJ18" i="57"/>
  <c r="DJ30" i="57" s="1"/>
  <c r="EL27" i="32"/>
  <c r="AM27" i="32"/>
  <c r="EH10" i="35"/>
  <c r="AI10" i="35"/>
  <c r="DY10" i="44"/>
  <c r="Z10" i="44"/>
  <c r="X9" i="46"/>
  <c r="DW9" i="46"/>
  <c r="CS25" i="59"/>
  <c r="CS25" i="58"/>
  <c r="CS25" i="57"/>
  <c r="CS25" i="56"/>
  <c r="CS25" i="55"/>
  <c r="CS25" i="53"/>
  <c r="CS25" i="54"/>
  <c r="CS25" i="51"/>
  <c r="CS25" i="52"/>
  <c r="CS25" i="50"/>
  <c r="CS25" i="49"/>
  <c r="CS25" i="48"/>
  <c r="CS25" i="47"/>
  <c r="CS25" i="45"/>
  <c r="CS25" i="46"/>
  <c r="CS25" i="44"/>
  <c r="CS25" i="43"/>
  <c r="CS25" i="41"/>
  <c r="CS25" i="42"/>
  <c r="CS25" i="40"/>
  <c r="CS25" i="39"/>
  <c r="CS25" i="38"/>
  <c r="CS25" i="37"/>
  <c r="CS25" i="36"/>
  <c r="CS25" i="34"/>
  <c r="CS25" i="35"/>
  <c r="CS25" i="32"/>
  <c r="CS25" i="33"/>
  <c r="CS25" i="28"/>
  <c r="CS25" i="31"/>
  <c r="CS25" i="27"/>
  <c r="CS25" i="26"/>
  <c r="CS25" i="23"/>
  <c r="ES25" i="23" s="1"/>
  <c r="CS25" i="30"/>
  <c r="CS25" i="25"/>
  <c r="CS25" i="24"/>
  <c r="CS25" i="21"/>
  <c r="ES25" i="21" s="1"/>
  <c r="CS25" i="20"/>
  <c r="ES25" i="20" s="1"/>
  <c r="CS25" i="19"/>
  <c r="ES25" i="19" s="1"/>
  <c r="CS25" i="17"/>
  <c r="ES25" i="17" s="1"/>
  <c r="CS25" i="22"/>
  <c r="ES25" i="22" s="1"/>
  <c r="CS25" i="18"/>
  <c r="ES25" i="18" s="1"/>
  <c r="CS25" i="60"/>
  <c r="ES25" i="60" s="1"/>
  <c r="K22" i="59"/>
  <c r="DJ22" i="59"/>
  <c r="DT27" i="50"/>
  <c r="U27" i="50"/>
  <c r="N23" i="57"/>
  <c r="DM23" i="57"/>
  <c r="AU13" i="23"/>
  <c r="DR7" i="50"/>
  <c r="S7" i="50"/>
  <c r="AX10" i="19"/>
  <c r="AY8" i="17"/>
  <c r="DY6" i="44"/>
  <c r="Z6" i="44"/>
  <c r="AP11" i="61"/>
  <c r="AI20" i="36"/>
  <c r="EH20" i="36"/>
  <c r="DZ28" i="43"/>
  <c r="AA28" i="43"/>
  <c r="AO14" i="28"/>
  <c r="EN14" i="28"/>
  <c r="DZ12" i="44"/>
  <c r="AA12" i="44"/>
  <c r="DM27" i="57"/>
  <c r="N27" i="57"/>
  <c r="AX11" i="20"/>
  <c r="AY23" i="17"/>
  <c r="AB15" i="42"/>
  <c r="EA15" i="42"/>
  <c r="CS22" i="59"/>
  <c r="CS22" i="58"/>
  <c r="CS22" i="57"/>
  <c r="CS22" i="56"/>
  <c r="CS22" i="55"/>
  <c r="CS22" i="54"/>
  <c r="CS22" i="53"/>
  <c r="CS22" i="52"/>
  <c r="CS22" i="51"/>
  <c r="CS22" i="50"/>
  <c r="CS22" i="49"/>
  <c r="CS22" i="48"/>
  <c r="CS22" i="46"/>
  <c r="CS22" i="44"/>
  <c r="CS22" i="47"/>
  <c r="CS22" i="45"/>
  <c r="CS22" i="42"/>
  <c r="CS22" i="40"/>
  <c r="CS22" i="43"/>
  <c r="CS22" i="41"/>
  <c r="CS22" i="39"/>
  <c r="CS22" i="36"/>
  <c r="CS22" i="38"/>
  <c r="CS22" i="37"/>
  <c r="CS22" i="34"/>
  <c r="CS22" i="33"/>
  <c r="CS22" i="35"/>
  <c r="CS22" i="31"/>
  <c r="CS22" i="26"/>
  <c r="CS22" i="24"/>
  <c r="CS22" i="30"/>
  <c r="CS22" i="28"/>
  <c r="CS22" i="32"/>
  <c r="CS22" i="27"/>
  <c r="CS22" i="25"/>
  <c r="CS22" i="23"/>
  <c r="ES22" i="23" s="1"/>
  <c r="CS22" i="22"/>
  <c r="ES22" i="22" s="1"/>
  <c r="CS22" i="17"/>
  <c r="ES22" i="17" s="1"/>
  <c r="CS22" i="21"/>
  <c r="ES22" i="21" s="1"/>
  <c r="CS22" i="20"/>
  <c r="ES22" i="20" s="1"/>
  <c r="CS22" i="19"/>
  <c r="ES22" i="19" s="1"/>
  <c r="CS22" i="18"/>
  <c r="ES22" i="18" s="1"/>
  <c r="CS22" i="60"/>
  <c r="ES22" i="60" s="1"/>
  <c r="AV18" i="20"/>
  <c r="AS6" i="24"/>
  <c r="ER6" i="24"/>
  <c r="DR17" i="52"/>
  <c r="S17" i="52"/>
  <c r="AV16" i="21"/>
  <c r="AR8" i="26"/>
  <c r="EQ8" i="26"/>
  <c r="DJ16" i="59"/>
  <c r="DJ30" i="59" s="1"/>
  <c r="K16" i="59"/>
  <c r="AF7" i="38"/>
  <c r="EE7" i="38"/>
  <c r="DR24" i="52"/>
  <c r="S24" i="52"/>
  <c r="EC18" i="40"/>
  <c r="AD18" i="40"/>
  <c r="EM21" i="31"/>
  <c r="AN21" i="31"/>
  <c r="AQ24" i="27"/>
  <c r="EP24" i="27"/>
  <c r="EF8" i="38"/>
  <c r="AG8" i="38"/>
  <c r="I29" i="58"/>
  <c r="J4" i="58"/>
  <c r="DI4" i="58"/>
  <c r="DI29" i="58" s="1"/>
  <c r="CS13" i="59"/>
  <c r="CS13" i="58"/>
  <c r="CS13" i="57"/>
  <c r="CS13" i="56"/>
  <c r="CS13" i="55"/>
  <c r="CS13" i="54"/>
  <c r="CS13" i="53"/>
  <c r="CS13" i="52"/>
  <c r="CS13" i="50"/>
  <c r="CS13" i="51"/>
  <c r="CS13" i="48"/>
  <c r="CS13" i="49"/>
  <c r="CS13" i="47"/>
  <c r="CS13" i="46"/>
  <c r="CS13" i="45"/>
  <c r="CS13" i="44"/>
  <c r="CS13" i="43"/>
  <c r="CS13" i="42"/>
  <c r="CS13" i="41"/>
  <c r="CS13" i="40"/>
  <c r="CS13" i="39"/>
  <c r="CS13" i="38"/>
  <c r="CS13" i="37"/>
  <c r="CS13" i="36"/>
  <c r="CS13" i="34"/>
  <c r="CS13" i="35"/>
  <c r="CS13" i="33"/>
  <c r="CS13" i="31"/>
  <c r="CS13" i="27"/>
  <c r="CS13" i="26"/>
  <c r="CS13" i="25"/>
  <c r="CS13" i="24"/>
  <c r="CS13" i="32"/>
  <c r="CS13" i="30"/>
  <c r="CS13" i="28"/>
  <c r="CS13" i="22"/>
  <c r="ES13" i="22" s="1"/>
  <c r="CS13" i="19"/>
  <c r="ES13" i="19" s="1"/>
  <c r="CS13" i="18"/>
  <c r="ES13" i="18" s="1"/>
  <c r="CS13" i="21"/>
  <c r="ES13" i="21" s="1"/>
  <c r="CS13" i="20"/>
  <c r="ES13" i="20" s="1"/>
  <c r="CS13" i="23"/>
  <c r="ES13" i="23" s="1"/>
  <c r="CS13" i="17"/>
  <c r="ES13" i="17" s="1"/>
  <c r="CS13" i="60"/>
  <c r="ES13" i="60" s="1"/>
  <c r="Z24" i="45"/>
  <c r="DY24" i="45"/>
  <c r="AJ20" i="35"/>
  <c r="EI20" i="35"/>
  <c r="AY17" i="19"/>
  <c r="DU16" i="48"/>
  <c r="V16" i="48"/>
  <c r="AV8" i="22"/>
  <c r="DP10" i="53"/>
  <c r="Q10" i="53"/>
  <c r="CS28" i="59"/>
  <c r="CS28" i="58"/>
  <c r="CS28" i="57"/>
  <c r="CS28" i="56"/>
  <c r="CS28" i="55"/>
  <c r="CS28" i="53"/>
  <c r="CS28" i="54"/>
  <c r="CS28" i="52"/>
  <c r="CS28" i="51"/>
  <c r="CS28" i="49"/>
  <c r="CS28" i="50"/>
  <c r="CS28" i="48"/>
  <c r="CS28" i="47"/>
  <c r="CS28" i="45"/>
  <c r="CS28" i="44"/>
  <c r="CS28" i="46"/>
  <c r="CS28" i="43"/>
  <c r="CS28" i="42"/>
  <c r="CS28" i="41"/>
  <c r="CS28" i="40"/>
  <c r="CS28" i="39"/>
  <c r="CS28" i="38"/>
  <c r="CS28" i="36"/>
  <c r="CS28" i="37"/>
  <c r="CS28" i="32"/>
  <c r="CS28" i="33"/>
  <c r="CS28" i="35"/>
  <c r="CS28" i="34"/>
  <c r="CS28" i="28"/>
  <c r="CS28" i="31"/>
  <c r="CS28" i="30"/>
  <c r="CS28" i="27"/>
  <c r="CS28" i="26"/>
  <c r="CS28" i="25"/>
  <c r="CS28" i="24"/>
  <c r="ES28" i="24" s="1"/>
  <c r="CS28" i="23"/>
  <c r="ES28" i="23" s="1"/>
  <c r="CS28" i="18"/>
  <c r="ES28" i="18" s="1"/>
  <c r="CS28" i="21"/>
  <c r="ES28" i="21" s="1"/>
  <c r="CS28" i="20"/>
  <c r="ES28" i="20" s="1"/>
  <c r="CS28" i="17"/>
  <c r="ES28" i="17" s="1"/>
  <c r="CS28" i="22"/>
  <c r="ES28" i="22" s="1"/>
  <c r="CS28" i="19"/>
  <c r="ES28" i="19" s="1"/>
  <c r="CS28" i="60"/>
  <c r="ES28" i="60" s="1"/>
  <c r="U14" i="49"/>
  <c r="DT14" i="49"/>
  <c r="X4" i="45"/>
  <c r="DW4" i="45"/>
  <c r="AV19" i="22"/>
  <c r="AR20" i="26"/>
  <c r="EQ20" i="26"/>
  <c r="Q25" i="53"/>
  <c r="DP25" i="53"/>
  <c r="U15" i="49"/>
  <c r="DT15" i="49"/>
  <c r="EQ27" i="26"/>
  <c r="AR27" i="26"/>
  <c r="DV11" i="48"/>
  <c r="W11" i="48"/>
  <c r="EJ9" i="34"/>
  <c r="AK9" i="34"/>
  <c r="AG11" i="38"/>
  <c r="EF11" i="38"/>
  <c r="EJ26" i="34"/>
  <c r="AK26" i="34"/>
  <c r="DO10" i="54"/>
  <c r="P10" i="54"/>
  <c r="AJ21" i="35"/>
  <c r="EI21" i="35"/>
  <c r="DR23" i="52"/>
  <c r="S23" i="52"/>
  <c r="DN8" i="56"/>
  <c r="O8" i="56"/>
  <c r="AV22" i="21"/>
  <c r="AD12" i="41"/>
  <c r="EC12" i="41"/>
  <c r="AM18" i="30"/>
  <c r="EL18" i="30"/>
  <c r="DP28" i="54"/>
  <c r="Q28" i="54"/>
  <c r="Z27" i="45"/>
  <c r="DY27" i="45"/>
  <c r="AU27" i="23"/>
  <c r="AF27" i="39"/>
  <c r="EE27" i="39"/>
  <c r="AP4" i="61"/>
  <c r="M25" i="57"/>
  <c r="DL25" i="57"/>
  <c r="EK22" i="32"/>
  <c r="AL22" i="32"/>
  <c r="P12" i="55"/>
  <c r="DO12" i="55"/>
  <c r="EE13" i="38"/>
  <c r="AF13" i="38"/>
  <c r="DW5" i="45"/>
  <c r="X5" i="45"/>
  <c r="AR29" i="22"/>
  <c r="AS4" i="22"/>
  <c r="ER4" i="22"/>
  <c r="ER29" i="22" s="1"/>
  <c r="AX21" i="18"/>
  <c r="EE5" i="37"/>
  <c r="AF5" i="37"/>
  <c r="W20" i="48"/>
  <c r="DV20" i="48"/>
  <c r="AV13" i="21"/>
  <c r="AX23" i="20"/>
  <c r="AM18" i="31"/>
  <c r="EL18" i="31"/>
  <c r="R16" i="52"/>
  <c r="DQ16" i="52"/>
  <c r="O9" i="55"/>
  <c r="DN9" i="55"/>
  <c r="AK28" i="34"/>
  <c r="EJ28" i="34"/>
  <c r="EN9" i="30"/>
  <c r="AO9" i="30"/>
  <c r="AY21" i="17"/>
  <c r="DZ7" i="43"/>
  <c r="AA7" i="43"/>
  <c r="EP22" i="26"/>
  <c r="AQ22" i="26"/>
  <c r="AY10" i="17"/>
  <c r="AW23" i="21"/>
  <c r="AW5" i="20"/>
  <c r="AP6" i="61"/>
  <c r="DV21" i="48"/>
  <c r="W21" i="48"/>
  <c r="S7" i="51"/>
  <c r="DR7" i="51"/>
  <c r="EF9" i="38"/>
  <c r="AG9" i="38"/>
  <c r="AL25" i="32"/>
  <c r="EK25" i="32"/>
  <c r="AF21" i="38"/>
  <c r="EE21" i="38"/>
  <c r="AW25" i="20"/>
  <c r="M20" i="57"/>
  <c r="DL20" i="57"/>
  <c r="AX8" i="18"/>
  <c r="AV23" i="22"/>
  <c r="AF5" i="38"/>
  <c r="EE5" i="38"/>
  <c r="AX28" i="20"/>
  <c r="AU11" i="23"/>
  <c r="AX28" i="18"/>
  <c r="P22" i="54"/>
  <c r="DO22" i="54"/>
  <c r="ER30" i="20"/>
  <c r="ER30" i="21"/>
  <c r="AH18" i="36"/>
  <c r="EG18" i="36"/>
  <c r="AW5" i="19"/>
  <c r="S11" i="52"/>
  <c r="DR11" i="52"/>
  <c r="AW10" i="20"/>
  <c r="DQ26" i="53"/>
  <c r="R26" i="53"/>
  <c r="DN19" i="56"/>
  <c r="O19" i="56"/>
  <c r="AP18" i="61"/>
  <c r="AP24" i="61"/>
  <c r="AO6" i="28"/>
  <c r="EN6" i="28"/>
  <c r="AB20" i="43"/>
  <c r="EA20" i="43"/>
  <c r="DN14" i="56"/>
  <c r="O14" i="56"/>
  <c r="DO19" i="54"/>
  <c r="P19" i="54"/>
  <c r="AY26" i="17"/>
  <c r="AU9" i="23"/>
  <c r="W24" i="48"/>
  <c r="DV24" i="48"/>
  <c r="AB14" i="42"/>
  <c r="EA14" i="42"/>
  <c r="CS9" i="59"/>
  <c r="CS9" i="58"/>
  <c r="CS9" i="57"/>
  <c r="CS9" i="56"/>
  <c r="CS9" i="55"/>
  <c r="CS9" i="54"/>
  <c r="CS9" i="52"/>
  <c r="CS9" i="53"/>
  <c r="CS9" i="51"/>
  <c r="CS9" i="50"/>
  <c r="CS9" i="49"/>
  <c r="CS9" i="48"/>
  <c r="CS9" i="47"/>
  <c r="CS9" i="46"/>
  <c r="CS9" i="45"/>
  <c r="CS9" i="44"/>
  <c r="CS9" i="41"/>
  <c r="CS9" i="40"/>
  <c r="CS9" i="43"/>
  <c r="CS9" i="42"/>
  <c r="CS9" i="39"/>
  <c r="CS9" i="38"/>
  <c r="CS9" i="37"/>
  <c r="CS9" i="36"/>
  <c r="CS9" i="35"/>
  <c r="CS9" i="34"/>
  <c r="CS9" i="33"/>
  <c r="CS9" i="32"/>
  <c r="CS9" i="30"/>
  <c r="CS9" i="28"/>
  <c r="CS9" i="31"/>
  <c r="CS9" i="24"/>
  <c r="ES9" i="24" s="1"/>
  <c r="CS9" i="27"/>
  <c r="CS9" i="26"/>
  <c r="CS9" i="25"/>
  <c r="CS9" i="20"/>
  <c r="ES9" i="20" s="1"/>
  <c r="CS9" i="19"/>
  <c r="ES9" i="19" s="1"/>
  <c r="CS9" i="18"/>
  <c r="ES9" i="18" s="1"/>
  <c r="CS9" i="23"/>
  <c r="ES9" i="23" s="1"/>
  <c r="CS9" i="21"/>
  <c r="ES9" i="21" s="1"/>
  <c r="CS9" i="17"/>
  <c r="ES9" i="17" s="1"/>
  <c r="CS9" i="22"/>
  <c r="ES9" i="22" s="1"/>
  <c r="CS9" i="60"/>
  <c r="ES9" i="60" s="1"/>
  <c r="AR15" i="25"/>
  <c r="EQ15" i="25"/>
  <c r="EG24" i="37"/>
  <c r="AH24" i="37"/>
  <c r="S22" i="51"/>
  <c r="DR22" i="51"/>
  <c r="AT9" i="24"/>
  <c r="AU18" i="22"/>
  <c r="AF18" i="38"/>
  <c r="EE18" i="38"/>
  <c r="AD23" i="41"/>
  <c r="EC23" i="41"/>
  <c r="EL23" i="32"/>
  <c r="AM23" i="32"/>
  <c r="S4" i="49"/>
  <c r="DR4" i="49"/>
  <c r="R29" i="49"/>
  <c r="DK13" i="59"/>
  <c r="L13" i="59"/>
  <c r="EH25" i="35"/>
  <c r="AI25" i="35"/>
  <c r="AF20" i="38"/>
  <c r="EE20" i="38"/>
  <c r="AN18" i="28"/>
  <c r="EM18" i="28"/>
  <c r="AI23" i="36"/>
  <c r="EH23" i="36"/>
  <c r="AH11" i="37"/>
  <c r="EG11" i="37"/>
  <c r="AY19" i="17"/>
  <c r="DX13" i="46"/>
  <c r="Y13" i="46"/>
  <c r="EG10" i="36"/>
  <c r="AH10" i="36"/>
  <c r="EF16" i="37"/>
  <c r="AG16" i="37"/>
  <c r="AX5" i="17"/>
  <c r="ED10" i="39"/>
  <c r="AE10" i="39"/>
  <c r="EI10" i="34"/>
  <c r="AJ10" i="34"/>
  <c r="EH28" i="36"/>
  <c r="AI28" i="36"/>
  <c r="AY11" i="17"/>
  <c r="AF14" i="38"/>
  <c r="EE14" i="38"/>
  <c r="M15" i="57"/>
  <c r="DL15" i="57"/>
  <c r="AV14" i="21"/>
  <c r="X6" i="46"/>
  <c r="DW6" i="46"/>
  <c r="AE28" i="40"/>
  <c r="ED28" i="40"/>
  <c r="AI18" i="34"/>
  <c r="EH18" i="34"/>
  <c r="DK23" i="59"/>
  <c r="L23" i="59"/>
  <c r="AP14" i="61"/>
  <c r="EP10" i="26"/>
  <c r="AQ10" i="26"/>
  <c r="AV24" i="22"/>
  <c r="AI19" i="36"/>
  <c r="EH19" i="36"/>
  <c r="S6" i="51"/>
  <c r="DR6" i="51"/>
  <c r="X13" i="47"/>
  <c r="DW13" i="47"/>
  <c r="EJ6" i="32"/>
  <c r="AK6" i="32"/>
  <c r="DP15" i="54"/>
  <c r="Q15" i="54"/>
  <c r="EH8" i="36"/>
  <c r="AI8" i="36"/>
  <c r="DP16" i="53"/>
  <c r="Q16" i="53"/>
  <c r="DV6" i="47"/>
  <c r="W6" i="47"/>
  <c r="L29" i="55"/>
  <c r="M4" i="55"/>
  <c r="DL4" i="55"/>
  <c r="DL29" i="55" s="1"/>
  <c r="AG12" i="38"/>
  <c r="EF12" i="38"/>
  <c r="AP7" i="61"/>
  <c r="DZ13" i="44"/>
  <c r="AA13" i="44"/>
  <c r="EE28" i="39"/>
  <c r="AF28" i="39"/>
  <c r="DW11" i="47"/>
  <c r="X11" i="47"/>
  <c r="AU6" i="22"/>
  <c r="AV14" i="22"/>
  <c r="EN10" i="28"/>
  <c r="AO10" i="28"/>
  <c r="DR20" i="52"/>
  <c r="S20" i="52"/>
  <c r="DM17" i="57"/>
  <c r="N17" i="57"/>
  <c r="DO21" i="55"/>
  <c r="P21" i="55"/>
  <c r="DP20" i="53"/>
  <c r="Q20" i="53"/>
  <c r="CS16" i="59"/>
  <c r="CS16" i="58"/>
  <c r="CS16" i="57"/>
  <c r="CS16" i="56"/>
  <c r="CS16" i="55"/>
  <c r="CS16" i="54"/>
  <c r="CS16" i="53"/>
  <c r="CS16" i="52"/>
  <c r="CS16" i="50"/>
  <c r="CS16" i="51"/>
  <c r="CS16" i="49"/>
  <c r="CS16" i="48"/>
  <c r="CS16" i="47"/>
  <c r="CS16" i="44"/>
  <c r="CS16" i="46"/>
  <c r="CS16" i="45"/>
  <c r="CS16" i="43"/>
  <c r="CS16" i="42"/>
  <c r="CS16" i="41"/>
  <c r="CS16" i="40"/>
  <c r="CS16" i="37"/>
  <c r="CS16" i="36"/>
  <c r="CS16" i="39"/>
  <c r="CS16" i="38"/>
  <c r="CS16" i="34"/>
  <c r="CS16" i="33"/>
  <c r="CS16" i="35"/>
  <c r="CS16" i="27"/>
  <c r="CS16" i="32"/>
  <c r="CS16" i="25"/>
  <c r="CS16" i="24"/>
  <c r="CS16" i="31"/>
  <c r="CS16" i="28"/>
  <c r="CS16" i="30"/>
  <c r="CS16" i="26"/>
  <c r="CS16" i="22"/>
  <c r="ES16" i="22" s="1"/>
  <c r="CS16" i="18"/>
  <c r="ES16" i="18" s="1"/>
  <c r="CS16" i="20"/>
  <c r="ES16" i="20" s="1"/>
  <c r="CS16" i="19"/>
  <c r="ES16" i="19" s="1"/>
  <c r="CS16" i="23"/>
  <c r="CS16" i="21"/>
  <c r="ES16" i="21" s="1"/>
  <c r="CS16" i="17"/>
  <c r="ES16" i="17" s="1"/>
  <c r="CS16" i="60"/>
  <c r="ES16" i="60" s="1"/>
  <c r="AT26" i="23"/>
  <c r="ES26" i="23"/>
  <c r="V28" i="49"/>
  <c r="DU28" i="49"/>
  <c r="AF23" i="39"/>
  <c r="EE23" i="39"/>
  <c r="T19" i="51"/>
  <c r="DS19" i="51"/>
  <c r="AJ8" i="35"/>
  <c r="EI8" i="35"/>
  <c r="ER10" i="24"/>
  <c r="AS10" i="24"/>
  <c r="AP26" i="61"/>
  <c r="AP18" i="27"/>
  <c r="EO18" i="27"/>
  <c r="EQ25" i="25"/>
  <c r="AR25" i="25"/>
  <c r="AP17" i="61"/>
  <c r="EJ22" i="33"/>
  <c r="AK22" i="33"/>
  <c r="AE21" i="40"/>
  <c r="ED21" i="40"/>
  <c r="AJ5" i="34"/>
  <c r="EI5" i="34"/>
  <c r="T19" i="50"/>
  <c r="DS19" i="50"/>
  <c r="EL15" i="32"/>
  <c r="AM15" i="32"/>
  <c r="EN17" i="30"/>
  <c r="AO17" i="30"/>
  <c r="M14" i="58"/>
  <c r="DL14" i="58"/>
  <c r="ED6" i="39"/>
  <c r="AE6" i="39"/>
  <c r="AP11" i="28"/>
  <c r="EO11" i="28"/>
  <c r="AN14" i="31"/>
  <c r="EM14" i="31"/>
  <c r="AN28" i="30"/>
  <c r="EM28" i="30"/>
  <c r="AS9" i="25"/>
  <c r="ER9" i="25"/>
  <c r="Q5" i="52"/>
  <c r="DP5" i="52"/>
  <c r="AR15" i="26"/>
  <c r="EQ15" i="26"/>
  <c r="DY19" i="45"/>
  <c r="Z19" i="45"/>
  <c r="AR12" i="26"/>
  <c r="EQ12" i="26"/>
  <c r="N11" i="57"/>
  <c r="DM11" i="57"/>
  <c r="AH23" i="37"/>
  <c r="EG23" i="37"/>
  <c r="AU9" i="22"/>
  <c r="EB15" i="41"/>
  <c r="AC15" i="41"/>
  <c r="AP12" i="61"/>
  <c r="AF12" i="39"/>
  <c r="EE12" i="39"/>
  <c r="AT8" i="24"/>
  <c r="ES8" i="24"/>
  <c r="DV7" i="46"/>
  <c r="W7" i="46"/>
  <c r="AX9" i="20"/>
  <c r="T4" i="48"/>
  <c r="S29" i="48"/>
  <c r="DS4" i="48"/>
  <c r="DS29" i="48" s="1"/>
  <c r="AX14" i="19"/>
  <c r="DK26" i="59"/>
  <c r="L26" i="59"/>
  <c r="L19" i="58"/>
  <c r="DK19" i="58"/>
  <c r="EK4" i="30"/>
  <c r="EK29" i="30" s="1"/>
  <c r="AL4" i="30"/>
  <c r="AK29" i="30"/>
  <c r="AN14" i="30"/>
  <c r="EM14" i="30"/>
  <c r="AW12" i="21"/>
  <c r="AP17" i="27"/>
  <c r="EO17" i="27"/>
  <c r="DK20" i="59"/>
  <c r="L20" i="59"/>
  <c r="EH16" i="34"/>
  <c r="AI16" i="34"/>
  <c r="AY15" i="17"/>
  <c r="DZ27" i="44"/>
  <c r="AA27" i="44"/>
  <c r="AK27" i="34"/>
  <c r="EJ27" i="34"/>
  <c r="AY17" i="17"/>
  <c r="AG15" i="37"/>
  <c r="EF15" i="37"/>
  <c r="AX24" i="20"/>
  <c r="AX13" i="19"/>
  <c r="DU27" i="49"/>
  <c r="V27" i="49"/>
  <c r="AQ25" i="26"/>
  <c r="EP25" i="26"/>
  <c r="EC27" i="41"/>
  <c r="AD27" i="41"/>
  <c r="DK10" i="58"/>
  <c r="L10" i="58"/>
  <c r="AP25" i="61"/>
  <c r="X9" i="47"/>
  <c r="DW9" i="47"/>
  <c r="EM12" i="31"/>
  <c r="AN12" i="31"/>
  <c r="AY11" i="19"/>
  <c r="DS27" i="51"/>
  <c r="T27" i="51"/>
  <c r="AX20" i="19"/>
  <c r="EM13" i="31"/>
  <c r="AN13" i="31"/>
  <c r="DU26" i="48"/>
  <c r="V26" i="48"/>
  <c r="AF17" i="39"/>
  <c r="EE17" i="39"/>
  <c r="EQ19" i="25"/>
  <c r="AR19" i="25"/>
  <c r="AW16" i="20"/>
  <c r="AH28" i="37"/>
  <c r="EG28" i="37"/>
  <c r="AY28" i="17"/>
  <c r="DR14" i="52"/>
  <c r="S14" i="52"/>
  <c r="EP27" i="27"/>
  <c r="AQ27" i="27"/>
  <c r="AW18" i="19"/>
  <c r="M28" i="58"/>
  <c r="DL28" i="58"/>
  <c r="AY13" i="17"/>
  <c r="EO5" i="27"/>
  <c r="AP5" i="27"/>
  <c r="EH9" i="36"/>
  <c r="AI9" i="36"/>
  <c r="AL28" i="33"/>
  <c r="EK28" i="33"/>
  <c r="AP22" i="61"/>
  <c r="EL21" i="32"/>
  <c r="AM21" i="32"/>
  <c r="AF13" i="39"/>
  <c r="EE13" i="39"/>
  <c r="AN23" i="31"/>
  <c r="EM23" i="31"/>
  <c r="AS14" i="25"/>
  <c r="ER14" i="25"/>
  <c r="AT22" i="23"/>
  <c r="X10" i="46"/>
  <c r="DW10" i="46"/>
  <c r="DK8" i="59"/>
  <c r="L8" i="59"/>
  <c r="AV19" i="21"/>
  <c r="Q6" i="53"/>
  <c r="DP6" i="53"/>
  <c r="AT7" i="23"/>
  <c r="ES7" i="23"/>
  <c r="DJ6" i="59"/>
  <c r="K6" i="59"/>
  <c r="Z18" i="44"/>
  <c r="DY18" i="44"/>
  <c r="N24" i="57"/>
  <c r="DM24" i="57"/>
  <c r="M12" i="58"/>
  <c r="DL12" i="58"/>
  <c r="AX15" i="18"/>
  <c r="AP28" i="61"/>
  <c r="AN13" i="30"/>
  <c r="EM13" i="30"/>
  <c r="AY9" i="17"/>
  <c r="AS5" i="24"/>
  <c r="ER5" i="24"/>
  <c r="ER24" i="25"/>
  <c r="AS24" i="25"/>
  <c r="BE25" i="60"/>
  <c r="AG5" i="36"/>
  <c r="EF5" i="36"/>
  <c r="AS20" i="24"/>
  <c r="ER20" i="24"/>
  <c r="DY9" i="44"/>
  <c r="Z9" i="44"/>
  <c r="AW20" i="20"/>
  <c r="DX6" i="45"/>
  <c r="Y6" i="45"/>
  <c r="AU12" i="23"/>
  <c r="AX23" i="18"/>
  <c r="DT10" i="49"/>
  <c r="U10" i="49"/>
  <c r="AX15" i="19"/>
  <c r="EG17" i="37"/>
  <c r="AH17" i="37"/>
  <c r="DS28" i="51"/>
  <c r="T28" i="51"/>
  <c r="AQ11" i="26"/>
  <c r="EP11" i="26"/>
  <c r="AZ27" i="17"/>
  <c r="M17" i="58"/>
  <c r="DL17" i="58"/>
  <c r="AC27" i="42"/>
  <c r="EB27" i="42"/>
  <c r="AV5" i="21"/>
  <c r="O15" i="56"/>
  <c r="DN15" i="56"/>
  <c r="DS24" i="51"/>
  <c r="T24" i="51"/>
  <c r="AH16" i="35"/>
  <c r="EG16" i="35"/>
  <c r="AN15" i="30"/>
  <c r="EM15" i="30"/>
  <c r="AU23" i="23"/>
  <c r="AY23" i="19"/>
  <c r="S28" i="52"/>
  <c r="DR28" i="52"/>
  <c r="AS28" i="25"/>
  <c r="ER28" i="25"/>
  <c r="DN23" i="56"/>
  <c r="O23" i="56"/>
  <c r="DQ27" i="53"/>
  <c r="R27" i="53"/>
  <c r="AK23" i="34"/>
  <c r="EJ23" i="34"/>
  <c r="N18" i="56"/>
  <c r="DM18" i="56"/>
  <c r="AY20" i="17"/>
  <c r="AA8" i="43"/>
  <c r="DZ8" i="43"/>
  <c r="ED27" i="40"/>
  <c r="AE27" i="40"/>
  <c r="AO22" i="28"/>
  <c r="EN22" i="28"/>
  <c r="AV10" i="21"/>
  <c r="EN16" i="28"/>
  <c r="AO16" i="28"/>
  <c r="AC25" i="42"/>
  <c r="EB25" i="42"/>
  <c r="AU10" i="22"/>
  <c r="DV28" i="48"/>
  <c r="W28" i="48"/>
  <c r="EA24" i="43"/>
  <c r="AB24" i="43"/>
  <c r="AX9" i="18"/>
  <c r="T14" i="50"/>
  <c r="DS14" i="50"/>
  <c r="AQ21" i="27"/>
  <c r="EP21" i="27"/>
  <c r="EQ22" i="25"/>
  <c r="AR22" i="25"/>
  <c r="EA6" i="42"/>
  <c r="AB6" i="42"/>
  <c r="DP13" i="54"/>
  <c r="Q13" i="54"/>
  <c r="AW14" i="20"/>
  <c r="L21" i="59"/>
  <c r="DK21" i="59"/>
  <c r="AU28" i="23"/>
  <c r="EB26" i="42"/>
  <c r="AC26" i="42"/>
  <c r="AR24" i="26"/>
  <c r="EQ24" i="26"/>
  <c r="AW26" i="21"/>
  <c r="DW23" i="47"/>
  <c r="X23" i="47"/>
  <c r="BE22" i="60"/>
  <c r="EL11" i="32"/>
  <c r="AM11" i="32"/>
  <c r="EN12" i="30"/>
  <c r="AO12" i="30"/>
  <c r="AR14" i="26"/>
  <c r="EQ14" i="26"/>
  <c r="AA4" i="42"/>
  <c r="DZ4" i="42"/>
  <c r="DZ29" i="42" s="1"/>
  <c r="AB21" i="43"/>
  <c r="EA21" i="43"/>
  <c r="AV15" i="22"/>
  <c r="DT26" i="49"/>
  <c r="U26" i="49"/>
  <c r="DK25" i="58"/>
  <c r="L25" i="58"/>
  <c r="AY14" i="18"/>
  <c r="T15" i="50"/>
  <c r="DS15" i="50"/>
  <c r="DX11" i="45"/>
  <c r="Y11" i="45"/>
  <c r="EL12" i="32"/>
  <c r="AM12" i="32"/>
  <c r="R8" i="53"/>
  <c r="DQ8" i="53"/>
  <c r="AO4" i="26"/>
  <c r="AN29" i="26"/>
  <c r="EN4" i="26"/>
  <c r="EN29" i="26" s="1"/>
  <c r="EQ18" i="25"/>
  <c r="AR18" i="25"/>
  <c r="AR13" i="26"/>
  <c r="EQ13" i="26"/>
  <c r="W17" i="48"/>
  <c r="DV17" i="48"/>
  <c r="DQ17" i="53"/>
  <c r="R17" i="53"/>
  <c r="AW13" i="20"/>
  <c r="EG7" i="36"/>
  <c r="AH7" i="36"/>
  <c r="AY27" i="18"/>
  <c r="BE10" i="60"/>
  <c r="DO5" i="53"/>
  <c r="P5" i="53"/>
  <c r="AH22" i="36"/>
  <c r="EG22" i="36"/>
  <c r="ES16" i="23"/>
  <c r="AT16" i="23"/>
  <c r="AB4" i="41"/>
  <c r="AA29" i="41"/>
  <c r="EA4" i="41"/>
  <c r="M13" i="57"/>
  <c r="DL13" i="57"/>
  <c r="ER30" i="18"/>
  <c r="AQ15" i="61"/>
  <c r="Z22" i="44"/>
  <c r="DY22" i="44"/>
  <c r="R23" i="53"/>
  <c r="DQ23" i="53"/>
  <c r="DV5" i="46"/>
  <c r="W5" i="46"/>
  <c r="EC26" i="40"/>
  <c r="AD26" i="40"/>
  <c r="EI11" i="35"/>
  <c r="AJ11" i="35"/>
  <c r="AU18" i="21"/>
  <c r="ES11" i="24"/>
  <c r="AT11" i="24"/>
  <c r="AW11" i="21"/>
  <c r="AW6" i="18"/>
  <c r="DK17" i="59"/>
  <c r="L17" i="59"/>
  <c r="EJ12" i="34"/>
  <c r="AK12" i="34"/>
  <c r="AP9" i="61"/>
  <c r="AA29" i="40"/>
  <c r="EA4" i="40"/>
  <c r="EA29" i="40" s="1"/>
  <c r="AB4" i="40"/>
  <c r="S19" i="52"/>
  <c r="DR19" i="52"/>
  <c r="AJ14" i="34"/>
  <c r="EI14" i="34"/>
  <c r="AY24" i="18"/>
  <c r="AT24" i="24"/>
  <c r="U11" i="50"/>
  <c r="DT11" i="50"/>
  <c r="AM20" i="32"/>
  <c r="EL20" i="32"/>
  <c r="AZ14" i="17"/>
  <c r="ER29" i="21"/>
  <c r="P4" i="53"/>
  <c r="DO4" i="53"/>
  <c r="AJ27" i="35"/>
  <c r="EI27" i="35"/>
  <c r="DQ29" i="49"/>
  <c r="DP26" i="54"/>
  <c r="Q26" i="54"/>
  <c r="DT6" i="49"/>
  <c r="U6" i="49"/>
  <c r="AT23" i="24"/>
  <c r="ES23" i="24"/>
  <c r="AW19" i="20"/>
  <c r="T22" i="50"/>
  <c r="DS22" i="50"/>
  <c r="EA27" i="43"/>
  <c r="AB27" i="43"/>
  <c r="EI17" i="35"/>
  <c r="AJ17" i="35"/>
  <c r="EF25" i="37"/>
  <c r="AG25" i="37"/>
  <c r="DK6" i="58"/>
  <c r="L6" i="58"/>
  <c r="EN23" i="30"/>
  <c r="AO23" i="30"/>
  <c r="EA22" i="42"/>
  <c r="AB22" i="42"/>
  <c r="AY22" i="17"/>
  <c r="EL17" i="32"/>
  <c r="AM17" i="32"/>
  <c r="EA20" i="42"/>
  <c r="AB20" i="42"/>
  <c r="DR15" i="52"/>
  <c r="S15" i="52"/>
  <c r="AI21" i="36"/>
  <c r="EH21" i="36"/>
  <c r="ER29" i="18"/>
  <c r="AP4" i="78" l="1"/>
  <c r="EP30" i="24"/>
  <c r="DZ30" i="41"/>
  <c r="DM30" i="54"/>
  <c r="AP5" i="78"/>
  <c r="DY5" i="43"/>
  <c r="Z5" i="43"/>
  <c r="X18" i="45"/>
  <c r="DW18" i="45"/>
  <c r="DK5" i="57"/>
  <c r="L5" i="57"/>
  <c r="W24" i="47"/>
  <c r="DV24" i="47"/>
  <c r="AM26" i="31"/>
  <c r="EL26" i="31"/>
  <c r="X20" i="46"/>
  <c r="DW20" i="46"/>
  <c r="AO23" i="28"/>
  <c r="EN23" i="28"/>
  <c r="EB11" i="40"/>
  <c r="AC11" i="40"/>
  <c r="DU8" i="48"/>
  <c r="V8" i="48"/>
  <c r="ED15" i="39"/>
  <c r="AE15" i="39"/>
  <c r="DR6" i="50"/>
  <c r="S6" i="50"/>
  <c r="EL7" i="30"/>
  <c r="AM7" i="30"/>
  <c r="AJ4" i="31"/>
  <c r="EI4" i="31"/>
  <c r="EI29" i="31" s="1"/>
  <c r="AI29" i="31"/>
  <c r="EA13" i="42"/>
  <c r="AB13" i="42"/>
  <c r="DV14" i="47"/>
  <c r="W14" i="47"/>
  <c r="P19" i="53"/>
  <c r="DO19" i="53"/>
  <c r="EI21" i="33"/>
  <c r="AJ21" i="33"/>
  <c r="AB23" i="42"/>
  <c r="EA23" i="42"/>
  <c r="AH18" i="35"/>
  <c r="EG18" i="35"/>
  <c r="O21" i="54"/>
  <c r="DN21" i="54"/>
  <c r="DR15" i="51"/>
  <c r="S15" i="51"/>
  <c r="AR15" i="24"/>
  <c r="EQ15" i="24"/>
  <c r="AG16" i="36"/>
  <c r="EF16" i="36"/>
  <c r="EO26" i="27"/>
  <c r="AP26" i="27"/>
  <c r="AI4" i="33"/>
  <c r="AH29" i="33"/>
  <c r="EH4" i="33"/>
  <c r="EO14" i="27"/>
  <c r="AP14" i="27"/>
  <c r="X28" i="46"/>
  <c r="DW28" i="46"/>
  <c r="EN10" i="27"/>
  <c r="AO10" i="27"/>
  <c r="L10" i="57"/>
  <c r="DK10" i="57"/>
  <c r="DN27" i="55"/>
  <c r="O27" i="55"/>
  <c r="AR25" i="24"/>
  <c r="EQ25" i="24"/>
  <c r="EQ13" i="24"/>
  <c r="AR13" i="24"/>
  <c r="X25" i="45"/>
  <c r="DW25" i="45"/>
  <c r="AE18" i="37"/>
  <c r="AD29" i="37"/>
  <c r="ED18" i="37"/>
  <c r="ED30" i="37" s="1"/>
  <c r="T28" i="50"/>
  <c r="DS28" i="50"/>
  <c r="EB6" i="41"/>
  <c r="AC6" i="41"/>
  <c r="DK24" i="58"/>
  <c r="L24" i="58"/>
  <c r="W19" i="47"/>
  <c r="DV19" i="47"/>
  <c r="DK16" i="57"/>
  <c r="L16" i="57"/>
  <c r="DV28" i="47"/>
  <c r="W28" i="47"/>
  <c r="DN25" i="54"/>
  <c r="O25" i="54"/>
  <c r="M9" i="56"/>
  <c r="DL9" i="56"/>
  <c r="AE21" i="39"/>
  <c r="ED21" i="39"/>
  <c r="T20" i="49"/>
  <c r="DS20" i="49"/>
  <c r="EK25" i="31"/>
  <c r="EK30" i="31" s="1"/>
  <c r="AL25" i="31"/>
  <c r="AB19" i="41"/>
  <c r="EA19" i="41"/>
  <c r="DZ12" i="43"/>
  <c r="AA12" i="43"/>
  <c r="Y23" i="45"/>
  <c r="DX23" i="45"/>
  <c r="AP20" i="27"/>
  <c r="EO20" i="27"/>
  <c r="W22" i="46"/>
  <c r="DV22" i="46"/>
  <c r="AM10" i="30"/>
  <c r="EL10" i="30"/>
  <c r="DO21" i="53"/>
  <c r="P21" i="53"/>
  <c r="N6" i="55"/>
  <c r="DM6" i="55"/>
  <c r="DL6" i="56"/>
  <c r="M6" i="56"/>
  <c r="EO17" i="26"/>
  <c r="AP17" i="26"/>
  <c r="DK27" i="58"/>
  <c r="L27" i="58"/>
  <c r="DZ15" i="43"/>
  <c r="AA15" i="43"/>
  <c r="AH11" i="36"/>
  <c r="EG11" i="36"/>
  <c r="M12" i="57"/>
  <c r="DL12" i="57"/>
  <c r="AL24" i="32"/>
  <c r="EK24" i="32"/>
  <c r="DV25" i="46"/>
  <c r="W25" i="46"/>
  <c r="DP29" i="50"/>
  <c r="AD25" i="39"/>
  <c r="EC25" i="39"/>
  <c r="DJ16" i="58"/>
  <c r="DJ30" i="58" s="1"/>
  <c r="K16" i="58"/>
  <c r="AD18" i="39"/>
  <c r="EC18" i="39"/>
  <c r="EC30" i="39" s="1"/>
  <c r="EH18" i="33"/>
  <c r="EH30" i="33" s="1"/>
  <c r="AI18" i="33"/>
  <c r="EG14" i="36"/>
  <c r="AH14" i="36"/>
  <c r="DP18" i="52"/>
  <c r="DP30" i="52" s="1"/>
  <c r="Q18" i="52"/>
  <c r="EH26" i="35"/>
  <c r="AI26" i="35"/>
  <c r="EM7" i="28"/>
  <c r="AN7" i="28"/>
  <c r="EA20" i="41"/>
  <c r="AB20" i="41"/>
  <c r="AK23" i="33"/>
  <c r="EJ23" i="33"/>
  <c r="DT5" i="48"/>
  <c r="U5" i="48"/>
  <c r="R12" i="52"/>
  <c r="DQ12" i="52"/>
  <c r="EI6" i="33"/>
  <c r="AJ6" i="33"/>
  <c r="EH14" i="35"/>
  <c r="AI14" i="35"/>
  <c r="AN25" i="30"/>
  <c r="EM25" i="30"/>
  <c r="DL30" i="55"/>
  <c r="K11" i="59"/>
  <c r="DJ11" i="59"/>
  <c r="EI16" i="33"/>
  <c r="AJ16" i="33"/>
  <c r="AN11" i="30"/>
  <c r="EM11" i="30"/>
  <c r="EN4" i="25"/>
  <c r="EN29" i="25" s="1"/>
  <c r="AO4" i="25"/>
  <c r="AN29" i="25"/>
  <c r="EO16" i="26"/>
  <c r="AP16" i="26"/>
  <c r="AG26" i="37"/>
  <c r="EF26" i="37"/>
  <c r="EI26" i="33"/>
  <c r="AJ26" i="33"/>
  <c r="EC7" i="39"/>
  <c r="AD7" i="39"/>
  <c r="EG29" i="33"/>
  <c r="AJ24" i="34"/>
  <c r="EI24" i="34"/>
  <c r="EP19" i="26"/>
  <c r="AQ19" i="26"/>
  <c r="AM19" i="31"/>
  <c r="EL19" i="31"/>
  <c r="Y15" i="45"/>
  <c r="DX15" i="45"/>
  <c r="DU13" i="48"/>
  <c r="V13" i="48"/>
  <c r="DN24" i="55"/>
  <c r="O24" i="55"/>
  <c r="AH4" i="34"/>
  <c r="EG4" i="34"/>
  <c r="EG29" i="34" s="1"/>
  <c r="AG29" i="34"/>
  <c r="EH9" i="35"/>
  <c r="AI9" i="35"/>
  <c r="DW10" i="45"/>
  <c r="X10" i="45"/>
  <c r="DU22" i="47"/>
  <c r="V22" i="47"/>
  <c r="AB24" i="42"/>
  <c r="EA24" i="42"/>
  <c r="EN24" i="28"/>
  <c r="AO24" i="28"/>
  <c r="BC7" i="60"/>
  <c r="BB29" i="60"/>
  <c r="S18" i="49"/>
  <c r="DR18" i="49"/>
  <c r="DR30" i="49" s="1"/>
  <c r="AP18" i="26"/>
  <c r="EO18" i="26"/>
  <c r="ED20" i="39"/>
  <c r="AE20" i="39"/>
  <c r="U11" i="49"/>
  <c r="DT11" i="49"/>
  <c r="DQ26" i="52"/>
  <c r="R26" i="52"/>
  <c r="Y29" i="42"/>
  <c r="Z16" i="42"/>
  <c r="DY16" i="42"/>
  <c r="DY30" i="42" s="1"/>
  <c r="DV15" i="47"/>
  <c r="W15" i="47"/>
  <c r="Y16" i="44"/>
  <c r="DX16" i="44"/>
  <c r="DQ5" i="50"/>
  <c r="R5" i="50"/>
  <c r="DS17" i="49"/>
  <c r="T17" i="49"/>
  <c r="EJ16" i="32"/>
  <c r="AK16" i="32"/>
  <c r="EB4" i="38"/>
  <c r="EB29" i="38" s="1"/>
  <c r="AC4" i="38"/>
  <c r="AB29" i="38"/>
  <c r="AB17" i="42"/>
  <c r="EA17" i="42"/>
  <c r="EI15" i="33"/>
  <c r="AJ15" i="33"/>
  <c r="EM25" i="28"/>
  <c r="AN25" i="28"/>
  <c r="S26" i="51"/>
  <c r="DR26" i="51"/>
  <c r="P7" i="53"/>
  <c r="DO7" i="53"/>
  <c r="EI5" i="32"/>
  <c r="EI29" i="32" s="1"/>
  <c r="AI29" i="32"/>
  <c r="AJ5" i="32"/>
  <c r="AD23" i="40"/>
  <c r="EC23" i="40"/>
  <c r="AO9" i="27"/>
  <c r="EN9" i="27"/>
  <c r="DM5" i="55"/>
  <c r="N5" i="55"/>
  <c r="Q29" i="50"/>
  <c r="DQ4" i="50"/>
  <c r="R4" i="50"/>
  <c r="EA7" i="41"/>
  <c r="AB7" i="41"/>
  <c r="EG30" i="35"/>
  <c r="AM4" i="27"/>
  <c r="EL4" i="27"/>
  <c r="EL29" i="27" s="1"/>
  <c r="AL29" i="27"/>
  <c r="K13" i="58"/>
  <c r="DJ13" i="58"/>
  <c r="EL24" i="31"/>
  <c r="AM24" i="31"/>
  <c r="EH24" i="35"/>
  <c r="AI24" i="35"/>
  <c r="AQ6" i="25"/>
  <c r="EP6" i="25"/>
  <c r="P24" i="54"/>
  <c r="DO24" i="54"/>
  <c r="V7" i="47"/>
  <c r="DU7" i="47"/>
  <c r="M26" i="56"/>
  <c r="DL26" i="56"/>
  <c r="DL30" i="56" s="1"/>
  <c r="V16" i="47"/>
  <c r="DU16" i="47"/>
  <c r="DU30" i="47" s="1"/>
  <c r="AR21" i="24"/>
  <c r="EQ21" i="24"/>
  <c r="AM5" i="30"/>
  <c r="EL5" i="30"/>
  <c r="DM18" i="55"/>
  <c r="N18" i="55"/>
  <c r="AO17" i="28"/>
  <c r="EN17" i="28"/>
  <c r="DT6" i="48"/>
  <c r="U6" i="48"/>
  <c r="EG12" i="36"/>
  <c r="AH12" i="36"/>
  <c r="W17" i="46"/>
  <c r="DV17" i="46"/>
  <c r="EO19" i="27"/>
  <c r="AP19" i="27"/>
  <c r="EH6" i="34"/>
  <c r="AI6" i="34"/>
  <c r="AO25" i="27"/>
  <c r="EN25" i="27"/>
  <c r="EN30" i="27" s="1"/>
  <c r="DS25" i="49"/>
  <c r="T25" i="49"/>
  <c r="M9" i="57"/>
  <c r="DL9" i="57"/>
  <c r="DR25" i="50"/>
  <c r="S25" i="50"/>
  <c r="DV26" i="47"/>
  <c r="W26" i="47"/>
  <c r="DW15" i="46"/>
  <c r="X15" i="46"/>
  <c r="AC25" i="40"/>
  <c r="EB25" i="40"/>
  <c r="EQ22" i="24"/>
  <c r="AR22" i="24"/>
  <c r="Y17" i="43"/>
  <c r="DX17" i="43"/>
  <c r="DX30" i="43" s="1"/>
  <c r="EJ26" i="32"/>
  <c r="AK26" i="32"/>
  <c r="DU12" i="48"/>
  <c r="V12" i="48"/>
  <c r="AB16" i="41"/>
  <c r="EA16" i="41"/>
  <c r="EA30" i="41" s="1"/>
  <c r="W16" i="46"/>
  <c r="DV16" i="46"/>
  <c r="AT29" i="19"/>
  <c r="AU4" i="19"/>
  <c r="V23" i="48"/>
  <c r="DU23" i="48"/>
  <c r="DN16" i="54"/>
  <c r="O16" i="54"/>
  <c r="EA30" i="40"/>
  <c r="AQ28" i="26"/>
  <c r="EP28" i="26"/>
  <c r="AK27" i="33"/>
  <c r="EJ27" i="33"/>
  <c r="T8" i="49"/>
  <c r="DS8" i="49"/>
  <c r="AJ13" i="33"/>
  <c r="EI13" i="33"/>
  <c r="EH23" i="35"/>
  <c r="AI23" i="35"/>
  <c r="DW17" i="44"/>
  <c r="DW30" i="44" s="1"/>
  <c r="X17" i="44"/>
  <c r="EI30" i="32"/>
  <c r="EQ14" i="24"/>
  <c r="AR14" i="24"/>
  <c r="O23" i="55"/>
  <c r="DN23" i="55"/>
  <c r="EE19" i="37"/>
  <c r="AF19" i="37"/>
  <c r="T26" i="50"/>
  <c r="DS26" i="50"/>
  <c r="EC5" i="39"/>
  <c r="AD5" i="39"/>
  <c r="AD8" i="40"/>
  <c r="EC8" i="40"/>
  <c r="U24" i="49"/>
  <c r="DT24" i="49"/>
  <c r="X12" i="46"/>
  <c r="DW12" i="46"/>
  <c r="O8" i="54"/>
  <c r="DN8" i="54"/>
  <c r="DN17" i="54"/>
  <c r="O17" i="54"/>
  <c r="EI25" i="33"/>
  <c r="AJ25" i="33"/>
  <c r="AD20" i="40"/>
  <c r="EC20" i="40"/>
  <c r="Z6" i="43"/>
  <c r="DY6" i="43"/>
  <c r="EL22" i="30"/>
  <c r="AM22" i="30"/>
  <c r="X17" i="45"/>
  <c r="DW17" i="45"/>
  <c r="DW30" i="45" s="1"/>
  <c r="EL17" i="31"/>
  <c r="AM17" i="31"/>
  <c r="EH5" i="33"/>
  <c r="AI5" i="33"/>
  <c r="DY24" i="44"/>
  <c r="Z24" i="44"/>
  <c r="N25" i="55"/>
  <c r="DM25" i="55"/>
  <c r="EK28" i="32"/>
  <c r="AL28" i="32"/>
  <c r="DT7" i="48"/>
  <c r="U7" i="48"/>
  <c r="DS13" i="49"/>
  <c r="T13" i="49"/>
  <c r="DR8" i="50"/>
  <c r="S8" i="50"/>
  <c r="DP5" i="51"/>
  <c r="DP29" i="51" s="1"/>
  <c r="Q5" i="51"/>
  <c r="AP29" i="23"/>
  <c r="EP4" i="23"/>
  <c r="EP29" i="23" s="1"/>
  <c r="AQ4" i="23"/>
  <c r="AE14" i="39"/>
  <c r="ED14" i="39"/>
  <c r="DT23" i="49"/>
  <c r="U23" i="49"/>
  <c r="AB10" i="41"/>
  <c r="EA10" i="41"/>
  <c r="AQ16" i="25"/>
  <c r="EP16" i="25"/>
  <c r="EP30" i="25" s="1"/>
  <c r="S20" i="51"/>
  <c r="DR20" i="51"/>
  <c r="X14" i="46"/>
  <c r="DW14" i="46"/>
  <c r="X8" i="45"/>
  <c r="DW8" i="45"/>
  <c r="S16" i="50"/>
  <c r="DR16" i="50"/>
  <c r="AJ17" i="34"/>
  <c r="EI17" i="34"/>
  <c r="DN20" i="55"/>
  <c r="O20" i="55"/>
  <c r="DY25" i="43"/>
  <c r="Z25" i="43"/>
  <c r="DW5" i="44"/>
  <c r="DW29" i="44" s="1"/>
  <c r="X5" i="44"/>
  <c r="AE16" i="38"/>
  <c r="ED16" i="38"/>
  <c r="ED30" i="38" s="1"/>
  <c r="EA14" i="41"/>
  <c r="AB14" i="41"/>
  <c r="DK9" i="58"/>
  <c r="L9" i="58"/>
  <c r="S17" i="50"/>
  <c r="DR17" i="50"/>
  <c r="AK17" i="33"/>
  <c r="EJ17" i="33"/>
  <c r="AM6" i="30"/>
  <c r="EL6" i="30"/>
  <c r="AA11" i="43"/>
  <c r="DZ11" i="43"/>
  <c r="AR19" i="24"/>
  <c r="EQ19" i="24"/>
  <c r="EQ30" i="24" s="1"/>
  <c r="DN14" i="54"/>
  <c r="O14" i="54"/>
  <c r="EI14" i="33"/>
  <c r="AJ14" i="33"/>
  <c r="EM19" i="28"/>
  <c r="AN19" i="28"/>
  <c r="EF9" i="37"/>
  <c r="AG9" i="37"/>
  <c r="V27" i="48"/>
  <c r="DU27" i="48"/>
  <c r="DU14" i="48"/>
  <c r="V14" i="48"/>
  <c r="EI10" i="33"/>
  <c r="AJ10" i="33"/>
  <c r="AF10" i="37"/>
  <c r="EE10" i="37"/>
  <c r="EE29" i="37" s="1"/>
  <c r="AM16" i="30"/>
  <c r="EL16" i="30"/>
  <c r="EL30" i="30" s="1"/>
  <c r="AW4" i="17"/>
  <c r="AV29" i="17"/>
  <c r="O18" i="53"/>
  <c r="DN18" i="53"/>
  <c r="DN30" i="53" s="1"/>
  <c r="N29" i="53"/>
  <c r="DW4" i="43"/>
  <c r="DW29" i="43" s="1"/>
  <c r="X4" i="43"/>
  <c r="W29" i="43"/>
  <c r="DU30" i="46"/>
  <c r="AM15" i="31"/>
  <c r="EL15" i="31"/>
  <c r="AC16" i="40"/>
  <c r="EB16" i="40"/>
  <c r="EB30" i="40" s="1"/>
  <c r="DX20" i="45"/>
  <c r="Y20" i="45"/>
  <c r="L7" i="57"/>
  <c r="DK7" i="57"/>
  <c r="AR12" i="25"/>
  <c r="EQ12" i="25"/>
  <c r="EA11" i="42"/>
  <c r="AB11" i="42"/>
  <c r="EH19" i="35"/>
  <c r="AI19" i="35"/>
  <c r="EF25" i="36"/>
  <c r="AG25" i="36"/>
  <c r="EL20" i="31"/>
  <c r="AM20" i="31"/>
  <c r="AN20" i="28"/>
  <c r="EM20" i="28"/>
  <c r="DM27" i="56"/>
  <c r="N27" i="56"/>
  <c r="V29" i="45"/>
  <c r="W7" i="45"/>
  <c r="DV7" i="45"/>
  <c r="DV29" i="45" s="1"/>
  <c r="DV8" i="47"/>
  <c r="W8" i="47"/>
  <c r="AL8" i="32"/>
  <c r="EK8" i="32"/>
  <c r="DS23" i="50"/>
  <c r="T23" i="50"/>
  <c r="AB12" i="42"/>
  <c r="EA12" i="42"/>
  <c r="EM8" i="30"/>
  <c r="AN8" i="30"/>
  <c r="AR26" i="25"/>
  <c r="EQ26" i="25"/>
  <c r="DT10" i="48"/>
  <c r="U10" i="48"/>
  <c r="AE26" i="39"/>
  <c r="ED26" i="39"/>
  <c r="U18" i="48"/>
  <c r="DT18" i="48"/>
  <c r="DT30" i="48" s="1"/>
  <c r="EA13" i="41"/>
  <c r="AB13" i="41"/>
  <c r="AH27" i="36"/>
  <c r="EG27" i="36"/>
  <c r="AE29" i="35"/>
  <c r="AF4" i="35"/>
  <c r="EE4" i="35"/>
  <c r="EE29" i="35" s="1"/>
  <c r="P27" i="54"/>
  <c r="DO27" i="54"/>
  <c r="EP23" i="26"/>
  <c r="AQ23" i="26"/>
  <c r="DV30" i="45"/>
  <c r="ES30" i="60"/>
  <c r="ES30" i="19"/>
  <c r="ES30" i="20"/>
  <c r="ES30" i="21"/>
  <c r="ES30" i="18"/>
  <c r="DO29" i="53"/>
  <c r="EH30" i="34"/>
  <c r="ES30" i="22"/>
  <c r="DR29" i="49"/>
  <c r="EI21" i="36"/>
  <c r="AJ21" i="36"/>
  <c r="AC20" i="42"/>
  <c r="EB20" i="42"/>
  <c r="AZ22" i="17"/>
  <c r="AP23" i="30"/>
  <c r="EO23" i="30"/>
  <c r="EJ17" i="35"/>
  <c r="AK17" i="35"/>
  <c r="EB27" i="43"/>
  <c r="AC27" i="43"/>
  <c r="R26" i="54"/>
  <c r="DQ26" i="54"/>
  <c r="AK27" i="35"/>
  <c r="EJ27" i="35"/>
  <c r="BA14" i="17"/>
  <c r="V11" i="50"/>
  <c r="DU11" i="50"/>
  <c r="AZ24" i="18"/>
  <c r="DS19" i="52"/>
  <c r="T19" i="52"/>
  <c r="AL12" i="34"/>
  <c r="EK12" i="34"/>
  <c r="AX11" i="21"/>
  <c r="CU15" i="59"/>
  <c r="CU15" i="58"/>
  <c r="CU15" i="56"/>
  <c r="CU15" i="57"/>
  <c r="CU15" i="55"/>
  <c r="CU15" i="54"/>
  <c r="CU15" i="52"/>
  <c r="CU15" i="53"/>
  <c r="CU15" i="50"/>
  <c r="CU15" i="51"/>
  <c r="CU15" i="49"/>
  <c r="CU15" i="48"/>
  <c r="CU15" i="47"/>
  <c r="CU15" i="46"/>
  <c r="CU15" i="44"/>
  <c r="CU15" i="45"/>
  <c r="CU15" i="43"/>
  <c r="CU15" i="42"/>
  <c r="CU15" i="41"/>
  <c r="CU15" i="40"/>
  <c r="CU15" i="37"/>
  <c r="CU15" i="39"/>
  <c r="CU15" i="36"/>
  <c r="CU15" i="38"/>
  <c r="CU15" i="34"/>
  <c r="CU15" i="32"/>
  <c r="CU15" i="35"/>
  <c r="CU15" i="33"/>
  <c r="CU15" i="25"/>
  <c r="CU15" i="24"/>
  <c r="CU15" i="31"/>
  <c r="CU15" i="30"/>
  <c r="CU15" i="28"/>
  <c r="CU15" i="26"/>
  <c r="CU15" i="27"/>
  <c r="CU15" i="18"/>
  <c r="EU15" i="18" s="1"/>
  <c r="CU15" i="21"/>
  <c r="EU15" i="21" s="1"/>
  <c r="CU15" i="20"/>
  <c r="EU15" i="20" s="1"/>
  <c r="CU15" i="23"/>
  <c r="CU15" i="19"/>
  <c r="EU15" i="19" s="1"/>
  <c r="CU15" i="22"/>
  <c r="EU15" i="22" s="1"/>
  <c r="CU15" i="17"/>
  <c r="EU15" i="17" s="1"/>
  <c r="CU15" i="60"/>
  <c r="EU15" i="60" s="1"/>
  <c r="AZ27" i="18"/>
  <c r="AX13" i="20"/>
  <c r="X17" i="48"/>
  <c r="DW17" i="48"/>
  <c r="DY11" i="45"/>
  <c r="Z11" i="45"/>
  <c r="AZ14" i="18"/>
  <c r="M25" i="58"/>
  <c r="DL25" i="58"/>
  <c r="AS14" i="26"/>
  <c r="ER14" i="26"/>
  <c r="AN11" i="32"/>
  <c r="EM11" i="32"/>
  <c r="Y23" i="47"/>
  <c r="DX23" i="47"/>
  <c r="AD26" i="42"/>
  <c r="EC26" i="42"/>
  <c r="R13" i="54"/>
  <c r="DQ13" i="54"/>
  <c r="AS22" i="25"/>
  <c r="ER22" i="25"/>
  <c r="DW28" i="48"/>
  <c r="X28" i="48"/>
  <c r="EE27" i="40"/>
  <c r="AF27" i="40"/>
  <c r="DR27" i="53"/>
  <c r="S27" i="53"/>
  <c r="AZ23" i="19"/>
  <c r="U24" i="51"/>
  <c r="DT24" i="51"/>
  <c r="AW5" i="21"/>
  <c r="AR11" i="26"/>
  <c r="EQ11" i="26"/>
  <c r="AX20" i="20"/>
  <c r="AU7" i="23"/>
  <c r="R6" i="53"/>
  <c r="DQ6" i="53"/>
  <c r="CT22" i="59"/>
  <c r="CT22" i="58"/>
  <c r="CT22" i="57"/>
  <c r="CT22" i="56"/>
  <c r="CT22" i="55"/>
  <c r="CT22" i="54"/>
  <c r="CT22" i="53"/>
  <c r="CT22" i="51"/>
  <c r="CT22" i="52"/>
  <c r="CT22" i="49"/>
  <c r="CT22" i="50"/>
  <c r="CT22" i="48"/>
  <c r="CT22" i="44"/>
  <c r="CT22" i="47"/>
  <c r="CT22" i="45"/>
  <c r="CT22" i="46"/>
  <c r="CT22" i="42"/>
  <c r="CT22" i="40"/>
  <c r="CT22" i="43"/>
  <c r="CT22" i="41"/>
  <c r="CT22" i="36"/>
  <c r="CT22" i="38"/>
  <c r="CT22" i="37"/>
  <c r="CT22" i="39"/>
  <c r="CT22" i="34"/>
  <c r="CT22" i="33"/>
  <c r="CT22" i="35"/>
  <c r="CT22" i="32"/>
  <c r="CT22" i="30"/>
  <c r="CT22" i="28"/>
  <c r="CT22" i="27"/>
  <c r="CT22" i="25"/>
  <c r="CT22" i="23"/>
  <c r="CT22" i="31"/>
  <c r="CT22" i="26"/>
  <c r="CT22" i="24"/>
  <c r="CT22" i="17"/>
  <c r="ET22" i="17" s="1"/>
  <c r="CT22" i="21"/>
  <c r="ET22" i="21" s="1"/>
  <c r="CT22" i="20"/>
  <c r="ET22" i="20" s="1"/>
  <c r="CT22" i="19"/>
  <c r="ET22" i="19" s="1"/>
  <c r="CT22" i="18"/>
  <c r="ET22" i="18" s="1"/>
  <c r="CT22" i="22"/>
  <c r="ET22" i="22" s="1"/>
  <c r="CT22" i="60"/>
  <c r="ET22" i="60" s="1"/>
  <c r="AJ9" i="36"/>
  <c r="EI9" i="36"/>
  <c r="AQ5" i="27"/>
  <c r="EP5" i="27"/>
  <c r="AX18" i="19"/>
  <c r="EH28" i="37"/>
  <c r="AI28" i="37"/>
  <c r="DX9" i="47"/>
  <c r="Y9" i="47"/>
  <c r="AY13" i="19"/>
  <c r="AH15" i="37"/>
  <c r="EG15" i="37"/>
  <c r="EK27" i="34"/>
  <c r="AL27" i="34"/>
  <c r="M20" i="59"/>
  <c r="DL20" i="59"/>
  <c r="T29" i="48"/>
  <c r="DT4" i="48"/>
  <c r="DT29" i="48" s="1"/>
  <c r="U4" i="48"/>
  <c r="AG12" i="39"/>
  <c r="EF12" i="39"/>
  <c r="AQ12" i="61"/>
  <c r="DN11" i="57"/>
  <c r="O11" i="57"/>
  <c r="AA19" i="45"/>
  <c r="DZ19" i="45"/>
  <c r="EE6" i="39"/>
  <c r="AF6" i="39"/>
  <c r="AP17" i="30"/>
  <c r="EO17" i="30"/>
  <c r="AK5" i="34"/>
  <c r="EJ5" i="34"/>
  <c r="AQ18" i="27"/>
  <c r="EP18" i="27"/>
  <c r="U19" i="51"/>
  <c r="DT19" i="51"/>
  <c r="W28" i="49"/>
  <c r="DV28" i="49"/>
  <c r="DP21" i="55"/>
  <c r="Q21" i="55"/>
  <c r="T20" i="52"/>
  <c r="DS20" i="52"/>
  <c r="AW14" i="22"/>
  <c r="Y11" i="47"/>
  <c r="DX11" i="47"/>
  <c r="AG28" i="39"/>
  <c r="EF28" i="39"/>
  <c r="CT7" i="59"/>
  <c r="CT7" i="58"/>
  <c r="CT7" i="57"/>
  <c r="CT7" i="56"/>
  <c r="CT7" i="55"/>
  <c r="CT7" i="54"/>
  <c r="CT7" i="53"/>
  <c r="CT7" i="52"/>
  <c r="CT7" i="50"/>
  <c r="CT7" i="51"/>
  <c r="CT7" i="48"/>
  <c r="CT7" i="49"/>
  <c r="CT7" i="47"/>
  <c r="CT7" i="45"/>
  <c r="CT7" i="44"/>
  <c r="CT7" i="46"/>
  <c r="CT7" i="43"/>
  <c r="CT7" i="41"/>
  <c r="CT7" i="42"/>
  <c r="CT7" i="40"/>
  <c r="CT7" i="37"/>
  <c r="CT7" i="39"/>
  <c r="CT7" i="36"/>
  <c r="CT7" i="38"/>
  <c r="CT7" i="34"/>
  <c r="CT7" i="35"/>
  <c r="CT7" i="33"/>
  <c r="CT7" i="27"/>
  <c r="CT7" i="26"/>
  <c r="CT7" i="25"/>
  <c r="CT7" i="31"/>
  <c r="CT7" i="30"/>
  <c r="CT7" i="28"/>
  <c r="CT7" i="32"/>
  <c r="CT7" i="24"/>
  <c r="CT7" i="23"/>
  <c r="ET7" i="23" s="1"/>
  <c r="CT7" i="22"/>
  <c r="ET7" i="22" s="1"/>
  <c r="CT7" i="18"/>
  <c r="ET7" i="18" s="1"/>
  <c r="CT7" i="17"/>
  <c r="ET7" i="17" s="1"/>
  <c r="CT7" i="21"/>
  <c r="ET7" i="21" s="1"/>
  <c r="CT7" i="20"/>
  <c r="ET7" i="20" s="1"/>
  <c r="CT7" i="19"/>
  <c r="ET7" i="19" s="1"/>
  <c r="CT7" i="60"/>
  <c r="ET7" i="60" s="1"/>
  <c r="Y13" i="47"/>
  <c r="DX13" i="47"/>
  <c r="EI19" i="36"/>
  <c r="AJ19" i="36"/>
  <c r="EE28" i="40"/>
  <c r="AF28" i="40"/>
  <c r="AG14" i="38"/>
  <c r="EF14" i="38"/>
  <c r="EH11" i="37"/>
  <c r="AI11" i="37"/>
  <c r="AO18" i="28"/>
  <c r="EN18" i="28"/>
  <c r="EH24" i="37"/>
  <c r="AI24" i="37"/>
  <c r="Q19" i="54"/>
  <c r="DP19" i="54"/>
  <c r="EB20" i="43"/>
  <c r="AC20" i="43"/>
  <c r="CT24" i="59"/>
  <c r="CT24" i="58"/>
  <c r="CT24" i="57"/>
  <c r="CT24" i="56"/>
  <c r="CT24" i="55"/>
  <c r="CT24" i="54"/>
  <c r="CT24" i="53"/>
  <c r="CT24" i="51"/>
  <c r="CT24" i="52"/>
  <c r="CT24" i="50"/>
  <c r="CT24" i="49"/>
  <c r="CT24" i="47"/>
  <c r="CT24" i="48"/>
  <c r="CT24" i="46"/>
  <c r="CT24" i="44"/>
  <c r="CT24" i="45"/>
  <c r="CT24" i="42"/>
  <c r="CT24" i="41"/>
  <c r="CT24" i="43"/>
  <c r="CT24" i="40"/>
  <c r="CT24" i="39"/>
  <c r="CT24" i="36"/>
  <c r="CT24" i="38"/>
  <c r="CT24" i="37"/>
  <c r="CT24" i="35"/>
  <c r="CT24" i="33"/>
  <c r="CT24" i="34"/>
  <c r="CT24" i="32"/>
  <c r="CT24" i="24"/>
  <c r="CT24" i="31"/>
  <c r="CT24" i="28"/>
  <c r="CT24" i="30"/>
  <c r="CT24" i="27"/>
  <c r="CT24" i="25"/>
  <c r="CT24" i="26"/>
  <c r="CT24" i="23"/>
  <c r="ET24" i="23" s="1"/>
  <c r="CT24" i="22"/>
  <c r="ET24" i="22" s="1"/>
  <c r="CT24" i="21"/>
  <c r="ET24" i="21" s="1"/>
  <c r="CT24" i="20"/>
  <c r="ET24" i="20" s="1"/>
  <c r="CT24" i="19"/>
  <c r="ET24" i="19" s="1"/>
  <c r="CT24" i="17"/>
  <c r="ET24" i="17" s="1"/>
  <c r="CT24" i="18"/>
  <c r="ET24" i="18" s="1"/>
  <c r="CT24" i="60"/>
  <c r="ET24" i="60" s="1"/>
  <c r="DO19" i="56"/>
  <c r="P19" i="56"/>
  <c r="DR26" i="53"/>
  <c r="S26" i="53"/>
  <c r="AX5" i="19"/>
  <c r="AY28" i="20"/>
  <c r="AW23" i="22"/>
  <c r="AH9" i="38"/>
  <c r="EG9" i="38"/>
  <c r="X21" i="48"/>
  <c r="DW21" i="48"/>
  <c r="P9" i="55"/>
  <c r="DO9" i="55"/>
  <c r="DR16" i="52"/>
  <c r="S16" i="52"/>
  <c r="ES4" i="22"/>
  <c r="ES29" i="22" s="1"/>
  <c r="AS29" i="22"/>
  <c r="AT4" i="22"/>
  <c r="DX5" i="45"/>
  <c r="Y5" i="45"/>
  <c r="CT4" i="59"/>
  <c r="CT4" i="58"/>
  <c r="CT4" i="57"/>
  <c r="CT4" i="56"/>
  <c r="CT4" i="54"/>
  <c r="CT4" i="55"/>
  <c r="CT4" i="53"/>
  <c r="CT4" i="52"/>
  <c r="CT4" i="50"/>
  <c r="CT4" i="51"/>
  <c r="CT4" i="49"/>
  <c r="CT4" i="48"/>
  <c r="CT4" i="46"/>
  <c r="CT4" i="45"/>
  <c r="CT4" i="47"/>
  <c r="CT4" i="42"/>
  <c r="CT4" i="43"/>
  <c r="CT4" i="41"/>
  <c r="CT4" i="44"/>
  <c r="CT4" i="40"/>
  <c r="CT4" i="39"/>
  <c r="CT4" i="38"/>
  <c r="CT4" i="37"/>
  <c r="CT4" i="33"/>
  <c r="CT4" i="36"/>
  <c r="CT4" i="34"/>
  <c r="CT4" i="35"/>
  <c r="CT4" i="32"/>
  <c r="CT4" i="30"/>
  <c r="CT4" i="25"/>
  <c r="CT4" i="24"/>
  <c r="CT4" i="31"/>
  <c r="CT4" i="26"/>
  <c r="CT4" i="28"/>
  <c r="CT4" i="27"/>
  <c r="CT4" i="19"/>
  <c r="ET4" i="19" s="1"/>
  <c r="CT4" i="18"/>
  <c r="ET4" i="18" s="1"/>
  <c r="CT4" i="17"/>
  <c r="ET4" i="17" s="1"/>
  <c r="CT4" i="22"/>
  <c r="CT4" i="23"/>
  <c r="CT4" i="21"/>
  <c r="ET4" i="21" s="1"/>
  <c r="CT4" i="20"/>
  <c r="ET4" i="20" s="1"/>
  <c r="CT4" i="60"/>
  <c r="ET4" i="60" s="1"/>
  <c r="DP10" i="54"/>
  <c r="Q10" i="54"/>
  <c r="V15" i="49"/>
  <c r="DU15" i="49"/>
  <c r="R25" i="53"/>
  <c r="DQ25" i="53"/>
  <c r="AS20" i="26"/>
  <c r="ER20" i="26"/>
  <c r="AW19" i="22"/>
  <c r="EQ24" i="27"/>
  <c r="AR24" i="27"/>
  <c r="L16" i="59"/>
  <c r="DK16" i="59"/>
  <c r="AW16" i="21"/>
  <c r="DS17" i="52"/>
  <c r="T17" i="52"/>
  <c r="DN27" i="57"/>
  <c r="O27" i="57"/>
  <c r="AB12" i="44"/>
  <c r="EA12" i="44"/>
  <c r="AY10" i="19"/>
  <c r="DZ10" i="44"/>
  <c r="AA10" i="44"/>
  <c r="AK25" i="34"/>
  <c r="EJ25" i="34"/>
  <c r="DK5" i="59"/>
  <c r="L5" i="59"/>
  <c r="CT10" i="59"/>
  <c r="CT10" i="58"/>
  <c r="CT10" i="57"/>
  <c r="CT10" i="56"/>
  <c r="CT10" i="55"/>
  <c r="CT10" i="54"/>
  <c r="CT10" i="53"/>
  <c r="CT10" i="52"/>
  <c r="CT10" i="50"/>
  <c r="CT10" i="51"/>
  <c r="CT10" i="48"/>
  <c r="CT10" i="49"/>
  <c r="CT10" i="46"/>
  <c r="CT10" i="45"/>
  <c r="CT10" i="44"/>
  <c r="CT10" i="47"/>
  <c r="CT10" i="43"/>
  <c r="CT10" i="42"/>
  <c r="CT10" i="41"/>
  <c r="CT10" i="40"/>
  <c r="CT10" i="39"/>
  <c r="CT10" i="38"/>
  <c r="CT10" i="37"/>
  <c r="CT10" i="36"/>
  <c r="CT10" i="33"/>
  <c r="CT10" i="34"/>
  <c r="CT10" i="35"/>
  <c r="CT10" i="27"/>
  <c r="CT10" i="32"/>
  <c r="CT10" i="30"/>
  <c r="CT10" i="28"/>
  <c r="CT10" i="31"/>
  <c r="CT10" i="26"/>
  <c r="CT10" i="25"/>
  <c r="CT10" i="24"/>
  <c r="CT10" i="22"/>
  <c r="ET10" i="22" s="1"/>
  <c r="CT10" i="21"/>
  <c r="ET10" i="21" s="1"/>
  <c r="CT10" i="19"/>
  <c r="ET10" i="19" s="1"/>
  <c r="CT10" i="20"/>
  <c r="ET10" i="20" s="1"/>
  <c r="CT10" i="18"/>
  <c r="ET10" i="18" s="1"/>
  <c r="CT10" i="17"/>
  <c r="ET10" i="17" s="1"/>
  <c r="CT10" i="23"/>
  <c r="ET10" i="23" s="1"/>
  <c r="CT10" i="60"/>
  <c r="ET10" i="60" s="1"/>
  <c r="AS18" i="24"/>
  <c r="ER18" i="24"/>
  <c r="T17" i="51"/>
  <c r="DS17" i="51"/>
  <c r="AK21" i="34"/>
  <c r="EJ21" i="34"/>
  <c r="AZ25" i="18"/>
  <c r="AO21" i="30"/>
  <c r="EN21" i="30"/>
  <c r="DM19" i="57"/>
  <c r="N19" i="57"/>
  <c r="EA28" i="44"/>
  <c r="AB28" i="44"/>
  <c r="V19" i="49"/>
  <c r="DU19" i="49"/>
  <c r="AV17" i="23"/>
  <c r="DP19" i="55"/>
  <c r="Q19" i="55"/>
  <c r="BA12" i="17"/>
  <c r="N21" i="57"/>
  <c r="DM21" i="57"/>
  <c r="N26" i="58"/>
  <c r="DM26" i="58"/>
  <c r="DX8" i="46"/>
  <c r="Y8" i="46"/>
  <c r="AK28" i="35"/>
  <c r="EJ28" i="35"/>
  <c r="CT23" i="59"/>
  <c r="CT23" i="58"/>
  <c r="CT23" i="57"/>
  <c r="CT23" i="56"/>
  <c r="CT23" i="55"/>
  <c r="CT23" i="54"/>
  <c r="CT23" i="53"/>
  <c r="CT23" i="52"/>
  <c r="CT23" i="51"/>
  <c r="CT23" i="49"/>
  <c r="CT23" i="50"/>
  <c r="CT23" i="47"/>
  <c r="CT23" i="48"/>
  <c r="CT23" i="45"/>
  <c r="CT23" i="46"/>
  <c r="CT23" i="44"/>
  <c r="CT23" i="43"/>
  <c r="CT23" i="41"/>
  <c r="CT23" i="40"/>
  <c r="CT23" i="42"/>
  <c r="CT23" i="37"/>
  <c r="CT23" i="39"/>
  <c r="CT23" i="38"/>
  <c r="CT23" i="36"/>
  <c r="CT23" i="32"/>
  <c r="CT23" i="35"/>
  <c r="CT23" i="34"/>
  <c r="CT23" i="33"/>
  <c r="CT23" i="27"/>
  <c r="CT23" i="25"/>
  <c r="CT23" i="23"/>
  <c r="ET23" i="23" s="1"/>
  <c r="CT23" i="26"/>
  <c r="CT23" i="24"/>
  <c r="CT23" i="31"/>
  <c r="CT23" i="28"/>
  <c r="CT23" i="30"/>
  <c r="CT23" i="19"/>
  <c r="ET23" i="19" s="1"/>
  <c r="CT23" i="18"/>
  <c r="ET23" i="18" s="1"/>
  <c r="CT23" i="17"/>
  <c r="ET23" i="17" s="1"/>
  <c r="CT23" i="22"/>
  <c r="ET23" i="22" s="1"/>
  <c r="CT23" i="21"/>
  <c r="ET23" i="21" s="1"/>
  <c r="CT23" i="20"/>
  <c r="ET23" i="20" s="1"/>
  <c r="CT23" i="60"/>
  <c r="ET23" i="60" s="1"/>
  <c r="EN11" i="31"/>
  <c r="AO11" i="31"/>
  <c r="DU5" i="49"/>
  <c r="V5" i="49"/>
  <c r="EH8" i="37"/>
  <c r="AI8" i="37"/>
  <c r="AK19" i="34"/>
  <c r="EJ19" i="34"/>
  <c r="X19" i="48"/>
  <c r="DW19" i="48"/>
  <c r="AL19" i="33"/>
  <c r="EK19" i="33"/>
  <c r="AI27" i="37"/>
  <c r="EH27" i="37"/>
  <c r="DM8" i="58"/>
  <c r="N8" i="58"/>
  <c r="AX28" i="21"/>
  <c r="EF8" i="39"/>
  <c r="AG8" i="39"/>
  <c r="AX7" i="20"/>
  <c r="DP14" i="55"/>
  <c r="Q14" i="55"/>
  <c r="S6" i="52"/>
  <c r="DR6" i="52"/>
  <c r="AB23" i="44"/>
  <c r="EA23" i="44"/>
  <c r="AB21" i="44"/>
  <c r="EA21" i="44"/>
  <c r="AW9" i="21"/>
  <c r="AR15" i="27"/>
  <c r="EQ15" i="27"/>
  <c r="AX27" i="21"/>
  <c r="AA11" i="44"/>
  <c r="DZ11" i="44"/>
  <c r="AQ26" i="28"/>
  <c r="EP26" i="28"/>
  <c r="AY21" i="19"/>
  <c r="EL9" i="33"/>
  <c r="AM9" i="33"/>
  <c r="AH20" i="37"/>
  <c r="EG20" i="37"/>
  <c r="Y18" i="46"/>
  <c r="DX18" i="46"/>
  <c r="DS21" i="52"/>
  <c r="T21" i="52"/>
  <c r="AC5" i="42"/>
  <c r="EB5" i="42"/>
  <c r="U29" i="47"/>
  <c r="V4" i="47"/>
  <c r="DU4" i="47"/>
  <c r="DU29" i="47" s="1"/>
  <c r="CT8" i="59"/>
  <c r="CT8" i="58"/>
  <c r="CT8" i="57"/>
  <c r="CT8" i="56"/>
  <c r="CT8" i="55"/>
  <c r="CT8" i="54"/>
  <c r="CT8" i="53"/>
  <c r="CT8" i="52"/>
  <c r="CT8" i="50"/>
  <c r="CT8" i="51"/>
  <c r="CT8" i="49"/>
  <c r="CT8" i="48"/>
  <c r="CT8" i="45"/>
  <c r="CT8" i="44"/>
  <c r="CT8" i="47"/>
  <c r="CT8" i="46"/>
  <c r="CT8" i="42"/>
  <c r="CT8" i="41"/>
  <c r="CT8" i="40"/>
  <c r="CT8" i="43"/>
  <c r="CT8" i="39"/>
  <c r="CT8" i="38"/>
  <c r="CT8" i="37"/>
  <c r="CT8" i="36"/>
  <c r="CT8" i="33"/>
  <c r="CT8" i="35"/>
  <c r="CT8" i="34"/>
  <c r="CT8" i="31"/>
  <c r="CT8" i="30"/>
  <c r="CT8" i="32"/>
  <c r="CT8" i="28"/>
  <c r="CT8" i="25"/>
  <c r="CT8" i="24"/>
  <c r="CT8" i="27"/>
  <c r="CT8" i="26"/>
  <c r="CT8" i="18"/>
  <c r="ET8" i="18" s="1"/>
  <c r="CT8" i="20"/>
  <c r="ET8" i="20" s="1"/>
  <c r="CT8" i="19"/>
  <c r="ET8" i="19" s="1"/>
  <c r="CT8" i="23"/>
  <c r="ET8" i="23" s="1"/>
  <c r="CT8" i="21"/>
  <c r="ET8" i="21" s="1"/>
  <c r="CT8" i="17"/>
  <c r="ET8" i="17" s="1"/>
  <c r="CT8" i="22"/>
  <c r="ET8" i="22" s="1"/>
  <c r="CT8" i="60"/>
  <c r="ET8" i="60" s="1"/>
  <c r="R14" i="53"/>
  <c r="DQ14" i="53"/>
  <c r="AJ13" i="36"/>
  <c r="EI13" i="36"/>
  <c r="V22" i="49"/>
  <c r="DU22" i="49"/>
  <c r="AQ6" i="27"/>
  <c r="EP6" i="27"/>
  <c r="S9" i="51"/>
  <c r="DR9" i="51"/>
  <c r="EA10" i="43"/>
  <c r="AB10" i="43"/>
  <c r="AZ27" i="19"/>
  <c r="L29" i="56"/>
  <c r="M4" i="56"/>
  <c r="DL4" i="56"/>
  <c r="DL29" i="56" s="1"/>
  <c r="AT29" i="21"/>
  <c r="AU4" i="21"/>
  <c r="AY10" i="18"/>
  <c r="O7" i="56"/>
  <c r="DN7" i="56"/>
  <c r="AB26" i="44"/>
  <c r="EA26" i="44"/>
  <c r="AW17" i="22"/>
  <c r="K29" i="57"/>
  <c r="DK4" i="57"/>
  <c r="L4" i="57"/>
  <c r="AY22" i="19"/>
  <c r="AY16" i="19"/>
  <c r="AV19" i="23"/>
  <c r="DQ12" i="54"/>
  <c r="R12" i="54"/>
  <c r="AC10" i="42"/>
  <c r="EB10" i="42"/>
  <c r="EG7" i="37"/>
  <c r="AH7" i="37"/>
  <c r="AK15" i="35"/>
  <c r="EJ15" i="35"/>
  <c r="DT21" i="51"/>
  <c r="U21" i="51"/>
  <c r="AY20" i="18"/>
  <c r="AT26" i="24"/>
  <c r="ES26" i="24"/>
  <c r="M20" i="58"/>
  <c r="DL20" i="58"/>
  <c r="DT23" i="51"/>
  <c r="U23" i="51"/>
  <c r="AF19" i="40"/>
  <c r="EE19" i="40"/>
  <c r="T7" i="49"/>
  <c r="DS7" i="49"/>
  <c r="S9" i="53"/>
  <c r="DR9" i="53"/>
  <c r="AJ22" i="35"/>
  <c r="EI22" i="35"/>
  <c r="EF4" i="36"/>
  <c r="EF29" i="36" s="1"/>
  <c r="AF29" i="36"/>
  <c r="AG4" i="36"/>
  <c r="AH22" i="37"/>
  <c r="EG22" i="37"/>
  <c r="DR11" i="53"/>
  <c r="S11" i="53"/>
  <c r="DP4" i="52"/>
  <c r="DP29" i="52" s="1"/>
  <c r="Q4" i="52"/>
  <c r="P29" i="52"/>
  <c r="Z24" i="46"/>
  <c r="DY24" i="46"/>
  <c r="DL28" i="59"/>
  <c r="M28" i="59"/>
  <c r="DN25" i="56"/>
  <c r="O25" i="56"/>
  <c r="AJ26" i="36"/>
  <c r="EI26" i="36"/>
  <c r="V29" i="46"/>
  <c r="W4" i="46"/>
  <c r="DV4" i="46"/>
  <c r="DV29" i="46" s="1"/>
  <c r="AV22" i="22"/>
  <c r="N23" i="58"/>
  <c r="DM23" i="58"/>
  <c r="AX17" i="21"/>
  <c r="AW20" i="22"/>
  <c r="O16" i="56"/>
  <c r="DN16" i="56"/>
  <c r="AW6" i="21"/>
  <c r="T8" i="52"/>
  <c r="DS8" i="52"/>
  <c r="AX5" i="18"/>
  <c r="AU27" i="24"/>
  <c r="AX4" i="18"/>
  <c r="AW29" i="18"/>
  <c r="AR23" i="27"/>
  <c r="EQ23" i="27"/>
  <c r="EH6" i="37"/>
  <c r="AI6" i="37"/>
  <c r="AY27" i="20"/>
  <c r="CT16" i="59"/>
  <c r="CT16" i="58"/>
  <c r="CT16" i="57"/>
  <c r="CT16" i="56"/>
  <c r="CT16" i="55"/>
  <c r="CT16" i="54"/>
  <c r="CT16" i="53"/>
  <c r="CT16" i="52"/>
  <c r="CT16" i="50"/>
  <c r="CT16" i="51"/>
  <c r="CT16" i="49"/>
  <c r="CT16" i="48"/>
  <c r="CT16" i="47"/>
  <c r="CT16" i="44"/>
  <c r="CT16" i="46"/>
  <c r="CT16" i="45"/>
  <c r="CT16" i="43"/>
  <c r="CT16" i="42"/>
  <c r="CT16" i="41"/>
  <c r="CT16" i="40"/>
  <c r="CT16" i="37"/>
  <c r="CT16" i="36"/>
  <c r="CT16" i="39"/>
  <c r="CT16" i="38"/>
  <c r="CT16" i="34"/>
  <c r="CT16" i="33"/>
  <c r="CT16" i="32"/>
  <c r="CT16" i="35"/>
  <c r="CT16" i="25"/>
  <c r="CT16" i="24"/>
  <c r="CT16" i="31"/>
  <c r="CT16" i="28"/>
  <c r="CT16" i="30"/>
  <c r="CT16" i="26"/>
  <c r="CT16" i="27"/>
  <c r="CT16" i="18"/>
  <c r="ET16" i="18" s="1"/>
  <c r="CT16" i="20"/>
  <c r="ET16" i="20" s="1"/>
  <c r="CT16" i="19"/>
  <c r="ET16" i="19" s="1"/>
  <c r="CT16" i="23"/>
  <c r="ET16" i="23" s="1"/>
  <c r="CT16" i="21"/>
  <c r="ET16" i="21" s="1"/>
  <c r="CT16" i="17"/>
  <c r="ET16" i="17" s="1"/>
  <c r="CT16" i="22"/>
  <c r="ET16" i="22" s="1"/>
  <c r="CT16" i="60"/>
  <c r="ET16" i="60" s="1"/>
  <c r="AM12" i="33"/>
  <c r="EL12" i="33"/>
  <c r="EB26" i="43"/>
  <c r="AC26" i="43"/>
  <c r="AK7" i="34"/>
  <c r="EJ7" i="34"/>
  <c r="EF19" i="38"/>
  <c r="AG19" i="38"/>
  <c r="CT21" i="59"/>
  <c r="CT21" i="58"/>
  <c r="CT21" i="57"/>
  <c r="CT21" i="56"/>
  <c r="CT21" i="55"/>
  <c r="CT21" i="54"/>
  <c r="CT21" i="53"/>
  <c r="CT21" i="52"/>
  <c r="CT21" i="51"/>
  <c r="CT21" i="50"/>
  <c r="CT21" i="49"/>
  <c r="CT21" i="48"/>
  <c r="CT21" i="45"/>
  <c r="CT21" i="47"/>
  <c r="CT21" i="46"/>
  <c r="CT21" i="44"/>
  <c r="CT21" i="41"/>
  <c r="CT21" i="42"/>
  <c r="CT21" i="40"/>
  <c r="CT21" i="43"/>
  <c r="CT21" i="39"/>
  <c r="CT21" i="36"/>
  <c r="CT21" i="38"/>
  <c r="CT21" i="37"/>
  <c r="CT21" i="34"/>
  <c r="CT21" i="35"/>
  <c r="CT21" i="33"/>
  <c r="CT21" i="32"/>
  <c r="CT21" i="31"/>
  <c r="CT21" i="27"/>
  <c r="CT21" i="25"/>
  <c r="CT21" i="30"/>
  <c r="CT21" i="28"/>
  <c r="CT21" i="26"/>
  <c r="CT21" i="24"/>
  <c r="CT21" i="23"/>
  <c r="ET21" i="23" s="1"/>
  <c r="CT21" i="22"/>
  <c r="ET21" i="22" s="1"/>
  <c r="CT21" i="19"/>
  <c r="ET21" i="19" s="1"/>
  <c r="CT21" i="21"/>
  <c r="ET21" i="21" s="1"/>
  <c r="CT21" i="20"/>
  <c r="ET21" i="20" s="1"/>
  <c r="CT21" i="17"/>
  <c r="ET21" i="17" s="1"/>
  <c r="CT21" i="18"/>
  <c r="ET21" i="18" s="1"/>
  <c r="CT21" i="60"/>
  <c r="ET21" i="60" s="1"/>
  <c r="DR12" i="53"/>
  <c r="S12" i="53"/>
  <c r="EJ13" i="35"/>
  <c r="AK13" i="35"/>
  <c r="ES29" i="60"/>
  <c r="AX19" i="20"/>
  <c r="ET23" i="24"/>
  <c r="AU23" i="24"/>
  <c r="AB29" i="40"/>
  <c r="EB4" i="40"/>
  <c r="EB29" i="40" s="1"/>
  <c r="AC4" i="40"/>
  <c r="AX6" i="18"/>
  <c r="AV18" i="21"/>
  <c r="S23" i="53"/>
  <c r="DR23" i="53"/>
  <c r="EH7" i="36"/>
  <c r="AI7" i="36"/>
  <c r="DR17" i="53"/>
  <c r="S17" i="53"/>
  <c r="S8" i="53"/>
  <c r="DR8" i="53"/>
  <c r="AW15" i="22"/>
  <c r="AB4" i="42"/>
  <c r="EA4" i="42"/>
  <c r="EO12" i="30"/>
  <c r="AP12" i="30"/>
  <c r="AX26" i="21"/>
  <c r="DL21" i="59"/>
  <c r="M21" i="59"/>
  <c r="DT14" i="50"/>
  <c r="U14" i="50"/>
  <c r="EC25" i="42"/>
  <c r="AD25" i="42"/>
  <c r="AW10" i="21"/>
  <c r="AZ20" i="17"/>
  <c r="ES28" i="25"/>
  <c r="AT28" i="25"/>
  <c r="EN15" i="30"/>
  <c r="AO15" i="30"/>
  <c r="N17" i="58"/>
  <c r="DM17" i="58"/>
  <c r="U28" i="51"/>
  <c r="DT28" i="51"/>
  <c r="AY23" i="18"/>
  <c r="ES20" i="24"/>
  <c r="AT20" i="24"/>
  <c r="AZ9" i="17"/>
  <c r="DM12" i="58"/>
  <c r="N12" i="58"/>
  <c r="AA18" i="44"/>
  <c r="DZ18" i="44"/>
  <c r="L6" i="59"/>
  <c r="DK6" i="59"/>
  <c r="Y10" i="46"/>
  <c r="DX10" i="46"/>
  <c r="ES14" i="25"/>
  <c r="AT14" i="25"/>
  <c r="AG13" i="39"/>
  <c r="EF13" i="39"/>
  <c r="AQ22" i="61"/>
  <c r="N28" i="58"/>
  <c r="DM28" i="58"/>
  <c r="T14" i="52"/>
  <c r="DS14" i="52"/>
  <c r="AZ28" i="17"/>
  <c r="AO13" i="31"/>
  <c r="EN13" i="31"/>
  <c r="AY20" i="19"/>
  <c r="DT27" i="51"/>
  <c r="U27" i="51"/>
  <c r="AO12" i="31"/>
  <c r="EN12" i="31"/>
  <c r="AQ25" i="61"/>
  <c r="AZ17" i="17"/>
  <c r="EA27" i="44"/>
  <c r="AB27" i="44"/>
  <c r="AZ15" i="17"/>
  <c r="AX12" i="21"/>
  <c r="AY14" i="19"/>
  <c r="AD15" i="41"/>
  <c r="EC15" i="41"/>
  <c r="R5" i="52"/>
  <c r="DQ5" i="52"/>
  <c r="AT9" i="25"/>
  <c r="ES9" i="25"/>
  <c r="EN14" i="31"/>
  <c r="AO14" i="31"/>
  <c r="AQ17" i="61"/>
  <c r="AQ26" i="61"/>
  <c r="AQ7" i="61"/>
  <c r="EG12" i="38"/>
  <c r="AH12" i="38"/>
  <c r="EI8" i="36"/>
  <c r="AJ8" i="36"/>
  <c r="AL6" i="32"/>
  <c r="EK6" i="32"/>
  <c r="AQ14" i="61"/>
  <c r="AJ28" i="36"/>
  <c r="EI28" i="36"/>
  <c r="EJ10" i="34"/>
  <c r="AK10" i="34"/>
  <c r="DY13" i="46"/>
  <c r="Z13" i="46"/>
  <c r="DL13" i="59"/>
  <c r="M13" i="59"/>
  <c r="S29" i="49"/>
  <c r="T4" i="49"/>
  <c r="DS4" i="49"/>
  <c r="AE23" i="41"/>
  <c r="ED23" i="41"/>
  <c r="AG18" i="38"/>
  <c r="EF18" i="38"/>
  <c r="T22" i="51"/>
  <c r="DS22" i="51"/>
  <c r="AS15" i="25"/>
  <c r="ER15" i="25"/>
  <c r="EB14" i="42"/>
  <c r="AC14" i="42"/>
  <c r="AV9" i="23"/>
  <c r="DO14" i="56"/>
  <c r="P14" i="56"/>
  <c r="AQ24" i="61"/>
  <c r="AI18" i="36"/>
  <c r="EH18" i="36"/>
  <c r="Q22" i="54"/>
  <c r="DP22" i="54"/>
  <c r="AV11" i="23"/>
  <c r="N20" i="57"/>
  <c r="DM20" i="57"/>
  <c r="EF21" i="38"/>
  <c r="AG21" i="38"/>
  <c r="CT6" i="59"/>
  <c r="CT6" i="58"/>
  <c r="CT6" i="57"/>
  <c r="CT6" i="56"/>
  <c r="CT6" i="55"/>
  <c r="CT6" i="54"/>
  <c r="CT6" i="53"/>
  <c r="CT6" i="52"/>
  <c r="CT6" i="51"/>
  <c r="CT6" i="50"/>
  <c r="CT6" i="48"/>
  <c r="CT6" i="49"/>
  <c r="CT6" i="47"/>
  <c r="CT6" i="45"/>
  <c r="CT6" i="44"/>
  <c r="CT6" i="46"/>
  <c r="CT6" i="42"/>
  <c r="CT6" i="40"/>
  <c r="CT6" i="43"/>
  <c r="CT6" i="41"/>
  <c r="CT6" i="38"/>
  <c r="CT6" i="39"/>
  <c r="CT6" i="37"/>
  <c r="CT6" i="36"/>
  <c r="CT6" i="35"/>
  <c r="CT6" i="33"/>
  <c r="CT6" i="34"/>
  <c r="CT6" i="28"/>
  <c r="CT6" i="32"/>
  <c r="CT6" i="27"/>
  <c r="CT6" i="25"/>
  <c r="CT6" i="24"/>
  <c r="CT6" i="30"/>
  <c r="CT6" i="26"/>
  <c r="CT6" i="31"/>
  <c r="CT6" i="21"/>
  <c r="ET6" i="21" s="1"/>
  <c r="CT6" i="20"/>
  <c r="ET6" i="20" s="1"/>
  <c r="CT6" i="19"/>
  <c r="ET6" i="19" s="1"/>
  <c r="CT6" i="23"/>
  <c r="ET6" i="23" s="1"/>
  <c r="CT6" i="22"/>
  <c r="ET6" i="22" s="1"/>
  <c r="CT6" i="18"/>
  <c r="ET6" i="18" s="1"/>
  <c r="CT6" i="17"/>
  <c r="ET6" i="17" s="1"/>
  <c r="CT6" i="60"/>
  <c r="ET6" i="60" s="1"/>
  <c r="AX23" i="21"/>
  <c r="AR22" i="26"/>
  <c r="EQ22" i="26"/>
  <c r="AZ21" i="17"/>
  <c r="AY23" i="20"/>
  <c r="AW13" i="21"/>
  <c r="AQ4" i="61"/>
  <c r="AV27" i="23"/>
  <c r="AA27" i="45"/>
  <c r="DZ27" i="45"/>
  <c r="EJ21" i="35"/>
  <c r="AK21" i="35"/>
  <c r="X11" i="48"/>
  <c r="DW11" i="48"/>
  <c r="DU14" i="49"/>
  <c r="V14" i="49"/>
  <c r="AW8" i="22"/>
  <c r="AZ17" i="19"/>
  <c r="DZ24" i="45"/>
  <c r="AA24" i="45"/>
  <c r="AH8" i="38"/>
  <c r="EG8" i="38"/>
  <c r="AO21" i="31"/>
  <c r="EN21" i="31"/>
  <c r="EF7" i="38"/>
  <c r="AG7" i="38"/>
  <c r="AW18" i="20"/>
  <c r="AZ23" i="17"/>
  <c r="EI20" i="36"/>
  <c r="AJ20" i="36"/>
  <c r="DZ6" i="44"/>
  <c r="AA6" i="44"/>
  <c r="AZ8" i="17"/>
  <c r="T7" i="50"/>
  <c r="DS7" i="50"/>
  <c r="AQ10" i="61"/>
  <c r="AY8" i="20"/>
  <c r="AM24" i="33"/>
  <c r="EL24" i="33"/>
  <c r="DO21" i="56"/>
  <c r="P21" i="56"/>
  <c r="DO7" i="54"/>
  <c r="P7" i="54"/>
  <c r="DM15" i="58"/>
  <c r="N15" i="58"/>
  <c r="AY17" i="18"/>
  <c r="R20" i="54"/>
  <c r="DQ20" i="54"/>
  <c r="O22" i="56"/>
  <c r="DN22" i="56"/>
  <c r="ED24" i="41"/>
  <c r="AE24" i="41"/>
  <c r="AZ9" i="19"/>
  <c r="AY16" i="17"/>
  <c r="EA15" i="44"/>
  <c r="AB15" i="44"/>
  <c r="EE16" i="39"/>
  <c r="AF16" i="39"/>
  <c r="EC8" i="42"/>
  <c r="AD8" i="42"/>
  <c r="AW21" i="22"/>
  <c r="AK12" i="35"/>
  <c r="EJ12" i="35"/>
  <c r="AL8" i="34"/>
  <c r="EK8" i="34"/>
  <c r="Z23" i="46"/>
  <c r="DY23" i="46"/>
  <c r="AY26" i="20"/>
  <c r="U13" i="51"/>
  <c r="DT13" i="51"/>
  <c r="AZ24" i="19"/>
  <c r="EM19" i="32"/>
  <c r="AN19" i="32"/>
  <c r="BA24" i="17"/>
  <c r="AJ6" i="35"/>
  <c r="EI6" i="35"/>
  <c r="EE9" i="40"/>
  <c r="AF9" i="40"/>
  <c r="AJ15" i="36"/>
  <c r="EI15" i="36"/>
  <c r="EH12" i="37"/>
  <c r="AI12" i="37"/>
  <c r="AH13" i="37"/>
  <c r="EG13" i="37"/>
  <c r="AX15" i="20"/>
  <c r="T16" i="51"/>
  <c r="DS16" i="51"/>
  <c r="X5" i="47"/>
  <c r="DW5" i="47"/>
  <c r="AW11" i="22"/>
  <c r="AV14" i="23"/>
  <c r="AV24" i="23"/>
  <c r="CU19" i="59"/>
  <c r="CU19" i="58"/>
  <c r="CU19" i="57"/>
  <c r="CU19" i="56"/>
  <c r="CU19" i="55"/>
  <c r="CU19" i="53"/>
  <c r="CU19" i="54"/>
  <c r="CU19" i="52"/>
  <c r="CU19" i="51"/>
  <c r="CU19" i="50"/>
  <c r="CU19" i="48"/>
  <c r="CU19" i="49"/>
  <c r="CU19" i="47"/>
  <c r="CU19" i="46"/>
  <c r="CU19" i="45"/>
  <c r="CU19" i="44"/>
  <c r="CU19" i="42"/>
  <c r="CU19" i="40"/>
  <c r="CU19" i="43"/>
  <c r="CU19" i="41"/>
  <c r="CU19" i="38"/>
  <c r="CU19" i="36"/>
  <c r="CU19" i="37"/>
  <c r="CU19" i="39"/>
  <c r="CU19" i="33"/>
  <c r="CU19" i="32"/>
  <c r="CU19" i="35"/>
  <c r="CU19" i="34"/>
  <c r="CU19" i="26"/>
  <c r="CU19" i="24"/>
  <c r="CU19" i="23"/>
  <c r="EU19" i="23" s="1"/>
  <c r="CU19" i="31"/>
  <c r="CU19" i="30"/>
  <c r="CU19" i="28"/>
  <c r="CU19" i="27"/>
  <c r="CU19" i="25"/>
  <c r="CU19" i="21"/>
  <c r="EU19" i="21" s="1"/>
  <c r="CU19" i="18"/>
  <c r="EU19" i="18" s="1"/>
  <c r="CU19" i="17"/>
  <c r="EU19" i="17" s="1"/>
  <c r="CU19" i="22"/>
  <c r="EU19" i="22" s="1"/>
  <c r="CU19" i="20"/>
  <c r="EU19" i="20" s="1"/>
  <c r="CU19" i="19"/>
  <c r="EU19" i="19" s="1"/>
  <c r="CU19" i="60"/>
  <c r="EU19" i="60" s="1"/>
  <c r="EJ22" i="34"/>
  <c r="AK22" i="34"/>
  <c r="CT13" i="59"/>
  <c r="CT13" i="58"/>
  <c r="CT13" i="57"/>
  <c r="CT13" i="56"/>
  <c r="CT13" i="55"/>
  <c r="CT13" i="54"/>
  <c r="CT13" i="52"/>
  <c r="CT13" i="53"/>
  <c r="CT13" i="50"/>
  <c r="CT13" i="51"/>
  <c r="CT13" i="49"/>
  <c r="CT13" i="48"/>
  <c r="CT13" i="46"/>
  <c r="CT13" i="45"/>
  <c r="CT13" i="44"/>
  <c r="CT13" i="47"/>
  <c r="CT13" i="43"/>
  <c r="CT13" i="42"/>
  <c r="CT13" i="41"/>
  <c r="CT13" i="40"/>
  <c r="CT13" i="39"/>
  <c r="CT13" i="38"/>
  <c r="CT13" i="37"/>
  <c r="CT13" i="36"/>
  <c r="CT13" i="34"/>
  <c r="CT13" i="32"/>
  <c r="CT13" i="35"/>
  <c r="CT13" i="33"/>
  <c r="CT13" i="30"/>
  <c r="CT13" i="28"/>
  <c r="CT13" i="31"/>
  <c r="CT13" i="27"/>
  <c r="CT13" i="26"/>
  <c r="CT13" i="25"/>
  <c r="CT13" i="24"/>
  <c r="CT13" i="21"/>
  <c r="ET13" i="21" s="1"/>
  <c r="CT13" i="20"/>
  <c r="ET13" i="20" s="1"/>
  <c r="CT13" i="23"/>
  <c r="ET13" i="23" s="1"/>
  <c r="CT13" i="17"/>
  <c r="ET13" i="17" s="1"/>
  <c r="CT13" i="22"/>
  <c r="ET13" i="22" s="1"/>
  <c r="CT13" i="19"/>
  <c r="ET13" i="19" s="1"/>
  <c r="CT13" i="18"/>
  <c r="ET13" i="18" s="1"/>
  <c r="CT13" i="60"/>
  <c r="ET13" i="60" s="1"/>
  <c r="R23" i="54"/>
  <c r="DQ23" i="54"/>
  <c r="ED22" i="40"/>
  <c r="AE22" i="40"/>
  <c r="AC19" i="43"/>
  <c r="EB19" i="43"/>
  <c r="DN7" i="55"/>
  <c r="O7" i="55"/>
  <c r="P12" i="56"/>
  <c r="DO12" i="56"/>
  <c r="CT27" i="59"/>
  <c r="CT27" i="58"/>
  <c r="CT27" i="57"/>
  <c r="CT27" i="56"/>
  <c r="CT27" i="55"/>
  <c r="CT27" i="53"/>
  <c r="CT27" i="54"/>
  <c r="CT27" i="51"/>
  <c r="CT27" i="52"/>
  <c r="CT27" i="49"/>
  <c r="CT27" i="50"/>
  <c r="CT27" i="48"/>
  <c r="CT27" i="47"/>
  <c r="CT27" i="45"/>
  <c r="CT27" i="44"/>
  <c r="CT27" i="46"/>
  <c r="CT27" i="41"/>
  <c r="CT27" i="43"/>
  <c r="CT27" i="40"/>
  <c r="CT27" i="42"/>
  <c r="CT27" i="39"/>
  <c r="CT27" i="38"/>
  <c r="CT27" i="37"/>
  <c r="CT27" i="36"/>
  <c r="CT27" i="35"/>
  <c r="CT27" i="33"/>
  <c r="CT27" i="34"/>
  <c r="CT27" i="32"/>
  <c r="CT27" i="30"/>
  <c r="CT27" i="28"/>
  <c r="CT27" i="26"/>
  <c r="CT27" i="25"/>
  <c r="CT27" i="31"/>
  <c r="CT27" i="27"/>
  <c r="CT27" i="24"/>
  <c r="ET27" i="24" s="1"/>
  <c r="CT27" i="23"/>
  <c r="ET27" i="23" s="1"/>
  <c r="CT27" i="19"/>
  <c r="ET27" i="19" s="1"/>
  <c r="CT27" i="18"/>
  <c r="ET27" i="18" s="1"/>
  <c r="CT27" i="21"/>
  <c r="ET27" i="21" s="1"/>
  <c r="CT27" i="20"/>
  <c r="ET27" i="20" s="1"/>
  <c r="CT27" i="17"/>
  <c r="ET27" i="17" s="1"/>
  <c r="CT27" i="22"/>
  <c r="ET27" i="22" s="1"/>
  <c r="CT27" i="60"/>
  <c r="ET27" i="60" s="1"/>
  <c r="U20" i="50"/>
  <c r="DT20" i="50"/>
  <c r="U13" i="50"/>
  <c r="DT13" i="50"/>
  <c r="DX17" i="47"/>
  <c r="Y17" i="47"/>
  <c r="EF19" i="39"/>
  <c r="AG19" i="39"/>
  <c r="DO20" i="56"/>
  <c r="P20" i="56"/>
  <c r="AE17" i="41"/>
  <c r="ED17" i="41"/>
  <c r="DY27" i="46"/>
  <c r="Z27" i="46"/>
  <c r="AL7" i="33"/>
  <c r="EK7" i="33"/>
  <c r="AS10" i="25"/>
  <c r="ER10" i="25"/>
  <c r="R15" i="53"/>
  <c r="DQ15" i="53"/>
  <c r="X25" i="47"/>
  <c r="DW25" i="47"/>
  <c r="AQ8" i="61"/>
  <c r="EL8" i="33"/>
  <c r="AM8" i="33"/>
  <c r="AY22" i="18"/>
  <c r="AQ12" i="28"/>
  <c r="EP12" i="28"/>
  <c r="AP5" i="28"/>
  <c r="EO5" i="28"/>
  <c r="AP9" i="28"/>
  <c r="EO9" i="28"/>
  <c r="AX16" i="18"/>
  <c r="AO27" i="31"/>
  <c r="EN27" i="31"/>
  <c r="AL11" i="34"/>
  <c r="EK11" i="34"/>
  <c r="AW7" i="21"/>
  <c r="ES29" i="21"/>
  <c r="Q6" i="54"/>
  <c r="DP6" i="54"/>
  <c r="AQ29" i="24"/>
  <c r="EQ4" i="24"/>
  <c r="EQ29" i="24" s="1"/>
  <c r="AR4" i="24"/>
  <c r="AF12" i="40"/>
  <c r="EE12" i="40"/>
  <c r="AC21" i="42"/>
  <c r="EB21" i="42"/>
  <c r="AV21" i="23"/>
  <c r="EM13" i="32"/>
  <c r="AN13" i="32"/>
  <c r="DU21" i="49"/>
  <c r="V21" i="49"/>
  <c r="DU24" i="50"/>
  <c r="V24" i="50"/>
  <c r="ES11" i="25"/>
  <c r="AT11" i="25"/>
  <c r="EC4" i="39"/>
  <c r="AC29" i="39"/>
  <c r="AD4" i="39"/>
  <c r="DW18" i="47"/>
  <c r="X18" i="47"/>
  <c r="AH14" i="37"/>
  <c r="EG14" i="37"/>
  <c r="DT10" i="50"/>
  <c r="U10" i="50"/>
  <c r="DO24" i="56"/>
  <c r="P24" i="56"/>
  <c r="AM29" i="28"/>
  <c r="AN4" i="28"/>
  <c r="EM4" i="28"/>
  <c r="EQ13" i="27"/>
  <c r="AR13" i="27"/>
  <c r="S10" i="52"/>
  <c r="DR10" i="52"/>
  <c r="EL11" i="33"/>
  <c r="AM11" i="33"/>
  <c r="AF24" i="40"/>
  <c r="EE24" i="40"/>
  <c r="T8" i="51"/>
  <c r="DS8" i="51"/>
  <c r="AN16" i="31"/>
  <c r="EM16" i="31"/>
  <c r="AP15" i="28"/>
  <c r="EO15" i="28"/>
  <c r="AG4" i="37"/>
  <c r="EF4" i="37"/>
  <c r="DS27" i="52"/>
  <c r="T27" i="52"/>
  <c r="AU29" i="20"/>
  <c r="AV4" i="20"/>
  <c r="AX21" i="21"/>
  <c r="AH21" i="37"/>
  <c r="EG21" i="37"/>
  <c r="EQ5" i="26"/>
  <c r="AR5" i="26"/>
  <c r="P10" i="55"/>
  <c r="DO10" i="55"/>
  <c r="AE8" i="41"/>
  <c r="ED8" i="41"/>
  <c r="M14" i="59"/>
  <c r="DL14" i="59"/>
  <c r="DR7" i="52"/>
  <c r="S7" i="52"/>
  <c r="U12" i="51"/>
  <c r="DT12" i="51"/>
  <c r="AM7" i="32"/>
  <c r="EL7" i="32"/>
  <c r="AO8" i="31"/>
  <c r="EN8" i="31"/>
  <c r="EJ15" i="34"/>
  <c r="AK15" i="34"/>
  <c r="AG15" i="38"/>
  <c r="EF15" i="38"/>
  <c r="DM11" i="58"/>
  <c r="N11" i="58"/>
  <c r="EG27" i="38"/>
  <c r="AH27" i="38"/>
  <c r="X9" i="48"/>
  <c r="DW9" i="48"/>
  <c r="AQ16" i="27"/>
  <c r="EP16" i="27"/>
  <c r="AQ28" i="28"/>
  <c r="EP28" i="28"/>
  <c r="AY11" i="18"/>
  <c r="AQ16" i="61"/>
  <c r="P11" i="56"/>
  <c r="DO11" i="56"/>
  <c r="AZ8" i="19"/>
  <c r="DL22" i="58"/>
  <c r="M22" i="58"/>
  <c r="DR25" i="52"/>
  <c r="S25" i="52"/>
  <c r="DO17" i="55"/>
  <c r="P17" i="55"/>
  <c r="DN4" i="54"/>
  <c r="DN29" i="54" s="1"/>
  <c r="N29" i="54"/>
  <c r="O4" i="54"/>
  <c r="DO18" i="54"/>
  <c r="P18" i="54"/>
  <c r="AH23" i="38"/>
  <c r="EG23" i="38"/>
  <c r="DZ16" i="43"/>
  <c r="AA16" i="43"/>
  <c r="AX6" i="20"/>
  <c r="AQ21" i="61"/>
  <c r="ES29" i="18"/>
  <c r="DS15" i="52"/>
  <c r="T15" i="52"/>
  <c r="EM17" i="32"/>
  <c r="AN17" i="32"/>
  <c r="EB22" i="42"/>
  <c r="AC22" i="42"/>
  <c r="DL6" i="58"/>
  <c r="M6" i="58"/>
  <c r="DU6" i="49"/>
  <c r="V6" i="49"/>
  <c r="AN20" i="32"/>
  <c r="EM20" i="32"/>
  <c r="ET24" i="24"/>
  <c r="AU24" i="24"/>
  <c r="EJ14" i="34"/>
  <c r="AK14" i="34"/>
  <c r="CT9" i="59"/>
  <c r="CT9" i="58"/>
  <c r="CT9" i="57"/>
  <c r="CT9" i="56"/>
  <c r="CT9" i="55"/>
  <c r="CT9" i="54"/>
  <c r="CT9" i="52"/>
  <c r="CT9" i="53"/>
  <c r="CT9" i="50"/>
  <c r="CT9" i="51"/>
  <c r="CT9" i="48"/>
  <c r="CT9" i="49"/>
  <c r="CT9" i="46"/>
  <c r="CT9" i="45"/>
  <c r="CT9" i="44"/>
  <c r="CT9" i="47"/>
  <c r="CT9" i="41"/>
  <c r="CT9" i="40"/>
  <c r="CT9" i="43"/>
  <c r="CT9" i="42"/>
  <c r="CT9" i="37"/>
  <c r="CT9" i="36"/>
  <c r="CT9" i="39"/>
  <c r="CT9" i="38"/>
  <c r="CT9" i="34"/>
  <c r="CT9" i="33"/>
  <c r="CT9" i="32"/>
  <c r="CT9" i="35"/>
  <c r="CT9" i="31"/>
  <c r="CT9" i="24"/>
  <c r="ET9" i="24" s="1"/>
  <c r="CT9" i="27"/>
  <c r="CT9" i="26"/>
  <c r="CT9" i="25"/>
  <c r="CT9" i="30"/>
  <c r="CT9" i="28"/>
  <c r="CT9" i="23"/>
  <c r="ET9" i="23" s="1"/>
  <c r="CT9" i="21"/>
  <c r="ET9" i="21" s="1"/>
  <c r="CT9" i="22"/>
  <c r="ET9" i="22" s="1"/>
  <c r="CT9" i="17"/>
  <c r="ET9" i="17" s="1"/>
  <c r="CT9" i="20"/>
  <c r="ET9" i="20" s="1"/>
  <c r="CT9" i="19"/>
  <c r="ET9" i="19" s="1"/>
  <c r="CT9" i="18"/>
  <c r="ET9" i="18" s="1"/>
  <c r="CT9" i="60"/>
  <c r="ET9" i="60" s="1"/>
  <c r="M17" i="59"/>
  <c r="DL17" i="59"/>
  <c r="AU11" i="24"/>
  <c r="AK11" i="35"/>
  <c r="EJ11" i="35"/>
  <c r="ED26" i="40"/>
  <c r="AE26" i="40"/>
  <c r="X5" i="46"/>
  <c r="DW5" i="46"/>
  <c r="EB4" i="41"/>
  <c r="AB29" i="41"/>
  <c r="AC4" i="41"/>
  <c r="AI22" i="36"/>
  <c r="EH22" i="36"/>
  <c r="AS13" i="26"/>
  <c r="ER13" i="26"/>
  <c r="AN12" i="32"/>
  <c r="EM12" i="32"/>
  <c r="V26" i="49"/>
  <c r="DU26" i="49"/>
  <c r="AV28" i="23"/>
  <c r="EB6" i="42"/>
  <c r="AC6" i="42"/>
  <c r="AY9" i="18"/>
  <c r="AC24" i="43"/>
  <c r="EB24" i="43"/>
  <c r="AV10" i="22"/>
  <c r="AP16" i="28"/>
  <c r="EO16" i="28"/>
  <c r="DO23" i="56"/>
  <c r="P23" i="56"/>
  <c r="AV23" i="23"/>
  <c r="BA27" i="17"/>
  <c r="AY15" i="19"/>
  <c r="AV12" i="23"/>
  <c r="Z6" i="45"/>
  <c r="DY6" i="45"/>
  <c r="AA9" i="44"/>
  <c r="DZ9" i="44"/>
  <c r="AT24" i="25"/>
  <c r="ES24" i="25"/>
  <c r="AQ28" i="61"/>
  <c r="AW19" i="21"/>
  <c r="M8" i="59"/>
  <c r="DL8" i="59"/>
  <c r="ET22" i="23"/>
  <c r="AU22" i="23"/>
  <c r="AN21" i="32"/>
  <c r="EM21" i="32"/>
  <c r="AR27" i="27"/>
  <c r="EQ27" i="27"/>
  <c r="AX16" i="20"/>
  <c r="EF17" i="39"/>
  <c r="AG17" i="39"/>
  <c r="CT25" i="59"/>
  <c r="CT25" i="58"/>
  <c r="CT25" i="57"/>
  <c r="CT25" i="56"/>
  <c r="CT25" i="55"/>
  <c r="CT25" i="53"/>
  <c r="CT25" i="54"/>
  <c r="CT25" i="52"/>
  <c r="CT25" i="51"/>
  <c r="CT25" i="49"/>
  <c r="CT25" i="50"/>
  <c r="CT25" i="48"/>
  <c r="CT25" i="47"/>
  <c r="CT25" i="45"/>
  <c r="CT25" i="46"/>
  <c r="CT25" i="44"/>
  <c r="CT25" i="43"/>
  <c r="CT25" i="41"/>
  <c r="CT25" i="42"/>
  <c r="CT25" i="40"/>
  <c r="CT25" i="37"/>
  <c r="CT25" i="36"/>
  <c r="CT25" i="39"/>
  <c r="CT25" i="38"/>
  <c r="CT25" i="35"/>
  <c r="CT25" i="32"/>
  <c r="CT25" i="33"/>
  <c r="CT25" i="34"/>
  <c r="CT25" i="31"/>
  <c r="CT25" i="27"/>
  <c r="CT25" i="26"/>
  <c r="CT25" i="23"/>
  <c r="ET25" i="23" s="1"/>
  <c r="CT25" i="30"/>
  <c r="CT25" i="25"/>
  <c r="CT25" i="24"/>
  <c r="CT25" i="28"/>
  <c r="CT25" i="21"/>
  <c r="ET25" i="21" s="1"/>
  <c r="CT25" i="20"/>
  <c r="ET25" i="20" s="1"/>
  <c r="CT25" i="19"/>
  <c r="ET25" i="19" s="1"/>
  <c r="CT25" i="17"/>
  <c r="ET25" i="17" s="1"/>
  <c r="CT25" i="22"/>
  <c r="ET25" i="22" s="1"/>
  <c r="CT25" i="18"/>
  <c r="ET25" i="18" s="1"/>
  <c r="CT25" i="60"/>
  <c r="ET25" i="60" s="1"/>
  <c r="AR25" i="26"/>
  <c r="EQ25" i="26"/>
  <c r="AY24" i="20"/>
  <c r="AJ16" i="34"/>
  <c r="EI16" i="34"/>
  <c r="AL29" i="30"/>
  <c r="EL4" i="30"/>
  <c r="AM4" i="30"/>
  <c r="M26" i="59"/>
  <c r="DL26" i="59"/>
  <c r="AY9" i="20"/>
  <c r="AU8" i="24"/>
  <c r="ET8" i="24"/>
  <c r="EH23" i="37"/>
  <c r="AI23" i="37"/>
  <c r="EM15" i="32"/>
  <c r="AN15" i="32"/>
  <c r="DT19" i="50"/>
  <c r="U19" i="50"/>
  <c r="EE21" i="40"/>
  <c r="AF21" i="40"/>
  <c r="CT17" i="59"/>
  <c r="CT17" i="58"/>
  <c r="CT17" i="57"/>
  <c r="CT17" i="56"/>
  <c r="CT17" i="55"/>
  <c r="CT17" i="53"/>
  <c r="CT17" i="54"/>
  <c r="CT17" i="52"/>
  <c r="CT17" i="50"/>
  <c r="CT17" i="51"/>
  <c r="CT17" i="48"/>
  <c r="CT17" i="49"/>
  <c r="CT17" i="46"/>
  <c r="CT17" i="44"/>
  <c r="CT17" i="47"/>
  <c r="CT17" i="45"/>
  <c r="CT17" i="42"/>
  <c r="CT17" i="41"/>
  <c r="CT17" i="40"/>
  <c r="CT17" i="43"/>
  <c r="CT17" i="38"/>
  <c r="CT17" i="37"/>
  <c r="CT17" i="36"/>
  <c r="CT17" i="39"/>
  <c r="CT17" i="33"/>
  <c r="CT17" i="32"/>
  <c r="CT17" i="35"/>
  <c r="CT17" i="34"/>
  <c r="CT17" i="31"/>
  <c r="CT17" i="30"/>
  <c r="CT17" i="28"/>
  <c r="CT17" i="26"/>
  <c r="CT17" i="27"/>
  <c r="CT17" i="24"/>
  <c r="ET17" i="24" s="1"/>
  <c r="CT17" i="25"/>
  <c r="CT17" i="23"/>
  <c r="ET17" i="23" s="1"/>
  <c r="CT17" i="21"/>
  <c r="ET17" i="21" s="1"/>
  <c r="CT17" i="17"/>
  <c r="ET17" i="17" s="1"/>
  <c r="CT17" i="22"/>
  <c r="ET17" i="22" s="1"/>
  <c r="CT17" i="20"/>
  <c r="ET17" i="20" s="1"/>
  <c r="CT17" i="19"/>
  <c r="ET17" i="19" s="1"/>
  <c r="CT17" i="18"/>
  <c r="ET17" i="18" s="1"/>
  <c r="CT17" i="60"/>
  <c r="ET17" i="60" s="1"/>
  <c r="CT26" i="59"/>
  <c r="CT26" i="58"/>
  <c r="CT26" i="57"/>
  <c r="CT26" i="56"/>
  <c r="CT26" i="55"/>
  <c r="CT26" i="54"/>
  <c r="CT26" i="53"/>
  <c r="CT26" i="51"/>
  <c r="CT26" i="52"/>
  <c r="CT26" i="49"/>
  <c r="CT26" i="50"/>
  <c r="CT26" i="48"/>
  <c r="CT26" i="47"/>
  <c r="CT26" i="44"/>
  <c r="CT26" i="46"/>
  <c r="CT26" i="45"/>
  <c r="CT26" i="42"/>
  <c r="CT26" i="40"/>
  <c r="CT26" i="43"/>
  <c r="CT26" i="41"/>
  <c r="CT26" i="37"/>
  <c r="CT26" i="36"/>
  <c r="CT26" i="39"/>
  <c r="CT26" i="38"/>
  <c r="CT26" i="35"/>
  <c r="CT26" i="33"/>
  <c r="CT26" i="34"/>
  <c r="CT26" i="32"/>
  <c r="CT26" i="27"/>
  <c r="CT26" i="30"/>
  <c r="CT26" i="25"/>
  <c r="CT26" i="24"/>
  <c r="CT26" i="23"/>
  <c r="CT26" i="28"/>
  <c r="CT26" i="26"/>
  <c r="CT26" i="31"/>
  <c r="CT26" i="22"/>
  <c r="ET26" i="22" s="1"/>
  <c r="CT26" i="18"/>
  <c r="ET26" i="18" s="1"/>
  <c r="CT26" i="19"/>
  <c r="ET26" i="19" s="1"/>
  <c r="CT26" i="17"/>
  <c r="ET26" i="17" s="1"/>
  <c r="CT26" i="21"/>
  <c r="ET26" i="21" s="1"/>
  <c r="CT26" i="20"/>
  <c r="ET26" i="20" s="1"/>
  <c r="CT26" i="60"/>
  <c r="ET26" i="60" s="1"/>
  <c r="AK8" i="35"/>
  <c r="EJ8" i="35"/>
  <c r="EF23" i="39"/>
  <c r="AG23" i="39"/>
  <c r="AU26" i="23"/>
  <c r="ET26" i="23"/>
  <c r="DQ20" i="53"/>
  <c r="R20" i="53"/>
  <c r="O17" i="57"/>
  <c r="DN17" i="57"/>
  <c r="AP10" i="28"/>
  <c r="EO10" i="28"/>
  <c r="AV6" i="22"/>
  <c r="EA13" i="44"/>
  <c r="AB13" i="44"/>
  <c r="T6" i="51"/>
  <c r="DS6" i="51"/>
  <c r="AW24" i="22"/>
  <c r="CT14" i="59"/>
  <c r="CT14" i="58"/>
  <c r="CT14" i="57"/>
  <c r="CT14" i="56"/>
  <c r="CT14" i="55"/>
  <c r="CT14" i="54"/>
  <c r="CT14" i="53"/>
  <c r="CT14" i="52"/>
  <c r="CT14" i="51"/>
  <c r="CT14" i="50"/>
  <c r="CT14" i="49"/>
  <c r="CT14" i="48"/>
  <c r="CT14" i="45"/>
  <c r="CT14" i="44"/>
  <c r="CT14" i="47"/>
  <c r="CT14" i="46"/>
  <c r="CT14" i="42"/>
  <c r="CT14" i="41"/>
  <c r="CT14" i="40"/>
  <c r="CT14" i="43"/>
  <c r="CT14" i="39"/>
  <c r="CT14" i="38"/>
  <c r="CT14" i="36"/>
  <c r="CT14" i="37"/>
  <c r="CT14" i="35"/>
  <c r="CT14" i="33"/>
  <c r="CT14" i="34"/>
  <c r="CT14" i="30"/>
  <c r="CT14" i="28"/>
  <c r="CT14" i="26"/>
  <c r="CT14" i="32"/>
  <c r="CT14" i="27"/>
  <c r="CT14" i="25"/>
  <c r="CT14" i="31"/>
  <c r="CT14" i="24"/>
  <c r="CT14" i="21"/>
  <c r="ET14" i="21" s="1"/>
  <c r="CT14" i="20"/>
  <c r="ET14" i="20" s="1"/>
  <c r="CT14" i="17"/>
  <c r="ET14" i="17" s="1"/>
  <c r="CT14" i="23"/>
  <c r="ET14" i="23" s="1"/>
  <c r="CT14" i="19"/>
  <c r="ET14" i="19" s="1"/>
  <c r="CT14" i="22"/>
  <c r="ET14" i="22" s="1"/>
  <c r="CT14" i="18"/>
  <c r="ET14" i="18" s="1"/>
  <c r="CT14" i="60"/>
  <c r="ET14" i="60" s="1"/>
  <c r="EI18" i="34"/>
  <c r="AJ18" i="34"/>
  <c r="DX6" i="46"/>
  <c r="Y6" i="46"/>
  <c r="N15" i="57"/>
  <c r="DM15" i="57"/>
  <c r="AY5" i="17"/>
  <c r="AZ19" i="17"/>
  <c r="AJ23" i="36"/>
  <c r="EI23" i="36"/>
  <c r="EF20" i="38"/>
  <c r="AG20" i="38"/>
  <c r="EM23" i="32"/>
  <c r="AN23" i="32"/>
  <c r="AZ26" i="17"/>
  <c r="CT18" i="59"/>
  <c r="CT18" i="58"/>
  <c r="CT18" i="57"/>
  <c r="CT18" i="56"/>
  <c r="CT18" i="55"/>
  <c r="CT18" i="53"/>
  <c r="CT18" i="54"/>
  <c r="CT18" i="51"/>
  <c r="CT18" i="52"/>
  <c r="CT18" i="50"/>
  <c r="CT18" i="49"/>
  <c r="CT18" i="48"/>
  <c r="CT18" i="45"/>
  <c r="CT18" i="44"/>
  <c r="CT18" i="47"/>
  <c r="CT18" i="46"/>
  <c r="CT18" i="43"/>
  <c r="CT18" i="42"/>
  <c r="CT18" i="41"/>
  <c r="CT18" i="40"/>
  <c r="CT18" i="38"/>
  <c r="CT18" i="36"/>
  <c r="CT18" i="37"/>
  <c r="CT18" i="39"/>
  <c r="CT18" i="33"/>
  <c r="CT18" i="32"/>
  <c r="CT18" i="35"/>
  <c r="CT18" i="34"/>
  <c r="CT18" i="28"/>
  <c r="CT18" i="27"/>
  <c r="CT18" i="25"/>
  <c r="CT18" i="24"/>
  <c r="CT18" i="23"/>
  <c r="ET18" i="23" s="1"/>
  <c r="CT18" i="31"/>
  <c r="CT18" i="30"/>
  <c r="CT18" i="26"/>
  <c r="CT18" i="22"/>
  <c r="ET18" i="22" s="1"/>
  <c r="CT18" i="19"/>
  <c r="ET18" i="19" s="1"/>
  <c r="CT18" i="20"/>
  <c r="ET18" i="20" s="1"/>
  <c r="CT18" i="18"/>
  <c r="ET18" i="18" s="1"/>
  <c r="CT18" i="17"/>
  <c r="ET18" i="17" s="1"/>
  <c r="CT18" i="21"/>
  <c r="ET18" i="21" s="1"/>
  <c r="CT18" i="60"/>
  <c r="ET18" i="60" s="1"/>
  <c r="AY8" i="18"/>
  <c r="AQ6" i="61"/>
  <c r="EK28" i="34"/>
  <c r="AL28" i="34"/>
  <c r="AN18" i="31"/>
  <c r="EM18" i="31"/>
  <c r="DW20" i="48"/>
  <c r="X20" i="48"/>
  <c r="AY21" i="18"/>
  <c r="AG13" i="38"/>
  <c r="EF13" i="38"/>
  <c r="DP12" i="55"/>
  <c r="Q12" i="55"/>
  <c r="DM25" i="57"/>
  <c r="N25" i="57"/>
  <c r="AN18" i="30"/>
  <c r="EM18" i="30"/>
  <c r="AE12" i="41"/>
  <c r="ED12" i="41"/>
  <c r="AW22" i="21"/>
  <c r="DS23" i="52"/>
  <c r="T23" i="52"/>
  <c r="EG11" i="38"/>
  <c r="AH11" i="38"/>
  <c r="DV16" i="48"/>
  <c r="W16" i="48"/>
  <c r="K4" i="58"/>
  <c r="J29" i="58"/>
  <c r="DJ4" i="58"/>
  <c r="DJ29" i="58" s="1"/>
  <c r="T24" i="52"/>
  <c r="DS24" i="52"/>
  <c r="EA28" i="43"/>
  <c r="AB28" i="43"/>
  <c r="CT11" i="59"/>
  <c r="CT11" i="58"/>
  <c r="CT11" i="57"/>
  <c r="CT11" i="56"/>
  <c r="CT11" i="55"/>
  <c r="CT11" i="54"/>
  <c r="CT11" i="52"/>
  <c r="CT11" i="53"/>
  <c r="CT11" i="51"/>
  <c r="CT11" i="50"/>
  <c r="CT11" i="48"/>
  <c r="CT11" i="49"/>
  <c r="CT11" i="46"/>
  <c r="CT11" i="45"/>
  <c r="CT11" i="44"/>
  <c r="CT11" i="47"/>
  <c r="CT11" i="41"/>
  <c r="CT11" i="40"/>
  <c r="CT11" i="43"/>
  <c r="CT11" i="42"/>
  <c r="CT11" i="39"/>
  <c r="CT11" i="38"/>
  <c r="CT11" i="37"/>
  <c r="CT11" i="36"/>
  <c r="CT11" i="35"/>
  <c r="CT11" i="33"/>
  <c r="CT11" i="34"/>
  <c r="CT11" i="28"/>
  <c r="CT11" i="30"/>
  <c r="CT11" i="26"/>
  <c r="CT11" i="24"/>
  <c r="ET11" i="24" s="1"/>
  <c r="CT11" i="32"/>
  <c r="CT11" i="31"/>
  <c r="CT11" i="27"/>
  <c r="CT11" i="25"/>
  <c r="CT11" i="20"/>
  <c r="ET11" i="20" s="1"/>
  <c r="CT11" i="23"/>
  <c r="ET11" i="23" s="1"/>
  <c r="CT11" i="18"/>
  <c r="ET11" i="18" s="1"/>
  <c r="CT11" i="22"/>
  <c r="ET11" i="22" s="1"/>
  <c r="CT11" i="21"/>
  <c r="ET11" i="21" s="1"/>
  <c r="CT11" i="17"/>
  <c r="ET11" i="17" s="1"/>
  <c r="CT11" i="19"/>
  <c r="ET11" i="19" s="1"/>
  <c r="CT11" i="60"/>
  <c r="ET11" i="60" s="1"/>
  <c r="DN23" i="57"/>
  <c r="O23" i="57"/>
  <c r="L22" i="59"/>
  <c r="DK22" i="59"/>
  <c r="AJ10" i="35"/>
  <c r="EI10" i="35"/>
  <c r="AN27" i="32"/>
  <c r="EM27" i="32"/>
  <c r="AW27" i="22"/>
  <c r="DX27" i="47"/>
  <c r="Y27" i="47"/>
  <c r="AS20" i="25"/>
  <c r="ER20" i="25"/>
  <c r="DP9" i="54"/>
  <c r="Q9" i="54"/>
  <c r="AI6" i="36"/>
  <c r="EH6" i="36"/>
  <c r="AZ18" i="17"/>
  <c r="Y21" i="47"/>
  <c r="DX21" i="47"/>
  <c r="AD11" i="41"/>
  <c r="EC11" i="41"/>
  <c r="Q11" i="55"/>
  <c r="DP11" i="55"/>
  <c r="AV20" i="23"/>
  <c r="AY6" i="19"/>
  <c r="EA18" i="42"/>
  <c r="AB18" i="42"/>
  <c r="AU6" i="23"/>
  <c r="U14" i="51"/>
  <c r="DT14" i="51"/>
  <c r="AC13" i="43"/>
  <c r="EB13" i="43"/>
  <c r="AK13" i="34"/>
  <c r="EJ13" i="34"/>
  <c r="AY17" i="20"/>
  <c r="AY12" i="20"/>
  <c r="AU18" i="23"/>
  <c r="DS18" i="51"/>
  <c r="T18" i="51"/>
  <c r="EI24" i="36"/>
  <c r="AJ24" i="36"/>
  <c r="Y12" i="47"/>
  <c r="DX12" i="47"/>
  <c r="DZ7" i="44"/>
  <c r="AA7" i="44"/>
  <c r="DK18" i="58"/>
  <c r="L18" i="58"/>
  <c r="EE13" i="40"/>
  <c r="AF13" i="40"/>
  <c r="DZ25" i="44"/>
  <c r="AA25" i="44"/>
  <c r="AY26" i="18"/>
  <c r="DT21" i="50"/>
  <c r="U21" i="50"/>
  <c r="AU17" i="24"/>
  <c r="AV25" i="22"/>
  <c r="ES16" i="24"/>
  <c r="AT16" i="24"/>
  <c r="Z21" i="46"/>
  <c r="DY21" i="46"/>
  <c r="AA12" i="45"/>
  <c r="DZ12" i="45"/>
  <c r="AQ5" i="61"/>
  <c r="R4" i="51"/>
  <c r="DQ4" i="51"/>
  <c r="Q29" i="51"/>
  <c r="EF24" i="39"/>
  <c r="AG24" i="39"/>
  <c r="DR30" i="51"/>
  <c r="AB20" i="44"/>
  <c r="EA20" i="44"/>
  <c r="P16" i="55"/>
  <c r="DO16" i="55"/>
  <c r="AS21" i="26"/>
  <c r="ER21" i="26"/>
  <c r="DU16" i="49"/>
  <c r="V16" i="49"/>
  <c r="AR19" i="61"/>
  <c r="AU28" i="24"/>
  <c r="AH26" i="38"/>
  <c r="EG26" i="38"/>
  <c r="Z11" i="46"/>
  <c r="DY11" i="46"/>
  <c r="AR15" i="61"/>
  <c r="DO28" i="56"/>
  <c r="P28" i="56"/>
  <c r="AY18" i="18"/>
  <c r="EC25" i="41"/>
  <c r="AD25" i="41"/>
  <c r="AQ13" i="61"/>
  <c r="AR7" i="27"/>
  <c r="EQ7" i="27"/>
  <c r="AW12" i="22"/>
  <c r="AA21" i="45"/>
  <c r="DZ21" i="45"/>
  <c r="DN10" i="56"/>
  <c r="O10" i="56"/>
  <c r="EO21" i="28"/>
  <c r="AP21" i="28"/>
  <c r="AN9" i="32"/>
  <c r="EM9" i="32"/>
  <c r="AQ27" i="61"/>
  <c r="ER9" i="26"/>
  <c r="AS9" i="26"/>
  <c r="ES17" i="25"/>
  <c r="AT17" i="25"/>
  <c r="DZ13" i="45"/>
  <c r="AA13" i="45"/>
  <c r="EM28" i="31"/>
  <c r="AN28" i="31"/>
  <c r="S28" i="53"/>
  <c r="DR28" i="53"/>
  <c r="ER26" i="26"/>
  <c r="AS26" i="26"/>
  <c r="AA26" i="45"/>
  <c r="DZ26" i="45"/>
  <c r="EM14" i="32"/>
  <c r="AN14" i="32"/>
  <c r="CT20" i="59"/>
  <c r="CT20" i="58"/>
  <c r="CT20" i="57"/>
  <c r="CT20" i="56"/>
  <c r="CT20" i="55"/>
  <c r="CT20" i="53"/>
  <c r="CT20" i="54"/>
  <c r="CT20" i="52"/>
  <c r="CT20" i="50"/>
  <c r="CT20" i="49"/>
  <c r="CT20" i="51"/>
  <c r="CT20" i="48"/>
  <c r="CT20" i="47"/>
  <c r="CT20" i="46"/>
  <c r="CT20" i="44"/>
  <c r="CT20" i="45"/>
  <c r="CT20" i="40"/>
  <c r="CT20" i="43"/>
  <c r="CT20" i="41"/>
  <c r="CT20" i="42"/>
  <c r="CT20" i="36"/>
  <c r="CT20" i="38"/>
  <c r="CT20" i="37"/>
  <c r="CT20" i="39"/>
  <c r="CT20" i="35"/>
  <c r="CT20" i="33"/>
  <c r="CT20" i="34"/>
  <c r="CT20" i="24"/>
  <c r="CT20" i="23"/>
  <c r="ET20" i="23" s="1"/>
  <c r="CT20" i="32"/>
  <c r="CT20" i="31"/>
  <c r="CT20" i="30"/>
  <c r="CT20" i="27"/>
  <c r="CT20" i="25"/>
  <c r="CT20" i="28"/>
  <c r="CT20" i="26"/>
  <c r="CT20" i="21"/>
  <c r="ET20" i="21" s="1"/>
  <c r="CT20" i="18"/>
  <c r="ET20" i="18" s="1"/>
  <c r="CT20" i="17"/>
  <c r="ET20" i="17" s="1"/>
  <c r="CT20" i="22"/>
  <c r="ET20" i="22" s="1"/>
  <c r="CT20" i="19"/>
  <c r="ET20" i="19" s="1"/>
  <c r="CT20" i="20"/>
  <c r="ET20" i="20" s="1"/>
  <c r="CT20" i="60"/>
  <c r="ET20" i="60" s="1"/>
  <c r="DR24" i="53"/>
  <c r="S24" i="53"/>
  <c r="L27" i="59"/>
  <c r="DK27" i="59"/>
  <c r="X15" i="48"/>
  <c r="DW15" i="48"/>
  <c r="DL5" i="58"/>
  <c r="M5" i="58"/>
  <c r="EE22" i="39"/>
  <c r="AF22" i="39"/>
  <c r="AZ28" i="19"/>
  <c r="AZ7" i="18"/>
  <c r="DP13" i="55"/>
  <c r="Q13" i="55"/>
  <c r="Q5" i="54"/>
  <c r="DP5" i="54"/>
  <c r="DR22" i="52"/>
  <c r="S22" i="52"/>
  <c r="AW20" i="21"/>
  <c r="AW28" i="22"/>
  <c r="ER21" i="25"/>
  <c r="AS21" i="25"/>
  <c r="M21" i="58"/>
  <c r="DL21" i="58"/>
  <c r="ES8" i="25"/>
  <c r="AT8" i="25"/>
  <c r="DL15" i="59"/>
  <c r="M15" i="59"/>
  <c r="W25" i="48"/>
  <c r="DV25" i="48"/>
  <c r="DL12" i="59"/>
  <c r="M12" i="59"/>
  <c r="AM18" i="32"/>
  <c r="EL18" i="32"/>
  <c r="EF6" i="38"/>
  <c r="AG6" i="38"/>
  <c r="N6" i="57"/>
  <c r="DM6" i="57"/>
  <c r="AS13" i="25"/>
  <c r="ER13" i="25"/>
  <c r="AM10" i="32"/>
  <c r="EL10" i="32"/>
  <c r="AA8" i="44"/>
  <c r="DZ8" i="44"/>
  <c r="AH17" i="38"/>
  <c r="EG17" i="38"/>
  <c r="AY7" i="19"/>
  <c r="AZ26" i="19"/>
  <c r="AB22" i="43"/>
  <c r="EA22" i="43"/>
  <c r="AX8" i="21"/>
  <c r="AV8" i="23"/>
  <c r="AW25" i="21"/>
  <c r="AO20" i="30"/>
  <c r="EN20" i="30"/>
  <c r="Q26" i="55"/>
  <c r="DP26" i="55"/>
  <c r="AC23" i="43"/>
  <c r="EB23" i="43"/>
  <c r="ED10" i="40"/>
  <c r="AE10" i="40"/>
  <c r="EO24" i="30"/>
  <c r="AP24" i="30"/>
  <c r="P22" i="55"/>
  <c r="DO22" i="55"/>
  <c r="DU12" i="50"/>
  <c r="V12" i="50"/>
  <c r="AU25" i="23"/>
  <c r="U11" i="51"/>
  <c r="DT11" i="51"/>
  <c r="AW26" i="22"/>
  <c r="AJ7" i="35"/>
  <c r="EI7" i="35"/>
  <c r="ED5" i="40"/>
  <c r="AE5" i="40"/>
  <c r="EP27" i="28"/>
  <c r="AQ27" i="28"/>
  <c r="AT27" i="25"/>
  <c r="ES27" i="25"/>
  <c r="AQ22" i="27"/>
  <c r="EP22" i="27"/>
  <c r="DL9" i="59"/>
  <c r="M9" i="59"/>
  <c r="DV12" i="49"/>
  <c r="W12" i="49"/>
  <c r="DQ13" i="53"/>
  <c r="R13" i="53"/>
  <c r="AN5" i="31"/>
  <c r="EM5" i="31"/>
  <c r="AE7" i="40"/>
  <c r="ED7" i="40"/>
  <c r="DN8" i="57"/>
  <c r="O8" i="57"/>
  <c r="ES23" i="25"/>
  <c r="AT23" i="25"/>
  <c r="R22" i="53"/>
  <c r="DQ22" i="53"/>
  <c r="DY9" i="45"/>
  <c r="Z9" i="45"/>
  <c r="AV15" i="23"/>
  <c r="EU15" i="23"/>
  <c r="AJ5" i="35"/>
  <c r="EI5" i="35"/>
  <c r="AZ12" i="18"/>
  <c r="EC21" i="41"/>
  <c r="AD21" i="41"/>
  <c r="ES29" i="19"/>
  <c r="AH25" i="37"/>
  <c r="EG25" i="37"/>
  <c r="U22" i="50"/>
  <c r="DT22" i="50"/>
  <c r="Q4" i="53"/>
  <c r="DP4" i="53"/>
  <c r="AQ9" i="61"/>
  <c r="DZ22" i="44"/>
  <c r="AA22" i="44"/>
  <c r="N13" i="57"/>
  <c r="DM13" i="57"/>
  <c r="AU16" i="23"/>
  <c r="Q5" i="53"/>
  <c r="DP5" i="53"/>
  <c r="AS18" i="25"/>
  <c r="ER18" i="25"/>
  <c r="EO4" i="26"/>
  <c r="EO29" i="26" s="1"/>
  <c r="AO29" i="26"/>
  <c r="AP4" i="26"/>
  <c r="DT15" i="50"/>
  <c r="U15" i="50"/>
  <c r="EB21" i="43"/>
  <c r="AC21" i="43"/>
  <c r="ER24" i="26"/>
  <c r="AS24" i="26"/>
  <c r="AX14" i="20"/>
  <c r="EQ21" i="27"/>
  <c r="AR21" i="27"/>
  <c r="EO22" i="28"/>
  <c r="AP22" i="28"/>
  <c r="EA8" i="43"/>
  <c r="AB8" i="43"/>
  <c r="O18" i="56"/>
  <c r="DN18" i="56"/>
  <c r="EK23" i="34"/>
  <c r="AL23" i="34"/>
  <c r="DS28" i="52"/>
  <c r="T28" i="52"/>
  <c r="EH16" i="35"/>
  <c r="AI16" i="35"/>
  <c r="P15" i="56"/>
  <c r="DO15" i="56"/>
  <c r="EC27" i="42"/>
  <c r="AD27" i="42"/>
  <c r="EH17" i="37"/>
  <c r="AI17" i="37"/>
  <c r="DU10" i="49"/>
  <c r="V10" i="49"/>
  <c r="AH5" i="36"/>
  <c r="EG5" i="36"/>
  <c r="AT5" i="24"/>
  <c r="ES5" i="24"/>
  <c r="EN13" i="30"/>
  <c r="AO13" i="30"/>
  <c r="CT28" i="59"/>
  <c r="CT28" i="58"/>
  <c r="CT28" i="57"/>
  <c r="CT28" i="56"/>
  <c r="CT28" i="55"/>
  <c r="CT28" i="53"/>
  <c r="CT28" i="54"/>
  <c r="CT28" i="52"/>
  <c r="CT28" i="51"/>
  <c r="CT28" i="49"/>
  <c r="CT28" i="50"/>
  <c r="CT28" i="48"/>
  <c r="CT28" i="47"/>
  <c r="CT28" i="44"/>
  <c r="CT28" i="43"/>
  <c r="CT28" i="46"/>
  <c r="CT28" i="45"/>
  <c r="CT28" i="42"/>
  <c r="CT28" i="41"/>
  <c r="CT28" i="40"/>
  <c r="CT28" i="36"/>
  <c r="CT28" i="37"/>
  <c r="CT28" i="39"/>
  <c r="CT28" i="38"/>
  <c r="CT28" i="33"/>
  <c r="CT28" i="35"/>
  <c r="CT28" i="34"/>
  <c r="CT28" i="32"/>
  <c r="CT28" i="31"/>
  <c r="CT28" i="30"/>
  <c r="CT28" i="27"/>
  <c r="CT28" i="26"/>
  <c r="CT28" i="25"/>
  <c r="CT28" i="24"/>
  <c r="ET28" i="24" s="1"/>
  <c r="CT28" i="23"/>
  <c r="ET28" i="23" s="1"/>
  <c r="CT28" i="28"/>
  <c r="CT28" i="21"/>
  <c r="ET28" i="21" s="1"/>
  <c r="CT28" i="20"/>
  <c r="ET28" i="20" s="1"/>
  <c r="CT28" i="17"/>
  <c r="ET28" i="17" s="1"/>
  <c r="CT28" i="22"/>
  <c r="ET28" i="22" s="1"/>
  <c r="CT28" i="19"/>
  <c r="ET28" i="19" s="1"/>
  <c r="CT28" i="18"/>
  <c r="ET28" i="18" s="1"/>
  <c r="CT28" i="60"/>
  <c r="ET28" i="60" s="1"/>
  <c r="AY15" i="18"/>
  <c r="DN24" i="57"/>
  <c r="O24" i="57"/>
  <c r="ES30" i="23"/>
  <c r="AO23" i="31"/>
  <c r="EN23" i="31"/>
  <c r="EL28" i="33"/>
  <c r="AM28" i="33"/>
  <c r="AZ13" i="17"/>
  <c r="AS19" i="25"/>
  <c r="ER19" i="25"/>
  <c r="DV26" i="48"/>
  <c r="W26" i="48"/>
  <c r="AZ11" i="19"/>
  <c r="M10" i="58"/>
  <c r="DL10" i="58"/>
  <c r="ED27" i="41"/>
  <c r="AE27" i="41"/>
  <c r="DV27" i="49"/>
  <c r="W27" i="49"/>
  <c r="AQ17" i="27"/>
  <c r="EP17" i="27"/>
  <c r="AO14" i="30"/>
  <c r="EN14" i="30"/>
  <c r="M19" i="58"/>
  <c r="DL19" i="58"/>
  <c r="X7" i="46"/>
  <c r="DW7" i="46"/>
  <c r="CT12" i="59"/>
  <c r="CT12" i="58"/>
  <c r="CT12" i="57"/>
  <c r="CT12" i="56"/>
  <c r="CT12" i="54"/>
  <c r="CT12" i="55"/>
  <c r="CT12" i="53"/>
  <c r="CT12" i="52"/>
  <c r="CT12" i="50"/>
  <c r="CT12" i="51"/>
  <c r="CT12" i="48"/>
  <c r="CT12" i="49"/>
  <c r="CT12" i="45"/>
  <c r="CT12" i="44"/>
  <c r="CT12" i="47"/>
  <c r="CT12" i="46"/>
  <c r="CT12" i="43"/>
  <c r="CT12" i="42"/>
  <c r="CT12" i="41"/>
  <c r="CT12" i="40"/>
  <c r="CT12" i="39"/>
  <c r="CT12" i="38"/>
  <c r="CT12" i="37"/>
  <c r="CT12" i="36"/>
  <c r="CT12" i="33"/>
  <c r="CT12" i="34"/>
  <c r="CT12" i="32"/>
  <c r="CT12" i="35"/>
  <c r="CT12" i="31"/>
  <c r="CT12" i="30"/>
  <c r="CT12" i="26"/>
  <c r="CT12" i="25"/>
  <c r="CT12" i="24"/>
  <c r="ET12" i="24" s="1"/>
  <c r="CT12" i="27"/>
  <c r="CT12" i="28"/>
  <c r="CT12" i="23"/>
  <c r="ET12" i="23" s="1"/>
  <c r="CT12" i="18"/>
  <c r="ET12" i="18" s="1"/>
  <c r="CT12" i="22"/>
  <c r="ET12" i="22" s="1"/>
  <c r="CT12" i="19"/>
  <c r="ET12" i="19" s="1"/>
  <c r="CT12" i="21"/>
  <c r="ET12" i="21" s="1"/>
  <c r="CT12" i="20"/>
  <c r="ET12" i="20" s="1"/>
  <c r="CT12" i="17"/>
  <c r="ET12" i="17" s="1"/>
  <c r="CT12" i="60"/>
  <c r="ET12" i="60" s="1"/>
  <c r="AV9" i="22"/>
  <c r="AS12" i="26"/>
  <c r="ER12" i="26"/>
  <c r="AS15" i="26"/>
  <c r="ER15" i="26"/>
  <c r="AO28" i="30"/>
  <c r="EN28" i="30"/>
  <c r="EP11" i="28"/>
  <c r="AQ11" i="28"/>
  <c r="DM14" i="58"/>
  <c r="N14" i="58"/>
  <c r="AL22" i="33"/>
  <c r="EK22" i="33"/>
  <c r="AS25" i="25"/>
  <c r="ER25" i="25"/>
  <c r="AT10" i="24"/>
  <c r="ES10" i="24"/>
  <c r="DM4" i="55"/>
  <c r="DM29" i="55" s="1"/>
  <c r="M29" i="55"/>
  <c r="N4" i="55"/>
  <c r="DW6" i="47"/>
  <c r="X6" i="47"/>
  <c r="R16" i="53"/>
  <c r="DQ16" i="53"/>
  <c r="R15" i="54"/>
  <c r="DQ15" i="54"/>
  <c r="AR10" i="26"/>
  <c r="EQ10" i="26"/>
  <c r="M23" i="59"/>
  <c r="DL23" i="59"/>
  <c r="AW14" i="21"/>
  <c r="AZ11" i="17"/>
  <c r="AF10" i="39"/>
  <c r="EE10" i="39"/>
  <c r="AH16" i="37"/>
  <c r="EG16" i="37"/>
  <c r="AI10" i="36"/>
  <c r="EH10" i="36"/>
  <c r="AJ25" i="35"/>
  <c r="EI25" i="35"/>
  <c r="AV18" i="22"/>
  <c r="AU9" i="24"/>
  <c r="DW24" i="48"/>
  <c r="X24" i="48"/>
  <c r="AP6" i="28"/>
  <c r="EO6" i="28"/>
  <c r="AQ18" i="61"/>
  <c r="AX10" i="20"/>
  <c r="DS11" i="52"/>
  <c r="T11" i="52"/>
  <c r="AY28" i="18"/>
  <c r="EF5" i="38"/>
  <c r="AG5" i="38"/>
  <c r="AX25" i="20"/>
  <c r="AM25" i="32"/>
  <c r="EL25" i="32"/>
  <c r="DS7" i="51"/>
  <c r="T7" i="51"/>
  <c r="AX5" i="20"/>
  <c r="AZ10" i="17"/>
  <c r="EA7" i="43"/>
  <c r="AB7" i="43"/>
  <c r="AP9" i="30"/>
  <c r="EO9" i="30"/>
  <c r="AG5" i="37"/>
  <c r="EF5" i="37"/>
  <c r="AM22" i="32"/>
  <c r="EL22" i="32"/>
  <c r="EF27" i="39"/>
  <c r="AG27" i="39"/>
  <c r="DQ28" i="54"/>
  <c r="R28" i="54"/>
  <c r="P8" i="56"/>
  <c r="DO8" i="56"/>
  <c r="AL26" i="34"/>
  <c r="EK26" i="34"/>
  <c r="EK9" i="34"/>
  <c r="AL9" i="34"/>
  <c r="ER27" i="26"/>
  <c r="AS27" i="26"/>
  <c r="Y4" i="45"/>
  <c r="DX4" i="45"/>
  <c r="R10" i="53"/>
  <c r="DQ10" i="53"/>
  <c r="EJ20" i="35"/>
  <c r="AK20" i="35"/>
  <c r="ED18" i="40"/>
  <c r="AE18" i="40"/>
  <c r="AS8" i="26"/>
  <c r="ER8" i="26"/>
  <c r="AT6" i="24"/>
  <c r="ES6" i="24"/>
  <c r="EB15" i="42"/>
  <c r="AC15" i="42"/>
  <c r="AY11" i="20"/>
  <c r="EO14" i="28"/>
  <c r="AP14" i="28"/>
  <c r="AQ11" i="61"/>
  <c r="AV13" i="23"/>
  <c r="V27" i="50"/>
  <c r="DU27" i="50"/>
  <c r="Y9" i="46"/>
  <c r="DX9" i="46"/>
  <c r="L18" i="57"/>
  <c r="DK18" i="57"/>
  <c r="DK30" i="57" s="1"/>
  <c r="AY13" i="18"/>
  <c r="M19" i="59"/>
  <c r="DL19" i="59"/>
  <c r="EP8" i="28"/>
  <c r="AQ8" i="28"/>
  <c r="DN26" i="57"/>
  <c r="O26" i="57"/>
  <c r="AV16" i="22"/>
  <c r="AK20" i="34"/>
  <c r="EJ20" i="34"/>
  <c r="BA7" i="17"/>
  <c r="AG22" i="38"/>
  <c r="EF22" i="38"/>
  <c r="AH24" i="38"/>
  <c r="EG24" i="38"/>
  <c r="AX22" i="20"/>
  <c r="AR12" i="27"/>
  <c r="EQ12" i="27"/>
  <c r="AU10" i="23"/>
  <c r="DN28" i="57"/>
  <c r="O28" i="57"/>
  <c r="EE17" i="40"/>
  <c r="AF17" i="40"/>
  <c r="EB28" i="42"/>
  <c r="AC28" i="42"/>
  <c r="ES30" i="17"/>
  <c r="AW15" i="21"/>
  <c r="DK10" i="59"/>
  <c r="L10" i="59"/>
  <c r="DS9" i="50"/>
  <c r="T9" i="50"/>
  <c r="AG25" i="38"/>
  <c r="EF25" i="38"/>
  <c r="AQ23" i="61"/>
  <c r="DS13" i="52"/>
  <c r="T13" i="52"/>
  <c r="AR7" i="26"/>
  <c r="EQ7" i="26"/>
  <c r="AJ17" i="36"/>
  <c r="EI17" i="36"/>
  <c r="DZ14" i="45"/>
  <c r="AA14" i="45"/>
  <c r="AN7" i="31"/>
  <c r="EM7" i="31"/>
  <c r="CT5" i="59"/>
  <c r="CT5" i="58"/>
  <c r="CT5" i="57"/>
  <c r="CT5" i="56"/>
  <c r="CT5" i="55"/>
  <c r="CT5" i="54"/>
  <c r="CT5" i="52"/>
  <c r="CT5" i="53"/>
  <c r="CT5" i="50"/>
  <c r="CT5" i="51"/>
  <c r="CT5" i="49"/>
  <c r="CT5" i="48"/>
  <c r="CT5" i="47"/>
  <c r="CT5" i="46"/>
  <c r="CT5" i="45"/>
  <c r="CT5" i="44"/>
  <c r="CT5" i="41"/>
  <c r="CT5" i="40"/>
  <c r="CT5" i="42"/>
  <c r="CT5" i="43"/>
  <c r="CT5" i="38"/>
  <c r="CT5" i="39"/>
  <c r="CT5" i="37"/>
  <c r="CT5" i="35"/>
  <c r="CT5" i="33"/>
  <c r="CT5" i="36"/>
  <c r="CT5" i="34"/>
  <c r="CT5" i="31"/>
  <c r="CT5" i="26"/>
  <c r="CT5" i="28"/>
  <c r="CT5" i="32"/>
  <c r="CT5" i="27"/>
  <c r="CT5" i="24"/>
  <c r="CT5" i="30"/>
  <c r="CT5" i="25"/>
  <c r="CT5" i="23"/>
  <c r="ET5" i="23" s="1"/>
  <c r="CT5" i="21"/>
  <c r="ET5" i="21" s="1"/>
  <c r="CT5" i="20"/>
  <c r="ET5" i="20" s="1"/>
  <c r="CT5" i="19"/>
  <c r="ET5" i="19" s="1"/>
  <c r="CT5" i="17"/>
  <c r="ET5" i="17" s="1"/>
  <c r="CT5" i="22"/>
  <c r="ET5" i="22" s="1"/>
  <c r="CT5" i="18"/>
  <c r="ET5" i="18" s="1"/>
  <c r="CT5" i="60"/>
  <c r="ET5" i="60" s="1"/>
  <c r="DX20" i="47"/>
  <c r="Y20" i="47"/>
  <c r="AN22" i="31"/>
  <c r="EM22" i="31"/>
  <c r="EE15" i="40"/>
  <c r="AF15" i="40"/>
  <c r="R11" i="54"/>
  <c r="DQ11" i="54"/>
  <c r="AN6" i="31"/>
  <c r="EM6" i="31"/>
  <c r="L7" i="59"/>
  <c r="DK7" i="59"/>
  <c r="AX24" i="21"/>
  <c r="AS7" i="25"/>
  <c r="ER7" i="25"/>
  <c r="AC19" i="42"/>
  <c r="EB19" i="42"/>
  <c r="DS9" i="52"/>
  <c r="T9" i="52"/>
  <c r="M24" i="59"/>
  <c r="DL24" i="59"/>
  <c r="AD26" i="41"/>
  <c r="EC26" i="41"/>
  <c r="DP15" i="55"/>
  <c r="Q15" i="55"/>
  <c r="EQ8" i="27"/>
  <c r="AR8" i="27"/>
  <c r="AC9" i="42"/>
  <c r="EB9" i="42"/>
  <c r="AY19" i="18"/>
  <c r="AY19" i="19"/>
  <c r="V9" i="49"/>
  <c r="DU9" i="49"/>
  <c r="DN5" i="56"/>
  <c r="O5" i="56"/>
  <c r="EA19" i="44"/>
  <c r="AB19" i="44"/>
  <c r="AH28" i="38"/>
  <c r="EG28" i="38"/>
  <c r="AU12" i="24"/>
  <c r="EN19" i="30"/>
  <c r="AO19" i="30"/>
  <c r="DW10" i="47"/>
  <c r="X10" i="47"/>
  <c r="W22" i="48"/>
  <c r="DV22" i="48"/>
  <c r="DY16" i="45"/>
  <c r="Z16" i="45"/>
  <c r="EO26" i="30"/>
  <c r="AP26" i="30"/>
  <c r="Q28" i="55"/>
  <c r="DP28" i="55"/>
  <c r="ES7" i="24"/>
  <c r="AT7" i="24"/>
  <c r="AQ20" i="61"/>
  <c r="AO9" i="31"/>
  <c r="EN9" i="31"/>
  <c r="P17" i="56"/>
  <c r="DO17" i="56"/>
  <c r="DS25" i="51"/>
  <c r="T25" i="51"/>
  <c r="L25" i="59"/>
  <c r="DK25" i="59"/>
  <c r="AV5" i="22"/>
  <c r="EA14" i="44"/>
  <c r="AB14" i="44"/>
  <c r="Z22" i="45"/>
  <c r="DY22" i="45"/>
  <c r="AR6" i="26"/>
  <c r="EQ6" i="26"/>
  <c r="DY26" i="46"/>
  <c r="Z26" i="46"/>
  <c r="EP11" i="27"/>
  <c r="AQ11" i="27"/>
  <c r="AS5" i="25"/>
  <c r="ER5" i="25"/>
  <c r="BA25" i="17"/>
  <c r="EA9" i="43"/>
  <c r="AB9" i="43"/>
  <c r="AG10" i="38"/>
  <c r="EF10" i="38"/>
  <c r="DK18" i="59"/>
  <c r="L18" i="59"/>
  <c r="EB14" i="43"/>
  <c r="AC14" i="43"/>
  <c r="T10" i="51"/>
  <c r="DS10" i="51"/>
  <c r="AE9" i="41"/>
  <c r="ED9" i="41"/>
  <c r="M7" i="58"/>
  <c r="DL7" i="58"/>
  <c r="EO27" i="30"/>
  <c r="AP27" i="30"/>
  <c r="AY6" i="17"/>
  <c r="Y4" i="44"/>
  <c r="DX4" i="44"/>
  <c r="AV7" i="22"/>
  <c r="DM14" i="57"/>
  <c r="N14" i="57"/>
  <c r="EC22" i="41"/>
  <c r="AD22" i="41"/>
  <c r="DS18" i="50"/>
  <c r="T18" i="50"/>
  <c r="AG9" i="39"/>
  <c r="EF9" i="39"/>
  <c r="AA28" i="45"/>
  <c r="DZ28" i="45"/>
  <c r="P13" i="56"/>
  <c r="DO13" i="56"/>
  <c r="AE6" i="40"/>
  <c r="ED6" i="40"/>
  <c r="Z19" i="46"/>
  <c r="DY19" i="46"/>
  <c r="DI4" i="59"/>
  <c r="DI29" i="59" s="1"/>
  <c r="I29" i="59"/>
  <c r="J4" i="59"/>
  <c r="AC18" i="41"/>
  <c r="EB18" i="41"/>
  <c r="P8" i="55"/>
  <c r="DO8" i="55"/>
  <c r="AL20" i="33"/>
  <c r="EK20" i="33"/>
  <c r="AL4" i="32"/>
  <c r="EK4" i="32"/>
  <c r="EB7" i="42"/>
  <c r="AC7" i="42"/>
  <c r="AX21" i="20"/>
  <c r="AB18" i="43"/>
  <c r="EA18" i="43"/>
  <c r="EO13" i="28"/>
  <c r="AP13" i="28"/>
  <c r="AG11" i="39"/>
  <c r="EF11" i="39"/>
  <c r="EQ28" i="27"/>
  <c r="AR28" i="27"/>
  <c r="ED28" i="41"/>
  <c r="AE28" i="41"/>
  <c r="AU5" i="23"/>
  <c r="AE5" i="41"/>
  <c r="ED5" i="41"/>
  <c r="N22" i="57"/>
  <c r="DM22" i="57"/>
  <c r="AY25" i="19"/>
  <c r="ES29" i="17"/>
  <c r="AF14" i="40"/>
  <c r="EE14" i="40"/>
  <c r="AN10" i="31"/>
  <c r="EM10" i="31"/>
  <c r="AZ12" i="19"/>
  <c r="AW13" i="22"/>
  <c r="ES29" i="20"/>
  <c r="DR30" i="50" l="1"/>
  <c r="EA29" i="41"/>
  <c r="AQ5" i="78"/>
  <c r="AQ4" i="78"/>
  <c r="DN30" i="54"/>
  <c r="DQ29" i="50"/>
  <c r="EM30" i="28"/>
  <c r="EM29" i="28"/>
  <c r="DS29" i="49"/>
  <c r="EQ23" i="26"/>
  <c r="AR23" i="26"/>
  <c r="AI27" i="36"/>
  <c r="EH27" i="36"/>
  <c r="V18" i="48"/>
  <c r="DU18" i="48"/>
  <c r="DU30" i="48" s="1"/>
  <c r="O27" i="56"/>
  <c r="DN27" i="56"/>
  <c r="AN20" i="31"/>
  <c r="EM20" i="31"/>
  <c r="EI19" i="35"/>
  <c r="AJ19" i="35"/>
  <c r="Z20" i="45"/>
  <c r="DY20" i="45"/>
  <c r="X29" i="43"/>
  <c r="DX4" i="43"/>
  <c r="DX29" i="43" s="1"/>
  <c r="Y4" i="43"/>
  <c r="O29" i="53"/>
  <c r="DO18" i="53"/>
  <c r="DO30" i="53" s="1"/>
  <c r="P18" i="53"/>
  <c r="EM16" i="30"/>
  <c r="AN16" i="30"/>
  <c r="W27" i="48"/>
  <c r="DV27" i="48"/>
  <c r="EA11" i="43"/>
  <c r="AB11" i="43"/>
  <c r="AL17" i="33"/>
  <c r="EK17" i="33"/>
  <c r="EE16" i="38"/>
  <c r="EE30" i="38" s="1"/>
  <c r="AF16" i="38"/>
  <c r="AK17" i="34"/>
  <c r="EJ17" i="34"/>
  <c r="Y8" i="45"/>
  <c r="DX8" i="45"/>
  <c r="T20" i="51"/>
  <c r="DS20" i="51"/>
  <c r="AC10" i="41"/>
  <c r="EB10" i="41"/>
  <c r="EE14" i="39"/>
  <c r="AF14" i="39"/>
  <c r="R5" i="51"/>
  <c r="DQ5" i="51"/>
  <c r="DQ29" i="51" s="1"/>
  <c r="DT13" i="49"/>
  <c r="U13" i="49"/>
  <c r="AM28" i="32"/>
  <c r="EL28" i="32"/>
  <c r="AA24" i="44"/>
  <c r="DZ24" i="44"/>
  <c r="EM17" i="31"/>
  <c r="AN17" i="31"/>
  <c r="AK25" i="33"/>
  <c r="EJ25" i="33"/>
  <c r="AE5" i="39"/>
  <c r="ED5" i="39"/>
  <c r="AG19" i="37"/>
  <c r="EF19" i="37"/>
  <c r="ER14" i="24"/>
  <c r="AS14" i="24"/>
  <c r="Y17" i="44"/>
  <c r="DX17" i="44"/>
  <c r="DX30" i="44" s="1"/>
  <c r="DV23" i="48"/>
  <c r="W23" i="48"/>
  <c r="DW16" i="46"/>
  <c r="X16" i="46"/>
  <c r="Z17" i="43"/>
  <c r="DY17" i="43"/>
  <c r="DY30" i="43" s="1"/>
  <c r="EC25" i="40"/>
  <c r="AD25" i="40"/>
  <c r="N9" i="57"/>
  <c r="DM9" i="57"/>
  <c r="EO25" i="27"/>
  <c r="EO30" i="27" s="1"/>
  <c r="AP25" i="27"/>
  <c r="AP17" i="28"/>
  <c r="EO17" i="28"/>
  <c r="AN5" i="30"/>
  <c r="EM5" i="30"/>
  <c r="DV16" i="47"/>
  <c r="W16" i="47"/>
  <c r="DV7" i="47"/>
  <c r="W7" i="47"/>
  <c r="AR6" i="25"/>
  <c r="EQ6" i="25"/>
  <c r="DR4" i="50"/>
  <c r="S4" i="50"/>
  <c r="R29" i="50"/>
  <c r="ED23" i="40"/>
  <c r="AE23" i="40"/>
  <c r="EN25" i="28"/>
  <c r="AO25" i="28"/>
  <c r="Z16" i="44"/>
  <c r="DY16" i="44"/>
  <c r="DZ16" i="42"/>
  <c r="DZ30" i="42" s="1"/>
  <c r="AA16" i="42"/>
  <c r="Z29" i="42"/>
  <c r="DX10" i="45"/>
  <c r="Y10" i="45"/>
  <c r="DY15" i="45"/>
  <c r="Z15" i="45"/>
  <c r="AE7" i="39"/>
  <c r="ED7" i="39"/>
  <c r="AO11" i="30"/>
  <c r="EN11" i="30"/>
  <c r="DK11" i="59"/>
  <c r="L11" i="59"/>
  <c r="EI14" i="35"/>
  <c r="AJ14" i="35"/>
  <c r="AO7" i="28"/>
  <c r="EN7" i="28"/>
  <c r="DQ18" i="52"/>
  <c r="DQ30" i="52" s="1"/>
  <c r="R18" i="52"/>
  <c r="AJ18" i="33"/>
  <c r="EI18" i="33"/>
  <c r="EI30" i="33" s="1"/>
  <c r="L16" i="58"/>
  <c r="DK16" i="58"/>
  <c r="DK30" i="58" s="1"/>
  <c r="AM24" i="32"/>
  <c r="EL24" i="32"/>
  <c r="AI11" i="36"/>
  <c r="EH11" i="36"/>
  <c r="X22" i="46"/>
  <c r="DW22" i="46"/>
  <c r="DY23" i="45"/>
  <c r="Z23" i="45"/>
  <c r="AC19" i="41"/>
  <c r="EB19" i="41"/>
  <c r="U20" i="49"/>
  <c r="DT20" i="49"/>
  <c r="N9" i="56"/>
  <c r="DM9" i="56"/>
  <c r="DW19" i="47"/>
  <c r="X19" i="47"/>
  <c r="ER13" i="24"/>
  <c r="AS13" i="24"/>
  <c r="DO27" i="55"/>
  <c r="P27" i="55"/>
  <c r="AP10" i="27"/>
  <c r="EO10" i="27"/>
  <c r="AQ14" i="27"/>
  <c r="EP14" i="27"/>
  <c r="AI29" i="33"/>
  <c r="AJ4" i="33"/>
  <c r="EI4" i="33"/>
  <c r="AH16" i="36"/>
  <c r="EG16" i="36"/>
  <c r="EH18" i="35"/>
  <c r="AI18" i="35"/>
  <c r="T6" i="50"/>
  <c r="DS6" i="50"/>
  <c r="DV8" i="48"/>
  <c r="W8" i="48"/>
  <c r="DL5" i="57"/>
  <c r="M5" i="57"/>
  <c r="AA5" i="43"/>
  <c r="DZ5" i="43"/>
  <c r="EF4" i="35"/>
  <c r="EF29" i="35" s="1"/>
  <c r="AF29" i="35"/>
  <c r="AG4" i="35"/>
  <c r="EB13" i="41"/>
  <c r="AC13" i="41"/>
  <c r="EG9" i="37"/>
  <c r="AH9" i="37"/>
  <c r="EB14" i="41"/>
  <c r="AC14" i="41"/>
  <c r="DX5" i="44"/>
  <c r="DX29" i="44" s="1"/>
  <c r="Y5" i="44"/>
  <c r="DO20" i="55"/>
  <c r="P20" i="55"/>
  <c r="V23" i="49"/>
  <c r="DU23" i="49"/>
  <c r="AA6" i="43"/>
  <c r="DZ6" i="43"/>
  <c r="P8" i="54"/>
  <c r="DO8" i="54"/>
  <c r="EJ13" i="33"/>
  <c r="AK13" i="33"/>
  <c r="DO16" i="54"/>
  <c r="P16" i="54"/>
  <c r="ER22" i="24"/>
  <c r="AS22" i="24"/>
  <c r="DS25" i="50"/>
  <c r="T25" i="50"/>
  <c r="AJ24" i="35"/>
  <c r="EI24" i="35"/>
  <c r="EM4" i="27"/>
  <c r="EM29" i="27" s="1"/>
  <c r="AN4" i="27"/>
  <c r="AM29" i="27"/>
  <c r="AK5" i="32"/>
  <c r="AJ29" i="32"/>
  <c r="EJ5" i="32"/>
  <c r="EJ29" i="32" s="1"/>
  <c r="AC17" i="42"/>
  <c r="EB17" i="42"/>
  <c r="AL16" i="32"/>
  <c r="EK16" i="32"/>
  <c r="S5" i="50"/>
  <c r="DR5" i="50"/>
  <c r="X15" i="47"/>
  <c r="DW15" i="47"/>
  <c r="DU11" i="49"/>
  <c r="V11" i="49"/>
  <c r="EP18" i="26"/>
  <c r="AQ18" i="26"/>
  <c r="BD7" i="60"/>
  <c r="BC29" i="60"/>
  <c r="AC24" i="42"/>
  <c r="EB24" i="42"/>
  <c r="W13" i="48"/>
  <c r="DV13" i="48"/>
  <c r="DR12" i="52"/>
  <c r="S12" i="52"/>
  <c r="X25" i="46"/>
  <c r="DW25" i="46"/>
  <c r="AB15" i="43"/>
  <c r="EA15" i="43"/>
  <c r="EL25" i="31"/>
  <c r="EL30" i="31" s="1"/>
  <c r="AM25" i="31"/>
  <c r="P25" i="54"/>
  <c r="DO25" i="54"/>
  <c r="M24" i="58"/>
  <c r="DL24" i="58"/>
  <c r="EE18" i="37"/>
  <c r="EE30" i="37" s="1"/>
  <c r="AE29" i="37"/>
  <c r="AF18" i="37"/>
  <c r="AJ29" i="31"/>
  <c r="AK4" i="31"/>
  <c r="EJ4" i="31"/>
  <c r="EJ29" i="31" s="1"/>
  <c r="EM26" i="31"/>
  <c r="AN26" i="31"/>
  <c r="X29" i="44"/>
  <c r="EA29" i="42"/>
  <c r="AF26" i="39"/>
  <c r="EE26" i="39"/>
  <c r="AS26" i="25"/>
  <c r="ER26" i="25"/>
  <c r="EB12" i="42"/>
  <c r="AC12" i="42"/>
  <c r="AM8" i="32"/>
  <c r="EL8" i="32"/>
  <c r="X7" i="45"/>
  <c r="DW7" i="45"/>
  <c r="DW29" i="45" s="1"/>
  <c r="W29" i="45"/>
  <c r="AH25" i="36"/>
  <c r="EG25" i="36"/>
  <c r="EB11" i="42"/>
  <c r="AC11" i="42"/>
  <c r="AX4" i="17"/>
  <c r="AW29" i="17"/>
  <c r="EF10" i="37"/>
  <c r="AG10" i="37"/>
  <c r="AS19" i="24"/>
  <c r="ER19" i="24"/>
  <c r="AN6" i="30"/>
  <c r="EM6" i="30"/>
  <c r="DS17" i="50"/>
  <c r="T17" i="50"/>
  <c r="DS16" i="50"/>
  <c r="T16" i="50"/>
  <c r="Y14" i="46"/>
  <c r="DX14" i="46"/>
  <c r="AR16" i="25"/>
  <c r="EQ16" i="25"/>
  <c r="EQ30" i="25" s="1"/>
  <c r="T8" i="50"/>
  <c r="DS8" i="50"/>
  <c r="V7" i="48"/>
  <c r="DU7" i="48"/>
  <c r="AJ5" i="33"/>
  <c r="EI5" i="33"/>
  <c r="AN22" i="30"/>
  <c r="EM22" i="30"/>
  <c r="EM30" i="30" s="1"/>
  <c r="P17" i="54"/>
  <c r="DO17" i="54"/>
  <c r="AJ23" i="35"/>
  <c r="EI23" i="35"/>
  <c r="AC16" i="41"/>
  <c r="EB16" i="41"/>
  <c r="X17" i="46"/>
  <c r="DW17" i="46"/>
  <c r="DM30" i="55"/>
  <c r="ER21" i="24"/>
  <c r="AS21" i="24"/>
  <c r="N26" i="56"/>
  <c r="DM26" i="56"/>
  <c r="DM30" i="56" s="1"/>
  <c r="Q24" i="54"/>
  <c r="DP24" i="54"/>
  <c r="DK13" i="58"/>
  <c r="L13" i="58"/>
  <c r="EB7" i="41"/>
  <c r="EB29" i="41" s="1"/>
  <c r="AC7" i="41"/>
  <c r="AP9" i="27"/>
  <c r="EO9" i="27"/>
  <c r="EJ15" i="33"/>
  <c r="AK15" i="33"/>
  <c r="EJ30" i="32"/>
  <c r="S26" i="52"/>
  <c r="DR26" i="52"/>
  <c r="EE20" i="39"/>
  <c r="AF20" i="39"/>
  <c r="EO24" i="28"/>
  <c r="AP24" i="28"/>
  <c r="W22" i="47"/>
  <c r="DV22" i="47"/>
  <c r="EI9" i="35"/>
  <c r="AJ9" i="35"/>
  <c r="AI4" i="34"/>
  <c r="AH29" i="34"/>
  <c r="EH4" i="34"/>
  <c r="EH29" i="34" s="1"/>
  <c r="AN19" i="31"/>
  <c r="EM19" i="31"/>
  <c r="EJ24" i="34"/>
  <c r="AK24" i="34"/>
  <c r="EJ26" i="33"/>
  <c r="AK26" i="33"/>
  <c r="EP16" i="26"/>
  <c r="AQ16" i="26"/>
  <c r="EJ6" i="33"/>
  <c r="AK6" i="33"/>
  <c r="DU5" i="48"/>
  <c r="V5" i="48"/>
  <c r="AC20" i="41"/>
  <c r="EB20" i="41"/>
  <c r="EI26" i="35"/>
  <c r="AJ26" i="35"/>
  <c r="AI14" i="36"/>
  <c r="EH14" i="36"/>
  <c r="DM12" i="57"/>
  <c r="N12" i="57"/>
  <c r="DN6" i="55"/>
  <c r="O6" i="55"/>
  <c r="AN10" i="30"/>
  <c r="EM10" i="30"/>
  <c r="AQ20" i="27"/>
  <c r="EP20" i="27"/>
  <c r="AF21" i="39"/>
  <c r="EE21" i="39"/>
  <c r="DT28" i="50"/>
  <c r="U28" i="50"/>
  <c r="EH29" i="33"/>
  <c r="ER15" i="24"/>
  <c r="AS15" i="24"/>
  <c r="P21" i="54"/>
  <c r="DO21" i="54"/>
  <c r="DO30" i="54" s="1"/>
  <c r="AC23" i="42"/>
  <c r="EB23" i="42"/>
  <c r="DP19" i="53"/>
  <c r="Q19" i="53"/>
  <c r="EM7" i="30"/>
  <c r="AN7" i="30"/>
  <c r="AF15" i="39"/>
  <c r="EE15" i="39"/>
  <c r="EC11" i="40"/>
  <c r="AD11" i="40"/>
  <c r="EB30" i="41"/>
  <c r="DS30" i="50"/>
  <c r="EH30" i="35"/>
  <c r="AS12" i="25"/>
  <c r="ER12" i="25"/>
  <c r="AN15" i="31"/>
  <c r="EM15" i="31"/>
  <c r="W14" i="48"/>
  <c r="DV14" i="48"/>
  <c r="EJ14" i="33"/>
  <c r="AK14" i="33"/>
  <c r="EQ4" i="23"/>
  <c r="EQ29" i="23" s="1"/>
  <c r="AQ29" i="23"/>
  <c r="AR4" i="23"/>
  <c r="DX17" i="45"/>
  <c r="Y17" i="45"/>
  <c r="DU24" i="49"/>
  <c r="V24" i="49"/>
  <c r="EK27" i="33"/>
  <c r="AL27" i="33"/>
  <c r="AV4" i="19"/>
  <c r="AU29" i="19"/>
  <c r="EK26" i="32"/>
  <c r="AL26" i="32"/>
  <c r="Y15" i="46"/>
  <c r="DX15" i="46"/>
  <c r="U25" i="49"/>
  <c r="DT25" i="49"/>
  <c r="EI6" i="34"/>
  <c r="AJ6" i="34"/>
  <c r="V6" i="48"/>
  <c r="DU6" i="48"/>
  <c r="O18" i="55"/>
  <c r="DN18" i="55"/>
  <c r="Q7" i="53"/>
  <c r="DP7" i="53"/>
  <c r="AH26" i="37"/>
  <c r="EG26" i="37"/>
  <c r="AP4" i="25"/>
  <c r="EO4" i="25"/>
  <c r="EO29" i="25" s="1"/>
  <c r="AO29" i="25"/>
  <c r="EJ16" i="33"/>
  <c r="AK16" i="33"/>
  <c r="EK23" i="33"/>
  <c r="AL23" i="33"/>
  <c r="AQ17" i="26"/>
  <c r="EP17" i="26"/>
  <c r="EA12" i="43"/>
  <c r="AB12" i="43"/>
  <c r="M16" i="57"/>
  <c r="DL16" i="57"/>
  <c r="AQ26" i="27"/>
  <c r="EP26" i="27"/>
  <c r="EB13" i="42"/>
  <c r="AC13" i="42"/>
  <c r="AP23" i="28"/>
  <c r="EO23" i="28"/>
  <c r="P29" i="53"/>
  <c r="EL29" i="30"/>
  <c r="EC29" i="39"/>
  <c r="DK29" i="57"/>
  <c r="Q27" i="54"/>
  <c r="DP27" i="54"/>
  <c r="DU10" i="48"/>
  <c r="V10" i="48"/>
  <c r="EN8" i="30"/>
  <c r="AO8" i="30"/>
  <c r="U23" i="50"/>
  <c r="DT23" i="50"/>
  <c r="X8" i="47"/>
  <c r="DW8" i="47"/>
  <c r="EN20" i="28"/>
  <c r="AO20" i="28"/>
  <c r="DL7" i="57"/>
  <c r="M7" i="57"/>
  <c r="EC16" i="40"/>
  <c r="EC30" i="40" s="1"/>
  <c r="AD16" i="40"/>
  <c r="AK10" i="33"/>
  <c r="EJ10" i="33"/>
  <c r="AO19" i="28"/>
  <c r="EN19" i="28"/>
  <c r="P14" i="54"/>
  <c r="DO14" i="54"/>
  <c r="M9" i="58"/>
  <c r="DL9" i="58"/>
  <c r="DZ25" i="43"/>
  <c r="AA25" i="43"/>
  <c r="DN25" i="55"/>
  <c r="O25" i="55"/>
  <c r="AE20" i="40"/>
  <c r="ED20" i="40"/>
  <c r="Y12" i="46"/>
  <c r="DX12" i="46"/>
  <c r="ED8" i="40"/>
  <c r="AE8" i="40"/>
  <c r="U26" i="50"/>
  <c r="DT26" i="50"/>
  <c r="P23" i="55"/>
  <c r="DO23" i="55"/>
  <c r="U8" i="49"/>
  <c r="DT8" i="49"/>
  <c r="EQ28" i="26"/>
  <c r="AR28" i="26"/>
  <c r="DV30" i="46"/>
  <c r="W12" i="48"/>
  <c r="DV12" i="48"/>
  <c r="DW26" i="47"/>
  <c r="X26" i="47"/>
  <c r="AQ19" i="27"/>
  <c r="EP19" i="27"/>
  <c r="EH12" i="36"/>
  <c r="AI12" i="36"/>
  <c r="AN24" i="31"/>
  <c r="EM24" i="31"/>
  <c r="DN5" i="55"/>
  <c r="O5" i="55"/>
  <c r="DS26" i="51"/>
  <c r="DS30" i="51" s="1"/>
  <c r="T26" i="51"/>
  <c r="AC29" i="38"/>
  <c r="AD4" i="38"/>
  <c r="EC4" i="38"/>
  <c r="EC29" i="38" s="1"/>
  <c r="DT17" i="49"/>
  <c r="U17" i="49"/>
  <c r="DS18" i="49"/>
  <c r="DS30" i="49" s="1"/>
  <c r="T18" i="49"/>
  <c r="DO24" i="55"/>
  <c r="P24" i="55"/>
  <c r="AR19" i="26"/>
  <c r="EQ19" i="26"/>
  <c r="EO30" i="26"/>
  <c r="EN25" i="30"/>
  <c r="AO25" i="30"/>
  <c r="ED18" i="39"/>
  <c r="ED30" i="39" s="1"/>
  <c r="AE18" i="39"/>
  <c r="ED25" i="39"/>
  <c r="AE25" i="39"/>
  <c r="DL27" i="58"/>
  <c r="M27" i="58"/>
  <c r="N6" i="56"/>
  <c r="DM6" i="56"/>
  <c r="Q21" i="53"/>
  <c r="DP21" i="53"/>
  <c r="DW28" i="47"/>
  <c r="X28" i="47"/>
  <c r="AD6" i="41"/>
  <c r="EC6" i="41"/>
  <c r="Y25" i="45"/>
  <c r="DX25" i="45"/>
  <c r="AS25" i="24"/>
  <c r="ER25" i="24"/>
  <c r="ER30" i="24" s="1"/>
  <c r="DL10" i="57"/>
  <c r="M10" i="57"/>
  <c r="DX28" i="46"/>
  <c r="Y28" i="46"/>
  <c r="EF30" i="36"/>
  <c r="DS15" i="51"/>
  <c r="T15" i="51"/>
  <c r="AK21" i="33"/>
  <c r="EJ21" i="33"/>
  <c r="X14" i="47"/>
  <c r="DW14" i="47"/>
  <c r="DX20" i="46"/>
  <c r="Y20" i="46"/>
  <c r="DW24" i="47"/>
  <c r="X24" i="47"/>
  <c r="DX18" i="45"/>
  <c r="Y18" i="45"/>
  <c r="CV19" i="59"/>
  <c r="CV19" i="58"/>
  <c r="CV19" i="57"/>
  <c r="CV19" i="56"/>
  <c r="CV19" i="55"/>
  <c r="CV19" i="53"/>
  <c r="CV19" i="54"/>
  <c r="CV19" i="52"/>
  <c r="CV19" i="51"/>
  <c r="CV19" i="50"/>
  <c r="CV19" i="49"/>
  <c r="CV19" i="48"/>
  <c r="CV19" i="45"/>
  <c r="CV19" i="44"/>
  <c r="CV19" i="47"/>
  <c r="CV19" i="46"/>
  <c r="CV19" i="43"/>
  <c r="CV19" i="41"/>
  <c r="CV19" i="42"/>
  <c r="CV19" i="40"/>
  <c r="CV19" i="38"/>
  <c r="CV19" i="36"/>
  <c r="CV19" i="37"/>
  <c r="CV19" i="39"/>
  <c r="CV19" i="33"/>
  <c r="CV19" i="32"/>
  <c r="CV19" i="35"/>
  <c r="CV19" i="34"/>
  <c r="CV19" i="31"/>
  <c r="CV19" i="30"/>
  <c r="CV19" i="28"/>
  <c r="CV19" i="27"/>
  <c r="CV19" i="25"/>
  <c r="CV19" i="26"/>
  <c r="CV19" i="24"/>
  <c r="CV19" i="23"/>
  <c r="CV19" i="17"/>
  <c r="EV19" i="17" s="1"/>
  <c r="CV19" i="22"/>
  <c r="EV19" i="22" s="1"/>
  <c r="CV19" i="20"/>
  <c r="EV19" i="20" s="1"/>
  <c r="CV19" i="19"/>
  <c r="EV19" i="19" s="1"/>
  <c r="CV19" i="21"/>
  <c r="EV19" i="21" s="1"/>
  <c r="CV19" i="18"/>
  <c r="EV19" i="18" s="1"/>
  <c r="CV19" i="60"/>
  <c r="EV19" i="60" s="1"/>
  <c r="AV5" i="23"/>
  <c r="AH10" i="38"/>
  <c r="EG10" i="38"/>
  <c r="AA22" i="45"/>
  <c r="DZ22" i="45"/>
  <c r="DP17" i="56"/>
  <c r="Q17" i="56"/>
  <c r="CU23" i="59"/>
  <c r="CU23" i="58"/>
  <c r="CU23" i="57"/>
  <c r="CU23" i="56"/>
  <c r="CU23" i="55"/>
  <c r="CU23" i="54"/>
  <c r="CU23" i="53"/>
  <c r="CU23" i="52"/>
  <c r="CU23" i="51"/>
  <c r="CU23" i="50"/>
  <c r="CU23" i="49"/>
  <c r="CU23" i="47"/>
  <c r="CU23" i="48"/>
  <c r="CU23" i="46"/>
  <c r="CU23" i="44"/>
  <c r="CU23" i="45"/>
  <c r="CU23" i="42"/>
  <c r="CU23" i="43"/>
  <c r="CU23" i="41"/>
  <c r="CU23" i="40"/>
  <c r="CU23" i="39"/>
  <c r="CU23" i="38"/>
  <c r="CU23" i="36"/>
  <c r="CU23" i="37"/>
  <c r="CU23" i="35"/>
  <c r="CU23" i="34"/>
  <c r="CU23" i="33"/>
  <c r="CU23" i="26"/>
  <c r="CU23" i="24"/>
  <c r="EU23" i="24" s="1"/>
  <c r="CU23" i="32"/>
  <c r="CU23" i="31"/>
  <c r="CU23" i="28"/>
  <c r="CU23" i="30"/>
  <c r="CU23" i="27"/>
  <c r="CU23" i="25"/>
  <c r="CU23" i="23"/>
  <c r="EU23" i="23" s="1"/>
  <c r="CU23" i="22"/>
  <c r="EU23" i="22" s="1"/>
  <c r="CU23" i="21"/>
  <c r="EU23" i="21" s="1"/>
  <c r="CU23" i="20"/>
  <c r="EU23" i="20" s="1"/>
  <c r="CU23" i="19"/>
  <c r="EU23" i="19" s="1"/>
  <c r="CU23" i="18"/>
  <c r="EU23" i="18" s="1"/>
  <c r="CU23" i="17"/>
  <c r="EU23" i="17" s="1"/>
  <c r="CU23" i="60"/>
  <c r="EU23" i="60" s="1"/>
  <c r="AV10" i="23"/>
  <c r="DL18" i="59"/>
  <c r="M18" i="59"/>
  <c r="ET7" i="24"/>
  <c r="AU7" i="24"/>
  <c r="Y10" i="47"/>
  <c r="DX10" i="47"/>
  <c r="DM24" i="59"/>
  <c r="N24" i="59"/>
  <c r="DL7" i="59"/>
  <c r="M7" i="59"/>
  <c r="AB14" i="45"/>
  <c r="EA14" i="45"/>
  <c r="DT13" i="52"/>
  <c r="U13" i="52"/>
  <c r="DO28" i="57"/>
  <c r="P28" i="57"/>
  <c r="DL18" i="57"/>
  <c r="DL30" i="57" s="1"/>
  <c r="M18" i="57"/>
  <c r="AR11" i="61"/>
  <c r="EB7" i="43"/>
  <c r="AC7" i="43"/>
  <c r="AZ28" i="18"/>
  <c r="ER10" i="26"/>
  <c r="AS10" i="26"/>
  <c r="AX13" i="22"/>
  <c r="EN10" i="31"/>
  <c r="AO10" i="31"/>
  <c r="EF14" i="40"/>
  <c r="AG14" i="40"/>
  <c r="AZ25" i="19"/>
  <c r="AH11" i="39"/>
  <c r="EG11" i="39"/>
  <c r="K4" i="59"/>
  <c r="J29" i="59"/>
  <c r="DJ4" i="59"/>
  <c r="DJ29" i="59" s="1"/>
  <c r="AA19" i="46"/>
  <c r="DZ19" i="46"/>
  <c r="EG9" i="39"/>
  <c r="AH9" i="39"/>
  <c r="AW7" i="22"/>
  <c r="AQ27" i="30"/>
  <c r="EP27" i="30"/>
  <c r="AS6" i="26"/>
  <c r="ER6" i="26"/>
  <c r="AP9" i="31"/>
  <c r="EO9" i="31"/>
  <c r="R28" i="55"/>
  <c r="DQ28" i="55"/>
  <c r="EH28" i="38"/>
  <c r="AI28" i="38"/>
  <c r="U9" i="52"/>
  <c r="DT9" i="52"/>
  <c r="AG15" i="40"/>
  <c r="EF15" i="40"/>
  <c r="EN7" i="31"/>
  <c r="AO7" i="31"/>
  <c r="U9" i="50"/>
  <c r="DT9" i="50"/>
  <c r="AY22" i="20"/>
  <c r="AH22" i="38"/>
  <c r="EG22" i="38"/>
  <c r="P26" i="57"/>
  <c r="DO26" i="57"/>
  <c r="AQ14" i="28"/>
  <c r="EP14" i="28"/>
  <c r="EE18" i="40"/>
  <c r="AF18" i="40"/>
  <c r="EL26" i="34"/>
  <c r="AM26" i="34"/>
  <c r="Q8" i="56"/>
  <c r="DP8" i="56"/>
  <c r="AN22" i="32"/>
  <c r="EM22" i="32"/>
  <c r="AH5" i="37"/>
  <c r="EG5" i="37"/>
  <c r="AY5" i="20"/>
  <c r="U7" i="51"/>
  <c r="DT7" i="51"/>
  <c r="U11" i="52"/>
  <c r="DT11" i="52"/>
  <c r="AW18" i="22"/>
  <c r="AK25" i="35"/>
  <c r="EJ25" i="35"/>
  <c r="EH16" i="37"/>
  <c r="AI16" i="37"/>
  <c r="Y6" i="47"/>
  <c r="DX6" i="47"/>
  <c r="AT12" i="26"/>
  <c r="ES12" i="26"/>
  <c r="EE27" i="41"/>
  <c r="AF27" i="41"/>
  <c r="BA13" i="17"/>
  <c r="EO23" i="31"/>
  <c r="AP23" i="31"/>
  <c r="DO24" i="57"/>
  <c r="P24" i="57"/>
  <c r="AI5" i="36"/>
  <c r="EH5" i="36"/>
  <c r="Q15" i="56"/>
  <c r="DP15" i="56"/>
  <c r="AS21" i="27"/>
  <c r="ER21" i="27"/>
  <c r="ES24" i="26"/>
  <c r="AT24" i="26"/>
  <c r="V15" i="50"/>
  <c r="DU15" i="50"/>
  <c r="R5" i="53"/>
  <c r="DQ5" i="53"/>
  <c r="DN13" i="57"/>
  <c r="O13" i="57"/>
  <c r="CU9" i="59"/>
  <c r="CU9" i="58"/>
  <c r="CU9" i="57"/>
  <c r="CU9" i="56"/>
  <c r="CU9" i="55"/>
  <c r="CU9" i="54"/>
  <c r="CU9" i="52"/>
  <c r="CU9" i="53"/>
  <c r="CU9" i="50"/>
  <c r="CU9" i="51"/>
  <c r="CU9" i="48"/>
  <c r="CU9" i="49"/>
  <c r="CU9" i="46"/>
  <c r="CU9" i="45"/>
  <c r="CU9" i="44"/>
  <c r="CU9" i="47"/>
  <c r="CU9" i="43"/>
  <c r="CU9" i="42"/>
  <c r="CU9" i="41"/>
  <c r="CU9" i="40"/>
  <c r="CU9" i="37"/>
  <c r="CU9" i="36"/>
  <c r="CU9" i="39"/>
  <c r="CU9" i="38"/>
  <c r="CU9" i="34"/>
  <c r="CU9" i="33"/>
  <c r="CU9" i="35"/>
  <c r="CU9" i="27"/>
  <c r="CU9" i="26"/>
  <c r="CU9" i="25"/>
  <c r="CU9" i="30"/>
  <c r="CU9" i="28"/>
  <c r="CU9" i="32"/>
  <c r="CU9" i="31"/>
  <c r="CU9" i="24"/>
  <c r="EU9" i="24" s="1"/>
  <c r="CU9" i="22"/>
  <c r="EU9" i="22" s="1"/>
  <c r="CU9" i="20"/>
  <c r="EU9" i="20" s="1"/>
  <c r="CU9" i="19"/>
  <c r="EU9" i="19" s="1"/>
  <c r="CU9" i="18"/>
  <c r="EU9" i="18" s="1"/>
  <c r="CU9" i="23"/>
  <c r="EU9" i="23" s="1"/>
  <c r="CU9" i="21"/>
  <c r="EU9" i="21" s="1"/>
  <c r="CU9" i="17"/>
  <c r="EU9" i="17" s="1"/>
  <c r="CU9" i="60"/>
  <c r="EU9" i="60" s="1"/>
  <c r="DU22" i="50"/>
  <c r="V22" i="50"/>
  <c r="EH25" i="37"/>
  <c r="AI25" i="37"/>
  <c r="EE7" i="40"/>
  <c r="AF7" i="40"/>
  <c r="AO5" i="31"/>
  <c r="EN5" i="31"/>
  <c r="AK7" i="35"/>
  <c r="EJ7" i="35"/>
  <c r="V11" i="51"/>
  <c r="DU11" i="51"/>
  <c r="AD23" i="43"/>
  <c r="EC23" i="43"/>
  <c r="EO20" i="30"/>
  <c r="AP20" i="30"/>
  <c r="AW8" i="23"/>
  <c r="AC22" i="43"/>
  <c r="EB22" i="43"/>
  <c r="AZ7" i="19"/>
  <c r="ES13" i="25"/>
  <c r="AT13" i="25"/>
  <c r="DN6" i="57"/>
  <c r="O6" i="57"/>
  <c r="DW25" i="48"/>
  <c r="X25" i="48"/>
  <c r="N21" i="58"/>
  <c r="DM21" i="58"/>
  <c r="AX20" i="21"/>
  <c r="R5" i="54"/>
  <c r="DQ5" i="54"/>
  <c r="BA7" i="18"/>
  <c r="DX15" i="48"/>
  <c r="Y15" i="48"/>
  <c r="DL27" i="59"/>
  <c r="M27" i="59"/>
  <c r="DS28" i="53"/>
  <c r="T28" i="53"/>
  <c r="CU27" i="59"/>
  <c r="CU27" i="58"/>
  <c r="CU27" i="57"/>
  <c r="CU27" i="56"/>
  <c r="CU27" i="55"/>
  <c r="CU27" i="53"/>
  <c r="CU27" i="54"/>
  <c r="CU27" i="52"/>
  <c r="CU27" i="51"/>
  <c r="CU27" i="49"/>
  <c r="CU27" i="50"/>
  <c r="CU27" i="48"/>
  <c r="CU27" i="47"/>
  <c r="CU27" i="44"/>
  <c r="CU27" i="43"/>
  <c r="CU27" i="46"/>
  <c r="CU27" i="45"/>
  <c r="CU27" i="40"/>
  <c r="CU27" i="42"/>
  <c r="CU27" i="41"/>
  <c r="CU27" i="37"/>
  <c r="CU27" i="36"/>
  <c r="CU27" i="39"/>
  <c r="CU27" i="38"/>
  <c r="CU27" i="35"/>
  <c r="CU27" i="33"/>
  <c r="CU27" i="34"/>
  <c r="CU27" i="32"/>
  <c r="CU27" i="31"/>
  <c r="CU27" i="27"/>
  <c r="CU27" i="24"/>
  <c r="EU27" i="24" s="1"/>
  <c r="CU27" i="23"/>
  <c r="EU27" i="23" s="1"/>
  <c r="CU27" i="30"/>
  <c r="CU27" i="28"/>
  <c r="CU27" i="26"/>
  <c r="CU27" i="25"/>
  <c r="CU27" i="21"/>
  <c r="EU27" i="21" s="1"/>
  <c r="CU27" i="20"/>
  <c r="EU27" i="20" s="1"/>
  <c r="CU27" i="17"/>
  <c r="EU27" i="17" s="1"/>
  <c r="CU27" i="22"/>
  <c r="EU27" i="22" s="1"/>
  <c r="CU27" i="19"/>
  <c r="EU27" i="19" s="1"/>
  <c r="CU27" i="18"/>
  <c r="EU27" i="18" s="1"/>
  <c r="CU27" i="60"/>
  <c r="EU27" i="60" s="1"/>
  <c r="EN9" i="32"/>
  <c r="AO9" i="32"/>
  <c r="AB21" i="45"/>
  <c r="EA21" i="45"/>
  <c r="AS7" i="27"/>
  <c r="ER7" i="27"/>
  <c r="DZ11" i="46"/>
  <c r="AA11" i="46"/>
  <c r="AV28" i="24"/>
  <c r="CU5" i="59"/>
  <c r="CU5" i="58"/>
  <c r="CU5" i="57"/>
  <c r="CU5" i="56"/>
  <c r="CU5" i="55"/>
  <c r="CU5" i="54"/>
  <c r="CU5" i="52"/>
  <c r="CU5" i="53"/>
  <c r="CU5" i="51"/>
  <c r="CU5" i="50"/>
  <c r="CU5" i="48"/>
  <c r="CU5" i="49"/>
  <c r="CU5" i="47"/>
  <c r="CU5" i="46"/>
  <c r="CU5" i="45"/>
  <c r="CU5" i="44"/>
  <c r="CU5" i="40"/>
  <c r="CU5" i="42"/>
  <c r="CU5" i="43"/>
  <c r="CU5" i="41"/>
  <c r="CU5" i="38"/>
  <c r="CU5" i="39"/>
  <c r="CU5" i="37"/>
  <c r="CU5" i="35"/>
  <c r="CU5" i="33"/>
  <c r="CU5" i="36"/>
  <c r="CU5" i="34"/>
  <c r="CU5" i="28"/>
  <c r="CU5" i="32"/>
  <c r="CU5" i="27"/>
  <c r="CU5" i="24"/>
  <c r="CU5" i="30"/>
  <c r="CU5" i="25"/>
  <c r="CU5" i="31"/>
  <c r="CU5" i="26"/>
  <c r="CU5" i="20"/>
  <c r="EU5" i="20" s="1"/>
  <c r="CU5" i="19"/>
  <c r="EU5" i="19" s="1"/>
  <c r="CU5" i="17"/>
  <c r="EU5" i="17" s="1"/>
  <c r="CU5" i="22"/>
  <c r="EU5" i="22" s="1"/>
  <c r="CU5" i="18"/>
  <c r="EU5" i="18" s="1"/>
  <c r="CU5" i="23"/>
  <c r="EU5" i="23" s="1"/>
  <c r="CU5" i="21"/>
  <c r="EU5" i="21" s="1"/>
  <c r="CU5" i="60"/>
  <c r="EU5" i="60" s="1"/>
  <c r="AW25" i="22"/>
  <c r="V21" i="50"/>
  <c r="DU21" i="50"/>
  <c r="AZ26" i="18"/>
  <c r="Z12" i="47"/>
  <c r="DY12" i="47"/>
  <c r="EK13" i="34"/>
  <c r="AL13" i="34"/>
  <c r="V14" i="51"/>
  <c r="DU14" i="51"/>
  <c r="AE11" i="41"/>
  <c r="ED11" i="41"/>
  <c r="DO23" i="57"/>
  <c r="P23" i="57"/>
  <c r="DT24" i="52"/>
  <c r="U24" i="52"/>
  <c r="X16" i="48"/>
  <c r="DW16" i="48"/>
  <c r="AI11" i="38"/>
  <c r="EH11" i="38"/>
  <c r="AX22" i="21"/>
  <c r="R12" i="55"/>
  <c r="DQ12" i="55"/>
  <c r="DX20" i="48"/>
  <c r="Y20" i="48"/>
  <c r="EL28" i="34"/>
  <c r="AM28" i="34"/>
  <c r="ET30" i="17"/>
  <c r="DT6" i="51"/>
  <c r="U6" i="51"/>
  <c r="AQ10" i="28"/>
  <c r="EP10" i="28"/>
  <c r="AV8" i="24"/>
  <c r="DM26" i="59"/>
  <c r="N26" i="59"/>
  <c r="EI30" i="34"/>
  <c r="AY16" i="20"/>
  <c r="ET30" i="23"/>
  <c r="AX19" i="21"/>
  <c r="AU24" i="25"/>
  <c r="ET24" i="25"/>
  <c r="AA6" i="45"/>
  <c r="DZ6" i="45"/>
  <c r="BB27" i="17"/>
  <c r="AW23" i="23"/>
  <c r="EC6" i="42"/>
  <c r="AD6" i="42"/>
  <c r="DV26" i="49"/>
  <c r="W26" i="49"/>
  <c r="AO12" i="32"/>
  <c r="EN12" i="32"/>
  <c r="ES13" i="26"/>
  <c r="AT13" i="26"/>
  <c r="EE26" i="40"/>
  <c r="AF26" i="40"/>
  <c r="AV11" i="24"/>
  <c r="EN20" i="32"/>
  <c r="AO20" i="32"/>
  <c r="AD22" i="42"/>
  <c r="EC22" i="42"/>
  <c r="DT15" i="52"/>
  <c r="U15" i="52"/>
  <c r="AR21" i="61"/>
  <c r="DP17" i="55"/>
  <c r="Q17" i="55"/>
  <c r="N22" i="58"/>
  <c r="DM22" i="58"/>
  <c r="BA8" i="19"/>
  <c r="AZ11" i="18"/>
  <c r="DN11" i="58"/>
  <c r="O11" i="58"/>
  <c r="DS7" i="52"/>
  <c r="T7" i="52"/>
  <c r="EE8" i="41"/>
  <c r="AF8" i="41"/>
  <c r="EF29" i="37"/>
  <c r="AQ15" i="28"/>
  <c r="EP15" i="28"/>
  <c r="DT8" i="51"/>
  <c r="U8" i="51"/>
  <c r="ET11" i="25"/>
  <c r="AU11" i="25"/>
  <c r="W21" i="49"/>
  <c r="DV21" i="49"/>
  <c r="AX7" i="21"/>
  <c r="AN8" i="33"/>
  <c r="EM8" i="33"/>
  <c r="AA27" i="46"/>
  <c r="DZ27" i="46"/>
  <c r="AH19" i="39"/>
  <c r="EG19" i="39"/>
  <c r="DP12" i="56"/>
  <c r="Q12" i="56"/>
  <c r="EF9" i="40"/>
  <c r="AG9" i="40"/>
  <c r="BB24" i="17"/>
  <c r="EN19" i="32"/>
  <c r="AO19" i="32"/>
  <c r="EL8" i="34"/>
  <c r="AM8" i="34"/>
  <c r="O15" i="58"/>
  <c r="DN15" i="58"/>
  <c r="CU10" i="59"/>
  <c r="CU10" i="58"/>
  <c r="CU10" i="57"/>
  <c r="CU10" i="56"/>
  <c r="CU10" i="55"/>
  <c r="CU10" i="54"/>
  <c r="CU10" i="52"/>
  <c r="CU10" i="53"/>
  <c r="CU10" i="50"/>
  <c r="CU10" i="51"/>
  <c r="CU10" i="49"/>
  <c r="CU10" i="48"/>
  <c r="CU10" i="47"/>
  <c r="CU10" i="46"/>
  <c r="CU10" i="45"/>
  <c r="CU10" i="44"/>
  <c r="CU10" i="41"/>
  <c r="CU10" i="40"/>
  <c r="CU10" i="43"/>
  <c r="CU10" i="42"/>
  <c r="CU10" i="39"/>
  <c r="CU10" i="38"/>
  <c r="CU10" i="37"/>
  <c r="CU10" i="36"/>
  <c r="CU10" i="34"/>
  <c r="CU10" i="32"/>
  <c r="CU10" i="35"/>
  <c r="CU10" i="33"/>
  <c r="CU10" i="30"/>
  <c r="CU10" i="28"/>
  <c r="CU10" i="31"/>
  <c r="CU10" i="26"/>
  <c r="CU10" i="25"/>
  <c r="CU10" i="24"/>
  <c r="CU10" i="27"/>
  <c r="CU10" i="19"/>
  <c r="EU10" i="19" s="1"/>
  <c r="CU10" i="20"/>
  <c r="EU10" i="20" s="1"/>
  <c r="CU10" i="18"/>
  <c r="EU10" i="18" s="1"/>
  <c r="CU10" i="17"/>
  <c r="EU10" i="17" s="1"/>
  <c r="CU10" i="23"/>
  <c r="EU10" i="23" s="1"/>
  <c r="CU10" i="22"/>
  <c r="EU10" i="22" s="1"/>
  <c r="CU10" i="21"/>
  <c r="EU10" i="21" s="1"/>
  <c r="CU10" i="60"/>
  <c r="EU10" i="60" s="1"/>
  <c r="AB6" i="44"/>
  <c r="EA6" i="44"/>
  <c r="AB24" i="45"/>
  <c r="EA24" i="45"/>
  <c r="W14" i="49"/>
  <c r="DV14" i="49"/>
  <c r="AX13" i="21"/>
  <c r="BA21" i="17"/>
  <c r="AH21" i="38"/>
  <c r="EG21" i="38"/>
  <c r="CU24" i="59"/>
  <c r="CU24" i="58"/>
  <c r="CU24" i="57"/>
  <c r="CU24" i="56"/>
  <c r="CU24" i="55"/>
  <c r="CU24" i="54"/>
  <c r="CU24" i="53"/>
  <c r="CU24" i="51"/>
  <c r="CU24" i="52"/>
  <c r="CU24" i="49"/>
  <c r="CU24" i="50"/>
  <c r="CU24" i="48"/>
  <c r="CU24" i="47"/>
  <c r="CU24" i="45"/>
  <c r="CU24" i="46"/>
  <c r="CU24" i="44"/>
  <c r="CU24" i="42"/>
  <c r="CU24" i="41"/>
  <c r="CU24" i="43"/>
  <c r="CU24" i="40"/>
  <c r="CU24" i="38"/>
  <c r="CU24" i="37"/>
  <c r="CU24" i="39"/>
  <c r="CU24" i="36"/>
  <c r="CU24" i="34"/>
  <c r="CU24" i="32"/>
  <c r="CU24" i="35"/>
  <c r="CU24" i="33"/>
  <c r="CU24" i="31"/>
  <c r="CU24" i="28"/>
  <c r="CU24" i="30"/>
  <c r="CU24" i="27"/>
  <c r="CU24" i="25"/>
  <c r="CU24" i="26"/>
  <c r="CU24" i="23"/>
  <c r="EU24" i="23" s="1"/>
  <c r="CU24" i="24"/>
  <c r="CU24" i="21"/>
  <c r="EU24" i="21" s="1"/>
  <c r="CU24" i="20"/>
  <c r="EU24" i="20" s="1"/>
  <c r="CU24" i="19"/>
  <c r="EU24" i="19" s="1"/>
  <c r="CU24" i="17"/>
  <c r="EU24" i="17" s="1"/>
  <c r="CU24" i="18"/>
  <c r="EU24" i="18" s="1"/>
  <c r="CU24" i="22"/>
  <c r="EU24" i="22" s="1"/>
  <c r="CU24" i="60"/>
  <c r="EU24" i="60" s="1"/>
  <c r="AT15" i="25"/>
  <c r="ES15" i="25"/>
  <c r="EG18" i="38"/>
  <c r="AH18" i="38"/>
  <c r="T29" i="49"/>
  <c r="U4" i="49"/>
  <c r="DT4" i="49"/>
  <c r="CU14" i="59"/>
  <c r="CU14" i="58"/>
  <c r="CU14" i="57"/>
  <c r="CU14" i="56"/>
  <c r="CU14" i="55"/>
  <c r="CU14" i="54"/>
  <c r="CU14" i="53"/>
  <c r="CU14" i="52"/>
  <c r="CU14" i="50"/>
  <c r="CU14" i="51"/>
  <c r="CU14" i="48"/>
  <c r="CU14" i="49"/>
  <c r="CU14" i="47"/>
  <c r="CU14" i="46"/>
  <c r="CU14" i="45"/>
  <c r="CU14" i="44"/>
  <c r="CU14" i="42"/>
  <c r="CU14" i="41"/>
  <c r="CU14" i="40"/>
  <c r="CU14" i="43"/>
  <c r="CU14" i="37"/>
  <c r="CU14" i="39"/>
  <c r="CU14" i="38"/>
  <c r="CU14" i="36"/>
  <c r="CU14" i="34"/>
  <c r="CU14" i="32"/>
  <c r="CU14" i="35"/>
  <c r="CU14" i="33"/>
  <c r="CU14" i="26"/>
  <c r="CU14" i="27"/>
  <c r="CU14" i="25"/>
  <c r="CU14" i="31"/>
  <c r="CU14" i="24"/>
  <c r="CU14" i="30"/>
  <c r="CU14" i="28"/>
  <c r="CU14" i="23"/>
  <c r="EU14" i="23" s="1"/>
  <c r="CU14" i="19"/>
  <c r="EU14" i="19" s="1"/>
  <c r="CU14" i="22"/>
  <c r="EU14" i="22" s="1"/>
  <c r="CU14" i="18"/>
  <c r="EU14" i="18" s="1"/>
  <c r="CU14" i="21"/>
  <c r="EU14" i="21" s="1"/>
  <c r="CU14" i="20"/>
  <c r="EU14" i="20" s="1"/>
  <c r="CU14" i="17"/>
  <c r="EU14" i="17" s="1"/>
  <c r="CU14" i="60"/>
  <c r="EU14" i="60" s="1"/>
  <c r="EL6" i="32"/>
  <c r="AM6" i="32"/>
  <c r="CU7" i="59"/>
  <c r="CU7" i="58"/>
  <c r="CU7" i="57"/>
  <c r="CU7" i="56"/>
  <c r="CU7" i="55"/>
  <c r="CU7" i="54"/>
  <c r="CU7" i="52"/>
  <c r="CU7" i="53"/>
  <c r="CU7" i="50"/>
  <c r="CU7" i="51"/>
  <c r="CU7" i="49"/>
  <c r="CU7" i="48"/>
  <c r="CU7" i="47"/>
  <c r="CU7" i="45"/>
  <c r="CU7" i="44"/>
  <c r="CU7" i="46"/>
  <c r="CU7" i="42"/>
  <c r="CU7" i="40"/>
  <c r="CU7" i="43"/>
  <c r="CU7" i="41"/>
  <c r="CU7" i="39"/>
  <c r="CU7" i="36"/>
  <c r="CU7" i="38"/>
  <c r="CU7" i="37"/>
  <c r="CU7" i="35"/>
  <c r="CU7" i="33"/>
  <c r="CU7" i="34"/>
  <c r="CU7" i="31"/>
  <c r="CU7" i="30"/>
  <c r="CU7" i="28"/>
  <c r="CU7" i="32"/>
  <c r="CU7" i="24"/>
  <c r="CU7" i="27"/>
  <c r="CU7" i="26"/>
  <c r="CU7" i="25"/>
  <c r="CU7" i="18"/>
  <c r="EU7" i="18" s="1"/>
  <c r="CU7" i="21"/>
  <c r="EU7" i="21" s="1"/>
  <c r="CU7" i="20"/>
  <c r="EU7" i="20" s="1"/>
  <c r="CU7" i="19"/>
  <c r="EU7" i="19" s="1"/>
  <c r="CU7" i="23"/>
  <c r="CU7" i="22"/>
  <c r="EU7" i="22" s="1"/>
  <c r="CU7" i="17"/>
  <c r="EU7" i="17" s="1"/>
  <c r="CU7" i="60"/>
  <c r="EU7" i="60" s="1"/>
  <c r="AR17" i="61"/>
  <c r="DR5" i="52"/>
  <c r="S5" i="52"/>
  <c r="AR25" i="61"/>
  <c r="AZ20" i="19"/>
  <c r="CU22" i="59"/>
  <c r="CU22" i="58"/>
  <c r="CU22" i="57"/>
  <c r="CU22" i="56"/>
  <c r="CU22" i="55"/>
  <c r="CU22" i="54"/>
  <c r="CU22" i="53"/>
  <c r="CU22" i="52"/>
  <c r="CU22" i="51"/>
  <c r="CU22" i="50"/>
  <c r="CU22" i="49"/>
  <c r="CU22" i="48"/>
  <c r="CU22" i="44"/>
  <c r="CU22" i="47"/>
  <c r="CU22" i="45"/>
  <c r="CU22" i="46"/>
  <c r="CU22" i="40"/>
  <c r="CU22" i="43"/>
  <c r="CU22" i="41"/>
  <c r="CU22" i="42"/>
  <c r="CU22" i="38"/>
  <c r="CU22" i="37"/>
  <c r="CU22" i="39"/>
  <c r="CU22" i="36"/>
  <c r="CU22" i="35"/>
  <c r="CU22" i="32"/>
  <c r="CU22" i="34"/>
  <c r="CU22" i="33"/>
  <c r="CU22" i="27"/>
  <c r="CU22" i="25"/>
  <c r="CU22" i="23"/>
  <c r="CU22" i="31"/>
  <c r="CU22" i="26"/>
  <c r="CU22" i="24"/>
  <c r="CU22" i="30"/>
  <c r="CU22" i="28"/>
  <c r="CU22" i="21"/>
  <c r="EU22" i="21" s="1"/>
  <c r="CU22" i="20"/>
  <c r="EU22" i="20" s="1"/>
  <c r="CU22" i="19"/>
  <c r="EU22" i="19" s="1"/>
  <c r="CU22" i="18"/>
  <c r="EU22" i="18" s="1"/>
  <c r="CU22" i="22"/>
  <c r="EU22" i="22" s="1"/>
  <c r="CU22" i="17"/>
  <c r="EU22" i="17" s="1"/>
  <c r="CU22" i="60"/>
  <c r="EU22" i="60" s="1"/>
  <c r="EA18" i="44"/>
  <c r="AB18" i="44"/>
  <c r="AP15" i="30"/>
  <c r="EO15" i="30"/>
  <c r="ET28" i="25"/>
  <c r="AU28" i="25"/>
  <c r="AX10" i="21"/>
  <c r="DU14" i="50"/>
  <c r="V14" i="50"/>
  <c r="AX15" i="22"/>
  <c r="T8" i="53"/>
  <c r="DS8" i="53"/>
  <c r="AW18" i="21"/>
  <c r="DS12" i="53"/>
  <c r="T12" i="53"/>
  <c r="P16" i="56"/>
  <c r="DO16" i="56"/>
  <c r="AI7" i="37"/>
  <c r="EH7" i="37"/>
  <c r="AZ22" i="19"/>
  <c r="EB26" i="44"/>
  <c r="AC26" i="44"/>
  <c r="AV4" i="21"/>
  <c r="AU29" i="21"/>
  <c r="AR6" i="27"/>
  <c r="EQ6" i="27"/>
  <c r="W22" i="49"/>
  <c r="DV22" i="49"/>
  <c r="U21" i="52"/>
  <c r="DT21" i="52"/>
  <c r="EA11" i="44"/>
  <c r="AB11" i="44"/>
  <c r="ER15" i="27"/>
  <c r="AS15" i="27"/>
  <c r="AC21" i="44"/>
  <c r="EB21" i="44"/>
  <c r="AC23" i="44"/>
  <c r="EB23" i="44"/>
  <c r="EL19" i="33"/>
  <c r="AM19" i="33"/>
  <c r="AL19" i="34"/>
  <c r="EK19" i="34"/>
  <c r="DV5" i="49"/>
  <c r="W5" i="49"/>
  <c r="EK28" i="35"/>
  <c r="AL28" i="35"/>
  <c r="O26" i="58"/>
  <c r="DN26" i="58"/>
  <c r="EB28" i="44"/>
  <c r="AC28" i="44"/>
  <c r="BA25" i="18"/>
  <c r="AT18" i="24"/>
  <c r="ES18" i="24"/>
  <c r="DL5" i="59"/>
  <c r="M5" i="59"/>
  <c r="DT17" i="52"/>
  <c r="U17" i="52"/>
  <c r="DK30" i="59"/>
  <c r="ET29" i="60"/>
  <c r="AX23" i="22"/>
  <c r="AY5" i="19"/>
  <c r="DS26" i="53"/>
  <c r="T26" i="53"/>
  <c r="AJ24" i="37"/>
  <c r="EI24" i="37"/>
  <c r="EG14" i="38"/>
  <c r="AH14" i="38"/>
  <c r="Z13" i="47"/>
  <c r="DY13" i="47"/>
  <c r="DY11" i="47"/>
  <c r="Z11" i="47"/>
  <c r="DT20" i="52"/>
  <c r="U20" i="52"/>
  <c r="V19" i="51"/>
  <c r="DU19" i="51"/>
  <c r="EF6" i="39"/>
  <c r="AG6" i="39"/>
  <c r="DO11" i="57"/>
  <c r="P11" i="57"/>
  <c r="AR5" i="27"/>
  <c r="EQ5" i="27"/>
  <c r="AT22" i="25"/>
  <c r="ES22" i="25"/>
  <c r="ED26" i="42"/>
  <c r="AE26" i="42"/>
  <c r="AO11" i="32"/>
  <c r="EN11" i="32"/>
  <c r="N25" i="58"/>
  <c r="DM25" i="58"/>
  <c r="AY13" i="20"/>
  <c r="EC27" i="43"/>
  <c r="AD27" i="43"/>
  <c r="EB18" i="43"/>
  <c r="AC18" i="43"/>
  <c r="Q13" i="56"/>
  <c r="DP13" i="56"/>
  <c r="M25" i="59"/>
  <c r="DL25" i="59"/>
  <c r="X22" i="48"/>
  <c r="DW22" i="48"/>
  <c r="W9" i="49"/>
  <c r="DV9" i="49"/>
  <c r="ER8" i="27"/>
  <c r="AS8" i="27"/>
  <c r="DY20" i="47"/>
  <c r="Z20" i="47"/>
  <c r="EJ17" i="36"/>
  <c r="AK17" i="36"/>
  <c r="AS12" i="27"/>
  <c r="ER12" i="27"/>
  <c r="DN22" i="57"/>
  <c r="O22" i="57"/>
  <c r="AD18" i="41"/>
  <c r="EC18" i="41"/>
  <c r="AE22" i="41"/>
  <c r="ED22" i="41"/>
  <c r="AZ6" i="17"/>
  <c r="EB9" i="43"/>
  <c r="AC9" i="43"/>
  <c r="EB14" i="44"/>
  <c r="AC14" i="44"/>
  <c r="P5" i="56"/>
  <c r="DO5" i="56"/>
  <c r="AD19" i="42"/>
  <c r="EC19" i="42"/>
  <c r="S11" i="54"/>
  <c r="DR11" i="54"/>
  <c r="AR23" i="61"/>
  <c r="AD28" i="42"/>
  <c r="EC28" i="42"/>
  <c r="BB7" i="17"/>
  <c r="DM19" i="59"/>
  <c r="N19" i="59"/>
  <c r="DV27" i="50"/>
  <c r="W27" i="50"/>
  <c r="DY4" i="45"/>
  <c r="Z4" i="45"/>
  <c r="EM25" i="32"/>
  <c r="AN25" i="32"/>
  <c r="AY10" i="20"/>
  <c r="AR18" i="61"/>
  <c r="BA11" i="17"/>
  <c r="S16" i="53"/>
  <c r="DR16" i="53"/>
  <c r="BA12" i="19"/>
  <c r="AF5" i="41"/>
  <c r="EE5" i="41"/>
  <c r="AS28" i="27"/>
  <c r="ER28" i="27"/>
  <c r="AQ13" i="28"/>
  <c r="EP13" i="28"/>
  <c r="AY21" i="20"/>
  <c r="AM20" i="33"/>
  <c r="EL20" i="33"/>
  <c r="Q8" i="55"/>
  <c r="DP8" i="55"/>
  <c r="U18" i="50"/>
  <c r="DT18" i="50"/>
  <c r="DN14" i="57"/>
  <c r="O14" i="57"/>
  <c r="Y29" i="44"/>
  <c r="Z4" i="44"/>
  <c r="DY4" i="44"/>
  <c r="EE9" i="41"/>
  <c r="AF9" i="41"/>
  <c r="DT10" i="51"/>
  <c r="U10" i="51"/>
  <c r="BB25" i="17"/>
  <c r="DZ26" i="46"/>
  <c r="AA26" i="46"/>
  <c r="CU20" i="59"/>
  <c r="CU20" i="58"/>
  <c r="CU20" i="57"/>
  <c r="CU20" i="56"/>
  <c r="CU20" i="55"/>
  <c r="CU20" i="53"/>
  <c r="CU20" i="54"/>
  <c r="CU20" i="52"/>
  <c r="CU20" i="50"/>
  <c r="CU20" i="51"/>
  <c r="CU20" i="49"/>
  <c r="CU20" i="48"/>
  <c r="CU20" i="44"/>
  <c r="CU20" i="45"/>
  <c r="CU20" i="47"/>
  <c r="CU20" i="46"/>
  <c r="CU20" i="43"/>
  <c r="CU20" i="41"/>
  <c r="CU20" i="42"/>
  <c r="CU20" i="40"/>
  <c r="CU20" i="38"/>
  <c r="CU20" i="37"/>
  <c r="CU20" i="39"/>
  <c r="CU20" i="36"/>
  <c r="CU20" i="34"/>
  <c r="CU20" i="32"/>
  <c r="CU20" i="35"/>
  <c r="CU20" i="33"/>
  <c r="CU20" i="31"/>
  <c r="CU20" i="30"/>
  <c r="CU20" i="27"/>
  <c r="CU20" i="25"/>
  <c r="CU20" i="28"/>
  <c r="CU20" i="26"/>
  <c r="CU20" i="24"/>
  <c r="CU20" i="23"/>
  <c r="EU20" i="23" s="1"/>
  <c r="CU20" i="22"/>
  <c r="EU20" i="22" s="1"/>
  <c r="CU20" i="19"/>
  <c r="EU20" i="19" s="1"/>
  <c r="CU20" i="20"/>
  <c r="EU20" i="20" s="1"/>
  <c r="CU20" i="21"/>
  <c r="EU20" i="21" s="1"/>
  <c r="CU20" i="18"/>
  <c r="EU20" i="18" s="1"/>
  <c r="CU20" i="17"/>
  <c r="EU20" i="17" s="1"/>
  <c r="CU20" i="60"/>
  <c r="EU20" i="60" s="1"/>
  <c r="AQ26" i="30"/>
  <c r="EP26" i="30"/>
  <c r="AP19" i="30"/>
  <c r="EO19" i="30"/>
  <c r="AV12" i="24"/>
  <c r="AC19" i="44"/>
  <c r="EB19" i="44"/>
  <c r="AZ19" i="19"/>
  <c r="AZ19" i="18"/>
  <c r="EC9" i="42"/>
  <c r="AD9" i="42"/>
  <c r="ED26" i="41"/>
  <c r="AE26" i="41"/>
  <c r="AY24" i="21"/>
  <c r="EN6" i="31"/>
  <c r="AO6" i="31"/>
  <c r="AH25" i="38"/>
  <c r="EG25" i="38"/>
  <c r="AX15" i="21"/>
  <c r="EF17" i="40"/>
  <c r="AG17" i="40"/>
  <c r="AZ13" i="18"/>
  <c r="Z9" i="46"/>
  <c r="DY9" i="46"/>
  <c r="AW13" i="23"/>
  <c r="AZ11" i="20"/>
  <c r="AU6" i="24"/>
  <c r="ET6" i="24"/>
  <c r="AT8" i="26"/>
  <c r="ES8" i="26"/>
  <c r="S10" i="53"/>
  <c r="DR10" i="53"/>
  <c r="ES27" i="26"/>
  <c r="AT27" i="26"/>
  <c r="AM9" i="34"/>
  <c r="EL9" i="34"/>
  <c r="S28" i="54"/>
  <c r="DR28" i="54"/>
  <c r="EG27" i="39"/>
  <c r="AH27" i="39"/>
  <c r="AY25" i="20"/>
  <c r="AQ6" i="28"/>
  <c r="EP6" i="28"/>
  <c r="DX24" i="48"/>
  <c r="Y24" i="48"/>
  <c r="AV9" i="24"/>
  <c r="AX14" i="21"/>
  <c r="N23" i="59"/>
  <c r="DM23" i="59"/>
  <c r="DR15" i="54"/>
  <c r="S15" i="54"/>
  <c r="AU10" i="24"/>
  <c r="ET10" i="24"/>
  <c r="N19" i="58"/>
  <c r="DM19" i="58"/>
  <c r="EQ17" i="27"/>
  <c r="AR17" i="27"/>
  <c r="ES19" i="25"/>
  <c r="AT19" i="25"/>
  <c r="EM28" i="33"/>
  <c r="AN28" i="33"/>
  <c r="W10" i="49"/>
  <c r="DV10" i="49"/>
  <c r="ED27" i="42"/>
  <c r="AE27" i="42"/>
  <c r="AJ16" i="35"/>
  <c r="EI16" i="35"/>
  <c r="AQ22" i="28"/>
  <c r="EP22" i="28"/>
  <c r="AV16" i="23"/>
  <c r="AB22" i="44"/>
  <c r="EA22" i="44"/>
  <c r="DO8" i="57"/>
  <c r="P8" i="57"/>
  <c r="X12" i="49"/>
  <c r="DW12" i="49"/>
  <c r="AF5" i="40"/>
  <c r="EE5" i="40"/>
  <c r="AX26" i="22"/>
  <c r="AV25" i="23"/>
  <c r="AF10" i="40"/>
  <c r="EE10" i="40"/>
  <c r="AX25" i="21"/>
  <c r="N15" i="59"/>
  <c r="DM15" i="59"/>
  <c r="AT21" i="25"/>
  <c r="ES21" i="25"/>
  <c r="T22" i="52"/>
  <c r="DS22" i="52"/>
  <c r="R13" i="55"/>
  <c r="DQ13" i="55"/>
  <c r="BA28" i="19"/>
  <c r="N5" i="58"/>
  <c r="DM5" i="58"/>
  <c r="T24" i="53"/>
  <c r="DS24" i="53"/>
  <c r="AB26" i="45"/>
  <c r="EA26" i="45"/>
  <c r="EN28" i="31"/>
  <c r="AO28" i="31"/>
  <c r="AT9" i="26"/>
  <c r="ES9" i="26"/>
  <c r="EP21" i="28"/>
  <c r="AQ21" i="28"/>
  <c r="CU13" i="59"/>
  <c r="CU13" i="58"/>
  <c r="CU13" i="57"/>
  <c r="CU13" i="56"/>
  <c r="CU13" i="55"/>
  <c r="CU13" i="54"/>
  <c r="CU13" i="52"/>
  <c r="CU13" i="53"/>
  <c r="CU13" i="51"/>
  <c r="CU13" i="50"/>
  <c r="CU13" i="49"/>
  <c r="CU13" i="48"/>
  <c r="CU13" i="45"/>
  <c r="CU13" i="44"/>
  <c r="CU13" i="47"/>
  <c r="CU13" i="46"/>
  <c r="CU13" i="43"/>
  <c r="CU13" i="42"/>
  <c r="CU13" i="41"/>
  <c r="CU13" i="40"/>
  <c r="CU13" i="39"/>
  <c r="CU13" i="38"/>
  <c r="CU13" i="37"/>
  <c r="CU13" i="36"/>
  <c r="CU13" i="35"/>
  <c r="CU13" i="33"/>
  <c r="CU13" i="34"/>
  <c r="CU13" i="32"/>
  <c r="CU13" i="30"/>
  <c r="CU13" i="28"/>
  <c r="CU13" i="31"/>
  <c r="CU13" i="27"/>
  <c r="CU13" i="26"/>
  <c r="CU13" i="25"/>
  <c r="CU13" i="24"/>
  <c r="CU13" i="20"/>
  <c r="EU13" i="20" s="1"/>
  <c r="CU13" i="23"/>
  <c r="EU13" i="23" s="1"/>
  <c r="CU13" i="17"/>
  <c r="EU13" i="17" s="1"/>
  <c r="CU13" i="22"/>
  <c r="EU13" i="22" s="1"/>
  <c r="CU13" i="19"/>
  <c r="EU13" i="19" s="1"/>
  <c r="CU13" i="18"/>
  <c r="EU13" i="18" s="1"/>
  <c r="CU13" i="21"/>
  <c r="EU13" i="21" s="1"/>
  <c r="CU13" i="60"/>
  <c r="EU13" i="60" s="1"/>
  <c r="AZ18" i="18"/>
  <c r="CV15" i="59"/>
  <c r="CV15" i="58"/>
  <c r="CV15" i="57"/>
  <c r="CV15" i="56"/>
  <c r="CV15" i="55"/>
  <c r="CV15" i="54"/>
  <c r="CV15" i="53"/>
  <c r="CV15" i="52"/>
  <c r="CV15" i="51"/>
  <c r="CV15" i="50"/>
  <c r="CV15" i="49"/>
  <c r="CV15" i="48"/>
  <c r="CV15" i="46"/>
  <c r="CV15" i="44"/>
  <c r="CV15" i="45"/>
  <c r="CV15" i="47"/>
  <c r="CV15" i="43"/>
  <c r="CV15" i="42"/>
  <c r="CV15" i="41"/>
  <c r="CV15" i="40"/>
  <c r="CV15" i="39"/>
  <c r="CV15" i="36"/>
  <c r="CV15" i="38"/>
  <c r="CV15" i="37"/>
  <c r="CV15" i="35"/>
  <c r="CV15" i="33"/>
  <c r="CV15" i="34"/>
  <c r="CV15" i="31"/>
  <c r="CV15" i="30"/>
  <c r="CV15" i="28"/>
  <c r="CV15" i="26"/>
  <c r="CV15" i="32"/>
  <c r="CV15" i="27"/>
  <c r="CV15" i="25"/>
  <c r="CV15" i="24"/>
  <c r="CV15" i="21"/>
  <c r="EV15" i="21" s="1"/>
  <c r="CV15" i="20"/>
  <c r="EV15" i="20" s="1"/>
  <c r="CV15" i="23"/>
  <c r="CV15" i="19"/>
  <c r="EV15" i="19" s="1"/>
  <c r="CV15" i="22"/>
  <c r="EV15" i="22" s="1"/>
  <c r="CV15" i="17"/>
  <c r="EV15" i="17" s="1"/>
  <c r="CV15" i="18"/>
  <c r="EV15" i="18" s="1"/>
  <c r="CV15" i="60"/>
  <c r="EV15" i="60" s="1"/>
  <c r="AT21" i="26"/>
  <c r="ES21" i="26"/>
  <c r="EB20" i="44"/>
  <c r="AC20" i="44"/>
  <c r="AR5" i="61"/>
  <c r="AA21" i="46"/>
  <c r="DZ21" i="46"/>
  <c r="EA25" i="44"/>
  <c r="AB25" i="44"/>
  <c r="M18" i="58"/>
  <c r="DL18" i="58"/>
  <c r="AK24" i="36"/>
  <c r="EJ24" i="36"/>
  <c r="AV18" i="23"/>
  <c r="AZ6" i="19"/>
  <c r="Z21" i="47"/>
  <c r="DY21" i="47"/>
  <c r="AJ6" i="36"/>
  <c r="EI6" i="36"/>
  <c r="AT20" i="25"/>
  <c r="ES20" i="25"/>
  <c r="AX27" i="22"/>
  <c r="AK10" i="35"/>
  <c r="EJ10" i="35"/>
  <c r="AC28" i="43"/>
  <c r="EB28" i="43"/>
  <c r="EN18" i="30"/>
  <c r="AO18" i="30"/>
  <c r="EN18" i="31"/>
  <c r="AO18" i="31"/>
  <c r="BA26" i="17"/>
  <c r="AO23" i="32"/>
  <c r="EN23" i="32"/>
  <c r="AZ5" i="17"/>
  <c r="AK18" i="34"/>
  <c r="EJ18" i="34"/>
  <c r="AX24" i="22"/>
  <c r="EB13" i="44"/>
  <c r="AC13" i="44"/>
  <c r="AW6" i="22"/>
  <c r="DU19" i="50"/>
  <c r="V19" i="50"/>
  <c r="EI23" i="37"/>
  <c r="AJ23" i="37"/>
  <c r="AZ9" i="20"/>
  <c r="AN4" i="30"/>
  <c r="EM4" i="30"/>
  <c r="EM29" i="30" s="1"/>
  <c r="AM29" i="30"/>
  <c r="AK16" i="34"/>
  <c r="EJ16" i="34"/>
  <c r="EG17" i="39"/>
  <c r="AH17" i="39"/>
  <c r="CU28" i="59"/>
  <c r="CU28" i="58"/>
  <c r="CU28" i="57"/>
  <c r="CU28" i="56"/>
  <c r="CU28" i="55"/>
  <c r="CU28" i="54"/>
  <c r="CU28" i="53"/>
  <c r="CU28" i="52"/>
  <c r="CU28" i="51"/>
  <c r="CU28" i="49"/>
  <c r="CU28" i="50"/>
  <c r="CU28" i="47"/>
  <c r="CU28" i="48"/>
  <c r="CU28" i="46"/>
  <c r="CU28" i="45"/>
  <c r="CU28" i="44"/>
  <c r="CU28" i="42"/>
  <c r="CU28" i="41"/>
  <c r="CU28" i="40"/>
  <c r="CU28" i="43"/>
  <c r="CU28" i="37"/>
  <c r="CU28" i="39"/>
  <c r="CU28" i="38"/>
  <c r="CU28" i="36"/>
  <c r="CU28" i="35"/>
  <c r="CU28" i="34"/>
  <c r="CU28" i="32"/>
  <c r="CU28" i="33"/>
  <c r="CU28" i="27"/>
  <c r="CU28" i="26"/>
  <c r="CU28" i="25"/>
  <c r="CU28" i="24"/>
  <c r="EU28" i="24" s="1"/>
  <c r="CU28" i="23"/>
  <c r="EU28" i="23" s="1"/>
  <c r="CU28" i="28"/>
  <c r="CU28" i="31"/>
  <c r="CU28" i="30"/>
  <c r="CU28" i="22"/>
  <c r="EU28" i="22" s="1"/>
  <c r="CU28" i="19"/>
  <c r="EU28" i="19" s="1"/>
  <c r="CU28" i="18"/>
  <c r="EU28" i="18" s="1"/>
  <c r="CU28" i="21"/>
  <c r="EU28" i="21" s="1"/>
  <c r="CU28" i="20"/>
  <c r="EU28" i="20" s="1"/>
  <c r="CU28" i="17"/>
  <c r="EU28" i="17" s="1"/>
  <c r="CU28" i="60"/>
  <c r="EU28" i="60" s="1"/>
  <c r="AQ16" i="28"/>
  <c r="EP16" i="28"/>
  <c r="AD24" i="43"/>
  <c r="EC24" i="43"/>
  <c r="N17" i="59"/>
  <c r="DM17" i="59"/>
  <c r="EU24" i="24"/>
  <c r="AV24" i="24"/>
  <c r="DV6" i="49"/>
  <c r="W6" i="49"/>
  <c r="DO4" i="54"/>
  <c r="DO29" i="54" s="1"/>
  <c r="P4" i="54"/>
  <c r="O29" i="54"/>
  <c r="EQ16" i="27"/>
  <c r="AR16" i="27"/>
  <c r="DX9" i="48"/>
  <c r="Y9" i="48"/>
  <c r="EO8" i="31"/>
  <c r="AP8" i="31"/>
  <c r="V12" i="51"/>
  <c r="DU12" i="51"/>
  <c r="AH4" i="37"/>
  <c r="EG4" i="37"/>
  <c r="AN29" i="28"/>
  <c r="AO4" i="28"/>
  <c r="EN4" i="28"/>
  <c r="EN29" i="28" s="1"/>
  <c r="DU10" i="50"/>
  <c r="V10" i="50"/>
  <c r="ED4" i="39"/>
  <c r="ED29" i="39" s="1"/>
  <c r="AD29" i="39"/>
  <c r="AE4" i="39"/>
  <c r="AG12" i="40"/>
  <c r="EF12" i="40"/>
  <c r="AP27" i="31"/>
  <c r="EO27" i="31"/>
  <c r="AR12" i="28"/>
  <c r="EQ12" i="28"/>
  <c r="Y25" i="47"/>
  <c r="DX25" i="47"/>
  <c r="DR15" i="53"/>
  <c r="S15" i="53"/>
  <c r="EL7" i="33"/>
  <c r="AM7" i="33"/>
  <c r="EE17" i="41"/>
  <c r="AF17" i="41"/>
  <c r="DU13" i="50"/>
  <c r="V13" i="50"/>
  <c r="P7" i="55"/>
  <c r="DO7" i="55"/>
  <c r="AL22" i="34"/>
  <c r="EK22" i="34"/>
  <c r="AW14" i="23"/>
  <c r="Y5" i="47"/>
  <c r="DX5" i="47"/>
  <c r="U16" i="51"/>
  <c r="DT16" i="51"/>
  <c r="EH13" i="37"/>
  <c r="AI13" i="37"/>
  <c r="BA24" i="19"/>
  <c r="DU13" i="51"/>
  <c r="V13" i="51"/>
  <c r="AA23" i="46"/>
  <c r="DZ23" i="46"/>
  <c r="AE8" i="42"/>
  <c r="ED8" i="42"/>
  <c r="AC15" i="44"/>
  <c r="EB15" i="44"/>
  <c r="S20" i="54"/>
  <c r="DR20" i="54"/>
  <c r="AN24" i="33"/>
  <c r="EM24" i="33"/>
  <c r="AR10" i="61"/>
  <c r="DT7" i="50"/>
  <c r="U7" i="50"/>
  <c r="AX18" i="20"/>
  <c r="AP21" i="31"/>
  <c r="EO21" i="31"/>
  <c r="AX8" i="22"/>
  <c r="EA27" i="45"/>
  <c r="AB27" i="45"/>
  <c r="CU4" i="59"/>
  <c r="CU4" i="58"/>
  <c r="CU4" i="57"/>
  <c r="CU4" i="56"/>
  <c r="CU4" i="54"/>
  <c r="CU4" i="55"/>
  <c r="CU4" i="53"/>
  <c r="CU4" i="52"/>
  <c r="CU4" i="50"/>
  <c r="CU4" i="51"/>
  <c r="CU4" i="49"/>
  <c r="CU4" i="48"/>
  <c r="CU4" i="47"/>
  <c r="CU4" i="46"/>
  <c r="CU4" i="45"/>
  <c r="CU4" i="44"/>
  <c r="CU4" i="43"/>
  <c r="CU4" i="41"/>
  <c r="CU4" i="40"/>
  <c r="CU4" i="42"/>
  <c r="CU4" i="39"/>
  <c r="CU4" i="38"/>
  <c r="CU4" i="37"/>
  <c r="CU4" i="36"/>
  <c r="CU4" i="34"/>
  <c r="CU4" i="35"/>
  <c r="CU4" i="33"/>
  <c r="CU4" i="31"/>
  <c r="CU4" i="26"/>
  <c r="CU4" i="28"/>
  <c r="CU4" i="27"/>
  <c r="CU4" i="32"/>
  <c r="CU4" i="30"/>
  <c r="CU4" i="25"/>
  <c r="CU4" i="24"/>
  <c r="CU4" i="22"/>
  <c r="CU4" i="23"/>
  <c r="CU4" i="21"/>
  <c r="EU4" i="21" s="1"/>
  <c r="CU4" i="20"/>
  <c r="EU4" i="20" s="1"/>
  <c r="CU4" i="19"/>
  <c r="EU4" i="19" s="1"/>
  <c r="CU4" i="18"/>
  <c r="EU4" i="18" s="1"/>
  <c r="CU4" i="17"/>
  <c r="EU4" i="17" s="1"/>
  <c r="CU4" i="60"/>
  <c r="EU4" i="60" s="1"/>
  <c r="AZ23" i="20"/>
  <c r="DN20" i="57"/>
  <c r="O20" i="57"/>
  <c r="DQ22" i="54"/>
  <c r="R22" i="54"/>
  <c r="AR24" i="61"/>
  <c r="AW9" i="23"/>
  <c r="AA13" i="46"/>
  <c r="DZ13" i="46"/>
  <c r="AK8" i="36"/>
  <c r="EJ8" i="36"/>
  <c r="EH12" i="38"/>
  <c r="AI12" i="38"/>
  <c r="CU26" i="59"/>
  <c r="CU26" i="58"/>
  <c r="CU26" i="57"/>
  <c r="CU26" i="56"/>
  <c r="CU26" i="55"/>
  <c r="CU26" i="54"/>
  <c r="CU26" i="53"/>
  <c r="CU26" i="51"/>
  <c r="CU26" i="52"/>
  <c r="CU26" i="50"/>
  <c r="CU26" i="49"/>
  <c r="CU26" i="48"/>
  <c r="CU26" i="47"/>
  <c r="CU26" i="46"/>
  <c r="CU26" i="45"/>
  <c r="CU26" i="44"/>
  <c r="CU26" i="43"/>
  <c r="CU26" i="41"/>
  <c r="CU26" i="42"/>
  <c r="CU26" i="40"/>
  <c r="CU26" i="39"/>
  <c r="CU26" i="38"/>
  <c r="CU26" i="37"/>
  <c r="CU26" i="36"/>
  <c r="CU26" i="34"/>
  <c r="CU26" i="32"/>
  <c r="CU26" i="35"/>
  <c r="CU26" i="33"/>
  <c r="CU26" i="30"/>
  <c r="CU26" i="25"/>
  <c r="CU26" i="24"/>
  <c r="CU26" i="23"/>
  <c r="CU26" i="28"/>
  <c r="CU26" i="26"/>
  <c r="CU26" i="31"/>
  <c r="CU26" i="27"/>
  <c r="CU26" i="22"/>
  <c r="EU26" i="22" s="1"/>
  <c r="CU26" i="18"/>
  <c r="EU26" i="18" s="1"/>
  <c r="CU26" i="19"/>
  <c r="EU26" i="19" s="1"/>
  <c r="CU26" i="17"/>
  <c r="EU26" i="17" s="1"/>
  <c r="CU26" i="21"/>
  <c r="EU26" i="21" s="1"/>
  <c r="CU26" i="20"/>
  <c r="EU26" i="20" s="1"/>
  <c r="CU26" i="60"/>
  <c r="EU26" i="60" s="1"/>
  <c r="BA17" i="17"/>
  <c r="DU27" i="51"/>
  <c r="V27" i="51"/>
  <c r="O12" i="58"/>
  <c r="DN12" i="58"/>
  <c r="BA9" i="17"/>
  <c r="V28" i="51"/>
  <c r="DU28" i="51"/>
  <c r="AY26" i="21"/>
  <c r="EB4" i="42"/>
  <c r="EB29" i="42" s="1"/>
  <c r="AC4" i="42"/>
  <c r="DS17" i="53"/>
  <c r="T17" i="53"/>
  <c r="AY19" i="20"/>
  <c r="ET30" i="20"/>
  <c r="AH19" i="38"/>
  <c r="EG19" i="38"/>
  <c r="EK7" i="34"/>
  <c r="AL7" i="34"/>
  <c r="EM12" i="33"/>
  <c r="AN12" i="33"/>
  <c r="ET30" i="21"/>
  <c r="ET30" i="18"/>
  <c r="AX6" i="21"/>
  <c r="AX20" i="22"/>
  <c r="AW22" i="22"/>
  <c r="DZ24" i="46"/>
  <c r="AA24" i="46"/>
  <c r="Q29" i="52"/>
  <c r="R4" i="52"/>
  <c r="DQ4" i="52"/>
  <c r="DQ29" i="52" s="1"/>
  <c r="U7" i="49"/>
  <c r="DT7" i="49"/>
  <c r="AG19" i="40"/>
  <c r="EF19" i="40"/>
  <c r="N20" i="58"/>
  <c r="DM20" i="58"/>
  <c r="AZ20" i="18"/>
  <c r="EK15" i="35"/>
  <c r="AL15" i="35"/>
  <c r="AD10" i="42"/>
  <c r="EC10" i="42"/>
  <c r="AW19" i="23"/>
  <c r="EV19" i="23"/>
  <c r="AZ10" i="18"/>
  <c r="V29" i="47"/>
  <c r="W4" i="47"/>
  <c r="DV4" i="47"/>
  <c r="DV29" i="47" s="1"/>
  <c r="EC5" i="42"/>
  <c r="AD5" i="42"/>
  <c r="AI20" i="37"/>
  <c r="EH20" i="37"/>
  <c r="AY27" i="21"/>
  <c r="AX9" i="21"/>
  <c r="R14" i="55"/>
  <c r="DQ14" i="55"/>
  <c r="AY7" i="20"/>
  <c r="DY8" i="46"/>
  <c r="Z8" i="46"/>
  <c r="DQ19" i="55"/>
  <c r="R19" i="55"/>
  <c r="AW17" i="23"/>
  <c r="EK25" i="34"/>
  <c r="AL25" i="34"/>
  <c r="AZ10" i="19"/>
  <c r="AC12" i="44"/>
  <c r="EB12" i="44"/>
  <c r="M16" i="59"/>
  <c r="DL16" i="59"/>
  <c r="AT20" i="26"/>
  <c r="ES20" i="26"/>
  <c r="W15" i="49"/>
  <c r="DV15" i="49"/>
  <c r="ET29" i="20"/>
  <c r="DX21" i="48"/>
  <c r="Y21" i="48"/>
  <c r="AP18" i="28"/>
  <c r="EO18" i="28"/>
  <c r="AG28" i="40"/>
  <c r="EF28" i="40"/>
  <c r="AK19" i="36"/>
  <c r="EJ19" i="36"/>
  <c r="R21" i="55"/>
  <c r="DQ21" i="55"/>
  <c r="AL5" i="34"/>
  <c r="EK5" i="34"/>
  <c r="AH12" i="39"/>
  <c r="EG12" i="39"/>
  <c r="AJ28" i="37"/>
  <c r="EI28" i="37"/>
  <c r="AY18" i="19"/>
  <c r="AV7" i="23"/>
  <c r="EU7" i="23"/>
  <c r="DS27" i="53"/>
  <c r="T27" i="53"/>
  <c r="EF27" i="40"/>
  <c r="AG27" i="40"/>
  <c r="BA14" i="18"/>
  <c r="BA27" i="18"/>
  <c r="AM12" i="34"/>
  <c r="EL12" i="34"/>
  <c r="W11" i="50"/>
  <c r="DV11" i="50"/>
  <c r="EK27" i="35"/>
  <c r="AL27" i="35"/>
  <c r="AQ23" i="30"/>
  <c r="EP23" i="30"/>
  <c r="AD20" i="42"/>
  <c r="EC20" i="42"/>
  <c r="EA28" i="45"/>
  <c r="AB28" i="45"/>
  <c r="AT5" i="25"/>
  <c r="ES5" i="25"/>
  <c r="AW5" i="22"/>
  <c r="R15" i="55"/>
  <c r="DQ15" i="55"/>
  <c r="M10" i="59"/>
  <c r="DL10" i="59"/>
  <c r="EH24" i="38"/>
  <c r="AI24" i="38"/>
  <c r="EK20" i="34"/>
  <c r="AL20" i="34"/>
  <c r="AW16" i="22"/>
  <c r="AR8" i="28"/>
  <c r="EQ8" i="28"/>
  <c r="CU11" i="59"/>
  <c r="CU11" i="58"/>
  <c r="CU11" i="57"/>
  <c r="CU11" i="56"/>
  <c r="CU11" i="54"/>
  <c r="CU11" i="55"/>
  <c r="CU11" i="52"/>
  <c r="CU11" i="53"/>
  <c r="CU11" i="50"/>
  <c r="CU11" i="51"/>
  <c r="CU11" i="48"/>
  <c r="CU11" i="49"/>
  <c r="CU11" i="46"/>
  <c r="CU11" i="45"/>
  <c r="CU11" i="44"/>
  <c r="CU11" i="47"/>
  <c r="CU11" i="43"/>
  <c r="CU11" i="42"/>
  <c r="CU11" i="41"/>
  <c r="CU11" i="40"/>
  <c r="CU11" i="37"/>
  <c r="CU11" i="36"/>
  <c r="CU11" i="39"/>
  <c r="CU11" i="38"/>
  <c r="CU11" i="33"/>
  <c r="CU11" i="34"/>
  <c r="CU11" i="32"/>
  <c r="CU11" i="35"/>
  <c r="CU11" i="30"/>
  <c r="CU11" i="26"/>
  <c r="CU11" i="24"/>
  <c r="EU11" i="24" s="1"/>
  <c r="CU11" i="31"/>
  <c r="CU11" i="27"/>
  <c r="CU11" i="25"/>
  <c r="CU11" i="28"/>
  <c r="CU11" i="23"/>
  <c r="EU11" i="23" s="1"/>
  <c r="CU11" i="18"/>
  <c r="EU11" i="18" s="1"/>
  <c r="CU11" i="22"/>
  <c r="EU11" i="22" s="1"/>
  <c r="CU11" i="21"/>
  <c r="EU11" i="21" s="1"/>
  <c r="CU11" i="17"/>
  <c r="EU11" i="17" s="1"/>
  <c r="CU11" i="19"/>
  <c r="EU11" i="19" s="1"/>
  <c r="CU11" i="20"/>
  <c r="EU11" i="20" s="1"/>
  <c r="CU11" i="60"/>
  <c r="EU11" i="60" s="1"/>
  <c r="AD15" i="42"/>
  <c r="EC15" i="42"/>
  <c r="EK20" i="35"/>
  <c r="AL20" i="35"/>
  <c r="EP9" i="30"/>
  <c r="AQ9" i="30"/>
  <c r="BA10" i="17"/>
  <c r="EG5" i="38"/>
  <c r="AH5" i="38"/>
  <c r="CU18" i="59"/>
  <c r="CU18" i="58"/>
  <c r="CU18" i="57"/>
  <c r="CU18" i="56"/>
  <c r="CU18" i="55"/>
  <c r="CU18" i="54"/>
  <c r="CU18" i="53"/>
  <c r="CU18" i="52"/>
  <c r="CU18" i="51"/>
  <c r="CU18" i="50"/>
  <c r="CU18" i="49"/>
  <c r="CU18" i="48"/>
  <c r="CU18" i="45"/>
  <c r="CU18" i="44"/>
  <c r="CU18" i="47"/>
  <c r="CU18" i="46"/>
  <c r="CU18" i="43"/>
  <c r="CU18" i="42"/>
  <c r="CU18" i="41"/>
  <c r="CU18" i="40"/>
  <c r="CU18" i="37"/>
  <c r="CU18" i="39"/>
  <c r="CU18" i="38"/>
  <c r="CU18" i="36"/>
  <c r="CU18" i="32"/>
  <c r="CU18" i="35"/>
  <c r="CU18" i="34"/>
  <c r="CU18" i="33"/>
  <c r="CU18" i="25"/>
  <c r="CU18" i="24"/>
  <c r="CU18" i="23"/>
  <c r="EU18" i="23" s="1"/>
  <c r="CU18" i="31"/>
  <c r="CU18" i="30"/>
  <c r="CU18" i="26"/>
  <c r="CU18" i="28"/>
  <c r="CU18" i="27"/>
  <c r="CU18" i="22"/>
  <c r="EU18" i="22" s="1"/>
  <c r="CU18" i="19"/>
  <c r="EU18" i="19" s="1"/>
  <c r="CU18" i="20"/>
  <c r="EU18" i="20" s="1"/>
  <c r="CU18" i="18"/>
  <c r="EU18" i="18" s="1"/>
  <c r="CU18" i="17"/>
  <c r="EU18" i="17" s="1"/>
  <c r="CU18" i="21"/>
  <c r="EU18" i="21" s="1"/>
  <c r="CU18" i="60"/>
  <c r="EU18" i="60" s="1"/>
  <c r="AJ10" i="36"/>
  <c r="EI10" i="36"/>
  <c r="AG10" i="39"/>
  <c r="EF10" i="39"/>
  <c r="N29" i="55"/>
  <c r="DN4" i="55"/>
  <c r="DN29" i="55" s="1"/>
  <c r="O4" i="55"/>
  <c r="EL22" i="33"/>
  <c r="AM22" i="33"/>
  <c r="AP28" i="30"/>
  <c r="EO28" i="30"/>
  <c r="ES15" i="26"/>
  <c r="AT15" i="26"/>
  <c r="AW9" i="22"/>
  <c r="X27" i="49"/>
  <c r="DW27" i="49"/>
  <c r="DW26" i="48"/>
  <c r="X26" i="48"/>
  <c r="ET5" i="24"/>
  <c r="AU5" i="24"/>
  <c r="P18" i="56"/>
  <c r="DO18" i="56"/>
  <c r="AY14" i="20"/>
  <c r="EC21" i="43"/>
  <c r="AD21" i="43"/>
  <c r="AP29" i="26"/>
  <c r="AQ4" i="26"/>
  <c r="EP4" i="26"/>
  <c r="EP29" i="26" s="1"/>
  <c r="ES18" i="25"/>
  <c r="AT18" i="25"/>
  <c r="DP29" i="53"/>
  <c r="AE21" i="41"/>
  <c r="ED21" i="41"/>
  <c r="BA12" i="18"/>
  <c r="AW15" i="23"/>
  <c r="EV15" i="23"/>
  <c r="S22" i="53"/>
  <c r="DR22" i="53"/>
  <c r="EQ22" i="27"/>
  <c r="AR22" i="27"/>
  <c r="ET27" i="25"/>
  <c r="AU27" i="25"/>
  <c r="DP22" i="55"/>
  <c r="Q22" i="55"/>
  <c r="R26" i="55"/>
  <c r="DQ26" i="55"/>
  <c r="AY8" i="21"/>
  <c r="BA26" i="19"/>
  <c r="AI17" i="38"/>
  <c r="EH17" i="38"/>
  <c r="EA8" i="44"/>
  <c r="AB8" i="44"/>
  <c r="EM10" i="32"/>
  <c r="AN10" i="32"/>
  <c r="AN18" i="32"/>
  <c r="EM18" i="32"/>
  <c r="AX28" i="22"/>
  <c r="EN14" i="32"/>
  <c r="AO14" i="32"/>
  <c r="AX12" i="22"/>
  <c r="AR13" i="61"/>
  <c r="AS15" i="61"/>
  <c r="EH26" i="38"/>
  <c r="AI26" i="38"/>
  <c r="AS19" i="61"/>
  <c r="DV16" i="49"/>
  <c r="W16" i="49"/>
  <c r="AU16" i="24"/>
  <c r="ET16" i="24"/>
  <c r="AZ12" i="20"/>
  <c r="EC13" i="43"/>
  <c r="AD13" i="43"/>
  <c r="AV6" i="23"/>
  <c r="AW20" i="23"/>
  <c r="R11" i="55"/>
  <c r="DQ11" i="55"/>
  <c r="R9" i="54"/>
  <c r="DQ9" i="54"/>
  <c r="Z27" i="47"/>
  <c r="DY27" i="47"/>
  <c r="U23" i="52"/>
  <c r="DT23" i="52"/>
  <c r="DN25" i="57"/>
  <c r="O25" i="57"/>
  <c r="AZ21" i="18"/>
  <c r="CU6" i="59"/>
  <c r="CU6" i="58"/>
  <c r="CU6" i="57"/>
  <c r="CU6" i="56"/>
  <c r="CU6" i="54"/>
  <c r="CU6" i="55"/>
  <c r="CU6" i="53"/>
  <c r="CU6" i="52"/>
  <c r="CU6" i="50"/>
  <c r="CU6" i="51"/>
  <c r="CU6" i="48"/>
  <c r="CU6" i="49"/>
  <c r="CU6" i="46"/>
  <c r="CU6" i="47"/>
  <c r="CU6" i="45"/>
  <c r="CU6" i="44"/>
  <c r="CU6" i="40"/>
  <c r="CU6" i="43"/>
  <c r="CU6" i="41"/>
  <c r="CU6" i="42"/>
  <c r="CU6" i="38"/>
  <c r="CU6" i="39"/>
  <c r="CU6" i="37"/>
  <c r="CU6" i="34"/>
  <c r="CU6" i="36"/>
  <c r="CU6" i="35"/>
  <c r="CU6" i="33"/>
  <c r="CU6" i="32"/>
  <c r="CU6" i="27"/>
  <c r="CU6" i="25"/>
  <c r="CU6" i="24"/>
  <c r="CU6" i="30"/>
  <c r="CU6" i="26"/>
  <c r="CU6" i="31"/>
  <c r="CU6" i="28"/>
  <c r="CU6" i="19"/>
  <c r="EU6" i="19" s="1"/>
  <c r="CU6" i="23"/>
  <c r="EU6" i="23" s="1"/>
  <c r="CU6" i="22"/>
  <c r="EU6" i="22" s="1"/>
  <c r="CU6" i="18"/>
  <c r="EU6" i="18" s="1"/>
  <c r="CU6" i="21"/>
  <c r="EU6" i="21" s="1"/>
  <c r="CU6" i="20"/>
  <c r="EU6" i="20" s="1"/>
  <c r="CU6" i="17"/>
  <c r="EU6" i="17" s="1"/>
  <c r="CU6" i="60"/>
  <c r="EU6" i="60" s="1"/>
  <c r="AZ8" i="18"/>
  <c r="AK23" i="36"/>
  <c r="EJ23" i="36"/>
  <c r="BA19" i="17"/>
  <c r="O15" i="57"/>
  <c r="DN15" i="57"/>
  <c r="DO17" i="57"/>
  <c r="P17" i="57"/>
  <c r="EU26" i="23"/>
  <c r="AV26" i="23"/>
  <c r="AL8" i="35"/>
  <c r="EK8" i="35"/>
  <c r="AS27" i="27"/>
  <c r="ER27" i="27"/>
  <c r="EN21" i="32"/>
  <c r="AO21" i="32"/>
  <c r="N8" i="59"/>
  <c r="DM8" i="59"/>
  <c r="AR28" i="61"/>
  <c r="AB9" i="44"/>
  <c r="EA9" i="44"/>
  <c r="AW12" i="23"/>
  <c r="AZ15" i="19"/>
  <c r="DP23" i="56"/>
  <c r="Q23" i="56"/>
  <c r="AZ9" i="18"/>
  <c r="AJ22" i="36"/>
  <c r="EI22" i="36"/>
  <c r="N6" i="58"/>
  <c r="DM6" i="58"/>
  <c r="AO17" i="32"/>
  <c r="EN17" i="32"/>
  <c r="AY6" i="20"/>
  <c r="AI23" i="38"/>
  <c r="EH23" i="38"/>
  <c r="T25" i="52"/>
  <c r="DS25" i="52"/>
  <c r="CU16" i="59"/>
  <c r="CU16" i="58"/>
  <c r="CU16" i="57"/>
  <c r="CU16" i="56"/>
  <c r="CU16" i="55"/>
  <c r="CU16" i="54"/>
  <c r="CU16" i="53"/>
  <c r="CU16" i="52"/>
  <c r="CU16" i="51"/>
  <c r="CU16" i="50"/>
  <c r="CU16" i="49"/>
  <c r="CU16" i="48"/>
  <c r="CU16" i="46"/>
  <c r="CU16" i="45"/>
  <c r="CU16" i="47"/>
  <c r="CU16" i="44"/>
  <c r="CU16" i="43"/>
  <c r="CU16" i="42"/>
  <c r="CU16" i="41"/>
  <c r="CU16" i="40"/>
  <c r="CU16" i="39"/>
  <c r="CU16" i="38"/>
  <c r="CU16" i="37"/>
  <c r="CU16" i="36"/>
  <c r="CU16" i="35"/>
  <c r="CU16" i="34"/>
  <c r="CU16" i="33"/>
  <c r="CU16" i="32"/>
  <c r="CU16" i="31"/>
  <c r="CU16" i="28"/>
  <c r="CU16" i="30"/>
  <c r="CU16" i="26"/>
  <c r="CU16" i="27"/>
  <c r="CU16" i="25"/>
  <c r="CU16" i="24"/>
  <c r="CU16" i="20"/>
  <c r="EU16" i="20" s="1"/>
  <c r="CU16" i="19"/>
  <c r="EU16" i="19" s="1"/>
  <c r="CU16" i="23"/>
  <c r="EU16" i="23" s="1"/>
  <c r="CU16" i="21"/>
  <c r="EU16" i="21" s="1"/>
  <c r="CU16" i="17"/>
  <c r="EU16" i="17" s="1"/>
  <c r="CU16" i="22"/>
  <c r="EU16" i="22" s="1"/>
  <c r="CU16" i="18"/>
  <c r="EU16" i="18" s="1"/>
  <c r="CU16" i="60"/>
  <c r="EU16" i="60" s="1"/>
  <c r="EH27" i="38"/>
  <c r="AI27" i="38"/>
  <c r="AL15" i="34"/>
  <c r="EK15" i="34"/>
  <c r="N14" i="59"/>
  <c r="DM14" i="59"/>
  <c r="Q10" i="55"/>
  <c r="DP10" i="55"/>
  <c r="EH21" i="37"/>
  <c r="AI21" i="37"/>
  <c r="U27" i="52"/>
  <c r="DT27" i="52"/>
  <c r="AO16" i="31"/>
  <c r="EN16" i="31"/>
  <c r="EF24" i="40"/>
  <c r="AG24" i="40"/>
  <c r="T10" i="52"/>
  <c r="DS10" i="52"/>
  <c r="EH14" i="37"/>
  <c r="AI14" i="37"/>
  <c r="W24" i="50"/>
  <c r="DV24" i="50"/>
  <c r="EN13" i="32"/>
  <c r="AO13" i="32"/>
  <c r="AW21" i="23"/>
  <c r="ER4" i="24"/>
  <c r="ER29" i="24" s="1"/>
  <c r="AR29" i="24"/>
  <c r="AS4" i="24"/>
  <c r="R6" i="54"/>
  <c r="DQ6" i="54"/>
  <c r="AR8" i="61"/>
  <c r="Q20" i="56"/>
  <c r="DP20" i="56"/>
  <c r="DY17" i="47"/>
  <c r="Z17" i="47"/>
  <c r="EC19" i="43"/>
  <c r="AD19" i="43"/>
  <c r="DR23" i="54"/>
  <c r="S23" i="54"/>
  <c r="AW24" i="23"/>
  <c r="AY15" i="20"/>
  <c r="EI12" i="37"/>
  <c r="AJ12" i="37"/>
  <c r="AZ26" i="20"/>
  <c r="EK12" i="35"/>
  <c r="AL12" i="35"/>
  <c r="BA9" i="19"/>
  <c r="DO22" i="56"/>
  <c r="P22" i="56"/>
  <c r="AZ17" i="18"/>
  <c r="DP7" i="54"/>
  <c r="Q7" i="54"/>
  <c r="Q21" i="56"/>
  <c r="DP21" i="56"/>
  <c r="AZ8" i="20"/>
  <c r="BA8" i="17"/>
  <c r="AK20" i="36"/>
  <c r="EJ20" i="36"/>
  <c r="AH7" i="38"/>
  <c r="EG7" i="38"/>
  <c r="AL21" i="35"/>
  <c r="EK21" i="35"/>
  <c r="AR4" i="61"/>
  <c r="AS22" i="26"/>
  <c r="ER22" i="26"/>
  <c r="DP14" i="56"/>
  <c r="Q14" i="56"/>
  <c r="AD14" i="42"/>
  <c r="EC14" i="42"/>
  <c r="DT22" i="51"/>
  <c r="U22" i="51"/>
  <c r="EE23" i="41"/>
  <c r="AF23" i="41"/>
  <c r="N13" i="59"/>
  <c r="DM13" i="59"/>
  <c r="AK28" i="36"/>
  <c r="EJ28" i="36"/>
  <c r="AR26" i="61"/>
  <c r="AU9" i="25"/>
  <c r="ET9" i="25"/>
  <c r="AE15" i="41"/>
  <c r="ED15" i="41"/>
  <c r="AZ14" i="19"/>
  <c r="BA15" i="17"/>
  <c r="EO12" i="31"/>
  <c r="AP12" i="31"/>
  <c r="AP13" i="31"/>
  <c r="EO13" i="31"/>
  <c r="U14" i="52"/>
  <c r="DT14" i="52"/>
  <c r="DN28" i="58"/>
  <c r="O28" i="58"/>
  <c r="EG13" i="39"/>
  <c r="AH13" i="39"/>
  <c r="DY10" i="46"/>
  <c r="Z10" i="46"/>
  <c r="DL6" i="59"/>
  <c r="M6" i="59"/>
  <c r="ET20" i="24"/>
  <c r="AU20" i="24"/>
  <c r="BA20" i="17"/>
  <c r="ED25" i="42"/>
  <c r="AE25" i="42"/>
  <c r="N21" i="59"/>
  <c r="DM21" i="59"/>
  <c r="AQ12" i="30"/>
  <c r="EP12" i="30"/>
  <c r="AY6" i="18"/>
  <c r="AC29" i="40"/>
  <c r="AD4" i="40"/>
  <c r="EC4" i="40"/>
  <c r="EC29" i="40" s="1"/>
  <c r="AL13" i="35"/>
  <c r="EK13" i="35"/>
  <c r="AD26" i="43"/>
  <c r="EC26" i="43"/>
  <c r="ET30" i="60"/>
  <c r="AZ27" i="20"/>
  <c r="AS23" i="27"/>
  <c r="ER23" i="27"/>
  <c r="AY4" i="18"/>
  <c r="AX29" i="18"/>
  <c r="DT8" i="52"/>
  <c r="U8" i="52"/>
  <c r="AK26" i="36"/>
  <c r="EJ26" i="36"/>
  <c r="N28" i="59"/>
  <c r="DM28" i="59"/>
  <c r="EH22" i="37"/>
  <c r="AI22" i="37"/>
  <c r="V23" i="51"/>
  <c r="DU23" i="51"/>
  <c r="V21" i="51"/>
  <c r="DU21" i="51"/>
  <c r="S12" i="54"/>
  <c r="DR12" i="54"/>
  <c r="L29" i="57"/>
  <c r="M4" i="57"/>
  <c r="DL4" i="57"/>
  <c r="DL29" i="57" s="1"/>
  <c r="AX17" i="22"/>
  <c r="P7" i="56"/>
  <c r="DO7" i="56"/>
  <c r="BA27" i="19"/>
  <c r="T9" i="51"/>
  <c r="DS9" i="51"/>
  <c r="EJ13" i="36"/>
  <c r="AK13" i="36"/>
  <c r="DR14" i="53"/>
  <c r="S14" i="53"/>
  <c r="EM9" i="33"/>
  <c r="AN9" i="33"/>
  <c r="EQ26" i="28"/>
  <c r="AR26" i="28"/>
  <c r="T6" i="52"/>
  <c r="DS6" i="52"/>
  <c r="AY28" i="21"/>
  <c r="AJ27" i="37"/>
  <c r="EI27" i="37"/>
  <c r="DX19" i="48"/>
  <c r="Y19" i="48"/>
  <c r="EI8" i="37"/>
  <c r="AJ8" i="37"/>
  <c r="AP11" i="31"/>
  <c r="EO11" i="31"/>
  <c r="O21" i="57"/>
  <c r="DN21" i="57"/>
  <c r="DN19" i="57"/>
  <c r="O19" i="57"/>
  <c r="EK21" i="34"/>
  <c r="AL21" i="34"/>
  <c r="U17" i="51"/>
  <c r="DT17" i="51"/>
  <c r="AB10" i="44"/>
  <c r="EA10" i="44"/>
  <c r="DO27" i="57"/>
  <c r="P27" i="57"/>
  <c r="ER24" i="27"/>
  <c r="AS24" i="27"/>
  <c r="R10" i="54"/>
  <c r="DQ10" i="54"/>
  <c r="ET29" i="18"/>
  <c r="DS16" i="52"/>
  <c r="T16" i="52"/>
  <c r="DP19" i="56"/>
  <c r="Q19" i="56"/>
  <c r="AJ11" i="37"/>
  <c r="EI11" i="37"/>
  <c r="ET29" i="17"/>
  <c r="AH28" i="39"/>
  <c r="EG28" i="39"/>
  <c r="AX14" i="22"/>
  <c r="DW28" i="49"/>
  <c r="X28" i="49"/>
  <c r="AR18" i="27"/>
  <c r="EQ18" i="27"/>
  <c r="CU12" i="59"/>
  <c r="CU12" i="58"/>
  <c r="CU12" i="57"/>
  <c r="CU12" i="56"/>
  <c r="CU12" i="54"/>
  <c r="CU12" i="55"/>
  <c r="CU12" i="53"/>
  <c r="CU12" i="52"/>
  <c r="CU12" i="50"/>
  <c r="CU12" i="51"/>
  <c r="CU12" i="48"/>
  <c r="CU12" i="49"/>
  <c r="CU12" i="47"/>
  <c r="CU12" i="46"/>
  <c r="CU12" i="45"/>
  <c r="CU12" i="44"/>
  <c r="CU12" i="43"/>
  <c r="CU12" i="42"/>
  <c r="CU12" i="41"/>
  <c r="CU12" i="40"/>
  <c r="CU12" i="39"/>
  <c r="CU12" i="38"/>
  <c r="CU12" i="37"/>
  <c r="CU12" i="36"/>
  <c r="CU12" i="34"/>
  <c r="CU12" i="35"/>
  <c r="CU12" i="33"/>
  <c r="CU12" i="27"/>
  <c r="CU12" i="28"/>
  <c r="CU12" i="32"/>
  <c r="CU12" i="31"/>
  <c r="CU12" i="30"/>
  <c r="CU12" i="26"/>
  <c r="CU12" i="25"/>
  <c r="CU12" i="24"/>
  <c r="EU12" i="24" s="1"/>
  <c r="CU12" i="22"/>
  <c r="EU12" i="22" s="1"/>
  <c r="CU12" i="19"/>
  <c r="EU12" i="19" s="1"/>
  <c r="CU12" i="21"/>
  <c r="EU12" i="21" s="1"/>
  <c r="CU12" i="20"/>
  <c r="EU12" i="20" s="1"/>
  <c r="CU12" i="23"/>
  <c r="EU12" i="23" s="1"/>
  <c r="CU12" i="18"/>
  <c r="EU12" i="18" s="1"/>
  <c r="CU12" i="17"/>
  <c r="EU12" i="17" s="1"/>
  <c r="CU12" i="60"/>
  <c r="EU12" i="60" s="1"/>
  <c r="DU4" i="48"/>
  <c r="DU29" i="48" s="1"/>
  <c r="U29" i="48"/>
  <c r="V4" i="48"/>
  <c r="N20" i="59"/>
  <c r="DM20" i="59"/>
  <c r="EH15" i="37"/>
  <c r="AI15" i="37"/>
  <c r="EJ9" i="36"/>
  <c r="AK9" i="36"/>
  <c r="AS11" i="26"/>
  <c r="ER11" i="26"/>
  <c r="V24" i="51"/>
  <c r="DU24" i="51"/>
  <c r="DR13" i="54"/>
  <c r="S13" i="54"/>
  <c r="DY23" i="47"/>
  <c r="Z23" i="47"/>
  <c r="ES14" i="26"/>
  <c r="AT14" i="26"/>
  <c r="DX17" i="48"/>
  <c r="Y17" i="48"/>
  <c r="AY11" i="21"/>
  <c r="DT19" i="52"/>
  <c r="U19" i="52"/>
  <c r="BA24" i="18"/>
  <c r="AL17" i="35"/>
  <c r="EK17" i="35"/>
  <c r="EJ21" i="36"/>
  <c r="AK21" i="36"/>
  <c r="AM4" i="32"/>
  <c r="EL4" i="32"/>
  <c r="EE6" i="40"/>
  <c r="AF6" i="40"/>
  <c r="AD14" i="43"/>
  <c r="EC14" i="43"/>
  <c r="AR20" i="61"/>
  <c r="ER7" i="26"/>
  <c r="AS7" i="26"/>
  <c r="EE28" i="41"/>
  <c r="AF28" i="41"/>
  <c r="AD7" i="42"/>
  <c r="EC7" i="42"/>
  <c r="N7" i="58"/>
  <c r="DM7" i="58"/>
  <c r="EQ11" i="27"/>
  <c r="AR11" i="27"/>
  <c r="U25" i="51"/>
  <c r="DT25" i="51"/>
  <c r="DZ16" i="45"/>
  <c r="AA16" i="45"/>
  <c r="AT7" i="25"/>
  <c r="ES7" i="25"/>
  <c r="AO22" i="31"/>
  <c r="EN22" i="31"/>
  <c r="ES25" i="25"/>
  <c r="AT25" i="25"/>
  <c r="O14" i="58"/>
  <c r="DN14" i="58"/>
  <c r="AR11" i="28"/>
  <c r="EQ11" i="28"/>
  <c r="DX7" i="46"/>
  <c r="Y7" i="46"/>
  <c r="AP14" i="30"/>
  <c r="EO14" i="30"/>
  <c r="DM10" i="58"/>
  <c r="N10" i="58"/>
  <c r="BA11" i="19"/>
  <c r="AZ15" i="18"/>
  <c r="AP13" i="30"/>
  <c r="EO13" i="30"/>
  <c r="EI17" i="37"/>
  <c r="AJ17" i="37"/>
  <c r="DT28" i="52"/>
  <c r="U28" i="52"/>
  <c r="EL23" i="34"/>
  <c r="AM23" i="34"/>
  <c r="EB8" i="43"/>
  <c r="AC8" i="43"/>
  <c r="AR9" i="61"/>
  <c r="R4" i="53"/>
  <c r="DQ4" i="53"/>
  <c r="AK5" i="35"/>
  <c r="EJ5" i="35"/>
  <c r="DZ9" i="45"/>
  <c r="AA9" i="45"/>
  <c r="ET23" i="25"/>
  <c r="AU23" i="25"/>
  <c r="DR13" i="53"/>
  <c r="S13" i="53"/>
  <c r="N9" i="59"/>
  <c r="DM9" i="59"/>
  <c r="EQ27" i="28"/>
  <c r="AR27" i="28"/>
  <c r="W12" i="50"/>
  <c r="DV12" i="50"/>
  <c r="EP24" i="30"/>
  <c r="AQ24" i="30"/>
  <c r="AH6" i="38"/>
  <c r="EG6" i="38"/>
  <c r="N12" i="59"/>
  <c r="DM12" i="59"/>
  <c r="AU8" i="25"/>
  <c r="ET8" i="25"/>
  <c r="AG22" i="39"/>
  <c r="EF22" i="39"/>
  <c r="AT26" i="26"/>
  <c r="ES26" i="26"/>
  <c r="EA13" i="45"/>
  <c r="AB13" i="45"/>
  <c r="AU17" i="25"/>
  <c r="ET17" i="25"/>
  <c r="AR27" i="61"/>
  <c r="P10" i="56"/>
  <c r="DO10" i="56"/>
  <c r="ED25" i="41"/>
  <c r="AE25" i="41"/>
  <c r="Q28" i="56"/>
  <c r="DP28" i="56"/>
  <c r="DP16" i="55"/>
  <c r="Q16" i="55"/>
  <c r="AH24" i="39"/>
  <c r="EG24" i="39"/>
  <c r="R29" i="51"/>
  <c r="S4" i="51"/>
  <c r="DR4" i="51"/>
  <c r="AB12" i="45"/>
  <c r="EA12" i="45"/>
  <c r="AV17" i="24"/>
  <c r="AG13" i="40"/>
  <c r="EF13" i="40"/>
  <c r="AB7" i="44"/>
  <c r="EA7" i="44"/>
  <c r="DT18" i="51"/>
  <c r="U18" i="51"/>
  <c r="AZ17" i="20"/>
  <c r="EB18" i="42"/>
  <c r="AC18" i="42"/>
  <c r="BA18" i="17"/>
  <c r="AO27" i="32"/>
  <c r="EN27" i="32"/>
  <c r="M22" i="59"/>
  <c r="DL22" i="59"/>
  <c r="DK4" i="58"/>
  <c r="DK29" i="58" s="1"/>
  <c r="K29" i="58"/>
  <c r="L4" i="58"/>
  <c r="AF12" i="41"/>
  <c r="EE12" i="41"/>
  <c r="AH13" i="38"/>
  <c r="EG13" i="38"/>
  <c r="AR6" i="61"/>
  <c r="AH20" i="38"/>
  <c r="EG20" i="38"/>
  <c r="DY6" i="46"/>
  <c r="Z6" i="46"/>
  <c r="S20" i="53"/>
  <c r="DR20" i="53"/>
  <c r="AH23" i="39"/>
  <c r="EG23" i="39"/>
  <c r="AG21" i="40"/>
  <c r="EF21" i="40"/>
  <c r="AO15" i="32"/>
  <c r="EN15" i="32"/>
  <c r="AZ24" i="20"/>
  <c r="ER25" i="26"/>
  <c r="AS25" i="26"/>
  <c r="EU22" i="23"/>
  <c r="AV22" i="23"/>
  <c r="AW10" i="22"/>
  <c r="AW28" i="23"/>
  <c r="AC29" i="41"/>
  <c r="AD4" i="41"/>
  <c r="EC4" i="41"/>
  <c r="DX5" i="46"/>
  <c r="Y5" i="46"/>
  <c r="EK11" i="35"/>
  <c r="AL11" i="35"/>
  <c r="AL14" i="34"/>
  <c r="EK14" i="34"/>
  <c r="CU21" i="59"/>
  <c r="CU21" i="58"/>
  <c r="CU21" i="57"/>
  <c r="CU21" i="56"/>
  <c r="CU21" i="55"/>
  <c r="CU21" i="54"/>
  <c r="CU21" i="53"/>
  <c r="CU21" i="52"/>
  <c r="CU21" i="51"/>
  <c r="CU21" i="49"/>
  <c r="CU21" i="50"/>
  <c r="CU21" i="48"/>
  <c r="CU21" i="47"/>
  <c r="CU21" i="46"/>
  <c r="CU21" i="44"/>
  <c r="CU21" i="45"/>
  <c r="CU21" i="42"/>
  <c r="CU21" i="40"/>
  <c r="CU21" i="43"/>
  <c r="CU21" i="41"/>
  <c r="CU21" i="39"/>
  <c r="CU21" i="36"/>
  <c r="CU21" i="38"/>
  <c r="CU21" i="37"/>
  <c r="CU21" i="34"/>
  <c r="CU21" i="35"/>
  <c r="CU21" i="33"/>
  <c r="CU21" i="32"/>
  <c r="CU21" i="30"/>
  <c r="CU21" i="28"/>
  <c r="CU21" i="26"/>
  <c r="CU21" i="24"/>
  <c r="CU21" i="23"/>
  <c r="EU21" i="23" s="1"/>
  <c r="CU21" i="31"/>
  <c r="CU21" i="27"/>
  <c r="CU21" i="25"/>
  <c r="CU21" i="21"/>
  <c r="EU21" i="21" s="1"/>
  <c r="CU21" i="20"/>
  <c r="EU21" i="20" s="1"/>
  <c r="CU21" i="17"/>
  <c r="EU21" i="17" s="1"/>
  <c r="CU21" i="18"/>
  <c r="EU21" i="18" s="1"/>
  <c r="CU21" i="22"/>
  <c r="EU21" i="22" s="1"/>
  <c r="CU21" i="19"/>
  <c r="EU21" i="19" s="1"/>
  <c r="CU21" i="60"/>
  <c r="EU21" i="60" s="1"/>
  <c r="EA16" i="43"/>
  <c r="AB16" i="43"/>
  <c r="DP18" i="54"/>
  <c r="Q18" i="54"/>
  <c r="DP11" i="56"/>
  <c r="Q11" i="56"/>
  <c r="AR16" i="61"/>
  <c r="EQ28" i="28"/>
  <c r="AR28" i="28"/>
  <c r="EG15" i="38"/>
  <c r="AH15" i="38"/>
  <c r="AN7" i="32"/>
  <c r="EM7" i="32"/>
  <c r="ER5" i="26"/>
  <c r="AS5" i="26"/>
  <c r="AY21" i="21"/>
  <c r="AV29" i="20"/>
  <c r="AW4" i="20"/>
  <c r="EM11" i="33"/>
  <c r="AN11" i="33"/>
  <c r="AS13" i="27"/>
  <c r="ER13" i="27"/>
  <c r="Q24" i="56"/>
  <c r="DP24" i="56"/>
  <c r="DX18" i="47"/>
  <c r="Y18" i="47"/>
  <c r="AD21" i="42"/>
  <c r="EC21" i="42"/>
  <c r="AM11" i="34"/>
  <c r="EL11" i="34"/>
  <c r="AY16" i="18"/>
  <c r="EP9" i="28"/>
  <c r="AQ9" i="28"/>
  <c r="EP5" i="28"/>
  <c r="AQ5" i="28"/>
  <c r="AZ22" i="18"/>
  <c r="CU8" i="59"/>
  <c r="CU8" i="58"/>
  <c r="CU8" i="57"/>
  <c r="CU8" i="56"/>
  <c r="CU8" i="55"/>
  <c r="CU8" i="54"/>
  <c r="CU8" i="53"/>
  <c r="CU8" i="52"/>
  <c r="CU8" i="51"/>
  <c r="CU8" i="50"/>
  <c r="CU8" i="49"/>
  <c r="CU8" i="48"/>
  <c r="CU8" i="47"/>
  <c r="CU8" i="46"/>
  <c r="CU8" i="45"/>
  <c r="CU8" i="44"/>
  <c r="CU8" i="41"/>
  <c r="CU8" i="40"/>
  <c r="CU8" i="43"/>
  <c r="CU8" i="42"/>
  <c r="CU8" i="38"/>
  <c r="CU8" i="37"/>
  <c r="CU8" i="36"/>
  <c r="CU8" i="39"/>
  <c r="CU8" i="35"/>
  <c r="CU8" i="34"/>
  <c r="CU8" i="33"/>
  <c r="CU8" i="32"/>
  <c r="CU8" i="28"/>
  <c r="CU8" i="25"/>
  <c r="CU8" i="24"/>
  <c r="EU8" i="24" s="1"/>
  <c r="CU8" i="27"/>
  <c r="CU8" i="26"/>
  <c r="CU8" i="31"/>
  <c r="CU8" i="30"/>
  <c r="CU8" i="20"/>
  <c r="EU8" i="20" s="1"/>
  <c r="CU8" i="19"/>
  <c r="EU8" i="19" s="1"/>
  <c r="CU8" i="23"/>
  <c r="EU8" i="23" s="1"/>
  <c r="CU8" i="21"/>
  <c r="EU8" i="21" s="1"/>
  <c r="CU8" i="17"/>
  <c r="EU8" i="17" s="1"/>
  <c r="CU8" i="22"/>
  <c r="EU8" i="22" s="1"/>
  <c r="CU8" i="18"/>
  <c r="EU8" i="18" s="1"/>
  <c r="CU8" i="60"/>
  <c r="EU8" i="60" s="1"/>
  <c r="AT10" i="25"/>
  <c r="ES10" i="25"/>
  <c r="DU20" i="50"/>
  <c r="V20" i="50"/>
  <c r="AF22" i="40"/>
  <c r="EE22" i="40"/>
  <c r="AX11" i="22"/>
  <c r="EJ15" i="36"/>
  <c r="AK15" i="36"/>
  <c r="AK6" i="35"/>
  <c r="EJ6" i="35"/>
  <c r="AX21" i="22"/>
  <c r="AG16" i="39"/>
  <c r="EF16" i="39"/>
  <c r="AZ16" i="17"/>
  <c r="AF24" i="41"/>
  <c r="EE24" i="41"/>
  <c r="BA23" i="17"/>
  <c r="AI8" i="38"/>
  <c r="EH8" i="38"/>
  <c r="BA17" i="19"/>
  <c r="DX11" i="48"/>
  <c r="Y11" i="48"/>
  <c r="AW27" i="23"/>
  <c r="AY23" i="21"/>
  <c r="AW11" i="23"/>
  <c r="EI18" i="36"/>
  <c r="AJ18" i="36"/>
  <c r="EK10" i="34"/>
  <c r="AL10" i="34"/>
  <c r="AR14" i="61"/>
  <c r="AR7" i="61"/>
  <c r="CU17" i="59"/>
  <c r="CU17" i="58"/>
  <c r="CU17" i="56"/>
  <c r="CU17" i="57"/>
  <c r="CU17" i="55"/>
  <c r="CU17" i="53"/>
  <c r="CU17" i="54"/>
  <c r="CU17" i="52"/>
  <c r="CU17" i="51"/>
  <c r="CU17" i="50"/>
  <c r="CU17" i="49"/>
  <c r="CU17" i="48"/>
  <c r="CU17" i="44"/>
  <c r="CU17" i="47"/>
  <c r="CU17" i="45"/>
  <c r="CU17" i="46"/>
  <c r="CU17" i="43"/>
  <c r="CU17" i="42"/>
  <c r="CU17" i="41"/>
  <c r="CU17" i="40"/>
  <c r="CU17" i="38"/>
  <c r="CU17" i="37"/>
  <c r="CU17" i="36"/>
  <c r="CU17" i="39"/>
  <c r="CU17" i="33"/>
  <c r="CU17" i="35"/>
  <c r="CU17" i="34"/>
  <c r="CU17" i="27"/>
  <c r="CU17" i="32"/>
  <c r="CU17" i="24"/>
  <c r="EU17" i="24" s="1"/>
  <c r="CU17" i="25"/>
  <c r="CU17" i="31"/>
  <c r="CU17" i="30"/>
  <c r="CU17" i="28"/>
  <c r="CU17" i="26"/>
  <c r="CU17" i="22"/>
  <c r="EU17" i="22" s="1"/>
  <c r="CU17" i="20"/>
  <c r="EU17" i="20" s="1"/>
  <c r="CU17" i="19"/>
  <c r="EU17" i="19" s="1"/>
  <c r="CU17" i="18"/>
  <c r="EU17" i="18" s="1"/>
  <c r="CU17" i="23"/>
  <c r="EU17" i="23" s="1"/>
  <c r="CU17" i="21"/>
  <c r="EU17" i="21" s="1"/>
  <c r="CU17" i="17"/>
  <c r="EU17" i="17" s="1"/>
  <c r="CU17" i="60"/>
  <c r="EU17" i="60" s="1"/>
  <c r="EO14" i="31"/>
  <c r="AP14" i="31"/>
  <c r="AY12" i="21"/>
  <c r="EB27" i="44"/>
  <c r="AC27" i="44"/>
  <c r="CU25" i="59"/>
  <c r="CU25" i="58"/>
  <c r="CU25" i="57"/>
  <c r="CU25" i="56"/>
  <c r="CU25" i="55"/>
  <c r="CU25" i="53"/>
  <c r="CU25" i="54"/>
  <c r="CU25" i="51"/>
  <c r="CU25" i="52"/>
  <c r="CU25" i="49"/>
  <c r="CU25" i="50"/>
  <c r="CU25" i="48"/>
  <c r="CU25" i="47"/>
  <c r="CU25" i="46"/>
  <c r="CU25" i="44"/>
  <c r="CU25" i="43"/>
  <c r="CU25" i="45"/>
  <c r="CU25" i="42"/>
  <c r="CU25" i="40"/>
  <c r="CU25" i="41"/>
  <c r="CU25" i="37"/>
  <c r="CU25" i="36"/>
  <c r="CU25" i="39"/>
  <c r="CU25" i="38"/>
  <c r="CU25" i="35"/>
  <c r="CU25" i="32"/>
  <c r="CU25" i="33"/>
  <c r="CU25" i="34"/>
  <c r="CU25" i="27"/>
  <c r="CU25" i="26"/>
  <c r="CU25" i="23"/>
  <c r="EU25" i="23" s="1"/>
  <c r="CU25" i="30"/>
  <c r="CU25" i="25"/>
  <c r="CU25" i="24"/>
  <c r="CU25" i="28"/>
  <c r="CU25" i="31"/>
  <c r="CU25" i="22"/>
  <c r="EU25" i="22" s="1"/>
  <c r="CU25" i="18"/>
  <c r="EU25" i="18" s="1"/>
  <c r="CU25" i="21"/>
  <c r="EU25" i="21" s="1"/>
  <c r="CU25" i="20"/>
  <c r="EU25" i="20" s="1"/>
  <c r="CU25" i="19"/>
  <c r="EU25" i="19" s="1"/>
  <c r="CU25" i="17"/>
  <c r="EU25" i="17" s="1"/>
  <c r="CU25" i="60"/>
  <c r="EU25" i="60" s="1"/>
  <c r="BA28" i="17"/>
  <c r="AR22" i="61"/>
  <c r="ET14" i="25"/>
  <c r="AU14" i="25"/>
  <c r="AZ23" i="18"/>
  <c r="O17" i="58"/>
  <c r="DN17" i="58"/>
  <c r="AJ7" i="36"/>
  <c r="EI7" i="36"/>
  <c r="DS23" i="53"/>
  <c r="T23" i="53"/>
  <c r="AV23" i="24"/>
  <c r="ET30" i="22"/>
  <c r="ET30" i="19"/>
  <c r="AJ6" i="37"/>
  <c r="EI6" i="37"/>
  <c r="AV27" i="24"/>
  <c r="AY5" i="18"/>
  <c r="AY17" i="21"/>
  <c r="O23" i="58"/>
  <c r="DN23" i="58"/>
  <c r="W29" i="46"/>
  <c r="X4" i="46"/>
  <c r="DW4" i="46"/>
  <c r="DW29" i="46" s="1"/>
  <c r="DO25" i="56"/>
  <c r="P25" i="56"/>
  <c r="T11" i="53"/>
  <c r="DS11" i="53"/>
  <c r="AH4" i="36"/>
  <c r="AG29" i="36"/>
  <c r="EG4" i="36"/>
  <c r="EG29" i="36" s="1"/>
  <c r="EJ22" i="35"/>
  <c r="AK22" i="35"/>
  <c r="T9" i="53"/>
  <c r="DS9" i="53"/>
  <c r="AU26" i="24"/>
  <c r="ET26" i="24"/>
  <c r="AZ16" i="19"/>
  <c r="ET29" i="21"/>
  <c r="DM4" i="56"/>
  <c r="DM29" i="56" s="1"/>
  <c r="N4" i="56"/>
  <c r="M29" i="56"/>
  <c r="EB10" i="43"/>
  <c r="AC10" i="43"/>
  <c r="DY18" i="46"/>
  <c r="Z18" i="46"/>
  <c r="AZ21" i="19"/>
  <c r="EG8" i="39"/>
  <c r="AH8" i="39"/>
  <c r="DN8" i="58"/>
  <c r="O8" i="58"/>
  <c r="BB12" i="17"/>
  <c r="DV19" i="49"/>
  <c r="W19" i="49"/>
  <c r="EO21" i="30"/>
  <c r="AP21" i="30"/>
  <c r="AX16" i="21"/>
  <c r="AX19" i="22"/>
  <c r="S25" i="53"/>
  <c r="DR25" i="53"/>
  <c r="ET29" i="19"/>
  <c r="Z5" i="45"/>
  <c r="DY5" i="45"/>
  <c r="AU4" i="22"/>
  <c r="AT29" i="22"/>
  <c r="ET4" i="22"/>
  <c r="ET29" i="22" s="1"/>
  <c r="Q9" i="55"/>
  <c r="DP9" i="55"/>
  <c r="EH9" i="38"/>
  <c r="AI9" i="38"/>
  <c r="AZ28" i="20"/>
  <c r="AD20" i="43"/>
  <c r="EC20" i="43"/>
  <c r="R19" i="54"/>
  <c r="DQ19" i="54"/>
  <c r="AQ17" i="30"/>
  <c r="EP17" i="30"/>
  <c r="AB19" i="45"/>
  <c r="EA19" i="45"/>
  <c r="AR12" i="61"/>
  <c r="AM27" i="34"/>
  <c r="EL27" i="34"/>
  <c r="AZ13" i="19"/>
  <c r="DY9" i="47"/>
  <c r="Z9" i="47"/>
  <c r="DR6" i="53"/>
  <c r="S6" i="53"/>
  <c r="AY20" i="20"/>
  <c r="AX5" i="21"/>
  <c r="BA23" i="19"/>
  <c r="Y28" i="48"/>
  <c r="DX28" i="48"/>
  <c r="DZ11" i="45"/>
  <c r="AA11" i="45"/>
  <c r="BB14" i="17"/>
  <c r="DR26" i="54"/>
  <c r="S26" i="54"/>
  <c r="BA22" i="17"/>
  <c r="AR4" i="78" l="1"/>
  <c r="EN30" i="28"/>
  <c r="DN30" i="55"/>
  <c r="AR5" i="78"/>
  <c r="Y24" i="47"/>
  <c r="DX24" i="47"/>
  <c r="U15" i="51"/>
  <c r="DT15" i="51"/>
  <c r="AT25" i="24"/>
  <c r="ES25" i="24"/>
  <c r="ED6" i="41"/>
  <c r="AE6" i="41"/>
  <c r="DQ21" i="53"/>
  <c r="R21" i="53"/>
  <c r="DT18" i="49"/>
  <c r="DT30" i="49" s="1"/>
  <c r="U18" i="49"/>
  <c r="EN24" i="31"/>
  <c r="AO24" i="31"/>
  <c r="AR19" i="27"/>
  <c r="EQ19" i="27"/>
  <c r="X12" i="48"/>
  <c r="DW12" i="48"/>
  <c r="DO25" i="55"/>
  <c r="P25" i="55"/>
  <c r="ED16" i="40"/>
  <c r="AE16" i="40"/>
  <c r="EO20" i="28"/>
  <c r="AP20" i="28"/>
  <c r="DV10" i="48"/>
  <c r="W10" i="48"/>
  <c r="N16" i="57"/>
  <c r="DM16" i="57"/>
  <c r="AR17" i="26"/>
  <c r="EQ17" i="26"/>
  <c r="AK6" i="34"/>
  <c r="EJ6" i="34"/>
  <c r="DV24" i="49"/>
  <c r="W24" i="49"/>
  <c r="AR29" i="23"/>
  <c r="ER4" i="23"/>
  <c r="ER29" i="23" s="1"/>
  <c r="AS4" i="23"/>
  <c r="EN15" i="31"/>
  <c r="AO15" i="31"/>
  <c r="DQ19" i="53"/>
  <c r="R19" i="53"/>
  <c r="EF21" i="39"/>
  <c r="AG21" i="39"/>
  <c r="AO10" i="30"/>
  <c r="EN10" i="30"/>
  <c r="EP30" i="26"/>
  <c r="AG20" i="39"/>
  <c r="EF20" i="39"/>
  <c r="EP9" i="27"/>
  <c r="AQ9" i="27"/>
  <c r="DN26" i="56"/>
  <c r="DN30" i="56" s="1"/>
  <c r="O26" i="56"/>
  <c r="DT16" i="50"/>
  <c r="U16" i="50"/>
  <c r="EG10" i="37"/>
  <c r="AH10" i="37"/>
  <c r="EC11" i="42"/>
  <c r="AD11" i="42"/>
  <c r="AN8" i="32"/>
  <c r="EM8" i="32"/>
  <c r="ES26" i="25"/>
  <c r="AT26" i="25"/>
  <c r="EK4" i="31"/>
  <c r="EK29" i="31" s="1"/>
  <c r="AL4" i="31"/>
  <c r="AK29" i="31"/>
  <c r="DP25" i="54"/>
  <c r="Q25" i="54"/>
  <c r="EB15" i="43"/>
  <c r="AC15" i="43"/>
  <c r="EC24" i="42"/>
  <c r="AD24" i="42"/>
  <c r="Y15" i="47"/>
  <c r="DX15" i="47"/>
  <c r="EL16" i="32"/>
  <c r="AM16" i="32"/>
  <c r="DP8" i="54"/>
  <c r="Q8" i="54"/>
  <c r="W23" i="49"/>
  <c r="DV23" i="49"/>
  <c r="AB5" i="43"/>
  <c r="EA5" i="43"/>
  <c r="EJ4" i="33"/>
  <c r="AK4" i="33"/>
  <c r="AJ29" i="33"/>
  <c r="AT13" i="24"/>
  <c r="ES13" i="24"/>
  <c r="M11" i="59"/>
  <c r="DL11" i="59"/>
  <c r="Z10" i="45"/>
  <c r="DY10" i="45"/>
  <c r="EO25" i="28"/>
  <c r="AP25" i="28"/>
  <c r="ER6" i="25"/>
  <c r="AS6" i="25"/>
  <c r="DV30" i="47"/>
  <c r="AQ17" i="28"/>
  <c r="EP17" i="28"/>
  <c r="DN9" i="57"/>
  <c r="O9" i="57"/>
  <c r="AA17" i="43"/>
  <c r="DZ17" i="43"/>
  <c r="DZ30" i="43" s="1"/>
  <c r="EE5" i="39"/>
  <c r="AF5" i="39"/>
  <c r="EM28" i="32"/>
  <c r="AN28" i="32"/>
  <c r="DR5" i="51"/>
  <c r="S5" i="51"/>
  <c r="EC10" i="41"/>
  <c r="AD10" i="41"/>
  <c r="DY8" i="45"/>
  <c r="Z8" i="45"/>
  <c r="Z4" i="43"/>
  <c r="DY4" i="43"/>
  <c r="DY29" i="43" s="1"/>
  <c r="Y29" i="43"/>
  <c r="AA20" i="45"/>
  <c r="DZ20" i="45"/>
  <c r="AO20" i="31"/>
  <c r="EN20" i="31"/>
  <c r="W18" i="48"/>
  <c r="DV18" i="48"/>
  <c r="DV30" i="48" s="1"/>
  <c r="DX14" i="47"/>
  <c r="Y14" i="47"/>
  <c r="DM10" i="57"/>
  <c r="N10" i="57"/>
  <c r="Y28" i="47"/>
  <c r="DX28" i="47"/>
  <c r="AF25" i="39"/>
  <c r="EE25" i="39"/>
  <c r="AP25" i="30"/>
  <c r="EO25" i="30"/>
  <c r="ER19" i="26"/>
  <c r="AS19" i="26"/>
  <c r="AE4" i="38"/>
  <c r="ED4" i="38"/>
  <c r="ED29" i="38" s="1"/>
  <c r="AD29" i="38"/>
  <c r="DO5" i="55"/>
  <c r="P5" i="55"/>
  <c r="EI12" i="36"/>
  <c r="AJ12" i="36"/>
  <c r="DX26" i="47"/>
  <c r="Y26" i="47"/>
  <c r="DU8" i="49"/>
  <c r="V8" i="49"/>
  <c r="DU26" i="50"/>
  <c r="V26" i="50"/>
  <c r="Z12" i="46"/>
  <c r="DY12" i="46"/>
  <c r="DM9" i="58"/>
  <c r="N9" i="58"/>
  <c r="AP19" i="28"/>
  <c r="EO19" i="28"/>
  <c r="V23" i="50"/>
  <c r="DU23" i="50"/>
  <c r="AC12" i="43"/>
  <c r="EB12" i="43"/>
  <c r="AM23" i="33"/>
  <c r="EL23" i="33"/>
  <c r="AI26" i="37"/>
  <c r="EH26" i="37"/>
  <c r="DO18" i="55"/>
  <c r="DO30" i="55" s="1"/>
  <c r="P18" i="55"/>
  <c r="DY15" i="46"/>
  <c r="Z15" i="46"/>
  <c r="AW4" i="19"/>
  <c r="AV29" i="19"/>
  <c r="AG15" i="39"/>
  <c r="EF15" i="39"/>
  <c r="DP21" i="54"/>
  <c r="Q21" i="54"/>
  <c r="V28" i="50"/>
  <c r="DU28" i="50"/>
  <c r="P6" i="55"/>
  <c r="DO6" i="55"/>
  <c r="AL6" i="33"/>
  <c r="EK6" i="33"/>
  <c r="EK26" i="33"/>
  <c r="AL26" i="33"/>
  <c r="EI4" i="34"/>
  <c r="EI29" i="34" s="1"/>
  <c r="AI29" i="34"/>
  <c r="AJ4" i="34"/>
  <c r="DW22" i="47"/>
  <c r="X22" i="47"/>
  <c r="AL15" i="33"/>
  <c r="EK15" i="33"/>
  <c r="EC7" i="41"/>
  <c r="AD7" i="41"/>
  <c r="ES21" i="24"/>
  <c r="AT21" i="24"/>
  <c r="DX17" i="46"/>
  <c r="Y17" i="46"/>
  <c r="EJ23" i="35"/>
  <c r="AK23" i="35"/>
  <c r="AO22" i="30"/>
  <c r="EN22" i="30"/>
  <c r="DV7" i="48"/>
  <c r="W7" i="48"/>
  <c r="AS16" i="25"/>
  <c r="ER16" i="25"/>
  <c r="ER30" i="25" s="1"/>
  <c r="EN6" i="30"/>
  <c r="AO6" i="30"/>
  <c r="EC12" i="42"/>
  <c r="AD12" i="42"/>
  <c r="AO26" i="31"/>
  <c r="EN26" i="31"/>
  <c r="AN25" i="31"/>
  <c r="EM25" i="31"/>
  <c r="EM30" i="31" s="1"/>
  <c r="DV11" i="49"/>
  <c r="W11" i="49"/>
  <c r="EK5" i="32"/>
  <c r="EK29" i="32" s="1"/>
  <c r="AK29" i="32"/>
  <c r="AL5" i="32"/>
  <c r="AT22" i="24"/>
  <c r="ES22" i="24"/>
  <c r="AL13" i="33"/>
  <c r="EK13" i="33"/>
  <c r="Q20" i="55"/>
  <c r="DP20" i="55"/>
  <c r="EC14" i="41"/>
  <c r="AD14" i="41"/>
  <c r="EC13" i="41"/>
  <c r="AD13" i="41"/>
  <c r="DM5" i="57"/>
  <c r="N5" i="57"/>
  <c r="EG30" i="36"/>
  <c r="EP10" i="27"/>
  <c r="AQ10" i="27"/>
  <c r="DN9" i="56"/>
  <c r="O9" i="56"/>
  <c r="AD19" i="41"/>
  <c r="EC19" i="41"/>
  <c r="DX22" i="46"/>
  <c r="Y22" i="46"/>
  <c r="AN24" i="32"/>
  <c r="EM24" i="32"/>
  <c r="EJ18" i="33"/>
  <c r="EJ30" i="33" s="1"/>
  <c r="AK18" i="33"/>
  <c r="AP7" i="28"/>
  <c r="EO7" i="28"/>
  <c r="AF7" i="39"/>
  <c r="EE7" i="39"/>
  <c r="S29" i="50"/>
  <c r="T4" i="50"/>
  <c r="DS4" i="50"/>
  <c r="DW7" i="47"/>
  <c r="X7" i="47"/>
  <c r="AQ25" i="27"/>
  <c r="EP25" i="27"/>
  <c r="EP30" i="27" s="1"/>
  <c r="AE25" i="40"/>
  <c r="ED25" i="40"/>
  <c r="DX16" i="46"/>
  <c r="Y16" i="46"/>
  <c r="V13" i="49"/>
  <c r="DU13" i="49"/>
  <c r="AG14" i="39"/>
  <c r="EF14" i="39"/>
  <c r="DP18" i="53"/>
  <c r="DP30" i="53" s="1"/>
  <c r="Q18" i="53"/>
  <c r="AK19" i="35"/>
  <c r="EJ19" i="35"/>
  <c r="Z18" i="45"/>
  <c r="DY18" i="45"/>
  <c r="DY20" i="46"/>
  <c r="Z20" i="46"/>
  <c r="Z25" i="45"/>
  <c r="DY25" i="45"/>
  <c r="DN6" i="56"/>
  <c r="O6" i="56"/>
  <c r="DP24" i="55"/>
  <c r="Q24" i="55"/>
  <c r="V17" i="49"/>
  <c r="DU17" i="49"/>
  <c r="ER28" i="26"/>
  <c r="AS28" i="26"/>
  <c r="AF8" i="40"/>
  <c r="EE8" i="40"/>
  <c r="AB25" i="43"/>
  <c r="EA25" i="43"/>
  <c r="DM7" i="57"/>
  <c r="N7" i="57"/>
  <c r="EO8" i="30"/>
  <c r="AP8" i="30"/>
  <c r="AQ23" i="28"/>
  <c r="EP23" i="28"/>
  <c r="AR26" i="27"/>
  <c r="EQ26" i="27"/>
  <c r="AM26" i="32"/>
  <c r="EL26" i="32"/>
  <c r="EL27" i="33"/>
  <c r="AM27" i="33"/>
  <c r="DY17" i="45"/>
  <c r="DY30" i="45" s="1"/>
  <c r="Z17" i="45"/>
  <c r="DW14" i="48"/>
  <c r="X14" i="48"/>
  <c r="ES12" i="25"/>
  <c r="AT12" i="25"/>
  <c r="ED11" i="40"/>
  <c r="AE11" i="40"/>
  <c r="AO7" i="30"/>
  <c r="EN7" i="30"/>
  <c r="AT15" i="24"/>
  <c r="ES15" i="24"/>
  <c r="EQ20" i="27"/>
  <c r="AR20" i="27"/>
  <c r="AJ14" i="36"/>
  <c r="EI14" i="36"/>
  <c r="AD20" i="41"/>
  <c r="EC20" i="41"/>
  <c r="EN19" i="31"/>
  <c r="AO19" i="31"/>
  <c r="EJ9" i="35"/>
  <c r="AK9" i="35"/>
  <c r="AQ24" i="28"/>
  <c r="EP24" i="28"/>
  <c r="R24" i="54"/>
  <c r="DQ24" i="54"/>
  <c r="U17" i="50"/>
  <c r="DT17" i="50"/>
  <c r="X29" i="45"/>
  <c r="Y7" i="45"/>
  <c r="DX7" i="45"/>
  <c r="DX29" i="45" s="1"/>
  <c r="AG26" i="39"/>
  <c r="EF26" i="39"/>
  <c r="EF18" i="37"/>
  <c r="EF30" i="37" s="1"/>
  <c r="AF29" i="37"/>
  <c r="AG18" i="37"/>
  <c r="N24" i="58"/>
  <c r="DM24" i="58"/>
  <c r="Y25" i="46"/>
  <c r="DX25" i="46"/>
  <c r="X13" i="48"/>
  <c r="DW13" i="48"/>
  <c r="BD29" i="60"/>
  <c r="BE7" i="60"/>
  <c r="BE29" i="60" s="1"/>
  <c r="T5" i="50"/>
  <c r="DS5" i="50"/>
  <c r="EC17" i="42"/>
  <c r="AD17" i="42"/>
  <c r="AK24" i="35"/>
  <c r="EJ24" i="35"/>
  <c r="EA6" i="43"/>
  <c r="AB6" i="43"/>
  <c r="DT6" i="50"/>
  <c r="U6" i="50"/>
  <c r="EH16" i="36"/>
  <c r="AI16" i="36"/>
  <c r="Q27" i="55"/>
  <c r="DP27" i="55"/>
  <c r="Y19" i="47"/>
  <c r="DX19" i="47"/>
  <c r="AA23" i="45"/>
  <c r="DZ23" i="45"/>
  <c r="S18" i="52"/>
  <c r="DR18" i="52"/>
  <c r="DR30" i="52" s="1"/>
  <c r="AK14" i="35"/>
  <c r="EJ14" i="35"/>
  <c r="DZ15" i="45"/>
  <c r="AA15" i="45"/>
  <c r="AA16" i="44"/>
  <c r="DZ16" i="44"/>
  <c r="EE23" i="40"/>
  <c r="AF23" i="40"/>
  <c r="DR29" i="50"/>
  <c r="AO5" i="30"/>
  <c r="EN5" i="30"/>
  <c r="DW30" i="46"/>
  <c r="Z17" i="44"/>
  <c r="DY17" i="44"/>
  <c r="DY30" i="44" s="1"/>
  <c r="EG19" i="37"/>
  <c r="AH19" i="37"/>
  <c r="EK25" i="33"/>
  <c r="AL25" i="33"/>
  <c r="EA24" i="44"/>
  <c r="AB24" i="44"/>
  <c r="U20" i="51"/>
  <c r="DT20" i="51"/>
  <c r="EK17" i="34"/>
  <c r="AL17" i="34"/>
  <c r="EL17" i="33"/>
  <c r="AM17" i="33"/>
  <c r="DW27" i="48"/>
  <c r="X27" i="48"/>
  <c r="DO27" i="56"/>
  <c r="P27" i="56"/>
  <c r="AJ27" i="36"/>
  <c r="EI27" i="36"/>
  <c r="EC29" i="41"/>
  <c r="DR29" i="51"/>
  <c r="EO30" i="28"/>
  <c r="EK21" i="33"/>
  <c r="AL21" i="33"/>
  <c r="DY28" i="46"/>
  <c r="Z28" i="46"/>
  <c r="N27" i="58"/>
  <c r="DM27" i="58"/>
  <c r="EE18" i="39"/>
  <c r="EE30" i="39" s="1"/>
  <c r="AF18" i="39"/>
  <c r="U26" i="51"/>
  <c r="DT26" i="51"/>
  <c r="Q23" i="55"/>
  <c r="DP23" i="55"/>
  <c r="EE20" i="40"/>
  <c r="AF20" i="40"/>
  <c r="Q14" i="54"/>
  <c r="DP14" i="54"/>
  <c r="EK10" i="33"/>
  <c r="AL10" i="33"/>
  <c r="Y8" i="47"/>
  <c r="DX8" i="47"/>
  <c r="DQ27" i="54"/>
  <c r="R27" i="54"/>
  <c r="AD13" i="42"/>
  <c r="EC13" i="42"/>
  <c r="EK16" i="33"/>
  <c r="AL16" i="33"/>
  <c r="AQ4" i="25"/>
  <c r="AP29" i="25"/>
  <c r="EP4" i="25"/>
  <c r="EP29" i="25" s="1"/>
  <c r="R7" i="53"/>
  <c r="DQ7" i="53"/>
  <c r="DV6" i="48"/>
  <c r="W6" i="48"/>
  <c r="V25" i="49"/>
  <c r="DU25" i="49"/>
  <c r="DX30" i="45"/>
  <c r="EK14" i="33"/>
  <c r="AL14" i="33"/>
  <c r="EC23" i="42"/>
  <c r="AD23" i="42"/>
  <c r="DN12" i="57"/>
  <c r="O12" i="57"/>
  <c r="AK26" i="35"/>
  <c r="EJ26" i="35"/>
  <c r="DV5" i="48"/>
  <c r="W5" i="48"/>
  <c r="EQ16" i="26"/>
  <c r="AR16" i="26"/>
  <c r="EK24" i="34"/>
  <c r="AL24" i="34"/>
  <c r="T26" i="52"/>
  <c r="DS26" i="52"/>
  <c r="M13" i="58"/>
  <c r="DL13" i="58"/>
  <c r="AD16" i="41"/>
  <c r="EC16" i="41"/>
  <c r="EC30" i="41" s="1"/>
  <c r="DP17" i="54"/>
  <c r="Q17" i="54"/>
  <c r="EJ5" i="33"/>
  <c r="AK5" i="33"/>
  <c r="DT8" i="50"/>
  <c r="U8" i="50"/>
  <c r="Z14" i="46"/>
  <c r="DY14" i="46"/>
  <c r="ES19" i="24"/>
  <c r="ES30" i="24" s="1"/>
  <c r="AT19" i="24"/>
  <c r="AY4" i="17"/>
  <c r="AX29" i="17"/>
  <c r="AI25" i="36"/>
  <c r="EH25" i="36"/>
  <c r="DS12" i="52"/>
  <c r="T12" i="52"/>
  <c r="EQ18" i="26"/>
  <c r="AR18" i="26"/>
  <c r="EK30" i="32"/>
  <c r="AO4" i="27"/>
  <c r="AN29" i="27"/>
  <c r="EN4" i="27"/>
  <c r="EN29" i="27" s="1"/>
  <c r="U25" i="50"/>
  <c r="DT25" i="50"/>
  <c r="DP16" i="54"/>
  <c r="DP30" i="54" s="1"/>
  <c r="Q16" i="54"/>
  <c r="Z5" i="44"/>
  <c r="DY5" i="44"/>
  <c r="DY29" i="44" s="1"/>
  <c r="EH9" i="37"/>
  <c r="AI9" i="37"/>
  <c r="AH4" i="35"/>
  <c r="EG4" i="35"/>
  <c r="EG29" i="35" s="1"/>
  <c r="AG29" i="35"/>
  <c r="DW8" i="48"/>
  <c r="X8" i="48"/>
  <c r="AJ18" i="35"/>
  <c r="EI18" i="35"/>
  <c r="EI30" i="35" s="1"/>
  <c r="EI29" i="33"/>
  <c r="EQ14" i="27"/>
  <c r="AR14" i="27"/>
  <c r="V20" i="49"/>
  <c r="DU20" i="49"/>
  <c r="EI11" i="36"/>
  <c r="AJ11" i="36"/>
  <c r="M16" i="58"/>
  <c r="DL16" i="58"/>
  <c r="DL30" i="58" s="1"/>
  <c r="AP11" i="30"/>
  <c r="EO11" i="30"/>
  <c r="EA16" i="42"/>
  <c r="EA30" i="42" s="1"/>
  <c r="AA29" i="42"/>
  <c r="AB16" i="42"/>
  <c r="DW16" i="47"/>
  <c r="DW30" i="47" s="1"/>
  <c r="X16" i="47"/>
  <c r="DW23" i="48"/>
  <c r="X23" i="48"/>
  <c r="AT14" i="24"/>
  <c r="ES14" i="24"/>
  <c r="EN17" i="31"/>
  <c r="AO17" i="31"/>
  <c r="AG16" i="38"/>
  <c r="EF16" i="38"/>
  <c r="EF30" i="38" s="1"/>
  <c r="AC11" i="43"/>
  <c r="EB11" i="43"/>
  <c r="EN16" i="30"/>
  <c r="EN30" i="30" s="1"/>
  <c r="AO16" i="30"/>
  <c r="AS23" i="26"/>
  <c r="ER23" i="26"/>
  <c r="DQ29" i="53"/>
  <c r="EG29" i="37"/>
  <c r="EU29" i="21"/>
  <c r="EJ30" i="34"/>
  <c r="CV4" i="59"/>
  <c r="CV4" i="58"/>
  <c r="CV4" i="57"/>
  <c r="CV4" i="56"/>
  <c r="CV4" i="55"/>
  <c r="CV4" i="54"/>
  <c r="CV4" i="52"/>
  <c r="CV4" i="53"/>
  <c r="CV4" i="50"/>
  <c r="CV4" i="51"/>
  <c r="CV4" i="49"/>
  <c r="CV4" i="48"/>
  <c r="CV4" i="47"/>
  <c r="CV4" i="46"/>
  <c r="CV4" i="45"/>
  <c r="CV4" i="41"/>
  <c r="CV4" i="40"/>
  <c r="CV4" i="44"/>
  <c r="CV4" i="42"/>
  <c r="CV4" i="43"/>
  <c r="CV4" i="39"/>
  <c r="CV4" i="38"/>
  <c r="CV4" i="37"/>
  <c r="CV4" i="35"/>
  <c r="CV4" i="33"/>
  <c r="CV4" i="36"/>
  <c r="CV4" i="34"/>
  <c r="CV4" i="28"/>
  <c r="CV4" i="27"/>
  <c r="CV4" i="32"/>
  <c r="CV4" i="30"/>
  <c r="CV4" i="25"/>
  <c r="CV4" i="24"/>
  <c r="CV4" i="31"/>
  <c r="CV4" i="26"/>
  <c r="CV4" i="23"/>
  <c r="CV4" i="21"/>
  <c r="CV4" i="20"/>
  <c r="EV4" i="20" s="1"/>
  <c r="CV4" i="19"/>
  <c r="EV4" i="19" s="1"/>
  <c r="CV4" i="18"/>
  <c r="EV4" i="18" s="1"/>
  <c r="CV4" i="17"/>
  <c r="EV4" i="17" s="1"/>
  <c r="CV4" i="22"/>
  <c r="CV4" i="60"/>
  <c r="EV4" i="60" s="1"/>
  <c r="DS26" i="54"/>
  <c r="T26" i="54"/>
  <c r="EA11" i="45"/>
  <c r="AB11" i="45"/>
  <c r="DS6" i="53"/>
  <c r="T6" i="53"/>
  <c r="BA13" i="19"/>
  <c r="CV12" i="59"/>
  <c r="CV12" i="58"/>
  <c r="CV12" i="57"/>
  <c r="CV12" i="56"/>
  <c r="CV12" i="54"/>
  <c r="CV12" i="55"/>
  <c r="CV12" i="52"/>
  <c r="CV12" i="53"/>
  <c r="CV12" i="50"/>
  <c r="CV12" i="51"/>
  <c r="CV12" i="49"/>
  <c r="CV12" i="48"/>
  <c r="CV12" i="45"/>
  <c r="CV12" i="44"/>
  <c r="CV12" i="47"/>
  <c r="CV12" i="46"/>
  <c r="CV12" i="41"/>
  <c r="CV12" i="40"/>
  <c r="CV12" i="43"/>
  <c r="CV12" i="42"/>
  <c r="CV12" i="39"/>
  <c r="CV12" i="38"/>
  <c r="CV12" i="37"/>
  <c r="CV12" i="36"/>
  <c r="CV12" i="34"/>
  <c r="CV12" i="32"/>
  <c r="CV12" i="35"/>
  <c r="CV12" i="33"/>
  <c r="CV12" i="28"/>
  <c r="CV12" i="31"/>
  <c r="CV12" i="30"/>
  <c r="CV12" i="26"/>
  <c r="CV12" i="25"/>
  <c r="CV12" i="24"/>
  <c r="EV12" i="24" s="1"/>
  <c r="CV12" i="27"/>
  <c r="CV12" i="21"/>
  <c r="EV12" i="21" s="1"/>
  <c r="CV12" i="20"/>
  <c r="EV12" i="20" s="1"/>
  <c r="CV12" i="23"/>
  <c r="EV12" i="23" s="1"/>
  <c r="CV12" i="18"/>
  <c r="EV12" i="18" s="1"/>
  <c r="CV12" i="17"/>
  <c r="EV12" i="17" s="1"/>
  <c r="CV12" i="22"/>
  <c r="EV12" i="22" s="1"/>
  <c r="CV12" i="19"/>
  <c r="EV12" i="19" s="1"/>
  <c r="CV12" i="60"/>
  <c r="EV12" i="60" s="1"/>
  <c r="BA28" i="20"/>
  <c r="AY19" i="22"/>
  <c r="EP21" i="30"/>
  <c r="AQ21" i="30"/>
  <c r="AI8" i="39"/>
  <c r="EH8" i="39"/>
  <c r="AA18" i="46"/>
  <c r="DZ18" i="46"/>
  <c r="BA16" i="19"/>
  <c r="U11" i="53"/>
  <c r="DT11" i="53"/>
  <c r="Y4" i="46"/>
  <c r="X29" i="46"/>
  <c r="DX4" i="46"/>
  <c r="DX29" i="46" s="1"/>
  <c r="AZ17" i="21"/>
  <c r="AZ5" i="18"/>
  <c r="AK6" i="37"/>
  <c r="EJ6" i="37"/>
  <c r="BA23" i="18"/>
  <c r="CV22" i="59"/>
  <c r="CV22" i="58"/>
  <c r="CV22" i="57"/>
  <c r="CV22" i="56"/>
  <c r="CV22" i="55"/>
  <c r="CV22" i="53"/>
  <c r="CV22" i="54"/>
  <c r="CV22" i="52"/>
  <c r="CV22" i="51"/>
  <c r="CV22" i="50"/>
  <c r="CV22" i="49"/>
  <c r="CV22" i="48"/>
  <c r="CV22" i="47"/>
  <c r="CV22" i="45"/>
  <c r="CV22" i="46"/>
  <c r="CV22" i="44"/>
  <c r="CV22" i="43"/>
  <c r="CV22" i="41"/>
  <c r="CV22" i="42"/>
  <c r="CV22" i="40"/>
  <c r="CV22" i="37"/>
  <c r="CV22" i="39"/>
  <c r="CV22" i="36"/>
  <c r="CV22" i="38"/>
  <c r="CV22" i="35"/>
  <c r="CV22" i="32"/>
  <c r="CV22" i="34"/>
  <c r="CV22" i="33"/>
  <c r="CV22" i="27"/>
  <c r="CV22" i="25"/>
  <c r="CV22" i="23"/>
  <c r="EV22" i="23" s="1"/>
  <c r="CV22" i="31"/>
  <c r="CV22" i="26"/>
  <c r="CV22" i="24"/>
  <c r="CV22" i="30"/>
  <c r="CV22" i="28"/>
  <c r="CV22" i="19"/>
  <c r="EV22" i="19" s="1"/>
  <c r="CV22" i="18"/>
  <c r="EV22" i="18" s="1"/>
  <c r="CV22" i="22"/>
  <c r="EV22" i="22" s="1"/>
  <c r="CV22" i="17"/>
  <c r="EV22" i="17" s="1"/>
  <c r="CV22" i="21"/>
  <c r="EV22" i="21" s="1"/>
  <c r="CV22" i="20"/>
  <c r="EV22" i="20" s="1"/>
  <c r="CV22" i="60"/>
  <c r="EV22" i="60" s="1"/>
  <c r="BB28" i="17"/>
  <c r="CV7" i="59"/>
  <c r="CV7" i="58"/>
  <c r="CV7" i="57"/>
  <c r="CV7" i="56"/>
  <c r="CV7" i="55"/>
  <c r="CV7" i="54"/>
  <c r="CV7" i="53"/>
  <c r="CV7" i="52"/>
  <c r="CV7" i="51"/>
  <c r="CV7" i="50"/>
  <c r="CV7" i="49"/>
  <c r="CV7" i="48"/>
  <c r="CV7" i="47"/>
  <c r="CV7" i="45"/>
  <c r="CV7" i="44"/>
  <c r="CV7" i="46"/>
  <c r="CV7" i="42"/>
  <c r="CV7" i="40"/>
  <c r="CV7" i="43"/>
  <c r="CV7" i="41"/>
  <c r="CV7" i="38"/>
  <c r="CV7" i="37"/>
  <c r="CV7" i="39"/>
  <c r="CV7" i="36"/>
  <c r="CV7" i="35"/>
  <c r="CV7" i="33"/>
  <c r="CV7" i="34"/>
  <c r="CV7" i="28"/>
  <c r="CV7" i="32"/>
  <c r="CV7" i="24"/>
  <c r="CV7" i="27"/>
  <c r="CV7" i="26"/>
  <c r="CV7" i="25"/>
  <c r="CV7" i="31"/>
  <c r="CV7" i="30"/>
  <c r="CV7" i="21"/>
  <c r="EV7" i="21" s="1"/>
  <c r="CV7" i="20"/>
  <c r="EV7" i="20" s="1"/>
  <c r="CV7" i="19"/>
  <c r="EV7" i="19" s="1"/>
  <c r="CV7" i="23"/>
  <c r="CV7" i="22"/>
  <c r="EV7" i="22" s="1"/>
  <c r="CV7" i="17"/>
  <c r="EV7" i="17" s="1"/>
  <c r="CV7" i="18"/>
  <c r="EV7" i="18" s="1"/>
  <c r="CV7" i="60"/>
  <c r="EV7" i="60" s="1"/>
  <c r="AM10" i="34"/>
  <c r="EL10" i="34"/>
  <c r="BB23" i="17"/>
  <c r="AG24" i="41"/>
  <c r="EF24" i="41"/>
  <c r="AH16" i="39"/>
  <c r="EG16" i="39"/>
  <c r="W20" i="50"/>
  <c r="DV20" i="50"/>
  <c r="BA22" i="18"/>
  <c r="AR9" i="28"/>
  <c r="EQ9" i="28"/>
  <c r="ES13" i="27"/>
  <c r="AT13" i="27"/>
  <c r="AW29" i="20"/>
  <c r="AX4" i="20"/>
  <c r="ES5" i="26"/>
  <c r="AT5" i="26"/>
  <c r="AI15" i="38"/>
  <c r="EH15" i="38"/>
  <c r="CV16" i="59"/>
  <c r="CV16" i="58"/>
  <c r="CV16" i="57"/>
  <c r="CV16" i="56"/>
  <c r="CV16" i="55"/>
  <c r="CV16" i="54"/>
  <c r="CV16" i="53"/>
  <c r="CV16" i="52"/>
  <c r="CV16" i="50"/>
  <c r="CV16" i="51"/>
  <c r="CV16" i="48"/>
  <c r="CV16" i="49"/>
  <c r="CV16" i="47"/>
  <c r="CV16" i="44"/>
  <c r="CV16" i="46"/>
  <c r="CV16" i="45"/>
  <c r="CV16" i="41"/>
  <c r="CV16" i="40"/>
  <c r="CV16" i="43"/>
  <c r="CV16" i="42"/>
  <c r="CV16" i="38"/>
  <c r="CV16" i="37"/>
  <c r="CV16" i="36"/>
  <c r="CV16" i="39"/>
  <c r="CV16" i="34"/>
  <c r="CV16" i="33"/>
  <c r="CV16" i="32"/>
  <c r="CV16" i="35"/>
  <c r="CV16" i="30"/>
  <c r="CV16" i="26"/>
  <c r="CV16" i="27"/>
  <c r="CV16" i="25"/>
  <c r="CV16" i="24"/>
  <c r="CV16" i="31"/>
  <c r="CV16" i="28"/>
  <c r="CV16" i="23"/>
  <c r="CV16" i="21"/>
  <c r="EV16" i="21" s="1"/>
  <c r="CV16" i="17"/>
  <c r="EV16" i="17" s="1"/>
  <c r="CV16" i="22"/>
  <c r="EV16" i="22" s="1"/>
  <c r="CV16" i="18"/>
  <c r="EV16" i="18" s="1"/>
  <c r="CV16" i="20"/>
  <c r="EV16" i="20" s="1"/>
  <c r="CV16" i="19"/>
  <c r="EV16" i="19" s="1"/>
  <c r="CV16" i="60"/>
  <c r="EV16" i="60" s="1"/>
  <c r="R18" i="54"/>
  <c r="DQ18" i="54"/>
  <c r="EL11" i="35"/>
  <c r="AM11" i="35"/>
  <c r="AX28" i="23"/>
  <c r="EU30" i="23"/>
  <c r="AP15" i="32"/>
  <c r="EO15" i="32"/>
  <c r="T20" i="53"/>
  <c r="DS20" i="53"/>
  <c r="DZ6" i="46"/>
  <c r="AA6" i="46"/>
  <c r="AI20" i="38"/>
  <c r="EH20" i="38"/>
  <c r="AG12" i="41"/>
  <c r="EF12" i="41"/>
  <c r="AW17" i="24"/>
  <c r="EB12" i="45"/>
  <c r="AC12" i="45"/>
  <c r="CV27" i="59"/>
  <c r="CV27" i="58"/>
  <c r="CV27" i="57"/>
  <c r="CV27" i="56"/>
  <c r="CV27" i="55"/>
  <c r="CV27" i="54"/>
  <c r="CV27" i="53"/>
  <c r="CV27" i="51"/>
  <c r="CV27" i="52"/>
  <c r="CV27" i="49"/>
  <c r="CV27" i="50"/>
  <c r="CV27" i="47"/>
  <c r="CV27" i="48"/>
  <c r="CV27" i="44"/>
  <c r="CV27" i="46"/>
  <c r="CV27" i="45"/>
  <c r="CV27" i="40"/>
  <c r="CV27" i="43"/>
  <c r="CV27" i="42"/>
  <c r="CV27" i="41"/>
  <c r="CV27" i="37"/>
  <c r="CV27" i="36"/>
  <c r="CV27" i="39"/>
  <c r="CV27" i="38"/>
  <c r="CV27" i="35"/>
  <c r="CV27" i="33"/>
  <c r="CV27" i="34"/>
  <c r="CV27" i="32"/>
  <c r="CV27" i="27"/>
  <c r="CV27" i="24"/>
  <c r="EV27" i="24" s="1"/>
  <c r="CV27" i="23"/>
  <c r="EV27" i="23" s="1"/>
  <c r="CV27" i="30"/>
  <c r="CV27" i="28"/>
  <c r="CV27" i="26"/>
  <c r="CV27" i="25"/>
  <c r="CV27" i="31"/>
  <c r="CV27" i="17"/>
  <c r="EV27" i="17" s="1"/>
  <c r="CV27" i="22"/>
  <c r="EV27" i="22" s="1"/>
  <c r="CV27" i="19"/>
  <c r="EV27" i="19" s="1"/>
  <c r="CV27" i="18"/>
  <c r="EV27" i="18" s="1"/>
  <c r="CV27" i="21"/>
  <c r="EV27" i="21" s="1"/>
  <c r="CV27" i="20"/>
  <c r="EV27" i="20" s="1"/>
  <c r="CV27" i="60"/>
  <c r="EV27" i="60" s="1"/>
  <c r="X12" i="50"/>
  <c r="DW12" i="50"/>
  <c r="EM23" i="34"/>
  <c r="AN23" i="34"/>
  <c r="AK17" i="37"/>
  <c r="EJ17" i="37"/>
  <c r="BA15" i="18"/>
  <c r="BB11" i="19"/>
  <c r="AQ14" i="30"/>
  <c r="EP14" i="30"/>
  <c r="ER11" i="28"/>
  <c r="AS11" i="28"/>
  <c r="ET7" i="25"/>
  <c r="AU7" i="25"/>
  <c r="V25" i="51"/>
  <c r="DU25" i="51"/>
  <c r="O7" i="58"/>
  <c r="DN7" i="58"/>
  <c r="V19" i="52"/>
  <c r="DU19" i="52"/>
  <c r="DY17" i="48"/>
  <c r="Z17" i="48"/>
  <c r="AA23" i="47"/>
  <c r="DZ23" i="47"/>
  <c r="S10" i="54"/>
  <c r="DR10" i="54"/>
  <c r="V17" i="51"/>
  <c r="DU17" i="51"/>
  <c r="DO21" i="57"/>
  <c r="P21" i="57"/>
  <c r="EP11" i="31"/>
  <c r="AQ11" i="31"/>
  <c r="AK27" i="37"/>
  <c r="EJ27" i="37"/>
  <c r="BB27" i="19"/>
  <c r="Q7" i="56"/>
  <c r="DP7" i="56"/>
  <c r="M29" i="57"/>
  <c r="N4" i="57"/>
  <c r="DM4" i="57"/>
  <c r="DM29" i="57" s="1"/>
  <c r="AJ22" i="37"/>
  <c r="EI22" i="37"/>
  <c r="AY29" i="18"/>
  <c r="AZ4" i="18"/>
  <c r="O21" i="59"/>
  <c r="DN21" i="59"/>
  <c r="V14" i="52"/>
  <c r="DU14" i="52"/>
  <c r="BA14" i="19"/>
  <c r="EU9" i="25"/>
  <c r="AV9" i="25"/>
  <c r="AS26" i="61"/>
  <c r="AL28" i="36"/>
  <c r="EK28" i="36"/>
  <c r="R14" i="56"/>
  <c r="DQ14" i="56"/>
  <c r="BB8" i="17"/>
  <c r="R7" i="54"/>
  <c r="DQ7" i="54"/>
  <c r="Q22" i="56"/>
  <c r="DP22" i="56"/>
  <c r="AM12" i="35"/>
  <c r="EL12" i="35"/>
  <c r="EJ12" i="37"/>
  <c r="AK12" i="37"/>
  <c r="AE19" i="43"/>
  <c r="ED19" i="43"/>
  <c r="AS8" i="61"/>
  <c r="AS29" i="24"/>
  <c r="ES4" i="24"/>
  <c r="ES29" i="24" s="1"/>
  <c r="AT4" i="24"/>
  <c r="AX21" i="23"/>
  <c r="DW24" i="50"/>
  <c r="X24" i="50"/>
  <c r="DU27" i="52"/>
  <c r="V27" i="52"/>
  <c r="EU30" i="22"/>
  <c r="EU30" i="19"/>
  <c r="DT25" i="52"/>
  <c r="U25" i="52"/>
  <c r="AJ23" i="38"/>
  <c r="EI23" i="38"/>
  <c r="AP17" i="32"/>
  <c r="EO17" i="32"/>
  <c r="BA9" i="18"/>
  <c r="AS28" i="61"/>
  <c r="EO21" i="32"/>
  <c r="AP21" i="32"/>
  <c r="Q17" i="57"/>
  <c r="DP17" i="57"/>
  <c r="S9" i="54"/>
  <c r="DR9" i="54"/>
  <c r="S11" i="55"/>
  <c r="DR11" i="55"/>
  <c r="AW6" i="23"/>
  <c r="CV13" i="59"/>
  <c r="CV13" i="58"/>
  <c r="CV13" i="57"/>
  <c r="CV13" i="56"/>
  <c r="CV13" i="55"/>
  <c r="CV13" i="54"/>
  <c r="CV13" i="53"/>
  <c r="CV13" i="52"/>
  <c r="CV13" i="50"/>
  <c r="CV13" i="51"/>
  <c r="CV13" i="48"/>
  <c r="CV13" i="49"/>
  <c r="CV13" i="45"/>
  <c r="CV13" i="44"/>
  <c r="CV13" i="47"/>
  <c r="CV13" i="46"/>
  <c r="CV13" i="43"/>
  <c r="CV13" i="42"/>
  <c r="CV13" i="41"/>
  <c r="CV13" i="40"/>
  <c r="CV13" i="36"/>
  <c r="CV13" i="39"/>
  <c r="CV13" i="38"/>
  <c r="CV13" i="37"/>
  <c r="CV13" i="33"/>
  <c r="CV13" i="34"/>
  <c r="CV13" i="32"/>
  <c r="CV13" i="35"/>
  <c r="CV13" i="31"/>
  <c r="CV13" i="27"/>
  <c r="CV13" i="26"/>
  <c r="CV13" i="25"/>
  <c r="CV13" i="24"/>
  <c r="CV13" i="30"/>
  <c r="CV13" i="28"/>
  <c r="CV13" i="23"/>
  <c r="EV13" i="23" s="1"/>
  <c r="CV13" i="22"/>
  <c r="EV13" i="22" s="1"/>
  <c r="CV13" i="19"/>
  <c r="EV13" i="19" s="1"/>
  <c r="CV13" i="18"/>
  <c r="EV13" i="18" s="1"/>
  <c r="CV13" i="21"/>
  <c r="EV13" i="21" s="1"/>
  <c r="CV13" i="20"/>
  <c r="EV13" i="20" s="1"/>
  <c r="CV13" i="17"/>
  <c r="EV13" i="17" s="1"/>
  <c r="CV13" i="60"/>
  <c r="EV13" i="60" s="1"/>
  <c r="BB26" i="19"/>
  <c r="S26" i="55"/>
  <c r="DR26" i="55"/>
  <c r="ER22" i="27"/>
  <c r="AS22" i="27"/>
  <c r="ED21" i="43"/>
  <c r="AE21" i="43"/>
  <c r="AZ14" i="20"/>
  <c r="Y27" i="49"/>
  <c r="DX27" i="49"/>
  <c r="AH10" i="39"/>
  <c r="EG10" i="39"/>
  <c r="EU30" i="21"/>
  <c r="AR9" i="30"/>
  <c r="EQ9" i="30"/>
  <c r="AM20" i="35"/>
  <c r="EL20" i="35"/>
  <c r="AS8" i="28"/>
  <c r="ER8" i="28"/>
  <c r="N10" i="59"/>
  <c r="DM10" i="59"/>
  <c r="AM27" i="35"/>
  <c r="EL27" i="35"/>
  <c r="DT27" i="53"/>
  <c r="U27" i="53"/>
  <c r="DW15" i="49"/>
  <c r="X15" i="49"/>
  <c r="N16" i="59"/>
  <c r="DM16" i="59"/>
  <c r="BA10" i="19"/>
  <c r="AX17" i="23"/>
  <c r="AA8" i="46"/>
  <c r="DZ8" i="46"/>
  <c r="AZ7" i="20"/>
  <c r="AE5" i="42"/>
  <c r="ED5" i="42"/>
  <c r="BA10" i="18"/>
  <c r="AE10" i="42"/>
  <c r="ED10" i="42"/>
  <c r="BA20" i="18"/>
  <c r="EG19" i="40"/>
  <c r="AH19" i="40"/>
  <c r="AB24" i="46"/>
  <c r="EA24" i="46"/>
  <c r="EL7" i="34"/>
  <c r="AM7" i="34"/>
  <c r="AZ26" i="21"/>
  <c r="BB17" i="17"/>
  <c r="EK8" i="36"/>
  <c r="AL8" i="36"/>
  <c r="EP21" i="31"/>
  <c r="AQ21" i="31"/>
  <c r="AO24" i="33"/>
  <c r="EN24" i="33"/>
  <c r="AD15" i="44"/>
  <c r="EC15" i="44"/>
  <c r="EA23" i="46"/>
  <c r="AB23" i="46"/>
  <c r="Z5" i="47"/>
  <c r="DY5" i="47"/>
  <c r="Q7" i="55"/>
  <c r="DP7" i="55"/>
  <c r="ER12" i="28"/>
  <c r="AS12" i="28"/>
  <c r="AQ27" i="31"/>
  <c r="EP27" i="31"/>
  <c r="DN17" i="59"/>
  <c r="O17" i="59"/>
  <c r="ED24" i="43"/>
  <c r="AE24" i="43"/>
  <c r="AL18" i="34"/>
  <c r="EK18" i="34"/>
  <c r="EO23" i="32"/>
  <c r="AP23" i="32"/>
  <c r="EB25" i="44"/>
  <c r="AC25" i="44"/>
  <c r="CV5" i="59"/>
  <c r="CV5" i="58"/>
  <c r="CV5" i="57"/>
  <c r="CV5" i="56"/>
  <c r="CV5" i="54"/>
  <c r="CV5" i="55"/>
  <c r="CV5" i="53"/>
  <c r="CV5" i="52"/>
  <c r="CV5" i="50"/>
  <c r="CV5" i="51"/>
  <c r="CV5" i="48"/>
  <c r="CV5" i="49"/>
  <c r="CV5" i="46"/>
  <c r="CV5" i="45"/>
  <c r="CV5" i="44"/>
  <c r="CV5" i="47"/>
  <c r="CV5" i="42"/>
  <c r="CV5" i="43"/>
  <c r="CV5" i="41"/>
  <c r="CV5" i="40"/>
  <c r="CV5" i="38"/>
  <c r="CV5" i="39"/>
  <c r="CV5" i="37"/>
  <c r="CV5" i="33"/>
  <c r="CV5" i="36"/>
  <c r="CV5" i="34"/>
  <c r="CV5" i="35"/>
  <c r="CV5" i="32"/>
  <c r="CV5" i="27"/>
  <c r="CV5" i="24"/>
  <c r="CV5" i="30"/>
  <c r="CV5" i="25"/>
  <c r="CV5" i="31"/>
  <c r="CV5" i="26"/>
  <c r="CV5" i="28"/>
  <c r="CV5" i="19"/>
  <c r="EV5" i="19" s="1"/>
  <c r="CV5" i="22"/>
  <c r="EV5" i="22" s="1"/>
  <c r="CV5" i="18"/>
  <c r="EV5" i="18" s="1"/>
  <c r="CV5" i="23"/>
  <c r="EV5" i="23" s="1"/>
  <c r="CV5" i="21"/>
  <c r="EV5" i="21" s="1"/>
  <c r="CV5" i="20"/>
  <c r="EV5" i="20" s="1"/>
  <c r="CV5" i="17"/>
  <c r="EV5" i="17" s="1"/>
  <c r="CV5" i="60"/>
  <c r="EV5" i="60" s="1"/>
  <c r="BA18" i="18"/>
  <c r="AR21" i="28"/>
  <c r="EQ21" i="28"/>
  <c r="AP28" i="31"/>
  <c r="EO28" i="31"/>
  <c r="Q8" i="57"/>
  <c r="DP8" i="57"/>
  <c r="EV16" i="23"/>
  <c r="AW16" i="23"/>
  <c r="AU8" i="26"/>
  <c r="ET8" i="26"/>
  <c r="BA11" i="20"/>
  <c r="DZ9" i="46"/>
  <c r="AA9" i="46"/>
  <c r="AH17" i="40"/>
  <c r="EG17" i="40"/>
  <c r="AP6" i="31"/>
  <c r="EO6" i="31"/>
  <c r="EE26" i="41"/>
  <c r="AF26" i="41"/>
  <c r="EF9" i="41"/>
  <c r="AG9" i="41"/>
  <c r="DU18" i="50"/>
  <c r="V18" i="50"/>
  <c r="AN20" i="33"/>
  <c r="EM20" i="33"/>
  <c r="AR13" i="28"/>
  <c r="EQ13" i="28"/>
  <c r="AS18" i="61"/>
  <c r="CV23" i="59"/>
  <c r="CV23" i="58"/>
  <c r="CV23" i="57"/>
  <c r="CV23" i="56"/>
  <c r="CV23" i="55"/>
  <c r="CV23" i="54"/>
  <c r="CV23" i="53"/>
  <c r="CV23" i="51"/>
  <c r="CV23" i="52"/>
  <c r="CV23" i="49"/>
  <c r="CV23" i="50"/>
  <c r="CV23" i="48"/>
  <c r="CV23" i="47"/>
  <c r="CV23" i="44"/>
  <c r="CV23" i="45"/>
  <c r="CV23" i="46"/>
  <c r="CV23" i="42"/>
  <c r="CV23" i="43"/>
  <c r="CV23" i="41"/>
  <c r="CV23" i="40"/>
  <c r="CV23" i="38"/>
  <c r="CV23" i="36"/>
  <c r="CV23" i="37"/>
  <c r="CV23" i="39"/>
  <c r="CV23" i="34"/>
  <c r="CV23" i="33"/>
  <c r="CV23" i="32"/>
  <c r="CV23" i="35"/>
  <c r="CV23" i="31"/>
  <c r="CV23" i="28"/>
  <c r="CV23" i="30"/>
  <c r="CV23" i="27"/>
  <c r="CV23" i="25"/>
  <c r="CV23" i="23"/>
  <c r="EV23" i="23" s="1"/>
  <c r="CV23" i="26"/>
  <c r="CV23" i="24"/>
  <c r="CV23" i="21"/>
  <c r="EV23" i="21" s="1"/>
  <c r="CV23" i="20"/>
  <c r="EV23" i="20" s="1"/>
  <c r="CV23" i="19"/>
  <c r="EV23" i="19" s="1"/>
  <c r="CV23" i="18"/>
  <c r="EV23" i="18" s="1"/>
  <c r="CV23" i="17"/>
  <c r="EV23" i="17" s="1"/>
  <c r="CV23" i="22"/>
  <c r="EV23" i="22" s="1"/>
  <c r="CV23" i="60"/>
  <c r="EV23" i="60" s="1"/>
  <c r="Q5" i="56"/>
  <c r="DP5" i="56"/>
  <c r="AF22" i="41"/>
  <c r="EE22" i="41"/>
  <c r="AE18" i="41"/>
  <c r="ED18" i="41"/>
  <c r="ES12" i="27"/>
  <c r="AT12" i="27"/>
  <c r="X9" i="49"/>
  <c r="DW9" i="49"/>
  <c r="DM25" i="59"/>
  <c r="N25" i="59"/>
  <c r="AZ13" i="20"/>
  <c r="Q11" i="57"/>
  <c r="DP11" i="57"/>
  <c r="AA11" i="47"/>
  <c r="DZ11" i="47"/>
  <c r="AZ5" i="19"/>
  <c r="V17" i="52"/>
  <c r="DU17" i="52"/>
  <c r="AD28" i="44"/>
  <c r="EC28" i="44"/>
  <c r="X5" i="49"/>
  <c r="DW5" i="49"/>
  <c r="EM19" i="33"/>
  <c r="AN19" i="33"/>
  <c r="EI7" i="37"/>
  <c r="AJ7" i="37"/>
  <c r="DP16" i="56"/>
  <c r="Q16" i="56"/>
  <c r="DT8" i="53"/>
  <c r="U8" i="53"/>
  <c r="CV25" i="59"/>
  <c r="CV25" i="58"/>
  <c r="CV25" i="57"/>
  <c r="CV25" i="56"/>
  <c r="CV25" i="55"/>
  <c r="CV25" i="54"/>
  <c r="CV25" i="53"/>
  <c r="CV25" i="51"/>
  <c r="CV25" i="52"/>
  <c r="CV25" i="50"/>
  <c r="CV25" i="49"/>
  <c r="CV25" i="48"/>
  <c r="CV25" i="47"/>
  <c r="CV25" i="46"/>
  <c r="CV25" i="44"/>
  <c r="CV25" i="45"/>
  <c r="CV25" i="42"/>
  <c r="CV25" i="40"/>
  <c r="CV25" i="41"/>
  <c r="CV25" i="43"/>
  <c r="CV25" i="36"/>
  <c r="CV25" i="39"/>
  <c r="CV25" i="38"/>
  <c r="CV25" i="37"/>
  <c r="CV25" i="33"/>
  <c r="CV25" i="34"/>
  <c r="CV25" i="35"/>
  <c r="CV25" i="32"/>
  <c r="CV25" i="30"/>
  <c r="CV25" i="25"/>
  <c r="CV25" i="24"/>
  <c r="CV25" i="28"/>
  <c r="CV25" i="31"/>
  <c r="CV25" i="27"/>
  <c r="CV25" i="26"/>
  <c r="CV25" i="23"/>
  <c r="CV25" i="22"/>
  <c r="EV25" i="22" s="1"/>
  <c r="CV25" i="18"/>
  <c r="EV25" i="18" s="1"/>
  <c r="CV25" i="21"/>
  <c r="EV25" i="21" s="1"/>
  <c r="CV25" i="20"/>
  <c r="EV25" i="20" s="1"/>
  <c r="CV25" i="19"/>
  <c r="EV25" i="19" s="1"/>
  <c r="CV25" i="17"/>
  <c r="EV25" i="17" s="1"/>
  <c r="CV25" i="60"/>
  <c r="EV25" i="60" s="1"/>
  <c r="CV17" i="59"/>
  <c r="CV17" i="58"/>
  <c r="CV17" i="57"/>
  <c r="CV17" i="56"/>
  <c r="CV17" i="55"/>
  <c r="CV17" i="54"/>
  <c r="CV17" i="53"/>
  <c r="CV17" i="52"/>
  <c r="CV17" i="50"/>
  <c r="CV17" i="51"/>
  <c r="CV17" i="49"/>
  <c r="CV17" i="48"/>
  <c r="CV17" i="44"/>
  <c r="CV17" i="47"/>
  <c r="CV17" i="45"/>
  <c r="CV17" i="46"/>
  <c r="CV17" i="43"/>
  <c r="CV17" i="42"/>
  <c r="CV17" i="41"/>
  <c r="CV17" i="40"/>
  <c r="CV17" i="37"/>
  <c r="CV17" i="36"/>
  <c r="CV17" i="39"/>
  <c r="CV17" i="38"/>
  <c r="CV17" i="33"/>
  <c r="CV17" i="32"/>
  <c r="CV17" i="35"/>
  <c r="CV17" i="34"/>
  <c r="CV17" i="24"/>
  <c r="EV17" i="24" s="1"/>
  <c r="CV17" i="25"/>
  <c r="CV17" i="31"/>
  <c r="CV17" i="30"/>
  <c r="CV17" i="28"/>
  <c r="CV17" i="26"/>
  <c r="CV17" i="27"/>
  <c r="CV17" i="22"/>
  <c r="EV17" i="22" s="1"/>
  <c r="CV17" i="20"/>
  <c r="EV17" i="20" s="1"/>
  <c r="CV17" i="19"/>
  <c r="EV17" i="19" s="1"/>
  <c r="CV17" i="18"/>
  <c r="EV17" i="18" s="1"/>
  <c r="CV17" i="23"/>
  <c r="EV17" i="23" s="1"/>
  <c r="CV17" i="21"/>
  <c r="EV17" i="21" s="1"/>
  <c r="CV17" i="17"/>
  <c r="EV17" i="17" s="1"/>
  <c r="CV17" i="60"/>
  <c r="EV17" i="60" s="1"/>
  <c r="ET15" i="25"/>
  <c r="AU15" i="25"/>
  <c r="AY13" i="21"/>
  <c r="AP19" i="32"/>
  <c r="EO19" i="32"/>
  <c r="EA27" i="46"/>
  <c r="AB27" i="46"/>
  <c r="EQ15" i="28"/>
  <c r="AR15" i="28"/>
  <c r="AS21" i="61"/>
  <c r="AE22" i="42"/>
  <c r="ED22" i="42"/>
  <c r="AX23" i="23"/>
  <c r="AW8" i="24"/>
  <c r="V6" i="51"/>
  <c r="DU6" i="51"/>
  <c r="AY22" i="21"/>
  <c r="AF11" i="41"/>
  <c r="EE11" i="41"/>
  <c r="W14" i="51"/>
  <c r="DV14" i="51"/>
  <c r="W21" i="50"/>
  <c r="DV21" i="50"/>
  <c r="AB11" i="46"/>
  <c r="EA11" i="46"/>
  <c r="BB7" i="18"/>
  <c r="AY20" i="21"/>
  <c r="EC22" i="43"/>
  <c r="AD22" i="43"/>
  <c r="DV11" i="51"/>
  <c r="W11" i="51"/>
  <c r="AL7" i="35"/>
  <c r="EK7" i="35"/>
  <c r="AP5" i="31"/>
  <c r="EO5" i="31"/>
  <c r="AU24" i="26"/>
  <c r="ET24" i="26"/>
  <c r="DP24" i="57"/>
  <c r="Q24" i="57"/>
  <c r="BB13" i="17"/>
  <c r="EF27" i="41"/>
  <c r="AG27" i="41"/>
  <c r="AJ16" i="37"/>
  <c r="EI16" i="37"/>
  <c r="DU7" i="51"/>
  <c r="V7" i="51"/>
  <c r="EH5" i="37"/>
  <c r="AI5" i="37"/>
  <c r="AR14" i="28"/>
  <c r="EQ14" i="28"/>
  <c r="DP26" i="57"/>
  <c r="Q26" i="57"/>
  <c r="AZ22" i="20"/>
  <c r="AH15" i="40"/>
  <c r="EG15" i="40"/>
  <c r="V9" i="52"/>
  <c r="DU9" i="52"/>
  <c r="S28" i="55"/>
  <c r="DR28" i="55"/>
  <c r="AQ9" i="31"/>
  <c r="EP9" i="31"/>
  <c r="AT6" i="26"/>
  <c r="ES6" i="26"/>
  <c r="EQ27" i="30"/>
  <c r="AR27" i="30"/>
  <c r="AB19" i="46"/>
  <c r="EA19" i="46"/>
  <c r="EH11" i="39"/>
  <c r="AI11" i="39"/>
  <c r="BA28" i="18"/>
  <c r="AS11" i="61"/>
  <c r="Z10" i="47"/>
  <c r="DY10" i="47"/>
  <c r="AW5" i="23"/>
  <c r="BB23" i="19"/>
  <c r="AZ20" i="20"/>
  <c r="AS12" i="61"/>
  <c r="AR17" i="30"/>
  <c r="EQ17" i="30"/>
  <c r="S19" i="54"/>
  <c r="DR19" i="54"/>
  <c r="R9" i="55"/>
  <c r="DQ9" i="55"/>
  <c r="EU4" i="22"/>
  <c r="EU29" i="22" s="1"/>
  <c r="AU29" i="22"/>
  <c r="AV4" i="22"/>
  <c r="BC12" i="17"/>
  <c r="N29" i="56"/>
  <c r="DN4" i="56"/>
  <c r="DN29" i="56" s="1"/>
  <c r="O4" i="56"/>
  <c r="DT9" i="53"/>
  <c r="U9" i="53"/>
  <c r="Q25" i="56"/>
  <c r="DP25" i="56"/>
  <c r="AS22" i="61"/>
  <c r="AZ12" i="21"/>
  <c r="AS7" i="61"/>
  <c r="AX11" i="23"/>
  <c r="AZ23" i="21"/>
  <c r="AX27" i="23"/>
  <c r="BB17" i="19"/>
  <c r="BA16" i="17"/>
  <c r="AN11" i="34"/>
  <c r="EM11" i="34"/>
  <c r="AO11" i="33"/>
  <c r="EN11" i="33"/>
  <c r="AO7" i="32"/>
  <c r="EN7" i="32"/>
  <c r="AS16" i="61"/>
  <c r="ED4" i="41"/>
  <c r="AD29" i="41"/>
  <c r="AE4" i="41"/>
  <c r="BA24" i="20"/>
  <c r="AS6" i="61"/>
  <c r="AP27" i="32"/>
  <c r="EO27" i="32"/>
  <c r="BA17" i="20"/>
  <c r="EB7" i="44"/>
  <c r="AC7" i="44"/>
  <c r="EH24" i="39"/>
  <c r="AI24" i="39"/>
  <c r="EG22" i="39"/>
  <c r="AH22" i="39"/>
  <c r="AI6" i="38"/>
  <c r="EH6" i="38"/>
  <c r="AR24" i="30"/>
  <c r="EQ24" i="30"/>
  <c r="EU23" i="25"/>
  <c r="AV23" i="25"/>
  <c r="DR4" i="53"/>
  <c r="S4" i="53"/>
  <c r="O10" i="58"/>
  <c r="DN10" i="58"/>
  <c r="Z7" i="46"/>
  <c r="DY7" i="46"/>
  <c r="EA16" i="45"/>
  <c r="AB16" i="45"/>
  <c r="AS11" i="27"/>
  <c r="ER11" i="27"/>
  <c r="EF28" i="41"/>
  <c r="AG28" i="41"/>
  <c r="CV20" i="59"/>
  <c r="CV20" i="58"/>
  <c r="CV20" i="57"/>
  <c r="CV20" i="56"/>
  <c r="CV20" i="55"/>
  <c r="CV20" i="54"/>
  <c r="CV20" i="53"/>
  <c r="CV20" i="51"/>
  <c r="CV20" i="52"/>
  <c r="CV20" i="50"/>
  <c r="CV20" i="48"/>
  <c r="CV20" i="49"/>
  <c r="CV20" i="45"/>
  <c r="CV20" i="47"/>
  <c r="CV20" i="46"/>
  <c r="CV20" i="44"/>
  <c r="CV20" i="41"/>
  <c r="CV20" i="42"/>
  <c r="CV20" i="40"/>
  <c r="CV20" i="43"/>
  <c r="CV20" i="39"/>
  <c r="CV20" i="36"/>
  <c r="CV20" i="38"/>
  <c r="CV20" i="37"/>
  <c r="CV20" i="34"/>
  <c r="CV20" i="32"/>
  <c r="CV20" i="35"/>
  <c r="CV20" i="33"/>
  <c r="CV20" i="30"/>
  <c r="CV20" i="27"/>
  <c r="CV20" i="25"/>
  <c r="CV20" i="28"/>
  <c r="CV20" i="26"/>
  <c r="CV20" i="24"/>
  <c r="CV20" i="23"/>
  <c r="EV20" i="23" s="1"/>
  <c r="CV20" i="31"/>
  <c r="CV20" i="22"/>
  <c r="EV20" i="22" s="1"/>
  <c r="CV20" i="19"/>
  <c r="EV20" i="19" s="1"/>
  <c r="CV20" i="20"/>
  <c r="EV20" i="20" s="1"/>
  <c r="CV20" i="21"/>
  <c r="EV20" i="21" s="1"/>
  <c r="CV20" i="18"/>
  <c r="EV20" i="18" s="1"/>
  <c r="CV20" i="17"/>
  <c r="EV20" i="17" s="1"/>
  <c r="CV20" i="60"/>
  <c r="EV20" i="60" s="1"/>
  <c r="EL17" i="35"/>
  <c r="AM17" i="35"/>
  <c r="W24" i="51"/>
  <c r="DV24" i="51"/>
  <c r="O20" i="59"/>
  <c r="DN20" i="59"/>
  <c r="ER18" i="27"/>
  <c r="AS18" i="27"/>
  <c r="AY14" i="22"/>
  <c r="AT24" i="27"/>
  <c r="ES24" i="27"/>
  <c r="AM21" i="34"/>
  <c r="EL21" i="34"/>
  <c r="DO19" i="57"/>
  <c r="P19" i="57"/>
  <c r="AK8" i="37"/>
  <c r="EJ8" i="37"/>
  <c r="Z19" i="48"/>
  <c r="DY19" i="48"/>
  <c r="AZ28" i="21"/>
  <c r="AO9" i="33"/>
  <c r="EN9" i="33"/>
  <c r="T14" i="53"/>
  <c r="DS14" i="53"/>
  <c r="AY17" i="22"/>
  <c r="W21" i="51"/>
  <c r="DV21" i="51"/>
  <c r="EK26" i="36"/>
  <c r="AL26" i="36"/>
  <c r="EL13" i="35"/>
  <c r="AM13" i="35"/>
  <c r="AZ6" i="18"/>
  <c r="AF25" i="42"/>
  <c r="EE25" i="42"/>
  <c r="AV20" i="24"/>
  <c r="EU20" i="24"/>
  <c r="DZ10" i="46"/>
  <c r="AA10" i="46"/>
  <c r="P28" i="58"/>
  <c r="DO28" i="58"/>
  <c r="BB15" i="17"/>
  <c r="V22" i="51"/>
  <c r="DU22" i="51"/>
  <c r="AM21" i="35"/>
  <c r="EL21" i="35"/>
  <c r="EH7" i="38"/>
  <c r="AI7" i="38"/>
  <c r="BA8" i="20"/>
  <c r="AX24" i="23"/>
  <c r="R20" i="56"/>
  <c r="DQ20" i="56"/>
  <c r="CV8" i="59"/>
  <c r="CV8" i="58"/>
  <c r="CV8" i="57"/>
  <c r="CV8" i="56"/>
  <c r="CV8" i="55"/>
  <c r="CV8" i="54"/>
  <c r="CV8" i="53"/>
  <c r="CV8" i="52"/>
  <c r="CV8" i="50"/>
  <c r="CV8" i="51"/>
  <c r="CV8" i="48"/>
  <c r="CV8" i="49"/>
  <c r="CV8" i="46"/>
  <c r="CV8" i="45"/>
  <c r="CV8" i="44"/>
  <c r="CV8" i="47"/>
  <c r="CV8" i="41"/>
  <c r="CV8" i="40"/>
  <c r="CV8" i="43"/>
  <c r="CV8" i="42"/>
  <c r="CV8" i="38"/>
  <c r="CV8" i="37"/>
  <c r="CV8" i="36"/>
  <c r="CV8" i="39"/>
  <c r="CV8" i="34"/>
  <c r="CV8" i="33"/>
  <c r="CV8" i="32"/>
  <c r="CV8" i="35"/>
  <c r="CV8" i="25"/>
  <c r="CV8" i="24"/>
  <c r="EV8" i="24" s="1"/>
  <c r="CV8" i="27"/>
  <c r="CV8" i="26"/>
  <c r="CV8" i="31"/>
  <c r="CV8" i="30"/>
  <c r="CV8" i="28"/>
  <c r="CV8" i="23"/>
  <c r="EV8" i="23" s="1"/>
  <c r="CV8" i="21"/>
  <c r="EV8" i="21" s="1"/>
  <c r="CV8" i="22"/>
  <c r="EV8" i="22" s="1"/>
  <c r="CV8" i="18"/>
  <c r="EV8" i="18" s="1"/>
  <c r="CV8" i="20"/>
  <c r="EV8" i="20" s="1"/>
  <c r="CV8" i="19"/>
  <c r="EV8" i="19" s="1"/>
  <c r="CV8" i="17"/>
  <c r="EV8" i="17" s="1"/>
  <c r="CV8" i="60"/>
  <c r="EV8" i="60" s="1"/>
  <c r="AP13" i="32"/>
  <c r="EO13" i="32"/>
  <c r="EI14" i="37"/>
  <c r="AJ14" i="37"/>
  <c r="R10" i="55"/>
  <c r="DQ10" i="55"/>
  <c r="EL15" i="34"/>
  <c r="AM15" i="34"/>
  <c r="EU30" i="20"/>
  <c r="DQ23" i="56"/>
  <c r="R23" i="56"/>
  <c r="AX12" i="23"/>
  <c r="CV28" i="59"/>
  <c r="CV28" i="58"/>
  <c r="CV28" i="57"/>
  <c r="CV28" i="56"/>
  <c r="CV28" i="55"/>
  <c r="CV28" i="54"/>
  <c r="CV28" i="53"/>
  <c r="CV28" i="52"/>
  <c r="CV28" i="51"/>
  <c r="CV28" i="50"/>
  <c r="CV28" i="49"/>
  <c r="CV28" i="48"/>
  <c r="CV28" i="47"/>
  <c r="CV28" i="46"/>
  <c r="CV28" i="45"/>
  <c r="CV28" i="44"/>
  <c r="CV28" i="43"/>
  <c r="CV28" i="41"/>
  <c r="CV28" i="40"/>
  <c r="CV28" i="42"/>
  <c r="CV28" i="39"/>
  <c r="CV28" i="38"/>
  <c r="CV28" i="36"/>
  <c r="CV28" i="37"/>
  <c r="CV28" i="34"/>
  <c r="CV28" i="32"/>
  <c r="CV28" i="33"/>
  <c r="CV28" i="35"/>
  <c r="CV28" i="27"/>
  <c r="CV28" i="26"/>
  <c r="CV28" i="25"/>
  <c r="CV28" i="24"/>
  <c r="EV28" i="24" s="1"/>
  <c r="CV28" i="23"/>
  <c r="EV28" i="23" s="1"/>
  <c r="CV28" i="28"/>
  <c r="CV28" i="31"/>
  <c r="CV28" i="30"/>
  <c r="CV28" i="22"/>
  <c r="EV28" i="22" s="1"/>
  <c r="CV28" i="19"/>
  <c r="EV28" i="19" s="1"/>
  <c r="CV28" i="18"/>
  <c r="EV28" i="18" s="1"/>
  <c r="CV28" i="21"/>
  <c r="EV28" i="21" s="1"/>
  <c r="CV28" i="20"/>
  <c r="EV28" i="20" s="1"/>
  <c r="CV28" i="17"/>
  <c r="EV28" i="17" s="1"/>
  <c r="CV28" i="60"/>
  <c r="EV28" i="60" s="1"/>
  <c r="EL8" i="35"/>
  <c r="AM8" i="35"/>
  <c r="P15" i="57"/>
  <c r="DO15" i="57"/>
  <c r="AL23" i="36"/>
  <c r="EK23" i="36"/>
  <c r="ED13" i="43"/>
  <c r="AE13" i="43"/>
  <c r="CW19" i="59"/>
  <c r="CW19" i="58"/>
  <c r="CW19" i="57"/>
  <c r="CW19" i="56"/>
  <c r="CW19" i="55"/>
  <c r="CW19" i="54"/>
  <c r="CW19" i="53"/>
  <c r="CW19" i="51"/>
  <c r="CW19" i="52"/>
  <c r="CW19" i="50"/>
  <c r="CW19" i="49"/>
  <c r="CW19" i="48"/>
  <c r="CW19" i="45"/>
  <c r="CW19" i="44"/>
  <c r="CW19" i="47"/>
  <c r="CW19" i="46"/>
  <c r="CW19" i="43"/>
  <c r="CW19" i="41"/>
  <c r="CW19" i="42"/>
  <c r="CW19" i="40"/>
  <c r="CW19" i="37"/>
  <c r="CW19" i="39"/>
  <c r="CW19" i="38"/>
  <c r="CW19" i="36"/>
  <c r="CW19" i="32"/>
  <c r="CW19" i="35"/>
  <c r="CW19" i="34"/>
  <c r="CW19" i="33"/>
  <c r="CW19" i="30"/>
  <c r="CW19" i="28"/>
  <c r="CW19" i="27"/>
  <c r="CW19" i="25"/>
  <c r="CW19" i="26"/>
  <c r="CW19" i="24"/>
  <c r="CW19" i="23"/>
  <c r="EW19" i="23" s="1"/>
  <c r="CW19" i="31"/>
  <c r="CW19" i="22"/>
  <c r="EW19" i="22" s="1"/>
  <c r="CW19" i="20"/>
  <c r="EW19" i="20" s="1"/>
  <c r="CW19" i="19"/>
  <c r="EW19" i="19" s="1"/>
  <c r="CW19" i="21"/>
  <c r="EW19" i="21" s="1"/>
  <c r="CW19" i="18"/>
  <c r="EW19" i="18" s="1"/>
  <c r="CW19" i="17"/>
  <c r="EW19" i="17" s="1"/>
  <c r="CW19" i="60"/>
  <c r="EW19" i="60" s="1"/>
  <c r="CW15" i="59"/>
  <c r="CW15" i="58"/>
  <c r="CW15" i="57"/>
  <c r="CW15" i="56"/>
  <c r="CW15" i="55"/>
  <c r="CW15" i="54"/>
  <c r="CW15" i="53"/>
  <c r="CW15" i="52"/>
  <c r="CW15" i="50"/>
  <c r="CW15" i="51"/>
  <c r="CW15" i="48"/>
  <c r="CW15" i="49"/>
  <c r="CW15" i="45"/>
  <c r="CW15" i="47"/>
  <c r="CW15" i="46"/>
  <c r="CW15" i="44"/>
  <c r="CW15" i="42"/>
  <c r="CW15" i="41"/>
  <c r="CW15" i="40"/>
  <c r="CW15" i="43"/>
  <c r="CW15" i="38"/>
  <c r="CW15" i="37"/>
  <c r="CW15" i="39"/>
  <c r="CW15" i="36"/>
  <c r="CW15" i="34"/>
  <c r="CW15" i="32"/>
  <c r="CW15" i="35"/>
  <c r="CW15" i="33"/>
  <c r="CW15" i="26"/>
  <c r="CW15" i="27"/>
  <c r="CW15" i="25"/>
  <c r="CW15" i="24"/>
  <c r="CW15" i="31"/>
  <c r="CW15" i="30"/>
  <c r="CW15" i="28"/>
  <c r="CW15" i="23"/>
  <c r="EW15" i="23" s="1"/>
  <c r="CW15" i="19"/>
  <c r="EW15" i="19" s="1"/>
  <c r="CW15" i="22"/>
  <c r="EW15" i="22" s="1"/>
  <c r="CW15" i="17"/>
  <c r="EW15" i="17" s="1"/>
  <c r="CW15" i="18"/>
  <c r="EW15" i="18" s="1"/>
  <c r="CW15" i="21"/>
  <c r="EW15" i="21" s="1"/>
  <c r="CW15" i="20"/>
  <c r="EW15" i="20" s="1"/>
  <c r="CW15" i="60"/>
  <c r="EW15" i="60" s="1"/>
  <c r="AY12" i="22"/>
  <c r="AY28" i="22"/>
  <c r="AO10" i="32"/>
  <c r="EN10" i="32"/>
  <c r="DQ22" i="55"/>
  <c r="R22" i="55"/>
  <c r="AX15" i="23"/>
  <c r="AF21" i="41"/>
  <c r="EE21" i="41"/>
  <c r="DX26" i="48"/>
  <c r="Y26" i="48"/>
  <c r="AX9" i="22"/>
  <c r="AN22" i="33"/>
  <c r="EM22" i="33"/>
  <c r="EU30" i="17"/>
  <c r="ED15" i="42"/>
  <c r="AE15" i="42"/>
  <c r="EI24" i="38"/>
  <c r="AJ24" i="38"/>
  <c r="DR15" i="55"/>
  <c r="S15" i="55"/>
  <c r="AU5" i="25"/>
  <c r="ET5" i="25"/>
  <c r="AE20" i="42"/>
  <c r="ED20" i="42"/>
  <c r="BB27" i="18"/>
  <c r="AW7" i="23"/>
  <c r="EV7" i="23"/>
  <c r="EJ28" i="37"/>
  <c r="AK28" i="37"/>
  <c r="EH12" i="39"/>
  <c r="AI12" i="39"/>
  <c r="DR21" i="55"/>
  <c r="S21" i="55"/>
  <c r="EG28" i="40"/>
  <c r="AH28" i="40"/>
  <c r="AQ18" i="28"/>
  <c r="EP18" i="28"/>
  <c r="EL25" i="34"/>
  <c r="AM25" i="34"/>
  <c r="S19" i="55"/>
  <c r="DR19" i="55"/>
  <c r="S14" i="55"/>
  <c r="DR14" i="55"/>
  <c r="AY9" i="21"/>
  <c r="AM15" i="35"/>
  <c r="EL15" i="35"/>
  <c r="AY20" i="22"/>
  <c r="U17" i="53"/>
  <c r="DT17" i="53"/>
  <c r="AD4" i="42"/>
  <c r="EC4" i="42"/>
  <c r="EC29" i="42" s="1"/>
  <c r="DO12" i="58"/>
  <c r="P12" i="58"/>
  <c r="AJ12" i="38"/>
  <c r="EI12" i="38"/>
  <c r="CV24" i="59"/>
  <c r="CV24" i="58"/>
  <c r="CV24" i="57"/>
  <c r="CV24" i="56"/>
  <c r="CV24" i="55"/>
  <c r="CV24" i="54"/>
  <c r="CV24" i="53"/>
  <c r="CV24" i="52"/>
  <c r="CV24" i="51"/>
  <c r="CV24" i="49"/>
  <c r="CV24" i="50"/>
  <c r="CV24" i="47"/>
  <c r="CV24" i="48"/>
  <c r="CV24" i="45"/>
  <c r="CV24" i="46"/>
  <c r="CV24" i="44"/>
  <c r="CV24" i="42"/>
  <c r="CV24" i="41"/>
  <c r="CV24" i="43"/>
  <c r="CV24" i="40"/>
  <c r="CV24" i="37"/>
  <c r="CV24" i="39"/>
  <c r="CV24" i="36"/>
  <c r="CV24" i="38"/>
  <c r="CV24" i="32"/>
  <c r="CV24" i="35"/>
  <c r="CV24" i="33"/>
  <c r="CV24" i="34"/>
  <c r="CV24" i="30"/>
  <c r="CV24" i="27"/>
  <c r="CV24" i="25"/>
  <c r="CV24" i="26"/>
  <c r="CV24" i="23"/>
  <c r="EV24" i="23" s="1"/>
  <c r="CV24" i="24"/>
  <c r="EV24" i="24" s="1"/>
  <c r="CV24" i="31"/>
  <c r="CV24" i="28"/>
  <c r="CV24" i="21"/>
  <c r="EV24" i="21" s="1"/>
  <c r="CV24" i="20"/>
  <c r="EV24" i="20" s="1"/>
  <c r="CV24" i="19"/>
  <c r="EV24" i="19" s="1"/>
  <c r="CV24" i="17"/>
  <c r="EV24" i="17" s="1"/>
  <c r="CV24" i="18"/>
  <c r="EV24" i="18" s="1"/>
  <c r="CV24" i="22"/>
  <c r="EV24" i="22" s="1"/>
  <c r="CV24" i="60"/>
  <c r="EV24" i="60" s="1"/>
  <c r="P20" i="57"/>
  <c r="DO20" i="57"/>
  <c r="BA23" i="20"/>
  <c r="EU29" i="18"/>
  <c r="AY18" i="20"/>
  <c r="CV10" i="59"/>
  <c r="CV10" i="58"/>
  <c r="CV10" i="57"/>
  <c r="CV10" i="56"/>
  <c r="CV10" i="55"/>
  <c r="CV10" i="54"/>
  <c r="CV10" i="52"/>
  <c r="CV10" i="53"/>
  <c r="CV10" i="51"/>
  <c r="CV10" i="50"/>
  <c r="CV10" i="48"/>
  <c r="CV10" i="49"/>
  <c r="CV10" i="46"/>
  <c r="CV10" i="45"/>
  <c r="CV10" i="44"/>
  <c r="CV10" i="47"/>
  <c r="CV10" i="41"/>
  <c r="CV10" i="40"/>
  <c r="CV10" i="43"/>
  <c r="CV10" i="42"/>
  <c r="CV10" i="39"/>
  <c r="CV10" i="38"/>
  <c r="CV10" i="37"/>
  <c r="CV10" i="36"/>
  <c r="CV10" i="35"/>
  <c r="CV10" i="33"/>
  <c r="CV10" i="34"/>
  <c r="CV10" i="32"/>
  <c r="CV10" i="30"/>
  <c r="CV10" i="28"/>
  <c r="CV10" i="31"/>
  <c r="CV10" i="26"/>
  <c r="CV10" i="25"/>
  <c r="CV10" i="24"/>
  <c r="CV10" i="27"/>
  <c r="CV10" i="20"/>
  <c r="EV10" i="20" s="1"/>
  <c r="CV10" i="18"/>
  <c r="EV10" i="18" s="1"/>
  <c r="CV10" i="17"/>
  <c r="EV10" i="17" s="1"/>
  <c r="CV10" i="23"/>
  <c r="EV10" i="23" s="1"/>
  <c r="CV10" i="22"/>
  <c r="EV10" i="22" s="1"/>
  <c r="CV10" i="21"/>
  <c r="EV10" i="21" s="1"/>
  <c r="CV10" i="19"/>
  <c r="EV10" i="19" s="1"/>
  <c r="CV10" i="60"/>
  <c r="EV10" i="60" s="1"/>
  <c r="DV13" i="51"/>
  <c r="W13" i="51"/>
  <c r="DT30" i="51"/>
  <c r="W13" i="50"/>
  <c r="DV13" i="50"/>
  <c r="EM7" i="33"/>
  <c r="AN7" i="33"/>
  <c r="AF4" i="39"/>
  <c r="AE29" i="39"/>
  <c r="EE4" i="39"/>
  <c r="EE29" i="39" s="1"/>
  <c r="AO29" i="28"/>
  <c r="AP4" i="28"/>
  <c r="EO4" i="28"/>
  <c r="EO29" i="28" s="1"/>
  <c r="AI4" i="37"/>
  <c r="EH4" i="37"/>
  <c r="ER16" i="27"/>
  <c r="AS16" i="27"/>
  <c r="DW6" i="49"/>
  <c r="X6" i="49"/>
  <c r="EJ23" i="37"/>
  <c r="AK23" i="37"/>
  <c r="EO18" i="30"/>
  <c r="AP18" i="30"/>
  <c r="EK10" i="35"/>
  <c r="AL10" i="35"/>
  <c r="AU20" i="25"/>
  <c r="ET20" i="25"/>
  <c r="AA21" i="47"/>
  <c r="DZ21" i="47"/>
  <c r="AW18" i="23"/>
  <c r="AS5" i="61"/>
  <c r="ET21" i="26"/>
  <c r="AU21" i="26"/>
  <c r="AC26" i="45"/>
  <c r="EB26" i="45"/>
  <c r="O5" i="58"/>
  <c r="DN5" i="58"/>
  <c r="S13" i="55"/>
  <c r="DR13" i="55"/>
  <c r="AU21" i="25"/>
  <c r="ET21" i="25"/>
  <c r="AY25" i="21"/>
  <c r="EV25" i="23"/>
  <c r="AW25" i="23"/>
  <c r="AG5" i="40"/>
  <c r="EF5" i="40"/>
  <c r="EQ22" i="28"/>
  <c r="AR22" i="28"/>
  <c r="AK16" i="35"/>
  <c r="EJ16" i="35"/>
  <c r="X10" i="49"/>
  <c r="DW10" i="49"/>
  <c r="DN19" i="58"/>
  <c r="O19" i="58"/>
  <c r="DN23" i="59"/>
  <c r="O23" i="59"/>
  <c r="AZ25" i="20"/>
  <c r="EH25" i="38"/>
  <c r="AI25" i="38"/>
  <c r="BA19" i="18"/>
  <c r="AD19" i="44"/>
  <c r="EC19" i="44"/>
  <c r="AQ19" i="30"/>
  <c r="EP19" i="30"/>
  <c r="BC25" i="17"/>
  <c r="DO14" i="57"/>
  <c r="P14" i="57"/>
  <c r="DS16" i="53"/>
  <c r="T16" i="53"/>
  <c r="CV18" i="59"/>
  <c r="CV18" i="58"/>
  <c r="CV18" i="57"/>
  <c r="CV18" i="56"/>
  <c r="CV18" i="55"/>
  <c r="CV18" i="53"/>
  <c r="CV18" i="54"/>
  <c r="CV18" i="52"/>
  <c r="CV18" i="51"/>
  <c r="CV18" i="50"/>
  <c r="CV18" i="49"/>
  <c r="CV18" i="48"/>
  <c r="CV18" i="47"/>
  <c r="CV18" i="46"/>
  <c r="CV18" i="45"/>
  <c r="CV18" i="44"/>
  <c r="CV18" i="42"/>
  <c r="CV18" i="41"/>
  <c r="CV18" i="40"/>
  <c r="CV18" i="43"/>
  <c r="CV18" i="39"/>
  <c r="CV18" i="38"/>
  <c r="CV18" i="36"/>
  <c r="CV18" i="37"/>
  <c r="CV18" i="35"/>
  <c r="CV18" i="34"/>
  <c r="CV18" i="33"/>
  <c r="CV18" i="25"/>
  <c r="CV18" i="24"/>
  <c r="CV18" i="23"/>
  <c r="EV18" i="23" s="1"/>
  <c r="CV18" i="31"/>
  <c r="CV18" i="30"/>
  <c r="CV18" i="26"/>
  <c r="CV18" i="28"/>
  <c r="CV18" i="27"/>
  <c r="CV18" i="32"/>
  <c r="CV18" i="20"/>
  <c r="EV18" i="20" s="1"/>
  <c r="CV18" i="18"/>
  <c r="EV18" i="18" s="1"/>
  <c r="CV18" i="17"/>
  <c r="EV18" i="17" s="1"/>
  <c r="CV18" i="21"/>
  <c r="EV18" i="21" s="1"/>
  <c r="CV18" i="22"/>
  <c r="EV18" i="22" s="1"/>
  <c r="CV18" i="19"/>
  <c r="EV18" i="19" s="1"/>
  <c r="CV18" i="60"/>
  <c r="EV18" i="60" s="1"/>
  <c r="AA4" i="45"/>
  <c r="DZ4" i="45"/>
  <c r="DW27" i="50"/>
  <c r="X27" i="50"/>
  <c r="BC7" i="17"/>
  <c r="EC14" i="44"/>
  <c r="AD14" i="44"/>
  <c r="DO22" i="57"/>
  <c r="P22" i="57"/>
  <c r="AL17" i="36"/>
  <c r="EK17" i="36"/>
  <c r="ES8" i="27"/>
  <c r="AT8" i="27"/>
  <c r="ED27" i="43"/>
  <c r="AE27" i="43"/>
  <c r="AP11" i="32"/>
  <c r="EO11" i="32"/>
  <c r="AU22" i="25"/>
  <c r="ET22" i="25"/>
  <c r="DV19" i="51"/>
  <c r="W19" i="51"/>
  <c r="AK24" i="37"/>
  <c r="EJ24" i="37"/>
  <c r="AU18" i="24"/>
  <c r="ET18" i="24"/>
  <c r="AD21" i="44"/>
  <c r="EC21" i="44"/>
  <c r="DW22" i="49"/>
  <c r="X22" i="49"/>
  <c r="BA22" i="19"/>
  <c r="AX18" i="21"/>
  <c r="AS25" i="61"/>
  <c r="AS17" i="61"/>
  <c r="EU29" i="17"/>
  <c r="EM6" i="32"/>
  <c r="AN6" i="32"/>
  <c r="AI18" i="38"/>
  <c r="EH18" i="38"/>
  <c r="AI21" i="38"/>
  <c r="EH21" i="38"/>
  <c r="DW14" i="49"/>
  <c r="X14" i="49"/>
  <c r="DU8" i="51"/>
  <c r="V8" i="51"/>
  <c r="R17" i="55"/>
  <c r="DQ17" i="55"/>
  <c r="V15" i="52"/>
  <c r="DU15" i="52"/>
  <c r="EO20" i="32"/>
  <c r="AP20" i="32"/>
  <c r="AG26" i="40"/>
  <c r="EF26" i="40"/>
  <c r="AE6" i="42"/>
  <c r="ED6" i="42"/>
  <c r="AV24" i="25"/>
  <c r="EU24" i="25"/>
  <c r="Z20" i="48"/>
  <c r="DY20" i="48"/>
  <c r="DP23" i="57"/>
  <c r="Q23" i="57"/>
  <c r="EL13" i="34"/>
  <c r="AM13" i="34"/>
  <c r="EB21" i="45"/>
  <c r="AC21" i="45"/>
  <c r="DY15" i="48"/>
  <c r="Z15" i="48"/>
  <c r="DO6" i="57"/>
  <c r="P6" i="57"/>
  <c r="BA7" i="19"/>
  <c r="AG7" i="40"/>
  <c r="EF7" i="40"/>
  <c r="W22" i="50"/>
  <c r="DV22" i="50"/>
  <c r="S5" i="53"/>
  <c r="DR5" i="53"/>
  <c r="R15" i="56"/>
  <c r="DQ15" i="56"/>
  <c r="EK25" i="35"/>
  <c r="AL25" i="35"/>
  <c r="AZ5" i="20"/>
  <c r="EF18" i="40"/>
  <c r="AG18" i="40"/>
  <c r="EO7" i="31"/>
  <c r="AP7" i="31"/>
  <c r="EG14" i="40"/>
  <c r="AH14" i="40"/>
  <c r="AD7" i="43"/>
  <c r="EC7" i="43"/>
  <c r="N18" i="57"/>
  <c r="DM18" i="57"/>
  <c r="DM30" i="57" s="1"/>
  <c r="N7" i="59"/>
  <c r="DM7" i="59"/>
  <c r="AV7" i="24"/>
  <c r="EU7" i="24"/>
  <c r="DM18" i="59"/>
  <c r="N18" i="59"/>
  <c r="AW10" i="23"/>
  <c r="EA22" i="45"/>
  <c r="AB22" i="45"/>
  <c r="BB22" i="17"/>
  <c r="BC14" i="17"/>
  <c r="AY5" i="21"/>
  <c r="AA9" i="47"/>
  <c r="DZ9" i="47"/>
  <c r="EI9" i="38"/>
  <c r="AJ9" i="38"/>
  <c r="T25" i="53"/>
  <c r="DS25" i="53"/>
  <c r="AY16" i="21"/>
  <c r="X19" i="49"/>
  <c r="DW19" i="49"/>
  <c r="DO8" i="58"/>
  <c r="P8" i="58"/>
  <c r="BA21" i="19"/>
  <c r="EC10" i="43"/>
  <c r="AD10" i="43"/>
  <c r="AL22" i="35"/>
  <c r="EK22" i="35"/>
  <c r="AH29" i="36"/>
  <c r="EH4" i="36"/>
  <c r="EH29" i="36" s="1"/>
  <c r="AI4" i="36"/>
  <c r="AW27" i="24"/>
  <c r="EV23" i="24"/>
  <c r="AW23" i="24"/>
  <c r="EJ7" i="36"/>
  <c r="AK7" i="36"/>
  <c r="P17" i="58"/>
  <c r="DO17" i="58"/>
  <c r="EU14" i="25"/>
  <c r="AV14" i="25"/>
  <c r="CV14" i="59"/>
  <c r="CV14" i="58"/>
  <c r="CV14" i="57"/>
  <c r="CV14" i="56"/>
  <c r="CV14" i="55"/>
  <c r="CV14" i="54"/>
  <c r="CV14" i="53"/>
  <c r="CV14" i="52"/>
  <c r="CV14" i="50"/>
  <c r="CV14" i="51"/>
  <c r="CV14" i="49"/>
  <c r="CV14" i="48"/>
  <c r="CV14" i="47"/>
  <c r="CV14" i="46"/>
  <c r="CV14" i="45"/>
  <c r="CV14" i="44"/>
  <c r="CV14" i="42"/>
  <c r="CV14" i="41"/>
  <c r="CV14" i="40"/>
  <c r="CV14" i="43"/>
  <c r="CV14" i="37"/>
  <c r="CV14" i="39"/>
  <c r="CV14" i="38"/>
  <c r="CV14" i="36"/>
  <c r="CV14" i="34"/>
  <c r="CV14" i="35"/>
  <c r="CV14" i="33"/>
  <c r="CV14" i="27"/>
  <c r="CV14" i="25"/>
  <c r="CV14" i="32"/>
  <c r="CV14" i="31"/>
  <c r="CV14" i="24"/>
  <c r="CV14" i="30"/>
  <c r="CV14" i="28"/>
  <c r="CV14" i="26"/>
  <c r="CV14" i="22"/>
  <c r="EV14" i="22" s="1"/>
  <c r="CV14" i="18"/>
  <c r="EV14" i="18" s="1"/>
  <c r="CV14" i="21"/>
  <c r="EV14" i="21" s="1"/>
  <c r="CV14" i="20"/>
  <c r="EV14" i="20" s="1"/>
  <c r="CV14" i="17"/>
  <c r="EV14" i="17" s="1"/>
  <c r="CV14" i="23"/>
  <c r="EV14" i="23" s="1"/>
  <c r="CV14" i="19"/>
  <c r="EV14" i="19" s="1"/>
  <c r="CV14" i="60"/>
  <c r="EV14" i="60" s="1"/>
  <c r="EJ18" i="36"/>
  <c r="AK18" i="36"/>
  <c r="DY11" i="48"/>
  <c r="Z11" i="48"/>
  <c r="AY21" i="22"/>
  <c r="EK6" i="35"/>
  <c r="AL6" i="35"/>
  <c r="AY11" i="22"/>
  <c r="ET10" i="25"/>
  <c r="AU10" i="25"/>
  <c r="AR5" i="28"/>
  <c r="EQ5" i="28"/>
  <c r="DQ24" i="56"/>
  <c r="R24" i="56"/>
  <c r="AZ21" i="21"/>
  <c r="AS28" i="28"/>
  <c r="ER28" i="28"/>
  <c r="DQ11" i="56"/>
  <c r="R11" i="56"/>
  <c r="AC16" i="43"/>
  <c r="EB16" i="43"/>
  <c r="Z5" i="46"/>
  <c r="DY5" i="46"/>
  <c r="AX10" i="22"/>
  <c r="AH21" i="40"/>
  <c r="EG21" i="40"/>
  <c r="EH23" i="39"/>
  <c r="AI23" i="39"/>
  <c r="CV6" i="59"/>
  <c r="CV6" i="58"/>
  <c r="CV6" i="57"/>
  <c r="CV6" i="56"/>
  <c r="CV6" i="55"/>
  <c r="CV6" i="54"/>
  <c r="CV6" i="53"/>
  <c r="CV6" i="52"/>
  <c r="CV6" i="50"/>
  <c r="CV6" i="51"/>
  <c r="CV6" i="48"/>
  <c r="CV6" i="49"/>
  <c r="CV6" i="47"/>
  <c r="CV6" i="45"/>
  <c r="CV6" i="44"/>
  <c r="CV6" i="46"/>
  <c r="CV6" i="43"/>
  <c r="CV6" i="41"/>
  <c r="CV6" i="42"/>
  <c r="CV6" i="40"/>
  <c r="CV6" i="39"/>
  <c r="CV6" i="37"/>
  <c r="CV6" i="36"/>
  <c r="CV6" i="38"/>
  <c r="CV6" i="34"/>
  <c r="CV6" i="35"/>
  <c r="CV6" i="33"/>
  <c r="CV6" i="30"/>
  <c r="CV6" i="26"/>
  <c r="CV6" i="31"/>
  <c r="CV6" i="28"/>
  <c r="CV6" i="32"/>
  <c r="CV6" i="27"/>
  <c r="CV6" i="25"/>
  <c r="CV6" i="24"/>
  <c r="CV6" i="23"/>
  <c r="EV6" i="23" s="1"/>
  <c r="CV6" i="22"/>
  <c r="EV6" i="22" s="1"/>
  <c r="CV6" i="18"/>
  <c r="EV6" i="18" s="1"/>
  <c r="CV6" i="21"/>
  <c r="EV6" i="21" s="1"/>
  <c r="CV6" i="20"/>
  <c r="EV6" i="20" s="1"/>
  <c r="CV6" i="17"/>
  <c r="EV6" i="17" s="1"/>
  <c r="CV6" i="19"/>
  <c r="EV6" i="19" s="1"/>
  <c r="CV6" i="60"/>
  <c r="EV6" i="60" s="1"/>
  <c r="AI13" i="38"/>
  <c r="EH13" i="38"/>
  <c r="AD18" i="42"/>
  <c r="EC18" i="42"/>
  <c r="DU18" i="51"/>
  <c r="V18" i="51"/>
  <c r="DS4" i="51"/>
  <c r="S29" i="51"/>
  <c r="T4" i="51"/>
  <c r="DQ16" i="55"/>
  <c r="R16" i="55"/>
  <c r="DQ28" i="56"/>
  <c r="R28" i="56"/>
  <c r="Q10" i="56"/>
  <c r="DP10" i="56"/>
  <c r="AV17" i="25"/>
  <c r="EU17" i="25"/>
  <c r="ET26" i="26"/>
  <c r="AU26" i="26"/>
  <c r="O9" i="59"/>
  <c r="DN9" i="59"/>
  <c r="AL5" i="35"/>
  <c r="EK5" i="35"/>
  <c r="CV9" i="59"/>
  <c r="CV9" i="58"/>
  <c r="CV9" i="57"/>
  <c r="CV9" i="56"/>
  <c r="CV9" i="55"/>
  <c r="CV9" i="54"/>
  <c r="CV9" i="53"/>
  <c r="CV9" i="52"/>
  <c r="CV9" i="50"/>
  <c r="CV9" i="51"/>
  <c r="CV9" i="49"/>
  <c r="CV9" i="48"/>
  <c r="CV9" i="45"/>
  <c r="CV9" i="44"/>
  <c r="CV9" i="47"/>
  <c r="CV9" i="46"/>
  <c r="CV9" i="42"/>
  <c r="CV9" i="41"/>
  <c r="CV9" i="40"/>
  <c r="CV9" i="43"/>
  <c r="CV9" i="39"/>
  <c r="CV9" i="38"/>
  <c r="CV9" i="37"/>
  <c r="CV9" i="36"/>
  <c r="CV9" i="33"/>
  <c r="CV9" i="32"/>
  <c r="CV9" i="35"/>
  <c r="CV9" i="34"/>
  <c r="CV9" i="30"/>
  <c r="CV9" i="28"/>
  <c r="CV9" i="31"/>
  <c r="CV9" i="24"/>
  <c r="CV9" i="27"/>
  <c r="CV9" i="26"/>
  <c r="CV9" i="25"/>
  <c r="CV9" i="20"/>
  <c r="EV9" i="20" s="1"/>
  <c r="CV9" i="19"/>
  <c r="EV9" i="19" s="1"/>
  <c r="CV9" i="18"/>
  <c r="EV9" i="18" s="1"/>
  <c r="CV9" i="23"/>
  <c r="EV9" i="23" s="1"/>
  <c r="CV9" i="21"/>
  <c r="EV9" i="21" s="1"/>
  <c r="CV9" i="17"/>
  <c r="EV9" i="17" s="1"/>
  <c r="CV9" i="22"/>
  <c r="EV9" i="22" s="1"/>
  <c r="CV9" i="60"/>
  <c r="EV9" i="60" s="1"/>
  <c r="AD8" i="43"/>
  <c r="EC8" i="43"/>
  <c r="V28" i="52"/>
  <c r="DU28" i="52"/>
  <c r="P14" i="58"/>
  <c r="DO14" i="58"/>
  <c r="EO22" i="31"/>
  <c r="AP22" i="31"/>
  <c r="AE7" i="42"/>
  <c r="ED7" i="42"/>
  <c r="AS20" i="61"/>
  <c r="AE14" i="43"/>
  <c r="ED14" i="43"/>
  <c r="AL21" i="36"/>
  <c r="EK21" i="36"/>
  <c r="AZ11" i="21"/>
  <c r="ET14" i="26"/>
  <c r="AU14" i="26"/>
  <c r="DS13" i="54"/>
  <c r="T13" i="54"/>
  <c r="AL9" i="36"/>
  <c r="EK9" i="36"/>
  <c r="AJ15" i="37"/>
  <c r="EI15" i="37"/>
  <c r="V29" i="48"/>
  <c r="W4" i="48"/>
  <c r="DV4" i="48"/>
  <c r="DV29" i="48" s="1"/>
  <c r="Y28" i="49"/>
  <c r="DX28" i="49"/>
  <c r="R19" i="56"/>
  <c r="DQ19" i="56"/>
  <c r="DT16" i="52"/>
  <c r="U16" i="52"/>
  <c r="EB10" i="44"/>
  <c r="AC10" i="44"/>
  <c r="U6" i="52"/>
  <c r="DT6" i="52"/>
  <c r="DT9" i="51"/>
  <c r="U9" i="51"/>
  <c r="DU8" i="52"/>
  <c r="V8" i="52"/>
  <c r="ES23" i="27"/>
  <c r="AT23" i="27"/>
  <c r="EQ12" i="30"/>
  <c r="AR12" i="30"/>
  <c r="EP13" i="31"/>
  <c r="AQ13" i="31"/>
  <c r="AF15" i="41"/>
  <c r="EE15" i="41"/>
  <c r="DN13" i="59"/>
  <c r="O13" i="59"/>
  <c r="AS4" i="61"/>
  <c r="BA17" i="18"/>
  <c r="AZ15" i="20"/>
  <c r="T23" i="54"/>
  <c r="DS23" i="54"/>
  <c r="AA17" i="47"/>
  <c r="DZ17" i="47"/>
  <c r="DT10" i="52"/>
  <c r="U10" i="52"/>
  <c r="EO16" i="31"/>
  <c r="AP16" i="31"/>
  <c r="AJ21" i="37"/>
  <c r="EI21" i="37"/>
  <c r="AJ27" i="38"/>
  <c r="EI27" i="38"/>
  <c r="EU30" i="60"/>
  <c r="AZ6" i="20"/>
  <c r="DN6" i="58"/>
  <c r="O6" i="58"/>
  <c r="EJ22" i="36"/>
  <c r="AK22" i="36"/>
  <c r="AW26" i="23"/>
  <c r="BB19" i="17"/>
  <c r="BA21" i="18"/>
  <c r="V23" i="52"/>
  <c r="DU23" i="52"/>
  <c r="DZ27" i="47"/>
  <c r="AA27" i="47"/>
  <c r="AX20" i="23"/>
  <c r="BA12" i="20"/>
  <c r="AV16" i="24"/>
  <c r="EU16" i="24"/>
  <c r="AT19" i="61"/>
  <c r="AT15" i="61"/>
  <c r="EN18" i="32"/>
  <c r="AO18" i="32"/>
  <c r="AJ17" i="38"/>
  <c r="EI17" i="38"/>
  <c r="AZ8" i="21"/>
  <c r="EU27" i="25"/>
  <c r="AV27" i="25"/>
  <c r="AQ29" i="26"/>
  <c r="AR4" i="26"/>
  <c r="EQ4" i="26"/>
  <c r="EQ29" i="26" s="1"/>
  <c r="DP18" i="56"/>
  <c r="Q18" i="56"/>
  <c r="AQ28" i="30"/>
  <c r="EP28" i="30"/>
  <c r="EJ10" i="36"/>
  <c r="AK10" i="36"/>
  <c r="AI5" i="38"/>
  <c r="EH5" i="38"/>
  <c r="AX16" i="22"/>
  <c r="EB28" i="45"/>
  <c r="AC28" i="45"/>
  <c r="AH27" i="40"/>
  <c r="EG27" i="40"/>
  <c r="AZ18" i="19"/>
  <c r="Z21" i="48"/>
  <c r="DY21" i="48"/>
  <c r="AU20" i="26"/>
  <c r="ET20" i="26"/>
  <c r="EC12" i="44"/>
  <c r="AD12" i="44"/>
  <c r="AZ27" i="21"/>
  <c r="AX19" i="23"/>
  <c r="DN20" i="58"/>
  <c r="O20" i="58"/>
  <c r="DU7" i="49"/>
  <c r="V7" i="49"/>
  <c r="R29" i="52"/>
  <c r="DR4" i="52"/>
  <c r="DR29" i="52" s="1"/>
  <c r="S4" i="52"/>
  <c r="AX22" i="22"/>
  <c r="AO12" i="33"/>
  <c r="EN12" i="33"/>
  <c r="AZ19" i="20"/>
  <c r="BB9" i="17"/>
  <c r="DV27" i="51"/>
  <c r="W27" i="51"/>
  <c r="AB13" i="46"/>
  <c r="EA13" i="46"/>
  <c r="AS24" i="61"/>
  <c r="EU29" i="19"/>
  <c r="EB27" i="45"/>
  <c r="AC27" i="45"/>
  <c r="AY8" i="22"/>
  <c r="AS10" i="61"/>
  <c r="AF8" i="42"/>
  <c r="EE8" i="42"/>
  <c r="V16" i="51"/>
  <c r="DU16" i="51"/>
  <c r="AX14" i="23"/>
  <c r="AM22" i="34"/>
  <c r="EL22" i="34"/>
  <c r="Z25" i="47"/>
  <c r="DY25" i="47"/>
  <c r="AH12" i="40"/>
  <c r="EG12" i="40"/>
  <c r="W10" i="50"/>
  <c r="DV10" i="50"/>
  <c r="W12" i="51"/>
  <c r="DV12" i="51"/>
  <c r="EQ16" i="28"/>
  <c r="AR16" i="28"/>
  <c r="AI17" i="39"/>
  <c r="EH17" i="39"/>
  <c r="AO4" i="30"/>
  <c r="EN4" i="30"/>
  <c r="EN29" i="30" s="1"/>
  <c r="AN29" i="30"/>
  <c r="AX6" i="22"/>
  <c r="AY24" i="22"/>
  <c r="BA5" i="17"/>
  <c r="BB26" i="17"/>
  <c r="BA6" i="19"/>
  <c r="EC20" i="44"/>
  <c r="AD20" i="44"/>
  <c r="AF27" i="42"/>
  <c r="EE27" i="42"/>
  <c r="AO28" i="33"/>
  <c r="EN28" i="33"/>
  <c r="AU19" i="25"/>
  <c r="ET19" i="25"/>
  <c r="AS17" i="27"/>
  <c r="ER17" i="27"/>
  <c r="T15" i="54"/>
  <c r="DS15" i="54"/>
  <c r="AY14" i="21"/>
  <c r="AW9" i="24"/>
  <c r="EV9" i="24"/>
  <c r="AR6" i="28"/>
  <c r="EQ6" i="28"/>
  <c r="DS28" i="54"/>
  <c r="T28" i="54"/>
  <c r="EM9" i="34"/>
  <c r="AN9" i="34"/>
  <c r="T10" i="53"/>
  <c r="DS10" i="53"/>
  <c r="EU6" i="24"/>
  <c r="AV6" i="24"/>
  <c r="AX13" i="23"/>
  <c r="BA13" i="18"/>
  <c r="AZ24" i="21"/>
  <c r="AE9" i="42"/>
  <c r="ED9" i="42"/>
  <c r="BA19" i="19"/>
  <c r="AW12" i="24"/>
  <c r="DU10" i="51"/>
  <c r="V10" i="51"/>
  <c r="R8" i="55"/>
  <c r="DQ8" i="55"/>
  <c r="AZ21" i="20"/>
  <c r="AT28" i="27"/>
  <c r="ES28" i="27"/>
  <c r="BB12" i="19"/>
  <c r="AO25" i="32"/>
  <c r="EN25" i="32"/>
  <c r="AE28" i="42"/>
  <c r="ED28" i="42"/>
  <c r="DS11" i="54"/>
  <c r="T11" i="54"/>
  <c r="AE19" i="42"/>
  <c r="ED19" i="42"/>
  <c r="BA6" i="17"/>
  <c r="DX22" i="48"/>
  <c r="Y22" i="48"/>
  <c r="R13" i="56"/>
  <c r="DQ13" i="56"/>
  <c r="AF26" i="42"/>
  <c r="EE26" i="42"/>
  <c r="AH6" i="39"/>
  <c r="EG6" i="39"/>
  <c r="V20" i="52"/>
  <c r="DU20" i="52"/>
  <c r="EH14" i="38"/>
  <c r="AI14" i="38"/>
  <c r="DT26" i="53"/>
  <c r="U26" i="53"/>
  <c r="N5" i="59"/>
  <c r="DM5" i="59"/>
  <c r="AM28" i="35"/>
  <c r="EL28" i="35"/>
  <c r="ES15" i="27"/>
  <c r="AT15" i="27"/>
  <c r="AC11" i="44"/>
  <c r="EB11" i="44"/>
  <c r="EV4" i="21"/>
  <c r="AV29" i="21"/>
  <c r="AW4" i="21"/>
  <c r="AY15" i="22"/>
  <c r="AY10" i="21"/>
  <c r="AQ15" i="30"/>
  <c r="EP15" i="30"/>
  <c r="BA20" i="19"/>
  <c r="DS5" i="52"/>
  <c r="T5" i="52"/>
  <c r="DT29" i="49"/>
  <c r="DO15" i="58"/>
  <c r="P15" i="58"/>
  <c r="AN8" i="34"/>
  <c r="EM8" i="34"/>
  <c r="BC24" i="17"/>
  <c r="AH9" i="40"/>
  <c r="EG9" i="40"/>
  <c r="EH19" i="39"/>
  <c r="AI19" i="39"/>
  <c r="AO8" i="33"/>
  <c r="EN8" i="33"/>
  <c r="AY7" i="21"/>
  <c r="DW21" i="49"/>
  <c r="X21" i="49"/>
  <c r="AG8" i="41"/>
  <c r="EF8" i="41"/>
  <c r="U7" i="52"/>
  <c r="DT7" i="52"/>
  <c r="P11" i="58"/>
  <c r="DO11" i="58"/>
  <c r="BA11" i="18"/>
  <c r="DN22" i="58"/>
  <c r="O22" i="58"/>
  <c r="AP12" i="32"/>
  <c r="EO12" i="32"/>
  <c r="AY19" i="21"/>
  <c r="O26" i="59"/>
  <c r="DN26" i="59"/>
  <c r="DR12" i="55"/>
  <c r="S12" i="55"/>
  <c r="AJ11" i="38"/>
  <c r="EI11" i="38"/>
  <c r="DX16" i="48"/>
  <c r="Y16" i="48"/>
  <c r="AA12" i="47"/>
  <c r="DZ12" i="47"/>
  <c r="BA26" i="18"/>
  <c r="AX25" i="22"/>
  <c r="AW28" i="24"/>
  <c r="AP9" i="32"/>
  <c r="EO9" i="32"/>
  <c r="S5" i="54"/>
  <c r="DR5" i="54"/>
  <c r="O21" i="58"/>
  <c r="DN21" i="58"/>
  <c r="AX8" i="23"/>
  <c r="ED23" i="43"/>
  <c r="AE23" i="43"/>
  <c r="DO13" i="57"/>
  <c r="P13" i="57"/>
  <c r="EP23" i="31"/>
  <c r="AQ23" i="31"/>
  <c r="AX18" i="22"/>
  <c r="V11" i="52"/>
  <c r="DU11" i="52"/>
  <c r="AO22" i="32"/>
  <c r="EN22" i="32"/>
  <c r="DQ8" i="56"/>
  <c r="R8" i="56"/>
  <c r="EH22" i="38"/>
  <c r="AI22" i="38"/>
  <c r="V9" i="50"/>
  <c r="DU9" i="50"/>
  <c r="EI28" i="38"/>
  <c r="AJ28" i="38"/>
  <c r="AX7" i="22"/>
  <c r="BA25" i="19"/>
  <c r="AY13" i="22"/>
  <c r="AC14" i="45"/>
  <c r="EB14" i="45"/>
  <c r="R17" i="56"/>
  <c r="DQ17" i="56"/>
  <c r="Z28" i="48"/>
  <c r="DY28" i="48"/>
  <c r="AN27" i="34"/>
  <c r="EM27" i="34"/>
  <c r="AC19" i="45"/>
  <c r="EB19" i="45"/>
  <c r="AE20" i="43"/>
  <c r="ED20" i="43"/>
  <c r="DZ5" i="45"/>
  <c r="AA5" i="45"/>
  <c r="AV26" i="24"/>
  <c r="EU26" i="24"/>
  <c r="DO23" i="58"/>
  <c r="P23" i="58"/>
  <c r="DT23" i="53"/>
  <c r="U23" i="53"/>
  <c r="EC27" i="44"/>
  <c r="AD27" i="44"/>
  <c r="AQ14" i="31"/>
  <c r="EP14" i="31"/>
  <c r="AS14" i="61"/>
  <c r="EI8" i="38"/>
  <c r="AJ8" i="38"/>
  <c r="AL15" i="36"/>
  <c r="EK15" i="36"/>
  <c r="EF22" i="40"/>
  <c r="AG22" i="40"/>
  <c r="AZ16" i="18"/>
  <c r="AE21" i="42"/>
  <c r="ED21" i="42"/>
  <c r="Z18" i="47"/>
  <c r="DY18" i="47"/>
  <c r="AM14" i="34"/>
  <c r="EL14" i="34"/>
  <c r="AW22" i="23"/>
  <c r="ES25" i="26"/>
  <c r="AT25" i="26"/>
  <c r="DL4" i="58"/>
  <c r="DL29" i="58" s="1"/>
  <c r="L29" i="58"/>
  <c r="M4" i="58"/>
  <c r="N22" i="59"/>
  <c r="DM22" i="59"/>
  <c r="BB18" i="17"/>
  <c r="EG13" i="40"/>
  <c r="AH13" i="40"/>
  <c r="AF25" i="41"/>
  <c r="EE25" i="41"/>
  <c r="AS27" i="61"/>
  <c r="AC13" i="45"/>
  <c r="EB13" i="45"/>
  <c r="EU8" i="25"/>
  <c r="AV8" i="25"/>
  <c r="O12" i="59"/>
  <c r="DN12" i="59"/>
  <c r="AS27" i="28"/>
  <c r="ER27" i="28"/>
  <c r="T13" i="53"/>
  <c r="DS13" i="53"/>
  <c r="AB9" i="45"/>
  <c r="EA9" i="45"/>
  <c r="AS9" i="61"/>
  <c r="EP13" i="30"/>
  <c r="AQ13" i="30"/>
  <c r="ET25" i="25"/>
  <c r="AU25" i="25"/>
  <c r="AT7" i="26"/>
  <c r="ES7" i="26"/>
  <c r="EF6" i="40"/>
  <c r="AG6" i="40"/>
  <c r="AN4" i="32"/>
  <c r="EM4" i="32"/>
  <c r="BB24" i="18"/>
  <c r="ES11" i="26"/>
  <c r="AT11" i="26"/>
  <c r="AI28" i="39"/>
  <c r="EH28" i="39"/>
  <c r="AK11" i="37"/>
  <c r="EJ11" i="37"/>
  <c r="DP27" i="57"/>
  <c r="Q27" i="57"/>
  <c r="AS26" i="28"/>
  <c r="ER26" i="28"/>
  <c r="AL13" i="36"/>
  <c r="EK13" i="36"/>
  <c r="DS12" i="54"/>
  <c r="T12" i="54"/>
  <c r="W23" i="51"/>
  <c r="DV23" i="51"/>
  <c r="DN28" i="59"/>
  <c r="O28" i="59"/>
  <c r="BA27" i="20"/>
  <c r="AE26" i="43"/>
  <c r="ED26" i="43"/>
  <c r="AD29" i="40"/>
  <c r="AE4" i="40"/>
  <c r="ED4" i="40"/>
  <c r="ED29" i="40" s="1"/>
  <c r="BB20" i="17"/>
  <c r="N6" i="59"/>
  <c r="DM6" i="59"/>
  <c r="EH13" i="39"/>
  <c r="AI13" i="39"/>
  <c r="EP12" i="31"/>
  <c r="AQ12" i="31"/>
  <c r="CV26" i="59"/>
  <c r="CV26" i="58"/>
  <c r="CV26" i="57"/>
  <c r="CV26" i="56"/>
  <c r="CV26" i="55"/>
  <c r="CV26" i="53"/>
  <c r="CV26" i="54"/>
  <c r="CV26" i="51"/>
  <c r="CV26" i="52"/>
  <c r="CV26" i="49"/>
  <c r="CV26" i="50"/>
  <c r="CV26" i="48"/>
  <c r="CV26" i="47"/>
  <c r="CV26" i="45"/>
  <c r="CV26" i="44"/>
  <c r="CV26" i="46"/>
  <c r="CV26" i="43"/>
  <c r="CV26" i="41"/>
  <c r="CV26" i="42"/>
  <c r="CV26" i="40"/>
  <c r="CV26" i="39"/>
  <c r="CV26" i="38"/>
  <c r="CV26" i="37"/>
  <c r="CV26" i="36"/>
  <c r="CV26" i="35"/>
  <c r="CV26" i="33"/>
  <c r="CV26" i="34"/>
  <c r="CV26" i="32"/>
  <c r="CV26" i="28"/>
  <c r="CV26" i="26"/>
  <c r="CV26" i="31"/>
  <c r="CV26" i="27"/>
  <c r="CV26" i="30"/>
  <c r="CV26" i="25"/>
  <c r="CV26" i="24"/>
  <c r="CV26" i="23"/>
  <c r="EV26" i="23" s="1"/>
  <c r="CV26" i="19"/>
  <c r="EV26" i="19" s="1"/>
  <c r="CV26" i="17"/>
  <c r="EV26" i="17" s="1"/>
  <c r="CV26" i="21"/>
  <c r="EV26" i="21" s="1"/>
  <c r="CV26" i="20"/>
  <c r="EV26" i="20" s="1"/>
  <c r="CV26" i="22"/>
  <c r="EV26" i="22" s="1"/>
  <c r="CV26" i="18"/>
  <c r="EV26" i="18" s="1"/>
  <c r="CV26" i="60"/>
  <c r="EV26" i="60" s="1"/>
  <c r="EF23" i="41"/>
  <c r="AG23" i="41"/>
  <c r="ED14" i="42"/>
  <c r="AE14" i="42"/>
  <c r="ES22" i="26"/>
  <c r="AT22" i="26"/>
  <c r="AL20" i="36"/>
  <c r="EK20" i="36"/>
  <c r="R21" i="56"/>
  <c r="DQ21" i="56"/>
  <c r="BB9" i="19"/>
  <c r="BA26" i="20"/>
  <c r="S6" i="54"/>
  <c r="DR6" i="54"/>
  <c r="EG24" i="40"/>
  <c r="AH24" i="40"/>
  <c r="DN14" i="59"/>
  <c r="O14" i="59"/>
  <c r="EU30" i="18"/>
  <c r="BA15" i="19"/>
  <c r="EB9" i="44"/>
  <c r="AC9" i="44"/>
  <c r="DN8" i="59"/>
  <c r="O8" i="59"/>
  <c r="AT27" i="27"/>
  <c r="ES27" i="27"/>
  <c r="BA8" i="18"/>
  <c r="P25" i="57"/>
  <c r="DO25" i="57"/>
  <c r="DW16" i="49"/>
  <c r="X16" i="49"/>
  <c r="AJ26" i="38"/>
  <c r="EI26" i="38"/>
  <c r="AS13" i="61"/>
  <c r="EO14" i="32"/>
  <c r="AP14" i="32"/>
  <c r="EB8" i="44"/>
  <c r="AC8" i="44"/>
  <c r="DS22" i="53"/>
  <c r="T22" i="53"/>
  <c r="BB12" i="18"/>
  <c r="ET18" i="25"/>
  <c r="AU18" i="25"/>
  <c r="EU5" i="24"/>
  <c r="AV5" i="24"/>
  <c r="ET15" i="26"/>
  <c r="AU15" i="26"/>
  <c r="O29" i="55"/>
  <c r="P4" i="55"/>
  <c r="DO4" i="55"/>
  <c r="DO29" i="55" s="1"/>
  <c r="BB10" i="17"/>
  <c r="AM20" i="34"/>
  <c r="EL20" i="34"/>
  <c r="AX5" i="22"/>
  <c r="EQ23" i="30"/>
  <c r="AR23" i="30"/>
  <c r="DW11" i="50"/>
  <c r="X11" i="50"/>
  <c r="AN12" i="34"/>
  <c r="EM12" i="34"/>
  <c r="BB14" i="18"/>
  <c r="EL5" i="34"/>
  <c r="AM5" i="34"/>
  <c r="AL19" i="36"/>
  <c r="EK19" i="36"/>
  <c r="DL30" i="59"/>
  <c r="AJ20" i="37"/>
  <c r="EI20" i="37"/>
  <c r="X4" i="47"/>
  <c r="W29" i="47"/>
  <c r="DW4" i="47"/>
  <c r="DW29" i="47" s="1"/>
  <c r="AY6" i="21"/>
  <c r="AI19" i="38"/>
  <c r="EH19" i="38"/>
  <c r="DV28" i="51"/>
  <c r="W28" i="51"/>
  <c r="AX9" i="23"/>
  <c r="DR22" i="54"/>
  <c r="S22" i="54"/>
  <c r="EU29" i="60"/>
  <c r="EU29" i="20"/>
  <c r="DU7" i="50"/>
  <c r="V7" i="50"/>
  <c r="T20" i="54"/>
  <c r="DS20" i="54"/>
  <c r="BB24" i="19"/>
  <c r="EI13" i="37"/>
  <c r="AJ13" i="37"/>
  <c r="EF17" i="41"/>
  <c r="AG17" i="41"/>
  <c r="DS15" i="53"/>
  <c r="T15" i="53"/>
  <c r="AQ8" i="31"/>
  <c r="EP8" i="31"/>
  <c r="DY9" i="48"/>
  <c r="Z9" i="48"/>
  <c r="DP4" i="54"/>
  <c r="DP29" i="54" s="1"/>
  <c r="Q4" i="54"/>
  <c r="P29" i="54"/>
  <c r="AW24" i="24"/>
  <c r="AL16" i="34"/>
  <c r="EK16" i="34"/>
  <c r="BA9" i="20"/>
  <c r="W19" i="50"/>
  <c r="DV19" i="50"/>
  <c r="AD13" i="44"/>
  <c r="EC13" i="44"/>
  <c r="EO18" i="31"/>
  <c r="AP18" i="31"/>
  <c r="AD28" i="43"/>
  <c r="EC28" i="43"/>
  <c r="AY27" i="22"/>
  <c r="AK6" i="36"/>
  <c r="EJ6" i="36"/>
  <c r="EK24" i="36"/>
  <c r="AL24" i="36"/>
  <c r="DM18" i="58"/>
  <c r="N18" i="58"/>
  <c r="AB21" i="46"/>
  <c r="EA21" i="46"/>
  <c r="ET9" i="26"/>
  <c r="AU9" i="26"/>
  <c r="DT24" i="53"/>
  <c r="U24" i="53"/>
  <c r="BB28" i="19"/>
  <c r="DT22" i="52"/>
  <c r="U22" i="52"/>
  <c r="DN15" i="59"/>
  <c r="O15" i="59"/>
  <c r="AG10" i="40"/>
  <c r="EF10" i="40"/>
  <c r="AY26" i="22"/>
  <c r="Y12" i="49"/>
  <c r="DX12" i="49"/>
  <c r="AC22" i="44"/>
  <c r="EB22" i="44"/>
  <c r="AV10" i="24"/>
  <c r="EU10" i="24"/>
  <c r="Z24" i="48"/>
  <c r="DY24" i="48"/>
  <c r="AI27" i="39"/>
  <c r="EH27" i="39"/>
  <c r="ET27" i="26"/>
  <c r="AU27" i="26"/>
  <c r="AY15" i="21"/>
  <c r="AR26" i="30"/>
  <c r="EQ26" i="30"/>
  <c r="AB26" i="46"/>
  <c r="EA26" i="46"/>
  <c r="DZ4" i="44"/>
  <c r="Z29" i="44"/>
  <c r="AA4" i="44"/>
  <c r="EF5" i="41"/>
  <c r="AG5" i="41"/>
  <c r="BB11" i="17"/>
  <c r="AZ10" i="20"/>
  <c r="O19" i="59"/>
  <c r="DN19" i="59"/>
  <c r="AS23" i="61"/>
  <c r="AD9" i="43"/>
  <c r="EC9" i="43"/>
  <c r="AA20" i="47"/>
  <c r="DZ20" i="47"/>
  <c r="EC18" i="43"/>
  <c r="AD18" i="43"/>
  <c r="O25" i="58"/>
  <c r="DN25" i="58"/>
  <c r="ER5" i="27"/>
  <c r="AS5" i="27"/>
  <c r="AA13" i="47"/>
  <c r="DZ13" i="47"/>
  <c r="AY23" i="22"/>
  <c r="BB25" i="18"/>
  <c r="P26" i="58"/>
  <c r="DO26" i="58"/>
  <c r="AM19" i="34"/>
  <c r="EL19" i="34"/>
  <c r="EC23" i="44"/>
  <c r="AD23" i="44"/>
  <c r="V21" i="52"/>
  <c r="DU21" i="52"/>
  <c r="AS6" i="27"/>
  <c r="ER6" i="27"/>
  <c r="EC26" i="44"/>
  <c r="AD26" i="44"/>
  <c r="DT12" i="53"/>
  <c r="U12" i="53"/>
  <c r="W14" i="50"/>
  <c r="DV14" i="50"/>
  <c r="EU28" i="25"/>
  <c r="AV28" i="25"/>
  <c r="AC18" i="44"/>
  <c r="EB18" i="44"/>
  <c r="DU4" i="49"/>
  <c r="V4" i="49"/>
  <c r="U29" i="49"/>
  <c r="BB21" i="17"/>
  <c r="EB24" i="45"/>
  <c r="AC24" i="45"/>
  <c r="AC6" i="44"/>
  <c r="EB6" i="44"/>
  <c r="R12" i="56"/>
  <c r="DQ12" i="56"/>
  <c r="AV11" i="25"/>
  <c r="EU11" i="25"/>
  <c r="BB8" i="19"/>
  <c r="CV21" i="59"/>
  <c r="CV21" i="58"/>
  <c r="CV21" i="57"/>
  <c r="CV21" i="56"/>
  <c r="CV21" i="55"/>
  <c r="CV21" i="54"/>
  <c r="CV21" i="53"/>
  <c r="CV21" i="52"/>
  <c r="CV21" i="51"/>
  <c r="CV21" i="50"/>
  <c r="CV21" i="49"/>
  <c r="CV21" i="48"/>
  <c r="CV21" i="47"/>
  <c r="CV21" i="46"/>
  <c r="CV21" i="44"/>
  <c r="CV21" i="45"/>
  <c r="CV21" i="42"/>
  <c r="CV21" i="40"/>
  <c r="CV21" i="43"/>
  <c r="CV21" i="41"/>
  <c r="CV21" i="36"/>
  <c r="CV21" i="38"/>
  <c r="CV21" i="37"/>
  <c r="CV21" i="39"/>
  <c r="CV21" i="35"/>
  <c r="CV21" i="33"/>
  <c r="CV21" i="32"/>
  <c r="CV21" i="34"/>
  <c r="CV21" i="24"/>
  <c r="CV21" i="23"/>
  <c r="EV21" i="23" s="1"/>
  <c r="CV21" i="31"/>
  <c r="CV21" i="27"/>
  <c r="CV21" i="25"/>
  <c r="CV21" i="30"/>
  <c r="CV21" i="28"/>
  <c r="CV21" i="26"/>
  <c r="CV21" i="21"/>
  <c r="EV21" i="21" s="1"/>
  <c r="CV21" i="20"/>
  <c r="EV21" i="20" s="1"/>
  <c r="CV21" i="17"/>
  <c r="EV21" i="17" s="1"/>
  <c r="CV21" i="18"/>
  <c r="EV21" i="18" s="1"/>
  <c r="CV21" i="22"/>
  <c r="EV21" i="22" s="1"/>
  <c r="CV21" i="19"/>
  <c r="EV21" i="19" s="1"/>
  <c r="CV21" i="60"/>
  <c r="EV21" i="60" s="1"/>
  <c r="AW11" i="24"/>
  <c r="AU13" i="26"/>
  <c r="ET13" i="26"/>
  <c r="X26" i="49"/>
  <c r="DW26" i="49"/>
  <c r="BC27" i="17"/>
  <c r="AB6" i="45"/>
  <c r="EA6" i="45"/>
  <c r="AZ16" i="20"/>
  <c r="AR10" i="28"/>
  <c r="EQ10" i="28"/>
  <c r="EM28" i="34"/>
  <c r="AN28" i="34"/>
  <c r="V24" i="52"/>
  <c r="DU24" i="52"/>
  <c r="ES7" i="27"/>
  <c r="AT7" i="27"/>
  <c r="U28" i="53"/>
  <c r="DT28" i="53"/>
  <c r="DM27" i="59"/>
  <c r="N27" i="59"/>
  <c r="Y25" i="48"/>
  <c r="DX25" i="48"/>
  <c r="ET13" i="25"/>
  <c r="AU13" i="25"/>
  <c r="AQ20" i="30"/>
  <c r="EP20" i="30"/>
  <c r="EI25" i="37"/>
  <c r="AJ25" i="37"/>
  <c r="W15" i="50"/>
  <c r="DV15" i="50"/>
  <c r="AT21" i="27"/>
  <c r="ES21" i="27"/>
  <c r="AJ5" i="36"/>
  <c r="EI5" i="36"/>
  <c r="AU12" i="26"/>
  <c r="ET12" i="26"/>
  <c r="Z6" i="47"/>
  <c r="DY6" i="47"/>
  <c r="AN26" i="34"/>
  <c r="EM26" i="34"/>
  <c r="EH9" i="39"/>
  <c r="AI9" i="39"/>
  <c r="K29" i="59"/>
  <c r="DK4" i="59"/>
  <c r="DK29" i="59" s="1"/>
  <c r="L4" i="59"/>
  <c r="EO10" i="31"/>
  <c r="AP10" i="31"/>
  <c r="AT10" i="26"/>
  <c r="ES10" i="26"/>
  <c r="CV11" i="59"/>
  <c r="CV11" i="58"/>
  <c r="CV11" i="57"/>
  <c r="CV11" i="56"/>
  <c r="CV11" i="54"/>
  <c r="CV11" i="55"/>
  <c r="CV11" i="53"/>
  <c r="CV11" i="52"/>
  <c r="CV11" i="50"/>
  <c r="CV11" i="51"/>
  <c r="CV11" i="48"/>
  <c r="CV11" i="49"/>
  <c r="CV11" i="46"/>
  <c r="CV11" i="45"/>
  <c r="CV11" i="44"/>
  <c r="CV11" i="47"/>
  <c r="CV11" i="43"/>
  <c r="CV11" i="42"/>
  <c r="CV11" i="41"/>
  <c r="CV11" i="40"/>
  <c r="CV11" i="39"/>
  <c r="CV11" i="38"/>
  <c r="CV11" i="37"/>
  <c r="CV11" i="36"/>
  <c r="CV11" i="33"/>
  <c r="CV11" i="34"/>
  <c r="CV11" i="35"/>
  <c r="CV11" i="31"/>
  <c r="CV11" i="27"/>
  <c r="CV11" i="25"/>
  <c r="CV11" i="32"/>
  <c r="CV11" i="28"/>
  <c r="CV11" i="30"/>
  <c r="CV11" i="26"/>
  <c r="CV11" i="24"/>
  <c r="EV11" i="24" s="1"/>
  <c r="CV11" i="22"/>
  <c r="EV11" i="22" s="1"/>
  <c r="CV11" i="21"/>
  <c r="EV11" i="21" s="1"/>
  <c r="CV11" i="17"/>
  <c r="EV11" i="17" s="1"/>
  <c r="CV11" i="19"/>
  <c r="EV11" i="19" s="1"/>
  <c r="CV11" i="20"/>
  <c r="EV11" i="20" s="1"/>
  <c r="CV11" i="23"/>
  <c r="EV11" i="23" s="1"/>
  <c r="CV11" i="18"/>
  <c r="EV11" i="18" s="1"/>
  <c r="CV11" i="60"/>
  <c r="EV11" i="60" s="1"/>
  <c r="Q28" i="57"/>
  <c r="DP28" i="57"/>
  <c r="V13" i="52"/>
  <c r="DU13" i="52"/>
  <c r="DN24" i="59"/>
  <c r="O24" i="59"/>
  <c r="EH10" i="38"/>
  <c r="AI10" i="38"/>
  <c r="AS5" i="78" l="1"/>
  <c r="EQ30" i="26"/>
  <c r="AS4" i="78"/>
  <c r="DT30" i="50"/>
  <c r="ES23" i="26"/>
  <c r="AT23" i="26"/>
  <c r="AD11" i="43"/>
  <c r="EC11" i="43"/>
  <c r="EI9" i="37"/>
  <c r="AJ9" i="37"/>
  <c r="R16" i="54"/>
  <c r="DQ16" i="54"/>
  <c r="ER18" i="26"/>
  <c r="AS18" i="26"/>
  <c r="AU19" i="24"/>
  <c r="ET19" i="24"/>
  <c r="V8" i="50"/>
  <c r="DU8" i="50"/>
  <c r="R17" i="54"/>
  <c r="DQ17" i="54"/>
  <c r="AM24" i="34"/>
  <c r="EL24" i="34"/>
  <c r="X5" i="48"/>
  <c r="DW5" i="48"/>
  <c r="P12" i="57"/>
  <c r="DO12" i="57"/>
  <c r="AM14" i="33"/>
  <c r="EL14" i="33"/>
  <c r="W25" i="49"/>
  <c r="DV25" i="49"/>
  <c r="S7" i="53"/>
  <c r="DR7" i="53"/>
  <c r="AM16" i="33"/>
  <c r="EL16" i="33"/>
  <c r="DR27" i="54"/>
  <c r="S27" i="54"/>
  <c r="AM10" i="33"/>
  <c r="EL10" i="33"/>
  <c r="EF20" i="40"/>
  <c r="AG20" i="40"/>
  <c r="AM21" i="33"/>
  <c r="EL21" i="33"/>
  <c r="AK27" i="36"/>
  <c r="EJ27" i="36"/>
  <c r="DS18" i="52"/>
  <c r="DS30" i="52" s="1"/>
  <c r="T18" i="52"/>
  <c r="Z19" i="47"/>
  <c r="DY19" i="47"/>
  <c r="EH30" i="36"/>
  <c r="DY25" i="46"/>
  <c r="Z25" i="46"/>
  <c r="V17" i="50"/>
  <c r="DU17" i="50"/>
  <c r="EQ24" i="28"/>
  <c r="AR24" i="28"/>
  <c r="EJ14" i="36"/>
  <c r="AK14" i="36"/>
  <c r="AU15" i="24"/>
  <c r="ET15" i="24"/>
  <c r="AS26" i="27"/>
  <c r="ER26" i="27"/>
  <c r="EB25" i="43"/>
  <c r="AC25" i="43"/>
  <c r="DZ25" i="45"/>
  <c r="AA25" i="45"/>
  <c r="AA18" i="45"/>
  <c r="DZ18" i="45"/>
  <c r="EK19" i="35"/>
  <c r="AL19" i="35"/>
  <c r="AH14" i="39"/>
  <c r="EG14" i="39"/>
  <c r="DX30" i="46"/>
  <c r="EQ25" i="27"/>
  <c r="EQ30" i="27" s="1"/>
  <c r="AR25" i="27"/>
  <c r="DT4" i="50"/>
  <c r="T29" i="50"/>
  <c r="U4" i="50"/>
  <c r="EQ10" i="27"/>
  <c r="AR10" i="27"/>
  <c r="EL13" i="33"/>
  <c r="AM13" i="33"/>
  <c r="ED12" i="42"/>
  <c r="AE12" i="42"/>
  <c r="DY17" i="46"/>
  <c r="Z17" i="46"/>
  <c r="AE7" i="41"/>
  <c r="ED7" i="41"/>
  <c r="DX22" i="47"/>
  <c r="Y22" i="47"/>
  <c r="EL6" i="33"/>
  <c r="AM6" i="33"/>
  <c r="W28" i="50"/>
  <c r="DV28" i="50"/>
  <c r="AH15" i="39"/>
  <c r="EG15" i="39"/>
  <c r="EI26" i="37"/>
  <c r="AJ26" i="37"/>
  <c r="EC12" i="43"/>
  <c r="AD12" i="43"/>
  <c r="AQ19" i="28"/>
  <c r="EP19" i="28"/>
  <c r="DZ12" i="46"/>
  <c r="AA12" i="46"/>
  <c r="Z14" i="47"/>
  <c r="DY14" i="47"/>
  <c r="DW18" i="48"/>
  <c r="DW30" i="48" s="1"/>
  <c r="X18" i="48"/>
  <c r="EA20" i="45"/>
  <c r="AB20" i="45"/>
  <c r="DZ8" i="45"/>
  <c r="AA8" i="45"/>
  <c r="T5" i="51"/>
  <c r="DS5" i="51"/>
  <c r="DS29" i="51" s="1"/>
  <c r="EF5" i="39"/>
  <c r="AG5" i="39"/>
  <c r="DO9" i="57"/>
  <c r="P9" i="57"/>
  <c r="N11" i="59"/>
  <c r="DM11" i="59"/>
  <c r="AL4" i="33"/>
  <c r="EK4" i="33"/>
  <c r="AK29" i="33"/>
  <c r="AN16" i="32"/>
  <c r="EM16" i="32"/>
  <c r="ED24" i="42"/>
  <c r="AE24" i="42"/>
  <c r="DQ25" i="54"/>
  <c r="R25" i="54"/>
  <c r="AO8" i="32"/>
  <c r="EN8" i="32"/>
  <c r="EG20" i="39"/>
  <c r="AH20" i="39"/>
  <c r="AH21" i="39"/>
  <c r="EG21" i="39"/>
  <c r="EO15" i="31"/>
  <c r="AP15" i="31"/>
  <c r="EK6" i="34"/>
  <c r="AL6" i="34"/>
  <c r="O16" i="57"/>
  <c r="DN16" i="57"/>
  <c r="ER19" i="27"/>
  <c r="AS19" i="27"/>
  <c r="DU15" i="51"/>
  <c r="V15" i="51"/>
  <c r="DM30" i="58"/>
  <c r="AP16" i="30"/>
  <c r="EO16" i="30"/>
  <c r="Y16" i="47"/>
  <c r="DX16" i="47"/>
  <c r="DX30" i="47" s="1"/>
  <c r="DM16" i="58"/>
  <c r="N16" i="58"/>
  <c r="W20" i="49"/>
  <c r="DV20" i="49"/>
  <c r="EI25" i="36"/>
  <c r="AJ25" i="36"/>
  <c r="DM13" i="58"/>
  <c r="N13" i="58"/>
  <c r="DW6" i="48"/>
  <c r="X6" i="48"/>
  <c r="DU26" i="51"/>
  <c r="V26" i="51"/>
  <c r="DN27" i="58"/>
  <c r="O27" i="58"/>
  <c r="DP27" i="56"/>
  <c r="Q27" i="56"/>
  <c r="EM17" i="33"/>
  <c r="AN17" i="33"/>
  <c r="AM25" i="33"/>
  <c r="EL25" i="33"/>
  <c r="AP5" i="30"/>
  <c r="EO5" i="30"/>
  <c r="DU6" i="50"/>
  <c r="V6" i="50"/>
  <c r="Y29" i="45"/>
  <c r="Z7" i="45"/>
  <c r="DY7" i="45"/>
  <c r="DY29" i="45" s="1"/>
  <c r="EK9" i="35"/>
  <c r="AL9" i="35"/>
  <c r="ER20" i="27"/>
  <c r="AS20" i="27"/>
  <c r="ET12" i="25"/>
  <c r="AU12" i="25"/>
  <c r="DZ17" i="45"/>
  <c r="DZ30" i="45" s="1"/>
  <c r="AA17" i="45"/>
  <c r="DN7" i="57"/>
  <c r="O7" i="57"/>
  <c r="P6" i="56"/>
  <c r="DO6" i="56"/>
  <c r="AA20" i="46"/>
  <c r="DZ20" i="46"/>
  <c r="R18" i="53"/>
  <c r="Q29" i="53"/>
  <c r="DQ18" i="53"/>
  <c r="DQ30" i="53" s="1"/>
  <c r="DX7" i="47"/>
  <c r="Y7" i="47"/>
  <c r="EP7" i="28"/>
  <c r="AQ7" i="28"/>
  <c r="EN24" i="32"/>
  <c r="AO24" i="32"/>
  <c r="ED19" i="41"/>
  <c r="AE19" i="41"/>
  <c r="ED13" i="41"/>
  <c r="AE13" i="41"/>
  <c r="EN25" i="31"/>
  <c r="EN30" i="31" s="1"/>
  <c r="AO25" i="31"/>
  <c r="AT16" i="25"/>
  <c r="ES16" i="25"/>
  <c r="ES30" i="25" s="1"/>
  <c r="EO22" i="30"/>
  <c r="AP22" i="30"/>
  <c r="AM26" i="33"/>
  <c r="EL26" i="33"/>
  <c r="DQ21" i="54"/>
  <c r="R21" i="54"/>
  <c r="Q18" i="55"/>
  <c r="DP18" i="55"/>
  <c r="O9" i="58"/>
  <c r="DN9" i="58"/>
  <c r="W26" i="50"/>
  <c r="DV26" i="50"/>
  <c r="Z26" i="47"/>
  <c r="DY26" i="47"/>
  <c r="Q5" i="55"/>
  <c r="DP5" i="55"/>
  <c r="AE29" i="38"/>
  <c r="EE4" i="38"/>
  <c r="EE29" i="38" s="1"/>
  <c r="AF4" i="38"/>
  <c r="EP25" i="30"/>
  <c r="AQ25" i="30"/>
  <c r="Z28" i="47"/>
  <c r="DY28" i="47"/>
  <c r="ES6" i="25"/>
  <c r="AT6" i="25"/>
  <c r="EJ29" i="33"/>
  <c r="DW23" i="49"/>
  <c r="X23" i="49"/>
  <c r="EL30" i="32"/>
  <c r="ET26" i="25"/>
  <c r="AU26" i="25"/>
  <c r="ED11" i="42"/>
  <c r="AE11" i="42"/>
  <c r="DU16" i="50"/>
  <c r="V16" i="50"/>
  <c r="AR9" i="27"/>
  <c r="EQ9" i="27"/>
  <c r="X24" i="49"/>
  <c r="DW24" i="49"/>
  <c r="X10" i="48"/>
  <c r="DW10" i="48"/>
  <c r="EE16" i="40"/>
  <c r="AF16" i="40"/>
  <c r="AP24" i="31"/>
  <c r="EO24" i="31"/>
  <c r="S21" i="53"/>
  <c r="DR21" i="53"/>
  <c r="EG16" i="38"/>
  <c r="EG30" i="38" s="1"/>
  <c r="AH16" i="38"/>
  <c r="AU14" i="24"/>
  <c r="ET14" i="24"/>
  <c r="EJ11" i="36"/>
  <c r="AK11" i="36"/>
  <c r="AS14" i="27"/>
  <c r="ER14" i="27"/>
  <c r="AK18" i="35"/>
  <c r="EJ18" i="35"/>
  <c r="AP4" i="27"/>
  <c r="AO29" i="27"/>
  <c r="EO4" i="27"/>
  <c r="EO29" i="27" s="1"/>
  <c r="U12" i="52"/>
  <c r="DT12" i="52"/>
  <c r="AL5" i="33"/>
  <c r="EK5" i="33"/>
  <c r="AS16" i="26"/>
  <c r="ER16" i="26"/>
  <c r="AE23" i="42"/>
  <c r="ED23" i="42"/>
  <c r="AG18" i="39"/>
  <c r="EF18" i="39"/>
  <c r="DZ28" i="46"/>
  <c r="AA28" i="46"/>
  <c r="DU20" i="51"/>
  <c r="V20" i="51"/>
  <c r="AA17" i="44"/>
  <c r="DZ17" i="44"/>
  <c r="DZ30" i="44" s="1"/>
  <c r="EA16" i="44"/>
  <c r="AB16" i="44"/>
  <c r="EK14" i="35"/>
  <c r="AL14" i="35"/>
  <c r="EA23" i="45"/>
  <c r="AB23" i="45"/>
  <c r="DQ27" i="55"/>
  <c r="R27" i="55"/>
  <c r="AL24" i="35"/>
  <c r="EK24" i="35"/>
  <c r="DT5" i="50"/>
  <c r="U5" i="50"/>
  <c r="Y13" i="48"/>
  <c r="DX13" i="48"/>
  <c r="DN24" i="58"/>
  <c r="O24" i="58"/>
  <c r="DR24" i="54"/>
  <c r="S24" i="54"/>
  <c r="AE20" i="41"/>
  <c r="ED20" i="41"/>
  <c r="EO7" i="30"/>
  <c r="AP7" i="30"/>
  <c r="EM26" i="32"/>
  <c r="AN26" i="32"/>
  <c r="EQ23" i="28"/>
  <c r="AR23" i="28"/>
  <c r="EF8" i="40"/>
  <c r="AG8" i="40"/>
  <c r="W17" i="49"/>
  <c r="DV17" i="49"/>
  <c r="DV13" i="49"/>
  <c r="W13" i="49"/>
  <c r="EE25" i="40"/>
  <c r="AF25" i="40"/>
  <c r="EK18" i="33"/>
  <c r="EK30" i="33" s="1"/>
  <c r="AL18" i="33"/>
  <c r="DY22" i="46"/>
  <c r="Z22" i="46"/>
  <c r="P9" i="56"/>
  <c r="DO9" i="56"/>
  <c r="R20" i="55"/>
  <c r="DQ20" i="55"/>
  <c r="ET22" i="24"/>
  <c r="AU22" i="24"/>
  <c r="X11" i="49"/>
  <c r="DW11" i="49"/>
  <c r="EO6" i="30"/>
  <c r="AP6" i="30"/>
  <c r="X7" i="48"/>
  <c r="DW7" i="48"/>
  <c r="EK23" i="35"/>
  <c r="AL23" i="35"/>
  <c r="AU21" i="24"/>
  <c r="ET21" i="24"/>
  <c r="AJ29" i="34"/>
  <c r="AK4" i="34"/>
  <c r="EJ4" i="34"/>
  <c r="EJ29" i="34" s="1"/>
  <c r="DP6" i="55"/>
  <c r="Q6" i="55"/>
  <c r="AX4" i="19"/>
  <c r="AW29" i="19"/>
  <c r="EM23" i="33"/>
  <c r="AN23" i="33"/>
  <c r="DV23" i="50"/>
  <c r="W23" i="50"/>
  <c r="ES19" i="26"/>
  <c r="AT19" i="26"/>
  <c r="DN10" i="57"/>
  <c r="O10" i="57"/>
  <c r="AP20" i="31"/>
  <c r="EO20" i="31"/>
  <c r="AE10" i="41"/>
  <c r="ED10" i="41"/>
  <c r="EN28" i="32"/>
  <c r="AO28" i="32"/>
  <c r="DZ10" i="45"/>
  <c r="AA10" i="45"/>
  <c r="AU13" i="24"/>
  <c r="ET13" i="24"/>
  <c r="DQ8" i="54"/>
  <c r="R8" i="54"/>
  <c r="EC15" i="43"/>
  <c r="AD15" i="43"/>
  <c r="S19" i="53"/>
  <c r="DR19" i="53"/>
  <c r="AS29" i="23"/>
  <c r="AT4" i="23"/>
  <c r="ES4" i="23"/>
  <c r="ES29" i="23" s="1"/>
  <c r="AS17" i="26"/>
  <c r="ER17" i="26"/>
  <c r="ED30" i="40"/>
  <c r="DX12" i="48"/>
  <c r="Y12" i="48"/>
  <c r="AU25" i="24"/>
  <c r="ET25" i="24"/>
  <c r="Z24" i="47"/>
  <c r="DY24" i="47"/>
  <c r="EJ30" i="35"/>
  <c r="EO30" i="30"/>
  <c r="DQ30" i="54"/>
  <c r="AP17" i="31"/>
  <c r="EO17" i="31"/>
  <c r="Y23" i="48"/>
  <c r="DX23" i="48"/>
  <c r="AC16" i="42"/>
  <c r="EB16" i="42"/>
  <c r="EB30" i="42" s="1"/>
  <c r="AB29" i="42"/>
  <c r="EP11" i="30"/>
  <c r="AQ11" i="30"/>
  <c r="DX8" i="48"/>
  <c r="Y8" i="48"/>
  <c r="AI4" i="35"/>
  <c r="AH29" i="35"/>
  <c r="EH4" i="35"/>
  <c r="EH29" i="35" s="1"/>
  <c r="AA5" i="44"/>
  <c r="DZ5" i="44"/>
  <c r="DZ29" i="44" s="1"/>
  <c r="V25" i="50"/>
  <c r="DU25" i="50"/>
  <c r="AY29" i="17"/>
  <c r="AZ4" i="17"/>
  <c r="AA14" i="46"/>
  <c r="DZ14" i="46"/>
  <c r="AE16" i="41"/>
  <c r="ED16" i="41"/>
  <c r="ED30" i="41" s="1"/>
  <c r="U26" i="52"/>
  <c r="DT26" i="52"/>
  <c r="EK26" i="35"/>
  <c r="AL26" i="35"/>
  <c r="AR4" i="25"/>
  <c r="EQ4" i="25"/>
  <c r="EQ29" i="25" s="1"/>
  <c r="AQ29" i="25"/>
  <c r="ED13" i="42"/>
  <c r="AE13" i="42"/>
  <c r="DY8" i="47"/>
  <c r="Z8" i="47"/>
  <c r="R14" i="54"/>
  <c r="DQ14" i="54"/>
  <c r="DQ23" i="55"/>
  <c r="R23" i="55"/>
  <c r="Y27" i="48"/>
  <c r="DX27" i="48"/>
  <c r="AM17" i="34"/>
  <c r="EL17" i="34"/>
  <c r="EB24" i="44"/>
  <c r="AC24" i="44"/>
  <c r="EH19" i="37"/>
  <c r="AI19" i="37"/>
  <c r="AG23" i="40"/>
  <c r="EF23" i="40"/>
  <c r="EA15" i="45"/>
  <c r="AB15" i="45"/>
  <c r="EI16" i="36"/>
  <c r="EI30" i="36" s="1"/>
  <c r="AJ16" i="36"/>
  <c r="EB6" i="43"/>
  <c r="AC6" i="43"/>
  <c r="AE17" i="42"/>
  <c r="ED17" i="42"/>
  <c r="EG18" i="37"/>
  <c r="EG30" i="37" s="1"/>
  <c r="AH18" i="37"/>
  <c r="AG29" i="37"/>
  <c r="AH26" i="39"/>
  <c r="EG26" i="39"/>
  <c r="AP19" i="31"/>
  <c r="EO19" i="31"/>
  <c r="EE11" i="40"/>
  <c r="AF11" i="40"/>
  <c r="Y14" i="48"/>
  <c r="DX14" i="48"/>
  <c r="AN27" i="33"/>
  <c r="EM27" i="33"/>
  <c r="EP8" i="30"/>
  <c r="AQ8" i="30"/>
  <c r="AT28" i="26"/>
  <c r="ES28" i="26"/>
  <c r="R24" i="55"/>
  <c r="DQ24" i="55"/>
  <c r="DY16" i="46"/>
  <c r="DY30" i="46" s="1"/>
  <c r="Z16" i="46"/>
  <c r="DS29" i="50"/>
  <c r="EF7" i="39"/>
  <c r="AG7" i="39"/>
  <c r="DN5" i="57"/>
  <c r="O5" i="57"/>
  <c r="AE14" i="41"/>
  <c r="ED14" i="41"/>
  <c r="EL5" i="32"/>
  <c r="EL29" i="32" s="1"/>
  <c r="AM5" i="32"/>
  <c r="AL29" i="32"/>
  <c r="AP26" i="31"/>
  <c r="EO26" i="31"/>
  <c r="AM15" i="33"/>
  <c r="EL15" i="33"/>
  <c r="AA15" i="46"/>
  <c r="DZ15" i="46"/>
  <c r="DV8" i="49"/>
  <c r="W8" i="49"/>
  <c r="EJ12" i="36"/>
  <c r="AK12" i="36"/>
  <c r="EF25" i="39"/>
  <c r="AG25" i="39"/>
  <c r="AA4" i="43"/>
  <c r="DZ4" i="43"/>
  <c r="DZ29" i="43" s="1"/>
  <c r="Z29" i="43"/>
  <c r="AB17" i="43"/>
  <c r="EA17" i="43"/>
  <c r="EA30" i="43" s="1"/>
  <c r="EQ17" i="28"/>
  <c r="AR17" i="28"/>
  <c r="EP25" i="28"/>
  <c r="AQ25" i="28"/>
  <c r="EB5" i="43"/>
  <c r="AC5" i="43"/>
  <c r="Z15" i="47"/>
  <c r="DY15" i="47"/>
  <c r="AM4" i="31"/>
  <c r="EL4" i="31"/>
  <c r="EL29" i="31" s="1"/>
  <c r="AL29" i="31"/>
  <c r="AI10" i="37"/>
  <c r="EH10" i="37"/>
  <c r="EH29" i="37" s="1"/>
  <c r="P26" i="56"/>
  <c r="DO26" i="56"/>
  <c r="DO30" i="56" s="1"/>
  <c r="EO10" i="30"/>
  <c r="AP10" i="30"/>
  <c r="EP20" i="28"/>
  <c r="AQ20" i="28"/>
  <c r="Q25" i="55"/>
  <c r="DP25" i="55"/>
  <c r="V18" i="49"/>
  <c r="DU18" i="49"/>
  <c r="DU30" i="49" s="1"/>
  <c r="AF6" i="41"/>
  <c r="EE6" i="41"/>
  <c r="DU30" i="51"/>
  <c r="EK30" i="34"/>
  <c r="DU29" i="49"/>
  <c r="CW4" i="59"/>
  <c r="CW4" i="58"/>
  <c r="CW4" i="57"/>
  <c r="CW4" i="56"/>
  <c r="CW4" i="55"/>
  <c r="CW4" i="54"/>
  <c r="CW4" i="52"/>
  <c r="CW4" i="53"/>
  <c r="CW4" i="51"/>
  <c r="CW4" i="50"/>
  <c r="CW4" i="49"/>
  <c r="CW4" i="48"/>
  <c r="CW4" i="47"/>
  <c r="CW4" i="46"/>
  <c r="CW4" i="45"/>
  <c r="CW4" i="44"/>
  <c r="CW4" i="40"/>
  <c r="CW4" i="42"/>
  <c r="CW4" i="43"/>
  <c r="CW4" i="41"/>
  <c r="CW4" i="39"/>
  <c r="CW4" i="38"/>
  <c r="CW4" i="37"/>
  <c r="CW4" i="35"/>
  <c r="CW4" i="33"/>
  <c r="CW4" i="36"/>
  <c r="CW4" i="34"/>
  <c r="CW4" i="28"/>
  <c r="CW4" i="27"/>
  <c r="CW4" i="32"/>
  <c r="CW4" i="30"/>
  <c r="CW4" i="25"/>
  <c r="CW4" i="24"/>
  <c r="CW4" i="31"/>
  <c r="CW4" i="26"/>
  <c r="CW4" i="20"/>
  <c r="EW4" i="20" s="1"/>
  <c r="CW4" i="19"/>
  <c r="EW4" i="19" s="1"/>
  <c r="CW4" i="18"/>
  <c r="EW4" i="18" s="1"/>
  <c r="CW4" i="17"/>
  <c r="EW4" i="17" s="1"/>
  <c r="CW4" i="22"/>
  <c r="CW4" i="23"/>
  <c r="CW4" i="21"/>
  <c r="CW4" i="60"/>
  <c r="EW4" i="60" s="1"/>
  <c r="ET10" i="26"/>
  <c r="AU10" i="26"/>
  <c r="AU21" i="27"/>
  <c r="ET21" i="27"/>
  <c r="V28" i="53"/>
  <c r="DU28" i="53"/>
  <c r="BC8" i="19"/>
  <c r="X14" i="50"/>
  <c r="DW14" i="50"/>
  <c r="DN27" i="59"/>
  <c r="O27" i="59"/>
  <c r="EV28" i="25"/>
  <c r="AW28" i="25"/>
  <c r="DP26" i="58"/>
  <c r="Q26" i="58"/>
  <c r="AT23" i="61"/>
  <c r="BC11" i="17"/>
  <c r="AD22" i="44"/>
  <c r="EC22" i="44"/>
  <c r="AE13" i="44"/>
  <c r="ED13" i="44"/>
  <c r="AY9" i="23"/>
  <c r="AZ6" i="21"/>
  <c r="EN12" i="34"/>
  <c r="AO12" i="34"/>
  <c r="EM20" i="34"/>
  <c r="AN20" i="34"/>
  <c r="EU15" i="26"/>
  <c r="AV15" i="26"/>
  <c r="EU18" i="25"/>
  <c r="AV18" i="25"/>
  <c r="DT22" i="53"/>
  <c r="U22" i="53"/>
  <c r="AD8" i="44"/>
  <c r="EC8" i="44"/>
  <c r="CW13" i="59"/>
  <c r="CW13" i="58"/>
  <c r="CW13" i="57"/>
  <c r="CW13" i="56"/>
  <c r="CW13" i="55"/>
  <c r="CW13" i="54"/>
  <c r="CW13" i="53"/>
  <c r="CW13" i="52"/>
  <c r="CW13" i="50"/>
  <c r="CW13" i="51"/>
  <c r="CW13" i="48"/>
  <c r="CW13" i="49"/>
  <c r="CW13" i="47"/>
  <c r="CW13" i="46"/>
  <c r="CW13" i="45"/>
  <c r="CW13" i="44"/>
  <c r="CW13" i="43"/>
  <c r="CW13" i="42"/>
  <c r="CW13" i="41"/>
  <c r="CW13" i="40"/>
  <c r="CW13" i="39"/>
  <c r="CW13" i="38"/>
  <c r="CW13" i="37"/>
  <c r="CW13" i="36"/>
  <c r="CW13" i="34"/>
  <c r="CW13" i="35"/>
  <c r="CW13" i="33"/>
  <c r="CW13" i="31"/>
  <c r="CW13" i="27"/>
  <c r="CW13" i="26"/>
  <c r="CW13" i="25"/>
  <c r="CW13" i="24"/>
  <c r="CW13" i="30"/>
  <c r="CW13" i="28"/>
  <c r="CW13" i="32"/>
  <c r="CW13" i="22"/>
  <c r="EW13" i="22" s="1"/>
  <c r="CW13" i="19"/>
  <c r="EW13" i="19" s="1"/>
  <c r="CW13" i="18"/>
  <c r="EW13" i="18" s="1"/>
  <c r="CW13" i="21"/>
  <c r="EW13" i="21" s="1"/>
  <c r="CW13" i="20"/>
  <c r="EW13" i="20" s="1"/>
  <c r="CW13" i="23"/>
  <c r="EW13" i="23" s="1"/>
  <c r="CW13" i="17"/>
  <c r="EW13" i="17" s="1"/>
  <c r="CW13" i="60"/>
  <c r="EW13" i="60" s="1"/>
  <c r="Y16" i="49"/>
  <c r="DX16" i="49"/>
  <c r="EC9" i="44"/>
  <c r="AD9" i="44"/>
  <c r="DS6" i="54"/>
  <c r="T6" i="54"/>
  <c r="ET22" i="26"/>
  <c r="AU22" i="26"/>
  <c r="AH23" i="41"/>
  <c r="EG23" i="41"/>
  <c r="BC20" i="17"/>
  <c r="DO28" i="59"/>
  <c r="P28" i="59"/>
  <c r="AU11" i="26"/>
  <c r="ET11" i="26"/>
  <c r="ET7" i="26"/>
  <c r="AU7" i="26"/>
  <c r="AV25" i="25"/>
  <c r="EU25" i="25"/>
  <c r="CW9" i="59"/>
  <c r="CW9" i="58"/>
  <c r="CW9" i="57"/>
  <c r="CW9" i="56"/>
  <c r="CW9" i="55"/>
  <c r="CW9" i="54"/>
  <c r="CW9" i="52"/>
  <c r="CW9" i="53"/>
  <c r="CW9" i="51"/>
  <c r="CW9" i="50"/>
  <c r="CW9" i="49"/>
  <c r="CW9" i="48"/>
  <c r="CW9" i="47"/>
  <c r="CW9" i="46"/>
  <c r="CW9" i="45"/>
  <c r="CW9" i="44"/>
  <c r="CW9" i="41"/>
  <c r="CW9" i="40"/>
  <c r="CW9" i="43"/>
  <c r="CW9" i="42"/>
  <c r="CW9" i="39"/>
  <c r="CW9" i="38"/>
  <c r="CW9" i="37"/>
  <c r="CW9" i="36"/>
  <c r="CW9" i="35"/>
  <c r="CW9" i="34"/>
  <c r="CW9" i="33"/>
  <c r="CW9" i="30"/>
  <c r="CW9" i="28"/>
  <c r="CW9" i="31"/>
  <c r="CW9" i="24"/>
  <c r="EW9" i="24" s="1"/>
  <c r="CW9" i="32"/>
  <c r="CW9" i="27"/>
  <c r="CW9" i="26"/>
  <c r="CW9" i="25"/>
  <c r="CW9" i="20"/>
  <c r="EW9" i="20" s="1"/>
  <c r="CW9" i="19"/>
  <c r="EW9" i="19" s="1"/>
  <c r="CW9" i="18"/>
  <c r="EW9" i="18" s="1"/>
  <c r="CW9" i="23"/>
  <c r="EW9" i="23" s="1"/>
  <c r="CW9" i="21"/>
  <c r="EW9" i="21" s="1"/>
  <c r="CW9" i="17"/>
  <c r="EW9" i="17" s="1"/>
  <c r="CW9" i="22"/>
  <c r="EW9" i="22" s="1"/>
  <c r="CW9" i="60"/>
  <c r="EW9" i="60" s="1"/>
  <c r="M29" i="58"/>
  <c r="N4" i="58"/>
  <c r="DM4" i="58"/>
  <c r="DM29" i="58" s="1"/>
  <c r="AU25" i="26"/>
  <c r="ET25" i="26"/>
  <c r="BA16" i="18"/>
  <c r="AH22" i="40"/>
  <c r="EG22" i="40"/>
  <c r="AK8" i="38"/>
  <c r="EJ8" i="38"/>
  <c r="AF20" i="43"/>
  <c r="EE20" i="43"/>
  <c r="EC19" i="45"/>
  <c r="AD19" i="45"/>
  <c r="AY18" i="22"/>
  <c r="T5" i="54"/>
  <c r="DS5" i="54"/>
  <c r="AX28" i="24"/>
  <c r="Z16" i="48"/>
  <c r="DY16" i="48"/>
  <c r="AZ19" i="21"/>
  <c r="DO22" i="58"/>
  <c r="P22" i="58"/>
  <c r="AZ7" i="21"/>
  <c r="AJ19" i="39"/>
  <c r="EI19" i="39"/>
  <c r="Q15" i="58"/>
  <c r="DP15" i="58"/>
  <c r="U5" i="52"/>
  <c r="DT5" i="52"/>
  <c r="BB20" i="19"/>
  <c r="EQ15" i="30"/>
  <c r="AR15" i="30"/>
  <c r="AU15" i="27"/>
  <c r="ET15" i="27"/>
  <c r="DN5" i="59"/>
  <c r="O5" i="59"/>
  <c r="DV20" i="52"/>
  <c r="W20" i="52"/>
  <c r="DR13" i="56"/>
  <c r="S13" i="56"/>
  <c r="BB6" i="17"/>
  <c r="AY13" i="23"/>
  <c r="DT10" i="53"/>
  <c r="U10" i="53"/>
  <c r="ER6" i="28"/>
  <c r="AS6" i="28"/>
  <c r="AZ14" i="21"/>
  <c r="AT17" i="27"/>
  <c r="ES17" i="27"/>
  <c r="EO28" i="33"/>
  <c r="AP28" i="33"/>
  <c r="BB5" i="17"/>
  <c r="AD27" i="45"/>
  <c r="EC27" i="45"/>
  <c r="CW24" i="59"/>
  <c r="CW24" i="58"/>
  <c r="CW24" i="57"/>
  <c r="CW24" i="56"/>
  <c r="CW24" i="55"/>
  <c r="CW24" i="54"/>
  <c r="CW24" i="53"/>
  <c r="CW24" i="51"/>
  <c r="CW24" i="52"/>
  <c r="CW24" i="49"/>
  <c r="CW24" i="50"/>
  <c r="CW24" i="47"/>
  <c r="CW24" i="48"/>
  <c r="CW24" i="46"/>
  <c r="CW24" i="44"/>
  <c r="CW24" i="45"/>
  <c r="CW24" i="43"/>
  <c r="CW24" i="40"/>
  <c r="CW24" i="42"/>
  <c r="CW24" i="41"/>
  <c r="CW24" i="37"/>
  <c r="CW24" i="39"/>
  <c r="CW24" i="36"/>
  <c r="CW24" i="38"/>
  <c r="CW24" i="32"/>
  <c r="CW24" i="35"/>
  <c r="CW24" i="33"/>
  <c r="CW24" i="34"/>
  <c r="CW24" i="26"/>
  <c r="CW24" i="23"/>
  <c r="EW24" i="23" s="1"/>
  <c r="CW24" i="24"/>
  <c r="EW24" i="24" s="1"/>
  <c r="CW24" i="31"/>
  <c r="CW24" i="28"/>
  <c r="CW24" i="30"/>
  <c r="CW24" i="27"/>
  <c r="CW24" i="25"/>
  <c r="CW24" i="18"/>
  <c r="EW24" i="18" s="1"/>
  <c r="CW24" i="22"/>
  <c r="EW24" i="22" s="1"/>
  <c r="CW24" i="21"/>
  <c r="EW24" i="21" s="1"/>
  <c r="CW24" i="20"/>
  <c r="EW24" i="20" s="1"/>
  <c r="CW24" i="19"/>
  <c r="EW24" i="19" s="1"/>
  <c r="CW24" i="17"/>
  <c r="EW24" i="17" s="1"/>
  <c r="CW24" i="60"/>
  <c r="EW24" i="60" s="1"/>
  <c r="AP12" i="33"/>
  <c r="EO12" i="33"/>
  <c r="DO20" i="58"/>
  <c r="P20" i="58"/>
  <c r="BA18" i="19"/>
  <c r="AY16" i="22"/>
  <c r="EV27" i="25"/>
  <c r="AW27" i="25"/>
  <c r="CX19" i="59"/>
  <c r="CX19" i="58"/>
  <c r="CX19" i="57"/>
  <c r="CX19" i="56"/>
  <c r="CX19" i="55"/>
  <c r="CX19" i="53"/>
  <c r="CX19" i="54"/>
  <c r="CX19" i="52"/>
  <c r="CX19" i="51"/>
  <c r="CX19" i="50"/>
  <c r="CX19" i="49"/>
  <c r="CX19" i="48"/>
  <c r="CX19" i="47"/>
  <c r="CX19" i="46"/>
  <c r="CX19" i="45"/>
  <c r="CX19" i="44"/>
  <c r="CX19" i="41"/>
  <c r="CX19" i="42"/>
  <c r="CX19" i="40"/>
  <c r="CX19" i="43"/>
  <c r="CX19" i="39"/>
  <c r="CX19" i="38"/>
  <c r="CX19" i="36"/>
  <c r="CX19" i="37"/>
  <c r="CX19" i="35"/>
  <c r="CX19" i="34"/>
  <c r="CX19" i="33"/>
  <c r="CX19" i="27"/>
  <c r="CX19" i="25"/>
  <c r="CX19" i="32"/>
  <c r="CX19" i="26"/>
  <c r="CX19" i="24"/>
  <c r="CX19" i="23"/>
  <c r="EX19" i="23" s="1"/>
  <c r="CX19" i="31"/>
  <c r="CX19" i="30"/>
  <c r="CX19" i="28"/>
  <c r="CX19" i="20"/>
  <c r="EX19" i="20" s="1"/>
  <c r="CX19" i="19"/>
  <c r="EX19" i="19" s="1"/>
  <c r="CX19" i="21"/>
  <c r="EX19" i="21" s="1"/>
  <c r="CX19" i="18"/>
  <c r="EX19" i="18" s="1"/>
  <c r="CX19" i="17"/>
  <c r="EX19" i="17" s="1"/>
  <c r="CX19" i="22"/>
  <c r="EX19" i="22" s="1"/>
  <c r="CX19" i="60"/>
  <c r="EX19" i="60" s="1"/>
  <c r="BB12" i="20"/>
  <c r="BC19" i="17"/>
  <c r="AL22" i="36"/>
  <c r="EK22" i="36"/>
  <c r="EJ27" i="38"/>
  <c r="AK27" i="38"/>
  <c r="DT23" i="54"/>
  <c r="U23" i="54"/>
  <c r="AT4" i="61"/>
  <c r="ER12" i="30"/>
  <c r="AS12" i="30"/>
  <c r="W8" i="52"/>
  <c r="DV8" i="52"/>
  <c r="V16" i="52"/>
  <c r="DU16" i="52"/>
  <c r="AM9" i="36"/>
  <c r="EL9" i="36"/>
  <c r="AM21" i="36"/>
  <c r="EL21" i="36"/>
  <c r="AT20" i="61"/>
  <c r="DP14" i="58"/>
  <c r="Q14" i="58"/>
  <c r="P9" i="59"/>
  <c r="DO9" i="59"/>
  <c r="EV17" i="25"/>
  <c r="AW17" i="25"/>
  <c r="AI21" i="40"/>
  <c r="EH21" i="40"/>
  <c r="AA5" i="46"/>
  <c r="DZ5" i="46"/>
  <c r="ER5" i="28"/>
  <c r="AS5" i="28"/>
  <c r="AZ11" i="22"/>
  <c r="AL18" i="36"/>
  <c r="EK18" i="36"/>
  <c r="Q17" i="58"/>
  <c r="DP17" i="58"/>
  <c r="AE10" i="43"/>
  <c r="ED10" i="43"/>
  <c r="Q8" i="58"/>
  <c r="DP8" i="58"/>
  <c r="AZ16" i="21"/>
  <c r="AK9" i="38"/>
  <c r="EJ9" i="38"/>
  <c r="DN18" i="59"/>
  <c r="O18" i="59"/>
  <c r="O18" i="57"/>
  <c r="DN18" i="57"/>
  <c r="DN30" i="57" s="1"/>
  <c r="AQ7" i="31"/>
  <c r="EP7" i="31"/>
  <c r="BA5" i="20"/>
  <c r="AM25" i="35"/>
  <c r="EL25" i="35"/>
  <c r="S15" i="56"/>
  <c r="DR15" i="56"/>
  <c r="X22" i="50"/>
  <c r="DW22" i="50"/>
  <c r="EG26" i="40"/>
  <c r="AH26" i="40"/>
  <c r="W15" i="52"/>
  <c r="DV15" i="52"/>
  <c r="EI18" i="38"/>
  <c r="AJ18" i="38"/>
  <c r="CW17" i="59"/>
  <c r="CW17" i="58"/>
  <c r="CW17" i="57"/>
  <c r="CW17" i="56"/>
  <c r="CW17" i="55"/>
  <c r="CW17" i="53"/>
  <c r="CW17" i="54"/>
  <c r="CW17" i="52"/>
  <c r="CW17" i="51"/>
  <c r="CW17" i="50"/>
  <c r="CW17" i="49"/>
  <c r="CW17" i="48"/>
  <c r="CW17" i="47"/>
  <c r="CW17" i="45"/>
  <c r="CW17" i="46"/>
  <c r="CW17" i="44"/>
  <c r="CW17" i="42"/>
  <c r="CW17" i="41"/>
  <c r="CW17" i="40"/>
  <c r="CW17" i="43"/>
  <c r="CW17" i="39"/>
  <c r="CW17" i="38"/>
  <c r="CW17" i="37"/>
  <c r="CW17" i="36"/>
  <c r="CW17" i="35"/>
  <c r="CW17" i="34"/>
  <c r="CW17" i="33"/>
  <c r="CW17" i="32"/>
  <c r="CW17" i="25"/>
  <c r="CW17" i="31"/>
  <c r="CW17" i="30"/>
  <c r="CW17" i="28"/>
  <c r="CW17" i="26"/>
  <c r="CW17" i="27"/>
  <c r="CW17" i="24"/>
  <c r="CW17" i="20"/>
  <c r="EW17" i="20" s="1"/>
  <c r="CW17" i="19"/>
  <c r="EW17" i="19" s="1"/>
  <c r="CW17" i="18"/>
  <c r="EW17" i="18" s="1"/>
  <c r="CW17" i="23"/>
  <c r="EW17" i="23" s="1"/>
  <c r="CW17" i="21"/>
  <c r="EW17" i="21" s="1"/>
  <c r="CW17" i="17"/>
  <c r="EW17" i="17" s="1"/>
  <c r="CW17" i="22"/>
  <c r="EW17" i="22" s="1"/>
  <c r="CW17" i="60"/>
  <c r="EW17" i="60" s="1"/>
  <c r="CW25" i="59"/>
  <c r="CW25" i="58"/>
  <c r="CW25" i="57"/>
  <c r="CW25" i="56"/>
  <c r="CW25" i="55"/>
  <c r="CW25" i="53"/>
  <c r="CW25" i="54"/>
  <c r="CW25" i="51"/>
  <c r="CW25" i="52"/>
  <c r="CW25" i="50"/>
  <c r="CW25" i="49"/>
  <c r="CW25" i="48"/>
  <c r="CW25" i="47"/>
  <c r="CW25" i="45"/>
  <c r="CW25" i="46"/>
  <c r="CW25" i="44"/>
  <c r="CW25" i="43"/>
  <c r="CW25" i="41"/>
  <c r="CW25" i="42"/>
  <c r="CW25" i="40"/>
  <c r="CW25" i="39"/>
  <c r="CW25" i="38"/>
  <c r="CW25" i="37"/>
  <c r="CW25" i="36"/>
  <c r="CW25" i="34"/>
  <c r="CW25" i="35"/>
  <c r="CW25" i="32"/>
  <c r="CW25" i="33"/>
  <c r="CW25" i="28"/>
  <c r="CW25" i="31"/>
  <c r="CW25" i="27"/>
  <c r="CW25" i="26"/>
  <c r="CW25" i="23"/>
  <c r="CW25" i="30"/>
  <c r="CW25" i="25"/>
  <c r="CW25" i="24"/>
  <c r="CW25" i="21"/>
  <c r="EW25" i="21" s="1"/>
  <c r="CW25" i="20"/>
  <c r="EW25" i="20" s="1"/>
  <c r="CW25" i="19"/>
  <c r="EW25" i="19" s="1"/>
  <c r="CW25" i="17"/>
  <c r="EW25" i="17" s="1"/>
  <c r="CW25" i="22"/>
  <c r="EW25" i="22" s="1"/>
  <c r="CW25" i="18"/>
  <c r="EW25" i="18" s="1"/>
  <c r="CW25" i="60"/>
  <c r="EW25" i="60" s="1"/>
  <c r="AY18" i="21"/>
  <c r="BB22" i="19"/>
  <c r="Y22" i="49"/>
  <c r="DX22" i="49"/>
  <c r="DW19" i="51"/>
  <c r="X19" i="51"/>
  <c r="AU8" i="27"/>
  <c r="ET8" i="27"/>
  <c r="DP22" i="57"/>
  <c r="Q22" i="57"/>
  <c r="ED14" i="44"/>
  <c r="AE14" i="44"/>
  <c r="DX27" i="50"/>
  <c r="Y27" i="50"/>
  <c r="AB4" i="45"/>
  <c r="EA4" i="45"/>
  <c r="U16" i="53"/>
  <c r="DT16" i="53"/>
  <c r="DP14" i="57"/>
  <c r="Q14" i="57"/>
  <c r="AR19" i="30"/>
  <c r="EQ19" i="30"/>
  <c r="BB19" i="18"/>
  <c r="DX10" i="49"/>
  <c r="Y10" i="49"/>
  <c r="EG5" i="40"/>
  <c r="AH5" i="40"/>
  <c r="AZ25" i="21"/>
  <c r="EU21" i="25"/>
  <c r="AV21" i="25"/>
  <c r="DO5" i="58"/>
  <c r="P5" i="58"/>
  <c r="AX18" i="23"/>
  <c r="EU20" i="25"/>
  <c r="AV20" i="25"/>
  <c r="DX6" i="49"/>
  <c r="Y6" i="49"/>
  <c r="EI4" i="37"/>
  <c r="AJ4" i="37"/>
  <c r="DW13" i="51"/>
  <c r="X13" i="51"/>
  <c r="AZ18" i="20"/>
  <c r="Q12" i="58"/>
  <c r="DP12" i="58"/>
  <c r="T14" i="55"/>
  <c r="DS14" i="55"/>
  <c r="AR18" i="28"/>
  <c r="EQ18" i="28"/>
  <c r="BC27" i="18"/>
  <c r="EJ24" i="38"/>
  <c r="AK24" i="38"/>
  <c r="EN22" i="33"/>
  <c r="AO22" i="33"/>
  <c r="AY15" i="23"/>
  <c r="DR22" i="55"/>
  <c r="S22" i="55"/>
  <c r="AN8" i="35"/>
  <c r="EM8" i="35"/>
  <c r="AK14" i="37"/>
  <c r="EJ14" i="37"/>
  <c r="S20" i="56"/>
  <c r="DR20" i="56"/>
  <c r="BC15" i="17"/>
  <c r="AB10" i="46"/>
  <c r="EA10" i="46"/>
  <c r="EM13" i="35"/>
  <c r="AN13" i="35"/>
  <c r="EL26" i="36"/>
  <c r="AM26" i="36"/>
  <c r="BA28" i="21"/>
  <c r="Q19" i="57"/>
  <c r="DP19" i="57"/>
  <c r="AZ14" i="22"/>
  <c r="ES11" i="27"/>
  <c r="AT11" i="27"/>
  <c r="DZ7" i="46"/>
  <c r="AA7" i="46"/>
  <c r="EV23" i="25"/>
  <c r="AW23" i="25"/>
  <c r="EH22" i="39"/>
  <c r="AI22" i="39"/>
  <c r="AD7" i="44"/>
  <c r="EC7" i="44"/>
  <c r="AP7" i="32"/>
  <c r="EO7" i="32"/>
  <c r="EN11" i="34"/>
  <c r="AO11" i="34"/>
  <c r="BB16" i="17"/>
  <c r="CW7" i="59"/>
  <c r="CW7" i="58"/>
  <c r="CW7" i="57"/>
  <c r="CW7" i="56"/>
  <c r="CW7" i="55"/>
  <c r="CW7" i="54"/>
  <c r="CW7" i="53"/>
  <c r="CW7" i="52"/>
  <c r="CW7" i="50"/>
  <c r="CW7" i="51"/>
  <c r="CW7" i="48"/>
  <c r="CW7" i="49"/>
  <c r="CW7" i="46"/>
  <c r="CW7" i="47"/>
  <c r="CW7" i="45"/>
  <c r="CW7" i="44"/>
  <c r="CW7" i="40"/>
  <c r="CW7" i="43"/>
  <c r="CW7" i="41"/>
  <c r="CW7" i="42"/>
  <c r="CW7" i="38"/>
  <c r="CW7" i="37"/>
  <c r="CW7" i="39"/>
  <c r="CW7" i="36"/>
  <c r="CW7" i="34"/>
  <c r="CW7" i="35"/>
  <c r="CW7" i="33"/>
  <c r="CW7" i="32"/>
  <c r="CW7" i="24"/>
  <c r="CW7" i="27"/>
  <c r="CW7" i="26"/>
  <c r="CW7" i="25"/>
  <c r="CW7" i="31"/>
  <c r="CW7" i="30"/>
  <c r="CW7" i="28"/>
  <c r="CW7" i="19"/>
  <c r="EW7" i="19" s="1"/>
  <c r="CW7" i="23"/>
  <c r="EW7" i="23" s="1"/>
  <c r="CW7" i="22"/>
  <c r="EW7" i="22" s="1"/>
  <c r="CW7" i="17"/>
  <c r="EW7" i="17" s="1"/>
  <c r="CW7" i="18"/>
  <c r="EW7" i="18" s="1"/>
  <c r="CW7" i="21"/>
  <c r="EW7" i="21" s="1"/>
  <c r="CW7" i="20"/>
  <c r="EW7" i="20" s="1"/>
  <c r="CW7" i="60"/>
  <c r="EW7" i="60" s="1"/>
  <c r="AT22" i="61"/>
  <c r="DS19" i="54"/>
  <c r="T19" i="54"/>
  <c r="AT12" i="61"/>
  <c r="AR9" i="31"/>
  <c r="EQ9" i="31"/>
  <c r="W9" i="52"/>
  <c r="DV9" i="52"/>
  <c r="AS14" i="28"/>
  <c r="ER14" i="28"/>
  <c r="BC13" i="17"/>
  <c r="AE22" i="43"/>
  <c r="ED22" i="43"/>
  <c r="AZ20" i="21"/>
  <c r="DV17" i="52"/>
  <c r="W17" i="52"/>
  <c r="R11" i="57"/>
  <c r="DQ11" i="57"/>
  <c r="BA13" i="20"/>
  <c r="DX9" i="49"/>
  <c r="Y9" i="49"/>
  <c r="EE18" i="41"/>
  <c r="AF18" i="41"/>
  <c r="DQ5" i="56"/>
  <c r="R5" i="56"/>
  <c r="AT18" i="61"/>
  <c r="AH9" i="41"/>
  <c r="EG9" i="41"/>
  <c r="AG26" i="41"/>
  <c r="EF26" i="41"/>
  <c r="AX16" i="23"/>
  <c r="AT12" i="28"/>
  <c r="ES12" i="28"/>
  <c r="AC23" i="46"/>
  <c r="EB23" i="46"/>
  <c r="EE10" i="42"/>
  <c r="AF10" i="42"/>
  <c r="AF5" i="42"/>
  <c r="EE5" i="42"/>
  <c r="EA8" i="46"/>
  <c r="AB8" i="46"/>
  <c r="T26" i="55"/>
  <c r="DS26" i="55"/>
  <c r="T11" i="55"/>
  <c r="DS11" i="55"/>
  <c r="BB9" i="18"/>
  <c r="AQ17" i="32"/>
  <c r="EP17" i="32"/>
  <c r="AY21" i="23"/>
  <c r="CW8" i="59"/>
  <c r="CW8" i="58"/>
  <c r="CW8" i="57"/>
  <c r="CW8" i="56"/>
  <c r="CW8" i="55"/>
  <c r="CW8" i="54"/>
  <c r="CW8" i="53"/>
  <c r="CW8" i="52"/>
  <c r="CW8" i="50"/>
  <c r="CW8" i="51"/>
  <c r="CW8" i="48"/>
  <c r="CW8" i="49"/>
  <c r="CW8" i="46"/>
  <c r="CW8" i="45"/>
  <c r="CW8" i="44"/>
  <c r="CW8" i="47"/>
  <c r="CW8" i="43"/>
  <c r="CW8" i="42"/>
  <c r="CW8" i="41"/>
  <c r="CW8" i="40"/>
  <c r="CW8" i="37"/>
  <c r="CW8" i="36"/>
  <c r="CW8" i="39"/>
  <c r="CW8" i="38"/>
  <c r="CW8" i="34"/>
  <c r="CW8" i="33"/>
  <c r="CW8" i="35"/>
  <c r="CW8" i="27"/>
  <c r="CW8" i="26"/>
  <c r="CW8" i="31"/>
  <c r="CW8" i="30"/>
  <c r="CW8" i="28"/>
  <c r="CW8" i="32"/>
  <c r="CW8" i="25"/>
  <c r="CW8" i="24"/>
  <c r="EW8" i="24" s="1"/>
  <c r="CW8" i="22"/>
  <c r="EW8" i="22" s="1"/>
  <c r="CW8" i="18"/>
  <c r="EW8" i="18" s="1"/>
  <c r="CW8" i="20"/>
  <c r="EW8" i="20" s="1"/>
  <c r="CW8" i="19"/>
  <c r="EW8" i="19" s="1"/>
  <c r="CW8" i="23"/>
  <c r="EW8" i="23" s="1"/>
  <c r="CW8" i="21"/>
  <c r="EW8" i="21" s="1"/>
  <c r="CW8" i="17"/>
  <c r="EW8" i="17" s="1"/>
  <c r="CW8" i="60"/>
  <c r="EW8" i="60" s="1"/>
  <c r="AL12" i="37"/>
  <c r="EK12" i="37"/>
  <c r="AW9" i="25"/>
  <c r="EV9" i="25"/>
  <c r="AR11" i="31"/>
  <c r="EQ11" i="31"/>
  <c r="EU7" i="25"/>
  <c r="AV7" i="25"/>
  <c r="AO23" i="34"/>
  <c r="EN23" i="34"/>
  <c r="AH12" i="41"/>
  <c r="EG12" i="41"/>
  <c r="U20" i="53"/>
  <c r="DT20" i="53"/>
  <c r="EP15" i="32"/>
  <c r="AQ15" i="32"/>
  <c r="AN11" i="35"/>
  <c r="EM11" i="35"/>
  <c r="EV30" i="19"/>
  <c r="AU5" i="26"/>
  <c r="ET5" i="26"/>
  <c r="BC23" i="17"/>
  <c r="V11" i="53"/>
  <c r="DU11" i="53"/>
  <c r="AB18" i="46"/>
  <c r="EA18" i="46"/>
  <c r="EB11" i="45"/>
  <c r="AC11" i="45"/>
  <c r="EV29" i="60"/>
  <c r="EV29" i="19"/>
  <c r="AA6" i="47"/>
  <c r="DZ6" i="47"/>
  <c r="AR20" i="30"/>
  <c r="EQ20" i="30"/>
  <c r="AX11" i="24"/>
  <c r="AQ10" i="31"/>
  <c r="EP10" i="31"/>
  <c r="ET7" i="27"/>
  <c r="AU7" i="27"/>
  <c r="AC6" i="45"/>
  <c r="EB6" i="45"/>
  <c r="W4" i="49"/>
  <c r="DV4" i="49"/>
  <c r="V29" i="49"/>
  <c r="V12" i="53"/>
  <c r="DU12" i="53"/>
  <c r="W21" i="52"/>
  <c r="DV21" i="52"/>
  <c r="AZ23" i="22"/>
  <c r="AZ15" i="21"/>
  <c r="EI27" i="39"/>
  <c r="AJ27" i="39"/>
  <c r="EB21" i="46"/>
  <c r="AC21" i="46"/>
  <c r="AZ27" i="22"/>
  <c r="BB9" i="20"/>
  <c r="DZ9" i="48"/>
  <c r="AA9" i="48"/>
  <c r="U15" i="53"/>
  <c r="DT15" i="53"/>
  <c r="BC24" i="19"/>
  <c r="DO24" i="59"/>
  <c r="P24" i="59"/>
  <c r="AV12" i="26"/>
  <c r="EU12" i="26"/>
  <c r="AK5" i="36"/>
  <c r="EJ5" i="36"/>
  <c r="DW15" i="50"/>
  <c r="X15" i="50"/>
  <c r="EV11" i="25"/>
  <c r="AW11" i="25"/>
  <c r="DR12" i="56"/>
  <c r="S12" i="56"/>
  <c r="EC24" i="45"/>
  <c r="AD24" i="45"/>
  <c r="ED23" i="44"/>
  <c r="AE23" i="44"/>
  <c r="BA10" i="20"/>
  <c r="EG5" i="41"/>
  <c r="AH5" i="41"/>
  <c r="AS26" i="30"/>
  <c r="ER26" i="30"/>
  <c r="EU27" i="26"/>
  <c r="AV27" i="26"/>
  <c r="DU22" i="52"/>
  <c r="V22" i="52"/>
  <c r="DU24" i="53"/>
  <c r="V24" i="53"/>
  <c r="DN18" i="58"/>
  <c r="O18" i="58"/>
  <c r="AQ18" i="31"/>
  <c r="EP18" i="31"/>
  <c r="AK13" i="37"/>
  <c r="EJ13" i="37"/>
  <c r="W7" i="50"/>
  <c r="DV7" i="50"/>
  <c r="T22" i="54"/>
  <c r="DS22" i="54"/>
  <c r="DW28" i="51"/>
  <c r="X28" i="51"/>
  <c r="X29" i="47"/>
  <c r="Y4" i="47"/>
  <c r="DX4" i="47"/>
  <c r="DX29" i="47" s="1"/>
  <c r="Y11" i="50"/>
  <c r="DX11" i="50"/>
  <c r="AT13" i="61"/>
  <c r="DP25" i="57"/>
  <c r="Q25" i="57"/>
  <c r="BB8" i="18"/>
  <c r="ET27" i="27"/>
  <c r="AU27" i="27"/>
  <c r="EH24" i="40"/>
  <c r="AI24" i="40"/>
  <c r="BB26" i="20"/>
  <c r="S21" i="56"/>
  <c r="DR21" i="56"/>
  <c r="AM20" i="36"/>
  <c r="EL20" i="36"/>
  <c r="AR12" i="31"/>
  <c r="EQ12" i="31"/>
  <c r="AF26" i="43"/>
  <c r="EE26" i="43"/>
  <c r="EL13" i="36"/>
  <c r="AM13" i="36"/>
  <c r="AL11" i="37"/>
  <c r="EK11" i="37"/>
  <c r="AT9" i="61"/>
  <c r="U13" i="53"/>
  <c r="DT13" i="53"/>
  <c r="DO12" i="59"/>
  <c r="P12" i="59"/>
  <c r="AD13" i="45"/>
  <c r="EC13" i="45"/>
  <c r="AG25" i="41"/>
  <c r="EF25" i="41"/>
  <c r="BC18" i="17"/>
  <c r="AN14" i="34"/>
  <c r="EM14" i="34"/>
  <c r="AA18" i="47"/>
  <c r="DZ18" i="47"/>
  <c r="AR14" i="31"/>
  <c r="EQ14" i="31"/>
  <c r="EV26" i="24"/>
  <c r="AW26" i="24"/>
  <c r="EA5" i="45"/>
  <c r="AB5" i="45"/>
  <c r="AZ13" i="22"/>
  <c r="Q13" i="57"/>
  <c r="DP13" i="57"/>
  <c r="AY8" i="23"/>
  <c r="AY25" i="22"/>
  <c r="EJ11" i="38"/>
  <c r="AK11" i="38"/>
  <c r="DP11" i="58"/>
  <c r="Q11" i="58"/>
  <c r="AH8" i="41"/>
  <c r="EG8" i="41"/>
  <c r="BD24" i="17"/>
  <c r="AZ10" i="21"/>
  <c r="EV29" i="21"/>
  <c r="AJ14" i="38"/>
  <c r="EI14" i="38"/>
  <c r="Z22" i="48"/>
  <c r="DY22" i="48"/>
  <c r="EO25" i="32"/>
  <c r="AP25" i="32"/>
  <c r="AU28" i="27"/>
  <c r="ET28" i="27"/>
  <c r="S8" i="55"/>
  <c r="DR8" i="55"/>
  <c r="BB19" i="19"/>
  <c r="BA24" i="21"/>
  <c r="EV6" i="24"/>
  <c r="AW6" i="24"/>
  <c r="EN9" i="34"/>
  <c r="AO9" i="34"/>
  <c r="AE20" i="44"/>
  <c r="ED20" i="44"/>
  <c r="AZ24" i="22"/>
  <c r="AJ17" i="39"/>
  <c r="EI17" i="39"/>
  <c r="X10" i="50"/>
  <c r="DW10" i="50"/>
  <c r="EM22" i="34"/>
  <c r="AN22" i="34"/>
  <c r="DV16" i="51"/>
  <c r="W16" i="51"/>
  <c r="AG8" i="42"/>
  <c r="EF8" i="42"/>
  <c r="BC9" i="17"/>
  <c r="EU20" i="26"/>
  <c r="AV20" i="26"/>
  <c r="AI27" i="40"/>
  <c r="EH27" i="40"/>
  <c r="EJ17" i="38"/>
  <c r="AK17" i="38"/>
  <c r="AU19" i="61"/>
  <c r="DV23" i="52"/>
  <c r="W23" i="52"/>
  <c r="BA6" i="20"/>
  <c r="V10" i="52"/>
  <c r="DU10" i="52"/>
  <c r="BA15" i="20"/>
  <c r="EF15" i="41"/>
  <c r="AG15" i="41"/>
  <c r="V6" i="52"/>
  <c r="DU6" i="52"/>
  <c r="Z28" i="49"/>
  <c r="DY28" i="49"/>
  <c r="DT13" i="54"/>
  <c r="U13" i="54"/>
  <c r="ED8" i="43"/>
  <c r="AE8" i="43"/>
  <c r="EU26" i="26"/>
  <c r="AV26" i="26"/>
  <c r="S16" i="55"/>
  <c r="DR16" i="55"/>
  <c r="AE18" i="42"/>
  <c r="ED18" i="42"/>
  <c r="AJ13" i="38"/>
  <c r="EI13" i="38"/>
  <c r="AJ23" i="39"/>
  <c r="EI23" i="39"/>
  <c r="AY10" i="22"/>
  <c r="AV10" i="25"/>
  <c r="EU10" i="25"/>
  <c r="AW14" i="25"/>
  <c r="EV14" i="25"/>
  <c r="EK7" i="36"/>
  <c r="AL7" i="36"/>
  <c r="BD14" i="17"/>
  <c r="AX10" i="23"/>
  <c r="BB7" i="19"/>
  <c r="AA15" i="48"/>
  <c r="DZ15" i="48"/>
  <c r="AD21" i="45"/>
  <c r="EC21" i="45"/>
  <c r="AQ20" i="32"/>
  <c r="EP20" i="32"/>
  <c r="EN6" i="32"/>
  <c r="AO6" i="32"/>
  <c r="AT17" i="61"/>
  <c r="AT25" i="61"/>
  <c r="AV18" i="24"/>
  <c r="EU18" i="24"/>
  <c r="EP11" i="32"/>
  <c r="AQ11" i="32"/>
  <c r="EV30" i="17"/>
  <c r="AJ25" i="38"/>
  <c r="EI25" i="38"/>
  <c r="DO23" i="59"/>
  <c r="P23" i="59"/>
  <c r="AX25" i="23"/>
  <c r="EW25" i="23"/>
  <c r="AT5" i="61"/>
  <c r="AM10" i="35"/>
  <c r="EL10" i="35"/>
  <c r="AZ9" i="21"/>
  <c r="AI28" i="40"/>
  <c r="EH28" i="40"/>
  <c r="AJ12" i="39"/>
  <c r="EI12" i="39"/>
  <c r="EU5" i="25"/>
  <c r="AV5" i="25"/>
  <c r="AY9" i="22"/>
  <c r="AF13" i="43"/>
  <c r="EE13" i="43"/>
  <c r="AM23" i="36"/>
  <c r="EL23" i="36"/>
  <c r="AG25" i="42"/>
  <c r="EF25" i="42"/>
  <c r="U14" i="53"/>
  <c r="DT14" i="53"/>
  <c r="EK8" i="37"/>
  <c r="AL8" i="37"/>
  <c r="ET24" i="27"/>
  <c r="AU24" i="27"/>
  <c r="DO20" i="59"/>
  <c r="P20" i="59"/>
  <c r="X24" i="51"/>
  <c r="DW24" i="51"/>
  <c r="AH28" i="41"/>
  <c r="EG28" i="41"/>
  <c r="EB16" i="45"/>
  <c r="AC16" i="45"/>
  <c r="T4" i="53"/>
  <c r="DS4" i="53"/>
  <c r="AJ6" i="38"/>
  <c r="EI6" i="38"/>
  <c r="AQ27" i="32"/>
  <c r="EP27" i="32"/>
  <c r="CW16" i="59"/>
  <c r="CW16" i="58"/>
  <c r="CW16" i="57"/>
  <c r="CW16" i="56"/>
  <c r="CW16" i="55"/>
  <c r="CW16" i="54"/>
  <c r="CW16" i="53"/>
  <c r="CW16" i="52"/>
  <c r="CW16" i="50"/>
  <c r="CW16" i="51"/>
  <c r="CW16" i="49"/>
  <c r="CW16" i="48"/>
  <c r="CW16" i="47"/>
  <c r="CW16" i="44"/>
  <c r="CW16" i="46"/>
  <c r="CW16" i="45"/>
  <c r="CW16" i="43"/>
  <c r="CW16" i="42"/>
  <c r="CW16" i="41"/>
  <c r="CW16" i="40"/>
  <c r="CW16" i="37"/>
  <c r="CW16" i="36"/>
  <c r="CW16" i="39"/>
  <c r="CW16" i="38"/>
  <c r="CW16" i="34"/>
  <c r="CW16" i="33"/>
  <c r="CW16" i="35"/>
  <c r="CW16" i="27"/>
  <c r="CW16" i="25"/>
  <c r="CW16" i="24"/>
  <c r="CW16" i="31"/>
  <c r="CW16" i="28"/>
  <c r="CW16" i="32"/>
  <c r="CW16" i="30"/>
  <c r="CW16" i="26"/>
  <c r="CW16" i="22"/>
  <c r="EW16" i="22" s="1"/>
  <c r="CW16" i="18"/>
  <c r="EW16" i="18" s="1"/>
  <c r="CW16" i="20"/>
  <c r="EW16" i="20" s="1"/>
  <c r="CW16" i="19"/>
  <c r="EW16" i="19" s="1"/>
  <c r="CW16" i="23"/>
  <c r="EW16" i="23" s="1"/>
  <c r="CW16" i="21"/>
  <c r="EW16" i="21" s="1"/>
  <c r="CW16" i="17"/>
  <c r="EW16" i="17" s="1"/>
  <c r="CW16" i="60"/>
  <c r="EW16" i="60" s="1"/>
  <c r="AY27" i="23"/>
  <c r="AY11" i="23"/>
  <c r="DO4" i="56"/>
  <c r="DO29" i="56" s="1"/>
  <c r="O29" i="56"/>
  <c r="P4" i="56"/>
  <c r="BA20" i="20"/>
  <c r="CW11" i="59"/>
  <c r="CW11" i="58"/>
  <c r="CW11" i="57"/>
  <c r="CW11" i="56"/>
  <c r="CW11" i="54"/>
  <c r="CW11" i="55"/>
  <c r="CW11" i="52"/>
  <c r="CW11" i="53"/>
  <c r="CW11" i="50"/>
  <c r="CW11" i="51"/>
  <c r="CW11" i="49"/>
  <c r="CW11" i="48"/>
  <c r="CW11" i="47"/>
  <c r="CW11" i="46"/>
  <c r="CW11" i="45"/>
  <c r="CW11" i="44"/>
  <c r="CW11" i="41"/>
  <c r="CW11" i="40"/>
  <c r="CW11" i="43"/>
  <c r="CW11" i="42"/>
  <c r="CW11" i="39"/>
  <c r="CW11" i="38"/>
  <c r="CW11" i="37"/>
  <c r="CW11" i="36"/>
  <c r="CW11" i="34"/>
  <c r="CW11" i="32"/>
  <c r="CW11" i="35"/>
  <c r="CW11" i="33"/>
  <c r="CW11" i="28"/>
  <c r="CW11" i="30"/>
  <c r="CW11" i="26"/>
  <c r="CW11" i="24"/>
  <c r="EW11" i="24" s="1"/>
  <c r="CW11" i="31"/>
  <c r="CW11" i="27"/>
  <c r="CW11" i="25"/>
  <c r="CW11" i="19"/>
  <c r="EW11" i="19" s="1"/>
  <c r="CW11" i="20"/>
  <c r="EW11" i="20" s="1"/>
  <c r="CW11" i="23"/>
  <c r="EW11" i="23" s="1"/>
  <c r="CW11" i="18"/>
  <c r="EW11" i="18" s="1"/>
  <c r="CW11" i="22"/>
  <c r="EW11" i="22" s="1"/>
  <c r="CW11" i="21"/>
  <c r="EW11" i="21" s="1"/>
  <c r="CW11" i="17"/>
  <c r="EW11" i="17" s="1"/>
  <c r="CW11" i="60"/>
  <c r="EW11" i="60" s="1"/>
  <c r="AJ11" i="39"/>
  <c r="EI11" i="39"/>
  <c r="DQ26" i="57"/>
  <c r="R26" i="57"/>
  <c r="EI5" i="37"/>
  <c r="AJ5" i="37"/>
  <c r="AV24" i="26"/>
  <c r="EU24" i="26"/>
  <c r="EL7" i="35"/>
  <c r="AM7" i="35"/>
  <c r="AC11" i="46"/>
  <c r="EB11" i="46"/>
  <c r="X14" i="51"/>
  <c r="DW14" i="51"/>
  <c r="AX8" i="24"/>
  <c r="AF22" i="42"/>
  <c r="EE22" i="42"/>
  <c r="ER15" i="28"/>
  <c r="AS15" i="28"/>
  <c r="AC27" i="46"/>
  <c r="EB27" i="46"/>
  <c r="AZ13" i="21"/>
  <c r="R16" i="56"/>
  <c r="DQ16" i="56"/>
  <c r="BA5" i="19"/>
  <c r="DN25" i="59"/>
  <c r="O25" i="59"/>
  <c r="ET12" i="27"/>
  <c r="AU12" i="27"/>
  <c r="CW18" i="59"/>
  <c r="CW18" i="58"/>
  <c r="CW18" i="57"/>
  <c r="CW18" i="56"/>
  <c r="CW18" i="55"/>
  <c r="CW18" i="53"/>
  <c r="CW18" i="54"/>
  <c r="CW18" i="52"/>
  <c r="CW18" i="51"/>
  <c r="CW18" i="50"/>
  <c r="CW18" i="48"/>
  <c r="CW18" i="49"/>
  <c r="CW18" i="46"/>
  <c r="CW18" i="45"/>
  <c r="CW18" i="44"/>
  <c r="CW18" i="47"/>
  <c r="CW18" i="43"/>
  <c r="CW18" i="42"/>
  <c r="CW18" i="41"/>
  <c r="CW18" i="40"/>
  <c r="CW18" i="38"/>
  <c r="CW18" i="36"/>
  <c r="CW18" i="37"/>
  <c r="CW18" i="39"/>
  <c r="CW18" i="33"/>
  <c r="CW18" i="32"/>
  <c r="CW18" i="35"/>
  <c r="CW18" i="34"/>
  <c r="CW18" i="31"/>
  <c r="CW18" i="30"/>
  <c r="CW18" i="26"/>
  <c r="CW18" i="28"/>
  <c r="CW18" i="27"/>
  <c r="CW18" i="25"/>
  <c r="CW18" i="24"/>
  <c r="CW18" i="23"/>
  <c r="EW18" i="23" s="1"/>
  <c r="CW18" i="21"/>
  <c r="EW18" i="21" s="1"/>
  <c r="CW18" i="22"/>
  <c r="EW18" i="22" s="1"/>
  <c r="CW18" i="19"/>
  <c r="EW18" i="19" s="1"/>
  <c r="CW18" i="20"/>
  <c r="EW18" i="20" s="1"/>
  <c r="CW18" i="18"/>
  <c r="EW18" i="18" s="1"/>
  <c r="CW18" i="17"/>
  <c r="EW18" i="17" s="1"/>
  <c r="CW18" i="60"/>
  <c r="EW18" i="60" s="1"/>
  <c r="EN20" i="33"/>
  <c r="AO20" i="33"/>
  <c r="BB11" i="20"/>
  <c r="AQ28" i="31"/>
  <c r="EP28" i="31"/>
  <c r="BB18" i="18"/>
  <c r="AD25" i="44"/>
  <c r="EC25" i="44"/>
  <c r="EE24" i="43"/>
  <c r="AF24" i="43"/>
  <c r="BC17" i="17"/>
  <c r="BA26" i="21"/>
  <c r="BB20" i="18"/>
  <c r="AY17" i="23"/>
  <c r="DM30" i="59"/>
  <c r="EM27" i="35"/>
  <c r="AN27" i="35"/>
  <c r="AT8" i="28"/>
  <c r="ES8" i="28"/>
  <c r="AS9" i="30"/>
  <c r="ER9" i="30"/>
  <c r="EE21" i="43"/>
  <c r="AF21" i="43"/>
  <c r="AT22" i="27"/>
  <c r="ES22" i="27"/>
  <c r="BC26" i="19"/>
  <c r="CW28" i="59"/>
  <c r="CW28" i="58"/>
  <c r="CW28" i="57"/>
  <c r="CW28" i="56"/>
  <c r="CW28" i="55"/>
  <c r="CW28" i="53"/>
  <c r="CW28" i="54"/>
  <c r="CW28" i="52"/>
  <c r="CW28" i="51"/>
  <c r="CW28" i="49"/>
  <c r="CW28" i="50"/>
  <c r="CW28" i="48"/>
  <c r="CW28" i="47"/>
  <c r="CW28" i="45"/>
  <c r="CW28" i="44"/>
  <c r="CW28" i="46"/>
  <c r="CW28" i="43"/>
  <c r="CW28" i="42"/>
  <c r="CW28" i="41"/>
  <c r="CW28" i="40"/>
  <c r="CW28" i="39"/>
  <c r="CW28" i="38"/>
  <c r="CW28" i="36"/>
  <c r="CW28" i="37"/>
  <c r="CW28" i="32"/>
  <c r="CW28" i="33"/>
  <c r="CW28" i="35"/>
  <c r="CW28" i="34"/>
  <c r="CW28" i="28"/>
  <c r="CW28" i="31"/>
  <c r="CW28" i="30"/>
  <c r="CW28" i="27"/>
  <c r="CW28" i="26"/>
  <c r="CW28" i="25"/>
  <c r="CW28" i="24"/>
  <c r="EW28" i="24" s="1"/>
  <c r="CW28" i="23"/>
  <c r="EW28" i="23" s="1"/>
  <c r="CW28" i="18"/>
  <c r="EW28" i="18" s="1"/>
  <c r="CW28" i="21"/>
  <c r="EW28" i="21" s="1"/>
  <c r="CW28" i="20"/>
  <c r="EW28" i="20" s="1"/>
  <c r="CW28" i="17"/>
  <c r="EW28" i="17" s="1"/>
  <c r="CW28" i="22"/>
  <c r="EW28" i="22" s="1"/>
  <c r="CW28" i="19"/>
  <c r="EW28" i="19" s="1"/>
  <c r="CW28" i="60"/>
  <c r="EW28" i="60" s="1"/>
  <c r="DV27" i="52"/>
  <c r="W27" i="52"/>
  <c r="Y24" i="50"/>
  <c r="DX24" i="50"/>
  <c r="AT29" i="24"/>
  <c r="AU4" i="24"/>
  <c r="ET4" i="24"/>
  <c r="ET29" i="24" s="1"/>
  <c r="AT8" i="61"/>
  <c r="R22" i="56"/>
  <c r="DQ22" i="56"/>
  <c r="BC8" i="17"/>
  <c r="AM28" i="36"/>
  <c r="EL28" i="36"/>
  <c r="DV14" i="52"/>
  <c r="W14" i="52"/>
  <c r="DQ7" i="56"/>
  <c r="R7" i="56"/>
  <c r="AL27" i="37"/>
  <c r="EK27" i="37"/>
  <c r="DS10" i="54"/>
  <c r="T10" i="54"/>
  <c r="AB23" i="47"/>
  <c r="EA23" i="47"/>
  <c r="W19" i="52"/>
  <c r="DV19" i="52"/>
  <c r="P7" i="58"/>
  <c r="DO7" i="58"/>
  <c r="AR14" i="30"/>
  <c r="EQ14" i="30"/>
  <c r="BB15" i="18"/>
  <c r="DX12" i="50"/>
  <c r="Y12" i="50"/>
  <c r="AD12" i="45"/>
  <c r="EC12" i="45"/>
  <c r="AB6" i="46"/>
  <c r="EA6" i="46"/>
  <c r="EV30" i="20"/>
  <c r="EV30" i="21"/>
  <c r="ET13" i="27"/>
  <c r="AU13" i="27"/>
  <c r="ER9" i="28"/>
  <c r="AS9" i="28"/>
  <c r="EH16" i="39"/>
  <c r="AI16" i="39"/>
  <c r="BB23" i="18"/>
  <c r="BA5" i="18"/>
  <c r="BB16" i="19"/>
  <c r="BB28" i="20"/>
  <c r="EV29" i="20"/>
  <c r="AJ9" i="39"/>
  <c r="EI9" i="39"/>
  <c r="Z25" i="48"/>
  <c r="DY25" i="48"/>
  <c r="DV13" i="52"/>
  <c r="W13" i="52"/>
  <c r="M4" i="59"/>
  <c r="DL4" i="59"/>
  <c r="DL29" i="59" s="1"/>
  <c r="L29" i="59"/>
  <c r="AV13" i="25"/>
  <c r="EU13" i="25"/>
  <c r="Y26" i="49"/>
  <c r="DX26" i="49"/>
  <c r="EC6" i="44"/>
  <c r="AD6" i="44"/>
  <c r="AE9" i="43"/>
  <c r="ED9" i="43"/>
  <c r="AA24" i="48"/>
  <c r="DZ24" i="48"/>
  <c r="AZ26" i="22"/>
  <c r="R28" i="57"/>
  <c r="DQ28" i="57"/>
  <c r="EN26" i="34"/>
  <c r="AO26" i="34"/>
  <c r="AK25" i="37"/>
  <c r="EJ25" i="37"/>
  <c r="AO28" i="34"/>
  <c r="EN28" i="34"/>
  <c r="ER10" i="28"/>
  <c r="AS10" i="28"/>
  <c r="BA16" i="20"/>
  <c r="BD27" i="17"/>
  <c r="EU13" i="26"/>
  <c r="AV13" i="26"/>
  <c r="BC21" i="17"/>
  <c r="ES6" i="27"/>
  <c r="AT6" i="27"/>
  <c r="AN19" i="34"/>
  <c r="EM19" i="34"/>
  <c r="BC25" i="18"/>
  <c r="AB13" i="47"/>
  <c r="EA13" i="47"/>
  <c r="DO25" i="58"/>
  <c r="P25" i="58"/>
  <c r="EA20" i="47"/>
  <c r="AB20" i="47"/>
  <c r="DO19" i="59"/>
  <c r="P19" i="59"/>
  <c r="AW10" i="24"/>
  <c r="EV10" i="24"/>
  <c r="DY12" i="49"/>
  <c r="Z12" i="49"/>
  <c r="AH10" i="40"/>
  <c r="EG10" i="40"/>
  <c r="EK6" i="36"/>
  <c r="AL6" i="36"/>
  <c r="AE28" i="43"/>
  <c r="ED28" i="43"/>
  <c r="X19" i="50"/>
  <c r="DW19" i="50"/>
  <c r="EL16" i="34"/>
  <c r="AM16" i="34"/>
  <c r="Q29" i="54"/>
  <c r="DQ4" i="54"/>
  <c r="DQ29" i="54" s="1"/>
  <c r="R4" i="54"/>
  <c r="AH17" i="41"/>
  <c r="EG17" i="41"/>
  <c r="U20" i="54"/>
  <c r="DT20" i="54"/>
  <c r="EI19" i="38"/>
  <c r="AJ19" i="38"/>
  <c r="AM19" i="36"/>
  <c r="EL19" i="36"/>
  <c r="BC14" i="18"/>
  <c r="AY5" i="22"/>
  <c r="DP4" i="55"/>
  <c r="DP29" i="55" s="1"/>
  <c r="P29" i="55"/>
  <c r="Q4" i="55"/>
  <c r="AW5" i="24"/>
  <c r="EV5" i="24"/>
  <c r="BC12" i="18"/>
  <c r="AQ14" i="32"/>
  <c r="EP14" i="32"/>
  <c r="P8" i="59"/>
  <c r="DO8" i="59"/>
  <c r="BB15" i="19"/>
  <c r="BC9" i="19"/>
  <c r="AF14" i="42"/>
  <c r="EE14" i="42"/>
  <c r="O6" i="59"/>
  <c r="DN6" i="59"/>
  <c r="AF4" i="40"/>
  <c r="AE29" i="40"/>
  <c r="EE4" i="40"/>
  <c r="EE29" i="40" s="1"/>
  <c r="U12" i="54"/>
  <c r="DT12" i="54"/>
  <c r="DQ27" i="57"/>
  <c r="R27" i="57"/>
  <c r="EN4" i="32"/>
  <c r="AO4" i="32"/>
  <c r="EQ13" i="30"/>
  <c r="AR13" i="30"/>
  <c r="EV8" i="25"/>
  <c r="AW8" i="25"/>
  <c r="CW27" i="59"/>
  <c r="CW27" i="58"/>
  <c r="CW27" i="57"/>
  <c r="CW27" i="56"/>
  <c r="CW27" i="55"/>
  <c r="CW27" i="54"/>
  <c r="CW27" i="53"/>
  <c r="CW27" i="51"/>
  <c r="CW27" i="52"/>
  <c r="CW27" i="50"/>
  <c r="CW27" i="49"/>
  <c r="CW27" i="48"/>
  <c r="CW27" i="47"/>
  <c r="CW27" i="46"/>
  <c r="CW27" i="45"/>
  <c r="CW27" i="44"/>
  <c r="CW27" i="43"/>
  <c r="CW27" i="42"/>
  <c r="CW27" i="41"/>
  <c r="CW27" i="40"/>
  <c r="CW27" i="39"/>
  <c r="CW27" i="38"/>
  <c r="CW27" i="37"/>
  <c r="CW27" i="36"/>
  <c r="CW27" i="34"/>
  <c r="CW27" i="32"/>
  <c r="CW27" i="35"/>
  <c r="CW27" i="33"/>
  <c r="CW27" i="27"/>
  <c r="CW27" i="24"/>
  <c r="EW27" i="24" s="1"/>
  <c r="CW27" i="23"/>
  <c r="EW27" i="23" s="1"/>
  <c r="CW27" i="30"/>
  <c r="CW27" i="28"/>
  <c r="CW27" i="26"/>
  <c r="CW27" i="25"/>
  <c r="CW27" i="31"/>
  <c r="CW27" i="22"/>
  <c r="EW27" i="22" s="1"/>
  <c r="CW27" i="19"/>
  <c r="EW27" i="19" s="1"/>
  <c r="CW27" i="18"/>
  <c r="EW27" i="18" s="1"/>
  <c r="CW27" i="21"/>
  <c r="EW27" i="21" s="1"/>
  <c r="CW27" i="20"/>
  <c r="EW27" i="20" s="1"/>
  <c r="CW27" i="17"/>
  <c r="EW27" i="17" s="1"/>
  <c r="CW27" i="60"/>
  <c r="EW27" i="60" s="1"/>
  <c r="AI13" i="40"/>
  <c r="EH13" i="40"/>
  <c r="AX22" i="23"/>
  <c r="CW14" i="59"/>
  <c r="CW14" i="58"/>
  <c r="CW14" i="57"/>
  <c r="CW14" i="56"/>
  <c r="CW14" i="55"/>
  <c r="CW14" i="54"/>
  <c r="CW14" i="52"/>
  <c r="CW14" i="53"/>
  <c r="CW14" i="50"/>
  <c r="CW14" i="51"/>
  <c r="CW14" i="49"/>
  <c r="CW14" i="48"/>
  <c r="CW14" i="46"/>
  <c r="CW14" i="45"/>
  <c r="CW14" i="44"/>
  <c r="CW14" i="47"/>
  <c r="CW14" i="43"/>
  <c r="CW14" i="42"/>
  <c r="CW14" i="41"/>
  <c r="CW14" i="40"/>
  <c r="CW14" i="37"/>
  <c r="CW14" i="39"/>
  <c r="CW14" i="38"/>
  <c r="CW14" i="36"/>
  <c r="CW14" i="34"/>
  <c r="CW14" i="32"/>
  <c r="CW14" i="35"/>
  <c r="CW14" i="33"/>
  <c r="CW14" i="31"/>
  <c r="CW14" i="24"/>
  <c r="CW14" i="30"/>
  <c r="CW14" i="28"/>
  <c r="CW14" i="26"/>
  <c r="CW14" i="27"/>
  <c r="CW14" i="25"/>
  <c r="CW14" i="21"/>
  <c r="EW14" i="21" s="1"/>
  <c r="CW14" i="20"/>
  <c r="EW14" i="20" s="1"/>
  <c r="CW14" i="17"/>
  <c r="EW14" i="17" s="1"/>
  <c r="CW14" i="23"/>
  <c r="EW14" i="23" s="1"/>
  <c r="CW14" i="19"/>
  <c r="EW14" i="19" s="1"/>
  <c r="CW14" i="22"/>
  <c r="EW14" i="22" s="1"/>
  <c r="CW14" i="18"/>
  <c r="EW14" i="18" s="1"/>
  <c r="CW14" i="60"/>
  <c r="EW14" i="60" s="1"/>
  <c r="ED27" i="44"/>
  <c r="AE27" i="44"/>
  <c r="V23" i="53"/>
  <c r="DU23" i="53"/>
  <c r="Q23" i="58"/>
  <c r="DP23" i="58"/>
  <c r="AO27" i="34"/>
  <c r="EN27" i="34"/>
  <c r="AA28" i="48"/>
  <c r="DZ28" i="48"/>
  <c r="S17" i="56"/>
  <c r="DR17" i="56"/>
  <c r="EC14" i="45"/>
  <c r="AD14" i="45"/>
  <c r="AY7" i="22"/>
  <c r="W9" i="50"/>
  <c r="DV9" i="50"/>
  <c r="AP22" i="32"/>
  <c r="EO22" i="32"/>
  <c r="DV11" i="52"/>
  <c r="W11" i="52"/>
  <c r="DO21" i="58"/>
  <c r="P21" i="58"/>
  <c r="EP9" i="32"/>
  <c r="AQ9" i="32"/>
  <c r="AB12" i="47"/>
  <c r="EA12" i="47"/>
  <c r="DS12" i="55"/>
  <c r="T12" i="55"/>
  <c r="DX21" i="49"/>
  <c r="Y21" i="49"/>
  <c r="EM28" i="35"/>
  <c r="AN28" i="35"/>
  <c r="AI6" i="39"/>
  <c r="EH6" i="39"/>
  <c r="AG26" i="42"/>
  <c r="EF26" i="42"/>
  <c r="EE19" i="42"/>
  <c r="AF19" i="42"/>
  <c r="EE28" i="42"/>
  <c r="AF28" i="42"/>
  <c r="BC12" i="19"/>
  <c r="BA21" i="20"/>
  <c r="W10" i="51"/>
  <c r="DV10" i="51"/>
  <c r="BB13" i="18"/>
  <c r="AX9" i="24"/>
  <c r="DT15" i="54"/>
  <c r="U15" i="54"/>
  <c r="EU19" i="25"/>
  <c r="AV19" i="25"/>
  <c r="AG27" i="42"/>
  <c r="EF27" i="42"/>
  <c r="BC26" i="17"/>
  <c r="AS16" i="28"/>
  <c r="ER16" i="28"/>
  <c r="CW10" i="59"/>
  <c r="CW10" i="58"/>
  <c r="CW10" i="57"/>
  <c r="CW10" i="56"/>
  <c r="CW10" i="55"/>
  <c r="CW10" i="54"/>
  <c r="CW10" i="52"/>
  <c r="CW10" i="53"/>
  <c r="CW10" i="50"/>
  <c r="CW10" i="51"/>
  <c r="CW10" i="48"/>
  <c r="CW10" i="49"/>
  <c r="CW10" i="46"/>
  <c r="CW10" i="45"/>
  <c r="CW10" i="44"/>
  <c r="CW10" i="47"/>
  <c r="CW10" i="43"/>
  <c r="CW10" i="42"/>
  <c r="CW10" i="41"/>
  <c r="CW10" i="40"/>
  <c r="CW10" i="37"/>
  <c r="CW10" i="36"/>
  <c r="CW10" i="39"/>
  <c r="CW10" i="38"/>
  <c r="CW10" i="33"/>
  <c r="CW10" i="34"/>
  <c r="CW10" i="32"/>
  <c r="CW10" i="35"/>
  <c r="CW10" i="31"/>
  <c r="CW10" i="26"/>
  <c r="CW10" i="25"/>
  <c r="CW10" i="24"/>
  <c r="CW10" i="27"/>
  <c r="CW10" i="30"/>
  <c r="CW10" i="28"/>
  <c r="CW10" i="23"/>
  <c r="EW10" i="23" s="1"/>
  <c r="CW10" i="22"/>
  <c r="EW10" i="22" s="1"/>
  <c r="CW10" i="21"/>
  <c r="EW10" i="21" s="1"/>
  <c r="CW10" i="19"/>
  <c r="EW10" i="19" s="1"/>
  <c r="CW10" i="20"/>
  <c r="EW10" i="20" s="1"/>
  <c r="CW10" i="18"/>
  <c r="EW10" i="18" s="1"/>
  <c r="CW10" i="17"/>
  <c r="EW10" i="17" s="1"/>
  <c r="CW10" i="60"/>
  <c r="EW10" i="60" s="1"/>
  <c r="AZ8" i="22"/>
  <c r="AC13" i="46"/>
  <c r="EB13" i="46"/>
  <c r="BA19" i="20"/>
  <c r="AY22" i="22"/>
  <c r="W7" i="49"/>
  <c r="DV7" i="49"/>
  <c r="AY19" i="23"/>
  <c r="BA27" i="21"/>
  <c r="AE12" i="44"/>
  <c r="ED12" i="44"/>
  <c r="AD28" i="45"/>
  <c r="EC28" i="45"/>
  <c r="AJ5" i="38"/>
  <c r="EI5" i="38"/>
  <c r="EQ28" i="30"/>
  <c r="AR28" i="30"/>
  <c r="AS4" i="26"/>
  <c r="AR29" i="26"/>
  <c r="ER4" i="26"/>
  <c r="ER29" i="26" s="1"/>
  <c r="AP18" i="32"/>
  <c r="EO18" i="32"/>
  <c r="AU15" i="61"/>
  <c r="AY20" i="23"/>
  <c r="EA27" i="47"/>
  <c r="AB27" i="47"/>
  <c r="DO6" i="58"/>
  <c r="P6" i="58"/>
  <c r="AK21" i="37"/>
  <c r="EJ21" i="37"/>
  <c r="AB17" i="47"/>
  <c r="EA17" i="47"/>
  <c r="BB17" i="18"/>
  <c r="P13" i="59"/>
  <c r="DO13" i="59"/>
  <c r="EQ13" i="31"/>
  <c r="AR13" i="31"/>
  <c r="ET23" i="27"/>
  <c r="AU23" i="27"/>
  <c r="V9" i="51"/>
  <c r="DU9" i="51"/>
  <c r="EC10" i="44"/>
  <c r="AD10" i="44"/>
  <c r="AK15" i="37"/>
  <c r="EJ15" i="37"/>
  <c r="BA11" i="21"/>
  <c r="EE14" i="43"/>
  <c r="AF14" i="43"/>
  <c r="AF7" i="42"/>
  <c r="EE7" i="42"/>
  <c r="EL5" i="35"/>
  <c r="AM5" i="35"/>
  <c r="R10" i="56"/>
  <c r="DQ10" i="56"/>
  <c r="DV18" i="51"/>
  <c r="W18" i="51"/>
  <c r="EC16" i="43"/>
  <c r="AD16" i="43"/>
  <c r="ES28" i="28"/>
  <c r="AT28" i="28"/>
  <c r="BA21" i="21"/>
  <c r="AM6" i="35"/>
  <c r="EL6" i="35"/>
  <c r="AZ21" i="22"/>
  <c r="AA11" i="48"/>
  <c r="DZ11" i="48"/>
  <c r="AX27" i="24"/>
  <c r="BB21" i="19"/>
  <c r="BC22" i="17"/>
  <c r="EB22" i="45"/>
  <c r="AC22" i="45"/>
  <c r="DN7" i="59"/>
  <c r="O7" i="59"/>
  <c r="ED7" i="43"/>
  <c r="AE7" i="43"/>
  <c r="AH18" i="40"/>
  <c r="EG18" i="40"/>
  <c r="T5" i="53"/>
  <c r="DS5" i="53"/>
  <c r="AH7" i="40"/>
  <c r="EG7" i="40"/>
  <c r="AA20" i="48"/>
  <c r="DZ20" i="48"/>
  <c r="AW24" i="25"/>
  <c r="EV24" i="25"/>
  <c r="AF6" i="42"/>
  <c r="EE6" i="42"/>
  <c r="DR17" i="55"/>
  <c r="S17" i="55"/>
  <c r="EI21" i="38"/>
  <c r="AJ21" i="38"/>
  <c r="EE27" i="43"/>
  <c r="AF27" i="43"/>
  <c r="BD7" i="17"/>
  <c r="BD25" i="17"/>
  <c r="AE19" i="44"/>
  <c r="ED19" i="44"/>
  <c r="AL16" i="35"/>
  <c r="EK16" i="35"/>
  <c r="T13" i="55"/>
  <c r="DS13" i="55"/>
  <c r="AD26" i="45"/>
  <c r="EC26" i="45"/>
  <c r="CW5" i="59"/>
  <c r="CW5" i="58"/>
  <c r="CW5" i="57"/>
  <c r="CW5" i="56"/>
  <c r="CW5" i="54"/>
  <c r="CW5" i="55"/>
  <c r="CW5" i="53"/>
  <c r="CW5" i="52"/>
  <c r="CW5" i="50"/>
  <c r="CW5" i="51"/>
  <c r="CW5" i="48"/>
  <c r="CW5" i="49"/>
  <c r="CW5" i="47"/>
  <c r="CW5" i="46"/>
  <c r="CW5" i="45"/>
  <c r="CW5" i="44"/>
  <c r="CW5" i="43"/>
  <c r="CW5" i="41"/>
  <c r="CW5" i="40"/>
  <c r="CW5" i="42"/>
  <c r="CW5" i="39"/>
  <c r="CW5" i="37"/>
  <c r="CW5" i="38"/>
  <c r="CW5" i="36"/>
  <c r="CW5" i="34"/>
  <c r="CW5" i="35"/>
  <c r="CW5" i="33"/>
  <c r="CW5" i="30"/>
  <c r="CW5" i="25"/>
  <c r="CW5" i="31"/>
  <c r="CW5" i="26"/>
  <c r="CW5" i="28"/>
  <c r="CW5" i="32"/>
  <c r="CW5" i="27"/>
  <c r="CW5" i="24"/>
  <c r="CW5" i="22"/>
  <c r="EW5" i="22" s="1"/>
  <c r="CW5" i="18"/>
  <c r="EW5" i="18" s="1"/>
  <c r="CW5" i="23"/>
  <c r="CW5" i="21"/>
  <c r="EW5" i="21" s="1"/>
  <c r="CW5" i="20"/>
  <c r="EW5" i="20" s="1"/>
  <c r="CW5" i="19"/>
  <c r="EW5" i="19" s="1"/>
  <c r="CW5" i="17"/>
  <c r="EW5" i="17" s="1"/>
  <c r="CW5" i="60"/>
  <c r="EW5" i="60" s="1"/>
  <c r="AB21" i="47"/>
  <c r="EA21" i="47"/>
  <c r="AT16" i="27"/>
  <c r="ES16" i="27"/>
  <c r="AP29" i="28"/>
  <c r="EP4" i="28"/>
  <c r="EP29" i="28" s="1"/>
  <c r="AQ4" i="28"/>
  <c r="EF4" i="39"/>
  <c r="EF29" i="39" s="1"/>
  <c r="AG4" i="39"/>
  <c r="AF29" i="39"/>
  <c r="DW13" i="50"/>
  <c r="X13" i="50"/>
  <c r="Q20" i="57"/>
  <c r="DP20" i="57"/>
  <c r="V17" i="53"/>
  <c r="DU17" i="53"/>
  <c r="AN15" i="35"/>
  <c r="EM15" i="35"/>
  <c r="T19" i="55"/>
  <c r="DS19" i="55"/>
  <c r="AX7" i="23"/>
  <c r="T15" i="55"/>
  <c r="DS15" i="55"/>
  <c r="AF15" i="42"/>
  <c r="EE15" i="42"/>
  <c r="EF21" i="41"/>
  <c r="AG21" i="41"/>
  <c r="AZ12" i="22"/>
  <c r="AY12" i="23"/>
  <c r="DR23" i="56"/>
  <c r="S23" i="56"/>
  <c r="DR10" i="55"/>
  <c r="S10" i="55"/>
  <c r="AY24" i="23"/>
  <c r="BB8" i="20"/>
  <c r="AN21" i="35"/>
  <c r="EM21" i="35"/>
  <c r="BA6" i="18"/>
  <c r="ES18" i="27"/>
  <c r="AT18" i="27"/>
  <c r="AN17" i="35"/>
  <c r="EM17" i="35"/>
  <c r="P10" i="58"/>
  <c r="DO10" i="58"/>
  <c r="DR29" i="53"/>
  <c r="AJ24" i="39"/>
  <c r="EI24" i="39"/>
  <c r="CW6" i="59"/>
  <c r="CW6" i="58"/>
  <c r="CW6" i="57"/>
  <c r="CW6" i="56"/>
  <c r="CW6" i="55"/>
  <c r="CW6" i="54"/>
  <c r="CW6" i="52"/>
  <c r="CW6" i="53"/>
  <c r="CW6" i="50"/>
  <c r="CW6" i="51"/>
  <c r="CW6" i="49"/>
  <c r="CW6" i="48"/>
  <c r="CW6" i="47"/>
  <c r="CW6" i="45"/>
  <c r="CW6" i="44"/>
  <c r="CW6" i="46"/>
  <c r="CW6" i="42"/>
  <c r="CW6" i="40"/>
  <c r="CW6" i="43"/>
  <c r="CW6" i="41"/>
  <c r="CW6" i="38"/>
  <c r="CW6" i="39"/>
  <c r="CW6" i="37"/>
  <c r="CW6" i="36"/>
  <c r="CW6" i="35"/>
  <c r="CW6" i="33"/>
  <c r="CW6" i="34"/>
  <c r="CW6" i="31"/>
  <c r="CW6" i="28"/>
  <c r="CW6" i="32"/>
  <c r="CW6" i="27"/>
  <c r="CW6" i="25"/>
  <c r="CW6" i="24"/>
  <c r="CW6" i="30"/>
  <c r="CW6" i="26"/>
  <c r="CW6" i="21"/>
  <c r="EW6" i="21" s="1"/>
  <c r="CW6" i="20"/>
  <c r="EW6" i="20" s="1"/>
  <c r="CW6" i="17"/>
  <c r="EW6" i="17" s="1"/>
  <c r="CW6" i="19"/>
  <c r="EW6" i="19" s="1"/>
  <c r="CW6" i="23"/>
  <c r="EW6" i="23" s="1"/>
  <c r="CW6" i="22"/>
  <c r="EW6" i="22" s="1"/>
  <c r="CW6" i="18"/>
  <c r="EW6" i="18" s="1"/>
  <c r="CW6" i="60"/>
  <c r="EW6" i="60" s="1"/>
  <c r="BB24" i="20"/>
  <c r="AE29" i="41"/>
  <c r="EE4" i="41"/>
  <c r="AF4" i="41"/>
  <c r="AT16" i="61"/>
  <c r="EO11" i="33"/>
  <c r="AP11" i="33"/>
  <c r="BA12" i="21"/>
  <c r="R25" i="56"/>
  <c r="DQ25" i="56"/>
  <c r="EV4" i="22"/>
  <c r="EV29" i="22" s="1"/>
  <c r="AV29" i="22"/>
  <c r="AW4" i="22"/>
  <c r="S9" i="55"/>
  <c r="DR9" i="55"/>
  <c r="ER17" i="30"/>
  <c r="AS17" i="30"/>
  <c r="AX5" i="23"/>
  <c r="EW5" i="23"/>
  <c r="AA10" i="47"/>
  <c r="DZ10" i="47"/>
  <c r="AT11" i="61"/>
  <c r="EB19" i="46"/>
  <c r="AC19" i="46"/>
  <c r="AU6" i="26"/>
  <c r="ET6" i="26"/>
  <c r="DS28" i="55"/>
  <c r="T28" i="55"/>
  <c r="AI15" i="40"/>
  <c r="EH15" i="40"/>
  <c r="EG27" i="41"/>
  <c r="AH27" i="41"/>
  <c r="R24" i="57"/>
  <c r="DQ24" i="57"/>
  <c r="DW11" i="51"/>
  <c r="X11" i="51"/>
  <c r="BC7" i="18"/>
  <c r="AZ22" i="21"/>
  <c r="CW21" i="59"/>
  <c r="CW21" i="58"/>
  <c r="CW21" i="57"/>
  <c r="CW21" i="56"/>
  <c r="CW21" i="55"/>
  <c r="CW21" i="53"/>
  <c r="CW21" i="54"/>
  <c r="CW21" i="52"/>
  <c r="CW21" i="50"/>
  <c r="CW21" i="51"/>
  <c r="CW21" i="48"/>
  <c r="CW21" i="49"/>
  <c r="CW21" i="47"/>
  <c r="CW21" i="46"/>
  <c r="CW21" i="44"/>
  <c r="CW21" i="45"/>
  <c r="CW21" i="43"/>
  <c r="CW21" i="41"/>
  <c r="CW21" i="42"/>
  <c r="CW21" i="40"/>
  <c r="CW21" i="38"/>
  <c r="CW21" i="37"/>
  <c r="CW21" i="39"/>
  <c r="CW21" i="36"/>
  <c r="CW21" i="34"/>
  <c r="CW21" i="35"/>
  <c r="CW21" i="33"/>
  <c r="CW21" i="24"/>
  <c r="CW21" i="23"/>
  <c r="EW21" i="23" s="1"/>
  <c r="CW21" i="31"/>
  <c r="CW21" i="27"/>
  <c r="CW21" i="25"/>
  <c r="CW21" i="30"/>
  <c r="CW21" i="28"/>
  <c r="CW21" i="26"/>
  <c r="CW21" i="32"/>
  <c r="CW21" i="18"/>
  <c r="EW21" i="18" s="1"/>
  <c r="CW21" i="22"/>
  <c r="EW21" i="22" s="1"/>
  <c r="CW21" i="19"/>
  <c r="EW21" i="19" s="1"/>
  <c r="CW21" i="21"/>
  <c r="EW21" i="21" s="1"/>
  <c r="CW21" i="20"/>
  <c r="EW21" i="20" s="1"/>
  <c r="CW21" i="17"/>
  <c r="EW21" i="17" s="1"/>
  <c r="CW21" i="60"/>
  <c r="EW21" i="60" s="1"/>
  <c r="AQ19" i="32"/>
  <c r="EP19" i="32"/>
  <c r="Y5" i="49"/>
  <c r="DX5" i="49"/>
  <c r="AE28" i="44"/>
  <c r="ED28" i="44"/>
  <c r="AB11" i="47"/>
  <c r="EA11" i="47"/>
  <c r="AG22" i="41"/>
  <c r="EF22" i="41"/>
  <c r="W18" i="50"/>
  <c r="DV18" i="50"/>
  <c r="EA9" i="46"/>
  <c r="AB9" i="46"/>
  <c r="EL18" i="34"/>
  <c r="AM18" i="34"/>
  <c r="AP24" i="33"/>
  <c r="EO24" i="33"/>
  <c r="EB24" i="46"/>
  <c r="AC24" i="46"/>
  <c r="BB10" i="18"/>
  <c r="BA7" i="20"/>
  <c r="O16" i="59"/>
  <c r="DN16" i="59"/>
  <c r="DU27" i="53"/>
  <c r="V27" i="53"/>
  <c r="EH10" i="39"/>
  <c r="AI10" i="39"/>
  <c r="DY27" i="49"/>
  <c r="Z27" i="49"/>
  <c r="AX6" i="23"/>
  <c r="DS9" i="54"/>
  <c r="T9" i="54"/>
  <c r="DQ17" i="57"/>
  <c r="R17" i="57"/>
  <c r="AT28" i="61"/>
  <c r="EJ23" i="38"/>
  <c r="AK23" i="38"/>
  <c r="CW26" i="59"/>
  <c r="CW26" i="58"/>
  <c r="CW26" i="57"/>
  <c r="CW26" i="56"/>
  <c r="CW26" i="55"/>
  <c r="CW26" i="53"/>
  <c r="CW26" i="54"/>
  <c r="CW26" i="52"/>
  <c r="CW26" i="51"/>
  <c r="CW26" i="49"/>
  <c r="CW26" i="50"/>
  <c r="CW26" i="47"/>
  <c r="CW26" i="48"/>
  <c r="CW26" i="44"/>
  <c r="CW26" i="43"/>
  <c r="CW26" i="46"/>
  <c r="CW26" i="45"/>
  <c r="CW26" i="42"/>
  <c r="CW26" i="40"/>
  <c r="CW26" i="41"/>
  <c r="CW26" i="37"/>
  <c r="CW26" i="36"/>
  <c r="CW26" i="39"/>
  <c r="CW26" i="38"/>
  <c r="CW26" i="35"/>
  <c r="CW26" i="33"/>
  <c r="CW26" i="34"/>
  <c r="CW26" i="32"/>
  <c r="CW26" i="31"/>
  <c r="CW26" i="27"/>
  <c r="CW26" i="30"/>
  <c r="CW26" i="25"/>
  <c r="CW26" i="24"/>
  <c r="CW26" i="23"/>
  <c r="CW26" i="28"/>
  <c r="CW26" i="26"/>
  <c r="CW26" i="21"/>
  <c r="EW26" i="21" s="1"/>
  <c r="CW26" i="20"/>
  <c r="EW26" i="20" s="1"/>
  <c r="CW26" i="22"/>
  <c r="EW26" i="22" s="1"/>
  <c r="CW26" i="18"/>
  <c r="EW26" i="18" s="1"/>
  <c r="CW26" i="19"/>
  <c r="EW26" i="19" s="1"/>
  <c r="CW26" i="17"/>
  <c r="EW26" i="17" s="1"/>
  <c r="CW26" i="60"/>
  <c r="EW26" i="60" s="1"/>
  <c r="BB14" i="19"/>
  <c r="EJ22" i="37"/>
  <c r="AK22" i="37"/>
  <c r="DN4" i="57"/>
  <c r="DN29" i="57" s="1"/>
  <c r="O4" i="57"/>
  <c r="N29" i="57"/>
  <c r="BC27" i="19"/>
  <c r="DP21" i="57"/>
  <c r="Q21" i="57"/>
  <c r="DZ17" i="48"/>
  <c r="AA17" i="48"/>
  <c r="AT11" i="28"/>
  <c r="ES11" i="28"/>
  <c r="BC11" i="19"/>
  <c r="EI20" i="38"/>
  <c r="AJ20" i="38"/>
  <c r="DR18" i="54"/>
  <c r="S18" i="54"/>
  <c r="EV30" i="18"/>
  <c r="AY4" i="20"/>
  <c r="AX29" i="20"/>
  <c r="BB22" i="18"/>
  <c r="EV29" i="17"/>
  <c r="DY4" i="46"/>
  <c r="DY29" i="46" s="1"/>
  <c r="Y29" i="46"/>
  <c r="Z4" i="46"/>
  <c r="EI8" i="39"/>
  <c r="AJ8" i="39"/>
  <c r="DT6" i="53"/>
  <c r="U6" i="53"/>
  <c r="U26" i="54"/>
  <c r="DT26" i="54"/>
  <c r="EI10" i="38"/>
  <c r="AJ10" i="38"/>
  <c r="W24" i="52"/>
  <c r="DV24" i="52"/>
  <c r="EC18" i="44"/>
  <c r="AD18" i="44"/>
  <c r="AE26" i="44"/>
  <c r="ED26" i="44"/>
  <c r="AT5" i="27"/>
  <c r="ES5" i="27"/>
  <c r="AE18" i="43"/>
  <c r="ED18" i="43"/>
  <c r="CW23" i="59"/>
  <c r="CW23" i="58"/>
  <c r="CW23" i="57"/>
  <c r="CW23" i="56"/>
  <c r="CW23" i="55"/>
  <c r="CW23" i="54"/>
  <c r="CW23" i="53"/>
  <c r="CW23" i="52"/>
  <c r="CW23" i="51"/>
  <c r="CW23" i="49"/>
  <c r="CW23" i="50"/>
  <c r="CW23" i="47"/>
  <c r="CW23" i="48"/>
  <c r="CW23" i="44"/>
  <c r="CW23" i="45"/>
  <c r="CW23" i="46"/>
  <c r="CW23" i="42"/>
  <c r="CW23" i="43"/>
  <c r="CW23" i="41"/>
  <c r="CW23" i="40"/>
  <c r="CW23" i="37"/>
  <c r="CW23" i="39"/>
  <c r="CW23" i="38"/>
  <c r="CW23" i="36"/>
  <c r="CW23" i="32"/>
  <c r="CW23" i="35"/>
  <c r="CW23" i="34"/>
  <c r="CW23" i="33"/>
  <c r="CW23" i="30"/>
  <c r="CW23" i="27"/>
  <c r="CW23" i="25"/>
  <c r="CW23" i="23"/>
  <c r="EW23" i="23" s="1"/>
  <c r="CW23" i="26"/>
  <c r="CW23" i="24"/>
  <c r="CW23" i="31"/>
  <c r="CW23" i="28"/>
  <c r="CW23" i="21"/>
  <c r="EW23" i="21" s="1"/>
  <c r="CW23" i="20"/>
  <c r="EW23" i="20" s="1"/>
  <c r="CW23" i="19"/>
  <c r="EW23" i="19" s="1"/>
  <c r="CW23" i="18"/>
  <c r="EW23" i="18" s="1"/>
  <c r="CW23" i="17"/>
  <c r="EW23" i="17" s="1"/>
  <c r="CW23" i="22"/>
  <c r="EW23" i="22" s="1"/>
  <c r="CW23" i="60"/>
  <c r="EW23" i="60" s="1"/>
  <c r="AA29" i="44"/>
  <c r="AB4" i="44"/>
  <c r="EA4" i="44"/>
  <c r="AC26" i="46"/>
  <c r="EB26" i="46"/>
  <c r="P15" i="59"/>
  <c r="DO15" i="59"/>
  <c r="BC28" i="19"/>
  <c r="AV9" i="26"/>
  <c r="EU9" i="26"/>
  <c r="AM24" i="36"/>
  <c r="EL24" i="36"/>
  <c r="AX24" i="24"/>
  <c r="AR8" i="31"/>
  <c r="EQ8" i="31"/>
  <c r="EJ20" i="37"/>
  <c r="AK20" i="37"/>
  <c r="EM5" i="34"/>
  <c r="AN5" i="34"/>
  <c r="AS23" i="30"/>
  <c r="ER23" i="30"/>
  <c r="BC10" i="17"/>
  <c r="AK26" i="38"/>
  <c r="EJ26" i="38"/>
  <c r="DO14" i="59"/>
  <c r="P14" i="59"/>
  <c r="AJ13" i="39"/>
  <c r="EI13" i="39"/>
  <c r="BB27" i="20"/>
  <c r="DW23" i="51"/>
  <c r="X23" i="51"/>
  <c r="AT26" i="28"/>
  <c r="ES26" i="28"/>
  <c r="EI28" i="39"/>
  <c r="AJ28" i="39"/>
  <c r="BC24" i="18"/>
  <c r="EG6" i="40"/>
  <c r="AH6" i="40"/>
  <c r="AC9" i="45"/>
  <c r="EB9" i="45"/>
  <c r="ES27" i="28"/>
  <c r="AT27" i="28"/>
  <c r="AT27" i="61"/>
  <c r="O22" i="59"/>
  <c r="DN22" i="59"/>
  <c r="EV30" i="23"/>
  <c r="EE21" i="42"/>
  <c r="AF21" i="42"/>
  <c r="AM15" i="36"/>
  <c r="EL15" i="36"/>
  <c r="AT14" i="61"/>
  <c r="BB25" i="19"/>
  <c r="EJ28" i="38"/>
  <c r="AK28" i="38"/>
  <c r="AJ22" i="38"/>
  <c r="EI22" i="38"/>
  <c r="S8" i="56"/>
  <c r="DR8" i="56"/>
  <c r="AR23" i="31"/>
  <c r="EQ23" i="31"/>
  <c r="EE23" i="43"/>
  <c r="AF23" i="43"/>
  <c r="BB26" i="18"/>
  <c r="DO26" i="59"/>
  <c r="P26" i="59"/>
  <c r="EP12" i="32"/>
  <c r="AQ12" i="32"/>
  <c r="BB11" i="18"/>
  <c r="V7" i="52"/>
  <c r="DU7" i="52"/>
  <c r="AP8" i="33"/>
  <c r="EO8" i="33"/>
  <c r="EH9" i="40"/>
  <c r="AI9" i="40"/>
  <c r="AO8" i="34"/>
  <c r="EN8" i="34"/>
  <c r="AZ15" i="22"/>
  <c r="AW29" i="21"/>
  <c r="AX4" i="21"/>
  <c r="EW4" i="21"/>
  <c r="AD11" i="44"/>
  <c r="EC11" i="44"/>
  <c r="V26" i="53"/>
  <c r="DU26" i="53"/>
  <c r="U11" i="54"/>
  <c r="DT11" i="54"/>
  <c r="AX12" i="24"/>
  <c r="AF9" i="42"/>
  <c r="EE9" i="42"/>
  <c r="DT28" i="54"/>
  <c r="U28" i="54"/>
  <c r="BB6" i="19"/>
  <c r="AY6" i="22"/>
  <c r="AP4" i="30"/>
  <c r="AO29" i="30"/>
  <c r="EO4" i="30"/>
  <c r="EO29" i="30" s="1"/>
  <c r="X12" i="51"/>
  <c r="DW12" i="51"/>
  <c r="EH12" i="40"/>
  <c r="AI12" i="40"/>
  <c r="AA25" i="47"/>
  <c r="DZ25" i="47"/>
  <c r="AY14" i="23"/>
  <c r="AT10" i="61"/>
  <c r="AT24" i="61"/>
  <c r="DW27" i="51"/>
  <c r="X27" i="51"/>
  <c r="S29" i="52"/>
  <c r="T4" i="52"/>
  <c r="DS4" i="52"/>
  <c r="DS29" i="52" s="1"/>
  <c r="AA21" i="48"/>
  <c r="DZ21" i="48"/>
  <c r="AL10" i="36"/>
  <c r="EK10" i="36"/>
  <c r="R18" i="56"/>
  <c r="DQ18" i="56"/>
  <c r="BA8" i="21"/>
  <c r="CX15" i="59"/>
  <c r="CX15" i="58"/>
  <c r="CX15" i="57"/>
  <c r="CX15" i="56"/>
  <c r="CX15" i="55"/>
  <c r="CX15" i="54"/>
  <c r="CX15" i="53"/>
  <c r="CX15" i="52"/>
  <c r="CX15" i="50"/>
  <c r="CX15" i="51"/>
  <c r="CX15" i="49"/>
  <c r="CX15" i="48"/>
  <c r="CX15" i="47"/>
  <c r="CX15" i="46"/>
  <c r="CX15" i="44"/>
  <c r="CX15" i="45"/>
  <c r="CX15" i="42"/>
  <c r="CX15" i="41"/>
  <c r="CX15" i="40"/>
  <c r="CX15" i="43"/>
  <c r="CX15" i="37"/>
  <c r="CX15" i="39"/>
  <c r="CX15" i="36"/>
  <c r="CX15" i="38"/>
  <c r="CX15" i="34"/>
  <c r="CX15" i="35"/>
  <c r="CX15" i="33"/>
  <c r="CX15" i="27"/>
  <c r="CX15" i="32"/>
  <c r="CX15" i="25"/>
  <c r="CX15" i="24"/>
  <c r="CX15" i="31"/>
  <c r="CX15" i="30"/>
  <c r="CX15" i="28"/>
  <c r="CX15" i="26"/>
  <c r="CX15" i="22"/>
  <c r="EX15" i="22" s="1"/>
  <c r="CX15" i="17"/>
  <c r="EX15" i="17" s="1"/>
  <c r="CX15" i="18"/>
  <c r="EX15" i="18" s="1"/>
  <c r="CX15" i="21"/>
  <c r="EX15" i="21" s="1"/>
  <c r="CX15" i="20"/>
  <c r="EX15" i="20" s="1"/>
  <c r="CX15" i="23"/>
  <c r="EX15" i="23" s="1"/>
  <c r="CX15" i="19"/>
  <c r="EX15" i="19" s="1"/>
  <c r="CX15" i="60"/>
  <c r="EX15" i="60" s="1"/>
  <c r="EV16" i="24"/>
  <c r="AW16" i="24"/>
  <c r="BB21" i="18"/>
  <c r="AX26" i="23"/>
  <c r="EW26" i="23"/>
  <c r="AQ16" i="31"/>
  <c r="EP16" i="31"/>
  <c r="DR19" i="56"/>
  <c r="S19" i="56"/>
  <c r="X4" i="48"/>
  <c r="W29" i="48"/>
  <c r="DW4" i="48"/>
  <c r="DW29" i="48" s="1"/>
  <c r="AV14" i="26"/>
  <c r="EU14" i="26"/>
  <c r="CW20" i="59"/>
  <c r="CW20" i="58"/>
  <c r="CW20" i="57"/>
  <c r="CW20" i="56"/>
  <c r="CW20" i="55"/>
  <c r="CW20" i="53"/>
  <c r="CW20" i="54"/>
  <c r="CW20" i="52"/>
  <c r="CW20" i="51"/>
  <c r="CW20" i="50"/>
  <c r="CW20" i="49"/>
  <c r="CW20" i="48"/>
  <c r="CW20" i="47"/>
  <c r="CW20" i="46"/>
  <c r="CW20" i="44"/>
  <c r="CW20" i="45"/>
  <c r="CW20" i="42"/>
  <c r="CW20" i="40"/>
  <c r="CW20" i="43"/>
  <c r="CW20" i="41"/>
  <c r="CW20" i="39"/>
  <c r="CW20" i="36"/>
  <c r="CW20" i="38"/>
  <c r="CW20" i="37"/>
  <c r="CW20" i="34"/>
  <c r="CW20" i="32"/>
  <c r="CW20" i="35"/>
  <c r="CW20" i="33"/>
  <c r="CW20" i="28"/>
  <c r="CW20" i="26"/>
  <c r="CW20" i="24"/>
  <c r="CW20" i="23"/>
  <c r="EW20" i="23" s="1"/>
  <c r="CW20" i="31"/>
  <c r="CW20" i="30"/>
  <c r="CW20" i="27"/>
  <c r="CW20" i="25"/>
  <c r="CW20" i="20"/>
  <c r="EW20" i="20" s="1"/>
  <c r="CW20" i="21"/>
  <c r="EW20" i="21" s="1"/>
  <c r="CW20" i="18"/>
  <c r="EW20" i="18" s="1"/>
  <c r="CW20" i="17"/>
  <c r="EW20" i="17" s="1"/>
  <c r="CW20" i="22"/>
  <c r="EW20" i="22" s="1"/>
  <c r="CW20" i="19"/>
  <c r="EW20" i="19" s="1"/>
  <c r="CW20" i="60"/>
  <c r="EW20" i="60" s="1"/>
  <c r="EP22" i="31"/>
  <c r="AQ22" i="31"/>
  <c r="W28" i="52"/>
  <c r="DV28" i="52"/>
  <c r="S28" i="56"/>
  <c r="DR28" i="56"/>
  <c r="T29" i="51"/>
  <c r="DT4" i="51"/>
  <c r="U4" i="51"/>
  <c r="DR11" i="56"/>
  <c r="S11" i="56"/>
  <c r="S24" i="56"/>
  <c r="DR24" i="56"/>
  <c r="AX23" i="24"/>
  <c r="EW23" i="24"/>
  <c r="EI4" i="36"/>
  <c r="EI29" i="36" s="1"/>
  <c r="AI29" i="36"/>
  <c r="AJ4" i="36"/>
  <c r="AM22" i="35"/>
  <c r="EL22" i="35"/>
  <c r="Y19" i="49"/>
  <c r="DX19" i="49"/>
  <c r="DT25" i="53"/>
  <c r="U25" i="53"/>
  <c r="AB9" i="47"/>
  <c r="EA9" i="47"/>
  <c r="AZ5" i="21"/>
  <c r="EV7" i="24"/>
  <c r="AW7" i="24"/>
  <c r="EH14" i="40"/>
  <c r="AI14" i="40"/>
  <c r="Q6" i="57"/>
  <c r="DP6" i="57"/>
  <c r="EM13" i="34"/>
  <c r="AN13" i="34"/>
  <c r="R23" i="57"/>
  <c r="DQ23" i="57"/>
  <c r="DV8" i="51"/>
  <c r="W8" i="51"/>
  <c r="Y14" i="49"/>
  <c r="DX14" i="49"/>
  <c r="ED21" i="44"/>
  <c r="AE21" i="44"/>
  <c r="EK24" i="37"/>
  <c r="AL24" i="37"/>
  <c r="EU22" i="25"/>
  <c r="AV22" i="25"/>
  <c r="AM17" i="36"/>
  <c r="EL17" i="36"/>
  <c r="BA25" i="20"/>
  <c r="DO19" i="58"/>
  <c r="P19" i="58"/>
  <c r="ER22" i="28"/>
  <c r="AS22" i="28"/>
  <c r="EU21" i="26"/>
  <c r="AV21" i="26"/>
  <c r="AQ18" i="30"/>
  <c r="EP18" i="30"/>
  <c r="AL23" i="37"/>
  <c r="EK23" i="37"/>
  <c r="AO7" i="33"/>
  <c r="EN7" i="33"/>
  <c r="BB23" i="20"/>
  <c r="AK12" i="38"/>
  <c r="EJ12" i="38"/>
  <c r="AE4" i="42"/>
  <c r="ED4" i="42"/>
  <c r="ED29" i="42" s="1"/>
  <c r="AZ20" i="22"/>
  <c r="AN25" i="34"/>
  <c r="EM25" i="34"/>
  <c r="T21" i="55"/>
  <c r="DS21" i="55"/>
  <c r="AL28" i="37"/>
  <c r="EK28" i="37"/>
  <c r="AF20" i="42"/>
  <c r="EE20" i="42"/>
  <c r="DY26" i="48"/>
  <c r="Z26" i="48"/>
  <c r="AP10" i="32"/>
  <c r="EO10" i="32"/>
  <c r="AZ28" i="22"/>
  <c r="Q15" i="57"/>
  <c r="DP15" i="57"/>
  <c r="AN15" i="34"/>
  <c r="EM15" i="34"/>
  <c r="EP13" i="32"/>
  <c r="AQ13" i="32"/>
  <c r="EI7" i="38"/>
  <c r="AJ7" i="38"/>
  <c r="DV22" i="51"/>
  <c r="W22" i="51"/>
  <c r="Q28" i="58"/>
  <c r="DP28" i="58"/>
  <c r="AW20" i="24"/>
  <c r="EV20" i="24"/>
  <c r="X21" i="51"/>
  <c r="DW21" i="51"/>
  <c r="AZ17" i="22"/>
  <c r="EO9" i="33"/>
  <c r="AP9" i="33"/>
  <c r="AA19" i="48"/>
  <c r="DZ19" i="48"/>
  <c r="AN21" i="34"/>
  <c r="EM21" i="34"/>
  <c r="AS24" i="30"/>
  <c r="ER24" i="30"/>
  <c r="BB17" i="20"/>
  <c r="AT6" i="61"/>
  <c r="BC17" i="19"/>
  <c r="BA23" i="21"/>
  <c r="AT7" i="61"/>
  <c r="CW22" i="59"/>
  <c r="CW22" i="58"/>
  <c r="CW22" i="57"/>
  <c r="CW22" i="56"/>
  <c r="CW22" i="55"/>
  <c r="CW22" i="54"/>
  <c r="CW22" i="53"/>
  <c r="CW22" i="52"/>
  <c r="CW22" i="51"/>
  <c r="CW22" i="50"/>
  <c r="CW22" i="49"/>
  <c r="CW22" i="48"/>
  <c r="CW22" i="46"/>
  <c r="CW22" i="44"/>
  <c r="CW22" i="47"/>
  <c r="CW22" i="45"/>
  <c r="CW22" i="42"/>
  <c r="CW22" i="40"/>
  <c r="CW22" i="43"/>
  <c r="CW22" i="41"/>
  <c r="CW22" i="39"/>
  <c r="CW22" i="36"/>
  <c r="CW22" i="38"/>
  <c r="CW22" i="37"/>
  <c r="CW22" i="34"/>
  <c r="CW22" i="33"/>
  <c r="CW22" i="35"/>
  <c r="CW22" i="31"/>
  <c r="CW22" i="26"/>
  <c r="CW22" i="24"/>
  <c r="CW22" i="30"/>
  <c r="CW22" i="28"/>
  <c r="CW22" i="32"/>
  <c r="CW22" i="27"/>
  <c r="CW22" i="25"/>
  <c r="CW22" i="23"/>
  <c r="EW22" i="23" s="1"/>
  <c r="CW22" i="22"/>
  <c r="EW22" i="22" s="1"/>
  <c r="CW22" i="17"/>
  <c r="EW22" i="17" s="1"/>
  <c r="CW22" i="21"/>
  <c r="EW22" i="21" s="1"/>
  <c r="CW22" i="20"/>
  <c r="EW22" i="20" s="1"/>
  <c r="CW22" i="19"/>
  <c r="EW22" i="19" s="1"/>
  <c r="CW22" i="18"/>
  <c r="EW22" i="18" s="1"/>
  <c r="CW22" i="60"/>
  <c r="EW22" i="60" s="1"/>
  <c r="V9" i="53"/>
  <c r="DU9" i="53"/>
  <c r="BD12" i="17"/>
  <c r="CW12" i="59"/>
  <c r="CW12" i="58"/>
  <c r="CW12" i="57"/>
  <c r="CW12" i="56"/>
  <c r="CW12" i="55"/>
  <c r="CW12" i="54"/>
  <c r="CW12" i="52"/>
  <c r="CW12" i="53"/>
  <c r="CW12" i="51"/>
  <c r="CW12" i="50"/>
  <c r="CW12" i="48"/>
  <c r="CW12" i="49"/>
  <c r="CW12" i="45"/>
  <c r="CW12" i="44"/>
  <c r="CW12" i="47"/>
  <c r="CW12" i="46"/>
  <c r="CW12" i="43"/>
  <c r="CW12" i="42"/>
  <c r="CW12" i="41"/>
  <c r="CW12" i="40"/>
  <c r="CW12" i="39"/>
  <c r="CW12" i="38"/>
  <c r="CW12" i="37"/>
  <c r="CW12" i="36"/>
  <c r="CW12" i="35"/>
  <c r="CW12" i="33"/>
  <c r="CW12" i="34"/>
  <c r="CW12" i="28"/>
  <c r="CW12" i="31"/>
  <c r="CW12" i="30"/>
  <c r="CW12" i="26"/>
  <c r="CW12" i="25"/>
  <c r="CW12" i="24"/>
  <c r="EW12" i="24" s="1"/>
  <c r="CW12" i="32"/>
  <c r="CW12" i="27"/>
  <c r="CW12" i="20"/>
  <c r="EW12" i="20" s="1"/>
  <c r="CW12" i="23"/>
  <c r="EW12" i="23" s="1"/>
  <c r="CW12" i="18"/>
  <c r="EW12" i="18" s="1"/>
  <c r="CW12" i="17"/>
  <c r="EW12" i="17" s="1"/>
  <c r="CW12" i="22"/>
  <c r="EW12" i="22" s="1"/>
  <c r="CW12" i="19"/>
  <c r="EW12" i="19" s="1"/>
  <c r="CW12" i="21"/>
  <c r="EW12" i="21" s="1"/>
  <c r="CW12" i="60"/>
  <c r="EW12" i="60" s="1"/>
  <c r="BC23" i="19"/>
  <c r="BB28" i="18"/>
  <c r="AS27" i="30"/>
  <c r="ER27" i="30"/>
  <c r="BA22" i="20"/>
  <c r="DV7" i="51"/>
  <c r="W7" i="51"/>
  <c r="EJ16" i="37"/>
  <c r="AK16" i="37"/>
  <c r="AQ5" i="31"/>
  <c r="EP5" i="31"/>
  <c r="X21" i="50"/>
  <c r="DW21" i="50"/>
  <c r="AG11" i="41"/>
  <c r="EF11" i="41"/>
  <c r="DV6" i="51"/>
  <c r="W6" i="51"/>
  <c r="AY23" i="23"/>
  <c r="AT21" i="61"/>
  <c r="AV15" i="25"/>
  <c r="EU15" i="25"/>
  <c r="DU8" i="53"/>
  <c r="V8" i="53"/>
  <c r="AK7" i="37"/>
  <c r="EJ7" i="37"/>
  <c r="AO19" i="33"/>
  <c r="EN19" i="33"/>
  <c r="AS13" i="28"/>
  <c r="ER13" i="28"/>
  <c r="AQ6" i="31"/>
  <c r="EP6" i="31"/>
  <c r="EH17" i="40"/>
  <c r="AI17" i="40"/>
  <c r="AV8" i="26"/>
  <c r="EU8" i="26"/>
  <c r="DQ8" i="57"/>
  <c r="R8" i="57"/>
  <c r="AS21" i="28"/>
  <c r="ER21" i="28"/>
  <c r="EP23" i="32"/>
  <c r="AQ23" i="32"/>
  <c r="P17" i="59"/>
  <c r="DO17" i="59"/>
  <c r="AR27" i="31"/>
  <c r="EQ27" i="31"/>
  <c r="R7" i="55"/>
  <c r="DQ7" i="55"/>
  <c r="AA5" i="47"/>
  <c r="DZ5" i="47"/>
  <c r="AE15" i="44"/>
  <c r="ED15" i="44"/>
  <c r="AR21" i="31"/>
  <c r="EQ21" i="31"/>
  <c r="EL8" i="36"/>
  <c r="AM8" i="36"/>
  <c r="AN7" i="34"/>
  <c r="EM7" i="34"/>
  <c r="AI19" i="40"/>
  <c r="EH19" i="40"/>
  <c r="BB10" i="19"/>
  <c r="Y15" i="49"/>
  <c r="DX15" i="49"/>
  <c r="O10" i="59"/>
  <c r="DN10" i="59"/>
  <c r="AN20" i="35"/>
  <c r="EM20" i="35"/>
  <c r="BA14" i="20"/>
  <c r="EP21" i="32"/>
  <c r="AQ21" i="32"/>
  <c r="V25" i="52"/>
  <c r="DU25" i="52"/>
  <c r="AF19" i="43"/>
  <c r="EE19" i="43"/>
  <c r="EM12" i="35"/>
  <c r="AN12" i="35"/>
  <c r="S7" i="54"/>
  <c r="DR7" i="54"/>
  <c r="S14" i="56"/>
  <c r="DR14" i="56"/>
  <c r="AT26" i="61"/>
  <c r="DO21" i="59"/>
  <c r="P21" i="59"/>
  <c r="AZ29" i="18"/>
  <c r="BA4" i="18"/>
  <c r="W17" i="51"/>
  <c r="DV17" i="51"/>
  <c r="DV25" i="51"/>
  <c r="W25" i="51"/>
  <c r="AL17" i="37"/>
  <c r="EK17" i="37"/>
  <c r="EW17" i="24"/>
  <c r="AX17" i="24"/>
  <c r="AY28" i="23"/>
  <c r="EV30" i="60"/>
  <c r="EV30" i="22"/>
  <c r="AJ15" i="38"/>
  <c r="EI15" i="38"/>
  <c r="DW20" i="50"/>
  <c r="X20" i="50"/>
  <c r="EG24" i="41"/>
  <c r="AH24" i="41"/>
  <c r="AN10" i="34"/>
  <c r="EM10" i="34"/>
  <c r="BC28" i="17"/>
  <c r="EK6" i="37"/>
  <c r="AL6" i="37"/>
  <c r="BA17" i="21"/>
  <c r="EQ21" i="30"/>
  <c r="AR21" i="30"/>
  <c r="AZ19" i="22"/>
  <c r="BB13" i="19"/>
  <c r="EV29" i="18"/>
  <c r="AT5" i="78" l="1"/>
  <c r="ED29" i="41"/>
  <c r="AT4" i="78"/>
  <c r="EP30" i="28"/>
  <c r="ET30" i="24"/>
  <c r="DU30" i="50"/>
  <c r="EP10" i="30"/>
  <c r="AQ10" i="30"/>
  <c r="AN4" i="31"/>
  <c r="EM4" i="31"/>
  <c r="EM29" i="31" s="1"/>
  <c r="AM29" i="31"/>
  <c r="AL12" i="36"/>
  <c r="EK12" i="36"/>
  <c r="DZ16" i="46"/>
  <c r="AA16" i="46"/>
  <c r="EF11" i="40"/>
  <c r="AG11" i="40"/>
  <c r="AN17" i="34"/>
  <c r="EM17" i="34"/>
  <c r="AU4" i="23"/>
  <c r="AT29" i="23"/>
  <c r="ET4" i="23"/>
  <c r="ET29" i="23" s="1"/>
  <c r="AE15" i="43"/>
  <c r="ED15" i="43"/>
  <c r="EO28" i="32"/>
  <c r="AP28" i="32"/>
  <c r="ET19" i="26"/>
  <c r="AU19" i="26"/>
  <c r="AO23" i="33"/>
  <c r="EN23" i="33"/>
  <c r="DQ6" i="55"/>
  <c r="R6" i="55"/>
  <c r="Q9" i="56"/>
  <c r="DP9" i="56"/>
  <c r="EE20" i="41"/>
  <c r="AF20" i="41"/>
  <c r="EA17" i="44"/>
  <c r="EA30" i="44" s="1"/>
  <c r="AB17" i="44"/>
  <c r="AF23" i="42"/>
  <c r="EE23" i="42"/>
  <c r="EL5" i="33"/>
  <c r="AM5" i="33"/>
  <c r="EF16" i="40"/>
  <c r="AG16" i="40"/>
  <c r="DV16" i="50"/>
  <c r="W16" i="50"/>
  <c r="AV26" i="25"/>
  <c r="EU26" i="25"/>
  <c r="EF4" i="38"/>
  <c r="EF29" i="38" s="1"/>
  <c r="AG4" i="38"/>
  <c r="AF29" i="38"/>
  <c r="R5" i="55"/>
  <c r="DQ5" i="55"/>
  <c r="X26" i="50"/>
  <c r="DW26" i="50"/>
  <c r="DQ18" i="55"/>
  <c r="R18" i="55"/>
  <c r="AN26" i="33"/>
  <c r="EM26" i="33"/>
  <c r="ET16" i="25"/>
  <c r="ET30" i="25" s="1"/>
  <c r="AU16" i="25"/>
  <c r="P7" i="57"/>
  <c r="DO7" i="57"/>
  <c r="EU12" i="25"/>
  <c r="AV12" i="25"/>
  <c r="AM9" i="35"/>
  <c r="EL9" i="35"/>
  <c r="AO17" i="33"/>
  <c r="EN17" i="33"/>
  <c r="P27" i="58"/>
  <c r="DO27" i="58"/>
  <c r="DX6" i="48"/>
  <c r="Y6" i="48"/>
  <c r="AK25" i="36"/>
  <c r="EJ25" i="36"/>
  <c r="DN16" i="58"/>
  <c r="O16" i="58"/>
  <c r="EH21" i="39"/>
  <c r="AI21" i="39"/>
  <c r="EO8" i="32"/>
  <c r="AP8" i="32"/>
  <c r="EK29" i="33"/>
  <c r="Q9" i="57"/>
  <c r="DP9" i="57"/>
  <c r="EB20" i="45"/>
  <c r="AC20" i="45"/>
  <c r="AK26" i="37"/>
  <c r="EJ26" i="37"/>
  <c r="DY22" i="47"/>
  <c r="Z22" i="47"/>
  <c r="DZ17" i="46"/>
  <c r="AA17" i="46"/>
  <c r="EM13" i="33"/>
  <c r="AN13" i="33"/>
  <c r="DU4" i="50"/>
  <c r="V4" i="50"/>
  <c r="U29" i="50"/>
  <c r="EL19" i="35"/>
  <c r="AM19" i="35"/>
  <c r="AB25" i="45"/>
  <c r="EA25" i="45"/>
  <c r="AL14" i="36"/>
  <c r="EK14" i="36"/>
  <c r="AN21" i="33"/>
  <c r="EM21" i="33"/>
  <c r="EM10" i="33"/>
  <c r="AN10" i="33"/>
  <c r="EM16" i="33"/>
  <c r="AN16" i="33"/>
  <c r="X25" i="49"/>
  <c r="DW25" i="49"/>
  <c r="DP12" i="57"/>
  <c r="Q12" i="57"/>
  <c r="EM24" i="34"/>
  <c r="AN24" i="34"/>
  <c r="W8" i="50"/>
  <c r="DV8" i="50"/>
  <c r="AG6" i="41"/>
  <c r="EF6" i="41"/>
  <c r="DQ25" i="55"/>
  <c r="R25" i="55"/>
  <c r="EI10" i="37"/>
  <c r="AJ10" i="37"/>
  <c r="AR25" i="28"/>
  <c r="EQ25" i="28"/>
  <c r="EA4" i="43"/>
  <c r="EA29" i="43" s="1"/>
  <c r="AB4" i="43"/>
  <c r="AA29" i="43"/>
  <c r="AB15" i="46"/>
  <c r="EA15" i="46"/>
  <c r="AQ26" i="31"/>
  <c r="EP26" i="31"/>
  <c r="EG7" i="39"/>
  <c r="AH7" i="39"/>
  <c r="AU28" i="26"/>
  <c r="ET28" i="26"/>
  <c r="AO27" i="33"/>
  <c r="EN27" i="33"/>
  <c r="EH26" i="39"/>
  <c r="AI26" i="39"/>
  <c r="AK16" i="36"/>
  <c r="EJ16" i="36"/>
  <c r="AD24" i="44"/>
  <c r="EC24" i="44"/>
  <c r="AF13" i="42"/>
  <c r="EE13" i="42"/>
  <c r="AR29" i="25"/>
  <c r="AS4" i="25"/>
  <c r="ER4" i="25"/>
  <c r="ER29" i="25" s="1"/>
  <c r="DU26" i="52"/>
  <c r="V26" i="52"/>
  <c r="AB14" i="46"/>
  <c r="EA14" i="46"/>
  <c r="DV25" i="50"/>
  <c r="W25" i="50"/>
  <c r="AR11" i="30"/>
  <c r="EQ11" i="30"/>
  <c r="AD16" i="42"/>
  <c r="EC16" i="42"/>
  <c r="EC30" i="42" s="1"/>
  <c r="AC29" i="42"/>
  <c r="AQ17" i="31"/>
  <c r="EP17" i="31"/>
  <c r="EU25" i="24"/>
  <c r="AV25" i="24"/>
  <c r="AV13" i="24"/>
  <c r="EU13" i="24"/>
  <c r="AQ20" i="31"/>
  <c r="EP20" i="31"/>
  <c r="AA22" i="46"/>
  <c r="DZ22" i="46"/>
  <c r="AG25" i="40"/>
  <c r="EF25" i="40"/>
  <c r="ER23" i="28"/>
  <c r="AS23" i="28"/>
  <c r="AQ7" i="30"/>
  <c r="EP7" i="30"/>
  <c r="T24" i="54"/>
  <c r="DS24" i="54"/>
  <c r="AC23" i="45"/>
  <c r="EB23" i="45"/>
  <c r="EB16" i="44"/>
  <c r="AC16" i="44"/>
  <c r="W20" i="51"/>
  <c r="DV20" i="51"/>
  <c r="EF30" i="39"/>
  <c r="ER30" i="26"/>
  <c r="AP29" i="27"/>
  <c r="AQ4" i="27"/>
  <c r="EP4" i="27"/>
  <c r="EP29" i="27" s="1"/>
  <c r="ES14" i="27"/>
  <c r="AT14" i="27"/>
  <c r="EU14" i="24"/>
  <c r="AV14" i="24"/>
  <c r="DS21" i="53"/>
  <c r="T21" i="53"/>
  <c r="EE30" i="40"/>
  <c r="Y24" i="49"/>
  <c r="DX24" i="49"/>
  <c r="DZ28" i="47"/>
  <c r="AA28" i="47"/>
  <c r="S21" i="54"/>
  <c r="DR21" i="54"/>
  <c r="EP22" i="30"/>
  <c r="AQ22" i="30"/>
  <c r="AP25" i="31"/>
  <c r="EO25" i="31"/>
  <c r="EO30" i="31" s="1"/>
  <c r="AF19" i="41"/>
  <c r="EE19" i="41"/>
  <c r="AR7" i="28"/>
  <c r="EQ7" i="28"/>
  <c r="AB20" i="46"/>
  <c r="EA20" i="46"/>
  <c r="DV6" i="50"/>
  <c r="W6" i="50"/>
  <c r="AQ5" i="30"/>
  <c r="EP5" i="30"/>
  <c r="EP16" i="30"/>
  <c r="EP30" i="30" s="1"/>
  <c r="AQ16" i="30"/>
  <c r="DV15" i="51"/>
  <c r="W15" i="51"/>
  <c r="EP15" i="31"/>
  <c r="AQ15" i="31"/>
  <c r="AI20" i="39"/>
  <c r="EH20" i="39"/>
  <c r="DR25" i="54"/>
  <c r="S25" i="54"/>
  <c r="EM30" i="32"/>
  <c r="AL29" i="33"/>
  <c r="EL4" i="33"/>
  <c r="EL29" i="33" s="1"/>
  <c r="AM4" i="33"/>
  <c r="U5" i="51"/>
  <c r="DT5" i="51"/>
  <c r="DZ14" i="47"/>
  <c r="AA14" i="47"/>
  <c r="EQ19" i="28"/>
  <c r="EQ30" i="28" s="1"/>
  <c r="AR19" i="28"/>
  <c r="X28" i="50"/>
  <c r="DW28" i="50"/>
  <c r="ES26" i="27"/>
  <c r="AT26" i="27"/>
  <c r="W17" i="50"/>
  <c r="DV17" i="50"/>
  <c r="EG20" i="40"/>
  <c r="AH20" i="40"/>
  <c r="DS27" i="54"/>
  <c r="T27" i="54"/>
  <c r="DT29" i="51"/>
  <c r="EQ20" i="28"/>
  <c r="AR20" i="28"/>
  <c r="AA15" i="47"/>
  <c r="DZ15" i="47"/>
  <c r="EB17" i="43"/>
  <c r="EB30" i="43" s="1"/>
  <c r="AC17" i="43"/>
  <c r="AH25" i="39"/>
  <c r="EG25" i="39"/>
  <c r="DW8" i="49"/>
  <c r="X8" i="49"/>
  <c r="AF14" i="41"/>
  <c r="EE14" i="41"/>
  <c r="AR8" i="30"/>
  <c r="EQ8" i="30"/>
  <c r="AF17" i="42"/>
  <c r="EE17" i="42"/>
  <c r="AH23" i="40"/>
  <c r="EG23" i="40"/>
  <c r="DY27" i="48"/>
  <c r="Z27" i="48"/>
  <c r="S14" i="54"/>
  <c r="DR14" i="54"/>
  <c r="EL26" i="35"/>
  <c r="AM26" i="35"/>
  <c r="BA4" i="17"/>
  <c r="AZ29" i="17"/>
  <c r="AJ4" i="35"/>
  <c r="EI4" i="35"/>
  <c r="EI29" i="35" s="1"/>
  <c r="AI29" i="35"/>
  <c r="DY12" i="48"/>
  <c r="Z12" i="48"/>
  <c r="ES17" i="26"/>
  <c r="AT17" i="26"/>
  <c r="S8" i="54"/>
  <c r="DR8" i="54"/>
  <c r="EA10" i="45"/>
  <c r="AB10" i="45"/>
  <c r="DO10" i="57"/>
  <c r="P10" i="57"/>
  <c r="X23" i="50"/>
  <c r="DW23" i="50"/>
  <c r="AV21" i="24"/>
  <c r="EU21" i="24"/>
  <c r="Y7" i="48"/>
  <c r="DX7" i="48"/>
  <c r="DX11" i="49"/>
  <c r="Y11" i="49"/>
  <c r="S20" i="55"/>
  <c r="DR20" i="55"/>
  <c r="X17" i="49"/>
  <c r="DW17" i="49"/>
  <c r="Z13" i="48"/>
  <c r="DY13" i="48"/>
  <c r="AM24" i="35"/>
  <c r="EL24" i="35"/>
  <c r="EG18" i="39"/>
  <c r="EG30" i="39" s="1"/>
  <c r="AH18" i="39"/>
  <c r="ES16" i="26"/>
  <c r="AT16" i="26"/>
  <c r="DU12" i="52"/>
  <c r="V12" i="52"/>
  <c r="AL11" i="36"/>
  <c r="EK11" i="36"/>
  <c r="AI16" i="38"/>
  <c r="EH16" i="38"/>
  <c r="EH30" i="38" s="1"/>
  <c r="AF11" i="42"/>
  <c r="EE11" i="42"/>
  <c r="ET6" i="25"/>
  <c r="AU6" i="25"/>
  <c r="AR25" i="30"/>
  <c r="EQ25" i="30"/>
  <c r="DZ26" i="47"/>
  <c r="AA26" i="47"/>
  <c r="P9" i="58"/>
  <c r="DO9" i="58"/>
  <c r="EA17" i="45"/>
  <c r="AB17" i="45"/>
  <c r="ES20" i="27"/>
  <c r="AT20" i="27"/>
  <c r="DQ27" i="56"/>
  <c r="R27" i="56"/>
  <c r="DV26" i="51"/>
  <c r="W26" i="51"/>
  <c r="DN13" i="58"/>
  <c r="O13" i="58"/>
  <c r="P16" i="57"/>
  <c r="DO16" i="57"/>
  <c r="EN16" i="32"/>
  <c r="AO16" i="32"/>
  <c r="AH5" i="39"/>
  <c r="EG5" i="39"/>
  <c r="AB8" i="45"/>
  <c r="EA8" i="45"/>
  <c r="Y18" i="48"/>
  <c r="DX18" i="48"/>
  <c r="DX30" i="48" s="1"/>
  <c r="AB12" i="46"/>
  <c r="EA12" i="46"/>
  <c r="ED12" i="43"/>
  <c r="AE12" i="43"/>
  <c r="AN6" i="33"/>
  <c r="EM6" i="33"/>
  <c r="AF12" i="42"/>
  <c r="EE12" i="42"/>
  <c r="AS10" i="27"/>
  <c r="ER10" i="27"/>
  <c r="DT29" i="50"/>
  <c r="EC25" i="43"/>
  <c r="AD25" i="43"/>
  <c r="AS24" i="28"/>
  <c r="ER24" i="28"/>
  <c r="AA25" i="46"/>
  <c r="DZ25" i="46"/>
  <c r="DZ19" i="47"/>
  <c r="AA19" i="47"/>
  <c r="AL27" i="36"/>
  <c r="EK27" i="36"/>
  <c r="T7" i="53"/>
  <c r="DS7" i="53"/>
  <c r="AN14" i="33"/>
  <c r="EM14" i="33"/>
  <c r="DX5" i="48"/>
  <c r="Y5" i="48"/>
  <c r="DR17" i="54"/>
  <c r="S17" i="54"/>
  <c r="AV19" i="24"/>
  <c r="EU19" i="24"/>
  <c r="EU30" i="24" s="1"/>
  <c r="S16" i="54"/>
  <c r="DR16" i="54"/>
  <c r="DR30" i="54" s="1"/>
  <c r="AE11" i="43"/>
  <c r="ED11" i="43"/>
  <c r="DN30" i="58"/>
  <c r="DV18" i="49"/>
  <c r="DV30" i="49" s="1"/>
  <c r="W18" i="49"/>
  <c r="Q26" i="56"/>
  <c r="DP26" i="56"/>
  <c r="DP30" i="56" s="1"/>
  <c r="AD5" i="43"/>
  <c r="EC5" i="43"/>
  <c r="ER17" i="28"/>
  <c r="AS17" i="28"/>
  <c r="AN15" i="33"/>
  <c r="EM15" i="33"/>
  <c r="EM5" i="32"/>
  <c r="EM29" i="32" s="1"/>
  <c r="AM29" i="32"/>
  <c r="AN5" i="32"/>
  <c r="DO5" i="57"/>
  <c r="P5" i="57"/>
  <c r="DR24" i="55"/>
  <c r="S24" i="55"/>
  <c r="Z14" i="48"/>
  <c r="DY14" i="48"/>
  <c r="EP19" i="31"/>
  <c r="AQ19" i="31"/>
  <c r="EH18" i="37"/>
  <c r="EH30" i="37" s="1"/>
  <c r="AH29" i="37"/>
  <c r="AI18" i="37"/>
  <c r="EC6" i="43"/>
  <c r="AD6" i="43"/>
  <c r="AC15" i="45"/>
  <c r="EB15" i="45"/>
  <c r="AJ19" i="37"/>
  <c r="EI19" i="37"/>
  <c r="S23" i="55"/>
  <c r="DR23" i="55"/>
  <c r="AA8" i="47"/>
  <c r="DZ8" i="47"/>
  <c r="EE16" i="41"/>
  <c r="EE30" i="41" s="1"/>
  <c r="AF16" i="41"/>
  <c r="EA5" i="44"/>
  <c r="EA29" i="44" s="1"/>
  <c r="AB5" i="44"/>
  <c r="DY8" i="48"/>
  <c r="Z8" i="48"/>
  <c r="DY23" i="48"/>
  <c r="Z23" i="48"/>
  <c r="DZ24" i="47"/>
  <c r="AA24" i="47"/>
  <c r="T19" i="53"/>
  <c r="DS19" i="53"/>
  <c r="EE10" i="41"/>
  <c r="AF10" i="41"/>
  <c r="AX29" i="19"/>
  <c r="AY4" i="19"/>
  <c r="AK29" i="34"/>
  <c r="AL4" i="34"/>
  <c r="EK4" i="34"/>
  <c r="EK29" i="34" s="1"/>
  <c r="AM23" i="35"/>
  <c r="EL23" i="35"/>
  <c r="AQ6" i="30"/>
  <c r="EP6" i="30"/>
  <c r="EU22" i="24"/>
  <c r="AV22" i="24"/>
  <c r="AM18" i="33"/>
  <c r="EL18" i="33"/>
  <c r="EL30" i="33" s="1"/>
  <c r="X13" i="49"/>
  <c r="DW13" i="49"/>
  <c r="EG8" i="40"/>
  <c r="AH8" i="40"/>
  <c r="EN26" i="32"/>
  <c r="AO26" i="32"/>
  <c r="P24" i="58"/>
  <c r="DO24" i="58"/>
  <c r="V5" i="50"/>
  <c r="DU5" i="50"/>
  <c r="S27" i="55"/>
  <c r="DR27" i="55"/>
  <c r="EL14" i="35"/>
  <c r="AM14" i="35"/>
  <c r="EA28" i="46"/>
  <c r="AB28" i="46"/>
  <c r="EK18" i="35"/>
  <c r="EK30" i="35" s="1"/>
  <c r="AL18" i="35"/>
  <c r="AQ24" i="31"/>
  <c r="EP24" i="31"/>
  <c r="Y10" i="48"/>
  <c r="DX10" i="48"/>
  <c r="AS9" i="27"/>
  <c r="ER9" i="27"/>
  <c r="DX23" i="49"/>
  <c r="Y23" i="49"/>
  <c r="DP30" i="55"/>
  <c r="AF13" i="41"/>
  <c r="EE13" i="41"/>
  <c r="AP24" i="32"/>
  <c r="EO24" i="32"/>
  <c r="DY7" i="47"/>
  <c r="Z7" i="47"/>
  <c r="R29" i="53"/>
  <c r="S18" i="53"/>
  <c r="DR18" i="53"/>
  <c r="DR30" i="53" s="1"/>
  <c r="DP6" i="56"/>
  <c r="Q6" i="56"/>
  <c r="AA7" i="45"/>
  <c r="DZ7" i="45"/>
  <c r="DZ29" i="45" s="1"/>
  <c r="Z29" i="45"/>
  <c r="EM25" i="33"/>
  <c r="AN25" i="33"/>
  <c r="X20" i="49"/>
  <c r="DW20" i="49"/>
  <c r="DY16" i="47"/>
  <c r="DY30" i="47" s="1"/>
  <c r="Z16" i="47"/>
  <c r="AT19" i="27"/>
  <c r="ES19" i="27"/>
  <c r="AM6" i="34"/>
  <c r="EL6" i="34"/>
  <c r="EE24" i="42"/>
  <c r="AF24" i="42"/>
  <c r="DN11" i="59"/>
  <c r="O11" i="59"/>
  <c r="AI15" i="39"/>
  <c r="EH15" i="39"/>
  <c r="EE7" i="41"/>
  <c r="EE29" i="41" s="1"/>
  <c r="AF7" i="41"/>
  <c r="AS25" i="27"/>
  <c r="ER25" i="27"/>
  <c r="ER30" i="27" s="1"/>
  <c r="AI14" i="39"/>
  <c r="EH14" i="39"/>
  <c r="AB18" i="45"/>
  <c r="EA18" i="45"/>
  <c r="EU15" i="24"/>
  <c r="AV15" i="24"/>
  <c r="DT18" i="52"/>
  <c r="DT30" i="52" s="1"/>
  <c r="U18" i="52"/>
  <c r="AT18" i="26"/>
  <c r="ES18" i="26"/>
  <c r="EJ9" i="37"/>
  <c r="AK9" i="37"/>
  <c r="ET23" i="26"/>
  <c r="AU23" i="26"/>
  <c r="EW30" i="23"/>
  <c r="DV30" i="51"/>
  <c r="CY15" i="59"/>
  <c r="CY15" i="58"/>
  <c r="CY15" i="57"/>
  <c r="CY15" i="56"/>
  <c r="CY15" i="55"/>
  <c r="CY15" i="54"/>
  <c r="CY15" i="52"/>
  <c r="CY15" i="53"/>
  <c r="CY15" i="50"/>
  <c r="CY15" i="51"/>
  <c r="CY15" i="49"/>
  <c r="CY15" i="48"/>
  <c r="CY15" i="47"/>
  <c r="CY15" i="46"/>
  <c r="CY15" i="44"/>
  <c r="CY15" i="45"/>
  <c r="CY15" i="43"/>
  <c r="CY15" i="42"/>
  <c r="CY15" i="41"/>
  <c r="CY15" i="40"/>
  <c r="CY15" i="37"/>
  <c r="CY15" i="39"/>
  <c r="CY15" i="36"/>
  <c r="CY15" i="38"/>
  <c r="CY15" i="34"/>
  <c r="CY15" i="32"/>
  <c r="CY15" i="35"/>
  <c r="CY15" i="33"/>
  <c r="CY15" i="25"/>
  <c r="CY15" i="24"/>
  <c r="CY15" i="31"/>
  <c r="CY15" i="30"/>
  <c r="CY15" i="28"/>
  <c r="CY15" i="26"/>
  <c r="CY15" i="27"/>
  <c r="CY15" i="18"/>
  <c r="EY15" i="18" s="1"/>
  <c r="CY15" i="21"/>
  <c r="EY15" i="21" s="1"/>
  <c r="CY15" i="20"/>
  <c r="EY15" i="20" s="1"/>
  <c r="CY15" i="23"/>
  <c r="CY15" i="19"/>
  <c r="EY15" i="19" s="1"/>
  <c r="CY15" i="22"/>
  <c r="EY15" i="22" s="1"/>
  <c r="CY15" i="17"/>
  <c r="EY15" i="17" s="1"/>
  <c r="CY15" i="60"/>
  <c r="EY15" i="60" s="1"/>
  <c r="AS21" i="30"/>
  <c r="ER21" i="30"/>
  <c r="BC13" i="19"/>
  <c r="EN10" i="34"/>
  <c r="AO10" i="34"/>
  <c r="BA19" i="22"/>
  <c r="BB17" i="21"/>
  <c r="AK15" i="38"/>
  <c r="EJ15" i="38"/>
  <c r="AY17" i="24"/>
  <c r="Q21" i="59"/>
  <c r="DP21" i="59"/>
  <c r="EN12" i="35"/>
  <c r="AO12" i="35"/>
  <c r="BC10" i="19"/>
  <c r="AO7" i="34"/>
  <c r="EN7" i="34"/>
  <c r="AF15" i="44"/>
  <c r="EE15" i="44"/>
  <c r="DR7" i="55"/>
  <c r="S7" i="55"/>
  <c r="Q17" i="59"/>
  <c r="DP17" i="59"/>
  <c r="AT21" i="28"/>
  <c r="ES21" i="28"/>
  <c r="EV8" i="26"/>
  <c r="AW8" i="26"/>
  <c r="AR6" i="31"/>
  <c r="EQ6" i="31"/>
  <c r="ES13" i="28"/>
  <c r="AT13" i="28"/>
  <c r="AL7" i="37"/>
  <c r="EK7" i="37"/>
  <c r="AW15" i="25"/>
  <c r="EV15" i="25"/>
  <c r="AU21" i="61"/>
  <c r="Y21" i="50"/>
  <c r="DX21" i="50"/>
  <c r="BE12" i="17"/>
  <c r="BB23" i="21"/>
  <c r="CX6" i="59"/>
  <c r="CX6" i="58"/>
  <c r="CX6" i="57"/>
  <c r="CX6" i="56"/>
  <c r="CX6" i="55"/>
  <c r="CX6" i="54"/>
  <c r="CX6" i="53"/>
  <c r="CX6" i="52"/>
  <c r="CX6" i="51"/>
  <c r="CX6" i="50"/>
  <c r="CX6" i="48"/>
  <c r="CX6" i="49"/>
  <c r="CX6" i="47"/>
  <c r="CX6" i="45"/>
  <c r="CX6" i="44"/>
  <c r="CX6" i="46"/>
  <c r="CX6" i="42"/>
  <c r="CX6" i="40"/>
  <c r="CX6" i="43"/>
  <c r="CX6" i="41"/>
  <c r="CX6" i="38"/>
  <c r="CX6" i="39"/>
  <c r="CX6" i="37"/>
  <c r="CX6" i="36"/>
  <c r="CX6" i="35"/>
  <c r="CX6" i="33"/>
  <c r="CX6" i="34"/>
  <c r="CX6" i="28"/>
  <c r="CX6" i="32"/>
  <c r="CX6" i="27"/>
  <c r="CX6" i="25"/>
  <c r="CX6" i="24"/>
  <c r="CX6" i="30"/>
  <c r="CX6" i="26"/>
  <c r="CX6" i="31"/>
  <c r="CX6" i="21"/>
  <c r="EX6" i="21" s="1"/>
  <c r="CX6" i="20"/>
  <c r="EX6" i="20" s="1"/>
  <c r="CX6" i="17"/>
  <c r="EX6" i="17" s="1"/>
  <c r="CX6" i="19"/>
  <c r="EX6" i="19" s="1"/>
  <c r="CX6" i="23"/>
  <c r="CX6" i="22"/>
  <c r="EX6" i="22" s="1"/>
  <c r="CX6" i="18"/>
  <c r="EX6" i="18" s="1"/>
  <c r="CX6" i="60"/>
  <c r="EX6" i="60" s="1"/>
  <c r="EP9" i="33"/>
  <c r="AQ9" i="33"/>
  <c r="AK7" i="38"/>
  <c r="EJ7" i="38"/>
  <c r="BA28" i="22"/>
  <c r="AM28" i="37"/>
  <c r="EL28" i="37"/>
  <c r="AO25" i="34"/>
  <c r="EN25" i="34"/>
  <c r="AP7" i="33"/>
  <c r="EO7" i="33"/>
  <c r="AR18" i="30"/>
  <c r="EQ18" i="30"/>
  <c r="EL24" i="37"/>
  <c r="AM24" i="37"/>
  <c r="DW8" i="51"/>
  <c r="X8" i="51"/>
  <c r="AJ14" i="40"/>
  <c r="EI14" i="40"/>
  <c r="BA5" i="21"/>
  <c r="V25" i="53"/>
  <c r="DU25" i="53"/>
  <c r="AR22" i="31"/>
  <c r="EQ22" i="31"/>
  <c r="AY26" i="23"/>
  <c r="CX10" i="59"/>
  <c r="CX10" i="58"/>
  <c r="CX10" i="57"/>
  <c r="CX10" i="56"/>
  <c r="CX10" i="55"/>
  <c r="CX10" i="54"/>
  <c r="CX10" i="53"/>
  <c r="CX10" i="52"/>
  <c r="CX10" i="50"/>
  <c r="CX10" i="51"/>
  <c r="CX10" i="48"/>
  <c r="CX10" i="49"/>
  <c r="CX10" i="46"/>
  <c r="CX10" i="45"/>
  <c r="CX10" i="44"/>
  <c r="CX10" i="47"/>
  <c r="CX10" i="43"/>
  <c r="CX10" i="42"/>
  <c r="CX10" i="41"/>
  <c r="CX10" i="40"/>
  <c r="CX10" i="39"/>
  <c r="CX10" i="38"/>
  <c r="CX10" i="37"/>
  <c r="CX10" i="36"/>
  <c r="CX10" i="33"/>
  <c r="CX10" i="34"/>
  <c r="CX10" i="35"/>
  <c r="CX10" i="27"/>
  <c r="CX10" i="30"/>
  <c r="CX10" i="28"/>
  <c r="CX10" i="32"/>
  <c r="CX10" i="31"/>
  <c r="CX10" i="26"/>
  <c r="CX10" i="25"/>
  <c r="CX10" i="24"/>
  <c r="CX10" i="22"/>
  <c r="EX10" i="22" s="1"/>
  <c r="CX10" i="21"/>
  <c r="EX10" i="21" s="1"/>
  <c r="CX10" i="19"/>
  <c r="EX10" i="19" s="1"/>
  <c r="CX10" i="20"/>
  <c r="EX10" i="20" s="1"/>
  <c r="CX10" i="18"/>
  <c r="EX10" i="18" s="1"/>
  <c r="CX10" i="17"/>
  <c r="EX10" i="17" s="1"/>
  <c r="CX10" i="23"/>
  <c r="CX10" i="60"/>
  <c r="EX10" i="60" s="1"/>
  <c r="AG9" i="42"/>
  <c r="EF9" i="42"/>
  <c r="V11" i="54"/>
  <c r="DU11" i="54"/>
  <c r="AE11" i="44"/>
  <c r="ED11" i="44"/>
  <c r="Q26" i="59"/>
  <c r="DP26" i="59"/>
  <c r="EF23" i="43"/>
  <c r="AG23" i="43"/>
  <c r="BC25" i="19"/>
  <c r="CX27" i="59"/>
  <c r="CX27" i="58"/>
  <c r="CX27" i="57"/>
  <c r="CX27" i="56"/>
  <c r="CX27" i="55"/>
  <c r="CX27" i="53"/>
  <c r="CX27" i="54"/>
  <c r="CX27" i="51"/>
  <c r="CX27" i="52"/>
  <c r="CX27" i="49"/>
  <c r="CX27" i="50"/>
  <c r="CX27" i="48"/>
  <c r="CX27" i="47"/>
  <c r="CX27" i="45"/>
  <c r="CX27" i="44"/>
  <c r="CX27" i="46"/>
  <c r="CX27" i="43"/>
  <c r="CX27" i="41"/>
  <c r="CX27" i="40"/>
  <c r="CX27" i="42"/>
  <c r="CX27" i="39"/>
  <c r="CX27" i="38"/>
  <c r="CX27" i="37"/>
  <c r="CX27" i="36"/>
  <c r="CX27" i="35"/>
  <c r="CX27" i="33"/>
  <c r="CX27" i="34"/>
  <c r="CX27" i="32"/>
  <c r="CX27" i="30"/>
  <c r="CX27" i="28"/>
  <c r="CX27" i="26"/>
  <c r="CX27" i="25"/>
  <c r="CX27" i="31"/>
  <c r="CX27" i="27"/>
  <c r="CX27" i="24"/>
  <c r="EX27" i="24" s="1"/>
  <c r="CX27" i="23"/>
  <c r="EX27" i="23" s="1"/>
  <c r="CX27" i="19"/>
  <c r="EX27" i="19" s="1"/>
  <c r="CX27" i="18"/>
  <c r="EX27" i="18" s="1"/>
  <c r="CX27" i="21"/>
  <c r="EX27" i="21" s="1"/>
  <c r="CX27" i="20"/>
  <c r="EX27" i="20" s="1"/>
  <c r="CX27" i="17"/>
  <c r="EX27" i="17" s="1"/>
  <c r="CX27" i="22"/>
  <c r="EX27" i="22" s="1"/>
  <c r="CX27" i="60"/>
  <c r="EX27" i="60" s="1"/>
  <c r="AI6" i="40"/>
  <c r="EH6" i="40"/>
  <c r="AK28" i="39"/>
  <c r="EJ28" i="39"/>
  <c r="Y23" i="51"/>
  <c r="DX23" i="51"/>
  <c r="AB29" i="44"/>
  <c r="EB4" i="44"/>
  <c r="AC4" i="44"/>
  <c r="EE18" i="43"/>
  <c r="AF18" i="43"/>
  <c r="AF26" i="44"/>
  <c r="EE26" i="44"/>
  <c r="DW24" i="52"/>
  <c r="X24" i="52"/>
  <c r="V26" i="54"/>
  <c r="DU26" i="54"/>
  <c r="BC22" i="18"/>
  <c r="T18" i="54"/>
  <c r="DS18" i="54"/>
  <c r="EJ20" i="38"/>
  <c r="AK20" i="38"/>
  <c r="BD11" i="19"/>
  <c r="EA17" i="48"/>
  <c r="AB17" i="48"/>
  <c r="CX28" i="59"/>
  <c r="CX28" i="58"/>
  <c r="CX28" i="57"/>
  <c r="CX28" i="56"/>
  <c r="CX28" i="55"/>
  <c r="CX28" i="53"/>
  <c r="CX28" i="54"/>
  <c r="CX28" i="52"/>
  <c r="CX28" i="51"/>
  <c r="CX28" i="49"/>
  <c r="CX28" i="50"/>
  <c r="CX28" i="48"/>
  <c r="CX28" i="47"/>
  <c r="CX28" i="44"/>
  <c r="CX28" i="43"/>
  <c r="CX28" i="46"/>
  <c r="CX28" i="45"/>
  <c r="CX28" i="42"/>
  <c r="CX28" i="41"/>
  <c r="CX28" i="40"/>
  <c r="CX28" i="36"/>
  <c r="CX28" i="37"/>
  <c r="CX28" i="39"/>
  <c r="CX28" i="38"/>
  <c r="CX28" i="33"/>
  <c r="CX28" i="35"/>
  <c r="CX28" i="34"/>
  <c r="CX28" i="32"/>
  <c r="CX28" i="31"/>
  <c r="CX28" i="30"/>
  <c r="CX28" i="27"/>
  <c r="CX28" i="26"/>
  <c r="CX28" i="25"/>
  <c r="CX28" i="24"/>
  <c r="CX28" i="23"/>
  <c r="EX28" i="23" s="1"/>
  <c r="CX28" i="28"/>
  <c r="CX28" i="21"/>
  <c r="EX28" i="21" s="1"/>
  <c r="CX28" i="20"/>
  <c r="EX28" i="20" s="1"/>
  <c r="CX28" i="17"/>
  <c r="EX28" i="17" s="1"/>
  <c r="CX28" i="22"/>
  <c r="EX28" i="22" s="1"/>
  <c r="CX28" i="19"/>
  <c r="EX28" i="19" s="1"/>
  <c r="CX28" i="18"/>
  <c r="EX28" i="18" s="1"/>
  <c r="CX28" i="60"/>
  <c r="EX28" i="60" s="1"/>
  <c r="DT9" i="54"/>
  <c r="U9" i="54"/>
  <c r="AA27" i="49"/>
  <c r="DZ27" i="49"/>
  <c r="DN30" i="59"/>
  <c r="BC10" i="18"/>
  <c r="X18" i="50"/>
  <c r="DW18" i="50"/>
  <c r="EE28" i="44"/>
  <c r="AF28" i="44"/>
  <c r="Y11" i="51"/>
  <c r="DX11" i="51"/>
  <c r="EH27" i="41"/>
  <c r="AI27" i="41"/>
  <c r="EA10" i="47"/>
  <c r="AB10" i="47"/>
  <c r="AY5" i="23"/>
  <c r="T9" i="55"/>
  <c r="DS9" i="55"/>
  <c r="EP11" i="33"/>
  <c r="AQ11" i="33"/>
  <c r="AF29" i="41"/>
  <c r="AG4" i="41"/>
  <c r="EF4" i="41"/>
  <c r="Q10" i="58"/>
  <c r="DP10" i="58"/>
  <c r="AU18" i="27"/>
  <c r="ET18" i="27"/>
  <c r="T10" i="55"/>
  <c r="DS10" i="55"/>
  <c r="AZ12" i="23"/>
  <c r="EG21" i="41"/>
  <c r="AH21" i="41"/>
  <c r="DT19" i="55"/>
  <c r="U19" i="55"/>
  <c r="W17" i="53"/>
  <c r="DV17" i="53"/>
  <c r="AQ29" i="28"/>
  <c r="AR4" i="28"/>
  <c r="EQ4" i="28"/>
  <c r="EQ29" i="28" s="1"/>
  <c r="AU16" i="27"/>
  <c r="ET16" i="27"/>
  <c r="AX24" i="25"/>
  <c r="EW24" i="25"/>
  <c r="EA20" i="48"/>
  <c r="AB20" i="48"/>
  <c r="AI7" i="40"/>
  <c r="EH7" i="40"/>
  <c r="EM5" i="35"/>
  <c r="AN5" i="35"/>
  <c r="BB11" i="21"/>
  <c r="ED10" i="44"/>
  <c r="AE10" i="44"/>
  <c r="EU23" i="27"/>
  <c r="AV23" i="27"/>
  <c r="AC27" i="47"/>
  <c r="EB27" i="47"/>
  <c r="AQ18" i="32"/>
  <c r="EP18" i="32"/>
  <c r="ER28" i="30"/>
  <c r="AS28" i="30"/>
  <c r="BD26" i="17"/>
  <c r="EG27" i="42"/>
  <c r="AH27" i="42"/>
  <c r="DW10" i="51"/>
  <c r="X10" i="51"/>
  <c r="AJ6" i="39"/>
  <c r="EI6" i="39"/>
  <c r="AC12" i="47"/>
  <c r="EB12" i="47"/>
  <c r="EP22" i="32"/>
  <c r="AQ22" i="32"/>
  <c r="T17" i="56"/>
  <c r="DS17" i="56"/>
  <c r="EO27" i="34"/>
  <c r="AP27" i="34"/>
  <c r="DV23" i="53"/>
  <c r="W23" i="53"/>
  <c r="AP4" i="32"/>
  <c r="EO4" i="32"/>
  <c r="AF29" i="40"/>
  <c r="EF4" i="40"/>
  <c r="EF29" i="40" s="1"/>
  <c r="AG4" i="40"/>
  <c r="EF14" i="42"/>
  <c r="AG14" i="42"/>
  <c r="BC15" i="19"/>
  <c r="AR14" i="32"/>
  <c r="EQ14" i="32"/>
  <c r="EW5" i="24"/>
  <c r="AX5" i="24"/>
  <c r="AZ5" i="22"/>
  <c r="DR4" i="54"/>
  <c r="DR29" i="54" s="1"/>
  <c r="S4" i="54"/>
  <c r="R29" i="54"/>
  <c r="EL30" i="34"/>
  <c r="AF28" i="43"/>
  <c r="EE28" i="43"/>
  <c r="AX10" i="24"/>
  <c r="EW10" i="24"/>
  <c r="AC13" i="47"/>
  <c r="EB13" i="47"/>
  <c r="AO19" i="34"/>
  <c r="EN19" i="34"/>
  <c r="BB16" i="20"/>
  <c r="AP28" i="34"/>
  <c r="EO28" i="34"/>
  <c r="EK25" i="37"/>
  <c r="AL25" i="37"/>
  <c r="DZ25" i="48"/>
  <c r="AA25" i="48"/>
  <c r="EJ9" i="39"/>
  <c r="AK9" i="39"/>
  <c r="ES9" i="28"/>
  <c r="AT9" i="28"/>
  <c r="ER14" i="30"/>
  <c r="AS14" i="30"/>
  <c r="DW19" i="52"/>
  <c r="X19" i="52"/>
  <c r="DR7" i="56"/>
  <c r="S7" i="56"/>
  <c r="X14" i="52"/>
  <c r="DW14" i="52"/>
  <c r="CX8" i="59"/>
  <c r="CX8" i="58"/>
  <c r="CX8" i="57"/>
  <c r="CX8" i="56"/>
  <c r="CX8" i="55"/>
  <c r="CX8" i="54"/>
  <c r="CX8" i="53"/>
  <c r="CX8" i="52"/>
  <c r="CX8" i="50"/>
  <c r="CX8" i="51"/>
  <c r="CX8" i="49"/>
  <c r="CX8" i="48"/>
  <c r="CX8" i="45"/>
  <c r="CX8" i="44"/>
  <c r="CX8" i="47"/>
  <c r="CX8" i="46"/>
  <c r="CX8" i="42"/>
  <c r="CX8" i="41"/>
  <c r="CX8" i="40"/>
  <c r="CX8" i="43"/>
  <c r="CX8" i="39"/>
  <c r="CX8" i="38"/>
  <c r="CX8" i="37"/>
  <c r="CX8" i="36"/>
  <c r="CX8" i="33"/>
  <c r="CX8" i="35"/>
  <c r="CX8" i="34"/>
  <c r="CX8" i="31"/>
  <c r="CX8" i="30"/>
  <c r="CX8" i="28"/>
  <c r="CX8" i="32"/>
  <c r="CX8" i="25"/>
  <c r="CX8" i="24"/>
  <c r="EX8" i="24" s="1"/>
  <c r="CX8" i="27"/>
  <c r="CX8" i="26"/>
  <c r="CX8" i="18"/>
  <c r="EX8" i="18" s="1"/>
  <c r="CX8" i="20"/>
  <c r="EX8" i="20" s="1"/>
  <c r="CX8" i="19"/>
  <c r="EX8" i="19" s="1"/>
  <c r="CX8" i="23"/>
  <c r="EX8" i="23" s="1"/>
  <c r="CX8" i="21"/>
  <c r="EX8" i="21" s="1"/>
  <c r="CX8" i="17"/>
  <c r="EX8" i="17" s="1"/>
  <c r="CX8" i="22"/>
  <c r="EX8" i="22" s="1"/>
  <c r="CX8" i="60"/>
  <c r="EX8" i="60" s="1"/>
  <c r="AG21" i="43"/>
  <c r="EF21" i="43"/>
  <c r="AZ17" i="23"/>
  <c r="AE25" i="44"/>
  <c r="ED25" i="44"/>
  <c r="EQ28" i="31"/>
  <c r="AR28" i="31"/>
  <c r="EW30" i="21"/>
  <c r="BA13" i="21"/>
  <c r="AY8" i="24"/>
  <c r="Y14" i="51"/>
  <c r="DX14" i="51"/>
  <c r="AN7" i="35"/>
  <c r="EM7" i="35"/>
  <c r="S26" i="57"/>
  <c r="DR26" i="57"/>
  <c r="BB20" i="20"/>
  <c r="EW30" i="18"/>
  <c r="AR27" i="32"/>
  <c r="EQ27" i="32"/>
  <c r="U4" i="53"/>
  <c r="DT4" i="53"/>
  <c r="EU24" i="27"/>
  <c r="AV24" i="27"/>
  <c r="AZ9" i="22"/>
  <c r="EV5" i="25"/>
  <c r="AW5" i="25"/>
  <c r="CX5" i="59"/>
  <c r="CX5" i="58"/>
  <c r="CX5" i="57"/>
  <c r="CX5" i="56"/>
  <c r="CX5" i="55"/>
  <c r="CX5" i="54"/>
  <c r="CX5" i="52"/>
  <c r="CX5" i="53"/>
  <c r="CX5" i="50"/>
  <c r="CX5" i="51"/>
  <c r="CX5" i="49"/>
  <c r="CX5" i="48"/>
  <c r="CX5" i="47"/>
  <c r="CX5" i="46"/>
  <c r="CX5" i="45"/>
  <c r="CX5" i="44"/>
  <c r="CX5" i="41"/>
  <c r="CX5" i="40"/>
  <c r="CX5" i="42"/>
  <c r="CX5" i="43"/>
  <c r="CX5" i="38"/>
  <c r="CX5" i="39"/>
  <c r="CX5" i="37"/>
  <c r="CX5" i="35"/>
  <c r="CX5" i="33"/>
  <c r="CX5" i="36"/>
  <c r="CX5" i="34"/>
  <c r="CX5" i="31"/>
  <c r="CX5" i="26"/>
  <c r="CX5" i="28"/>
  <c r="CX5" i="32"/>
  <c r="CX5" i="27"/>
  <c r="CX5" i="24"/>
  <c r="CX5" i="30"/>
  <c r="CX5" i="25"/>
  <c r="CX5" i="23"/>
  <c r="EX5" i="23" s="1"/>
  <c r="CX5" i="21"/>
  <c r="EX5" i="21" s="1"/>
  <c r="CX5" i="20"/>
  <c r="EX5" i="20" s="1"/>
  <c r="CX5" i="19"/>
  <c r="EX5" i="19" s="1"/>
  <c r="CX5" i="17"/>
  <c r="EX5" i="17" s="1"/>
  <c r="CX5" i="22"/>
  <c r="EX5" i="22" s="1"/>
  <c r="CX5" i="18"/>
  <c r="EX5" i="18" s="1"/>
  <c r="CX5" i="60"/>
  <c r="EX5" i="60" s="1"/>
  <c r="Q23" i="59"/>
  <c r="DP23" i="59"/>
  <c r="AU17" i="61"/>
  <c r="EQ20" i="32"/>
  <c r="AR20" i="32"/>
  <c r="EA15" i="48"/>
  <c r="AB15" i="48"/>
  <c r="AZ10" i="22"/>
  <c r="EE8" i="43"/>
  <c r="AF8" i="43"/>
  <c r="DW23" i="52"/>
  <c r="X23" i="52"/>
  <c r="AV19" i="61"/>
  <c r="BD9" i="17"/>
  <c r="EG8" i="42"/>
  <c r="AH8" i="42"/>
  <c r="EJ17" i="39"/>
  <c r="AK17" i="39"/>
  <c r="AF20" i="44"/>
  <c r="EE20" i="44"/>
  <c r="BC19" i="19"/>
  <c r="T8" i="55"/>
  <c r="DS8" i="55"/>
  <c r="EJ14" i="38"/>
  <c r="AK14" i="38"/>
  <c r="BE24" i="17"/>
  <c r="DQ11" i="58"/>
  <c r="R11" i="58"/>
  <c r="AL11" i="38"/>
  <c r="EK11" i="38"/>
  <c r="AZ8" i="23"/>
  <c r="AC5" i="45"/>
  <c r="EB5" i="45"/>
  <c r="ER14" i="31"/>
  <c r="AS14" i="31"/>
  <c r="AO14" i="34"/>
  <c r="EN14" i="34"/>
  <c r="AH25" i="41"/>
  <c r="EG25" i="41"/>
  <c r="CX9" i="59"/>
  <c r="CX9" i="58"/>
  <c r="CX9" i="57"/>
  <c r="CX9" i="56"/>
  <c r="CX9" i="55"/>
  <c r="CX9" i="54"/>
  <c r="CX9" i="52"/>
  <c r="CX9" i="53"/>
  <c r="CX9" i="50"/>
  <c r="CX9" i="51"/>
  <c r="CX9" i="48"/>
  <c r="CX9" i="49"/>
  <c r="CX9" i="46"/>
  <c r="CX9" i="45"/>
  <c r="CX9" i="44"/>
  <c r="CX9" i="47"/>
  <c r="CX9" i="41"/>
  <c r="CX9" i="40"/>
  <c r="CX9" i="43"/>
  <c r="CX9" i="42"/>
  <c r="CX9" i="37"/>
  <c r="CX9" i="36"/>
  <c r="CX9" i="39"/>
  <c r="CX9" i="38"/>
  <c r="CX9" i="34"/>
  <c r="CX9" i="33"/>
  <c r="CX9" i="32"/>
  <c r="CX9" i="35"/>
  <c r="CX9" i="31"/>
  <c r="CX9" i="24"/>
  <c r="EX9" i="24" s="1"/>
  <c r="CX9" i="27"/>
  <c r="CX9" i="26"/>
  <c r="CX9" i="25"/>
  <c r="CX9" i="30"/>
  <c r="CX9" i="28"/>
  <c r="CX9" i="23"/>
  <c r="EX9" i="23" s="1"/>
  <c r="CX9" i="21"/>
  <c r="EX9" i="21" s="1"/>
  <c r="CX9" i="22"/>
  <c r="EX9" i="22" s="1"/>
  <c r="CX9" i="20"/>
  <c r="EX9" i="20" s="1"/>
  <c r="CX9" i="19"/>
  <c r="EX9" i="19" s="1"/>
  <c r="CX9" i="18"/>
  <c r="EX9" i="18" s="1"/>
  <c r="CX9" i="17"/>
  <c r="EX9" i="17" s="1"/>
  <c r="CX9" i="60"/>
  <c r="EX9" i="60" s="1"/>
  <c r="EI24" i="40"/>
  <c r="AJ24" i="40"/>
  <c r="EU27" i="27"/>
  <c r="AV27" i="27"/>
  <c r="R25" i="57"/>
  <c r="DQ25" i="57"/>
  <c r="CX13" i="59"/>
  <c r="CX13" i="58"/>
  <c r="CX13" i="57"/>
  <c r="CX13" i="56"/>
  <c r="CX13" i="55"/>
  <c r="CX13" i="54"/>
  <c r="CX13" i="52"/>
  <c r="CX13" i="53"/>
  <c r="CX13" i="50"/>
  <c r="CX13" i="51"/>
  <c r="CX13" i="49"/>
  <c r="CX13" i="48"/>
  <c r="CX13" i="46"/>
  <c r="CX13" i="45"/>
  <c r="CX13" i="44"/>
  <c r="CX13" i="47"/>
  <c r="CX13" i="43"/>
  <c r="CX13" i="42"/>
  <c r="CX13" i="41"/>
  <c r="CX13" i="40"/>
  <c r="CX13" i="39"/>
  <c r="CX13" i="38"/>
  <c r="CX13" i="37"/>
  <c r="CX13" i="36"/>
  <c r="CX13" i="34"/>
  <c r="CX13" i="32"/>
  <c r="CX13" i="35"/>
  <c r="CX13" i="33"/>
  <c r="CX13" i="30"/>
  <c r="CX13" i="28"/>
  <c r="CX13" i="31"/>
  <c r="CX13" i="27"/>
  <c r="CX13" i="26"/>
  <c r="CX13" i="25"/>
  <c r="CX13" i="24"/>
  <c r="CX13" i="21"/>
  <c r="EX13" i="21" s="1"/>
  <c r="CX13" i="20"/>
  <c r="EX13" i="20" s="1"/>
  <c r="CX13" i="23"/>
  <c r="EX13" i="23" s="1"/>
  <c r="CX13" i="17"/>
  <c r="EX13" i="17" s="1"/>
  <c r="CX13" i="22"/>
  <c r="EX13" i="22" s="1"/>
  <c r="CX13" i="19"/>
  <c r="EX13" i="19" s="1"/>
  <c r="CX13" i="18"/>
  <c r="EX13" i="18" s="1"/>
  <c r="CX13" i="60"/>
  <c r="EX13" i="60" s="1"/>
  <c r="Z11" i="50"/>
  <c r="DY11" i="50"/>
  <c r="Y29" i="47"/>
  <c r="Z4" i="47"/>
  <c r="DY4" i="47"/>
  <c r="DY29" i="47" s="1"/>
  <c r="Y28" i="51"/>
  <c r="DX28" i="51"/>
  <c r="DO18" i="58"/>
  <c r="P18" i="58"/>
  <c r="DV22" i="52"/>
  <c r="W22" i="52"/>
  <c r="DS12" i="56"/>
  <c r="T12" i="56"/>
  <c r="BD24" i="19"/>
  <c r="AB9" i="48"/>
  <c r="EA9" i="48"/>
  <c r="BA27" i="22"/>
  <c r="BA15" i="21"/>
  <c r="AV7" i="27"/>
  <c r="EU7" i="27"/>
  <c r="EC11" i="45"/>
  <c r="AD11" i="45"/>
  <c r="AV5" i="26"/>
  <c r="EU5" i="26"/>
  <c r="EQ15" i="32"/>
  <c r="AR15" i="32"/>
  <c r="AW7" i="25"/>
  <c r="EV7" i="25"/>
  <c r="ER11" i="31"/>
  <c r="AS11" i="31"/>
  <c r="EW9" i="25"/>
  <c r="AX9" i="25"/>
  <c r="U11" i="55"/>
  <c r="DT11" i="55"/>
  <c r="U26" i="55"/>
  <c r="DT26" i="55"/>
  <c r="AD23" i="46"/>
  <c r="EC23" i="46"/>
  <c r="AG18" i="41"/>
  <c r="EF18" i="41"/>
  <c r="DW9" i="52"/>
  <c r="X9" i="52"/>
  <c r="AU12" i="61"/>
  <c r="EO11" i="34"/>
  <c r="AP11" i="34"/>
  <c r="EI22" i="39"/>
  <c r="AJ22" i="39"/>
  <c r="AB7" i="46"/>
  <c r="EA7" i="46"/>
  <c r="EM26" i="36"/>
  <c r="AN26" i="36"/>
  <c r="T22" i="55"/>
  <c r="DS22" i="55"/>
  <c r="EO22" i="33"/>
  <c r="AP22" i="33"/>
  <c r="BA18" i="20"/>
  <c r="DY6" i="49"/>
  <c r="Z6" i="49"/>
  <c r="AY18" i="23"/>
  <c r="AW21" i="25"/>
  <c r="EV21" i="25"/>
  <c r="AI5" i="40"/>
  <c r="EH5" i="40"/>
  <c r="EB4" i="45"/>
  <c r="AC4" i="45"/>
  <c r="EE14" i="44"/>
  <c r="AF14" i="44"/>
  <c r="EJ18" i="38"/>
  <c r="AK18" i="38"/>
  <c r="DO18" i="59"/>
  <c r="P18" i="59"/>
  <c r="BA16" i="21"/>
  <c r="ES5" i="28"/>
  <c r="AT5" i="28"/>
  <c r="EW17" i="25"/>
  <c r="AX17" i="25"/>
  <c r="CX20" i="59"/>
  <c r="CX20" i="58"/>
  <c r="CX20" i="57"/>
  <c r="CX20" i="56"/>
  <c r="CX20" i="55"/>
  <c r="CX20" i="53"/>
  <c r="CX20" i="54"/>
  <c r="CX20" i="52"/>
  <c r="CX20" i="51"/>
  <c r="CX20" i="50"/>
  <c r="CX20" i="49"/>
  <c r="CX20" i="48"/>
  <c r="CX20" i="47"/>
  <c r="CX20" i="46"/>
  <c r="CX20" i="44"/>
  <c r="CX20" i="45"/>
  <c r="CX20" i="40"/>
  <c r="CX20" i="43"/>
  <c r="CX20" i="41"/>
  <c r="CX20" i="42"/>
  <c r="CX20" i="36"/>
  <c r="CX20" i="38"/>
  <c r="CX20" i="37"/>
  <c r="CX20" i="39"/>
  <c r="CX20" i="35"/>
  <c r="CX20" i="33"/>
  <c r="CX20" i="34"/>
  <c r="CX20" i="32"/>
  <c r="CX20" i="24"/>
  <c r="CX20" i="23"/>
  <c r="EX20" i="23" s="1"/>
  <c r="CX20" i="31"/>
  <c r="CX20" i="30"/>
  <c r="CX20" i="27"/>
  <c r="CX20" i="25"/>
  <c r="CX20" i="28"/>
  <c r="CX20" i="26"/>
  <c r="CX20" i="21"/>
  <c r="EX20" i="21" s="1"/>
  <c r="CX20" i="18"/>
  <c r="EX20" i="18" s="1"/>
  <c r="CX20" i="17"/>
  <c r="EX20" i="17" s="1"/>
  <c r="CX20" i="22"/>
  <c r="EX20" i="22" s="1"/>
  <c r="CX20" i="19"/>
  <c r="EX20" i="19" s="1"/>
  <c r="CX20" i="20"/>
  <c r="EX20" i="20" s="1"/>
  <c r="CX20" i="60"/>
  <c r="EX20" i="60" s="1"/>
  <c r="AT12" i="30"/>
  <c r="ES12" i="30"/>
  <c r="CX4" i="59"/>
  <c r="CX4" i="58"/>
  <c r="CX4" i="57"/>
  <c r="CX4" i="56"/>
  <c r="CX4" i="54"/>
  <c r="CX4" i="55"/>
  <c r="CX4" i="53"/>
  <c r="CX4" i="52"/>
  <c r="CX4" i="50"/>
  <c r="CX4" i="51"/>
  <c r="CX4" i="49"/>
  <c r="CX4" i="48"/>
  <c r="CX4" i="46"/>
  <c r="CX4" i="45"/>
  <c r="CX4" i="47"/>
  <c r="CX4" i="42"/>
  <c r="CX4" i="44"/>
  <c r="CX4" i="43"/>
  <c r="CX4" i="41"/>
  <c r="CX4" i="40"/>
  <c r="CX4" i="39"/>
  <c r="CX4" i="38"/>
  <c r="CX4" i="37"/>
  <c r="CX4" i="33"/>
  <c r="CX4" i="36"/>
  <c r="CX4" i="34"/>
  <c r="CX4" i="35"/>
  <c r="CX4" i="32"/>
  <c r="CX4" i="30"/>
  <c r="CX4" i="25"/>
  <c r="CX4" i="24"/>
  <c r="CX4" i="31"/>
  <c r="CX4" i="26"/>
  <c r="CX4" i="28"/>
  <c r="CX4" i="27"/>
  <c r="CX4" i="19"/>
  <c r="EX4" i="19" s="1"/>
  <c r="CX4" i="18"/>
  <c r="EX4" i="18" s="1"/>
  <c r="CX4" i="22"/>
  <c r="CX4" i="23"/>
  <c r="CX4" i="21"/>
  <c r="CX4" i="17"/>
  <c r="EX4" i="17" s="1"/>
  <c r="CX4" i="20"/>
  <c r="EX4" i="20" s="1"/>
  <c r="CX4" i="60"/>
  <c r="EX4" i="60" s="1"/>
  <c r="BB18" i="19"/>
  <c r="DP20" i="58"/>
  <c r="Q20" i="58"/>
  <c r="AU17" i="27"/>
  <c r="ET17" i="27"/>
  <c r="AZ13" i="23"/>
  <c r="EU15" i="27"/>
  <c r="AV15" i="27"/>
  <c r="BC20" i="19"/>
  <c r="R15" i="58"/>
  <c r="DQ15" i="58"/>
  <c r="EX28" i="24"/>
  <c r="AY28" i="24"/>
  <c r="AE19" i="45"/>
  <c r="ED19" i="45"/>
  <c r="AI23" i="41"/>
  <c r="EH23" i="41"/>
  <c r="Z16" i="49"/>
  <c r="DY16" i="49"/>
  <c r="EV18" i="25"/>
  <c r="AW18" i="25"/>
  <c r="EN20" i="34"/>
  <c r="AO20" i="34"/>
  <c r="BD11" i="17"/>
  <c r="R26" i="58"/>
  <c r="DQ26" i="58"/>
  <c r="BD8" i="19"/>
  <c r="EW29" i="20"/>
  <c r="DX20" i="50"/>
  <c r="Y20" i="50"/>
  <c r="AM17" i="37"/>
  <c r="EL17" i="37"/>
  <c r="BA29" i="18"/>
  <c r="BB4" i="18"/>
  <c r="DS14" i="56"/>
  <c r="T14" i="56"/>
  <c r="DV25" i="52"/>
  <c r="W25" i="52"/>
  <c r="BB14" i="20"/>
  <c r="AO20" i="35"/>
  <c r="EN20" i="35"/>
  <c r="S8" i="57"/>
  <c r="DR8" i="57"/>
  <c r="EI17" i="40"/>
  <c r="AJ17" i="40"/>
  <c r="DV8" i="53"/>
  <c r="W8" i="53"/>
  <c r="AZ23" i="23"/>
  <c r="DW7" i="51"/>
  <c r="X7" i="51"/>
  <c r="BC28" i="18"/>
  <c r="AU6" i="61"/>
  <c r="EN21" i="34"/>
  <c r="AO21" i="34"/>
  <c r="DX21" i="51"/>
  <c r="Y21" i="51"/>
  <c r="DQ28" i="58"/>
  <c r="R28" i="58"/>
  <c r="AO15" i="34"/>
  <c r="EN15" i="34"/>
  <c r="AL12" i="38"/>
  <c r="EK12" i="38"/>
  <c r="EV21" i="26"/>
  <c r="AW21" i="26"/>
  <c r="Q19" i="58"/>
  <c r="DP19" i="58"/>
  <c r="AN17" i="36"/>
  <c r="EM17" i="36"/>
  <c r="DR23" i="57"/>
  <c r="S23" i="57"/>
  <c r="EM22" i="35"/>
  <c r="AN22" i="35"/>
  <c r="DU4" i="51"/>
  <c r="U29" i="51"/>
  <c r="V4" i="51"/>
  <c r="DS28" i="56"/>
  <c r="T28" i="56"/>
  <c r="Y4" i="48"/>
  <c r="DX4" i="48"/>
  <c r="DX29" i="48" s="1"/>
  <c r="X29" i="48"/>
  <c r="S18" i="56"/>
  <c r="DR18" i="56"/>
  <c r="DT4" i="52"/>
  <c r="DT29" i="52" s="1"/>
  <c r="U4" i="52"/>
  <c r="T29" i="52"/>
  <c r="CX24" i="59"/>
  <c r="CX24" i="58"/>
  <c r="CX24" i="57"/>
  <c r="CX24" i="56"/>
  <c r="CX24" i="55"/>
  <c r="CX24" i="54"/>
  <c r="CX24" i="53"/>
  <c r="CX24" i="51"/>
  <c r="CX24" i="52"/>
  <c r="CX24" i="50"/>
  <c r="CX24" i="49"/>
  <c r="CX24" i="47"/>
  <c r="CX24" i="48"/>
  <c r="CX24" i="46"/>
  <c r="CX24" i="44"/>
  <c r="CX24" i="45"/>
  <c r="CX24" i="42"/>
  <c r="CX24" i="41"/>
  <c r="CX24" i="43"/>
  <c r="CX24" i="40"/>
  <c r="CX24" i="39"/>
  <c r="CX24" i="36"/>
  <c r="CX24" i="38"/>
  <c r="CX24" i="37"/>
  <c r="CX24" i="35"/>
  <c r="CX24" i="33"/>
  <c r="CX24" i="34"/>
  <c r="CX24" i="24"/>
  <c r="EX24" i="24" s="1"/>
  <c r="CX24" i="31"/>
  <c r="CX24" i="28"/>
  <c r="CX24" i="30"/>
  <c r="CX24" i="27"/>
  <c r="CX24" i="25"/>
  <c r="CX24" i="32"/>
  <c r="CX24" i="26"/>
  <c r="CX24" i="23"/>
  <c r="EX24" i="23" s="1"/>
  <c r="CX24" i="22"/>
  <c r="EX24" i="22" s="1"/>
  <c r="CX24" i="21"/>
  <c r="EX24" i="21" s="1"/>
  <c r="CX24" i="20"/>
  <c r="EX24" i="20" s="1"/>
  <c r="CX24" i="19"/>
  <c r="EX24" i="19" s="1"/>
  <c r="CX24" i="17"/>
  <c r="EX24" i="17" s="1"/>
  <c r="CX24" i="18"/>
  <c r="EX24" i="18" s="1"/>
  <c r="CX24" i="60"/>
  <c r="EX24" i="60" s="1"/>
  <c r="BC6" i="19"/>
  <c r="EW29" i="21"/>
  <c r="BA15" i="22"/>
  <c r="EO8" i="34"/>
  <c r="AP8" i="34"/>
  <c r="EP8" i="33"/>
  <c r="AQ8" i="33"/>
  <c r="BC11" i="18"/>
  <c r="ER23" i="31"/>
  <c r="AS23" i="31"/>
  <c r="AK22" i="38"/>
  <c r="EJ22" i="38"/>
  <c r="AN15" i="36"/>
  <c r="EM15" i="36"/>
  <c r="AU27" i="61"/>
  <c r="AD9" i="45"/>
  <c r="EC9" i="45"/>
  <c r="EJ13" i="39"/>
  <c r="AK13" i="39"/>
  <c r="ES23" i="30"/>
  <c r="AT23" i="30"/>
  <c r="AY24" i="24"/>
  <c r="EM24" i="36"/>
  <c r="AN24" i="36"/>
  <c r="BD28" i="19"/>
  <c r="ED18" i="44"/>
  <c r="AE18" i="44"/>
  <c r="AK10" i="38"/>
  <c r="EJ10" i="38"/>
  <c r="DU6" i="53"/>
  <c r="V6" i="53"/>
  <c r="Z29" i="46"/>
  <c r="AA4" i="46"/>
  <c r="DZ4" i="46"/>
  <c r="DZ29" i="46" s="1"/>
  <c r="O29" i="57"/>
  <c r="P4" i="57"/>
  <c r="DO4" i="57"/>
  <c r="DO29" i="57" s="1"/>
  <c r="BC14" i="19"/>
  <c r="AU28" i="61"/>
  <c r="DO16" i="59"/>
  <c r="P16" i="59"/>
  <c r="EM18" i="34"/>
  <c r="AN18" i="34"/>
  <c r="EB9" i="46"/>
  <c r="AC9" i="46"/>
  <c r="BD7" i="18"/>
  <c r="AU11" i="61"/>
  <c r="AT17" i="30"/>
  <c r="ES17" i="30"/>
  <c r="AW29" i="22"/>
  <c r="AX4" i="22"/>
  <c r="EW4" i="22"/>
  <c r="EW29" i="22" s="1"/>
  <c r="S25" i="56"/>
  <c r="DR25" i="56"/>
  <c r="EJ24" i="39"/>
  <c r="AK24" i="39"/>
  <c r="BC8" i="20"/>
  <c r="DT15" i="55"/>
  <c r="U15" i="55"/>
  <c r="DT13" i="55"/>
  <c r="U13" i="55"/>
  <c r="BE25" i="17"/>
  <c r="EJ21" i="38"/>
  <c r="AK21" i="38"/>
  <c r="P7" i="59"/>
  <c r="DO7" i="59"/>
  <c r="AD22" i="45"/>
  <c r="EC22" i="45"/>
  <c r="AE16" i="43"/>
  <c r="ED16" i="43"/>
  <c r="DW18" i="51"/>
  <c r="X18" i="51"/>
  <c r="DR10" i="56"/>
  <c r="S10" i="56"/>
  <c r="AG7" i="42"/>
  <c r="EF7" i="42"/>
  <c r="Q13" i="59"/>
  <c r="DP13" i="59"/>
  <c r="AC17" i="47"/>
  <c r="EB17" i="47"/>
  <c r="AE28" i="45"/>
  <c r="ED28" i="45"/>
  <c r="AF12" i="44"/>
  <c r="EE12" i="44"/>
  <c r="BB27" i="21"/>
  <c r="X7" i="49"/>
  <c r="DW7" i="49"/>
  <c r="BB19" i="20"/>
  <c r="BA8" i="22"/>
  <c r="EV19" i="25"/>
  <c r="AW19" i="25"/>
  <c r="BB21" i="20"/>
  <c r="EF28" i="42"/>
  <c r="AG28" i="42"/>
  <c r="Z21" i="49"/>
  <c r="DY21" i="49"/>
  <c r="EQ9" i="32"/>
  <c r="AR9" i="32"/>
  <c r="DW11" i="52"/>
  <c r="X11" i="52"/>
  <c r="ED14" i="45"/>
  <c r="AE14" i="45"/>
  <c r="EE27" i="44"/>
  <c r="AF27" i="44"/>
  <c r="AY22" i="23"/>
  <c r="ER13" i="30"/>
  <c r="AS13" i="30"/>
  <c r="V12" i="54"/>
  <c r="DU12" i="54"/>
  <c r="BD9" i="19"/>
  <c r="DQ4" i="55"/>
  <c r="DQ29" i="55" s="1"/>
  <c r="Q29" i="55"/>
  <c r="R4" i="55"/>
  <c r="EM19" i="36"/>
  <c r="AN19" i="36"/>
  <c r="AI17" i="41"/>
  <c r="EH17" i="41"/>
  <c r="EL6" i="36"/>
  <c r="AM6" i="36"/>
  <c r="DP25" i="58"/>
  <c r="Q25" i="58"/>
  <c r="BD25" i="18"/>
  <c r="ET6" i="27"/>
  <c r="AU6" i="27"/>
  <c r="AT10" i="28"/>
  <c r="ES10" i="28"/>
  <c r="AP26" i="34"/>
  <c r="EO26" i="34"/>
  <c r="EA24" i="48"/>
  <c r="AB24" i="48"/>
  <c r="Z26" i="49"/>
  <c r="DY26" i="49"/>
  <c r="AW13" i="25"/>
  <c r="EV13" i="25"/>
  <c r="BC28" i="20"/>
  <c r="BC16" i="19"/>
  <c r="BC23" i="18"/>
  <c r="ED12" i="45"/>
  <c r="AE12" i="45"/>
  <c r="BC15" i="18"/>
  <c r="U10" i="54"/>
  <c r="DT10" i="54"/>
  <c r="BD8" i="17"/>
  <c r="AU8" i="61"/>
  <c r="BD26" i="19"/>
  <c r="ET8" i="28"/>
  <c r="AU8" i="28"/>
  <c r="BC20" i="18"/>
  <c r="BB26" i="21"/>
  <c r="AG24" i="43"/>
  <c r="EF24" i="43"/>
  <c r="AP20" i="33"/>
  <c r="EO20" i="33"/>
  <c r="P25" i="59"/>
  <c r="DO25" i="59"/>
  <c r="AZ27" i="23"/>
  <c r="EW30" i="22"/>
  <c r="AI28" i="41"/>
  <c r="EH28" i="41"/>
  <c r="Y24" i="51"/>
  <c r="DX24" i="51"/>
  <c r="V14" i="53"/>
  <c r="DU14" i="53"/>
  <c r="AG13" i="43"/>
  <c r="EF13" i="43"/>
  <c r="AJ28" i="40"/>
  <c r="EI28" i="40"/>
  <c r="AU5" i="61"/>
  <c r="CX25" i="59"/>
  <c r="CX25" i="58"/>
  <c r="CX25" i="57"/>
  <c r="CX25" i="56"/>
  <c r="CX25" i="55"/>
  <c r="CX25" i="53"/>
  <c r="CX25" i="54"/>
  <c r="CX25" i="52"/>
  <c r="CX25" i="51"/>
  <c r="CX25" i="49"/>
  <c r="CX25" i="50"/>
  <c r="CX25" i="48"/>
  <c r="CX25" i="47"/>
  <c r="CX25" i="45"/>
  <c r="CX25" i="46"/>
  <c r="CX25" i="44"/>
  <c r="CX25" i="41"/>
  <c r="CX25" i="43"/>
  <c r="CX25" i="42"/>
  <c r="CX25" i="40"/>
  <c r="CX25" i="37"/>
  <c r="CX25" i="36"/>
  <c r="CX25" i="39"/>
  <c r="CX25" i="38"/>
  <c r="CX25" i="35"/>
  <c r="CX25" i="32"/>
  <c r="CX25" i="33"/>
  <c r="CX25" i="34"/>
  <c r="CX25" i="31"/>
  <c r="CX25" i="27"/>
  <c r="CX25" i="26"/>
  <c r="CX25" i="23"/>
  <c r="CX25" i="30"/>
  <c r="CX25" i="25"/>
  <c r="CX25" i="24"/>
  <c r="CX25" i="28"/>
  <c r="CX25" i="21"/>
  <c r="EX25" i="21" s="1"/>
  <c r="CX25" i="20"/>
  <c r="EX25" i="20" s="1"/>
  <c r="CX25" i="19"/>
  <c r="EX25" i="19" s="1"/>
  <c r="CX25" i="17"/>
  <c r="EX25" i="17" s="1"/>
  <c r="CX25" i="22"/>
  <c r="EX25" i="22" s="1"/>
  <c r="CX25" i="18"/>
  <c r="EX25" i="18" s="1"/>
  <c r="CX25" i="60"/>
  <c r="EX25" i="60" s="1"/>
  <c r="AP6" i="32"/>
  <c r="EO6" i="32"/>
  <c r="BC7" i="19"/>
  <c r="AK13" i="38"/>
  <c r="EJ13" i="38"/>
  <c r="T16" i="55"/>
  <c r="DS16" i="55"/>
  <c r="W6" i="52"/>
  <c r="DV6" i="52"/>
  <c r="BB15" i="20"/>
  <c r="CY19" i="59"/>
  <c r="CY19" i="58"/>
  <c r="CY19" i="57"/>
  <c r="CY19" i="56"/>
  <c r="CY19" i="55"/>
  <c r="CY19" i="53"/>
  <c r="CY19" i="54"/>
  <c r="CY19" i="52"/>
  <c r="CY19" i="50"/>
  <c r="CY19" i="51"/>
  <c r="CY19" i="48"/>
  <c r="CY19" i="49"/>
  <c r="CY19" i="47"/>
  <c r="CY19" i="46"/>
  <c r="CY19" i="45"/>
  <c r="CY19" i="44"/>
  <c r="CY19" i="42"/>
  <c r="CY19" i="40"/>
  <c r="CY19" i="43"/>
  <c r="CY19" i="41"/>
  <c r="CY19" i="38"/>
  <c r="CY19" i="36"/>
  <c r="CY19" i="37"/>
  <c r="CY19" i="39"/>
  <c r="CY19" i="33"/>
  <c r="CY19" i="32"/>
  <c r="CY19" i="35"/>
  <c r="CY19" i="34"/>
  <c r="CY19" i="26"/>
  <c r="CY19" i="24"/>
  <c r="CY19" i="23"/>
  <c r="CY19" i="31"/>
  <c r="CY19" i="30"/>
  <c r="CY19" i="28"/>
  <c r="CY19" i="27"/>
  <c r="CY19" i="25"/>
  <c r="CY19" i="21"/>
  <c r="EY19" i="21" s="1"/>
  <c r="CY19" i="18"/>
  <c r="EY19" i="18" s="1"/>
  <c r="CY19" i="17"/>
  <c r="EY19" i="17" s="1"/>
  <c r="CY19" i="22"/>
  <c r="EY19" i="22" s="1"/>
  <c r="CY19" i="20"/>
  <c r="EY19" i="20" s="1"/>
  <c r="CY19" i="19"/>
  <c r="EY19" i="19" s="1"/>
  <c r="CY19" i="60"/>
  <c r="EY19" i="60" s="1"/>
  <c r="AW20" i="26"/>
  <c r="EV20" i="26"/>
  <c r="DW16" i="51"/>
  <c r="X16" i="51"/>
  <c r="EO9" i="34"/>
  <c r="AP9" i="34"/>
  <c r="BB24" i="21"/>
  <c r="AX26" i="24"/>
  <c r="EW26" i="24"/>
  <c r="BD18" i="17"/>
  <c r="EL11" i="37"/>
  <c r="AM11" i="37"/>
  <c r="AS12" i="31"/>
  <c r="ER12" i="31"/>
  <c r="DS21" i="56"/>
  <c r="T21" i="56"/>
  <c r="X7" i="50"/>
  <c r="DW7" i="50"/>
  <c r="ES26" i="30"/>
  <c r="AT26" i="30"/>
  <c r="BB10" i="20"/>
  <c r="EK5" i="36"/>
  <c r="AL5" i="36"/>
  <c r="X21" i="52"/>
  <c r="DW21" i="52"/>
  <c r="DV29" i="49"/>
  <c r="AD6" i="45"/>
  <c r="EC6" i="45"/>
  <c r="AY11" i="24"/>
  <c r="EA6" i="47"/>
  <c r="AB6" i="47"/>
  <c r="W11" i="53"/>
  <c r="DV11" i="53"/>
  <c r="EQ17" i="32"/>
  <c r="AR17" i="32"/>
  <c r="AI9" i="41"/>
  <c r="EH9" i="41"/>
  <c r="BB13" i="20"/>
  <c r="AF22" i="43"/>
  <c r="EE22" i="43"/>
  <c r="DT19" i="54"/>
  <c r="U19" i="54"/>
  <c r="CX22" i="59"/>
  <c r="CX22" i="58"/>
  <c r="CX22" i="57"/>
  <c r="CX22" i="56"/>
  <c r="CX22" i="55"/>
  <c r="CX22" i="54"/>
  <c r="CX22" i="53"/>
  <c r="CX22" i="51"/>
  <c r="CX22" i="52"/>
  <c r="CX22" i="49"/>
  <c r="CX22" i="50"/>
  <c r="CX22" i="48"/>
  <c r="CX22" i="44"/>
  <c r="CX22" i="47"/>
  <c r="CX22" i="45"/>
  <c r="CX22" i="46"/>
  <c r="CX22" i="42"/>
  <c r="CX22" i="40"/>
  <c r="CX22" i="43"/>
  <c r="CX22" i="41"/>
  <c r="CX22" i="36"/>
  <c r="CX22" i="38"/>
  <c r="CX22" i="37"/>
  <c r="CX22" i="39"/>
  <c r="CX22" i="34"/>
  <c r="CX22" i="33"/>
  <c r="CX22" i="35"/>
  <c r="CX22" i="32"/>
  <c r="CX22" i="30"/>
  <c r="CX22" i="28"/>
  <c r="CX22" i="27"/>
  <c r="CX22" i="25"/>
  <c r="CX22" i="23"/>
  <c r="EX22" i="23" s="1"/>
  <c r="CX22" i="31"/>
  <c r="CX22" i="26"/>
  <c r="CX22" i="24"/>
  <c r="CX22" i="17"/>
  <c r="EX22" i="17" s="1"/>
  <c r="CX22" i="21"/>
  <c r="EX22" i="21" s="1"/>
  <c r="CX22" i="20"/>
  <c r="EX22" i="20" s="1"/>
  <c r="CX22" i="19"/>
  <c r="EX22" i="19" s="1"/>
  <c r="CX22" i="18"/>
  <c r="EX22" i="18" s="1"/>
  <c r="CX22" i="22"/>
  <c r="EX22" i="22" s="1"/>
  <c r="CX22" i="60"/>
  <c r="EX22" i="60" s="1"/>
  <c r="BA14" i="22"/>
  <c r="BB28" i="21"/>
  <c r="AC10" i="46"/>
  <c r="EB10" i="46"/>
  <c r="EK14" i="37"/>
  <c r="AL14" i="37"/>
  <c r="BD27" i="18"/>
  <c r="DT14" i="55"/>
  <c r="U14" i="55"/>
  <c r="EJ4" i="37"/>
  <c r="AK4" i="37"/>
  <c r="BC19" i="18"/>
  <c r="EU8" i="27"/>
  <c r="AV8" i="27"/>
  <c r="DY22" i="49"/>
  <c r="Z22" i="49"/>
  <c r="AZ18" i="21"/>
  <c r="X15" i="52"/>
  <c r="DW15" i="52"/>
  <c r="Y22" i="50"/>
  <c r="DX22" i="50"/>
  <c r="EM25" i="35"/>
  <c r="AN25" i="35"/>
  <c r="EQ7" i="31"/>
  <c r="AR7" i="31"/>
  <c r="EE10" i="43"/>
  <c r="AF10" i="43"/>
  <c r="EL18" i="36"/>
  <c r="AM18" i="36"/>
  <c r="AB5" i="46"/>
  <c r="EA5" i="46"/>
  <c r="Q9" i="59"/>
  <c r="DP9" i="59"/>
  <c r="AU20" i="61"/>
  <c r="AN9" i="36"/>
  <c r="EM9" i="36"/>
  <c r="BC12" i="20"/>
  <c r="AQ28" i="33"/>
  <c r="EP28" i="33"/>
  <c r="DU10" i="53"/>
  <c r="V10" i="53"/>
  <c r="BC6" i="17"/>
  <c r="P5" i="59"/>
  <c r="DO5" i="59"/>
  <c r="ER15" i="30"/>
  <c r="AS15" i="30"/>
  <c r="DP22" i="58"/>
  <c r="Q22" i="58"/>
  <c r="AL8" i="38"/>
  <c r="EK8" i="38"/>
  <c r="BB16" i="18"/>
  <c r="EV25" i="25"/>
  <c r="AW25" i="25"/>
  <c r="EU22" i="26"/>
  <c r="AV22" i="26"/>
  <c r="AE9" i="44"/>
  <c r="ED9" i="44"/>
  <c r="AE8" i="44"/>
  <c r="ED8" i="44"/>
  <c r="BA6" i="21"/>
  <c r="AZ9" i="23"/>
  <c r="EE13" i="44"/>
  <c r="AF13" i="44"/>
  <c r="DX14" i="50"/>
  <c r="Y14" i="50"/>
  <c r="EU21" i="27"/>
  <c r="AV21" i="27"/>
  <c r="EW29" i="60"/>
  <c r="DW25" i="51"/>
  <c r="X25" i="51"/>
  <c r="AU26" i="61"/>
  <c r="AR21" i="32"/>
  <c r="EQ21" i="32"/>
  <c r="Z15" i="49"/>
  <c r="DY15" i="49"/>
  <c r="AJ19" i="40"/>
  <c r="EI19" i="40"/>
  <c r="AS21" i="31"/>
  <c r="ER21" i="31"/>
  <c r="EA5" i="47"/>
  <c r="AB5" i="47"/>
  <c r="AS27" i="31"/>
  <c r="ER27" i="31"/>
  <c r="AP19" i="33"/>
  <c r="EO19" i="33"/>
  <c r="AH11" i="41"/>
  <c r="EG11" i="41"/>
  <c r="AR5" i="31"/>
  <c r="EQ5" i="31"/>
  <c r="AT27" i="30"/>
  <c r="ES27" i="30"/>
  <c r="BD23" i="19"/>
  <c r="W9" i="53"/>
  <c r="DV9" i="53"/>
  <c r="CX7" i="59"/>
  <c r="CX7" i="58"/>
  <c r="CX7" i="57"/>
  <c r="CX7" i="56"/>
  <c r="CX7" i="55"/>
  <c r="CX7" i="54"/>
  <c r="CX7" i="53"/>
  <c r="CX7" i="52"/>
  <c r="CX7" i="50"/>
  <c r="CX7" i="51"/>
  <c r="CX7" i="48"/>
  <c r="CX7" i="49"/>
  <c r="CX7" i="47"/>
  <c r="CX7" i="45"/>
  <c r="CX7" i="44"/>
  <c r="CX7" i="46"/>
  <c r="CX7" i="43"/>
  <c r="CX7" i="41"/>
  <c r="CX7" i="42"/>
  <c r="CX7" i="40"/>
  <c r="CX7" i="37"/>
  <c r="CX7" i="39"/>
  <c r="CX7" i="36"/>
  <c r="CX7" i="38"/>
  <c r="CX7" i="34"/>
  <c r="CX7" i="35"/>
  <c r="CX7" i="33"/>
  <c r="CX7" i="27"/>
  <c r="CX7" i="26"/>
  <c r="CX7" i="25"/>
  <c r="CX7" i="31"/>
  <c r="CX7" i="30"/>
  <c r="CX7" i="28"/>
  <c r="CX7" i="32"/>
  <c r="CX7" i="24"/>
  <c r="CX7" i="23"/>
  <c r="CX7" i="22"/>
  <c r="EX7" i="22" s="1"/>
  <c r="CX7" i="18"/>
  <c r="EX7" i="18" s="1"/>
  <c r="CX7" i="21"/>
  <c r="EX7" i="21" s="1"/>
  <c r="CX7" i="20"/>
  <c r="EX7" i="20" s="1"/>
  <c r="CX7" i="17"/>
  <c r="EX7" i="17" s="1"/>
  <c r="CX7" i="19"/>
  <c r="EX7" i="19" s="1"/>
  <c r="CX7" i="60"/>
  <c r="EX7" i="60" s="1"/>
  <c r="BC17" i="20"/>
  <c r="BA17" i="22"/>
  <c r="DW22" i="51"/>
  <c r="X22" i="51"/>
  <c r="AR13" i="32"/>
  <c r="EQ13" i="32"/>
  <c r="EF20" i="42"/>
  <c r="AG20" i="42"/>
  <c r="DT21" i="55"/>
  <c r="U21" i="55"/>
  <c r="AF4" i="42"/>
  <c r="EE4" i="42"/>
  <c r="EE29" i="42" s="1"/>
  <c r="EL23" i="37"/>
  <c r="AM23" i="37"/>
  <c r="EV22" i="25"/>
  <c r="AW22" i="25"/>
  <c r="AF21" i="44"/>
  <c r="EE21" i="44"/>
  <c r="AO13" i="34"/>
  <c r="EN13" i="34"/>
  <c r="EW7" i="24"/>
  <c r="AX7" i="24"/>
  <c r="AJ29" i="36"/>
  <c r="AK4" i="36"/>
  <c r="EJ4" i="36"/>
  <c r="EJ29" i="36" s="1"/>
  <c r="AY23" i="24"/>
  <c r="T24" i="56"/>
  <c r="DS24" i="56"/>
  <c r="AW14" i="26"/>
  <c r="EV14" i="26"/>
  <c r="DS19" i="56"/>
  <c r="T19" i="56"/>
  <c r="AR16" i="31"/>
  <c r="EQ16" i="31"/>
  <c r="BC21" i="18"/>
  <c r="BB8" i="21"/>
  <c r="AU24" i="61"/>
  <c r="EA25" i="47"/>
  <c r="AB25" i="47"/>
  <c r="DX12" i="51"/>
  <c r="Y12" i="51"/>
  <c r="AQ4" i="30"/>
  <c r="EP4" i="30"/>
  <c r="EP29" i="30" s="1"/>
  <c r="AP29" i="30"/>
  <c r="AY12" i="24"/>
  <c r="DV26" i="53"/>
  <c r="W26" i="53"/>
  <c r="AY4" i="21"/>
  <c r="EX4" i="21"/>
  <c r="AX29" i="21"/>
  <c r="EI9" i="40"/>
  <c r="AJ9" i="40"/>
  <c r="EQ12" i="32"/>
  <c r="AR12" i="32"/>
  <c r="BC26" i="18"/>
  <c r="AL28" i="38"/>
  <c r="EK28" i="38"/>
  <c r="CX14" i="59"/>
  <c r="CX14" i="58"/>
  <c r="CX14" i="57"/>
  <c r="CX14" i="56"/>
  <c r="CX14" i="55"/>
  <c r="CX14" i="54"/>
  <c r="CX14" i="53"/>
  <c r="CX14" i="52"/>
  <c r="CX14" i="51"/>
  <c r="CX14" i="50"/>
  <c r="CX14" i="49"/>
  <c r="CX14" i="48"/>
  <c r="CX14" i="45"/>
  <c r="CX14" i="44"/>
  <c r="CX14" i="47"/>
  <c r="CX14" i="46"/>
  <c r="CX14" i="42"/>
  <c r="CX14" i="41"/>
  <c r="CX14" i="40"/>
  <c r="CX14" i="43"/>
  <c r="CX14" i="39"/>
  <c r="CX14" i="38"/>
  <c r="CX14" i="36"/>
  <c r="CX14" i="37"/>
  <c r="CX14" i="35"/>
  <c r="CX14" i="33"/>
  <c r="CX14" i="34"/>
  <c r="CX14" i="32"/>
  <c r="CX14" i="30"/>
  <c r="CX14" i="28"/>
  <c r="CX14" i="26"/>
  <c r="CX14" i="27"/>
  <c r="CX14" i="25"/>
  <c r="CX14" i="31"/>
  <c r="CX14" i="24"/>
  <c r="CX14" i="21"/>
  <c r="EX14" i="21" s="1"/>
  <c r="CX14" i="20"/>
  <c r="EX14" i="20" s="1"/>
  <c r="CX14" i="23"/>
  <c r="EX14" i="23" s="1"/>
  <c r="CX14" i="19"/>
  <c r="EX14" i="19" s="1"/>
  <c r="CX14" i="22"/>
  <c r="EX14" i="22" s="1"/>
  <c r="CX14" i="18"/>
  <c r="EX14" i="18" s="1"/>
  <c r="CX14" i="17"/>
  <c r="EX14" i="17" s="1"/>
  <c r="CX14" i="60"/>
  <c r="EX14" i="60" s="1"/>
  <c r="AG21" i="42"/>
  <c r="EF21" i="42"/>
  <c r="ET27" i="28"/>
  <c r="AU27" i="28"/>
  <c r="BD24" i="18"/>
  <c r="BC27" i="20"/>
  <c r="DP14" i="59"/>
  <c r="Q14" i="59"/>
  <c r="BD10" i="17"/>
  <c r="AO5" i="34"/>
  <c r="EN5" i="34"/>
  <c r="AL20" i="37"/>
  <c r="EK20" i="37"/>
  <c r="AD26" i="46"/>
  <c r="EC26" i="46"/>
  <c r="AU5" i="27"/>
  <c r="ET5" i="27"/>
  <c r="AZ4" i="20"/>
  <c r="AY29" i="20"/>
  <c r="AU11" i="28"/>
  <c r="ET11" i="28"/>
  <c r="R21" i="57"/>
  <c r="DQ21" i="57"/>
  <c r="EK23" i="38"/>
  <c r="AL23" i="38"/>
  <c r="DR17" i="57"/>
  <c r="S17" i="57"/>
  <c r="AJ10" i="39"/>
  <c r="EI10" i="39"/>
  <c r="DV27" i="53"/>
  <c r="W27" i="53"/>
  <c r="AD24" i="46"/>
  <c r="EC24" i="46"/>
  <c r="AQ24" i="33"/>
  <c r="EP24" i="33"/>
  <c r="AH22" i="41"/>
  <c r="EG22" i="41"/>
  <c r="AC11" i="47"/>
  <c r="EB11" i="47"/>
  <c r="DY5" i="49"/>
  <c r="Z5" i="49"/>
  <c r="EQ19" i="32"/>
  <c r="AR19" i="32"/>
  <c r="EI15" i="40"/>
  <c r="AJ15" i="40"/>
  <c r="AV6" i="26"/>
  <c r="EU6" i="26"/>
  <c r="CX11" i="59"/>
  <c r="CX11" i="58"/>
  <c r="CX11" i="57"/>
  <c r="CX11" i="56"/>
  <c r="CX11" i="55"/>
  <c r="CX11" i="54"/>
  <c r="CX11" i="52"/>
  <c r="CX11" i="53"/>
  <c r="CX11" i="51"/>
  <c r="CX11" i="50"/>
  <c r="CX11" i="48"/>
  <c r="CX11" i="49"/>
  <c r="CX11" i="46"/>
  <c r="CX11" i="45"/>
  <c r="CX11" i="44"/>
  <c r="CX11" i="47"/>
  <c r="CX11" i="41"/>
  <c r="CX11" i="40"/>
  <c r="CX11" i="43"/>
  <c r="CX11" i="42"/>
  <c r="CX11" i="39"/>
  <c r="CX11" i="38"/>
  <c r="CX11" i="37"/>
  <c r="CX11" i="36"/>
  <c r="CX11" i="35"/>
  <c r="CX11" i="33"/>
  <c r="CX11" i="34"/>
  <c r="CX11" i="32"/>
  <c r="CX11" i="28"/>
  <c r="CX11" i="30"/>
  <c r="CX11" i="26"/>
  <c r="CX11" i="24"/>
  <c r="EX11" i="24" s="1"/>
  <c r="CX11" i="31"/>
  <c r="CX11" i="27"/>
  <c r="CX11" i="25"/>
  <c r="CX11" i="20"/>
  <c r="EX11" i="20" s="1"/>
  <c r="CX11" i="23"/>
  <c r="EX11" i="23" s="1"/>
  <c r="CX11" i="18"/>
  <c r="EX11" i="18" s="1"/>
  <c r="CX11" i="22"/>
  <c r="EX11" i="22" s="1"/>
  <c r="CX11" i="21"/>
  <c r="EX11" i="21" s="1"/>
  <c r="CX11" i="17"/>
  <c r="EX11" i="17" s="1"/>
  <c r="CX11" i="19"/>
  <c r="EX11" i="19" s="1"/>
  <c r="CX11" i="60"/>
  <c r="EX11" i="60" s="1"/>
  <c r="CX16" i="59"/>
  <c r="CX16" i="58"/>
  <c r="CX16" i="56"/>
  <c r="CX16" i="57"/>
  <c r="CX16" i="55"/>
  <c r="CX16" i="54"/>
  <c r="CX16" i="53"/>
  <c r="CX16" i="52"/>
  <c r="CX16" i="50"/>
  <c r="CX16" i="51"/>
  <c r="CX16" i="49"/>
  <c r="CX16" i="48"/>
  <c r="CX16" i="47"/>
  <c r="CX16" i="44"/>
  <c r="CX16" i="46"/>
  <c r="CX16" i="45"/>
  <c r="CX16" i="43"/>
  <c r="CX16" i="42"/>
  <c r="CX16" i="41"/>
  <c r="CX16" i="40"/>
  <c r="CX16" i="37"/>
  <c r="CX16" i="36"/>
  <c r="CX16" i="39"/>
  <c r="CX16" i="38"/>
  <c r="CX16" i="34"/>
  <c r="CX16" i="33"/>
  <c r="CX16" i="32"/>
  <c r="CX16" i="35"/>
  <c r="CX16" i="25"/>
  <c r="CX16" i="24"/>
  <c r="CX16" i="31"/>
  <c r="CX16" i="28"/>
  <c r="CX16" i="30"/>
  <c r="CX16" i="26"/>
  <c r="CX16" i="27"/>
  <c r="CX16" i="18"/>
  <c r="EX16" i="18" s="1"/>
  <c r="CX16" i="20"/>
  <c r="EX16" i="20" s="1"/>
  <c r="CX16" i="19"/>
  <c r="EX16" i="19" s="1"/>
  <c r="CX16" i="23"/>
  <c r="CX16" i="21"/>
  <c r="EX16" i="21" s="1"/>
  <c r="CX16" i="17"/>
  <c r="EX16" i="17" s="1"/>
  <c r="CX16" i="22"/>
  <c r="EX16" i="22" s="1"/>
  <c r="CX16" i="60"/>
  <c r="EX16" i="60" s="1"/>
  <c r="BB6" i="18"/>
  <c r="DS23" i="56"/>
  <c r="T23" i="56"/>
  <c r="EX7" i="23"/>
  <c r="AY7" i="23"/>
  <c r="AO15" i="35"/>
  <c r="EN15" i="35"/>
  <c r="DQ20" i="57"/>
  <c r="R20" i="57"/>
  <c r="AH4" i="39"/>
  <c r="EG4" i="39"/>
  <c r="EG29" i="39" s="1"/>
  <c r="AG29" i="39"/>
  <c r="AC21" i="47"/>
  <c r="EB21" i="47"/>
  <c r="EF27" i="43"/>
  <c r="AG27" i="43"/>
  <c r="EF6" i="42"/>
  <c r="AG6" i="42"/>
  <c r="U5" i="53"/>
  <c r="DT5" i="53"/>
  <c r="EH18" i="40"/>
  <c r="AI18" i="40"/>
  <c r="BC21" i="19"/>
  <c r="AB11" i="48"/>
  <c r="EA11" i="48"/>
  <c r="AN6" i="35"/>
  <c r="EM6" i="35"/>
  <c r="BB21" i="21"/>
  <c r="AG14" i="43"/>
  <c r="EF14" i="43"/>
  <c r="ER13" i="31"/>
  <c r="AS13" i="31"/>
  <c r="Q6" i="58"/>
  <c r="DP6" i="58"/>
  <c r="AZ22" i="22"/>
  <c r="AT16" i="28"/>
  <c r="ES16" i="28"/>
  <c r="AY9" i="24"/>
  <c r="BC13" i="18"/>
  <c r="AH26" i="42"/>
  <c r="EG26" i="42"/>
  <c r="DW9" i="50"/>
  <c r="X9" i="50"/>
  <c r="EA28" i="48"/>
  <c r="AB28" i="48"/>
  <c r="R23" i="58"/>
  <c r="DQ23" i="58"/>
  <c r="S27" i="57"/>
  <c r="DR27" i="57"/>
  <c r="DO6" i="59"/>
  <c r="P6" i="59"/>
  <c r="Q8" i="59"/>
  <c r="DP8" i="59"/>
  <c r="BD12" i="18"/>
  <c r="BD14" i="18"/>
  <c r="AK19" i="38"/>
  <c r="EJ19" i="38"/>
  <c r="Y19" i="50"/>
  <c r="DX19" i="50"/>
  <c r="AI10" i="40"/>
  <c r="EH10" i="40"/>
  <c r="BE27" i="17"/>
  <c r="DR28" i="57"/>
  <c r="S28" i="57"/>
  <c r="BA26" i="22"/>
  <c r="AE6" i="44"/>
  <c r="ED6" i="44"/>
  <c r="DM4" i="59"/>
  <c r="DM29" i="59" s="1"/>
  <c r="M29" i="59"/>
  <c r="N4" i="59"/>
  <c r="BB5" i="18"/>
  <c r="EI16" i="39"/>
  <c r="AJ16" i="39"/>
  <c r="AV13" i="27"/>
  <c r="EU13" i="27"/>
  <c r="Z12" i="50"/>
  <c r="DY12" i="50"/>
  <c r="Q7" i="58"/>
  <c r="DP7" i="58"/>
  <c r="AC23" i="47"/>
  <c r="EB23" i="47"/>
  <c r="DY24" i="50"/>
  <c r="Z24" i="50"/>
  <c r="EN27" i="35"/>
  <c r="AO27" i="35"/>
  <c r="BC18" i="18"/>
  <c r="BC11" i="20"/>
  <c r="S16" i="56"/>
  <c r="DR16" i="56"/>
  <c r="EC27" i="46"/>
  <c r="AD27" i="46"/>
  <c r="AG22" i="42"/>
  <c r="EF22" i="42"/>
  <c r="AD11" i="46"/>
  <c r="EC11" i="46"/>
  <c r="EJ5" i="37"/>
  <c r="AK5" i="37"/>
  <c r="EW30" i="60"/>
  <c r="EW30" i="19"/>
  <c r="EJ6" i="38"/>
  <c r="AK6" i="38"/>
  <c r="AD16" i="45"/>
  <c r="EC16" i="45"/>
  <c r="DP20" i="59"/>
  <c r="Q20" i="59"/>
  <c r="EL8" i="37"/>
  <c r="AM8" i="37"/>
  <c r="BA9" i="21"/>
  <c r="AR11" i="32"/>
  <c r="EQ11" i="32"/>
  <c r="AW18" i="24"/>
  <c r="EV18" i="24"/>
  <c r="AU25" i="61"/>
  <c r="AE21" i="45"/>
  <c r="ED21" i="45"/>
  <c r="BE14" i="17"/>
  <c r="AX14" i="25"/>
  <c r="EW14" i="25"/>
  <c r="EV10" i="25"/>
  <c r="AW10" i="25"/>
  <c r="EV26" i="26"/>
  <c r="AW26" i="26"/>
  <c r="AA28" i="49"/>
  <c r="DZ28" i="49"/>
  <c r="AH15" i="41"/>
  <c r="EG15" i="41"/>
  <c r="BB6" i="20"/>
  <c r="EK17" i="38"/>
  <c r="AL17" i="38"/>
  <c r="EI27" i="40"/>
  <c r="AJ27" i="40"/>
  <c r="Y10" i="50"/>
  <c r="DX10" i="50"/>
  <c r="BA24" i="22"/>
  <c r="EU28" i="27"/>
  <c r="AV28" i="27"/>
  <c r="AA22" i="48"/>
  <c r="DZ22" i="48"/>
  <c r="BA10" i="21"/>
  <c r="AZ25" i="22"/>
  <c r="EA18" i="47"/>
  <c r="AB18" i="47"/>
  <c r="ED13" i="45"/>
  <c r="AE13" i="45"/>
  <c r="DU13" i="53"/>
  <c r="V13" i="53"/>
  <c r="AN13" i="36"/>
  <c r="EM13" i="36"/>
  <c r="BC8" i="18"/>
  <c r="DV24" i="53"/>
  <c r="W24" i="53"/>
  <c r="AW27" i="26"/>
  <c r="EV27" i="26"/>
  <c r="AI5" i="41"/>
  <c r="EH5" i="41"/>
  <c r="AF23" i="44"/>
  <c r="EE23" i="44"/>
  <c r="ED24" i="45"/>
  <c r="AE24" i="45"/>
  <c r="EW11" i="25"/>
  <c r="AX11" i="25"/>
  <c r="Y15" i="50"/>
  <c r="DX15" i="50"/>
  <c r="Q24" i="59"/>
  <c r="DP24" i="59"/>
  <c r="AD21" i="46"/>
  <c r="EC21" i="46"/>
  <c r="AK27" i="39"/>
  <c r="EJ27" i="39"/>
  <c r="W29" i="49"/>
  <c r="X4" i="49"/>
  <c r="DW4" i="49"/>
  <c r="AM12" i="37"/>
  <c r="EL12" i="37"/>
  <c r="EF5" i="42"/>
  <c r="AG5" i="42"/>
  <c r="AU18" i="61"/>
  <c r="S5" i="56"/>
  <c r="DR5" i="56"/>
  <c r="Z9" i="49"/>
  <c r="DY9" i="49"/>
  <c r="X17" i="52"/>
  <c r="DW17" i="52"/>
  <c r="BA20" i="21"/>
  <c r="BD13" i="17"/>
  <c r="AT14" i="28"/>
  <c r="ES14" i="28"/>
  <c r="ER9" i="31"/>
  <c r="AS9" i="31"/>
  <c r="AU22" i="61"/>
  <c r="BC16" i="17"/>
  <c r="EW23" i="25"/>
  <c r="AX23" i="25"/>
  <c r="ET11" i="27"/>
  <c r="AU11" i="27"/>
  <c r="EN13" i="35"/>
  <c r="AO13" i="35"/>
  <c r="AZ15" i="23"/>
  <c r="EY15" i="23"/>
  <c r="AL24" i="38"/>
  <c r="EK24" i="38"/>
  <c r="EI29" i="37"/>
  <c r="AW20" i="25"/>
  <c r="EV20" i="25"/>
  <c r="DP5" i="58"/>
  <c r="Q5" i="58"/>
  <c r="BA25" i="21"/>
  <c r="DY10" i="49"/>
  <c r="Z10" i="49"/>
  <c r="V16" i="53"/>
  <c r="DU16" i="53"/>
  <c r="DY27" i="50"/>
  <c r="Z27" i="50"/>
  <c r="R22" i="57"/>
  <c r="DQ22" i="57"/>
  <c r="Y19" i="51"/>
  <c r="DX19" i="51"/>
  <c r="BC22" i="19"/>
  <c r="EH26" i="40"/>
  <c r="AI26" i="40"/>
  <c r="BB5" i="20"/>
  <c r="DQ14" i="58"/>
  <c r="R14" i="58"/>
  <c r="EL22" i="36"/>
  <c r="AM22" i="36"/>
  <c r="AX27" i="25"/>
  <c r="EW27" i="25"/>
  <c r="ED27" i="45"/>
  <c r="AE27" i="45"/>
  <c r="BA14" i="21"/>
  <c r="DU5" i="52"/>
  <c r="V5" i="52"/>
  <c r="EJ19" i="39"/>
  <c r="AK19" i="39"/>
  <c r="AZ18" i="22"/>
  <c r="AV11" i="26"/>
  <c r="EU11" i="26"/>
  <c r="BD20" i="17"/>
  <c r="V22" i="53"/>
  <c r="DU22" i="53"/>
  <c r="AW15" i="26"/>
  <c r="EV15" i="26"/>
  <c r="AP12" i="34"/>
  <c r="EO12" i="34"/>
  <c r="AU23" i="61"/>
  <c r="AX28" i="25"/>
  <c r="EW28" i="25"/>
  <c r="DO27" i="59"/>
  <c r="P27" i="59"/>
  <c r="EU10" i="26"/>
  <c r="AV10" i="26"/>
  <c r="EW29" i="18"/>
  <c r="EL6" i="37"/>
  <c r="AM6" i="37"/>
  <c r="BD28" i="17"/>
  <c r="EH24" i="41"/>
  <c r="AI24" i="41"/>
  <c r="AZ28" i="23"/>
  <c r="X17" i="51"/>
  <c r="DW17" i="51"/>
  <c r="CX26" i="59"/>
  <c r="CX26" i="58"/>
  <c r="CX26" i="57"/>
  <c r="CX26" i="56"/>
  <c r="CX26" i="55"/>
  <c r="CX26" i="54"/>
  <c r="CX26" i="53"/>
  <c r="CX26" i="51"/>
  <c r="CX26" i="52"/>
  <c r="CX26" i="49"/>
  <c r="CX26" i="50"/>
  <c r="CX26" i="48"/>
  <c r="CX26" i="47"/>
  <c r="CX26" i="44"/>
  <c r="CX26" i="46"/>
  <c r="CX26" i="45"/>
  <c r="CX26" i="42"/>
  <c r="CX26" i="40"/>
  <c r="CX26" i="41"/>
  <c r="CX26" i="43"/>
  <c r="CX26" i="37"/>
  <c r="CX26" i="36"/>
  <c r="CX26" i="39"/>
  <c r="CX26" i="38"/>
  <c r="CX26" i="35"/>
  <c r="CX26" i="33"/>
  <c r="CX26" i="34"/>
  <c r="CX26" i="32"/>
  <c r="CX26" i="27"/>
  <c r="CX26" i="30"/>
  <c r="CX26" i="25"/>
  <c r="CX26" i="24"/>
  <c r="CX26" i="23"/>
  <c r="EX26" i="23" s="1"/>
  <c r="CX26" i="28"/>
  <c r="CX26" i="26"/>
  <c r="CX26" i="31"/>
  <c r="CX26" i="22"/>
  <c r="EX26" i="22" s="1"/>
  <c r="CX26" i="18"/>
  <c r="EX26" i="18" s="1"/>
  <c r="CX26" i="19"/>
  <c r="EX26" i="19" s="1"/>
  <c r="CX26" i="17"/>
  <c r="EX26" i="17" s="1"/>
  <c r="CX26" i="21"/>
  <c r="EX26" i="21" s="1"/>
  <c r="CX26" i="20"/>
  <c r="EX26" i="20" s="1"/>
  <c r="CX26" i="60"/>
  <c r="EX26" i="60" s="1"/>
  <c r="DS7" i="54"/>
  <c r="T7" i="54"/>
  <c r="EF19" i="43"/>
  <c r="AG19" i="43"/>
  <c r="DO10" i="59"/>
  <c r="P10" i="59"/>
  <c r="EM8" i="36"/>
  <c r="AN8" i="36"/>
  <c r="AR23" i="32"/>
  <c r="EQ23" i="32"/>
  <c r="CX21" i="59"/>
  <c r="CX21" i="58"/>
  <c r="CX21" i="57"/>
  <c r="CX21" i="56"/>
  <c r="CX21" i="55"/>
  <c r="CX21" i="54"/>
  <c r="CX21" i="53"/>
  <c r="CX21" i="52"/>
  <c r="CX21" i="50"/>
  <c r="CX21" i="51"/>
  <c r="CX21" i="49"/>
  <c r="CX21" i="48"/>
  <c r="CX21" i="45"/>
  <c r="CX21" i="47"/>
  <c r="CX21" i="46"/>
  <c r="CX21" i="44"/>
  <c r="CX21" i="41"/>
  <c r="CX21" i="42"/>
  <c r="CX21" i="40"/>
  <c r="CX21" i="43"/>
  <c r="CX21" i="39"/>
  <c r="CX21" i="36"/>
  <c r="CX21" i="38"/>
  <c r="CX21" i="37"/>
  <c r="CX21" i="34"/>
  <c r="CX21" i="35"/>
  <c r="CX21" i="33"/>
  <c r="CX21" i="32"/>
  <c r="CX21" i="31"/>
  <c r="CX21" i="27"/>
  <c r="CX21" i="25"/>
  <c r="CX21" i="30"/>
  <c r="CX21" i="28"/>
  <c r="CX21" i="26"/>
  <c r="CX21" i="24"/>
  <c r="CX21" i="23"/>
  <c r="EX21" i="23" s="1"/>
  <c r="CX21" i="22"/>
  <c r="EX21" i="22" s="1"/>
  <c r="CX21" i="19"/>
  <c r="EX21" i="19" s="1"/>
  <c r="CX21" i="21"/>
  <c r="EX21" i="21" s="1"/>
  <c r="CX21" i="20"/>
  <c r="EX21" i="20" s="1"/>
  <c r="CX21" i="17"/>
  <c r="EX21" i="17" s="1"/>
  <c r="CX21" i="18"/>
  <c r="EX21" i="18" s="1"/>
  <c r="CX21" i="60"/>
  <c r="EX21" i="60" s="1"/>
  <c r="DW6" i="51"/>
  <c r="X6" i="51"/>
  <c r="EK16" i="37"/>
  <c r="AL16" i="37"/>
  <c r="BB22" i="20"/>
  <c r="AU7" i="61"/>
  <c r="BD17" i="19"/>
  <c r="ES24" i="30"/>
  <c r="AT24" i="30"/>
  <c r="AB19" i="48"/>
  <c r="EA19" i="48"/>
  <c r="EW20" i="24"/>
  <c r="AX20" i="24"/>
  <c r="R15" i="57"/>
  <c r="DQ15" i="57"/>
  <c r="EP10" i="32"/>
  <c r="AQ10" i="32"/>
  <c r="AA26" i="48"/>
  <c r="DZ26" i="48"/>
  <c r="BA20" i="22"/>
  <c r="BC23" i="20"/>
  <c r="ES22" i="28"/>
  <c r="AT22" i="28"/>
  <c r="BB25" i="20"/>
  <c r="DY14" i="49"/>
  <c r="Z14" i="49"/>
  <c r="R6" i="57"/>
  <c r="DQ6" i="57"/>
  <c r="EB9" i="47"/>
  <c r="AC9" i="47"/>
  <c r="DY19" i="49"/>
  <c r="Z19" i="49"/>
  <c r="T11" i="56"/>
  <c r="DS11" i="56"/>
  <c r="DW28" i="52"/>
  <c r="X28" i="52"/>
  <c r="EW16" i="24"/>
  <c r="AX16" i="24"/>
  <c r="EL10" i="36"/>
  <c r="AM10" i="36"/>
  <c r="AB21" i="48"/>
  <c r="EA21" i="48"/>
  <c r="DX27" i="51"/>
  <c r="Y27" i="51"/>
  <c r="AU10" i="61"/>
  <c r="AZ14" i="23"/>
  <c r="AJ12" i="40"/>
  <c r="EI12" i="40"/>
  <c r="AZ6" i="22"/>
  <c r="V28" i="54"/>
  <c r="DU28" i="54"/>
  <c r="DV7" i="52"/>
  <c r="W7" i="52"/>
  <c r="T8" i="56"/>
  <c r="DS8" i="56"/>
  <c r="AU14" i="61"/>
  <c r="DO22" i="59"/>
  <c r="P22" i="59"/>
  <c r="AU26" i="28"/>
  <c r="ET26" i="28"/>
  <c r="AL26" i="38"/>
  <c r="EK26" i="38"/>
  <c r="ER8" i="31"/>
  <c r="AS8" i="31"/>
  <c r="EV9" i="26"/>
  <c r="AW9" i="26"/>
  <c r="Q15" i="59"/>
  <c r="DP15" i="59"/>
  <c r="EJ8" i="39"/>
  <c r="AK8" i="39"/>
  <c r="BD27" i="19"/>
  <c r="AL22" i="37"/>
  <c r="EK22" i="37"/>
  <c r="EX6" i="23"/>
  <c r="AY6" i="23"/>
  <c r="BB7" i="20"/>
  <c r="BA22" i="21"/>
  <c r="S24" i="57"/>
  <c r="DR24" i="57"/>
  <c r="AV15" i="61"/>
  <c r="U28" i="55"/>
  <c r="DT28" i="55"/>
  <c r="EC19" i="46"/>
  <c r="AD19" i="46"/>
  <c r="BB12" i="21"/>
  <c r="AU16" i="61"/>
  <c r="AU5" i="78" s="1"/>
  <c r="BC24" i="20"/>
  <c r="AO17" i="35"/>
  <c r="EN17" i="35"/>
  <c r="EN21" i="35"/>
  <c r="AO21" i="35"/>
  <c r="AZ24" i="23"/>
  <c r="BA12" i="22"/>
  <c r="EF15" i="42"/>
  <c r="AG15" i="42"/>
  <c r="Y13" i="50"/>
  <c r="DX13" i="50"/>
  <c r="ED26" i="45"/>
  <c r="AE26" i="45"/>
  <c r="EL16" i="35"/>
  <c r="AM16" i="35"/>
  <c r="AF19" i="44"/>
  <c r="EE19" i="44"/>
  <c r="BE7" i="17"/>
  <c r="DS17" i="55"/>
  <c r="T17" i="55"/>
  <c r="EE7" i="43"/>
  <c r="AF7" i="43"/>
  <c r="BD22" i="17"/>
  <c r="AY27" i="24"/>
  <c r="BA21" i="22"/>
  <c r="ET28" i="28"/>
  <c r="AU28" i="28"/>
  <c r="AL15" i="37"/>
  <c r="EK15" i="37"/>
  <c r="DV9" i="51"/>
  <c r="W9" i="51"/>
  <c r="BC17" i="18"/>
  <c r="EK21" i="37"/>
  <c r="AL21" i="37"/>
  <c r="AZ20" i="23"/>
  <c r="AS29" i="26"/>
  <c r="AT4" i="26"/>
  <c r="ES4" i="26"/>
  <c r="ES29" i="26" s="1"/>
  <c r="EJ5" i="38"/>
  <c r="AK5" i="38"/>
  <c r="EY19" i="23"/>
  <c r="AZ19" i="23"/>
  <c r="EC13" i="46"/>
  <c r="AD13" i="46"/>
  <c r="V15" i="54"/>
  <c r="DU15" i="54"/>
  <c r="BD12" i="19"/>
  <c r="AG19" i="42"/>
  <c r="EF19" i="42"/>
  <c r="AO28" i="35"/>
  <c r="EN28" i="35"/>
  <c r="DT12" i="55"/>
  <c r="U12" i="55"/>
  <c r="DP21" i="58"/>
  <c r="Q21" i="58"/>
  <c r="AZ7" i="22"/>
  <c r="AJ13" i="40"/>
  <c r="EI13" i="40"/>
  <c r="EW8" i="25"/>
  <c r="AX8" i="25"/>
  <c r="V20" i="54"/>
  <c r="DU20" i="54"/>
  <c r="AN16" i="34"/>
  <c r="EM16" i="34"/>
  <c r="DZ12" i="49"/>
  <c r="AA12" i="49"/>
  <c r="Q19" i="59"/>
  <c r="DP19" i="59"/>
  <c r="EB20" i="47"/>
  <c r="AC20" i="47"/>
  <c r="BD21" i="17"/>
  <c r="AW13" i="26"/>
  <c r="EV13" i="26"/>
  <c r="EE9" i="43"/>
  <c r="AF9" i="43"/>
  <c r="DW13" i="52"/>
  <c r="X13" i="52"/>
  <c r="EB6" i="46"/>
  <c r="AC6" i="46"/>
  <c r="EL27" i="37"/>
  <c r="AM27" i="37"/>
  <c r="EM28" i="36"/>
  <c r="AN28" i="36"/>
  <c r="S22" i="56"/>
  <c r="DR22" i="56"/>
  <c r="EU4" i="24"/>
  <c r="EU29" i="24" s="1"/>
  <c r="AU29" i="24"/>
  <c r="AV4" i="24"/>
  <c r="X27" i="52"/>
  <c r="DW27" i="52"/>
  <c r="AU22" i="27"/>
  <c r="ET22" i="27"/>
  <c r="ES9" i="30"/>
  <c r="AT9" i="30"/>
  <c r="BD17" i="17"/>
  <c r="EW30" i="17"/>
  <c r="AV12" i="27"/>
  <c r="EU12" i="27"/>
  <c r="BB5" i="19"/>
  <c r="ES15" i="28"/>
  <c r="AT15" i="28"/>
  <c r="AW24" i="26"/>
  <c r="EV24" i="26"/>
  <c r="AK11" i="39"/>
  <c r="EJ11" i="39"/>
  <c r="P29" i="56"/>
  <c r="Q4" i="56"/>
  <c r="DP4" i="56"/>
  <c r="DP29" i="56" s="1"/>
  <c r="AZ11" i="23"/>
  <c r="EW30" i="20"/>
  <c r="DS29" i="53"/>
  <c r="AH25" i="42"/>
  <c r="EG25" i="42"/>
  <c r="EM23" i="36"/>
  <c r="AN23" i="36"/>
  <c r="AK12" i="39"/>
  <c r="EJ12" i="39"/>
  <c r="AN10" i="35"/>
  <c r="EM10" i="35"/>
  <c r="AY25" i="23"/>
  <c r="EX25" i="23"/>
  <c r="EJ25" i="38"/>
  <c r="AK25" i="38"/>
  <c r="CX17" i="59"/>
  <c r="CX17" i="58"/>
  <c r="CX17" i="57"/>
  <c r="CX17" i="56"/>
  <c r="CX17" i="55"/>
  <c r="CX17" i="53"/>
  <c r="CX17" i="54"/>
  <c r="CX17" i="52"/>
  <c r="CX17" i="51"/>
  <c r="CX17" i="50"/>
  <c r="CX17" i="48"/>
  <c r="CX17" i="49"/>
  <c r="CX17" i="46"/>
  <c r="CX17" i="44"/>
  <c r="CX17" i="47"/>
  <c r="CX17" i="45"/>
  <c r="CX17" i="42"/>
  <c r="CX17" i="41"/>
  <c r="CX17" i="40"/>
  <c r="CX17" i="43"/>
  <c r="CX17" i="38"/>
  <c r="CX17" i="37"/>
  <c r="CX17" i="36"/>
  <c r="CX17" i="39"/>
  <c r="CX17" i="33"/>
  <c r="CX17" i="32"/>
  <c r="CX17" i="35"/>
  <c r="CX17" i="34"/>
  <c r="CX17" i="31"/>
  <c r="CX17" i="30"/>
  <c r="CX17" i="28"/>
  <c r="CX17" i="26"/>
  <c r="CX17" i="27"/>
  <c r="CX17" i="24"/>
  <c r="EX17" i="24" s="1"/>
  <c r="CX17" i="25"/>
  <c r="CX17" i="23"/>
  <c r="EX17" i="23" s="1"/>
  <c r="CX17" i="21"/>
  <c r="EX17" i="21" s="1"/>
  <c r="CX17" i="17"/>
  <c r="EX17" i="17" s="1"/>
  <c r="CX17" i="22"/>
  <c r="EX17" i="22" s="1"/>
  <c r="CX17" i="20"/>
  <c r="EX17" i="20" s="1"/>
  <c r="CX17" i="19"/>
  <c r="EX17" i="19" s="1"/>
  <c r="CX17" i="18"/>
  <c r="EX17" i="18" s="1"/>
  <c r="CX17" i="60"/>
  <c r="EX17" i="60" s="1"/>
  <c r="AY10" i="23"/>
  <c r="EX10" i="23"/>
  <c r="EL7" i="36"/>
  <c r="AM7" i="36"/>
  <c r="EJ23" i="39"/>
  <c r="AK23" i="39"/>
  <c r="EE18" i="42"/>
  <c r="AF18" i="42"/>
  <c r="DU13" i="54"/>
  <c r="V13" i="54"/>
  <c r="W10" i="52"/>
  <c r="DV10" i="52"/>
  <c r="EN22" i="34"/>
  <c r="AO22" i="34"/>
  <c r="AX6" i="24"/>
  <c r="EW6" i="24"/>
  <c r="AQ25" i="32"/>
  <c r="EP25" i="32"/>
  <c r="AI8" i="41"/>
  <c r="EH8" i="41"/>
  <c r="R13" i="57"/>
  <c r="DQ13" i="57"/>
  <c r="BA13" i="22"/>
  <c r="Q12" i="59"/>
  <c r="DP12" i="59"/>
  <c r="AU9" i="61"/>
  <c r="EF26" i="43"/>
  <c r="AG26" i="43"/>
  <c r="EM20" i="36"/>
  <c r="AN20" i="36"/>
  <c r="BC26" i="20"/>
  <c r="AU13" i="61"/>
  <c r="DT22" i="54"/>
  <c r="U22" i="54"/>
  <c r="AL13" i="37"/>
  <c r="EK13" i="37"/>
  <c r="AR18" i="31"/>
  <c r="EQ18" i="31"/>
  <c r="AW12" i="26"/>
  <c r="EV12" i="26"/>
  <c r="DU15" i="53"/>
  <c r="V15" i="53"/>
  <c r="BC9" i="20"/>
  <c r="BA23" i="22"/>
  <c r="W12" i="53"/>
  <c r="DV12" i="53"/>
  <c r="AR10" i="31"/>
  <c r="EQ10" i="31"/>
  <c r="AS20" i="30"/>
  <c r="ER20" i="30"/>
  <c r="AC18" i="46"/>
  <c r="EB18" i="46"/>
  <c r="BD23" i="17"/>
  <c r="AO11" i="35"/>
  <c r="EN11" i="35"/>
  <c r="DU20" i="53"/>
  <c r="V20" i="53"/>
  <c r="AI12" i="41"/>
  <c r="EH12" i="41"/>
  <c r="EO23" i="34"/>
  <c r="AP23" i="34"/>
  <c r="AZ21" i="23"/>
  <c r="BC9" i="18"/>
  <c r="EB8" i="46"/>
  <c r="AC8" i="46"/>
  <c r="AG10" i="42"/>
  <c r="EF10" i="42"/>
  <c r="ET12" i="28"/>
  <c r="AU12" i="28"/>
  <c r="EX16" i="23"/>
  <c r="AY16" i="23"/>
  <c r="AH26" i="41"/>
  <c r="EG26" i="41"/>
  <c r="CX18" i="59"/>
  <c r="CX18" i="58"/>
  <c r="CX18" i="57"/>
  <c r="CX18" i="56"/>
  <c r="CX18" i="55"/>
  <c r="CX18" i="53"/>
  <c r="CX18" i="54"/>
  <c r="CX18" i="51"/>
  <c r="CX18" i="52"/>
  <c r="CX18" i="50"/>
  <c r="CX18" i="49"/>
  <c r="CX18" i="48"/>
  <c r="CX18" i="45"/>
  <c r="CX18" i="44"/>
  <c r="CX18" i="47"/>
  <c r="CX18" i="46"/>
  <c r="CX18" i="43"/>
  <c r="CX18" i="42"/>
  <c r="CX18" i="41"/>
  <c r="CX18" i="40"/>
  <c r="CX18" i="38"/>
  <c r="CX18" i="36"/>
  <c r="CX18" i="37"/>
  <c r="CX18" i="39"/>
  <c r="CX18" i="33"/>
  <c r="CX18" i="32"/>
  <c r="CX18" i="35"/>
  <c r="CX18" i="34"/>
  <c r="CX18" i="28"/>
  <c r="CX18" i="27"/>
  <c r="CX18" i="25"/>
  <c r="CX18" i="24"/>
  <c r="CX18" i="23"/>
  <c r="EX18" i="23" s="1"/>
  <c r="CX18" i="31"/>
  <c r="CX18" i="30"/>
  <c r="CX18" i="26"/>
  <c r="CX18" i="22"/>
  <c r="EX18" i="22" s="1"/>
  <c r="CX18" i="19"/>
  <c r="EX18" i="19" s="1"/>
  <c r="CX18" i="20"/>
  <c r="EX18" i="20" s="1"/>
  <c r="CX18" i="18"/>
  <c r="EX18" i="18" s="1"/>
  <c r="CX18" i="17"/>
  <c r="EX18" i="17" s="1"/>
  <c r="CX18" i="21"/>
  <c r="EX18" i="21" s="1"/>
  <c r="CX18" i="60"/>
  <c r="EX18" i="60" s="1"/>
  <c r="DR11" i="57"/>
  <c r="S11" i="57"/>
  <c r="CX12" i="59"/>
  <c r="CX12" i="58"/>
  <c r="CX12" i="57"/>
  <c r="CX12" i="56"/>
  <c r="CX12" i="54"/>
  <c r="CX12" i="55"/>
  <c r="CX12" i="53"/>
  <c r="CX12" i="52"/>
  <c r="CX12" i="50"/>
  <c r="CX12" i="51"/>
  <c r="CX12" i="48"/>
  <c r="CX12" i="49"/>
  <c r="CX12" i="45"/>
  <c r="CX12" i="44"/>
  <c r="CX12" i="47"/>
  <c r="CX12" i="46"/>
  <c r="CX12" i="43"/>
  <c r="CX12" i="42"/>
  <c r="CX12" i="41"/>
  <c r="CX12" i="40"/>
  <c r="CX12" i="39"/>
  <c r="CX12" i="38"/>
  <c r="CX12" i="37"/>
  <c r="CX12" i="36"/>
  <c r="CX12" i="33"/>
  <c r="CX12" i="34"/>
  <c r="CX12" i="32"/>
  <c r="CX12" i="35"/>
  <c r="CX12" i="31"/>
  <c r="CX12" i="30"/>
  <c r="CX12" i="26"/>
  <c r="CX12" i="25"/>
  <c r="CX12" i="24"/>
  <c r="EX12" i="24" s="1"/>
  <c r="CX12" i="27"/>
  <c r="CX12" i="28"/>
  <c r="CX12" i="23"/>
  <c r="EX12" i="23" s="1"/>
  <c r="CX12" i="18"/>
  <c r="EX12" i="18" s="1"/>
  <c r="CX12" i="22"/>
  <c r="EX12" i="22" s="1"/>
  <c r="CX12" i="19"/>
  <c r="EX12" i="19" s="1"/>
  <c r="CX12" i="21"/>
  <c r="EX12" i="21" s="1"/>
  <c r="CX12" i="17"/>
  <c r="EX12" i="17" s="1"/>
  <c r="CX12" i="20"/>
  <c r="EX12" i="20" s="1"/>
  <c r="CX12" i="60"/>
  <c r="EX12" i="60" s="1"/>
  <c r="EW29" i="17"/>
  <c r="EP7" i="32"/>
  <c r="AQ7" i="32"/>
  <c r="AE7" i="44"/>
  <c r="ED7" i="44"/>
  <c r="R19" i="57"/>
  <c r="DQ19" i="57"/>
  <c r="BD15" i="17"/>
  <c r="DS20" i="56"/>
  <c r="T20" i="56"/>
  <c r="AO8" i="35"/>
  <c r="EN8" i="35"/>
  <c r="ER18" i="28"/>
  <c r="AS18" i="28"/>
  <c r="DQ12" i="58"/>
  <c r="R12" i="58"/>
  <c r="DX13" i="51"/>
  <c r="Y13" i="51"/>
  <c r="AS19" i="30"/>
  <c r="ER19" i="30"/>
  <c r="R14" i="57"/>
  <c r="DQ14" i="57"/>
  <c r="T15" i="56"/>
  <c r="DS15" i="56"/>
  <c r="DO18" i="57"/>
  <c r="DO30" i="57" s="1"/>
  <c r="P18" i="57"/>
  <c r="AL9" i="38"/>
  <c r="EK9" i="38"/>
  <c r="DQ8" i="58"/>
  <c r="R8" i="58"/>
  <c r="R17" i="58"/>
  <c r="DQ17" i="58"/>
  <c r="BA11" i="22"/>
  <c r="EI21" i="40"/>
  <c r="AJ21" i="40"/>
  <c r="AN21" i="36"/>
  <c r="EM21" i="36"/>
  <c r="W16" i="52"/>
  <c r="DV16" i="52"/>
  <c r="DW8" i="52"/>
  <c r="X8" i="52"/>
  <c r="AU4" i="61"/>
  <c r="AU4" i="78" s="1"/>
  <c r="DU23" i="54"/>
  <c r="V23" i="54"/>
  <c r="EK27" i="38"/>
  <c r="AL27" i="38"/>
  <c r="BD19" i="17"/>
  <c r="AZ16" i="22"/>
  <c r="EP12" i="33"/>
  <c r="AQ12" i="33"/>
  <c r="BC5" i="17"/>
  <c r="AT6" i="28"/>
  <c r="ES6" i="28"/>
  <c r="DS13" i="56"/>
  <c r="T13" i="56"/>
  <c r="X20" i="52"/>
  <c r="DW20" i="52"/>
  <c r="BA7" i="21"/>
  <c r="BA19" i="21"/>
  <c r="AA16" i="48"/>
  <c r="DZ16" i="48"/>
  <c r="DT5" i="54"/>
  <c r="U5" i="54"/>
  <c r="EF20" i="43"/>
  <c r="AG20" i="43"/>
  <c r="EH22" i="40"/>
  <c r="AI22" i="40"/>
  <c r="AV25" i="26"/>
  <c r="EU25" i="26"/>
  <c r="N29" i="58"/>
  <c r="DN4" i="58"/>
  <c r="DN29" i="58" s="1"/>
  <c r="O4" i="58"/>
  <c r="AV7" i="26"/>
  <c r="EU7" i="26"/>
  <c r="Q28" i="59"/>
  <c r="DP28" i="59"/>
  <c r="DT6" i="54"/>
  <c r="U6" i="54"/>
  <c r="ED22" i="44"/>
  <c r="AE22" i="44"/>
  <c r="CX23" i="59"/>
  <c r="CX23" i="58"/>
  <c r="CX23" i="57"/>
  <c r="CX23" i="56"/>
  <c r="CX23" i="55"/>
  <c r="CX23" i="54"/>
  <c r="CX23" i="53"/>
  <c r="CX23" i="52"/>
  <c r="CX23" i="51"/>
  <c r="CX23" i="49"/>
  <c r="CX23" i="50"/>
  <c r="CX23" i="47"/>
  <c r="CX23" i="48"/>
  <c r="CX23" i="45"/>
  <c r="CX23" i="46"/>
  <c r="CX23" i="44"/>
  <c r="CX23" i="43"/>
  <c r="CX23" i="41"/>
  <c r="CX23" i="40"/>
  <c r="CX23" i="42"/>
  <c r="CX23" i="37"/>
  <c r="CX23" i="39"/>
  <c r="CX23" i="38"/>
  <c r="CX23" i="36"/>
  <c r="CX23" i="32"/>
  <c r="CX23" i="35"/>
  <c r="CX23" i="34"/>
  <c r="CX23" i="33"/>
  <c r="CX23" i="27"/>
  <c r="CX23" i="25"/>
  <c r="CX23" i="23"/>
  <c r="EX23" i="23" s="1"/>
  <c r="CX23" i="26"/>
  <c r="CX23" i="24"/>
  <c r="EX23" i="24" s="1"/>
  <c r="CX23" i="31"/>
  <c r="CX23" i="28"/>
  <c r="CX23" i="30"/>
  <c r="CX23" i="19"/>
  <c r="EX23" i="19" s="1"/>
  <c r="CX23" i="18"/>
  <c r="EX23" i="18" s="1"/>
  <c r="CX23" i="17"/>
  <c r="EX23" i="17" s="1"/>
  <c r="CX23" i="22"/>
  <c r="EX23" i="22" s="1"/>
  <c r="CX23" i="21"/>
  <c r="EX23" i="21" s="1"/>
  <c r="CX23" i="20"/>
  <c r="EX23" i="20" s="1"/>
  <c r="CX23" i="60"/>
  <c r="EX23" i="60" s="1"/>
  <c r="DV28" i="53"/>
  <c r="W28" i="53"/>
  <c r="EW29" i="19"/>
  <c r="EJ30" i="36" l="1"/>
  <c r="DV30" i="50"/>
  <c r="ET18" i="26"/>
  <c r="AU18" i="26"/>
  <c r="AW15" i="24"/>
  <c r="EV15" i="24"/>
  <c r="AG7" i="41"/>
  <c r="EF7" i="41"/>
  <c r="DO11" i="59"/>
  <c r="P11" i="59"/>
  <c r="AA16" i="47"/>
  <c r="DZ16" i="47"/>
  <c r="AO25" i="33"/>
  <c r="EN25" i="33"/>
  <c r="AA29" i="45"/>
  <c r="AB7" i="45"/>
  <c r="EA7" i="45"/>
  <c r="EA29" i="45" s="1"/>
  <c r="S29" i="53"/>
  <c r="DS18" i="53"/>
  <c r="DS30" i="53" s="1"/>
  <c r="T18" i="53"/>
  <c r="ES9" i="27"/>
  <c r="AT9" i="27"/>
  <c r="EQ24" i="31"/>
  <c r="AR24" i="31"/>
  <c r="DS27" i="55"/>
  <c r="T27" i="55"/>
  <c r="DP24" i="58"/>
  <c r="Q24" i="58"/>
  <c r="AN18" i="33"/>
  <c r="EM18" i="33"/>
  <c r="AR6" i="30"/>
  <c r="EQ6" i="30"/>
  <c r="AM4" i="34"/>
  <c r="AL29" i="34"/>
  <c r="EL4" i="34"/>
  <c r="EL29" i="34" s="1"/>
  <c r="AG10" i="41"/>
  <c r="EF10" i="41"/>
  <c r="AB24" i="47"/>
  <c r="EA24" i="47"/>
  <c r="AA8" i="48"/>
  <c r="DZ8" i="48"/>
  <c r="EF16" i="41"/>
  <c r="AG16" i="41"/>
  <c r="AJ18" i="37"/>
  <c r="AI29" i="37"/>
  <c r="EI18" i="37"/>
  <c r="EI30" i="37" s="1"/>
  <c r="AT17" i="28"/>
  <c r="ES17" i="28"/>
  <c r="DS17" i="54"/>
  <c r="T17" i="54"/>
  <c r="AE25" i="43"/>
  <c r="ED25" i="43"/>
  <c r="ES10" i="27"/>
  <c r="AT10" i="27"/>
  <c r="AO6" i="33"/>
  <c r="EN6" i="33"/>
  <c r="EB12" i="46"/>
  <c r="AC12" i="46"/>
  <c r="EB8" i="45"/>
  <c r="AC8" i="45"/>
  <c r="EN30" i="32"/>
  <c r="EA30" i="45"/>
  <c r="AJ16" i="38"/>
  <c r="EI16" i="38"/>
  <c r="EI30" i="38" s="1"/>
  <c r="DZ13" i="48"/>
  <c r="AA13" i="48"/>
  <c r="DS20" i="55"/>
  <c r="T20" i="55"/>
  <c r="DY7" i="48"/>
  <c r="Z7" i="48"/>
  <c r="DX23" i="50"/>
  <c r="Y23" i="50"/>
  <c r="EM26" i="35"/>
  <c r="AN26" i="35"/>
  <c r="AA27" i="48"/>
  <c r="DZ27" i="48"/>
  <c r="DT27" i="54"/>
  <c r="U27" i="54"/>
  <c r="AB14" i="47"/>
  <c r="EA14" i="47"/>
  <c r="EM4" i="33"/>
  <c r="AM29" i="33"/>
  <c r="AN4" i="33"/>
  <c r="DS25" i="54"/>
  <c r="T25" i="54"/>
  <c r="EQ15" i="31"/>
  <c r="AR15" i="31"/>
  <c r="EQ16" i="30"/>
  <c r="AR16" i="30"/>
  <c r="DW6" i="50"/>
  <c r="X6" i="50"/>
  <c r="AD16" i="44"/>
  <c r="EC16" i="44"/>
  <c r="ES23" i="28"/>
  <c r="AT23" i="28"/>
  <c r="AE16" i="42"/>
  <c r="AD29" i="42"/>
  <c r="ED16" i="42"/>
  <c r="ED30" i="42" s="1"/>
  <c r="AI7" i="39"/>
  <c r="EH7" i="39"/>
  <c r="AH6" i="41"/>
  <c r="EG6" i="41"/>
  <c r="X8" i="50"/>
  <c r="DW8" i="50"/>
  <c r="EM30" i="33"/>
  <c r="AO21" i="33"/>
  <c r="EN21" i="33"/>
  <c r="AC25" i="45"/>
  <c r="EB25" i="45"/>
  <c r="W4" i="50"/>
  <c r="DV4" i="50"/>
  <c r="V29" i="50"/>
  <c r="AB17" i="46"/>
  <c r="EA17" i="46"/>
  <c r="AP17" i="33"/>
  <c r="EO17" i="33"/>
  <c r="DQ30" i="55"/>
  <c r="DR5" i="55"/>
  <c r="S5" i="55"/>
  <c r="AH16" i="40"/>
  <c r="EG16" i="40"/>
  <c r="EF20" i="41"/>
  <c r="AG20" i="41"/>
  <c r="DR6" i="55"/>
  <c r="S6" i="55"/>
  <c r="EU19" i="26"/>
  <c r="AV19" i="26"/>
  <c r="AV4" i="23"/>
  <c r="AU29" i="23"/>
  <c r="EU4" i="23"/>
  <c r="EU29" i="23" s="1"/>
  <c r="AM12" i="36"/>
  <c r="EL12" i="36"/>
  <c r="AR10" i="30"/>
  <c r="EQ10" i="30"/>
  <c r="AL9" i="37"/>
  <c r="EK9" i="37"/>
  <c r="EI14" i="39"/>
  <c r="AJ14" i="39"/>
  <c r="AN6" i="34"/>
  <c r="EM6" i="34"/>
  <c r="R6" i="56"/>
  <c r="DQ6" i="56"/>
  <c r="AQ24" i="32"/>
  <c r="EP24" i="32"/>
  <c r="DY23" i="49"/>
  <c r="Z23" i="49"/>
  <c r="EL18" i="35"/>
  <c r="EL30" i="35" s="1"/>
  <c r="AM18" i="35"/>
  <c r="EM14" i="35"/>
  <c r="AN14" i="35"/>
  <c r="EO26" i="32"/>
  <c r="AP26" i="32"/>
  <c r="AW22" i="24"/>
  <c r="EV22" i="24"/>
  <c r="T23" i="55"/>
  <c r="DS23" i="55"/>
  <c r="AD15" i="45"/>
  <c r="EC15" i="45"/>
  <c r="DP5" i="57"/>
  <c r="Q5" i="57"/>
  <c r="DQ26" i="56"/>
  <c r="DQ30" i="56" s="1"/>
  <c r="R26" i="56"/>
  <c r="DS16" i="54"/>
  <c r="T16" i="54"/>
  <c r="AO14" i="33"/>
  <c r="EN14" i="33"/>
  <c r="EL27" i="36"/>
  <c r="AM27" i="36"/>
  <c r="EA25" i="46"/>
  <c r="AB25" i="46"/>
  <c r="AF12" i="43"/>
  <c r="EE12" i="43"/>
  <c r="X26" i="51"/>
  <c r="DW26" i="51"/>
  <c r="ET20" i="27"/>
  <c r="AU20" i="27"/>
  <c r="ET16" i="26"/>
  <c r="AU16" i="26"/>
  <c r="Z11" i="49"/>
  <c r="DY11" i="49"/>
  <c r="DP10" i="57"/>
  <c r="Q10" i="57"/>
  <c r="DZ12" i="48"/>
  <c r="AA12" i="48"/>
  <c r="AK4" i="35"/>
  <c r="EJ4" i="35"/>
  <c r="EJ29" i="35" s="1"/>
  <c r="AJ29" i="35"/>
  <c r="AG17" i="42"/>
  <c r="EF17" i="42"/>
  <c r="AG14" i="41"/>
  <c r="EF14" i="41"/>
  <c r="EH25" i="39"/>
  <c r="AI25" i="39"/>
  <c r="AB15" i="47"/>
  <c r="EA15" i="47"/>
  <c r="X17" i="50"/>
  <c r="DW17" i="50"/>
  <c r="Y28" i="50"/>
  <c r="DX28" i="50"/>
  <c r="ER7" i="28"/>
  <c r="AS7" i="28"/>
  <c r="AQ25" i="31"/>
  <c r="EP25" i="31"/>
  <c r="EP30" i="31" s="1"/>
  <c r="T21" i="54"/>
  <c r="DS21" i="54"/>
  <c r="DY24" i="49"/>
  <c r="Z24" i="49"/>
  <c r="AW14" i="24"/>
  <c r="EV14" i="24"/>
  <c r="DT24" i="54"/>
  <c r="U24" i="54"/>
  <c r="EA22" i="46"/>
  <c r="AB22" i="46"/>
  <c r="EV13" i="24"/>
  <c r="AW13" i="24"/>
  <c r="EQ17" i="31"/>
  <c r="AR17" i="31"/>
  <c r="EF13" i="42"/>
  <c r="AG13" i="42"/>
  <c r="AL16" i="36"/>
  <c r="EK16" i="36"/>
  <c r="AP27" i="33"/>
  <c r="EO27" i="33"/>
  <c r="AC15" i="46"/>
  <c r="EB15" i="46"/>
  <c r="DR25" i="55"/>
  <c r="S25" i="55"/>
  <c r="AO24" i="34"/>
  <c r="EN24" i="34"/>
  <c r="AO10" i="33"/>
  <c r="EN10" i="33"/>
  <c r="AN19" i="35"/>
  <c r="EM19" i="35"/>
  <c r="DU29" i="50"/>
  <c r="EK26" i="37"/>
  <c r="AL26" i="37"/>
  <c r="DQ9" i="57"/>
  <c r="R9" i="57"/>
  <c r="EI21" i="39"/>
  <c r="AJ21" i="39"/>
  <c r="EV26" i="25"/>
  <c r="AW26" i="25"/>
  <c r="EF30" i="40"/>
  <c r="AG23" i="42"/>
  <c r="EF23" i="42"/>
  <c r="AF15" i="43"/>
  <c r="EE15" i="43"/>
  <c r="EA16" i="46"/>
  <c r="AB16" i="46"/>
  <c r="V18" i="52"/>
  <c r="DU18" i="52"/>
  <c r="DU30" i="52" s="1"/>
  <c r="EF24" i="42"/>
  <c r="AG24" i="42"/>
  <c r="DZ7" i="47"/>
  <c r="AA7" i="47"/>
  <c r="Z10" i="48"/>
  <c r="DY10" i="48"/>
  <c r="DV5" i="50"/>
  <c r="W5" i="50"/>
  <c r="Y13" i="49"/>
  <c r="DX13" i="49"/>
  <c r="EM23" i="35"/>
  <c r="AN23" i="35"/>
  <c r="AZ4" i="19"/>
  <c r="AY29" i="19"/>
  <c r="DZ23" i="48"/>
  <c r="AA23" i="48"/>
  <c r="EB5" i="44"/>
  <c r="EB29" i="44" s="1"/>
  <c r="AC5" i="44"/>
  <c r="AE6" i="43"/>
  <c r="ED6" i="43"/>
  <c r="AA14" i="48"/>
  <c r="DZ14" i="48"/>
  <c r="DW18" i="49"/>
  <c r="DW30" i="49" s="1"/>
  <c r="X18" i="49"/>
  <c r="DY5" i="48"/>
  <c r="Z5" i="48"/>
  <c r="AB19" i="47"/>
  <c r="EA19" i="47"/>
  <c r="EF12" i="42"/>
  <c r="AG12" i="42"/>
  <c r="Z18" i="48"/>
  <c r="DY18" i="48"/>
  <c r="DY30" i="48" s="1"/>
  <c r="EH5" i="39"/>
  <c r="AI5" i="39"/>
  <c r="DP16" i="57"/>
  <c r="Q16" i="57"/>
  <c r="Q9" i="58"/>
  <c r="DP9" i="58"/>
  <c r="AS25" i="30"/>
  <c r="ER25" i="30"/>
  <c r="EF11" i="42"/>
  <c r="AG11" i="42"/>
  <c r="AM11" i="36"/>
  <c r="EL11" i="36"/>
  <c r="ES30" i="26"/>
  <c r="AN24" i="35"/>
  <c r="EM24" i="35"/>
  <c r="Y17" i="49"/>
  <c r="DX17" i="49"/>
  <c r="AW21" i="24"/>
  <c r="EV21" i="24"/>
  <c r="DS8" i="54"/>
  <c r="T8" i="54"/>
  <c r="DX8" i="49"/>
  <c r="Y8" i="49"/>
  <c r="AD17" i="43"/>
  <c r="EC17" i="43"/>
  <c r="EC30" i="43" s="1"/>
  <c r="ER20" i="28"/>
  <c r="AS20" i="28"/>
  <c r="AI20" i="40"/>
  <c r="EH20" i="40"/>
  <c r="AU26" i="27"/>
  <c r="ET26" i="27"/>
  <c r="ER19" i="28"/>
  <c r="ER30" i="28" s="1"/>
  <c r="AS19" i="28"/>
  <c r="X15" i="51"/>
  <c r="DW15" i="51"/>
  <c r="AR22" i="30"/>
  <c r="EQ22" i="30"/>
  <c r="EQ30" i="30" s="1"/>
  <c r="EA28" i="47"/>
  <c r="AB28" i="47"/>
  <c r="EQ4" i="27"/>
  <c r="EQ29" i="27" s="1"/>
  <c r="AR4" i="27"/>
  <c r="AQ29" i="27"/>
  <c r="EV25" i="24"/>
  <c r="AW25" i="24"/>
  <c r="AS11" i="30"/>
  <c r="ER11" i="30"/>
  <c r="AC14" i="46"/>
  <c r="EB14" i="46"/>
  <c r="ES4" i="25"/>
  <c r="ES29" i="25" s="1"/>
  <c r="AT4" i="25"/>
  <c r="AS29" i="25"/>
  <c r="EI26" i="39"/>
  <c r="AJ26" i="39"/>
  <c r="AS25" i="28"/>
  <c r="ER25" i="28"/>
  <c r="DX25" i="49"/>
  <c r="Y25" i="49"/>
  <c r="AM14" i="36"/>
  <c r="EL14" i="36"/>
  <c r="AO13" i="33"/>
  <c r="EN13" i="33"/>
  <c r="DZ22" i="47"/>
  <c r="AA22" i="47"/>
  <c r="EC20" i="45"/>
  <c r="AD20" i="45"/>
  <c r="AL25" i="36"/>
  <c r="EK25" i="36"/>
  <c r="DP27" i="58"/>
  <c r="Q27" i="58"/>
  <c r="EM9" i="35"/>
  <c r="AN9" i="35"/>
  <c r="Q7" i="57"/>
  <c r="DP7" i="57"/>
  <c r="EN26" i="33"/>
  <c r="AO26" i="33"/>
  <c r="DX26" i="50"/>
  <c r="Y26" i="50"/>
  <c r="AH4" i="38"/>
  <c r="EG4" i="38"/>
  <c r="EG29" i="38" s="1"/>
  <c r="AG29" i="38"/>
  <c r="DW16" i="50"/>
  <c r="X16" i="50"/>
  <c r="AN5" i="33"/>
  <c r="EM5" i="33"/>
  <c r="EB17" i="44"/>
  <c r="EB30" i="44" s="1"/>
  <c r="AC17" i="44"/>
  <c r="AQ28" i="32"/>
  <c r="EP28" i="32"/>
  <c r="AO17" i="34"/>
  <c r="EN17" i="34"/>
  <c r="DZ30" i="46"/>
  <c r="AV23" i="26"/>
  <c r="EU23" i="26"/>
  <c r="AC18" i="45"/>
  <c r="EB18" i="45"/>
  <c r="ES25" i="27"/>
  <c r="ES30" i="27" s="1"/>
  <c r="AT25" i="27"/>
  <c r="EI15" i="39"/>
  <c r="AJ15" i="39"/>
  <c r="AU19" i="27"/>
  <c r="ET19" i="27"/>
  <c r="DX20" i="49"/>
  <c r="Y20" i="49"/>
  <c r="AG13" i="41"/>
  <c r="EF13" i="41"/>
  <c r="EF29" i="41" s="1"/>
  <c r="AC28" i="46"/>
  <c r="EB28" i="46"/>
  <c r="AI8" i="40"/>
  <c r="EH8" i="40"/>
  <c r="DT19" i="53"/>
  <c r="U19" i="53"/>
  <c r="AB8" i="47"/>
  <c r="EA8" i="47"/>
  <c r="EJ19" i="37"/>
  <c r="AK19" i="37"/>
  <c r="EQ19" i="31"/>
  <c r="AR19" i="31"/>
  <c r="T24" i="55"/>
  <c r="DS24" i="55"/>
  <c r="AO5" i="32"/>
  <c r="AN29" i="32"/>
  <c r="EN5" i="32"/>
  <c r="EN29" i="32" s="1"/>
  <c r="AO15" i="33"/>
  <c r="EN15" i="33"/>
  <c r="AE5" i="43"/>
  <c r="ED5" i="43"/>
  <c r="AF11" i="43"/>
  <c r="EE11" i="43"/>
  <c r="AW19" i="24"/>
  <c r="EV19" i="24"/>
  <c r="EV30" i="24" s="1"/>
  <c r="U7" i="53"/>
  <c r="DT7" i="53"/>
  <c r="AT24" i="28"/>
  <c r="ES24" i="28"/>
  <c r="AP16" i="32"/>
  <c r="EO16" i="32"/>
  <c r="EO30" i="32" s="1"/>
  <c r="DO13" i="58"/>
  <c r="P13" i="58"/>
  <c r="S27" i="56"/>
  <c r="DR27" i="56"/>
  <c r="AC17" i="45"/>
  <c r="EB17" i="45"/>
  <c r="EB30" i="45" s="1"/>
  <c r="EA26" i="47"/>
  <c r="AB26" i="47"/>
  <c r="AV6" i="25"/>
  <c r="EU6" i="25"/>
  <c r="W12" i="52"/>
  <c r="DV12" i="52"/>
  <c r="EH18" i="39"/>
  <c r="EH30" i="39" s="1"/>
  <c r="AI18" i="39"/>
  <c r="EB10" i="45"/>
  <c r="AC10" i="45"/>
  <c r="AU17" i="26"/>
  <c r="ET17" i="26"/>
  <c r="BB4" i="17"/>
  <c r="BA29" i="17"/>
  <c r="DS14" i="54"/>
  <c r="T14" i="54"/>
  <c r="AI23" i="40"/>
  <c r="EH23" i="40"/>
  <c r="ER8" i="30"/>
  <c r="AS8" i="30"/>
  <c r="V5" i="51"/>
  <c r="DU5" i="51"/>
  <c r="DU29" i="51" s="1"/>
  <c r="AJ20" i="39"/>
  <c r="EI20" i="39"/>
  <c r="EQ5" i="30"/>
  <c r="AR5" i="30"/>
  <c r="AC20" i="46"/>
  <c r="EB20" i="46"/>
  <c r="EF19" i="41"/>
  <c r="AG19" i="41"/>
  <c r="U21" i="53"/>
  <c r="DT21" i="53"/>
  <c r="ET14" i="27"/>
  <c r="AU14" i="27"/>
  <c r="X20" i="51"/>
  <c r="DW20" i="51"/>
  <c r="EC23" i="45"/>
  <c r="AD23" i="45"/>
  <c r="AR7" i="30"/>
  <c r="EQ7" i="30"/>
  <c r="EG25" i="40"/>
  <c r="AH25" i="40"/>
  <c r="EQ20" i="31"/>
  <c r="AR20" i="31"/>
  <c r="DW25" i="50"/>
  <c r="X25" i="50"/>
  <c r="DV26" i="52"/>
  <c r="W26" i="52"/>
  <c r="AE24" i="44"/>
  <c r="ED24" i="44"/>
  <c r="EU28" i="26"/>
  <c r="AV28" i="26"/>
  <c r="AR26" i="31"/>
  <c r="EQ26" i="31"/>
  <c r="AC4" i="43"/>
  <c r="AB29" i="43"/>
  <c r="EB4" i="43"/>
  <c r="EB29" i="43" s="1"/>
  <c r="EJ10" i="37"/>
  <c r="AK10" i="37"/>
  <c r="DQ12" i="57"/>
  <c r="R12" i="57"/>
  <c r="AO16" i="33"/>
  <c r="EN16" i="33"/>
  <c r="EP8" i="32"/>
  <c r="AQ8" i="32"/>
  <c r="DO16" i="58"/>
  <c r="DO30" i="58" s="1"/>
  <c r="P16" i="58"/>
  <c r="DY6" i="48"/>
  <c r="Z6" i="48"/>
  <c r="AW12" i="25"/>
  <c r="EV12" i="25"/>
  <c r="AV16" i="25"/>
  <c r="EU16" i="25"/>
  <c r="EU30" i="25" s="1"/>
  <c r="DR18" i="55"/>
  <c r="DR30" i="55" s="1"/>
  <c r="S18" i="55"/>
  <c r="DQ9" i="56"/>
  <c r="R9" i="56"/>
  <c r="EO23" i="33"/>
  <c r="AP23" i="33"/>
  <c r="EG11" i="40"/>
  <c r="AH11" i="40"/>
  <c r="AO4" i="31"/>
  <c r="EN4" i="31"/>
  <c r="EN29" i="31" s="1"/>
  <c r="AN29" i="31"/>
  <c r="DW29" i="49"/>
  <c r="EM30" i="34"/>
  <c r="EX30" i="17"/>
  <c r="EX30" i="23"/>
  <c r="V5" i="54"/>
  <c r="DU5" i="54"/>
  <c r="EL27" i="38"/>
  <c r="AM27" i="38"/>
  <c r="Y20" i="52"/>
  <c r="DX20" i="52"/>
  <c r="BE15" i="17"/>
  <c r="DO4" i="58"/>
  <c r="DO29" i="58" s="1"/>
  <c r="O29" i="58"/>
  <c r="P4" i="58"/>
  <c r="EV25" i="26"/>
  <c r="AW25" i="26"/>
  <c r="AB16" i="48"/>
  <c r="EA16" i="48"/>
  <c r="BE19" i="17"/>
  <c r="Y8" i="52"/>
  <c r="DX8" i="52"/>
  <c r="Q18" i="57"/>
  <c r="DP18" i="57"/>
  <c r="DP30" i="57" s="1"/>
  <c r="DR14" i="57"/>
  <c r="S14" i="57"/>
  <c r="S19" i="57"/>
  <c r="DR19" i="57"/>
  <c r="AZ16" i="23"/>
  <c r="BD9" i="18"/>
  <c r="EP23" i="34"/>
  <c r="AQ23" i="34"/>
  <c r="W20" i="53"/>
  <c r="DV20" i="53"/>
  <c r="BD9" i="20"/>
  <c r="BD26" i="20"/>
  <c r="AH26" i="43"/>
  <c r="EG26" i="43"/>
  <c r="CY9" i="59"/>
  <c r="CY9" i="58"/>
  <c r="CY9" i="57"/>
  <c r="CY9" i="56"/>
  <c r="CY9" i="55"/>
  <c r="CY9" i="54"/>
  <c r="CY9" i="52"/>
  <c r="CY9" i="53"/>
  <c r="CY9" i="50"/>
  <c r="CY9" i="51"/>
  <c r="CY9" i="48"/>
  <c r="CY9" i="49"/>
  <c r="CY9" i="46"/>
  <c r="CY9" i="45"/>
  <c r="CY9" i="44"/>
  <c r="CY9" i="47"/>
  <c r="CY9" i="43"/>
  <c r="CY9" i="42"/>
  <c r="CY9" i="41"/>
  <c r="CY9" i="40"/>
  <c r="CY9" i="37"/>
  <c r="CY9" i="36"/>
  <c r="CY9" i="39"/>
  <c r="CY9" i="38"/>
  <c r="CY9" i="34"/>
  <c r="CY9" i="33"/>
  <c r="CY9" i="35"/>
  <c r="CY9" i="27"/>
  <c r="CY9" i="26"/>
  <c r="CY9" i="25"/>
  <c r="CY9" i="32"/>
  <c r="CY9" i="30"/>
  <c r="CY9" i="28"/>
  <c r="CY9" i="31"/>
  <c r="CY9" i="24"/>
  <c r="CY9" i="22"/>
  <c r="EY9" i="22" s="1"/>
  <c r="CY9" i="20"/>
  <c r="EY9" i="20" s="1"/>
  <c r="CY9" i="19"/>
  <c r="EY9" i="19" s="1"/>
  <c r="CY9" i="18"/>
  <c r="EY9" i="18" s="1"/>
  <c r="CY9" i="23"/>
  <c r="EY9" i="23" s="1"/>
  <c r="CY9" i="21"/>
  <c r="EY9" i="21" s="1"/>
  <c r="CY9" i="17"/>
  <c r="EY9" i="17" s="1"/>
  <c r="CY9" i="60"/>
  <c r="EY9" i="60" s="1"/>
  <c r="BB13" i="22"/>
  <c r="AR25" i="32"/>
  <c r="EQ25" i="32"/>
  <c r="DW10" i="52"/>
  <c r="X10" i="52"/>
  <c r="AZ10" i="23"/>
  <c r="EN23" i="36"/>
  <c r="AO23" i="36"/>
  <c r="Q29" i="56"/>
  <c r="DQ4" i="56"/>
  <c r="DQ29" i="56" s="1"/>
  <c r="R4" i="56"/>
  <c r="Y27" i="52"/>
  <c r="DX27" i="52"/>
  <c r="EM27" i="37"/>
  <c r="AN27" i="37"/>
  <c r="AD6" i="46"/>
  <c r="EC6" i="46"/>
  <c r="EW13" i="26"/>
  <c r="AX13" i="26"/>
  <c r="AH19" i="42"/>
  <c r="EG19" i="42"/>
  <c r="BD17" i="18"/>
  <c r="EU28" i="28"/>
  <c r="AV28" i="28"/>
  <c r="AZ27" i="24"/>
  <c r="AG7" i="43"/>
  <c r="EF7" i="43"/>
  <c r="DT17" i="55"/>
  <c r="U17" i="55"/>
  <c r="AH15" i="42"/>
  <c r="EG15" i="42"/>
  <c r="BA24" i="23"/>
  <c r="AV16" i="61"/>
  <c r="DS24" i="57"/>
  <c r="T24" i="57"/>
  <c r="BB22" i="21"/>
  <c r="BC7" i="20"/>
  <c r="EL22" i="37"/>
  <c r="AM22" i="37"/>
  <c r="AX9" i="26"/>
  <c r="EW9" i="26"/>
  <c r="ES8" i="31"/>
  <c r="AT8" i="31"/>
  <c r="Q22" i="59"/>
  <c r="DP22" i="59"/>
  <c r="AV10" i="61"/>
  <c r="EX16" i="24"/>
  <c r="AY16" i="24"/>
  <c r="BB20" i="22"/>
  <c r="AV7" i="61"/>
  <c r="BC22" i="20"/>
  <c r="EX30" i="20"/>
  <c r="DP10" i="59"/>
  <c r="Q10" i="59"/>
  <c r="AH19" i="43"/>
  <c r="EG19" i="43"/>
  <c r="Y17" i="51"/>
  <c r="DX17" i="51"/>
  <c r="AY28" i="25"/>
  <c r="EX28" i="25"/>
  <c r="AQ12" i="34"/>
  <c r="EP12" i="34"/>
  <c r="W22" i="53"/>
  <c r="DV22" i="53"/>
  <c r="EV11" i="26"/>
  <c r="AW11" i="26"/>
  <c r="EK19" i="39"/>
  <c r="AL19" i="39"/>
  <c r="EE27" i="45"/>
  <c r="AF27" i="45"/>
  <c r="EI26" i="40"/>
  <c r="AJ26" i="40"/>
  <c r="BB25" i="21"/>
  <c r="AX20" i="25"/>
  <c r="EW20" i="25"/>
  <c r="EX23" i="25"/>
  <c r="AY23" i="25"/>
  <c r="AV22" i="61"/>
  <c r="AT9" i="31"/>
  <c r="ES9" i="31"/>
  <c r="BE13" i="17"/>
  <c r="CY18" i="59"/>
  <c r="CY18" i="58"/>
  <c r="CY18" i="57"/>
  <c r="CY18" i="56"/>
  <c r="CY18" i="55"/>
  <c r="CY18" i="54"/>
  <c r="CY18" i="53"/>
  <c r="CY18" i="52"/>
  <c r="CY18" i="51"/>
  <c r="CY18" i="50"/>
  <c r="CY18" i="49"/>
  <c r="CY18" i="48"/>
  <c r="CY18" i="45"/>
  <c r="CY18" i="44"/>
  <c r="CY18" i="47"/>
  <c r="CY18" i="46"/>
  <c r="CY18" i="43"/>
  <c r="CY18" i="42"/>
  <c r="CY18" i="41"/>
  <c r="CY18" i="40"/>
  <c r="CY18" i="37"/>
  <c r="CY18" i="39"/>
  <c r="CY18" i="38"/>
  <c r="CY18" i="36"/>
  <c r="CY18" i="32"/>
  <c r="CY18" i="35"/>
  <c r="CY18" i="34"/>
  <c r="CY18" i="33"/>
  <c r="CY18" i="25"/>
  <c r="CY18" i="24"/>
  <c r="CY18" i="23"/>
  <c r="CY18" i="31"/>
  <c r="CY18" i="30"/>
  <c r="CY18" i="26"/>
  <c r="CY18" i="28"/>
  <c r="CY18" i="27"/>
  <c r="CY18" i="22"/>
  <c r="EY18" i="22" s="1"/>
  <c r="CY18" i="19"/>
  <c r="EY18" i="19" s="1"/>
  <c r="CY18" i="20"/>
  <c r="EY18" i="20" s="1"/>
  <c r="CY18" i="18"/>
  <c r="EY18" i="18" s="1"/>
  <c r="CY18" i="17"/>
  <c r="EY18" i="17" s="1"/>
  <c r="CY18" i="21"/>
  <c r="EY18" i="21" s="1"/>
  <c r="CY18" i="60"/>
  <c r="EY18" i="60" s="1"/>
  <c r="AH5" i="42"/>
  <c r="EG5" i="42"/>
  <c r="EK27" i="39"/>
  <c r="AL27" i="39"/>
  <c r="DQ24" i="59"/>
  <c r="R24" i="59"/>
  <c r="EF23" i="44"/>
  <c r="AG23" i="44"/>
  <c r="AX27" i="26"/>
  <c r="EW27" i="26"/>
  <c r="DV13" i="53"/>
  <c r="W13" i="53"/>
  <c r="EB18" i="47"/>
  <c r="AC18" i="47"/>
  <c r="AB22" i="48"/>
  <c r="EA22" i="48"/>
  <c r="Z10" i="50"/>
  <c r="DY10" i="50"/>
  <c r="AI15" i="41"/>
  <c r="EH15" i="41"/>
  <c r="AY14" i="25"/>
  <c r="EX14" i="25"/>
  <c r="AF21" i="45"/>
  <c r="EE21" i="45"/>
  <c r="AV25" i="61"/>
  <c r="AS11" i="32"/>
  <c r="ER11" i="32"/>
  <c r="ED16" i="45"/>
  <c r="AE16" i="45"/>
  <c r="ED11" i="46"/>
  <c r="AE11" i="46"/>
  <c r="T16" i="56"/>
  <c r="DS16" i="56"/>
  <c r="BD11" i="20"/>
  <c r="AD23" i="47"/>
  <c r="EC23" i="47"/>
  <c r="AA12" i="50"/>
  <c r="DZ12" i="50"/>
  <c r="DS28" i="57"/>
  <c r="T28" i="57"/>
  <c r="BA22" i="22"/>
  <c r="AO6" i="35"/>
  <c r="EN6" i="35"/>
  <c r="BD21" i="19"/>
  <c r="AD21" i="47"/>
  <c r="EC21" i="47"/>
  <c r="AZ7" i="23"/>
  <c r="BC6" i="18"/>
  <c r="EX30" i="60"/>
  <c r="ER19" i="32"/>
  <c r="AS19" i="32"/>
  <c r="X27" i="53"/>
  <c r="DW27" i="53"/>
  <c r="DS17" i="57"/>
  <c r="T17" i="57"/>
  <c r="R14" i="59"/>
  <c r="DQ14" i="59"/>
  <c r="EU27" i="28"/>
  <c r="AV27" i="28"/>
  <c r="EL28" i="38"/>
  <c r="AM28" i="38"/>
  <c r="EX29" i="21"/>
  <c r="AS16" i="31"/>
  <c r="ER16" i="31"/>
  <c r="AX14" i="26"/>
  <c r="EW14" i="26"/>
  <c r="AZ23" i="24"/>
  <c r="AY7" i="24"/>
  <c r="EX7" i="24"/>
  <c r="EW22" i="25"/>
  <c r="AX22" i="25"/>
  <c r="EM23" i="37"/>
  <c r="AN23" i="37"/>
  <c r="Y22" i="51"/>
  <c r="DX22" i="51"/>
  <c r="X9" i="53"/>
  <c r="DW9" i="53"/>
  <c r="AU27" i="30"/>
  <c r="ET27" i="30"/>
  <c r="AI11" i="41"/>
  <c r="EH11" i="41"/>
  <c r="AQ19" i="33"/>
  <c r="EP19" i="33"/>
  <c r="AA15" i="49"/>
  <c r="DZ15" i="49"/>
  <c r="AV26" i="61"/>
  <c r="DY14" i="50"/>
  <c r="Z14" i="50"/>
  <c r="AW22" i="26"/>
  <c r="EV22" i="26"/>
  <c r="ES15" i="30"/>
  <c r="AT15" i="30"/>
  <c r="W10" i="53"/>
  <c r="DV10" i="53"/>
  <c r="AV20" i="61"/>
  <c r="EB5" i="46"/>
  <c r="AC5" i="46"/>
  <c r="BA18" i="21"/>
  <c r="AL4" i="37"/>
  <c r="EK4" i="37"/>
  <c r="EC10" i="46"/>
  <c r="AD10" i="46"/>
  <c r="BB14" i="22"/>
  <c r="EF22" i="43"/>
  <c r="AG22" i="43"/>
  <c r="AE6" i="45"/>
  <c r="ED6" i="45"/>
  <c r="DT21" i="56"/>
  <c r="U21" i="56"/>
  <c r="AN11" i="37"/>
  <c r="EM11" i="37"/>
  <c r="Y16" i="51"/>
  <c r="DX16" i="51"/>
  <c r="BD7" i="19"/>
  <c r="AQ6" i="32"/>
  <c r="EP6" i="32"/>
  <c r="CY5" i="59"/>
  <c r="CY5" i="58"/>
  <c r="CY5" i="57"/>
  <c r="CY5" i="56"/>
  <c r="CY5" i="55"/>
  <c r="CY5" i="54"/>
  <c r="CY5" i="52"/>
  <c r="CY5" i="53"/>
  <c r="CY5" i="51"/>
  <c r="CY5" i="50"/>
  <c r="CY5" i="48"/>
  <c r="CY5" i="49"/>
  <c r="CY5" i="47"/>
  <c r="CY5" i="46"/>
  <c r="CY5" i="45"/>
  <c r="CY5" i="44"/>
  <c r="CY5" i="40"/>
  <c r="CY5" i="42"/>
  <c r="CY5" i="43"/>
  <c r="CY5" i="41"/>
  <c r="CY5" i="38"/>
  <c r="CY5" i="39"/>
  <c r="CY5" i="37"/>
  <c r="CY5" i="35"/>
  <c r="CY5" i="33"/>
  <c r="CY5" i="36"/>
  <c r="CY5" i="34"/>
  <c r="CY5" i="28"/>
  <c r="CY5" i="32"/>
  <c r="CY5" i="27"/>
  <c r="CY5" i="24"/>
  <c r="CY5" i="30"/>
  <c r="CY5" i="25"/>
  <c r="CY5" i="31"/>
  <c r="CY5" i="26"/>
  <c r="CY5" i="20"/>
  <c r="EY5" i="20" s="1"/>
  <c r="CY5" i="19"/>
  <c r="EY5" i="19" s="1"/>
  <c r="CY5" i="17"/>
  <c r="EY5" i="17" s="1"/>
  <c r="CY5" i="22"/>
  <c r="EY5" i="22" s="1"/>
  <c r="CY5" i="18"/>
  <c r="EY5" i="18" s="1"/>
  <c r="CY5" i="23"/>
  <c r="CY5" i="21"/>
  <c r="EY5" i="21" s="1"/>
  <c r="CY5" i="60"/>
  <c r="EY5" i="60" s="1"/>
  <c r="Z24" i="51"/>
  <c r="DY24" i="51"/>
  <c r="BD20" i="18"/>
  <c r="CY8" i="59"/>
  <c r="CY8" i="58"/>
  <c r="CY8" i="57"/>
  <c r="CY8" i="56"/>
  <c r="CY8" i="55"/>
  <c r="CY8" i="54"/>
  <c r="CY8" i="53"/>
  <c r="CY8" i="52"/>
  <c r="CY8" i="51"/>
  <c r="CY8" i="50"/>
  <c r="CY8" i="49"/>
  <c r="CY8" i="48"/>
  <c r="CY8" i="47"/>
  <c r="CY8" i="46"/>
  <c r="CY8" i="45"/>
  <c r="CY8" i="44"/>
  <c r="CY8" i="41"/>
  <c r="CY8" i="40"/>
  <c r="CY8" i="43"/>
  <c r="CY8" i="42"/>
  <c r="CY8" i="38"/>
  <c r="CY8" i="37"/>
  <c r="CY8" i="36"/>
  <c r="CY8" i="39"/>
  <c r="CY8" i="35"/>
  <c r="CY8" i="34"/>
  <c r="CY8" i="33"/>
  <c r="CY8" i="28"/>
  <c r="CY8" i="32"/>
  <c r="CY8" i="25"/>
  <c r="CY8" i="24"/>
  <c r="CY8" i="27"/>
  <c r="CY8" i="26"/>
  <c r="CY8" i="31"/>
  <c r="CY8" i="30"/>
  <c r="CY8" i="20"/>
  <c r="EY8" i="20" s="1"/>
  <c r="CY8" i="19"/>
  <c r="EY8" i="19" s="1"/>
  <c r="CY8" i="23"/>
  <c r="EY8" i="23" s="1"/>
  <c r="CY8" i="21"/>
  <c r="EY8" i="21" s="1"/>
  <c r="CY8" i="17"/>
  <c r="EY8" i="17" s="1"/>
  <c r="CY8" i="22"/>
  <c r="EY8" i="22" s="1"/>
  <c r="CY8" i="18"/>
  <c r="EY8" i="18" s="1"/>
  <c r="CY8" i="60"/>
  <c r="EY8" i="60" s="1"/>
  <c r="AF12" i="45"/>
  <c r="EE12" i="45"/>
  <c r="BD16" i="19"/>
  <c r="AC24" i="48"/>
  <c r="EB24" i="48"/>
  <c r="AV6" i="27"/>
  <c r="EU6" i="27"/>
  <c r="DQ25" i="58"/>
  <c r="R25" i="58"/>
  <c r="AO19" i="36"/>
  <c r="EN19" i="36"/>
  <c r="BC19" i="20"/>
  <c r="DX18" i="51"/>
  <c r="Y18" i="51"/>
  <c r="AL21" i="38"/>
  <c r="EK21" i="38"/>
  <c r="V15" i="55"/>
  <c r="DU15" i="55"/>
  <c r="ET17" i="30"/>
  <c r="AU17" i="30"/>
  <c r="BE7" i="18"/>
  <c r="DO30" i="59"/>
  <c r="BD14" i="19"/>
  <c r="W6" i="53"/>
  <c r="DV6" i="53"/>
  <c r="AF18" i="44"/>
  <c r="EE18" i="44"/>
  <c r="AO24" i="36"/>
  <c r="EN24" i="36"/>
  <c r="AT23" i="31"/>
  <c r="ES23" i="31"/>
  <c r="AR8" i="33"/>
  <c r="EQ8" i="33"/>
  <c r="T18" i="56"/>
  <c r="DS18" i="56"/>
  <c r="EN22" i="35"/>
  <c r="AO22" i="35"/>
  <c r="DS23" i="57"/>
  <c r="T23" i="57"/>
  <c r="EN17" i="36"/>
  <c r="AO17" i="36"/>
  <c r="AP15" i="34"/>
  <c r="EO15" i="34"/>
  <c r="AV6" i="61"/>
  <c r="EM17" i="37"/>
  <c r="AN17" i="37"/>
  <c r="BE11" i="17"/>
  <c r="EW18" i="25"/>
  <c r="AX18" i="25"/>
  <c r="EV15" i="27"/>
  <c r="AW15" i="27"/>
  <c r="BC18" i="19"/>
  <c r="EX29" i="60"/>
  <c r="AU12" i="30"/>
  <c r="ET12" i="30"/>
  <c r="EX17" i="25"/>
  <c r="AY17" i="25"/>
  <c r="BB16" i="21"/>
  <c r="DP18" i="59"/>
  <c r="Q18" i="59"/>
  <c r="AG14" i="44"/>
  <c r="EF14" i="44"/>
  <c r="AX21" i="25"/>
  <c r="EW21" i="25"/>
  <c r="AV12" i="61"/>
  <c r="EX9" i="25"/>
  <c r="AY9" i="25"/>
  <c r="AS15" i="32"/>
  <c r="ER15" i="32"/>
  <c r="ED11" i="45"/>
  <c r="AE11" i="45"/>
  <c r="BB15" i="21"/>
  <c r="BE24" i="19"/>
  <c r="DW22" i="52"/>
  <c r="X22" i="52"/>
  <c r="Z29" i="47"/>
  <c r="AA4" i="47"/>
  <c r="DZ4" i="47"/>
  <c r="DZ29" i="47" s="1"/>
  <c r="ES14" i="31"/>
  <c r="AT14" i="31"/>
  <c r="BA8" i="23"/>
  <c r="S11" i="58"/>
  <c r="DR11" i="58"/>
  <c r="AL14" i="38"/>
  <c r="EK14" i="38"/>
  <c r="EK17" i="39"/>
  <c r="AL17" i="39"/>
  <c r="AV17" i="61"/>
  <c r="DQ23" i="59"/>
  <c r="R23" i="59"/>
  <c r="AX5" i="25"/>
  <c r="EW5" i="25"/>
  <c r="DT29" i="53"/>
  <c r="ER27" i="32"/>
  <c r="AS27" i="32"/>
  <c r="BA17" i="23"/>
  <c r="AH21" i="43"/>
  <c r="EG21" i="43"/>
  <c r="ES14" i="30"/>
  <c r="AT14" i="30"/>
  <c r="EK9" i="39"/>
  <c r="AL9" i="39"/>
  <c r="EL25" i="37"/>
  <c r="AM25" i="37"/>
  <c r="BC16" i="20"/>
  <c r="AH14" i="42"/>
  <c r="EG14" i="42"/>
  <c r="DW23" i="53"/>
  <c r="X23" i="53"/>
  <c r="AQ27" i="34"/>
  <c r="EP27" i="34"/>
  <c r="EQ22" i="32"/>
  <c r="AR22" i="32"/>
  <c r="DX10" i="51"/>
  <c r="Y10" i="51"/>
  <c r="BE26" i="17"/>
  <c r="AF10" i="44"/>
  <c r="EE10" i="44"/>
  <c r="AO5" i="35"/>
  <c r="EN5" i="35"/>
  <c r="AC20" i="48"/>
  <c r="EB20" i="48"/>
  <c r="R10" i="58"/>
  <c r="DQ10" i="58"/>
  <c r="EQ11" i="33"/>
  <c r="AR11" i="33"/>
  <c r="EY5" i="23"/>
  <c r="AZ5" i="23"/>
  <c r="BD10" i="18"/>
  <c r="EB17" i="48"/>
  <c r="AC17" i="48"/>
  <c r="AL20" i="38"/>
  <c r="EK20" i="38"/>
  <c r="Y24" i="52"/>
  <c r="DX24" i="52"/>
  <c r="EF18" i="43"/>
  <c r="AG18" i="43"/>
  <c r="BB5" i="21"/>
  <c r="Y8" i="51"/>
  <c r="DX8" i="51"/>
  <c r="AP25" i="34"/>
  <c r="EO25" i="34"/>
  <c r="BB28" i="22"/>
  <c r="DY21" i="50"/>
  <c r="Z21" i="50"/>
  <c r="EW15" i="25"/>
  <c r="AX15" i="25"/>
  <c r="ET21" i="28"/>
  <c r="AU21" i="28"/>
  <c r="EO7" i="34"/>
  <c r="AP7" i="34"/>
  <c r="BC17" i="21"/>
  <c r="ES21" i="30"/>
  <c r="AT21" i="30"/>
  <c r="AJ22" i="40"/>
  <c r="EI22" i="40"/>
  <c r="AO21" i="36"/>
  <c r="EN21" i="36"/>
  <c r="S17" i="58"/>
  <c r="DR17" i="58"/>
  <c r="AM9" i="38"/>
  <c r="EL9" i="38"/>
  <c r="DT15" i="56"/>
  <c r="U15" i="56"/>
  <c r="S12" i="58"/>
  <c r="DR12" i="58"/>
  <c r="DS11" i="57"/>
  <c r="T11" i="57"/>
  <c r="EG10" i="42"/>
  <c r="AH10" i="42"/>
  <c r="AD18" i="46"/>
  <c r="EC18" i="46"/>
  <c r="AS10" i="31"/>
  <c r="ER10" i="31"/>
  <c r="X12" i="53"/>
  <c r="DW12" i="53"/>
  <c r="EW12" i="26"/>
  <c r="AX12" i="26"/>
  <c r="EL13" i="37"/>
  <c r="AM13" i="37"/>
  <c r="AV9" i="61"/>
  <c r="DV13" i="54"/>
  <c r="W13" i="54"/>
  <c r="AG18" i="42"/>
  <c r="EF18" i="42"/>
  <c r="AN7" i="36"/>
  <c r="EM7" i="36"/>
  <c r="AZ25" i="23"/>
  <c r="AL12" i="39"/>
  <c r="EK12" i="39"/>
  <c r="AX24" i="26"/>
  <c r="EW24" i="26"/>
  <c r="BC5" i="19"/>
  <c r="AV29" i="24"/>
  <c r="AW4" i="24"/>
  <c r="EV4" i="24"/>
  <c r="EV29" i="24" s="1"/>
  <c r="DS22" i="56"/>
  <c r="T22" i="56"/>
  <c r="DX13" i="52"/>
  <c r="Y13" i="52"/>
  <c r="DU12" i="55"/>
  <c r="V12" i="55"/>
  <c r="BA19" i="23"/>
  <c r="BA20" i="23"/>
  <c r="AM15" i="37"/>
  <c r="EL15" i="37"/>
  <c r="AG19" i="44"/>
  <c r="EF19" i="44"/>
  <c r="AP17" i="35"/>
  <c r="EO17" i="35"/>
  <c r="CY16" i="59"/>
  <c r="CY16" i="58"/>
  <c r="CY16" i="57"/>
  <c r="CY16" i="56"/>
  <c r="CY16" i="55"/>
  <c r="CY16" i="53"/>
  <c r="CY16" i="54"/>
  <c r="CY16" i="52"/>
  <c r="CY16" i="51"/>
  <c r="CY16" i="50"/>
  <c r="CY16" i="49"/>
  <c r="CY16" i="48"/>
  <c r="CY16" i="46"/>
  <c r="CY16" i="45"/>
  <c r="CY16" i="47"/>
  <c r="CY16" i="44"/>
  <c r="CY16" i="43"/>
  <c r="CY16" i="42"/>
  <c r="CY16" i="41"/>
  <c r="CY16" i="40"/>
  <c r="CY16" i="39"/>
  <c r="CY16" i="38"/>
  <c r="CY16" i="37"/>
  <c r="CY16" i="36"/>
  <c r="CY16" i="35"/>
  <c r="CY16" i="34"/>
  <c r="CY16" i="33"/>
  <c r="CY16" i="31"/>
  <c r="CY16" i="28"/>
  <c r="CY16" i="30"/>
  <c r="CY16" i="26"/>
  <c r="CY16" i="32"/>
  <c r="CY16" i="27"/>
  <c r="CY16" i="25"/>
  <c r="CY16" i="24"/>
  <c r="CY16" i="20"/>
  <c r="EY16" i="20" s="1"/>
  <c r="CY16" i="19"/>
  <c r="EY16" i="19" s="1"/>
  <c r="CY16" i="23"/>
  <c r="EY16" i="23" s="1"/>
  <c r="CY16" i="21"/>
  <c r="EY16" i="21" s="1"/>
  <c r="CY16" i="17"/>
  <c r="EY16" i="17" s="1"/>
  <c r="CY16" i="22"/>
  <c r="EY16" i="22" s="1"/>
  <c r="CY16" i="18"/>
  <c r="EY16" i="18" s="1"/>
  <c r="CY16" i="60"/>
  <c r="EY16" i="60" s="1"/>
  <c r="BC12" i="21"/>
  <c r="V28" i="55"/>
  <c r="DU28" i="55"/>
  <c r="AZ6" i="23"/>
  <c r="BE27" i="19"/>
  <c r="AV26" i="28"/>
  <c r="EU26" i="28"/>
  <c r="AK12" i="40"/>
  <c r="EJ12" i="40"/>
  <c r="CY10" i="59"/>
  <c r="CY10" i="58"/>
  <c r="CY10" i="57"/>
  <c r="CY10" i="56"/>
  <c r="CY10" i="55"/>
  <c r="CY10" i="54"/>
  <c r="CY10" i="52"/>
  <c r="CY10" i="53"/>
  <c r="CY10" i="50"/>
  <c r="CY10" i="51"/>
  <c r="CY10" i="49"/>
  <c r="CY10" i="48"/>
  <c r="CY10" i="47"/>
  <c r="CY10" i="46"/>
  <c r="CY10" i="45"/>
  <c r="CY10" i="44"/>
  <c r="CY10" i="41"/>
  <c r="CY10" i="40"/>
  <c r="CY10" i="43"/>
  <c r="CY10" i="42"/>
  <c r="CY10" i="39"/>
  <c r="CY10" i="38"/>
  <c r="CY10" i="37"/>
  <c r="CY10" i="36"/>
  <c r="CY10" i="34"/>
  <c r="CY10" i="32"/>
  <c r="CY10" i="35"/>
  <c r="CY10" i="33"/>
  <c r="CY10" i="30"/>
  <c r="CY10" i="28"/>
  <c r="CY10" i="31"/>
  <c r="CY10" i="26"/>
  <c r="CY10" i="25"/>
  <c r="CY10" i="24"/>
  <c r="CY10" i="27"/>
  <c r="CY10" i="19"/>
  <c r="EY10" i="19" s="1"/>
  <c r="CY10" i="20"/>
  <c r="EY10" i="20" s="1"/>
  <c r="CY10" i="18"/>
  <c r="EY10" i="18" s="1"/>
  <c r="CY10" i="17"/>
  <c r="EY10" i="17" s="1"/>
  <c r="CY10" i="23"/>
  <c r="EY10" i="23" s="1"/>
  <c r="CY10" i="22"/>
  <c r="EY10" i="22" s="1"/>
  <c r="CY10" i="21"/>
  <c r="EY10" i="21" s="1"/>
  <c r="CY10" i="60"/>
  <c r="EY10" i="60" s="1"/>
  <c r="EB21" i="48"/>
  <c r="AC21" i="48"/>
  <c r="AD9" i="47"/>
  <c r="EC9" i="47"/>
  <c r="AA14" i="49"/>
  <c r="DZ14" i="49"/>
  <c r="BC25" i="20"/>
  <c r="BE17" i="19"/>
  <c r="EL16" i="37"/>
  <c r="AM16" i="37"/>
  <c r="ER23" i="32"/>
  <c r="AS23" i="32"/>
  <c r="BE28" i="17"/>
  <c r="EV10" i="26"/>
  <c r="AW10" i="26"/>
  <c r="Q27" i="59"/>
  <c r="DP27" i="59"/>
  <c r="CY23" i="59"/>
  <c r="CY23" i="58"/>
  <c r="CY23" i="57"/>
  <c r="CY23" i="56"/>
  <c r="CY23" i="55"/>
  <c r="CY23" i="54"/>
  <c r="CY23" i="53"/>
  <c r="CY23" i="52"/>
  <c r="CY23" i="51"/>
  <c r="CY23" i="50"/>
  <c r="CY23" i="49"/>
  <c r="CY23" i="47"/>
  <c r="CY23" i="48"/>
  <c r="CY23" i="46"/>
  <c r="CY23" i="44"/>
  <c r="CY23" i="45"/>
  <c r="CY23" i="42"/>
  <c r="CY23" i="43"/>
  <c r="CY23" i="41"/>
  <c r="CY23" i="40"/>
  <c r="CY23" i="39"/>
  <c r="CY23" i="38"/>
  <c r="CY23" i="36"/>
  <c r="CY23" i="37"/>
  <c r="CY23" i="35"/>
  <c r="CY23" i="34"/>
  <c r="CY23" i="33"/>
  <c r="CY23" i="32"/>
  <c r="CY23" i="26"/>
  <c r="CY23" i="24"/>
  <c r="EY23" i="24" s="1"/>
  <c r="CY23" i="31"/>
  <c r="CY23" i="28"/>
  <c r="CY23" i="30"/>
  <c r="CY23" i="27"/>
  <c r="CY23" i="25"/>
  <c r="CY23" i="23"/>
  <c r="EY23" i="23" s="1"/>
  <c r="CY23" i="22"/>
  <c r="EY23" i="22" s="1"/>
  <c r="CY23" i="21"/>
  <c r="EY23" i="21" s="1"/>
  <c r="CY23" i="20"/>
  <c r="EY23" i="20" s="1"/>
  <c r="CY23" i="19"/>
  <c r="EY23" i="19" s="1"/>
  <c r="CY23" i="18"/>
  <c r="EY23" i="18" s="1"/>
  <c r="CY23" i="17"/>
  <c r="EY23" i="17" s="1"/>
  <c r="CY23" i="60"/>
  <c r="EY23" i="60" s="1"/>
  <c r="BA18" i="22"/>
  <c r="BB14" i="21"/>
  <c r="AY27" i="25"/>
  <c r="EX27" i="25"/>
  <c r="BC5" i="20"/>
  <c r="BD22" i="19"/>
  <c r="S22" i="57"/>
  <c r="DR22" i="57"/>
  <c r="DV16" i="53"/>
  <c r="W16" i="53"/>
  <c r="DZ10" i="49"/>
  <c r="AA10" i="49"/>
  <c r="R5" i="58"/>
  <c r="DQ5" i="58"/>
  <c r="BA15" i="23"/>
  <c r="CY22" i="59"/>
  <c r="CY22" i="58"/>
  <c r="CY22" i="57"/>
  <c r="CY22" i="56"/>
  <c r="CY22" i="55"/>
  <c r="CY22" i="54"/>
  <c r="CY22" i="53"/>
  <c r="CY22" i="52"/>
  <c r="CY22" i="51"/>
  <c r="CY22" i="50"/>
  <c r="CY22" i="49"/>
  <c r="CY22" i="48"/>
  <c r="CY22" i="44"/>
  <c r="CY22" i="47"/>
  <c r="CY22" i="45"/>
  <c r="CY22" i="46"/>
  <c r="CY22" i="40"/>
  <c r="CY22" i="43"/>
  <c r="CY22" i="41"/>
  <c r="CY22" i="42"/>
  <c r="CY22" i="38"/>
  <c r="CY22" i="37"/>
  <c r="CY22" i="39"/>
  <c r="CY22" i="36"/>
  <c r="CY22" i="35"/>
  <c r="CY22" i="32"/>
  <c r="CY22" i="34"/>
  <c r="CY22" i="33"/>
  <c r="CY22" i="27"/>
  <c r="CY22" i="25"/>
  <c r="CY22" i="23"/>
  <c r="CY22" i="31"/>
  <c r="CY22" i="26"/>
  <c r="CY22" i="24"/>
  <c r="CY22" i="30"/>
  <c r="CY22" i="28"/>
  <c r="CY22" i="21"/>
  <c r="EY22" i="21" s="1"/>
  <c r="CY22" i="20"/>
  <c r="EY22" i="20" s="1"/>
  <c r="CY22" i="19"/>
  <c r="EY22" i="19" s="1"/>
  <c r="CY22" i="18"/>
  <c r="EY22" i="18" s="1"/>
  <c r="CY22" i="22"/>
  <c r="EY22" i="22" s="1"/>
  <c r="CY22" i="17"/>
  <c r="EY22" i="17" s="1"/>
  <c r="CY22" i="60"/>
  <c r="EY22" i="60" s="1"/>
  <c r="AA9" i="49"/>
  <c r="DZ9" i="49"/>
  <c r="AV18" i="61"/>
  <c r="EM12" i="37"/>
  <c r="AN12" i="37"/>
  <c r="Y4" i="49"/>
  <c r="DX4" i="49"/>
  <c r="X29" i="49"/>
  <c r="AF24" i="45"/>
  <c r="EE24" i="45"/>
  <c r="DW24" i="53"/>
  <c r="X24" i="53"/>
  <c r="BB10" i="21"/>
  <c r="AW28" i="27"/>
  <c r="EV28" i="27"/>
  <c r="BB24" i="22"/>
  <c r="AK27" i="40"/>
  <c r="EJ27" i="40"/>
  <c r="BC6" i="20"/>
  <c r="AX10" i="25"/>
  <c r="EW10" i="25"/>
  <c r="BB9" i="21"/>
  <c r="EM8" i="37"/>
  <c r="AN8" i="37"/>
  <c r="AL6" i="38"/>
  <c r="EK6" i="38"/>
  <c r="EK5" i="37"/>
  <c r="AL5" i="37"/>
  <c r="BC5" i="18"/>
  <c r="O4" i="59"/>
  <c r="N29" i="59"/>
  <c r="DN4" i="59"/>
  <c r="DN29" i="59" s="1"/>
  <c r="AF6" i="44"/>
  <c r="EE6" i="44"/>
  <c r="AJ10" i="40"/>
  <c r="EI10" i="40"/>
  <c r="AL19" i="38"/>
  <c r="EK19" i="38"/>
  <c r="BE12" i="18"/>
  <c r="R8" i="59"/>
  <c r="DQ8" i="59"/>
  <c r="DS27" i="57"/>
  <c r="T27" i="57"/>
  <c r="AC28" i="48"/>
  <c r="EB28" i="48"/>
  <c r="EG27" i="43"/>
  <c r="AH27" i="43"/>
  <c r="AH29" i="39"/>
  <c r="AI4" i="39"/>
  <c r="EH4" i="39"/>
  <c r="EH29" i="39" s="1"/>
  <c r="AP15" i="35"/>
  <c r="EO15" i="35"/>
  <c r="EX30" i="22"/>
  <c r="EX30" i="19"/>
  <c r="AW6" i="26"/>
  <c r="EV6" i="26"/>
  <c r="EC11" i="47"/>
  <c r="AD11" i="47"/>
  <c r="EQ24" i="33"/>
  <c r="AR24" i="33"/>
  <c r="S21" i="57"/>
  <c r="DR21" i="57"/>
  <c r="AE26" i="46"/>
  <c r="ED26" i="46"/>
  <c r="EO5" i="34"/>
  <c r="AP5" i="34"/>
  <c r="BD27" i="20"/>
  <c r="AK9" i="40"/>
  <c r="EJ9" i="40"/>
  <c r="AY29" i="21"/>
  <c r="AZ4" i="21"/>
  <c r="AZ12" i="24"/>
  <c r="AC25" i="47"/>
  <c r="EB25" i="47"/>
  <c r="CY24" i="59"/>
  <c r="CY24" i="58"/>
  <c r="CY24" i="57"/>
  <c r="CY24" i="56"/>
  <c r="CY24" i="55"/>
  <c r="CY24" i="54"/>
  <c r="CY24" i="53"/>
  <c r="CY24" i="51"/>
  <c r="CY24" i="52"/>
  <c r="CY24" i="49"/>
  <c r="CY24" i="50"/>
  <c r="CY24" i="48"/>
  <c r="CY24" i="47"/>
  <c r="CY24" i="45"/>
  <c r="CY24" i="46"/>
  <c r="CY24" i="44"/>
  <c r="CY24" i="42"/>
  <c r="CY24" i="41"/>
  <c r="CY24" i="43"/>
  <c r="CY24" i="40"/>
  <c r="CY24" i="38"/>
  <c r="CY24" i="37"/>
  <c r="CY24" i="39"/>
  <c r="CY24" i="36"/>
  <c r="CY24" i="34"/>
  <c r="CY24" i="32"/>
  <c r="CY24" i="35"/>
  <c r="CY24" i="33"/>
  <c r="CY24" i="31"/>
  <c r="CY24" i="28"/>
  <c r="CY24" i="30"/>
  <c r="CY24" i="27"/>
  <c r="CY24" i="25"/>
  <c r="CY24" i="26"/>
  <c r="CY24" i="23"/>
  <c r="EY24" i="23" s="1"/>
  <c r="CY24" i="24"/>
  <c r="CY24" i="21"/>
  <c r="EY24" i="21" s="1"/>
  <c r="CY24" i="20"/>
  <c r="EY24" i="20" s="1"/>
  <c r="CY24" i="19"/>
  <c r="EY24" i="19" s="1"/>
  <c r="CY24" i="17"/>
  <c r="EY24" i="17" s="1"/>
  <c r="CY24" i="18"/>
  <c r="EY24" i="18" s="1"/>
  <c r="CY24" i="22"/>
  <c r="EY24" i="22" s="1"/>
  <c r="CY24" i="60"/>
  <c r="EY24" i="60" s="1"/>
  <c r="BD21" i="18"/>
  <c r="DT19" i="56"/>
  <c r="U19" i="56"/>
  <c r="AP13" i="34"/>
  <c r="EO13" i="34"/>
  <c r="AH20" i="42"/>
  <c r="EG20" i="42"/>
  <c r="BE23" i="19"/>
  <c r="BA9" i="23"/>
  <c r="EE8" i="44"/>
  <c r="AF8" i="44"/>
  <c r="AM8" i="38"/>
  <c r="EL8" i="38"/>
  <c r="AN18" i="36"/>
  <c r="EM18" i="36"/>
  <c r="ER7" i="31"/>
  <c r="AS7" i="31"/>
  <c r="DZ22" i="49"/>
  <c r="AA22" i="49"/>
  <c r="BE27" i="18"/>
  <c r="BC13" i="20"/>
  <c r="AS17" i="32"/>
  <c r="ER17" i="32"/>
  <c r="BC10" i="20"/>
  <c r="AY26" i="24"/>
  <c r="EX26" i="24"/>
  <c r="BC24" i="21"/>
  <c r="DW30" i="51"/>
  <c r="AL13" i="38"/>
  <c r="EK13" i="38"/>
  <c r="AV5" i="61"/>
  <c r="AK28" i="40"/>
  <c r="EJ28" i="40"/>
  <c r="Q25" i="59"/>
  <c r="DP25" i="59"/>
  <c r="BE26" i="19"/>
  <c r="AV8" i="61"/>
  <c r="DU10" i="54"/>
  <c r="V10" i="54"/>
  <c r="EW13" i="25"/>
  <c r="AX13" i="25"/>
  <c r="ET10" i="28"/>
  <c r="AU10" i="28"/>
  <c r="EI17" i="41"/>
  <c r="AJ17" i="41"/>
  <c r="EF27" i="44"/>
  <c r="AG27" i="44"/>
  <c r="DX11" i="52"/>
  <c r="Y11" i="52"/>
  <c r="BC27" i="21"/>
  <c r="EE28" i="45"/>
  <c r="AF28" i="45"/>
  <c r="EC17" i="47"/>
  <c r="AD17" i="47"/>
  <c r="EG7" i="42"/>
  <c r="AH7" i="42"/>
  <c r="AE22" i="45"/>
  <c r="ED22" i="45"/>
  <c r="EX4" i="22"/>
  <c r="EX29" i="22" s="1"/>
  <c r="AY4" i="22"/>
  <c r="AX29" i="22"/>
  <c r="CY11" i="59"/>
  <c r="CY11" i="58"/>
  <c r="CY11" i="57"/>
  <c r="CY11" i="56"/>
  <c r="CY11" i="54"/>
  <c r="CY11" i="55"/>
  <c r="CY11" i="52"/>
  <c r="CY11" i="53"/>
  <c r="CY11" i="50"/>
  <c r="CY11" i="51"/>
  <c r="CY11" i="48"/>
  <c r="CY11" i="49"/>
  <c r="CY11" i="46"/>
  <c r="CY11" i="45"/>
  <c r="CY11" i="44"/>
  <c r="CY11" i="47"/>
  <c r="CY11" i="43"/>
  <c r="CY11" i="42"/>
  <c r="CY11" i="41"/>
  <c r="CY11" i="40"/>
  <c r="CY11" i="37"/>
  <c r="CY11" i="36"/>
  <c r="CY11" i="39"/>
  <c r="CY11" i="38"/>
  <c r="CY11" i="33"/>
  <c r="CY11" i="34"/>
  <c r="CY11" i="32"/>
  <c r="CY11" i="35"/>
  <c r="CY11" i="30"/>
  <c r="CY11" i="26"/>
  <c r="CY11" i="24"/>
  <c r="CY11" i="31"/>
  <c r="CY11" i="27"/>
  <c r="CY11" i="25"/>
  <c r="CY11" i="28"/>
  <c r="CY11" i="23"/>
  <c r="EY11" i="23" s="1"/>
  <c r="CY11" i="18"/>
  <c r="EY11" i="18" s="1"/>
  <c r="CY11" i="22"/>
  <c r="EY11" i="22" s="1"/>
  <c r="CY11" i="21"/>
  <c r="EY11" i="21" s="1"/>
  <c r="CY11" i="17"/>
  <c r="EY11" i="17" s="1"/>
  <c r="CY11" i="19"/>
  <c r="EY11" i="19" s="1"/>
  <c r="CY11" i="20"/>
  <c r="EY11" i="20" s="1"/>
  <c r="CY11" i="60"/>
  <c r="EY11" i="60" s="1"/>
  <c r="AO18" i="34"/>
  <c r="EN18" i="34"/>
  <c r="AE9" i="45"/>
  <c r="ED9" i="45"/>
  <c r="AO15" i="36"/>
  <c r="EN15" i="36"/>
  <c r="BB15" i="22"/>
  <c r="BD6" i="19"/>
  <c r="V29" i="51"/>
  <c r="W4" i="51"/>
  <c r="DV4" i="51"/>
  <c r="S28" i="58"/>
  <c r="DR28" i="58"/>
  <c r="EO21" i="34"/>
  <c r="AP21" i="34"/>
  <c r="BD28" i="18"/>
  <c r="BA23" i="23"/>
  <c r="BB29" i="18"/>
  <c r="BC4" i="18"/>
  <c r="DY20" i="50"/>
  <c r="Z20" i="50"/>
  <c r="BE8" i="19"/>
  <c r="AJ23" i="41"/>
  <c r="EI23" i="41"/>
  <c r="S15" i="58"/>
  <c r="DR15" i="58"/>
  <c r="AV17" i="27"/>
  <c r="EU17" i="27"/>
  <c r="EX29" i="20"/>
  <c r="AQ11" i="34"/>
  <c r="EP11" i="34"/>
  <c r="V26" i="55"/>
  <c r="DU26" i="55"/>
  <c r="AX7" i="25"/>
  <c r="EW7" i="25"/>
  <c r="BB27" i="22"/>
  <c r="AK24" i="40"/>
  <c r="EJ24" i="40"/>
  <c r="EH25" i="41"/>
  <c r="AI25" i="41"/>
  <c r="BD19" i="19"/>
  <c r="BE9" i="17"/>
  <c r="AW19" i="61"/>
  <c r="ER20" i="32"/>
  <c r="AS20" i="32"/>
  <c r="V4" i="53"/>
  <c r="DU4" i="53"/>
  <c r="T26" i="57"/>
  <c r="DS26" i="57"/>
  <c r="Z14" i="51"/>
  <c r="DY14" i="51"/>
  <c r="AF25" i="44"/>
  <c r="EE25" i="44"/>
  <c r="Y14" i="52"/>
  <c r="DX14" i="52"/>
  <c r="AD13" i="47"/>
  <c r="EC13" i="47"/>
  <c r="BA5" i="22"/>
  <c r="AD12" i="47"/>
  <c r="EC12" i="47"/>
  <c r="AR18" i="32"/>
  <c r="EQ18" i="32"/>
  <c r="AV16" i="27"/>
  <c r="EU16" i="27"/>
  <c r="AI21" i="41"/>
  <c r="EH21" i="41"/>
  <c r="Z11" i="51"/>
  <c r="DY11" i="51"/>
  <c r="BD22" i="18"/>
  <c r="Z23" i="51"/>
  <c r="DY23" i="51"/>
  <c r="AJ6" i="40"/>
  <c r="EI6" i="40"/>
  <c r="BD25" i="19"/>
  <c r="DQ26" i="59"/>
  <c r="R26" i="59"/>
  <c r="W11" i="54"/>
  <c r="DV11" i="54"/>
  <c r="ER18" i="30"/>
  <c r="AS18" i="30"/>
  <c r="BC23" i="21"/>
  <c r="CY21" i="59"/>
  <c r="CY21" i="58"/>
  <c r="CY21" i="57"/>
  <c r="CY21" i="56"/>
  <c r="CY21" i="55"/>
  <c r="CY21" i="54"/>
  <c r="CY21" i="53"/>
  <c r="CY21" i="52"/>
  <c r="CY21" i="51"/>
  <c r="CY21" i="49"/>
  <c r="CY21" i="50"/>
  <c r="CY21" i="48"/>
  <c r="CY21" i="47"/>
  <c r="CY21" i="46"/>
  <c r="CY21" i="44"/>
  <c r="CY21" i="45"/>
  <c r="CY21" i="42"/>
  <c r="CY21" i="40"/>
  <c r="CY21" i="43"/>
  <c r="CY21" i="41"/>
  <c r="CY21" i="39"/>
  <c r="CY21" i="36"/>
  <c r="CY21" i="38"/>
  <c r="CY21" i="37"/>
  <c r="CY21" i="34"/>
  <c r="CY21" i="35"/>
  <c r="CY21" i="33"/>
  <c r="CY21" i="32"/>
  <c r="CY21" i="30"/>
  <c r="CY21" i="28"/>
  <c r="CY21" i="26"/>
  <c r="CY21" i="24"/>
  <c r="CY21" i="23"/>
  <c r="EY21" i="23" s="1"/>
  <c r="CY21" i="31"/>
  <c r="CY21" i="27"/>
  <c r="CY21" i="25"/>
  <c r="CY21" i="21"/>
  <c r="EY21" i="21" s="1"/>
  <c r="CY21" i="20"/>
  <c r="EY21" i="20" s="1"/>
  <c r="CY21" i="17"/>
  <c r="EY21" i="17" s="1"/>
  <c r="CY21" i="18"/>
  <c r="EY21" i="18" s="1"/>
  <c r="CY21" i="22"/>
  <c r="EY21" i="22" s="1"/>
  <c r="CY21" i="19"/>
  <c r="EY21" i="19" s="1"/>
  <c r="CY21" i="60"/>
  <c r="EY21" i="60" s="1"/>
  <c r="BD10" i="19"/>
  <c r="BD13" i="19"/>
  <c r="R28" i="59"/>
  <c r="DQ28" i="59"/>
  <c r="DU6" i="54"/>
  <c r="V6" i="54"/>
  <c r="AV4" i="61"/>
  <c r="S8" i="58"/>
  <c r="DR8" i="58"/>
  <c r="ES19" i="30"/>
  <c r="AT19" i="30"/>
  <c r="EE7" i="44"/>
  <c r="AF7" i="44"/>
  <c r="AV12" i="28"/>
  <c r="EU12" i="28"/>
  <c r="EC8" i="46"/>
  <c r="AD8" i="46"/>
  <c r="BE23" i="17"/>
  <c r="BB23" i="22"/>
  <c r="W15" i="53"/>
  <c r="DV15" i="53"/>
  <c r="DU22" i="54"/>
  <c r="V22" i="54"/>
  <c r="CY13" i="59"/>
  <c r="CY13" i="58"/>
  <c r="CY13" i="57"/>
  <c r="CY13" i="56"/>
  <c r="CY13" i="55"/>
  <c r="CY13" i="54"/>
  <c r="CY13" i="52"/>
  <c r="CY13" i="53"/>
  <c r="CY13" i="51"/>
  <c r="CY13" i="50"/>
  <c r="CY13" i="49"/>
  <c r="CY13" i="48"/>
  <c r="CY13" i="45"/>
  <c r="CY13" i="44"/>
  <c r="CY13" i="47"/>
  <c r="CY13" i="46"/>
  <c r="CY13" i="43"/>
  <c r="CY13" i="42"/>
  <c r="CY13" i="41"/>
  <c r="CY13" i="40"/>
  <c r="CY13" i="39"/>
  <c r="CY13" i="38"/>
  <c r="CY13" i="37"/>
  <c r="CY13" i="36"/>
  <c r="CY13" i="35"/>
  <c r="CY13" i="33"/>
  <c r="CY13" i="34"/>
  <c r="CY13" i="30"/>
  <c r="CY13" i="28"/>
  <c r="CY13" i="32"/>
  <c r="CY13" i="31"/>
  <c r="CY13" i="27"/>
  <c r="CY13" i="26"/>
  <c r="CY13" i="25"/>
  <c r="CY13" i="24"/>
  <c r="CY13" i="20"/>
  <c r="EY13" i="20" s="1"/>
  <c r="CY13" i="23"/>
  <c r="EY13" i="23" s="1"/>
  <c r="CY13" i="17"/>
  <c r="EY13" i="17" s="1"/>
  <c r="CY13" i="22"/>
  <c r="EY13" i="22" s="1"/>
  <c r="CY13" i="19"/>
  <c r="EY13" i="19" s="1"/>
  <c r="CY13" i="18"/>
  <c r="EY13" i="18" s="1"/>
  <c r="CY13" i="21"/>
  <c r="EY13" i="21" s="1"/>
  <c r="CY13" i="60"/>
  <c r="EY13" i="60" s="1"/>
  <c r="AO20" i="36"/>
  <c r="EN20" i="36"/>
  <c r="DR13" i="57"/>
  <c r="S13" i="57"/>
  <c r="AJ8" i="41"/>
  <c r="EI8" i="41"/>
  <c r="AY6" i="24"/>
  <c r="EX6" i="24"/>
  <c r="AL25" i="38"/>
  <c r="EK25" i="38"/>
  <c r="EH25" i="42"/>
  <c r="AI25" i="42"/>
  <c r="BA11" i="23"/>
  <c r="AU15" i="28"/>
  <c r="ET15" i="28"/>
  <c r="EU22" i="27"/>
  <c r="AV22" i="27"/>
  <c r="AO28" i="36"/>
  <c r="EN28" i="36"/>
  <c r="BE21" i="17"/>
  <c r="DQ19" i="59"/>
  <c r="R19" i="59"/>
  <c r="EN16" i="34"/>
  <c r="EN30" i="34" s="1"/>
  <c r="AO16" i="34"/>
  <c r="DV20" i="54"/>
  <c r="W20" i="54"/>
  <c r="EJ13" i="40"/>
  <c r="AK13" i="40"/>
  <c r="BA7" i="22"/>
  <c r="AP28" i="35"/>
  <c r="EO28" i="35"/>
  <c r="BE12" i="19"/>
  <c r="DV15" i="54"/>
  <c r="W15" i="54"/>
  <c r="AU4" i="26"/>
  <c r="ET4" i="26"/>
  <c r="ET29" i="26" s="1"/>
  <c r="AT29" i="26"/>
  <c r="EL21" i="37"/>
  <c r="AM21" i="37"/>
  <c r="X9" i="51"/>
  <c r="DW9" i="51"/>
  <c r="BE22" i="17"/>
  <c r="AN16" i="35"/>
  <c r="EM16" i="35"/>
  <c r="EE26" i="45"/>
  <c r="AF26" i="45"/>
  <c r="AP21" i="35"/>
  <c r="EO21" i="35"/>
  <c r="AE19" i="46"/>
  <c r="ED19" i="46"/>
  <c r="CZ15" i="59"/>
  <c r="CZ15" i="58"/>
  <c r="CZ15" i="57"/>
  <c r="CZ15" i="56"/>
  <c r="CZ15" i="55"/>
  <c r="CZ15" i="54"/>
  <c r="CZ15" i="53"/>
  <c r="CZ15" i="52"/>
  <c r="CZ15" i="51"/>
  <c r="CZ15" i="50"/>
  <c r="CZ15" i="49"/>
  <c r="CZ15" i="48"/>
  <c r="CZ15" i="46"/>
  <c r="CZ15" i="44"/>
  <c r="CZ15" i="45"/>
  <c r="CZ15" i="47"/>
  <c r="CZ15" i="43"/>
  <c r="CZ15" i="42"/>
  <c r="CZ15" i="41"/>
  <c r="CZ15" i="40"/>
  <c r="CZ15" i="39"/>
  <c r="CZ15" i="36"/>
  <c r="CZ15" i="38"/>
  <c r="CZ15" i="37"/>
  <c r="CZ15" i="35"/>
  <c r="CZ15" i="33"/>
  <c r="CZ15" i="34"/>
  <c r="CZ15" i="32"/>
  <c r="CZ15" i="31"/>
  <c r="CZ15" i="30"/>
  <c r="CZ15" i="28"/>
  <c r="CZ15" i="26"/>
  <c r="CZ15" i="27"/>
  <c r="CZ15" i="25"/>
  <c r="CZ15" i="24"/>
  <c r="CZ15" i="21"/>
  <c r="EZ15" i="21" s="1"/>
  <c r="CZ15" i="20"/>
  <c r="EZ15" i="20" s="1"/>
  <c r="CZ15" i="23"/>
  <c r="EZ15" i="23" s="1"/>
  <c r="CZ15" i="19"/>
  <c r="EZ15" i="19" s="1"/>
  <c r="CZ15" i="22"/>
  <c r="EZ15" i="22" s="1"/>
  <c r="CZ15" i="17"/>
  <c r="EZ15" i="17" s="1"/>
  <c r="CZ15" i="18"/>
  <c r="EZ15" i="18" s="1"/>
  <c r="CZ15" i="60"/>
  <c r="EZ15" i="60" s="1"/>
  <c r="EK8" i="39"/>
  <c r="AL8" i="39"/>
  <c r="AV14" i="61"/>
  <c r="DW7" i="52"/>
  <c r="X7" i="52"/>
  <c r="Z27" i="51"/>
  <c r="DY27" i="51"/>
  <c r="AN10" i="36"/>
  <c r="EM10" i="36"/>
  <c r="U11" i="56"/>
  <c r="DT11" i="56"/>
  <c r="DR6" i="57"/>
  <c r="S6" i="57"/>
  <c r="BD23" i="20"/>
  <c r="EA26" i="48"/>
  <c r="AB26" i="48"/>
  <c r="DR15" i="57"/>
  <c r="S15" i="57"/>
  <c r="EB19" i="48"/>
  <c r="AC19" i="48"/>
  <c r="AO8" i="36"/>
  <c r="EN8" i="36"/>
  <c r="DT7" i="54"/>
  <c r="U7" i="54"/>
  <c r="BA28" i="23"/>
  <c r="AJ24" i="41"/>
  <c r="EI24" i="41"/>
  <c r="AN6" i="37"/>
  <c r="EM6" i="37"/>
  <c r="AV23" i="61"/>
  <c r="EW15" i="26"/>
  <c r="AX15" i="26"/>
  <c r="BE20" i="17"/>
  <c r="W5" i="52"/>
  <c r="DV5" i="52"/>
  <c r="EM22" i="36"/>
  <c r="AN22" i="36"/>
  <c r="S14" i="58"/>
  <c r="DR14" i="58"/>
  <c r="DZ27" i="50"/>
  <c r="AA27" i="50"/>
  <c r="EO13" i="35"/>
  <c r="AP13" i="35"/>
  <c r="AV11" i="27"/>
  <c r="EU11" i="27"/>
  <c r="BD16" i="17"/>
  <c r="ED21" i="46"/>
  <c r="AE21" i="46"/>
  <c r="Z15" i="50"/>
  <c r="DY15" i="50"/>
  <c r="EI5" i="41"/>
  <c r="AJ5" i="41"/>
  <c r="BD8" i="18"/>
  <c r="EE13" i="45"/>
  <c r="AF13" i="45"/>
  <c r="EA28" i="49"/>
  <c r="AB28" i="49"/>
  <c r="EW18" i="24"/>
  <c r="AX18" i="24"/>
  <c r="EG22" i="42"/>
  <c r="AH22" i="42"/>
  <c r="BD18" i="18"/>
  <c r="DQ7" i="58"/>
  <c r="R7" i="58"/>
  <c r="EV13" i="27"/>
  <c r="AW13" i="27"/>
  <c r="Q6" i="59"/>
  <c r="DP6" i="59"/>
  <c r="S23" i="58"/>
  <c r="DR23" i="58"/>
  <c r="AI26" i="42"/>
  <c r="EH26" i="42"/>
  <c r="EY9" i="24"/>
  <c r="AZ9" i="24"/>
  <c r="ET16" i="28"/>
  <c r="AU16" i="28"/>
  <c r="DQ6" i="58"/>
  <c r="R6" i="58"/>
  <c r="EG14" i="43"/>
  <c r="AH14" i="43"/>
  <c r="BC21" i="21"/>
  <c r="EB11" i="48"/>
  <c r="AC11" i="48"/>
  <c r="V5" i="53"/>
  <c r="DU5" i="53"/>
  <c r="DR20" i="57"/>
  <c r="S20" i="57"/>
  <c r="DT23" i="56"/>
  <c r="U23" i="56"/>
  <c r="AK15" i="40"/>
  <c r="EJ15" i="40"/>
  <c r="DZ5" i="49"/>
  <c r="AA5" i="49"/>
  <c r="EL23" i="38"/>
  <c r="AM23" i="38"/>
  <c r="BE24" i="18"/>
  <c r="BD26" i="18"/>
  <c r="X26" i="53"/>
  <c r="DW26" i="53"/>
  <c r="AR4" i="30"/>
  <c r="EQ4" i="30"/>
  <c r="EQ29" i="30" s="1"/>
  <c r="AQ29" i="30"/>
  <c r="AV24" i="61"/>
  <c r="U24" i="56"/>
  <c r="DT24" i="56"/>
  <c r="AK29" i="36"/>
  <c r="EK4" i="36"/>
  <c r="EK29" i="36" s="1"/>
  <c r="AL4" i="36"/>
  <c r="BD17" i="20"/>
  <c r="EX29" i="17"/>
  <c r="ER5" i="31"/>
  <c r="AS5" i="31"/>
  <c r="AT27" i="31"/>
  <c r="ES27" i="31"/>
  <c r="ES21" i="31"/>
  <c r="AT21" i="31"/>
  <c r="AK19" i="40"/>
  <c r="EJ19" i="40"/>
  <c r="ER21" i="32"/>
  <c r="AS21" i="32"/>
  <c r="AW21" i="27"/>
  <c r="EV21" i="27"/>
  <c r="AG13" i="44"/>
  <c r="EF13" i="44"/>
  <c r="EW25" i="25"/>
  <c r="AX25" i="25"/>
  <c r="DQ22" i="58"/>
  <c r="R22" i="58"/>
  <c r="BD12" i="20"/>
  <c r="EN9" i="36"/>
  <c r="AO9" i="36"/>
  <c r="R9" i="59"/>
  <c r="DQ9" i="59"/>
  <c r="Z22" i="50"/>
  <c r="DY22" i="50"/>
  <c r="Y15" i="52"/>
  <c r="DX15" i="52"/>
  <c r="EJ29" i="37"/>
  <c r="BC28" i="21"/>
  <c r="DU19" i="54"/>
  <c r="V19" i="54"/>
  <c r="EI9" i="41"/>
  <c r="AJ9" i="41"/>
  <c r="DW11" i="53"/>
  <c r="X11" i="53"/>
  <c r="EY11" i="24"/>
  <c r="AZ11" i="24"/>
  <c r="EL5" i="36"/>
  <c r="AM5" i="36"/>
  <c r="AU26" i="30"/>
  <c r="ET26" i="30"/>
  <c r="BE18" i="17"/>
  <c r="EP9" i="34"/>
  <c r="AQ9" i="34"/>
  <c r="DW6" i="52"/>
  <c r="X6" i="52"/>
  <c r="DV14" i="53"/>
  <c r="W14" i="53"/>
  <c r="AJ28" i="41"/>
  <c r="EI28" i="41"/>
  <c r="BA27" i="23"/>
  <c r="AV8" i="28"/>
  <c r="EU8" i="28"/>
  <c r="BD28" i="20"/>
  <c r="BE25" i="18"/>
  <c r="AN6" i="36"/>
  <c r="EM6" i="36"/>
  <c r="S4" i="55"/>
  <c r="R29" i="55"/>
  <c r="DR4" i="55"/>
  <c r="DR29" i="55" s="1"/>
  <c r="W12" i="54"/>
  <c r="DV12" i="54"/>
  <c r="AA21" i="49"/>
  <c r="DZ21" i="49"/>
  <c r="BC21" i="20"/>
  <c r="T10" i="56"/>
  <c r="DS10" i="56"/>
  <c r="V13" i="55"/>
  <c r="DU13" i="55"/>
  <c r="BD8" i="20"/>
  <c r="AL24" i="39"/>
  <c r="EK24" i="39"/>
  <c r="AV11" i="61"/>
  <c r="CY28" i="59"/>
  <c r="CY28" i="58"/>
  <c r="CY28" i="57"/>
  <c r="CY28" i="56"/>
  <c r="CY28" i="55"/>
  <c r="CY28" i="54"/>
  <c r="CY28" i="53"/>
  <c r="CY28" i="52"/>
  <c r="CY28" i="51"/>
  <c r="CY28" i="49"/>
  <c r="CY28" i="50"/>
  <c r="CY28" i="47"/>
  <c r="CY28" i="48"/>
  <c r="CY28" i="46"/>
  <c r="CY28" i="45"/>
  <c r="CY28" i="44"/>
  <c r="CY28" i="42"/>
  <c r="CY28" i="43"/>
  <c r="CY28" i="41"/>
  <c r="CY28" i="40"/>
  <c r="CY28" i="37"/>
  <c r="CY28" i="39"/>
  <c r="CY28" i="38"/>
  <c r="CY28" i="36"/>
  <c r="CY28" i="35"/>
  <c r="CY28" i="34"/>
  <c r="CY28" i="32"/>
  <c r="CY28" i="33"/>
  <c r="CY28" i="27"/>
  <c r="CY28" i="26"/>
  <c r="CY28" i="25"/>
  <c r="CY28" i="24"/>
  <c r="EY28" i="24" s="1"/>
  <c r="CY28" i="23"/>
  <c r="EY28" i="23" s="1"/>
  <c r="CY28" i="28"/>
  <c r="CY28" i="31"/>
  <c r="CY28" i="30"/>
  <c r="CY28" i="22"/>
  <c r="EY28" i="22" s="1"/>
  <c r="CY28" i="19"/>
  <c r="EY28" i="19" s="1"/>
  <c r="CY28" i="18"/>
  <c r="EY28" i="18" s="1"/>
  <c r="CY28" i="21"/>
  <c r="EY28" i="21" s="1"/>
  <c r="CY28" i="20"/>
  <c r="EY28" i="20" s="1"/>
  <c r="CY28" i="17"/>
  <c r="EY28" i="17" s="1"/>
  <c r="CY28" i="60"/>
  <c r="EY28" i="60" s="1"/>
  <c r="AA29" i="46"/>
  <c r="AB4" i="46"/>
  <c r="EA4" i="46"/>
  <c r="EA29" i="46" s="1"/>
  <c r="BE28" i="19"/>
  <c r="AU23" i="30"/>
  <c r="ET23" i="30"/>
  <c r="EK13" i="39"/>
  <c r="AL13" i="39"/>
  <c r="AV27" i="61"/>
  <c r="AQ8" i="34"/>
  <c r="EP8" i="34"/>
  <c r="Z4" i="48"/>
  <c r="DY4" i="48"/>
  <c r="DY29" i="48" s="1"/>
  <c r="Y29" i="48"/>
  <c r="R19" i="58"/>
  <c r="DQ19" i="58"/>
  <c r="EL12" i="38"/>
  <c r="AM12" i="38"/>
  <c r="DS8" i="57"/>
  <c r="T8" i="57"/>
  <c r="AP20" i="35"/>
  <c r="EO20" i="35"/>
  <c r="AP20" i="34"/>
  <c r="EO20" i="34"/>
  <c r="AZ28" i="24"/>
  <c r="R20" i="58"/>
  <c r="DQ20" i="58"/>
  <c r="EX29" i="18"/>
  <c r="ET5" i="28"/>
  <c r="AU5" i="28"/>
  <c r="EK18" i="38"/>
  <c r="AL18" i="38"/>
  <c r="EC4" i="45"/>
  <c r="AD4" i="45"/>
  <c r="EI5" i="40"/>
  <c r="AJ5" i="40"/>
  <c r="AZ18" i="23"/>
  <c r="EY18" i="23"/>
  <c r="BB18" i="20"/>
  <c r="DT22" i="55"/>
  <c r="U22" i="55"/>
  <c r="EB7" i="46"/>
  <c r="AC7" i="46"/>
  <c r="ES11" i="31"/>
  <c r="AT11" i="31"/>
  <c r="DT12" i="56"/>
  <c r="U12" i="56"/>
  <c r="DP18" i="58"/>
  <c r="Q18" i="58"/>
  <c r="Z28" i="51"/>
  <c r="DY28" i="51"/>
  <c r="DR25" i="57"/>
  <c r="S25" i="57"/>
  <c r="EH8" i="42"/>
  <c r="AI8" i="42"/>
  <c r="CZ19" i="59"/>
  <c r="CZ19" i="58"/>
  <c r="CZ19" i="57"/>
  <c r="CZ19" i="56"/>
  <c r="CZ19" i="55"/>
  <c r="CZ19" i="53"/>
  <c r="CZ19" i="54"/>
  <c r="CZ19" i="52"/>
  <c r="CZ19" i="50"/>
  <c r="CZ19" i="51"/>
  <c r="CZ19" i="49"/>
  <c r="CZ19" i="48"/>
  <c r="CZ19" i="45"/>
  <c r="CZ19" i="44"/>
  <c r="CZ19" i="47"/>
  <c r="CZ19" i="46"/>
  <c r="CZ19" i="43"/>
  <c r="CZ19" i="41"/>
  <c r="CZ19" i="42"/>
  <c r="CZ19" i="40"/>
  <c r="CZ19" i="38"/>
  <c r="CZ19" i="36"/>
  <c r="CZ19" i="37"/>
  <c r="CZ19" i="39"/>
  <c r="CZ19" i="33"/>
  <c r="CZ19" i="32"/>
  <c r="CZ19" i="35"/>
  <c r="CZ19" i="34"/>
  <c r="CZ19" i="31"/>
  <c r="CZ19" i="30"/>
  <c r="CZ19" i="28"/>
  <c r="CZ19" i="27"/>
  <c r="CZ19" i="25"/>
  <c r="CZ19" i="26"/>
  <c r="CZ19" i="24"/>
  <c r="CZ19" i="23"/>
  <c r="EZ19" i="23" s="1"/>
  <c r="CZ19" i="17"/>
  <c r="EZ19" i="17" s="1"/>
  <c r="CZ19" i="22"/>
  <c r="EZ19" i="22" s="1"/>
  <c r="CZ19" i="20"/>
  <c r="EZ19" i="20" s="1"/>
  <c r="CZ19" i="19"/>
  <c r="EZ19" i="19" s="1"/>
  <c r="CZ19" i="21"/>
  <c r="EZ19" i="21" s="1"/>
  <c r="CZ19" i="18"/>
  <c r="EZ19" i="18" s="1"/>
  <c r="CZ19" i="60"/>
  <c r="EZ19" i="60" s="1"/>
  <c r="AG8" i="43"/>
  <c r="EF8" i="43"/>
  <c r="BA10" i="22"/>
  <c r="BA9" i="22"/>
  <c r="AW24" i="27"/>
  <c r="EV24" i="27"/>
  <c r="BC20" i="20"/>
  <c r="AS28" i="31"/>
  <c r="ER28" i="31"/>
  <c r="T7" i="56"/>
  <c r="DS7" i="56"/>
  <c r="DX19" i="52"/>
  <c r="Y19" i="52"/>
  <c r="ET9" i="28"/>
  <c r="AU9" i="28"/>
  <c r="EA25" i="48"/>
  <c r="AB25" i="48"/>
  <c r="S29" i="54"/>
  <c r="T4" i="54"/>
  <c r="DS4" i="54"/>
  <c r="DS29" i="54" s="1"/>
  <c r="EX5" i="24"/>
  <c r="AY5" i="24"/>
  <c r="BD15" i="19"/>
  <c r="AG29" i="40"/>
  <c r="EG4" i="40"/>
  <c r="EG29" i="40" s="1"/>
  <c r="AH4" i="40"/>
  <c r="EP4" i="32"/>
  <c r="AQ4" i="32"/>
  <c r="AI27" i="42"/>
  <c r="EH27" i="42"/>
  <c r="AT28" i="30"/>
  <c r="ES28" i="30"/>
  <c r="EV23" i="27"/>
  <c r="AW23" i="27"/>
  <c r="X17" i="53"/>
  <c r="DW17" i="53"/>
  <c r="DT10" i="55"/>
  <c r="U10" i="55"/>
  <c r="EU18" i="27"/>
  <c r="AV18" i="27"/>
  <c r="EG4" i="41"/>
  <c r="AG29" i="41"/>
  <c r="AH4" i="41"/>
  <c r="EB10" i="47"/>
  <c r="AC10" i="47"/>
  <c r="EI27" i="41"/>
  <c r="AJ27" i="41"/>
  <c r="AG28" i="44"/>
  <c r="EF28" i="44"/>
  <c r="EA27" i="49"/>
  <c r="AB27" i="49"/>
  <c r="AC29" i="44"/>
  <c r="EC4" i="44"/>
  <c r="AD4" i="44"/>
  <c r="AH23" i="43"/>
  <c r="EG23" i="43"/>
  <c r="AZ26" i="23"/>
  <c r="AN24" i="37"/>
  <c r="EM24" i="37"/>
  <c r="EM28" i="37"/>
  <c r="AN28" i="37"/>
  <c r="AL7" i="38"/>
  <c r="EK7" i="38"/>
  <c r="AV21" i="61"/>
  <c r="EL7" i="37"/>
  <c r="AM7" i="37"/>
  <c r="ER6" i="31"/>
  <c r="AS6" i="31"/>
  <c r="R17" i="59"/>
  <c r="DQ17" i="59"/>
  <c r="AG15" i="44"/>
  <c r="EF15" i="44"/>
  <c r="R21" i="59"/>
  <c r="DQ21" i="59"/>
  <c r="EK15" i="38"/>
  <c r="AL15" i="38"/>
  <c r="BB19" i="22"/>
  <c r="EG20" i="43"/>
  <c r="AH20" i="43"/>
  <c r="BB19" i="21"/>
  <c r="AU6" i="28"/>
  <c r="ET6" i="28"/>
  <c r="BA16" i="22"/>
  <c r="AK21" i="40"/>
  <c r="EJ21" i="40"/>
  <c r="AP8" i="35"/>
  <c r="EO8" i="35"/>
  <c r="X28" i="53"/>
  <c r="DW28" i="53"/>
  <c r="AF22" i="44"/>
  <c r="EE22" i="44"/>
  <c r="AW7" i="26"/>
  <c r="EV7" i="26"/>
  <c r="BB7" i="21"/>
  <c r="U13" i="56"/>
  <c r="DT13" i="56"/>
  <c r="BD5" i="17"/>
  <c r="EQ12" i="33"/>
  <c r="AR12" i="33"/>
  <c r="W23" i="54"/>
  <c r="DV23" i="54"/>
  <c r="CY4" i="59"/>
  <c r="CY4" i="58"/>
  <c r="CY4" i="57"/>
  <c r="CY4" i="56"/>
  <c r="CY4" i="54"/>
  <c r="CY4" i="55"/>
  <c r="CY4" i="53"/>
  <c r="CY4" i="52"/>
  <c r="CY4" i="50"/>
  <c r="CY4" i="51"/>
  <c r="CY4" i="49"/>
  <c r="CY4" i="48"/>
  <c r="CY4" i="47"/>
  <c r="CY4" i="46"/>
  <c r="CY4" i="45"/>
  <c r="CY4" i="44"/>
  <c r="CY4" i="43"/>
  <c r="CY4" i="41"/>
  <c r="CY4" i="40"/>
  <c r="CY4" i="42"/>
  <c r="CY4" i="39"/>
  <c r="CY4" i="38"/>
  <c r="CY4" i="37"/>
  <c r="CY4" i="36"/>
  <c r="CY4" i="34"/>
  <c r="CY4" i="35"/>
  <c r="CY4" i="33"/>
  <c r="CY4" i="31"/>
  <c r="CY4" i="26"/>
  <c r="CY4" i="28"/>
  <c r="CY4" i="27"/>
  <c r="CY4" i="32"/>
  <c r="CY4" i="30"/>
  <c r="CY4" i="25"/>
  <c r="CY4" i="24"/>
  <c r="CY4" i="22"/>
  <c r="CY4" i="23"/>
  <c r="CY4" i="21"/>
  <c r="EY4" i="21" s="1"/>
  <c r="CY4" i="20"/>
  <c r="EY4" i="20" s="1"/>
  <c r="CY4" i="19"/>
  <c r="EY4" i="19" s="1"/>
  <c r="CY4" i="18"/>
  <c r="EY4" i="18" s="1"/>
  <c r="CY4" i="17"/>
  <c r="EY4" i="17" s="1"/>
  <c r="CY4" i="60"/>
  <c r="EY4" i="60" s="1"/>
  <c r="DW16" i="52"/>
  <c r="X16" i="52"/>
  <c r="BB11" i="22"/>
  <c r="DY13" i="51"/>
  <c r="Z13" i="51"/>
  <c r="AT18" i="28"/>
  <c r="ES18" i="28"/>
  <c r="U20" i="56"/>
  <c r="DT20" i="56"/>
  <c r="AR7" i="32"/>
  <c r="EQ7" i="32"/>
  <c r="EH26" i="41"/>
  <c r="AI26" i="41"/>
  <c r="BA21" i="23"/>
  <c r="AJ12" i="41"/>
  <c r="EI12" i="41"/>
  <c r="AP11" i="35"/>
  <c r="EO11" i="35"/>
  <c r="ES20" i="30"/>
  <c r="AT20" i="30"/>
  <c r="ER18" i="31"/>
  <c r="AS18" i="31"/>
  <c r="AV13" i="61"/>
  <c r="R12" i="59"/>
  <c r="DQ12" i="59"/>
  <c r="AP22" i="34"/>
  <c r="EO22" i="34"/>
  <c r="EK23" i="39"/>
  <c r="AL23" i="39"/>
  <c r="EN10" i="35"/>
  <c r="AO10" i="35"/>
  <c r="AL11" i="39"/>
  <c r="EK11" i="39"/>
  <c r="EV12" i="27"/>
  <c r="AW12" i="27"/>
  <c r="BE17" i="17"/>
  <c r="ET9" i="30"/>
  <c r="AU9" i="30"/>
  <c r="AG9" i="43"/>
  <c r="EF9" i="43"/>
  <c r="EC20" i="47"/>
  <c r="AD20" i="47"/>
  <c r="AB12" i="49"/>
  <c r="EA12" i="49"/>
  <c r="AY8" i="25"/>
  <c r="EX8" i="25"/>
  <c r="R21" i="58"/>
  <c r="DQ21" i="58"/>
  <c r="ED13" i="46"/>
  <c r="AE13" i="46"/>
  <c r="AL5" i="38"/>
  <c r="EK5" i="38"/>
  <c r="BB21" i="22"/>
  <c r="DY13" i="50"/>
  <c r="Z13" i="50"/>
  <c r="BB12" i="22"/>
  <c r="BD24" i="20"/>
  <c r="R15" i="59"/>
  <c r="DQ15" i="59"/>
  <c r="EL26" i="38"/>
  <c r="AM26" i="38"/>
  <c r="CY14" i="59"/>
  <c r="CY14" i="58"/>
  <c r="CY14" i="57"/>
  <c r="CY14" i="56"/>
  <c r="CY14" i="55"/>
  <c r="CY14" i="54"/>
  <c r="CY14" i="53"/>
  <c r="CY14" i="52"/>
  <c r="CY14" i="50"/>
  <c r="CY14" i="51"/>
  <c r="CY14" i="48"/>
  <c r="CY14" i="49"/>
  <c r="CY14" i="47"/>
  <c r="CY14" i="46"/>
  <c r="CY14" i="45"/>
  <c r="CY14" i="44"/>
  <c r="CY14" i="42"/>
  <c r="CY14" i="41"/>
  <c r="CY14" i="40"/>
  <c r="CY14" i="43"/>
  <c r="CY14" i="37"/>
  <c r="CY14" i="39"/>
  <c r="CY14" i="38"/>
  <c r="CY14" i="36"/>
  <c r="CY14" i="34"/>
  <c r="CY14" i="32"/>
  <c r="CY14" i="35"/>
  <c r="CY14" i="33"/>
  <c r="CY14" i="26"/>
  <c r="CY14" i="27"/>
  <c r="CY14" i="25"/>
  <c r="CY14" i="31"/>
  <c r="CY14" i="24"/>
  <c r="CY14" i="30"/>
  <c r="CY14" i="28"/>
  <c r="CY14" i="23"/>
  <c r="EY14" i="23" s="1"/>
  <c r="CY14" i="19"/>
  <c r="EY14" i="19" s="1"/>
  <c r="CY14" i="22"/>
  <c r="EY14" i="22" s="1"/>
  <c r="CY14" i="18"/>
  <c r="EY14" i="18" s="1"/>
  <c r="CY14" i="21"/>
  <c r="EY14" i="21" s="1"/>
  <c r="CY14" i="20"/>
  <c r="EY14" i="20" s="1"/>
  <c r="CY14" i="17"/>
  <c r="EY14" i="17" s="1"/>
  <c r="CY14" i="60"/>
  <c r="EY14" i="60" s="1"/>
  <c r="U8" i="56"/>
  <c r="DT8" i="56"/>
  <c r="DV28" i="54"/>
  <c r="W28" i="54"/>
  <c r="BA6" i="22"/>
  <c r="BA14" i="23"/>
  <c r="Y28" i="52"/>
  <c r="DX28" i="52"/>
  <c r="DZ19" i="49"/>
  <c r="AA19" i="49"/>
  <c r="ET22" i="28"/>
  <c r="AU22" i="28"/>
  <c r="AR10" i="32"/>
  <c r="EQ10" i="32"/>
  <c r="EX20" i="24"/>
  <c r="AY20" i="24"/>
  <c r="ET24" i="30"/>
  <c r="AU24" i="30"/>
  <c r="CY7" i="59"/>
  <c r="CY7" i="58"/>
  <c r="CY7" i="57"/>
  <c r="CY7" i="56"/>
  <c r="CY7" i="55"/>
  <c r="CY7" i="54"/>
  <c r="CY7" i="52"/>
  <c r="CY7" i="53"/>
  <c r="CY7" i="50"/>
  <c r="CY7" i="51"/>
  <c r="CY7" i="49"/>
  <c r="CY7" i="48"/>
  <c r="CY7" i="47"/>
  <c r="CY7" i="45"/>
  <c r="CY7" i="44"/>
  <c r="CY7" i="46"/>
  <c r="CY7" i="42"/>
  <c r="CY7" i="40"/>
  <c r="CY7" i="43"/>
  <c r="CY7" i="41"/>
  <c r="CY7" i="39"/>
  <c r="CY7" i="36"/>
  <c r="CY7" i="38"/>
  <c r="CY7" i="37"/>
  <c r="CY7" i="35"/>
  <c r="CY7" i="33"/>
  <c r="CY7" i="34"/>
  <c r="CY7" i="31"/>
  <c r="CY7" i="30"/>
  <c r="CY7" i="28"/>
  <c r="CY7" i="32"/>
  <c r="CY7" i="24"/>
  <c r="CY7" i="27"/>
  <c r="CY7" i="26"/>
  <c r="CY7" i="25"/>
  <c r="CY7" i="18"/>
  <c r="EY7" i="18" s="1"/>
  <c r="CY7" i="21"/>
  <c r="EY7" i="21" s="1"/>
  <c r="CY7" i="20"/>
  <c r="EY7" i="20" s="1"/>
  <c r="CY7" i="19"/>
  <c r="EY7" i="19" s="1"/>
  <c r="CY7" i="23"/>
  <c r="EY7" i="23" s="1"/>
  <c r="CY7" i="22"/>
  <c r="EY7" i="22" s="1"/>
  <c r="CY7" i="17"/>
  <c r="EY7" i="17" s="1"/>
  <c r="CY7" i="60"/>
  <c r="EY7" i="60" s="1"/>
  <c r="DX6" i="51"/>
  <c r="Y6" i="51"/>
  <c r="DY19" i="51"/>
  <c r="Z19" i="51"/>
  <c r="EL24" i="38"/>
  <c r="AM24" i="38"/>
  <c r="ET14" i="28"/>
  <c r="AU14" i="28"/>
  <c r="BB20" i="21"/>
  <c r="DX17" i="52"/>
  <c r="Y17" i="52"/>
  <c r="T5" i="56"/>
  <c r="DS5" i="56"/>
  <c r="EX11" i="25"/>
  <c r="AY11" i="25"/>
  <c r="EN13" i="36"/>
  <c r="AO13" i="36"/>
  <c r="BA25" i="22"/>
  <c r="AM17" i="38"/>
  <c r="EL17" i="38"/>
  <c r="EW26" i="26"/>
  <c r="AX26" i="26"/>
  <c r="CY25" i="59"/>
  <c r="CY25" i="58"/>
  <c r="CY25" i="57"/>
  <c r="CY25" i="56"/>
  <c r="CY25" i="55"/>
  <c r="CY25" i="53"/>
  <c r="CY25" i="54"/>
  <c r="CY25" i="51"/>
  <c r="CY25" i="52"/>
  <c r="CY25" i="49"/>
  <c r="CY25" i="50"/>
  <c r="CY25" i="48"/>
  <c r="CY25" i="47"/>
  <c r="CY25" i="46"/>
  <c r="CY25" i="44"/>
  <c r="CY25" i="43"/>
  <c r="CY25" i="45"/>
  <c r="CY25" i="42"/>
  <c r="CY25" i="40"/>
  <c r="CY25" i="41"/>
  <c r="CY25" i="37"/>
  <c r="CY25" i="36"/>
  <c r="CY25" i="39"/>
  <c r="CY25" i="38"/>
  <c r="CY25" i="35"/>
  <c r="CY25" i="32"/>
  <c r="CY25" i="33"/>
  <c r="CY25" i="34"/>
  <c r="CY25" i="27"/>
  <c r="CY25" i="26"/>
  <c r="CY25" i="23"/>
  <c r="EY25" i="23" s="1"/>
  <c r="CY25" i="30"/>
  <c r="CY25" i="25"/>
  <c r="CY25" i="24"/>
  <c r="CY25" i="28"/>
  <c r="CY25" i="31"/>
  <c r="CY25" i="22"/>
  <c r="EY25" i="22" s="1"/>
  <c r="CY25" i="18"/>
  <c r="EY25" i="18" s="1"/>
  <c r="CY25" i="21"/>
  <c r="EY25" i="21" s="1"/>
  <c r="CY25" i="20"/>
  <c r="EY25" i="20" s="1"/>
  <c r="CY25" i="19"/>
  <c r="EY25" i="19" s="1"/>
  <c r="CY25" i="17"/>
  <c r="EY25" i="17" s="1"/>
  <c r="CY25" i="60"/>
  <c r="EY25" i="60" s="1"/>
  <c r="R20" i="59"/>
  <c r="DQ20" i="59"/>
  <c r="ED27" i="46"/>
  <c r="AE27" i="46"/>
  <c r="AP27" i="35"/>
  <c r="EO27" i="35"/>
  <c r="AA24" i="50"/>
  <c r="DZ24" i="50"/>
  <c r="EJ16" i="39"/>
  <c r="AK16" i="39"/>
  <c r="BB26" i="22"/>
  <c r="DY19" i="50"/>
  <c r="Z19" i="50"/>
  <c r="BE14" i="18"/>
  <c r="DX9" i="50"/>
  <c r="Y9" i="50"/>
  <c r="BD13" i="18"/>
  <c r="ES13" i="31"/>
  <c r="AT13" i="31"/>
  <c r="EI18" i="40"/>
  <c r="AJ18" i="40"/>
  <c r="AH6" i="42"/>
  <c r="EG6" i="42"/>
  <c r="EX30" i="21"/>
  <c r="EX30" i="18"/>
  <c r="AI22" i="41"/>
  <c r="EH22" i="41"/>
  <c r="AE24" i="46"/>
  <c r="ED24" i="46"/>
  <c r="EJ10" i="39"/>
  <c r="AK10" i="39"/>
  <c r="AV11" i="28"/>
  <c r="EU11" i="28"/>
  <c r="AZ29" i="20"/>
  <c r="BA4" i="20"/>
  <c r="EU5" i="27"/>
  <c r="AV5" i="27"/>
  <c r="EL20" i="37"/>
  <c r="AM20" i="37"/>
  <c r="BE10" i="17"/>
  <c r="EG21" i="42"/>
  <c r="AH21" i="42"/>
  <c r="AS12" i="32"/>
  <c r="ER12" i="32"/>
  <c r="Z12" i="51"/>
  <c r="DY12" i="51"/>
  <c r="BC8" i="21"/>
  <c r="AG21" i="44"/>
  <c r="EF21" i="44"/>
  <c r="EF4" i="42"/>
  <c r="EF29" i="42" s="1"/>
  <c r="AG4" i="42"/>
  <c r="V21" i="55"/>
  <c r="DU21" i="55"/>
  <c r="ER13" i="32"/>
  <c r="AS13" i="32"/>
  <c r="BB17" i="22"/>
  <c r="EB5" i="47"/>
  <c r="AC5" i="47"/>
  <c r="CY26" i="59"/>
  <c r="CY26" i="58"/>
  <c r="CY26" i="57"/>
  <c r="CY26" i="56"/>
  <c r="CY26" i="55"/>
  <c r="CY26" i="54"/>
  <c r="CY26" i="53"/>
  <c r="CY26" i="51"/>
  <c r="CY26" i="52"/>
  <c r="CY26" i="50"/>
  <c r="CY26" i="49"/>
  <c r="CY26" i="48"/>
  <c r="CY26" i="47"/>
  <c r="CY26" i="46"/>
  <c r="CY26" i="45"/>
  <c r="CY26" i="44"/>
  <c r="CY26" i="43"/>
  <c r="CY26" i="41"/>
  <c r="CY26" i="42"/>
  <c r="CY26" i="40"/>
  <c r="CY26" i="39"/>
  <c r="CY26" i="38"/>
  <c r="CY26" i="37"/>
  <c r="CY26" i="36"/>
  <c r="CY26" i="34"/>
  <c r="CY26" i="32"/>
  <c r="CY26" i="35"/>
  <c r="CY26" i="33"/>
  <c r="CY26" i="30"/>
  <c r="CY26" i="25"/>
  <c r="CY26" i="24"/>
  <c r="CY26" i="23"/>
  <c r="EY26" i="23" s="1"/>
  <c r="CY26" i="28"/>
  <c r="CY26" i="26"/>
  <c r="CY26" i="31"/>
  <c r="CY26" i="27"/>
  <c r="CY26" i="22"/>
  <c r="EY26" i="22" s="1"/>
  <c r="CY26" i="18"/>
  <c r="EY26" i="18" s="1"/>
  <c r="CY26" i="19"/>
  <c r="EY26" i="19" s="1"/>
  <c r="CY26" i="17"/>
  <c r="EY26" i="17" s="1"/>
  <c r="CY26" i="21"/>
  <c r="EY26" i="21" s="1"/>
  <c r="CY26" i="20"/>
  <c r="EY26" i="20" s="1"/>
  <c r="CY26" i="60"/>
  <c r="EY26" i="60" s="1"/>
  <c r="DX25" i="51"/>
  <c r="Y25" i="51"/>
  <c r="BB6" i="21"/>
  <c r="AF9" i="44"/>
  <c r="EE9" i="44"/>
  <c r="BC16" i="18"/>
  <c r="Q5" i="59"/>
  <c r="DP5" i="59"/>
  <c r="BD6" i="17"/>
  <c r="EQ28" i="33"/>
  <c r="AR28" i="33"/>
  <c r="CY20" i="59"/>
  <c r="CY20" i="58"/>
  <c r="CY20" i="57"/>
  <c r="CY20" i="56"/>
  <c r="CY20" i="55"/>
  <c r="CY20" i="53"/>
  <c r="CY20" i="54"/>
  <c r="CY20" i="52"/>
  <c r="CY20" i="51"/>
  <c r="CY20" i="50"/>
  <c r="CY20" i="49"/>
  <c r="CY20" i="48"/>
  <c r="CY20" i="44"/>
  <c r="CY20" i="45"/>
  <c r="CY20" i="47"/>
  <c r="CY20" i="46"/>
  <c r="CY20" i="43"/>
  <c r="CY20" i="41"/>
  <c r="CY20" i="42"/>
  <c r="CY20" i="40"/>
  <c r="CY20" i="38"/>
  <c r="CY20" i="37"/>
  <c r="CY20" i="39"/>
  <c r="CY20" i="36"/>
  <c r="CY20" i="34"/>
  <c r="CY20" i="32"/>
  <c r="CY20" i="35"/>
  <c r="CY20" i="33"/>
  <c r="CY20" i="31"/>
  <c r="CY20" i="30"/>
  <c r="CY20" i="27"/>
  <c r="CY20" i="25"/>
  <c r="CY20" i="28"/>
  <c r="CY20" i="26"/>
  <c r="CY20" i="24"/>
  <c r="CY20" i="23"/>
  <c r="EY20" i="23" s="1"/>
  <c r="CY20" i="22"/>
  <c r="EY20" i="22" s="1"/>
  <c r="CY20" i="19"/>
  <c r="EY20" i="19" s="1"/>
  <c r="CY20" i="20"/>
  <c r="EY20" i="20" s="1"/>
  <c r="CY20" i="21"/>
  <c r="EY20" i="21" s="1"/>
  <c r="CY20" i="18"/>
  <c r="EY20" i="18" s="1"/>
  <c r="CY20" i="17"/>
  <c r="EY20" i="17" s="1"/>
  <c r="CY20" i="60"/>
  <c r="EY20" i="60" s="1"/>
  <c r="EF10" i="43"/>
  <c r="AG10" i="43"/>
  <c r="EN25" i="35"/>
  <c r="AO25" i="35"/>
  <c r="AW8" i="27"/>
  <c r="EV8" i="27"/>
  <c r="BD19" i="18"/>
  <c r="V14" i="55"/>
  <c r="DU14" i="55"/>
  <c r="EL14" i="37"/>
  <c r="AM14" i="37"/>
  <c r="AC6" i="47"/>
  <c r="EB6" i="47"/>
  <c r="DX21" i="52"/>
  <c r="Y21" i="52"/>
  <c r="Y7" i="50"/>
  <c r="DX7" i="50"/>
  <c r="ES12" i="31"/>
  <c r="AT12" i="31"/>
  <c r="AX20" i="26"/>
  <c r="EW20" i="26"/>
  <c r="BC15" i="20"/>
  <c r="DT16" i="55"/>
  <c r="U16" i="55"/>
  <c r="EG13" i="43"/>
  <c r="AH13" i="43"/>
  <c r="AQ20" i="33"/>
  <c r="EP20" i="33"/>
  <c r="AH24" i="43"/>
  <c r="EG24" i="43"/>
  <c r="BC26" i="21"/>
  <c r="BE8" i="17"/>
  <c r="BD15" i="18"/>
  <c r="BD23" i="18"/>
  <c r="DZ26" i="49"/>
  <c r="AA26" i="49"/>
  <c r="AQ26" i="34"/>
  <c r="EP26" i="34"/>
  <c r="BE9" i="19"/>
  <c r="AT13" i="30"/>
  <c r="ES13" i="30"/>
  <c r="AZ22" i="23"/>
  <c r="EY22" i="23"/>
  <c r="AF14" i="45"/>
  <c r="EE14" i="45"/>
  <c r="AS9" i="32"/>
  <c r="ER9" i="32"/>
  <c r="AH28" i="42"/>
  <c r="EG28" i="42"/>
  <c r="EW19" i="25"/>
  <c r="AX19" i="25"/>
  <c r="BB8" i="22"/>
  <c r="DX7" i="49"/>
  <c r="Y7" i="49"/>
  <c r="AG12" i="44"/>
  <c r="EF12" i="44"/>
  <c r="AW15" i="61"/>
  <c r="DQ13" i="59"/>
  <c r="R13" i="59"/>
  <c r="EE16" i="43"/>
  <c r="AF16" i="43"/>
  <c r="Q7" i="59"/>
  <c r="DP7" i="59"/>
  <c r="DS25" i="56"/>
  <c r="T25" i="56"/>
  <c r="EC9" i="46"/>
  <c r="AD9" i="46"/>
  <c r="Q16" i="59"/>
  <c r="DP16" i="59"/>
  <c r="AV28" i="61"/>
  <c r="Q4" i="57"/>
  <c r="DP4" i="57"/>
  <c r="DP29" i="57" s="1"/>
  <c r="P29" i="57"/>
  <c r="AL10" i="38"/>
  <c r="EK10" i="38"/>
  <c r="EY24" i="24"/>
  <c r="AZ24" i="24"/>
  <c r="CY27" i="59"/>
  <c r="CY27" i="58"/>
  <c r="CY27" i="57"/>
  <c r="CY27" i="56"/>
  <c r="CY27" i="55"/>
  <c r="CY27" i="53"/>
  <c r="CY27" i="54"/>
  <c r="CY27" i="52"/>
  <c r="CY27" i="51"/>
  <c r="CY27" i="49"/>
  <c r="CY27" i="50"/>
  <c r="CY27" i="48"/>
  <c r="CY27" i="47"/>
  <c r="CY27" i="44"/>
  <c r="CY27" i="43"/>
  <c r="CY27" i="46"/>
  <c r="CY27" i="45"/>
  <c r="CY27" i="40"/>
  <c r="CY27" i="42"/>
  <c r="CY27" i="41"/>
  <c r="CY27" i="37"/>
  <c r="CY27" i="36"/>
  <c r="CY27" i="39"/>
  <c r="CY27" i="38"/>
  <c r="CY27" i="35"/>
  <c r="CY27" i="33"/>
  <c r="CY27" i="34"/>
  <c r="CY27" i="32"/>
  <c r="CY27" i="31"/>
  <c r="CY27" i="27"/>
  <c r="CY27" i="24"/>
  <c r="EY27" i="24" s="1"/>
  <c r="CY27" i="23"/>
  <c r="EY27" i="23" s="1"/>
  <c r="CY27" i="30"/>
  <c r="CY27" i="28"/>
  <c r="CY27" i="26"/>
  <c r="CY27" i="25"/>
  <c r="CY27" i="21"/>
  <c r="EY27" i="21" s="1"/>
  <c r="CY27" i="20"/>
  <c r="EY27" i="20" s="1"/>
  <c r="CY27" i="17"/>
  <c r="EY27" i="17" s="1"/>
  <c r="CY27" i="22"/>
  <c r="EY27" i="22" s="1"/>
  <c r="CY27" i="19"/>
  <c r="EY27" i="19" s="1"/>
  <c r="CY27" i="18"/>
  <c r="EY27" i="18" s="1"/>
  <c r="CY27" i="60"/>
  <c r="EY27" i="60" s="1"/>
  <c r="EK22" i="38"/>
  <c r="AL22" i="38"/>
  <c r="BD11" i="18"/>
  <c r="DU4" i="52"/>
  <c r="DU29" i="52" s="1"/>
  <c r="U29" i="52"/>
  <c r="V4" i="52"/>
  <c r="DT28" i="56"/>
  <c r="U28" i="56"/>
  <c r="AX21" i="26"/>
  <c r="EW21" i="26"/>
  <c r="DY21" i="51"/>
  <c r="Z21" i="51"/>
  <c r="CY6" i="59"/>
  <c r="CY6" i="58"/>
  <c r="CY6" i="57"/>
  <c r="CY6" i="56"/>
  <c r="CY6" i="54"/>
  <c r="CY6" i="55"/>
  <c r="CY6" i="53"/>
  <c r="CY6" i="52"/>
  <c r="CY6" i="50"/>
  <c r="CY6" i="51"/>
  <c r="CY6" i="48"/>
  <c r="CY6" i="49"/>
  <c r="CY6" i="46"/>
  <c r="CY6" i="47"/>
  <c r="CY6" i="45"/>
  <c r="CY6" i="44"/>
  <c r="CY6" i="40"/>
  <c r="CY6" i="43"/>
  <c r="CY6" i="41"/>
  <c r="CY6" i="42"/>
  <c r="CY6" i="38"/>
  <c r="CY6" i="39"/>
  <c r="CY6" i="37"/>
  <c r="CY6" i="36"/>
  <c r="CY6" i="34"/>
  <c r="CY6" i="35"/>
  <c r="CY6" i="33"/>
  <c r="CY6" i="32"/>
  <c r="CY6" i="27"/>
  <c r="CY6" i="25"/>
  <c r="CY6" i="24"/>
  <c r="CY6" i="30"/>
  <c r="CY6" i="26"/>
  <c r="CY6" i="31"/>
  <c r="CY6" i="28"/>
  <c r="CY6" i="19"/>
  <c r="EY6" i="19" s="1"/>
  <c r="CY6" i="23"/>
  <c r="EY6" i="23" s="1"/>
  <c r="CY6" i="22"/>
  <c r="EY6" i="22" s="1"/>
  <c r="CY6" i="18"/>
  <c r="EY6" i="18" s="1"/>
  <c r="CY6" i="21"/>
  <c r="EY6" i="21" s="1"/>
  <c r="CY6" i="20"/>
  <c r="EY6" i="20" s="1"/>
  <c r="CY6" i="17"/>
  <c r="EY6" i="17" s="1"/>
  <c r="CY6" i="60"/>
  <c r="EY6" i="60" s="1"/>
  <c r="DX7" i="51"/>
  <c r="Y7" i="51"/>
  <c r="DW8" i="53"/>
  <c r="X8" i="53"/>
  <c r="EJ17" i="40"/>
  <c r="AK17" i="40"/>
  <c r="BC14" i="20"/>
  <c r="X25" i="52"/>
  <c r="DW25" i="52"/>
  <c r="DT14" i="56"/>
  <c r="U14" i="56"/>
  <c r="S26" i="58"/>
  <c r="DR26" i="58"/>
  <c r="AA16" i="49"/>
  <c r="DZ16" i="49"/>
  <c r="EE19" i="45"/>
  <c r="AF19" i="45"/>
  <c r="BD20" i="19"/>
  <c r="BA13" i="23"/>
  <c r="EX29" i="19"/>
  <c r="DZ6" i="49"/>
  <c r="AA6" i="49"/>
  <c r="EP22" i="33"/>
  <c r="AQ22" i="33"/>
  <c r="EN26" i="36"/>
  <c r="AO26" i="36"/>
  <c r="AK22" i="39"/>
  <c r="EJ22" i="39"/>
  <c r="CY12" i="59"/>
  <c r="CY12" i="58"/>
  <c r="CY12" i="57"/>
  <c r="CY12" i="56"/>
  <c r="CY12" i="54"/>
  <c r="CY12" i="55"/>
  <c r="CY12" i="53"/>
  <c r="CY12" i="52"/>
  <c r="CY12" i="50"/>
  <c r="CY12" i="51"/>
  <c r="CY12" i="48"/>
  <c r="CY12" i="49"/>
  <c r="CY12" i="47"/>
  <c r="CY12" i="46"/>
  <c r="CY12" i="45"/>
  <c r="CY12" i="44"/>
  <c r="CY12" i="43"/>
  <c r="CY12" i="42"/>
  <c r="CY12" i="41"/>
  <c r="CY12" i="40"/>
  <c r="CY12" i="39"/>
  <c r="CY12" i="38"/>
  <c r="CY12" i="37"/>
  <c r="CY12" i="36"/>
  <c r="CY12" i="34"/>
  <c r="CY12" i="35"/>
  <c r="CY12" i="33"/>
  <c r="CY12" i="27"/>
  <c r="CY12" i="32"/>
  <c r="CY12" i="28"/>
  <c r="CY12" i="31"/>
  <c r="CY12" i="30"/>
  <c r="CY12" i="26"/>
  <c r="CY12" i="25"/>
  <c r="CY12" i="24"/>
  <c r="EY12" i="24" s="1"/>
  <c r="CY12" i="22"/>
  <c r="EY12" i="22" s="1"/>
  <c r="CY12" i="19"/>
  <c r="EY12" i="19" s="1"/>
  <c r="CY12" i="21"/>
  <c r="EY12" i="21" s="1"/>
  <c r="CY12" i="20"/>
  <c r="EY12" i="20" s="1"/>
  <c r="CY12" i="23"/>
  <c r="EY12" i="23" s="1"/>
  <c r="CY12" i="18"/>
  <c r="EY12" i="18" s="1"/>
  <c r="CY12" i="17"/>
  <c r="EY12" i="17" s="1"/>
  <c r="CY12" i="60"/>
  <c r="EY12" i="60" s="1"/>
  <c r="DX9" i="52"/>
  <c r="Y9" i="52"/>
  <c r="AH18" i="41"/>
  <c r="EG18" i="41"/>
  <c r="AE23" i="46"/>
  <c r="ED23" i="46"/>
  <c r="V11" i="55"/>
  <c r="DU11" i="55"/>
  <c r="EV5" i="26"/>
  <c r="AW5" i="26"/>
  <c r="EV7" i="27"/>
  <c r="AW7" i="27"/>
  <c r="EB9" i="48"/>
  <c r="AC9" i="48"/>
  <c r="AA11" i="50"/>
  <c r="DZ11" i="50"/>
  <c r="AW27" i="27"/>
  <c r="EV27" i="27"/>
  <c r="AP14" i="34"/>
  <c r="EO14" i="34"/>
  <c r="AD5" i="45"/>
  <c r="EC5" i="45"/>
  <c r="AM11" i="38"/>
  <c r="EL11" i="38"/>
  <c r="U8" i="55"/>
  <c r="DT8" i="55"/>
  <c r="EF20" i="44"/>
  <c r="AG20" i="44"/>
  <c r="DX23" i="52"/>
  <c r="Y23" i="52"/>
  <c r="EB15" i="48"/>
  <c r="AC15" i="48"/>
  <c r="CY17" i="59"/>
  <c r="CY17" i="58"/>
  <c r="CY17" i="56"/>
  <c r="CY17" i="57"/>
  <c r="CY17" i="55"/>
  <c r="CY17" i="53"/>
  <c r="CY17" i="54"/>
  <c r="CY17" i="52"/>
  <c r="CY17" i="51"/>
  <c r="CY17" i="50"/>
  <c r="CY17" i="49"/>
  <c r="CY17" i="48"/>
  <c r="CY17" i="44"/>
  <c r="CY17" i="47"/>
  <c r="CY17" i="45"/>
  <c r="CY17" i="46"/>
  <c r="CY17" i="43"/>
  <c r="CY17" i="42"/>
  <c r="CY17" i="41"/>
  <c r="CY17" i="40"/>
  <c r="CY17" i="38"/>
  <c r="CY17" i="37"/>
  <c r="CY17" i="36"/>
  <c r="CY17" i="39"/>
  <c r="CY17" i="33"/>
  <c r="CY17" i="35"/>
  <c r="CY17" i="34"/>
  <c r="CY17" i="27"/>
  <c r="CY17" i="24"/>
  <c r="EY17" i="24" s="1"/>
  <c r="CY17" i="25"/>
  <c r="CY17" i="32"/>
  <c r="CY17" i="31"/>
  <c r="CY17" i="30"/>
  <c r="CY17" i="28"/>
  <c r="CY17" i="26"/>
  <c r="CY17" i="22"/>
  <c r="EY17" i="22" s="1"/>
  <c r="CY17" i="20"/>
  <c r="EY17" i="20" s="1"/>
  <c r="CY17" i="19"/>
  <c r="EY17" i="19" s="1"/>
  <c r="CY17" i="18"/>
  <c r="EY17" i="18" s="1"/>
  <c r="CY17" i="23"/>
  <c r="EY17" i="23" s="1"/>
  <c r="CY17" i="21"/>
  <c r="EY17" i="21" s="1"/>
  <c r="CY17" i="17"/>
  <c r="EY17" i="17" s="1"/>
  <c r="CY17" i="60"/>
  <c r="EY17" i="60" s="1"/>
  <c r="AO7" i="35"/>
  <c r="EN7" i="35"/>
  <c r="EY8" i="24"/>
  <c r="AZ8" i="24"/>
  <c r="BB13" i="21"/>
  <c r="AQ28" i="34"/>
  <c r="EP28" i="34"/>
  <c r="EO19" i="34"/>
  <c r="AP19" i="34"/>
  <c r="AY10" i="24"/>
  <c r="EX10" i="24"/>
  <c r="AG28" i="43"/>
  <c r="EF28" i="43"/>
  <c r="ER14" i="32"/>
  <c r="AS14" i="32"/>
  <c r="DT17" i="56"/>
  <c r="U17" i="56"/>
  <c r="EJ6" i="39"/>
  <c r="AK6" i="39"/>
  <c r="EC27" i="47"/>
  <c r="AD27" i="47"/>
  <c r="BC11" i="21"/>
  <c r="EI7" i="40"/>
  <c r="AJ7" i="40"/>
  <c r="EX24" i="25"/>
  <c r="AY24" i="25"/>
  <c r="AR29" i="28"/>
  <c r="AS4" i="28"/>
  <c r="ER4" i="28"/>
  <c r="ER29" i="28" s="1"/>
  <c r="DU19" i="55"/>
  <c r="V19" i="55"/>
  <c r="BA12" i="23"/>
  <c r="DT9" i="55"/>
  <c r="U9" i="55"/>
  <c r="DX18" i="50"/>
  <c r="Y18" i="50"/>
  <c r="DU9" i="54"/>
  <c r="V9" i="54"/>
  <c r="BE11" i="19"/>
  <c r="DT18" i="54"/>
  <c r="U18" i="54"/>
  <c r="DV26" i="54"/>
  <c r="W26" i="54"/>
  <c r="EF26" i="44"/>
  <c r="AG26" i="44"/>
  <c r="AL28" i="39"/>
  <c r="EK28" i="39"/>
  <c r="AF11" i="44"/>
  <c r="EE11" i="44"/>
  <c r="EG9" i="42"/>
  <c r="AH9" i="42"/>
  <c r="ER22" i="31"/>
  <c r="AS22" i="31"/>
  <c r="DV25" i="53"/>
  <c r="W25" i="53"/>
  <c r="AK14" i="40"/>
  <c r="EJ14" i="40"/>
  <c r="EP7" i="33"/>
  <c r="AQ7" i="33"/>
  <c r="AR9" i="33"/>
  <c r="EQ9" i="33"/>
  <c r="AU13" i="28"/>
  <c r="ET13" i="28"/>
  <c r="AX8" i="26"/>
  <c r="EW8" i="26"/>
  <c r="T7" i="55"/>
  <c r="DS7" i="55"/>
  <c r="AP12" i="35"/>
  <c r="EO12" i="35"/>
  <c r="AZ17" i="24"/>
  <c r="EO10" i="34"/>
  <c r="AP10" i="34"/>
  <c r="DW30" i="50" l="1"/>
  <c r="EA30" i="46"/>
  <c r="DS30" i="54"/>
  <c r="AV5" i="78"/>
  <c r="EF30" i="41"/>
  <c r="AV4" i="78"/>
  <c r="AW16" i="25"/>
  <c r="EV16" i="25"/>
  <c r="EV30" i="25" s="1"/>
  <c r="AW28" i="26"/>
  <c r="EV28" i="26"/>
  <c r="X26" i="52"/>
  <c r="DW26" i="52"/>
  <c r="ER20" i="31"/>
  <c r="AS20" i="31"/>
  <c r="AT8" i="30"/>
  <c r="ES8" i="30"/>
  <c r="DT14" i="54"/>
  <c r="U14" i="54"/>
  <c r="AJ18" i="39"/>
  <c r="EI18" i="39"/>
  <c r="DP13" i="58"/>
  <c r="Q13" i="58"/>
  <c r="U24" i="55"/>
  <c r="DT24" i="55"/>
  <c r="EC28" i="46"/>
  <c r="AD28" i="46"/>
  <c r="EC18" i="45"/>
  <c r="AD18" i="45"/>
  <c r="R7" i="57"/>
  <c r="DQ7" i="57"/>
  <c r="EO13" i="33"/>
  <c r="AP13" i="33"/>
  <c r="EW25" i="24"/>
  <c r="AX25" i="24"/>
  <c r="AS22" i="30"/>
  <c r="ER22" i="30"/>
  <c r="EI20" i="40"/>
  <c r="AJ20" i="40"/>
  <c r="AE17" i="43"/>
  <c r="ED17" i="43"/>
  <c r="ED30" i="43" s="1"/>
  <c r="Z17" i="49"/>
  <c r="DY17" i="49"/>
  <c r="R16" i="57"/>
  <c r="DQ16" i="57"/>
  <c r="Y18" i="49"/>
  <c r="DX18" i="49"/>
  <c r="AB23" i="48"/>
  <c r="EA23" i="48"/>
  <c r="AO23" i="35"/>
  <c r="EN23" i="35"/>
  <c r="X5" i="50"/>
  <c r="DW5" i="50"/>
  <c r="EA7" i="47"/>
  <c r="AB7" i="47"/>
  <c r="AC16" i="46"/>
  <c r="EB16" i="46"/>
  <c r="EK30" i="36"/>
  <c r="ER17" i="31"/>
  <c r="AS17" i="31"/>
  <c r="EB22" i="46"/>
  <c r="AC22" i="46"/>
  <c r="AT7" i="28"/>
  <c r="ES7" i="28"/>
  <c r="AJ25" i="39"/>
  <c r="EI25" i="39"/>
  <c r="EK4" i="35"/>
  <c r="EK29" i="35" s="1"/>
  <c r="AK29" i="35"/>
  <c r="AL4" i="35"/>
  <c r="ET30" i="26"/>
  <c r="Y26" i="51"/>
  <c r="DX26" i="51"/>
  <c r="EO14" i="33"/>
  <c r="AP14" i="33"/>
  <c r="ED15" i="45"/>
  <c r="AE15" i="45"/>
  <c r="EW22" i="24"/>
  <c r="AX22" i="24"/>
  <c r="S6" i="56"/>
  <c r="DR6" i="56"/>
  <c r="AV29" i="23"/>
  <c r="AW4" i="23"/>
  <c r="EV4" i="23"/>
  <c r="EV29" i="23" s="1"/>
  <c r="EH16" i="40"/>
  <c r="AI16" i="40"/>
  <c r="EC25" i="45"/>
  <c r="AD25" i="45"/>
  <c r="AF16" i="42"/>
  <c r="EE16" i="42"/>
  <c r="EE30" i="42" s="1"/>
  <c r="AE29" i="42"/>
  <c r="AE16" i="44"/>
  <c r="ED16" i="44"/>
  <c r="DY23" i="50"/>
  <c r="Z23" i="50"/>
  <c r="DT20" i="55"/>
  <c r="U20" i="55"/>
  <c r="AD8" i="45"/>
  <c r="EC8" i="45"/>
  <c r="AK18" i="37"/>
  <c r="EJ18" i="37"/>
  <c r="EJ30" i="37" s="1"/>
  <c r="AJ29" i="37"/>
  <c r="AB8" i="48"/>
  <c r="EA8" i="48"/>
  <c r="AH10" i="41"/>
  <c r="EG10" i="41"/>
  <c r="DQ24" i="58"/>
  <c r="R24" i="58"/>
  <c r="ER24" i="31"/>
  <c r="AS24" i="31"/>
  <c r="T29" i="53"/>
  <c r="U18" i="53"/>
  <c r="DT18" i="53"/>
  <c r="DT30" i="53" s="1"/>
  <c r="AB29" i="45"/>
  <c r="AC7" i="45"/>
  <c r="EB7" i="45"/>
  <c r="EB29" i="45" s="1"/>
  <c r="DZ30" i="47"/>
  <c r="EU18" i="26"/>
  <c r="AV18" i="26"/>
  <c r="AQ23" i="33"/>
  <c r="EP23" i="33"/>
  <c r="T18" i="55"/>
  <c r="DS18" i="55"/>
  <c r="DP16" i="58"/>
  <c r="Q16" i="58"/>
  <c r="EK10" i="37"/>
  <c r="AL10" i="37"/>
  <c r="AC29" i="43"/>
  <c r="AD4" i="43"/>
  <c r="EC4" i="43"/>
  <c r="EC29" i="43" s="1"/>
  <c r="AS7" i="30"/>
  <c r="ER7" i="30"/>
  <c r="Y20" i="51"/>
  <c r="DX20" i="51"/>
  <c r="DU21" i="53"/>
  <c r="V21" i="53"/>
  <c r="EC20" i="46"/>
  <c r="AD20" i="46"/>
  <c r="AK20" i="39"/>
  <c r="EJ20" i="39"/>
  <c r="AV17" i="26"/>
  <c r="EU17" i="26"/>
  <c r="EV6" i="25"/>
  <c r="AW6" i="25"/>
  <c r="EC17" i="45"/>
  <c r="EC30" i="45" s="1"/>
  <c r="AD17" i="45"/>
  <c r="AU24" i="28"/>
  <c r="ET24" i="28"/>
  <c r="EW19" i="24"/>
  <c r="AX19" i="24"/>
  <c r="EE5" i="43"/>
  <c r="AF5" i="43"/>
  <c r="AS19" i="31"/>
  <c r="ER19" i="31"/>
  <c r="ET25" i="27"/>
  <c r="ET30" i="27" s="1"/>
  <c r="AU25" i="27"/>
  <c r="EQ28" i="32"/>
  <c r="AR28" i="32"/>
  <c r="EN5" i="33"/>
  <c r="AO5" i="33"/>
  <c r="EO26" i="33"/>
  <c r="AP26" i="33"/>
  <c r="EN9" i="35"/>
  <c r="AO9" i="35"/>
  <c r="AB22" i="47"/>
  <c r="EA22" i="47"/>
  <c r="EC14" i="46"/>
  <c r="AD14" i="46"/>
  <c r="AC28" i="47"/>
  <c r="EB28" i="47"/>
  <c r="AT20" i="28"/>
  <c r="ES20" i="28"/>
  <c r="DY8" i="49"/>
  <c r="Z8" i="49"/>
  <c r="AN11" i="36"/>
  <c r="EM11" i="36"/>
  <c r="AT25" i="30"/>
  <c r="ES25" i="30"/>
  <c r="AA18" i="48"/>
  <c r="DZ18" i="48"/>
  <c r="DZ30" i="48" s="1"/>
  <c r="EB19" i="47"/>
  <c r="AC19" i="47"/>
  <c r="AF6" i="43"/>
  <c r="EE6" i="43"/>
  <c r="DV18" i="52"/>
  <c r="DV30" i="52" s="1"/>
  <c r="W18" i="52"/>
  <c r="EG23" i="42"/>
  <c r="AH23" i="42"/>
  <c r="AK21" i="39"/>
  <c r="EJ21" i="39"/>
  <c r="EL26" i="37"/>
  <c r="AM26" i="37"/>
  <c r="EN19" i="35"/>
  <c r="AO19" i="35"/>
  <c r="EO24" i="34"/>
  <c r="AP24" i="34"/>
  <c r="AD15" i="46"/>
  <c r="EC15" i="46"/>
  <c r="EL16" i="36"/>
  <c r="AM16" i="36"/>
  <c r="EW14" i="24"/>
  <c r="AX14" i="24"/>
  <c r="DT21" i="54"/>
  <c r="U21" i="54"/>
  <c r="DX17" i="50"/>
  <c r="Y17" i="50"/>
  <c r="EG17" i="42"/>
  <c r="AH17" i="42"/>
  <c r="AB12" i="48"/>
  <c r="EA12" i="48"/>
  <c r="EU20" i="27"/>
  <c r="AV20" i="27"/>
  <c r="EM27" i="36"/>
  <c r="AN27" i="36"/>
  <c r="DT16" i="54"/>
  <c r="U16" i="54"/>
  <c r="DQ5" i="57"/>
  <c r="R5" i="57"/>
  <c r="EP26" i="32"/>
  <c r="AQ26" i="32"/>
  <c r="AN18" i="35"/>
  <c r="EM18" i="35"/>
  <c r="EM30" i="35" s="1"/>
  <c r="EM12" i="36"/>
  <c r="AN12" i="36"/>
  <c r="AW19" i="26"/>
  <c r="EV19" i="26"/>
  <c r="AH20" i="41"/>
  <c r="EG20" i="41"/>
  <c r="DS5" i="55"/>
  <c r="T5" i="55"/>
  <c r="AQ17" i="33"/>
  <c r="EP17" i="33"/>
  <c r="DV29" i="50"/>
  <c r="DX8" i="50"/>
  <c r="Y8" i="50"/>
  <c r="EI7" i="39"/>
  <c r="AJ7" i="39"/>
  <c r="ET23" i="28"/>
  <c r="AU23" i="28"/>
  <c r="DX6" i="50"/>
  <c r="Y6" i="50"/>
  <c r="AS15" i="31"/>
  <c r="ER15" i="31"/>
  <c r="AN29" i="33"/>
  <c r="AO4" i="33"/>
  <c r="EN4" i="33"/>
  <c r="EN29" i="33" s="1"/>
  <c r="AC14" i="47"/>
  <c r="EB14" i="47"/>
  <c r="AB27" i="48"/>
  <c r="EA27" i="48"/>
  <c r="EJ16" i="38"/>
  <c r="EJ30" i="38" s="1"/>
  <c r="AK16" i="38"/>
  <c r="AP6" i="33"/>
  <c r="EO6" i="33"/>
  <c r="EE25" i="43"/>
  <c r="AF25" i="43"/>
  <c r="ET17" i="28"/>
  <c r="AU17" i="28"/>
  <c r="EG16" i="41"/>
  <c r="EG30" i="41" s="1"/>
  <c r="AH16" i="41"/>
  <c r="AS6" i="30"/>
  <c r="ER6" i="30"/>
  <c r="AB16" i="47"/>
  <c r="EA16" i="47"/>
  <c r="EA30" i="47" s="1"/>
  <c r="EG7" i="41"/>
  <c r="AH7" i="41"/>
  <c r="AO29" i="31"/>
  <c r="AP4" i="31"/>
  <c r="EO4" i="31"/>
  <c r="EO29" i="31" s="1"/>
  <c r="AX12" i="25"/>
  <c r="EW12" i="25"/>
  <c r="AP16" i="33"/>
  <c r="EO16" i="33"/>
  <c r="DX25" i="50"/>
  <c r="Y25" i="50"/>
  <c r="AI25" i="40"/>
  <c r="EH25" i="40"/>
  <c r="ED23" i="45"/>
  <c r="AE23" i="45"/>
  <c r="AV14" i="27"/>
  <c r="EU14" i="27"/>
  <c r="EG19" i="41"/>
  <c r="AH19" i="41"/>
  <c r="ER5" i="30"/>
  <c r="AS5" i="30"/>
  <c r="AD10" i="45"/>
  <c r="EC10" i="45"/>
  <c r="AC26" i="47"/>
  <c r="EB26" i="47"/>
  <c r="AO29" i="32"/>
  <c r="EO5" i="32"/>
  <c r="EO29" i="32" s="1"/>
  <c r="AP5" i="32"/>
  <c r="AC8" i="47"/>
  <c r="EB8" i="47"/>
  <c r="EI8" i="40"/>
  <c r="AJ8" i="40"/>
  <c r="AH13" i="41"/>
  <c r="EG13" i="41"/>
  <c r="EU19" i="27"/>
  <c r="AV19" i="27"/>
  <c r="AW23" i="26"/>
  <c r="EV23" i="26"/>
  <c r="EC17" i="44"/>
  <c r="EC30" i="44" s="1"/>
  <c r="AD17" i="44"/>
  <c r="DX16" i="50"/>
  <c r="Y16" i="50"/>
  <c r="AH29" i="38"/>
  <c r="EH4" i="38"/>
  <c r="EH29" i="38" s="1"/>
  <c r="AI4" i="38"/>
  <c r="AM25" i="36"/>
  <c r="EL25" i="36"/>
  <c r="EM14" i="36"/>
  <c r="AN14" i="36"/>
  <c r="ES25" i="28"/>
  <c r="AT25" i="28"/>
  <c r="AT29" i="25"/>
  <c r="ET4" i="25"/>
  <c r="ET29" i="25" s="1"/>
  <c r="AU4" i="25"/>
  <c r="Y15" i="51"/>
  <c r="DX15" i="51"/>
  <c r="AV26" i="27"/>
  <c r="EU26" i="27"/>
  <c r="EW21" i="24"/>
  <c r="AX21" i="24"/>
  <c r="EN24" i="35"/>
  <c r="AO24" i="35"/>
  <c r="EG11" i="42"/>
  <c r="AH11" i="42"/>
  <c r="EI5" i="39"/>
  <c r="AJ5" i="39"/>
  <c r="AH12" i="42"/>
  <c r="EG12" i="42"/>
  <c r="AA5" i="48"/>
  <c r="DZ5" i="48"/>
  <c r="AD5" i="44"/>
  <c r="EC5" i="44"/>
  <c r="EC29" i="44" s="1"/>
  <c r="EG24" i="42"/>
  <c r="AH24" i="42"/>
  <c r="T25" i="55"/>
  <c r="DS25" i="55"/>
  <c r="AH13" i="42"/>
  <c r="EG13" i="42"/>
  <c r="EW13" i="24"/>
  <c r="AX13" i="24"/>
  <c r="V24" i="54"/>
  <c r="DU24" i="54"/>
  <c r="AA24" i="49"/>
  <c r="DZ24" i="49"/>
  <c r="DZ11" i="49"/>
  <c r="AA11" i="49"/>
  <c r="AG12" i="43"/>
  <c r="EF12" i="43"/>
  <c r="DT23" i="55"/>
  <c r="U23" i="55"/>
  <c r="AR24" i="32"/>
  <c r="EQ24" i="32"/>
  <c r="AO6" i="34"/>
  <c r="EN6" i="34"/>
  <c r="AM9" i="37"/>
  <c r="EL9" i="37"/>
  <c r="DW4" i="50"/>
  <c r="DW29" i="50" s="1"/>
  <c r="W29" i="50"/>
  <c r="X4" i="50"/>
  <c r="AP21" i="33"/>
  <c r="EO21" i="33"/>
  <c r="V27" i="54"/>
  <c r="DU27" i="54"/>
  <c r="EN26" i="35"/>
  <c r="AO26" i="35"/>
  <c r="AA7" i="48"/>
  <c r="DZ7" i="48"/>
  <c r="EA13" i="48"/>
  <c r="AB13" i="48"/>
  <c r="AD12" i="46"/>
  <c r="EC12" i="46"/>
  <c r="AU10" i="27"/>
  <c r="ET10" i="27"/>
  <c r="DT17" i="54"/>
  <c r="U17" i="54"/>
  <c r="AC24" i="47"/>
  <c r="EB24" i="47"/>
  <c r="DT27" i="55"/>
  <c r="U27" i="55"/>
  <c r="AU9" i="27"/>
  <c r="ET9" i="27"/>
  <c r="Q11" i="59"/>
  <c r="DP11" i="59"/>
  <c r="DX30" i="50"/>
  <c r="DP30" i="58"/>
  <c r="EW30" i="24"/>
  <c r="EH11" i="40"/>
  <c r="AI11" i="40"/>
  <c r="DR9" i="56"/>
  <c r="S9" i="56"/>
  <c r="AA6" i="48"/>
  <c r="DZ6" i="48"/>
  <c r="EQ8" i="32"/>
  <c r="AR8" i="32"/>
  <c r="DR12" i="57"/>
  <c r="S12" i="57"/>
  <c r="AS26" i="31"/>
  <c r="ER26" i="31"/>
  <c r="EE24" i="44"/>
  <c r="AF24" i="44"/>
  <c r="DV5" i="51"/>
  <c r="DV29" i="51" s="1"/>
  <c r="W5" i="51"/>
  <c r="AJ23" i="40"/>
  <c r="EI23" i="40"/>
  <c r="BB29" i="17"/>
  <c r="BC4" i="17"/>
  <c r="DW12" i="52"/>
  <c r="X12" i="52"/>
  <c r="T27" i="56"/>
  <c r="DS27" i="56"/>
  <c r="AQ16" i="32"/>
  <c r="EP16" i="32"/>
  <c r="EP30" i="32" s="1"/>
  <c r="V7" i="53"/>
  <c r="DU7" i="53"/>
  <c r="AG11" i="43"/>
  <c r="EF11" i="43"/>
  <c r="EO15" i="33"/>
  <c r="AP15" i="33"/>
  <c r="EK19" i="37"/>
  <c r="AL19" i="37"/>
  <c r="DU19" i="53"/>
  <c r="V19" i="53"/>
  <c r="DY20" i="49"/>
  <c r="Z20" i="49"/>
  <c r="EJ15" i="39"/>
  <c r="AK15" i="39"/>
  <c r="EO17" i="34"/>
  <c r="AP17" i="34"/>
  <c r="Z26" i="50"/>
  <c r="DY26" i="50"/>
  <c r="R27" i="58"/>
  <c r="DQ27" i="58"/>
  <c r="AE20" i="45"/>
  <c r="ED20" i="45"/>
  <c r="DY25" i="49"/>
  <c r="Z25" i="49"/>
  <c r="EJ26" i="39"/>
  <c r="AK26" i="39"/>
  <c r="ES11" i="30"/>
  <c r="AT11" i="30"/>
  <c r="AR29" i="27"/>
  <c r="ER4" i="27"/>
  <c r="ER29" i="27" s="1"/>
  <c r="AS4" i="27"/>
  <c r="ES19" i="28"/>
  <c r="ES30" i="28" s="1"/>
  <c r="AT19" i="28"/>
  <c r="U8" i="54"/>
  <c r="DT8" i="54"/>
  <c r="DX30" i="49"/>
  <c r="DQ9" i="58"/>
  <c r="R9" i="58"/>
  <c r="AB14" i="48"/>
  <c r="EA14" i="48"/>
  <c r="AZ29" i="19"/>
  <c r="BA4" i="19"/>
  <c r="Z13" i="49"/>
  <c r="DY13" i="49"/>
  <c r="AA10" i="48"/>
  <c r="DZ10" i="48"/>
  <c r="EF15" i="43"/>
  <c r="AG15" i="43"/>
  <c r="AX26" i="25"/>
  <c r="EW26" i="25"/>
  <c r="DR9" i="57"/>
  <c r="S9" i="57"/>
  <c r="AP10" i="33"/>
  <c r="EO10" i="33"/>
  <c r="AQ27" i="33"/>
  <c r="EP27" i="33"/>
  <c r="AR25" i="31"/>
  <c r="EQ25" i="31"/>
  <c r="EQ30" i="31" s="1"/>
  <c r="Z28" i="50"/>
  <c r="DY28" i="50"/>
  <c r="EB15" i="47"/>
  <c r="AC15" i="47"/>
  <c r="AH14" i="41"/>
  <c r="EG14" i="41"/>
  <c r="EG29" i="41" s="1"/>
  <c r="R10" i="57"/>
  <c r="DQ10" i="57"/>
  <c r="EU16" i="26"/>
  <c r="EU30" i="26" s="1"/>
  <c r="AV16" i="26"/>
  <c r="EB25" i="46"/>
  <c r="AC25" i="46"/>
  <c r="S26" i="56"/>
  <c r="DR26" i="56"/>
  <c r="DR30" i="56" s="1"/>
  <c r="EN14" i="35"/>
  <c r="AO14" i="35"/>
  <c r="AA23" i="49"/>
  <c r="DZ23" i="49"/>
  <c r="AK14" i="39"/>
  <c r="EJ14" i="39"/>
  <c r="ER10" i="30"/>
  <c r="AS10" i="30"/>
  <c r="DS6" i="55"/>
  <c r="T6" i="55"/>
  <c r="EG30" i="40"/>
  <c r="EB17" i="46"/>
  <c r="AC17" i="46"/>
  <c r="EH6" i="41"/>
  <c r="AI6" i="41"/>
  <c r="AS16" i="30"/>
  <c r="ER16" i="30"/>
  <c r="ER30" i="30" s="1"/>
  <c r="DT25" i="54"/>
  <c r="U25" i="54"/>
  <c r="EM29" i="33"/>
  <c r="AN4" i="34"/>
  <c r="AM29" i="34"/>
  <c r="EM4" i="34"/>
  <c r="EM29" i="34" s="1"/>
  <c r="AO18" i="33"/>
  <c r="EN18" i="33"/>
  <c r="EN30" i="33" s="1"/>
  <c r="AP25" i="33"/>
  <c r="EO25" i="33"/>
  <c r="EW15" i="24"/>
  <c r="AX15" i="24"/>
  <c r="DP30" i="59"/>
  <c r="DX30" i="51"/>
  <c r="EY29" i="21"/>
  <c r="EL28" i="39"/>
  <c r="AM28" i="39"/>
  <c r="AT22" i="31"/>
  <c r="ES22" i="31"/>
  <c r="AH26" i="44"/>
  <c r="EG26" i="44"/>
  <c r="Z18" i="50"/>
  <c r="DY18" i="50"/>
  <c r="EW5" i="26"/>
  <c r="AX5" i="26"/>
  <c r="T26" i="58"/>
  <c r="DS26" i="58"/>
  <c r="AG14" i="45"/>
  <c r="EF14" i="45"/>
  <c r="BE15" i="18"/>
  <c r="AI24" i="43"/>
  <c r="EH24" i="43"/>
  <c r="DY7" i="50"/>
  <c r="Z7" i="50"/>
  <c r="DV14" i="55"/>
  <c r="W14" i="55"/>
  <c r="AX8" i="27"/>
  <c r="EW8" i="27"/>
  <c r="AS28" i="33"/>
  <c r="ER28" i="33"/>
  <c r="AG9" i="44"/>
  <c r="EF9" i="44"/>
  <c r="EC5" i="47"/>
  <c r="AD5" i="47"/>
  <c r="ES13" i="32"/>
  <c r="AT13" i="32"/>
  <c r="EG4" i="42"/>
  <c r="EG29" i="42" s="1"/>
  <c r="AH4" i="42"/>
  <c r="BD8" i="21"/>
  <c r="EM20" i="37"/>
  <c r="AN20" i="37"/>
  <c r="EV11" i="28"/>
  <c r="AW11" i="28"/>
  <c r="AF24" i="46"/>
  <c r="EE24" i="46"/>
  <c r="AI6" i="42"/>
  <c r="EH6" i="42"/>
  <c r="AS10" i="32"/>
  <c r="ER10" i="32"/>
  <c r="Z28" i="52"/>
  <c r="DY28" i="52"/>
  <c r="BB6" i="22"/>
  <c r="V8" i="56"/>
  <c r="DU8" i="56"/>
  <c r="BE24" i="20"/>
  <c r="DZ13" i="50"/>
  <c r="AA13" i="50"/>
  <c r="S21" i="58"/>
  <c r="DR21" i="58"/>
  <c r="EB12" i="49"/>
  <c r="AC12" i="49"/>
  <c r="AH9" i="43"/>
  <c r="EG9" i="43"/>
  <c r="EL11" i="39"/>
  <c r="AM11" i="39"/>
  <c r="ES18" i="31"/>
  <c r="AT18" i="31"/>
  <c r="DZ13" i="51"/>
  <c r="AA13" i="51"/>
  <c r="Y16" i="52"/>
  <c r="DX16" i="52"/>
  <c r="EY29" i="18"/>
  <c r="DU13" i="56"/>
  <c r="V13" i="56"/>
  <c r="AG22" i="44"/>
  <c r="EF22" i="44"/>
  <c r="EP8" i="35"/>
  <c r="AQ8" i="35"/>
  <c r="BB16" i="22"/>
  <c r="BC19" i="21"/>
  <c r="EM7" i="37"/>
  <c r="AN7" i="37"/>
  <c r="AI23" i="43"/>
  <c r="EH23" i="43"/>
  <c r="AD10" i="47"/>
  <c r="EC10" i="47"/>
  <c r="BE15" i="19"/>
  <c r="BB10" i="22"/>
  <c r="DZ28" i="51"/>
  <c r="AA28" i="51"/>
  <c r="V22" i="55"/>
  <c r="DU22" i="55"/>
  <c r="BA28" i="24"/>
  <c r="EP20" i="34"/>
  <c r="AQ20" i="34"/>
  <c r="AQ20" i="35"/>
  <c r="EP20" i="35"/>
  <c r="EL13" i="39"/>
  <c r="AM13" i="39"/>
  <c r="BD21" i="20"/>
  <c r="T4" i="55"/>
  <c r="DS4" i="55"/>
  <c r="DS29" i="55" s="1"/>
  <c r="S29" i="55"/>
  <c r="AO6" i="36"/>
  <c r="EN6" i="36"/>
  <c r="AW8" i="28"/>
  <c r="EV8" i="28"/>
  <c r="EJ28" i="41"/>
  <c r="AK28" i="41"/>
  <c r="AY25" i="25"/>
  <c r="EX25" i="25"/>
  <c r="BE26" i="18"/>
  <c r="EK15" i="40"/>
  <c r="AL15" i="40"/>
  <c r="EI26" i="42"/>
  <c r="AJ26" i="42"/>
  <c r="DS23" i="58"/>
  <c r="T23" i="58"/>
  <c r="R6" i="59"/>
  <c r="DQ6" i="59"/>
  <c r="BE18" i="18"/>
  <c r="AC28" i="49"/>
  <c r="EB28" i="49"/>
  <c r="BE8" i="18"/>
  <c r="BE16" i="17"/>
  <c r="EP13" i="35"/>
  <c r="AQ13" i="35"/>
  <c r="X5" i="52"/>
  <c r="DW5" i="52"/>
  <c r="AW23" i="61"/>
  <c r="AK24" i="41"/>
  <c r="EJ24" i="41"/>
  <c r="EO8" i="36"/>
  <c r="AP8" i="36"/>
  <c r="DS15" i="57"/>
  <c r="T15" i="57"/>
  <c r="CZ14" i="59"/>
  <c r="CZ14" i="58"/>
  <c r="CZ14" i="57"/>
  <c r="CZ14" i="56"/>
  <c r="CZ14" i="55"/>
  <c r="CZ14" i="54"/>
  <c r="CZ14" i="53"/>
  <c r="CZ14" i="52"/>
  <c r="CZ14" i="50"/>
  <c r="CZ14" i="51"/>
  <c r="CZ14" i="49"/>
  <c r="CZ14" i="48"/>
  <c r="CZ14" i="47"/>
  <c r="CZ14" i="46"/>
  <c r="CZ14" i="45"/>
  <c r="CZ14" i="44"/>
  <c r="CZ14" i="42"/>
  <c r="CZ14" i="41"/>
  <c r="CZ14" i="40"/>
  <c r="CZ14" i="43"/>
  <c r="CZ14" i="37"/>
  <c r="CZ14" i="39"/>
  <c r="CZ14" i="38"/>
  <c r="CZ14" i="36"/>
  <c r="CZ14" i="34"/>
  <c r="CZ14" i="35"/>
  <c r="CZ14" i="33"/>
  <c r="CZ14" i="27"/>
  <c r="CZ14" i="25"/>
  <c r="CZ14" i="31"/>
  <c r="CZ14" i="24"/>
  <c r="CZ14" i="30"/>
  <c r="CZ14" i="28"/>
  <c r="CZ14" i="32"/>
  <c r="CZ14" i="26"/>
  <c r="CZ14" i="22"/>
  <c r="EZ14" i="22" s="1"/>
  <c r="CZ14" i="18"/>
  <c r="EZ14" i="18" s="1"/>
  <c r="CZ14" i="21"/>
  <c r="EZ14" i="21" s="1"/>
  <c r="CZ14" i="20"/>
  <c r="EZ14" i="20" s="1"/>
  <c r="CZ14" i="17"/>
  <c r="EZ14" i="17" s="1"/>
  <c r="CZ14" i="23"/>
  <c r="EZ14" i="23" s="1"/>
  <c r="CZ14" i="19"/>
  <c r="EZ14" i="19" s="1"/>
  <c r="CZ14" i="60"/>
  <c r="EZ14" i="60" s="1"/>
  <c r="AF19" i="46"/>
  <c r="EE19" i="46"/>
  <c r="X20" i="54"/>
  <c r="DW20" i="54"/>
  <c r="DR19" i="59"/>
  <c r="S19" i="59"/>
  <c r="EV12" i="28"/>
  <c r="AW12" i="28"/>
  <c r="AW4" i="61"/>
  <c r="W6" i="54"/>
  <c r="DV6" i="54"/>
  <c r="BE10" i="19"/>
  <c r="S26" i="59"/>
  <c r="DR26" i="59"/>
  <c r="DZ23" i="51"/>
  <c r="AA23" i="51"/>
  <c r="AX19" i="61"/>
  <c r="AJ25" i="41"/>
  <c r="EI25" i="41"/>
  <c r="AR11" i="34"/>
  <c r="EQ11" i="34"/>
  <c r="BD4" i="18"/>
  <c r="BC29" i="18"/>
  <c r="AE17" i="47"/>
  <c r="ED17" i="47"/>
  <c r="BD27" i="21"/>
  <c r="EG27" i="44"/>
  <c r="AH27" i="44"/>
  <c r="AK17" i="41"/>
  <c r="EJ17" i="41"/>
  <c r="AY13" i="25"/>
  <c r="EX13" i="25"/>
  <c r="AW8" i="61"/>
  <c r="AT17" i="32"/>
  <c r="ES17" i="32"/>
  <c r="EN18" i="36"/>
  <c r="AO18" i="36"/>
  <c r="V19" i="56"/>
  <c r="DU19" i="56"/>
  <c r="AD25" i="47"/>
  <c r="EC25" i="47"/>
  <c r="BE27" i="20"/>
  <c r="EW6" i="26"/>
  <c r="AX6" i="26"/>
  <c r="EP15" i="35"/>
  <c r="AQ15" i="35"/>
  <c r="EC28" i="48"/>
  <c r="AD28" i="48"/>
  <c r="DR8" i="59"/>
  <c r="S8" i="59"/>
  <c r="AM19" i="38"/>
  <c r="EL19" i="38"/>
  <c r="P4" i="59"/>
  <c r="O29" i="59"/>
  <c r="DO4" i="59"/>
  <c r="DO29" i="59" s="1"/>
  <c r="EL5" i="37"/>
  <c r="AM5" i="37"/>
  <c r="DY4" i="49"/>
  <c r="Z4" i="49"/>
  <c r="Y29" i="49"/>
  <c r="CZ18" i="59"/>
  <c r="CZ18" i="58"/>
  <c r="CZ18" i="57"/>
  <c r="CZ18" i="56"/>
  <c r="CZ18" i="55"/>
  <c r="CZ18" i="53"/>
  <c r="CZ18" i="54"/>
  <c r="CZ18" i="52"/>
  <c r="CZ18" i="51"/>
  <c r="CZ18" i="50"/>
  <c r="CZ18" i="49"/>
  <c r="CZ18" i="48"/>
  <c r="CZ18" i="47"/>
  <c r="CZ18" i="46"/>
  <c r="CZ18" i="45"/>
  <c r="CZ18" i="44"/>
  <c r="CZ18" i="42"/>
  <c r="CZ18" i="41"/>
  <c r="CZ18" i="40"/>
  <c r="CZ18" i="43"/>
  <c r="CZ18" i="39"/>
  <c r="CZ18" i="38"/>
  <c r="CZ18" i="36"/>
  <c r="CZ18" i="37"/>
  <c r="CZ18" i="35"/>
  <c r="CZ18" i="34"/>
  <c r="CZ18" i="33"/>
  <c r="CZ18" i="25"/>
  <c r="CZ18" i="24"/>
  <c r="CZ18" i="23"/>
  <c r="CZ18" i="31"/>
  <c r="CZ18" i="30"/>
  <c r="CZ18" i="26"/>
  <c r="CZ18" i="32"/>
  <c r="CZ18" i="28"/>
  <c r="CZ18" i="27"/>
  <c r="CZ18" i="20"/>
  <c r="EZ18" i="20" s="1"/>
  <c r="CZ18" i="18"/>
  <c r="EZ18" i="18" s="1"/>
  <c r="CZ18" i="17"/>
  <c r="EZ18" i="17" s="1"/>
  <c r="CZ18" i="21"/>
  <c r="EZ18" i="21" s="1"/>
  <c r="CZ18" i="22"/>
  <c r="EZ18" i="22" s="1"/>
  <c r="CZ18" i="19"/>
  <c r="EZ18" i="19" s="1"/>
  <c r="CZ18" i="60"/>
  <c r="EZ18" i="60" s="1"/>
  <c r="X16" i="53"/>
  <c r="DW16" i="53"/>
  <c r="BE22" i="19"/>
  <c r="BC14" i="21"/>
  <c r="AB14" i="49"/>
  <c r="EA14" i="49"/>
  <c r="EC21" i="48"/>
  <c r="AD21" i="48"/>
  <c r="AW26" i="28"/>
  <c r="EV26" i="28"/>
  <c r="BA6" i="23"/>
  <c r="W28" i="55"/>
  <c r="DV28" i="55"/>
  <c r="EY30" i="18"/>
  <c r="BB19" i="23"/>
  <c r="U22" i="56"/>
  <c r="DT22" i="56"/>
  <c r="X13" i="54"/>
  <c r="DW13" i="54"/>
  <c r="ES10" i="31"/>
  <c r="AT10" i="31"/>
  <c r="DS12" i="58"/>
  <c r="T12" i="58"/>
  <c r="AN9" i="38"/>
  <c r="EM9" i="38"/>
  <c r="EJ22" i="40"/>
  <c r="AK22" i="40"/>
  <c r="BC28" i="22"/>
  <c r="Z24" i="52"/>
  <c r="DY24" i="52"/>
  <c r="BA5" i="23"/>
  <c r="Z10" i="51"/>
  <c r="DY10" i="51"/>
  <c r="AU14" i="30"/>
  <c r="ET14" i="30"/>
  <c r="S23" i="59"/>
  <c r="DR23" i="59"/>
  <c r="EL17" i="39"/>
  <c r="AM17" i="39"/>
  <c r="AU14" i="31"/>
  <c r="ET14" i="31"/>
  <c r="AW12" i="61"/>
  <c r="AW6" i="61"/>
  <c r="AS8" i="33"/>
  <c r="ER8" i="33"/>
  <c r="AG18" i="44"/>
  <c r="EF18" i="44"/>
  <c r="DY18" i="51"/>
  <c r="Z18" i="51"/>
  <c r="S25" i="58"/>
  <c r="DR25" i="58"/>
  <c r="Z16" i="51"/>
  <c r="DY16" i="51"/>
  <c r="EG22" i="43"/>
  <c r="AH22" i="43"/>
  <c r="ED10" i="46"/>
  <c r="AE10" i="46"/>
  <c r="AM4" i="37"/>
  <c r="EL4" i="37"/>
  <c r="AW20" i="61"/>
  <c r="AW26" i="61"/>
  <c r="EI11" i="41"/>
  <c r="AJ11" i="41"/>
  <c r="DX9" i="53"/>
  <c r="Y9" i="53"/>
  <c r="AY22" i="25"/>
  <c r="EX22" i="25"/>
  <c r="U17" i="57"/>
  <c r="DT17" i="57"/>
  <c r="ES19" i="32"/>
  <c r="AT19" i="32"/>
  <c r="BA7" i="23"/>
  <c r="BB22" i="22"/>
  <c r="EA12" i="50"/>
  <c r="AB12" i="50"/>
  <c r="BE11" i="20"/>
  <c r="AT11" i="32"/>
  <c r="ES11" i="32"/>
  <c r="EF21" i="45"/>
  <c r="AG21" i="45"/>
  <c r="AJ15" i="41"/>
  <c r="EI15" i="41"/>
  <c r="EY30" i="21"/>
  <c r="EY23" i="25"/>
  <c r="AZ23" i="25"/>
  <c r="EF27" i="45"/>
  <c r="AG27" i="45"/>
  <c r="EW11" i="26"/>
  <c r="AX11" i="26"/>
  <c r="CZ7" i="59"/>
  <c r="CZ7" i="58"/>
  <c r="CZ7" i="57"/>
  <c r="CZ7" i="56"/>
  <c r="CZ7" i="55"/>
  <c r="CZ7" i="54"/>
  <c r="CZ7" i="53"/>
  <c r="CZ7" i="52"/>
  <c r="CZ7" i="51"/>
  <c r="CZ7" i="50"/>
  <c r="CZ7" i="49"/>
  <c r="CZ7" i="48"/>
  <c r="CZ7" i="47"/>
  <c r="CZ7" i="45"/>
  <c r="CZ7" i="44"/>
  <c r="CZ7" i="46"/>
  <c r="CZ7" i="42"/>
  <c r="CZ7" i="40"/>
  <c r="CZ7" i="43"/>
  <c r="CZ7" i="41"/>
  <c r="CZ7" i="38"/>
  <c r="CZ7" i="37"/>
  <c r="CZ7" i="39"/>
  <c r="CZ7" i="36"/>
  <c r="CZ7" i="35"/>
  <c r="CZ7" i="33"/>
  <c r="CZ7" i="34"/>
  <c r="CZ7" i="28"/>
  <c r="CZ7" i="32"/>
  <c r="CZ7" i="24"/>
  <c r="CZ7" i="27"/>
  <c r="CZ7" i="26"/>
  <c r="CZ7" i="25"/>
  <c r="CZ7" i="31"/>
  <c r="CZ7" i="30"/>
  <c r="CZ7" i="21"/>
  <c r="EZ7" i="21" s="1"/>
  <c r="CZ7" i="20"/>
  <c r="EZ7" i="20" s="1"/>
  <c r="CZ7" i="19"/>
  <c r="EZ7" i="19" s="1"/>
  <c r="CZ7" i="23"/>
  <c r="EZ7" i="23" s="1"/>
  <c r="CZ7" i="22"/>
  <c r="EZ7" i="22" s="1"/>
  <c r="CZ7" i="17"/>
  <c r="EZ7" i="17" s="1"/>
  <c r="CZ7" i="18"/>
  <c r="EZ7" i="18" s="1"/>
  <c r="CZ7" i="60"/>
  <c r="EZ7" i="60" s="1"/>
  <c r="R22" i="59"/>
  <c r="DQ22" i="59"/>
  <c r="AY9" i="26"/>
  <c r="EX9" i="26"/>
  <c r="AH7" i="43"/>
  <c r="EG7" i="43"/>
  <c r="EH19" i="42"/>
  <c r="AI19" i="42"/>
  <c r="AE6" i="46"/>
  <c r="ED6" i="46"/>
  <c r="DY27" i="52"/>
  <c r="Z27" i="52"/>
  <c r="BE9" i="18"/>
  <c r="T14" i="57"/>
  <c r="DS14" i="57"/>
  <c r="EW25" i="26"/>
  <c r="AX25" i="26"/>
  <c r="AS9" i="33"/>
  <c r="ER9" i="33"/>
  <c r="AI9" i="42"/>
  <c r="EH9" i="42"/>
  <c r="BD11" i="21"/>
  <c r="AD15" i="48"/>
  <c r="EC15" i="48"/>
  <c r="EO26" i="36"/>
  <c r="AP26" i="36"/>
  <c r="R4" i="57"/>
  <c r="DQ4" i="57"/>
  <c r="DQ29" i="57" s="1"/>
  <c r="Q29" i="57"/>
  <c r="DA15" i="59"/>
  <c r="DA15" i="58"/>
  <c r="DA15" i="57"/>
  <c r="DA15" i="56"/>
  <c r="DA15" i="55"/>
  <c r="DA15" i="54"/>
  <c r="DA15" i="53"/>
  <c r="DA15" i="52"/>
  <c r="DA15" i="50"/>
  <c r="DA15" i="51"/>
  <c r="DA15" i="48"/>
  <c r="DA15" i="49"/>
  <c r="DA15" i="45"/>
  <c r="DA15" i="47"/>
  <c r="DA15" i="46"/>
  <c r="DA15" i="44"/>
  <c r="DA15" i="42"/>
  <c r="DA15" i="41"/>
  <c r="DA15" i="40"/>
  <c r="DA15" i="43"/>
  <c r="DA15" i="38"/>
  <c r="DA15" i="37"/>
  <c r="DA15" i="39"/>
  <c r="DA15" i="36"/>
  <c r="DA15" i="34"/>
  <c r="DA15" i="32"/>
  <c r="DA15" i="35"/>
  <c r="DA15" i="33"/>
  <c r="DA15" i="26"/>
  <c r="DA15" i="27"/>
  <c r="DA15" i="25"/>
  <c r="DA15" i="24"/>
  <c r="DA15" i="31"/>
  <c r="DA15" i="30"/>
  <c r="DA15" i="28"/>
  <c r="DA15" i="23"/>
  <c r="DA15" i="19"/>
  <c r="FA15" i="19" s="1"/>
  <c r="DA15" i="22"/>
  <c r="FA15" i="22" s="1"/>
  <c r="DA15" i="17"/>
  <c r="FA15" i="17" s="1"/>
  <c r="DA15" i="18"/>
  <c r="FA15" i="18" s="1"/>
  <c r="DA15" i="21"/>
  <c r="FA15" i="21" s="1"/>
  <c r="DA15" i="20"/>
  <c r="FA15" i="20" s="1"/>
  <c r="DA15" i="60"/>
  <c r="FA15" i="60" s="1"/>
  <c r="U7" i="55"/>
  <c r="DT7" i="55"/>
  <c r="AV13" i="28"/>
  <c r="EU13" i="28"/>
  <c r="EQ7" i="33"/>
  <c r="AR7" i="33"/>
  <c r="AL14" i="40"/>
  <c r="EK14" i="40"/>
  <c r="BB12" i="23"/>
  <c r="AS29" i="28"/>
  <c r="AT4" i="28"/>
  <c r="ES4" i="28"/>
  <c r="ES29" i="28" s="1"/>
  <c r="AK7" i="40"/>
  <c r="EJ7" i="40"/>
  <c r="ED27" i="47"/>
  <c r="AE27" i="47"/>
  <c r="DU17" i="56"/>
  <c r="V17" i="56"/>
  <c r="ES14" i="32"/>
  <c r="AT14" i="32"/>
  <c r="BA8" i="24"/>
  <c r="V8" i="55"/>
  <c r="DU8" i="55"/>
  <c r="AE5" i="45"/>
  <c r="ED5" i="45"/>
  <c r="EA11" i="50"/>
  <c r="AB11" i="50"/>
  <c r="DV11" i="55"/>
  <c r="W11" i="55"/>
  <c r="AI18" i="41"/>
  <c r="EH18" i="41"/>
  <c r="Z9" i="52"/>
  <c r="DY9" i="52"/>
  <c r="BB13" i="23"/>
  <c r="EF19" i="45"/>
  <c r="AG19" i="45"/>
  <c r="V14" i="56"/>
  <c r="DU14" i="56"/>
  <c r="EK17" i="40"/>
  <c r="AL17" i="40"/>
  <c r="Z7" i="51"/>
  <c r="DY7" i="51"/>
  <c r="AY21" i="26"/>
  <c r="EX21" i="26"/>
  <c r="EL22" i="38"/>
  <c r="AM22" i="38"/>
  <c r="EL10" i="38"/>
  <c r="AM10" i="38"/>
  <c r="CZ28" i="59"/>
  <c r="CZ28" i="58"/>
  <c r="CZ28" i="57"/>
  <c r="CZ28" i="56"/>
  <c r="CZ28" i="55"/>
  <c r="CZ28" i="54"/>
  <c r="CZ28" i="53"/>
  <c r="CZ28" i="52"/>
  <c r="CZ28" i="51"/>
  <c r="CZ28" i="50"/>
  <c r="CZ28" i="49"/>
  <c r="CZ28" i="48"/>
  <c r="CZ28" i="47"/>
  <c r="CZ28" i="46"/>
  <c r="CZ28" i="45"/>
  <c r="CZ28" i="44"/>
  <c r="CZ28" i="43"/>
  <c r="CZ28" i="41"/>
  <c r="CZ28" i="40"/>
  <c r="CZ28" i="42"/>
  <c r="CZ28" i="39"/>
  <c r="CZ28" i="38"/>
  <c r="CZ28" i="36"/>
  <c r="CZ28" i="37"/>
  <c r="CZ28" i="34"/>
  <c r="CZ28" i="32"/>
  <c r="CZ28" i="33"/>
  <c r="CZ28" i="35"/>
  <c r="CZ28" i="27"/>
  <c r="CZ28" i="26"/>
  <c r="CZ28" i="25"/>
  <c r="CZ28" i="24"/>
  <c r="EZ28" i="24" s="1"/>
  <c r="CZ28" i="23"/>
  <c r="EZ28" i="23" s="1"/>
  <c r="CZ28" i="28"/>
  <c r="CZ28" i="31"/>
  <c r="CZ28" i="30"/>
  <c r="CZ28" i="22"/>
  <c r="EZ28" i="22" s="1"/>
  <c r="CZ28" i="19"/>
  <c r="EZ28" i="19" s="1"/>
  <c r="CZ28" i="18"/>
  <c r="EZ28" i="18" s="1"/>
  <c r="CZ28" i="21"/>
  <c r="EZ28" i="21" s="1"/>
  <c r="CZ28" i="20"/>
  <c r="EZ28" i="20" s="1"/>
  <c r="CZ28" i="17"/>
  <c r="EZ28" i="17" s="1"/>
  <c r="CZ28" i="60"/>
  <c r="EZ28" i="60" s="1"/>
  <c r="ED9" i="46"/>
  <c r="AE9" i="46"/>
  <c r="S13" i="59"/>
  <c r="DR13" i="59"/>
  <c r="EY30" i="23"/>
  <c r="BE23" i="18"/>
  <c r="BD26" i="21"/>
  <c r="V16" i="55"/>
  <c r="DU16" i="55"/>
  <c r="EM14" i="37"/>
  <c r="AN14" i="37"/>
  <c r="AH10" i="43"/>
  <c r="EG10" i="43"/>
  <c r="DQ5" i="59"/>
  <c r="R5" i="59"/>
  <c r="BD16" i="18"/>
  <c r="BC6" i="21"/>
  <c r="Z25" i="51"/>
  <c r="DY25" i="51"/>
  <c r="ES12" i="32"/>
  <c r="AT12" i="32"/>
  <c r="BA29" i="20"/>
  <c r="BB4" i="20"/>
  <c r="AL10" i="39"/>
  <c r="EK10" i="39"/>
  <c r="EA24" i="50"/>
  <c r="AB24" i="50"/>
  <c r="AF27" i="46"/>
  <c r="EE27" i="46"/>
  <c r="S20" i="59"/>
  <c r="DR20" i="59"/>
  <c r="AZ11" i="25"/>
  <c r="EY11" i="25"/>
  <c r="AA19" i="51"/>
  <c r="DZ19" i="51"/>
  <c r="EY29" i="17"/>
  <c r="AZ20" i="24"/>
  <c r="EY20" i="24"/>
  <c r="EU22" i="28"/>
  <c r="AV22" i="28"/>
  <c r="EA19" i="49"/>
  <c r="AB19" i="49"/>
  <c r="DW28" i="54"/>
  <c r="X28" i="54"/>
  <c r="BC21" i="22"/>
  <c r="AF13" i="46"/>
  <c r="EE13" i="46"/>
  <c r="AE20" i="47"/>
  <c r="ED20" i="47"/>
  <c r="AV9" i="30"/>
  <c r="EU9" i="30"/>
  <c r="EW12" i="27"/>
  <c r="AX12" i="27"/>
  <c r="AP10" i="35"/>
  <c r="EO10" i="35"/>
  <c r="DR12" i="59"/>
  <c r="S12" i="59"/>
  <c r="EP11" i="35"/>
  <c r="AQ11" i="35"/>
  <c r="BB21" i="23"/>
  <c r="V20" i="56"/>
  <c r="DU20" i="56"/>
  <c r="EY29" i="19"/>
  <c r="BC7" i="21"/>
  <c r="AI20" i="43"/>
  <c r="EH20" i="43"/>
  <c r="EL15" i="38"/>
  <c r="AM15" i="38"/>
  <c r="DR21" i="59"/>
  <c r="S21" i="59"/>
  <c r="DR17" i="59"/>
  <c r="S17" i="59"/>
  <c r="EL7" i="38"/>
  <c r="AM7" i="38"/>
  <c r="AH28" i="44"/>
  <c r="EG28" i="44"/>
  <c r="EV18" i="27"/>
  <c r="AW18" i="27"/>
  <c r="EW23" i="27"/>
  <c r="AX23" i="27"/>
  <c r="AU28" i="30"/>
  <c r="ET28" i="30"/>
  <c r="EH4" i="40"/>
  <c r="EH29" i="40" s="1"/>
  <c r="AH29" i="40"/>
  <c r="AI4" i="40"/>
  <c r="T29" i="54"/>
  <c r="U4" i="54"/>
  <c r="DT4" i="54"/>
  <c r="DT29" i="54" s="1"/>
  <c r="AV9" i="28"/>
  <c r="EU9" i="28"/>
  <c r="T25" i="57"/>
  <c r="DS25" i="57"/>
  <c r="R18" i="58"/>
  <c r="DQ18" i="58"/>
  <c r="AU11" i="31"/>
  <c r="ET11" i="31"/>
  <c r="BA18" i="23"/>
  <c r="EZ18" i="23"/>
  <c r="AE4" i="45"/>
  <c r="ED4" i="45"/>
  <c r="DT8" i="57"/>
  <c r="U8" i="57"/>
  <c r="Z29" i="48"/>
  <c r="AA4" i="48"/>
  <c r="DZ4" i="48"/>
  <c r="DZ29" i="48" s="1"/>
  <c r="EQ8" i="34"/>
  <c r="AR8" i="34"/>
  <c r="EL24" i="39"/>
  <c r="AM24" i="39"/>
  <c r="W13" i="55"/>
  <c r="DV13" i="55"/>
  <c r="AB21" i="49"/>
  <c r="EA21" i="49"/>
  <c r="BE28" i="20"/>
  <c r="X14" i="53"/>
  <c r="DW14" i="53"/>
  <c r="BA11" i="24"/>
  <c r="DV19" i="54"/>
  <c r="W19" i="54"/>
  <c r="BD28" i="21"/>
  <c r="AA22" i="50"/>
  <c r="DZ22" i="50"/>
  <c r="S9" i="59"/>
  <c r="DR9" i="59"/>
  <c r="BE12" i="20"/>
  <c r="AX21" i="27"/>
  <c r="EW21" i="27"/>
  <c r="AL19" i="40"/>
  <c r="EK19" i="40"/>
  <c r="ET27" i="31"/>
  <c r="AU27" i="31"/>
  <c r="EL4" i="36"/>
  <c r="EL29" i="36" s="1"/>
  <c r="AL29" i="36"/>
  <c r="AM4" i="36"/>
  <c r="V24" i="56"/>
  <c r="DU24" i="56"/>
  <c r="EA5" i="49"/>
  <c r="AB5" i="49"/>
  <c r="DS20" i="57"/>
  <c r="T20" i="57"/>
  <c r="BD21" i="21"/>
  <c r="S6" i="58"/>
  <c r="DR6" i="58"/>
  <c r="BA9" i="24"/>
  <c r="S7" i="58"/>
  <c r="DR7" i="58"/>
  <c r="AI22" i="42"/>
  <c r="EH22" i="42"/>
  <c r="DZ15" i="50"/>
  <c r="AA15" i="50"/>
  <c r="BE23" i="20"/>
  <c r="V11" i="56"/>
  <c r="DU11" i="56"/>
  <c r="DZ27" i="51"/>
  <c r="AA27" i="51"/>
  <c r="AW14" i="61"/>
  <c r="BB7" i="22"/>
  <c r="EO28" i="36"/>
  <c r="AP28" i="36"/>
  <c r="BB11" i="23"/>
  <c r="EJ8" i="41"/>
  <c r="AK8" i="41"/>
  <c r="ED8" i="46"/>
  <c r="AE8" i="46"/>
  <c r="EF7" i="44"/>
  <c r="AG7" i="44"/>
  <c r="CZ4" i="59"/>
  <c r="CZ4" i="58"/>
  <c r="CZ4" i="57"/>
  <c r="CZ4" i="56"/>
  <c r="CZ4" i="55"/>
  <c r="CZ4" i="54"/>
  <c r="CZ4" i="52"/>
  <c r="CZ4" i="53"/>
  <c r="CZ4" i="50"/>
  <c r="CZ4" i="51"/>
  <c r="CZ4" i="49"/>
  <c r="CZ4" i="48"/>
  <c r="CZ4" i="47"/>
  <c r="CZ4" i="46"/>
  <c r="CZ4" i="45"/>
  <c r="CZ4" i="44"/>
  <c r="CZ4" i="41"/>
  <c r="CZ4" i="40"/>
  <c r="CZ4" i="42"/>
  <c r="CZ4" i="43"/>
  <c r="CZ4" i="39"/>
  <c r="CZ4" i="38"/>
  <c r="CZ4" i="37"/>
  <c r="CZ4" i="35"/>
  <c r="CZ4" i="33"/>
  <c r="CZ4" i="36"/>
  <c r="CZ4" i="34"/>
  <c r="CZ4" i="28"/>
  <c r="CZ4" i="27"/>
  <c r="CZ4" i="32"/>
  <c r="CZ4" i="30"/>
  <c r="CZ4" i="25"/>
  <c r="CZ4" i="24"/>
  <c r="CZ4" i="31"/>
  <c r="CZ4" i="26"/>
  <c r="CZ4" i="23"/>
  <c r="CZ4" i="21"/>
  <c r="CZ4" i="20"/>
  <c r="EZ4" i="20" s="1"/>
  <c r="CZ4" i="19"/>
  <c r="EZ4" i="19" s="1"/>
  <c r="CZ4" i="18"/>
  <c r="EZ4" i="18" s="1"/>
  <c r="CZ4" i="17"/>
  <c r="EZ4" i="17" s="1"/>
  <c r="CZ4" i="22"/>
  <c r="CZ4" i="60"/>
  <c r="EZ4" i="60" s="1"/>
  <c r="BE13" i="19"/>
  <c r="EY30" i="20"/>
  <c r="ES18" i="30"/>
  <c r="AT18" i="30"/>
  <c r="EV16" i="27"/>
  <c r="AW16" i="27"/>
  <c r="ED12" i="47"/>
  <c r="AE12" i="47"/>
  <c r="DY14" i="52"/>
  <c r="Z14" i="52"/>
  <c r="DZ14" i="51"/>
  <c r="AA14" i="51"/>
  <c r="DU29" i="53"/>
  <c r="AY7" i="25"/>
  <c r="EX7" i="25"/>
  <c r="DS15" i="58"/>
  <c r="T15" i="58"/>
  <c r="BE28" i="18"/>
  <c r="BE6" i="19"/>
  <c r="AP15" i="36"/>
  <c r="EO15" i="36"/>
  <c r="EO18" i="34"/>
  <c r="AP18" i="34"/>
  <c r="AF22" i="45"/>
  <c r="EE22" i="45"/>
  <c r="CZ8" i="59"/>
  <c r="CZ8" i="58"/>
  <c r="CZ8" i="57"/>
  <c r="CZ8" i="56"/>
  <c r="CZ8" i="55"/>
  <c r="CZ8" i="54"/>
  <c r="CZ8" i="53"/>
  <c r="CZ8" i="52"/>
  <c r="CZ8" i="50"/>
  <c r="CZ8" i="51"/>
  <c r="CZ8" i="48"/>
  <c r="CZ8" i="49"/>
  <c r="CZ8" i="46"/>
  <c r="CZ8" i="45"/>
  <c r="CZ8" i="44"/>
  <c r="CZ8" i="47"/>
  <c r="CZ8" i="41"/>
  <c r="CZ8" i="40"/>
  <c r="CZ8" i="43"/>
  <c r="CZ8" i="42"/>
  <c r="CZ8" i="38"/>
  <c r="CZ8" i="37"/>
  <c r="CZ8" i="36"/>
  <c r="CZ8" i="39"/>
  <c r="CZ8" i="34"/>
  <c r="CZ8" i="33"/>
  <c r="CZ8" i="32"/>
  <c r="CZ8" i="35"/>
  <c r="CZ8" i="25"/>
  <c r="CZ8" i="24"/>
  <c r="EZ8" i="24" s="1"/>
  <c r="CZ8" i="27"/>
  <c r="CZ8" i="26"/>
  <c r="CZ8" i="31"/>
  <c r="CZ8" i="30"/>
  <c r="CZ8" i="28"/>
  <c r="CZ8" i="23"/>
  <c r="EZ8" i="23" s="1"/>
  <c r="CZ8" i="21"/>
  <c r="EZ8" i="21" s="1"/>
  <c r="CZ8" i="17"/>
  <c r="EZ8" i="17" s="1"/>
  <c r="CZ8" i="22"/>
  <c r="EZ8" i="22" s="1"/>
  <c r="CZ8" i="18"/>
  <c r="EZ8" i="18" s="1"/>
  <c r="CZ8" i="20"/>
  <c r="EZ8" i="20" s="1"/>
  <c r="CZ8" i="19"/>
  <c r="EZ8" i="19" s="1"/>
  <c r="CZ8" i="60"/>
  <c r="EZ8" i="60" s="1"/>
  <c r="R25" i="59"/>
  <c r="DQ25" i="59"/>
  <c r="EK28" i="40"/>
  <c r="AL28" i="40"/>
  <c r="AM13" i="38"/>
  <c r="EL13" i="38"/>
  <c r="BD13" i="20"/>
  <c r="AT7" i="31"/>
  <c r="ES7" i="31"/>
  <c r="BA12" i="24"/>
  <c r="AF26" i="46"/>
  <c r="EE26" i="46"/>
  <c r="AE11" i="47"/>
  <c r="ED11" i="47"/>
  <c r="U27" i="57"/>
  <c r="DT27" i="57"/>
  <c r="EF6" i="44"/>
  <c r="AG6" i="44"/>
  <c r="BD5" i="18"/>
  <c r="BC9" i="21"/>
  <c r="BD6" i="20"/>
  <c r="AX28" i="27"/>
  <c r="EW28" i="27"/>
  <c r="AG24" i="45"/>
  <c r="EF24" i="45"/>
  <c r="AO12" i="37"/>
  <c r="EN12" i="37"/>
  <c r="DR5" i="58"/>
  <c r="S5" i="58"/>
  <c r="ES23" i="32"/>
  <c r="AT23" i="32"/>
  <c r="EY30" i="22"/>
  <c r="EY30" i="19"/>
  <c r="AN15" i="37"/>
  <c r="EM15" i="37"/>
  <c r="BD5" i="19"/>
  <c r="EL12" i="39"/>
  <c r="AM12" i="39"/>
  <c r="AO7" i="36"/>
  <c r="EN7" i="36"/>
  <c r="CZ9" i="59"/>
  <c r="CZ9" i="58"/>
  <c r="CZ9" i="57"/>
  <c r="CZ9" i="56"/>
  <c r="CZ9" i="55"/>
  <c r="CZ9" i="54"/>
  <c r="CZ9" i="53"/>
  <c r="CZ9" i="52"/>
  <c r="CZ9" i="50"/>
  <c r="CZ9" i="51"/>
  <c r="CZ9" i="49"/>
  <c r="CZ9" i="48"/>
  <c r="CZ9" i="45"/>
  <c r="CZ9" i="44"/>
  <c r="CZ9" i="47"/>
  <c r="CZ9" i="46"/>
  <c r="CZ9" i="42"/>
  <c r="CZ9" i="41"/>
  <c r="CZ9" i="40"/>
  <c r="CZ9" i="43"/>
  <c r="CZ9" i="39"/>
  <c r="CZ9" i="38"/>
  <c r="CZ9" i="37"/>
  <c r="CZ9" i="36"/>
  <c r="CZ9" i="33"/>
  <c r="CZ9" i="32"/>
  <c r="CZ9" i="35"/>
  <c r="CZ9" i="34"/>
  <c r="CZ9" i="30"/>
  <c r="CZ9" i="28"/>
  <c r="CZ9" i="31"/>
  <c r="CZ9" i="24"/>
  <c r="EZ9" i="24" s="1"/>
  <c r="CZ9" i="27"/>
  <c r="CZ9" i="26"/>
  <c r="CZ9" i="25"/>
  <c r="CZ9" i="20"/>
  <c r="EZ9" i="20" s="1"/>
  <c r="CZ9" i="19"/>
  <c r="EZ9" i="19" s="1"/>
  <c r="CZ9" i="18"/>
  <c r="EZ9" i="18" s="1"/>
  <c r="CZ9" i="23"/>
  <c r="EZ9" i="23" s="1"/>
  <c r="CZ9" i="21"/>
  <c r="EZ9" i="21" s="1"/>
  <c r="CZ9" i="17"/>
  <c r="EZ9" i="17" s="1"/>
  <c r="CZ9" i="22"/>
  <c r="EZ9" i="22" s="1"/>
  <c r="CZ9" i="60"/>
  <c r="EZ9" i="60" s="1"/>
  <c r="EM13" i="37"/>
  <c r="AN13" i="37"/>
  <c r="AI10" i="42"/>
  <c r="EH10" i="42"/>
  <c r="V15" i="56"/>
  <c r="DU15" i="56"/>
  <c r="AU21" i="30"/>
  <c r="ET21" i="30"/>
  <c r="AQ7" i="34"/>
  <c r="EP7" i="34"/>
  <c r="EX15" i="25"/>
  <c r="AY15" i="25"/>
  <c r="DY8" i="51"/>
  <c r="Z8" i="51"/>
  <c r="AH18" i="43"/>
  <c r="EG18" i="43"/>
  <c r="S10" i="58"/>
  <c r="DR10" i="58"/>
  <c r="AD20" i="48"/>
  <c r="EC20" i="48"/>
  <c r="AG10" i="44"/>
  <c r="EF10" i="44"/>
  <c r="AR27" i="34"/>
  <c r="EQ27" i="34"/>
  <c r="AI14" i="42"/>
  <c r="EH14" i="42"/>
  <c r="BD16" i="20"/>
  <c r="AI21" i="43"/>
  <c r="EH21" i="43"/>
  <c r="ES27" i="32"/>
  <c r="AT27" i="32"/>
  <c r="T11" i="58"/>
  <c r="DS11" i="58"/>
  <c r="DX22" i="52"/>
  <c r="Y22" i="52"/>
  <c r="BC15" i="21"/>
  <c r="AH14" i="44"/>
  <c r="EG14" i="44"/>
  <c r="BC16" i="21"/>
  <c r="AV12" i="30"/>
  <c r="EU12" i="30"/>
  <c r="EW15" i="27"/>
  <c r="AX15" i="27"/>
  <c r="DT23" i="57"/>
  <c r="U23" i="57"/>
  <c r="W15" i="55"/>
  <c r="DV15" i="55"/>
  <c r="AP19" i="36"/>
  <c r="EO19" i="36"/>
  <c r="AD24" i="48"/>
  <c r="EC24" i="48"/>
  <c r="AG12" i="45"/>
  <c r="EF12" i="45"/>
  <c r="BE7" i="19"/>
  <c r="BB18" i="21"/>
  <c r="EC5" i="46"/>
  <c r="AD5" i="46"/>
  <c r="DZ14" i="50"/>
  <c r="AA14" i="50"/>
  <c r="BA23" i="24"/>
  <c r="ES16" i="31"/>
  <c r="AT16" i="31"/>
  <c r="AN28" i="38"/>
  <c r="EM28" i="38"/>
  <c r="EE16" i="45"/>
  <c r="AF16" i="45"/>
  <c r="CZ25" i="59"/>
  <c r="CZ25" i="58"/>
  <c r="CZ25" i="57"/>
  <c r="CZ25" i="56"/>
  <c r="CZ25" i="55"/>
  <c r="CZ25" i="54"/>
  <c r="CZ25" i="53"/>
  <c r="CZ25" i="51"/>
  <c r="CZ25" i="52"/>
  <c r="CZ25" i="50"/>
  <c r="CZ25" i="49"/>
  <c r="CZ25" i="48"/>
  <c r="CZ25" i="47"/>
  <c r="CZ25" i="46"/>
  <c r="CZ25" i="44"/>
  <c r="CZ25" i="45"/>
  <c r="CZ25" i="42"/>
  <c r="CZ25" i="40"/>
  <c r="CZ25" i="43"/>
  <c r="CZ25" i="41"/>
  <c r="CZ25" i="36"/>
  <c r="CZ25" i="39"/>
  <c r="CZ25" i="38"/>
  <c r="CZ25" i="37"/>
  <c r="CZ25" i="33"/>
  <c r="CZ25" i="34"/>
  <c r="CZ25" i="35"/>
  <c r="CZ25" i="32"/>
  <c r="CZ25" i="30"/>
  <c r="CZ25" i="25"/>
  <c r="CZ25" i="24"/>
  <c r="CZ25" i="28"/>
  <c r="CZ25" i="31"/>
  <c r="CZ25" i="27"/>
  <c r="CZ25" i="26"/>
  <c r="CZ25" i="23"/>
  <c r="CZ25" i="22"/>
  <c r="EZ25" i="22" s="1"/>
  <c r="CZ25" i="18"/>
  <c r="EZ25" i="18" s="1"/>
  <c r="CZ25" i="21"/>
  <c r="EZ25" i="21" s="1"/>
  <c r="CZ25" i="20"/>
  <c r="EZ25" i="20" s="1"/>
  <c r="CZ25" i="19"/>
  <c r="EZ25" i="19" s="1"/>
  <c r="CZ25" i="17"/>
  <c r="EZ25" i="17" s="1"/>
  <c r="CZ25" i="60"/>
  <c r="EZ25" i="60" s="1"/>
  <c r="X13" i="53"/>
  <c r="DW13" i="53"/>
  <c r="DR24" i="59"/>
  <c r="S24" i="59"/>
  <c r="EY30" i="17"/>
  <c r="AU9" i="31"/>
  <c r="ET9" i="31"/>
  <c r="BC25" i="21"/>
  <c r="EQ12" i="34"/>
  <c r="AR12" i="34"/>
  <c r="EY28" i="25"/>
  <c r="AZ28" i="25"/>
  <c r="DY17" i="51"/>
  <c r="Z17" i="51"/>
  <c r="BD22" i="20"/>
  <c r="AW10" i="61"/>
  <c r="AU8" i="31"/>
  <c r="ET8" i="31"/>
  <c r="EM22" i="37"/>
  <c r="AN22" i="37"/>
  <c r="CZ16" i="59"/>
  <c r="CZ16" i="58"/>
  <c r="CZ16" i="57"/>
  <c r="CZ16" i="56"/>
  <c r="CZ16" i="55"/>
  <c r="CZ16" i="53"/>
  <c r="CZ16" i="54"/>
  <c r="CZ16" i="52"/>
  <c r="CZ16" i="50"/>
  <c r="CZ16" i="51"/>
  <c r="CZ16" i="48"/>
  <c r="CZ16" i="49"/>
  <c r="CZ16" i="47"/>
  <c r="CZ16" i="44"/>
  <c r="CZ16" i="46"/>
  <c r="CZ16" i="45"/>
  <c r="CZ16" i="41"/>
  <c r="CZ16" i="40"/>
  <c r="CZ16" i="43"/>
  <c r="CZ16" i="42"/>
  <c r="CZ16" i="38"/>
  <c r="CZ16" i="37"/>
  <c r="CZ16" i="36"/>
  <c r="CZ16" i="39"/>
  <c r="CZ16" i="34"/>
  <c r="CZ16" i="33"/>
  <c r="CZ16" i="32"/>
  <c r="CZ16" i="35"/>
  <c r="CZ16" i="30"/>
  <c r="CZ16" i="26"/>
  <c r="CZ16" i="27"/>
  <c r="CZ16" i="25"/>
  <c r="CZ16" i="24"/>
  <c r="CZ16" i="31"/>
  <c r="CZ16" i="28"/>
  <c r="CZ16" i="23"/>
  <c r="CZ16" i="21"/>
  <c r="EZ16" i="21" s="1"/>
  <c r="CZ16" i="17"/>
  <c r="EZ16" i="17" s="1"/>
  <c r="CZ16" i="22"/>
  <c r="EZ16" i="22" s="1"/>
  <c r="CZ16" i="18"/>
  <c r="EZ16" i="18" s="1"/>
  <c r="CZ16" i="20"/>
  <c r="EZ16" i="20" s="1"/>
  <c r="CZ16" i="19"/>
  <c r="EZ16" i="19" s="1"/>
  <c r="CZ16" i="60"/>
  <c r="EZ16" i="60" s="1"/>
  <c r="DU17" i="55"/>
  <c r="V17" i="55"/>
  <c r="BA27" i="24"/>
  <c r="AY13" i="26"/>
  <c r="EX13" i="26"/>
  <c r="AO27" i="37"/>
  <c r="EN27" i="37"/>
  <c r="R29" i="56"/>
  <c r="DR4" i="56"/>
  <c r="DR29" i="56" s="1"/>
  <c r="S4" i="56"/>
  <c r="BA10" i="23"/>
  <c r="Y10" i="52"/>
  <c r="DX10" i="52"/>
  <c r="BE26" i="20"/>
  <c r="DW20" i="53"/>
  <c r="X20" i="53"/>
  <c r="Z8" i="52"/>
  <c r="DY8" i="52"/>
  <c r="AC16" i="48"/>
  <c r="EB16" i="48"/>
  <c r="AY8" i="26"/>
  <c r="EX8" i="26"/>
  <c r="EF11" i="44"/>
  <c r="AG11" i="44"/>
  <c r="AQ10" i="34"/>
  <c r="EP10" i="34"/>
  <c r="V18" i="54"/>
  <c r="DU18" i="54"/>
  <c r="W9" i="54"/>
  <c r="DV9" i="54"/>
  <c r="AH28" i="43"/>
  <c r="EG28" i="43"/>
  <c r="AP7" i="35"/>
  <c r="EO7" i="35"/>
  <c r="EA6" i="49"/>
  <c r="AB6" i="49"/>
  <c r="DX25" i="52"/>
  <c r="Y25" i="52"/>
  <c r="BE11" i="18"/>
  <c r="DQ16" i="59"/>
  <c r="R16" i="59"/>
  <c r="AU13" i="30"/>
  <c r="ET13" i="30"/>
  <c r="BA17" i="24"/>
  <c r="X25" i="53"/>
  <c r="DW25" i="53"/>
  <c r="X26" i="54"/>
  <c r="DW26" i="54"/>
  <c r="V9" i="55"/>
  <c r="DU9" i="55"/>
  <c r="W19" i="55"/>
  <c r="DV19" i="55"/>
  <c r="EY10" i="24"/>
  <c r="AZ10" i="24"/>
  <c r="EQ28" i="34"/>
  <c r="AR28" i="34"/>
  <c r="Z23" i="52"/>
  <c r="DY23" i="52"/>
  <c r="AH20" i="44"/>
  <c r="EG20" i="44"/>
  <c r="AD9" i="48"/>
  <c r="EC9" i="48"/>
  <c r="EW7" i="27"/>
  <c r="AX7" i="27"/>
  <c r="AR22" i="33"/>
  <c r="EQ22" i="33"/>
  <c r="EA16" i="49"/>
  <c r="AB16" i="49"/>
  <c r="BD14" i="20"/>
  <c r="AA21" i="51"/>
  <c r="DZ21" i="51"/>
  <c r="DU28" i="56"/>
  <c r="V28" i="56"/>
  <c r="DV4" i="52"/>
  <c r="DV29" i="52" s="1"/>
  <c r="W4" i="52"/>
  <c r="V29" i="52"/>
  <c r="BA24" i="24"/>
  <c r="AW28" i="61"/>
  <c r="R7" i="59"/>
  <c r="DQ7" i="59"/>
  <c r="EG12" i="44"/>
  <c r="AH12" i="44"/>
  <c r="BC8" i="22"/>
  <c r="AI28" i="42"/>
  <c r="EH28" i="42"/>
  <c r="ES9" i="32"/>
  <c r="AT9" i="32"/>
  <c r="BA22" i="23"/>
  <c r="AR26" i="34"/>
  <c r="EQ26" i="34"/>
  <c r="EQ20" i="33"/>
  <c r="AR20" i="33"/>
  <c r="EX20" i="26"/>
  <c r="AY20" i="26"/>
  <c r="EC6" i="47"/>
  <c r="AD6" i="47"/>
  <c r="BE19" i="18"/>
  <c r="BE6" i="17"/>
  <c r="AH21" i="44"/>
  <c r="EG21" i="44"/>
  <c r="AI21" i="42"/>
  <c r="EH21" i="42"/>
  <c r="EV5" i="27"/>
  <c r="AW5" i="27"/>
  <c r="AJ22" i="41"/>
  <c r="EI22" i="41"/>
  <c r="BE13" i="18"/>
  <c r="DZ19" i="50"/>
  <c r="AA19" i="50"/>
  <c r="AL16" i="39"/>
  <c r="EK16" i="39"/>
  <c r="EM17" i="38"/>
  <c r="AN17" i="38"/>
  <c r="BB25" i="22"/>
  <c r="U5" i="56"/>
  <c r="DT5" i="56"/>
  <c r="BC20" i="21"/>
  <c r="Z6" i="51"/>
  <c r="DY6" i="51"/>
  <c r="BB14" i="23"/>
  <c r="AN26" i="38"/>
  <c r="EM26" i="38"/>
  <c r="BC12" i="22"/>
  <c r="AM5" i="38"/>
  <c r="EL5" i="38"/>
  <c r="EY8" i="25"/>
  <c r="AZ8" i="25"/>
  <c r="AQ22" i="34"/>
  <c r="EP22" i="34"/>
  <c r="CZ13" i="59"/>
  <c r="CZ13" i="58"/>
  <c r="CZ13" i="57"/>
  <c r="CZ13" i="56"/>
  <c r="CZ13" i="55"/>
  <c r="CZ13" i="54"/>
  <c r="CZ13" i="53"/>
  <c r="CZ13" i="52"/>
  <c r="CZ13" i="50"/>
  <c r="CZ13" i="51"/>
  <c r="CZ13" i="48"/>
  <c r="CZ13" i="49"/>
  <c r="CZ13" i="45"/>
  <c r="CZ13" i="44"/>
  <c r="CZ13" i="47"/>
  <c r="CZ13" i="46"/>
  <c r="CZ13" i="43"/>
  <c r="CZ13" i="42"/>
  <c r="CZ13" i="41"/>
  <c r="CZ13" i="40"/>
  <c r="CZ13" i="36"/>
  <c r="CZ13" i="39"/>
  <c r="CZ13" i="38"/>
  <c r="CZ13" i="37"/>
  <c r="CZ13" i="33"/>
  <c r="CZ13" i="34"/>
  <c r="CZ13" i="32"/>
  <c r="CZ13" i="35"/>
  <c r="CZ13" i="31"/>
  <c r="CZ13" i="27"/>
  <c r="CZ13" i="26"/>
  <c r="CZ13" i="25"/>
  <c r="CZ13" i="24"/>
  <c r="CZ13" i="30"/>
  <c r="CZ13" i="28"/>
  <c r="CZ13" i="23"/>
  <c r="EZ13" i="23" s="1"/>
  <c r="CZ13" i="22"/>
  <c r="EZ13" i="22" s="1"/>
  <c r="CZ13" i="19"/>
  <c r="EZ13" i="19" s="1"/>
  <c r="CZ13" i="18"/>
  <c r="EZ13" i="18" s="1"/>
  <c r="CZ13" i="21"/>
  <c r="EZ13" i="21" s="1"/>
  <c r="CZ13" i="17"/>
  <c r="EZ13" i="17" s="1"/>
  <c r="CZ13" i="20"/>
  <c r="EZ13" i="20" s="1"/>
  <c r="CZ13" i="60"/>
  <c r="EZ13" i="60" s="1"/>
  <c r="AU20" i="30"/>
  <c r="ET20" i="30"/>
  <c r="EI26" i="41"/>
  <c r="AJ26" i="41"/>
  <c r="EY29" i="60"/>
  <c r="EY29" i="20"/>
  <c r="X23" i="54"/>
  <c r="DW23" i="54"/>
  <c r="BE5" i="17"/>
  <c r="AX7" i="26"/>
  <c r="EW7" i="26"/>
  <c r="Y28" i="53"/>
  <c r="DX28" i="53"/>
  <c r="EK21" i="40"/>
  <c r="AL21" i="40"/>
  <c r="EU6" i="28"/>
  <c r="AV6" i="28"/>
  <c r="AT6" i="31"/>
  <c r="ES6" i="31"/>
  <c r="AW21" i="61"/>
  <c r="EN28" i="37"/>
  <c r="AO28" i="37"/>
  <c r="AO24" i="37"/>
  <c r="EN24" i="37"/>
  <c r="BA26" i="23"/>
  <c r="EB27" i="49"/>
  <c r="AC27" i="49"/>
  <c r="AK27" i="41"/>
  <c r="EJ27" i="41"/>
  <c r="AI4" i="41"/>
  <c r="EH4" i="41"/>
  <c r="AH29" i="41"/>
  <c r="Y17" i="53"/>
  <c r="DX17" i="53"/>
  <c r="AR4" i="32"/>
  <c r="EQ4" i="32"/>
  <c r="AZ5" i="24"/>
  <c r="EY5" i="24"/>
  <c r="U7" i="56"/>
  <c r="DT7" i="56"/>
  <c r="AT28" i="31"/>
  <c r="ES28" i="31"/>
  <c r="EW24" i="27"/>
  <c r="AX24" i="27"/>
  <c r="AH8" i="43"/>
  <c r="EG8" i="43"/>
  <c r="EI8" i="42"/>
  <c r="AJ8" i="42"/>
  <c r="EC7" i="46"/>
  <c r="AD7" i="46"/>
  <c r="BC18" i="20"/>
  <c r="AK5" i="40"/>
  <c r="EJ5" i="40"/>
  <c r="DR19" i="58"/>
  <c r="S19" i="58"/>
  <c r="CZ27" i="59"/>
  <c r="CZ27" i="58"/>
  <c r="CZ27" i="57"/>
  <c r="CZ27" i="56"/>
  <c r="CZ27" i="55"/>
  <c r="CZ27" i="54"/>
  <c r="CZ27" i="53"/>
  <c r="CZ27" i="51"/>
  <c r="CZ27" i="52"/>
  <c r="CZ27" i="49"/>
  <c r="CZ27" i="50"/>
  <c r="CZ27" i="47"/>
  <c r="CZ27" i="48"/>
  <c r="CZ27" i="44"/>
  <c r="CZ27" i="46"/>
  <c r="CZ27" i="45"/>
  <c r="CZ27" i="40"/>
  <c r="CZ27" i="42"/>
  <c r="CZ27" i="41"/>
  <c r="CZ27" i="43"/>
  <c r="CZ27" i="37"/>
  <c r="CZ27" i="36"/>
  <c r="CZ27" i="39"/>
  <c r="CZ27" i="38"/>
  <c r="CZ27" i="35"/>
  <c r="CZ27" i="33"/>
  <c r="CZ27" i="34"/>
  <c r="CZ27" i="32"/>
  <c r="CZ27" i="27"/>
  <c r="CZ27" i="24"/>
  <c r="EZ27" i="24" s="1"/>
  <c r="CZ27" i="23"/>
  <c r="EZ27" i="23" s="1"/>
  <c r="CZ27" i="30"/>
  <c r="CZ27" i="28"/>
  <c r="CZ27" i="26"/>
  <c r="CZ27" i="25"/>
  <c r="CZ27" i="31"/>
  <c r="CZ27" i="17"/>
  <c r="EZ27" i="17" s="1"/>
  <c r="CZ27" i="22"/>
  <c r="EZ27" i="22" s="1"/>
  <c r="CZ27" i="19"/>
  <c r="EZ27" i="19" s="1"/>
  <c r="CZ27" i="18"/>
  <c r="EZ27" i="18" s="1"/>
  <c r="CZ27" i="21"/>
  <c r="EZ27" i="21" s="1"/>
  <c r="CZ27" i="20"/>
  <c r="EZ27" i="20" s="1"/>
  <c r="CZ27" i="60"/>
  <c r="EZ27" i="60" s="1"/>
  <c r="CZ11" i="59"/>
  <c r="CZ11" i="58"/>
  <c r="CZ11" i="57"/>
  <c r="CZ11" i="56"/>
  <c r="CZ11" i="54"/>
  <c r="CZ11" i="55"/>
  <c r="CZ11" i="53"/>
  <c r="CZ11" i="52"/>
  <c r="CZ11" i="50"/>
  <c r="CZ11" i="51"/>
  <c r="CZ11" i="48"/>
  <c r="CZ11" i="49"/>
  <c r="CZ11" i="46"/>
  <c r="CZ11" i="45"/>
  <c r="CZ11" i="44"/>
  <c r="CZ11" i="47"/>
  <c r="CZ11" i="43"/>
  <c r="CZ11" i="42"/>
  <c r="CZ11" i="41"/>
  <c r="CZ11" i="40"/>
  <c r="CZ11" i="39"/>
  <c r="CZ11" i="38"/>
  <c r="CZ11" i="37"/>
  <c r="CZ11" i="36"/>
  <c r="CZ11" i="33"/>
  <c r="CZ11" i="34"/>
  <c r="CZ11" i="35"/>
  <c r="CZ11" i="31"/>
  <c r="CZ11" i="27"/>
  <c r="CZ11" i="25"/>
  <c r="CZ11" i="28"/>
  <c r="CZ11" i="32"/>
  <c r="CZ11" i="30"/>
  <c r="CZ11" i="26"/>
  <c r="CZ11" i="24"/>
  <c r="EZ11" i="24" s="1"/>
  <c r="CZ11" i="22"/>
  <c r="EZ11" i="22" s="1"/>
  <c r="CZ11" i="21"/>
  <c r="EZ11" i="21" s="1"/>
  <c r="CZ11" i="19"/>
  <c r="EZ11" i="19" s="1"/>
  <c r="CZ11" i="20"/>
  <c r="EZ11" i="20" s="1"/>
  <c r="CZ11" i="23"/>
  <c r="EZ11" i="23" s="1"/>
  <c r="CZ11" i="18"/>
  <c r="EZ11" i="18" s="1"/>
  <c r="CZ11" i="17"/>
  <c r="EZ11" i="17" s="1"/>
  <c r="CZ11" i="60"/>
  <c r="EZ11" i="60" s="1"/>
  <c r="BE8" i="20"/>
  <c r="BB27" i="23"/>
  <c r="EU26" i="30"/>
  <c r="AV26" i="30"/>
  <c r="AP9" i="36"/>
  <c r="EO9" i="36"/>
  <c r="S22" i="58"/>
  <c r="DR22" i="58"/>
  <c r="ES21" i="32"/>
  <c r="AT21" i="32"/>
  <c r="ET21" i="31"/>
  <c r="AU21" i="31"/>
  <c r="ES5" i="31"/>
  <c r="AT5" i="31"/>
  <c r="BE17" i="20"/>
  <c r="CZ24" i="59"/>
  <c r="CZ24" i="58"/>
  <c r="CZ24" i="57"/>
  <c r="CZ24" i="56"/>
  <c r="CZ24" i="55"/>
  <c r="CZ24" i="54"/>
  <c r="CZ24" i="53"/>
  <c r="CZ24" i="52"/>
  <c r="CZ24" i="51"/>
  <c r="CZ24" i="49"/>
  <c r="CZ24" i="50"/>
  <c r="CZ24" i="47"/>
  <c r="CZ24" i="48"/>
  <c r="CZ24" i="45"/>
  <c r="CZ24" i="46"/>
  <c r="CZ24" i="44"/>
  <c r="CZ24" i="42"/>
  <c r="CZ24" i="41"/>
  <c r="CZ24" i="43"/>
  <c r="CZ24" i="40"/>
  <c r="CZ24" i="37"/>
  <c r="CZ24" i="39"/>
  <c r="CZ24" i="36"/>
  <c r="CZ24" i="38"/>
  <c r="CZ24" i="32"/>
  <c r="CZ24" i="35"/>
  <c r="CZ24" i="33"/>
  <c r="CZ24" i="34"/>
  <c r="CZ24" i="30"/>
  <c r="CZ24" i="27"/>
  <c r="CZ24" i="25"/>
  <c r="CZ24" i="26"/>
  <c r="CZ24" i="23"/>
  <c r="EZ24" i="23" s="1"/>
  <c r="CZ24" i="24"/>
  <c r="EZ24" i="24" s="1"/>
  <c r="CZ24" i="31"/>
  <c r="CZ24" i="28"/>
  <c r="CZ24" i="21"/>
  <c r="EZ24" i="21" s="1"/>
  <c r="CZ24" i="20"/>
  <c r="EZ24" i="20" s="1"/>
  <c r="CZ24" i="19"/>
  <c r="EZ24" i="19" s="1"/>
  <c r="CZ24" i="17"/>
  <c r="EZ24" i="17" s="1"/>
  <c r="CZ24" i="18"/>
  <c r="EZ24" i="18" s="1"/>
  <c r="CZ24" i="22"/>
  <c r="EZ24" i="22" s="1"/>
  <c r="CZ24" i="60"/>
  <c r="EZ24" i="60" s="1"/>
  <c r="AS4" i="30"/>
  <c r="ER4" i="30"/>
  <c r="ER29" i="30" s="1"/>
  <c r="AR29" i="30"/>
  <c r="DX26" i="53"/>
  <c r="Y26" i="53"/>
  <c r="DV5" i="53"/>
  <c r="W5" i="53"/>
  <c r="AG13" i="45"/>
  <c r="EF13" i="45"/>
  <c r="AK5" i="41"/>
  <c r="EJ5" i="41"/>
  <c r="AF21" i="46"/>
  <c r="EE21" i="46"/>
  <c r="EA27" i="50"/>
  <c r="AB27" i="50"/>
  <c r="T14" i="58"/>
  <c r="DS14" i="58"/>
  <c r="EN6" i="37"/>
  <c r="AO6" i="37"/>
  <c r="BB28" i="23"/>
  <c r="EC19" i="48"/>
  <c r="AD19" i="48"/>
  <c r="AC26" i="48"/>
  <c r="EB26" i="48"/>
  <c r="DS6" i="57"/>
  <c r="T6" i="57"/>
  <c r="DX7" i="52"/>
  <c r="Y7" i="52"/>
  <c r="EL8" i="39"/>
  <c r="AM8" i="39"/>
  <c r="AQ21" i="35"/>
  <c r="EP21" i="35"/>
  <c r="AO16" i="35"/>
  <c r="EN16" i="35"/>
  <c r="DX9" i="51"/>
  <c r="Y9" i="51"/>
  <c r="DW15" i="54"/>
  <c r="X15" i="54"/>
  <c r="AL13" i="40"/>
  <c r="EK13" i="40"/>
  <c r="AP16" i="34"/>
  <c r="EO16" i="34"/>
  <c r="EO30" i="34" s="1"/>
  <c r="EV22" i="27"/>
  <c r="AW22" i="27"/>
  <c r="AJ25" i="42"/>
  <c r="EI25" i="42"/>
  <c r="DS13" i="57"/>
  <c r="T13" i="57"/>
  <c r="X15" i="53"/>
  <c r="DW15" i="53"/>
  <c r="DS8" i="58"/>
  <c r="T8" i="58"/>
  <c r="BD23" i="21"/>
  <c r="AK6" i="40"/>
  <c r="EJ6" i="40"/>
  <c r="BB5" i="22"/>
  <c r="ED13" i="47"/>
  <c r="AE13" i="47"/>
  <c r="DV4" i="53"/>
  <c r="W4" i="53"/>
  <c r="BE19" i="19"/>
  <c r="AA20" i="50"/>
  <c r="DZ20" i="50"/>
  <c r="T28" i="58"/>
  <c r="DS28" i="58"/>
  <c r="X4" i="51"/>
  <c r="DW4" i="51"/>
  <c r="W29" i="51"/>
  <c r="BC15" i="22"/>
  <c r="AZ4" i="22"/>
  <c r="EY4" i="22"/>
  <c r="EY29" i="22" s="1"/>
  <c r="AY29" i="22"/>
  <c r="AI7" i="42"/>
  <c r="EH7" i="42"/>
  <c r="AG28" i="45"/>
  <c r="EF28" i="45"/>
  <c r="Z11" i="52"/>
  <c r="DY11" i="52"/>
  <c r="EU10" i="28"/>
  <c r="AV10" i="28"/>
  <c r="W10" i="54"/>
  <c r="DV10" i="54"/>
  <c r="AW5" i="61"/>
  <c r="EY26" i="24"/>
  <c r="AZ26" i="24"/>
  <c r="AN8" i="38"/>
  <c r="EM8" i="38"/>
  <c r="BB9" i="23"/>
  <c r="BE21" i="18"/>
  <c r="EP5" i="34"/>
  <c r="AQ5" i="34"/>
  <c r="DS21" i="57"/>
  <c r="T21" i="57"/>
  <c r="AI29" i="39"/>
  <c r="EI4" i="39"/>
  <c r="EI29" i="39" s="1"/>
  <c r="AJ4" i="39"/>
  <c r="EH27" i="43"/>
  <c r="AI27" i="43"/>
  <c r="AK10" i="40"/>
  <c r="EJ10" i="40"/>
  <c r="AO8" i="37"/>
  <c r="EN8" i="37"/>
  <c r="BC24" i="22"/>
  <c r="DX24" i="53"/>
  <c r="Y24" i="53"/>
  <c r="AB9" i="49"/>
  <c r="EA9" i="49"/>
  <c r="AB10" i="49"/>
  <c r="EA10" i="49"/>
  <c r="DQ27" i="59"/>
  <c r="R27" i="59"/>
  <c r="BD25" i="20"/>
  <c r="ED9" i="47"/>
  <c r="AE9" i="47"/>
  <c r="AL12" i="40"/>
  <c r="EK12" i="40"/>
  <c r="BD12" i="21"/>
  <c r="DV12" i="55"/>
  <c r="W12" i="55"/>
  <c r="Z13" i="52"/>
  <c r="DY13" i="52"/>
  <c r="AW9" i="61"/>
  <c r="Y12" i="53"/>
  <c r="DX12" i="53"/>
  <c r="AE18" i="46"/>
  <c r="ED18" i="46"/>
  <c r="T17" i="58"/>
  <c r="DS17" i="58"/>
  <c r="AP21" i="36"/>
  <c r="EO21" i="36"/>
  <c r="EP25" i="34"/>
  <c r="AQ25" i="34"/>
  <c r="BC5" i="21"/>
  <c r="EL20" i="38"/>
  <c r="AM20" i="38"/>
  <c r="AS11" i="33"/>
  <c r="ER11" i="33"/>
  <c r="AS22" i="32"/>
  <c r="ER22" i="32"/>
  <c r="Y23" i="53"/>
  <c r="DX23" i="53"/>
  <c r="AN25" i="37"/>
  <c r="EM25" i="37"/>
  <c r="EL9" i="39"/>
  <c r="AM9" i="39"/>
  <c r="BB17" i="23"/>
  <c r="AW17" i="61"/>
  <c r="AT15" i="32"/>
  <c r="ES15" i="32"/>
  <c r="EX21" i="25"/>
  <c r="AY21" i="25"/>
  <c r="DQ18" i="59"/>
  <c r="R18" i="59"/>
  <c r="AZ17" i="25"/>
  <c r="EY17" i="25"/>
  <c r="EP15" i="34"/>
  <c r="AQ15" i="34"/>
  <c r="U18" i="56"/>
  <c r="DT18" i="56"/>
  <c r="AU23" i="31"/>
  <c r="ET23" i="31"/>
  <c r="EO24" i="36"/>
  <c r="AP24" i="36"/>
  <c r="X6" i="53"/>
  <c r="DW6" i="53"/>
  <c r="BE14" i="19"/>
  <c r="AV17" i="30"/>
  <c r="EU17" i="30"/>
  <c r="BD19" i="20"/>
  <c r="BE20" i="18"/>
  <c r="AO11" i="37"/>
  <c r="EN11" i="37"/>
  <c r="DW10" i="53"/>
  <c r="X10" i="53"/>
  <c r="AX22" i="26"/>
  <c r="EW22" i="26"/>
  <c r="EA15" i="49"/>
  <c r="AB15" i="49"/>
  <c r="EQ19" i="33"/>
  <c r="AR19" i="33"/>
  <c r="AV27" i="30"/>
  <c r="EU27" i="30"/>
  <c r="Z22" i="51"/>
  <c r="DY22" i="51"/>
  <c r="AO23" i="37"/>
  <c r="EN23" i="37"/>
  <c r="DR14" i="59"/>
  <c r="S14" i="59"/>
  <c r="BD6" i="18"/>
  <c r="AE21" i="47"/>
  <c r="ED21" i="47"/>
  <c r="AP6" i="35"/>
  <c r="EO6" i="35"/>
  <c r="DT28" i="57"/>
  <c r="U28" i="57"/>
  <c r="ED23" i="47"/>
  <c r="AE23" i="47"/>
  <c r="DT16" i="56"/>
  <c r="U16" i="56"/>
  <c r="AW25" i="61"/>
  <c r="AZ14" i="25"/>
  <c r="EY14" i="25"/>
  <c r="AA10" i="50"/>
  <c r="DZ10" i="50"/>
  <c r="EB22" i="48"/>
  <c r="AC22" i="48"/>
  <c r="EX27" i="26"/>
  <c r="AY27" i="26"/>
  <c r="EH5" i="42"/>
  <c r="AI5" i="42"/>
  <c r="CZ22" i="59"/>
  <c r="CZ22" i="58"/>
  <c r="CZ22" i="57"/>
  <c r="CZ22" i="56"/>
  <c r="CZ22" i="55"/>
  <c r="CZ22" i="53"/>
  <c r="CZ22" i="54"/>
  <c r="CZ22" i="52"/>
  <c r="CZ22" i="51"/>
  <c r="CZ22" i="50"/>
  <c r="CZ22" i="48"/>
  <c r="CZ22" i="49"/>
  <c r="CZ22" i="47"/>
  <c r="CZ22" i="45"/>
  <c r="CZ22" i="46"/>
  <c r="CZ22" i="44"/>
  <c r="CZ22" i="43"/>
  <c r="CZ22" i="41"/>
  <c r="CZ22" i="42"/>
  <c r="CZ22" i="40"/>
  <c r="CZ22" i="37"/>
  <c r="CZ22" i="39"/>
  <c r="CZ22" i="36"/>
  <c r="CZ22" i="38"/>
  <c r="CZ22" i="35"/>
  <c r="CZ22" i="32"/>
  <c r="CZ22" i="34"/>
  <c r="CZ22" i="33"/>
  <c r="CZ22" i="27"/>
  <c r="CZ22" i="25"/>
  <c r="CZ22" i="23"/>
  <c r="EZ22" i="23" s="1"/>
  <c r="CZ22" i="31"/>
  <c r="CZ22" i="26"/>
  <c r="CZ22" i="24"/>
  <c r="CZ22" i="30"/>
  <c r="CZ22" i="28"/>
  <c r="CZ22" i="19"/>
  <c r="EZ22" i="19" s="1"/>
  <c r="CZ22" i="18"/>
  <c r="EZ22" i="18" s="1"/>
  <c r="CZ22" i="22"/>
  <c r="EZ22" i="22" s="1"/>
  <c r="CZ22" i="17"/>
  <c r="EZ22" i="17" s="1"/>
  <c r="CZ22" i="21"/>
  <c r="EZ22" i="21" s="1"/>
  <c r="CZ22" i="20"/>
  <c r="EZ22" i="20" s="1"/>
  <c r="CZ22" i="60"/>
  <c r="EZ22" i="60" s="1"/>
  <c r="EJ26" i="40"/>
  <c r="AK26" i="40"/>
  <c r="AM19" i="39"/>
  <c r="EL19" i="39"/>
  <c r="R10" i="59"/>
  <c r="DQ10" i="59"/>
  <c r="BC20" i="22"/>
  <c r="CZ10" i="59"/>
  <c r="CZ10" i="58"/>
  <c r="CZ10" i="57"/>
  <c r="CZ10" i="56"/>
  <c r="CZ10" i="55"/>
  <c r="CZ10" i="54"/>
  <c r="CZ10" i="52"/>
  <c r="CZ10" i="53"/>
  <c r="CZ10" i="51"/>
  <c r="CZ10" i="50"/>
  <c r="CZ10" i="48"/>
  <c r="CZ10" i="49"/>
  <c r="CZ10" i="46"/>
  <c r="CZ10" i="45"/>
  <c r="CZ10" i="44"/>
  <c r="CZ10" i="47"/>
  <c r="CZ10" i="41"/>
  <c r="CZ10" i="40"/>
  <c r="CZ10" i="43"/>
  <c r="CZ10" i="42"/>
  <c r="CZ10" i="39"/>
  <c r="CZ10" i="38"/>
  <c r="CZ10" i="37"/>
  <c r="CZ10" i="36"/>
  <c r="CZ10" i="35"/>
  <c r="CZ10" i="33"/>
  <c r="CZ10" i="34"/>
  <c r="CZ10" i="30"/>
  <c r="CZ10" i="28"/>
  <c r="CZ10" i="31"/>
  <c r="CZ10" i="26"/>
  <c r="CZ10" i="25"/>
  <c r="CZ10" i="24"/>
  <c r="CZ10" i="32"/>
  <c r="CZ10" i="27"/>
  <c r="CZ10" i="20"/>
  <c r="EZ10" i="20" s="1"/>
  <c r="CZ10" i="18"/>
  <c r="EZ10" i="18" s="1"/>
  <c r="CZ10" i="23"/>
  <c r="EZ10" i="23" s="1"/>
  <c r="CZ10" i="22"/>
  <c r="EZ10" i="22" s="1"/>
  <c r="CZ10" i="21"/>
  <c r="EZ10" i="21" s="1"/>
  <c r="CZ10" i="17"/>
  <c r="EZ10" i="17" s="1"/>
  <c r="CZ10" i="19"/>
  <c r="EZ10" i="19" s="1"/>
  <c r="CZ10" i="60"/>
  <c r="EZ10" i="60" s="1"/>
  <c r="BC22" i="21"/>
  <c r="AW16" i="61"/>
  <c r="EH15" i="42"/>
  <c r="AI15" i="42"/>
  <c r="BE17" i="18"/>
  <c r="AS25" i="32"/>
  <c r="ER25" i="32"/>
  <c r="BC13" i="22"/>
  <c r="AR23" i="34"/>
  <c r="EQ23" i="34"/>
  <c r="BA16" i="23"/>
  <c r="EZ16" i="23"/>
  <c r="P29" i="58"/>
  <c r="Q4" i="58"/>
  <c r="DP4" i="58"/>
  <c r="DP29" i="58" s="1"/>
  <c r="DY20" i="52"/>
  <c r="Z20" i="52"/>
  <c r="W5" i="54"/>
  <c r="DV5" i="54"/>
  <c r="EP12" i="35"/>
  <c r="AQ12" i="35"/>
  <c r="EY24" i="25"/>
  <c r="AZ24" i="25"/>
  <c r="AL6" i="39"/>
  <c r="EK6" i="39"/>
  <c r="AQ19" i="34"/>
  <c r="EP19" i="34"/>
  <c r="BC13" i="21"/>
  <c r="EM11" i="38"/>
  <c r="AN11" i="38"/>
  <c r="AQ14" i="34"/>
  <c r="EP14" i="34"/>
  <c r="AX27" i="27"/>
  <c r="EW27" i="27"/>
  <c r="EE23" i="46"/>
  <c r="AF23" i="46"/>
  <c r="AL22" i="39"/>
  <c r="EK22" i="39"/>
  <c r="BE20" i="19"/>
  <c r="Y8" i="53"/>
  <c r="DX8" i="53"/>
  <c r="U25" i="56"/>
  <c r="DT25" i="56"/>
  <c r="AG16" i="43"/>
  <c r="EF16" i="43"/>
  <c r="AX15" i="61"/>
  <c r="DY7" i="49"/>
  <c r="Z7" i="49"/>
  <c r="AY19" i="25"/>
  <c r="EX19" i="25"/>
  <c r="AB26" i="49"/>
  <c r="EA26" i="49"/>
  <c r="EH13" i="43"/>
  <c r="AI13" i="43"/>
  <c r="BD15" i="20"/>
  <c r="AU12" i="31"/>
  <c r="ET12" i="31"/>
  <c r="Z21" i="52"/>
  <c r="DY21" i="52"/>
  <c r="EO25" i="35"/>
  <c r="AP25" i="35"/>
  <c r="BC17" i="22"/>
  <c r="W21" i="55"/>
  <c r="DV21" i="55"/>
  <c r="AA12" i="51"/>
  <c r="DZ12" i="51"/>
  <c r="EJ18" i="40"/>
  <c r="AK18" i="40"/>
  <c r="ET13" i="31"/>
  <c r="AU13" i="31"/>
  <c r="DY9" i="50"/>
  <c r="Z9" i="50"/>
  <c r="BC26" i="22"/>
  <c r="AQ27" i="35"/>
  <c r="EP27" i="35"/>
  <c r="AY26" i="26"/>
  <c r="EX26" i="26"/>
  <c r="AP13" i="36"/>
  <c r="EO13" i="36"/>
  <c r="Z17" i="52"/>
  <c r="DY17" i="52"/>
  <c r="AV14" i="28"/>
  <c r="EU14" i="28"/>
  <c r="AN24" i="38"/>
  <c r="EM24" i="38"/>
  <c r="AV24" i="30"/>
  <c r="EU24" i="30"/>
  <c r="S15" i="59"/>
  <c r="DR15" i="59"/>
  <c r="AM23" i="39"/>
  <c r="EL23" i="39"/>
  <c r="AW13" i="61"/>
  <c r="EJ12" i="41"/>
  <c r="AK12" i="41"/>
  <c r="ER7" i="32"/>
  <c r="AS7" i="32"/>
  <c r="AU18" i="28"/>
  <c r="ET18" i="28"/>
  <c r="BC11" i="22"/>
  <c r="AS12" i="33"/>
  <c r="ER12" i="33"/>
  <c r="BC19" i="22"/>
  <c r="AH15" i="44"/>
  <c r="EG15" i="44"/>
  <c r="CZ21" i="59"/>
  <c r="CZ21" i="58"/>
  <c r="CZ21" i="57"/>
  <c r="CZ21" i="56"/>
  <c r="CZ21" i="55"/>
  <c r="CZ21" i="54"/>
  <c r="CZ21" i="53"/>
  <c r="CZ21" i="52"/>
  <c r="CZ21" i="51"/>
  <c r="CZ21" i="50"/>
  <c r="CZ21" i="49"/>
  <c r="CZ21" i="48"/>
  <c r="CZ21" i="47"/>
  <c r="CZ21" i="46"/>
  <c r="CZ21" i="44"/>
  <c r="CZ21" i="45"/>
  <c r="CZ21" i="42"/>
  <c r="CZ21" i="40"/>
  <c r="CZ21" i="43"/>
  <c r="CZ21" i="41"/>
  <c r="CZ21" i="36"/>
  <c r="CZ21" i="38"/>
  <c r="CZ21" i="37"/>
  <c r="CZ21" i="39"/>
  <c r="CZ21" i="35"/>
  <c r="CZ21" i="33"/>
  <c r="CZ21" i="32"/>
  <c r="CZ21" i="34"/>
  <c r="CZ21" i="24"/>
  <c r="CZ21" i="23"/>
  <c r="EZ21" i="23" s="1"/>
  <c r="CZ21" i="31"/>
  <c r="CZ21" i="27"/>
  <c r="CZ21" i="25"/>
  <c r="CZ21" i="30"/>
  <c r="CZ21" i="28"/>
  <c r="CZ21" i="26"/>
  <c r="CZ21" i="21"/>
  <c r="EZ21" i="21" s="1"/>
  <c r="CZ21" i="20"/>
  <c r="EZ21" i="20" s="1"/>
  <c r="CZ21" i="17"/>
  <c r="EZ21" i="17" s="1"/>
  <c r="CZ21" i="18"/>
  <c r="EZ21" i="18" s="1"/>
  <c r="CZ21" i="22"/>
  <c r="EZ21" i="22" s="1"/>
  <c r="CZ21" i="19"/>
  <c r="EZ21" i="19" s="1"/>
  <c r="CZ21" i="60"/>
  <c r="EZ21" i="60" s="1"/>
  <c r="ED4" i="44"/>
  <c r="AD29" i="44"/>
  <c r="AE4" i="44"/>
  <c r="V10" i="55"/>
  <c r="DU10" i="55"/>
  <c r="EI27" i="42"/>
  <c r="AJ27" i="42"/>
  <c r="AC25" i="48"/>
  <c r="EB25" i="48"/>
  <c r="Z19" i="52"/>
  <c r="DY19" i="52"/>
  <c r="BD20" i="20"/>
  <c r="BB9" i="22"/>
  <c r="V12" i="56"/>
  <c r="DU12" i="56"/>
  <c r="EL18" i="38"/>
  <c r="AM18" i="38"/>
  <c r="EU5" i="28"/>
  <c r="AV5" i="28"/>
  <c r="DR20" i="58"/>
  <c r="S20" i="58"/>
  <c r="AN12" i="38"/>
  <c r="EM12" i="38"/>
  <c r="AW27" i="61"/>
  <c r="AV23" i="30"/>
  <c r="EU23" i="30"/>
  <c r="AB29" i="46"/>
  <c r="EB4" i="46"/>
  <c r="EB29" i="46" s="1"/>
  <c r="AC4" i="46"/>
  <c r="AW11" i="61"/>
  <c r="U10" i="56"/>
  <c r="DT10" i="56"/>
  <c r="DW12" i="54"/>
  <c r="X12" i="54"/>
  <c r="Y6" i="52"/>
  <c r="DX6" i="52"/>
  <c r="EQ9" i="34"/>
  <c r="AR9" i="34"/>
  <c r="AN5" i="36"/>
  <c r="EM5" i="36"/>
  <c r="Y11" i="53"/>
  <c r="DX11" i="53"/>
  <c r="AK9" i="41"/>
  <c r="EJ9" i="41"/>
  <c r="Z15" i="52"/>
  <c r="DY15" i="52"/>
  <c r="EG13" i="44"/>
  <c r="AH13" i="44"/>
  <c r="AW24" i="61"/>
  <c r="AN23" i="38"/>
  <c r="EM23" i="38"/>
  <c r="DU23" i="56"/>
  <c r="V23" i="56"/>
  <c r="EC11" i="48"/>
  <c r="AD11" i="48"/>
  <c r="EH14" i="43"/>
  <c r="AI14" i="43"/>
  <c r="EU16" i="28"/>
  <c r="AV16" i="28"/>
  <c r="EW13" i="27"/>
  <c r="AX13" i="27"/>
  <c r="AY18" i="24"/>
  <c r="EX18" i="24"/>
  <c r="AW11" i="27"/>
  <c r="EV11" i="27"/>
  <c r="AO22" i="36"/>
  <c r="EN22" i="36"/>
  <c r="AY15" i="26"/>
  <c r="EX15" i="26"/>
  <c r="CZ23" i="59"/>
  <c r="CZ23" i="58"/>
  <c r="CZ23" i="57"/>
  <c r="CZ23" i="56"/>
  <c r="CZ23" i="55"/>
  <c r="CZ23" i="54"/>
  <c r="CZ23" i="53"/>
  <c r="CZ23" i="51"/>
  <c r="CZ23" i="52"/>
  <c r="CZ23" i="49"/>
  <c r="CZ23" i="50"/>
  <c r="CZ23" i="48"/>
  <c r="CZ23" i="47"/>
  <c r="CZ23" i="44"/>
  <c r="CZ23" i="45"/>
  <c r="CZ23" i="46"/>
  <c r="CZ23" i="42"/>
  <c r="CZ23" i="43"/>
  <c r="CZ23" i="41"/>
  <c r="CZ23" i="40"/>
  <c r="CZ23" i="38"/>
  <c r="CZ23" i="36"/>
  <c r="CZ23" i="37"/>
  <c r="CZ23" i="39"/>
  <c r="CZ23" i="34"/>
  <c r="CZ23" i="33"/>
  <c r="CZ23" i="32"/>
  <c r="CZ23" i="35"/>
  <c r="CZ23" i="31"/>
  <c r="CZ23" i="28"/>
  <c r="CZ23" i="30"/>
  <c r="CZ23" i="27"/>
  <c r="CZ23" i="25"/>
  <c r="CZ23" i="23"/>
  <c r="EZ23" i="23" s="1"/>
  <c r="CZ23" i="26"/>
  <c r="CZ23" i="24"/>
  <c r="EZ23" i="24" s="1"/>
  <c r="CZ23" i="21"/>
  <c r="EZ23" i="21" s="1"/>
  <c r="CZ23" i="20"/>
  <c r="EZ23" i="20" s="1"/>
  <c r="CZ23" i="19"/>
  <c r="EZ23" i="19" s="1"/>
  <c r="CZ23" i="18"/>
  <c r="EZ23" i="18" s="1"/>
  <c r="CZ23" i="17"/>
  <c r="EZ23" i="17" s="1"/>
  <c r="CZ23" i="22"/>
  <c r="EZ23" i="22" s="1"/>
  <c r="CZ23" i="60"/>
  <c r="EZ23" i="60" s="1"/>
  <c r="DU7" i="54"/>
  <c r="V7" i="54"/>
  <c r="EN10" i="36"/>
  <c r="AO10" i="36"/>
  <c r="EF26" i="45"/>
  <c r="AG26" i="45"/>
  <c r="AN21" i="37"/>
  <c r="EM21" i="37"/>
  <c r="AU29" i="26"/>
  <c r="AV4" i="26"/>
  <c r="EU4" i="26"/>
  <c r="EU29" i="26" s="1"/>
  <c r="AQ28" i="35"/>
  <c r="EP28" i="35"/>
  <c r="AV15" i="28"/>
  <c r="EU15" i="28"/>
  <c r="EL25" i="38"/>
  <c r="AM25" i="38"/>
  <c r="AZ6" i="24"/>
  <c r="EY6" i="24"/>
  <c r="AP20" i="36"/>
  <c r="EO20" i="36"/>
  <c r="DV22" i="54"/>
  <c r="W22" i="54"/>
  <c r="BC23" i="22"/>
  <c r="AU19" i="30"/>
  <c r="ET19" i="30"/>
  <c r="S28" i="59"/>
  <c r="DR28" i="59"/>
  <c r="DW11" i="54"/>
  <c r="X11" i="54"/>
  <c r="BE25" i="19"/>
  <c r="BE22" i="18"/>
  <c r="AA11" i="51"/>
  <c r="DZ11" i="51"/>
  <c r="AJ21" i="41"/>
  <c r="EI21" i="41"/>
  <c r="AS18" i="32"/>
  <c r="ER18" i="32"/>
  <c r="EF25" i="44"/>
  <c r="AG25" i="44"/>
  <c r="DT26" i="57"/>
  <c r="U26" i="57"/>
  <c r="AT20" i="32"/>
  <c r="ES20" i="32"/>
  <c r="DA19" i="59"/>
  <c r="DA19" i="58"/>
  <c r="DA19" i="57"/>
  <c r="DA19" i="56"/>
  <c r="DA19" i="55"/>
  <c r="DA19" i="54"/>
  <c r="DA19" i="53"/>
  <c r="DA19" i="51"/>
  <c r="DA19" i="52"/>
  <c r="DA19" i="50"/>
  <c r="DA19" i="49"/>
  <c r="DA19" i="48"/>
  <c r="DA19" i="45"/>
  <c r="DA19" i="44"/>
  <c r="DA19" i="47"/>
  <c r="DA19" i="46"/>
  <c r="DA19" i="43"/>
  <c r="DA19" i="41"/>
  <c r="DA19" i="42"/>
  <c r="DA19" i="40"/>
  <c r="DA19" i="37"/>
  <c r="DA19" i="39"/>
  <c r="DA19" i="38"/>
  <c r="DA19" i="36"/>
  <c r="DA19" i="32"/>
  <c r="DA19" i="35"/>
  <c r="DA19" i="34"/>
  <c r="DA19" i="33"/>
  <c r="DA19" i="30"/>
  <c r="DA19" i="28"/>
  <c r="DA19" i="27"/>
  <c r="DA19" i="25"/>
  <c r="DA19" i="26"/>
  <c r="DA19" i="24"/>
  <c r="DA19" i="23"/>
  <c r="FA19" i="23" s="1"/>
  <c r="DA19" i="31"/>
  <c r="DA19" i="22"/>
  <c r="FA19" i="22" s="1"/>
  <c r="DA19" i="20"/>
  <c r="FA19" i="20" s="1"/>
  <c r="DA19" i="19"/>
  <c r="FA19" i="19" s="1"/>
  <c r="DA19" i="21"/>
  <c r="FA19" i="21" s="1"/>
  <c r="DA19" i="18"/>
  <c r="FA19" i="18" s="1"/>
  <c r="DA19" i="17"/>
  <c r="FA19" i="17" s="1"/>
  <c r="DA19" i="60"/>
  <c r="FA19" i="60" s="1"/>
  <c r="EK24" i="40"/>
  <c r="AL24" i="40"/>
  <c r="BC27" i="22"/>
  <c r="DV26" i="55"/>
  <c r="W26" i="55"/>
  <c r="EV17" i="27"/>
  <c r="AW17" i="27"/>
  <c r="EJ23" i="41"/>
  <c r="AK23" i="41"/>
  <c r="BB23" i="23"/>
  <c r="AQ21" i="34"/>
  <c r="EP21" i="34"/>
  <c r="EE9" i="45"/>
  <c r="AF9" i="45"/>
  <c r="CZ5" i="59"/>
  <c r="CZ5" i="58"/>
  <c r="CZ5" i="57"/>
  <c r="CZ5" i="56"/>
  <c r="CZ5" i="54"/>
  <c r="CZ5" i="55"/>
  <c r="CZ5" i="53"/>
  <c r="CZ5" i="52"/>
  <c r="CZ5" i="50"/>
  <c r="CZ5" i="51"/>
  <c r="CZ5" i="48"/>
  <c r="CZ5" i="49"/>
  <c r="CZ5" i="46"/>
  <c r="CZ5" i="45"/>
  <c r="CZ5" i="44"/>
  <c r="CZ5" i="47"/>
  <c r="CZ5" i="42"/>
  <c r="CZ5" i="43"/>
  <c r="CZ5" i="41"/>
  <c r="CZ5" i="40"/>
  <c r="CZ5" i="38"/>
  <c r="CZ5" i="39"/>
  <c r="CZ5" i="37"/>
  <c r="CZ5" i="33"/>
  <c r="CZ5" i="36"/>
  <c r="CZ5" i="34"/>
  <c r="CZ5" i="35"/>
  <c r="CZ5" i="32"/>
  <c r="CZ5" i="27"/>
  <c r="CZ5" i="24"/>
  <c r="CZ5" i="30"/>
  <c r="CZ5" i="25"/>
  <c r="CZ5" i="31"/>
  <c r="CZ5" i="26"/>
  <c r="CZ5" i="28"/>
  <c r="CZ5" i="19"/>
  <c r="EZ5" i="19" s="1"/>
  <c r="CZ5" i="22"/>
  <c r="EZ5" i="22" s="1"/>
  <c r="CZ5" i="18"/>
  <c r="EZ5" i="18" s="1"/>
  <c r="CZ5" i="23"/>
  <c r="EZ5" i="23" s="1"/>
  <c r="CZ5" i="21"/>
  <c r="EZ5" i="21" s="1"/>
  <c r="CZ5" i="17"/>
  <c r="EZ5" i="17" s="1"/>
  <c r="CZ5" i="20"/>
  <c r="EZ5" i="20" s="1"/>
  <c r="CZ5" i="60"/>
  <c r="EZ5" i="60" s="1"/>
  <c r="BD24" i="21"/>
  <c r="BD10" i="20"/>
  <c r="EA22" i="49"/>
  <c r="AB22" i="49"/>
  <c r="EF8" i="44"/>
  <c r="AG8" i="44"/>
  <c r="AI20" i="42"/>
  <c r="EH20" i="42"/>
  <c r="EP13" i="34"/>
  <c r="AQ13" i="34"/>
  <c r="AZ29" i="21"/>
  <c r="BA4" i="21"/>
  <c r="EZ4" i="21"/>
  <c r="EK9" i="40"/>
  <c r="AL9" i="40"/>
  <c r="AS24" i="33"/>
  <c r="ER24" i="33"/>
  <c r="AM6" i="38"/>
  <c r="EL6" i="38"/>
  <c r="AY10" i="25"/>
  <c r="EX10" i="25"/>
  <c r="AL27" i="40"/>
  <c r="EK27" i="40"/>
  <c r="BC10" i="21"/>
  <c r="DX29" i="49"/>
  <c r="AW18" i="61"/>
  <c r="BB15" i="23"/>
  <c r="FA15" i="23"/>
  <c r="DS22" i="57"/>
  <c r="T22" i="57"/>
  <c r="BD5" i="20"/>
  <c r="EY27" i="25"/>
  <c r="AZ27" i="25"/>
  <c r="BB18" i="22"/>
  <c r="EW10" i="26"/>
  <c r="AX10" i="26"/>
  <c r="AN16" i="37"/>
  <c r="EM16" i="37"/>
  <c r="EY30" i="60"/>
  <c r="EP17" i="35"/>
  <c r="AQ17" i="35"/>
  <c r="EG19" i="44"/>
  <c r="AH19" i="44"/>
  <c r="BB20" i="23"/>
  <c r="AX4" i="24"/>
  <c r="AW29" i="24"/>
  <c r="EW4" i="24"/>
  <c r="EW29" i="24" s="1"/>
  <c r="AY24" i="26"/>
  <c r="EX24" i="26"/>
  <c r="EZ25" i="23"/>
  <c r="BA25" i="23"/>
  <c r="AH18" i="42"/>
  <c r="EG18" i="42"/>
  <c r="EX12" i="26"/>
  <c r="AY12" i="26"/>
  <c r="U11" i="57"/>
  <c r="DT11" i="57"/>
  <c r="BD17" i="21"/>
  <c r="AV21" i="28"/>
  <c r="EU21" i="28"/>
  <c r="AA21" i="50"/>
  <c r="DZ21" i="50"/>
  <c r="EC17" i="48"/>
  <c r="AD17" i="48"/>
  <c r="BE10" i="18"/>
  <c r="AP5" i="35"/>
  <c r="EO5" i="35"/>
  <c r="EX5" i="25"/>
  <c r="AY5" i="25"/>
  <c r="CZ17" i="59"/>
  <c r="CZ17" i="58"/>
  <c r="CZ17" i="57"/>
  <c r="CZ17" i="56"/>
  <c r="CZ17" i="55"/>
  <c r="CZ17" i="54"/>
  <c r="CZ17" i="53"/>
  <c r="CZ17" i="52"/>
  <c r="CZ17" i="51"/>
  <c r="CZ17" i="50"/>
  <c r="CZ17" i="49"/>
  <c r="CZ17" i="48"/>
  <c r="CZ17" i="44"/>
  <c r="CZ17" i="47"/>
  <c r="CZ17" i="45"/>
  <c r="CZ17" i="46"/>
  <c r="CZ17" i="43"/>
  <c r="CZ17" i="42"/>
  <c r="CZ17" i="41"/>
  <c r="CZ17" i="40"/>
  <c r="CZ17" i="37"/>
  <c r="CZ17" i="36"/>
  <c r="CZ17" i="39"/>
  <c r="CZ17" i="38"/>
  <c r="CZ17" i="33"/>
  <c r="CZ17" i="32"/>
  <c r="CZ17" i="35"/>
  <c r="CZ17" i="34"/>
  <c r="CZ17" i="24"/>
  <c r="EZ17" i="24" s="1"/>
  <c r="CZ17" i="25"/>
  <c r="CZ17" i="31"/>
  <c r="CZ17" i="30"/>
  <c r="CZ17" i="28"/>
  <c r="CZ17" i="26"/>
  <c r="CZ17" i="27"/>
  <c r="CZ17" i="22"/>
  <c r="EZ17" i="22" s="1"/>
  <c r="CZ17" i="20"/>
  <c r="EZ17" i="20" s="1"/>
  <c r="CZ17" i="19"/>
  <c r="EZ17" i="19" s="1"/>
  <c r="CZ17" i="18"/>
  <c r="EZ17" i="18" s="1"/>
  <c r="CZ17" i="23"/>
  <c r="EZ17" i="23" s="1"/>
  <c r="CZ17" i="21"/>
  <c r="EZ17" i="21" s="1"/>
  <c r="CZ17" i="17"/>
  <c r="EZ17" i="17" s="1"/>
  <c r="CZ17" i="60"/>
  <c r="EZ17" i="60" s="1"/>
  <c r="AM14" i="38"/>
  <c r="EL14" i="38"/>
  <c r="BB8" i="23"/>
  <c r="AB4" i="47"/>
  <c r="AA29" i="47"/>
  <c r="EA4" i="47"/>
  <c r="EA29" i="47" s="1"/>
  <c r="EE11" i="45"/>
  <c r="AF11" i="45"/>
  <c r="EY9" i="25"/>
  <c r="AZ9" i="25"/>
  <c r="CZ12" i="59"/>
  <c r="CZ12" i="58"/>
  <c r="CZ12" i="57"/>
  <c r="CZ12" i="56"/>
  <c r="CZ12" i="54"/>
  <c r="CZ12" i="55"/>
  <c r="CZ12" i="52"/>
  <c r="CZ12" i="53"/>
  <c r="CZ12" i="50"/>
  <c r="CZ12" i="51"/>
  <c r="CZ12" i="49"/>
  <c r="CZ12" i="48"/>
  <c r="CZ12" i="45"/>
  <c r="CZ12" i="44"/>
  <c r="CZ12" i="47"/>
  <c r="CZ12" i="46"/>
  <c r="CZ12" i="41"/>
  <c r="CZ12" i="40"/>
  <c r="CZ12" i="43"/>
  <c r="CZ12" i="42"/>
  <c r="CZ12" i="39"/>
  <c r="CZ12" i="38"/>
  <c r="CZ12" i="37"/>
  <c r="CZ12" i="36"/>
  <c r="CZ12" i="34"/>
  <c r="CZ12" i="32"/>
  <c r="CZ12" i="35"/>
  <c r="CZ12" i="33"/>
  <c r="CZ12" i="28"/>
  <c r="CZ12" i="31"/>
  <c r="CZ12" i="30"/>
  <c r="CZ12" i="26"/>
  <c r="CZ12" i="25"/>
  <c r="CZ12" i="24"/>
  <c r="EZ12" i="24" s="1"/>
  <c r="CZ12" i="27"/>
  <c r="CZ12" i="21"/>
  <c r="EZ12" i="21" s="1"/>
  <c r="CZ12" i="20"/>
  <c r="EZ12" i="20" s="1"/>
  <c r="CZ12" i="23"/>
  <c r="EZ12" i="23" s="1"/>
  <c r="CZ12" i="18"/>
  <c r="EZ12" i="18" s="1"/>
  <c r="CZ12" i="17"/>
  <c r="EZ12" i="17" s="1"/>
  <c r="CZ12" i="22"/>
  <c r="EZ12" i="22" s="1"/>
  <c r="CZ12" i="19"/>
  <c r="EZ12" i="19" s="1"/>
  <c r="CZ12" i="60"/>
  <c r="EZ12" i="60" s="1"/>
  <c r="BD18" i="19"/>
  <c r="AY18" i="25"/>
  <c r="EX18" i="25"/>
  <c r="AO17" i="37"/>
  <c r="EN17" i="37"/>
  <c r="CZ6" i="59"/>
  <c r="CZ6" i="58"/>
  <c r="CZ6" i="57"/>
  <c r="CZ6" i="56"/>
  <c r="CZ6" i="55"/>
  <c r="CZ6" i="54"/>
  <c r="CZ6" i="53"/>
  <c r="CZ6" i="52"/>
  <c r="CZ6" i="50"/>
  <c r="CZ6" i="51"/>
  <c r="CZ6" i="48"/>
  <c r="CZ6" i="49"/>
  <c r="CZ6" i="47"/>
  <c r="CZ6" i="45"/>
  <c r="CZ6" i="44"/>
  <c r="CZ6" i="46"/>
  <c r="CZ6" i="43"/>
  <c r="CZ6" i="41"/>
  <c r="CZ6" i="42"/>
  <c r="CZ6" i="40"/>
  <c r="CZ6" i="39"/>
  <c r="CZ6" i="37"/>
  <c r="CZ6" i="36"/>
  <c r="CZ6" i="38"/>
  <c r="CZ6" i="34"/>
  <c r="CZ6" i="35"/>
  <c r="CZ6" i="33"/>
  <c r="CZ6" i="30"/>
  <c r="CZ6" i="26"/>
  <c r="CZ6" i="31"/>
  <c r="CZ6" i="28"/>
  <c r="CZ6" i="32"/>
  <c r="CZ6" i="27"/>
  <c r="CZ6" i="25"/>
  <c r="CZ6" i="24"/>
  <c r="CZ6" i="23"/>
  <c r="EZ6" i="23" s="1"/>
  <c r="CZ6" i="22"/>
  <c r="EZ6" i="22" s="1"/>
  <c r="CZ6" i="18"/>
  <c r="EZ6" i="18" s="1"/>
  <c r="CZ6" i="21"/>
  <c r="EZ6" i="21" s="1"/>
  <c r="CZ6" i="20"/>
  <c r="EZ6" i="20" s="1"/>
  <c r="CZ6" i="17"/>
  <c r="EZ6" i="17" s="1"/>
  <c r="CZ6" i="19"/>
  <c r="EZ6" i="19" s="1"/>
  <c r="CZ6" i="60"/>
  <c r="EZ6" i="60" s="1"/>
  <c r="AP17" i="36"/>
  <c r="EO17" i="36"/>
  <c r="EO22" i="35"/>
  <c r="AP22" i="35"/>
  <c r="EL21" i="38"/>
  <c r="AM21" i="38"/>
  <c r="EV6" i="27"/>
  <c r="AW6" i="27"/>
  <c r="BE16" i="19"/>
  <c r="AA24" i="51"/>
  <c r="DZ24" i="51"/>
  <c r="AR6" i="32"/>
  <c r="EQ6" i="32"/>
  <c r="V21" i="56"/>
  <c r="DU21" i="56"/>
  <c r="EE6" i="45"/>
  <c r="AF6" i="45"/>
  <c r="BC14" i="22"/>
  <c r="EK29" i="37"/>
  <c r="CZ20" i="59"/>
  <c r="CZ20" i="58"/>
  <c r="CZ20" i="57"/>
  <c r="CZ20" i="56"/>
  <c r="CZ20" i="55"/>
  <c r="CZ20" i="54"/>
  <c r="CZ20" i="53"/>
  <c r="CZ20" i="51"/>
  <c r="CZ20" i="52"/>
  <c r="CZ20" i="50"/>
  <c r="CZ20" i="49"/>
  <c r="CZ20" i="48"/>
  <c r="CZ20" i="45"/>
  <c r="CZ20" i="47"/>
  <c r="CZ20" i="46"/>
  <c r="CZ20" i="44"/>
  <c r="CZ20" i="41"/>
  <c r="CZ20" i="42"/>
  <c r="CZ20" i="40"/>
  <c r="CZ20" i="43"/>
  <c r="CZ20" i="39"/>
  <c r="CZ20" i="36"/>
  <c r="CZ20" i="38"/>
  <c r="CZ20" i="37"/>
  <c r="CZ20" i="34"/>
  <c r="CZ20" i="32"/>
  <c r="CZ20" i="35"/>
  <c r="CZ20" i="33"/>
  <c r="CZ20" i="30"/>
  <c r="CZ20" i="27"/>
  <c r="CZ20" i="25"/>
  <c r="CZ20" i="28"/>
  <c r="CZ20" i="26"/>
  <c r="CZ20" i="24"/>
  <c r="CZ20" i="23"/>
  <c r="EZ20" i="23" s="1"/>
  <c r="CZ20" i="31"/>
  <c r="CZ20" i="22"/>
  <c r="EZ20" i="22" s="1"/>
  <c r="CZ20" i="19"/>
  <c r="EZ20" i="19" s="1"/>
  <c r="CZ20" i="20"/>
  <c r="EZ20" i="20" s="1"/>
  <c r="CZ20" i="21"/>
  <c r="EZ20" i="21" s="1"/>
  <c r="CZ20" i="18"/>
  <c r="EZ20" i="18" s="1"/>
  <c r="CZ20" i="17"/>
  <c r="EZ20" i="17" s="1"/>
  <c r="CZ20" i="60"/>
  <c r="EZ20" i="60" s="1"/>
  <c r="AU15" i="30"/>
  <c r="ET15" i="30"/>
  <c r="CZ26" i="59"/>
  <c r="CZ26" i="58"/>
  <c r="CZ26" i="57"/>
  <c r="CZ26" i="56"/>
  <c r="CZ26" i="55"/>
  <c r="CZ26" i="53"/>
  <c r="CZ26" i="54"/>
  <c r="CZ26" i="51"/>
  <c r="CZ26" i="52"/>
  <c r="CZ26" i="49"/>
  <c r="CZ26" i="50"/>
  <c r="CZ26" i="48"/>
  <c r="CZ26" i="47"/>
  <c r="CZ26" i="45"/>
  <c r="CZ26" i="44"/>
  <c r="CZ26" i="46"/>
  <c r="CZ26" i="41"/>
  <c r="CZ26" i="43"/>
  <c r="CZ26" i="42"/>
  <c r="CZ26" i="40"/>
  <c r="CZ26" i="39"/>
  <c r="CZ26" i="38"/>
  <c r="CZ26" i="37"/>
  <c r="CZ26" i="36"/>
  <c r="CZ26" i="35"/>
  <c r="CZ26" i="33"/>
  <c r="CZ26" i="34"/>
  <c r="CZ26" i="32"/>
  <c r="CZ26" i="28"/>
  <c r="CZ26" i="26"/>
  <c r="CZ26" i="31"/>
  <c r="CZ26" i="27"/>
  <c r="CZ26" i="30"/>
  <c r="CZ26" i="25"/>
  <c r="CZ26" i="24"/>
  <c r="CZ26" i="23"/>
  <c r="EZ26" i="23" s="1"/>
  <c r="CZ26" i="19"/>
  <c r="EZ26" i="19" s="1"/>
  <c r="CZ26" i="17"/>
  <c r="EZ26" i="17" s="1"/>
  <c r="CZ26" i="21"/>
  <c r="EZ26" i="21" s="1"/>
  <c r="CZ26" i="20"/>
  <c r="EZ26" i="20" s="1"/>
  <c r="CZ26" i="22"/>
  <c r="EZ26" i="22" s="1"/>
  <c r="CZ26" i="18"/>
  <c r="EZ26" i="18" s="1"/>
  <c r="CZ26" i="60"/>
  <c r="EZ26" i="60" s="1"/>
  <c r="AZ7" i="24"/>
  <c r="EY7" i="24"/>
  <c r="AY14" i="26"/>
  <c r="EX14" i="26"/>
  <c r="AW27" i="28"/>
  <c r="EV27" i="28"/>
  <c r="DX27" i="53"/>
  <c r="Y27" i="53"/>
  <c r="BE21" i="19"/>
  <c r="AF11" i="46"/>
  <c r="EE11" i="46"/>
  <c r="AD18" i="47"/>
  <c r="EC18" i="47"/>
  <c r="AH23" i="44"/>
  <c r="EG23" i="44"/>
  <c r="AM27" i="39"/>
  <c r="EL27" i="39"/>
  <c r="AW22" i="61"/>
  <c r="AY20" i="25"/>
  <c r="EX20" i="25"/>
  <c r="X22" i="53"/>
  <c r="DW22" i="53"/>
  <c r="AI19" i="43"/>
  <c r="EH19" i="43"/>
  <c r="AW7" i="61"/>
  <c r="AZ16" i="24"/>
  <c r="EY16" i="24"/>
  <c r="BD7" i="20"/>
  <c r="DT24" i="57"/>
  <c r="U24" i="57"/>
  <c r="BB24" i="23"/>
  <c r="EV28" i="28"/>
  <c r="AW28" i="28"/>
  <c r="AP23" i="36"/>
  <c r="EO23" i="36"/>
  <c r="AI26" i="43"/>
  <c r="EH26" i="43"/>
  <c r="BE9" i="20"/>
  <c r="DS19" i="57"/>
  <c r="T19" i="57"/>
  <c r="R18" i="57"/>
  <c r="DQ18" i="57"/>
  <c r="DQ30" i="57" s="1"/>
  <c r="AN27" i="38"/>
  <c r="EM27" i="38"/>
  <c r="AW5" i="78" l="1"/>
  <c r="AW4" i="78"/>
  <c r="DT30" i="54"/>
  <c r="V25" i="54"/>
  <c r="DU25" i="54"/>
  <c r="EI6" i="41"/>
  <c r="AJ6" i="41"/>
  <c r="EA23" i="49"/>
  <c r="AB23" i="49"/>
  <c r="DS26" i="56"/>
  <c r="DS30" i="56" s="1"/>
  <c r="T26" i="56"/>
  <c r="AI14" i="41"/>
  <c r="EH14" i="41"/>
  <c r="AA28" i="50"/>
  <c r="DZ28" i="50"/>
  <c r="EQ27" i="33"/>
  <c r="AR27" i="33"/>
  <c r="AA13" i="49"/>
  <c r="DZ13" i="49"/>
  <c r="EB14" i="48"/>
  <c r="AC14" i="48"/>
  <c r="AT4" i="27"/>
  <c r="ES4" i="27"/>
  <c r="ES29" i="27" s="1"/>
  <c r="AS29" i="27"/>
  <c r="DR27" i="58"/>
  <c r="S27" i="58"/>
  <c r="AH11" i="43"/>
  <c r="EG11" i="43"/>
  <c r="AR16" i="32"/>
  <c r="EQ16" i="32"/>
  <c r="AK23" i="40"/>
  <c r="EJ23" i="40"/>
  <c r="AB6" i="48"/>
  <c r="EA6" i="48"/>
  <c r="R11" i="59"/>
  <c r="DQ11" i="59"/>
  <c r="ED12" i="46"/>
  <c r="AE12" i="46"/>
  <c r="EA7" i="48"/>
  <c r="AB7" i="48"/>
  <c r="W27" i="54"/>
  <c r="DV27" i="54"/>
  <c r="DU23" i="55"/>
  <c r="V23" i="55"/>
  <c r="AB11" i="49"/>
  <c r="EA11" i="49"/>
  <c r="AI24" i="42"/>
  <c r="EH24" i="42"/>
  <c r="AK5" i="39"/>
  <c r="EJ5" i="39"/>
  <c r="EO24" i="35"/>
  <c r="AP24" i="35"/>
  <c r="EU4" i="25"/>
  <c r="EU29" i="25" s="1"/>
  <c r="AV4" i="25"/>
  <c r="AU29" i="25"/>
  <c r="EM25" i="36"/>
  <c r="AN25" i="36"/>
  <c r="DY16" i="50"/>
  <c r="Z16" i="50"/>
  <c r="ED10" i="45"/>
  <c r="AE10" i="45"/>
  <c r="EX12" i="25"/>
  <c r="AY12" i="25"/>
  <c r="AC16" i="47"/>
  <c r="EB16" i="47"/>
  <c r="AD14" i="47"/>
  <c r="EC14" i="47"/>
  <c r="AV23" i="28"/>
  <c r="EU23" i="28"/>
  <c r="DY8" i="50"/>
  <c r="Z8" i="50"/>
  <c r="EQ17" i="33"/>
  <c r="AR17" i="33"/>
  <c r="AI20" i="41"/>
  <c r="EH20" i="41"/>
  <c r="EL30" i="36"/>
  <c r="EF6" i="43"/>
  <c r="AG6" i="43"/>
  <c r="AB18" i="48"/>
  <c r="EA18" i="48"/>
  <c r="EA30" i="48" s="1"/>
  <c r="AO11" i="36"/>
  <c r="EN11" i="36"/>
  <c r="ET20" i="28"/>
  <c r="AU20" i="28"/>
  <c r="EU24" i="28"/>
  <c r="AV24" i="28"/>
  <c r="AL20" i="39"/>
  <c r="EK20" i="39"/>
  <c r="ES7" i="30"/>
  <c r="AT7" i="30"/>
  <c r="EL10" i="37"/>
  <c r="EL29" i="37" s="1"/>
  <c r="AM10" i="37"/>
  <c r="DS30" i="55"/>
  <c r="ES24" i="31"/>
  <c r="AT24" i="31"/>
  <c r="ED8" i="45"/>
  <c r="AE8" i="45"/>
  <c r="EI16" i="40"/>
  <c r="AJ16" i="40"/>
  <c r="EL4" i="35"/>
  <c r="EL29" i="35" s="1"/>
  <c r="AM4" i="35"/>
  <c r="AL29" i="35"/>
  <c r="AK25" i="39"/>
  <c r="EJ25" i="39"/>
  <c r="EB30" i="46"/>
  <c r="AQ13" i="33"/>
  <c r="EP13" i="33"/>
  <c r="AE18" i="45"/>
  <c r="ED18" i="45"/>
  <c r="EI30" i="39"/>
  <c r="AQ25" i="33"/>
  <c r="EP25" i="33"/>
  <c r="U6" i="55"/>
  <c r="DT6" i="55"/>
  <c r="EO14" i="35"/>
  <c r="AP14" i="35"/>
  <c r="EC25" i="46"/>
  <c r="AD25" i="46"/>
  <c r="EC15" i="47"/>
  <c r="AD15" i="47"/>
  <c r="BB4" i="19"/>
  <c r="BA29" i="19"/>
  <c r="DR9" i="58"/>
  <c r="S9" i="58"/>
  <c r="DU8" i="54"/>
  <c r="V8" i="54"/>
  <c r="EK26" i="39"/>
  <c r="AL26" i="39"/>
  <c r="EK15" i="39"/>
  <c r="AL15" i="39"/>
  <c r="W19" i="53"/>
  <c r="DV19" i="53"/>
  <c r="AQ15" i="33"/>
  <c r="EP15" i="33"/>
  <c r="BD4" i="17"/>
  <c r="BC29" i="17"/>
  <c r="DW5" i="51"/>
  <c r="X5" i="51"/>
  <c r="AS8" i="32"/>
  <c r="ER8" i="32"/>
  <c r="T9" i="56"/>
  <c r="DS9" i="56"/>
  <c r="EB13" i="48"/>
  <c r="AC13" i="48"/>
  <c r="EO26" i="35"/>
  <c r="AP26" i="35"/>
  <c r="EO6" i="34"/>
  <c r="AP6" i="34"/>
  <c r="W24" i="54"/>
  <c r="DV24" i="54"/>
  <c r="EH13" i="42"/>
  <c r="AI13" i="42"/>
  <c r="EA5" i="48"/>
  <c r="AB5" i="48"/>
  <c r="EV26" i="27"/>
  <c r="AW26" i="27"/>
  <c r="AO14" i="36"/>
  <c r="EN14" i="36"/>
  <c r="AI29" i="38"/>
  <c r="EI4" i="38"/>
  <c r="EI29" i="38" s="1"/>
  <c r="AJ4" i="38"/>
  <c r="EW23" i="26"/>
  <c r="AX23" i="26"/>
  <c r="EH13" i="41"/>
  <c r="AI13" i="41"/>
  <c r="AD8" i="47"/>
  <c r="EC8" i="47"/>
  <c r="AT5" i="30"/>
  <c r="ES5" i="30"/>
  <c r="EH7" i="41"/>
  <c r="AI7" i="41"/>
  <c r="EU17" i="28"/>
  <c r="AV17" i="28"/>
  <c r="ES15" i="31"/>
  <c r="AT15" i="31"/>
  <c r="DT5" i="55"/>
  <c r="U5" i="55"/>
  <c r="DR5" i="57"/>
  <c r="S5" i="57"/>
  <c r="AO27" i="36"/>
  <c r="EN27" i="36"/>
  <c r="Z17" i="50"/>
  <c r="DY17" i="50"/>
  <c r="EX14" i="24"/>
  <c r="AY14" i="24"/>
  <c r="AP19" i="35"/>
  <c r="EO19" i="35"/>
  <c r="X18" i="52"/>
  <c r="DW18" i="52"/>
  <c r="DW30" i="52" s="1"/>
  <c r="EC19" i="47"/>
  <c r="AD19" i="47"/>
  <c r="AA8" i="49"/>
  <c r="DZ8" i="49"/>
  <c r="AQ26" i="33"/>
  <c r="EP26" i="33"/>
  <c r="ER28" i="32"/>
  <c r="AS28" i="32"/>
  <c r="EX19" i="24"/>
  <c r="AY19" i="24"/>
  <c r="ED17" i="45"/>
  <c r="AE17" i="45"/>
  <c r="ED20" i="46"/>
  <c r="AE20" i="46"/>
  <c r="U18" i="55"/>
  <c r="DT18" i="55"/>
  <c r="EH10" i="41"/>
  <c r="AI10" i="41"/>
  <c r="DU20" i="55"/>
  <c r="V20" i="55"/>
  <c r="AF29" i="42"/>
  <c r="EF16" i="42"/>
  <c r="EF30" i="42" s="1"/>
  <c r="AG16" i="42"/>
  <c r="EH30" i="40"/>
  <c r="AF15" i="45"/>
  <c r="EE15" i="45"/>
  <c r="AT17" i="31"/>
  <c r="ES17" i="31"/>
  <c r="AD16" i="46"/>
  <c r="EC16" i="46"/>
  <c r="Y5" i="50"/>
  <c r="DX5" i="50"/>
  <c r="EB23" i="48"/>
  <c r="AC23" i="48"/>
  <c r="DR16" i="57"/>
  <c r="S16" i="57"/>
  <c r="AF17" i="43"/>
  <c r="EE17" i="43"/>
  <c r="EE30" i="43" s="1"/>
  <c r="ES22" i="30"/>
  <c r="AT22" i="30"/>
  <c r="V24" i="55"/>
  <c r="DU24" i="55"/>
  <c r="AK18" i="39"/>
  <c r="EJ18" i="39"/>
  <c r="EJ30" i="39" s="1"/>
  <c r="ET8" i="30"/>
  <c r="AU8" i="30"/>
  <c r="Y26" i="52"/>
  <c r="DX26" i="52"/>
  <c r="AX16" i="25"/>
  <c r="EW16" i="25"/>
  <c r="EW30" i="25" s="1"/>
  <c r="DW29" i="51"/>
  <c r="EX15" i="24"/>
  <c r="AY15" i="24"/>
  <c r="AO4" i="34"/>
  <c r="EN4" i="34"/>
  <c r="EN29" i="34" s="1"/>
  <c r="AN29" i="34"/>
  <c r="EC17" i="46"/>
  <c r="AD17" i="46"/>
  <c r="EK14" i="39"/>
  <c r="AL14" i="39"/>
  <c r="DR10" i="57"/>
  <c r="S10" i="57"/>
  <c r="AS25" i="31"/>
  <c r="ER25" i="31"/>
  <c r="ER30" i="31" s="1"/>
  <c r="EP10" i="33"/>
  <c r="AQ10" i="33"/>
  <c r="EX26" i="25"/>
  <c r="AY26" i="25"/>
  <c r="EA10" i="48"/>
  <c r="AB10" i="48"/>
  <c r="AU19" i="28"/>
  <c r="ET19" i="28"/>
  <c r="EE20" i="45"/>
  <c r="AF20" i="45"/>
  <c r="AA26" i="50"/>
  <c r="DZ26" i="50"/>
  <c r="W7" i="53"/>
  <c r="DV7" i="53"/>
  <c r="U27" i="56"/>
  <c r="DT27" i="56"/>
  <c r="ES26" i="31"/>
  <c r="AT26" i="31"/>
  <c r="AV9" i="27"/>
  <c r="EU9" i="27"/>
  <c r="EC24" i="47"/>
  <c r="AD24" i="47"/>
  <c r="EU10" i="27"/>
  <c r="AV10" i="27"/>
  <c r="AQ21" i="33"/>
  <c r="EP21" i="33"/>
  <c r="EX13" i="24"/>
  <c r="AY13" i="24"/>
  <c r="EH11" i="42"/>
  <c r="AI11" i="42"/>
  <c r="AY21" i="24"/>
  <c r="EX21" i="24"/>
  <c r="AE17" i="44"/>
  <c r="ED17" i="44"/>
  <c r="ED30" i="44" s="1"/>
  <c r="AW19" i="27"/>
  <c r="EV19" i="27"/>
  <c r="AK8" i="40"/>
  <c r="EJ8" i="40"/>
  <c r="AQ5" i="32"/>
  <c r="AP29" i="32"/>
  <c r="EP5" i="32"/>
  <c r="EP29" i="32" s="1"/>
  <c r="AD26" i="47"/>
  <c r="EC26" i="47"/>
  <c r="AW14" i="27"/>
  <c r="EV14" i="27"/>
  <c r="EI25" i="40"/>
  <c r="AJ25" i="40"/>
  <c r="EP16" i="33"/>
  <c r="AQ16" i="33"/>
  <c r="AQ4" i="31"/>
  <c r="EP4" i="31"/>
  <c r="EP29" i="31" s="1"/>
  <c r="AP29" i="31"/>
  <c r="ES6" i="30"/>
  <c r="AT6" i="30"/>
  <c r="AQ6" i="33"/>
  <c r="EP6" i="33"/>
  <c r="EB27" i="48"/>
  <c r="AC27" i="48"/>
  <c r="EO4" i="33"/>
  <c r="AO29" i="33"/>
  <c r="AP4" i="33"/>
  <c r="Z6" i="50"/>
  <c r="DY6" i="50"/>
  <c r="AK7" i="39"/>
  <c r="EJ7" i="39"/>
  <c r="AX19" i="26"/>
  <c r="EW19" i="26"/>
  <c r="EN18" i="35"/>
  <c r="EN30" i="35" s="1"/>
  <c r="AO18" i="35"/>
  <c r="EB12" i="48"/>
  <c r="AC12" i="48"/>
  <c r="ED15" i="46"/>
  <c r="AE15" i="46"/>
  <c r="EK21" i="39"/>
  <c r="AL21" i="39"/>
  <c r="AU25" i="30"/>
  <c r="ET25" i="30"/>
  <c r="EC28" i="47"/>
  <c r="AD28" i="47"/>
  <c r="AC22" i="47"/>
  <c r="EB22" i="47"/>
  <c r="ES19" i="31"/>
  <c r="AT19" i="31"/>
  <c r="AW17" i="26"/>
  <c r="EV17" i="26"/>
  <c r="DY20" i="51"/>
  <c r="DY30" i="51" s="1"/>
  <c r="Z20" i="51"/>
  <c r="ED4" i="43"/>
  <c r="ED29" i="43" s="1"/>
  <c r="AD29" i="43"/>
  <c r="AE4" i="43"/>
  <c r="DQ16" i="58"/>
  <c r="DQ30" i="58" s="1"/>
  <c r="R16" i="58"/>
  <c r="DU18" i="53"/>
  <c r="DU30" i="53" s="1"/>
  <c r="V18" i="53"/>
  <c r="U29" i="53"/>
  <c r="DR24" i="58"/>
  <c r="S24" i="58"/>
  <c r="EK18" i="37"/>
  <c r="EK30" i="37" s="1"/>
  <c r="AK29" i="37"/>
  <c r="AL18" i="37"/>
  <c r="EE16" i="44"/>
  <c r="AF16" i="44"/>
  <c r="AE25" i="45"/>
  <c r="ED25" i="45"/>
  <c r="DS6" i="56"/>
  <c r="T6" i="56"/>
  <c r="DY26" i="51"/>
  <c r="Z26" i="51"/>
  <c r="AU7" i="28"/>
  <c r="ET7" i="28"/>
  <c r="AC7" i="47"/>
  <c r="EB7" i="47"/>
  <c r="EJ20" i="40"/>
  <c r="AK20" i="40"/>
  <c r="EX25" i="24"/>
  <c r="AY25" i="24"/>
  <c r="AE28" i="46"/>
  <c r="ED28" i="46"/>
  <c r="DQ13" i="58"/>
  <c r="R13" i="58"/>
  <c r="DU14" i="54"/>
  <c r="V14" i="54"/>
  <c r="AT20" i="31"/>
  <c r="ES20" i="31"/>
  <c r="EH29" i="41"/>
  <c r="EO18" i="33"/>
  <c r="EO30" i="33" s="1"/>
  <c r="AP18" i="33"/>
  <c r="ES16" i="30"/>
  <c r="AT16" i="30"/>
  <c r="AT10" i="30"/>
  <c r="ES10" i="30"/>
  <c r="AW16" i="26"/>
  <c r="EV16" i="26"/>
  <c r="T9" i="57"/>
  <c r="DS9" i="57"/>
  <c r="EG15" i="43"/>
  <c r="AH15" i="43"/>
  <c r="AU11" i="30"/>
  <c r="ET11" i="30"/>
  <c r="AA25" i="49"/>
  <c r="DZ25" i="49"/>
  <c r="EP17" i="34"/>
  <c r="AQ17" i="34"/>
  <c r="AA20" i="49"/>
  <c r="DZ20" i="49"/>
  <c r="EL19" i="37"/>
  <c r="AM19" i="37"/>
  <c r="Y12" i="52"/>
  <c r="DX12" i="52"/>
  <c r="AG24" i="44"/>
  <c r="EF24" i="44"/>
  <c r="DS12" i="57"/>
  <c r="T12" i="57"/>
  <c r="AJ11" i="40"/>
  <c r="EI11" i="40"/>
  <c r="V27" i="55"/>
  <c r="DU27" i="55"/>
  <c r="DU17" i="54"/>
  <c r="V17" i="54"/>
  <c r="DX4" i="50"/>
  <c r="DX29" i="50" s="1"/>
  <c r="X29" i="50"/>
  <c r="Y4" i="50"/>
  <c r="AN9" i="37"/>
  <c r="EM9" i="37"/>
  <c r="AS24" i="32"/>
  <c r="ER24" i="32"/>
  <c r="AH12" i="43"/>
  <c r="EG12" i="43"/>
  <c r="EA24" i="49"/>
  <c r="AB24" i="49"/>
  <c r="U25" i="55"/>
  <c r="DT25" i="55"/>
  <c r="ED5" i="44"/>
  <c r="ED29" i="44" s="1"/>
  <c r="AE5" i="44"/>
  <c r="AI12" i="42"/>
  <c r="EH12" i="42"/>
  <c r="Z15" i="51"/>
  <c r="DY15" i="51"/>
  <c r="AU25" i="28"/>
  <c r="ET25" i="28"/>
  <c r="AI19" i="41"/>
  <c r="EH19" i="41"/>
  <c r="EE23" i="45"/>
  <c r="AF23" i="45"/>
  <c r="Z25" i="50"/>
  <c r="DY25" i="50"/>
  <c r="DY30" i="50" s="1"/>
  <c r="EH16" i="41"/>
  <c r="AI16" i="41"/>
  <c r="EF25" i="43"/>
  <c r="AG25" i="43"/>
  <c r="EK16" i="38"/>
  <c r="EK30" i="38" s="1"/>
  <c r="AL16" i="38"/>
  <c r="AO12" i="36"/>
  <c r="EN12" i="36"/>
  <c r="AR26" i="32"/>
  <c r="EQ26" i="32"/>
  <c r="DU16" i="54"/>
  <c r="V16" i="54"/>
  <c r="EV20" i="27"/>
  <c r="AW20" i="27"/>
  <c r="EH17" i="42"/>
  <c r="AI17" i="42"/>
  <c r="DU21" i="54"/>
  <c r="V21" i="54"/>
  <c r="AN16" i="36"/>
  <c r="EM16" i="36"/>
  <c r="EM30" i="36" s="1"/>
  <c r="AQ24" i="34"/>
  <c r="EP24" i="34"/>
  <c r="AN26" i="37"/>
  <c r="EM26" i="37"/>
  <c r="AI23" i="42"/>
  <c r="EH23" i="42"/>
  <c r="AE14" i="46"/>
  <c r="ED14" i="46"/>
  <c r="AP9" i="35"/>
  <c r="EO9" i="35"/>
  <c r="AP5" i="33"/>
  <c r="EO5" i="33"/>
  <c r="AV25" i="27"/>
  <c r="EU25" i="27"/>
  <c r="EU30" i="27" s="1"/>
  <c r="AG5" i="43"/>
  <c r="EF5" i="43"/>
  <c r="EW6" i="25"/>
  <c r="AX6" i="25"/>
  <c r="DV21" i="53"/>
  <c r="W21" i="53"/>
  <c r="EQ23" i="33"/>
  <c r="AR23" i="33"/>
  <c r="AW18" i="26"/>
  <c r="EV18" i="26"/>
  <c r="AC29" i="45"/>
  <c r="AD7" i="45"/>
  <c r="EC7" i="45"/>
  <c r="EC29" i="45" s="1"/>
  <c r="AC8" i="48"/>
  <c r="EB8" i="48"/>
  <c r="AA23" i="50"/>
  <c r="DZ23" i="50"/>
  <c r="AX4" i="23"/>
  <c r="EW4" i="23"/>
  <c r="EW29" i="23" s="1"/>
  <c r="AW29" i="23"/>
  <c r="AY22" i="24"/>
  <c r="EX22" i="24"/>
  <c r="AQ14" i="33"/>
  <c r="EP14" i="33"/>
  <c r="AD22" i="46"/>
  <c r="EC22" i="46"/>
  <c r="EO23" i="35"/>
  <c r="AP23" i="35"/>
  <c r="DY18" i="49"/>
  <c r="DY30" i="49" s="1"/>
  <c r="Z18" i="49"/>
  <c r="DZ17" i="49"/>
  <c r="AA17" i="49"/>
  <c r="S7" i="57"/>
  <c r="DR7" i="57"/>
  <c r="EW28" i="26"/>
  <c r="AX28" i="26"/>
  <c r="DB15" i="59"/>
  <c r="DB15" i="58"/>
  <c r="DB15" i="57"/>
  <c r="DB15" i="56"/>
  <c r="DB15" i="55"/>
  <c r="DB15" i="54"/>
  <c r="DB15" i="53"/>
  <c r="DB15" i="52"/>
  <c r="DB15" i="50"/>
  <c r="DB15" i="51"/>
  <c r="DB15" i="49"/>
  <c r="DB15" i="48"/>
  <c r="DB15" i="47"/>
  <c r="DB15" i="46"/>
  <c r="DB15" i="44"/>
  <c r="DB15" i="45"/>
  <c r="DB15" i="42"/>
  <c r="DB15" i="41"/>
  <c r="DB15" i="40"/>
  <c r="DB15" i="43"/>
  <c r="DB15" i="37"/>
  <c r="DB15" i="39"/>
  <c r="DB15" i="36"/>
  <c r="DB15" i="38"/>
  <c r="DB15" i="34"/>
  <c r="DB15" i="35"/>
  <c r="DB15" i="33"/>
  <c r="DB15" i="27"/>
  <c r="DB15" i="25"/>
  <c r="DB15" i="24"/>
  <c r="DB15" i="31"/>
  <c r="DB15" i="30"/>
  <c r="DB15" i="28"/>
  <c r="DB15" i="32"/>
  <c r="DB15" i="26"/>
  <c r="DB15" i="22"/>
  <c r="FB15" i="22" s="1"/>
  <c r="DB15" i="17"/>
  <c r="FB15" i="17" s="1"/>
  <c r="DB15" i="18"/>
  <c r="FB15" i="18" s="1"/>
  <c r="DB15" i="21"/>
  <c r="FB15" i="21" s="1"/>
  <c r="DB15" i="20"/>
  <c r="FB15" i="20" s="1"/>
  <c r="DB15" i="23"/>
  <c r="DB15" i="19"/>
  <c r="FB15" i="19" s="1"/>
  <c r="DB15" i="60"/>
  <c r="FB15" i="60" s="1"/>
  <c r="EZ30" i="23"/>
  <c r="AQ23" i="36"/>
  <c r="EP23" i="36"/>
  <c r="EZ16" i="24"/>
  <c r="BA16" i="24"/>
  <c r="AG11" i="46"/>
  <c r="EF11" i="46"/>
  <c r="EI26" i="43"/>
  <c r="AJ26" i="43"/>
  <c r="BE7" i="20"/>
  <c r="DY27" i="53"/>
  <c r="Z27" i="53"/>
  <c r="DV21" i="56"/>
  <c r="W21" i="56"/>
  <c r="AQ17" i="36"/>
  <c r="EP17" i="36"/>
  <c r="BE18" i="19"/>
  <c r="BC8" i="23"/>
  <c r="BC18" i="22"/>
  <c r="EL9" i="40"/>
  <c r="AM9" i="40"/>
  <c r="BC23" i="23"/>
  <c r="DR18" i="57"/>
  <c r="S18" i="57"/>
  <c r="AX28" i="28"/>
  <c r="EW28" i="28"/>
  <c r="V24" i="57"/>
  <c r="DU24" i="57"/>
  <c r="DA7" i="59"/>
  <c r="DA7" i="58"/>
  <c r="DA7" i="57"/>
  <c r="DA7" i="56"/>
  <c r="DA7" i="55"/>
  <c r="DA7" i="54"/>
  <c r="DA7" i="53"/>
  <c r="DA7" i="52"/>
  <c r="DA7" i="50"/>
  <c r="DA7" i="51"/>
  <c r="DA7" i="48"/>
  <c r="DA7" i="49"/>
  <c r="DA7" i="46"/>
  <c r="DA7" i="47"/>
  <c r="DA7" i="45"/>
  <c r="DA7" i="44"/>
  <c r="DA7" i="40"/>
  <c r="DA7" i="43"/>
  <c r="DA7" i="41"/>
  <c r="DA7" i="42"/>
  <c r="DA7" i="38"/>
  <c r="DA7" i="37"/>
  <c r="DA7" i="39"/>
  <c r="DA7" i="36"/>
  <c r="DA7" i="34"/>
  <c r="DA7" i="35"/>
  <c r="DA7" i="33"/>
  <c r="DA7" i="32"/>
  <c r="DA7" i="24"/>
  <c r="DA7" i="27"/>
  <c r="DA7" i="26"/>
  <c r="DA7" i="25"/>
  <c r="DA7" i="31"/>
  <c r="DA7" i="30"/>
  <c r="DA7" i="28"/>
  <c r="DA7" i="19"/>
  <c r="FA7" i="19" s="1"/>
  <c r="DA7" i="23"/>
  <c r="FA7" i="23" s="1"/>
  <c r="DA7" i="22"/>
  <c r="FA7" i="22" s="1"/>
  <c r="DA7" i="17"/>
  <c r="FA7" i="17" s="1"/>
  <c r="DA7" i="18"/>
  <c r="FA7" i="18" s="1"/>
  <c r="DA7" i="21"/>
  <c r="FA7" i="21" s="1"/>
  <c r="DA7" i="20"/>
  <c r="FA7" i="20" s="1"/>
  <c r="DA7" i="60"/>
  <c r="FA7" i="60" s="1"/>
  <c r="AX22" i="61"/>
  <c r="BD14" i="22"/>
  <c r="ER6" i="32"/>
  <c r="AS6" i="32"/>
  <c r="ED17" i="48"/>
  <c r="AE17" i="48"/>
  <c r="AW21" i="28"/>
  <c r="EV21" i="28"/>
  <c r="AI18" i="42"/>
  <c r="EH18" i="42"/>
  <c r="EY24" i="26"/>
  <c r="AZ24" i="26"/>
  <c r="BC20" i="23"/>
  <c r="AR17" i="35"/>
  <c r="EQ17" i="35"/>
  <c r="EN16" i="37"/>
  <c r="AO16" i="37"/>
  <c r="AX18" i="61"/>
  <c r="EZ29" i="21"/>
  <c r="EG8" i="44"/>
  <c r="AH8" i="44"/>
  <c r="AR21" i="34"/>
  <c r="EQ21" i="34"/>
  <c r="AU20" i="32"/>
  <c r="ET20" i="32"/>
  <c r="AK21" i="41"/>
  <c r="EJ21" i="41"/>
  <c r="EQ28" i="35"/>
  <c r="AR28" i="35"/>
  <c r="W7" i="54"/>
  <c r="DV7" i="54"/>
  <c r="AP22" i="36"/>
  <c r="EO22" i="36"/>
  <c r="AO23" i="38"/>
  <c r="EN23" i="38"/>
  <c r="DY11" i="53"/>
  <c r="Z11" i="53"/>
  <c r="DA27" i="59"/>
  <c r="DA27" i="58"/>
  <c r="DA27" i="57"/>
  <c r="DA27" i="56"/>
  <c r="DA27" i="55"/>
  <c r="DA27" i="54"/>
  <c r="DA27" i="53"/>
  <c r="DA27" i="51"/>
  <c r="DA27" i="52"/>
  <c r="DA27" i="50"/>
  <c r="DA27" i="49"/>
  <c r="DA27" i="48"/>
  <c r="DA27" i="47"/>
  <c r="DA27" i="46"/>
  <c r="DA27" i="45"/>
  <c r="DA27" i="44"/>
  <c r="DA27" i="43"/>
  <c r="DA27" i="42"/>
  <c r="DA27" i="41"/>
  <c r="DA27" i="40"/>
  <c r="DA27" i="39"/>
  <c r="DA27" i="38"/>
  <c r="DA27" i="37"/>
  <c r="DA27" i="36"/>
  <c r="DA27" i="34"/>
  <c r="DA27" i="32"/>
  <c r="DA27" i="35"/>
  <c r="DA27" i="33"/>
  <c r="DA27" i="27"/>
  <c r="DA27" i="24"/>
  <c r="DA27" i="23"/>
  <c r="FA27" i="23" s="1"/>
  <c r="DA27" i="30"/>
  <c r="DA27" i="28"/>
  <c r="DA27" i="26"/>
  <c r="DA27" i="25"/>
  <c r="DA27" i="31"/>
  <c r="DA27" i="22"/>
  <c r="FA27" i="22" s="1"/>
  <c r="DA27" i="19"/>
  <c r="FA27" i="19" s="1"/>
  <c r="DA27" i="18"/>
  <c r="FA27" i="18" s="1"/>
  <c r="DA27" i="21"/>
  <c r="FA27" i="21" s="1"/>
  <c r="DA27" i="20"/>
  <c r="FA27" i="20" s="1"/>
  <c r="DA27" i="17"/>
  <c r="FA27" i="17" s="1"/>
  <c r="DA27" i="60"/>
  <c r="FA27" i="60" s="1"/>
  <c r="EV5" i="28"/>
  <c r="AW5" i="28"/>
  <c r="BD19" i="22"/>
  <c r="AT12" i="33"/>
  <c r="ES12" i="33"/>
  <c r="DA13" i="59"/>
  <c r="DA13" i="58"/>
  <c r="DA13" i="57"/>
  <c r="DA13" i="56"/>
  <c r="DA13" i="55"/>
  <c r="DA13" i="54"/>
  <c r="DA13" i="53"/>
  <c r="DA13" i="52"/>
  <c r="DA13" i="50"/>
  <c r="DA13" i="51"/>
  <c r="DA13" i="48"/>
  <c r="DA13" i="49"/>
  <c r="DA13" i="47"/>
  <c r="DA13" i="46"/>
  <c r="DA13" i="45"/>
  <c r="DA13" i="44"/>
  <c r="DA13" i="43"/>
  <c r="DA13" i="42"/>
  <c r="DA13" i="41"/>
  <c r="DA13" i="40"/>
  <c r="DA13" i="39"/>
  <c r="DA13" i="38"/>
  <c r="DA13" i="37"/>
  <c r="DA13" i="36"/>
  <c r="DA13" i="34"/>
  <c r="DA13" i="35"/>
  <c r="DA13" i="33"/>
  <c r="DA13" i="31"/>
  <c r="DA13" i="27"/>
  <c r="DA13" i="26"/>
  <c r="DA13" i="25"/>
  <c r="DA13" i="24"/>
  <c r="DA13" i="32"/>
  <c r="DA13" i="30"/>
  <c r="DA13" i="28"/>
  <c r="DA13" i="22"/>
  <c r="FA13" i="22" s="1"/>
  <c r="DA13" i="19"/>
  <c r="FA13" i="19" s="1"/>
  <c r="DA13" i="18"/>
  <c r="FA13" i="18" s="1"/>
  <c r="DA13" i="21"/>
  <c r="FA13" i="21" s="1"/>
  <c r="DA13" i="20"/>
  <c r="FA13" i="20" s="1"/>
  <c r="DA13" i="23"/>
  <c r="FA13" i="23" s="1"/>
  <c r="DA13" i="17"/>
  <c r="FA13" i="17" s="1"/>
  <c r="DA13" i="60"/>
  <c r="FA13" i="60" s="1"/>
  <c r="T15" i="59"/>
  <c r="DS15" i="59"/>
  <c r="AW24" i="30"/>
  <c r="EV24" i="30"/>
  <c r="BD17" i="22"/>
  <c r="AQ25" i="35"/>
  <c r="EP25" i="35"/>
  <c r="AJ13" i="43"/>
  <c r="EI13" i="43"/>
  <c r="AY27" i="27"/>
  <c r="EX27" i="27"/>
  <c r="EQ19" i="34"/>
  <c r="AR19" i="34"/>
  <c r="BD13" i="22"/>
  <c r="DA16" i="59"/>
  <c r="DA16" i="58"/>
  <c r="DA16" i="57"/>
  <c r="DA16" i="56"/>
  <c r="DA16" i="55"/>
  <c r="DA16" i="53"/>
  <c r="DA16" i="54"/>
  <c r="DA16" i="52"/>
  <c r="DA16" i="50"/>
  <c r="DA16" i="51"/>
  <c r="DA16" i="49"/>
  <c r="DA16" i="48"/>
  <c r="DA16" i="47"/>
  <c r="DA16" i="44"/>
  <c r="DA16" i="46"/>
  <c r="DA16" i="45"/>
  <c r="DA16" i="43"/>
  <c r="DA16" i="42"/>
  <c r="DA16" i="41"/>
  <c r="DA16" i="40"/>
  <c r="DA16" i="37"/>
  <c r="DA16" i="36"/>
  <c r="DA16" i="39"/>
  <c r="DA16" i="38"/>
  <c r="DA16" i="34"/>
  <c r="DA16" i="33"/>
  <c r="DA16" i="35"/>
  <c r="DA16" i="27"/>
  <c r="DA16" i="32"/>
  <c r="DA16" i="25"/>
  <c r="DA16" i="24"/>
  <c r="DA16" i="31"/>
  <c r="DA16" i="28"/>
  <c r="DA16" i="30"/>
  <c r="DA16" i="26"/>
  <c r="DA16" i="22"/>
  <c r="FA16" i="22" s="1"/>
  <c r="DA16" i="18"/>
  <c r="FA16" i="18" s="1"/>
  <c r="DA16" i="20"/>
  <c r="FA16" i="20" s="1"/>
  <c r="DA16" i="19"/>
  <c r="FA16" i="19" s="1"/>
  <c r="DA16" i="23"/>
  <c r="FA16" i="23" s="1"/>
  <c r="DA16" i="21"/>
  <c r="FA16" i="21" s="1"/>
  <c r="DA16" i="17"/>
  <c r="FA16" i="17" s="1"/>
  <c r="DA16" i="60"/>
  <c r="FA16" i="60" s="1"/>
  <c r="AJ5" i="42"/>
  <c r="EI5" i="42"/>
  <c r="AD22" i="48"/>
  <c r="EC22" i="48"/>
  <c r="DU16" i="56"/>
  <c r="V16" i="56"/>
  <c r="DU28" i="57"/>
  <c r="V28" i="57"/>
  <c r="AC15" i="49"/>
  <c r="EB15" i="49"/>
  <c r="AR15" i="34"/>
  <c r="EQ15" i="34"/>
  <c r="EZ17" i="25"/>
  <c r="BA17" i="25"/>
  <c r="ET15" i="32"/>
  <c r="AU15" i="32"/>
  <c r="AX17" i="61"/>
  <c r="Z23" i="53"/>
  <c r="DY23" i="53"/>
  <c r="DT17" i="58"/>
  <c r="U17" i="58"/>
  <c r="AF18" i="46"/>
  <c r="EE18" i="46"/>
  <c r="DA9" i="59"/>
  <c r="DA9" i="58"/>
  <c r="DA9" i="57"/>
  <c r="DA9" i="56"/>
  <c r="DA9" i="55"/>
  <c r="DA9" i="54"/>
  <c r="DA9" i="52"/>
  <c r="DA9" i="53"/>
  <c r="DA9" i="51"/>
  <c r="DA9" i="50"/>
  <c r="DA9" i="49"/>
  <c r="DA9" i="48"/>
  <c r="DA9" i="47"/>
  <c r="DA9" i="46"/>
  <c r="DA9" i="45"/>
  <c r="DA9" i="44"/>
  <c r="DA9" i="41"/>
  <c r="DA9" i="40"/>
  <c r="DA9" i="43"/>
  <c r="DA9" i="42"/>
  <c r="DA9" i="39"/>
  <c r="DA9" i="38"/>
  <c r="DA9" i="37"/>
  <c r="DA9" i="36"/>
  <c r="DA9" i="35"/>
  <c r="DA9" i="34"/>
  <c r="DA9" i="33"/>
  <c r="DA9" i="32"/>
  <c r="DA9" i="30"/>
  <c r="DA9" i="28"/>
  <c r="DA9" i="31"/>
  <c r="DA9" i="24"/>
  <c r="FA9" i="24" s="1"/>
  <c r="DA9" i="27"/>
  <c r="DA9" i="26"/>
  <c r="DA9" i="25"/>
  <c r="DA9" i="20"/>
  <c r="FA9" i="20" s="1"/>
  <c r="DA9" i="19"/>
  <c r="FA9" i="19" s="1"/>
  <c r="DA9" i="18"/>
  <c r="FA9" i="18" s="1"/>
  <c r="DA9" i="23"/>
  <c r="FA9" i="23" s="1"/>
  <c r="DA9" i="21"/>
  <c r="FA9" i="21" s="1"/>
  <c r="DA9" i="17"/>
  <c r="FA9" i="17" s="1"/>
  <c r="DA9" i="22"/>
  <c r="FA9" i="22" s="1"/>
  <c r="DA9" i="60"/>
  <c r="FA9" i="60" s="1"/>
  <c r="AF9" i="47"/>
  <c r="EE9" i="47"/>
  <c r="EB10" i="49"/>
  <c r="AC10" i="49"/>
  <c r="EO8" i="37"/>
  <c r="AP8" i="37"/>
  <c r="EI27" i="43"/>
  <c r="AJ27" i="43"/>
  <c r="AO8" i="38"/>
  <c r="EN8" i="38"/>
  <c r="AX5" i="61"/>
  <c r="BD15" i="22"/>
  <c r="DV29" i="53"/>
  <c r="BE23" i="21"/>
  <c r="U13" i="57"/>
  <c r="DT13" i="57"/>
  <c r="EW22" i="27"/>
  <c r="AX22" i="27"/>
  <c r="DX15" i="54"/>
  <c r="Y15" i="54"/>
  <c r="AN8" i="39"/>
  <c r="EM8" i="39"/>
  <c r="U6" i="57"/>
  <c r="DT6" i="57"/>
  <c r="ED19" i="48"/>
  <c r="AE19" i="48"/>
  <c r="U14" i="58"/>
  <c r="DT14" i="58"/>
  <c r="AG21" i="46"/>
  <c r="EF21" i="46"/>
  <c r="AH13" i="45"/>
  <c r="EG13" i="45"/>
  <c r="Z26" i="53"/>
  <c r="DY26" i="53"/>
  <c r="ES4" i="30"/>
  <c r="ES29" i="30" s="1"/>
  <c r="AT4" i="30"/>
  <c r="AS29" i="30"/>
  <c r="EU21" i="31"/>
  <c r="AV21" i="31"/>
  <c r="AW26" i="30"/>
  <c r="EV26" i="30"/>
  <c r="BC27" i="23"/>
  <c r="AE7" i="46"/>
  <c r="ED7" i="46"/>
  <c r="AY24" i="27"/>
  <c r="EX24" i="27"/>
  <c r="Z17" i="53"/>
  <c r="DY17" i="53"/>
  <c r="BB26" i="23"/>
  <c r="AP28" i="37"/>
  <c r="EO28" i="37"/>
  <c r="EL21" i="40"/>
  <c r="AM21" i="40"/>
  <c r="AK26" i="41"/>
  <c r="EJ26" i="41"/>
  <c r="AR22" i="34"/>
  <c r="EQ22" i="34"/>
  <c r="EM5" i="38"/>
  <c r="AN5" i="38"/>
  <c r="AO26" i="38"/>
  <c r="EN26" i="38"/>
  <c r="DZ6" i="51"/>
  <c r="AA6" i="51"/>
  <c r="AO17" i="38"/>
  <c r="EN17" i="38"/>
  <c r="AB19" i="50"/>
  <c r="EA19" i="50"/>
  <c r="AE6" i="47"/>
  <c r="ED6" i="47"/>
  <c r="AJ28" i="42"/>
  <c r="EI28" i="42"/>
  <c r="AX28" i="61"/>
  <c r="DV28" i="56"/>
  <c r="W28" i="56"/>
  <c r="AC16" i="49"/>
  <c r="EB16" i="49"/>
  <c r="AY7" i="27"/>
  <c r="EX7" i="27"/>
  <c r="AS28" i="34"/>
  <c r="ER28" i="34"/>
  <c r="X19" i="55"/>
  <c r="DW19" i="55"/>
  <c r="EB6" i="49"/>
  <c r="AC6" i="49"/>
  <c r="AH11" i="44"/>
  <c r="EG11" i="44"/>
  <c r="DX20" i="53"/>
  <c r="Y20" i="53"/>
  <c r="DV17" i="55"/>
  <c r="W17" i="55"/>
  <c r="EZ30" i="20"/>
  <c r="EZ30" i="21"/>
  <c r="EU8" i="31"/>
  <c r="AV8" i="31"/>
  <c r="AX10" i="61"/>
  <c r="BE22" i="20"/>
  <c r="T24" i="59"/>
  <c r="DS24" i="59"/>
  <c r="ET16" i="31"/>
  <c r="AU16" i="31"/>
  <c r="BC18" i="21"/>
  <c r="AE24" i="48"/>
  <c r="ED24" i="48"/>
  <c r="X15" i="55"/>
  <c r="DW15" i="55"/>
  <c r="Z22" i="52"/>
  <c r="DY22" i="52"/>
  <c r="AU27" i="32"/>
  <c r="ET27" i="32"/>
  <c r="AZ15" i="25"/>
  <c r="EY15" i="25"/>
  <c r="AP7" i="36"/>
  <c r="EO7" i="36"/>
  <c r="BE5" i="19"/>
  <c r="AO15" i="37"/>
  <c r="EN15" i="37"/>
  <c r="ET23" i="32"/>
  <c r="AU23" i="32"/>
  <c r="AP12" i="37"/>
  <c r="EO12" i="37"/>
  <c r="BE5" i="18"/>
  <c r="DU27" i="57"/>
  <c r="V27" i="57"/>
  <c r="AF11" i="47"/>
  <c r="EE11" i="47"/>
  <c r="BE13" i="20"/>
  <c r="AM28" i="40"/>
  <c r="EL28" i="40"/>
  <c r="AQ18" i="34"/>
  <c r="EP18" i="34"/>
  <c r="EY7" i="25"/>
  <c r="AZ7" i="25"/>
  <c r="AB14" i="51"/>
  <c r="EA14" i="51"/>
  <c r="DZ14" i="52"/>
  <c r="AA14" i="52"/>
  <c r="EW16" i="27"/>
  <c r="AX16" i="27"/>
  <c r="ET18" i="30"/>
  <c r="AU18" i="30"/>
  <c r="EZ29" i="18"/>
  <c r="AH7" i="44"/>
  <c r="EG7" i="44"/>
  <c r="EK8" i="41"/>
  <c r="AL8" i="41"/>
  <c r="AJ22" i="42"/>
  <c r="EI22" i="42"/>
  <c r="T6" i="58"/>
  <c r="DS6" i="58"/>
  <c r="DS9" i="59"/>
  <c r="T9" i="59"/>
  <c r="BE28" i="21"/>
  <c r="DT25" i="57"/>
  <c r="U25" i="57"/>
  <c r="V4" i="54"/>
  <c r="U29" i="54"/>
  <c r="DU4" i="54"/>
  <c r="DU29" i="54" s="1"/>
  <c r="EU28" i="30"/>
  <c r="AV28" i="30"/>
  <c r="AJ20" i="43"/>
  <c r="EI20" i="43"/>
  <c r="W20" i="56"/>
  <c r="DV20" i="56"/>
  <c r="EP10" i="35"/>
  <c r="AQ10" i="35"/>
  <c r="EV9" i="30"/>
  <c r="AW9" i="30"/>
  <c r="BA20" i="24"/>
  <c r="EZ20" i="24"/>
  <c r="EB24" i="50"/>
  <c r="AC24" i="50"/>
  <c r="EL10" i="39"/>
  <c r="AM10" i="39"/>
  <c r="EE9" i="46"/>
  <c r="AF9" i="46"/>
  <c r="EY21" i="26"/>
  <c r="AZ21" i="26"/>
  <c r="EG19" i="45"/>
  <c r="AH19" i="45"/>
  <c r="X11" i="55"/>
  <c r="DW11" i="55"/>
  <c r="ET14" i="32"/>
  <c r="AU14" i="32"/>
  <c r="AF27" i="47"/>
  <c r="EE27" i="47"/>
  <c r="BC12" i="23"/>
  <c r="V7" i="55"/>
  <c r="DU7" i="55"/>
  <c r="AE15" i="48"/>
  <c r="ED15" i="48"/>
  <c r="AJ9" i="42"/>
  <c r="EI9" i="42"/>
  <c r="EI19" i="42"/>
  <c r="AJ19" i="42"/>
  <c r="BA23" i="25"/>
  <c r="EZ23" i="25"/>
  <c r="AC12" i="50"/>
  <c r="EB12" i="50"/>
  <c r="BB7" i="23"/>
  <c r="AZ22" i="25"/>
  <c r="EY22" i="25"/>
  <c r="AF10" i="46"/>
  <c r="EE10" i="46"/>
  <c r="T25" i="58"/>
  <c r="DS25" i="58"/>
  <c r="EG18" i="44"/>
  <c r="AH18" i="44"/>
  <c r="AX6" i="61"/>
  <c r="BD28" i="22"/>
  <c r="EN9" i="38"/>
  <c r="AO9" i="38"/>
  <c r="BC19" i="23"/>
  <c r="DW28" i="55"/>
  <c r="X28" i="55"/>
  <c r="AX26" i="28"/>
  <c r="EW26" i="28"/>
  <c r="AC14" i="49"/>
  <c r="EB14" i="49"/>
  <c r="DY29" i="49"/>
  <c r="DS8" i="59"/>
  <c r="T8" i="59"/>
  <c r="AY6" i="26"/>
  <c r="EX6" i="26"/>
  <c r="ED25" i="47"/>
  <c r="AE25" i="47"/>
  <c r="AU17" i="32"/>
  <c r="ET17" i="32"/>
  <c r="AZ13" i="25"/>
  <c r="EY13" i="25"/>
  <c r="EE17" i="47"/>
  <c r="AF17" i="47"/>
  <c r="DB19" i="59"/>
  <c r="DB19" i="58"/>
  <c r="DB19" i="57"/>
  <c r="DB19" i="56"/>
  <c r="DB19" i="55"/>
  <c r="DB19" i="53"/>
  <c r="DB19" i="54"/>
  <c r="DB19" i="52"/>
  <c r="DB19" i="51"/>
  <c r="DB19" i="50"/>
  <c r="DB19" i="49"/>
  <c r="DB19" i="48"/>
  <c r="DB19" i="47"/>
  <c r="DB19" i="46"/>
  <c r="DB19" i="45"/>
  <c r="DB19" i="44"/>
  <c r="DB19" i="41"/>
  <c r="DB19" i="42"/>
  <c r="DB19" i="40"/>
  <c r="DB19" i="43"/>
  <c r="DB19" i="39"/>
  <c r="DB19" i="38"/>
  <c r="DB19" i="36"/>
  <c r="DB19" i="37"/>
  <c r="DB19" i="35"/>
  <c r="DB19" i="34"/>
  <c r="DB19" i="33"/>
  <c r="DB19" i="32"/>
  <c r="DB19" i="27"/>
  <c r="DB19" i="25"/>
  <c r="DB19" i="26"/>
  <c r="DB19" i="24"/>
  <c r="DB19" i="23"/>
  <c r="FB19" i="23" s="1"/>
  <c r="DB19" i="31"/>
  <c r="DB19" i="30"/>
  <c r="DB19" i="28"/>
  <c r="DB19" i="20"/>
  <c r="FB19" i="20" s="1"/>
  <c r="DB19" i="19"/>
  <c r="FB19" i="19" s="1"/>
  <c r="DB19" i="21"/>
  <c r="FB19" i="21" s="1"/>
  <c r="DB19" i="18"/>
  <c r="FB19" i="18" s="1"/>
  <c r="DB19" i="17"/>
  <c r="FB19" i="17" s="1"/>
  <c r="DB19" i="22"/>
  <c r="FB19" i="22" s="1"/>
  <c r="DB19" i="60"/>
  <c r="FB19" i="60" s="1"/>
  <c r="DA4" i="59"/>
  <c r="DA4" i="58"/>
  <c r="DA4" i="57"/>
  <c r="DA4" i="56"/>
  <c r="DA4" i="55"/>
  <c r="DA4" i="54"/>
  <c r="DA4" i="52"/>
  <c r="DA4" i="53"/>
  <c r="DA4" i="51"/>
  <c r="DA4" i="50"/>
  <c r="DA4" i="49"/>
  <c r="DA4" i="48"/>
  <c r="DA4" i="47"/>
  <c r="DA4" i="46"/>
  <c r="DA4" i="45"/>
  <c r="DA4" i="44"/>
  <c r="DA4" i="40"/>
  <c r="DA4" i="42"/>
  <c r="DA4" i="43"/>
  <c r="DA4" i="41"/>
  <c r="DA4" i="39"/>
  <c r="DA4" i="38"/>
  <c r="DA4" i="37"/>
  <c r="DA4" i="35"/>
  <c r="DA4" i="33"/>
  <c r="DA4" i="36"/>
  <c r="DA4" i="34"/>
  <c r="DA4" i="28"/>
  <c r="DA4" i="27"/>
  <c r="DA4" i="32"/>
  <c r="DA4" i="30"/>
  <c r="DA4" i="25"/>
  <c r="DA4" i="24"/>
  <c r="DA4" i="31"/>
  <c r="DA4" i="26"/>
  <c r="DA4" i="20"/>
  <c r="FA4" i="20" s="1"/>
  <c r="DA4" i="19"/>
  <c r="FA4" i="19" s="1"/>
  <c r="DA4" i="18"/>
  <c r="FA4" i="18" s="1"/>
  <c r="DA4" i="17"/>
  <c r="FA4" i="17" s="1"/>
  <c r="DA4" i="22"/>
  <c r="DA4" i="23"/>
  <c r="DA4" i="21"/>
  <c r="FA4" i="21" s="1"/>
  <c r="DA4" i="60"/>
  <c r="FA4" i="60" s="1"/>
  <c r="T19" i="59"/>
  <c r="DS19" i="59"/>
  <c r="AQ8" i="36"/>
  <c r="EP8" i="36"/>
  <c r="DA23" i="59"/>
  <c r="DA23" i="58"/>
  <c r="DA23" i="57"/>
  <c r="DA23" i="56"/>
  <c r="DA23" i="55"/>
  <c r="DA23" i="54"/>
  <c r="DA23" i="53"/>
  <c r="DA23" i="52"/>
  <c r="DA23" i="51"/>
  <c r="DA23" i="49"/>
  <c r="DA23" i="50"/>
  <c r="DA23" i="47"/>
  <c r="DA23" i="48"/>
  <c r="DA23" i="44"/>
  <c r="DA23" i="45"/>
  <c r="DA23" i="46"/>
  <c r="DA23" i="42"/>
  <c r="DA23" i="43"/>
  <c r="DA23" i="41"/>
  <c r="DA23" i="40"/>
  <c r="DA23" i="37"/>
  <c r="DA23" i="39"/>
  <c r="DA23" i="38"/>
  <c r="DA23" i="36"/>
  <c r="DA23" i="32"/>
  <c r="DA23" i="35"/>
  <c r="DA23" i="34"/>
  <c r="DA23" i="33"/>
  <c r="DA23" i="30"/>
  <c r="DA23" i="27"/>
  <c r="DA23" i="25"/>
  <c r="DA23" i="23"/>
  <c r="FA23" i="23" s="1"/>
  <c r="DA23" i="26"/>
  <c r="DA23" i="24"/>
  <c r="DA23" i="31"/>
  <c r="DA23" i="28"/>
  <c r="DA23" i="21"/>
  <c r="FA23" i="21" s="1"/>
  <c r="DA23" i="20"/>
  <c r="FA23" i="20" s="1"/>
  <c r="DA23" i="19"/>
  <c r="FA23" i="19" s="1"/>
  <c r="DA23" i="18"/>
  <c r="FA23" i="18" s="1"/>
  <c r="DA23" i="17"/>
  <c r="FA23" i="17" s="1"/>
  <c r="DA23" i="22"/>
  <c r="FA23" i="22" s="1"/>
  <c r="DA23" i="60"/>
  <c r="FA23" i="60" s="1"/>
  <c r="EQ13" i="35"/>
  <c r="AR13" i="35"/>
  <c r="EL15" i="40"/>
  <c r="AM15" i="40"/>
  <c r="EO6" i="36"/>
  <c r="AP6" i="36"/>
  <c r="BE21" i="20"/>
  <c r="DV22" i="55"/>
  <c r="W22" i="55"/>
  <c r="AO7" i="37"/>
  <c r="EN7" i="37"/>
  <c r="BC16" i="22"/>
  <c r="EA13" i="50"/>
  <c r="AB13" i="50"/>
  <c r="AO20" i="37"/>
  <c r="EN20" i="37"/>
  <c r="AT28" i="33"/>
  <c r="ES28" i="33"/>
  <c r="EI24" i="43"/>
  <c r="AJ24" i="43"/>
  <c r="AH14" i="45"/>
  <c r="EG14" i="45"/>
  <c r="DT26" i="58"/>
  <c r="U26" i="58"/>
  <c r="AY5" i="26"/>
  <c r="EX5" i="26"/>
  <c r="DA22" i="59"/>
  <c r="DA22" i="58"/>
  <c r="DA22" i="57"/>
  <c r="DA22" i="56"/>
  <c r="DA22" i="55"/>
  <c r="DA22" i="54"/>
  <c r="DA22" i="53"/>
  <c r="DA22" i="52"/>
  <c r="DA22" i="51"/>
  <c r="DA22" i="50"/>
  <c r="DA22" i="49"/>
  <c r="DA22" i="48"/>
  <c r="DA22" i="46"/>
  <c r="DA22" i="44"/>
  <c r="DA22" i="47"/>
  <c r="DA22" i="45"/>
  <c r="DA22" i="42"/>
  <c r="DA22" i="40"/>
  <c r="DA22" i="43"/>
  <c r="DA22" i="41"/>
  <c r="DA22" i="39"/>
  <c r="DA22" i="36"/>
  <c r="DA22" i="38"/>
  <c r="DA22" i="37"/>
  <c r="DA22" i="34"/>
  <c r="DA22" i="33"/>
  <c r="DA22" i="35"/>
  <c r="DA22" i="31"/>
  <c r="DA22" i="26"/>
  <c r="DA22" i="24"/>
  <c r="DA22" i="32"/>
  <c r="DA22" i="30"/>
  <c r="DA22" i="28"/>
  <c r="DA22" i="27"/>
  <c r="DA22" i="25"/>
  <c r="DA22" i="23"/>
  <c r="FA22" i="23" s="1"/>
  <c r="DA22" i="22"/>
  <c r="FA22" i="22" s="1"/>
  <c r="DA22" i="17"/>
  <c r="FA22" i="17" s="1"/>
  <c r="DA22" i="21"/>
  <c r="FA22" i="21" s="1"/>
  <c r="DA22" i="20"/>
  <c r="FA22" i="20" s="1"/>
  <c r="DA22" i="19"/>
  <c r="FA22" i="19" s="1"/>
  <c r="DA22" i="18"/>
  <c r="FA22" i="18" s="1"/>
  <c r="DA22" i="60"/>
  <c r="FA22" i="60" s="1"/>
  <c r="EW27" i="28"/>
  <c r="AX27" i="28"/>
  <c r="EW6" i="27"/>
  <c r="AX6" i="27"/>
  <c r="AN21" i="38"/>
  <c r="EM21" i="38"/>
  <c r="EY18" i="25"/>
  <c r="AZ18" i="25"/>
  <c r="EF11" i="45"/>
  <c r="AG11" i="45"/>
  <c r="AB29" i="47"/>
  <c r="EB4" i="47"/>
  <c r="EB29" i="47" s="1"/>
  <c r="AC4" i="47"/>
  <c r="AN14" i="38"/>
  <c r="EM14" i="38"/>
  <c r="AZ5" i="25"/>
  <c r="EY5" i="25"/>
  <c r="EP5" i="35"/>
  <c r="AQ5" i="35"/>
  <c r="BE17" i="21"/>
  <c r="BB25" i="23"/>
  <c r="BE5" i="20"/>
  <c r="AM27" i="40"/>
  <c r="EL27" i="40"/>
  <c r="EM6" i="38"/>
  <c r="AN6" i="38"/>
  <c r="BB4" i="21"/>
  <c r="BA29" i="21"/>
  <c r="BE24" i="21"/>
  <c r="AL23" i="41"/>
  <c r="EK23" i="41"/>
  <c r="AX17" i="27"/>
  <c r="EW17" i="27"/>
  <c r="BD27" i="22"/>
  <c r="DU26" i="57"/>
  <c r="V26" i="57"/>
  <c r="BD23" i="22"/>
  <c r="AQ20" i="36"/>
  <c r="EP20" i="36"/>
  <c r="EV15" i="28"/>
  <c r="AW15" i="28"/>
  <c r="AO21" i="37"/>
  <c r="EN21" i="37"/>
  <c r="EX13" i="27"/>
  <c r="AY13" i="27"/>
  <c r="EV16" i="28"/>
  <c r="AW16" i="28"/>
  <c r="ED11" i="48"/>
  <c r="AE11" i="48"/>
  <c r="DV23" i="56"/>
  <c r="W23" i="56"/>
  <c r="DA24" i="59"/>
  <c r="DA24" i="58"/>
  <c r="DA24" i="57"/>
  <c r="DA24" i="56"/>
  <c r="DA24" i="55"/>
  <c r="DA24" i="54"/>
  <c r="DA24" i="53"/>
  <c r="DA24" i="51"/>
  <c r="DA24" i="52"/>
  <c r="DA24" i="49"/>
  <c r="DA24" i="50"/>
  <c r="DA24" i="47"/>
  <c r="DA24" i="48"/>
  <c r="DA24" i="46"/>
  <c r="DA24" i="44"/>
  <c r="DA24" i="45"/>
  <c r="DA24" i="43"/>
  <c r="DA24" i="40"/>
  <c r="DA24" i="42"/>
  <c r="DA24" i="41"/>
  <c r="DA24" i="37"/>
  <c r="DA24" i="39"/>
  <c r="DA24" i="36"/>
  <c r="DA24" i="38"/>
  <c r="DA24" i="32"/>
  <c r="DA24" i="35"/>
  <c r="DA24" i="33"/>
  <c r="DA24" i="34"/>
  <c r="DA24" i="26"/>
  <c r="DA24" i="23"/>
  <c r="FA24" i="23" s="1"/>
  <c r="DA24" i="24"/>
  <c r="FA24" i="24" s="1"/>
  <c r="DA24" i="31"/>
  <c r="DA24" i="28"/>
  <c r="DA24" i="30"/>
  <c r="DA24" i="27"/>
  <c r="DA24" i="25"/>
  <c r="DA24" i="18"/>
  <c r="FA24" i="18" s="1"/>
  <c r="DA24" i="22"/>
  <c r="FA24" i="22" s="1"/>
  <c r="DA24" i="21"/>
  <c r="FA24" i="21" s="1"/>
  <c r="DA24" i="20"/>
  <c r="FA24" i="20" s="1"/>
  <c r="DA24" i="19"/>
  <c r="FA24" i="19" s="1"/>
  <c r="DA24" i="17"/>
  <c r="FA24" i="17" s="1"/>
  <c r="DA24" i="60"/>
  <c r="FA24" i="60" s="1"/>
  <c r="EH13" i="44"/>
  <c r="AI13" i="44"/>
  <c r="Y12" i="54"/>
  <c r="DX12" i="54"/>
  <c r="DA11" i="59"/>
  <c r="DA11" i="58"/>
  <c r="DA11" i="57"/>
  <c r="DA11" i="56"/>
  <c r="DA11" i="54"/>
  <c r="DA11" i="55"/>
  <c r="DA11" i="52"/>
  <c r="DA11" i="53"/>
  <c r="DA11" i="50"/>
  <c r="DA11" i="51"/>
  <c r="DA11" i="49"/>
  <c r="DA11" i="48"/>
  <c r="DA11" i="47"/>
  <c r="DA11" i="46"/>
  <c r="DA11" i="45"/>
  <c r="DA11" i="44"/>
  <c r="DA11" i="41"/>
  <c r="DA11" i="40"/>
  <c r="DA11" i="43"/>
  <c r="DA11" i="42"/>
  <c r="DA11" i="39"/>
  <c r="DA11" i="38"/>
  <c r="DA11" i="37"/>
  <c r="DA11" i="36"/>
  <c r="DA11" i="34"/>
  <c r="DA11" i="32"/>
  <c r="DA11" i="35"/>
  <c r="DA11" i="33"/>
  <c r="DA11" i="28"/>
  <c r="DA11" i="30"/>
  <c r="DA11" i="26"/>
  <c r="DA11" i="24"/>
  <c r="DA11" i="31"/>
  <c r="DA11" i="27"/>
  <c r="DA11" i="25"/>
  <c r="DA11" i="19"/>
  <c r="FA11" i="19" s="1"/>
  <c r="DA11" i="20"/>
  <c r="FA11" i="20" s="1"/>
  <c r="DA11" i="23"/>
  <c r="FA11" i="23" s="1"/>
  <c r="DA11" i="18"/>
  <c r="FA11" i="18" s="1"/>
  <c r="DA11" i="22"/>
  <c r="FA11" i="22" s="1"/>
  <c r="DA11" i="21"/>
  <c r="FA11" i="21" s="1"/>
  <c r="DA11" i="17"/>
  <c r="FA11" i="17" s="1"/>
  <c r="DA11" i="60"/>
  <c r="FA11" i="60" s="1"/>
  <c r="AX27" i="61"/>
  <c r="AO12" i="38"/>
  <c r="EN12" i="38"/>
  <c r="W12" i="56"/>
  <c r="DV12" i="56"/>
  <c r="BE20" i="20"/>
  <c r="EC25" i="48"/>
  <c r="AD25" i="48"/>
  <c r="W10" i="55"/>
  <c r="DV10" i="55"/>
  <c r="BD11" i="22"/>
  <c r="AL12" i="41"/>
  <c r="EK12" i="41"/>
  <c r="AO24" i="38"/>
  <c r="EN24" i="38"/>
  <c r="DZ17" i="52"/>
  <c r="AA17" i="52"/>
  <c r="AZ26" i="26"/>
  <c r="EY26" i="26"/>
  <c r="EQ27" i="35"/>
  <c r="AR27" i="35"/>
  <c r="AA9" i="50"/>
  <c r="DZ9" i="50"/>
  <c r="AL18" i="40"/>
  <c r="EK18" i="40"/>
  <c r="AB12" i="51"/>
  <c r="EA12" i="51"/>
  <c r="DZ21" i="52"/>
  <c r="AA21" i="52"/>
  <c r="BE15" i="20"/>
  <c r="AC26" i="49"/>
  <c r="EB26" i="49"/>
  <c r="EY19" i="25"/>
  <c r="AZ19" i="25"/>
  <c r="DU25" i="56"/>
  <c r="V25" i="56"/>
  <c r="EL22" i="39"/>
  <c r="AM22" i="39"/>
  <c r="BD13" i="21"/>
  <c r="EZ24" i="25"/>
  <c r="BA24" i="25"/>
  <c r="X5" i="54"/>
  <c r="DW5" i="54"/>
  <c r="DQ4" i="58"/>
  <c r="DQ29" i="58" s="1"/>
  <c r="Q29" i="58"/>
  <c r="R4" i="58"/>
  <c r="BB16" i="23"/>
  <c r="AX16" i="61"/>
  <c r="AN19" i="39"/>
  <c r="EM19" i="39"/>
  <c r="BA14" i="25"/>
  <c r="EZ14" i="25"/>
  <c r="EP6" i="35"/>
  <c r="AQ6" i="35"/>
  <c r="BE6" i="18"/>
  <c r="AP23" i="37"/>
  <c r="EO23" i="37"/>
  <c r="AW27" i="30"/>
  <c r="EV27" i="30"/>
  <c r="EV17" i="30"/>
  <c r="AW17" i="30"/>
  <c r="Y6" i="53"/>
  <c r="DX6" i="53"/>
  <c r="AV23" i="31"/>
  <c r="EU23" i="31"/>
  <c r="DR18" i="59"/>
  <c r="S18" i="59"/>
  <c r="BC17" i="23"/>
  <c r="BD5" i="21"/>
  <c r="AR25" i="34"/>
  <c r="EQ25" i="34"/>
  <c r="DR27" i="59"/>
  <c r="S27" i="59"/>
  <c r="DT21" i="57"/>
  <c r="U21" i="57"/>
  <c r="AR5" i="34"/>
  <c r="EQ5" i="34"/>
  <c r="BC9" i="23"/>
  <c r="EZ26" i="24"/>
  <c r="BA26" i="24"/>
  <c r="X10" i="54"/>
  <c r="DW10" i="54"/>
  <c r="DZ11" i="52"/>
  <c r="AA11" i="52"/>
  <c r="AJ7" i="42"/>
  <c r="EI7" i="42"/>
  <c r="DT28" i="58"/>
  <c r="U28" i="58"/>
  <c r="EA20" i="50"/>
  <c r="AB20" i="50"/>
  <c r="AQ16" i="34"/>
  <c r="EP16" i="34"/>
  <c r="EP30" i="34" s="1"/>
  <c r="AP16" i="35"/>
  <c r="EO16" i="35"/>
  <c r="BC28" i="23"/>
  <c r="AC27" i="50"/>
  <c r="EB27" i="50"/>
  <c r="DW5" i="53"/>
  <c r="X5" i="53"/>
  <c r="DS22" i="58"/>
  <c r="T22" i="58"/>
  <c r="DS19" i="58"/>
  <c r="T19" i="58"/>
  <c r="AL5" i="40"/>
  <c r="EK5" i="40"/>
  <c r="AI8" i="43"/>
  <c r="EH8" i="43"/>
  <c r="DU7" i="56"/>
  <c r="V7" i="56"/>
  <c r="EK27" i="41"/>
  <c r="AL27" i="41"/>
  <c r="AU6" i="31"/>
  <c r="ET6" i="31"/>
  <c r="AY7" i="26"/>
  <c r="EX7" i="26"/>
  <c r="DX23" i="54"/>
  <c r="Y23" i="54"/>
  <c r="EZ8" i="25"/>
  <c r="BA8" i="25"/>
  <c r="DU5" i="56"/>
  <c r="V5" i="56"/>
  <c r="AK22" i="41"/>
  <c r="EJ22" i="41"/>
  <c r="EI21" i="42"/>
  <c r="AJ21" i="42"/>
  <c r="AS26" i="34"/>
  <c r="ER26" i="34"/>
  <c r="AU9" i="32"/>
  <c r="ET9" i="32"/>
  <c r="BB24" i="24"/>
  <c r="EA21" i="51"/>
  <c r="AB21" i="51"/>
  <c r="EH20" i="44"/>
  <c r="AI20" i="44"/>
  <c r="Y25" i="53"/>
  <c r="DX25" i="53"/>
  <c r="AV13" i="30"/>
  <c r="EU13" i="30"/>
  <c r="AI28" i="43"/>
  <c r="EH28" i="43"/>
  <c r="DV18" i="54"/>
  <c r="W18" i="54"/>
  <c r="DZ8" i="52"/>
  <c r="AA8" i="52"/>
  <c r="DY10" i="52"/>
  <c r="Z10" i="52"/>
  <c r="EZ30" i="18"/>
  <c r="AO22" i="37"/>
  <c r="EN22" i="37"/>
  <c r="DZ17" i="51"/>
  <c r="AA17" i="51"/>
  <c r="ER12" i="34"/>
  <c r="AS12" i="34"/>
  <c r="EV12" i="30"/>
  <c r="AW12" i="30"/>
  <c r="AI14" i="44"/>
  <c r="EH14" i="44"/>
  <c r="AJ21" i="43"/>
  <c r="EI21" i="43"/>
  <c r="EI14" i="42"/>
  <c r="AJ14" i="42"/>
  <c r="EG10" i="44"/>
  <c r="AH10" i="44"/>
  <c r="DS10" i="58"/>
  <c r="T10" i="58"/>
  <c r="DZ8" i="51"/>
  <c r="AA8" i="51"/>
  <c r="AV21" i="30"/>
  <c r="EU21" i="30"/>
  <c r="AJ10" i="42"/>
  <c r="EI10" i="42"/>
  <c r="AN12" i="39"/>
  <c r="EM12" i="39"/>
  <c r="T5" i="58"/>
  <c r="DS5" i="58"/>
  <c r="EG6" i="44"/>
  <c r="AH6" i="44"/>
  <c r="BB12" i="24"/>
  <c r="AU7" i="31"/>
  <c r="ET7" i="31"/>
  <c r="EF22" i="45"/>
  <c r="AG22" i="45"/>
  <c r="U15" i="58"/>
  <c r="DT15" i="58"/>
  <c r="EZ29" i="60"/>
  <c r="EZ29" i="19"/>
  <c r="AX14" i="61"/>
  <c r="AB15" i="50"/>
  <c r="EA15" i="50"/>
  <c r="BE21" i="21"/>
  <c r="AM19" i="40"/>
  <c r="EL19" i="40"/>
  <c r="X19" i="54"/>
  <c r="DW19" i="54"/>
  <c r="BB11" i="24"/>
  <c r="FA11" i="24"/>
  <c r="Y14" i="53"/>
  <c r="DX14" i="53"/>
  <c r="X13" i="55"/>
  <c r="DW13" i="55"/>
  <c r="AA29" i="48"/>
  <c r="EA4" i="48"/>
  <c r="EA29" i="48" s="1"/>
  <c r="AB4" i="48"/>
  <c r="BB18" i="23"/>
  <c r="EX23" i="27"/>
  <c r="AY23" i="27"/>
  <c r="T17" i="59"/>
  <c r="DS17" i="59"/>
  <c r="AN15" i="38"/>
  <c r="EM15" i="38"/>
  <c r="BC21" i="23"/>
  <c r="DS12" i="59"/>
  <c r="T12" i="59"/>
  <c r="EX12" i="27"/>
  <c r="AY12" i="27"/>
  <c r="Y28" i="54"/>
  <c r="DX28" i="54"/>
  <c r="EV22" i="28"/>
  <c r="AW22" i="28"/>
  <c r="EA19" i="51"/>
  <c r="AB19" i="51"/>
  <c r="DS20" i="59"/>
  <c r="T20" i="59"/>
  <c r="AA25" i="51"/>
  <c r="DZ25" i="51"/>
  <c r="BE16" i="18"/>
  <c r="AI10" i="43"/>
  <c r="EH10" i="43"/>
  <c r="W16" i="55"/>
  <c r="DV16" i="55"/>
  <c r="BE26" i="21"/>
  <c r="EM10" i="38"/>
  <c r="AN10" i="38"/>
  <c r="DZ9" i="52"/>
  <c r="AA9" i="52"/>
  <c r="W8" i="55"/>
  <c r="DV8" i="55"/>
  <c r="BB8" i="24"/>
  <c r="ET4" i="28"/>
  <c r="AU4" i="28"/>
  <c r="AT29" i="28"/>
  <c r="BE11" i="21"/>
  <c r="AY25" i="26"/>
  <c r="EX25" i="26"/>
  <c r="U14" i="57"/>
  <c r="DT14" i="57"/>
  <c r="AF6" i="46"/>
  <c r="EE6" i="46"/>
  <c r="S22" i="59"/>
  <c r="DR22" i="59"/>
  <c r="EX11" i="26"/>
  <c r="AY11" i="26"/>
  <c r="EJ15" i="41"/>
  <c r="AK15" i="41"/>
  <c r="ET11" i="32"/>
  <c r="AU11" i="32"/>
  <c r="DU17" i="57"/>
  <c r="V17" i="57"/>
  <c r="Z9" i="53"/>
  <c r="DY9" i="53"/>
  <c r="AX26" i="61"/>
  <c r="AX20" i="61"/>
  <c r="DZ18" i="51"/>
  <c r="AA18" i="51"/>
  <c r="DA12" i="59"/>
  <c r="DA12" i="58"/>
  <c r="DA12" i="57"/>
  <c r="DA12" i="56"/>
  <c r="DA12" i="55"/>
  <c r="DA12" i="54"/>
  <c r="DA12" i="52"/>
  <c r="DA12" i="53"/>
  <c r="DA12" i="51"/>
  <c r="DA12" i="50"/>
  <c r="DA12" i="48"/>
  <c r="DA12" i="49"/>
  <c r="DA12" i="45"/>
  <c r="DA12" i="44"/>
  <c r="DA12" i="47"/>
  <c r="DA12" i="46"/>
  <c r="DA12" i="43"/>
  <c r="DA12" i="42"/>
  <c r="DA12" i="41"/>
  <c r="DA12" i="40"/>
  <c r="DA12" i="39"/>
  <c r="DA12" i="38"/>
  <c r="DA12" i="37"/>
  <c r="DA12" i="36"/>
  <c r="DA12" i="35"/>
  <c r="DA12" i="33"/>
  <c r="DA12" i="34"/>
  <c r="DA12" i="32"/>
  <c r="DA12" i="28"/>
  <c r="DA12" i="31"/>
  <c r="DA12" i="30"/>
  <c r="DA12" i="26"/>
  <c r="DA12" i="25"/>
  <c r="DA12" i="24"/>
  <c r="FA12" i="24" s="1"/>
  <c r="DA12" i="27"/>
  <c r="DA12" i="20"/>
  <c r="FA12" i="20" s="1"/>
  <c r="DA12" i="23"/>
  <c r="FA12" i="23" s="1"/>
  <c r="DA12" i="18"/>
  <c r="FA12" i="18" s="1"/>
  <c r="DA12" i="17"/>
  <c r="FA12" i="17" s="1"/>
  <c r="DA12" i="22"/>
  <c r="FA12" i="22" s="1"/>
  <c r="DA12" i="19"/>
  <c r="FA12" i="19" s="1"/>
  <c r="DA12" i="21"/>
  <c r="FA12" i="21" s="1"/>
  <c r="DA12" i="60"/>
  <c r="FA12" i="60" s="1"/>
  <c r="AV14" i="31"/>
  <c r="EU14" i="31"/>
  <c r="DS23" i="59"/>
  <c r="T23" i="59"/>
  <c r="EK22" i="40"/>
  <c r="AL22" i="40"/>
  <c r="U12" i="58"/>
  <c r="DT12" i="58"/>
  <c r="AU10" i="31"/>
  <c r="ET10" i="31"/>
  <c r="V22" i="56"/>
  <c r="DU22" i="56"/>
  <c r="ED21" i="48"/>
  <c r="AE21" i="48"/>
  <c r="EM5" i="37"/>
  <c r="AN5" i="37"/>
  <c r="P29" i="59"/>
  <c r="Q4" i="59"/>
  <c r="DP4" i="59"/>
  <c r="DP29" i="59" s="1"/>
  <c r="DA8" i="59"/>
  <c r="DA8" i="58"/>
  <c r="DA8" i="57"/>
  <c r="DA8" i="56"/>
  <c r="DA8" i="55"/>
  <c r="DA8" i="54"/>
  <c r="DA8" i="53"/>
  <c r="DA8" i="52"/>
  <c r="DA8" i="50"/>
  <c r="DA8" i="51"/>
  <c r="DA8" i="48"/>
  <c r="DA8" i="49"/>
  <c r="DA8" i="46"/>
  <c r="DA8" i="45"/>
  <c r="DA8" i="44"/>
  <c r="DA8" i="47"/>
  <c r="DA8" i="43"/>
  <c r="DA8" i="42"/>
  <c r="DA8" i="41"/>
  <c r="DA8" i="40"/>
  <c r="DA8" i="37"/>
  <c r="DA8" i="36"/>
  <c r="DA8" i="39"/>
  <c r="DA8" i="38"/>
  <c r="DA8" i="34"/>
  <c r="DA8" i="33"/>
  <c r="DA8" i="35"/>
  <c r="DA8" i="32"/>
  <c r="DA8" i="27"/>
  <c r="DA8" i="26"/>
  <c r="DA8" i="31"/>
  <c r="DA8" i="30"/>
  <c r="DA8" i="28"/>
  <c r="DA8" i="25"/>
  <c r="DA8" i="24"/>
  <c r="FA8" i="24" s="1"/>
  <c r="DA8" i="22"/>
  <c r="FA8" i="22" s="1"/>
  <c r="DA8" i="18"/>
  <c r="FA8" i="18" s="1"/>
  <c r="DA8" i="20"/>
  <c r="FA8" i="20" s="1"/>
  <c r="DA8" i="19"/>
  <c r="FA8" i="19" s="1"/>
  <c r="DA8" i="23"/>
  <c r="FA8" i="23" s="1"/>
  <c r="DA8" i="21"/>
  <c r="FA8" i="21" s="1"/>
  <c r="DA8" i="17"/>
  <c r="FA8" i="17" s="1"/>
  <c r="DA8" i="60"/>
  <c r="FA8" i="60" s="1"/>
  <c r="BD29" i="18"/>
  <c r="BE4" i="18"/>
  <c r="ER11" i="34"/>
  <c r="AS11" i="34"/>
  <c r="AK25" i="41"/>
  <c r="EJ25" i="41"/>
  <c r="DW6" i="54"/>
  <c r="X6" i="54"/>
  <c r="AX12" i="28"/>
  <c r="EW12" i="28"/>
  <c r="AX23" i="61"/>
  <c r="AK26" i="42"/>
  <c r="EJ26" i="42"/>
  <c r="EI23" i="43"/>
  <c r="AJ23" i="43"/>
  <c r="AH22" i="44"/>
  <c r="EG22" i="44"/>
  <c r="AN11" i="39"/>
  <c r="EM11" i="39"/>
  <c r="AI9" i="43"/>
  <c r="EH9" i="43"/>
  <c r="DS21" i="58"/>
  <c r="T21" i="58"/>
  <c r="BC6" i="22"/>
  <c r="AT10" i="32"/>
  <c r="ES10" i="32"/>
  <c r="AG24" i="46"/>
  <c r="EF24" i="46"/>
  <c r="AU13" i="32"/>
  <c r="ET13" i="32"/>
  <c r="DZ7" i="50"/>
  <c r="AA7" i="50"/>
  <c r="AI26" i="44"/>
  <c r="EH26" i="44"/>
  <c r="U19" i="57"/>
  <c r="DT19" i="57"/>
  <c r="Y22" i="53"/>
  <c r="DX22" i="53"/>
  <c r="AB21" i="50"/>
  <c r="EA21" i="50"/>
  <c r="FB15" i="23"/>
  <c r="BC15" i="23"/>
  <c r="EI20" i="42"/>
  <c r="AJ20" i="42"/>
  <c r="EB22" i="49"/>
  <c r="AC22" i="49"/>
  <c r="ES18" i="32"/>
  <c r="AT18" i="32"/>
  <c r="AB11" i="51"/>
  <c r="EA11" i="51"/>
  <c r="X22" i="54"/>
  <c r="DW22" i="54"/>
  <c r="AN25" i="38"/>
  <c r="EM25" i="38"/>
  <c r="AV29" i="26"/>
  <c r="EV4" i="26"/>
  <c r="EV29" i="26" s="1"/>
  <c r="AW4" i="26"/>
  <c r="EG26" i="45"/>
  <c r="AH26" i="45"/>
  <c r="AP10" i="36"/>
  <c r="EO10" i="36"/>
  <c r="AZ15" i="26"/>
  <c r="EY15" i="26"/>
  <c r="AX11" i="27"/>
  <c r="EW11" i="27"/>
  <c r="AZ18" i="24"/>
  <c r="EY18" i="24"/>
  <c r="AX24" i="61"/>
  <c r="DZ15" i="52"/>
  <c r="AA15" i="52"/>
  <c r="AL9" i="41"/>
  <c r="EK9" i="41"/>
  <c r="AO5" i="36"/>
  <c r="EN5" i="36"/>
  <c r="Z6" i="52"/>
  <c r="DY6" i="52"/>
  <c r="DU10" i="56"/>
  <c r="V10" i="56"/>
  <c r="AX11" i="61"/>
  <c r="T20" i="58"/>
  <c r="DS20" i="58"/>
  <c r="EM18" i="38"/>
  <c r="AN18" i="38"/>
  <c r="BC9" i="22"/>
  <c r="EJ27" i="42"/>
  <c r="AK27" i="42"/>
  <c r="AE29" i="44"/>
  <c r="AF4" i="44"/>
  <c r="EE4" i="44"/>
  <c r="AI15" i="44"/>
  <c r="EH15" i="44"/>
  <c r="AV18" i="28"/>
  <c r="EU18" i="28"/>
  <c r="AN23" i="39"/>
  <c r="EM23" i="39"/>
  <c r="AA7" i="49"/>
  <c r="DZ7" i="49"/>
  <c r="AR14" i="34"/>
  <c r="EQ14" i="34"/>
  <c r="AM6" i="39"/>
  <c r="EL6" i="39"/>
  <c r="EQ12" i="35"/>
  <c r="AR12" i="35"/>
  <c r="AA20" i="52"/>
  <c r="DZ20" i="52"/>
  <c r="AJ15" i="42"/>
  <c r="EI15" i="42"/>
  <c r="S10" i="59"/>
  <c r="DR10" i="59"/>
  <c r="EK26" i="40"/>
  <c r="AL26" i="40"/>
  <c r="EY27" i="26"/>
  <c r="AZ27" i="26"/>
  <c r="DA25" i="59"/>
  <c r="DA25" i="58"/>
  <c r="DA25" i="57"/>
  <c r="DA25" i="56"/>
  <c r="DA25" i="55"/>
  <c r="DA25" i="53"/>
  <c r="DA25" i="54"/>
  <c r="DA25" i="51"/>
  <c r="DA25" i="52"/>
  <c r="DA25" i="50"/>
  <c r="DA25" i="49"/>
  <c r="DA25" i="48"/>
  <c r="DA25" i="47"/>
  <c r="DA25" i="45"/>
  <c r="DA25" i="46"/>
  <c r="DA25" i="44"/>
  <c r="DA25" i="43"/>
  <c r="DA25" i="41"/>
  <c r="DA25" i="42"/>
  <c r="DA25" i="40"/>
  <c r="DA25" i="39"/>
  <c r="DA25" i="38"/>
  <c r="DA25" i="37"/>
  <c r="DA25" i="36"/>
  <c r="DA25" i="34"/>
  <c r="DA25" i="35"/>
  <c r="DA25" i="32"/>
  <c r="DA25" i="33"/>
  <c r="DA25" i="28"/>
  <c r="DA25" i="31"/>
  <c r="DA25" i="27"/>
  <c r="DA25" i="26"/>
  <c r="DA25" i="23"/>
  <c r="FA25" i="23" s="1"/>
  <c r="DA25" i="30"/>
  <c r="DA25" i="25"/>
  <c r="DA25" i="24"/>
  <c r="DA25" i="21"/>
  <c r="FA25" i="21" s="1"/>
  <c r="DA25" i="20"/>
  <c r="FA25" i="20" s="1"/>
  <c r="DA25" i="19"/>
  <c r="FA25" i="19" s="1"/>
  <c r="DA25" i="17"/>
  <c r="FA25" i="17" s="1"/>
  <c r="DA25" i="22"/>
  <c r="FA25" i="22" s="1"/>
  <c r="DA25" i="18"/>
  <c r="FA25" i="18" s="1"/>
  <c r="DA25" i="60"/>
  <c r="FA25" i="60" s="1"/>
  <c r="AF23" i="47"/>
  <c r="EE23" i="47"/>
  <c r="T14" i="59"/>
  <c r="DS14" i="59"/>
  <c r="AS19" i="33"/>
  <c r="ER19" i="33"/>
  <c r="Y10" i="53"/>
  <c r="DX10" i="53"/>
  <c r="EO11" i="37"/>
  <c r="AP11" i="37"/>
  <c r="EP24" i="36"/>
  <c r="AQ24" i="36"/>
  <c r="AO25" i="37"/>
  <c r="EN25" i="37"/>
  <c r="ES22" i="32"/>
  <c r="AT22" i="32"/>
  <c r="AT11" i="33"/>
  <c r="ES11" i="33"/>
  <c r="AQ21" i="36"/>
  <c r="EP21" i="36"/>
  <c r="DY12" i="53"/>
  <c r="Z12" i="53"/>
  <c r="DZ13" i="52"/>
  <c r="AA13" i="52"/>
  <c r="BE12" i="21"/>
  <c r="EB9" i="49"/>
  <c r="AC9" i="49"/>
  <c r="BD24" i="22"/>
  <c r="EK10" i="40"/>
  <c r="AL10" i="40"/>
  <c r="EJ4" i="39"/>
  <c r="EJ29" i="39" s="1"/>
  <c r="AK4" i="39"/>
  <c r="AJ29" i="39"/>
  <c r="EV10" i="28"/>
  <c r="AW10" i="28"/>
  <c r="EZ4" i="22"/>
  <c r="EZ29" i="22" s="1"/>
  <c r="AZ29" i="22"/>
  <c r="BA4" i="22"/>
  <c r="BC5" i="22"/>
  <c r="DT8" i="58"/>
  <c r="U8" i="58"/>
  <c r="DY9" i="51"/>
  <c r="Z9" i="51"/>
  <c r="Z7" i="52"/>
  <c r="DY7" i="52"/>
  <c r="AP6" i="37"/>
  <c r="EO6" i="37"/>
  <c r="EK5" i="41"/>
  <c r="AL5" i="41"/>
  <c r="AU5" i="31"/>
  <c r="ET5" i="31"/>
  <c r="ET21" i="32"/>
  <c r="AU21" i="32"/>
  <c r="EJ8" i="42"/>
  <c r="AK8" i="42"/>
  <c r="ER4" i="32"/>
  <c r="AS4" i="32"/>
  <c r="EC27" i="49"/>
  <c r="AD27" i="49"/>
  <c r="DA21" i="59"/>
  <c r="DA21" i="58"/>
  <c r="DA21" i="57"/>
  <c r="DA21" i="56"/>
  <c r="DA21" i="55"/>
  <c r="DA21" i="53"/>
  <c r="DA21" i="54"/>
  <c r="DA21" i="52"/>
  <c r="DA21" i="51"/>
  <c r="DA21" i="50"/>
  <c r="DA21" i="49"/>
  <c r="DA21" i="48"/>
  <c r="DA21" i="47"/>
  <c r="DA21" i="46"/>
  <c r="DA21" i="44"/>
  <c r="DA21" i="45"/>
  <c r="DA21" i="43"/>
  <c r="DA21" i="41"/>
  <c r="DA21" i="42"/>
  <c r="DA21" i="40"/>
  <c r="DA21" i="38"/>
  <c r="DA21" i="37"/>
  <c r="DA21" i="39"/>
  <c r="DA21" i="36"/>
  <c r="DA21" i="34"/>
  <c r="DA21" i="35"/>
  <c r="DA21" i="33"/>
  <c r="DA21" i="24"/>
  <c r="DA21" i="23"/>
  <c r="FA21" i="23" s="1"/>
  <c r="DA21" i="31"/>
  <c r="DA21" i="27"/>
  <c r="DA21" i="25"/>
  <c r="DA21" i="32"/>
  <c r="DA21" i="30"/>
  <c r="DA21" i="28"/>
  <c r="DA21" i="26"/>
  <c r="DA21" i="18"/>
  <c r="FA21" i="18" s="1"/>
  <c r="DA21" i="22"/>
  <c r="FA21" i="22" s="1"/>
  <c r="DA21" i="19"/>
  <c r="FA21" i="19" s="1"/>
  <c r="DA21" i="21"/>
  <c r="FA21" i="21" s="1"/>
  <c r="DA21" i="20"/>
  <c r="FA21" i="20" s="1"/>
  <c r="DA21" i="17"/>
  <c r="FA21" i="17" s="1"/>
  <c r="DA21" i="60"/>
  <c r="FA21" i="60" s="1"/>
  <c r="AW6" i="28"/>
  <c r="EV6" i="28"/>
  <c r="BD12" i="22"/>
  <c r="BC14" i="23"/>
  <c r="BC25" i="22"/>
  <c r="EW5" i="27"/>
  <c r="AX5" i="27"/>
  <c r="EY20" i="26"/>
  <c r="AZ20" i="26"/>
  <c r="AS20" i="33"/>
  <c r="ER20" i="33"/>
  <c r="BD8" i="22"/>
  <c r="DR7" i="59"/>
  <c r="S7" i="59"/>
  <c r="W29" i="52"/>
  <c r="X4" i="52"/>
  <c r="DW4" i="52"/>
  <c r="DW29" i="52" s="1"/>
  <c r="BA10" i="24"/>
  <c r="EZ10" i="24"/>
  <c r="DV9" i="55"/>
  <c r="W9" i="55"/>
  <c r="DR16" i="59"/>
  <c r="S16" i="59"/>
  <c r="Z25" i="52"/>
  <c r="DY25" i="52"/>
  <c r="EZ30" i="60"/>
  <c r="EZ30" i="22"/>
  <c r="EU9" i="31"/>
  <c r="AV9" i="31"/>
  <c r="AE5" i="46"/>
  <c r="ED5" i="46"/>
  <c r="AH12" i="45"/>
  <c r="EG12" i="45"/>
  <c r="AQ19" i="36"/>
  <c r="EP19" i="36"/>
  <c r="DU23" i="57"/>
  <c r="V23" i="57"/>
  <c r="AY15" i="27"/>
  <c r="EX15" i="27"/>
  <c r="AO13" i="37"/>
  <c r="EN13" i="37"/>
  <c r="AH24" i="45"/>
  <c r="EG24" i="45"/>
  <c r="AY28" i="27"/>
  <c r="EX28" i="27"/>
  <c r="BE6" i="20"/>
  <c r="AF12" i="47"/>
  <c r="EE12" i="47"/>
  <c r="AY15" i="61"/>
  <c r="EZ29" i="20"/>
  <c r="AF8" i="46"/>
  <c r="EE8" i="46"/>
  <c r="BC11" i="23"/>
  <c r="AQ28" i="36"/>
  <c r="EP28" i="36"/>
  <c r="DA14" i="59"/>
  <c r="DA14" i="58"/>
  <c r="DA14" i="57"/>
  <c r="DA14" i="56"/>
  <c r="DA14" i="55"/>
  <c r="DA14" i="54"/>
  <c r="DA14" i="52"/>
  <c r="DA14" i="53"/>
  <c r="DA14" i="50"/>
  <c r="DA14" i="51"/>
  <c r="DA14" i="49"/>
  <c r="DA14" i="48"/>
  <c r="DA14" i="46"/>
  <c r="DA14" i="45"/>
  <c r="DA14" i="44"/>
  <c r="DA14" i="47"/>
  <c r="DA14" i="43"/>
  <c r="DA14" i="42"/>
  <c r="DA14" i="41"/>
  <c r="DA14" i="40"/>
  <c r="DA14" i="37"/>
  <c r="DA14" i="39"/>
  <c r="DA14" i="38"/>
  <c r="DA14" i="36"/>
  <c r="DA14" i="34"/>
  <c r="DA14" i="32"/>
  <c r="DA14" i="35"/>
  <c r="DA14" i="33"/>
  <c r="DA14" i="31"/>
  <c r="DA14" i="24"/>
  <c r="DA14" i="30"/>
  <c r="DA14" i="28"/>
  <c r="DA14" i="26"/>
  <c r="DA14" i="27"/>
  <c r="DA14" i="25"/>
  <c r="DA14" i="21"/>
  <c r="FA14" i="21" s="1"/>
  <c r="DA14" i="20"/>
  <c r="FA14" i="20" s="1"/>
  <c r="DA14" i="17"/>
  <c r="FA14" i="17" s="1"/>
  <c r="DA14" i="23"/>
  <c r="FA14" i="23" s="1"/>
  <c r="DA14" i="19"/>
  <c r="FA14" i="19" s="1"/>
  <c r="DA14" i="22"/>
  <c r="FA14" i="22" s="1"/>
  <c r="DA14" i="18"/>
  <c r="FA14" i="18" s="1"/>
  <c r="DA14" i="60"/>
  <c r="FA14" i="60" s="1"/>
  <c r="W11" i="56"/>
  <c r="DV11" i="56"/>
  <c r="DS7" i="58"/>
  <c r="T7" i="58"/>
  <c r="BB9" i="24"/>
  <c r="W24" i="56"/>
  <c r="DV24" i="56"/>
  <c r="AV27" i="31"/>
  <c r="EU27" i="31"/>
  <c r="AB22" i="50"/>
  <c r="EA22" i="50"/>
  <c r="AN24" i="39"/>
  <c r="EM24" i="39"/>
  <c r="AS8" i="34"/>
  <c r="ER8" i="34"/>
  <c r="EE4" i="45"/>
  <c r="AF4" i="45"/>
  <c r="S18" i="58"/>
  <c r="DR18" i="58"/>
  <c r="AW9" i="28"/>
  <c r="EV9" i="28"/>
  <c r="AI29" i="40"/>
  <c r="EI4" i="40"/>
  <c r="EI29" i="40" s="1"/>
  <c r="AJ4" i="40"/>
  <c r="AI28" i="44"/>
  <c r="EH28" i="44"/>
  <c r="BD7" i="21"/>
  <c r="AF20" i="47"/>
  <c r="EE20" i="47"/>
  <c r="EF13" i="46"/>
  <c r="AG13" i="46"/>
  <c r="BB29" i="20"/>
  <c r="BC4" i="20"/>
  <c r="ET12" i="32"/>
  <c r="AU12" i="32"/>
  <c r="DR5" i="59"/>
  <c r="S5" i="59"/>
  <c r="AO14" i="37"/>
  <c r="EN14" i="37"/>
  <c r="DZ7" i="51"/>
  <c r="AA7" i="51"/>
  <c r="DV14" i="56"/>
  <c r="W14" i="56"/>
  <c r="EB11" i="50"/>
  <c r="AC11" i="50"/>
  <c r="W17" i="56"/>
  <c r="DV17" i="56"/>
  <c r="EL14" i="40"/>
  <c r="AM14" i="40"/>
  <c r="EV13" i="28"/>
  <c r="AW13" i="28"/>
  <c r="DR4" i="57"/>
  <c r="DR29" i="57" s="1"/>
  <c r="S4" i="57"/>
  <c r="R29" i="57"/>
  <c r="AT9" i="33"/>
  <c r="ES9" i="33"/>
  <c r="DZ27" i="52"/>
  <c r="AA27" i="52"/>
  <c r="EG21" i="45"/>
  <c r="AH21" i="45"/>
  <c r="ET19" i="32"/>
  <c r="AU19" i="32"/>
  <c r="DA26" i="59"/>
  <c r="DA26" i="58"/>
  <c r="DA26" i="57"/>
  <c r="DA26" i="56"/>
  <c r="DA26" i="55"/>
  <c r="DA26" i="53"/>
  <c r="DA26" i="54"/>
  <c r="DA26" i="52"/>
  <c r="DA26" i="51"/>
  <c r="DA26" i="49"/>
  <c r="DA26" i="50"/>
  <c r="DA26" i="47"/>
  <c r="DA26" i="48"/>
  <c r="DA26" i="44"/>
  <c r="DA26" i="43"/>
  <c r="DA26" i="46"/>
  <c r="DA26" i="45"/>
  <c r="DA26" i="42"/>
  <c r="DA26" i="40"/>
  <c r="DA26" i="41"/>
  <c r="DA26" i="37"/>
  <c r="DA26" i="36"/>
  <c r="DA26" i="39"/>
  <c r="DA26" i="38"/>
  <c r="DA26" i="35"/>
  <c r="DA26" i="33"/>
  <c r="DA26" i="34"/>
  <c r="DA26" i="32"/>
  <c r="DA26" i="31"/>
  <c r="DA26" i="27"/>
  <c r="DA26" i="30"/>
  <c r="DA26" i="25"/>
  <c r="DA26" i="24"/>
  <c r="DA26" i="23"/>
  <c r="FA26" i="23" s="1"/>
  <c r="DA26" i="28"/>
  <c r="DA26" i="26"/>
  <c r="DA26" i="21"/>
  <c r="FA26" i="21" s="1"/>
  <c r="DA26" i="20"/>
  <c r="FA26" i="20" s="1"/>
  <c r="DA26" i="22"/>
  <c r="FA26" i="22" s="1"/>
  <c r="DA26" i="18"/>
  <c r="FA26" i="18" s="1"/>
  <c r="DA26" i="19"/>
  <c r="FA26" i="19" s="1"/>
  <c r="DA26" i="17"/>
  <c r="FA26" i="17" s="1"/>
  <c r="DA26" i="60"/>
  <c r="FA26" i="60" s="1"/>
  <c r="DA20" i="59"/>
  <c r="DA20" i="58"/>
  <c r="DA20" i="57"/>
  <c r="DA20" i="56"/>
  <c r="DA20" i="55"/>
  <c r="DA20" i="53"/>
  <c r="DA20" i="54"/>
  <c r="DA20" i="52"/>
  <c r="DA20" i="51"/>
  <c r="DA20" i="50"/>
  <c r="DA20" i="49"/>
  <c r="DA20" i="48"/>
  <c r="DA20" i="47"/>
  <c r="DA20" i="46"/>
  <c r="DA20" i="44"/>
  <c r="DA20" i="45"/>
  <c r="DA20" i="42"/>
  <c r="DA20" i="40"/>
  <c r="DA20" i="43"/>
  <c r="DA20" i="41"/>
  <c r="DA20" i="39"/>
  <c r="DA20" i="36"/>
  <c r="DA20" i="38"/>
  <c r="DA20" i="37"/>
  <c r="DA20" i="34"/>
  <c r="DA20" i="32"/>
  <c r="DA20" i="35"/>
  <c r="DA20" i="33"/>
  <c r="DA20" i="28"/>
  <c r="DA20" i="26"/>
  <c r="DA20" i="24"/>
  <c r="DA20" i="23"/>
  <c r="FA20" i="23" s="1"/>
  <c r="DA20" i="31"/>
  <c r="DA20" i="30"/>
  <c r="DA20" i="27"/>
  <c r="DA20" i="25"/>
  <c r="DA20" i="20"/>
  <c r="FA20" i="20" s="1"/>
  <c r="DA20" i="21"/>
  <c r="FA20" i="21" s="1"/>
  <c r="DA20" i="18"/>
  <c r="FA20" i="18" s="1"/>
  <c r="DA20" i="17"/>
  <c r="FA20" i="17" s="1"/>
  <c r="DA20" i="22"/>
  <c r="FA20" i="22" s="1"/>
  <c r="DA20" i="19"/>
  <c r="FA20" i="19" s="1"/>
  <c r="DA20" i="60"/>
  <c r="FA20" i="60" s="1"/>
  <c r="AI22" i="43"/>
  <c r="EH22" i="43"/>
  <c r="AT8" i="33"/>
  <c r="ES8" i="33"/>
  <c r="AX12" i="61"/>
  <c r="AN17" i="39"/>
  <c r="EM17" i="39"/>
  <c r="AV14" i="30"/>
  <c r="EU14" i="30"/>
  <c r="AA10" i="51"/>
  <c r="DZ10" i="51"/>
  <c r="AA24" i="52"/>
  <c r="DZ24" i="52"/>
  <c r="BB6" i="23"/>
  <c r="Y16" i="53"/>
  <c r="DX16" i="53"/>
  <c r="AE28" i="48"/>
  <c r="ED28" i="48"/>
  <c r="AR15" i="35"/>
  <c r="EQ15" i="35"/>
  <c r="W19" i="56"/>
  <c r="DV19" i="56"/>
  <c r="AX8" i="61"/>
  <c r="AL17" i="41"/>
  <c r="EK17" i="41"/>
  <c r="BE27" i="21"/>
  <c r="EF19" i="46"/>
  <c r="AG19" i="46"/>
  <c r="U15" i="57"/>
  <c r="DT15" i="57"/>
  <c r="DR6" i="59"/>
  <c r="S6" i="59"/>
  <c r="AX8" i="28"/>
  <c r="EW8" i="28"/>
  <c r="AR20" i="35"/>
  <c r="EQ20" i="35"/>
  <c r="BB28" i="24"/>
  <c r="BC10" i="22"/>
  <c r="AR8" i="35"/>
  <c r="EQ8" i="35"/>
  <c r="DV13" i="56"/>
  <c r="W13" i="56"/>
  <c r="Z16" i="52"/>
  <c r="DY16" i="52"/>
  <c r="EC12" i="49"/>
  <c r="AD12" i="49"/>
  <c r="AX11" i="28"/>
  <c r="EW11" i="28"/>
  <c r="BE8" i="21"/>
  <c r="EG9" i="44"/>
  <c r="AH9" i="44"/>
  <c r="EX8" i="27"/>
  <c r="AY8" i="27"/>
  <c r="AN28" i="39"/>
  <c r="EM28" i="39"/>
  <c r="AX7" i="61"/>
  <c r="EH23" i="44"/>
  <c r="AI23" i="44"/>
  <c r="EY14" i="26"/>
  <c r="AZ14" i="26"/>
  <c r="AV15" i="30"/>
  <c r="EU15" i="30"/>
  <c r="EA24" i="51"/>
  <c r="AB24" i="51"/>
  <c r="DU11" i="57"/>
  <c r="V11" i="57"/>
  <c r="EH19" i="44"/>
  <c r="AI19" i="44"/>
  <c r="AO27" i="38"/>
  <c r="EN27" i="38"/>
  <c r="BC24" i="23"/>
  <c r="AJ19" i="43"/>
  <c r="EI19" i="43"/>
  <c r="EY20" i="25"/>
  <c r="AZ20" i="25"/>
  <c r="AN27" i="39"/>
  <c r="EM27" i="39"/>
  <c r="ED18" i="47"/>
  <c r="AE18" i="47"/>
  <c r="EZ7" i="24"/>
  <c r="BA7" i="24"/>
  <c r="EF6" i="45"/>
  <c r="AG6" i="45"/>
  <c r="EP22" i="35"/>
  <c r="AQ22" i="35"/>
  <c r="AP17" i="37"/>
  <c r="EO17" i="37"/>
  <c r="BA9" i="25"/>
  <c r="EZ9" i="25"/>
  <c r="AZ12" i="26"/>
  <c r="EY12" i="26"/>
  <c r="AX29" i="24"/>
  <c r="AY4" i="24"/>
  <c r="EX4" i="24"/>
  <c r="AY10" i="26"/>
  <c r="EX10" i="26"/>
  <c r="EZ27" i="25"/>
  <c r="BA27" i="25"/>
  <c r="U22" i="57"/>
  <c r="DT22" i="57"/>
  <c r="DA18" i="59"/>
  <c r="DA18" i="58"/>
  <c r="DA18" i="57"/>
  <c r="DA18" i="56"/>
  <c r="DA18" i="55"/>
  <c r="DA18" i="53"/>
  <c r="DA18" i="54"/>
  <c r="DA18" i="52"/>
  <c r="DA18" i="51"/>
  <c r="DA18" i="50"/>
  <c r="DA18" i="48"/>
  <c r="DA18" i="49"/>
  <c r="DA18" i="46"/>
  <c r="DA18" i="45"/>
  <c r="DA18" i="44"/>
  <c r="DA18" i="47"/>
  <c r="DA18" i="43"/>
  <c r="DA18" i="42"/>
  <c r="DA18" i="41"/>
  <c r="DA18" i="40"/>
  <c r="DA18" i="38"/>
  <c r="DA18" i="36"/>
  <c r="DA18" i="37"/>
  <c r="DA18" i="39"/>
  <c r="DA18" i="33"/>
  <c r="DA18" i="32"/>
  <c r="DA18" i="35"/>
  <c r="DA18" i="34"/>
  <c r="DA18" i="31"/>
  <c r="DA18" i="30"/>
  <c r="DA18" i="26"/>
  <c r="DA18" i="28"/>
  <c r="DA18" i="27"/>
  <c r="DA18" i="25"/>
  <c r="DA18" i="24"/>
  <c r="DA18" i="23"/>
  <c r="FA18" i="23" s="1"/>
  <c r="DA18" i="21"/>
  <c r="FA18" i="21" s="1"/>
  <c r="DA18" i="22"/>
  <c r="FA18" i="22" s="1"/>
  <c r="DA18" i="19"/>
  <c r="FA18" i="19" s="1"/>
  <c r="DA18" i="20"/>
  <c r="FA18" i="20" s="1"/>
  <c r="DA18" i="18"/>
  <c r="FA18" i="18" s="1"/>
  <c r="DA18" i="17"/>
  <c r="FA18" i="17" s="1"/>
  <c r="DA18" i="60"/>
  <c r="FA18" i="60" s="1"/>
  <c r="BD10" i="21"/>
  <c r="EY10" i="25"/>
  <c r="AZ10" i="25"/>
  <c r="ES24" i="33"/>
  <c r="AT24" i="33"/>
  <c r="AR13" i="34"/>
  <c r="EQ13" i="34"/>
  <c r="BE10" i="20"/>
  <c r="EF9" i="45"/>
  <c r="AG9" i="45"/>
  <c r="DW26" i="55"/>
  <c r="X26" i="55"/>
  <c r="AM24" i="40"/>
  <c r="EL24" i="40"/>
  <c r="AH25" i="44"/>
  <c r="EG25" i="44"/>
  <c r="DX11" i="54"/>
  <c r="Y11" i="54"/>
  <c r="DS28" i="59"/>
  <c r="T28" i="59"/>
  <c r="AV19" i="30"/>
  <c r="EU19" i="30"/>
  <c r="BA6" i="24"/>
  <c r="EZ6" i="24"/>
  <c r="EI14" i="43"/>
  <c r="AJ14" i="43"/>
  <c r="AS9" i="34"/>
  <c r="ER9" i="34"/>
  <c r="AD4" i="46"/>
  <c r="EC4" i="46"/>
  <c r="EC29" i="46" s="1"/>
  <c r="AC29" i="46"/>
  <c r="EV23" i="30"/>
  <c r="AW23" i="30"/>
  <c r="DZ19" i="52"/>
  <c r="AA19" i="52"/>
  <c r="AT7" i="32"/>
  <c r="ES7" i="32"/>
  <c r="AX13" i="61"/>
  <c r="EV14" i="28"/>
  <c r="AW14" i="28"/>
  <c r="AQ13" i="36"/>
  <c r="EP13" i="36"/>
  <c r="BD26" i="22"/>
  <c r="EU13" i="31"/>
  <c r="AV13" i="31"/>
  <c r="X21" i="55"/>
  <c r="DW21" i="55"/>
  <c r="EU12" i="31"/>
  <c r="AV12" i="31"/>
  <c r="EG16" i="43"/>
  <c r="AH16" i="43"/>
  <c r="Z8" i="53"/>
  <c r="DY8" i="53"/>
  <c r="AG23" i="46"/>
  <c r="EF23" i="46"/>
  <c r="AO11" i="38"/>
  <c r="EN11" i="38"/>
  <c r="AS23" i="34"/>
  <c r="ER23" i="34"/>
  <c r="ES25" i="32"/>
  <c r="AT25" i="32"/>
  <c r="BD22" i="21"/>
  <c r="BD20" i="22"/>
  <c r="EA10" i="50"/>
  <c r="AB10" i="50"/>
  <c r="AX25" i="61"/>
  <c r="AF21" i="47"/>
  <c r="EE21" i="47"/>
  <c r="DZ22" i="51"/>
  <c r="AA22" i="51"/>
  <c r="AY22" i="26"/>
  <c r="EX22" i="26"/>
  <c r="BE19" i="20"/>
  <c r="V18" i="56"/>
  <c r="DU18" i="56"/>
  <c r="EY21" i="25"/>
  <c r="AZ21" i="25"/>
  <c r="DA17" i="59"/>
  <c r="DA17" i="58"/>
  <c r="DA17" i="57"/>
  <c r="DA17" i="56"/>
  <c r="DA17" i="55"/>
  <c r="DA17" i="53"/>
  <c r="DA17" i="54"/>
  <c r="DA17" i="52"/>
  <c r="DA17" i="51"/>
  <c r="DA17" i="50"/>
  <c r="DA17" i="49"/>
  <c r="DA17" i="48"/>
  <c r="DA17" i="47"/>
  <c r="DA17" i="45"/>
  <c r="DA17" i="46"/>
  <c r="DA17" i="44"/>
  <c r="DA17" i="42"/>
  <c r="DA17" i="41"/>
  <c r="DA17" i="40"/>
  <c r="DA17" i="43"/>
  <c r="DA17" i="39"/>
  <c r="DA17" i="38"/>
  <c r="DA17" i="37"/>
  <c r="DA17" i="36"/>
  <c r="DA17" i="35"/>
  <c r="DA17" i="34"/>
  <c r="DA17" i="33"/>
  <c r="DA17" i="25"/>
  <c r="DA17" i="31"/>
  <c r="DA17" i="30"/>
  <c r="DA17" i="28"/>
  <c r="DA17" i="26"/>
  <c r="DA17" i="32"/>
  <c r="DA17" i="27"/>
  <c r="DA17" i="24"/>
  <c r="FA17" i="24" s="1"/>
  <c r="DA17" i="20"/>
  <c r="FA17" i="20" s="1"/>
  <c r="DA17" i="19"/>
  <c r="FA17" i="19" s="1"/>
  <c r="DA17" i="18"/>
  <c r="FA17" i="18" s="1"/>
  <c r="DA17" i="23"/>
  <c r="FA17" i="23" s="1"/>
  <c r="DA17" i="21"/>
  <c r="FA17" i="21" s="1"/>
  <c r="DA17" i="17"/>
  <c r="FA17" i="17" s="1"/>
  <c r="DA17" i="22"/>
  <c r="FA17" i="22" s="1"/>
  <c r="DA17" i="60"/>
  <c r="FA17" i="60" s="1"/>
  <c r="AN9" i="39"/>
  <c r="EM9" i="39"/>
  <c r="EM20" i="38"/>
  <c r="AN20" i="38"/>
  <c r="AX9" i="61"/>
  <c r="DW12" i="55"/>
  <c r="X12" i="55"/>
  <c r="EL12" i="40"/>
  <c r="AM12" i="40"/>
  <c r="BE25" i="20"/>
  <c r="Z24" i="53"/>
  <c r="DY24" i="53"/>
  <c r="DA5" i="59"/>
  <c r="DA5" i="58"/>
  <c r="DA5" i="57"/>
  <c r="DA5" i="56"/>
  <c r="DA5" i="54"/>
  <c r="DA5" i="55"/>
  <c r="DA5" i="53"/>
  <c r="DA5" i="52"/>
  <c r="DA5" i="50"/>
  <c r="DA5" i="51"/>
  <c r="DA5" i="48"/>
  <c r="DA5" i="49"/>
  <c r="DA5" i="47"/>
  <c r="DA5" i="46"/>
  <c r="DA5" i="45"/>
  <c r="DA5" i="44"/>
  <c r="DA5" i="43"/>
  <c r="DA5" i="41"/>
  <c r="DA5" i="40"/>
  <c r="DA5" i="42"/>
  <c r="DA5" i="39"/>
  <c r="DA5" i="37"/>
  <c r="DA5" i="38"/>
  <c r="DA5" i="36"/>
  <c r="DA5" i="34"/>
  <c r="DA5" i="35"/>
  <c r="DA5" i="33"/>
  <c r="DA5" i="30"/>
  <c r="DA5" i="25"/>
  <c r="DA5" i="31"/>
  <c r="DA5" i="26"/>
  <c r="DA5" i="28"/>
  <c r="DA5" i="32"/>
  <c r="DA5" i="27"/>
  <c r="DA5" i="24"/>
  <c r="DA5" i="22"/>
  <c r="FA5" i="22" s="1"/>
  <c r="DA5" i="18"/>
  <c r="FA5" i="18" s="1"/>
  <c r="DA5" i="23"/>
  <c r="FA5" i="23" s="1"/>
  <c r="DA5" i="21"/>
  <c r="FA5" i="21" s="1"/>
  <c r="DA5" i="20"/>
  <c r="FA5" i="20" s="1"/>
  <c r="DA5" i="19"/>
  <c r="FA5" i="19" s="1"/>
  <c r="DA5" i="17"/>
  <c r="FA5" i="17" s="1"/>
  <c r="DA5" i="60"/>
  <c r="FA5" i="60" s="1"/>
  <c r="EG28" i="45"/>
  <c r="AH28" i="45"/>
  <c r="DX4" i="51"/>
  <c r="Y4" i="51"/>
  <c r="X29" i="51"/>
  <c r="DW4" i="53"/>
  <c r="X4" i="53"/>
  <c r="AF13" i="47"/>
  <c r="EE13" i="47"/>
  <c r="EK6" i="40"/>
  <c r="AL6" i="40"/>
  <c r="Y15" i="53"/>
  <c r="DX15" i="53"/>
  <c r="AK25" i="42"/>
  <c r="EJ25" i="42"/>
  <c r="EL13" i="40"/>
  <c r="AM13" i="40"/>
  <c r="AR21" i="35"/>
  <c r="EQ21" i="35"/>
  <c r="EC26" i="48"/>
  <c r="AD26" i="48"/>
  <c r="AQ9" i="36"/>
  <c r="EP9" i="36"/>
  <c r="BD18" i="20"/>
  <c r="AU28" i="31"/>
  <c r="ET28" i="31"/>
  <c r="BA5" i="24"/>
  <c r="EZ5" i="24"/>
  <c r="AI29" i="41"/>
  <c r="EI4" i="41"/>
  <c r="AJ4" i="41"/>
  <c r="EO24" i="37"/>
  <c r="AP24" i="37"/>
  <c r="AX21" i="61"/>
  <c r="Z28" i="53"/>
  <c r="DY28" i="53"/>
  <c r="AV20" i="30"/>
  <c r="EU20" i="30"/>
  <c r="BD20" i="21"/>
  <c r="AM16" i="39"/>
  <c r="EL16" i="39"/>
  <c r="EH21" i="44"/>
  <c r="AI21" i="44"/>
  <c r="BB22" i="23"/>
  <c r="AI12" i="44"/>
  <c r="EH12" i="44"/>
  <c r="DA28" i="59"/>
  <c r="DA28" i="58"/>
  <c r="DA28" i="57"/>
  <c r="DA28" i="56"/>
  <c r="DA28" i="55"/>
  <c r="DA28" i="53"/>
  <c r="DA28" i="54"/>
  <c r="DA28" i="52"/>
  <c r="DA28" i="51"/>
  <c r="DA28" i="49"/>
  <c r="DA28" i="50"/>
  <c r="DA28" i="48"/>
  <c r="DA28" i="47"/>
  <c r="DA28" i="45"/>
  <c r="DA28" i="44"/>
  <c r="DA28" i="46"/>
  <c r="DA28" i="43"/>
  <c r="DA28" i="42"/>
  <c r="DA28" i="41"/>
  <c r="DA28" i="40"/>
  <c r="DA28" i="39"/>
  <c r="DA28" i="38"/>
  <c r="DA28" i="36"/>
  <c r="DA28" i="37"/>
  <c r="DA28" i="32"/>
  <c r="DA28" i="33"/>
  <c r="DA28" i="35"/>
  <c r="DA28" i="34"/>
  <c r="DA28" i="28"/>
  <c r="DA28" i="31"/>
  <c r="DA28" i="30"/>
  <c r="DA28" i="27"/>
  <c r="DA28" i="26"/>
  <c r="DA28" i="25"/>
  <c r="DA28" i="24"/>
  <c r="FA28" i="24" s="1"/>
  <c r="DA28" i="23"/>
  <c r="FA28" i="23" s="1"/>
  <c r="DA28" i="18"/>
  <c r="FA28" i="18" s="1"/>
  <c r="DA28" i="21"/>
  <c r="FA28" i="21" s="1"/>
  <c r="DA28" i="20"/>
  <c r="FA28" i="20" s="1"/>
  <c r="DA28" i="17"/>
  <c r="FA28" i="17" s="1"/>
  <c r="DA28" i="22"/>
  <c r="FA28" i="22" s="1"/>
  <c r="DA28" i="19"/>
  <c r="FA28" i="19" s="1"/>
  <c r="DA28" i="60"/>
  <c r="FA28" i="60" s="1"/>
  <c r="BE14" i="20"/>
  <c r="ER22" i="33"/>
  <c r="AS22" i="33"/>
  <c r="AE9" i="48"/>
  <c r="ED9" i="48"/>
  <c r="DZ23" i="52"/>
  <c r="AA23" i="52"/>
  <c r="Y26" i="54"/>
  <c r="DX26" i="54"/>
  <c r="BB17" i="24"/>
  <c r="DQ30" i="59"/>
  <c r="EP7" i="35"/>
  <c r="AQ7" i="35"/>
  <c r="DW9" i="54"/>
  <c r="X9" i="54"/>
  <c r="AR10" i="34"/>
  <c r="EQ10" i="34"/>
  <c r="AZ8" i="26"/>
  <c r="EY8" i="26"/>
  <c r="AD16" i="48"/>
  <c r="EC16" i="48"/>
  <c r="BB10" i="23"/>
  <c r="DS4" i="56"/>
  <c r="DS29" i="56" s="1"/>
  <c r="S29" i="56"/>
  <c r="T4" i="56"/>
  <c r="AP27" i="37"/>
  <c r="EO27" i="37"/>
  <c r="AZ13" i="26"/>
  <c r="EY13" i="26"/>
  <c r="BB27" i="24"/>
  <c r="FA27" i="24"/>
  <c r="EZ30" i="19"/>
  <c r="DA10" i="59"/>
  <c r="DA10" i="58"/>
  <c r="DA10" i="57"/>
  <c r="DA10" i="56"/>
  <c r="DA10" i="55"/>
  <c r="DA10" i="54"/>
  <c r="DA10" i="52"/>
  <c r="DA10" i="53"/>
  <c r="DA10" i="50"/>
  <c r="DA10" i="51"/>
  <c r="DA10" i="48"/>
  <c r="DA10" i="49"/>
  <c r="DA10" i="46"/>
  <c r="DA10" i="45"/>
  <c r="DA10" i="44"/>
  <c r="DA10" i="47"/>
  <c r="DA10" i="43"/>
  <c r="DA10" i="42"/>
  <c r="DA10" i="41"/>
  <c r="DA10" i="40"/>
  <c r="DA10" i="37"/>
  <c r="DA10" i="36"/>
  <c r="DA10" i="39"/>
  <c r="DA10" i="38"/>
  <c r="DA10" i="33"/>
  <c r="DA10" i="34"/>
  <c r="DA10" i="32"/>
  <c r="DA10" i="35"/>
  <c r="DA10" i="31"/>
  <c r="DA10" i="26"/>
  <c r="DA10" i="25"/>
  <c r="DA10" i="24"/>
  <c r="DA10" i="27"/>
  <c r="DA10" i="30"/>
  <c r="DA10" i="28"/>
  <c r="DA10" i="23"/>
  <c r="FA10" i="23" s="1"/>
  <c r="DA10" i="22"/>
  <c r="FA10" i="22" s="1"/>
  <c r="DA10" i="21"/>
  <c r="FA10" i="21" s="1"/>
  <c r="DA10" i="19"/>
  <c r="FA10" i="19" s="1"/>
  <c r="DA10" i="20"/>
  <c r="FA10" i="20" s="1"/>
  <c r="DA10" i="18"/>
  <c r="FA10" i="18" s="1"/>
  <c r="DA10" i="17"/>
  <c r="FA10" i="17" s="1"/>
  <c r="DA10" i="60"/>
  <c r="FA10" i="60" s="1"/>
  <c r="EZ28" i="25"/>
  <c r="BA28" i="25"/>
  <c r="BD25" i="21"/>
  <c r="Y13" i="53"/>
  <c r="DX13" i="53"/>
  <c r="EF16" i="45"/>
  <c r="AG16" i="45"/>
  <c r="EN28" i="38"/>
  <c r="AO28" i="38"/>
  <c r="BB23" i="24"/>
  <c r="FA23" i="24"/>
  <c r="AB14" i="50"/>
  <c r="EA14" i="50"/>
  <c r="BD16" i="21"/>
  <c r="BD15" i="21"/>
  <c r="U11" i="58"/>
  <c r="DT11" i="58"/>
  <c r="BE16" i="20"/>
  <c r="AS27" i="34"/>
  <c r="ER27" i="34"/>
  <c r="AE20" i="48"/>
  <c r="ED20" i="48"/>
  <c r="AI18" i="43"/>
  <c r="EH18" i="43"/>
  <c r="EQ7" i="34"/>
  <c r="AR7" i="34"/>
  <c r="W15" i="56"/>
  <c r="DV15" i="56"/>
  <c r="BD9" i="21"/>
  <c r="EF26" i="46"/>
  <c r="AG26" i="46"/>
  <c r="EM13" i="38"/>
  <c r="AN13" i="38"/>
  <c r="S25" i="59"/>
  <c r="DR25" i="59"/>
  <c r="AQ15" i="36"/>
  <c r="EP15" i="36"/>
  <c r="BC7" i="22"/>
  <c r="EA27" i="51"/>
  <c r="AB27" i="51"/>
  <c r="U20" i="57"/>
  <c r="DT20" i="57"/>
  <c r="AC5" i="49"/>
  <c r="EB5" i="49"/>
  <c r="AN4" i="36"/>
  <c r="EM4" i="36"/>
  <c r="EM29" i="36" s="1"/>
  <c r="AM29" i="36"/>
  <c r="AY21" i="27"/>
  <c r="EX21" i="27"/>
  <c r="EB21" i="49"/>
  <c r="AC21" i="49"/>
  <c r="DU8" i="57"/>
  <c r="V8" i="57"/>
  <c r="EU11" i="31"/>
  <c r="AV11" i="31"/>
  <c r="EW18" i="27"/>
  <c r="AX18" i="27"/>
  <c r="AN7" i="38"/>
  <c r="EM7" i="38"/>
  <c r="DS21" i="59"/>
  <c r="T21" i="59"/>
  <c r="AR11" i="35"/>
  <c r="EQ11" i="35"/>
  <c r="BD21" i="22"/>
  <c r="AC19" i="49"/>
  <c r="EB19" i="49"/>
  <c r="BA11" i="25"/>
  <c r="EZ11" i="25"/>
  <c r="EF27" i="46"/>
  <c r="AG27" i="46"/>
  <c r="BD6" i="21"/>
  <c r="DS13" i="59"/>
  <c r="T13" i="59"/>
  <c r="AN22" i="38"/>
  <c r="EM22" i="38"/>
  <c r="AM17" i="40"/>
  <c r="EL17" i="40"/>
  <c r="BC13" i="23"/>
  <c r="AJ18" i="41"/>
  <c r="EI18" i="41"/>
  <c r="AF5" i="45"/>
  <c r="EE5" i="45"/>
  <c r="EK7" i="40"/>
  <c r="AL7" i="40"/>
  <c r="AS7" i="33"/>
  <c r="ER7" i="33"/>
  <c r="AQ26" i="36"/>
  <c r="EP26" i="36"/>
  <c r="AI7" i="43"/>
  <c r="EH7" i="43"/>
  <c r="AZ9" i="26"/>
  <c r="EY9" i="26"/>
  <c r="EZ29" i="17"/>
  <c r="EG27" i="45"/>
  <c r="AH27" i="45"/>
  <c r="BC22" i="22"/>
  <c r="AK11" i="41"/>
  <c r="EJ11" i="41"/>
  <c r="AN4" i="37"/>
  <c r="EM4" i="37"/>
  <c r="DZ16" i="51"/>
  <c r="AA16" i="51"/>
  <c r="DA6" i="59"/>
  <c r="DA6" i="58"/>
  <c r="DA6" i="57"/>
  <c r="DA6" i="56"/>
  <c r="DA6" i="55"/>
  <c r="DA6" i="54"/>
  <c r="DA6" i="52"/>
  <c r="DA6" i="53"/>
  <c r="DA6" i="50"/>
  <c r="DA6" i="51"/>
  <c r="DA6" i="49"/>
  <c r="DA6" i="48"/>
  <c r="DA6" i="47"/>
  <c r="DA6" i="45"/>
  <c r="DA6" i="44"/>
  <c r="DA6" i="46"/>
  <c r="DA6" i="42"/>
  <c r="DA6" i="40"/>
  <c r="DA6" i="43"/>
  <c r="DA6" i="41"/>
  <c r="DA6" i="38"/>
  <c r="DA6" i="39"/>
  <c r="DA6" i="37"/>
  <c r="DA6" i="35"/>
  <c r="DA6" i="33"/>
  <c r="DA6" i="36"/>
  <c r="DA6" i="34"/>
  <c r="DA6" i="31"/>
  <c r="DA6" i="28"/>
  <c r="DA6" i="32"/>
  <c r="DA6" i="27"/>
  <c r="DA6" i="25"/>
  <c r="DA6" i="24"/>
  <c r="DA6" i="30"/>
  <c r="DA6" i="26"/>
  <c r="DA6" i="21"/>
  <c r="FA6" i="21" s="1"/>
  <c r="DA6" i="20"/>
  <c r="FA6" i="20" s="1"/>
  <c r="DA6" i="17"/>
  <c r="FA6" i="17" s="1"/>
  <c r="DA6" i="19"/>
  <c r="FA6" i="19" s="1"/>
  <c r="DA6" i="23"/>
  <c r="FA6" i="23" s="1"/>
  <c r="DA6" i="22"/>
  <c r="FA6" i="22" s="1"/>
  <c r="DA6" i="18"/>
  <c r="FA6" i="18" s="1"/>
  <c r="DA6" i="60"/>
  <c r="FA6" i="60" s="1"/>
  <c r="BB5" i="23"/>
  <c r="DX13" i="54"/>
  <c r="Y13" i="54"/>
  <c r="BD14" i="21"/>
  <c r="EZ30" i="17"/>
  <c r="Z29" i="49"/>
  <c r="AA4" i="49"/>
  <c r="DZ4" i="49"/>
  <c r="EM19" i="38"/>
  <c r="AN19" i="38"/>
  <c r="EO18" i="36"/>
  <c r="AP18" i="36"/>
  <c r="EH27" i="44"/>
  <c r="AI27" i="44"/>
  <c r="AY19" i="61"/>
  <c r="AB23" i="51"/>
  <c r="EA23" i="51"/>
  <c r="DS26" i="59"/>
  <c r="T26" i="59"/>
  <c r="AX4" i="61"/>
  <c r="AX4" i="78" s="1"/>
  <c r="Y20" i="54"/>
  <c r="DX20" i="54"/>
  <c r="EK24" i="41"/>
  <c r="AL24" i="41"/>
  <c r="DX5" i="52"/>
  <c r="Y5" i="52"/>
  <c r="AD28" i="49"/>
  <c r="EC28" i="49"/>
  <c r="DT23" i="58"/>
  <c r="U23" i="58"/>
  <c r="AZ25" i="25"/>
  <c r="EY25" i="25"/>
  <c r="AL28" i="41"/>
  <c r="EK28" i="41"/>
  <c r="U4" i="55"/>
  <c r="DT4" i="55"/>
  <c r="T29" i="55"/>
  <c r="EM13" i="39"/>
  <c r="AN13" i="39"/>
  <c r="EQ20" i="34"/>
  <c r="AR20" i="34"/>
  <c r="EA28" i="51"/>
  <c r="AB28" i="51"/>
  <c r="ED10" i="47"/>
  <c r="AE10" i="47"/>
  <c r="BD19" i="21"/>
  <c r="AB13" i="51"/>
  <c r="EA13" i="51"/>
  <c r="AU18" i="31"/>
  <c r="ET18" i="31"/>
  <c r="DV8" i="56"/>
  <c r="W8" i="56"/>
  <c r="AA28" i="52"/>
  <c r="DZ28" i="52"/>
  <c r="EI6" i="42"/>
  <c r="AJ6" i="42"/>
  <c r="AI4" i="42"/>
  <c r="EH4" i="42"/>
  <c r="EH29" i="42" s="1"/>
  <c r="ED5" i="47"/>
  <c r="AE5" i="47"/>
  <c r="X14" i="55"/>
  <c r="DW14" i="55"/>
  <c r="AA18" i="50"/>
  <c r="DZ18" i="50"/>
  <c r="ET22" i="31"/>
  <c r="AU22" i="31"/>
  <c r="AX5" i="78" l="1"/>
  <c r="ED30" i="45"/>
  <c r="ET30" i="28"/>
  <c r="DU30" i="54"/>
  <c r="EV30" i="26"/>
  <c r="EX30" i="24"/>
  <c r="AH5" i="43"/>
  <c r="EG5" i="43"/>
  <c r="EN26" i="37"/>
  <c r="AO26" i="37"/>
  <c r="AP12" i="36"/>
  <c r="EO12" i="36"/>
  <c r="EI19" i="41"/>
  <c r="AJ19" i="41"/>
  <c r="ES24" i="32"/>
  <c r="AT24" i="32"/>
  <c r="DT12" i="57"/>
  <c r="U12" i="57"/>
  <c r="AI15" i="43"/>
  <c r="EH15" i="43"/>
  <c r="EX19" i="26"/>
  <c r="AY19" i="26"/>
  <c r="AD27" i="48"/>
  <c r="EC27" i="48"/>
  <c r="EQ4" i="31"/>
  <c r="EQ29" i="31" s="1"/>
  <c r="AQ29" i="31"/>
  <c r="AR4" i="31"/>
  <c r="AE24" i="47"/>
  <c r="ED24" i="47"/>
  <c r="AG20" i="45"/>
  <c r="EF20" i="45"/>
  <c r="Y18" i="52"/>
  <c r="DX18" i="52"/>
  <c r="DX30" i="52" s="1"/>
  <c r="EO27" i="36"/>
  <c r="AP27" i="36"/>
  <c r="AU5" i="30"/>
  <c r="ET5" i="30"/>
  <c r="AX26" i="27"/>
  <c r="EW26" i="27"/>
  <c r="EI13" i="42"/>
  <c r="AJ13" i="42"/>
  <c r="EP6" i="34"/>
  <c r="AQ6" i="34"/>
  <c r="EC13" i="48"/>
  <c r="AD13" i="48"/>
  <c r="EL26" i="39"/>
  <c r="AM26" i="39"/>
  <c r="T9" i="58"/>
  <c r="DS9" i="58"/>
  <c r="AE15" i="47"/>
  <c r="ED15" i="47"/>
  <c r="EP14" i="35"/>
  <c r="AQ14" i="35"/>
  <c r="EK25" i="39"/>
  <c r="AL25" i="39"/>
  <c r="EJ16" i="40"/>
  <c r="AK16" i="40"/>
  <c r="ET24" i="31"/>
  <c r="AU24" i="31"/>
  <c r="EL20" i="39"/>
  <c r="AM20" i="39"/>
  <c r="AC18" i="48"/>
  <c r="EB18" i="48"/>
  <c r="EB30" i="48" s="1"/>
  <c r="AA8" i="50"/>
  <c r="DZ8" i="50"/>
  <c r="AZ12" i="25"/>
  <c r="EY12" i="25"/>
  <c r="AA16" i="50"/>
  <c r="DZ16" i="50"/>
  <c r="AJ24" i="42"/>
  <c r="EI24" i="42"/>
  <c r="DR11" i="59"/>
  <c r="S11" i="59"/>
  <c r="EK23" i="40"/>
  <c r="AL23" i="40"/>
  <c r="EH11" i="43"/>
  <c r="AI11" i="43"/>
  <c r="EJ6" i="41"/>
  <c r="AK6" i="41"/>
  <c r="EX28" i="26"/>
  <c r="AY28" i="26"/>
  <c r="EA17" i="49"/>
  <c r="AB17" i="49"/>
  <c r="EP23" i="35"/>
  <c r="AQ23" i="35"/>
  <c r="AB23" i="50"/>
  <c r="EA23" i="50"/>
  <c r="AE7" i="45"/>
  <c r="ED7" i="45"/>
  <c r="ED29" i="45" s="1"/>
  <c r="AD29" i="45"/>
  <c r="AS23" i="33"/>
  <c r="ER23" i="33"/>
  <c r="AY6" i="25"/>
  <c r="EX6" i="25"/>
  <c r="DV21" i="54"/>
  <c r="W21" i="54"/>
  <c r="AX20" i="27"/>
  <c r="EW20" i="27"/>
  <c r="AM16" i="38"/>
  <c r="EL16" i="38"/>
  <c r="EL30" i="38" s="1"/>
  <c r="EI16" i="41"/>
  <c r="AJ16" i="41"/>
  <c r="EF23" i="45"/>
  <c r="AG23" i="45"/>
  <c r="DV27" i="55"/>
  <c r="W27" i="55"/>
  <c r="Z12" i="52"/>
  <c r="DY12" i="52"/>
  <c r="EA20" i="49"/>
  <c r="AB20" i="49"/>
  <c r="AB25" i="49"/>
  <c r="EA25" i="49"/>
  <c r="EW16" i="26"/>
  <c r="AX16" i="26"/>
  <c r="ES30" i="30"/>
  <c r="EE28" i="46"/>
  <c r="AF28" i="46"/>
  <c r="AV7" i="28"/>
  <c r="EU7" i="28"/>
  <c r="T24" i="58"/>
  <c r="DS24" i="58"/>
  <c r="AF15" i="46"/>
  <c r="EE15" i="46"/>
  <c r="AP18" i="35"/>
  <c r="EO18" i="35"/>
  <c r="EO30" i="35" s="1"/>
  <c r="EP4" i="33"/>
  <c r="AQ4" i="33"/>
  <c r="AP29" i="33"/>
  <c r="EQ16" i="33"/>
  <c r="AR16" i="33"/>
  <c r="EK8" i="40"/>
  <c r="AL8" i="40"/>
  <c r="AF17" i="44"/>
  <c r="EE17" i="44"/>
  <c r="EE30" i="44" s="1"/>
  <c r="AR21" i="33"/>
  <c r="EQ21" i="33"/>
  <c r="DW7" i="53"/>
  <c r="X7" i="53"/>
  <c r="EY15" i="24"/>
  <c r="AZ15" i="24"/>
  <c r="AV8" i="30"/>
  <c r="EU8" i="30"/>
  <c r="AD23" i="48"/>
  <c r="EC23" i="48"/>
  <c r="EC30" i="46"/>
  <c r="EI10" i="41"/>
  <c r="AJ10" i="41"/>
  <c r="EE20" i="46"/>
  <c r="AF20" i="46"/>
  <c r="AZ19" i="24"/>
  <c r="EY19" i="24"/>
  <c r="ED19" i="47"/>
  <c r="AE19" i="47"/>
  <c r="T5" i="57"/>
  <c r="DS5" i="57"/>
  <c r="AU15" i="31"/>
  <c r="ET15" i="31"/>
  <c r="EI7" i="41"/>
  <c r="AJ7" i="41"/>
  <c r="EX23" i="26"/>
  <c r="AY23" i="26"/>
  <c r="ES8" i="32"/>
  <c r="AT8" i="32"/>
  <c r="BD29" i="17"/>
  <c r="BE4" i="17"/>
  <c r="BE29" i="17" s="1"/>
  <c r="X19" i="53"/>
  <c r="DW19" i="53"/>
  <c r="EQ25" i="33"/>
  <c r="AR25" i="33"/>
  <c r="EQ13" i="33"/>
  <c r="AR13" i="33"/>
  <c r="EI30" i="40"/>
  <c r="AU7" i="30"/>
  <c r="ET7" i="30"/>
  <c r="EV24" i="28"/>
  <c r="AW24" i="28"/>
  <c r="AH6" i="43"/>
  <c r="EG6" i="43"/>
  <c r="AJ20" i="41"/>
  <c r="EI20" i="41"/>
  <c r="AE14" i="47"/>
  <c r="ED14" i="47"/>
  <c r="AV29" i="25"/>
  <c r="AW4" i="25"/>
  <c r="EV4" i="25"/>
  <c r="EV29" i="25" s="1"/>
  <c r="AF12" i="46"/>
  <c r="EE12" i="46"/>
  <c r="EQ30" i="32"/>
  <c r="DS27" i="58"/>
  <c r="T27" i="58"/>
  <c r="AU4" i="27"/>
  <c r="ET4" i="27"/>
  <c r="ET29" i="27" s="1"/>
  <c r="AT29" i="27"/>
  <c r="AB13" i="49"/>
  <c r="EA13" i="49"/>
  <c r="AB28" i="50"/>
  <c r="EA28" i="50"/>
  <c r="DS7" i="57"/>
  <c r="T7" i="57"/>
  <c r="ED22" i="46"/>
  <c r="AE22" i="46"/>
  <c r="AX18" i="26"/>
  <c r="EW18" i="26"/>
  <c r="EE14" i="46"/>
  <c r="AF14" i="46"/>
  <c r="DZ15" i="51"/>
  <c r="AA15" i="51"/>
  <c r="AG16" i="44"/>
  <c r="EF16" i="44"/>
  <c r="AF4" i="43"/>
  <c r="AE29" i="43"/>
  <c r="EE4" i="43"/>
  <c r="EE29" i="43" s="1"/>
  <c r="AA6" i="50"/>
  <c r="DZ6" i="50"/>
  <c r="AU6" i="30"/>
  <c r="ET6" i="30"/>
  <c r="AE26" i="47"/>
  <c r="ED26" i="47"/>
  <c r="EI11" i="42"/>
  <c r="AJ11" i="42"/>
  <c r="AU26" i="31"/>
  <c r="ET26" i="31"/>
  <c r="EQ10" i="33"/>
  <c r="AR10" i="33"/>
  <c r="EO4" i="34"/>
  <c r="EO29" i="34" s="1"/>
  <c r="AO29" i="34"/>
  <c r="AP4" i="34"/>
  <c r="EK18" i="39"/>
  <c r="EK30" i="39" s="1"/>
  <c r="AL18" i="39"/>
  <c r="ET17" i="31"/>
  <c r="AU17" i="31"/>
  <c r="DU18" i="55"/>
  <c r="V18" i="55"/>
  <c r="DZ29" i="49"/>
  <c r="EQ14" i="33"/>
  <c r="AR14" i="33"/>
  <c r="AW25" i="27"/>
  <c r="EV25" i="27"/>
  <c r="EV30" i="27" s="1"/>
  <c r="AQ9" i="35"/>
  <c r="EP9" i="35"/>
  <c r="EI23" i="42"/>
  <c r="AJ23" i="42"/>
  <c r="AR24" i="34"/>
  <c r="EQ24" i="34"/>
  <c r="AS26" i="32"/>
  <c r="ER26" i="32"/>
  <c r="EH30" i="41"/>
  <c r="AV25" i="28"/>
  <c r="EU25" i="28"/>
  <c r="AJ12" i="42"/>
  <c r="EI12" i="42"/>
  <c r="DU25" i="55"/>
  <c r="V25" i="55"/>
  <c r="EH12" i="43"/>
  <c r="AI12" i="43"/>
  <c r="AO9" i="37"/>
  <c r="EN9" i="37"/>
  <c r="DV17" i="54"/>
  <c r="W17" i="54"/>
  <c r="EM19" i="37"/>
  <c r="AN19" i="37"/>
  <c r="EQ17" i="34"/>
  <c r="AR17" i="34"/>
  <c r="AQ18" i="33"/>
  <c r="EP18" i="33"/>
  <c r="EP30" i="33" s="1"/>
  <c r="S13" i="58"/>
  <c r="DR13" i="58"/>
  <c r="EY25" i="24"/>
  <c r="AZ25" i="24"/>
  <c r="AA26" i="51"/>
  <c r="DZ26" i="51"/>
  <c r="EL18" i="37"/>
  <c r="EL30" i="37" s="1"/>
  <c r="AM18" i="37"/>
  <c r="AL29" i="37"/>
  <c r="DR16" i="58"/>
  <c r="S16" i="58"/>
  <c r="EW17" i="26"/>
  <c r="AX17" i="26"/>
  <c r="AD22" i="47"/>
  <c r="EC22" i="47"/>
  <c r="AV25" i="30"/>
  <c r="EU25" i="30"/>
  <c r="EK7" i="39"/>
  <c r="AL7" i="39"/>
  <c r="EW14" i="27"/>
  <c r="AX14" i="27"/>
  <c r="AZ13" i="24"/>
  <c r="EY13" i="24"/>
  <c r="EV10" i="27"/>
  <c r="AW10" i="27"/>
  <c r="EY26" i="25"/>
  <c r="AZ26" i="25"/>
  <c r="AM14" i="39"/>
  <c r="EL14" i="39"/>
  <c r="AY16" i="25"/>
  <c r="EX16" i="25"/>
  <c r="EX30" i="25" s="1"/>
  <c r="DV24" i="55"/>
  <c r="W24" i="55"/>
  <c r="EF17" i="43"/>
  <c r="EF30" i="43" s="1"/>
  <c r="AG17" i="43"/>
  <c r="AE16" i="46"/>
  <c r="ED16" i="46"/>
  <c r="AG15" i="45"/>
  <c r="EF15" i="45"/>
  <c r="EQ26" i="33"/>
  <c r="AR26" i="33"/>
  <c r="EP19" i="35"/>
  <c r="AQ19" i="35"/>
  <c r="DZ17" i="50"/>
  <c r="DZ30" i="50" s="1"/>
  <c r="AA17" i="50"/>
  <c r="ED8" i="47"/>
  <c r="AE8" i="47"/>
  <c r="EB5" i="48"/>
  <c r="AC5" i="48"/>
  <c r="EP26" i="35"/>
  <c r="AQ26" i="35"/>
  <c r="Y5" i="51"/>
  <c r="DX5" i="51"/>
  <c r="DX29" i="51" s="1"/>
  <c r="AM15" i="39"/>
  <c r="EL15" i="39"/>
  <c r="W8" i="54"/>
  <c r="DV8" i="54"/>
  <c r="ED25" i="46"/>
  <c r="AE25" i="46"/>
  <c r="AM29" i="35"/>
  <c r="AN4" i="35"/>
  <c r="EM4" i="35"/>
  <c r="EM29" i="35" s="1"/>
  <c r="EE8" i="45"/>
  <c r="AF8" i="45"/>
  <c r="EO11" i="36"/>
  <c r="AP11" i="36"/>
  <c r="AS17" i="33"/>
  <c r="ER17" i="33"/>
  <c r="EB30" i="47"/>
  <c r="EE10" i="45"/>
  <c r="AF10" i="45"/>
  <c r="EN25" i="36"/>
  <c r="AO25" i="36"/>
  <c r="EK5" i="39"/>
  <c r="AL5" i="39"/>
  <c r="EB11" i="49"/>
  <c r="AC11" i="49"/>
  <c r="DW27" i="54"/>
  <c r="X27" i="54"/>
  <c r="AC6" i="48"/>
  <c r="EB6" i="48"/>
  <c r="ER16" i="32"/>
  <c r="ER30" i="32" s="1"/>
  <c r="AS16" i="32"/>
  <c r="EC14" i="48"/>
  <c r="AD14" i="48"/>
  <c r="ER27" i="33"/>
  <c r="AS27" i="33"/>
  <c r="EB23" i="49"/>
  <c r="AC23" i="49"/>
  <c r="AZ22" i="24"/>
  <c r="EY22" i="24"/>
  <c r="AQ5" i="33"/>
  <c r="EP5" i="33"/>
  <c r="AO16" i="36"/>
  <c r="EN16" i="36"/>
  <c r="EN30" i="36" s="1"/>
  <c r="DZ25" i="50"/>
  <c r="AA25" i="50"/>
  <c r="ET16" i="30"/>
  <c r="AU16" i="30"/>
  <c r="DV14" i="54"/>
  <c r="W14" i="54"/>
  <c r="AL20" i="40"/>
  <c r="EK20" i="40"/>
  <c r="U6" i="56"/>
  <c r="DT6" i="56"/>
  <c r="W18" i="53"/>
  <c r="DV18" i="53"/>
  <c r="DV30" i="53" s="1"/>
  <c r="V29" i="53"/>
  <c r="AC10" i="48"/>
  <c r="EB10" i="48"/>
  <c r="DS10" i="57"/>
  <c r="T10" i="57"/>
  <c r="ED17" i="46"/>
  <c r="AE17" i="46"/>
  <c r="DY26" i="52"/>
  <c r="Z26" i="52"/>
  <c r="DY5" i="50"/>
  <c r="Z5" i="50"/>
  <c r="EG16" i="42"/>
  <c r="EG30" i="42" s="1"/>
  <c r="AG29" i="42"/>
  <c r="AH16" i="42"/>
  <c r="AB8" i="49"/>
  <c r="EA8" i="49"/>
  <c r="U26" i="56"/>
  <c r="DT26" i="56"/>
  <c r="DT30" i="56" s="1"/>
  <c r="DT29" i="55"/>
  <c r="EI30" i="41"/>
  <c r="DW29" i="53"/>
  <c r="EX29" i="24"/>
  <c r="DR30" i="58"/>
  <c r="ET29" i="28"/>
  <c r="DR30" i="57"/>
  <c r="AA18" i="49"/>
  <c r="DZ18" i="49"/>
  <c r="DZ30" i="49" s="1"/>
  <c r="AY4" i="23"/>
  <c r="AX29" i="23"/>
  <c r="EX4" i="23"/>
  <c r="EX29" i="23" s="1"/>
  <c r="EC8" i="48"/>
  <c r="AD8" i="48"/>
  <c r="DW21" i="53"/>
  <c r="X21" i="53"/>
  <c r="EI17" i="42"/>
  <c r="AJ17" i="42"/>
  <c r="W16" i="54"/>
  <c r="DV16" i="54"/>
  <c r="DV30" i="54" s="1"/>
  <c r="EG25" i="43"/>
  <c r="AH25" i="43"/>
  <c r="AF5" i="44"/>
  <c r="EE5" i="44"/>
  <c r="EE29" i="44" s="1"/>
  <c r="EB24" i="49"/>
  <c r="AC24" i="49"/>
  <c r="DY4" i="50"/>
  <c r="Y29" i="50"/>
  <c r="Z4" i="50"/>
  <c r="AK11" i="40"/>
  <c r="EJ11" i="40"/>
  <c r="EG24" i="44"/>
  <c r="AH24" i="44"/>
  <c r="EU11" i="30"/>
  <c r="AV11" i="30"/>
  <c r="DT9" i="57"/>
  <c r="U9" i="57"/>
  <c r="AU10" i="30"/>
  <c r="ET10" i="30"/>
  <c r="AU20" i="31"/>
  <c r="ET20" i="31"/>
  <c r="EC7" i="47"/>
  <c r="AD7" i="47"/>
  <c r="EE25" i="45"/>
  <c r="AF25" i="45"/>
  <c r="AA20" i="51"/>
  <c r="DZ20" i="51"/>
  <c r="DZ30" i="51" s="1"/>
  <c r="AU19" i="31"/>
  <c r="ET19" i="31"/>
  <c r="AE28" i="47"/>
  <c r="ED28" i="47"/>
  <c r="EL21" i="39"/>
  <c r="AM21" i="39"/>
  <c r="AD12" i="48"/>
  <c r="EC12" i="48"/>
  <c r="EO29" i="33"/>
  <c r="AR6" i="33"/>
  <c r="EQ6" i="33"/>
  <c r="AK25" i="40"/>
  <c r="EJ25" i="40"/>
  <c r="AR5" i="32"/>
  <c r="AQ29" i="32"/>
  <c r="EQ5" i="32"/>
  <c r="EQ29" i="32" s="1"/>
  <c r="AX19" i="27"/>
  <c r="EW19" i="27"/>
  <c r="AZ21" i="24"/>
  <c r="EY21" i="24"/>
  <c r="EY30" i="24" s="1"/>
  <c r="EV9" i="27"/>
  <c r="AW9" i="27"/>
  <c r="V27" i="56"/>
  <c r="DU27" i="56"/>
  <c r="EA26" i="50"/>
  <c r="AB26" i="50"/>
  <c r="AV19" i="28"/>
  <c r="EU19" i="28"/>
  <c r="EU30" i="28" s="1"/>
  <c r="ES25" i="31"/>
  <c r="ES30" i="31" s="1"/>
  <c r="AT25" i="31"/>
  <c r="ET22" i="30"/>
  <c r="AU22" i="30"/>
  <c r="T16" i="57"/>
  <c r="DS16" i="57"/>
  <c r="DV20" i="55"/>
  <c r="W20" i="55"/>
  <c r="DT30" i="55"/>
  <c r="AF17" i="45"/>
  <c r="EE17" i="45"/>
  <c r="AT28" i="32"/>
  <c r="ES28" i="32"/>
  <c r="EY14" i="24"/>
  <c r="AZ14" i="24"/>
  <c r="V5" i="55"/>
  <c r="DU5" i="55"/>
  <c r="EV17" i="28"/>
  <c r="AW17" i="28"/>
  <c r="AJ13" i="41"/>
  <c r="EI13" i="41"/>
  <c r="EJ4" i="38"/>
  <c r="EJ29" i="38" s="1"/>
  <c r="AK4" i="38"/>
  <c r="AJ29" i="38"/>
  <c r="EO14" i="36"/>
  <c r="AP14" i="36"/>
  <c r="DW24" i="54"/>
  <c r="X24" i="54"/>
  <c r="U9" i="56"/>
  <c r="DT9" i="56"/>
  <c r="AR15" i="33"/>
  <c r="EQ15" i="33"/>
  <c r="BC4" i="19"/>
  <c r="BB29" i="19"/>
  <c r="DU6" i="55"/>
  <c r="V6" i="55"/>
  <c r="AF18" i="45"/>
  <c r="EE18" i="45"/>
  <c r="AN10" i="37"/>
  <c r="EM10" i="37"/>
  <c r="EM29" i="37" s="1"/>
  <c r="EU20" i="28"/>
  <c r="AV20" i="28"/>
  <c r="AW23" i="28"/>
  <c r="EV23" i="28"/>
  <c r="AD16" i="47"/>
  <c r="EC16" i="47"/>
  <c r="EC30" i="47" s="1"/>
  <c r="AQ24" i="35"/>
  <c r="EP24" i="35"/>
  <c r="W23" i="55"/>
  <c r="DV23" i="55"/>
  <c r="EB7" i="48"/>
  <c r="AC7" i="48"/>
  <c r="AJ14" i="41"/>
  <c r="EI14" i="41"/>
  <c r="DV25" i="54"/>
  <c r="W25" i="54"/>
  <c r="DC19" i="59"/>
  <c r="DC19" i="58"/>
  <c r="DC19" i="57"/>
  <c r="DC19" i="56"/>
  <c r="DC19" i="55"/>
  <c r="DC19" i="53"/>
  <c r="DC19" i="54"/>
  <c r="DC19" i="52"/>
  <c r="DC19" i="51"/>
  <c r="DC19" i="50"/>
  <c r="DC19" i="48"/>
  <c r="DC19" i="49"/>
  <c r="DC19" i="47"/>
  <c r="DC19" i="46"/>
  <c r="DC19" i="45"/>
  <c r="DC19" i="44"/>
  <c r="DC19" i="42"/>
  <c r="DC19" i="40"/>
  <c r="DC19" i="43"/>
  <c r="DC19" i="41"/>
  <c r="DC19" i="38"/>
  <c r="DC19" i="36"/>
  <c r="DC19" i="37"/>
  <c r="DC19" i="39"/>
  <c r="DC19" i="33"/>
  <c r="DC19" i="32"/>
  <c r="DC19" i="35"/>
  <c r="DC19" i="34"/>
  <c r="DC19" i="26"/>
  <c r="DC19" i="24"/>
  <c r="DC19" i="23"/>
  <c r="DC19" i="31"/>
  <c r="DC19" i="30"/>
  <c r="DC19" i="28"/>
  <c r="DC19" i="27"/>
  <c r="DC19" i="25"/>
  <c r="DC19" i="21"/>
  <c r="FC19" i="21" s="1"/>
  <c r="DC19" i="18"/>
  <c r="FC19" i="18" s="1"/>
  <c r="DC19" i="17"/>
  <c r="FC19" i="17" s="1"/>
  <c r="DC19" i="22"/>
  <c r="FC19" i="22" s="1"/>
  <c r="DC19" i="20"/>
  <c r="FC19" i="20" s="1"/>
  <c r="DC19" i="19"/>
  <c r="FC19" i="19" s="1"/>
  <c r="DC19" i="60"/>
  <c r="FC19" i="60" s="1"/>
  <c r="EE5" i="47"/>
  <c r="AF5" i="47"/>
  <c r="EN4" i="36"/>
  <c r="EN29" i="36" s="1"/>
  <c r="AN29" i="36"/>
  <c r="AO4" i="36"/>
  <c r="EJ6" i="42"/>
  <c r="AK6" i="42"/>
  <c r="Z13" i="54"/>
  <c r="DY13" i="54"/>
  <c r="AO4" i="37"/>
  <c r="EN4" i="37"/>
  <c r="EV11" i="31"/>
  <c r="AW11" i="31"/>
  <c r="EY21" i="27"/>
  <c r="AZ21" i="27"/>
  <c r="BE9" i="21"/>
  <c r="AS7" i="34"/>
  <c r="ER7" i="34"/>
  <c r="BE16" i="21"/>
  <c r="AW20" i="30"/>
  <c r="EV20" i="30"/>
  <c r="FA5" i="24"/>
  <c r="BB5" i="24"/>
  <c r="EU22" i="31"/>
  <c r="AV22" i="31"/>
  <c r="DX14" i="55"/>
  <c r="Y14" i="55"/>
  <c r="X8" i="56"/>
  <c r="DW8" i="56"/>
  <c r="BE19" i="21"/>
  <c r="AF10" i="47"/>
  <c r="EE10" i="47"/>
  <c r="EB28" i="51"/>
  <c r="AC28" i="51"/>
  <c r="AO13" i="39"/>
  <c r="EN13" i="39"/>
  <c r="DU4" i="55"/>
  <c r="U29" i="55"/>
  <c r="V4" i="55"/>
  <c r="EZ25" i="25"/>
  <c r="BA25" i="25"/>
  <c r="Z20" i="54"/>
  <c r="DY20" i="54"/>
  <c r="AY4" i="61"/>
  <c r="AO19" i="38"/>
  <c r="EN19" i="38"/>
  <c r="EK11" i="41"/>
  <c r="AL11" i="41"/>
  <c r="AM7" i="40"/>
  <c r="EL7" i="40"/>
  <c r="U13" i="59"/>
  <c r="DT13" i="59"/>
  <c r="BE6" i="21"/>
  <c r="AH27" i="46"/>
  <c r="EG27" i="46"/>
  <c r="U21" i="59"/>
  <c r="DT21" i="59"/>
  <c r="AY18" i="27"/>
  <c r="EX18" i="27"/>
  <c r="DV8" i="57"/>
  <c r="W8" i="57"/>
  <c r="AH26" i="46"/>
  <c r="EG26" i="46"/>
  <c r="BE15" i="21"/>
  <c r="AP28" i="38"/>
  <c r="EO28" i="38"/>
  <c r="BB28" i="25"/>
  <c r="FA28" i="25"/>
  <c r="T29" i="56"/>
  <c r="U4" i="56"/>
  <c r="DT4" i="56"/>
  <c r="DT29" i="56" s="1"/>
  <c r="AR7" i="35"/>
  <c r="EQ7" i="35"/>
  <c r="AB23" i="52"/>
  <c r="EA23" i="52"/>
  <c r="ES22" i="33"/>
  <c r="AT22" i="33"/>
  <c r="FA30" i="23"/>
  <c r="AQ24" i="37"/>
  <c r="EP24" i="37"/>
  <c r="EU28" i="31"/>
  <c r="AV28" i="31"/>
  <c r="AE26" i="48"/>
  <c r="ED26" i="48"/>
  <c r="AN13" i="40"/>
  <c r="EM13" i="40"/>
  <c r="EL6" i="40"/>
  <c r="AM6" i="40"/>
  <c r="Y4" i="53"/>
  <c r="DX4" i="53"/>
  <c r="Y29" i="51"/>
  <c r="Z4" i="51"/>
  <c r="DY4" i="51"/>
  <c r="AI28" i="45"/>
  <c r="EH28" i="45"/>
  <c r="EM12" i="40"/>
  <c r="AN12" i="40"/>
  <c r="DX12" i="55"/>
  <c r="Y12" i="55"/>
  <c r="EN20" i="38"/>
  <c r="AO20" i="38"/>
  <c r="W18" i="56"/>
  <c r="DV18" i="56"/>
  <c r="AC10" i="50"/>
  <c r="EB10" i="50"/>
  <c r="BE22" i="21"/>
  <c r="EH16" i="43"/>
  <c r="AI16" i="43"/>
  <c r="AW12" i="31"/>
  <c r="EV12" i="31"/>
  <c r="EV13" i="31"/>
  <c r="AW13" i="31"/>
  <c r="AB19" i="52"/>
  <c r="EA19" i="52"/>
  <c r="DT28" i="59"/>
  <c r="U28" i="59"/>
  <c r="DY11" i="54"/>
  <c r="Z11" i="54"/>
  <c r="AU24" i="33"/>
  <c r="ET24" i="33"/>
  <c r="BE10" i="21"/>
  <c r="FA30" i="21"/>
  <c r="EP17" i="37"/>
  <c r="AQ17" i="37"/>
  <c r="FA7" i="24"/>
  <c r="BB7" i="24"/>
  <c r="EI23" i="44"/>
  <c r="AJ23" i="44"/>
  <c r="AY11" i="28"/>
  <c r="EX11" i="28"/>
  <c r="DW13" i="56"/>
  <c r="X13" i="56"/>
  <c r="AM17" i="41"/>
  <c r="EL17" i="41"/>
  <c r="EA24" i="52"/>
  <c r="AB24" i="52"/>
  <c r="EV14" i="30"/>
  <c r="AW14" i="30"/>
  <c r="DB12" i="59"/>
  <c r="DB12" i="58"/>
  <c r="DB12" i="57"/>
  <c r="DB12" i="56"/>
  <c r="DB12" i="54"/>
  <c r="DB12" i="55"/>
  <c r="DB12" i="53"/>
  <c r="DB12" i="52"/>
  <c r="DB12" i="50"/>
  <c r="DB12" i="51"/>
  <c r="DB12" i="48"/>
  <c r="DB12" i="49"/>
  <c r="DB12" i="45"/>
  <c r="DB12" i="44"/>
  <c r="DB12" i="47"/>
  <c r="DB12" i="46"/>
  <c r="DB12" i="43"/>
  <c r="DB12" i="42"/>
  <c r="DB12" i="41"/>
  <c r="DB12" i="40"/>
  <c r="DB12" i="39"/>
  <c r="DB12" i="38"/>
  <c r="DB12" i="37"/>
  <c r="DB12" i="36"/>
  <c r="DB12" i="33"/>
  <c r="DB12" i="34"/>
  <c r="DB12" i="32"/>
  <c r="DB12" i="35"/>
  <c r="DB12" i="31"/>
  <c r="DB12" i="30"/>
  <c r="DB12" i="26"/>
  <c r="DB12" i="25"/>
  <c r="DB12" i="24"/>
  <c r="DB12" i="27"/>
  <c r="DB12" i="28"/>
  <c r="DB12" i="23"/>
  <c r="FB12" i="23" s="1"/>
  <c r="DB12" i="18"/>
  <c r="FB12" i="18" s="1"/>
  <c r="DB12" i="22"/>
  <c r="FB12" i="22" s="1"/>
  <c r="DB12" i="19"/>
  <c r="FB12" i="19" s="1"/>
  <c r="DB12" i="21"/>
  <c r="FB12" i="21" s="1"/>
  <c r="DB12" i="20"/>
  <c r="FB12" i="20" s="1"/>
  <c r="DB12" i="17"/>
  <c r="FB12" i="17" s="1"/>
  <c r="DB12" i="60"/>
  <c r="FB12" i="60" s="1"/>
  <c r="AI21" i="45"/>
  <c r="EH21" i="45"/>
  <c r="X17" i="56"/>
  <c r="DW17" i="56"/>
  <c r="EO14" i="37"/>
  <c r="AP14" i="37"/>
  <c r="EG13" i="46"/>
  <c r="AH13" i="46"/>
  <c r="DS18" i="58"/>
  <c r="T18" i="58"/>
  <c r="EB22" i="50"/>
  <c r="AC22" i="50"/>
  <c r="U7" i="58"/>
  <c r="DT7" i="58"/>
  <c r="EQ28" i="36"/>
  <c r="AR28" i="36"/>
  <c r="AG8" i="46"/>
  <c r="EF8" i="46"/>
  <c r="DC15" i="59"/>
  <c r="DC15" i="58"/>
  <c r="DC15" i="56"/>
  <c r="DC15" i="57"/>
  <c r="DC15" i="55"/>
  <c r="DC15" i="54"/>
  <c r="DC15" i="52"/>
  <c r="DC15" i="53"/>
  <c r="DC15" i="50"/>
  <c r="DC15" i="51"/>
  <c r="DC15" i="49"/>
  <c r="DC15" i="48"/>
  <c r="DC15" i="47"/>
  <c r="DC15" i="46"/>
  <c r="DC15" i="44"/>
  <c r="DC15" i="45"/>
  <c r="DC15" i="43"/>
  <c r="DC15" i="42"/>
  <c r="DC15" i="41"/>
  <c r="DC15" i="40"/>
  <c r="DC15" i="37"/>
  <c r="DC15" i="39"/>
  <c r="DC15" i="36"/>
  <c r="DC15" i="38"/>
  <c r="DC15" i="34"/>
  <c r="DC15" i="32"/>
  <c r="DC15" i="35"/>
  <c r="DC15" i="33"/>
  <c r="DC15" i="25"/>
  <c r="DC15" i="24"/>
  <c r="DC15" i="31"/>
  <c r="DC15" i="30"/>
  <c r="DC15" i="28"/>
  <c r="DC15" i="26"/>
  <c r="DC15" i="27"/>
  <c r="DC15" i="18"/>
  <c r="FC15" i="18" s="1"/>
  <c r="DC15" i="21"/>
  <c r="FC15" i="21" s="1"/>
  <c r="DC15" i="20"/>
  <c r="FC15" i="20" s="1"/>
  <c r="DC15" i="23"/>
  <c r="FC15" i="23" s="1"/>
  <c r="DC15" i="19"/>
  <c r="FC15" i="19" s="1"/>
  <c r="DC15" i="22"/>
  <c r="FC15" i="22" s="1"/>
  <c r="DC15" i="17"/>
  <c r="FC15" i="17" s="1"/>
  <c r="DC15" i="60"/>
  <c r="FC15" i="60" s="1"/>
  <c r="EH24" i="45"/>
  <c r="AI24" i="45"/>
  <c r="AI12" i="45"/>
  <c r="EH12" i="45"/>
  <c r="DR30" i="59"/>
  <c r="BB10" i="24"/>
  <c r="FA10" i="24"/>
  <c r="DS7" i="59"/>
  <c r="T7" i="59"/>
  <c r="AX6" i="28"/>
  <c r="EW6" i="28"/>
  <c r="AE27" i="49"/>
  <c r="ED27" i="49"/>
  <c r="EP6" i="37"/>
  <c r="AQ6" i="37"/>
  <c r="DZ7" i="52"/>
  <c r="AA7" i="52"/>
  <c r="AM10" i="40"/>
  <c r="EL10" i="40"/>
  <c r="AD9" i="49"/>
  <c r="EC9" i="49"/>
  <c r="EA13" i="52"/>
  <c r="AB13" i="52"/>
  <c r="ET22" i="32"/>
  <c r="AU22" i="32"/>
  <c r="AR24" i="36"/>
  <c r="EQ24" i="36"/>
  <c r="EJ15" i="42"/>
  <c r="AK15" i="42"/>
  <c r="AS14" i="34"/>
  <c r="ER14" i="34"/>
  <c r="AO23" i="39"/>
  <c r="EN23" i="39"/>
  <c r="EI15" i="44"/>
  <c r="AJ15" i="44"/>
  <c r="EK27" i="42"/>
  <c r="AL27" i="42"/>
  <c r="EN18" i="38"/>
  <c r="AO18" i="38"/>
  <c r="W10" i="56"/>
  <c r="DV10" i="56"/>
  <c r="EA15" i="52"/>
  <c r="AB15" i="52"/>
  <c r="EX11" i="27"/>
  <c r="AY11" i="27"/>
  <c r="AQ10" i="36"/>
  <c r="EP10" i="36"/>
  <c r="AC11" i="51"/>
  <c r="EB11" i="51"/>
  <c r="AK20" i="42"/>
  <c r="EJ20" i="42"/>
  <c r="U21" i="58"/>
  <c r="DT21" i="58"/>
  <c r="EH22" i="44"/>
  <c r="AI22" i="44"/>
  <c r="AY23" i="61"/>
  <c r="AY12" i="28"/>
  <c r="EX12" i="28"/>
  <c r="AL25" i="41"/>
  <c r="EK25" i="41"/>
  <c r="BE29" i="18"/>
  <c r="Q29" i="59"/>
  <c r="R4" i="59"/>
  <c r="DQ4" i="59"/>
  <c r="DQ29" i="59" s="1"/>
  <c r="EU10" i="31"/>
  <c r="AV10" i="31"/>
  <c r="EA18" i="51"/>
  <c r="AB18" i="51"/>
  <c r="AY20" i="61"/>
  <c r="DB26" i="59"/>
  <c r="DB26" i="58"/>
  <c r="DB26" i="57"/>
  <c r="DB26" i="56"/>
  <c r="DB26" i="55"/>
  <c r="DB26" i="54"/>
  <c r="DB26" i="53"/>
  <c r="DB26" i="51"/>
  <c r="DB26" i="52"/>
  <c r="DB26" i="49"/>
  <c r="DB26" i="50"/>
  <c r="DB26" i="48"/>
  <c r="DB26" i="47"/>
  <c r="DB26" i="44"/>
  <c r="DB26" i="46"/>
  <c r="DB26" i="45"/>
  <c r="DB26" i="42"/>
  <c r="DB26" i="40"/>
  <c r="DB26" i="43"/>
  <c r="DB26" i="41"/>
  <c r="DB26" i="37"/>
  <c r="DB26" i="36"/>
  <c r="DB26" i="39"/>
  <c r="DB26" i="38"/>
  <c r="DB26" i="35"/>
  <c r="DB26" i="33"/>
  <c r="DB26" i="34"/>
  <c r="DB26" i="32"/>
  <c r="DB26" i="27"/>
  <c r="DB26" i="30"/>
  <c r="DB26" i="25"/>
  <c r="DB26" i="24"/>
  <c r="DB26" i="23"/>
  <c r="FB26" i="23" s="1"/>
  <c r="DB26" i="28"/>
  <c r="DB26" i="26"/>
  <c r="DB26" i="31"/>
  <c r="DB26" i="22"/>
  <c r="FB26" i="22" s="1"/>
  <c r="DB26" i="18"/>
  <c r="FB26" i="18" s="1"/>
  <c r="DB26" i="19"/>
  <c r="FB26" i="19" s="1"/>
  <c r="DB26" i="17"/>
  <c r="FB26" i="17" s="1"/>
  <c r="DB26" i="21"/>
  <c r="FB26" i="21" s="1"/>
  <c r="DB26" i="20"/>
  <c r="FB26" i="20" s="1"/>
  <c r="DB26" i="60"/>
  <c r="FB26" i="60" s="1"/>
  <c r="DV17" i="57"/>
  <c r="W17" i="57"/>
  <c r="EU11" i="32"/>
  <c r="AV11" i="32"/>
  <c r="AZ11" i="26"/>
  <c r="EY11" i="26"/>
  <c r="BC8" i="24"/>
  <c r="EI10" i="43"/>
  <c r="AJ10" i="43"/>
  <c r="EA25" i="51"/>
  <c r="AB25" i="51"/>
  <c r="Z28" i="54"/>
  <c r="DY28" i="54"/>
  <c r="U17" i="59"/>
  <c r="DT17" i="59"/>
  <c r="AY14" i="61"/>
  <c r="AB8" i="51"/>
  <c r="EA8" i="51"/>
  <c r="AI10" i="44"/>
  <c r="EH10" i="44"/>
  <c r="AX12" i="30"/>
  <c r="EW12" i="30"/>
  <c r="EO22" i="37"/>
  <c r="AP22" i="37"/>
  <c r="EA8" i="52"/>
  <c r="AB8" i="52"/>
  <c r="X18" i="54"/>
  <c r="DW18" i="54"/>
  <c r="BC24" i="24"/>
  <c r="AT26" i="34"/>
  <c r="ES26" i="34"/>
  <c r="BB8" i="25"/>
  <c r="FA8" i="25"/>
  <c r="EL27" i="41"/>
  <c r="AM27" i="41"/>
  <c r="U19" i="58"/>
  <c r="DT19" i="58"/>
  <c r="EC27" i="50"/>
  <c r="AD27" i="50"/>
  <c r="AR16" i="34"/>
  <c r="EQ16" i="34"/>
  <c r="V28" i="58"/>
  <c r="DU28" i="58"/>
  <c r="EA11" i="52"/>
  <c r="AB11" i="52"/>
  <c r="DS27" i="59"/>
  <c r="T27" i="59"/>
  <c r="AX17" i="30"/>
  <c r="EW17" i="30"/>
  <c r="DB16" i="59"/>
  <c r="DB16" i="58"/>
  <c r="DB16" i="57"/>
  <c r="DB16" i="56"/>
  <c r="DB16" i="55"/>
  <c r="DB16" i="54"/>
  <c r="DB16" i="53"/>
  <c r="DB16" i="52"/>
  <c r="DB16" i="50"/>
  <c r="DB16" i="51"/>
  <c r="DB16" i="49"/>
  <c r="DB16" i="48"/>
  <c r="DB16" i="47"/>
  <c r="DB16" i="44"/>
  <c r="DB16" i="46"/>
  <c r="DB16" i="45"/>
  <c r="DB16" i="43"/>
  <c r="DB16" i="42"/>
  <c r="DB16" i="41"/>
  <c r="DB16" i="40"/>
  <c r="DB16" i="37"/>
  <c r="DB16" i="36"/>
  <c r="DB16" i="39"/>
  <c r="DB16" i="38"/>
  <c r="DB16" i="34"/>
  <c r="DB16" i="33"/>
  <c r="DB16" i="32"/>
  <c r="DB16" i="35"/>
  <c r="DB16" i="25"/>
  <c r="DB16" i="24"/>
  <c r="DB16" i="31"/>
  <c r="DB16" i="28"/>
  <c r="DB16" i="30"/>
  <c r="DB16" i="26"/>
  <c r="DB16" i="27"/>
  <c r="DB16" i="18"/>
  <c r="FB16" i="18" s="1"/>
  <c r="DB16" i="20"/>
  <c r="FB16" i="20" s="1"/>
  <c r="DB16" i="19"/>
  <c r="FB16" i="19" s="1"/>
  <c r="DB16" i="23"/>
  <c r="DB16" i="21"/>
  <c r="FB16" i="21" s="1"/>
  <c r="DB16" i="17"/>
  <c r="FB16" i="17" s="1"/>
  <c r="DB16" i="22"/>
  <c r="FB16" i="22" s="1"/>
  <c r="DB16" i="60"/>
  <c r="FB16" i="60" s="1"/>
  <c r="R29" i="58"/>
  <c r="DR4" i="58"/>
  <c r="DR29" i="58" s="1"/>
  <c r="S4" i="58"/>
  <c r="DX5" i="54"/>
  <c r="Y5" i="54"/>
  <c r="AD26" i="49"/>
  <c r="EC26" i="49"/>
  <c r="EB12" i="51"/>
  <c r="AC12" i="51"/>
  <c r="EA9" i="50"/>
  <c r="AB9" i="50"/>
  <c r="BA26" i="26"/>
  <c r="EZ26" i="26"/>
  <c r="AP24" i="38"/>
  <c r="EO24" i="38"/>
  <c r="BE11" i="22"/>
  <c r="X10" i="55"/>
  <c r="DW10" i="55"/>
  <c r="AP12" i="38"/>
  <c r="EO12" i="38"/>
  <c r="EI13" i="44"/>
  <c r="AJ13" i="44"/>
  <c r="AP21" i="37"/>
  <c r="EO21" i="37"/>
  <c r="BE23" i="22"/>
  <c r="AM23" i="41"/>
  <c r="EL23" i="41"/>
  <c r="EN6" i="38"/>
  <c r="AO6" i="38"/>
  <c r="AR5" i="35"/>
  <c r="EQ5" i="35"/>
  <c r="EC4" i="47"/>
  <c r="EC29" i="47" s="1"/>
  <c r="AC29" i="47"/>
  <c r="AD4" i="47"/>
  <c r="EO20" i="37"/>
  <c r="AP20" i="37"/>
  <c r="AP7" i="37"/>
  <c r="EO7" i="37"/>
  <c r="ER13" i="35"/>
  <c r="AS13" i="35"/>
  <c r="DT19" i="59"/>
  <c r="U19" i="59"/>
  <c r="FA29" i="20"/>
  <c r="U8" i="59"/>
  <c r="DT8" i="59"/>
  <c r="BD19" i="23"/>
  <c r="FC19" i="23"/>
  <c r="EH18" i="44"/>
  <c r="AI18" i="44"/>
  <c r="BC7" i="23"/>
  <c r="BA21" i="26"/>
  <c r="EZ21" i="26"/>
  <c r="EC24" i="50"/>
  <c r="AD24" i="50"/>
  <c r="FA20" i="24"/>
  <c r="BB20" i="24"/>
  <c r="EJ20" i="43"/>
  <c r="AK20" i="43"/>
  <c r="U9" i="59"/>
  <c r="DT9" i="59"/>
  <c r="AM8" i="41"/>
  <c r="EL8" i="41"/>
  <c r="AY16" i="27"/>
  <c r="EX16" i="27"/>
  <c r="EM28" i="40"/>
  <c r="AN28" i="40"/>
  <c r="EZ15" i="25"/>
  <c r="BA15" i="25"/>
  <c r="EE24" i="48"/>
  <c r="AF24" i="48"/>
  <c r="BD18" i="21"/>
  <c r="DT24" i="59"/>
  <c r="U24" i="59"/>
  <c r="DB10" i="59"/>
  <c r="DB10" i="58"/>
  <c r="DB10" i="57"/>
  <c r="DB10" i="56"/>
  <c r="DB10" i="55"/>
  <c r="DB10" i="54"/>
  <c r="DB10" i="53"/>
  <c r="DB10" i="52"/>
  <c r="DB10" i="50"/>
  <c r="DB10" i="51"/>
  <c r="DB10" i="48"/>
  <c r="DB10" i="49"/>
  <c r="DB10" i="46"/>
  <c r="DB10" i="45"/>
  <c r="DB10" i="44"/>
  <c r="DB10" i="47"/>
  <c r="DB10" i="43"/>
  <c r="DB10" i="42"/>
  <c r="DB10" i="41"/>
  <c r="DB10" i="40"/>
  <c r="DB10" i="39"/>
  <c r="DB10" i="38"/>
  <c r="DB10" i="37"/>
  <c r="DB10" i="36"/>
  <c r="DB10" i="33"/>
  <c r="DB10" i="34"/>
  <c r="DB10" i="35"/>
  <c r="DB10" i="27"/>
  <c r="DB10" i="32"/>
  <c r="DB10" i="30"/>
  <c r="DB10" i="28"/>
  <c r="DB10" i="31"/>
  <c r="DB10" i="26"/>
  <c r="DB10" i="25"/>
  <c r="DB10" i="24"/>
  <c r="DB10" i="22"/>
  <c r="FB10" i="22" s="1"/>
  <c r="DB10" i="21"/>
  <c r="FB10" i="21" s="1"/>
  <c r="DB10" i="19"/>
  <c r="FB10" i="19" s="1"/>
  <c r="DB10" i="20"/>
  <c r="FB10" i="20" s="1"/>
  <c r="DB10" i="18"/>
  <c r="FB10" i="18" s="1"/>
  <c r="DB10" i="17"/>
  <c r="FB10" i="17" s="1"/>
  <c r="DB10" i="23"/>
  <c r="DB10" i="60"/>
  <c r="FB10" i="60" s="1"/>
  <c r="DW28" i="56"/>
  <c r="X28" i="56"/>
  <c r="DB28" i="59"/>
  <c r="DB28" i="58"/>
  <c r="DB28" i="57"/>
  <c r="DB28" i="56"/>
  <c r="DB28" i="55"/>
  <c r="DB28" i="53"/>
  <c r="DB28" i="54"/>
  <c r="DB28" i="52"/>
  <c r="DB28" i="51"/>
  <c r="DB28" i="49"/>
  <c r="DB28" i="50"/>
  <c r="DB28" i="48"/>
  <c r="DB28" i="47"/>
  <c r="DB28" i="44"/>
  <c r="DB28" i="43"/>
  <c r="DB28" i="46"/>
  <c r="DB28" i="45"/>
  <c r="DB28" i="42"/>
  <c r="DB28" i="41"/>
  <c r="DB28" i="40"/>
  <c r="DB28" i="36"/>
  <c r="DB28" i="37"/>
  <c r="DB28" i="39"/>
  <c r="DB28" i="38"/>
  <c r="DB28" i="33"/>
  <c r="DB28" i="35"/>
  <c r="DB28" i="34"/>
  <c r="DB28" i="32"/>
  <c r="DB28" i="31"/>
  <c r="DB28" i="30"/>
  <c r="DB28" i="27"/>
  <c r="DB28" i="26"/>
  <c r="DB28" i="25"/>
  <c r="DB28" i="24"/>
  <c r="FB28" i="24" s="1"/>
  <c r="DB28" i="23"/>
  <c r="FB28" i="23" s="1"/>
  <c r="DB28" i="28"/>
  <c r="DB28" i="21"/>
  <c r="FB28" i="21" s="1"/>
  <c r="DB28" i="20"/>
  <c r="FB28" i="20" s="1"/>
  <c r="DB28" i="17"/>
  <c r="FB28" i="17" s="1"/>
  <c r="DB28" i="22"/>
  <c r="FB28" i="22" s="1"/>
  <c r="DB28" i="19"/>
  <c r="FB28" i="19" s="1"/>
  <c r="DB28" i="18"/>
  <c r="FB28" i="18" s="1"/>
  <c r="DB28" i="60"/>
  <c r="FB28" i="60" s="1"/>
  <c r="EO17" i="38"/>
  <c r="AP17" i="38"/>
  <c r="AL26" i="41"/>
  <c r="EK26" i="41"/>
  <c r="AQ28" i="37"/>
  <c r="EP28" i="37"/>
  <c r="AA17" i="53"/>
  <c r="DZ17" i="53"/>
  <c r="DY15" i="54"/>
  <c r="Z15" i="54"/>
  <c r="AY5" i="61"/>
  <c r="DU17" i="58"/>
  <c r="V17" i="58"/>
  <c r="AY17" i="61"/>
  <c r="BB17" i="25"/>
  <c r="FA17" i="25"/>
  <c r="EC15" i="49"/>
  <c r="AD15" i="49"/>
  <c r="EJ5" i="42"/>
  <c r="AK5" i="42"/>
  <c r="FA30" i="22"/>
  <c r="EY27" i="27"/>
  <c r="AZ27" i="27"/>
  <c r="AQ22" i="36"/>
  <c r="EP22" i="36"/>
  <c r="AI8" i="44"/>
  <c r="EH8" i="44"/>
  <c r="BD20" i="23"/>
  <c r="EI18" i="42"/>
  <c r="AJ18" i="42"/>
  <c r="EE17" i="48"/>
  <c r="AF17" i="48"/>
  <c r="DB22" i="59"/>
  <c r="DB22" i="58"/>
  <c r="DB22" i="57"/>
  <c r="DB22" i="56"/>
  <c r="DB22" i="55"/>
  <c r="DB22" i="54"/>
  <c r="DB22" i="53"/>
  <c r="DB22" i="51"/>
  <c r="DB22" i="52"/>
  <c r="DB22" i="49"/>
  <c r="DB22" i="50"/>
  <c r="DB22" i="48"/>
  <c r="DB22" i="44"/>
  <c r="DB22" i="47"/>
  <c r="DB22" i="45"/>
  <c r="DB22" i="46"/>
  <c r="DB22" i="42"/>
  <c r="DB22" i="40"/>
  <c r="DB22" i="43"/>
  <c r="DB22" i="41"/>
  <c r="DB22" i="36"/>
  <c r="DB22" i="38"/>
  <c r="DB22" i="37"/>
  <c r="DB22" i="39"/>
  <c r="DB22" i="34"/>
  <c r="DB22" i="33"/>
  <c r="DB22" i="35"/>
  <c r="DB22" i="32"/>
  <c r="DB22" i="30"/>
  <c r="DB22" i="28"/>
  <c r="DB22" i="27"/>
  <c r="DB22" i="25"/>
  <c r="DB22" i="23"/>
  <c r="FB22" i="23" s="1"/>
  <c r="DB22" i="31"/>
  <c r="DB22" i="26"/>
  <c r="DB22" i="24"/>
  <c r="DB22" i="17"/>
  <c r="FB22" i="17" s="1"/>
  <c r="DB22" i="21"/>
  <c r="FB22" i="21" s="1"/>
  <c r="DB22" i="20"/>
  <c r="FB22" i="20" s="1"/>
  <c r="DB22" i="19"/>
  <c r="FB22" i="19" s="1"/>
  <c r="DB22" i="18"/>
  <c r="FB22" i="18" s="1"/>
  <c r="DB22" i="22"/>
  <c r="FB22" i="22" s="1"/>
  <c r="DB22" i="60"/>
  <c r="FB22" i="60" s="1"/>
  <c r="BD23" i="23"/>
  <c r="BD8" i="23"/>
  <c r="AA27" i="53"/>
  <c r="DZ27" i="53"/>
  <c r="BB16" i="24"/>
  <c r="FA16" i="24"/>
  <c r="EL24" i="41"/>
  <c r="AM24" i="41"/>
  <c r="EM17" i="40"/>
  <c r="AN17" i="40"/>
  <c r="X15" i="56"/>
  <c r="DW15" i="56"/>
  <c r="AJ18" i="43"/>
  <c r="EI18" i="43"/>
  <c r="ES27" i="34"/>
  <c r="AT27" i="34"/>
  <c r="EB14" i="50"/>
  <c r="AC14" i="50"/>
  <c r="DY13" i="53"/>
  <c r="Z13" i="53"/>
  <c r="EZ13" i="26"/>
  <c r="BA13" i="26"/>
  <c r="AE16" i="48"/>
  <c r="ED16" i="48"/>
  <c r="ER10" i="34"/>
  <c r="AS10" i="34"/>
  <c r="AA28" i="53"/>
  <c r="DZ28" i="53"/>
  <c r="BE18" i="20"/>
  <c r="AL25" i="42"/>
  <c r="EK25" i="42"/>
  <c r="AA24" i="53"/>
  <c r="DZ24" i="53"/>
  <c r="AO9" i="39"/>
  <c r="EN9" i="39"/>
  <c r="BA21" i="25"/>
  <c r="EZ21" i="25"/>
  <c r="EY22" i="26"/>
  <c r="AZ22" i="26"/>
  <c r="AG21" i="47"/>
  <c r="EF21" i="47"/>
  <c r="ES23" i="34"/>
  <c r="AT23" i="34"/>
  <c r="AH23" i="46"/>
  <c r="EG23" i="46"/>
  <c r="EQ13" i="36"/>
  <c r="AR13" i="36"/>
  <c r="AU7" i="32"/>
  <c r="ET7" i="32"/>
  <c r="FA6" i="24"/>
  <c r="BB6" i="24"/>
  <c r="AN24" i="40"/>
  <c r="EM24" i="40"/>
  <c r="EQ22" i="35"/>
  <c r="AR22" i="35"/>
  <c r="AO27" i="39"/>
  <c r="EN27" i="39"/>
  <c r="EJ19" i="43"/>
  <c r="AK19" i="43"/>
  <c r="DV11" i="57"/>
  <c r="W11" i="57"/>
  <c r="AO28" i="39"/>
  <c r="EN28" i="39"/>
  <c r="AZ8" i="27"/>
  <c r="EY8" i="27"/>
  <c r="ER20" i="35"/>
  <c r="AS20" i="35"/>
  <c r="AY8" i="61"/>
  <c r="AS15" i="35"/>
  <c r="ER15" i="35"/>
  <c r="BC6" i="23"/>
  <c r="AV19" i="32"/>
  <c r="EU19" i="32"/>
  <c r="ET9" i="33"/>
  <c r="AU9" i="33"/>
  <c r="AX13" i="28"/>
  <c r="EW13" i="28"/>
  <c r="AD11" i="50"/>
  <c r="EC11" i="50"/>
  <c r="EA7" i="51"/>
  <c r="AB7" i="51"/>
  <c r="DS5" i="59"/>
  <c r="T5" i="59"/>
  <c r="BD4" i="20"/>
  <c r="BC29" i="20"/>
  <c r="EI28" i="44"/>
  <c r="AJ28" i="44"/>
  <c r="AG4" i="45"/>
  <c r="EF4" i="45"/>
  <c r="ES8" i="34"/>
  <c r="AT8" i="34"/>
  <c r="X24" i="56"/>
  <c r="DW24" i="56"/>
  <c r="X11" i="56"/>
  <c r="DW11" i="56"/>
  <c r="X9" i="55"/>
  <c r="DW9" i="55"/>
  <c r="ES20" i="33"/>
  <c r="AT20" i="33"/>
  <c r="BE12" i="22"/>
  <c r="AM5" i="41"/>
  <c r="EL5" i="41"/>
  <c r="DZ9" i="51"/>
  <c r="AA9" i="51"/>
  <c r="EQ21" i="36"/>
  <c r="AR21" i="36"/>
  <c r="DY10" i="53"/>
  <c r="Z10" i="53"/>
  <c r="U14" i="59"/>
  <c r="DT14" i="59"/>
  <c r="AG23" i="47"/>
  <c r="EF23" i="47"/>
  <c r="BA27" i="26"/>
  <c r="EZ27" i="26"/>
  <c r="EO5" i="36"/>
  <c r="AP5" i="36"/>
  <c r="AI26" i="45"/>
  <c r="EH26" i="45"/>
  <c r="Y22" i="54"/>
  <c r="DX22" i="54"/>
  <c r="AU18" i="32"/>
  <c r="ET18" i="32"/>
  <c r="EB21" i="50"/>
  <c r="AC21" i="50"/>
  <c r="V19" i="57"/>
  <c r="DU19" i="57"/>
  <c r="AJ26" i="44"/>
  <c r="EI26" i="44"/>
  <c r="EU13" i="32"/>
  <c r="AV13" i="32"/>
  <c r="EG24" i="46"/>
  <c r="AH24" i="46"/>
  <c r="BD6" i="22"/>
  <c r="AO11" i="39"/>
  <c r="EN11" i="39"/>
  <c r="AK23" i="43"/>
  <c r="EJ23" i="43"/>
  <c r="AL26" i="42"/>
  <c r="EK26" i="42"/>
  <c r="DX6" i="54"/>
  <c r="Y6" i="54"/>
  <c r="ES11" i="34"/>
  <c r="AT11" i="34"/>
  <c r="DB20" i="59"/>
  <c r="DB20" i="58"/>
  <c r="DB20" i="57"/>
  <c r="DB20" i="56"/>
  <c r="DB20" i="55"/>
  <c r="DB20" i="53"/>
  <c r="DB20" i="54"/>
  <c r="DB20" i="52"/>
  <c r="DB20" i="50"/>
  <c r="DB20" i="49"/>
  <c r="DB20" i="51"/>
  <c r="DB20" i="48"/>
  <c r="DB20" i="47"/>
  <c r="DB20" i="46"/>
  <c r="DB20" i="44"/>
  <c r="DB20" i="45"/>
  <c r="DB20" i="40"/>
  <c r="DB20" i="43"/>
  <c r="DB20" i="41"/>
  <c r="DB20" i="42"/>
  <c r="DB20" i="36"/>
  <c r="DB20" i="38"/>
  <c r="DB20" i="37"/>
  <c r="DB20" i="39"/>
  <c r="DB20" i="35"/>
  <c r="DB20" i="33"/>
  <c r="DB20" i="34"/>
  <c r="DB20" i="24"/>
  <c r="DB20" i="23"/>
  <c r="FB20" i="23" s="1"/>
  <c r="DB20" i="31"/>
  <c r="DB20" i="30"/>
  <c r="DB20" i="27"/>
  <c r="DB20" i="25"/>
  <c r="DB20" i="32"/>
  <c r="DB20" i="28"/>
  <c r="DB20" i="26"/>
  <c r="DB20" i="21"/>
  <c r="FB20" i="21" s="1"/>
  <c r="DB20" i="18"/>
  <c r="FB20" i="18" s="1"/>
  <c r="DB20" i="17"/>
  <c r="FB20" i="17" s="1"/>
  <c r="DB20" i="22"/>
  <c r="FB20" i="22" s="1"/>
  <c r="DB20" i="19"/>
  <c r="FB20" i="19" s="1"/>
  <c r="DB20" i="20"/>
  <c r="FB20" i="20" s="1"/>
  <c r="DB20" i="60"/>
  <c r="FB20" i="60" s="1"/>
  <c r="AY26" i="61"/>
  <c r="DS22" i="59"/>
  <c r="T22" i="59"/>
  <c r="EF6" i="46"/>
  <c r="AG6" i="46"/>
  <c r="AZ25" i="26"/>
  <c r="EY25" i="26"/>
  <c r="AV4" i="28"/>
  <c r="EU4" i="28"/>
  <c r="EU29" i="28" s="1"/>
  <c r="AU29" i="28"/>
  <c r="AB9" i="52"/>
  <c r="EA9" i="52"/>
  <c r="AO10" i="38"/>
  <c r="EN10" i="38"/>
  <c r="U20" i="59"/>
  <c r="DT20" i="59"/>
  <c r="EW22" i="28"/>
  <c r="AX22" i="28"/>
  <c r="DT12" i="59"/>
  <c r="U12" i="59"/>
  <c r="EY23" i="27"/>
  <c r="AZ23" i="27"/>
  <c r="BC18" i="23"/>
  <c r="DX13" i="55"/>
  <c r="Y13" i="55"/>
  <c r="BC11" i="24"/>
  <c r="EM19" i="40"/>
  <c r="AN19" i="40"/>
  <c r="AC15" i="50"/>
  <c r="EB15" i="50"/>
  <c r="DB14" i="59"/>
  <c r="DB14" i="58"/>
  <c r="DB14" i="57"/>
  <c r="DB14" i="56"/>
  <c r="DB14" i="55"/>
  <c r="DB14" i="54"/>
  <c r="DB14" i="53"/>
  <c r="DB14" i="52"/>
  <c r="DB14" i="51"/>
  <c r="DB14" i="50"/>
  <c r="DB14" i="49"/>
  <c r="DB14" i="48"/>
  <c r="DB14" i="45"/>
  <c r="DB14" i="44"/>
  <c r="DB14" i="47"/>
  <c r="DB14" i="46"/>
  <c r="DB14" i="42"/>
  <c r="DB14" i="41"/>
  <c r="DB14" i="40"/>
  <c r="DB14" i="43"/>
  <c r="DB14" i="39"/>
  <c r="DB14" i="38"/>
  <c r="DB14" i="36"/>
  <c r="DB14" i="37"/>
  <c r="DB14" i="35"/>
  <c r="DB14" i="33"/>
  <c r="DB14" i="34"/>
  <c r="DB14" i="30"/>
  <c r="DB14" i="28"/>
  <c r="DB14" i="26"/>
  <c r="DB14" i="32"/>
  <c r="DB14" i="27"/>
  <c r="DB14" i="25"/>
  <c r="DB14" i="31"/>
  <c r="DB14" i="24"/>
  <c r="DB14" i="21"/>
  <c r="FB14" i="21" s="1"/>
  <c r="DB14" i="20"/>
  <c r="FB14" i="20" s="1"/>
  <c r="DB14" i="23"/>
  <c r="FB14" i="23" s="1"/>
  <c r="DB14" i="19"/>
  <c r="FB14" i="19" s="1"/>
  <c r="DB14" i="22"/>
  <c r="FB14" i="22" s="1"/>
  <c r="DB14" i="18"/>
  <c r="FB14" i="18" s="1"/>
  <c r="DB14" i="17"/>
  <c r="FB14" i="17" s="1"/>
  <c r="DB14" i="60"/>
  <c r="FB14" i="60" s="1"/>
  <c r="AV7" i="31"/>
  <c r="EU7" i="31"/>
  <c r="AK10" i="42"/>
  <c r="EJ10" i="42"/>
  <c r="AK21" i="43"/>
  <c r="EJ21" i="43"/>
  <c r="ES12" i="34"/>
  <c r="AT12" i="34"/>
  <c r="EV13" i="30"/>
  <c r="AW13" i="30"/>
  <c r="AC21" i="51"/>
  <c r="EB21" i="51"/>
  <c r="EY7" i="26"/>
  <c r="AZ7" i="26"/>
  <c r="EI8" i="43"/>
  <c r="AJ8" i="43"/>
  <c r="Y5" i="53"/>
  <c r="DX5" i="53"/>
  <c r="AS5" i="34"/>
  <c r="ER5" i="34"/>
  <c r="ER25" i="34"/>
  <c r="AS25" i="34"/>
  <c r="BD17" i="23"/>
  <c r="EV23" i="31"/>
  <c r="AW23" i="31"/>
  <c r="AX27" i="30"/>
  <c r="EW27" i="30"/>
  <c r="BB14" i="25"/>
  <c r="FA14" i="25"/>
  <c r="AY16" i="61"/>
  <c r="EM22" i="39"/>
  <c r="AN22" i="39"/>
  <c r="W25" i="56"/>
  <c r="DV25" i="56"/>
  <c r="BA19" i="25"/>
  <c r="EZ19" i="25"/>
  <c r="ER27" i="35"/>
  <c r="AS27" i="35"/>
  <c r="EA17" i="52"/>
  <c r="AB17" i="52"/>
  <c r="ED25" i="48"/>
  <c r="AE25" i="48"/>
  <c r="AY27" i="61"/>
  <c r="DW23" i="56"/>
  <c r="X23" i="56"/>
  <c r="AX16" i="28"/>
  <c r="EW16" i="28"/>
  <c r="AX15" i="28"/>
  <c r="EW15" i="28"/>
  <c r="W26" i="57"/>
  <c r="DV26" i="57"/>
  <c r="FA29" i="21"/>
  <c r="BA5" i="25"/>
  <c r="EZ5" i="25"/>
  <c r="BA18" i="25"/>
  <c r="EZ18" i="25"/>
  <c r="EX27" i="28"/>
  <c r="AY27" i="28"/>
  <c r="AZ5" i="26"/>
  <c r="EY5" i="26"/>
  <c r="EH14" i="45"/>
  <c r="AI14" i="45"/>
  <c r="BD16" i="22"/>
  <c r="DW22" i="55"/>
  <c r="X22" i="55"/>
  <c r="EP6" i="36"/>
  <c r="AQ6" i="36"/>
  <c r="FA29" i="60"/>
  <c r="EE25" i="47"/>
  <c r="AF25" i="47"/>
  <c r="AY26" i="28"/>
  <c r="EX26" i="28"/>
  <c r="BE28" i="22"/>
  <c r="DT25" i="58"/>
  <c r="U25" i="58"/>
  <c r="AK9" i="42"/>
  <c r="EJ9" i="42"/>
  <c r="EE15" i="48"/>
  <c r="AF15" i="48"/>
  <c r="AG27" i="47"/>
  <c r="EF27" i="47"/>
  <c r="Y11" i="55"/>
  <c r="DX11" i="55"/>
  <c r="AX9" i="30"/>
  <c r="EW9" i="30"/>
  <c r="AW28" i="30"/>
  <c r="EV28" i="30"/>
  <c r="W4" i="54"/>
  <c r="DV4" i="54"/>
  <c r="DV29" i="54" s="1"/>
  <c r="V29" i="54"/>
  <c r="EJ22" i="42"/>
  <c r="AK22" i="42"/>
  <c r="AC14" i="51"/>
  <c r="EB14" i="51"/>
  <c r="AG11" i="47"/>
  <c r="EF11" i="47"/>
  <c r="AQ12" i="37"/>
  <c r="EP12" i="37"/>
  <c r="EU16" i="31"/>
  <c r="AV16" i="31"/>
  <c r="AW8" i="31"/>
  <c r="EV8" i="31"/>
  <c r="DW17" i="55"/>
  <c r="X17" i="55"/>
  <c r="DX19" i="55"/>
  <c r="Y19" i="55"/>
  <c r="AZ7" i="27"/>
  <c r="EY7" i="27"/>
  <c r="AY28" i="61"/>
  <c r="AF6" i="47"/>
  <c r="EE6" i="47"/>
  <c r="AN21" i="40"/>
  <c r="EM21" i="40"/>
  <c r="BC26" i="23"/>
  <c r="AF7" i="46"/>
  <c r="EE7" i="46"/>
  <c r="EW26" i="30"/>
  <c r="AX26" i="30"/>
  <c r="AA26" i="53"/>
  <c r="DZ26" i="53"/>
  <c r="EH13" i="45"/>
  <c r="AI13" i="45"/>
  <c r="V14" i="58"/>
  <c r="DU14" i="58"/>
  <c r="V6" i="57"/>
  <c r="DU6" i="57"/>
  <c r="V13" i="57"/>
  <c r="DU13" i="57"/>
  <c r="BE15" i="22"/>
  <c r="EP8" i="37"/>
  <c r="AQ8" i="37"/>
  <c r="DB17" i="59"/>
  <c r="DB17" i="58"/>
  <c r="DB17" i="57"/>
  <c r="DB17" i="56"/>
  <c r="DB17" i="55"/>
  <c r="DB17" i="53"/>
  <c r="DB17" i="54"/>
  <c r="DB17" i="52"/>
  <c r="DB17" i="51"/>
  <c r="DB17" i="50"/>
  <c r="DB17" i="48"/>
  <c r="DB17" i="49"/>
  <c r="DB17" i="46"/>
  <c r="DB17" i="44"/>
  <c r="DB17" i="47"/>
  <c r="DB17" i="45"/>
  <c r="DB17" i="42"/>
  <c r="DB17" i="41"/>
  <c r="DB17" i="40"/>
  <c r="DB17" i="43"/>
  <c r="DB17" i="38"/>
  <c r="DB17" i="37"/>
  <c r="DB17" i="36"/>
  <c r="DB17" i="39"/>
  <c r="DB17" i="33"/>
  <c r="DB17" i="32"/>
  <c r="DB17" i="35"/>
  <c r="DB17" i="34"/>
  <c r="DB17" i="31"/>
  <c r="DB17" i="30"/>
  <c r="DB17" i="28"/>
  <c r="DB17" i="26"/>
  <c r="DB17" i="27"/>
  <c r="DB17" i="24"/>
  <c r="FB17" i="24" s="1"/>
  <c r="DB17" i="25"/>
  <c r="DB17" i="23"/>
  <c r="FB17" i="23" s="1"/>
  <c r="DB17" i="21"/>
  <c r="FB17" i="21" s="1"/>
  <c r="DB17" i="17"/>
  <c r="FB17" i="17" s="1"/>
  <c r="DB17" i="22"/>
  <c r="FB17" i="22" s="1"/>
  <c r="DB17" i="20"/>
  <c r="FB17" i="20" s="1"/>
  <c r="DB17" i="19"/>
  <c r="FB17" i="19" s="1"/>
  <c r="DB17" i="18"/>
  <c r="FB17" i="18" s="1"/>
  <c r="DB17" i="60"/>
  <c r="FB17" i="60" s="1"/>
  <c r="W28" i="57"/>
  <c r="DV28" i="57"/>
  <c r="FA30" i="60"/>
  <c r="FA30" i="19"/>
  <c r="AS19" i="34"/>
  <c r="ER19" i="34"/>
  <c r="EQ25" i="35"/>
  <c r="AR25" i="35"/>
  <c r="EW24" i="30"/>
  <c r="AX24" i="30"/>
  <c r="AX5" i="28"/>
  <c r="EW5" i="28"/>
  <c r="EO23" i="38"/>
  <c r="AP23" i="38"/>
  <c r="EK21" i="41"/>
  <c r="AL21" i="41"/>
  <c r="EU20" i="32"/>
  <c r="AV20" i="32"/>
  <c r="ER21" i="34"/>
  <c r="AS21" i="34"/>
  <c r="DB18" i="59"/>
  <c r="DB18" i="58"/>
  <c r="DB18" i="57"/>
  <c r="DB18" i="56"/>
  <c r="DB18" i="55"/>
  <c r="DB18" i="53"/>
  <c r="DB18" i="54"/>
  <c r="DB18" i="51"/>
  <c r="DB18" i="52"/>
  <c r="DB18" i="50"/>
  <c r="DB18" i="49"/>
  <c r="DB18" i="48"/>
  <c r="DB18" i="45"/>
  <c r="DB18" i="44"/>
  <c r="DB18" i="47"/>
  <c r="DB18" i="46"/>
  <c r="DB18" i="43"/>
  <c r="DB18" i="42"/>
  <c r="DB18" i="41"/>
  <c r="DB18" i="40"/>
  <c r="DB18" i="38"/>
  <c r="DB18" i="36"/>
  <c r="DB18" i="37"/>
  <c r="DB18" i="39"/>
  <c r="DB18" i="33"/>
  <c r="DB18" i="32"/>
  <c r="DB18" i="35"/>
  <c r="DB18" i="34"/>
  <c r="DB18" i="28"/>
  <c r="DB18" i="27"/>
  <c r="DB18" i="25"/>
  <c r="DB18" i="24"/>
  <c r="DB18" i="23"/>
  <c r="FB18" i="23" s="1"/>
  <c r="DB18" i="31"/>
  <c r="DB18" i="30"/>
  <c r="DB18" i="26"/>
  <c r="DB18" i="22"/>
  <c r="FB18" i="22" s="1"/>
  <c r="DB18" i="19"/>
  <c r="FB18" i="19" s="1"/>
  <c r="DB18" i="20"/>
  <c r="FB18" i="20" s="1"/>
  <c r="DB18" i="18"/>
  <c r="FB18" i="18" s="1"/>
  <c r="DB18" i="17"/>
  <c r="FB18" i="17" s="1"/>
  <c r="DB18" i="21"/>
  <c r="FB18" i="21" s="1"/>
  <c r="DB18" i="60"/>
  <c r="FB18" i="60" s="1"/>
  <c r="BA24" i="26"/>
  <c r="EZ24" i="26"/>
  <c r="BE14" i="22"/>
  <c r="AY22" i="61"/>
  <c r="AY28" i="28"/>
  <c r="EX28" i="28"/>
  <c r="BD18" i="22"/>
  <c r="AR17" i="36"/>
  <c r="EQ17" i="36"/>
  <c r="EG11" i="46"/>
  <c r="AH11" i="46"/>
  <c r="AV18" i="31"/>
  <c r="EU18" i="31"/>
  <c r="AE28" i="49"/>
  <c r="ED28" i="49"/>
  <c r="EB23" i="51"/>
  <c r="AC23" i="51"/>
  <c r="AQ18" i="36"/>
  <c r="EP18" i="36"/>
  <c r="BC5" i="23"/>
  <c r="BD22" i="22"/>
  <c r="AR26" i="36"/>
  <c r="EQ26" i="36"/>
  <c r="AK18" i="41"/>
  <c r="EJ18" i="41"/>
  <c r="DS25" i="59"/>
  <c r="T25" i="59"/>
  <c r="V23" i="58"/>
  <c r="DU23" i="58"/>
  <c r="DB21" i="59"/>
  <c r="DB21" i="58"/>
  <c r="DB21" i="57"/>
  <c r="DB21" i="56"/>
  <c r="DB21" i="55"/>
  <c r="DB21" i="54"/>
  <c r="DB21" i="53"/>
  <c r="DB21" i="52"/>
  <c r="DB21" i="51"/>
  <c r="DB21" i="50"/>
  <c r="DB21" i="49"/>
  <c r="DB21" i="48"/>
  <c r="DB21" i="45"/>
  <c r="DB21" i="47"/>
  <c r="DB21" i="46"/>
  <c r="DB21" i="44"/>
  <c r="DB21" i="41"/>
  <c r="DB21" i="42"/>
  <c r="DB21" i="40"/>
  <c r="DB21" i="43"/>
  <c r="DB21" i="39"/>
  <c r="DB21" i="36"/>
  <c r="DB21" i="38"/>
  <c r="DB21" i="37"/>
  <c r="DB21" i="34"/>
  <c r="DB21" i="35"/>
  <c r="DB21" i="33"/>
  <c r="DB21" i="32"/>
  <c r="DB21" i="31"/>
  <c r="DB21" i="27"/>
  <c r="DB21" i="25"/>
  <c r="DB21" i="30"/>
  <c r="DB21" i="28"/>
  <c r="DB21" i="26"/>
  <c r="DB21" i="24"/>
  <c r="DB21" i="23"/>
  <c r="FB21" i="23" s="1"/>
  <c r="DB21" i="22"/>
  <c r="FB21" i="22" s="1"/>
  <c r="DB21" i="19"/>
  <c r="FB21" i="19" s="1"/>
  <c r="DB21" i="21"/>
  <c r="FB21" i="21" s="1"/>
  <c r="DB21" i="20"/>
  <c r="FB21" i="20" s="1"/>
  <c r="DB21" i="17"/>
  <c r="FB21" i="17" s="1"/>
  <c r="DB21" i="18"/>
  <c r="FB21" i="18" s="1"/>
  <c r="DB21" i="60"/>
  <c r="FB21" i="60" s="1"/>
  <c r="EQ9" i="36"/>
  <c r="AR9" i="36"/>
  <c r="AG13" i="47"/>
  <c r="EF13" i="47"/>
  <c r="DB9" i="59"/>
  <c r="DB9" i="58"/>
  <c r="DB9" i="57"/>
  <c r="DB9" i="56"/>
  <c r="DB9" i="55"/>
  <c r="DB9" i="54"/>
  <c r="DB9" i="52"/>
  <c r="DB9" i="53"/>
  <c r="DB9" i="50"/>
  <c r="DB9" i="51"/>
  <c r="DB9" i="48"/>
  <c r="DB9" i="49"/>
  <c r="DB9" i="46"/>
  <c r="DB9" i="45"/>
  <c r="DB9" i="44"/>
  <c r="DB9" i="47"/>
  <c r="DB9" i="41"/>
  <c r="DB9" i="40"/>
  <c r="DB9" i="43"/>
  <c r="DB9" i="42"/>
  <c r="DB9" i="37"/>
  <c r="DB9" i="36"/>
  <c r="DB9" i="39"/>
  <c r="DB9" i="38"/>
  <c r="DB9" i="34"/>
  <c r="DB9" i="33"/>
  <c r="DB9" i="32"/>
  <c r="DB9" i="35"/>
  <c r="DB9" i="31"/>
  <c r="DB9" i="24"/>
  <c r="FB9" i="24" s="1"/>
  <c r="DB9" i="27"/>
  <c r="DB9" i="26"/>
  <c r="DB9" i="25"/>
  <c r="DB9" i="30"/>
  <c r="DB9" i="28"/>
  <c r="DB9" i="23"/>
  <c r="FB9" i="23" s="1"/>
  <c r="DB9" i="21"/>
  <c r="FB9" i="21" s="1"/>
  <c r="DB9" i="22"/>
  <c r="FB9" i="22" s="1"/>
  <c r="DB9" i="17"/>
  <c r="FB9" i="17" s="1"/>
  <c r="DB9" i="20"/>
  <c r="FB9" i="20" s="1"/>
  <c r="DB9" i="19"/>
  <c r="FB9" i="19" s="1"/>
  <c r="DB9" i="18"/>
  <c r="FB9" i="18" s="1"/>
  <c r="DB9" i="60"/>
  <c r="FB9" i="60" s="1"/>
  <c r="AB22" i="51"/>
  <c r="EA22" i="51"/>
  <c r="DB25" i="59"/>
  <c r="DB25" i="58"/>
  <c r="DB25" i="57"/>
  <c r="DB25" i="56"/>
  <c r="DB25" i="55"/>
  <c r="DB25" i="53"/>
  <c r="DB25" i="54"/>
  <c r="DB25" i="52"/>
  <c r="DB25" i="51"/>
  <c r="DB25" i="49"/>
  <c r="DB25" i="50"/>
  <c r="DB25" i="48"/>
  <c r="DB25" i="47"/>
  <c r="DB25" i="45"/>
  <c r="DB25" i="46"/>
  <c r="DB25" i="44"/>
  <c r="DB25" i="43"/>
  <c r="DB25" i="41"/>
  <c r="DB25" i="42"/>
  <c r="DB25" i="40"/>
  <c r="DB25" i="37"/>
  <c r="DB25" i="36"/>
  <c r="DB25" i="39"/>
  <c r="DB25" i="38"/>
  <c r="DB25" i="35"/>
  <c r="DB25" i="32"/>
  <c r="DB25" i="33"/>
  <c r="DB25" i="34"/>
  <c r="DB25" i="31"/>
  <c r="DB25" i="27"/>
  <c r="DB25" i="26"/>
  <c r="DB25" i="23"/>
  <c r="DB25" i="30"/>
  <c r="DB25" i="25"/>
  <c r="DB25" i="24"/>
  <c r="DB25" i="28"/>
  <c r="DB25" i="21"/>
  <c r="FB25" i="21" s="1"/>
  <c r="DB25" i="20"/>
  <c r="FB25" i="20" s="1"/>
  <c r="DB25" i="19"/>
  <c r="FB25" i="19" s="1"/>
  <c r="DB25" i="17"/>
  <c r="FB25" i="17" s="1"/>
  <c r="DB25" i="22"/>
  <c r="FB25" i="22" s="1"/>
  <c r="DB25" i="18"/>
  <c r="FB25" i="18" s="1"/>
  <c r="DB25" i="60"/>
  <c r="FB25" i="60" s="1"/>
  <c r="AU25" i="32"/>
  <c r="ET25" i="32"/>
  <c r="AX14" i="28"/>
  <c r="EW14" i="28"/>
  <c r="DB13" i="59"/>
  <c r="DB13" i="58"/>
  <c r="DB13" i="57"/>
  <c r="DB13" i="56"/>
  <c r="DB13" i="55"/>
  <c r="DB13" i="54"/>
  <c r="DB13" i="52"/>
  <c r="DB13" i="53"/>
  <c r="DB13" i="50"/>
  <c r="DB13" i="51"/>
  <c r="DB13" i="49"/>
  <c r="DB13" i="48"/>
  <c r="DB13" i="46"/>
  <c r="DB13" i="45"/>
  <c r="DB13" i="44"/>
  <c r="DB13" i="47"/>
  <c r="DB13" i="43"/>
  <c r="DB13" i="42"/>
  <c r="DB13" i="41"/>
  <c r="DB13" i="40"/>
  <c r="DB13" i="39"/>
  <c r="DB13" i="38"/>
  <c r="DB13" i="37"/>
  <c r="DB13" i="36"/>
  <c r="DB13" i="34"/>
  <c r="DB13" i="32"/>
  <c r="DB13" i="35"/>
  <c r="DB13" i="33"/>
  <c r="DB13" i="30"/>
  <c r="DB13" i="28"/>
  <c r="DB13" i="31"/>
  <c r="DB13" i="27"/>
  <c r="DB13" i="26"/>
  <c r="DB13" i="25"/>
  <c r="DB13" i="24"/>
  <c r="DB13" i="21"/>
  <c r="FB13" i="21" s="1"/>
  <c r="DB13" i="20"/>
  <c r="FB13" i="20" s="1"/>
  <c r="DB13" i="23"/>
  <c r="FB13" i="23" s="1"/>
  <c r="DB13" i="17"/>
  <c r="FB13" i="17" s="1"/>
  <c r="DB13" i="22"/>
  <c r="FB13" i="22" s="1"/>
  <c r="DB13" i="19"/>
  <c r="FB13" i="19" s="1"/>
  <c r="DB13" i="18"/>
  <c r="FB13" i="18" s="1"/>
  <c r="DB13" i="60"/>
  <c r="FB13" i="60" s="1"/>
  <c r="AK14" i="43"/>
  <c r="EJ14" i="43"/>
  <c r="Y26" i="55"/>
  <c r="DX26" i="55"/>
  <c r="EG9" i="45"/>
  <c r="AH9" i="45"/>
  <c r="EZ10" i="25"/>
  <c r="BA10" i="25"/>
  <c r="DU22" i="57"/>
  <c r="V22" i="57"/>
  <c r="EY10" i="26"/>
  <c r="AZ10" i="26"/>
  <c r="EZ12" i="26"/>
  <c r="BA12" i="26"/>
  <c r="BB9" i="25"/>
  <c r="FA9" i="25"/>
  <c r="AH6" i="45"/>
  <c r="EG6" i="45"/>
  <c r="EE18" i="47"/>
  <c r="AF18" i="47"/>
  <c r="BA20" i="25"/>
  <c r="EZ20" i="25"/>
  <c r="BD24" i="23"/>
  <c r="EO27" i="38"/>
  <c r="AP27" i="38"/>
  <c r="EV15" i="30"/>
  <c r="AW15" i="30"/>
  <c r="BA14" i="26"/>
  <c r="EZ14" i="26"/>
  <c r="DB7" i="59"/>
  <c r="DB7" i="58"/>
  <c r="DB7" i="57"/>
  <c r="DB7" i="56"/>
  <c r="DB7" i="55"/>
  <c r="DB7" i="54"/>
  <c r="DB7" i="53"/>
  <c r="DB7" i="52"/>
  <c r="DB7" i="50"/>
  <c r="DB7" i="51"/>
  <c r="DB7" i="48"/>
  <c r="DB7" i="49"/>
  <c r="DB7" i="47"/>
  <c r="DB7" i="45"/>
  <c r="DB7" i="44"/>
  <c r="DB7" i="46"/>
  <c r="DB7" i="43"/>
  <c r="DB7" i="41"/>
  <c r="DB7" i="42"/>
  <c r="DB7" i="40"/>
  <c r="DB7" i="37"/>
  <c r="DB7" i="39"/>
  <c r="DB7" i="36"/>
  <c r="DB7" i="38"/>
  <c r="DB7" i="34"/>
  <c r="DB7" i="35"/>
  <c r="DB7" i="33"/>
  <c r="DB7" i="27"/>
  <c r="DB7" i="26"/>
  <c r="DB7" i="25"/>
  <c r="DB7" i="31"/>
  <c r="DB7" i="30"/>
  <c r="DB7" i="28"/>
  <c r="DB7" i="32"/>
  <c r="DB7" i="24"/>
  <c r="DB7" i="23"/>
  <c r="FB7" i="23" s="1"/>
  <c r="DB7" i="22"/>
  <c r="FB7" i="22" s="1"/>
  <c r="DB7" i="18"/>
  <c r="FB7" i="18" s="1"/>
  <c r="DB7" i="21"/>
  <c r="FB7" i="21" s="1"/>
  <c r="DB7" i="20"/>
  <c r="FB7" i="20" s="1"/>
  <c r="DB7" i="19"/>
  <c r="FB7" i="19" s="1"/>
  <c r="DB7" i="17"/>
  <c r="FB7" i="17" s="1"/>
  <c r="DB7" i="60"/>
  <c r="FB7" i="60" s="1"/>
  <c r="ED12" i="49"/>
  <c r="AE12" i="49"/>
  <c r="DU15" i="57"/>
  <c r="V15" i="57"/>
  <c r="DB8" i="59"/>
  <c r="DB8" i="58"/>
  <c r="DB8" i="57"/>
  <c r="DB8" i="56"/>
  <c r="DB8" i="55"/>
  <c r="DB8" i="54"/>
  <c r="DB8" i="53"/>
  <c r="DB8" i="52"/>
  <c r="DB8" i="50"/>
  <c r="DB8" i="51"/>
  <c r="DB8" i="49"/>
  <c r="DB8" i="48"/>
  <c r="DB8" i="45"/>
  <c r="DB8" i="44"/>
  <c r="DB8" i="47"/>
  <c r="DB8" i="46"/>
  <c r="DB8" i="42"/>
  <c r="DB8" i="41"/>
  <c r="DB8" i="40"/>
  <c r="DB8" i="43"/>
  <c r="DB8" i="39"/>
  <c r="DB8" i="38"/>
  <c r="DB8" i="37"/>
  <c r="DB8" i="36"/>
  <c r="DB8" i="33"/>
  <c r="DB8" i="35"/>
  <c r="DB8" i="34"/>
  <c r="DB8" i="31"/>
  <c r="DB8" i="30"/>
  <c r="DB8" i="28"/>
  <c r="DB8" i="25"/>
  <c r="DB8" i="24"/>
  <c r="FB8" i="24" s="1"/>
  <c r="DB8" i="32"/>
  <c r="DB8" i="27"/>
  <c r="DB8" i="26"/>
  <c r="DB8" i="18"/>
  <c r="FB8" i="18" s="1"/>
  <c r="DB8" i="20"/>
  <c r="FB8" i="20" s="1"/>
  <c r="DB8" i="19"/>
  <c r="FB8" i="19" s="1"/>
  <c r="DB8" i="23"/>
  <c r="FB8" i="23" s="1"/>
  <c r="DB8" i="21"/>
  <c r="FB8" i="21" s="1"/>
  <c r="DB8" i="17"/>
  <c r="FB8" i="17" s="1"/>
  <c r="DB8" i="22"/>
  <c r="FB8" i="22" s="1"/>
  <c r="DB8" i="60"/>
  <c r="FB8" i="60" s="1"/>
  <c r="DW19" i="56"/>
  <c r="X19" i="56"/>
  <c r="AB10" i="51"/>
  <c r="EA10" i="51"/>
  <c r="EN17" i="39"/>
  <c r="AO17" i="39"/>
  <c r="ET8" i="33"/>
  <c r="AU8" i="33"/>
  <c r="AJ22" i="43"/>
  <c r="EI22" i="43"/>
  <c r="EA27" i="52"/>
  <c r="AB27" i="52"/>
  <c r="EJ4" i="40"/>
  <c r="EJ29" i="40" s="1"/>
  <c r="AK4" i="40"/>
  <c r="AJ29" i="40"/>
  <c r="AX9" i="28"/>
  <c r="EW9" i="28"/>
  <c r="BC9" i="24"/>
  <c r="BD11" i="23"/>
  <c r="AG12" i="47"/>
  <c r="EF12" i="47"/>
  <c r="EY28" i="27"/>
  <c r="AZ28" i="27"/>
  <c r="AP13" i="37"/>
  <c r="EO13" i="37"/>
  <c r="EY15" i="27"/>
  <c r="AZ15" i="27"/>
  <c r="EQ19" i="36"/>
  <c r="AR19" i="36"/>
  <c r="AA25" i="52"/>
  <c r="DZ25" i="52"/>
  <c r="X29" i="52"/>
  <c r="Y4" i="52"/>
  <c r="DX4" i="52"/>
  <c r="DX29" i="52" s="1"/>
  <c r="BE8" i="22"/>
  <c r="BA20" i="26"/>
  <c r="EZ20" i="26"/>
  <c r="AY5" i="27"/>
  <c r="EX5" i="27"/>
  <c r="BD25" i="22"/>
  <c r="ES4" i="32"/>
  <c r="AT4" i="32"/>
  <c r="AV5" i="31"/>
  <c r="EU5" i="31"/>
  <c r="AX10" i="28"/>
  <c r="EW10" i="28"/>
  <c r="EK4" i="39"/>
  <c r="EK29" i="39" s="1"/>
  <c r="AK29" i="39"/>
  <c r="AL4" i="39"/>
  <c r="BE24" i="22"/>
  <c r="AA12" i="53"/>
  <c r="DZ12" i="53"/>
  <c r="EP11" i="37"/>
  <c r="AQ11" i="37"/>
  <c r="T10" i="59"/>
  <c r="DS10" i="59"/>
  <c r="EA20" i="52"/>
  <c r="AB20" i="52"/>
  <c r="EM6" i="39"/>
  <c r="AN6" i="39"/>
  <c r="AB7" i="49"/>
  <c r="EA7" i="49"/>
  <c r="EV18" i="28"/>
  <c r="AW18" i="28"/>
  <c r="AG4" i="44"/>
  <c r="AF29" i="44"/>
  <c r="EF4" i="44"/>
  <c r="BD9" i="22"/>
  <c r="DB11" i="59"/>
  <c r="DB11" i="58"/>
  <c r="DB11" i="57"/>
  <c r="DB11" i="56"/>
  <c r="DB11" i="55"/>
  <c r="DB11" i="54"/>
  <c r="DB11" i="52"/>
  <c r="DB11" i="53"/>
  <c r="DB11" i="51"/>
  <c r="DB11" i="50"/>
  <c r="DB11" i="48"/>
  <c r="DB11" i="49"/>
  <c r="DB11" i="46"/>
  <c r="DB11" i="45"/>
  <c r="DB11" i="44"/>
  <c r="DB11" i="47"/>
  <c r="DB11" i="41"/>
  <c r="DB11" i="40"/>
  <c r="DB11" i="43"/>
  <c r="DB11" i="42"/>
  <c r="DB11" i="39"/>
  <c r="DB11" i="38"/>
  <c r="DB11" i="37"/>
  <c r="DB11" i="36"/>
  <c r="DB11" i="35"/>
  <c r="DB11" i="33"/>
  <c r="DB11" i="34"/>
  <c r="DB11" i="28"/>
  <c r="DB11" i="30"/>
  <c r="DB11" i="26"/>
  <c r="DB11" i="24"/>
  <c r="FB11" i="24" s="1"/>
  <c r="DB11" i="32"/>
  <c r="DB11" i="31"/>
  <c r="DB11" i="27"/>
  <c r="DB11" i="25"/>
  <c r="DB11" i="20"/>
  <c r="FB11" i="20" s="1"/>
  <c r="DB11" i="23"/>
  <c r="FB11" i="23" s="1"/>
  <c r="DB11" i="18"/>
  <c r="FB11" i="18" s="1"/>
  <c r="DB11" i="22"/>
  <c r="FB11" i="22" s="1"/>
  <c r="DB11" i="21"/>
  <c r="FB11" i="21" s="1"/>
  <c r="DB11" i="17"/>
  <c r="FB11" i="17" s="1"/>
  <c r="DB11" i="19"/>
  <c r="FB11" i="19" s="1"/>
  <c r="DB11" i="60"/>
  <c r="FB11" i="60" s="1"/>
  <c r="DB24" i="59"/>
  <c r="DB24" i="58"/>
  <c r="DB24" i="57"/>
  <c r="DB24" i="56"/>
  <c r="DB24" i="55"/>
  <c r="DB24" i="54"/>
  <c r="DB24" i="53"/>
  <c r="DB24" i="51"/>
  <c r="DB24" i="52"/>
  <c r="DB24" i="50"/>
  <c r="DB24" i="49"/>
  <c r="DB24" i="47"/>
  <c r="DB24" i="48"/>
  <c r="DB24" i="46"/>
  <c r="DB24" i="44"/>
  <c r="DB24" i="45"/>
  <c r="DB24" i="42"/>
  <c r="DB24" i="41"/>
  <c r="DB24" i="43"/>
  <c r="DB24" i="40"/>
  <c r="DB24" i="39"/>
  <c r="DB24" i="36"/>
  <c r="DB24" i="38"/>
  <c r="DB24" i="37"/>
  <c r="DB24" i="35"/>
  <c r="DB24" i="33"/>
  <c r="DB24" i="34"/>
  <c r="DB24" i="24"/>
  <c r="FB24" i="24" s="1"/>
  <c r="DB24" i="31"/>
  <c r="DB24" i="28"/>
  <c r="DB24" i="32"/>
  <c r="DB24" i="30"/>
  <c r="DB24" i="27"/>
  <c r="DB24" i="25"/>
  <c r="DB24" i="26"/>
  <c r="DB24" i="23"/>
  <c r="FB24" i="23" s="1"/>
  <c r="DB24" i="22"/>
  <c r="FB24" i="22" s="1"/>
  <c r="DB24" i="21"/>
  <c r="FB24" i="21" s="1"/>
  <c r="DB24" i="20"/>
  <c r="FB24" i="20" s="1"/>
  <c r="DB24" i="19"/>
  <c r="FB24" i="19" s="1"/>
  <c r="DB24" i="17"/>
  <c r="FB24" i="17" s="1"/>
  <c r="DB24" i="18"/>
  <c r="FB24" i="18" s="1"/>
  <c r="DB24" i="60"/>
  <c r="FB24" i="60" s="1"/>
  <c r="BA18" i="24"/>
  <c r="EZ18" i="24"/>
  <c r="BA15" i="26"/>
  <c r="EZ15" i="26"/>
  <c r="AD22" i="49"/>
  <c r="EC22" i="49"/>
  <c r="BD15" i="23"/>
  <c r="AB7" i="50"/>
  <c r="EA7" i="50"/>
  <c r="EN5" i="37"/>
  <c r="AO5" i="37"/>
  <c r="DV22" i="56"/>
  <c r="W22" i="56"/>
  <c r="V12" i="58"/>
  <c r="DU12" i="58"/>
  <c r="AW14" i="31"/>
  <c r="EV14" i="31"/>
  <c r="EK15" i="41"/>
  <c r="AL15" i="41"/>
  <c r="X8" i="55"/>
  <c r="DW8" i="55"/>
  <c r="X16" i="55"/>
  <c r="DW16" i="55"/>
  <c r="EN15" i="38"/>
  <c r="AO15" i="38"/>
  <c r="V15" i="58"/>
  <c r="DU15" i="58"/>
  <c r="FB12" i="24"/>
  <c r="BC12" i="24"/>
  <c r="AI6" i="44"/>
  <c r="EH6" i="44"/>
  <c r="U10" i="58"/>
  <c r="DT10" i="58"/>
  <c r="EJ14" i="42"/>
  <c r="AK14" i="42"/>
  <c r="DZ10" i="52"/>
  <c r="AA10" i="52"/>
  <c r="EI20" i="44"/>
  <c r="AJ20" i="44"/>
  <c r="EU9" i="32"/>
  <c r="AV9" i="32"/>
  <c r="AL22" i="41"/>
  <c r="EK22" i="41"/>
  <c r="DY23" i="54"/>
  <c r="Z23" i="54"/>
  <c r="DV7" i="56"/>
  <c r="W7" i="56"/>
  <c r="EP16" i="35"/>
  <c r="AQ16" i="35"/>
  <c r="AC20" i="50"/>
  <c r="EB20" i="50"/>
  <c r="FA26" i="24"/>
  <c r="BB26" i="24"/>
  <c r="DU21" i="57"/>
  <c r="V21" i="57"/>
  <c r="DS18" i="59"/>
  <c r="T18" i="59"/>
  <c r="AR6" i="35"/>
  <c r="EQ6" i="35"/>
  <c r="BE13" i="21"/>
  <c r="AM18" i="40"/>
  <c r="EL18" i="40"/>
  <c r="AM12" i="41"/>
  <c r="EL12" i="41"/>
  <c r="DW12" i="56"/>
  <c r="X12" i="56"/>
  <c r="DB27" i="59"/>
  <c r="DB27" i="58"/>
  <c r="DB27" i="57"/>
  <c r="DB27" i="56"/>
  <c r="DB27" i="55"/>
  <c r="DB27" i="53"/>
  <c r="DB27" i="54"/>
  <c r="DB27" i="51"/>
  <c r="DB27" i="52"/>
  <c r="DB27" i="49"/>
  <c r="DB27" i="50"/>
  <c r="DB27" i="48"/>
  <c r="DB27" i="47"/>
  <c r="DB27" i="45"/>
  <c r="DB27" i="44"/>
  <c r="DB27" i="46"/>
  <c r="DB27" i="41"/>
  <c r="DB27" i="43"/>
  <c r="DB27" i="40"/>
  <c r="DB27" i="42"/>
  <c r="DB27" i="39"/>
  <c r="DB27" i="38"/>
  <c r="DB27" i="37"/>
  <c r="DB27" i="36"/>
  <c r="DB27" i="35"/>
  <c r="DB27" i="33"/>
  <c r="DB27" i="34"/>
  <c r="DB27" i="32"/>
  <c r="DB27" i="30"/>
  <c r="DB27" i="28"/>
  <c r="DB27" i="26"/>
  <c r="DB27" i="25"/>
  <c r="DB27" i="31"/>
  <c r="DB27" i="27"/>
  <c r="DB27" i="24"/>
  <c r="FB27" i="24" s="1"/>
  <c r="DB27" i="23"/>
  <c r="FB27" i="23" s="1"/>
  <c r="DB27" i="19"/>
  <c r="FB27" i="19" s="1"/>
  <c r="DB27" i="18"/>
  <c r="FB27" i="18" s="1"/>
  <c r="DB27" i="21"/>
  <c r="FB27" i="21" s="1"/>
  <c r="DB27" i="20"/>
  <c r="FB27" i="20" s="1"/>
  <c r="DB27" i="17"/>
  <c r="FB27" i="17" s="1"/>
  <c r="DB27" i="22"/>
  <c r="FB27" i="22" s="1"/>
  <c r="DB27" i="60"/>
  <c r="FB27" i="60" s="1"/>
  <c r="EQ20" i="36"/>
  <c r="AR20" i="36"/>
  <c r="AY17" i="27"/>
  <c r="EX17" i="27"/>
  <c r="EN21" i="38"/>
  <c r="AO21" i="38"/>
  <c r="V26" i="58"/>
  <c r="DU26" i="58"/>
  <c r="AU28" i="33"/>
  <c r="ET28" i="33"/>
  <c r="AR8" i="36"/>
  <c r="EQ8" i="36"/>
  <c r="FA29" i="18"/>
  <c r="BA13" i="25"/>
  <c r="EZ13" i="25"/>
  <c r="AV17" i="32"/>
  <c r="EU17" i="32"/>
  <c r="Y28" i="55"/>
  <c r="DX28" i="55"/>
  <c r="DB6" i="59"/>
  <c r="DB6" i="58"/>
  <c r="DB6" i="57"/>
  <c r="DB6" i="56"/>
  <c r="DB6" i="55"/>
  <c r="DB6" i="54"/>
  <c r="DB6" i="53"/>
  <c r="DB6" i="52"/>
  <c r="DB6" i="51"/>
  <c r="DB6" i="50"/>
  <c r="DB6" i="48"/>
  <c r="DB6" i="49"/>
  <c r="DB6" i="47"/>
  <c r="DB6" i="45"/>
  <c r="DB6" i="44"/>
  <c r="DB6" i="46"/>
  <c r="DB6" i="42"/>
  <c r="DB6" i="40"/>
  <c r="DB6" i="43"/>
  <c r="DB6" i="41"/>
  <c r="DB6" i="38"/>
  <c r="DB6" i="39"/>
  <c r="DB6" i="37"/>
  <c r="DB6" i="36"/>
  <c r="DB6" i="35"/>
  <c r="DB6" i="33"/>
  <c r="DB6" i="34"/>
  <c r="DB6" i="28"/>
  <c r="DB6" i="32"/>
  <c r="DB6" i="27"/>
  <c r="DB6" i="25"/>
  <c r="DB6" i="24"/>
  <c r="DB6" i="30"/>
  <c r="DB6" i="26"/>
  <c r="DB6" i="31"/>
  <c r="DB6" i="21"/>
  <c r="FB6" i="21" s="1"/>
  <c r="DB6" i="20"/>
  <c r="FB6" i="20" s="1"/>
  <c r="DB6" i="19"/>
  <c r="FB6" i="19" s="1"/>
  <c r="DB6" i="17"/>
  <c r="FB6" i="17" s="1"/>
  <c r="DB6" i="23"/>
  <c r="FB6" i="23" s="1"/>
  <c r="DB6" i="22"/>
  <c r="FB6" i="22" s="1"/>
  <c r="DB6" i="18"/>
  <c r="FB6" i="18" s="1"/>
  <c r="DB6" i="60"/>
  <c r="FB6" i="60" s="1"/>
  <c r="AV14" i="32"/>
  <c r="EU14" i="32"/>
  <c r="AI19" i="45"/>
  <c r="EH19" i="45"/>
  <c r="AG9" i="46"/>
  <c r="EF9" i="46"/>
  <c r="AN10" i="39"/>
  <c r="EM10" i="39"/>
  <c r="DW20" i="56"/>
  <c r="X20" i="56"/>
  <c r="DU25" i="57"/>
  <c r="V25" i="57"/>
  <c r="EU18" i="30"/>
  <c r="AV18" i="30"/>
  <c r="EA14" i="52"/>
  <c r="AB14" i="52"/>
  <c r="BA7" i="25"/>
  <c r="EZ7" i="25"/>
  <c r="EQ18" i="34"/>
  <c r="AR18" i="34"/>
  <c r="DV27" i="57"/>
  <c r="W27" i="57"/>
  <c r="EU23" i="32"/>
  <c r="AV23" i="32"/>
  <c r="EO15" i="37"/>
  <c r="AP15" i="37"/>
  <c r="AQ7" i="36"/>
  <c r="EP7" i="36"/>
  <c r="EU27" i="32"/>
  <c r="AV27" i="32"/>
  <c r="DZ22" i="52"/>
  <c r="AA22" i="52"/>
  <c r="DX15" i="55"/>
  <c r="Y15" i="55"/>
  <c r="AI11" i="44"/>
  <c r="EH11" i="44"/>
  <c r="AC19" i="50"/>
  <c r="EB19" i="50"/>
  <c r="AP26" i="38"/>
  <c r="EO26" i="38"/>
  <c r="ER22" i="34"/>
  <c r="AS22" i="34"/>
  <c r="EV21" i="31"/>
  <c r="AW21" i="31"/>
  <c r="ET4" i="30"/>
  <c r="AU4" i="30"/>
  <c r="AT29" i="30"/>
  <c r="EE19" i="48"/>
  <c r="AF19" i="48"/>
  <c r="AY22" i="27"/>
  <c r="EX22" i="27"/>
  <c r="AP8" i="38"/>
  <c r="EO8" i="38"/>
  <c r="EF9" i="47"/>
  <c r="AG9" i="47"/>
  <c r="AV15" i="32"/>
  <c r="EU15" i="32"/>
  <c r="ED22" i="48"/>
  <c r="AE22" i="48"/>
  <c r="BE13" i="22"/>
  <c r="BE17" i="22"/>
  <c r="ET12" i="33"/>
  <c r="AU12" i="33"/>
  <c r="DZ11" i="53"/>
  <c r="AA11" i="53"/>
  <c r="DW7" i="54"/>
  <c r="X7" i="54"/>
  <c r="AY18" i="61"/>
  <c r="AS17" i="35"/>
  <c r="ER17" i="35"/>
  <c r="AX21" i="28"/>
  <c r="EW21" i="28"/>
  <c r="ES6" i="32"/>
  <c r="AT6" i="32"/>
  <c r="DS18" i="57"/>
  <c r="T18" i="57"/>
  <c r="AN9" i="40"/>
  <c r="EM9" i="40"/>
  <c r="DW21" i="56"/>
  <c r="X21" i="56"/>
  <c r="AK26" i="43"/>
  <c r="EJ26" i="43"/>
  <c r="EI4" i="42"/>
  <c r="EI29" i="42" s="1"/>
  <c r="AJ4" i="42"/>
  <c r="DB4" i="59"/>
  <c r="DB4" i="58"/>
  <c r="DB4" i="57"/>
  <c r="DB4" i="56"/>
  <c r="DB4" i="54"/>
  <c r="DB4" i="55"/>
  <c r="DB4" i="53"/>
  <c r="DB4" i="52"/>
  <c r="DB4" i="50"/>
  <c r="DB4" i="51"/>
  <c r="DB4" i="49"/>
  <c r="DB4" i="48"/>
  <c r="DB4" i="46"/>
  <c r="DB4" i="45"/>
  <c r="DB4" i="44"/>
  <c r="DB4" i="47"/>
  <c r="DB4" i="42"/>
  <c r="DB4" i="43"/>
  <c r="DB4" i="41"/>
  <c r="DB4" i="40"/>
  <c r="DB4" i="39"/>
  <c r="DB4" i="38"/>
  <c r="DB4" i="37"/>
  <c r="DB4" i="33"/>
  <c r="DB4" i="36"/>
  <c r="DB4" i="34"/>
  <c r="DB4" i="35"/>
  <c r="DB4" i="32"/>
  <c r="DB4" i="30"/>
  <c r="DB4" i="25"/>
  <c r="DB4" i="24"/>
  <c r="DB4" i="31"/>
  <c r="DB4" i="26"/>
  <c r="DB4" i="28"/>
  <c r="DB4" i="27"/>
  <c r="DB4" i="19"/>
  <c r="FB4" i="19" s="1"/>
  <c r="DB4" i="18"/>
  <c r="FB4" i="18" s="1"/>
  <c r="DB4" i="22"/>
  <c r="DB4" i="23"/>
  <c r="DB4" i="21"/>
  <c r="FB4" i="21" s="1"/>
  <c r="DB4" i="20"/>
  <c r="FB4" i="20" s="1"/>
  <c r="DB4" i="17"/>
  <c r="FB4" i="17" s="1"/>
  <c r="DB4" i="60"/>
  <c r="FB4" i="60" s="1"/>
  <c r="BA9" i="26"/>
  <c r="EZ9" i="26"/>
  <c r="V20" i="57"/>
  <c r="DU20" i="57"/>
  <c r="AS20" i="34"/>
  <c r="ER20" i="34"/>
  <c r="AM28" i="41"/>
  <c r="EL28" i="41"/>
  <c r="EI27" i="44"/>
  <c r="AJ27" i="44"/>
  <c r="AB16" i="51"/>
  <c r="EA16" i="51"/>
  <c r="AD21" i="49"/>
  <c r="EC21" i="49"/>
  <c r="EB27" i="51"/>
  <c r="AC27" i="51"/>
  <c r="EN13" i="38"/>
  <c r="AO13" i="38"/>
  <c r="AH16" i="45"/>
  <c r="EG16" i="45"/>
  <c r="BE25" i="21"/>
  <c r="Y9" i="54"/>
  <c r="DX9" i="54"/>
  <c r="Z26" i="54"/>
  <c r="DY26" i="54"/>
  <c r="AJ12" i="44"/>
  <c r="EI12" i="44"/>
  <c r="EM16" i="39"/>
  <c r="AN16" i="39"/>
  <c r="AK4" i="41"/>
  <c r="EJ4" i="41"/>
  <c r="AJ29" i="41"/>
  <c r="EA18" i="50"/>
  <c r="AB18" i="50"/>
  <c r="AB28" i="52"/>
  <c r="EA28" i="52"/>
  <c r="AC13" i="51"/>
  <c r="EB13" i="51"/>
  <c r="DY5" i="52"/>
  <c r="Z5" i="52"/>
  <c r="DT26" i="59"/>
  <c r="U26" i="59"/>
  <c r="BA19" i="61"/>
  <c r="AZ19" i="61"/>
  <c r="AA29" i="49"/>
  <c r="AB4" i="49"/>
  <c r="EA4" i="49"/>
  <c r="BE14" i="21"/>
  <c r="EH27" i="45"/>
  <c r="AI27" i="45"/>
  <c r="AJ7" i="43"/>
  <c r="EI7" i="43"/>
  <c r="AT7" i="33"/>
  <c r="ES7" i="33"/>
  <c r="EF5" i="45"/>
  <c r="AG5" i="45"/>
  <c r="BD13" i="23"/>
  <c r="EN22" i="38"/>
  <c r="AO22" i="38"/>
  <c r="BB11" i="25"/>
  <c r="FA11" i="25"/>
  <c r="AD19" i="49"/>
  <c r="EC19" i="49"/>
  <c r="BE21" i="22"/>
  <c r="AS11" i="35"/>
  <c r="ER11" i="35"/>
  <c r="EN7" i="38"/>
  <c r="AO7" i="38"/>
  <c r="EC5" i="49"/>
  <c r="AD5" i="49"/>
  <c r="BD7" i="22"/>
  <c r="AR15" i="36"/>
  <c r="EQ15" i="36"/>
  <c r="AF20" i="48"/>
  <c r="EE20" i="48"/>
  <c r="DU11" i="58"/>
  <c r="V11" i="58"/>
  <c r="BC23" i="24"/>
  <c r="BC27" i="24"/>
  <c r="EP27" i="37"/>
  <c r="AQ27" i="37"/>
  <c r="BC10" i="23"/>
  <c r="FB10" i="23"/>
  <c r="BA8" i="26"/>
  <c r="EZ8" i="26"/>
  <c r="BC17" i="24"/>
  <c r="EE9" i="48"/>
  <c r="AF9" i="48"/>
  <c r="BC22" i="23"/>
  <c r="AJ21" i="44"/>
  <c r="EI21" i="44"/>
  <c r="BE20" i="21"/>
  <c r="AY21" i="61"/>
  <c r="ER21" i="35"/>
  <c r="AS21" i="35"/>
  <c r="DY15" i="53"/>
  <c r="Z15" i="53"/>
  <c r="AY9" i="61"/>
  <c r="AY25" i="61"/>
  <c r="BE20" i="22"/>
  <c r="AP11" i="38"/>
  <c r="EO11" i="38"/>
  <c r="DZ8" i="53"/>
  <c r="AA8" i="53"/>
  <c r="DX21" i="55"/>
  <c r="Y21" i="55"/>
  <c r="BE26" i="22"/>
  <c r="AY13" i="61"/>
  <c r="AX23" i="30"/>
  <c r="EW23" i="30"/>
  <c r="AD29" i="46"/>
  <c r="AE4" i="46"/>
  <c r="ED4" i="46"/>
  <c r="ED29" i="46" s="1"/>
  <c r="ES9" i="34"/>
  <c r="AT9" i="34"/>
  <c r="AW19" i="30"/>
  <c r="EV19" i="30"/>
  <c r="EH25" i="44"/>
  <c r="AI25" i="44"/>
  <c r="AS13" i="34"/>
  <c r="ER13" i="34"/>
  <c r="FA30" i="17"/>
  <c r="BB27" i="25"/>
  <c r="FA27" i="25"/>
  <c r="AY29" i="24"/>
  <c r="AZ4" i="24"/>
  <c r="EY4" i="24"/>
  <c r="AJ19" i="44"/>
  <c r="EI19" i="44"/>
  <c r="AC24" i="51"/>
  <c r="EB24" i="51"/>
  <c r="AY7" i="61"/>
  <c r="AI9" i="44"/>
  <c r="EH9" i="44"/>
  <c r="DZ16" i="52"/>
  <c r="AA16" i="52"/>
  <c r="AS8" i="35"/>
  <c r="ER8" i="35"/>
  <c r="BD10" i="22"/>
  <c r="BC28" i="24"/>
  <c r="EX8" i="28"/>
  <c r="AY8" i="28"/>
  <c r="DS6" i="59"/>
  <c r="T6" i="59"/>
  <c r="AH19" i="46"/>
  <c r="EG19" i="46"/>
  <c r="AF28" i="48"/>
  <c r="EE28" i="48"/>
  <c r="Z16" i="53"/>
  <c r="DY16" i="53"/>
  <c r="AY12" i="61"/>
  <c r="DS4" i="57"/>
  <c r="T4" i="57"/>
  <c r="S29" i="57"/>
  <c r="EM14" i="40"/>
  <c r="AN14" i="40"/>
  <c r="X14" i="56"/>
  <c r="DW14" i="56"/>
  <c r="AV12" i="32"/>
  <c r="EU12" i="32"/>
  <c r="AG20" i="47"/>
  <c r="EF20" i="47"/>
  <c r="BE7" i="21"/>
  <c r="EN24" i="39"/>
  <c r="AO24" i="39"/>
  <c r="EV27" i="31"/>
  <c r="AW27" i="31"/>
  <c r="DV23" i="57"/>
  <c r="W23" i="57"/>
  <c r="AF5" i="46"/>
  <c r="EE5" i="46"/>
  <c r="EV9" i="31"/>
  <c r="AW9" i="31"/>
  <c r="T16" i="59"/>
  <c r="DS16" i="59"/>
  <c r="BD14" i="23"/>
  <c r="FA30" i="20"/>
  <c r="EK8" i="42"/>
  <c r="AL8" i="42"/>
  <c r="AV21" i="32"/>
  <c r="EU21" i="32"/>
  <c r="V8" i="58"/>
  <c r="DU8" i="58"/>
  <c r="BD5" i="22"/>
  <c r="BA29" i="22"/>
  <c r="BB4" i="22"/>
  <c r="FA4" i="22"/>
  <c r="FA29" i="22" s="1"/>
  <c r="ET11" i="33"/>
  <c r="AU11" i="33"/>
  <c r="EO25" i="37"/>
  <c r="AP25" i="37"/>
  <c r="AT19" i="33"/>
  <c r="ES19" i="33"/>
  <c r="AM26" i="40"/>
  <c r="EL26" i="40"/>
  <c r="ER12" i="35"/>
  <c r="AS12" i="35"/>
  <c r="U20" i="58"/>
  <c r="DT20" i="58"/>
  <c r="AY11" i="61"/>
  <c r="DZ6" i="52"/>
  <c r="AA6" i="52"/>
  <c r="EL9" i="41"/>
  <c r="AM9" i="41"/>
  <c r="AY24" i="61"/>
  <c r="AW29" i="26"/>
  <c r="AX4" i="26"/>
  <c r="EW4" i="26"/>
  <c r="EW29" i="26" s="1"/>
  <c r="EN25" i="38"/>
  <c r="AO25" i="38"/>
  <c r="Z22" i="53"/>
  <c r="DY22" i="53"/>
  <c r="AU10" i="32"/>
  <c r="ET10" i="32"/>
  <c r="EI9" i="43"/>
  <c r="AJ9" i="43"/>
  <c r="DB23" i="59"/>
  <c r="DB23" i="58"/>
  <c r="DB23" i="57"/>
  <c r="DB23" i="56"/>
  <c r="DB23" i="55"/>
  <c r="DB23" i="54"/>
  <c r="DB23" i="53"/>
  <c r="DB23" i="52"/>
  <c r="DB23" i="51"/>
  <c r="DB23" i="49"/>
  <c r="DB23" i="50"/>
  <c r="DB23" i="47"/>
  <c r="DB23" i="48"/>
  <c r="DB23" i="45"/>
  <c r="DB23" i="46"/>
  <c r="DB23" i="44"/>
  <c r="DB23" i="43"/>
  <c r="DB23" i="41"/>
  <c r="DB23" i="40"/>
  <c r="DB23" i="42"/>
  <c r="DB23" i="37"/>
  <c r="DB23" i="39"/>
  <c r="DB23" i="38"/>
  <c r="DB23" i="36"/>
  <c r="DB23" i="32"/>
  <c r="DB23" i="35"/>
  <c r="DB23" i="34"/>
  <c r="DB23" i="33"/>
  <c r="DB23" i="27"/>
  <c r="DB23" i="25"/>
  <c r="DB23" i="23"/>
  <c r="FB23" i="23" s="1"/>
  <c r="DB23" i="26"/>
  <c r="DB23" i="24"/>
  <c r="FB23" i="24" s="1"/>
  <c r="DB23" i="31"/>
  <c r="DB23" i="28"/>
  <c r="DB23" i="30"/>
  <c r="DB23" i="19"/>
  <c r="FB23" i="19" s="1"/>
  <c r="DB23" i="18"/>
  <c r="FB23" i="18" s="1"/>
  <c r="DB23" i="17"/>
  <c r="FB23" i="17" s="1"/>
  <c r="DB23" i="22"/>
  <c r="FB23" i="22" s="1"/>
  <c r="DB23" i="21"/>
  <c r="FB23" i="21" s="1"/>
  <c r="DB23" i="20"/>
  <c r="FB23" i="20" s="1"/>
  <c r="DB23" i="60"/>
  <c r="FB23" i="60" s="1"/>
  <c r="EE21" i="48"/>
  <c r="AF21" i="48"/>
  <c r="EL22" i="40"/>
  <c r="AM22" i="40"/>
  <c r="U23" i="59"/>
  <c r="DT23" i="59"/>
  <c r="AA9" i="53"/>
  <c r="DZ9" i="53"/>
  <c r="V14" i="57"/>
  <c r="DU14" i="57"/>
  <c r="AC19" i="51"/>
  <c r="EB19" i="51"/>
  <c r="AZ12" i="27"/>
  <c r="EY12" i="27"/>
  <c r="BD21" i="23"/>
  <c r="AC4" i="48"/>
  <c r="AB29" i="48"/>
  <c r="EB4" i="48"/>
  <c r="EB29" i="48" s="1"/>
  <c r="Z14" i="53"/>
  <c r="DY14" i="53"/>
  <c r="DX19" i="54"/>
  <c r="Y19" i="54"/>
  <c r="AH22" i="45"/>
  <c r="EG22" i="45"/>
  <c r="DT5" i="58"/>
  <c r="U5" i="58"/>
  <c r="AO12" i="39"/>
  <c r="EN12" i="39"/>
  <c r="AW21" i="30"/>
  <c r="EV21" i="30"/>
  <c r="AJ14" i="44"/>
  <c r="EI14" i="44"/>
  <c r="AB17" i="51"/>
  <c r="EA17" i="51"/>
  <c r="AJ28" i="43"/>
  <c r="EI28" i="43"/>
  <c r="Z25" i="53"/>
  <c r="DY25" i="53"/>
  <c r="AK21" i="42"/>
  <c r="EJ21" i="42"/>
  <c r="DV5" i="56"/>
  <c r="W5" i="56"/>
  <c r="AV6" i="31"/>
  <c r="EU6" i="31"/>
  <c r="AM5" i="40"/>
  <c r="EL5" i="40"/>
  <c r="DT22" i="58"/>
  <c r="U22" i="58"/>
  <c r="BD28" i="23"/>
  <c r="EJ7" i="42"/>
  <c r="AK7" i="42"/>
  <c r="DX10" i="54"/>
  <c r="Y10" i="54"/>
  <c r="BD9" i="23"/>
  <c r="BE5" i="21"/>
  <c r="DY6" i="53"/>
  <c r="Z6" i="53"/>
  <c r="EP23" i="37"/>
  <c r="AQ23" i="37"/>
  <c r="EN19" i="39"/>
  <c r="AO19" i="39"/>
  <c r="FB16" i="23"/>
  <c r="BC16" i="23"/>
  <c r="BB24" i="25"/>
  <c r="FA24" i="25"/>
  <c r="BA15" i="61"/>
  <c r="AZ15" i="61"/>
  <c r="AB21" i="52"/>
  <c r="EA21" i="52"/>
  <c r="Z12" i="54"/>
  <c r="DY12" i="54"/>
  <c r="AF11" i="48"/>
  <c r="EE11" i="48"/>
  <c r="AZ13" i="27"/>
  <c r="EY13" i="27"/>
  <c r="BE27" i="22"/>
  <c r="BC4" i="21"/>
  <c r="BB29" i="21"/>
  <c r="EM27" i="40"/>
  <c r="AN27" i="40"/>
  <c r="BC25" i="23"/>
  <c r="FB25" i="23"/>
  <c r="AO14" i="38"/>
  <c r="EN14" i="38"/>
  <c r="EG11" i="45"/>
  <c r="AH11" i="45"/>
  <c r="EX6" i="27"/>
  <c r="AY6" i="27"/>
  <c r="AK24" i="43"/>
  <c r="EJ24" i="43"/>
  <c r="EB13" i="50"/>
  <c r="AC13" i="50"/>
  <c r="EM15" i="40"/>
  <c r="AN15" i="40"/>
  <c r="FA29" i="19"/>
  <c r="AG17" i="47"/>
  <c r="EF17" i="47"/>
  <c r="AZ6" i="26"/>
  <c r="EY6" i="26"/>
  <c r="EC14" i="49"/>
  <c r="AD14" i="49"/>
  <c r="AP9" i="38"/>
  <c r="EO9" i="38"/>
  <c r="AY6" i="61"/>
  <c r="AG10" i="46"/>
  <c r="EF10" i="46"/>
  <c r="BA22" i="25"/>
  <c r="EZ22" i="25"/>
  <c r="AD12" i="50"/>
  <c r="EC12" i="50"/>
  <c r="FA23" i="25"/>
  <c r="BB23" i="25"/>
  <c r="AK19" i="42"/>
  <c r="EJ19" i="42"/>
  <c r="DV7" i="55"/>
  <c r="W7" i="55"/>
  <c r="BD12" i="23"/>
  <c r="AR10" i="35"/>
  <c r="EQ10" i="35"/>
  <c r="DT6" i="58"/>
  <c r="U6" i="58"/>
  <c r="AI7" i="44"/>
  <c r="EH7" i="44"/>
  <c r="AY10" i="61"/>
  <c r="DY20" i="53"/>
  <c r="Z20" i="53"/>
  <c r="EC6" i="49"/>
  <c r="AD6" i="49"/>
  <c r="ES28" i="34"/>
  <c r="AT28" i="34"/>
  <c r="AD16" i="49"/>
  <c r="EC16" i="49"/>
  <c r="AK28" i="42"/>
  <c r="EJ28" i="42"/>
  <c r="AB6" i="51"/>
  <c r="EA6" i="51"/>
  <c r="AO5" i="38"/>
  <c r="EN5" i="38"/>
  <c r="EY24" i="27"/>
  <c r="AZ24" i="27"/>
  <c r="BD27" i="23"/>
  <c r="AH21" i="46"/>
  <c r="EG21" i="46"/>
  <c r="EN8" i="39"/>
  <c r="AO8" i="39"/>
  <c r="DB5" i="59"/>
  <c r="DB5" i="58"/>
  <c r="DB5" i="57"/>
  <c r="DB5" i="56"/>
  <c r="DB5" i="55"/>
  <c r="DB5" i="54"/>
  <c r="DB5" i="52"/>
  <c r="DB5" i="53"/>
  <c r="DB5" i="50"/>
  <c r="DB5" i="51"/>
  <c r="DB5" i="49"/>
  <c r="DB5" i="48"/>
  <c r="DB5" i="47"/>
  <c r="DB5" i="46"/>
  <c r="DB5" i="45"/>
  <c r="DB5" i="44"/>
  <c r="DB5" i="41"/>
  <c r="DB5" i="40"/>
  <c r="DB5" i="42"/>
  <c r="DB5" i="43"/>
  <c r="DB5" i="38"/>
  <c r="DB5" i="39"/>
  <c r="DB5" i="37"/>
  <c r="DB5" i="35"/>
  <c r="DB5" i="33"/>
  <c r="DB5" i="36"/>
  <c r="DB5" i="34"/>
  <c r="DB5" i="31"/>
  <c r="DB5" i="26"/>
  <c r="DB5" i="28"/>
  <c r="DB5" i="32"/>
  <c r="DB5" i="27"/>
  <c r="DB5" i="24"/>
  <c r="DB5" i="30"/>
  <c r="DB5" i="25"/>
  <c r="DB5" i="23"/>
  <c r="FB5" i="23" s="1"/>
  <c r="DB5" i="21"/>
  <c r="FB5" i="21" s="1"/>
  <c r="DB5" i="20"/>
  <c r="FB5" i="20" s="1"/>
  <c r="DB5" i="19"/>
  <c r="FB5" i="19" s="1"/>
  <c r="DB5" i="17"/>
  <c r="FB5" i="17" s="1"/>
  <c r="DB5" i="22"/>
  <c r="FB5" i="22" s="1"/>
  <c r="DB5" i="18"/>
  <c r="FB5" i="18" s="1"/>
  <c r="DB5" i="60"/>
  <c r="FB5" i="60" s="1"/>
  <c r="EJ27" i="43"/>
  <c r="AK27" i="43"/>
  <c r="EC10" i="49"/>
  <c r="AD10" i="49"/>
  <c r="EF18" i="46"/>
  <c r="AG18" i="46"/>
  <c r="AA23" i="53"/>
  <c r="DZ23" i="53"/>
  <c r="ER15" i="34"/>
  <c r="AS15" i="34"/>
  <c r="DV16" i="56"/>
  <c r="W16" i="56"/>
  <c r="FA30" i="18"/>
  <c r="AK13" i="43"/>
  <c r="EJ13" i="43"/>
  <c r="U15" i="59"/>
  <c r="DT15" i="59"/>
  <c r="BE19" i="22"/>
  <c r="ER28" i="35"/>
  <c r="AS28" i="35"/>
  <c r="EO16" i="37"/>
  <c r="AP16" i="37"/>
  <c r="FA29" i="17"/>
  <c r="DV24" i="57"/>
  <c r="W24" i="57"/>
  <c r="EQ23" i="36"/>
  <c r="AR23" i="36"/>
  <c r="DU29" i="55" l="1"/>
  <c r="DY29" i="50"/>
  <c r="AY4" i="78"/>
  <c r="EI29" i="41"/>
  <c r="EP29" i="33"/>
  <c r="AY5" i="78"/>
  <c r="ET30" i="30"/>
  <c r="AW20" i="28"/>
  <c r="EV20" i="28"/>
  <c r="EP14" i="36"/>
  <c r="AQ14" i="36"/>
  <c r="EF17" i="45"/>
  <c r="AG17" i="45"/>
  <c r="AU25" i="31"/>
  <c r="ET25" i="31"/>
  <c r="ET30" i="31" s="1"/>
  <c r="AC26" i="50"/>
  <c r="EB26" i="50"/>
  <c r="AX9" i="27"/>
  <c r="EW9" i="27"/>
  <c r="ER5" i="32"/>
  <c r="ER29" i="32" s="1"/>
  <c r="AR29" i="32"/>
  <c r="AS5" i="32"/>
  <c r="AS6" i="33"/>
  <c r="ER6" i="33"/>
  <c r="EM21" i="39"/>
  <c r="AN21" i="39"/>
  <c r="EF25" i="45"/>
  <c r="AG25" i="45"/>
  <c r="V9" i="57"/>
  <c r="DU9" i="57"/>
  <c r="AI24" i="44"/>
  <c r="EH24" i="44"/>
  <c r="DZ4" i="50"/>
  <c r="AA4" i="50"/>
  <c r="Z29" i="50"/>
  <c r="EU16" i="30"/>
  <c r="AV16" i="30"/>
  <c r="AT27" i="33"/>
  <c r="ES27" i="33"/>
  <c r="ES16" i="32"/>
  <c r="AT16" i="32"/>
  <c r="DX27" i="54"/>
  <c r="Y27" i="54"/>
  <c r="EL5" i="39"/>
  <c r="AM5" i="39"/>
  <c r="EF10" i="45"/>
  <c r="AG10" i="45"/>
  <c r="ES17" i="33"/>
  <c r="AT17" i="33"/>
  <c r="EE25" i="46"/>
  <c r="AF25" i="46"/>
  <c r="EQ26" i="35"/>
  <c r="AR26" i="35"/>
  <c r="AF8" i="47"/>
  <c r="EE8" i="47"/>
  <c r="EQ19" i="35"/>
  <c r="AR19" i="35"/>
  <c r="AH17" i="43"/>
  <c r="EG17" i="43"/>
  <c r="EG30" i="43" s="1"/>
  <c r="EZ26" i="25"/>
  <c r="BA26" i="25"/>
  <c r="EL7" i="39"/>
  <c r="AM7" i="39"/>
  <c r="T16" i="58"/>
  <c r="DS16" i="58"/>
  <c r="AR18" i="33"/>
  <c r="EQ18" i="33"/>
  <c r="EQ30" i="33" s="1"/>
  <c r="EO9" i="37"/>
  <c r="AP9" i="37"/>
  <c r="AW25" i="28"/>
  <c r="EV25" i="28"/>
  <c r="ER14" i="33"/>
  <c r="AS14" i="33"/>
  <c r="DU30" i="55"/>
  <c r="ER10" i="33"/>
  <c r="AS10" i="33"/>
  <c r="AK11" i="42"/>
  <c r="EJ11" i="42"/>
  <c r="AH16" i="44"/>
  <c r="EG16" i="44"/>
  <c r="AC13" i="49"/>
  <c r="EB13" i="49"/>
  <c r="U27" i="58"/>
  <c r="DT27" i="58"/>
  <c r="AG12" i="46"/>
  <c r="EF12" i="46"/>
  <c r="DX19" i="53"/>
  <c r="Y19" i="53"/>
  <c r="DT5" i="57"/>
  <c r="U5" i="57"/>
  <c r="EZ19" i="24"/>
  <c r="BA19" i="24"/>
  <c r="DX7" i="53"/>
  <c r="Y7" i="53"/>
  <c r="AS16" i="33"/>
  <c r="ER16" i="33"/>
  <c r="EF15" i="46"/>
  <c r="AG15" i="46"/>
  <c r="EV7" i="28"/>
  <c r="AW7" i="28"/>
  <c r="AY16" i="26"/>
  <c r="EX16" i="26"/>
  <c r="AC20" i="49"/>
  <c r="EB20" i="49"/>
  <c r="DW27" i="55"/>
  <c r="X27" i="55"/>
  <c r="EJ16" i="41"/>
  <c r="AK16" i="41"/>
  <c r="EB23" i="50"/>
  <c r="AC23" i="50"/>
  <c r="AJ11" i="43"/>
  <c r="EI11" i="43"/>
  <c r="T11" i="59"/>
  <c r="DS11" i="59"/>
  <c r="EM20" i="39"/>
  <c r="AN20" i="39"/>
  <c r="AL16" i="40"/>
  <c r="EK16" i="40"/>
  <c r="EQ14" i="35"/>
  <c r="AR14" i="35"/>
  <c r="AE13" i="48"/>
  <c r="ED13" i="48"/>
  <c r="EJ13" i="42"/>
  <c r="AK13" i="42"/>
  <c r="EY29" i="24"/>
  <c r="DS30" i="57"/>
  <c r="EJ14" i="41"/>
  <c r="AK14" i="41"/>
  <c r="X23" i="55"/>
  <c r="DW23" i="55"/>
  <c r="ED16" i="47"/>
  <c r="AE16" i="47"/>
  <c r="EF18" i="45"/>
  <c r="AG18" i="45"/>
  <c r="BC29" i="19"/>
  <c r="BD4" i="19"/>
  <c r="V9" i="56"/>
  <c r="DU9" i="56"/>
  <c r="U16" i="57"/>
  <c r="DT16" i="57"/>
  <c r="EX19" i="27"/>
  <c r="AY19" i="27"/>
  <c r="EU19" i="31"/>
  <c r="AV19" i="31"/>
  <c r="EU20" i="31"/>
  <c r="AV20" i="31"/>
  <c r="DX21" i="53"/>
  <c r="Y21" i="53"/>
  <c r="AB18" i="49"/>
  <c r="EA18" i="49"/>
  <c r="EA30" i="49" s="1"/>
  <c r="EB8" i="49"/>
  <c r="AC8" i="49"/>
  <c r="AA5" i="50"/>
  <c r="DZ5" i="50"/>
  <c r="EE17" i="46"/>
  <c r="AF17" i="46"/>
  <c r="DW18" i="53"/>
  <c r="DW30" i="53" s="1"/>
  <c r="X18" i="53"/>
  <c r="W29" i="53"/>
  <c r="EL20" i="40"/>
  <c r="AM20" i="40"/>
  <c r="AP16" i="36"/>
  <c r="EO16" i="36"/>
  <c r="BA22" i="24"/>
  <c r="EZ22" i="24"/>
  <c r="EP11" i="36"/>
  <c r="AQ11" i="36"/>
  <c r="EM15" i="39"/>
  <c r="AN15" i="39"/>
  <c r="EG15" i="45"/>
  <c r="AH15" i="45"/>
  <c r="AZ16" i="25"/>
  <c r="EY16" i="25"/>
  <c r="EY30" i="25" s="1"/>
  <c r="EZ13" i="24"/>
  <c r="BA13" i="24"/>
  <c r="ED22" i="47"/>
  <c r="AE22" i="47"/>
  <c r="AS17" i="34"/>
  <c r="ER17" i="34"/>
  <c r="X17" i="54"/>
  <c r="DW17" i="54"/>
  <c r="EI12" i="43"/>
  <c r="AJ12" i="43"/>
  <c r="AS24" i="34"/>
  <c r="ER24" i="34"/>
  <c r="AR9" i="35"/>
  <c r="EQ9" i="35"/>
  <c r="AV17" i="31"/>
  <c r="EU17" i="31"/>
  <c r="EP4" i="34"/>
  <c r="EP29" i="34" s="1"/>
  <c r="AQ4" i="34"/>
  <c r="AP29" i="34"/>
  <c r="EU6" i="30"/>
  <c r="AV6" i="30"/>
  <c r="EA15" i="51"/>
  <c r="AB15" i="51"/>
  <c r="U7" i="57"/>
  <c r="DT7" i="57"/>
  <c r="AF14" i="47"/>
  <c r="EE14" i="47"/>
  <c r="AI6" i="43"/>
  <c r="EH6" i="43"/>
  <c r="EU7" i="30"/>
  <c r="AV7" i="30"/>
  <c r="ER25" i="33"/>
  <c r="AS25" i="33"/>
  <c r="EY23" i="26"/>
  <c r="AZ23" i="26"/>
  <c r="AF19" i="47"/>
  <c r="EE19" i="47"/>
  <c r="EF20" i="46"/>
  <c r="AG20" i="46"/>
  <c r="AW8" i="30"/>
  <c r="EV8" i="30"/>
  <c r="AG17" i="44"/>
  <c r="EF17" i="44"/>
  <c r="EF30" i="44" s="1"/>
  <c r="AG28" i="46"/>
  <c r="EF28" i="46"/>
  <c r="EW30" i="26"/>
  <c r="AY20" i="27"/>
  <c r="EX20" i="27"/>
  <c r="AZ6" i="25"/>
  <c r="EY6" i="25"/>
  <c r="AR23" i="35"/>
  <c r="EQ23" i="35"/>
  <c r="AZ28" i="26"/>
  <c r="EY28" i="26"/>
  <c r="EA16" i="50"/>
  <c r="AB16" i="50"/>
  <c r="AB8" i="50"/>
  <c r="EA8" i="50"/>
  <c r="EJ30" i="40"/>
  <c r="DT9" i="58"/>
  <c r="U9" i="58"/>
  <c r="AV5" i="30"/>
  <c r="EU5" i="30"/>
  <c r="Z18" i="52"/>
  <c r="DY18" i="52"/>
  <c r="DY30" i="52" s="1"/>
  <c r="EE24" i="47"/>
  <c r="AF24" i="47"/>
  <c r="AU24" i="32"/>
  <c r="ET24" i="32"/>
  <c r="DS30" i="58"/>
  <c r="X29" i="53"/>
  <c r="DW25" i="54"/>
  <c r="X25" i="54"/>
  <c r="AD7" i="48"/>
  <c r="EC7" i="48"/>
  <c r="W6" i="55"/>
  <c r="DV6" i="55"/>
  <c r="Y24" i="54"/>
  <c r="DX24" i="54"/>
  <c r="EJ13" i="41"/>
  <c r="AK13" i="41"/>
  <c r="W5" i="55"/>
  <c r="DV5" i="55"/>
  <c r="AU28" i="32"/>
  <c r="ET28" i="32"/>
  <c r="X20" i="55"/>
  <c r="DW20" i="55"/>
  <c r="EU22" i="30"/>
  <c r="EU30" i="30" s="1"/>
  <c r="AV22" i="30"/>
  <c r="AL25" i="40"/>
  <c r="EK25" i="40"/>
  <c r="AE7" i="47"/>
  <c r="ED7" i="47"/>
  <c r="EV11" i="30"/>
  <c r="AW11" i="30"/>
  <c r="AG5" i="44"/>
  <c r="EF5" i="44"/>
  <c r="EF29" i="44" s="1"/>
  <c r="X16" i="54"/>
  <c r="DW16" i="54"/>
  <c r="AI16" i="42"/>
  <c r="AH29" i="42"/>
  <c r="EH16" i="42"/>
  <c r="EH30" i="42" s="1"/>
  <c r="EC10" i="48"/>
  <c r="AD10" i="48"/>
  <c r="DW14" i="54"/>
  <c r="X14" i="54"/>
  <c r="AB25" i="50"/>
  <c r="EA25" i="50"/>
  <c r="AD23" i="49"/>
  <c r="EC23" i="49"/>
  <c r="AE14" i="48"/>
  <c r="ED14" i="48"/>
  <c r="EC11" i="49"/>
  <c r="AD11" i="49"/>
  <c r="AP25" i="36"/>
  <c r="EO25" i="36"/>
  <c r="AN29" i="35"/>
  <c r="EN4" i="35"/>
  <c r="EN29" i="35" s="1"/>
  <c r="AO4" i="35"/>
  <c r="AD5" i="48"/>
  <c r="EC5" i="48"/>
  <c r="EA17" i="50"/>
  <c r="AB17" i="50"/>
  <c r="AS26" i="33"/>
  <c r="ER26" i="33"/>
  <c r="ED30" i="46"/>
  <c r="X24" i="55"/>
  <c r="DW24" i="55"/>
  <c r="AX10" i="27"/>
  <c r="EW10" i="27"/>
  <c r="EX14" i="27"/>
  <c r="AY14" i="27"/>
  <c r="EX17" i="26"/>
  <c r="AY17" i="26"/>
  <c r="AB26" i="51"/>
  <c r="EA26" i="51"/>
  <c r="T13" i="58"/>
  <c r="DS13" i="58"/>
  <c r="AK12" i="42"/>
  <c r="EJ12" i="42"/>
  <c r="AK23" i="42"/>
  <c r="EJ23" i="42"/>
  <c r="AF29" i="43"/>
  <c r="AG4" i="43"/>
  <c r="EF4" i="43"/>
  <c r="EF29" i="43" s="1"/>
  <c r="AY18" i="26"/>
  <c r="EX18" i="26"/>
  <c r="AC28" i="50"/>
  <c r="EB28" i="50"/>
  <c r="AW29" i="25"/>
  <c r="EW4" i="25"/>
  <c r="EW29" i="25" s="1"/>
  <c r="AX4" i="25"/>
  <c r="AX24" i="28"/>
  <c r="EW24" i="28"/>
  <c r="EU15" i="31"/>
  <c r="AV15" i="31"/>
  <c r="BA15" i="24"/>
  <c r="EZ15" i="24"/>
  <c r="EL8" i="40"/>
  <c r="AM8" i="40"/>
  <c r="AQ18" i="35"/>
  <c r="EP18" i="35"/>
  <c r="EP30" i="35" s="1"/>
  <c r="DT24" i="58"/>
  <c r="U24" i="58"/>
  <c r="EG23" i="45"/>
  <c r="AH23" i="45"/>
  <c r="DW21" i="54"/>
  <c r="X21" i="54"/>
  <c r="AF7" i="45"/>
  <c r="AE29" i="45"/>
  <c r="EE7" i="45"/>
  <c r="EE29" i="45" s="1"/>
  <c r="AL6" i="41"/>
  <c r="EK6" i="41"/>
  <c r="EL23" i="40"/>
  <c r="AM23" i="40"/>
  <c r="AV24" i="31"/>
  <c r="EU24" i="31"/>
  <c r="AM25" i="39"/>
  <c r="EL25" i="39"/>
  <c r="EM26" i="39"/>
  <c r="AN26" i="39"/>
  <c r="AR6" i="34"/>
  <c r="EQ6" i="34"/>
  <c r="EP27" i="36"/>
  <c r="AQ27" i="36"/>
  <c r="AR29" i="31"/>
  <c r="ER4" i="31"/>
  <c r="ER29" i="31" s="1"/>
  <c r="AS4" i="31"/>
  <c r="ED27" i="48"/>
  <c r="AE27" i="48"/>
  <c r="AJ15" i="43"/>
  <c r="EI15" i="43"/>
  <c r="AQ12" i="36"/>
  <c r="EP12" i="36"/>
  <c r="EH5" i="43"/>
  <c r="AI5" i="43"/>
  <c r="DS29" i="57"/>
  <c r="ET29" i="30"/>
  <c r="EQ24" i="35"/>
  <c r="AR24" i="35"/>
  <c r="AX23" i="28"/>
  <c r="EW23" i="28"/>
  <c r="AO10" i="37"/>
  <c r="EN10" i="37"/>
  <c r="ER15" i="33"/>
  <c r="AS15" i="33"/>
  <c r="AK29" i="38"/>
  <c r="AL4" i="38"/>
  <c r="EK4" i="38"/>
  <c r="EK29" i="38" s="1"/>
  <c r="EW17" i="28"/>
  <c r="AX17" i="28"/>
  <c r="EZ14" i="24"/>
  <c r="BA14" i="24"/>
  <c r="EE30" i="45"/>
  <c r="AW19" i="28"/>
  <c r="EV19" i="28"/>
  <c r="EV30" i="28" s="1"/>
  <c r="DV27" i="56"/>
  <c r="W27" i="56"/>
  <c r="BA21" i="24"/>
  <c r="EZ21" i="24"/>
  <c r="AE12" i="48"/>
  <c r="ED12" i="48"/>
  <c r="AF28" i="47"/>
  <c r="EE28" i="47"/>
  <c r="AB20" i="51"/>
  <c r="EA20" i="51"/>
  <c r="EU10" i="30"/>
  <c r="AV10" i="30"/>
  <c r="EK11" i="40"/>
  <c r="AL11" i="40"/>
  <c r="EC24" i="49"/>
  <c r="AD24" i="49"/>
  <c r="EH25" i="43"/>
  <c r="AI25" i="43"/>
  <c r="AK17" i="42"/>
  <c r="EJ17" i="42"/>
  <c r="ED8" i="48"/>
  <c r="AE8" i="48"/>
  <c r="EY4" i="23"/>
  <c r="EY29" i="23" s="1"/>
  <c r="AY29" i="23"/>
  <c r="AZ4" i="23"/>
  <c r="V26" i="56"/>
  <c r="DU26" i="56"/>
  <c r="DU30" i="56" s="1"/>
  <c r="DZ26" i="52"/>
  <c r="AA26" i="52"/>
  <c r="U10" i="57"/>
  <c r="DT10" i="57"/>
  <c r="V6" i="56"/>
  <c r="DU6" i="56"/>
  <c r="EQ5" i="33"/>
  <c r="AR5" i="33"/>
  <c r="EC6" i="48"/>
  <c r="AD6" i="48"/>
  <c r="AG8" i="45"/>
  <c r="EF8" i="45"/>
  <c r="X8" i="54"/>
  <c r="DW8" i="54"/>
  <c r="DY5" i="51"/>
  <c r="DY29" i="51" s="1"/>
  <c r="Z5" i="51"/>
  <c r="EE16" i="46"/>
  <c r="AF16" i="46"/>
  <c r="AN14" i="39"/>
  <c r="EM14" i="39"/>
  <c r="EV25" i="30"/>
  <c r="AW25" i="30"/>
  <c r="EM18" i="37"/>
  <c r="EM30" i="37" s="1"/>
  <c r="AM29" i="37"/>
  <c r="AN18" i="37"/>
  <c r="BA25" i="24"/>
  <c r="EZ25" i="24"/>
  <c r="EN19" i="37"/>
  <c r="AO19" i="37"/>
  <c r="DV25" i="55"/>
  <c r="W25" i="55"/>
  <c r="AT26" i="32"/>
  <c r="ES26" i="32"/>
  <c r="AX25" i="27"/>
  <c r="EW25" i="27"/>
  <c r="EW30" i="27" s="1"/>
  <c r="DV18" i="55"/>
  <c r="W18" i="55"/>
  <c r="EL18" i="39"/>
  <c r="EL30" i="39" s="1"/>
  <c r="AM18" i="39"/>
  <c r="EU26" i="31"/>
  <c r="AV26" i="31"/>
  <c r="EE26" i="47"/>
  <c r="AF26" i="47"/>
  <c r="AB6" i="50"/>
  <c r="EA6" i="50"/>
  <c r="EF14" i="46"/>
  <c r="AG14" i="46"/>
  <c r="AF22" i="46"/>
  <c r="EE22" i="46"/>
  <c r="EU4" i="27"/>
  <c r="EU29" i="27" s="1"/>
  <c r="AU29" i="27"/>
  <c r="AV4" i="27"/>
  <c r="AK20" i="41"/>
  <c r="EJ20" i="41"/>
  <c r="AS13" i="33"/>
  <c r="ER13" i="33"/>
  <c r="ET8" i="32"/>
  <c r="AU8" i="32"/>
  <c r="AK7" i="41"/>
  <c r="EJ7" i="41"/>
  <c r="EJ10" i="41"/>
  <c r="AK10" i="41"/>
  <c r="ED23" i="48"/>
  <c r="AE23" i="48"/>
  <c r="ER21" i="33"/>
  <c r="AS21" i="33"/>
  <c r="AQ29" i="33"/>
  <c r="EQ4" i="33"/>
  <c r="AR4" i="33"/>
  <c r="EB25" i="49"/>
  <c r="AC25" i="49"/>
  <c r="DZ12" i="52"/>
  <c r="AA12" i="52"/>
  <c r="AN16" i="38"/>
  <c r="EM16" i="38"/>
  <c r="EM30" i="38" s="1"/>
  <c r="AT23" i="33"/>
  <c r="ES23" i="33"/>
  <c r="EB17" i="49"/>
  <c r="AC17" i="49"/>
  <c r="AK24" i="42"/>
  <c r="EJ24" i="42"/>
  <c r="BA12" i="25"/>
  <c r="EZ12" i="25"/>
  <c r="AD18" i="48"/>
  <c r="EC18" i="48"/>
  <c r="EC30" i="48" s="1"/>
  <c r="AF15" i="47"/>
  <c r="EE15" i="47"/>
  <c r="AY26" i="27"/>
  <c r="EX26" i="27"/>
  <c r="EG20" i="45"/>
  <c r="AH20" i="45"/>
  <c r="EY19" i="26"/>
  <c r="AZ19" i="26"/>
  <c r="DU12" i="57"/>
  <c r="V12" i="57"/>
  <c r="AK19" i="41"/>
  <c r="EJ19" i="41"/>
  <c r="EJ30" i="41" s="1"/>
  <c r="EO26" i="37"/>
  <c r="AP26" i="37"/>
  <c r="FB29" i="60"/>
  <c r="DD15" i="59"/>
  <c r="DD15" i="58"/>
  <c r="DD15" i="57"/>
  <c r="DD15" i="56"/>
  <c r="DD15" i="55"/>
  <c r="DD15" i="54"/>
  <c r="DD15" i="53"/>
  <c r="DD15" i="52"/>
  <c r="DD15" i="51"/>
  <c r="DD15" i="50"/>
  <c r="DD15" i="49"/>
  <c r="DD15" i="48"/>
  <c r="DD15" i="46"/>
  <c r="DD15" i="44"/>
  <c r="DD15" i="45"/>
  <c r="DD15" i="47"/>
  <c r="DD15" i="43"/>
  <c r="DD15" i="42"/>
  <c r="DD15" i="41"/>
  <c r="DD15" i="40"/>
  <c r="DD15" i="39"/>
  <c r="DD15" i="36"/>
  <c r="DD15" i="38"/>
  <c r="DD15" i="37"/>
  <c r="DD15" i="35"/>
  <c r="DD15" i="33"/>
  <c r="DD15" i="34"/>
  <c r="DD15" i="31"/>
  <c r="DD15" i="30"/>
  <c r="DD15" i="28"/>
  <c r="DD15" i="26"/>
  <c r="DD15" i="32"/>
  <c r="DD15" i="27"/>
  <c r="DD15" i="25"/>
  <c r="DD15" i="24"/>
  <c r="DD15" i="21"/>
  <c r="FD15" i="21" s="1"/>
  <c r="DD15" i="20"/>
  <c r="FD15" i="20" s="1"/>
  <c r="DD15" i="23"/>
  <c r="DD15" i="19"/>
  <c r="FD15" i="19" s="1"/>
  <c r="DD15" i="22"/>
  <c r="FD15" i="22" s="1"/>
  <c r="DD15" i="17"/>
  <c r="FD15" i="17" s="1"/>
  <c r="DD15" i="18"/>
  <c r="FD15" i="18" s="1"/>
  <c r="DD15" i="60"/>
  <c r="FD15" i="60" s="1"/>
  <c r="DE15" i="59"/>
  <c r="DE15" i="58"/>
  <c r="DE15" i="57"/>
  <c r="DE15" i="56"/>
  <c r="DE15" i="55"/>
  <c r="DE15" i="54"/>
  <c r="DE15" i="53"/>
  <c r="DE15" i="52"/>
  <c r="DE15" i="50"/>
  <c r="DE15" i="51"/>
  <c r="DE15" i="48"/>
  <c r="DE15" i="49"/>
  <c r="DE15" i="45"/>
  <c r="DE15" i="47"/>
  <c r="DE15" i="46"/>
  <c r="DE15" i="44"/>
  <c r="DE15" i="42"/>
  <c r="DE15" i="41"/>
  <c r="DE15" i="40"/>
  <c r="DE15" i="43"/>
  <c r="DE15" i="38"/>
  <c r="DE15" i="37"/>
  <c r="DE15" i="39"/>
  <c r="DE15" i="36"/>
  <c r="DE15" i="34"/>
  <c r="DE15" i="32"/>
  <c r="DE15" i="35"/>
  <c r="DE15" i="33"/>
  <c r="DE15" i="26"/>
  <c r="DE15" i="27"/>
  <c r="DE15" i="25"/>
  <c r="DE15" i="24"/>
  <c r="DE15" i="31"/>
  <c r="DE15" i="30"/>
  <c r="DE15" i="28"/>
  <c r="DE15" i="23"/>
  <c r="DE15" i="19"/>
  <c r="FE15" i="19" s="1"/>
  <c r="DE15" i="22"/>
  <c r="DE15" i="17"/>
  <c r="FE15" i="17" s="1"/>
  <c r="DE15" i="18"/>
  <c r="FE15" i="18" s="1"/>
  <c r="DE15" i="21"/>
  <c r="FE15" i="21" s="1"/>
  <c r="DE15" i="20"/>
  <c r="FE15" i="20" s="1"/>
  <c r="DE15" i="60"/>
  <c r="FE15" i="60" s="1"/>
  <c r="EK13" i="43"/>
  <c r="AL13" i="43"/>
  <c r="AH18" i="46"/>
  <c r="EG18" i="46"/>
  <c r="ET28" i="34"/>
  <c r="AU28" i="34"/>
  <c r="AJ7" i="44"/>
  <c r="EI7" i="44"/>
  <c r="BB22" i="25"/>
  <c r="FA22" i="25"/>
  <c r="AO15" i="40"/>
  <c r="EN15" i="40"/>
  <c r="BD25" i="23"/>
  <c r="Z10" i="54"/>
  <c r="DY10" i="54"/>
  <c r="EK21" i="42"/>
  <c r="AL21" i="42"/>
  <c r="DZ25" i="53"/>
  <c r="AA25" i="53"/>
  <c r="EH22" i="45"/>
  <c r="AI22" i="45"/>
  <c r="DV14" i="57"/>
  <c r="W14" i="57"/>
  <c r="AB9" i="53"/>
  <c r="EA9" i="53"/>
  <c r="BE14" i="23"/>
  <c r="AW12" i="32"/>
  <c r="EV12" i="32"/>
  <c r="AZ8" i="28"/>
  <c r="EY8" i="28"/>
  <c r="DC7" i="59"/>
  <c r="DC7" i="58"/>
  <c r="DC7" i="57"/>
  <c r="DC7" i="56"/>
  <c r="DC7" i="55"/>
  <c r="DC7" i="54"/>
  <c r="DC7" i="52"/>
  <c r="DC7" i="53"/>
  <c r="DC7" i="50"/>
  <c r="DC7" i="51"/>
  <c r="DC7" i="49"/>
  <c r="DC7" i="48"/>
  <c r="DC7" i="47"/>
  <c r="DC7" i="45"/>
  <c r="DC7" i="44"/>
  <c r="DC7" i="46"/>
  <c r="DC7" i="42"/>
  <c r="DC7" i="40"/>
  <c r="DC7" i="43"/>
  <c r="DC7" i="41"/>
  <c r="DC7" i="39"/>
  <c r="DC7" i="36"/>
  <c r="DC7" i="38"/>
  <c r="DC7" i="37"/>
  <c r="DC7" i="35"/>
  <c r="DC7" i="33"/>
  <c r="DC7" i="34"/>
  <c r="DC7" i="31"/>
  <c r="DC7" i="30"/>
  <c r="DC7" i="28"/>
  <c r="DC7" i="32"/>
  <c r="DC7" i="24"/>
  <c r="DC7" i="27"/>
  <c r="DC7" i="26"/>
  <c r="DC7" i="25"/>
  <c r="DC7" i="18"/>
  <c r="FC7" i="18" s="1"/>
  <c r="DC7" i="21"/>
  <c r="FC7" i="21" s="1"/>
  <c r="DC7" i="20"/>
  <c r="FC7" i="20" s="1"/>
  <c r="DC7" i="19"/>
  <c r="FC7" i="19" s="1"/>
  <c r="DC7" i="23"/>
  <c r="DC7" i="22"/>
  <c r="FC7" i="22" s="1"/>
  <c r="DC7" i="17"/>
  <c r="FC7" i="17" s="1"/>
  <c r="DC7" i="60"/>
  <c r="FC7" i="60" s="1"/>
  <c r="AU9" i="34"/>
  <c r="ET9" i="34"/>
  <c r="AK21" i="44"/>
  <c r="EJ21" i="44"/>
  <c r="BD27" i="24"/>
  <c r="AG20" i="48"/>
  <c r="EF20" i="48"/>
  <c r="AE5" i="49"/>
  <c r="ED5" i="49"/>
  <c r="EO22" i="38"/>
  <c r="AP22" i="38"/>
  <c r="AK29" i="41"/>
  <c r="AL4" i="41"/>
  <c r="EK4" i="41"/>
  <c r="DY9" i="54"/>
  <c r="Z9" i="54"/>
  <c r="AK27" i="44"/>
  <c r="EJ27" i="44"/>
  <c r="AB11" i="53"/>
  <c r="EA11" i="53"/>
  <c r="EU12" i="33"/>
  <c r="AV12" i="33"/>
  <c r="EF19" i="48"/>
  <c r="AG19" i="48"/>
  <c r="AD19" i="50"/>
  <c r="EC19" i="50"/>
  <c r="Y20" i="56"/>
  <c r="DX20" i="56"/>
  <c r="FA13" i="25"/>
  <c r="BB13" i="25"/>
  <c r="EM12" i="41"/>
  <c r="AN12" i="41"/>
  <c r="BD12" i="24"/>
  <c r="DW22" i="56"/>
  <c r="X22" i="56"/>
  <c r="AE22" i="49"/>
  <c r="ED22" i="49"/>
  <c r="EB20" i="52"/>
  <c r="AC20" i="52"/>
  <c r="AL29" i="39"/>
  <c r="AM4" i="39"/>
  <c r="EL4" i="39"/>
  <c r="EL29" i="39" s="1"/>
  <c r="EX10" i="28"/>
  <c r="AY10" i="28"/>
  <c r="AW5" i="31"/>
  <c r="EV5" i="31"/>
  <c r="EP13" i="37"/>
  <c r="AQ13" i="37"/>
  <c r="EJ22" i="43"/>
  <c r="AK22" i="43"/>
  <c r="DX19" i="56"/>
  <c r="Y19" i="56"/>
  <c r="EH11" i="46"/>
  <c r="AI11" i="46"/>
  <c r="FB30" i="17"/>
  <c r="FE15" i="22"/>
  <c r="EI13" i="45"/>
  <c r="AJ13" i="45"/>
  <c r="BD26" i="23"/>
  <c r="Z19" i="55"/>
  <c r="DY19" i="55"/>
  <c r="EK22" i="42"/>
  <c r="AL22" i="42"/>
  <c r="EK9" i="42"/>
  <c r="AL9" i="42"/>
  <c r="DX22" i="55"/>
  <c r="Y22" i="55"/>
  <c r="AC17" i="52"/>
  <c r="EB17" i="52"/>
  <c r="AT5" i="34"/>
  <c r="ES5" i="34"/>
  <c r="DY22" i="54"/>
  <c r="Z22" i="54"/>
  <c r="DU14" i="59"/>
  <c r="V14" i="59"/>
  <c r="DW11" i="57"/>
  <c r="X11" i="57"/>
  <c r="FA21" i="25"/>
  <c r="BB21" i="25"/>
  <c r="BC16" i="24"/>
  <c r="FB16" i="24"/>
  <c r="AE15" i="49"/>
  <c r="ED15" i="49"/>
  <c r="DC6" i="59"/>
  <c r="DC6" i="58"/>
  <c r="DC6" i="57"/>
  <c r="DC6" i="56"/>
  <c r="DC6" i="54"/>
  <c r="DC6" i="55"/>
  <c r="DC6" i="53"/>
  <c r="DC6" i="52"/>
  <c r="DC6" i="50"/>
  <c r="DC6" i="51"/>
  <c r="DC6" i="48"/>
  <c r="DC6" i="49"/>
  <c r="DC6" i="46"/>
  <c r="DC6" i="47"/>
  <c r="DC6" i="45"/>
  <c r="DC6" i="44"/>
  <c r="DC6" i="40"/>
  <c r="DC6" i="43"/>
  <c r="DC6" i="41"/>
  <c r="DC6" i="42"/>
  <c r="DC6" i="38"/>
  <c r="DC6" i="39"/>
  <c r="DC6" i="37"/>
  <c r="DC6" i="34"/>
  <c r="DC6" i="36"/>
  <c r="DC6" i="35"/>
  <c r="DC6" i="33"/>
  <c r="DC6" i="32"/>
  <c r="DC6" i="27"/>
  <c r="DC6" i="25"/>
  <c r="DC6" i="24"/>
  <c r="DC6" i="30"/>
  <c r="DC6" i="26"/>
  <c r="DC6" i="31"/>
  <c r="DC6" i="28"/>
  <c r="DC6" i="19"/>
  <c r="FC6" i="19" s="1"/>
  <c r="DC6" i="23"/>
  <c r="FC6" i="23" s="1"/>
  <c r="DC6" i="22"/>
  <c r="FC6" i="22" s="1"/>
  <c r="DC6" i="18"/>
  <c r="FC6" i="18" s="1"/>
  <c r="DC6" i="21"/>
  <c r="FC6" i="21" s="1"/>
  <c r="DC6" i="20"/>
  <c r="FC6" i="20" s="1"/>
  <c r="DC6" i="17"/>
  <c r="FC6" i="17" s="1"/>
  <c r="DC6" i="60"/>
  <c r="FC6" i="60" s="1"/>
  <c r="AL24" i="43"/>
  <c r="EK24" i="43"/>
  <c r="EN27" i="40"/>
  <c r="AO27" i="40"/>
  <c r="X5" i="56"/>
  <c r="DW5" i="56"/>
  <c r="AC29" i="48"/>
  <c r="AD4" i="48"/>
  <c r="EC4" i="48"/>
  <c r="EC29" i="48" s="1"/>
  <c r="AA22" i="53"/>
  <c r="DZ22" i="53"/>
  <c r="EA6" i="52"/>
  <c r="AB6" i="52"/>
  <c r="EW9" i="31"/>
  <c r="AX9" i="31"/>
  <c r="DW23" i="57"/>
  <c r="X23" i="57"/>
  <c r="BA12" i="61"/>
  <c r="AZ12" i="61"/>
  <c r="AI19" i="46"/>
  <c r="EH19" i="46"/>
  <c r="AK19" i="44"/>
  <c r="EJ19" i="44"/>
  <c r="AT13" i="34"/>
  <c r="ES13" i="34"/>
  <c r="DC13" i="59"/>
  <c r="DC13" i="58"/>
  <c r="DC13" i="57"/>
  <c r="DC13" i="56"/>
  <c r="DC13" i="55"/>
  <c r="DC13" i="54"/>
  <c r="DC13" i="52"/>
  <c r="DC13" i="53"/>
  <c r="DC13" i="51"/>
  <c r="DC13" i="50"/>
  <c r="DC13" i="49"/>
  <c r="DC13" i="48"/>
  <c r="DC13" i="45"/>
  <c r="DC13" i="44"/>
  <c r="DC13" i="47"/>
  <c r="DC13" i="46"/>
  <c r="DC13" i="43"/>
  <c r="DC13" i="42"/>
  <c r="DC13" i="41"/>
  <c r="DC13" i="40"/>
  <c r="DC13" i="39"/>
  <c r="DC13" i="38"/>
  <c r="DC13" i="37"/>
  <c r="DC13" i="36"/>
  <c r="DC13" i="35"/>
  <c r="DC13" i="33"/>
  <c r="DC13" i="34"/>
  <c r="DC13" i="32"/>
  <c r="DC13" i="30"/>
  <c r="DC13" i="28"/>
  <c r="DC13" i="31"/>
  <c r="DC13" i="27"/>
  <c r="DC13" i="26"/>
  <c r="DC13" i="25"/>
  <c r="DC13" i="24"/>
  <c r="DC13" i="20"/>
  <c r="FC13" i="20" s="1"/>
  <c r="DC13" i="23"/>
  <c r="FC13" i="23" s="1"/>
  <c r="DC13" i="17"/>
  <c r="FC13" i="17" s="1"/>
  <c r="DC13" i="22"/>
  <c r="FC13" i="22" s="1"/>
  <c r="DC13" i="19"/>
  <c r="FC13" i="19" s="1"/>
  <c r="DC13" i="18"/>
  <c r="FC13" i="18" s="1"/>
  <c r="DC13" i="21"/>
  <c r="FC13" i="21" s="1"/>
  <c r="DC13" i="60"/>
  <c r="FC13" i="60" s="1"/>
  <c r="AB8" i="53"/>
  <c r="EA8" i="53"/>
  <c r="BD10" i="23"/>
  <c r="AT11" i="35"/>
  <c r="ES11" i="35"/>
  <c r="DZ5" i="52"/>
  <c r="AA5" i="52"/>
  <c r="AP13" i="38"/>
  <c r="EO13" i="38"/>
  <c r="AT20" i="34"/>
  <c r="ES20" i="34"/>
  <c r="DV20" i="57"/>
  <c r="W20" i="57"/>
  <c r="EK26" i="43"/>
  <c r="AL26" i="43"/>
  <c r="EP8" i="38"/>
  <c r="AQ8" i="38"/>
  <c r="AX21" i="31"/>
  <c r="EW21" i="31"/>
  <c r="AJ11" i="44"/>
  <c r="EI11" i="44"/>
  <c r="AS23" i="36"/>
  <c r="ER23" i="36"/>
  <c r="DW24" i="57"/>
  <c r="X24" i="57"/>
  <c r="EP16" i="37"/>
  <c r="AQ16" i="37"/>
  <c r="AB23" i="53"/>
  <c r="EA23" i="53"/>
  <c r="EB6" i="51"/>
  <c r="AC6" i="51"/>
  <c r="AL28" i="42"/>
  <c r="EK28" i="42"/>
  <c r="AE16" i="49"/>
  <c r="ED16" i="49"/>
  <c r="AE6" i="49"/>
  <c r="ED6" i="49"/>
  <c r="DC10" i="59"/>
  <c r="DC10" i="58"/>
  <c r="DC10" i="57"/>
  <c r="DC10" i="56"/>
  <c r="DC10" i="55"/>
  <c r="DC10" i="54"/>
  <c r="DC10" i="52"/>
  <c r="DC10" i="53"/>
  <c r="DC10" i="50"/>
  <c r="DC10" i="51"/>
  <c r="DC10" i="49"/>
  <c r="DC10" i="48"/>
  <c r="DC10" i="47"/>
  <c r="DC10" i="46"/>
  <c r="DC10" i="45"/>
  <c r="DC10" i="44"/>
  <c r="DC10" i="41"/>
  <c r="DC10" i="40"/>
  <c r="DC10" i="43"/>
  <c r="DC10" i="42"/>
  <c r="DC10" i="39"/>
  <c r="DC10" i="38"/>
  <c r="DC10" i="37"/>
  <c r="DC10" i="36"/>
  <c r="DC10" i="34"/>
  <c r="DC10" i="32"/>
  <c r="DC10" i="35"/>
  <c r="DC10" i="33"/>
  <c r="DC10" i="30"/>
  <c r="DC10" i="28"/>
  <c r="DC10" i="31"/>
  <c r="DC10" i="26"/>
  <c r="DC10" i="25"/>
  <c r="DC10" i="24"/>
  <c r="DC10" i="27"/>
  <c r="DC10" i="19"/>
  <c r="FC10" i="19" s="1"/>
  <c r="DC10" i="20"/>
  <c r="FC10" i="20" s="1"/>
  <c r="DC10" i="18"/>
  <c r="FC10" i="18" s="1"/>
  <c r="DC10" i="17"/>
  <c r="FC10" i="17" s="1"/>
  <c r="DC10" i="23"/>
  <c r="FC10" i="23" s="1"/>
  <c r="DC10" i="22"/>
  <c r="FC10" i="22" s="1"/>
  <c r="DC10" i="21"/>
  <c r="FC10" i="21" s="1"/>
  <c r="DC10" i="60"/>
  <c r="FC10" i="60" s="1"/>
  <c r="V6" i="58"/>
  <c r="DU6" i="58"/>
  <c r="X7" i="55"/>
  <c r="DW7" i="55"/>
  <c r="FB23" i="25"/>
  <c r="BC23" i="25"/>
  <c r="BA13" i="27"/>
  <c r="EZ13" i="27"/>
  <c r="DZ12" i="54"/>
  <c r="AA12" i="54"/>
  <c r="AC21" i="52"/>
  <c r="EB21" i="52"/>
  <c r="DZ6" i="53"/>
  <c r="AA6" i="53"/>
  <c r="BE9" i="23"/>
  <c r="DU22" i="58"/>
  <c r="V22" i="58"/>
  <c r="DU5" i="58"/>
  <c r="V5" i="58"/>
  <c r="Z19" i="54"/>
  <c r="DY19" i="54"/>
  <c r="BE21" i="23"/>
  <c r="EC19" i="51"/>
  <c r="AD19" i="51"/>
  <c r="AN22" i="40"/>
  <c r="EM22" i="40"/>
  <c r="EU10" i="32"/>
  <c r="AV10" i="32"/>
  <c r="EX4" i="26"/>
  <c r="EX29" i="26" s="1"/>
  <c r="AX29" i="26"/>
  <c r="AY4" i="26"/>
  <c r="AN9" i="41"/>
  <c r="EM9" i="41"/>
  <c r="AZ11" i="61"/>
  <c r="BA11" i="61"/>
  <c r="EU11" i="33"/>
  <c r="AV11" i="33"/>
  <c r="BB29" i="22"/>
  <c r="FB4" i="22"/>
  <c r="FB29" i="22" s="1"/>
  <c r="BC4" i="22"/>
  <c r="EL8" i="42"/>
  <c r="AM8" i="42"/>
  <c r="DS30" i="59"/>
  <c r="EN14" i="40"/>
  <c r="AO14" i="40"/>
  <c r="AA16" i="53"/>
  <c r="DZ16" i="53"/>
  <c r="BD28" i="24"/>
  <c r="AT8" i="35"/>
  <c r="ES8" i="35"/>
  <c r="AJ9" i="44"/>
  <c r="EI9" i="44"/>
  <c r="AD24" i="51"/>
  <c r="EC24" i="51"/>
  <c r="AZ29" i="24"/>
  <c r="BA4" i="24"/>
  <c r="EZ4" i="24"/>
  <c r="EZ29" i="24" s="1"/>
  <c r="EW19" i="30"/>
  <c r="AX19" i="30"/>
  <c r="AF4" i="46"/>
  <c r="EE4" i="46"/>
  <c r="EE29" i="46" s="1"/>
  <c r="AE29" i="46"/>
  <c r="DC25" i="59"/>
  <c r="DC25" i="58"/>
  <c r="DC25" i="57"/>
  <c r="DC25" i="56"/>
  <c r="DC25" i="55"/>
  <c r="DC25" i="53"/>
  <c r="DC25" i="54"/>
  <c r="DC25" i="51"/>
  <c r="DC25" i="52"/>
  <c r="DC25" i="49"/>
  <c r="DC25" i="50"/>
  <c r="DC25" i="48"/>
  <c r="DC25" i="47"/>
  <c r="DC25" i="46"/>
  <c r="DC25" i="44"/>
  <c r="DC25" i="43"/>
  <c r="DC25" i="45"/>
  <c r="DC25" i="42"/>
  <c r="DC25" i="40"/>
  <c r="DC25" i="41"/>
  <c r="DC25" i="37"/>
  <c r="DC25" i="36"/>
  <c r="DC25" i="39"/>
  <c r="DC25" i="38"/>
  <c r="DC25" i="35"/>
  <c r="DC25" i="32"/>
  <c r="DC25" i="33"/>
  <c r="DC25" i="34"/>
  <c r="DC25" i="27"/>
  <c r="DC25" i="26"/>
  <c r="DC25" i="23"/>
  <c r="FC25" i="23" s="1"/>
  <c r="DC25" i="30"/>
  <c r="DC25" i="25"/>
  <c r="DC25" i="24"/>
  <c r="DC25" i="28"/>
  <c r="DC25" i="31"/>
  <c r="DC25" i="22"/>
  <c r="FC25" i="22" s="1"/>
  <c r="DC25" i="18"/>
  <c r="FC25" i="18" s="1"/>
  <c r="DC25" i="21"/>
  <c r="FC25" i="21" s="1"/>
  <c r="DC25" i="20"/>
  <c r="FC25" i="20" s="1"/>
  <c r="DC25" i="19"/>
  <c r="FC25" i="19" s="1"/>
  <c r="DC25" i="17"/>
  <c r="FC25" i="17" s="1"/>
  <c r="DC25" i="60"/>
  <c r="FC25" i="60" s="1"/>
  <c r="DZ15" i="53"/>
  <c r="AA15" i="53"/>
  <c r="DC21" i="59"/>
  <c r="DC21" i="58"/>
  <c r="DC21" i="57"/>
  <c r="DC21" i="56"/>
  <c r="DC21" i="55"/>
  <c r="DC21" i="54"/>
  <c r="DC21" i="53"/>
  <c r="DC21" i="52"/>
  <c r="DC21" i="51"/>
  <c r="DC21" i="49"/>
  <c r="DC21" i="50"/>
  <c r="DC21" i="48"/>
  <c r="DC21" i="47"/>
  <c r="DC21" i="46"/>
  <c r="DC21" i="44"/>
  <c r="DC21" i="45"/>
  <c r="DC21" i="42"/>
  <c r="DC21" i="40"/>
  <c r="DC21" i="43"/>
  <c r="DC21" i="41"/>
  <c r="DC21" i="39"/>
  <c r="DC21" i="36"/>
  <c r="DC21" i="38"/>
  <c r="DC21" i="37"/>
  <c r="DC21" i="34"/>
  <c r="DC21" i="35"/>
  <c r="DC21" i="33"/>
  <c r="DC21" i="32"/>
  <c r="DC21" i="30"/>
  <c r="DC21" i="28"/>
  <c r="DC21" i="26"/>
  <c r="DC21" i="24"/>
  <c r="DC21" i="23"/>
  <c r="FC21" i="23" s="1"/>
  <c r="DC21" i="31"/>
  <c r="DC21" i="27"/>
  <c r="DC21" i="25"/>
  <c r="DC21" i="21"/>
  <c r="FC21" i="21" s="1"/>
  <c r="DC21" i="20"/>
  <c r="FC21" i="20" s="1"/>
  <c r="DC21" i="17"/>
  <c r="FC21" i="17" s="1"/>
  <c r="DC21" i="18"/>
  <c r="FC21" i="18" s="1"/>
  <c r="DC21" i="22"/>
  <c r="FC21" i="22" s="1"/>
  <c r="DC21" i="19"/>
  <c r="FC21" i="19" s="1"/>
  <c r="DC21" i="60"/>
  <c r="FC21" i="60" s="1"/>
  <c r="BD23" i="24"/>
  <c r="FB11" i="25"/>
  <c r="BC11" i="25"/>
  <c r="BE13" i="23"/>
  <c r="EJ7" i="43"/>
  <c r="AK7" i="43"/>
  <c r="EB4" i="49"/>
  <c r="AB29" i="49"/>
  <c r="AC4" i="49"/>
  <c r="V26" i="59"/>
  <c r="DU26" i="59"/>
  <c r="AC28" i="52"/>
  <c r="EB28" i="52"/>
  <c r="AD27" i="51"/>
  <c r="EC27" i="51"/>
  <c r="EM28" i="41"/>
  <c r="AN28" i="41"/>
  <c r="FA9" i="26"/>
  <c r="BB9" i="26"/>
  <c r="FB29" i="19"/>
  <c r="EJ4" i="42"/>
  <c r="EJ29" i="42" s="1"/>
  <c r="AK4" i="42"/>
  <c r="EX21" i="28"/>
  <c r="AY21" i="28"/>
  <c r="BA18" i="61"/>
  <c r="AZ18" i="61"/>
  <c r="EY22" i="27"/>
  <c r="AZ22" i="27"/>
  <c r="AV4" i="30"/>
  <c r="EU4" i="30"/>
  <c r="EU29" i="30" s="1"/>
  <c r="AU29" i="30"/>
  <c r="ES22" i="34"/>
  <c r="AT22" i="34"/>
  <c r="EA22" i="52"/>
  <c r="AB22" i="52"/>
  <c r="EV23" i="32"/>
  <c r="AW23" i="32"/>
  <c r="AS18" i="34"/>
  <c r="ER18" i="34"/>
  <c r="AC14" i="52"/>
  <c r="EB14" i="52"/>
  <c r="AO10" i="39"/>
  <c r="EN10" i="39"/>
  <c r="AJ19" i="45"/>
  <c r="EI19" i="45"/>
  <c r="AS8" i="36"/>
  <c r="ER8" i="36"/>
  <c r="W26" i="58"/>
  <c r="DV26" i="58"/>
  <c r="DT18" i="59"/>
  <c r="U18" i="59"/>
  <c r="BC26" i="24"/>
  <c r="FB26" i="24"/>
  <c r="AR16" i="35"/>
  <c r="EQ16" i="35"/>
  <c r="AA23" i="54"/>
  <c r="DZ23" i="54"/>
  <c r="EJ20" i="44"/>
  <c r="AK20" i="44"/>
  <c r="EI6" i="44"/>
  <c r="AJ6" i="44"/>
  <c r="EW14" i="31"/>
  <c r="AX14" i="31"/>
  <c r="W12" i="58"/>
  <c r="DV12" i="58"/>
  <c r="DT10" i="59"/>
  <c r="U10" i="59"/>
  <c r="AU4" i="32"/>
  <c r="ET4" i="32"/>
  <c r="BB20" i="26"/>
  <c r="FA20" i="26"/>
  <c r="Y29" i="52"/>
  <c r="Z4" i="52"/>
  <c r="DY4" i="52"/>
  <c r="DY29" i="52" s="1"/>
  <c r="ER19" i="36"/>
  <c r="AS19" i="36"/>
  <c r="EX9" i="28"/>
  <c r="AY9" i="28"/>
  <c r="EB27" i="52"/>
  <c r="AC27" i="52"/>
  <c r="AP17" i="39"/>
  <c r="EO17" i="39"/>
  <c r="FB29" i="17"/>
  <c r="EW15" i="30"/>
  <c r="AX15" i="30"/>
  <c r="AQ27" i="38"/>
  <c r="EP27" i="38"/>
  <c r="FA12" i="26"/>
  <c r="BB12" i="26"/>
  <c r="W22" i="57"/>
  <c r="DV22" i="57"/>
  <c r="EH9" i="45"/>
  <c r="AI9" i="45"/>
  <c r="ER26" i="36"/>
  <c r="AS26" i="36"/>
  <c r="EE28" i="49"/>
  <c r="AF28" i="49"/>
  <c r="ER17" i="36"/>
  <c r="AS17" i="36"/>
  <c r="EY28" i="28"/>
  <c r="AZ28" i="28"/>
  <c r="EV20" i="32"/>
  <c r="AW20" i="32"/>
  <c r="ER25" i="35"/>
  <c r="AS25" i="35"/>
  <c r="DV13" i="57"/>
  <c r="W13" i="57"/>
  <c r="W14" i="58"/>
  <c r="DV14" i="58"/>
  <c r="AB26" i="53"/>
  <c r="EA26" i="53"/>
  <c r="EF7" i="46"/>
  <c r="AG7" i="46"/>
  <c r="EN21" i="40"/>
  <c r="AO21" i="40"/>
  <c r="AG6" i="47"/>
  <c r="EF6" i="47"/>
  <c r="EZ7" i="27"/>
  <c r="BA7" i="27"/>
  <c r="EG11" i="47"/>
  <c r="AH11" i="47"/>
  <c r="AG25" i="47"/>
  <c r="EF25" i="47"/>
  <c r="EZ5" i="26"/>
  <c r="BA5" i="26"/>
  <c r="FA18" i="25"/>
  <c r="BB18" i="25"/>
  <c r="DW26" i="57"/>
  <c r="X26" i="57"/>
  <c r="AY16" i="28"/>
  <c r="EX16" i="28"/>
  <c r="BA27" i="61"/>
  <c r="AZ27" i="61"/>
  <c r="BB19" i="25"/>
  <c r="FA19" i="25"/>
  <c r="BC14" i="25"/>
  <c r="FB14" i="25"/>
  <c r="BE17" i="23"/>
  <c r="EZ7" i="26"/>
  <c r="BA7" i="26"/>
  <c r="AO19" i="40"/>
  <c r="EN19" i="40"/>
  <c r="Z13" i="55"/>
  <c r="DY13" i="55"/>
  <c r="BA23" i="27"/>
  <c r="EZ23" i="27"/>
  <c r="AW4" i="28"/>
  <c r="EV4" i="28"/>
  <c r="EV29" i="28" s="1"/>
  <c r="AV29" i="28"/>
  <c r="BA25" i="26"/>
  <c r="EZ25" i="26"/>
  <c r="DT22" i="59"/>
  <c r="U22" i="59"/>
  <c r="Z6" i="54"/>
  <c r="DY6" i="54"/>
  <c r="EV13" i="32"/>
  <c r="AW13" i="32"/>
  <c r="AQ5" i="36"/>
  <c r="EP5" i="36"/>
  <c r="AS21" i="36"/>
  <c r="ER21" i="36"/>
  <c r="Y9" i="55"/>
  <c r="DX9" i="55"/>
  <c r="EJ28" i="44"/>
  <c r="AK28" i="44"/>
  <c r="BD29" i="20"/>
  <c r="BE4" i="20"/>
  <c r="AO24" i="40"/>
  <c r="EN24" i="40"/>
  <c r="ET23" i="34"/>
  <c r="AU23" i="34"/>
  <c r="BA22" i="26"/>
  <c r="EZ22" i="26"/>
  <c r="DZ13" i="53"/>
  <c r="AA13" i="53"/>
  <c r="AO17" i="40"/>
  <c r="EN17" i="40"/>
  <c r="AB27" i="53"/>
  <c r="EA27" i="53"/>
  <c r="AK18" i="42"/>
  <c r="EJ18" i="42"/>
  <c r="EQ22" i="36"/>
  <c r="AR22" i="36"/>
  <c r="BC17" i="25"/>
  <c r="FB17" i="25"/>
  <c r="EQ28" i="37"/>
  <c r="AR28" i="37"/>
  <c r="Y28" i="56"/>
  <c r="DX28" i="56"/>
  <c r="BE18" i="21"/>
  <c r="EK20" i="43"/>
  <c r="AL20" i="43"/>
  <c r="AE24" i="50"/>
  <c r="ED24" i="50"/>
  <c r="AT13" i="35"/>
  <c r="ES13" i="35"/>
  <c r="AP6" i="38"/>
  <c r="EO6" i="38"/>
  <c r="Y10" i="55"/>
  <c r="DX10" i="55"/>
  <c r="EP24" i="38"/>
  <c r="AQ24" i="38"/>
  <c r="ED26" i="49"/>
  <c r="AE26" i="49"/>
  <c r="FB30" i="60"/>
  <c r="ED27" i="50"/>
  <c r="AE27" i="50"/>
  <c r="EM27" i="41"/>
  <c r="AN27" i="41"/>
  <c r="AQ22" i="37"/>
  <c r="EP22" i="37"/>
  <c r="EB25" i="51"/>
  <c r="AC25" i="51"/>
  <c r="EZ11" i="26"/>
  <c r="BA11" i="26"/>
  <c r="BA20" i="61"/>
  <c r="AZ20" i="61"/>
  <c r="EV10" i="31"/>
  <c r="AW10" i="31"/>
  <c r="EL25" i="41"/>
  <c r="AM25" i="41"/>
  <c r="BA23" i="61"/>
  <c r="AZ23" i="61"/>
  <c r="EB15" i="52"/>
  <c r="AC15" i="52"/>
  <c r="EO18" i="38"/>
  <c r="AP18" i="38"/>
  <c r="AK15" i="44"/>
  <c r="EJ15" i="44"/>
  <c r="AV22" i="32"/>
  <c r="EU22" i="32"/>
  <c r="AB7" i="52"/>
  <c r="EA7" i="52"/>
  <c r="EE27" i="49"/>
  <c r="AF27" i="49"/>
  <c r="AJ24" i="45"/>
  <c r="EI24" i="45"/>
  <c r="AH8" i="46"/>
  <c r="EG8" i="46"/>
  <c r="DU7" i="58"/>
  <c r="V7" i="58"/>
  <c r="DX17" i="56"/>
  <c r="Y17" i="56"/>
  <c r="AJ21" i="45"/>
  <c r="EI21" i="45"/>
  <c r="AC24" i="52"/>
  <c r="EB24" i="52"/>
  <c r="Y13" i="56"/>
  <c r="DX13" i="56"/>
  <c r="AK23" i="44"/>
  <c r="EJ23" i="44"/>
  <c r="BC7" i="24"/>
  <c r="FB7" i="24"/>
  <c r="AR17" i="37"/>
  <c r="EQ17" i="37"/>
  <c r="EU24" i="33"/>
  <c r="AV24" i="33"/>
  <c r="AC19" i="52"/>
  <c r="EB19" i="52"/>
  <c r="AD10" i="50"/>
  <c r="EC10" i="50"/>
  <c r="AA4" i="51"/>
  <c r="DZ4" i="51"/>
  <c r="Z29" i="51"/>
  <c r="EN13" i="40"/>
  <c r="AO13" i="40"/>
  <c r="AU22" i="33"/>
  <c r="ET22" i="33"/>
  <c r="AQ28" i="38"/>
  <c r="EP28" i="38"/>
  <c r="AI26" i="46"/>
  <c r="EH26" i="46"/>
  <c r="DW8" i="57"/>
  <c r="X8" i="57"/>
  <c r="AA20" i="54"/>
  <c r="DZ20" i="54"/>
  <c r="AD28" i="51"/>
  <c r="EC28" i="51"/>
  <c r="EV22" i="31"/>
  <c r="AW22" i="31"/>
  <c r="EZ21" i="27"/>
  <c r="BA21" i="27"/>
  <c r="DU24" i="59"/>
  <c r="V24" i="59"/>
  <c r="AG24" i="48"/>
  <c r="EF24" i="48"/>
  <c r="EY16" i="27"/>
  <c r="AZ16" i="27"/>
  <c r="FC7" i="23"/>
  <c r="BD7" i="23"/>
  <c r="BE19" i="23"/>
  <c r="V8" i="59"/>
  <c r="DU8" i="59"/>
  <c r="AQ21" i="37"/>
  <c r="EP21" i="37"/>
  <c r="AQ12" i="38"/>
  <c r="EP12" i="38"/>
  <c r="AD12" i="51"/>
  <c r="EC12" i="51"/>
  <c r="T4" i="58"/>
  <c r="DS4" i="58"/>
  <c r="DS29" i="58" s="1"/>
  <c r="S29" i="58"/>
  <c r="FB30" i="22"/>
  <c r="FB30" i="19"/>
  <c r="AU26" i="34"/>
  <c r="ET26" i="34"/>
  <c r="Y18" i="54"/>
  <c r="DX18" i="54"/>
  <c r="AJ10" i="44"/>
  <c r="EI10" i="44"/>
  <c r="AA28" i="54"/>
  <c r="DZ28" i="54"/>
  <c r="BD8" i="24"/>
  <c r="EV11" i="32"/>
  <c r="AW11" i="32"/>
  <c r="DC20" i="59"/>
  <c r="DC20" i="58"/>
  <c r="DC20" i="57"/>
  <c r="DC20" i="56"/>
  <c r="DC20" i="55"/>
  <c r="DC20" i="53"/>
  <c r="DC20" i="54"/>
  <c r="DC20" i="52"/>
  <c r="DC20" i="50"/>
  <c r="DC20" i="51"/>
  <c r="DC20" i="49"/>
  <c r="DC20" i="48"/>
  <c r="DC20" i="44"/>
  <c r="DC20" i="45"/>
  <c r="DC20" i="47"/>
  <c r="DC20" i="46"/>
  <c r="DC20" i="43"/>
  <c r="DC20" i="41"/>
  <c r="DC20" i="42"/>
  <c r="DC20" i="40"/>
  <c r="DC20" i="38"/>
  <c r="DC20" i="37"/>
  <c r="DC20" i="39"/>
  <c r="DC20" i="36"/>
  <c r="DC20" i="34"/>
  <c r="DC20" i="32"/>
  <c r="DC20" i="35"/>
  <c r="DC20" i="33"/>
  <c r="DC20" i="31"/>
  <c r="DC20" i="30"/>
  <c r="DC20" i="27"/>
  <c r="DC20" i="25"/>
  <c r="DC20" i="28"/>
  <c r="DC20" i="26"/>
  <c r="DC20" i="24"/>
  <c r="DC20" i="23"/>
  <c r="FC20" i="23" s="1"/>
  <c r="DC20" i="22"/>
  <c r="FC20" i="22" s="1"/>
  <c r="DC20" i="19"/>
  <c r="FC20" i="19" s="1"/>
  <c r="DC20" i="20"/>
  <c r="FC20" i="20" s="1"/>
  <c r="DC20" i="21"/>
  <c r="FC20" i="21" s="1"/>
  <c r="DC20" i="18"/>
  <c r="FC20" i="18" s="1"/>
  <c r="DC20" i="17"/>
  <c r="FC20" i="17" s="1"/>
  <c r="DC20" i="60"/>
  <c r="FC20" i="60" s="1"/>
  <c r="AR10" i="36"/>
  <c r="EQ10" i="36"/>
  <c r="AT14" i="34"/>
  <c r="ES14" i="34"/>
  <c r="AS24" i="36"/>
  <c r="ER24" i="36"/>
  <c r="AE9" i="49"/>
  <c r="ED9" i="49"/>
  <c r="AJ12" i="45"/>
  <c r="EI12" i="45"/>
  <c r="ER28" i="36"/>
  <c r="AS28" i="36"/>
  <c r="EC22" i="50"/>
  <c r="AD22" i="50"/>
  <c r="EP14" i="37"/>
  <c r="AQ14" i="37"/>
  <c r="AZ11" i="28"/>
  <c r="EY11" i="28"/>
  <c r="V28" i="59"/>
  <c r="DU28" i="59"/>
  <c r="Z12" i="55"/>
  <c r="DY12" i="55"/>
  <c r="EM6" i="40"/>
  <c r="AN6" i="40"/>
  <c r="AS7" i="35"/>
  <c r="ER7" i="35"/>
  <c r="V21" i="59"/>
  <c r="DU21" i="59"/>
  <c r="AI27" i="46"/>
  <c r="EH27" i="46"/>
  <c r="V13" i="59"/>
  <c r="DU13" i="59"/>
  <c r="AZ4" i="61"/>
  <c r="BB25" i="25"/>
  <c r="FA25" i="25"/>
  <c r="EW20" i="30"/>
  <c r="AX20" i="30"/>
  <c r="ES7" i="34"/>
  <c r="AT7" i="34"/>
  <c r="AA13" i="54"/>
  <c r="DZ13" i="54"/>
  <c r="AL27" i="43"/>
  <c r="EK27" i="43"/>
  <c r="EY6" i="27"/>
  <c r="AZ6" i="27"/>
  <c r="AB16" i="52"/>
  <c r="EA16" i="52"/>
  <c r="BA25" i="61"/>
  <c r="AZ25" i="61"/>
  <c r="AI6" i="45"/>
  <c r="EH6" i="45"/>
  <c r="ER9" i="36"/>
  <c r="AS9" i="36"/>
  <c r="BE18" i="22"/>
  <c r="AX28" i="30"/>
  <c r="EW28" i="30"/>
  <c r="AJ14" i="45"/>
  <c r="EI14" i="45"/>
  <c r="EE25" i="48"/>
  <c r="AF25" i="48"/>
  <c r="Z5" i="53"/>
  <c r="DY5" i="53"/>
  <c r="AC9" i="52"/>
  <c r="EB9" i="52"/>
  <c r="EK23" i="43"/>
  <c r="AL23" i="43"/>
  <c r="W19" i="57"/>
  <c r="DV19" i="57"/>
  <c r="ET20" i="33"/>
  <c r="AU20" i="33"/>
  <c r="Y11" i="56"/>
  <c r="DX11" i="56"/>
  <c r="U5" i="59"/>
  <c r="DT5" i="59"/>
  <c r="BD6" i="23"/>
  <c r="EU7" i="32"/>
  <c r="AV7" i="32"/>
  <c r="EE16" i="48"/>
  <c r="AF16" i="48"/>
  <c r="EZ27" i="27"/>
  <c r="BA27" i="27"/>
  <c r="DC5" i="59"/>
  <c r="DC5" i="58"/>
  <c r="DC5" i="57"/>
  <c r="DC5" i="56"/>
  <c r="DC5" i="55"/>
  <c r="DC5" i="54"/>
  <c r="DC5" i="52"/>
  <c r="DC5" i="53"/>
  <c r="DC5" i="51"/>
  <c r="DC5" i="50"/>
  <c r="DC5" i="48"/>
  <c r="DC5" i="49"/>
  <c r="DC5" i="47"/>
  <c r="DC5" i="46"/>
  <c r="DC5" i="45"/>
  <c r="DC5" i="44"/>
  <c r="DC5" i="40"/>
  <c r="DC5" i="42"/>
  <c r="DC5" i="43"/>
  <c r="DC5" i="41"/>
  <c r="DC5" i="38"/>
  <c r="DC5" i="39"/>
  <c r="DC5" i="37"/>
  <c r="DC5" i="35"/>
  <c r="DC5" i="33"/>
  <c r="DC5" i="36"/>
  <c r="DC5" i="34"/>
  <c r="DC5" i="28"/>
  <c r="DC5" i="32"/>
  <c r="DC5" i="27"/>
  <c r="DC5" i="24"/>
  <c r="DC5" i="30"/>
  <c r="DC5" i="25"/>
  <c r="DC5" i="31"/>
  <c r="DC5" i="26"/>
  <c r="DC5" i="20"/>
  <c r="FC5" i="20" s="1"/>
  <c r="DC5" i="19"/>
  <c r="FC5" i="19" s="1"/>
  <c r="DC5" i="17"/>
  <c r="FC5" i="17" s="1"/>
  <c r="DC5" i="22"/>
  <c r="FC5" i="22" s="1"/>
  <c r="DC5" i="18"/>
  <c r="FC5" i="18" s="1"/>
  <c r="DC5" i="23"/>
  <c r="DC5" i="21"/>
  <c r="FC5" i="21" s="1"/>
  <c r="DC5" i="60"/>
  <c r="FC5" i="60" s="1"/>
  <c r="AP5" i="38"/>
  <c r="EO5" i="38"/>
  <c r="BA6" i="26"/>
  <c r="EZ6" i="26"/>
  <c r="EV27" i="32"/>
  <c r="AW27" i="32"/>
  <c r="EP15" i="37"/>
  <c r="AQ15" i="37"/>
  <c r="DW27" i="57"/>
  <c r="X27" i="57"/>
  <c r="EV18" i="30"/>
  <c r="AW18" i="30"/>
  <c r="AH9" i="46"/>
  <c r="EG9" i="46"/>
  <c r="EV14" i="32"/>
  <c r="AW14" i="32"/>
  <c r="EU28" i="33"/>
  <c r="AV28" i="33"/>
  <c r="AS20" i="36"/>
  <c r="ER20" i="36"/>
  <c r="Y12" i="56"/>
  <c r="DX12" i="56"/>
  <c r="AS6" i="35"/>
  <c r="ER6" i="35"/>
  <c r="DV21" i="57"/>
  <c r="W21" i="57"/>
  <c r="X7" i="56"/>
  <c r="DW7" i="56"/>
  <c r="EV9" i="32"/>
  <c r="AW9" i="32"/>
  <c r="EA10" i="52"/>
  <c r="AB10" i="52"/>
  <c r="DU10" i="58"/>
  <c r="V10" i="58"/>
  <c r="EO15" i="38"/>
  <c r="AP15" i="38"/>
  <c r="BE9" i="22"/>
  <c r="AG29" i="44"/>
  <c r="EG4" i="44"/>
  <c r="AH4" i="44"/>
  <c r="EB7" i="49"/>
  <c r="AC7" i="49"/>
  <c r="AB12" i="53"/>
  <c r="EA12" i="53"/>
  <c r="AZ5" i="27"/>
  <c r="EY5" i="27"/>
  <c r="BA15" i="27"/>
  <c r="EZ15" i="27"/>
  <c r="BA28" i="27"/>
  <c r="EZ28" i="27"/>
  <c r="EK4" i="40"/>
  <c r="EK29" i="40" s="1"/>
  <c r="AL4" i="40"/>
  <c r="AK29" i="40"/>
  <c r="EU8" i="33"/>
  <c r="AV8" i="33"/>
  <c r="DV15" i="57"/>
  <c r="W15" i="57"/>
  <c r="AF12" i="49"/>
  <c r="EE12" i="49"/>
  <c r="BE24" i="23"/>
  <c r="EF18" i="47"/>
  <c r="AG18" i="47"/>
  <c r="BA10" i="26"/>
  <c r="EZ10" i="26"/>
  <c r="BB10" i="25"/>
  <c r="FA10" i="25"/>
  <c r="AY14" i="28"/>
  <c r="EX14" i="28"/>
  <c r="EU25" i="32"/>
  <c r="AV25" i="32"/>
  <c r="AH13" i="47"/>
  <c r="EG13" i="47"/>
  <c r="FB30" i="20"/>
  <c r="W23" i="58"/>
  <c r="DV23" i="58"/>
  <c r="EK18" i="41"/>
  <c r="AL18" i="41"/>
  <c r="BE22" i="22"/>
  <c r="AR18" i="36"/>
  <c r="EQ18" i="36"/>
  <c r="EV18" i="31"/>
  <c r="AW18" i="31"/>
  <c r="BA22" i="61"/>
  <c r="AZ22" i="61"/>
  <c r="FA24" i="26"/>
  <c r="BB24" i="26"/>
  <c r="ES21" i="34"/>
  <c r="AT21" i="34"/>
  <c r="AM21" i="41"/>
  <c r="EL21" i="41"/>
  <c r="EP23" i="38"/>
  <c r="AQ23" i="38"/>
  <c r="EX24" i="30"/>
  <c r="AY24" i="30"/>
  <c r="DV6" i="57"/>
  <c r="W6" i="57"/>
  <c r="DC28" i="59"/>
  <c r="DC28" i="58"/>
  <c r="DC28" i="57"/>
  <c r="DC28" i="56"/>
  <c r="DC28" i="55"/>
  <c r="DC28" i="54"/>
  <c r="DC28" i="53"/>
  <c r="DC28" i="52"/>
  <c r="DC28" i="51"/>
  <c r="DC28" i="49"/>
  <c r="DC28" i="50"/>
  <c r="DC28" i="47"/>
  <c r="DC28" i="48"/>
  <c r="DC28" i="46"/>
  <c r="DC28" i="45"/>
  <c r="DC28" i="44"/>
  <c r="DC28" i="42"/>
  <c r="DC28" i="41"/>
  <c r="DC28" i="40"/>
  <c r="DC28" i="43"/>
  <c r="DC28" i="37"/>
  <c r="DC28" i="39"/>
  <c r="DC28" i="38"/>
  <c r="DC28" i="36"/>
  <c r="DC28" i="35"/>
  <c r="DC28" i="34"/>
  <c r="DC28" i="32"/>
  <c r="DC28" i="33"/>
  <c r="DC28" i="27"/>
  <c r="DC28" i="26"/>
  <c r="DC28" i="25"/>
  <c r="DC28" i="24"/>
  <c r="FC28" i="24" s="1"/>
  <c r="DC28" i="23"/>
  <c r="FC28" i="23" s="1"/>
  <c r="DC28" i="28"/>
  <c r="DC28" i="31"/>
  <c r="DC28" i="30"/>
  <c r="DC28" i="22"/>
  <c r="FC28" i="22" s="1"/>
  <c r="DC28" i="19"/>
  <c r="FC28" i="19" s="1"/>
  <c r="DC28" i="18"/>
  <c r="FC28" i="18" s="1"/>
  <c r="DC28" i="21"/>
  <c r="FC28" i="21" s="1"/>
  <c r="DC28" i="20"/>
  <c r="FC28" i="20" s="1"/>
  <c r="DC28" i="17"/>
  <c r="FC28" i="17" s="1"/>
  <c r="DC28" i="60"/>
  <c r="FC28" i="60" s="1"/>
  <c r="EW8" i="31"/>
  <c r="AX8" i="31"/>
  <c r="AR12" i="37"/>
  <c r="EQ12" i="37"/>
  <c r="AD14" i="51"/>
  <c r="EC14" i="51"/>
  <c r="AG15" i="48"/>
  <c r="EF15" i="48"/>
  <c r="DU25" i="58"/>
  <c r="V25" i="58"/>
  <c r="BB5" i="25"/>
  <c r="FA5" i="25"/>
  <c r="AY15" i="28"/>
  <c r="EX15" i="28"/>
  <c r="X25" i="56"/>
  <c r="DW25" i="56"/>
  <c r="BA16" i="61"/>
  <c r="AZ16" i="61"/>
  <c r="EX27" i="30"/>
  <c r="AY27" i="30"/>
  <c r="AX23" i="31"/>
  <c r="EW23" i="31"/>
  <c r="ES25" i="34"/>
  <c r="AT25" i="34"/>
  <c r="AK8" i="43"/>
  <c r="EJ8" i="43"/>
  <c r="AX13" i="30"/>
  <c r="EW13" i="30"/>
  <c r="ET12" i="34"/>
  <c r="AU12" i="34"/>
  <c r="AD15" i="50"/>
  <c r="EC15" i="50"/>
  <c r="V12" i="59"/>
  <c r="DU12" i="59"/>
  <c r="EX22" i="28"/>
  <c r="AY22" i="28"/>
  <c r="AH6" i="46"/>
  <c r="EG6" i="46"/>
  <c r="DC26" i="59"/>
  <c r="DC26" i="58"/>
  <c r="DC26" i="57"/>
  <c r="DC26" i="56"/>
  <c r="DC26" i="55"/>
  <c r="DC26" i="54"/>
  <c r="DC26" i="53"/>
  <c r="DC26" i="51"/>
  <c r="DC26" i="52"/>
  <c r="DC26" i="50"/>
  <c r="DC26" i="49"/>
  <c r="DC26" i="48"/>
  <c r="DC26" i="47"/>
  <c r="DC26" i="46"/>
  <c r="DC26" i="45"/>
  <c r="DC26" i="44"/>
  <c r="DC26" i="43"/>
  <c r="DC26" i="41"/>
  <c r="DC26" i="42"/>
  <c r="DC26" i="40"/>
  <c r="DC26" i="39"/>
  <c r="DC26" i="38"/>
  <c r="DC26" i="37"/>
  <c r="DC26" i="36"/>
  <c r="DC26" i="34"/>
  <c r="DC26" i="32"/>
  <c r="DC26" i="35"/>
  <c r="DC26" i="33"/>
  <c r="DC26" i="30"/>
  <c r="DC26" i="25"/>
  <c r="DC26" i="24"/>
  <c r="DC26" i="23"/>
  <c r="FC26" i="23" s="1"/>
  <c r="DC26" i="28"/>
  <c r="DC26" i="26"/>
  <c r="DC26" i="31"/>
  <c r="DC26" i="27"/>
  <c r="DC26" i="22"/>
  <c r="FC26" i="22" s="1"/>
  <c r="DC26" i="18"/>
  <c r="FC26" i="18" s="1"/>
  <c r="DC26" i="19"/>
  <c r="FC26" i="19" s="1"/>
  <c r="DC26" i="17"/>
  <c r="FC26" i="17" s="1"/>
  <c r="DC26" i="21"/>
  <c r="FC26" i="21" s="1"/>
  <c r="DC26" i="20"/>
  <c r="FC26" i="20" s="1"/>
  <c r="DC26" i="60"/>
  <c r="FC26" i="60" s="1"/>
  <c r="ET11" i="34"/>
  <c r="AU11" i="34"/>
  <c r="AI24" i="46"/>
  <c r="EH24" i="46"/>
  <c r="AD21" i="50"/>
  <c r="EC21" i="50"/>
  <c r="DZ10" i="53"/>
  <c r="AA10" i="53"/>
  <c r="AB9" i="51"/>
  <c r="EA9" i="51"/>
  <c r="EG4" i="45"/>
  <c r="AH4" i="45"/>
  <c r="AE11" i="50"/>
  <c r="ED11" i="50"/>
  <c r="AY13" i="28"/>
  <c r="EX13" i="28"/>
  <c r="AW19" i="32"/>
  <c r="EV19" i="32"/>
  <c r="BA8" i="61"/>
  <c r="AZ8" i="61"/>
  <c r="BA8" i="27"/>
  <c r="EZ8" i="27"/>
  <c r="AP28" i="39"/>
  <c r="EO28" i="39"/>
  <c r="EO27" i="39"/>
  <c r="AP27" i="39"/>
  <c r="ER13" i="36"/>
  <c r="AS13" i="36"/>
  <c r="ES10" i="34"/>
  <c r="AT10" i="34"/>
  <c r="FA13" i="26"/>
  <c r="BB13" i="26"/>
  <c r="EC14" i="50"/>
  <c r="AD14" i="50"/>
  <c r="ET27" i="34"/>
  <c r="AU27" i="34"/>
  <c r="AN24" i="41"/>
  <c r="EM24" i="41"/>
  <c r="BE8" i="23"/>
  <c r="EF17" i="48"/>
  <c r="AG17" i="48"/>
  <c r="EI8" i="44"/>
  <c r="AJ8" i="44"/>
  <c r="AL5" i="42"/>
  <c r="EK5" i="42"/>
  <c r="AZ17" i="61"/>
  <c r="BA17" i="61"/>
  <c r="BA5" i="61"/>
  <c r="AZ5" i="61"/>
  <c r="EA17" i="53"/>
  <c r="AB17" i="53"/>
  <c r="EL26" i="41"/>
  <c r="AM26" i="41"/>
  <c r="AO28" i="40"/>
  <c r="EN28" i="40"/>
  <c r="FB20" i="24"/>
  <c r="BC20" i="24"/>
  <c r="EI18" i="44"/>
  <c r="AJ18" i="44"/>
  <c r="DU19" i="59"/>
  <c r="V19" i="59"/>
  <c r="AQ7" i="37"/>
  <c r="EP7" i="37"/>
  <c r="AK13" i="44"/>
  <c r="EJ13" i="44"/>
  <c r="FA26" i="26"/>
  <c r="BB26" i="26"/>
  <c r="EX17" i="30"/>
  <c r="AY17" i="30"/>
  <c r="W28" i="58"/>
  <c r="DV28" i="58"/>
  <c r="EQ30" i="34"/>
  <c r="AC8" i="52"/>
  <c r="EB8" i="52"/>
  <c r="AZ14" i="61"/>
  <c r="BA14" i="61"/>
  <c r="AK10" i="43"/>
  <c r="EJ10" i="43"/>
  <c r="EB18" i="51"/>
  <c r="AC18" i="51"/>
  <c r="AZ12" i="28"/>
  <c r="EY12" i="28"/>
  <c r="V21" i="58"/>
  <c r="DU21" i="58"/>
  <c r="EK20" i="42"/>
  <c r="AL20" i="42"/>
  <c r="AZ11" i="27"/>
  <c r="EY11" i="27"/>
  <c r="EL27" i="42"/>
  <c r="AM27" i="42"/>
  <c r="AL15" i="42"/>
  <c r="EK15" i="42"/>
  <c r="EB13" i="52"/>
  <c r="AC13" i="52"/>
  <c r="AR6" i="37"/>
  <c r="EQ6" i="37"/>
  <c r="EX6" i="28"/>
  <c r="AY6" i="28"/>
  <c r="BC10" i="24"/>
  <c r="FB10" i="24"/>
  <c r="EW14" i="30"/>
  <c r="AX14" i="30"/>
  <c r="EW12" i="31"/>
  <c r="AX12" i="31"/>
  <c r="X18" i="56"/>
  <c r="DW18" i="56"/>
  <c r="EI28" i="45"/>
  <c r="AJ28" i="45"/>
  <c r="DX29" i="53"/>
  <c r="EE26" i="48"/>
  <c r="AF26" i="48"/>
  <c r="AR24" i="37"/>
  <c r="EQ24" i="37"/>
  <c r="BC28" i="25"/>
  <c r="FB28" i="25"/>
  <c r="EL11" i="41"/>
  <c r="AM11" i="41"/>
  <c r="DC4" i="59"/>
  <c r="DC4" i="58"/>
  <c r="DC4" i="57"/>
  <c r="DC4" i="56"/>
  <c r="DC4" i="54"/>
  <c r="DC4" i="55"/>
  <c r="DC4" i="53"/>
  <c r="DC4" i="52"/>
  <c r="DC4" i="50"/>
  <c r="DC4" i="51"/>
  <c r="DC4" i="49"/>
  <c r="DC4" i="48"/>
  <c r="DC4" i="47"/>
  <c r="DC4" i="46"/>
  <c r="DC4" i="45"/>
  <c r="DC4" i="44"/>
  <c r="DC4" i="43"/>
  <c r="DC4" i="41"/>
  <c r="DC4" i="40"/>
  <c r="DC4" i="42"/>
  <c r="DC4" i="39"/>
  <c r="DC4" i="38"/>
  <c r="DC4" i="37"/>
  <c r="DC4" i="36"/>
  <c r="DC4" i="34"/>
  <c r="DC4" i="35"/>
  <c r="DC4" i="33"/>
  <c r="DC4" i="31"/>
  <c r="DC4" i="26"/>
  <c r="DC4" i="28"/>
  <c r="DC4" i="27"/>
  <c r="DC4" i="32"/>
  <c r="DC4" i="30"/>
  <c r="DC4" i="25"/>
  <c r="DC4" i="24"/>
  <c r="DC4" i="22"/>
  <c r="DC4" i="23"/>
  <c r="DC4" i="21"/>
  <c r="DC4" i="20"/>
  <c r="FC4" i="20" s="1"/>
  <c r="DC4" i="19"/>
  <c r="FC4" i="19" s="1"/>
  <c r="DC4" i="18"/>
  <c r="FC4" i="18" s="1"/>
  <c r="DC4" i="17"/>
  <c r="FC4" i="17" s="1"/>
  <c r="DC4" i="60"/>
  <c r="FC4" i="60" s="1"/>
  <c r="DY14" i="55"/>
  <c r="Z14" i="55"/>
  <c r="BC5" i="24"/>
  <c r="FB5" i="24"/>
  <c r="EW11" i="31"/>
  <c r="AX11" i="31"/>
  <c r="EN29" i="37"/>
  <c r="AL6" i="42"/>
  <c r="EK6" i="42"/>
  <c r="AO29" i="36"/>
  <c r="EO4" i="36"/>
  <c r="EO29" i="36" s="1"/>
  <c r="AP4" i="36"/>
  <c r="AT15" i="34"/>
  <c r="ES15" i="34"/>
  <c r="BE27" i="23"/>
  <c r="AZ10" i="61"/>
  <c r="BA10" i="61"/>
  <c r="AH17" i="47"/>
  <c r="EG17" i="47"/>
  <c r="FB29" i="21"/>
  <c r="EO19" i="39"/>
  <c r="AP19" i="39"/>
  <c r="EV6" i="31"/>
  <c r="AW6" i="31"/>
  <c r="AX21" i="30"/>
  <c r="EW21" i="30"/>
  <c r="AP25" i="38"/>
  <c r="EO25" i="38"/>
  <c r="DC11" i="59"/>
  <c r="DC11" i="58"/>
  <c r="DC11" i="57"/>
  <c r="DC11" i="56"/>
  <c r="DC11" i="54"/>
  <c r="DC11" i="55"/>
  <c r="DC11" i="52"/>
  <c r="DC11" i="53"/>
  <c r="DC11" i="50"/>
  <c r="DC11" i="51"/>
  <c r="DC11" i="48"/>
  <c r="DC11" i="49"/>
  <c r="DC11" i="46"/>
  <c r="DC11" i="45"/>
  <c r="DC11" i="44"/>
  <c r="DC11" i="47"/>
  <c r="DC11" i="43"/>
  <c r="DC11" i="42"/>
  <c r="DC11" i="41"/>
  <c r="DC11" i="40"/>
  <c r="DC11" i="37"/>
  <c r="DC11" i="36"/>
  <c r="DC11" i="39"/>
  <c r="DC11" i="38"/>
  <c r="DC11" i="33"/>
  <c r="DC11" i="34"/>
  <c r="DC11" i="32"/>
  <c r="DC11" i="35"/>
  <c r="DC11" i="30"/>
  <c r="DC11" i="26"/>
  <c r="DC11" i="24"/>
  <c r="FC11" i="24" s="1"/>
  <c r="DC11" i="31"/>
  <c r="DC11" i="27"/>
  <c r="DC11" i="25"/>
  <c r="DC11" i="28"/>
  <c r="DC11" i="23"/>
  <c r="FC11" i="23" s="1"/>
  <c r="DC11" i="18"/>
  <c r="FC11" i="18" s="1"/>
  <c r="DC11" i="22"/>
  <c r="FC11" i="22" s="1"/>
  <c r="DC11" i="21"/>
  <c r="FC11" i="21" s="1"/>
  <c r="DC11" i="17"/>
  <c r="FC11" i="17" s="1"/>
  <c r="DC11" i="19"/>
  <c r="FC11" i="19" s="1"/>
  <c r="DC11" i="20"/>
  <c r="FC11" i="20" s="1"/>
  <c r="DC11" i="60"/>
  <c r="FC11" i="60" s="1"/>
  <c r="AN26" i="40"/>
  <c r="EM26" i="40"/>
  <c r="W8" i="58"/>
  <c r="DV8" i="58"/>
  <c r="DT16" i="59"/>
  <c r="U16" i="59"/>
  <c r="EF5" i="46"/>
  <c r="AG5" i="46"/>
  <c r="AP24" i="39"/>
  <c r="EO24" i="39"/>
  <c r="DC12" i="59"/>
  <c r="DC12" i="58"/>
  <c r="DC12" i="57"/>
  <c r="DC12" i="56"/>
  <c r="DC12" i="54"/>
  <c r="DC12" i="55"/>
  <c r="DC12" i="53"/>
  <c r="DC12" i="52"/>
  <c r="DC12" i="50"/>
  <c r="DC12" i="51"/>
  <c r="DC12" i="48"/>
  <c r="DC12" i="49"/>
  <c r="DC12" i="47"/>
  <c r="DC12" i="46"/>
  <c r="DC12" i="45"/>
  <c r="DC12" i="44"/>
  <c r="DC12" i="43"/>
  <c r="DC12" i="42"/>
  <c r="DC12" i="41"/>
  <c r="DC12" i="40"/>
  <c r="DC12" i="39"/>
  <c r="DC12" i="38"/>
  <c r="DC12" i="37"/>
  <c r="DC12" i="36"/>
  <c r="DC12" i="34"/>
  <c r="DC12" i="35"/>
  <c r="DC12" i="33"/>
  <c r="DC12" i="27"/>
  <c r="DC12" i="28"/>
  <c r="DC12" i="32"/>
  <c r="DC12" i="31"/>
  <c r="DC12" i="30"/>
  <c r="DC12" i="26"/>
  <c r="DC12" i="25"/>
  <c r="DC12" i="24"/>
  <c r="FC12" i="24" s="1"/>
  <c r="DC12" i="22"/>
  <c r="FC12" i="22" s="1"/>
  <c r="DC12" i="19"/>
  <c r="FC12" i="19" s="1"/>
  <c r="DC12" i="21"/>
  <c r="FC12" i="21" s="1"/>
  <c r="DC12" i="20"/>
  <c r="FC12" i="20" s="1"/>
  <c r="DC12" i="23"/>
  <c r="FC12" i="23" s="1"/>
  <c r="DC12" i="18"/>
  <c r="FC12" i="18" s="1"/>
  <c r="DC12" i="17"/>
  <c r="FC12" i="17" s="1"/>
  <c r="DC12" i="60"/>
  <c r="FC12" i="60" s="1"/>
  <c r="AQ11" i="38"/>
  <c r="EP11" i="38"/>
  <c r="BA9" i="61"/>
  <c r="AZ9" i="61"/>
  <c r="AZ21" i="61"/>
  <c r="BA21" i="61"/>
  <c r="AG9" i="48"/>
  <c r="EF9" i="48"/>
  <c r="W11" i="58"/>
  <c r="DV11" i="58"/>
  <c r="ER15" i="36"/>
  <c r="AS15" i="36"/>
  <c r="AH5" i="45"/>
  <c r="EG5" i="45"/>
  <c r="EI27" i="45"/>
  <c r="AJ27" i="45"/>
  <c r="AC18" i="50"/>
  <c r="EB18" i="50"/>
  <c r="AK12" i="44"/>
  <c r="EJ12" i="44"/>
  <c r="EH16" i="45"/>
  <c r="AI16" i="45"/>
  <c r="AU6" i="32"/>
  <c r="ET6" i="32"/>
  <c r="EQ7" i="36"/>
  <c r="AR7" i="36"/>
  <c r="DY28" i="55"/>
  <c r="Z28" i="55"/>
  <c r="AP21" i="38"/>
  <c r="EO21" i="38"/>
  <c r="EM18" i="40"/>
  <c r="AN18" i="40"/>
  <c r="W15" i="58"/>
  <c r="DV15" i="58"/>
  <c r="DX16" i="55"/>
  <c r="Y16" i="55"/>
  <c r="AC7" i="50"/>
  <c r="EB7" i="50"/>
  <c r="BB15" i="26"/>
  <c r="FA15" i="26"/>
  <c r="BE25" i="22"/>
  <c r="BE11" i="23"/>
  <c r="BD9" i="24"/>
  <c r="BB20" i="25"/>
  <c r="FA20" i="25"/>
  <c r="DC22" i="59"/>
  <c r="DC22" i="58"/>
  <c r="DC22" i="57"/>
  <c r="DC22" i="56"/>
  <c r="DC22" i="55"/>
  <c r="DC22" i="54"/>
  <c r="DC22" i="53"/>
  <c r="DC22" i="52"/>
  <c r="DC22" i="51"/>
  <c r="DC22" i="50"/>
  <c r="DC22" i="49"/>
  <c r="DC22" i="48"/>
  <c r="DC22" i="44"/>
  <c r="DC22" i="47"/>
  <c r="DC22" i="45"/>
  <c r="DC22" i="46"/>
  <c r="DC22" i="40"/>
  <c r="DC22" i="43"/>
  <c r="DC22" i="41"/>
  <c r="DC22" i="42"/>
  <c r="DC22" i="38"/>
  <c r="DC22" i="37"/>
  <c r="DC22" i="39"/>
  <c r="DC22" i="36"/>
  <c r="DC22" i="35"/>
  <c r="DC22" i="32"/>
  <c r="DC22" i="34"/>
  <c r="DC22" i="33"/>
  <c r="DC22" i="27"/>
  <c r="DC22" i="25"/>
  <c r="DC22" i="23"/>
  <c r="DC22" i="31"/>
  <c r="DC22" i="26"/>
  <c r="DC22" i="24"/>
  <c r="DC22" i="30"/>
  <c r="DC22" i="28"/>
  <c r="DC22" i="21"/>
  <c r="FC22" i="21" s="1"/>
  <c r="DC22" i="20"/>
  <c r="FC22" i="20" s="1"/>
  <c r="DC22" i="19"/>
  <c r="FC22" i="19" s="1"/>
  <c r="DC22" i="18"/>
  <c r="FC22" i="18" s="1"/>
  <c r="DC22" i="22"/>
  <c r="FC22" i="22" s="1"/>
  <c r="DC22" i="17"/>
  <c r="FC22" i="17" s="1"/>
  <c r="DC22" i="60"/>
  <c r="FC22" i="60" s="1"/>
  <c r="AY26" i="30"/>
  <c r="EX26" i="30"/>
  <c r="BA28" i="61"/>
  <c r="AZ28" i="61"/>
  <c r="EG27" i="47"/>
  <c r="AH27" i="47"/>
  <c r="EY27" i="28"/>
  <c r="AZ27" i="28"/>
  <c r="Y23" i="56"/>
  <c r="DX23" i="56"/>
  <c r="DC16" i="59"/>
  <c r="DC16" i="58"/>
  <c r="DC16" i="57"/>
  <c r="DC16" i="56"/>
  <c r="DC16" i="55"/>
  <c r="DC16" i="53"/>
  <c r="DC16" i="54"/>
  <c r="DC16" i="52"/>
  <c r="DC16" i="51"/>
  <c r="DC16" i="50"/>
  <c r="DC16" i="49"/>
  <c r="DC16" i="48"/>
  <c r="DC16" i="46"/>
  <c r="DC16" i="45"/>
  <c r="DC16" i="47"/>
  <c r="DC16" i="44"/>
  <c r="DC16" i="43"/>
  <c r="DC16" i="42"/>
  <c r="DC16" i="41"/>
  <c r="DC16" i="40"/>
  <c r="DC16" i="39"/>
  <c r="DC16" i="38"/>
  <c r="DC16" i="37"/>
  <c r="DC16" i="36"/>
  <c r="DC16" i="35"/>
  <c r="DC16" i="34"/>
  <c r="DC16" i="33"/>
  <c r="DC16" i="32"/>
  <c r="DC16" i="31"/>
  <c r="DC16" i="28"/>
  <c r="DC16" i="30"/>
  <c r="DC16" i="26"/>
  <c r="DC16" i="27"/>
  <c r="DC16" i="25"/>
  <c r="DC16" i="24"/>
  <c r="DC16" i="20"/>
  <c r="FC16" i="20" s="1"/>
  <c r="DC16" i="19"/>
  <c r="FC16" i="19" s="1"/>
  <c r="DC16" i="23"/>
  <c r="FC16" i="23" s="1"/>
  <c r="DC16" i="21"/>
  <c r="FC16" i="21" s="1"/>
  <c r="DC16" i="17"/>
  <c r="FC16" i="17" s="1"/>
  <c r="DC16" i="22"/>
  <c r="FC16" i="22" s="1"/>
  <c r="DC16" i="18"/>
  <c r="FC16" i="18" s="1"/>
  <c r="DC16" i="60"/>
  <c r="FC16" i="60" s="1"/>
  <c r="AL21" i="43"/>
  <c r="EK21" i="43"/>
  <c r="AW7" i="31"/>
  <c r="EV7" i="31"/>
  <c r="V20" i="59"/>
  <c r="DU20" i="59"/>
  <c r="BE6" i="22"/>
  <c r="FA27" i="26"/>
  <c r="BB27" i="26"/>
  <c r="EM5" i="41"/>
  <c r="AN5" i="41"/>
  <c r="AT20" i="35"/>
  <c r="ES20" i="35"/>
  <c r="BC6" i="24"/>
  <c r="FB6" i="24"/>
  <c r="AM25" i="42"/>
  <c r="EL25" i="42"/>
  <c r="EJ18" i="43"/>
  <c r="AK18" i="43"/>
  <c r="DC17" i="59"/>
  <c r="DC17" i="58"/>
  <c r="DC17" i="56"/>
  <c r="DC17" i="57"/>
  <c r="DC17" i="55"/>
  <c r="DC17" i="53"/>
  <c r="DC17" i="54"/>
  <c r="DC17" i="52"/>
  <c r="DC17" i="51"/>
  <c r="DC17" i="50"/>
  <c r="DC17" i="49"/>
  <c r="DC17" i="48"/>
  <c r="DC17" i="44"/>
  <c r="DC17" i="47"/>
  <c r="DC17" i="45"/>
  <c r="DC17" i="46"/>
  <c r="DC17" i="43"/>
  <c r="DC17" i="42"/>
  <c r="DC17" i="41"/>
  <c r="DC17" i="40"/>
  <c r="DC17" i="38"/>
  <c r="DC17" i="37"/>
  <c r="DC17" i="36"/>
  <c r="DC17" i="39"/>
  <c r="DC17" i="33"/>
  <c r="DC17" i="35"/>
  <c r="DC17" i="34"/>
  <c r="DC17" i="27"/>
  <c r="DC17" i="32"/>
  <c r="DC17" i="24"/>
  <c r="FC17" i="24" s="1"/>
  <c r="DC17" i="25"/>
  <c r="DC17" i="31"/>
  <c r="DC17" i="30"/>
  <c r="DC17" i="28"/>
  <c r="DC17" i="26"/>
  <c r="DC17" i="22"/>
  <c r="FC17" i="22" s="1"/>
  <c r="DC17" i="20"/>
  <c r="FC17" i="20" s="1"/>
  <c r="DC17" i="19"/>
  <c r="FC17" i="19" s="1"/>
  <c r="DC17" i="18"/>
  <c r="FC17" i="18" s="1"/>
  <c r="DC17" i="23"/>
  <c r="FC17" i="23" s="1"/>
  <c r="DC17" i="21"/>
  <c r="FC17" i="21" s="1"/>
  <c r="DC17" i="17"/>
  <c r="FC17" i="17" s="1"/>
  <c r="DC17" i="60"/>
  <c r="FC17" i="60" s="1"/>
  <c r="AT28" i="35"/>
  <c r="ES28" i="35"/>
  <c r="EH21" i="46"/>
  <c r="AI21" i="46"/>
  <c r="DZ20" i="53"/>
  <c r="AA20" i="53"/>
  <c r="AP14" i="38"/>
  <c r="EO14" i="38"/>
  <c r="FC4" i="21"/>
  <c r="BD4" i="21"/>
  <c r="BC29" i="21"/>
  <c r="AG11" i="48"/>
  <c r="EF11" i="48"/>
  <c r="BC24" i="25"/>
  <c r="FB24" i="25"/>
  <c r="BE28" i="23"/>
  <c r="BA12" i="27"/>
  <c r="EZ12" i="27"/>
  <c r="EF21" i="48"/>
  <c r="AG21" i="48"/>
  <c r="DC24" i="59"/>
  <c r="DC24" i="58"/>
  <c r="DC24" i="57"/>
  <c r="DC24" i="56"/>
  <c r="DC24" i="55"/>
  <c r="DC24" i="54"/>
  <c r="DC24" i="53"/>
  <c r="DC24" i="51"/>
  <c r="DC24" i="52"/>
  <c r="DC24" i="49"/>
  <c r="DC24" i="50"/>
  <c r="DC24" i="48"/>
  <c r="DC24" i="47"/>
  <c r="DC24" i="45"/>
  <c r="DC24" i="46"/>
  <c r="DC24" i="44"/>
  <c r="DC24" i="42"/>
  <c r="DC24" i="41"/>
  <c r="DC24" i="43"/>
  <c r="DC24" i="40"/>
  <c r="DC24" i="38"/>
  <c r="DC24" i="37"/>
  <c r="DC24" i="39"/>
  <c r="DC24" i="36"/>
  <c r="DC24" i="34"/>
  <c r="DC24" i="32"/>
  <c r="DC24" i="35"/>
  <c r="DC24" i="33"/>
  <c r="DC24" i="31"/>
  <c r="DC24" i="28"/>
  <c r="DC24" i="30"/>
  <c r="DC24" i="27"/>
  <c r="DC24" i="25"/>
  <c r="DC24" i="26"/>
  <c r="DC24" i="23"/>
  <c r="FC24" i="23" s="1"/>
  <c r="DC24" i="24"/>
  <c r="DC24" i="21"/>
  <c r="FC24" i="21" s="1"/>
  <c r="DC24" i="20"/>
  <c r="FC24" i="20" s="1"/>
  <c r="DC24" i="19"/>
  <c r="FC24" i="19" s="1"/>
  <c r="DC24" i="17"/>
  <c r="FC24" i="17" s="1"/>
  <c r="DC24" i="18"/>
  <c r="FC24" i="18" s="1"/>
  <c r="DC24" i="22"/>
  <c r="FC24" i="22" s="1"/>
  <c r="DC24" i="60"/>
  <c r="FC24" i="60" s="1"/>
  <c r="AT12" i="35"/>
  <c r="ES12" i="35"/>
  <c r="EP25" i="37"/>
  <c r="AQ25" i="37"/>
  <c r="AG28" i="48"/>
  <c r="EF28" i="48"/>
  <c r="BE10" i="22"/>
  <c r="BA7" i="61"/>
  <c r="AZ7" i="61"/>
  <c r="Z21" i="55"/>
  <c r="DY21" i="55"/>
  <c r="DC9" i="59"/>
  <c r="DC9" i="58"/>
  <c r="DC9" i="57"/>
  <c r="DC9" i="56"/>
  <c r="DC9" i="55"/>
  <c r="DC9" i="54"/>
  <c r="DC9" i="52"/>
  <c r="DC9" i="53"/>
  <c r="DC9" i="50"/>
  <c r="DC9" i="51"/>
  <c r="DC9" i="48"/>
  <c r="DC9" i="49"/>
  <c r="DC9" i="46"/>
  <c r="DC9" i="45"/>
  <c r="DC9" i="44"/>
  <c r="DC9" i="47"/>
  <c r="DC9" i="43"/>
  <c r="DC9" i="42"/>
  <c r="DC9" i="41"/>
  <c r="DC9" i="40"/>
  <c r="DC9" i="37"/>
  <c r="DC9" i="36"/>
  <c r="DC9" i="39"/>
  <c r="DC9" i="38"/>
  <c r="DC9" i="34"/>
  <c r="DC9" i="33"/>
  <c r="DC9" i="35"/>
  <c r="DC9" i="27"/>
  <c r="DC9" i="26"/>
  <c r="DC9" i="25"/>
  <c r="DC9" i="30"/>
  <c r="DC9" i="28"/>
  <c r="DC9" i="32"/>
  <c r="DC9" i="31"/>
  <c r="DC9" i="24"/>
  <c r="FC9" i="24" s="1"/>
  <c r="DC9" i="22"/>
  <c r="FC9" i="22" s="1"/>
  <c r="DC9" i="20"/>
  <c r="FC9" i="20" s="1"/>
  <c r="DC9" i="19"/>
  <c r="FC9" i="19" s="1"/>
  <c r="DC9" i="18"/>
  <c r="FC9" i="18" s="1"/>
  <c r="DC9" i="23"/>
  <c r="FC9" i="23" s="1"/>
  <c r="DC9" i="21"/>
  <c r="FC9" i="21" s="1"/>
  <c r="DC9" i="17"/>
  <c r="FC9" i="17" s="1"/>
  <c r="DC9" i="60"/>
  <c r="FC9" i="60" s="1"/>
  <c r="ES21" i="35"/>
  <c r="AT21" i="35"/>
  <c r="FB30" i="23"/>
  <c r="FA8" i="26"/>
  <c r="BB8" i="26"/>
  <c r="ED19" i="49"/>
  <c r="AE19" i="49"/>
  <c r="ET7" i="33"/>
  <c r="AU7" i="33"/>
  <c r="DD19" i="59"/>
  <c r="DD19" i="58"/>
  <c r="DD19" i="57"/>
  <c r="DD19" i="56"/>
  <c r="DD19" i="55"/>
  <c r="DD19" i="53"/>
  <c r="DD19" i="54"/>
  <c r="DD19" i="52"/>
  <c r="DD19" i="51"/>
  <c r="DD19" i="50"/>
  <c r="DD19" i="49"/>
  <c r="DD19" i="48"/>
  <c r="DD19" i="45"/>
  <c r="DD19" i="44"/>
  <c r="DD19" i="47"/>
  <c r="DD19" i="46"/>
  <c r="DD19" i="43"/>
  <c r="DD19" i="41"/>
  <c r="DD19" i="42"/>
  <c r="DD19" i="40"/>
  <c r="DD19" i="38"/>
  <c r="DD19" i="36"/>
  <c r="DD19" i="37"/>
  <c r="DD19" i="39"/>
  <c r="DD19" i="33"/>
  <c r="DD19" i="32"/>
  <c r="DD19" i="35"/>
  <c r="DD19" i="34"/>
  <c r="DD19" i="31"/>
  <c r="DD19" i="30"/>
  <c r="DD19" i="28"/>
  <c r="DD19" i="27"/>
  <c r="DD19" i="25"/>
  <c r="DD19" i="26"/>
  <c r="DD19" i="24"/>
  <c r="DD19" i="23"/>
  <c r="FD19" i="23" s="1"/>
  <c r="DD19" i="17"/>
  <c r="FD19" i="17" s="1"/>
  <c r="DD19" i="22"/>
  <c r="FD19" i="22" s="1"/>
  <c r="DD19" i="20"/>
  <c r="FD19" i="20" s="1"/>
  <c r="DD19" i="19"/>
  <c r="FD19" i="19" s="1"/>
  <c r="DD19" i="21"/>
  <c r="FD19" i="21" s="1"/>
  <c r="DD19" i="18"/>
  <c r="FD19" i="18" s="1"/>
  <c r="DD19" i="60"/>
  <c r="FD19" i="60" s="1"/>
  <c r="EC13" i="51"/>
  <c r="AD13" i="51"/>
  <c r="AO16" i="39"/>
  <c r="EN16" i="39"/>
  <c r="EA30" i="51"/>
  <c r="EN9" i="40"/>
  <c r="AO9" i="40"/>
  <c r="AT17" i="35"/>
  <c r="ES17" i="35"/>
  <c r="EV15" i="32"/>
  <c r="AW15" i="32"/>
  <c r="Z15" i="55"/>
  <c r="DY15" i="55"/>
  <c r="DU15" i="59"/>
  <c r="V15" i="59"/>
  <c r="X16" i="56"/>
  <c r="DW16" i="56"/>
  <c r="ED10" i="49"/>
  <c r="AE10" i="49"/>
  <c r="AP8" i="39"/>
  <c r="EO8" i="39"/>
  <c r="BA24" i="27"/>
  <c r="EZ24" i="27"/>
  <c r="AS10" i="35"/>
  <c r="ER10" i="35"/>
  <c r="BE12" i="23"/>
  <c r="AL19" i="42"/>
  <c r="EK19" i="42"/>
  <c r="ED12" i="50"/>
  <c r="AE12" i="50"/>
  <c r="EG10" i="46"/>
  <c r="AH10" i="46"/>
  <c r="BA6" i="61"/>
  <c r="AZ6" i="61"/>
  <c r="AQ9" i="38"/>
  <c r="EP9" i="38"/>
  <c r="AE14" i="49"/>
  <c r="ED14" i="49"/>
  <c r="AD13" i="50"/>
  <c r="EC13" i="50"/>
  <c r="AI11" i="45"/>
  <c r="EH11" i="45"/>
  <c r="BD16" i="23"/>
  <c r="EQ23" i="37"/>
  <c r="AR23" i="37"/>
  <c r="EK7" i="42"/>
  <c r="AL7" i="42"/>
  <c r="EM5" i="40"/>
  <c r="AN5" i="40"/>
  <c r="AK28" i="43"/>
  <c r="EJ28" i="43"/>
  <c r="AC17" i="51"/>
  <c r="EB17" i="51"/>
  <c r="EJ14" i="44"/>
  <c r="AK14" i="44"/>
  <c r="AP12" i="39"/>
  <c r="EO12" i="39"/>
  <c r="DZ14" i="53"/>
  <c r="AA14" i="53"/>
  <c r="DU23" i="59"/>
  <c r="V23" i="59"/>
  <c r="AK9" i="43"/>
  <c r="EJ9" i="43"/>
  <c r="AZ24" i="61"/>
  <c r="BA24" i="61"/>
  <c r="DU20" i="58"/>
  <c r="V20" i="58"/>
  <c r="ET19" i="33"/>
  <c r="AU19" i="33"/>
  <c r="BE5" i="22"/>
  <c r="EV21" i="32"/>
  <c r="AW21" i="32"/>
  <c r="AX27" i="31"/>
  <c r="EW27" i="31"/>
  <c r="EG20" i="47"/>
  <c r="AH20" i="47"/>
  <c r="DX14" i="56"/>
  <c r="Y14" i="56"/>
  <c r="T29" i="57"/>
  <c r="U4" i="57"/>
  <c r="DT4" i="57"/>
  <c r="DT29" i="57" s="1"/>
  <c r="DT6" i="59"/>
  <c r="U6" i="59"/>
  <c r="FB27" i="25"/>
  <c r="BC27" i="25"/>
  <c r="AJ25" i="44"/>
  <c r="EI25" i="44"/>
  <c r="EX23" i="30"/>
  <c r="AY23" i="30"/>
  <c r="BA13" i="61"/>
  <c r="AZ13" i="61"/>
  <c r="BD22" i="23"/>
  <c r="FC22" i="23"/>
  <c r="BD17" i="24"/>
  <c r="AR27" i="37"/>
  <c r="EQ27" i="37"/>
  <c r="BE7" i="22"/>
  <c r="EO7" i="38"/>
  <c r="AP7" i="38"/>
  <c r="EA29" i="49"/>
  <c r="DE19" i="59"/>
  <c r="DE19" i="58"/>
  <c r="DE19" i="57"/>
  <c r="DE19" i="56"/>
  <c r="DE19" i="55"/>
  <c r="DE19" i="54"/>
  <c r="DE19" i="53"/>
  <c r="DE19" i="51"/>
  <c r="DE19" i="52"/>
  <c r="DE19" i="50"/>
  <c r="DE19" i="49"/>
  <c r="DE19" i="48"/>
  <c r="DE19" i="45"/>
  <c r="DE19" i="44"/>
  <c r="DE19" i="47"/>
  <c r="DE19" i="46"/>
  <c r="DE19" i="43"/>
  <c r="DE19" i="41"/>
  <c r="DE19" i="42"/>
  <c r="DE19" i="40"/>
  <c r="DE19" i="37"/>
  <c r="DE19" i="39"/>
  <c r="DE19" i="38"/>
  <c r="DE19" i="36"/>
  <c r="DE19" i="32"/>
  <c r="DE19" i="35"/>
  <c r="DE19" i="34"/>
  <c r="DE19" i="33"/>
  <c r="DE19" i="30"/>
  <c r="DE19" i="28"/>
  <c r="DE19" i="27"/>
  <c r="DE19" i="25"/>
  <c r="DE19" i="26"/>
  <c r="DE19" i="24"/>
  <c r="DE19" i="23"/>
  <c r="DE19" i="31"/>
  <c r="DE19" i="22"/>
  <c r="FE19" i="22" s="1"/>
  <c r="DE19" i="20"/>
  <c r="FE19" i="20" s="1"/>
  <c r="DE19" i="19"/>
  <c r="FE19" i="19" s="1"/>
  <c r="DE19" i="21"/>
  <c r="FE19" i="21" s="1"/>
  <c r="DE19" i="18"/>
  <c r="FE19" i="18" s="1"/>
  <c r="DE19" i="17"/>
  <c r="FE19" i="17" s="1"/>
  <c r="DE19" i="60"/>
  <c r="FE19" i="60" s="1"/>
  <c r="DZ26" i="54"/>
  <c r="AA26" i="54"/>
  <c r="AE21" i="49"/>
  <c r="ED21" i="49"/>
  <c r="AC16" i="51"/>
  <c r="EB16" i="51"/>
  <c r="FB29" i="20"/>
  <c r="FB29" i="18"/>
  <c r="Y21" i="56"/>
  <c r="DX21" i="56"/>
  <c r="U18" i="57"/>
  <c r="DT18" i="57"/>
  <c r="DT30" i="57" s="1"/>
  <c r="DC18" i="59"/>
  <c r="DC18" i="58"/>
  <c r="DC18" i="57"/>
  <c r="DC18" i="56"/>
  <c r="DC18" i="55"/>
  <c r="DC18" i="54"/>
  <c r="DC18" i="53"/>
  <c r="DC18" i="52"/>
  <c r="DC18" i="51"/>
  <c r="DC18" i="50"/>
  <c r="DC18" i="49"/>
  <c r="DC18" i="48"/>
  <c r="DC18" i="45"/>
  <c r="DC18" i="44"/>
  <c r="DC18" i="47"/>
  <c r="DC18" i="46"/>
  <c r="DC18" i="43"/>
  <c r="DC18" i="42"/>
  <c r="DC18" i="41"/>
  <c r="DC18" i="40"/>
  <c r="DC18" i="37"/>
  <c r="DC18" i="39"/>
  <c r="DC18" i="38"/>
  <c r="DC18" i="36"/>
  <c r="DC18" i="32"/>
  <c r="DC18" i="35"/>
  <c r="DC18" i="34"/>
  <c r="DC18" i="33"/>
  <c r="DC18" i="25"/>
  <c r="DC18" i="24"/>
  <c r="DC18" i="23"/>
  <c r="FC18" i="23" s="1"/>
  <c r="DC18" i="31"/>
  <c r="DC18" i="30"/>
  <c r="DC18" i="26"/>
  <c r="DC18" i="28"/>
  <c r="DC18" i="27"/>
  <c r="DC18" i="22"/>
  <c r="FC18" i="22" s="1"/>
  <c r="DC18" i="19"/>
  <c r="FC18" i="19" s="1"/>
  <c r="DC18" i="20"/>
  <c r="FC18" i="20" s="1"/>
  <c r="DC18" i="18"/>
  <c r="FC18" i="18" s="1"/>
  <c r="DC18" i="17"/>
  <c r="FC18" i="17" s="1"/>
  <c r="DC18" i="21"/>
  <c r="FC18" i="21" s="1"/>
  <c r="DC18" i="60"/>
  <c r="FC18" i="60" s="1"/>
  <c r="DX7" i="54"/>
  <c r="Y7" i="54"/>
  <c r="AF22" i="48"/>
  <c r="EE22" i="48"/>
  <c r="EG9" i="47"/>
  <c r="AH9" i="47"/>
  <c r="AQ26" i="38"/>
  <c r="EP26" i="38"/>
  <c r="FA7" i="25"/>
  <c r="BB7" i="25"/>
  <c r="DV25" i="57"/>
  <c r="W25" i="57"/>
  <c r="AW17" i="32"/>
  <c r="EV17" i="32"/>
  <c r="EY17" i="27"/>
  <c r="AZ17" i="27"/>
  <c r="FB30" i="21"/>
  <c r="EC20" i="50"/>
  <c r="AD20" i="50"/>
  <c r="AM22" i="41"/>
  <c r="EL22" i="41"/>
  <c r="AL14" i="42"/>
  <c r="EK14" i="42"/>
  <c r="Y8" i="55"/>
  <c r="DX8" i="55"/>
  <c r="EL15" i="41"/>
  <c r="AM15" i="41"/>
  <c r="EO5" i="37"/>
  <c r="AP5" i="37"/>
  <c r="BE15" i="23"/>
  <c r="FD15" i="23"/>
  <c r="FA18" i="24"/>
  <c r="BB18" i="24"/>
  <c r="AX18" i="28"/>
  <c r="EW18" i="28"/>
  <c r="EN6" i="39"/>
  <c r="AO6" i="39"/>
  <c r="AR11" i="37"/>
  <c r="EQ11" i="37"/>
  <c r="EA25" i="52"/>
  <c r="AB25" i="52"/>
  <c r="AH12" i="47"/>
  <c r="EG12" i="47"/>
  <c r="EB10" i="51"/>
  <c r="AC10" i="51"/>
  <c r="BB14" i="26"/>
  <c r="FA14" i="26"/>
  <c r="FB9" i="25"/>
  <c r="BC9" i="25"/>
  <c r="Z26" i="55"/>
  <c r="DY26" i="55"/>
  <c r="AL14" i="43"/>
  <c r="EK14" i="43"/>
  <c r="AC22" i="51"/>
  <c r="EB22" i="51"/>
  <c r="U25" i="59"/>
  <c r="DT25" i="59"/>
  <c r="BD5" i="23"/>
  <c r="FC5" i="23"/>
  <c r="AD23" i="51"/>
  <c r="EC23" i="51"/>
  <c r="EX5" i="28"/>
  <c r="AY5" i="28"/>
  <c r="AT19" i="34"/>
  <c r="ES19" i="34"/>
  <c r="DW28" i="57"/>
  <c r="X28" i="57"/>
  <c r="EQ8" i="37"/>
  <c r="AR8" i="37"/>
  <c r="DX17" i="55"/>
  <c r="Y17" i="55"/>
  <c r="AW16" i="31"/>
  <c r="EV16" i="31"/>
  <c r="X4" i="54"/>
  <c r="W29" i="54"/>
  <c r="DW4" i="54"/>
  <c r="DW29" i="54" s="1"/>
  <c r="AY9" i="30"/>
  <c r="EX9" i="30"/>
  <c r="Z11" i="55"/>
  <c r="DY11" i="55"/>
  <c r="EY26" i="28"/>
  <c r="AZ26" i="28"/>
  <c r="AR6" i="36"/>
  <c r="EQ6" i="36"/>
  <c r="BE16" i="22"/>
  <c r="DC27" i="59"/>
  <c r="DC27" i="58"/>
  <c r="DC27" i="57"/>
  <c r="DC27" i="56"/>
  <c r="DC27" i="55"/>
  <c r="DC27" i="53"/>
  <c r="DC27" i="54"/>
  <c r="DC27" i="52"/>
  <c r="DC27" i="51"/>
  <c r="DC27" i="49"/>
  <c r="DC27" i="50"/>
  <c r="DC27" i="48"/>
  <c r="DC27" i="47"/>
  <c r="DC27" i="44"/>
  <c r="DC27" i="43"/>
  <c r="DC27" i="46"/>
  <c r="DC27" i="45"/>
  <c r="DC27" i="40"/>
  <c r="DC27" i="42"/>
  <c r="DC27" i="41"/>
  <c r="DC27" i="37"/>
  <c r="DC27" i="36"/>
  <c r="DC27" i="39"/>
  <c r="DC27" i="38"/>
  <c r="DC27" i="35"/>
  <c r="DC27" i="33"/>
  <c r="DC27" i="34"/>
  <c r="DC27" i="32"/>
  <c r="DC27" i="31"/>
  <c r="DC27" i="27"/>
  <c r="DC27" i="24"/>
  <c r="FC27" i="24" s="1"/>
  <c r="DC27" i="23"/>
  <c r="FC27" i="23" s="1"/>
  <c r="DC27" i="30"/>
  <c r="DC27" i="28"/>
  <c r="DC27" i="26"/>
  <c r="DC27" i="25"/>
  <c r="DC27" i="21"/>
  <c r="FC27" i="21" s="1"/>
  <c r="DC27" i="20"/>
  <c r="FC27" i="20" s="1"/>
  <c r="DC27" i="17"/>
  <c r="FC27" i="17" s="1"/>
  <c r="DC27" i="22"/>
  <c r="FC27" i="22" s="1"/>
  <c r="DC27" i="19"/>
  <c r="FC27" i="19" s="1"/>
  <c r="DC27" i="18"/>
  <c r="FC27" i="18" s="1"/>
  <c r="DC27" i="60"/>
  <c r="FC27" i="60" s="1"/>
  <c r="AT27" i="35"/>
  <c r="ES27" i="35"/>
  <c r="EN22" i="39"/>
  <c r="AO22" i="39"/>
  <c r="AD21" i="51"/>
  <c r="EC21" i="51"/>
  <c r="EK10" i="42"/>
  <c r="AL10" i="42"/>
  <c r="BD11" i="24"/>
  <c r="BD18" i="23"/>
  <c r="AP10" i="38"/>
  <c r="EO10" i="38"/>
  <c r="BA26" i="61"/>
  <c r="AZ26" i="61"/>
  <c r="AM26" i="42"/>
  <c r="EL26" i="42"/>
  <c r="AP11" i="39"/>
  <c r="EO11" i="39"/>
  <c r="EJ26" i="44"/>
  <c r="AK26" i="44"/>
  <c r="AV18" i="32"/>
  <c r="EU18" i="32"/>
  <c r="AJ26" i="45"/>
  <c r="EI26" i="45"/>
  <c r="EG23" i="47"/>
  <c r="AH23" i="47"/>
  <c r="Y24" i="56"/>
  <c r="DX24" i="56"/>
  <c r="AU8" i="34"/>
  <c r="ET8" i="34"/>
  <c r="AC7" i="51"/>
  <c r="EB7" i="51"/>
  <c r="EU9" i="33"/>
  <c r="AV9" i="33"/>
  <c r="AT15" i="35"/>
  <c r="ES15" i="35"/>
  <c r="DC8" i="59"/>
  <c r="DC8" i="58"/>
  <c r="DC8" i="57"/>
  <c r="DC8" i="56"/>
  <c r="DC8" i="55"/>
  <c r="DC8" i="54"/>
  <c r="DC8" i="53"/>
  <c r="DC8" i="52"/>
  <c r="DC8" i="51"/>
  <c r="DC8" i="50"/>
  <c r="DC8" i="49"/>
  <c r="DC8" i="48"/>
  <c r="DC8" i="47"/>
  <c r="DC8" i="46"/>
  <c r="DC8" i="45"/>
  <c r="DC8" i="44"/>
  <c r="DC8" i="41"/>
  <c r="DC8" i="40"/>
  <c r="DC8" i="43"/>
  <c r="DC8" i="42"/>
  <c r="DC8" i="38"/>
  <c r="DC8" i="37"/>
  <c r="DC8" i="36"/>
  <c r="DC8" i="39"/>
  <c r="DC8" i="35"/>
  <c r="DC8" i="34"/>
  <c r="DC8" i="33"/>
  <c r="DC8" i="28"/>
  <c r="DC8" i="25"/>
  <c r="DC8" i="24"/>
  <c r="FC8" i="24" s="1"/>
  <c r="DC8" i="32"/>
  <c r="DC8" i="27"/>
  <c r="DC8" i="26"/>
  <c r="DC8" i="31"/>
  <c r="DC8" i="30"/>
  <c r="DC8" i="20"/>
  <c r="FC8" i="20" s="1"/>
  <c r="DC8" i="19"/>
  <c r="FC8" i="19" s="1"/>
  <c r="DC8" i="23"/>
  <c r="FC8" i="23" s="1"/>
  <c r="DC8" i="21"/>
  <c r="FC8" i="21" s="1"/>
  <c r="DC8" i="17"/>
  <c r="FC8" i="17" s="1"/>
  <c r="DC8" i="22"/>
  <c r="FC8" i="22" s="1"/>
  <c r="DC8" i="18"/>
  <c r="FC8" i="18" s="1"/>
  <c r="DC8" i="60"/>
  <c r="FC8" i="60" s="1"/>
  <c r="EK19" i="43"/>
  <c r="AL19" i="43"/>
  <c r="ER22" i="35"/>
  <c r="AS22" i="35"/>
  <c r="EH23" i="46"/>
  <c r="AI23" i="46"/>
  <c r="EG21" i="47"/>
  <c r="AH21" i="47"/>
  <c r="EO9" i="39"/>
  <c r="AP9" i="39"/>
  <c r="AB24" i="53"/>
  <c r="EA24" i="53"/>
  <c r="EA28" i="53"/>
  <c r="AB28" i="53"/>
  <c r="DX15" i="56"/>
  <c r="Y15" i="56"/>
  <c r="BE23" i="23"/>
  <c r="BE20" i="23"/>
  <c r="W17" i="58"/>
  <c r="DV17" i="58"/>
  <c r="DZ15" i="54"/>
  <c r="AA15" i="54"/>
  <c r="AQ17" i="38"/>
  <c r="EP17" i="38"/>
  <c r="FA15" i="25"/>
  <c r="BB15" i="25"/>
  <c r="EM8" i="41"/>
  <c r="AN8" i="41"/>
  <c r="V9" i="59"/>
  <c r="DU9" i="59"/>
  <c r="FA21" i="26"/>
  <c r="BB21" i="26"/>
  <c r="EP20" i="37"/>
  <c r="AQ20" i="37"/>
  <c r="AD29" i="47"/>
  <c r="AE4" i="47"/>
  <c r="ED4" i="47"/>
  <c r="ED29" i="47" s="1"/>
  <c r="AS5" i="35"/>
  <c r="ER5" i="35"/>
  <c r="AN23" i="41"/>
  <c r="EM23" i="41"/>
  <c r="EB9" i="50"/>
  <c r="AC9" i="50"/>
  <c r="DY5" i="54"/>
  <c r="Z5" i="54"/>
  <c r="FB30" i="18"/>
  <c r="U27" i="59"/>
  <c r="DT27" i="59"/>
  <c r="EB11" i="52"/>
  <c r="AC11" i="52"/>
  <c r="AS16" i="34"/>
  <c r="ER16" i="34"/>
  <c r="ER30" i="34" s="1"/>
  <c r="DU19" i="58"/>
  <c r="V19" i="58"/>
  <c r="FB8" i="25"/>
  <c r="BC8" i="25"/>
  <c r="BD24" i="24"/>
  <c r="FC24" i="24"/>
  <c r="AY12" i="30"/>
  <c r="EX12" i="30"/>
  <c r="AC8" i="51"/>
  <c r="EB8" i="51"/>
  <c r="DC14" i="59"/>
  <c r="DC14" i="58"/>
  <c r="DC14" i="57"/>
  <c r="DC14" i="56"/>
  <c r="DC14" i="55"/>
  <c r="DC14" i="54"/>
  <c r="DC14" i="53"/>
  <c r="DC14" i="52"/>
  <c r="DC14" i="50"/>
  <c r="DC14" i="51"/>
  <c r="DC14" i="48"/>
  <c r="DC14" i="49"/>
  <c r="DC14" i="47"/>
  <c r="DC14" i="46"/>
  <c r="DC14" i="45"/>
  <c r="DC14" i="44"/>
  <c r="DC14" i="42"/>
  <c r="DC14" i="41"/>
  <c r="DC14" i="40"/>
  <c r="DC14" i="43"/>
  <c r="DC14" i="37"/>
  <c r="DC14" i="39"/>
  <c r="DC14" i="38"/>
  <c r="DC14" i="36"/>
  <c r="DC14" i="34"/>
  <c r="DC14" i="32"/>
  <c r="DC14" i="35"/>
  <c r="DC14" i="33"/>
  <c r="DC14" i="26"/>
  <c r="DC14" i="27"/>
  <c r="DC14" i="25"/>
  <c r="DC14" i="31"/>
  <c r="DC14" i="24"/>
  <c r="DC14" i="30"/>
  <c r="DC14" i="28"/>
  <c r="DC14" i="23"/>
  <c r="FC14" i="23" s="1"/>
  <c r="DC14" i="19"/>
  <c r="FC14" i="19" s="1"/>
  <c r="DC14" i="22"/>
  <c r="FC14" i="22" s="1"/>
  <c r="DC14" i="18"/>
  <c r="FC14" i="18" s="1"/>
  <c r="DC14" i="21"/>
  <c r="FC14" i="21" s="1"/>
  <c r="DC14" i="20"/>
  <c r="FC14" i="20" s="1"/>
  <c r="DC14" i="17"/>
  <c r="FC14" i="17" s="1"/>
  <c r="DC14" i="60"/>
  <c r="FC14" i="60" s="1"/>
  <c r="DU17" i="59"/>
  <c r="V17" i="59"/>
  <c r="DW17" i="57"/>
  <c r="X17" i="57"/>
  <c r="DR4" i="59"/>
  <c r="DR29" i="59" s="1"/>
  <c r="S4" i="59"/>
  <c r="R29" i="59"/>
  <c r="DC23" i="59"/>
  <c r="DC23" i="58"/>
  <c r="DC23" i="57"/>
  <c r="DC23" i="56"/>
  <c r="DC23" i="55"/>
  <c r="DC23" i="54"/>
  <c r="DC23" i="53"/>
  <c r="DC23" i="52"/>
  <c r="DC23" i="51"/>
  <c r="DC23" i="50"/>
  <c r="DC23" i="49"/>
  <c r="DC23" i="47"/>
  <c r="DC23" i="48"/>
  <c r="DC23" i="46"/>
  <c r="DC23" i="44"/>
  <c r="DC23" i="45"/>
  <c r="DC23" i="42"/>
  <c r="DC23" i="43"/>
  <c r="DC23" i="41"/>
  <c r="DC23" i="40"/>
  <c r="DC23" i="39"/>
  <c r="DC23" i="38"/>
  <c r="DC23" i="36"/>
  <c r="DC23" i="37"/>
  <c r="DC23" i="35"/>
  <c r="DC23" i="34"/>
  <c r="DC23" i="33"/>
  <c r="DC23" i="26"/>
  <c r="DC23" i="24"/>
  <c r="FC23" i="24" s="1"/>
  <c r="DC23" i="31"/>
  <c r="DC23" i="28"/>
  <c r="DC23" i="30"/>
  <c r="DC23" i="32"/>
  <c r="DC23" i="27"/>
  <c r="DC23" i="25"/>
  <c r="DC23" i="23"/>
  <c r="FC23" i="23" s="1"/>
  <c r="DC23" i="22"/>
  <c r="FC23" i="22" s="1"/>
  <c r="DC23" i="21"/>
  <c r="FC23" i="21" s="1"/>
  <c r="DC23" i="20"/>
  <c r="FC23" i="20" s="1"/>
  <c r="DC23" i="19"/>
  <c r="FC23" i="19" s="1"/>
  <c r="DC23" i="18"/>
  <c r="FC23" i="18" s="1"/>
  <c r="DC23" i="17"/>
  <c r="FC23" i="17" s="1"/>
  <c r="DC23" i="60"/>
  <c r="FC23" i="60" s="1"/>
  <c r="AJ22" i="44"/>
  <c r="EI22" i="44"/>
  <c r="AD11" i="51"/>
  <c r="EC11" i="51"/>
  <c r="X10" i="56"/>
  <c r="DW10" i="56"/>
  <c r="EO23" i="39"/>
  <c r="AP23" i="39"/>
  <c r="EM10" i="40"/>
  <c r="AN10" i="40"/>
  <c r="U7" i="59"/>
  <c r="DT7" i="59"/>
  <c r="U18" i="58"/>
  <c r="DT18" i="58"/>
  <c r="AI13" i="46"/>
  <c r="EH13" i="46"/>
  <c r="AN17" i="41"/>
  <c r="EM17" i="41"/>
  <c r="AA11" i="54"/>
  <c r="DZ11" i="54"/>
  <c r="AX13" i="31"/>
  <c r="EW13" i="31"/>
  <c r="EI16" i="43"/>
  <c r="AJ16" i="43"/>
  <c r="AP20" i="38"/>
  <c r="EO20" i="38"/>
  <c r="EN12" i="40"/>
  <c r="AO12" i="40"/>
  <c r="Z4" i="53"/>
  <c r="DY4" i="53"/>
  <c r="EV28" i="31"/>
  <c r="AW28" i="31"/>
  <c r="EB23" i="52"/>
  <c r="AC23" i="52"/>
  <c r="U29" i="56"/>
  <c r="DU4" i="56"/>
  <c r="DU29" i="56" s="1"/>
  <c r="V4" i="56"/>
  <c r="EY18" i="27"/>
  <c r="AZ18" i="27"/>
  <c r="EM7" i="40"/>
  <c r="AN7" i="40"/>
  <c r="AP19" i="38"/>
  <c r="EO19" i="38"/>
  <c r="W4" i="55"/>
  <c r="V29" i="55"/>
  <c r="DV4" i="55"/>
  <c r="DV29" i="55" s="1"/>
  <c r="EO13" i="39"/>
  <c r="AP13" i="39"/>
  <c r="AG10" i="47"/>
  <c r="EF10" i="47"/>
  <c r="Y8" i="56"/>
  <c r="DX8" i="56"/>
  <c r="EO4" i="37"/>
  <c r="AP4" i="37"/>
  <c r="AG5" i="47"/>
  <c r="EF5" i="47"/>
  <c r="EQ29" i="33" l="1"/>
  <c r="EJ29" i="41"/>
  <c r="DW30" i="54"/>
  <c r="EA30" i="50"/>
  <c r="AZ5" i="78"/>
  <c r="AZ4" i="78"/>
  <c r="BA5" i="78"/>
  <c r="EZ30" i="24"/>
  <c r="AL19" i="41"/>
  <c r="EK19" i="41"/>
  <c r="EY26" i="27"/>
  <c r="AZ26" i="27"/>
  <c r="ED18" i="48"/>
  <c r="ED30" i="48" s="1"/>
  <c r="AE18" i="48"/>
  <c r="AL24" i="42"/>
  <c r="EK24" i="42"/>
  <c r="ET23" i="33"/>
  <c r="AU23" i="33"/>
  <c r="AF23" i="48"/>
  <c r="EE23" i="48"/>
  <c r="EV4" i="27"/>
  <c r="EV29" i="27" s="1"/>
  <c r="AW4" i="27"/>
  <c r="AV29" i="27"/>
  <c r="AG22" i="46"/>
  <c r="EF22" i="46"/>
  <c r="AC6" i="50"/>
  <c r="EB6" i="50"/>
  <c r="DV30" i="55"/>
  <c r="ET26" i="32"/>
  <c r="AU26" i="32"/>
  <c r="AA5" i="51"/>
  <c r="DZ5" i="51"/>
  <c r="DZ29" i="51" s="1"/>
  <c r="AS5" i="33"/>
  <c r="ER5" i="33"/>
  <c r="EK17" i="42"/>
  <c r="AL17" i="42"/>
  <c r="AG28" i="47"/>
  <c r="EF28" i="47"/>
  <c r="FA21" i="24"/>
  <c r="BB21" i="24"/>
  <c r="AX19" i="28"/>
  <c r="EW19" i="28"/>
  <c r="AY17" i="28"/>
  <c r="EX17" i="28"/>
  <c r="AP10" i="37"/>
  <c r="EO10" i="37"/>
  <c r="EI5" i="43"/>
  <c r="AJ5" i="43"/>
  <c r="AS29" i="31"/>
  <c r="AT4" i="31"/>
  <c r="ES4" i="31"/>
  <c r="ES29" i="31" s="1"/>
  <c r="AW24" i="31"/>
  <c r="EV24" i="31"/>
  <c r="EL6" i="41"/>
  <c r="AM6" i="41"/>
  <c r="Y21" i="54"/>
  <c r="DX21" i="54"/>
  <c r="V24" i="58"/>
  <c r="DU24" i="58"/>
  <c r="AN8" i="40"/>
  <c r="EM8" i="40"/>
  <c r="AW15" i="31"/>
  <c r="EV15" i="31"/>
  <c r="AX29" i="25"/>
  <c r="AY4" i="25"/>
  <c r="EX4" i="25"/>
  <c r="EX29" i="25" s="1"/>
  <c r="AD28" i="50"/>
  <c r="EC28" i="50"/>
  <c r="EG4" i="43"/>
  <c r="EG29" i="43" s="1"/>
  <c r="AG29" i="43"/>
  <c r="AH4" i="43"/>
  <c r="EY14" i="27"/>
  <c r="AZ14" i="27"/>
  <c r="ES26" i="33"/>
  <c r="AT26" i="33"/>
  <c r="AE5" i="48"/>
  <c r="ED5" i="48"/>
  <c r="AE10" i="48"/>
  <c r="ED10" i="48"/>
  <c r="AI29" i="42"/>
  <c r="AJ16" i="42"/>
  <c r="EI16" i="42"/>
  <c r="EI30" i="42" s="1"/>
  <c r="AH5" i="44"/>
  <c r="EG5" i="44"/>
  <c r="AF7" i="47"/>
  <c r="EE7" i="47"/>
  <c r="EU28" i="32"/>
  <c r="AV28" i="32"/>
  <c r="X6" i="55"/>
  <c r="DW6" i="55"/>
  <c r="EF24" i="47"/>
  <c r="AG24" i="47"/>
  <c r="ER23" i="35"/>
  <c r="AS23" i="35"/>
  <c r="AZ20" i="27"/>
  <c r="EY20" i="27"/>
  <c r="EG20" i="46"/>
  <c r="AH20" i="46"/>
  <c r="BA23" i="26"/>
  <c r="EZ23" i="26"/>
  <c r="EV7" i="30"/>
  <c r="AW7" i="30"/>
  <c r="AC15" i="51"/>
  <c r="EB15" i="51"/>
  <c r="EV17" i="31"/>
  <c r="AW17" i="31"/>
  <c r="ES24" i="34"/>
  <c r="AT24" i="34"/>
  <c r="DX17" i="54"/>
  <c r="Y17" i="54"/>
  <c r="EZ16" i="25"/>
  <c r="EZ30" i="25" s="1"/>
  <c r="BA16" i="25"/>
  <c r="BB22" i="24"/>
  <c r="FA22" i="24"/>
  <c r="EF17" i="46"/>
  <c r="AG17" i="46"/>
  <c r="AD8" i="49"/>
  <c r="EC8" i="49"/>
  <c r="DY21" i="53"/>
  <c r="Z21" i="53"/>
  <c r="EV19" i="31"/>
  <c r="AW19" i="31"/>
  <c r="BE4" i="19"/>
  <c r="BE29" i="19" s="1"/>
  <c r="BD29" i="19"/>
  <c r="EE16" i="47"/>
  <c r="AF16" i="47"/>
  <c r="AL14" i="41"/>
  <c r="EK14" i="41"/>
  <c r="EE13" i="48"/>
  <c r="AF13" i="48"/>
  <c r="EL16" i="40"/>
  <c r="AM16" i="40"/>
  <c r="DT11" i="59"/>
  <c r="U11" i="59"/>
  <c r="AZ16" i="26"/>
  <c r="EY16" i="26"/>
  <c r="EG12" i="46"/>
  <c r="AH12" i="46"/>
  <c r="EC13" i="49"/>
  <c r="AD13" i="49"/>
  <c r="EK11" i="42"/>
  <c r="AL11" i="42"/>
  <c r="AT14" i="33"/>
  <c r="ES14" i="33"/>
  <c r="EP9" i="37"/>
  <c r="AQ9" i="37"/>
  <c r="BB26" i="25"/>
  <c r="FA26" i="25"/>
  <c r="ER19" i="35"/>
  <c r="AS19" i="35"/>
  <c r="AS26" i="35"/>
  <c r="ER26" i="35"/>
  <c r="AU17" i="33"/>
  <c r="ET17" i="33"/>
  <c r="EM5" i="39"/>
  <c r="AN5" i="39"/>
  <c r="ET16" i="32"/>
  <c r="ET30" i="32" s="1"/>
  <c r="AU16" i="32"/>
  <c r="AW16" i="30"/>
  <c r="EV16" i="30"/>
  <c r="DZ29" i="50"/>
  <c r="DV9" i="57"/>
  <c r="W9" i="57"/>
  <c r="EG17" i="45"/>
  <c r="AH17" i="45"/>
  <c r="EG29" i="44"/>
  <c r="AQ26" i="37"/>
  <c r="EP26" i="37"/>
  <c r="W12" i="57"/>
  <c r="DV12" i="57"/>
  <c r="EH20" i="45"/>
  <c r="AI20" i="45"/>
  <c r="AD17" i="49"/>
  <c r="EC17" i="49"/>
  <c r="AD25" i="49"/>
  <c r="EC25" i="49"/>
  <c r="AL7" i="41"/>
  <c r="EK7" i="41"/>
  <c r="AT13" i="33"/>
  <c r="ES13" i="33"/>
  <c r="AH14" i="46"/>
  <c r="EG14" i="46"/>
  <c r="AG26" i="47"/>
  <c r="EF26" i="47"/>
  <c r="AN18" i="39"/>
  <c r="EM18" i="39"/>
  <c r="X25" i="55"/>
  <c r="DW25" i="55"/>
  <c r="EN14" i="39"/>
  <c r="AO14" i="39"/>
  <c r="AH8" i="45"/>
  <c r="EG8" i="45"/>
  <c r="DU10" i="57"/>
  <c r="V10" i="57"/>
  <c r="W26" i="56"/>
  <c r="DV26" i="56"/>
  <c r="DV30" i="56" s="1"/>
  <c r="EE8" i="48"/>
  <c r="AF8" i="48"/>
  <c r="AJ25" i="43"/>
  <c r="EI25" i="43"/>
  <c r="AM11" i="40"/>
  <c r="EL11" i="40"/>
  <c r="DW27" i="56"/>
  <c r="X27" i="56"/>
  <c r="ES15" i="33"/>
  <c r="AT15" i="33"/>
  <c r="AK15" i="43"/>
  <c r="EJ15" i="43"/>
  <c r="EM23" i="40"/>
  <c r="AN23" i="40"/>
  <c r="EK12" i="42"/>
  <c r="AL12" i="42"/>
  <c r="AC26" i="51"/>
  <c r="EB26" i="51"/>
  <c r="Y24" i="55"/>
  <c r="DX24" i="55"/>
  <c r="EB17" i="50"/>
  <c r="AC17" i="50"/>
  <c r="AP4" i="35"/>
  <c r="EO4" i="35"/>
  <c r="EO29" i="35" s="1"/>
  <c r="AO29" i="35"/>
  <c r="EP25" i="36"/>
  <c r="AQ25" i="36"/>
  <c r="AF14" i="48"/>
  <c r="EE14" i="48"/>
  <c r="EB25" i="50"/>
  <c r="AC25" i="50"/>
  <c r="EW11" i="30"/>
  <c r="AX11" i="30"/>
  <c r="EV5" i="30"/>
  <c r="AW5" i="30"/>
  <c r="EG17" i="44"/>
  <c r="EG30" i="44" s="1"/>
  <c r="AH17" i="44"/>
  <c r="AG14" i="47"/>
  <c r="EF14" i="47"/>
  <c r="EQ4" i="34"/>
  <c r="EQ29" i="34" s="1"/>
  <c r="AR4" i="34"/>
  <c r="AQ29" i="34"/>
  <c r="EJ12" i="43"/>
  <c r="AK12" i="43"/>
  <c r="BB13" i="24"/>
  <c r="FA13" i="24"/>
  <c r="AI15" i="45"/>
  <c r="EH15" i="45"/>
  <c r="EQ11" i="36"/>
  <c r="AR11" i="36"/>
  <c r="EO30" i="36"/>
  <c r="DU16" i="57"/>
  <c r="V16" i="57"/>
  <c r="ED30" i="47"/>
  <c r="AL13" i="42"/>
  <c r="EK13" i="42"/>
  <c r="AS14" i="35"/>
  <c r="ER14" i="35"/>
  <c r="AO20" i="39"/>
  <c r="EN20" i="39"/>
  <c r="AL16" i="41"/>
  <c r="EK16" i="41"/>
  <c r="AX7" i="28"/>
  <c r="EW7" i="28"/>
  <c r="FA19" i="24"/>
  <c r="FA30" i="24" s="1"/>
  <c r="BB19" i="24"/>
  <c r="DY19" i="53"/>
  <c r="Z19" i="53"/>
  <c r="ES10" i="33"/>
  <c r="AT10" i="33"/>
  <c r="DT16" i="58"/>
  <c r="DT30" i="58" s="1"/>
  <c r="U16" i="58"/>
  <c r="ES30" i="32"/>
  <c r="EG25" i="45"/>
  <c r="AH25" i="45"/>
  <c r="AD26" i="50"/>
  <c r="EC26" i="50"/>
  <c r="EF30" i="45"/>
  <c r="EW20" i="28"/>
  <c r="AX20" i="28"/>
  <c r="AG15" i="47"/>
  <c r="EF15" i="47"/>
  <c r="FA12" i="25"/>
  <c r="BB12" i="25"/>
  <c r="AO16" i="38"/>
  <c r="EN16" i="38"/>
  <c r="EN30" i="38" s="1"/>
  <c r="AT21" i="33"/>
  <c r="ES21" i="33"/>
  <c r="EK10" i="41"/>
  <c r="AL10" i="41"/>
  <c r="EU8" i="32"/>
  <c r="AV8" i="32"/>
  <c r="EX25" i="27"/>
  <c r="EX30" i="27" s="1"/>
  <c r="AY25" i="27"/>
  <c r="BB25" i="24"/>
  <c r="FA25" i="24"/>
  <c r="EW25" i="30"/>
  <c r="AX25" i="30"/>
  <c r="EF16" i="46"/>
  <c r="AG16" i="46"/>
  <c r="ED6" i="48"/>
  <c r="AE6" i="48"/>
  <c r="AB26" i="52"/>
  <c r="EA26" i="52"/>
  <c r="EZ4" i="23"/>
  <c r="EZ29" i="23" s="1"/>
  <c r="AZ29" i="23"/>
  <c r="BA4" i="23"/>
  <c r="AC20" i="51"/>
  <c r="EB20" i="51"/>
  <c r="AF12" i="48"/>
  <c r="EE12" i="48"/>
  <c r="BB14" i="24"/>
  <c r="FA14" i="24"/>
  <c r="AY23" i="28"/>
  <c r="EX23" i="28"/>
  <c r="AF27" i="48"/>
  <c r="EE27" i="48"/>
  <c r="AS6" i="34"/>
  <c r="ER6" i="34"/>
  <c r="AN25" i="39"/>
  <c r="EM25" i="39"/>
  <c r="AI23" i="45"/>
  <c r="EH23" i="45"/>
  <c r="AZ18" i="26"/>
  <c r="EY18" i="26"/>
  <c r="AZ17" i="26"/>
  <c r="EY17" i="26"/>
  <c r="ED11" i="49"/>
  <c r="AE11" i="49"/>
  <c r="DX14" i="54"/>
  <c r="Y14" i="54"/>
  <c r="DX16" i="54"/>
  <c r="Y16" i="54"/>
  <c r="EL25" i="40"/>
  <c r="AM25" i="40"/>
  <c r="DX20" i="55"/>
  <c r="Y20" i="55"/>
  <c r="X5" i="55"/>
  <c r="DW5" i="55"/>
  <c r="DY24" i="54"/>
  <c r="Z24" i="54"/>
  <c r="ED7" i="48"/>
  <c r="AE7" i="48"/>
  <c r="DU9" i="58"/>
  <c r="V9" i="58"/>
  <c r="AC8" i="50"/>
  <c r="EB8" i="50"/>
  <c r="EZ28" i="26"/>
  <c r="BA28" i="26"/>
  <c r="BA6" i="25"/>
  <c r="EZ6" i="25"/>
  <c r="ES25" i="33"/>
  <c r="AT25" i="33"/>
  <c r="AW6" i="30"/>
  <c r="EV6" i="30"/>
  <c r="ER9" i="35"/>
  <c r="AS9" i="35"/>
  <c r="ES17" i="34"/>
  <c r="AT17" i="34"/>
  <c r="EP16" i="36"/>
  <c r="EP30" i="36" s="1"/>
  <c r="AQ16" i="36"/>
  <c r="Y18" i="53"/>
  <c r="DX18" i="53"/>
  <c r="DX30" i="53" s="1"/>
  <c r="AW20" i="31"/>
  <c r="EV20" i="31"/>
  <c r="EY19" i="27"/>
  <c r="AZ19" i="27"/>
  <c r="AH18" i="45"/>
  <c r="EG18" i="45"/>
  <c r="AK11" i="43"/>
  <c r="EJ11" i="43"/>
  <c r="EC20" i="49"/>
  <c r="AD20" i="49"/>
  <c r="ES16" i="33"/>
  <c r="AT16" i="33"/>
  <c r="V27" i="58"/>
  <c r="DU27" i="58"/>
  <c r="AI16" i="44"/>
  <c r="EH16" i="44"/>
  <c r="EM7" i="39"/>
  <c r="AN7" i="39"/>
  <c r="EF25" i="46"/>
  <c r="AG25" i="46"/>
  <c r="AH10" i="45"/>
  <c r="EG10" i="45"/>
  <c r="DY27" i="54"/>
  <c r="Z27" i="54"/>
  <c r="EI24" i="44"/>
  <c r="AJ24" i="44"/>
  <c r="AT6" i="33"/>
  <c r="ES6" i="33"/>
  <c r="AR14" i="36"/>
  <c r="EQ14" i="36"/>
  <c r="EZ19" i="26"/>
  <c r="BA19" i="26"/>
  <c r="AB12" i="52"/>
  <c r="EA12" i="52"/>
  <c r="AS4" i="33"/>
  <c r="ER4" i="33"/>
  <c r="ER29" i="33" s="1"/>
  <c r="AR29" i="33"/>
  <c r="EK20" i="41"/>
  <c r="AL20" i="41"/>
  <c r="AW26" i="31"/>
  <c r="EV26" i="31"/>
  <c r="DW18" i="55"/>
  <c r="DW30" i="55" s="1"/>
  <c r="X18" i="55"/>
  <c r="AP19" i="37"/>
  <c r="EO19" i="37"/>
  <c r="AO18" i="37"/>
  <c r="AN29" i="37"/>
  <c r="EN18" i="37"/>
  <c r="EN30" i="37" s="1"/>
  <c r="EE30" i="46"/>
  <c r="DX8" i="54"/>
  <c r="Y8" i="54"/>
  <c r="W6" i="56"/>
  <c r="DV6" i="56"/>
  <c r="AE24" i="49"/>
  <c r="ED24" i="49"/>
  <c r="AW10" i="30"/>
  <c r="EV10" i="30"/>
  <c r="AL29" i="38"/>
  <c r="AM4" i="38"/>
  <c r="EL4" i="38"/>
  <c r="EL29" i="38" s="1"/>
  <c r="AS24" i="35"/>
  <c r="ER24" i="35"/>
  <c r="EQ12" i="36"/>
  <c r="AR12" i="36"/>
  <c r="AR27" i="36"/>
  <c r="EQ27" i="36"/>
  <c r="EN26" i="39"/>
  <c r="AO26" i="39"/>
  <c r="AF29" i="45"/>
  <c r="EF7" i="45"/>
  <c r="EF29" i="45" s="1"/>
  <c r="AG7" i="45"/>
  <c r="EQ18" i="35"/>
  <c r="EQ30" i="35" s="1"/>
  <c r="AR18" i="35"/>
  <c r="BB15" i="24"/>
  <c r="FA15" i="24"/>
  <c r="EX24" i="28"/>
  <c r="AY24" i="28"/>
  <c r="AL23" i="42"/>
  <c r="EK23" i="42"/>
  <c r="U13" i="58"/>
  <c r="DT13" i="58"/>
  <c r="EX10" i="27"/>
  <c r="AY10" i="27"/>
  <c r="AE23" i="49"/>
  <c r="ED23" i="49"/>
  <c r="EV22" i="30"/>
  <c r="EV30" i="30" s="1"/>
  <c r="AW22" i="30"/>
  <c r="AL13" i="41"/>
  <c r="EK13" i="41"/>
  <c r="DX25" i="54"/>
  <c r="DX30" i="54" s="1"/>
  <c r="Y25" i="54"/>
  <c r="AV24" i="32"/>
  <c r="EU24" i="32"/>
  <c r="AA18" i="52"/>
  <c r="DZ18" i="52"/>
  <c r="DZ30" i="52" s="1"/>
  <c r="AC16" i="50"/>
  <c r="EB16" i="50"/>
  <c r="EB30" i="50" s="1"/>
  <c r="EG28" i="46"/>
  <c r="AH28" i="46"/>
  <c r="EW8" i="30"/>
  <c r="AX8" i="30"/>
  <c r="AG19" i="47"/>
  <c r="EF19" i="47"/>
  <c r="EI6" i="43"/>
  <c r="AJ6" i="43"/>
  <c r="V7" i="57"/>
  <c r="DU7" i="57"/>
  <c r="EE22" i="47"/>
  <c r="AF22" i="47"/>
  <c r="AO15" i="39"/>
  <c r="EN15" i="39"/>
  <c r="EM20" i="40"/>
  <c r="AN20" i="40"/>
  <c r="EA5" i="50"/>
  <c r="AB5" i="50"/>
  <c r="AC18" i="49"/>
  <c r="EB18" i="49"/>
  <c r="EB30" i="49" s="1"/>
  <c r="DV9" i="56"/>
  <c r="W9" i="56"/>
  <c r="Y23" i="55"/>
  <c r="DX23" i="55"/>
  <c r="EK30" i="40"/>
  <c r="AD23" i="50"/>
  <c r="EC23" i="50"/>
  <c r="DX27" i="55"/>
  <c r="Y27" i="55"/>
  <c r="EX30" i="26"/>
  <c r="EG15" i="46"/>
  <c r="AH15" i="46"/>
  <c r="Z7" i="53"/>
  <c r="DY7" i="53"/>
  <c r="V5" i="57"/>
  <c r="DU5" i="57"/>
  <c r="AX25" i="28"/>
  <c r="EW25" i="28"/>
  <c r="AS18" i="33"/>
  <c r="ER18" i="33"/>
  <c r="ER30" i="33" s="1"/>
  <c r="EH17" i="43"/>
  <c r="EH30" i="43" s="1"/>
  <c r="AI17" i="43"/>
  <c r="AG8" i="47"/>
  <c r="EF8" i="47"/>
  <c r="AU27" i="33"/>
  <c r="ET27" i="33"/>
  <c r="AA29" i="50"/>
  <c r="AB4" i="50"/>
  <c r="EA4" i="50"/>
  <c r="EA29" i="50" s="1"/>
  <c r="EN21" i="39"/>
  <c r="AO21" i="39"/>
  <c r="AT5" i="32"/>
  <c r="AS29" i="32"/>
  <c r="ES5" i="32"/>
  <c r="ES29" i="32" s="1"/>
  <c r="EX9" i="27"/>
  <c r="AY9" i="27"/>
  <c r="EU25" i="31"/>
  <c r="EU30" i="31" s="1"/>
  <c r="AV25" i="31"/>
  <c r="DY29" i="53"/>
  <c r="FE15" i="23"/>
  <c r="EO29" i="37"/>
  <c r="AH5" i="47"/>
  <c r="EG5" i="47"/>
  <c r="EN7" i="40"/>
  <c r="AO7" i="40"/>
  <c r="W29" i="55"/>
  <c r="X4" i="55"/>
  <c r="DW4" i="55"/>
  <c r="DW29" i="55" s="1"/>
  <c r="AQ19" i="38"/>
  <c r="EP19" i="38"/>
  <c r="AP12" i="40"/>
  <c r="EO12" i="40"/>
  <c r="AK16" i="43"/>
  <c r="EJ16" i="43"/>
  <c r="Y17" i="57"/>
  <c r="DX17" i="57"/>
  <c r="DV17" i="59"/>
  <c r="W17" i="59"/>
  <c r="AZ12" i="30"/>
  <c r="EY12" i="30"/>
  <c r="AT16" i="34"/>
  <c r="ES16" i="34"/>
  <c r="AA5" i="54"/>
  <c r="DZ5" i="54"/>
  <c r="Z15" i="56"/>
  <c r="DY15" i="56"/>
  <c r="EP9" i="39"/>
  <c r="AQ9" i="39"/>
  <c r="EI23" i="46"/>
  <c r="AJ23" i="46"/>
  <c r="EJ26" i="45"/>
  <c r="AK26" i="45"/>
  <c r="AN26" i="42"/>
  <c r="EM26" i="42"/>
  <c r="AQ10" i="38"/>
  <c r="EP10" i="38"/>
  <c r="BE11" i="24"/>
  <c r="AU27" i="35"/>
  <c r="ET27" i="35"/>
  <c r="AZ9" i="30"/>
  <c r="EY9" i="30"/>
  <c r="AS8" i="37"/>
  <c r="ER8" i="37"/>
  <c r="BD9" i="25"/>
  <c r="FC9" i="25"/>
  <c r="AD10" i="51"/>
  <c r="EC10" i="51"/>
  <c r="EB25" i="52"/>
  <c r="AC25" i="52"/>
  <c r="AS11" i="37"/>
  <c r="ER11" i="37"/>
  <c r="AN22" i="41"/>
  <c r="EM22" i="41"/>
  <c r="EZ17" i="27"/>
  <c r="BA17" i="27"/>
  <c r="X25" i="57"/>
  <c r="DW25" i="57"/>
  <c r="BC7" i="25"/>
  <c r="FB7" i="25"/>
  <c r="Z7" i="54"/>
  <c r="DY7" i="54"/>
  <c r="FC30" i="17"/>
  <c r="DY21" i="56"/>
  <c r="Z21" i="56"/>
  <c r="AF21" i="49"/>
  <c r="EE21" i="49"/>
  <c r="AS27" i="37"/>
  <c r="ER27" i="37"/>
  <c r="BE22" i="23"/>
  <c r="AZ23" i="30"/>
  <c r="EY23" i="30"/>
  <c r="FC27" i="25"/>
  <c r="BD27" i="25"/>
  <c r="U29" i="57"/>
  <c r="V4" i="57"/>
  <c r="DU4" i="57"/>
  <c r="DU29" i="57" s="1"/>
  <c r="AI20" i="47"/>
  <c r="EH20" i="47"/>
  <c r="W20" i="58"/>
  <c r="DV20" i="58"/>
  <c r="W23" i="59"/>
  <c r="DV23" i="59"/>
  <c r="AB14" i="53"/>
  <c r="EA14" i="53"/>
  <c r="EN5" i="40"/>
  <c r="AO5" i="40"/>
  <c r="AE13" i="50"/>
  <c r="ED13" i="50"/>
  <c r="DD6" i="59"/>
  <c r="DD6" i="58"/>
  <c r="DD6" i="57"/>
  <c r="DD6" i="56"/>
  <c r="DD6" i="55"/>
  <c r="DD6" i="54"/>
  <c r="DD6" i="53"/>
  <c r="DD6" i="52"/>
  <c r="DD6" i="50"/>
  <c r="DD6" i="51"/>
  <c r="DD6" i="48"/>
  <c r="DD6" i="49"/>
  <c r="DD6" i="47"/>
  <c r="DD6" i="45"/>
  <c r="DD6" i="44"/>
  <c r="DD6" i="46"/>
  <c r="DD6" i="43"/>
  <c r="DD6" i="41"/>
  <c r="DD6" i="42"/>
  <c r="DD6" i="40"/>
  <c r="DD6" i="39"/>
  <c r="DD6" i="37"/>
  <c r="DD6" i="36"/>
  <c r="DD6" i="38"/>
  <c r="DD6" i="34"/>
  <c r="DD6" i="35"/>
  <c r="DD6" i="33"/>
  <c r="DD6" i="30"/>
  <c r="DD6" i="26"/>
  <c r="DD6" i="31"/>
  <c r="DD6" i="28"/>
  <c r="DD6" i="32"/>
  <c r="DD6" i="27"/>
  <c r="DD6" i="25"/>
  <c r="DD6" i="24"/>
  <c r="DD6" i="23"/>
  <c r="FD6" i="23" s="1"/>
  <c r="DD6" i="22"/>
  <c r="FD6" i="22" s="1"/>
  <c r="DD6" i="18"/>
  <c r="FD6" i="18" s="1"/>
  <c r="DD6" i="21"/>
  <c r="FD6" i="21" s="1"/>
  <c r="DD6" i="20"/>
  <c r="FD6" i="20" s="1"/>
  <c r="DD6" i="17"/>
  <c r="FD6" i="17" s="1"/>
  <c r="DD6" i="19"/>
  <c r="FD6" i="19" s="1"/>
  <c r="DD6" i="60"/>
  <c r="FD6" i="60" s="1"/>
  <c r="AF12" i="50"/>
  <c r="EE12" i="50"/>
  <c r="FA24" i="27"/>
  <c r="BB24" i="27"/>
  <c r="ED13" i="51"/>
  <c r="AE13" i="51"/>
  <c r="AA21" i="55"/>
  <c r="DZ21" i="55"/>
  <c r="DE7" i="59"/>
  <c r="DE7" i="58"/>
  <c r="DE7" i="57"/>
  <c r="DE7" i="56"/>
  <c r="DE7" i="55"/>
  <c r="DE7" i="54"/>
  <c r="DE7" i="53"/>
  <c r="DE7" i="52"/>
  <c r="DE7" i="50"/>
  <c r="DE7" i="51"/>
  <c r="DE7" i="48"/>
  <c r="DE7" i="49"/>
  <c r="DE7" i="46"/>
  <c r="DE7" i="47"/>
  <c r="DE7" i="45"/>
  <c r="DE7" i="44"/>
  <c r="DE7" i="40"/>
  <c r="DE7" i="43"/>
  <c r="DE7" i="41"/>
  <c r="DE7" i="42"/>
  <c r="DE7" i="38"/>
  <c r="DE7" i="37"/>
  <c r="DE7" i="39"/>
  <c r="DE7" i="36"/>
  <c r="DE7" i="34"/>
  <c r="DE7" i="35"/>
  <c r="DE7" i="33"/>
  <c r="DE7" i="32"/>
  <c r="DE7" i="24"/>
  <c r="DE7" i="27"/>
  <c r="DE7" i="26"/>
  <c r="DE7" i="25"/>
  <c r="DE7" i="31"/>
  <c r="DE7" i="30"/>
  <c r="DE7" i="28"/>
  <c r="DE7" i="19"/>
  <c r="FE7" i="19" s="1"/>
  <c r="DE7" i="23"/>
  <c r="DE7" i="22"/>
  <c r="DE7" i="17"/>
  <c r="FE7" i="17" s="1"/>
  <c r="DE7" i="18"/>
  <c r="FE7" i="18" s="1"/>
  <c r="DE7" i="21"/>
  <c r="FE7" i="21" s="1"/>
  <c r="DE7" i="20"/>
  <c r="FE7" i="20" s="1"/>
  <c r="DE7" i="60"/>
  <c r="FE7" i="60" s="1"/>
  <c r="AH28" i="48"/>
  <c r="EG28" i="48"/>
  <c r="ET12" i="35"/>
  <c r="AU12" i="35"/>
  <c r="AH21" i="48"/>
  <c r="EG21" i="48"/>
  <c r="FC29" i="21"/>
  <c r="AB20" i="53"/>
  <c r="EA20" i="53"/>
  <c r="BD6" i="24"/>
  <c r="FC6" i="24"/>
  <c r="W20" i="59"/>
  <c r="DV20" i="59"/>
  <c r="EL21" i="43"/>
  <c r="AM21" i="43"/>
  <c r="FC30" i="18"/>
  <c r="BA27" i="28"/>
  <c r="EZ27" i="28"/>
  <c r="DD28" i="59"/>
  <c r="DD28" i="58"/>
  <c r="DD28" i="57"/>
  <c r="DD28" i="56"/>
  <c r="DD28" i="55"/>
  <c r="DD28" i="54"/>
  <c r="DD28" i="53"/>
  <c r="DD28" i="52"/>
  <c r="DD28" i="51"/>
  <c r="DD28" i="50"/>
  <c r="DD28" i="49"/>
  <c r="DD28" i="48"/>
  <c r="DD28" i="47"/>
  <c r="DD28" i="46"/>
  <c r="DD28" i="45"/>
  <c r="DD28" i="44"/>
  <c r="DD28" i="43"/>
  <c r="DD28" i="41"/>
  <c r="DD28" i="40"/>
  <c r="DD28" i="42"/>
  <c r="DD28" i="39"/>
  <c r="DD28" i="38"/>
  <c r="DD28" i="36"/>
  <c r="DD28" i="37"/>
  <c r="DD28" i="34"/>
  <c r="DD28" i="32"/>
  <c r="DD28" i="33"/>
  <c r="DD28" i="35"/>
  <c r="DD28" i="27"/>
  <c r="DD28" i="26"/>
  <c r="DD28" i="25"/>
  <c r="DD28" i="24"/>
  <c r="FD28" i="24" s="1"/>
  <c r="DD28" i="23"/>
  <c r="FD28" i="23" s="1"/>
  <c r="DD28" i="28"/>
  <c r="DD28" i="31"/>
  <c r="DD28" i="30"/>
  <c r="DD28" i="22"/>
  <c r="FD28" i="22" s="1"/>
  <c r="DD28" i="19"/>
  <c r="FD28" i="19" s="1"/>
  <c r="DD28" i="18"/>
  <c r="FD28" i="18" s="1"/>
  <c r="DD28" i="21"/>
  <c r="FD28" i="21" s="1"/>
  <c r="DD28" i="20"/>
  <c r="FD28" i="20" s="1"/>
  <c r="DD28" i="17"/>
  <c r="FD28" i="17" s="1"/>
  <c r="DD28" i="60"/>
  <c r="FD28" i="60" s="1"/>
  <c r="FB20" i="25"/>
  <c r="BC20" i="25"/>
  <c r="EC7" i="50"/>
  <c r="AD7" i="50"/>
  <c r="DY16" i="55"/>
  <c r="Z16" i="55"/>
  <c r="AS7" i="36"/>
  <c r="ER7" i="36"/>
  <c r="EI16" i="45"/>
  <c r="AJ16" i="45"/>
  <c r="AT15" i="36"/>
  <c r="ES15" i="36"/>
  <c r="DD9" i="59"/>
  <c r="DD9" i="58"/>
  <c r="DD9" i="57"/>
  <c r="DD9" i="56"/>
  <c r="DD9" i="55"/>
  <c r="DD9" i="54"/>
  <c r="DD9" i="53"/>
  <c r="DD9" i="52"/>
  <c r="DD9" i="50"/>
  <c r="DD9" i="51"/>
  <c r="DD9" i="49"/>
  <c r="DD9" i="48"/>
  <c r="DD9" i="45"/>
  <c r="DD9" i="44"/>
  <c r="DD9" i="47"/>
  <c r="DD9" i="46"/>
  <c r="DD9" i="42"/>
  <c r="DD9" i="41"/>
  <c r="DD9" i="40"/>
  <c r="DD9" i="43"/>
  <c r="DD9" i="39"/>
  <c r="DD9" i="38"/>
  <c r="DD9" i="37"/>
  <c r="DD9" i="36"/>
  <c r="DD9" i="33"/>
  <c r="DD9" i="32"/>
  <c r="DD9" i="35"/>
  <c r="DD9" i="34"/>
  <c r="DD9" i="30"/>
  <c r="DD9" i="28"/>
  <c r="DD9" i="31"/>
  <c r="DD9" i="24"/>
  <c r="DD9" i="27"/>
  <c r="DD9" i="26"/>
  <c r="DD9" i="25"/>
  <c r="DD9" i="20"/>
  <c r="FD9" i="20" s="1"/>
  <c r="DD9" i="19"/>
  <c r="FD9" i="19" s="1"/>
  <c r="DD9" i="18"/>
  <c r="FD9" i="18" s="1"/>
  <c r="DD9" i="23"/>
  <c r="FD9" i="23" s="1"/>
  <c r="DD9" i="21"/>
  <c r="FD9" i="21" s="1"/>
  <c r="DD9" i="17"/>
  <c r="FD9" i="17" s="1"/>
  <c r="DD9" i="22"/>
  <c r="FD9" i="22" s="1"/>
  <c r="DD9" i="60"/>
  <c r="FD9" i="60" s="1"/>
  <c r="V16" i="59"/>
  <c r="DU16" i="59"/>
  <c r="EX21" i="30"/>
  <c r="AY21" i="30"/>
  <c r="AY11" i="31"/>
  <c r="EX11" i="31"/>
  <c r="FC5" i="24"/>
  <c r="BD5" i="24"/>
  <c r="FC28" i="25"/>
  <c r="BD28" i="25"/>
  <c r="AY14" i="30"/>
  <c r="EX14" i="30"/>
  <c r="EM27" i="42"/>
  <c r="AN27" i="42"/>
  <c r="EL20" i="42"/>
  <c r="AM20" i="42"/>
  <c r="DE14" i="59"/>
  <c r="DE14" i="58"/>
  <c r="DE14" i="57"/>
  <c r="DE14" i="56"/>
  <c r="DE14" i="55"/>
  <c r="DE14" i="54"/>
  <c r="DE14" i="52"/>
  <c r="DE14" i="53"/>
  <c r="DE14" i="50"/>
  <c r="DE14" i="51"/>
  <c r="DE14" i="49"/>
  <c r="DE14" i="48"/>
  <c r="DE14" i="46"/>
  <c r="DE14" i="45"/>
  <c r="DE14" i="44"/>
  <c r="DE14" i="47"/>
  <c r="DE14" i="43"/>
  <c r="DE14" i="42"/>
  <c r="DE14" i="41"/>
  <c r="DE14" i="40"/>
  <c r="DE14" i="37"/>
  <c r="DE14" i="39"/>
  <c r="DE14" i="38"/>
  <c r="DE14" i="36"/>
  <c r="DE14" i="34"/>
  <c r="DE14" i="32"/>
  <c r="DE14" i="35"/>
  <c r="DE14" i="33"/>
  <c r="DE14" i="31"/>
  <c r="DE14" i="24"/>
  <c r="DE14" i="30"/>
  <c r="DE14" i="28"/>
  <c r="DE14" i="26"/>
  <c r="DE14" i="27"/>
  <c r="DE14" i="25"/>
  <c r="DE14" i="21"/>
  <c r="FE14" i="21" s="1"/>
  <c r="DE14" i="20"/>
  <c r="FE14" i="20" s="1"/>
  <c r="DE14" i="17"/>
  <c r="FE14" i="17" s="1"/>
  <c r="DE14" i="23"/>
  <c r="DE14" i="19"/>
  <c r="FE14" i="19" s="1"/>
  <c r="DE14" i="22"/>
  <c r="FE14" i="22" s="1"/>
  <c r="DE14" i="18"/>
  <c r="FE14" i="18" s="1"/>
  <c r="DE14" i="60"/>
  <c r="FE14" i="60" s="1"/>
  <c r="AR7" i="37"/>
  <c r="EQ7" i="37"/>
  <c r="DE5" i="59"/>
  <c r="DE5" i="58"/>
  <c r="DE5" i="57"/>
  <c r="DE5" i="56"/>
  <c r="DE5" i="54"/>
  <c r="DE5" i="55"/>
  <c r="DE5" i="53"/>
  <c r="DE5" i="52"/>
  <c r="DE5" i="50"/>
  <c r="DE5" i="51"/>
  <c r="DE5" i="48"/>
  <c r="DE5" i="49"/>
  <c r="DE5" i="47"/>
  <c r="DE5" i="46"/>
  <c r="DE5" i="45"/>
  <c r="DE5" i="44"/>
  <c r="DE5" i="43"/>
  <c r="DE5" i="41"/>
  <c r="DE5" i="40"/>
  <c r="DE5" i="42"/>
  <c r="DE5" i="39"/>
  <c r="DE5" i="37"/>
  <c r="DE5" i="38"/>
  <c r="DE5" i="36"/>
  <c r="DE5" i="34"/>
  <c r="DE5" i="35"/>
  <c r="DE5" i="33"/>
  <c r="DE5" i="30"/>
  <c r="DE5" i="25"/>
  <c r="DE5" i="31"/>
  <c r="DE5" i="26"/>
  <c r="DE5" i="28"/>
  <c r="DE5" i="32"/>
  <c r="DE5" i="27"/>
  <c r="DE5" i="24"/>
  <c r="DE5" i="22"/>
  <c r="DE5" i="18"/>
  <c r="FE5" i="18" s="1"/>
  <c r="DE5" i="23"/>
  <c r="DE5" i="21"/>
  <c r="FE5" i="21" s="1"/>
  <c r="DE5" i="20"/>
  <c r="FE5" i="20" s="1"/>
  <c r="DE5" i="19"/>
  <c r="FE5" i="19" s="1"/>
  <c r="DE5" i="17"/>
  <c r="FE5" i="17" s="1"/>
  <c r="DE5" i="60"/>
  <c r="FE5" i="60" s="1"/>
  <c r="EL5" i="42"/>
  <c r="AM5" i="42"/>
  <c r="AO24" i="41"/>
  <c r="EN24" i="41"/>
  <c r="DD8" i="59"/>
  <c r="DD8" i="58"/>
  <c r="DD8" i="57"/>
  <c r="DD8" i="56"/>
  <c r="DD8" i="55"/>
  <c r="DD8" i="54"/>
  <c r="DD8" i="53"/>
  <c r="DD8" i="52"/>
  <c r="DD8" i="50"/>
  <c r="DD8" i="51"/>
  <c r="DD8" i="48"/>
  <c r="DD8" i="49"/>
  <c r="DD8" i="46"/>
  <c r="DD8" i="45"/>
  <c r="DD8" i="44"/>
  <c r="DD8" i="47"/>
  <c r="DD8" i="41"/>
  <c r="DD8" i="40"/>
  <c r="DD8" i="43"/>
  <c r="DD8" i="42"/>
  <c r="DD8" i="38"/>
  <c r="DD8" i="37"/>
  <c r="DD8" i="36"/>
  <c r="DD8" i="39"/>
  <c r="DD8" i="34"/>
  <c r="DD8" i="33"/>
  <c r="DD8" i="32"/>
  <c r="DD8" i="35"/>
  <c r="DD8" i="25"/>
  <c r="DD8" i="24"/>
  <c r="FD8" i="24" s="1"/>
  <c r="DD8" i="27"/>
  <c r="DD8" i="26"/>
  <c r="DD8" i="31"/>
  <c r="DD8" i="30"/>
  <c r="DD8" i="28"/>
  <c r="DD8" i="23"/>
  <c r="FD8" i="23" s="1"/>
  <c r="DD8" i="21"/>
  <c r="FD8" i="21" s="1"/>
  <c r="DD8" i="22"/>
  <c r="FD8" i="22" s="1"/>
  <c r="DD8" i="18"/>
  <c r="FD8" i="18" s="1"/>
  <c r="DD8" i="17"/>
  <c r="FD8" i="17" s="1"/>
  <c r="DD8" i="20"/>
  <c r="FD8" i="20" s="1"/>
  <c r="DD8" i="19"/>
  <c r="FD8" i="19" s="1"/>
  <c r="DD8" i="60"/>
  <c r="FD8" i="60" s="1"/>
  <c r="EH4" i="45"/>
  <c r="AI4" i="45"/>
  <c r="AC9" i="51"/>
  <c r="EB9" i="51"/>
  <c r="EI24" i="46"/>
  <c r="AJ24" i="46"/>
  <c r="EY22" i="28"/>
  <c r="AZ22" i="28"/>
  <c r="DD16" i="59"/>
  <c r="DD16" i="58"/>
  <c r="DD16" i="57"/>
  <c r="DD16" i="56"/>
  <c r="DD16" i="55"/>
  <c r="DD16" i="53"/>
  <c r="DD16" i="54"/>
  <c r="DD16" i="52"/>
  <c r="DD16" i="50"/>
  <c r="DD16" i="51"/>
  <c r="DD16" i="48"/>
  <c r="DD16" i="49"/>
  <c r="DD16" i="47"/>
  <c r="DD16" i="44"/>
  <c r="DD16" i="46"/>
  <c r="DD16" i="45"/>
  <c r="DD16" i="41"/>
  <c r="DD16" i="40"/>
  <c r="DD16" i="43"/>
  <c r="DD16" i="42"/>
  <c r="DD16" i="38"/>
  <c r="DD16" i="37"/>
  <c r="DD16" i="36"/>
  <c r="DD16" i="39"/>
  <c r="DD16" i="34"/>
  <c r="DD16" i="33"/>
  <c r="DD16" i="32"/>
  <c r="DD16" i="35"/>
  <c r="DD16" i="30"/>
  <c r="DD16" i="26"/>
  <c r="DD16" i="27"/>
  <c r="DD16" i="25"/>
  <c r="DD16" i="24"/>
  <c r="DD16" i="31"/>
  <c r="DD16" i="28"/>
  <c r="DD16" i="23"/>
  <c r="FD16" i="23" s="1"/>
  <c r="DD16" i="21"/>
  <c r="FD16" i="21" s="1"/>
  <c r="DD16" i="17"/>
  <c r="FD16" i="17" s="1"/>
  <c r="DD16" i="22"/>
  <c r="FD16" i="22" s="1"/>
  <c r="DD16" i="18"/>
  <c r="FD16" i="18" s="1"/>
  <c r="DD16" i="20"/>
  <c r="FD16" i="20" s="1"/>
  <c r="DD16" i="19"/>
  <c r="FD16" i="19" s="1"/>
  <c r="DD16" i="60"/>
  <c r="FD16" i="60" s="1"/>
  <c r="EM21" i="41"/>
  <c r="AN21" i="41"/>
  <c r="ER18" i="36"/>
  <c r="AS18" i="36"/>
  <c r="AW8" i="33"/>
  <c r="EV8" i="33"/>
  <c r="BB15" i="27"/>
  <c r="FA15" i="27"/>
  <c r="EP15" i="38"/>
  <c r="AQ15" i="38"/>
  <c r="AC10" i="52"/>
  <c r="EB10" i="52"/>
  <c r="DW21" i="57"/>
  <c r="X21" i="57"/>
  <c r="AW28" i="33"/>
  <c r="EV28" i="33"/>
  <c r="DX27" i="57"/>
  <c r="Y27" i="57"/>
  <c r="AX27" i="32"/>
  <c r="EW27" i="32"/>
  <c r="BE6" i="23"/>
  <c r="Z11" i="56"/>
  <c r="DY11" i="56"/>
  <c r="DW19" i="57"/>
  <c r="X19" i="57"/>
  <c r="AD9" i="52"/>
  <c r="EC9" i="52"/>
  <c r="DD25" i="59"/>
  <c r="DD25" i="58"/>
  <c r="DD25" i="57"/>
  <c r="DD25" i="56"/>
  <c r="DD25" i="55"/>
  <c r="DD25" i="54"/>
  <c r="DD25" i="53"/>
  <c r="DD25" i="51"/>
  <c r="DD25" i="52"/>
  <c r="DD25" i="50"/>
  <c r="DD25" i="49"/>
  <c r="DD25" i="48"/>
  <c r="DD25" i="47"/>
  <c r="DD25" i="46"/>
  <c r="DD25" i="44"/>
  <c r="DD25" i="45"/>
  <c r="DD25" i="42"/>
  <c r="DD25" i="40"/>
  <c r="DD25" i="41"/>
  <c r="DD25" i="43"/>
  <c r="DD25" i="36"/>
  <c r="DD25" i="39"/>
  <c r="DD25" i="38"/>
  <c r="DD25" i="37"/>
  <c r="DD25" i="33"/>
  <c r="DD25" i="34"/>
  <c r="DD25" i="35"/>
  <c r="DD25" i="32"/>
  <c r="DD25" i="30"/>
  <c r="DD25" i="25"/>
  <c r="DD25" i="24"/>
  <c r="DD25" i="28"/>
  <c r="DD25" i="31"/>
  <c r="DD25" i="27"/>
  <c r="DD25" i="26"/>
  <c r="DD25" i="23"/>
  <c r="FD25" i="23" s="1"/>
  <c r="DD25" i="22"/>
  <c r="FD25" i="22" s="1"/>
  <c r="DD25" i="18"/>
  <c r="FD25" i="18" s="1"/>
  <c r="DD25" i="21"/>
  <c r="FD25" i="21" s="1"/>
  <c r="DD25" i="20"/>
  <c r="FD25" i="20" s="1"/>
  <c r="DD25" i="19"/>
  <c r="FD25" i="19" s="1"/>
  <c r="DD25" i="17"/>
  <c r="FD25" i="17" s="1"/>
  <c r="DD25" i="60"/>
  <c r="FD25" i="60" s="1"/>
  <c r="BA6" i="27"/>
  <c r="EZ6" i="27"/>
  <c r="AY20" i="30"/>
  <c r="EX20" i="30"/>
  <c r="FB25" i="25"/>
  <c r="BC25" i="25"/>
  <c r="EZ11" i="28"/>
  <c r="BA11" i="28"/>
  <c r="EJ12" i="45"/>
  <c r="AK12" i="45"/>
  <c r="AF9" i="49"/>
  <c r="EE9" i="49"/>
  <c r="ET14" i="34"/>
  <c r="AU14" i="34"/>
  <c r="ER10" i="36"/>
  <c r="AS10" i="36"/>
  <c r="BE8" i="24"/>
  <c r="DT4" i="58"/>
  <c r="DT29" i="58" s="1"/>
  <c r="T29" i="58"/>
  <c r="U4" i="58"/>
  <c r="EQ12" i="38"/>
  <c r="AR12" i="38"/>
  <c r="DV8" i="59"/>
  <c r="W8" i="59"/>
  <c r="EG24" i="48"/>
  <c r="AH24" i="48"/>
  <c r="AE28" i="51"/>
  <c r="ED28" i="51"/>
  <c r="EQ28" i="38"/>
  <c r="AR28" i="38"/>
  <c r="AS17" i="37"/>
  <c r="ER17" i="37"/>
  <c r="AL23" i="44"/>
  <c r="EK23" i="44"/>
  <c r="EC24" i="52"/>
  <c r="AD24" i="52"/>
  <c r="EH8" i="46"/>
  <c r="AI8" i="46"/>
  <c r="AD15" i="52"/>
  <c r="EC15" i="52"/>
  <c r="AN25" i="41"/>
  <c r="EM25" i="41"/>
  <c r="DD20" i="59"/>
  <c r="DD20" i="58"/>
  <c r="DD20" i="57"/>
  <c r="DD20" i="56"/>
  <c r="DD20" i="55"/>
  <c r="DD20" i="54"/>
  <c r="DD20" i="53"/>
  <c r="DD20" i="51"/>
  <c r="DD20" i="52"/>
  <c r="DD20" i="50"/>
  <c r="DD20" i="48"/>
  <c r="DD20" i="49"/>
  <c r="DD20" i="45"/>
  <c r="DD20" i="47"/>
  <c r="DD20" i="46"/>
  <c r="DD20" i="44"/>
  <c r="DD20" i="41"/>
  <c r="DD20" i="42"/>
  <c r="DD20" i="40"/>
  <c r="DD20" i="43"/>
  <c r="DD20" i="39"/>
  <c r="DD20" i="36"/>
  <c r="DD20" i="38"/>
  <c r="DD20" i="37"/>
  <c r="DD20" i="34"/>
  <c r="DD20" i="32"/>
  <c r="DD20" i="35"/>
  <c r="DD20" i="33"/>
  <c r="DD20" i="30"/>
  <c r="DD20" i="27"/>
  <c r="DD20" i="25"/>
  <c r="DD20" i="28"/>
  <c r="DD20" i="26"/>
  <c r="DD20" i="24"/>
  <c r="DD20" i="23"/>
  <c r="FD20" i="23" s="1"/>
  <c r="DD20" i="31"/>
  <c r="DD20" i="22"/>
  <c r="FD20" i="22" s="1"/>
  <c r="DD20" i="19"/>
  <c r="FD20" i="19" s="1"/>
  <c r="DD20" i="20"/>
  <c r="FD20" i="20" s="1"/>
  <c r="DD20" i="21"/>
  <c r="FD20" i="21" s="1"/>
  <c r="DD20" i="18"/>
  <c r="FD20" i="18" s="1"/>
  <c r="DD20" i="17"/>
  <c r="FD20" i="17" s="1"/>
  <c r="DD20" i="60"/>
  <c r="FD20" i="60" s="1"/>
  <c r="EQ22" i="37"/>
  <c r="AR22" i="37"/>
  <c r="Z10" i="55"/>
  <c r="DY10" i="55"/>
  <c r="ET13" i="35"/>
  <c r="AU13" i="35"/>
  <c r="BE29" i="20"/>
  <c r="AR5" i="36"/>
  <c r="EQ5" i="36"/>
  <c r="AA6" i="54"/>
  <c r="DZ6" i="54"/>
  <c r="BC19" i="25"/>
  <c r="FB19" i="25"/>
  <c r="AZ16" i="28"/>
  <c r="EY16" i="28"/>
  <c r="FA7" i="27"/>
  <c r="BB7" i="27"/>
  <c r="EO21" i="40"/>
  <c r="AP21" i="40"/>
  <c r="X13" i="57"/>
  <c r="DW13" i="57"/>
  <c r="Z29" i="52"/>
  <c r="DZ4" i="52"/>
  <c r="DZ29" i="52" s="1"/>
  <c r="AA4" i="52"/>
  <c r="AY14" i="31"/>
  <c r="EX14" i="31"/>
  <c r="AB23" i="54"/>
  <c r="EA23" i="54"/>
  <c r="FC26" i="24"/>
  <c r="BD26" i="24"/>
  <c r="AT8" i="36"/>
  <c r="ES8" i="36"/>
  <c r="EB22" i="52"/>
  <c r="AC22" i="52"/>
  <c r="AZ21" i="28"/>
  <c r="EY21" i="28"/>
  <c r="EK4" i="42"/>
  <c r="EK29" i="42" s="1"/>
  <c r="AL4" i="42"/>
  <c r="BC9" i="26"/>
  <c r="FB9" i="26"/>
  <c r="AO28" i="41"/>
  <c r="EN28" i="41"/>
  <c r="EB29" i="49"/>
  <c r="EF4" i="46"/>
  <c r="EF29" i="46" s="1"/>
  <c r="AG4" i="46"/>
  <c r="AF29" i="46"/>
  <c r="BA29" i="24"/>
  <c r="FA4" i="24"/>
  <c r="FA29" i="24" s="1"/>
  <c r="BB4" i="24"/>
  <c r="BE28" i="24"/>
  <c r="AP14" i="40"/>
  <c r="EO14" i="40"/>
  <c r="AW11" i="33"/>
  <c r="EV11" i="33"/>
  <c r="AO22" i="40"/>
  <c r="EN22" i="40"/>
  <c r="AD6" i="51"/>
  <c r="EC6" i="51"/>
  <c r="AR16" i="37"/>
  <c r="EQ16" i="37"/>
  <c r="DX24" i="57"/>
  <c r="Y24" i="57"/>
  <c r="AU20" i="34"/>
  <c r="ET20" i="34"/>
  <c r="BE10" i="23"/>
  <c r="AJ19" i="46"/>
  <c r="EI19" i="46"/>
  <c r="AE4" i="48"/>
  <c r="ED4" i="48"/>
  <c r="ED29" i="48" s="1"/>
  <c r="AD29" i="48"/>
  <c r="Y5" i="56"/>
  <c r="DX5" i="56"/>
  <c r="EE15" i="49"/>
  <c r="AF15" i="49"/>
  <c r="ET5" i="34"/>
  <c r="AU5" i="34"/>
  <c r="DZ19" i="55"/>
  <c r="AA19" i="55"/>
  <c r="AX5" i="31"/>
  <c r="EW5" i="31"/>
  <c r="EC20" i="52"/>
  <c r="AD20" i="52"/>
  <c r="DX22" i="56"/>
  <c r="Y22" i="56"/>
  <c r="EN12" i="41"/>
  <c r="AO12" i="41"/>
  <c r="BC13" i="25"/>
  <c r="FB13" i="25"/>
  <c r="AW12" i="33"/>
  <c r="EV12" i="33"/>
  <c r="EG20" i="48"/>
  <c r="AH20" i="48"/>
  <c r="AL21" i="44"/>
  <c r="EK21" i="44"/>
  <c r="EU9" i="34"/>
  <c r="AV9" i="34"/>
  <c r="DZ10" i="54"/>
  <c r="AA10" i="54"/>
  <c r="BE25" i="23"/>
  <c r="BC22" i="25"/>
  <c r="FB22" i="25"/>
  <c r="V18" i="58"/>
  <c r="DU18" i="58"/>
  <c r="V7" i="59"/>
  <c r="DU7" i="59"/>
  <c r="Y10" i="56"/>
  <c r="DX10" i="56"/>
  <c r="EJ22" i="44"/>
  <c r="AK22" i="44"/>
  <c r="W19" i="58"/>
  <c r="DV19" i="58"/>
  <c r="AO23" i="41"/>
  <c r="EN23" i="41"/>
  <c r="EE4" i="47"/>
  <c r="EE29" i="47" s="1"/>
  <c r="AF4" i="47"/>
  <c r="AE29" i="47"/>
  <c r="AR17" i="38"/>
  <c r="EQ17" i="38"/>
  <c r="DW17" i="58"/>
  <c r="X17" i="58"/>
  <c r="AM19" i="43"/>
  <c r="EL19" i="43"/>
  <c r="ET15" i="35"/>
  <c r="AU15" i="35"/>
  <c r="EU8" i="34"/>
  <c r="AV8" i="34"/>
  <c r="EH23" i="47"/>
  <c r="AI23" i="47"/>
  <c r="DD26" i="59"/>
  <c r="DD26" i="58"/>
  <c r="DD26" i="57"/>
  <c r="DD26" i="56"/>
  <c r="DD26" i="55"/>
  <c r="DD26" i="53"/>
  <c r="DD26" i="54"/>
  <c r="DD26" i="51"/>
  <c r="DD26" i="52"/>
  <c r="DD26" i="49"/>
  <c r="DD26" i="50"/>
  <c r="DD26" i="48"/>
  <c r="DD26" i="47"/>
  <c r="DD26" i="45"/>
  <c r="DD26" i="44"/>
  <c r="DD26" i="46"/>
  <c r="DD26" i="43"/>
  <c r="DD26" i="41"/>
  <c r="DD26" i="42"/>
  <c r="DD26" i="40"/>
  <c r="DD26" i="39"/>
  <c r="DD26" i="38"/>
  <c r="DD26" i="37"/>
  <c r="DD26" i="36"/>
  <c r="DD26" i="35"/>
  <c r="DD26" i="33"/>
  <c r="DD26" i="34"/>
  <c r="DD26" i="32"/>
  <c r="DD26" i="28"/>
  <c r="DD26" i="26"/>
  <c r="DD26" i="31"/>
  <c r="DD26" i="27"/>
  <c r="DD26" i="30"/>
  <c r="DD26" i="25"/>
  <c r="DD26" i="24"/>
  <c r="DD26" i="23"/>
  <c r="FD26" i="23" s="1"/>
  <c r="DD26" i="19"/>
  <c r="FD26" i="19" s="1"/>
  <c r="DD26" i="17"/>
  <c r="FD26" i="17" s="1"/>
  <c r="DD26" i="21"/>
  <c r="FD26" i="21" s="1"/>
  <c r="DD26" i="20"/>
  <c r="FD26" i="20" s="1"/>
  <c r="DD26" i="22"/>
  <c r="FD26" i="22" s="1"/>
  <c r="DD26" i="18"/>
  <c r="FD26" i="18" s="1"/>
  <c r="DD26" i="60"/>
  <c r="FD26" i="60" s="1"/>
  <c r="BE18" i="23"/>
  <c r="EO22" i="39"/>
  <c r="AP22" i="39"/>
  <c r="EZ26" i="28"/>
  <c r="BA26" i="28"/>
  <c r="AX16" i="31"/>
  <c r="EW16" i="31"/>
  <c r="AU19" i="34"/>
  <c r="ET19" i="34"/>
  <c r="ED23" i="51"/>
  <c r="AE23" i="51"/>
  <c r="DU25" i="59"/>
  <c r="V25" i="59"/>
  <c r="EL14" i="43"/>
  <c r="AM14" i="43"/>
  <c r="EH12" i="47"/>
  <c r="AI12" i="47"/>
  <c r="EO6" i="39"/>
  <c r="AP6" i="39"/>
  <c r="EP5" i="37"/>
  <c r="AQ5" i="37"/>
  <c r="AE20" i="50"/>
  <c r="ED20" i="50"/>
  <c r="EW17" i="32"/>
  <c r="AX17" i="32"/>
  <c r="AR26" i="38"/>
  <c r="EQ26" i="38"/>
  <c r="AG22" i="48"/>
  <c r="EF22" i="48"/>
  <c r="EB30" i="51"/>
  <c r="FE7" i="22"/>
  <c r="BE17" i="24"/>
  <c r="FE5" i="22"/>
  <c r="EP12" i="39"/>
  <c r="AQ12" i="39"/>
  <c r="AD17" i="51"/>
  <c r="EC17" i="51"/>
  <c r="BE16" i="23"/>
  <c r="AF14" i="49"/>
  <c r="EE14" i="49"/>
  <c r="DE6" i="59"/>
  <c r="DE6" i="58"/>
  <c r="DE6" i="57"/>
  <c r="DE6" i="56"/>
  <c r="DE6" i="55"/>
  <c r="DE6" i="54"/>
  <c r="DE6" i="52"/>
  <c r="DE6" i="53"/>
  <c r="DE6" i="50"/>
  <c r="DE6" i="51"/>
  <c r="DE6" i="49"/>
  <c r="DE6" i="48"/>
  <c r="DE6" i="47"/>
  <c r="DE6" i="45"/>
  <c r="DE6" i="44"/>
  <c r="DE6" i="46"/>
  <c r="DE6" i="42"/>
  <c r="DE6" i="40"/>
  <c r="DE6" i="43"/>
  <c r="DE6" i="41"/>
  <c r="DE6" i="38"/>
  <c r="DE6" i="39"/>
  <c r="DE6" i="37"/>
  <c r="DE6" i="36"/>
  <c r="DE6" i="35"/>
  <c r="DE6" i="33"/>
  <c r="DE6" i="34"/>
  <c r="DE6" i="31"/>
  <c r="DE6" i="28"/>
  <c r="DE6" i="32"/>
  <c r="DE6" i="27"/>
  <c r="DE6" i="25"/>
  <c r="DE6" i="24"/>
  <c r="DE6" i="30"/>
  <c r="DE6" i="26"/>
  <c r="DE6" i="21"/>
  <c r="FE6" i="21" s="1"/>
  <c r="DE6" i="20"/>
  <c r="FE6" i="20" s="1"/>
  <c r="DE6" i="17"/>
  <c r="FE6" i="17" s="1"/>
  <c r="DE6" i="19"/>
  <c r="FE6" i="19" s="1"/>
  <c r="DE6" i="23"/>
  <c r="DE6" i="22"/>
  <c r="FE6" i="22" s="1"/>
  <c r="DE6" i="18"/>
  <c r="FE6" i="18" s="1"/>
  <c r="DE6" i="60"/>
  <c r="FE6" i="60" s="1"/>
  <c r="EU7" i="33"/>
  <c r="AV7" i="33"/>
  <c r="AR25" i="37"/>
  <c r="EQ25" i="37"/>
  <c r="FA12" i="27"/>
  <c r="BB12" i="27"/>
  <c r="EG11" i="48"/>
  <c r="AH11" i="48"/>
  <c r="AU28" i="35"/>
  <c r="ET28" i="35"/>
  <c r="FB27" i="26"/>
  <c r="BC27" i="26"/>
  <c r="FC30" i="22"/>
  <c r="FC30" i="19"/>
  <c r="DE28" i="59"/>
  <c r="DE28" i="58"/>
  <c r="DE28" i="57"/>
  <c r="DE28" i="56"/>
  <c r="DE28" i="55"/>
  <c r="DE28" i="53"/>
  <c r="DE28" i="54"/>
  <c r="DE28" i="52"/>
  <c r="DE28" i="51"/>
  <c r="DE28" i="49"/>
  <c r="DE28" i="50"/>
  <c r="DE28" i="48"/>
  <c r="DE28" i="47"/>
  <c r="DE28" i="45"/>
  <c r="DE28" i="44"/>
  <c r="DE28" i="46"/>
  <c r="DE28" i="43"/>
  <c r="DE28" i="42"/>
  <c r="DE28" i="41"/>
  <c r="DE28" i="40"/>
  <c r="DE28" i="39"/>
  <c r="DE28" i="38"/>
  <c r="DE28" i="36"/>
  <c r="DE28" i="37"/>
  <c r="DE28" i="32"/>
  <c r="DE28" i="33"/>
  <c r="DE28" i="35"/>
  <c r="DE28" i="34"/>
  <c r="DE28" i="28"/>
  <c r="DE28" i="31"/>
  <c r="DE28" i="30"/>
  <c r="DE28" i="27"/>
  <c r="DE28" i="26"/>
  <c r="DE28" i="25"/>
  <c r="DE28" i="24"/>
  <c r="DE28" i="23"/>
  <c r="FE28" i="23" s="1"/>
  <c r="DE28" i="18"/>
  <c r="FE28" i="18" s="1"/>
  <c r="DE28" i="21"/>
  <c r="FE28" i="21" s="1"/>
  <c r="DE28" i="20"/>
  <c r="FE28" i="20" s="1"/>
  <c r="DE28" i="17"/>
  <c r="FE28" i="17" s="1"/>
  <c r="DE28" i="22"/>
  <c r="FE28" i="22" s="1"/>
  <c r="DE28" i="19"/>
  <c r="FE28" i="19" s="1"/>
  <c r="DE28" i="60"/>
  <c r="FE28" i="60" s="1"/>
  <c r="EC18" i="50"/>
  <c r="AD18" i="50"/>
  <c r="EH5" i="45"/>
  <c r="AI5" i="45"/>
  <c r="AH9" i="48"/>
  <c r="EG9" i="48"/>
  <c r="DE9" i="59"/>
  <c r="DE9" i="58"/>
  <c r="DE9" i="57"/>
  <c r="DE9" i="56"/>
  <c r="DE9" i="55"/>
  <c r="DE9" i="54"/>
  <c r="DE9" i="52"/>
  <c r="DE9" i="53"/>
  <c r="DE9" i="51"/>
  <c r="DE9" i="50"/>
  <c r="DE9" i="49"/>
  <c r="DE9" i="48"/>
  <c r="DE9" i="47"/>
  <c r="DE9" i="46"/>
  <c r="DE9" i="45"/>
  <c r="DE9" i="44"/>
  <c r="DE9" i="41"/>
  <c r="DE9" i="40"/>
  <c r="DE9" i="43"/>
  <c r="DE9" i="42"/>
  <c r="DE9" i="39"/>
  <c r="DE9" i="38"/>
  <c r="DE9" i="37"/>
  <c r="DE9" i="36"/>
  <c r="DE9" i="35"/>
  <c r="DE9" i="34"/>
  <c r="DE9" i="33"/>
  <c r="DE9" i="30"/>
  <c r="DE9" i="28"/>
  <c r="DE9" i="31"/>
  <c r="DE9" i="24"/>
  <c r="DE9" i="32"/>
  <c r="DE9" i="27"/>
  <c r="DE9" i="26"/>
  <c r="DE9" i="25"/>
  <c r="DE9" i="20"/>
  <c r="FE9" i="20" s="1"/>
  <c r="DE9" i="19"/>
  <c r="FE9" i="19" s="1"/>
  <c r="DE9" i="18"/>
  <c r="FE9" i="18" s="1"/>
  <c r="DE9" i="23"/>
  <c r="FE9" i="23" s="1"/>
  <c r="DE9" i="21"/>
  <c r="FE9" i="21" s="1"/>
  <c r="DE9" i="17"/>
  <c r="FE9" i="17" s="1"/>
  <c r="DE9" i="22"/>
  <c r="FE9" i="22" s="1"/>
  <c r="DE9" i="60"/>
  <c r="FE9" i="60" s="1"/>
  <c r="AQ24" i="39"/>
  <c r="EP24" i="39"/>
  <c r="DT30" i="59"/>
  <c r="AO26" i="40"/>
  <c r="EN26" i="40"/>
  <c r="AI17" i="47"/>
  <c r="EH17" i="47"/>
  <c r="DE10" i="59"/>
  <c r="DE10" i="58"/>
  <c r="DE10" i="57"/>
  <c r="DE10" i="56"/>
  <c r="DE10" i="55"/>
  <c r="DE10" i="54"/>
  <c r="DE10" i="52"/>
  <c r="DE10" i="53"/>
  <c r="DE10" i="50"/>
  <c r="DE10" i="51"/>
  <c r="DE10" i="48"/>
  <c r="DE10" i="49"/>
  <c r="DE10" i="46"/>
  <c r="DE10" i="45"/>
  <c r="DE10" i="44"/>
  <c r="DE10" i="47"/>
  <c r="DE10" i="43"/>
  <c r="DE10" i="42"/>
  <c r="DE10" i="41"/>
  <c r="DE10" i="40"/>
  <c r="DE10" i="37"/>
  <c r="DE10" i="36"/>
  <c r="DE10" i="39"/>
  <c r="DE10" i="38"/>
  <c r="DE10" i="33"/>
  <c r="DE10" i="34"/>
  <c r="DE10" i="32"/>
  <c r="DE10" i="35"/>
  <c r="DE10" i="31"/>
  <c r="DE10" i="26"/>
  <c r="DE10" i="25"/>
  <c r="DE10" i="24"/>
  <c r="DE10" i="27"/>
  <c r="DE10" i="30"/>
  <c r="DE10" i="28"/>
  <c r="DE10" i="23"/>
  <c r="DE10" i="22"/>
  <c r="FE10" i="22" s="1"/>
  <c r="DE10" i="21"/>
  <c r="FE10" i="21" s="1"/>
  <c r="DE10" i="19"/>
  <c r="FE10" i="19" s="1"/>
  <c r="DE10" i="20"/>
  <c r="FE10" i="20" s="1"/>
  <c r="DE10" i="18"/>
  <c r="FE10" i="18" s="1"/>
  <c r="DE10" i="17"/>
  <c r="FE10" i="17" s="1"/>
  <c r="DE10" i="60"/>
  <c r="FE10" i="60" s="1"/>
  <c r="AA14" i="55"/>
  <c r="DZ14" i="55"/>
  <c r="FC29" i="18"/>
  <c r="DX18" i="56"/>
  <c r="Y18" i="56"/>
  <c r="FC10" i="24"/>
  <c r="BD10" i="24"/>
  <c r="AS6" i="37"/>
  <c r="ER6" i="37"/>
  <c r="EL15" i="42"/>
  <c r="AM15" i="42"/>
  <c r="EZ12" i="28"/>
  <c r="BA12" i="28"/>
  <c r="EK10" i="43"/>
  <c r="AL10" i="43"/>
  <c r="DD14" i="59"/>
  <c r="DD14" i="58"/>
  <c r="DD14" i="57"/>
  <c r="DD14" i="56"/>
  <c r="DD14" i="55"/>
  <c r="DD14" i="54"/>
  <c r="DD14" i="53"/>
  <c r="DD14" i="52"/>
  <c r="DD14" i="50"/>
  <c r="DD14" i="51"/>
  <c r="DD14" i="49"/>
  <c r="DD14" i="48"/>
  <c r="DD14" i="47"/>
  <c r="DD14" i="46"/>
  <c r="DD14" i="45"/>
  <c r="DD14" i="44"/>
  <c r="DD14" i="42"/>
  <c r="DD14" i="41"/>
  <c r="DD14" i="40"/>
  <c r="DD14" i="43"/>
  <c r="DD14" i="37"/>
  <c r="DD14" i="39"/>
  <c r="DD14" i="38"/>
  <c r="DD14" i="36"/>
  <c r="DD14" i="34"/>
  <c r="DD14" i="35"/>
  <c r="DD14" i="33"/>
  <c r="DD14" i="27"/>
  <c r="DD14" i="25"/>
  <c r="DD14" i="32"/>
  <c r="DD14" i="31"/>
  <c r="DD14" i="24"/>
  <c r="DD14" i="30"/>
  <c r="DD14" i="28"/>
  <c r="DD14" i="26"/>
  <c r="DD14" i="22"/>
  <c r="FD14" i="22" s="1"/>
  <c r="DD14" i="18"/>
  <c r="FD14" i="18" s="1"/>
  <c r="DD14" i="21"/>
  <c r="FD14" i="21" s="1"/>
  <c r="DD14" i="20"/>
  <c r="FD14" i="20" s="1"/>
  <c r="DD14" i="17"/>
  <c r="FD14" i="17" s="1"/>
  <c r="DD14" i="23"/>
  <c r="FD14" i="23" s="1"/>
  <c r="DD14" i="19"/>
  <c r="FD14" i="19" s="1"/>
  <c r="DD14" i="60"/>
  <c r="FD14" i="60" s="1"/>
  <c r="AZ17" i="30"/>
  <c r="EY17" i="30"/>
  <c r="FB26" i="26"/>
  <c r="BC26" i="26"/>
  <c r="AL13" i="44"/>
  <c r="EK13" i="44"/>
  <c r="BD20" i="24"/>
  <c r="FC20" i="24"/>
  <c r="AC17" i="53"/>
  <c r="EB17" i="53"/>
  <c r="DE17" i="59"/>
  <c r="DE17" i="58"/>
  <c r="DE17" i="57"/>
  <c r="DE17" i="56"/>
  <c r="DE17" i="55"/>
  <c r="DE17" i="53"/>
  <c r="DE17" i="54"/>
  <c r="DE17" i="52"/>
  <c r="DE17" i="51"/>
  <c r="DE17" i="50"/>
  <c r="DE17" i="49"/>
  <c r="DE17" i="48"/>
  <c r="DE17" i="47"/>
  <c r="DE17" i="45"/>
  <c r="DE17" i="46"/>
  <c r="DE17" i="44"/>
  <c r="DE17" i="42"/>
  <c r="DE17" i="41"/>
  <c r="DE17" i="40"/>
  <c r="DE17" i="43"/>
  <c r="DE17" i="39"/>
  <c r="DE17" i="38"/>
  <c r="DE17" i="37"/>
  <c r="DE17" i="36"/>
  <c r="DE17" i="35"/>
  <c r="DE17" i="34"/>
  <c r="DE17" i="33"/>
  <c r="DE17" i="32"/>
  <c r="DE17" i="25"/>
  <c r="DE17" i="31"/>
  <c r="DE17" i="30"/>
  <c r="DE17" i="28"/>
  <c r="DE17" i="26"/>
  <c r="DE17" i="27"/>
  <c r="DE17" i="24"/>
  <c r="DE17" i="20"/>
  <c r="FE17" i="20" s="1"/>
  <c r="DE17" i="19"/>
  <c r="FE17" i="19" s="1"/>
  <c r="DE17" i="18"/>
  <c r="FE17" i="18" s="1"/>
  <c r="DE17" i="23"/>
  <c r="FE17" i="23" s="1"/>
  <c r="DE17" i="21"/>
  <c r="FE17" i="21" s="1"/>
  <c r="DE17" i="17"/>
  <c r="FE17" i="17" s="1"/>
  <c r="DE17" i="22"/>
  <c r="FE17" i="22" s="1"/>
  <c r="DE17" i="60"/>
  <c r="FE17" i="60" s="1"/>
  <c r="EJ8" i="44"/>
  <c r="AK8" i="44"/>
  <c r="EU27" i="34"/>
  <c r="AV27" i="34"/>
  <c r="FB13" i="26"/>
  <c r="BC13" i="26"/>
  <c r="EP28" i="39"/>
  <c r="AQ28" i="39"/>
  <c r="DE8" i="59"/>
  <c r="DE8" i="58"/>
  <c r="DE8" i="57"/>
  <c r="DE8" i="56"/>
  <c r="DE8" i="55"/>
  <c r="DE8" i="54"/>
  <c r="DE8" i="53"/>
  <c r="DE8" i="52"/>
  <c r="DE8" i="50"/>
  <c r="DE8" i="51"/>
  <c r="DE8" i="48"/>
  <c r="DE8" i="49"/>
  <c r="DE8" i="46"/>
  <c r="DE8" i="45"/>
  <c r="DE8" i="44"/>
  <c r="DE8" i="47"/>
  <c r="DE8" i="43"/>
  <c r="DE8" i="42"/>
  <c r="DE8" i="41"/>
  <c r="DE8" i="40"/>
  <c r="DE8" i="37"/>
  <c r="DE8" i="36"/>
  <c r="DE8" i="39"/>
  <c r="DE8" i="38"/>
  <c r="DE8" i="34"/>
  <c r="DE8" i="33"/>
  <c r="DE8" i="35"/>
  <c r="DE8" i="27"/>
  <c r="DE8" i="26"/>
  <c r="DE8" i="32"/>
  <c r="DE8" i="31"/>
  <c r="DE8" i="30"/>
  <c r="DE8" i="28"/>
  <c r="DE8" i="25"/>
  <c r="DE8" i="24"/>
  <c r="DE8" i="22"/>
  <c r="FE8" i="22" s="1"/>
  <c r="DE8" i="18"/>
  <c r="FE8" i="18" s="1"/>
  <c r="DE8" i="20"/>
  <c r="FE8" i="20" s="1"/>
  <c r="DE8" i="19"/>
  <c r="FE8" i="19" s="1"/>
  <c r="DE8" i="23"/>
  <c r="DE8" i="21"/>
  <c r="FE8" i="21" s="1"/>
  <c r="DE8" i="17"/>
  <c r="FE8" i="17" s="1"/>
  <c r="DE8" i="60"/>
  <c r="FE8" i="60" s="1"/>
  <c r="AZ13" i="28"/>
  <c r="EY13" i="28"/>
  <c r="AB10" i="53"/>
  <c r="EA10" i="53"/>
  <c r="AV11" i="34"/>
  <c r="EU11" i="34"/>
  <c r="AE15" i="50"/>
  <c r="ED15" i="50"/>
  <c r="EX13" i="30"/>
  <c r="AY13" i="30"/>
  <c r="EX23" i="31"/>
  <c r="AY23" i="31"/>
  <c r="DE16" i="59"/>
  <c r="DE16" i="58"/>
  <c r="DE16" i="57"/>
  <c r="DE16" i="56"/>
  <c r="DE16" i="55"/>
  <c r="DE16" i="53"/>
  <c r="DE16" i="54"/>
  <c r="DE16" i="52"/>
  <c r="DE16" i="50"/>
  <c r="DE16" i="51"/>
  <c r="DE16" i="49"/>
  <c r="DE16" i="48"/>
  <c r="DE16" i="47"/>
  <c r="DE16" i="44"/>
  <c r="DE16" i="46"/>
  <c r="DE16" i="45"/>
  <c r="DE16" i="43"/>
  <c r="DE16" i="42"/>
  <c r="DE16" i="41"/>
  <c r="DE16" i="40"/>
  <c r="DE16" i="37"/>
  <c r="DE16" i="36"/>
  <c r="DE16" i="39"/>
  <c r="DE16" i="38"/>
  <c r="DE16" i="34"/>
  <c r="DE16" i="33"/>
  <c r="DE16" i="35"/>
  <c r="DE16" i="27"/>
  <c r="DE16" i="25"/>
  <c r="DE16" i="24"/>
  <c r="DE16" i="31"/>
  <c r="DE16" i="28"/>
  <c r="DE16" i="32"/>
  <c r="DE16" i="30"/>
  <c r="DE16" i="26"/>
  <c r="DE16" i="22"/>
  <c r="FE16" i="22" s="1"/>
  <c r="DE16" i="18"/>
  <c r="FE16" i="18" s="1"/>
  <c r="DE16" i="20"/>
  <c r="FE16" i="20" s="1"/>
  <c r="DE16" i="19"/>
  <c r="FE16" i="19" s="1"/>
  <c r="DE16" i="23"/>
  <c r="DE16" i="21"/>
  <c r="FE16" i="21" s="1"/>
  <c r="DE16" i="17"/>
  <c r="FE16" i="17" s="1"/>
  <c r="DE16" i="60"/>
  <c r="FE16" i="60" s="1"/>
  <c r="BC5" i="25"/>
  <c r="FB5" i="25"/>
  <c r="AH15" i="48"/>
  <c r="EG15" i="48"/>
  <c r="AS12" i="37"/>
  <c r="ER12" i="37"/>
  <c r="X6" i="57"/>
  <c r="DW6" i="57"/>
  <c r="EQ23" i="38"/>
  <c r="AR23" i="38"/>
  <c r="ET21" i="34"/>
  <c r="AU21" i="34"/>
  <c r="DD22" i="59"/>
  <c r="DD22" i="58"/>
  <c r="DD22" i="57"/>
  <c r="DD22" i="56"/>
  <c r="DD22" i="55"/>
  <c r="DD22" i="53"/>
  <c r="DD22" i="54"/>
  <c r="DD22" i="52"/>
  <c r="DD22" i="51"/>
  <c r="DD22" i="50"/>
  <c r="DD22" i="47"/>
  <c r="DD22" i="49"/>
  <c r="DD22" i="48"/>
  <c r="DD22" i="45"/>
  <c r="DD22" i="46"/>
  <c r="DD22" i="44"/>
  <c r="DD22" i="43"/>
  <c r="DD22" i="41"/>
  <c r="DD22" i="42"/>
  <c r="DD22" i="40"/>
  <c r="DD22" i="37"/>
  <c r="DD22" i="39"/>
  <c r="DD22" i="36"/>
  <c r="DD22" i="38"/>
  <c r="DD22" i="35"/>
  <c r="DD22" i="32"/>
  <c r="DD22" i="34"/>
  <c r="DD22" i="33"/>
  <c r="DD22" i="27"/>
  <c r="DD22" i="25"/>
  <c r="DD22" i="23"/>
  <c r="FD22" i="23" s="1"/>
  <c r="DD22" i="31"/>
  <c r="DD22" i="26"/>
  <c r="DD22" i="24"/>
  <c r="DD22" i="30"/>
  <c r="DD22" i="28"/>
  <c r="DD22" i="19"/>
  <c r="FD22" i="19" s="1"/>
  <c r="DD22" i="18"/>
  <c r="FD22" i="18" s="1"/>
  <c r="DD22" i="22"/>
  <c r="FD22" i="22" s="1"/>
  <c r="DD22" i="17"/>
  <c r="FD22" i="17" s="1"/>
  <c r="DD22" i="21"/>
  <c r="FD22" i="21" s="1"/>
  <c r="DD22" i="20"/>
  <c r="FD22" i="20" s="1"/>
  <c r="DD22" i="60"/>
  <c r="FD22" i="60" s="1"/>
  <c r="AI13" i="47"/>
  <c r="EH13" i="47"/>
  <c r="AZ14" i="28"/>
  <c r="EY14" i="28"/>
  <c r="FA10" i="26"/>
  <c r="BB10" i="26"/>
  <c r="AG12" i="49"/>
  <c r="EF12" i="49"/>
  <c r="EC7" i="49"/>
  <c r="AD7" i="49"/>
  <c r="AI4" i="44"/>
  <c r="EH4" i="44"/>
  <c r="AH29" i="44"/>
  <c r="Y7" i="56"/>
  <c r="DX7" i="56"/>
  <c r="Z12" i="56"/>
  <c r="DY12" i="56"/>
  <c r="EH9" i="46"/>
  <c r="AI9" i="46"/>
  <c r="FA6" i="26"/>
  <c r="BB6" i="26"/>
  <c r="AG16" i="48"/>
  <c r="EF16" i="48"/>
  <c r="AW7" i="32"/>
  <c r="EV7" i="32"/>
  <c r="EU20" i="33"/>
  <c r="AV20" i="33"/>
  <c r="EL23" i="43"/>
  <c r="AM23" i="43"/>
  <c r="AY28" i="30"/>
  <c r="EX28" i="30"/>
  <c r="DE25" i="59"/>
  <c r="DE25" i="58"/>
  <c r="DE25" i="57"/>
  <c r="DE25" i="56"/>
  <c r="DE25" i="55"/>
  <c r="DE25" i="53"/>
  <c r="DE25" i="54"/>
  <c r="DE25" i="51"/>
  <c r="DE25" i="52"/>
  <c r="DE25" i="50"/>
  <c r="DE25" i="49"/>
  <c r="DE25" i="48"/>
  <c r="DE25" i="47"/>
  <c r="DE25" i="45"/>
  <c r="DE25" i="46"/>
  <c r="DE25" i="44"/>
  <c r="DE25" i="43"/>
  <c r="DE25" i="41"/>
  <c r="DE25" i="42"/>
  <c r="DE25" i="40"/>
  <c r="DE25" i="39"/>
  <c r="DE25" i="38"/>
  <c r="DE25" i="37"/>
  <c r="DE25" i="36"/>
  <c r="DE25" i="34"/>
  <c r="DE25" i="35"/>
  <c r="DE25" i="32"/>
  <c r="DE25" i="33"/>
  <c r="DE25" i="28"/>
  <c r="DE25" i="31"/>
  <c r="DE25" i="27"/>
  <c r="DE25" i="26"/>
  <c r="DE25" i="23"/>
  <c r="DE25" i="30"/>
  <c r="DE25" i="25"/>
  <c r="DE25" i="24"/>
  <c r="DE25" i="21"/>
  <c r="FE25" i="21" s="1"/>
  <c r="DE25" i="20"/>
  <c r="FE25" i="20" s="1"/>
  <c r="DE25" i="19"/>
  <c r="FE25" i="19" s="1"/>
  <c r="DE25" i="17"/>
  <c r="FE25" i="17" s="1"/>
  <c r="DE25" i="22"/>
  <c r="FE25" i="22" s="1"/>
  <c r="DE25" i="18"/>
  <c r="FE25" i="18" s="1"/>
  <c r="DE25" i="60"/>
  <c r="FE25" i="60" s="1"/>
  <c r="AJ27" i="46"/>
  <c r="EI27" i="46"/>
  <c r="ES7" i="35"/>
  <c r="AT7" i="35"/>
  <c r="DZ12" i="55"/>
  <c r="AA12" i="55"/>
  <c r="W28" i="59"/>
  <c r="DV28" i="59"/>
  <c r="AT28" i="36"/>
  <c r="ES28" i="36"/>
  <c r="Z18" i="54"/>
  <c r="DY18" i="54"/>
  <c r="FE19" i="23"/>
  <c r="EZ16" i="27"/>
  <c r="BA16" i="27"/>
  <c r="DV24" i="59"/>
  <c r="W24" i="59"/>
  <c r="FA21" i="27"/>
  <c r="BB21" i="27"/>
  <c r="Y8" i="57"/>
  <c r="DX8" i="57"/>
  <c r="AE10" i="50"/>
  <c r="ED10" i="50"/>
  <c r="AW24" i="33"/>
  <c r="EV24" i="33"/>
  <c r="W7" i="58"/>
  <c r="DV7" i="58"/>
  <c r="AG27" i="49"/>
  <c r="EF27" i="49"/>
  <c r="EB7" i="52"/>
  <c r="AC7" i="52"/>
  <c r="AL15" i="44"/>
  <c r="EK15" i="44"/>
  <c r="DE20" i="59"/>
  <c r="DE20" i="58"/>
  <c r="DE20" i="57"/>
  <c r="DE20" i="56"/>
  <c r="DE20" i="55"/>
  <c r="DE20" i="53"/>
  <c r="DE20" i="54"/>
  <c r="DE20" i="52"/>
  <c r="DE20" i="51"/>
  <c r="DE20" i="50"/>
  <c r="DE20" i="49"/>
  <c r="DE20" i="48"/>
  <c r="DE20" i="47"/>
  <c r="DE20" i="46"/>
  <c r="DE20" i="44"/>
  <c r="DE20" i="45"/>
  <c r="DE20" i="42"/>
  <c r="DE20" i="40"/>
  <c r="DE20" i="43"/>
  <c r="DE20" i="41"/>
  <c r="DE20" i="39"/>
  <c r="DE20" i="36"/>
  <c r="DE20" i="38"/>
  <c r="DE20" i="37"/>
  <c r="DE20" i="34"/>
  <c r="DE20" i="32"/>
  <c r="DE20" i="35"/>
  <c r="DE20" i="33"/>
  <c r="DE20" i="28"/>
  <c r="DE20" i="26"/>
  <c r="DE20" i="24"/>
  <c r="DE20" i="23"/>
  <c r="FE20" i="23" s="1"/>
  <c r="DE20" i="31"/>
  <c r="DE20" i="30"/>
  <c r="DE20" i="27"/>
  <c r="DE20" i="25"/>
  <c r="DE20" i="20"/>
  <c r="FE20" i="20" s="1"/>
  <c r="DE20" i="21"/>
  <c r="FE20" i="21" s="1"/>
  <c r="DE20" i="18"/>
  <c r="FE20" i="18" s="1"/>
  <c r="DE20" i="17"/>
  <c r="FE20" i="17" s="1"/>
  <c r="DE20" i="22"/>
  <c r="FE20" i="22" s="1"/>
  <c r="DE20" i="19"/>
  <c r="FE20" i="19" s="1"/>
  <c r="DE20" i="60"/>
  <c r="FE20" i="60" s="1"/>
  <c r="AO27" i="41"/>
  <c r="EN27" i="41"/>
  <c r="EQ24" i="38"/>
  <c r="AR24" i="38"/>
  <c r="DY28" i="56"/>
  <c r="Z28" i="56"/>
  <c r="BD17" i="25"/>
  <c r="FC17" i="25"/>
  <c r="AL18" i="42"/>
  <c r="EK18" i="42"/>
  <c r="EB27" i="53"/>
  <c r="AC27" i="53"/>
  <c r="FA22" i="26"/>
  <c r="BB22" i="26"/>
  <c r="EW13" i="32"/>
  <c r="AX13" i="32"/>
  <c r="AX4" i="28"/>
  <c r="EW4" i="28"/>
  <c r="EW29" i="28" s="1"/>
  <c r="AW29" i="28"/>
  <c r="AA13" i="55"/>
  <c r="DZ13" i="55"/>
  <c r="DD27" i="59"/>
  <c r="DD27" i="58"/>
  <c r="DD27" i="57"/>
  <c r="DD27" i="56"/>
  <c r="DD27" i="55"/>
  <c r="DD27" i="54"/>
  <c r="DD27" i="53"/>
  <c r="DD27" i="51"/>
  <c r="DD27" i="52"/>
  <c r="DD27" i="49"/>
  <c r="DD27" i="50"/>
  <c r="DD27" i="47"/>
  <c r="DD27" i="48"/>
  <c r="DD27" i="44"/>
  <c r="DD27" i="46"/>
  <c r="DD27" i="45"/>
  <c r="DD27" i="40"/>
  <c r="DD27" i="43"/>
  <c r="DD27" i="42"/>
  <c r="DD27" i="41"/>
  <c r="DD27" i="37"/>
  <c r="DD27" i="36"/>
  <c r="DD27" i="39"/>
  <c r="DD27" i="38"/>
  <c r="DD27" i="35"/>
  <c r="DD27" i="33"/>
  <c r="DD27" i="34"/>
  <c r="DD27" i="32"/>
  <c r="DD27" i="27"/>
  <c r="DD27" i="24"/>
  <c r="DD27" i="23"/>
  <c r="FD27" i="23" s="1"/>
  <c r="DD27" i="30"/>
  <c r="DD27" i="28"/>
  <c r="DD27" i="26"/>
  <c r="DD27" i="25"/>
  <c r="DD27" i="31"/>
  <c r="DD27" i="17"/>
  <c r="FD27" i="17" s="1"/>
  <c r="DD27" i="22"/>
  <c r="FD27" i="22" s="1"/>
  <c r="DD27" i="19"/>
  <c r="FD27" i="19" s="1"/>
  <c r="DD27" i="18"/>
  <c r="FD27" i="18" s="1"/>
  <c r="DD27" i="21"/>
  <c r="FD27" i="21" s="1"/>
  <c r="DD27" i="20"/>
  <c r="FD27" i="20" s="1"/>
  <c r="DD27" i="60"/>
  <c r="FD27" i="60" s="1"/>
  <c r="DX26" i="57"/>
  <c r="Y26" i="57"/>
  <c r="BC18" i="25"/>
  <c r="FB18" i="25"/>
  <c r="EH11" i="47"/>
  <c r="AI11" i="47"/>
  <c r="EB26" i="53"/>
  <c r="AC26" i="53"/>
  <c r="BA28" i="28"/>
  <c r="EZ28" i="28"/>
  <c r="AG28" i="49"/>
  <c r="EF28" i="49"/>
  <c r="EP17" i="39"/>
  <c r="AQ17" i="39"/>
  <c r="EY9" i="28"/>
  <c r="AZ9" i="28"/>
  <c r="ES19" i="36"/>
  <c r="AT19" i="36"/>
  <c r="AL20" i="44"/>
  <c r="EK20" i="44"/>
  <c r="DU18" i="59"/>
  <c r="V18" i="59"/>
  <c r="EJ19" i="45"/>
  <c r="AK19" i="45"/>
  <c r="ES18" i="34"/>
  <c r="AT18" i="34"/>
  <c r="ED27" i="51"/>
  <c r="AE27" i="51"/>
  <c r="W26" i="59"/>
  <c r="DV26" i="59"/>
  <c r="EA15" i="53"/>
  <c r="AB15" i="53"/>
  <c r="EX19" i="30"/>
  <c r="AY19" i="30"/>
  <c r="AK9" i="44"/>
  <c r="EJ9" i="44"/>
  <c r="FC4" i="22"/>
  <c r="FC29" i="22" s="1"/>
  <c r="BD4" i="22"/>
  <c r="BC29" i="22"/>
  <c r="EN9" i="41"/>
  <c r="AO9" i="41"/>
  <c r="AE19" i="51"/>
  <c r="ED19" i="51"/>
  <c r="W22" i="58"/>
  <c r="DV22" i="58"/>
  <c r="AB6" i="53"/>
  <c r="EA6" i="53"/>
  <c r="FC23" i="25"/>
  <c r="BD23" i="25"/>
  <c r="EE16" i="49"/>
  <c r="AF16" i="49"/>
  <c r="AC23" i="53"/>
  <c r="EB23" i="53"/>
  <c r="AT23" i="36"/>
  <c r="ES23" i="36"/>
  <c r="EX21" i="31"/>
  <c r="AY21" i="31"/>
  <c r="X20" i="57"/>
  <c r="DW20" i="57"/>
  <c r="AL19" i="44"/>
  <c r="EK19" i="44"/>
  <c r="DD12" i="59"/>
  <c r="DD12" i="58"/>
  <c r="DD12" i="57"/>
  <c r="DD12" i="56"/>
  <c r="DD12" i="54"/>
  <c r="DD12" i="55"/>
  <c r="DD12" i="52"/>
  <c r="DD12" i="53"/>
  <c r="DD12" i="50"/>
  <c r="DD12" i="51"/>
  <c r="DD12" i="49"/>
  <c r="DD12" i="48"/>
  <c r="DD12" i="45"/>
  <c r="DD12" i="44"/>
  <c r="DD12" i="47"/>
  <c r="DD12" i="46"/>
  <c r="DD12" i="41"/>
  <c r="DD12" i="40"/>
  <c r="DD12" i="43"/>
  <c r="DD12" i="42"/>
  <c r="DD12" i="39"/>
  <c r="DD12" i="38"/>
  <c r="DD12" i="37"/>
  <c r="DD12" i="36"/>
  <c r="DD12" i="34"/>
  <c r="DD12" i="32"/>
  <c r="DD12" i="35"/>
  <c r="DD12" i="33"/>
  <c r="DD12" i="28"/>
  <c r="DD12" i="31"/>
  <c r="DD12" i="30"/>
  <c r="DD12" i="26"/>
  <c r="DD12" i="25"/>
  <c r="DD12" i="24"/>
  <c r="DD12" i="27"/>
  <c r="DD12" i="21"/>
  <c r="FD12" i="21" s="1"/>
  <c r="DD12" i="20"/>
  <c r="FD12" i="20" s="1"/>
  <c r="DD12" i="23"/>
  <c r="FD12" i="23" s="1"/>
  <c r="DD12" i="18"/>
  <c r="FD12" i="18" s="1"/>
  <c r="DD12" i="17"/>
  <c r="FD12" i="17" s="1"/>
  <c r="DD12" i="22"/>
  <c r="FD12" i="22" s="1"/>
  <c r="DD12" i="19"/>
  <c r="FD12" i="19" s="1"/>
  <c r="DD12" i="60"/>
  <c r="FD12" i="60" s="1"/>
  <c r="AY9" i="31"/>
  <c r="EX9" i="31"/>
  <c r="AM24" i="43"/>
  <c r="EL24" i="43"/>
  <c r="DX11" i="57"/>
  <c r="Y11" i="57"/>
  <c r="DV14" i="59"/>
  <c r="W14" i="59"/>
  <c r="EL9" i="42"/>
  <c r="AM9" i="42"/>
  <c r="EL22" i="42"/>
  <c r="AM22" i="42"/>
  <c r="BE26" i="23"/>
  <c r="AJ11" i="46"/>
  <c r="EI11" i="46"/>
  <c r="DY19" i="56"/>
  <c r="Z19" i="56"/>
  <c r="EQ13" i="37"/>
  <c r="AR13" i="37"/>
  <c r="AE19" i="50"/>
  <c r="ED19" i="50"/>
  <c r="EK27" i="44"/>
  <c r="AL27" i="44"/>
  <c r="AL29" i="41"/>
  <c r="AM4" i="41"/>
  <c r="EL4" i="41"/>
  <c r="BA8" i="28"/>
  <c r="EZ8" i="28"/>
  <c r="AM21" i="42"/>
  <c r="EL21" i="42"/>
  <c r="EU28" i="34"/>
  <c r="AV28" i="34"/>
  <c r="EG10" i="47"/>
  <c r="AH10" i="47"/>
  <c r="AD23" i="52"/>
  <c r="EC23" i="52"/>
  <c r="EP4" i="37"/>
  <c r="AQ4" i="37"/>
  <c r="V29" i="56"/>
  <c r="DV4" i="56"/>
  <c r="DV29" i="56" s="1"/>
  <c r="W4" i="56"/>
  <c r="EP23" i="39"/>
  <c r="AQ23" i="39"/>
  <c r="S29" i="59"/>
  <c r="DS4" i="59"/>
  <c r="DS29" i="59" s="1"/>
  <c r="T4" i="59"/>
  <c r="EC8" i="51"/>
  <c r="AD8" i="51"/>
  <c r="BE24" i="24"/>
  <c r="V27" i="59"/>
  <c r="DU27" i="59"/>
  <c r="EC9" i="50"/>
  <c r="AD9" i="50"/>
  <c r="W9" i="59"/>
  <c r="DV9" i="59"/>
  <c r="BC15" i="25"/>
  <c r="FB15" i="25"/>
  <c r="AB15" i="54"/>
  <c r="EA15" i="54"/>
  <c r="AC28" i="53"/>
  <c r="EB28" i="53"/>
  <c r="AI21" i="47"/>
  <c r="EH21" i="47"/>
  <c r="AW9" i="33"/>
  <c r="EV9" i="33"/>
  <c r="AW18" i="32"/>
  <c r="EV18" i="32"/>
  <c r="EP11" i="39"/>
  <c r="AQ11" i="39"/>
  <c r="DE26" i="59"/>
  <c r="DE26" i="58"/>
  <c r="DE26" i="57"/>
  <c r="DE26" i="56"/>
  <c r="DE26" i="55"/>
  <c r="DE26" i="53"/>
  <c r="DE26" i="54"/>
  <c r="DE26" i="52"/>
  <c r="DE26" i="51"/>
  <c r="DE26" i="49"/>
  <c r="DE26" i="50"/>
  <c r="DE26" i="47"/>
  <c r="DE26" i="48"/>
  <c r="DE26" i="44"/>
  <c r="DE26" i="43"/>
  <c r="DE26" i="46"/>
  <c r="DE26" i="45"/>
  <c r="DE26" i="42"/>
  <c r="DE26" i="40"/>
  <c r="DE26" i="41"/>
  <c r="DE26" i="37"/>
  <c r="DE26" i="36"/>
  <c r="DE26" i="39"/>
  <c r="DE26" i="38"/>
  <c r="DE26" i="35"/>
  <c r="DE26" i="33"/>
  <c r="DE26" i="34"/>
  <c r="DE26" i="32"/>
  <c r="DE26" i="31"/>
  <c r="DE26" i="27"/>
  <c r="DE26" i="30"/>
  <c r="DE26" i="25"/>
  <c r="DE26" i="24"/>
  <c r="DE26" i="23"/>
  <c r="DE26" i="28"/>
  <c r="DE26" i="26"/>
  <c r="DE26" i="21"/>
  <c r="FE26" i="21" s="1"/>
  <c r="DE26" i="20"/>
  <c r="FE26" i="20" s="1"/>
  <c r="DE26" i="22"/>
  <c r="FE26" i="22" s="1"/>
  <c r="DE26" i="18"/>
  <c r="FE26" i="18" s="1"/>
  <c r="DE26" i="19"/>
  <c r="FE26" i="19" s="1"/>
  <c r="DE26" i="17"/>
  <c r="FE26" i="17" s="1"/>
  <c r="DE26" i="60"/>
  <c r="FE26" i="60" s="1"/>
  <c r="AE21" i="51"/>
  <c r="ED21" i="51"/>
  <c r="ER6" i="36"/>
  <c r="AS6" i="36"/>
  <c r="DZ11" i="55"/>
  <c r="AA11" i="55"/>
  <c r="Z17" i="55"/>
  <c r="DY17" i="55"/>
  <c r="Y28" i="57"/>
  <c r="DX28" i="57"/>
  <c r="AZ5" i="28"/>
  <c r="EY5" i="28"/>
  <c r="AY18" i="28"/>
  <c r="EX18" i="28"/>
  <c r="DY8" i="55"/>
  <c r="Z8" i="55"/>
  <c r="EL14" i="42"/>
  <c r="AM14" i="42"/>
  <c r="EH9" i="47"/>
  <c r="AI9" i="47"/>
  <c r="V18" i="57"/>
  <c r="DU18" i="57"/>
  <c r="DU30" i="57" s="1"/>
  <c r="AD16" i="51"/>
  <c r="EC16" i="51"/>
  <c r="EA26" i="54"/>
  <c r="AB26" i="54"/>
  <c r="DD13" i="59"/>
  <c r="DD13" i="58"/>
  <c r="DD13" i="57"/>
  <c r="DD13" i="56"/>
  <c r="DD13" i="55"/>
  <c r="DD13" i="54"/>
  <c r="DD13" i="53"/>
  <c r="DD13" i="52"/>
  <c r="DD13" i="50"/>
  <c r="DD13" i="51"/>
  <c r="DD13" i="48"/>
  <c r="DD13" i="49"/>
  <c r="DD13" i="45"/>
  <c r="DD13" i="44"/>
  <c r="DD13" i="47"/>
  <c r="DD13" i="46"/>
  <c r="DD13" i="43"/>
  <c r="DD13" i="42"/>
  <c r="DD13" i="41"/>
  <c r="DD13" i="40"/>
  <c r="DD13" i="36"/>
  <c r="DD13" i="39"/>
  <c r="DD13" i="38"/>
  <c r="DD13" i="37"/>
  <c r="DD13" i="33"/>
  <c r="DD13" i="34"/>
  <c r="DD13" i="32"/>
  <c r="DD13" i="35"/>
  <c r="DD13" i="31"/>
  <c r="DD13" i="27"/>
  <c r="DD13" i="26"/>
  <c r="DD13" i="25"/>
  <c r="DD13" i="24"/>
  <c r="DD13" i="30"/>
  <c r="DD13" i="28"/>
  <c r="DD13" i="23"/>
  <c r="FD13" i="23" s="1"/>
  <c r="DD13" i="22"/>
  <c r="FD13" i="22" s="1"/>
  <c r="DD13" i="19"/>
  <c r="FD13" i="19" s="1"/>
  <c r="DD13" i="18"/>
  <c r="FD13" i="18" s="1"/>
  <c r="DD13" i="21"/>
  <c r="FD13" i="21" s="1"/>
  <c r="DD13" i="20"/>
  <c r="FD13" i="20" s="1"/>
  <c r="DD13" i="17"/>
  <c r="FD13" i="17" s="1"/>
  <c r="DD13" i="60"/>
  <c r="FD13" i="60" s="1"/>
  <c r="V6" i="59"/>
  <c r="DU6" i="59"/>
  <c r="DY14" i="56"/>
  <c r="Z14" i="56"/>
  <c r="AX21" i="32"/>
  <c r="EW21" i="32"/>
  <c r="EU19" i="33"/>
  <c r="AV19" i="33"/>
  <c r="DE24" i="59"/>
  <c r="DE24" i="58"/>
  <c r="DE24" i="57"/>
  <c r="DE24" i="56"/>
  <c r="DE24" i="55"/>
  <c r="DE24" i="54"/>
  <c r="DE24" i="53"/>
  <c r="DE24" i="51"/>
  <c r="DE24" i="52"/>
  <c r="DE24" i="49"/>
  <c r="DE24" i="50"/>
  <c r="DE24" i="47"/>
  <c r="DE24" i="48"/>
  <c r="DE24" i="46"/>
  <c r="DE24" i="44"/>
  <c r="DE24" i="45"/>
  <c r="DE24" i="43"/>
  <c r="DE24" i="40"/>
  <c r="DE24" i="42"/>
  <c r="DE24" i="41"/>
  <c r="DE24" i="37"/>
  <c r="DE24" i="39"/>
  <c r="DE24" i="36"/>
  <c r="DE24" i="38"/>
  <c r="DE24" i="32"/>
  <c r="DE24" i="35"/>
  <c r="DE24" i="33"/>
  <c r="DE24" i="34"/>
  <c r="DE24" i="26"/>
  <c r="DE24" i="23"/>
  <c r="FE24" i="23" s="1"/>
  <c r="DE24" i="24"/>
  <c r="DE24" i="31"/>
  <c r="DE24" i="28"/>
  <c r="DE24" i="30"/>
  <c r="DE24" i="27"/>
  <c r="DE24" i="25"/>
  <c r="DE24" i="18"/>
  <c r="FE24" i="18" s="1"/>
  <c r="DE24" i="22"/>
  <c r="FE24" i="22" s="1"/>
  <c r="DE24" i="21"/>
  <c r="FE24" i="21" s="1"/>
  <c r="DE24" i="20"/>
  <c r="FE24" i="20" s="1"/>
  <c r="DE24" i="19"/>
  <c r="FE24" i="19" s="1"/>
  <c r="DE24" i="17"/>
  <c r="FE24" i="17" s="1"/>
  <c r="DE24" i="60"/>
  <c r="FE24" i="60" s="1"/>
  <c r="AL14" i="44"/>
  <c r="EK14" i="44"/>
  <c r="EL7" i="42"/>
  <c r="AM7" i="42"/>
  <c r="EI11" i="45"/>
  <c r="AJ11" i="45"/>
  <c r="EH10" i="46"/>
  <c r="AI10" i="46"/>
  <c r="EP8" i="39"/>
  <c r="AQ8" i="39"/>
  <c r="DX16" i="56"/>
  <c r="Y16" i="56"/>
  <c r="AA15" i="55"/>
  <c r="DZ15" i="55"/>
  <c r="ET17" i="35"/>
  <c r="AU17" i="35"/>
  <c r="AU21" i="35"/>
  <c r="ET21" i="35"/>
  <c r="EP14" i="38"/>
  <c r="AQ14" i="38"/>
  <c r="AJ21" i="46"/>
  <c r="EI21" i="46"/>
  <c r="AN25" i="42"/>
  <c r="EM25" i="42"/>
  <c r="AU20" i="35"/>
  <c r="ET20" i="35"/>
  <c r="EW7" i="31"/>
  <c r="AX7" i="31"/>
  <c r="AI27" i="47"/>
  <c r="EH27" i="47"/>
  <c r="FB15" i="26"/>
  <c r="BC15" i="26"/>
  <c r="EN18" i="40"/>
  <c r="AO18" i="40"/>
  <c r="AA28" i="55"/>
  <c r="DZ28" i="55"/>
  <c r="AK27" i="45"/>
  <c r="EJ27" i="45"/>
  <c r="DE21" i="59"/>
  <c r="DE21" i="58"/>
  <c r="DE21" i="57"/>
  <c r="DE21" i="56"/>
  <c r="DE21" i="55"/>
  <c r="DE21" i="53"/>
  <c r="DE21" i="54"/>
  <c r="DE21" i="52"/>
  <c r="DE21" i="51"/>
  <c r="DE21" i="50"/>
  <c r="DE21" i="48"/>
  <c r="DE21" i="49"/>
  <c r="DE21" i="47"/>
  <c r="DE21" i="46"/>
  <c r="DE21" i="44"/>
  <c r="DE21" i="45"/>
  <c r="DE21" i="43"/>
  <c r="DE21" i="41"/>
  <c r="DE21" i="42"/>
  <c r="DE21" i="40"/>
  <c r="DE21" i="38"/>
  <c r="DE21" i="37"/>
  <c r="DE21" i="39"/>
  <c r="DE21" i="36"/>
  <c r="DE21" i="34"/>
  <c r="DE21" i="35"/>
  <c r="DE21" i="33"/>
  <c r="DE21" i="24"/>
  <c r="DE21" i="23"/>
  <c r="FE21" i="23" s="1"/>
  <c r="DE21" i="32"/>
  <c r="DE21" i="31"/>
  <c r="DE21" i="27"/>
  <c r="DE21" i="25"/>
  <c r="DE21" i="30"/>
  <c r="DE21" i="28"/>
  <c r="DE21" i="26"/>
  <c r="DE21" i="18"/>
  <c r="FE21" i="18" s="1"/>
  <c r="DE21" i="22"/>
  <c r="FE21" i="22" s="1"/>
  <c r="DE21" i="19"/>
  <c r="FE21" i="19" s="1"/>
  <c r="DE21" i="21"/>
  <c r="FE21" i="21" s="1"/>
  <c r="DE21" i="20"/>
  <c r="FE21" i="20" s="1"/>
  <c r="DE21" i="17"/>
  <c r="FE21" i="17" s="1"/>
  <c r="DE21" i="60"/>
  <c r="FE21" i="60" s="1"/>
  <c r="AH5" i="46"/>
  <c r="EG5" i="46"/>
  <c r="EP25" i="38"/>
  <c r="AQ25" i="38"/>
  <c r="DD10" i="59"/>
  <c r="DD10" i="58"/>
  <c r="DD10" i="57"/>
  <c r="DD10" i="56"/>
  <c r="DD10" i="55"/>
  <c r="DD10" i="54"/>
  <c r="DD10" i="52"/>
  <c r="DD10" i="53"/>
  <c r="DD10" i="51"/>
  <c r="DD10" i="50"/>
  <c r="DD10" i="48"/>
  <c r="DD10" i="49"/>
  <c r="DD10" i="46"/>
  <c r="DD10" i="45"/>
  <c r="DD10" i="44"/>
  <c r="DD10" i="47"/>
  <c r="DD10" i="41"/>
  <c r="DD10" i="40"/>
  <c r="DD10" i="43"/>
  <c r="DD10" i="42"/>
  <c r="DD10" i="39"/>
  <c r="DD10" i="38"/>
  <c r="DD10" i="37"/>
  <c r="DD10" i="36"/>
  <c r="DD10" i="35"/>
  <c r="DD10" i="33"/>
  <c r="DD10" i="34"/>
  <c r="DD10" i="32"/>
  <c r="DD10" i="30"/>
  <c r="DD10" i="28"/>
  <c r="DD10" i="31"/>
  <c r="DD10" i="26"/>
  <c r="DD10" i="25"/>
  <c r="DD10" i="24"/>
  <c r="DD10" i="27"/>
  <c r="DD10" i="20"/>
  <c r="FD10" i="20" s="1"/>
  <c r="DD10" i="18"/>
  <c r="FD10" i="18" s="1"/>
  <c r="DD10" i="23"/>
  <c r="FD10" i="23" s="1"/>
  <c r="DD10" i="17"/>
  <c r="FD10" i="17" s="1"/>
  <c r="DD10" i="22"/>
  <c r="FD10" i="22" s="1"/>
  <c r="DD10" i="21"/>
  <c r="FD10" i="21" s="1"/>
  <c r="DD10" i="19"/>
  <c r="FD10" i="19" s="1"/>
  <c r="DD10" i="60"/>
  <c r="FD10" i="60" s="1"/>
  <c r="ET15" i="34"/>
  <c r="AU15" i="34"/>
  <c r="FC29" i="19"/>
  <c r="EM11" i="41"/>
  <c r="AN11" i="41"/>
  <c r="AS24" i="37"/>
  <c r="ER24" i="37"/>
  <c r="AK28" i="45"/>
  <c r="EJ28" i="45"/>
  <c r="AZ6" i="28"/>
  <c r="EY6" i="28"/>
  <c r="AD13" i="52"/>
  <c r="EC13" i="52"/>
  <c r="EC18" i="51"/>
  <c r="AD18" i="51"/>
  <c r="DW28" i="58"/>
  <c r="X28" i="58"/>
  <c r="AP28" i="40"/>
  <c r="EO28" i="40"/>
  <c r="DD17" i="59"/>
  <c r="DD17" i="58"/>
  <c r="DD17" i="57"/>
  <c r="DD17" i="56"/>
  <c r="DD17" i="55"/>
  <c r="DD17" i="54"/>
  <c r="DD17" i="53"/>
  <c r="DD17" i="52"/>
  <c r="DD17" i="51"/>
  <c r="DD17" i="50"/>
  <c r="DD17" i="49"/>
  <c r="DD17" i="48"/>
  <c r="DD17" i="44"/>
  <c r="DD17" i="47"/>
  <c r="DD17" i="45"/>
  <c r="DD17" i="46"/>
  <c r="DD17" i="43"/>
  <c r="DD17" i="42"/>
  <c r="DD17" i="41"/>
  <c r="DD17" i="40"/>
  <c r="DD17" i="37"/>
  <c r="DD17" i="36"/>
  <c r="DD17" i="39"/>
  <c r="DD17" i="38"/>
  <c r="DD17" i="33"/>
  <c r="DD17" i="32"/>
  <c r="DD17" i="35"/>
  <c r="DD17" i="34"/>
  <c r="DD17" i="24"/>
  <c r="FD17" i="24" s="1"/>
  <c r="DD17" i="25"/>
  <c r="DD17" i="31"/>
  <c r="DD17" i="30"/>
  <c r="DD17" i="28"/>
  <c r="DD17" i="26"/>
  <c r="DD17" i="27"/>
  <c r="DD17" i="22"/>
  <c r="FD17" i="22" s="1"/>
  <c r="DD17" i="20"/>
  <c r="FD17" i="20" s="1"/>
  <c r="DD17" i="19"/>
  <c r="FD17" i="19" s="1"/>
  <c r="DD17" i="18"/>
  <c r="FD17" i="18" s="1"/>
  <c r="DD17" i="23"/>
  <c r="FD17" i="23" s="1"/>
  <c r="DD17" i="21"/>
  <c r="FD17" i="21" s="1"/>
  <c r="DD17" i="17"/>
  <c r="FD17" i="17" s="1"/>
  <c r="DD17" i="60"/>
  <c r="FD17" i="60" s="1"/>
  <c r="FE8" i="23"/>
  <c r="EP27" i="39"/>
  <c r="AQ27" i="39"/>
  <c r="AE21" i="50"/>
  <c r="ED21" i="50"/>
  <c r="AV12" i="34"/>
  <c r="EU12" i="34"/>
  <c r="ET25" i="34"/>
  <c r="AU25" i="34"/>
  <c r="EY27" i="30"/>
  <c r="AZ27" i="30"/>
  <c r="W25" i="58"/>
  <c r="DV25" i="58"/>
  <c r="AY8" i="31"/>
  <c r="EX8" i="31"/>
  <c r="DE22" i="59"/>
  <c r="DE22" i="58"/>
  <c r="DE22" i="57"/>
  <c r="DE22" i="56"/>
  <c r="DE22" i="55"/>
  <c r="DE22" i="54"/>
  <c r="DE22" i="53"/>
  <c r="DE22" i="52"/>
  <c r="DE22" i="51"/>
  <c r="DE22" i="50"/>
  <c r="DE22" i="49"/>
  <c r="DE22" i="48"/>
  <c r="DE22" i="47"/>
  <c r="DE22" i="46"/>
  <c r="DE22" i="44"/>
  <c r="DE22" i="45"/>
  <c r="DE22" i="42"/>
  <c r="DE22" i="40"/>
  <c r="DE22" i="43"/>
  <c r="DE22" i="41"/>
  <c r="DE22" i="39"/>
  <c r="DE22" i="36"/>
  <c r="DE22" i="38"/>
  <c r="DE22" i="37"/>
  <c r="DE22" i="34"/>
  <c r="DE22" i="33"/>
  <c r="DE22" i="35"/>
  <c r="DE22" i="32"/>
  <c r="DE22" i="31"/>
  <c r="DE22" i="26"/>
  <c r="DE22" i="24"/>
  <c r="DE22" i="30"/>
  <c r="DE22" i="28"/>
  <c r="DE22" i="27"/>
  <c r="DE22" i="25"/>
  <c r="DE22" i="23"/>
  <c r="DE22" i="22"/>
  <c r="FE22" i="22" s="1"/>
  <c r="DE22" i="17"/>
  <c r="FE22" i="17" s="1"/>
  <c r="DE22" i="21"/>
  <c r="FE22" i="21" s="1"/>
  <c r="DE22" i="20"/>
  <c r="FE22" i="20" s="1"/>
  <c r="DE22" i="19"/>
  <c r="FE22" i="19" s="1"/>
  <c r="DE22" i="18"/>
  <c r="FE22" i="18" s="1"/>
  <c r="DE22" i="60"/>
  <c r="FE22" i="60" s="1"/>
  <c r="AW25" i="32"/>
  <c r="EV25" i="32"/>
  <c r="AH18" i="47"/>
  <c r="EG18" i="47"/>
  <c r="DW15" i="57"/>
  <c r="X15" i="57"/>
  <c r="FA28" i="27"/>
  <c r="BB28" i="27"/>
  <c r="EB12" i="53"/>
  <c r="AC12" i="53"/>
  <c r="DV10" i="58"/>
  <c r="W10" i="58"/>
  <c r="AX9" i="32"/>
  <c r="EW9" i="32"/>
  <c r="AX14" i="32"/>
  <c r="EW14" i="32"/>
  <c r="EW18" i="30"/>
  <c r="AX18" i="30"/>
  <c r="EQ15" i="37"/>
  <c r="AR15" i="37"/>
  <c r="V5" i="59"/>
  <c r="DU5" i="59"/>
  <c r="DZ5" i="53"/>
  <c r="AA5" i="53"/>
  <c r="AK14" i="45"/>
  <c r="EJ14" i="45"/>
  <c r="AT9" i="36"/>
  <c r="ES9" i="36"/>
  <c r="AU7" i="34"/>
  <c r="ET7" i="34"/>
  <c r="DD4" i="59"/>
  <c r="DD4" i="58"/>
  <c r="DD4" i="57"/>
  <c r="DD4" i="56"/>
  <c r="DD4" i="55"/>
  <c r="DD4" i="54"/>
  <c r="DD4" i="52"/>
  <c r="DD4" i="53"/>
  <c r="DD4" i="50"/>
  <c r="DD4" i="51"/>
  <c r="DD4" i="49"/>
  <c r="DD4" i="48"/>
  <c r="DD4" i="47"/>
  <c r="DD4" i="46"/>
  <c r="DD4" i="45"/>
  <c r="DD4" i="44"/>
  <c r="DD4" i="41"/>
  <c r="DD4" i="40"/>
  <c r="DD4" i="42"/>
  <c r="DD4" i="43"/>
  <c r="DD4" i="39"/>
  <c r="DD4" i="38"/>
  <c r="DD4" i="37"/>
  <c r="DD4" i="35"/>
  <c r="DD4" i="33"/>
  <c r="DD4" i="36"/>
  <c r="DD4" i="34"/>
  <c r="DD4" i="28"/>
  <c r="DD4" i="27"/>
  <c r="DD4" i="32"/>
  <c r="DD4" i="30"/>
  <c r="DD4" i="25"/>
  <c r="DD4" i="24"/>
  <c r="DD4" i="31"/>
  <c r="DD4" i="26"/>
  <c r="DD4" i="23"/>
  <c r="DD4" i="21"/>
  <c r="FD4" i="21" s="1"/>
  <c r="DD4" i="20"/>
  <c r="FD4" i="20" s="1"/>
  <c r="DD4" i="19"/>
  <c r="FD4" i="19" s="1"/>
  <c r="DD4" i="18"/>
  <c r="FD4" i="18" s="1"/>
  <c r="DD4" i="17"/>
  <c r="FD4" i="17" s="1"/>
  <c r="DD4" i="22"/>
  <c r="DD4" i="60"/>
  <c r="FD4" i="60" s="1"/>
  <c r="AO6" i="40"/>
  <c r="EN6" i="40"/>
  <c r="ES24" i="36"/>
  <c r="AT24" i="36"/>
  <c r="AX11" i="32"/>
  <c r="EW11" i="32"/>
  <c r="AE12" i="51"/>
  <c r="ED12" i="51"/>
  <c r="EQ21" i="37"/>
  <c r="AR21" i="37"/>
  <c r="AB20" i="54"/>
  <c r="EA20" i="54"/>
  <c r="EI26" i="46"/>
  <c r="AJ26" i="46"/>
  <c r="EU22" i="33"/>
  <c r="AV22" i="33"/>
  <c r="FC7" i="24"/>
  <c r="BD7" i="24"/>
  <c r="Z13" i="56"/>
  <c r="DY13" i="56"/>
  <c r="EJ21" i="45"/>
  <c r="AK21" i="45"/>
  <c r="AK24" i="45"/>
  <c r="EJ24" i="45"/>
  <c r="AQ18" i="38"/>
  <c r="EP18" i="38"/>
  <c r="DD23" i="59"/>
  <c r="DD23" i="58"/>
  <c r="DD23" i="57"/>
  <c r="DD23" i="56"/>
  <c r="DD23" i="55"/>
  <c r="DD23" i="54"/>
  <c r="DD23" i="53"/>
  <c r="DD23" i="51"/>
  <c r="DD23" i="52"/>
  <c r="DD23" i="49"/>
  <c r="DD23" i="50"/>
  <c r="DD23" i="48"/>
  <c r="DD23" i="47"/>
  <c r="DD23" i="44"/>
  <c r="DD23" i="45"/>
  <c r="DD23" i="46"/>
  <c r="DD23" i="42"/>
  <c r="DD23" i="43"/>
  <c r="DD23" i="41"/>
  <c r="DD23" i="40"/>
  <c r="DD23" i="38"/>
  <c r="DD23" i="36"/>
  <c r="DD23" i="37"/>
  <c r="DD23" i="39"/>
  <c r="DD23" i="34"/>
  <c r="DD23" i="33"/>
  <c r="DD23" i="32"/>
  <c r="DD23" i="35"/>
  <c r="DD23" i="31"/>
  <c r="DD23" i="28"/>
  <c r="DD23" i="30"/>
  <c r="DD23" i="27"/>
  <c r="DD23" i="25"/>
  <c r="DD23" i="23"/>
  <c r="FD23" i="23" s="1"/>
  <c r="DD23" i="26"/>
  <c r="DD23" i="24"/>
  <c r="DD23" i="21"/>
  <c r="FD23" i="21" s="1"/>
  <c r="DD23" i="20"/>
  <c r="FD23" i="20" s="1"/>
  <c r="DD23" i="19"/>
  <c r="FD23" i="19" s="1"/>
  <c r="DD23" i="18"/>
  <c r="FD23" i="18" s="1"/>
  <c r="DD23" i="17"/>
  <c r="FD23" i="17" s="1"/>
  <c r="DD23" i="22"/>
  <c r="FD23" i="22" s="1"/>
  <c r="DD23" i="60"/>
  <c r="FD23" i="60" s="1"/>
  <c r="AX10" i="31"/>
  <c r="EW10" i="31"/>
  <c r="BB11" i="26"/>
  <c r="FA11" i="26"/>
  <c r="AD25" i="51"/>
  <c r="EC25" i="51"/>
  <c r="EP6" i="38"/>
  <c r="AQ6" i="38"/>
  <c r="AF24" i="50"/>
  <c r="EE24" i="50"/>
  <c r="AS28" i="37"/>
  <c r="ER28" i="37"/>
  <c r="AS22" i="36"/>
  <c r="ER22" i="36"/>
  <c r="AB13" i="53"/>
  <c r="EA13" i="53"/>
  <c r="AV23" i="34"/>
  <c r="EU23" i="34"/>
  <c r="Z9" i="55"/>
  <c r="DY9" i="55"/>
  <c r="AT21" i="36"/>
  <c r="ES21" i="36"/>
  <c r="FA25" i="26"/>
  <c r="BB25" i="26"/>
  <c r="BB7" i="26"/>
  <c r="FA7" i="26"/>
  <c r="BD14" i="25"/>
  <c r="FC14" i="25"/>
  <c r="DE27" i="59"/>
  <c r="DE27" i="58"/>
  <c r="DE27" i="57"/>
  <c r="DE27" i="56"/>
  <c r="DE27" i="55"/>
  <c r="DE27" i="54"/>
  <c r="DE27" i="53"/>
  <c r="DE27" i="51"/>
  <c r="DE27" i="52"/>
  <c r="DE27" i="50"/>
  <c r="DE27" i="49"/>
  <c r="DE27" i="48"/>
  <c r="DE27" i="47"/>
  <c r="DE27" i="46"/>
  <c r="DE27" i="45"/>
  <c r="DE27" i="44"/>
  <c r="DE27" i="43"/>
  <c r="DE27" i="42"/>
  <c r="DE27" i="41"/>
  <c r="DE27" i="40"/>
  <c r="DE27" i="39"/>
  <c r="DE27" i="38"/>
  <c r="DE27" i="37"/>
  <c r="DE27" i="36"/>
  <c r="DE27" i="34"/>
  <c r="DE27" i="32"/>
  <c r="DE27" i="35"/>
  <c r="DE27" i="33"/>
  <c r="DE27" i="27"/>
  <c r="DE27" i="24"/>
  <c r="DE27" i="23"/>
  <c r="FE27" i="23" s="1"/>
  <c r="DE27" i="30"/>
  <c r="DE27" i="28"/>
  <c r="DE27" i="26"/>
  <c r="DE27" i="25"/>
  <c r="DE27" i="31"/>
  <c r="DE27" i="22"/>
  <c r="FE27" i="22" s="1"/>
  <c r="DE27" i="19"/>
  <c r="FE27" i="19" s="1"/>
  <c r="DE27" i="18"/>
  <c r="FE27" i="18" s="1"/>
  <c r="DE27" i="21"/>
  <c r="FE27" i="21" s="1"/>
  <c r="DE27" i="20"/>
  <c r="FE27" i="20" s="1"/>
  <c r="DE27" i="17"/>
  <c r="FE27" i="17" s="1"/>
  <c r="DE27" i="60"/>
  <c r="FE27" i="60" s="1"/>
  <c r="EG25" i="47"/>
  <c r="AH25" i="47"/>
  <c r="AH7" i="46"/>
  <c r="EG7" i="46"/>
  <c r="AT25" i="35"/>
  <c r="ES25" i="35"/>
  <c r="AX20" i="32"/>
  <c r="EW20" i="32"/>
  <c r="DW22" i="57"/>
  <c r="X22" i="57"/>
  <c r="EQ27" i="38"/>
  <c r="AR27" i="38"/>
  <c r="V10" i="59"/>
  <c r="DU10" i="59"/>
  <c r="AS16" i="35"/>
  <c r="ER16" i="35"/>
  <c r="X26" i="58"/>
  <c r="DW26" i="58"/>
  <c r="EW23" i="32"/>
  <c r="AX23" i="32"/>
  <c r="AU22" i="34"/>
  <c r="ET22" i="34"/>
  <c r="AW4" i="30"/>
  <c r="EV4" i="30"/>
  <c r="EV29" i="30" s="1"/>
  <c r="AV29" i="30"/>
  <c r="DD18" i="59"/>
  <c r="DD18" i="58"/>
  <c r="DD18" i="57"/>
  <c r="DD18" i="56"/>
  <c r="DD18" i="55"/>
  <c r="DD18" i="53"/>
  <c r="DD18" i="54"/>
  <c r="DD18" i="52"/>
  <c r="DD18" i="51"/>
  <c r="DD18" i="50"/>
  <c r="DD18" i="49"/>
  <c r="DD18" i="48"/>
  <c r="DD18" i="47"/>
  <c r="DD18" i="46"/>
  <c r="DD18" i="45"/>
  <c r="DD18" i="44"/>
  <c r="DD18" i="42"/>
  <c r="DD18" i="41"/>
  <c r="DD18" i="40"/>
  <c r="DD18" i="43"/>
  <c r="DD18" i="39"/>
  <c r="DD18" i="38"/>
  <c r="DD18" i="36"/>
  <c r="DD18" i="37"/>
  <c r="DD18" i="35"/>
  <c r="DD18" i="34"/>
  <c r="DD18" i="33"/>
  <c r="DD18" i="25"/>
  <c r="DD18" i="24"/>
  <c r="DD18" i="23"/>
  <c r="FD18" i="23" s="1"/>
  <c r="DD18" i="32"/>
  <c r="DD18" i="31"/>
  <c r="DD18" i="30"/>
  <c r="DD18" i="26"/>
  <c r="DD18" i="28"/>
  <c r="DD18" i="27"/>
  <c r="DD18" i="20"/>
  <c r="FD18" i="20" s="1"/>
  <c r="DD18" i="18"/>
  <c r="FD18" i="18" s="1"/>
  <c r="DD18" i="17"/>
  <c r="FD18" i="17" s="1"/>
  <c r="DD18" i="21"/>
  <c r="FD18" i="21" s="1"/>
  <c r="DD18" i="22"/>
  <c r="FD18" i="22" s="1"/>
  <c r="DD18" i="19"/>
  <c r="FD18" i="19" s="1"/>
  <c r="DD18" i="60"/>
  <c r="FD18" i="60" s="1"/>
  <c r="EC4" i="49"/>
  <c r="EC29" i="49" s="1"/>
  <c r="AD4" i="49"/>
  <c r="AC29" i="49"/>
  <c r="BE23" i="24"/>
  <c r="FD23" i="24"/>
  <c r="FC30" i="20"/>
  <c r="DE11" i="59"/>
  <c r="DE11" i="58"/>
  <c r="DE11" i="57"/>
  <c r="DE11" i="56"/>
  <c r="DE11" i="54"/>
  <c r="DE11" i="55"/>
  <c r="DE11" i="52"/>
  <c r="DE11" i="53"/>
  <c r="DE11" i="50"/>
  <c r="DE11" i="51"/>
  <c r="DE11" i="49"/>
  <c r="DE11" i="48"/>
  <c r="DE11" i="47"/>
  <c r="DE11" i="46"/>
  <c r="DE11" i="45"/>
  <c r="DE11" i="44"/>
  <c r="DE11" i="41"/>
  <c r="DE11" i="40"/>
  <c r="DE11" i="43"/>
  <c r="DE11" i="42"/>
  <c r="DE11" i="39"/>
  <c r="DE11" i="38"/>
  <c r="DE11" i="37"/>
  <c r="DE11" i="36"/>
  <c r="DE11" i="34"/>
  <c r="DE11" i="32"/>
  <c r="DE11" i="35"/>
  <c r="DE11" i="33"/>
  <c r="DE11" i="28"/>
  <c r="DE11" i="30"/>
  <c r="DE11" i="26"/>
  <c r="DE11" i="24"/>
  <c r="DE11" i="31"/>
  <c r="DE11" i="27"/>
  <c r="DE11" i="25"/>
  <c r="DE11" i="19"/>
  <c r="FE11" i="19" s="1"/>
  <c r="DE11" i="20"/>
  <c r="FE11" i="20" s="1"/>
  <c r="DE11" i="23"/>
  <c r="FE11" i="23" s="1"/>
  <c r="DE11" i="18"/>
  <c r="FE11" i="18" s="1"/>
  <c r="DE11" i="22"/>
  <c r="FE11" i="22" s="1"/>
  <c r="DE11" i="21"/>
  <c r="FE11" i="21" s="1"/>
  <c r="DE11" i="17"/>
  <c r="FE11" i="17" s="1"/>
  <c r="DE11" i="60"/>
  <c r="FE11" i="60" s="1"/>
  <c r="AY29" i="26"/>
  <c r="AZ4" i="26"/>
  <c r="EY4" i="26"/>
  <c r="EY29" i="26" s="1"/>
  <c r="DZ19" i="54"/>
  <c r="AA19" i="54"/>
  <c r="AD21" i="52"/>
  <c r="EC21" i="52"/>
  <c r="BB13" i="27"/>
  <c r="FA13" i="27"/>
  <c r="DX7" i="55"/>
  <c r="Y7" i="55"/>
  <c r="W6" i="58"/>
  <c r="DV6" i="58"/>
  <c r="AR8" i="38"/>
  <c r="EQ8" i="38"/>
  <c r="AQ13" i="38"/>
  <c r="EP13" i="38"/>
  <c r="AC8" i="53"/>
  <c r="EB8" i="53"/>
  <c r="DE12" i="59"/>
  <c r="DE12" i="58"/>
  <c r="DE12" i="57"/>
  <c r="DE12" i="56"/>
  <c r="DE12" i="55"/>
  <c r="DE12" i="54"/>
  <c r="DE12" i="52"/>
  <c r="DE12" i="53"/>
  <c r="DE12" i="51"/>
  <c r="DE12" i="50"/>
  <c r="DE12" i="48"/>
  <c r="DE12" i="49"/>
  <c r="DE12" i="45"/>
  <c r="DE12" i="44"/>
  <c r="DE12" i="47"/>
  <c r="DE12" i="46"/>
  <c r="DE12" i="43"/>
  <c r="DE12" i="42"/>
  <c r="DE12" i="41"/>
  <c r="DE12" i="40"/>
  <c r="DE12" i="39"/>
  <c r="DE12" i="38"/>
  <c r="DE12" i="37"/>
  <c r="DE12" i="36"/>
  <c r="DE12" i="35"/>
  <c r="DE12" i="33"/>
  <c r="DE12" i="34"/>
  <c r="DE12" i="28"/>
  <c r="DE12" i="31"/>
  <c r="DE12" i="30"/>
  <c r="DE12" i="26"/>
  <c r="DE12" i="25"/>
  <c r="DE12" i="24"/>
  <c r="DE12" i="32"/>
  <c r="DE12" i="27"/>
  <c r="DE12" i="20"/>
  <c r="FE12" i="20" s="1"/>
  <c r="DE12" i="23"/>
  <c r="FE12" i="23" s="1"/>
  <c r="DE12" i="18"/>
  <c r="FE12" i="18" s="1"/>
  <c r="DE12" i="17"/>
  <c r="FE12" i="17" s="1"/>
  <c r="DE12" i="22"/>
  <c r="FE12" i="22" s="1"/>
  <c r="DE12" i="19"/>
  <c r="FE12" i="19" s="1"/>
  <c r="DE12" i="21"/>
  <c r="FE12" i="21" s="1"/>
  <c r="DE12" i="60"/>
  <c r="FE12" i="60" s="1"/>
  <c r="EA22" i="53"/>
  <c r="AB22" i="53"/>
  <c r="EO27" i="40"/>
  <c r="AP27" i="40"/>
  <c r="FC16" i="24"/>
  <c r="BD16" i="24"/>
  <c r="AD17" i="52"/>
  <c r="EC17" i="52"/>
  <c r="EM4" i="39"/>
  <c r="EM29" i="39" s="1"/>
  <c r="AN4" i="39"/>
  <c r="AM29" i="39"/>
  <c r="EG19" i="48"/>
  <c r="AH19" i="48"/>
  <c r="AA9" i="54"/>
  <c r="DZ9" i="54"/>
  <c r="EE5" i="49"/>
  <c r="AF5" i="49"/>
  <c r="BE27" i="24"/>
  <c r="FD27" i="24"/>
  <c r="FC29" i="17"/>
  <c r="FE14" i="23"/>
  <c r="EB9" i="53"/>
  <c r="AC9" i="53"/>
  <c r="AP15" i="40"/>
  <c r="EO15" i="40"/>
  <c r="EJ7" i="44"/>
  <c r="AK7" i="44"/>
  <c r="AI18" i="46"/>
  <c r="EH18" i="46"/>
  <c r="AQ13" i="39"/>
  <c r="EP13" i="39"/>
  <c r="EZ18" i="27"/>
  <c r="BA18" i="27"/>
  <c r="DZ4" i="53"/>
  <c r="AA4" i="53"/>
  <c r="AO10" i="40"/>
  <c r="EN10" i="40"/>
  <c r="DY8" i="56"/>
  <c r="Z8" i="56"/>
  <c r="AX28" i="31"/>
  <c r="EW28" i="31"/>
  <c r="AQ20" i="38"/>
  <c r="EP20" i="38"/>
  <c r="EX13" i="31"/>
  <c r="AY13" i="31"/>
  <c r="EA11" i="54"/>
  <c r="AB11" i="54"/>
  <c r="AO17" i="41"/>
  <c r="EN17" i="41"/>
  <c r="AJ13" i="46"/>
  <c r="EI13" i="46"/>
  <c r="AE11" i="51"/>
  <c r="ED11" i="51"/>
  <c r="FC8" i="25"/>
  <c r="BD8" i="25"/>
  <c r="AD11" i="52"/>
  <c r="EC11" i="52"/>
  <c r="ES5" i="35"/>
  <c r="AT5" i="35"/>
  <c r="AR20" i="37"/>
  <c r="EQ20" i="37"/>
  <c r="BC21" i="26"/>
  <c r="FB21" i="26"/>
  <c r="AO8" i="41"/>
  <c r="EN8" i="41"/>
  <c r="EB24" i="53"/>
  <c r="AC24" i="53"/>
  <c r="AT22" i="35"/>
  <c r="ES22" i="35"/>
  <c r="AD7" i="51"/>
  <c r="EC7" i="51"/>
  <c r="Z24" i="56"/>
  <c r="DY24" i="56"/>
  <c r="EK26" i="44"/>
  <c r="AL26" i="44"/>
  <c r="EL10" i="42"/>
  <c r="AM10" i="42"/>
  <c r="Y4" i="54"/>
  <c r="DX4" i="54"/>
  <c r="DX29" i="54" s="1"/>
  <c r="X29" i="54"/>
  <c r="BE5" i="23"/>
  <c r="FE5" i="23" s="1"/>
  <c r="AD22" i="51"/>
  <c r="EC22" i="51"/>
  <c r="AA26" i="55"/>
  <c r="DZ26" i="55"/>
  <c r="BC14" i="26"/>
  <c r="FB14" i="26"/>
  <c r="BC18" i="24"/>
  <c r="FB18" i="24"/>
  <c r="AN15" i="41"/>
  <c r="EM15" i="41"/>
  <c r="FC30" i="21"/>
  <c r="AQ7" i="38"/>
  <c r="EP7" i="38"/>
  <c r="FC30" i="23"/>
  <c r="DE13" i="59"/>
  <c r="DE13" i="58"/>
  <c r="DE13" i="57"/>
  <c r="DE13" i="56"/>
  <c r="DE13" i="55"/>
  <c r="DE13" i="54"/>
  <c r="DE13" i="53"/>
  <c r="DE13" i="52"/>
  <c r="DE13" i="50"/>
  <c r="DE13" i="51"/>
  <c r="DE13" i="48"/>
  <c r="DE13" i="49"/>
  <c r="DE13" i="47"/>
  <c r="DE13" i="46"/>
  <c r="DE13" i="45"/>
  <c r="DE13" i="44"/>
  <c r="DE13" i="43"/>
  <c r="DE13" i="42"/>
  <c r="DE13" i="41"/>
  <c r="DE13" i="40"/>
  <c r="DE13" i="39"/>
  <c r="DE13" i="38"/>
  <c r="DE13" i="37"/>
  <c r="DE13" i="36"/>
  <c r="DE13" i="34"/>
  <c r="DE13" i="35"/>
  <c r="DE13" i="33"/>
  <c r="DE13" i="31"/>
  <c r="DE13" i="27"/>
  <c r="DE13" i="26"/>
  <c r="DE13" i="25"/>
  <c r="DE13" i="24"/>
  <c r="DE13" i="30"/>
  <c r="DE13" i="28"/>
  <c r="DE13" i="32"/>
  <c r="DE13" i="22"/>
  <c r="FE13" i="22" s="1"/>
  <c r="DE13" i="19"/>
  <c r="FE13" i="19" s="1"/>
  <c r="DE13" i="18"/>
  <c r="FE13" i="18" s="1"/>
  <c r="DE13" i="21"/>
  <c r="FE13" i="21" s="1"/>
  <c r="DE13" i="20"/>
  <c r="FE13" i="20" s="1"/>
  <c r="DE13" i="23"/>
  <c r="FE13" i="23" s="1"/>
  <c r="DE13" i="17"/>
  <c r="FE13" i="17" s="1"/>
  <c r="DE13" i="60"/>
  <c r="FE13" i="60" s="1"/>
  <c r="EJ25" i="44"/>
  <c r="AK25" i="44"/>
  <c r="AY27" i="31"/>
  <c r="EX27" i="31"/>
  <c r="DD24" i="59"/>
  <c r="DD24" i="58"/>
  <c r="DD24" i="57"/>
  <c r="DD24" i="56"/>
  <c r="DD24" i="55"/>
  <c r="DD24" i="54"/>
  <c r="DD24" i="53"/>
  <c r="DD24" i="52"/>
  <c r="DD24" i="51"/>
  <c r="DD24" i="49"/>
  <c r="DD24" i="50"/>
  <c r="DD24" i="47"/>
  <c r="DD24" i="48"/>
  <c r="DD24" i="45"/>
  <c r="DD24" i="46"/>
  <c r="DD24" i="44"/>
  <c r="DD24" i="42"/>
  <c r="DD24" i="41"/>
  <c r="DD24" i="43"/>
  <c r="DD24" i="40"/>
  <c r="DD24" i="37"/>
  <c r="DD24" i="39"/>
  <c r="DD24" i="36"/>
  <c r="DD24" i="38"/>
  <c r="DD24" i="32"/>
  <c r="DD24" i="35"/>
  <c r="DD24" i="33"/>
  <c r="DD24" i="34"/>
  <c r="DD24" i="30"/>
  <c r="DD24" i="27"/>
  <c r="DD24" i="25"/>
  <c r="DD24" i="26"/>
  <c r="DD24" i="23"/>
  <c r="FD24" i="23" s="1"/>
  <c r="DD24" i="24"/>
  <c r="FD24" i="24" s="1"/>
  <c r="DD24" i="31"/>
  <c r="DD24" i="28"/>
  <c r="DD24" i="21"/>
  <c r="FD24" i="21" s="1"/>
  <c r="DD24" i="20"/>
  <c r="FD24" i="20" s="1"/>
  <c r="DD24" i="19"/>
  <c r="FD24" i="19" s="1"/>
  <c r="DD24" i="17"/>
  <c r="FD24" i="17" s="1"/>
  <c r="DD24" i="18"/>
  <c r="FD24" i="18" s="1"/>
  <c r="DD24" i="22"/>
  <c r="FD24" i="22" s="1"/>
  <c r="DD24" i="60"/>
  <c r="FD24" i="60" s="1"/>
  <c r="AL9" i="43"/>
  <c r="EK9" i="43"/>
  <c r="AL28" i="43"/>
  <c r="EK28" i="43"/>
  <c r="AS23" i="37"/>
  <c r="ER23" i="37"/>
  <c r="AR9" i="38"/>
  <c r="EQ9" i="38"/>
  <c r="AM19" i="42"/>
  <c r="EL19" i="42"/>
  <c r="AT10" i="35"/>
  <c r="ES10" i="35"/>
  <c r="AF10" i="49"/>
  <c r="EE10" i="49"/>
  <c r="DV15" i="59"/>
  <c r="W15" i="59"/>
  <c r="AX15" i="32"/>
  <c r="EW15" i="32"/>
  <c r="EO9" i="40"/>
  <c r="AP9" i="40"/>
  <c r="AP16" i="39"/>
  <c r="EO16" i="39"/>
  <c r="AF19" i="49"/>
  <c r="EE19" i="49"/>
  <c r="FB8" i="26"/>
  <c r="BC8" i="26"/>
  <c r="DD7" i="59"/>
  <c r="DD7" i="58"/>
  <c r="DD7" i="57"/>
  <c r="DD7" i="56"/>
  <c r="DD7" i="55"/>
  <c r="DD7" i="54"/>
  <c r="DD7" i="53"/>
  <c r="DD7" i="52"/>
  <c r="DD7" i="51"/>
  <c r="DD7" i="50"/>
  <c r="DD7" i="49"/>
  <c r="DD7" i="48"/>
  <c r="DD7" i="47"/>
  <c r="DD7" i="45"/>
  <c r="DD7" i="44"/>
  <c r="DD7" i="46"/>
  <c r="DD7" i="42"/>
  <c r="DD7" i="40"/>
  <c r="DD7" i="43"/>
  <c r="DD7" i="41"/>
  <c r="DD7" i="38"/>
  <c r="DD7" i="37"/>
  <c r="DD7" i="39"/>
  <c r="DD7" i="36"/>
  <c r="DD7" i="35"/>
  <c r="DD7" i="33"/>
  <c r="DD7" i="34"/>
  <c r="DD7" i="28"/>
  <c r="DD7" i="32"/>
  <c r="DD7" i="24"/>
  <c r="DD7" i="27"/>
  <c r="DD7" i="26"/>
  <c r="DD7" i="25"/>
  <c r="DD7" i="31"/>
  <c r="DD7" i="30"/>
  <c r="DD7" i="21"/>
  <c r="FD7" i="21" s="1"/>
  <c r="DD7" i="20"/>
  <c r="FD7" i="20" s="1"/>
  <c r="DD7" i="19"/>
  <c r="FD7" i="19" s="1"/>
  <c r="DD7" i="23"/>
  <c r="FD7" i="23" s="1"/>
  <c r="DD7" i="22"/>
  <c r="FD7" i="22" s="1"/>
  <c r="DD7" i="17"/>
  <c r="FD7" i="17" s="1"/>
  <c r="DD7" i="18"/>
  <c r="FD7" i="18" s="1"/>
  <c r="DD7" i="60"/>
  <c r="FD7" i="60" s="1"/>
  <c r="BD24" i="25"/>
  <c r="FC24" i="25"/>
  <c r="BD29" i="21"/>
  <c r="BE4" i="21"/>
  <c r="EK18" i="43"/>
  <c r="AL18" i="43"/>
  <c r="EN5" i="41"/>
  <c r="AO5" i="41"/>
  <c r="FC30" i="60"/>
  <c r="DY23" i="56"/>
  <c r="Z23" i="56"/>
  <c r="EY26" i="30"/>
  <c r="AZ26" i="30"/>
  <c r="FD9" i="24"/>
  <c r="BE9" i="24"/>
  <c r="DW15" i="58"/>
  <c r="X15" i="58"/>
  <c r="AQ21" i="38"/>
  <c r="EP21" i="38"/>
  <c r="AV6" i="32"/>
  <c r="EU6" i="32"/>
  <c r="AL12" i="44"/>
  <c r="EK12" i="44"/>
  <c r="X11" i="58"/>
  <c r="DW11" i="58"/>
  <c r="DD21" i="59"/>
  <c r="DD21" i="58"/>
  <c r="DD21" i="57"/>
  <c r="DD21" i="56"/>
  <c r="DD21" i="55"/>
  <c r="DD21" i="54"/>
  <c r="DD21" i="53"/>
  <c r="DD21" i="52"/>
  <c r="DD21" i="51"/>
  <c r="DD21" i="50"/>
  <c r="DD21" i="49"/>
  <c r="DD21" i="48"/>
  <c r="DD21" i="47"/>
  <c r="DD21" i="46"/>
  <c r="DD21" i="44"/>
  <c r="DD21" i="45"/>
  <c r="DD21" i="42"/>
  <c r="DD21" i="40"/>
  <c r="DD21" i="43"/>
  <c r="DD21" i="41"/>
  <c r="DD21" i="36"/>
  <c r="DD21" i="38"/>
  <c r="DD21" i="37"/>
  <c r="DD21" i="39"/>
  <c r="DD21" i="35"/>
  <c r="DD21" i="33"/>
  <c r="DD21" i="32"/>
  <c r="DD21" i="34"/>
  <c r="DD21" i="24"/>
  <c r="DD21" i="23"/>
  <c r="FD21" i="23" s="1"/>
  <c r="DD21" i="31"/>
  <c r="DD21" i="27"/>
  <c r="DD21" i="25"/>
  <c r="DD21" i="30"/>
  <c r="DD21" i="28"/>
  <c r="DD21" i="26"/>
  <c r="DD21" i="21"/>
  <c r="FD21" i="21" s="1"/>
  <c r="DD21" i="20"/>
  <c r="FD21" i="20" s="1"/>
  <c r="DD21" i="17"/>
  <c r="FD21" i="17" s="1"/>
  <c r="DD21" i="18"/>
  <c r="FD21" i="18" s="1"/>
  <c r="DD21" i="22"/>
  <c r="FD21" i="22" s="1"/>
  <c r="DD21" i="19"/>
  <c r="FD21" i="19" s="1"/>
  <c r="DD21" i="60"/>
  <c r="FD21" i="60" s="1"/>
  <c r="EQ11" i="38"/>
  <c r="AR11" i="38"/>
  <c r="DW8" i="58"/>
  <c r="X8" i="58"/>
  <c r="EW6" i="31"/>
  <c r="AX6" i="31"/>
  <c r="EP19" i="39"/>
  <c r="AQ19" i="39"/>
  <c r="AP29" i="36"/>
  <c r="AQ4" i="36"/>
  <c r="EP4" i="36"/>
  <c r="EP29" i="36" s="1"/>
  <c r="EL6" i="42"/>
  <c r="AM6" i="42"/>
  <c r="FC29" i="60"/>
  <c r="FC29" i="20"/>
  <c r="EF26" i="48"/>
  <c r="AG26" i="48"/>
  <c r="AY12" i="31"/>
  <c r="EX12" i="31"/>
  <c r="BA11" i="27"/>
  <c r="EZ11" i="27"/>
  <c r="DV21" i="58"/>
  <c r="W21" i="58"/>
  <c r="AD8" i="52"/>
  <c r="EC8" i="52"/>
  <c r="W19" i="59"/>
  <c r="DV19" i="59"/>
  <c r="AK18" i="44"/>
  <c r="EJ18" i="44"/>
  <c r="EM26" i="41"/>
  <c r="AN26" i="41"/>
  <c r="DD5" i="59"/>
  <c r="DD5" i="58"/>
  <c r="DD5" i="57"/>
  <c r="DD5" i="56"/>
  <c r="DD5" i="54"/>
  <c r="DD5" i="55"/>
  <c r="DD5" i="53"/>
  <c r="DD5" i="52"/>
  <c r="DD5" i="50"/>
  <c r="DD5" i="51"/>
  <c r="DD5" i="48"/>
  <c r="DD5" i="49"/>
  <c r="DD5" i="46"/>
  <c r="DD5" i="45"/>
  <c r="DD5" i="44"/>
  <c r="DD5" i="47"/>
  <c r="DD5" i="42"/>
  <c r="DD5" i="43"/>
  <c r="DD5" i="41"/>
  <c r="DD5" i="40"/>
  <c r="DD5" i="38"/>
  <c r="DD5" i="39"/>
  <c r="DD5" i="37"/>
  <c r="DD5" i="33"/>
  <c r="DD5" i="36"/>
  <c r="DD5" i="34"/>
  <c r="DD5" i="35"/>
  <c r="DD5" i="32"/>
  <c r="DD5" i="27"/>
  <c r="DD5" i="24"/>
  <c r="DD5" i="30"/>
  <c r="DD5" i="25"/>
  <c r="DD5" i="31"/>
  <c r="DD5" i="26"/>
  <c r="DD5" i="28"/>
  <c r="DD5" i="19"/>
  <c r="FD5" i="19" s="1"/>
  <c r="DD5" i="22"/>
  <c r="FD5" i="22" s="1"/>
  <c r="DD5" i="18"/>
  <c r="FD5" i="18" s="1"/>
  <c r="DD5" i="17"/>
  <c r="FD5" i="17" s="1"/>
  <c r="DD5" i="23"/>
  <c r="FD5" i="23" s="1"/>
  <c r="DD5" i="21"/>
  <c r="FD5" i="21" s="1"/>
  <c r="DD5" i="20"/>
  <c r="FD5" i="20" s="1"/>
  <c r="DD5" i="60"/>
  <c r="FD5" i="60" s="1"/>
  <c r="EG17" i="48"/>
  <c r="AH17" i="48"/>
  <c r="ED14" i="50"/>
  <c r="AE14" i="50"/>
  <c r="ET10" i="34"/>
  <c r="AU10" i="34"/>
  <c r="AT13" i="36"/>
  <c r="ES13" i="36"/>
  <c r="BB8" i="27"/>
  <c r="FA8" i="27"/>
  <c r="AX19" i="32"/>
  <c r="EW19" i="32"/>
  <c r="EE11" i="50"/>
  <c r="AF11" i="50"/>
  <c r="AI6" i="46"/>
  <c r="EH6" i="46"/>
  <c r="W12" i="59"/>
  <c r="DV12" i="59"/>
  <c r="AL8" i="43"/>
  <c r="EK8" i="43"/>
  <c r="Y25" i="56"/>
  <c r="DX25" i="56"/>
  <c r="AZ15" i="28"/>
  <c r="EY15" i="28"/>
  <c r="ED14" i="51"/>
  <c r="AE14" i="51"/>
  <c r="AZ24" i="30"/>
  <c r="EY24" i="30"/>
  <c r="BC24" i="26"/>
  <c r="FB24" i="26"/>
  <c r="AX18" i="31"/>
  <c r="EW18" i="31"/>
  <c r="AM18" i="41"/>
  <c r="EL18" i="41"/>
  <c r="X23" i="58"/>
  <c r="DW23" i="58"/>
  <c r="BC10" i="25"/>
  <c r="FB10" i="25"/>
  <c r="EL4" i="40"/>
  <c r="EL29" i="40" s="1"/>
  <c r="AM4" i="40"/>
  <c r="AL29" i="40"/>
  <c r="EZ5" i="27"/>
  <c r="BA5" i="27"/>
  <c r="ES6" i="35"/>
  <c r="AT6" i="35"/>
  <c r="AT20" i="36"/>
  <c r="ES20" i="36"/>
  <c r="AQ5" i="38"/>
  <c r="EP5" i="38"/>
  <c r="BB27" i="27"/>
  <c r="FA27" i="27"/>
  <c r="EF25" i="48"/>
  <c r="AG25" i="48"/>
  <c r="AJ6" i="45"/>
  <c r="EI6" i="45"/>
  <c r="AC16" i="52"/>
  <c r="EB16" i="52"/>
  <c r="EL27" i="43"/>
  <c r="AM27" i="43"/>
  <c r="AB13" i="54"/>
  <c r="EA13" i="54"/>
  <c r="BA4" i="61"/>
  <c r="BA4" i="78" s="1"/>
  <c r="W13" i="59"/>
  <c r="DV13" i="59"/>
  <c r="W21" i="59"/>
  <c r="DV21" i="59"/>
  <c r="AR14" i="37"/>
  <c r="EQ14" i="37"/>
  <c r="AE22" i="50"/>
  <c r="ED22" i="50"/>
  <c r="EA28" i="54"/>
  <c r="AB28" i="54"/>
  <c r="EJ10" i="44"/>
  <c r="AK10" i="44"/>
  <c r="EU26" i="34"/>
  <c r="AV26" i="34"/>
  <c r="BE7" i="23"/>
  <c r="FE7" i="23" s="1"/>
  <c r="AX22" i="31"/>
  <c r="EW22" i="31"/>
  <c r="AP13" i="40"/>
  <c r="EO13" i="40"/>
  <c r="AA29" i="51"/>
  <c r="AB4" i="51"/>
  <c r="EA4" i="51"/>
  <c r="AD19" i="52"/>
  <c r="EC19" i="52"/>
  <c r="Z17" i="56"/>
  <c r="DY17" i="56"/>
  <c r="EV22" i="32"/>
  <c r="AW22" i="32"/>
  <c r="DE23" i="59"/>
  <c r="DE23" i="58"/>
  <c r="DE23" i="57"/>
  <c r="DE23" i="56"/>
  <c r="DE23" i="55"/>
  <c r="DE23" i="54"/>
  <c r="DE23" i="53"/>
  <c r="DE23" i="52"/>
  <c r="DE23" i="51"/>
  <c r="DE23" i="49"/>
  <c r="DE23" i="50"/>
  <c r="DE23" i="47"/>
  <c r="DE23" i="48"/>
  <c r="DE23" i="44"/>
  <c r="DE23" i="45"/>
  <c r="DE23" i="46"/>
  <c r="DE23" i="42"/>
  <c r="DE23" i="43"/>
  <c r="DE23" i="41"/>
  <c r="DE23" i="40"/>
  <c r="DE23" i="37"/>
  <c r="DE23" i="39"/>
  <c r="DE23" i="38"/>
  <c r="DE23" i="36"/>
  <c r="DE23" i="32"/>
  <c r="DE23" i="35"/>
  <c r="DE23" i="34"/>
  <c r="DE23" i="33"/>
  <c r="DE23" i="30"/>
  <c r="DE23" i="27"/>
  <c r="DE23" i="25"/>
  <c r="DE23" i="23"/>
  <c r="FE23" i="23" s="1"/>
  <c r="DE23" i="26"/>
  <c r="DE23" i="24"/>
  <c r="DE23" i="31"/>
  <c r="DE23" i="28"/>
  <c r="DE23" i="21"/>
  <c r="FE23" i="21" s="1"/>
  <c r="DE23" i="20"/>
  <c r="FE23" i="20" s="1"/>
  <c r="DE23" i="19"/>
  <c r="FE23" i="19" s="1"/>
  <c r="DE23" i="18"/>
  <c r="FE23" i="18" s="1"/>
  <c r="DE23" i="17"/>
  <c r="FE23" i="17" s="1"/>
  <c r="DE23" i="22"/>
  <c r="FE23" i="22" s="1"/>
  <c r="DE23" i="60"/>
  <c r="FE23" i="60" s="1"/>
  <c r="EE27" i="50"/>
  <c r="AF27" i="50"/>
  <c r="AF26" i="49"/>
  <c r="EE26" i="49"/>
  <c r="AM20" i="43"/>
  <c r="EL20" i="43"/>
  <c r="AP17" i="40"/>
  <c r="EO17" i="40"/>
  <c r="AP24" i="40"/>
  <c r="EO24" i="40"/>
  <c r="AL28" i="44"/>
  <c r="EK28" i="44"/>
  <c r="V22" i="59"/>
  <c r="DU22" i="59"/>
  <c r="BB23" i="27"/>
  <c r="FA23" i="27"/>
  <c r="EO19" i="40"/>
  <c r="AP19" i="40"/>
  <c r="BB5" i="26"/>
  <c r="FA5" i="26"/>
  <c r="AH6" i="47"/>
  <c r="EG6" i="47"/>
  <c r="X14" i="58"/>
  <c r="DW14" i="58"/>
  <c r="ES17" i="36"/>
  <c r="AT17" i="36"/>
  <c r="ES26" i="36"/>
  <c r="AT26" i="36"/>
  <c r="EI9" i="45"/>
  <c r="AJ9" i="45"/>
  <c r="BC12" i="26"/>
  <c r="FB12" i="26"/>
  <c r="AY15" i="30"/>
  <c r="EX15" i="30"/>
  <c r="EC27" i="52"/>
  <c r="AD27" i="52"/>
  <c r="BC20" i="26"/>
  <c r="FB20" i="26"/>
  <c r="AV4" i="32"/>
  <c r="EU4" i="32"/>
  <c r="X12" i="58"/>
  <c r="DW12" i="58"/>
  <c r="EJ6" i="44"/>
  <c r="AK6" i="44"/>
  <c r="AP10" i="39"/>
  <c r="EO10" i="39"/>
  <c r="AD14" i="52"/>
  <c r="EC14" i="52"/>
  <c r="EZ22" i="27"/>
  <c r="BA22" i="27"/>
  <c r="DE18" i="59"/>
  <c r="DE18" i="58"/>
  <c r="DE18" i="57"/>
  <c r="DE18" i="56"/>
  <c r="DE18" i="55"/>
  <c r="DE18" i="53"/>
  <c r="DE18" i="54"/>
  <c r="DE18" i="52"/>
  <c r="DE18" i="51"/>
  <c r="DE18" i="50"/>
  <c r="DE18" i="48"/>
  <c r="DE18" i="49"/>
  <c r="DE18" i="46"/>
  <c r="DE18" i="45"/>
  <c r="DE18" i="44"/>
  <c r="DE18" i="47"/>
  <c r="DE18" i="43"/>
  <c r="DE18" i="42"/>
  <c r="DE18" i="41"/>
  <c r="DE18" i="40"/>
  <c r="DE18" i="38"/>
  <c r="DE18" i="36"/>
  <c r="DE18" i="37"/>
  <c r="DE18" i="39"/>
  <c r="DE18" i="33"/>
  <c r="DE18" i="32"/>
  <c r="DE18" i="35"/>
  <c r="DE18" i="34"/>
  <c r="DE18" i="31"/>
  <c r="DE18" i="30"/>
  <c r="DE18" i="26"/>
  <c r="DE18" i="28"/>
  <c r="DE18" i="27"/>
  <c r="DE18" i="25"/>
  <c r="DE18" i="24"/>
  <c r="DE18" i="23"/>
  <c r="DE18" i="21"/>
  <c r="FE18" i="21" s="1"/>
  <c r="DE18" i="22"/>
  <c r="FE18" i="22" s="1"/>
  <c r="DE18" i="19"/>
  <c r="FE18" i="19" s="1"/>
  <c r="DE18" i="20"/>
  <c r="FE18" i="20" s="1"/>
  <c r="DE18" i="18"/>
  <c r="FE18" i="18" s="1"/>
  <c r="DE18" i="17"/>
  <c r="FE18" i="17" s="1"/>
  <c r="DE18" i="60"/>
  <c r="FE18" i="60" s="1"/>
  <c r="AD28" i="52"/>
  <c r="EC28" i="52"/>
  <c r="AL7" i="43"/>
  <c r="EK7" i="43"/>
  <c r="BD11" i="25"/>
  <c r="FC11" i="25"/>
  <c r="AE24" i="51"/>
  <c r="ED24" i="51"/>
  <c r="ET8" i="35"/>
  <c r="AU8" i="35"/>
  <c r="EA16" i="53"/>
  <c r="AB16" i="53"/>
  <c r="EM8" i="42"/>
  <c r="AN8" i="42"/>
  <c r="DD11" i="59"/>
  <c r="DD11" i="58"/>
  <c r="DD11" i="57"/>
  <c r="DD11" i="56"/>
  <c r="DD11" i="54"/>
  <c r="DD11" i="55"/>
  <c r="DD11" i="53"/>
  <c r="DD11" i="52"/>
  <c r="DD11" i="50"/>
  <c r="DD11" i="51"/>
  <c r="DD11" i="48"/>
  <c r="DD11" i="49"/>
  <c r="DD11" i="46"/>
  <c r="DD11" i="45"/>
  <c r="DD11" i="44"/>
  <c r="DD11" i="47"/>
  <c r="DD11" i="43"/>
  <c r="DD11" i="42"/>
  <c r="DD11" i="41"/>
  <c r="DD11" i="40"/>
  <c r="DD11" i="39"/>
  <c r="DD11" i="38"/>
  <c r="DD11" i="37"/>
  <c r="DD11" i="36"/>
  <c r="DD11" i="33"/>
  <c r="DD11" i="34"/>
  <c r="DD11" i="35"/>
  <c r="DD11" i="31"/>
  <c r="DD11" i="27"/>
  <c r="DD11" i="25"/>
  <c r="DD11" i="32"/>
  <c r="DD11" i="28"/>
  <c r="DD11" i="30"/>
  <c r="DD11" i="26"/>
  <c r="DD11" i="24"/>
  <c r="FD11" i="24" s="1"/>
  <c r="DD11" i="22"/>
  <c r="FD11" i="22" s="1"/>
  <c r="DD11" i="21"/>
  <c r="FD11" i="21" s="1"/>
  <c r="DD11" i="19"/>
  <c r="FD11" i="19" s="1"/>
  <c r="DD11" i="20"/>
  <c r="FD11" i="20" s="1"/>
  <c r="DD11" i="17"/>
  <c r="FD11" i="17" s="1"/>
  <c r="DD11" i="23"/>
  <c r="FD11" i="23" s="1"/>
  <c r="DD11" i="18"/>
  <c r="FD11" i="18" s="1"/>
  <c r="DD11" i="60"/>
  <c r="FD11" i="60" s="1"/>
  <c r="EV10" i="32"/>
  <c r="AW10" i="32"/>
  <c r="DV5" i="58"/>
  <c r="W5" i="58"/>
  <c r="AB12" i="54"/>
  <c r="EA12" i="54"/>
  <c r="AF6" i="49"/>
  <c r="EE6" i="49"/>
  <c r="EL28" i="42"/>
  <c r="AM28" i="42"/>
  <c r="AK11" i="44"/>
  <c r="EJ11" i="44"/>
  <c r="AM26" i="43"/>
  <c r="EL26" i="43"/>
  <c r="AB5" i="52"/>
  <c r="EA5" i="52"/>
  <c r="ET11" i="35"/>
  <c r="AU11" i="35"/>
  <c r="ET13" i="34"/>
  <c r="AU13" i="34"/>
  <c r="Y23" i="57"/>
  <c r="DX23" i="57"/>
  <c r="AC6" i="52"/>
  <c r="EB6" i="52"/>
  <c r="BC21" i="25"/>
  <c r="FB21" i="25"/>
  <c r="DZ22" i="54"/>
  <c r="AA22" i="54"/>
  <c r="DY22" i="55"/>
  <c r="Z22" i="55"/>
  <c r="AK13" i="45"/>
  <c r="EJ13" i="45"/>
  <c r="EK22" i="43"/>
  <c r="AL22" i="43"/>
  <c r="AZ10" i="28"/>
  <c r="EY10" i="28"/>
  <c r="EE22" i="49"/>
  <c r="AF22" i="49"/>
  <c r="FD12" i="24"/>
  <c r="BE12" i="24"/>
  <c r="FE12" i="24" s="1"/>
  <c r="Z20" i="56"/>
  <c r="DY20" i="56"/>
  <c r="AC11" i="53"/>
  <c r="EB11" i="53"/>
  <c r="EP22" i="38"/>
  <c r="AQ22" i="38"/>
  <c r="AX12" i="32"/>
  <c r="EW12" i="32"/>
  <c r="X14" i="57"/>
  <c r="DW14" i="57"/>
  <c r="AJ22" i="45"/>
  <c r="EI22" i="45"/>
  <c r="AB25" i="53"/>
  <c r="EA25" i="53"/>
  <c r="AM13" i="43"/>
  <c r="EL13" i="43"/>
  <c r="EW30" i="28" l="1"/>
  <c r="EK29" i="41"/>
  <c r="EV25" i="31"/>
  <c r="EV30" i="31" s="1"/>
  <c r="AW25" i="31"/>
  <c r="AJ17" i="43"/>
  <c r="EI17" i="43"/>
  <c r="EI30" i="43" s="1"/>
  <c r="AE23" i="50"/>
  <c r="ED23" i="50"/>
  <c r="X9" i="56"/>
  <c r="DW9" i="56"/>
  <c r="AC5" i="50"/>
  <c r="EB5" i="50"/>
  <c r="AI28" i="46"/>
  <c r="EH28" i="46"/>
  <c r="DY25" i="54"/>
  <c r="Z25" i="54"/>
  <c r="EW22" i="30"/>
  <c r="AX22" i="30"/>
  <c r="AZ10" i="27"/>
  <c r="EY10" i="27"/>
  <c r="AH7" i="45"/>
  <c r="AG29" i="45"/>
  <c r="EG7" i="45"/>
  <c r="EG29" i="45" s="1"/>
  <c r="AM29" i="38"/>
  <c r="EM4" i="38"/>
  <c r="EM29" i="38" s="1"/>
  <c r="AN4" i="38"/>
  <c r="Z8" i="54"/>
  <c r="DY8" i="54"/>
  <c r="Y18" i="55"/>
  <c r="DX18" i="55"/>
  <c r="EL20" i="41"/>
  <c r="AM20" i="41"/>
  <c r="AT4" i="33"/>
  <c r="ES4" i="33"/>
  <c r="AS29" i="33"/>
  <c r="AS14" i="36"/>
  <c r="ER14" i="36"/>
  <c r="AI10" i="45"/>
  <c r="EH10" i="45"/>
  <c r="W27" i="58"/>
  <c r="DV27" i="58"/>
  <c r="EH18" i="45"/>
  <c r="AI18" i="45"/>
  <c r="AX20" i="31"/>
  <c r="EW20" i="31"/>
  <c r="BA18" i="26"/>
  <c r="EZ18" i="26"/>
  <c r="EN25" i="39"/>
  <c r="AO25" i="39"/>
  <c r="EF27" i="48"/>
  <c r="AG27" i="48"/>
  <c r="BC14" i="24"/>
  <c r="FB14" i="24"/>
  <c r="EC20" i="51"/>
  <c r="AD20" i="51"/>
  <c r="EG16" i="46"/>
  <c r="AH16" i="46"/>
  <c r="AW8" i="32"/>
  <c r="EV8" i="32"/>
  <c r="EG15" i="47"/>
  <c r="AH15" i="47"/>
  <c r="AU10" i="33"/>
  <c r="ET10" i="33"/>
  <c r="BC19" i="24"/>
  <c r="FB19" i="24"/>
  <c r="EK30" i="41"/>
  <c r="AS11" i="36"/>
  <c r="ER11" i="36"/>
  <c r="EG14" i="47"/>
  <c r="AH14" i="47"/>
  <c r="AD17" i="50"/>
  <c r="EC17" i="50"/>
  <c r="EN23" i="40"/>
  <c r="AO23" i="40"/>
  <c r="ET15" i="33"/>
  <c r="AU15" i="33"/>
  <c r="AG8" i="48"/>
  <c r="EF8" i="48"/>
  <c r="W10" i="57"/>
  <c r="DV10" i="57"/>
  <c r="AP14" i="39"/>
  <c r="EO14" i="39"/>
  <c r="EM30" i="39"/>
  <c r="EG30" i="45"/>
  <c r="EN5" i="39"/>
  <c r="AO5" i="39"/>
  <c r="AE13" i="49"/>
  <c r="ED13" i="49"/>
  <c r="EY30" i="26"/>
  <c r="EM16" i="40"/>
  <c r="AN16" i="40"/>
  <c r="AA21" i="53"/>
  <c r="DZ21" i="53"/>
  <c r="EG17" i="46"/>
  <c r="AH17" i="46"/>
  <c r="FA16" i="25"/>
  <c r="FA30" i="25" s="1"/>
  <c r="BB16" i="25"/>
  <c r="ET24" i="34"/>
  <c r="AU24" i="34"/>
  <c r="AH24" i="47"/>
  <c r="EG24" i="47"/>
  <c r="EV28" i="32"/>
  <c r="AW28" i="32"/>
  <c r="EE5" i="48"/>
  <c r="AF5" i="48"/>
  <c r="EN8" i="40"/>
  <c r="AO8" i="40"/>
  <c r="DY21" i="54"/>
  <c r="Z21" i="54"/>
  <c r="AX24" i="31"/>
  <c r="EW24" i="31"/>
  <c r="EJ5" i="43"/>
  <c r="AK5" i="43"/>
  <c r="FB21" i="24"/>
  <c r="BC21" i="24"/>
  <c r="AM17" i="42"/>
  <c r="EL17" i="42"/>
  <c r="AH22" i="46"/>
  <c r="EG22" i="46"/>
  <c r="EZ26" i="27"/>
  <c r="BA26" i="27"/>
  <c r="EU27" i="33"/>
  <c r="AV27" i="33"/>
  <c r="EX25" i="28"/>
  <c r="AY25" i="28"/>
  <c r="DZ7" i="53"/>
  <c r="AA7" i="53"/>
  <c r="DY27" i="55"/>
  <c r="Z27" i="55"/>
  <c r="AP15" i="39"/>
  <c r="EO15" i="39"/>
  <c r="DV7" i="57"/>
  <c r="W7" i="57"/>
  <c r="AH19" i="47"/>
  <c r="EG19" i="47"/>
  <c r="EA18" i="52"/>
  <c r="EA30" i="52" s="1"/>
  <c r="AB18" i="52"/>
  <c r="AM23" i="42"/>
  <c r="EL23" i="42"/>
  <c r="FB15" i="24"/>
  <c r="BC15" i="24"/>
  <c r="EE24" i="49"/>
  <c r="AF24" i="49"/>
  <c r="AP18" i="37"/>
  <c r="EO18" i="37"/>
  <c r="EO30" i="37" s="1"/>
  <c r="AO29" i="37"/>
  <c r="DZ27" i="54"/>
  <c r="AA27" i="54"/>
  <c r="EG25" i="46"/>
  <c r="AH25" i="46"/>
  <c r="AU16" i="33"/>
  <c r="ET16" i="33"/>
  <c r="EZ19" i="27"/>
  <c r="BA19" i="27"/>
  <c r="ET17" i="34"/>
  <c r="AU17" i="34"/>
  <c r="EE7" i="48"/>
  <c r="AF7" i="48"/>
  <c r="AN25" i="40"/>
  <c r="EM25" i="40"/>
  <c r="DY14" i="54"/>
  <c r="Z14" i="54"/>
  <c r="BA29" i="23"/>
  <c r="BB4" i="23"/>
  <c r="FA4" i="23"/>
  <c r="FA29" i="23" s="1"/>
  <c r="AC26" i="52"/>
  <c r="EB26" i="52"/>
  <c r="EF30" i="46"/>
  <c r="FB25" i="24"/>
  <c r="BC25" i="24"/>
  <c r="AU21" i="33"/>
  <c r="ET21" i="33"/>
  <c r="FB12" i="25"/>
  <c r="BC12" i="25"/>
  <c r="AM16" i="41"/>
  <c r="EL16" i="41"/>
  <c r="ES14" i="35"/>
  <c r="AT14" i="35"/>
  <c r="DV16" i="57"/>
  <c r="W16" i="57"/>
  <c r="FB13" i="24"/>
  <c r="BC13" i="24"/>
  <c r="ER4" i="34"/>
  <c r="ER29" i="34" s="1"/>
  <c r="AR29" i="34"/>
  <c r="AS4" i="34"/>
  <c r="AI17" i="44"/>
  <c r="EH17" i="44"/>
  <c r="EH30" i="44" s="1"/>
  <c r="EX11" i="30"/>
  <c r="AY11" i="30"/>
  <c r="EC26" i="51"/>
  <c r="AD26" i="51"/>
  <c r="AN11" i="40"/>
  <c r="EM11" i="40"/>
  <c r="EN18" i="39"/>
  <c r="EN30" i="39" s="1"/>
  <c r="AO18" i="39"/>
  <c r="AI14" i="46"/>
  <c r="EH14" i="46"/>
  <c r="AM7" i="41"/>
  <c r="EL7" i="41"/>
  <c r="AE17" i="49"/>
  <c r="ED17" i="49"/>
  <c r="DW12" i="57"/>
  <c r="X12" i="57"/>
  <c r="DW9" i="57"/>
  <c r="X9" i="57"/>
  <c r="AX16" i="30"/>
  <c r="EW16" i="30"/>
  <c r="EW30" i="30" s="1"/>
  <c r="AT26" i="35"/>
  <c r="ES26" i="35"/>
  <c r="FB26" i="25"/>
  <c r="BC26" i="25"/>
  <c r="ET14" i="33"/>
  <c r="AU14" i="33"/>
  <c r="BA16" i="26"/>
  <c r="EZ16" i="26"/>
  <c r="EL30" i="40"/>
  <c r="EL14" i="41"/>
  <c r="AM14" i="41"/>
  <c r="EC15" i="51"/>
  <c r="AD15" i="51"/>
  <c r="BB23" i="26"/>
  <c r="FA23" i="26"/>
  <c r="EZ20" i="27"/>
  <c r="BA20" i="27"/>
  <c r="AI5" i="44"/>
  <c r="EH5" i="44"/>
  <c r="AU26" i="33"/>
  <c r="ET26" i="33"/>
  <c r="AH29" i="43"/>
  <c r="AI4" i="43"/>
  <c r="EH4" i="43"/>
  <c r="EH29" i="43" s="1"/>
  <c r="AE28" i="50"/>
  <c r="ED28" i="50"/>
  <c r="AN6" i="41"/>
  <c r="EM6" i="41"/>
  <c r="AZ17" i="28"/>
  <c r="EY17" i="28"/>
  <c r="EA5" i="51"/>
  <c r="EA29" i="51" s="1"/>
  <c r="AB5" i="51"/>
  <c r="EF23" i="48"/>
  <c r="AG23" i="48"/>
  <c r="AM24" i="42"/>
  <c r="EL24" i="42"/>
  <c r="AZ9" i="27"/>
  <c r="EY9" i="27"/>
  <c r="AT29" i="32"/>
  <c r="AU5" i="32"/>
  <c r="ET5" i="32"/>
  <c r="ET29" i="32" s="1"/>
  <c r="AC4" i="50"/>
  <c r="EB4" i="50"/>
  <c r="EB29" i="50" s="1"/>
  <c r="AB29" i="50"/>
  <c r="EH15" i="46"/>
  <c r="AI15" i="46"/>
  <c r="EN20" i="40"/>
  <c r="AO20" i="40"/>
  <c r="AG22" i="47"/>
  <c r="EF22" i="47"/>
  <c r="AK6" i="43"/>
  <c r="EJ6" i="43"/>
  <c r="AY8" i="30"/>
  <c r="EX8" i="30"/>
  <c r="EY24" i="28"/>
  <c r="AZ24" i="28"/>
  <c r="ER18" i="35"/>
  <c r="ER30" i="35" s="1"/>
  <c r="AS18" i="35"/>
  <c r="AS27" i="36"/>
  <c r="ER27" i="36"/>
  <c r="AT24" i="35"/>
  <c r="ES24" i="35"/>
  <c r="EB12" i="52"/>
  <c r="AC12" i="52"/>
  <c r="AU6" i="33"/>
  <c r="ET6" i="33"/>
  <c r="AJ16" i="44"/>
  <c r="EI16" i="44"/>
  <c r="AL11" i="43"/>
  <c r="EK11" i="43"/>
  <c r="Y29" i="53"/>
  <c r="Z18" i="53"/>
  <c r="DY18" i="53"/>
  <c r="DY30" i="53" s="1"/>
  <c r="EW6" i="30"/>
  <c r="AX6" i="30"/>
  <c r="BB6" i="25"/>
  <c r="FA6" i="25"/>
  <c r="EC8" i="50"/>
  <c r="AD8" i="50"/>
  <c r="DX5" i="55"/>
  <c r="Y5" i="55"/>
  <c r="BA17" i="26"/>
  <c r="EZ17" i="26"/>
  <c r="EI23" i="45"/>
  <c r="AJ23" i="45"/>
  <c r="AT6" i="34"/>
  <c r="ES6" i="34"/>
  <c r="AZ23" i="28"/>
  <c r="EY23" i="28"/>
  <c r="EF12" i="48"/>
  <c r="AG12" i="48"/>
  <c r="EE6" i="48"/>
  <c r="AF6" i="48"/>
  <c r="AY25" i="30"/>
  <c r="EX25" i="30"/>
  <c r="AZ25" i="27"/>
  <c r="EY25" i="27"/>
  <c r="EY30" i="27" s="1"/>
  <c r="EL10" i="41"/>
  <c r="AM10" i="41"/>
  <c r="EX20" i="28"/>
  <c r="AY20" i="28"/>
  <c r="ED26" i="50"/>
  <c r="AE26" i="50"/>
  <c r="DU16" i="58"/>
  <c r="DU30" i="58" s="1"/>
  <c r="V16" i="58"/>
  <c r="DZ19" i="53"/>
  <c r="AA19" i="53"/>
  <c r="EK12" i="43"/>
  <c r="AL12" i="43"/>
  <c r="EF14" i="48"/>
  <c r="AG14" i="48"/>
  <c r="AM12" i="42"/>
  <c r="EL12" i="42"/>
  <c r="DX27" i="56"/>
  <c r="Y27" i="56"/>
  <c r="EI20" i="45"/>
  <c r="AJ20" i="45"/>
  <c r="AV16" i="32"/>
  <c r="EU16" i="32"/>
  <c r="AT19" i="35"/>
  <c r="ES19" i="35"/>
  <c r="AR9" i="37"/>
  <c r="EQ9" i="37"/>
  <c r="AM11" i="42"/>
  <c r="EL11" i="42"/>
  <c r="EH12" i="46"/>
  <c r="AI12" i="46"/>
  <c r="V11" i="59"/>
  <c r="DU11" i="59"/>
  <c r="EF13" i="48"/>
  <c r="AG13" i="48"/>
  <c r="EF16" i="47"/>
  <c r="EF30" i="47" s="1"/>
  <c r="AG16" i="47"/>
  <c r="AX19" i="31"/>
  <c r="EW19" i="31"/>
  <c r="DY17" i="54"/>
  <c r="Z17" i="54"/>
  <c r="AX17" i="31"/>
  <c r="EW17" i="31"/>
  <c r="EW7" i="30"/>
  <c r="AX7" i="30"/>
  <c r="AI20" i="46"/>
  <c r="EH20" i="46"/>
  <c r="ES23" i="35"/>
  <c r="AT23" i="35"/>
  <c r="EE10" i="48"/>
  <c r="AF10" i="48"/>
  <c r="EW15" i="31"/>
  <c r="AX15" i="31"/>
  <c r="DV24" i="58"/>
  <c r="W24" i="58"/>
  <c r="AU4" i="31"/>
  <c r="ET4" i="31"/>
  <c r="ET29" i="31" s="1"/>
  <c r="AT29" i="31"/>
  <c r="EU26" i="32"/>
  <c r="AV26" i="32"/>
  <c r="EC6" i="50"/>
  <c r="AD6" i="50"/>
  <c r="EW4" i="27"/>
  <c r="EW29" i="27" s="1"/>
  <c r="AX4" i="27"/>
  <c r="AW29" i="27"/>
  <c r="EU23" i="33"/>
  <c r="AV23" i="33"/>
  <c r="AF18" i="48"/>
  <c r="EE18" i="48"/>
  <c r="EE30" i="48" s="1"/>
  <c r="EH29" i="44"/>
  <c r="AP21" i="39"/>
  <c r="EO21" i="39"/>
  <c r="AH8" i="47"/>
  <c r="EG8" i="47"/>
  <c r="AT18" i="33"/>
  <c r="ES18" i="33"/>
  <c r="ES30" i="33" s="1"/>
  <c r="DV5" i="57"/>
  <c r="W5" i="57"/>
  <c r="Z23" i="55"/>
  <c r="DY23" i="55"/>
  <c r="AD18" i="49"/>
  <c r="EC18" i="49"/>
  <c r="EC30" i="49" s="1"/>
  <c r="AD16" i="50"/>
  <c r="EC16" i="50"/>
  <c r="EV24" i="32"/>
  <c r="AW24" i="32"/>
  <c r="EL13" i="41"/>
  <c r="AM13" i="41"/>
  <c r="EE23" i="49"/>
  <c r="AF23" i="49"/>
  <c r="DU13" i="58"/>
  <c r="V13" i="58"/>
  <c r="AP26" i="39"/>
  <c r="EO26" i="39"/>
  <c r="AS12" i="36"/>
  <c r="ER12" i="36"/>
  <c r="EW10" i="30"/>
  <c r="AX10" i="30"/>
  <c r="X6" i="56"/>
  <c r="DW6" i="56"/>
  <c r="EP19" i="37"/>
  <c r="AQ19" i="37"/>
  <c r="AX26" i="31"/>
  <c r="EW26" i="31"/>
  <c r="BB19" i="26"/>
  <c r="FA19" i="26"/>
  <c r="EJ24" i="44"/>
  <c r="AK24" i="44"/>
  <c r="EN7" i="39"/>
  <c r="AO7" i="39"/>
  <c r="AE20" i="49"/>
  <c r="ED20" i="49"/>
  <c r="EQ16" i="36"/>
  <c r="AR16" i="36"/>
  <c r="ES9" i="35"/>
  <c r="AT9" i="35"/>
  <c r="ET25" i="33"/>
  <c r="AU25" i="33"/>
  <c r="BB28" i="26"/>
  <c r="FA28" i="26"/>
  <c r="W9" i="58"/>
  <c r="DV9" i="58"/>
  <c r="AA24" i="54"/>
  <c r="DZ24" i="54"/>
  <c r="Z20" i="55"/>
  <c r="DY20" i="55"/>
  <c r="Z16" i="54"/>
  <c r="DY16" i="54"/>
  <c r="DY30" i="54" s="1"/>
  <c r="AF11" i="49"/>
  <c r="EE11" i="49"/>
  <c r="EO16" i="38"/>
  <c r="EO30" i="38" s="1"/>
  <c r="AP16" i="38"/>
  <c r="EH25" i="45"/>
  <c r="AI25" i="45"/>
  <c r="AY7" i="28"/>
  <c r="EX7" i="28"/>
  <c r="AP20" i="39"/>
  <c r="EO20" i="39"/>
  <c r="AM13" i="42"/>
  <c r="EL13" i="42"/>
  <c r="EI15" i="45"/>
  <c r="AJ15" i="45"/>
  <c r="EW5" i="30"/>
  <c r="AX5" i="30"/>
  <c r="AD25" i="50"/>
  <c r="EC25" i="50"/>
  <c r="EQ25" i="36"/>
  <c r="AR25" i="36"/>
  <c r="EP4" i="35"/>
  <c r="EP29" i="35" s="1"/>
  <c r="AQ4" i="35"/>
  <c r="AP29" i="35"/>
  <c r="Z24" i="55"/>
  <c r="DY24" i="55"/>
  <c r="AL15" i="43"/>
  <c r="EK15" i="43"/>
  <c r="AK25" i="43"/>
  <c r="EJ25" i="43"/>
  <c r="X26" i="56"/>
  <c r="DW26" i="56"/>
  <c r="DW30" i="56" s="1"/>
  <c r="AI8" i="45"/>
  <c r="EH8" i="45"/>
  <c r="Y25" i="55"/>
  <c r="DX25" i="55"/>
  <c r="AH26" i="47"/>
  <c r="EG26" i="47"/>
  <c r="ET13" i="33"/>
  <c r="AU13" i="33"/>
  <c r="ED25" i="49"/>
  <c r="AE25" i="49"/>
  <c r="EQ26" i="37"/>
  <c r="AR26" i="37"/>
  <c r="AI17" i="45"/>
  <c r="EH17" i="45"/>
  <c r="EH30" i="45" s="1"/>
  <c r="AV17" i="33"/>
  <c r="EU17" i="33"/>
  <c r="EE30" i="47"/>
  <c r="AE8" i="49"/>
  <c r="ED8" i="49"/>
  <c r="FB22" i="24"/>
  <c r="BC22" i="24"/>
  <c r="Y6" i="55"/>
  <c r="DX6" i="55"/>
  <c r="AG7" i="47"/>
  <c r="EF7" i="47"/>
  <c r="AK16" i="42"/>
  <c r="AJ29" i="42"/>
  <c r="EJ16" i="42"/>
  <c r="EJ30" i="42" s="1"/>
  <c r="BA14" i="27"/>
  <c r="EZ14" i="27"/>
  <c r="AY29" i="25"/>
  <c r="EY4" i="25"/>
  <c r="EY29" i="25" s="1"/>
  <c r="AZ4" i="25"/>
  <c r="EP10" i="37"/>
  <c r="EP29" i="37" s="1"/>
  <c r="AQ10" i="37"/>
  <c r="AY19" i="28"/>
  <c r="EX19" i="28"/>
  <c r="EX30" i="28" s="1"/>
  <c r="AH28" i="47"/>
  <c r="EG28" i="47"/>
  <c r="AT5" i="33"/>
  <c r="ES5" i="33"/>
  <c r="AM19" i="41"/>
  <c r="EL19" i="41"/>
  <c r="EC30" i="51"/>
  <c r="FE30" i="17"/>
  <c r="FE9" i="24"/>
  <c r="DZ29" i="53"/>
  <c r="FE26" i="23"/>
  <c r="FD30" i="20"/>
  <c r="FD30" i="23"/>
  <c r="FE30" i="22"/>
  <c r="AX10" i="32"/>
  <c r="EW10" i="32"/>
  <c r="EB25" i="53"/>
  <c r="AC25" i="53"/>
  <c r="FC21" i="25"/>
  <c r="BD21" i="25"/>
  <c r="AV13" i="34"/>
  <c r="EU13" i="34"/>
  <c r="ED28" i="52"/>
  <c r="AE28" i="52"/>
  <c r="FB23" i="27"/>
  <c r="BC23" i="27"/>
  <c r="AQ24" i="40"/>
  <c r="EP24" i="40"/>
  <c r="ER14" i="37"/>
  <c r="AS14" i="37"/>
  <c r="EQ22" i="38"/>
  <c r="AR22" i="38"/>
  <c r="AA22" i="55"/>
  <c r="DZ22" i="55"/>
  <c r="AD6" i="52"/>
  <c r="EC6" i="52"/>
  <c r="AC5" i="52"/>
  <c r="EB5" i="52"/>
  <c r="EK11" i="44"/>
  <c r="AL11" i="44"/>
  <c r="AG6" i="49"/>
  <c r="EF6" i="49"/>
  <c r="DW5" i="58"/>
  <c r="X5" i="58"/>
  <c r="EE24" i="51"/>
  <c r="AF24" i="51"/>
  <c r="EV4" i="32"/>
  <c r="AW4" i="32"/>
  <c r="BD12" i="26"/>
  <c r="FC12" i="26"/>
  <c r="ET26" i="36"/>
  <c r="AU26" i="36"/>
  <c r="AQ19" i="40"/>
  <c r="EP19" i="40"/>
  <c r="EF26" i="49"/>
  <c r="AG26" i="49"/>
  <c r="EP13" i="40"/>
  <c r="AQ13" i="40"/>
  <c r="EX22" i="31"/>
  <c r="AY22" i="31"/>
  <c r="EK10" i="44"/>
  <c r="AL10" i="44"/>
  <c r="EG25" i="48"/>
  <c r="AH25" i="48"/>
  <c r="DX23" i="58"/>
  <c r="Y23" i="58"/>
  <c r="EX18" i="31"/>
  <c r="AY18" i="31"/>
  <c r="BA24" i="30"/>
  <c r="EZ24" i="30"/>
  <c r="EZ15" i="28"/>
  <c r="BA15" i="28"/>
  <c r="AM8" i="43"/>
  <c r="EL8" i="43"/>
  <c r="FB8" i="27"/>
  <c r="BC8" i="27"/>
  <c r="AO26" i="41"/>
  <c r="EN26" i="41"/>
  <c r="Y15" i="58"/>
  <c r="DX15" i="58"/>
  <c r="EZ26" i="30"/>
  <c r="BA26" i="30"/>
  <c r="AQ16" i="39"/>
  <c r="EP16" i="39"/>
  <c r="EX15" i="32"/>
  <c r="AY15" i="32"/>
  <c r="ET10" i="35"/>
  <c r="AU10" i="35"/>
  <c r="AS9" i="38"/>
  <c r="ER9" i="38"/>
  <c r="AT23" i="37"/>
  <c r="ES23" i="37"/>
  <c r="EY27" i="31"/>
  <c r="AZ27" i="31"/>
  <c r="AR7" i="38"/>
  <c r="EQ7" i="38"/>
  <c r="FC18" i="24"/>
  <c r="BD18" i="24"/>
  <c r="AB26" i="55"/>
  <c r="EA26" i="55"/>
  <c r="AE7" i="51"/>
  <c r="ED7" i="51"/>
  <c r="AC11" i="54"/>
  <c r="EB11" i="54"/>
  <c r="AA8" i="56"/>
  <c r="DZ8" i="56"/>
  <c r="EQ13" i="39"/>
  <c r="AR13" i="39"/>
  <c r="AL7" i="44"/>
  <c r="EK7" i="44"/>
  <c r="EC9" i="53"/>
  <c r="AD9" i="53"/>
  <c r="ED17" i="52"/>
  <c r="AE17" i="52"/>
  <c r="ED21" i="52"/>
  <c r="AE21" i="52"/>
  <c r="AY23" i="32"/>
  <c r="EX23" i="32"/>
  <c r="ET25" i="35"/>
  <c r="AU25" i="35"/>
  <c r="FB25" i="26"/>
  <c r="BC25" i="26"/>
  <c r="EK24" i="45"/>
  <c r="AL24" i="45"/>
  <c r="AY11" i="32"/>
  <c r="EX11" i="32"/>
  <c r="FD29" i="60"/>
  <c r="FD29" i="19"/>
  <c r="AV7" i="34"/>
  <c r="EU7" i="34"/>
  <c r="AB5" i="53"/>
  <c r="EA5" i="53"/>
  <c r="EX14" i="32"/>
  <c r="AY14" i="32"/>
  <c r="EW25" i="32"/>
  <c r="AX25" i="32"/>
  <c r="AZ8" i="31"/>
  <c r="EY8" i="31"/>
  <c r="EV12" i="34"/>
  <c r="AW12" i="34"/>
  <c r="BA6" i="28"/>
  <c r="EZ6" i="28"/>
  <c r="EK28" i="45"/>
  <c r="AL28" i="45"/>
  <c r="FE30" i="20"/>
  <c r="AL27" i="45"/>
  <c r="EK27" i="45"/>
  <c r="AR8" i="39"/>
  <c r="EQ8" i="39"/>
  <c r="EJ11" i="45"/>
  <c r="AK11" i="45"/>
  <c r="DV18" i="57"/>
  <c r="DV30" i="57" s="1"/>
  <c r="W18" i="57"/>
  <c r="AZ18" i="28"/>
  <c r="EY18" i="28"/>
  <c r="Z28" i="57"/>
  <c r="DY28" i="57"/>
  <c r="AF21" i="51"/>
  <c r="EE21" i="51"/>
  <c r="AD28" i="53"/>
  <c r="EC28" i="53"/>
  <c r="BD15" i="25"/>
  <c r="FC15" i="25"/>
  <c r="DV27" i="59"/>
  <c r="W27" i="59"/>
  <c r="ED8" i="51"/>
  <c r="AE8" i="51"/>
  <c r="T29" i="59"/>
  <c r="U4" i="59"/>
  <c r="DT4" i="59"/>
  <c r="DT29" i="59" s="1"/>
  <c r="AR4" i="37"/>
  <c r="EQ4" i="37"/>
  <c r="ED23" i="52"/>
  <c r="AE23" i="52"/>
  <c r="AN4" i="41"/>
  <c r="AM29" i="41"/>
  <c r="EM4" i="41"/>
  <c r="AS13" i="37"/>
  <c r="ER13" i="37"/>
  <c r="EM22" i="42"/>
  <c r="AN22" i="42"/>
  <c r="DW14" i="59"/>
  <c r="X14" i="59"/>
  <c r="EM24" i="43"/>
  <c r="AN24" i="43"/>
  <c r="AD23" i="53"/>
  <c r="EC23" i="53"/>
  <c r="AC6" i="53"/>
  <c r="EB6" i="53"/>
  <c r="AF19" i="51"/>
  <c r="EE19" i="51"/>
  <c r="BD29" i="22"/>
  <c r="FD4" i="22"/>
  <c r="FD29" i="22" s="1"/>
  <c r="BE4" i="22"/>
  <c r="AZ19" i="30"/>
  <c r="EY19" i="30"/>
  <c r="AU18" i="34"/>
  <c r="ET18" i="34"/>
  <c r="AU19" i="36"/>
  <c r="ET19" i="36"/>
  <c r="AR17" i="39"/>
  <c r="EQ17" i="39"/>
  <c r="AJ11" i="47"/>
  <c r="EI11" i="47"/>
  <c r="Z26" i="57"/>
  <c r="DY26" i="57"/>
  <c r="EX13" i="32"/>
  <c r="AY13" i="32"/>
  <c r="AA28" i="56"/>
  <c r="DZ28" i="56"/>
  <c r="X7" i="58"/>
  <c r="DW7" i="58"/>
  <c r="EE10" i="50"/>
  <c r="AF10" i="50"/>
  <c r="AU7" i="35"/>
  <c r="ET7" i="35"/>
  <c r="AX7" i="32"/>
  <c r="EW7" i="32"/>
  <c r="Z7" i="56"/>
  <c r="DY7" i="56"/>
  <c r="BC10" i="26"/>
  <c r="FB10" i="26"/>
  <c r="AV21" i="34"/>
  <c r="EU21" i="34"/>
  <c r="FE30" i="21"/>
  <c r="FE30" i="18"/>
  <c r="EB10" i="53"/>
  <c r="AC10" i="53"/>
  <c r="BD26" i="26"/>
  <c r="FC26" i="26"/>
  <c r="AR24" i="39"/>
  <c r="EQ24" i="39"/>
  <c r="ED18" i="50"/>
  <c r="AE18" i="50"/>
  <c r="FB12" i="27"/>
  <c r="BC12" i="27"/>
  <c r="FE16" i="23"/>
  <c r="FE17" i="24"/>
  <c r="EX17" i="32"/>
  <c r="AY17" i="32"/>
  <c r="EQ5" i="37"/>
  <c r="AR5" i="37"/>
  <c r="AN14" i="43"/>
  <c r="EM14" i="43"/>
  <c r="DV25" i="59"/>
  <c r="W25" i="59"/>
  <c r="BB26" i="28"/>
  <c r="FA26" i="28"/>
  <c r="FE18" i="23"/>
  <c r="DX17" i="58"/>
  <c r="Y17" i="58"/>
  <c r="AP23" i="41"/>
  <c r="EO23" i="41"/>
  <c r="DW19" i="58"/>
  <c r="X19" i="58"/>
  <c r="Z10" i="56"/>
  <c r="DY10" i="56"/>
  <c r="DV7" i="59"/>
  <c r="W7" i="59"/>
  <c r="EL21" i="44"/>
  <c r="AM21" i="44"/>
  <c r="AX12" i="33"/>
  <c r="EW12" i="33"/>
  <c r="BD13" i="25"/>
  <c r="FC13" i="25"/>
  <c r="AY5" i="31"/>
  <c r="EX5" i="31"/>
  <c r="BD9" i="26"/>
  <c r="FC9" i="26"/>
  <c r="EA4" i="52"/>
  <c r="EA29" i="52" s="1"/>
  <c r="AB4" i="52"/>
  <c r="AA29" i="52"/>
  <c r="DX13" i="57"/>
  <c r="Y13" i="57"/>
  <c r="FC19" i="25"/>
  <c r="BD19" i="25"/>
  <c r="AS5" i="36"/>
  <c r="ER5" i="36"/>
  <c r="AA10" i="55"/>
  <c r="DZ10" i="55"/>
  <c r="FD30" i="21"/>
  <c r="ED24" i="52"/>
  <c r="AE24" i="52"/>
  <c r="ER28" i="38"/>
  <c r="AS28" i="38"/>
  <c r="U29" i="58"/>
  <c r="V4" i="58"/>
  <c r="DU4" i="58"/>
  <c r="DU29" i="58" s="1"/>
  <c r="AZ20" i="30"/>
  <c r="EY20" i="30"/>
  <c r="FE6" i="23"/>
  <c r="AY27" i="32"/>
  <c r="EX27" i="32"/>
  <c r="EW28" i="33"/>
  <c r="AX28" i="33"/>
  <c r="AD10" i="52"/>
  <c r="EC10" i="52"/>
  <c r="AX8" i="33"/>
  <c r="EW8" i="33"/>
  <c r="EN21" i="41"/>
  <c r="AO21" i="41"/>
  <c r="FD30" i="60"/>
  <c r="FD30" i="22"/>
  <c r="DU30" i="59"/>
  <c r="FC20" i="25"/>
  <c r="BD20" i="25"/>
  <c r="FA27" i="28"/>
  <c r="BB27" i="28"/>
  <c r="EU12" i="35"/>
  <c r="AV12" i="35"/>
  <c r="EA21" i="55"/>
  <c r="AB21" i="55"/>
  <c r="FE22" i="23"/>
  <c r="AG21" i="49"/>
  <c r="EF21" i="49"/>
  <c r="EZ9" i="30"/>
  <c r="BA9" i="30"/>
  <c r="AL26" i="45"/>
  <c r="EK26" i="45"/>
  <c r="EQ9" i="39"/>
  <c r="AR9" i="39"/>
  <c r="AU16" i="34"/>
  <c r="ET16" i="34"/>
  <c r="AL16" i="43"/>
  <c r="EK16" i="43"/>
  <c r="DX4" i="55"/>
  <c r="DX29" i="55" s="1"/>
  <c r="X29" i="55"/>
  <c r="Y4" i="55"/>
  <c r="EO7" i="40"/>
  <c r="AP7" i="40"/>
  <c r="AG22" i="49"/>
  <c r="EF22" i="49"/>
  <c r="DY23" i="57"/>
  <c r="Z23" i="57"/>
  <c r="FD11" i="25"/>
  <c r="BE11" i="25"/>
  <c r="FE11" i="25" s="1"/>
  <c r="AL6" i="44"/>
  <c r="EK6" i="44"/>
  <c r="Y14" i="57"/>
  <c r="DX14" i="57"/>
  <c r="DZ20" i="56"/>
  <c r="AA20" i="56"/>
  <c r="EB12" i="54"/>
  <c r="AC12" i="54"/>
  <c r="AC16" i="53"/>
  <c r="EB16" i="53"/>
  <c r="ED14" i="52"/>
  <c r="AE14" i="52"/>
  <c r="EH6" i="47"/>
  <c r="AI6" i="47"/>
  <c r="EL28" i="44"/>
  <c r="AM28" i="44"/>
  <c r="DW13" i="59"/>
  <c r="X13" i="59"/>
  <c r="AK22" i="45"/>
  <c r="EJ22" i="45"/>
  <c r="EX12" i="32"/>
  <c r="AY12" i="32"/>
  <c r="EZ10" i="28"/>
  <c r="BA10" i="28"/>
  <c r="EK13" i="45"/>
  <c r="AL13" i="45"/>
  <c r="AV11" i="35"/>
  <c r="EU11" i="35"/>
  <c r="EM28" i="42"/>
  <c r="AN28" i="42"/>
  <c r="AO8" i="42"/>
  <c r="EN8" i="42"/>
  <c r="EU8" i="35"/>
  <c r="AV8" i="35"/>
  <c r="AM7" i="43"/>
  <c r="EL7" i="43"/>
  <c r="BB22" i="27"/>
  <c r="FA22" i="27"/>
  <c r="AQ10" i="39"/>
  <c r="EP10" i="39"/>
  <c r="DX12" i="58"/>
  <c r="Y12" i="58"/>
  <c r="EJ9" i="45"/>
  <c r="AK9" i="45"/>
  <c r="DX14" i="58"/>
  <c r="Y14" i="58"/>
  <c r="BC5" i="26"/>
  <c r="FB5" i="26"/>
  <c r="W22" i="59"/>
  <c r="DV22" i="59"/>
  <c r="AQ17" i="40"/>
  <c r="EP17" i="40"/>
  <c r="AG27" i="50"/>
  <c r="EF27" i="50"/>
  <c r="AA17" i="56"/>
  <c r="DZ17" i="56"/>
  <c r="AB29" i="51"/>
  <c r="EB4" i="51"/>
  <c r="AC4" i="51"/>
  <c r="EE22" i="50"/>
  <c r="AF22" i="50"/>
  <c r="X21" i="59"/>
  <c r="DW21" i="59"/>
  <c r="DE4" i="59"/>
  <c r="DE4" i="58"/>
  <c r="DE4" i="57"/>
  <c r="DE4" i="56"/>
  <c r="DE4" i="55"/>
  <c r="DE4" i="54"/>
  <c r="DE4" i="52"/>
  <c r="DE4" i="53"/>
  <c r="DE4" i="51"/>
  <c r="DE4" i="50"/>
  <c r="DE4" i="49"/>
  <c r="DE4" i="48"/>
  <c r="DE4" i="47"/>
  <c r="DE4" i="46"/>
  <c r="DE4" i="45"/>
  <c r="DE4" i="44"/>
  <c r="DE4" i="40"/>
  <c r="DE4" i="42"/>
  <c r="DE4" i="43"/>
  <c r="DE4" i="41"/>
  <c r="DE4" i="39"/>
  <c r="DE4" i="38"/>
  <c r="DE4" i="37"/>
  <c r="DE4" i="35"/>
  <c r="DE4" i="33"/>
  <c r="DE4" i="36"/>
  <c r="DE4" i="34"/>
  <c r="DE4" i="28"/>
  <c r="DE4" i="27"/>
  <c r="DE4" i="32"/>
  <c r="DE4" i="30"/>
  <c r="DE4" i="25"/>
  <c r="DE4" i="24"/>
  <c r="DE4" i="31"/>
  <c r="DE4" i="26"/>
  <c r="DE4" i="20"/>
  <c r="FE4" i="20" s="1"/>
  <c r="FE29" i="20" s="1"/>
  <c r="DE4" i="19"/>
  <c r="FE4" i="19" s="1"/>
  <c r="FE29" i="19" s="1"/>
  <c r="DE4" i="18"/>
  <c r="FE4" i="18" s="1"/>
  <c r="FE29" i="18" s="1"/>
  <c r="DE4" i="17"/>
  <c r="FE4" i="17" s="1"/>
  <c r="FE29" i="17" s="1"/>
  <c r="DE4" i="22"/>
  <c r="DE4" i="23"/>
  <c r="DE4" i="21"/>
  <c r="DE4" i="60"/>
  <c r="FE4" i="60" s="1"/>
  <c r="FE29" i="60" s="1"/>
  <c r="AD16" i="52"/>
  <c r="EC16" i="52"/>
  <c r="BC27" i="27"/>
  <c r="FB27" i="27"/>
  <c r="ET20" i="36"/>
  <c r="AU20" i="36"/>
  <c r="AN4" i="40"/>
  <c r="AM29" i="40"/>
  <c r="EM4" i="40"/>
  <c r="EM29" i="40" s="1"/>
  <c r="AF14" i="51"/>
  <c r="EE14" i="51"/>
  <c r="AF14" i="50"/>
  <c r="EE14" i="50"/>
  <c r="EK18" i="44"/>
  <c r="AL18" i="44"/>
  <c r="ED8" i="52"/>
  <c r="AE8" i="52"/>
  <c r="FA11" i="27"/>
  <c r="BB11" i="27"/>
  <c r="EY12" i="31"/>
  <c r="AZ12" i="31"/>
  <c r="AQ29" i="36"/>
  <c r="AR4" i="36"/>
  <c r="EQ4" i="36"/>
  <c r="EQ29" i="36" s="1"/>
  <c r="AR19" i="39"/>
  <c r="EQ19" i="39"/>
  <c r="DX8" i="58"/>
  <c r="Y8" i="58"/>
  <c r="FD30" i="17"/>
  <c r="DX11" i="58"/>
  <c r="Y11" i="58"/>
  <c r="EV6" i="32"/>
  <c r="AW6" i="32"/>
  <c r="EL18" i="43"/>
  <c r="AM18" i="43"/>
  <c r="FD29" i="21"/>
  <c r="EP9" i="40"/>
  <c r="AQ9" i="40"/>
  <c r="AL25" i="44"/>
  <c r="EK25" i="44"/>
  <c r="Y29" i="54"/>
  <c r="Z4" i="54"/>
  <c r="DY4" i="54"/>
  <c r="DY29" i="54" s="1"/>
  <c r="AN10" i="42"/>
  <c r="EM10" i="42"/>
  <c r="AP8" i="41"/>
  <c r="EO8" i="41"/>
  <c r="AS20" i="37"/>
  <c r="ER20" i="37"/>
  <c r="AE11" i="52"/>
  <c r="ED11" i="52"/>
  <c r="AF11" i="51"/>
  <c r="EE11" i="51"/>
  <c r="AP17" i="41"/>
  <c r="EO17" i="41"/>
  <c r="EQ20" i="38"/>
  <c r="AR20" i="38"/>
  <c r="BB18" i="27"/>
  <c r="FA18" i="27"/>
  <c r="FE27" i="24"/>
  <c r="EA9" i="54"/>
  <c r="AB9" i="54"/>
  <c r="EA19" i="54"/>
  <c r="AB19" i="54"/>
  <c r="FE23" i="24"/>
  <c r="AD29" i="49"/>
  <c r="AE4" i="49"/>
  <c r="ED4" i="49"/>
  <c r="EW4" i="30"/>
  <c r="EW29" i="30" s="1"/>
  <c r="AX4" i="30"/>
  <c r="AW29" i="30"/>
  <c r="ES16" i="35"/>
  <c r="AT16" i="35"/>
  <c r="DX22" i="57"/>
  <c r="Y22" i="57"/>
  <c r="BE14" i="25"/>
  <c r="FE14" i="25" s="1"/>
  <c r="FD14" i="25"/>
  <c r="DZ9" i="55"/>
  <c r="AA9" i="55"/>
  <c r="EV23" i="34"/>
  <c r="AW23" i="34"/>
  <c r="AT22" i="36"/>
  <c r="ES22" i="36"/>
  <c r="EF24" i="50"/>
  <c r="AG24" i="50"/>
  <c r="AE25" i="51"/>
  <c r="ED25" i="51"/>
  <c r="AY10" i="31"/>
  <c r="EX10" i="31"/>
  <c r="EK21" i="45"/>
  <c r="AL21" i="45"/>
  <c r="EV22" i="33"/>
  <c r="AW22" i="33"/>
  <c r="FD29" i="20"/>
  <c r="DV5" i="59"/>
  <c r="W5" i="59"/>
  <c r="AY18" i="30"/>
  <c r="EX18" i="30"/>
  <c r="BC28" i="27"/>
  <c r="FB28" i="27"/>
  <c r="AV25" i="34"/>
  <c r="EU25" i="34"/>
  <c r="EQ27" i="39"/>
  <c r="AR27" i="39"/>
  <c r="Y28" i="58"/>
  <c r="DX28" i="58"/>
  <c r="ED18" i="51"/>
  <c r="AE18" i="51"/>
  <c r="AI5" i="46"/>
  <c r="EH5" i="46"/>
  <c r="EI27" i="47"/>
  <c r="AJ27" i="47"/>
  <c r="AV20" i="35"/>
  <c r="EU20" i="35"/>
  <c r="AB15" i="55"/>
  <c r="EA15" i="55"/>
  <c r="AM14" i="44"/>
  <c r="EL14" i="44"/>
  <c r="AY21" i="32"/>
  <c r="EX21" i="32"/>
  <c r="DV6" i="59"/>
  <c r="W6" i="59"/>
  <c r="AJ9" i="47"/>
  <c r="EI9" i="47"/>
  <c r="DZ8" i="55"/>
  <c r="AA8" i="55"/>
  <c r="ES6" i="36"/>
  <c r="AT6" i="36"/>
  <c r="AX18" i="32"/>
  <c r="EW18" i="32"/>
  <c r="ED9" i="50"/>
  <c r="AE9" i="50"/>
  <c r="W29" i="56"/>
  <c r="X4" i="56"/>
  <c r="DW4" i="56"/>
  <c r="DW29" i="56" s="1"/>
  <c r="AI10" i="47"/>
  <c r="EH10" i="47"/>
  <c r="AF19" i="50"/>
  <c r="EE19" i="50"/>
  <c r="AK11" i="46"/>
  <c r="EJ11" i="46"/>
  <c r="DX20" i="57"/>
  <c r="Y20" i="57"/>
  <c r="AU23" i="36"/>
  <c r="ET23" i="36"/>
  <c r="AG16" i="49"/>
  <c r="EF16" i="49"/>
  <c r="X26" i="59"/>
  <c r="DW26" i="59"/>
  <c r="AH28" i="49"/>
  <c r="EG28" i="49"/>
  <c r="AX29" i="28"/>
  <c r="EX4" i="28"/>
  <c r="EX29" i="28" s="1"/>
  <c r="AY4" i="28"/>
  <c r="AM18" i="42"/>
  <c r="EL18" i="42"/>
  <c r="EO27" i="41"/>
  <c r="AP27" i="41"/>
  <c r="BC21" i="27"/>
  <c r="FB21" i="27"/>
  <c r="BB16" i="27"/>
  <c r="FA16" i="27"/>
  <c r="AA18" i="54"/>
  <c r="DZ18" i="54"/>
  <c r="ET28" i="36"/>
  <c r="AU28" i="36"/>
  <c r="X28" i="59"/>
  <c r="DW28" i="59"/>
  <c r="AW20" i="33"/>
  <c r="EV20" i="33"/>
  <c r="DZ12" i="56"/>
  <c r="AA12" i="56"/>
  <c r="EI4" i="44"/>
  <c r="AI29" i="44"/>
  <c r="AJ4" i="44"/>
  <c r="AJ13" i="47"/>
  <c r="EI13" i="47"/>
  <c r="Y6" i="57"/>
  <c r="DX6" i="57"/>
  <c r="EH15" i="48"/>
  <c r="AI15" i="48"/>
  <c r="AZ23" i="31"/>
  <c r="EY23" i="31"/>
  <c r="BD13" i="26"/>
  <c r="FC13" i="26"/>
  <c r="AL8" i="44"/>
  <c r="EK8" i="44"/>
  <c r="BB12" i="28"/>
  <c r="FA12" i="28"/>
  <c r="Z18" i="56"/>
  <c r="DY18" i="56"/>
  <c r="AB14" i="55"/>
  <c r="EA14" i="55"/>
  <c r="EO26" i="40"/>
  <c r="AP26" i="40"/>
  <c r="EH9" i="48"/>
  <c r="AI9" i="48"/>
  <c r="AV28" i="35"/>
  <c r="EU28" i="35"/>
  <c r="AH22" i="48"/>
  <c r="EG22" i="48"/>
  <c r="EU19" i="34"/>
  <c r="AV19" i="34"/>
  <c r="AJ23" i="47"/>
  <c r="EI23" i="47"/>
  <c r="AN19" i="43"/>
  <c r="EM19" i="43"/>
  <c r="EF4" i="47"/>
  <c r="EF29" i="47" s="1"/>
  <c r="AG4" i="47"/>
  <c r="AF29" i="47"/>
  <c r="AL22" i="44"/>
  <c r="EK22" i="44"/>
  <c r="EA10" i="54"/>
  <c r="AB10" i="54"/>
  <c r="AW9" i="34"/>
  <c r="EV9" i="34"/>
  <c r="AI20" i="48"/>
  <c r="EH20" i="48"/>
  <c r="AP12" i="41"/>
  <c r="EO12" i="41"/>
  <c r="ED20" i="52"/>
  <c r="AE20" i="52"/>
  <c r="EU5" i="34"/>
  <c r="AV5" i="34"/>
  <c r="AG15" i="49"/>
  <c r="EF15" i="49"/>
  <c r="AE29" i="48"/>
  <c r="EE4" i="48"/>
  <c r="EE29" i="48" s="1"/>
  <c r="AF4" i="48"/>
  <c r="EJ19" i="46"/>
  <c r="AK19" i="46"/>
  <c r="EU20" i="34"/>
  <c r="AV20" i="34"/>
  <c r="AS16" i="37"/>
  <c r="ER16" i="37"/>
  <c r="AX11" i="33"/>
  <c r="EW11" i="33"/>
  <c r="FE28" i="24"/>
  <c r="AM4" i="42"/>
  <c r="EL4" i="42"/>
  <c r="EL29" i="42" s="1"/>
  <c r="BA21" i="28"/>
  <c r="EZ21" i="28"/>
  <c r="AC23" i="54"/>
  <c r="EB23" i="54"/>
  <c r="EP21" i="40"/>
  <c r="AQ21" i="40"/>
  <c r="EU13" i="35"/>
  <c r="AV13" i="35"/>
  <c r="AS22" i="37"/>
  <c r="ER22" i="37"/>
  <c r="EN25" i="41"/>
  <c r="AO25" i="41"/>
  <c r="EL23" i="44"/>
  <c r="AM23" i="44"/>
  <c r="EE28" i="51"/>
  <c r="AF28" i="51"/>
  <c r="ES10" i="36"/>
  <c r="AT10" i="36"/>
  <c r="BB11" i="28"/>
  <c r="FA11" i="28"/>
  <c r="BD25" i="25"/>
  <c r="FC25" i="25"/>
  <c r="Z27" i="57"/>
  <c r="DY27" i="57"/>
  <c r="Y21" i="57"/>
  <c r="DX21" i="57"/>
  <c r="AR15" i="38"/>
  <c r="EQ15" i="38"/>
  <c r="FD30" i="19"/>
  <c r="EZ22" i="28"/>
  <c r="BA22" i="28"/>
  <c r="AS7" i="37"/>
  <c r="ER7" i="37"/>
  <c r="EM20" i="42"/>
  <c r="AN20" i="42"/>
  <c r="DV16" i="59"/>
  <c r="W16" i="59"/>
  <c r="AA16" i="55"/>
  <c r="DZ16" i="55"/>
  <c r="X20" i="59"/>
  <c r="DW20" i="59"/>
  <c r="AC20" i="53"/>
  <c r="EB20" i="53"/>
  <c r="AF13" i="51"/>
  <c r="EE13" i="51"/>
  <c r="AG12" i="50"/>
  <c r="EF12" i="50"/>
  <c r="DW23" i="59"/>
  <c r="X23" i="59"/>
  <c r="V29" i="57"/>
  <c r="DV4" i="57"/>
  <c r="DV29" i="57" s="1"/>
  <c r="W4" i="57"/>
  <c r="AA21" i="56"/>
  <c r="DZ21" i="56"/>
  <c r="AA7" i="54"/>
  <c r="DZ7" i="54"/>
  <c r="DX25" i="57"/>
  <c r="Y25" i="57"/>
  <c r="EN22" i="41"/>
  <c r="AO22" i="41"/>
  <c r="AT11" i="37"/>
  <c r="ES11" i="37"/>
  <c r="AE10" i="51"/>
  <c r="ED10" i="51"/>
  <c r="AT8" i="37"/>
  <c r="ES8" i="37"/>
  <c r="EU27" i="35"/>
  <c r="AV27" i="35"/>
  <c r="EQ10" i="38"/>
  <c r="AR10" i="38"/>
  <c r="EA22" i="54"/>
  <c r="AB22" i="54"/>
  <c r="EM26" i="43"/>
  <c r="AN26" i="43"/>
  <c r="BD20" i="26"/>
  <c r="FC20" i="26"/>
  <c r="AZ15" i="30"/>
  <c r="EY15" i="30"/>
  <c r="AU17" i="36"/>
  <c r="ET17" i="36"/>
  <c r="AN20" i="43"/>
  <c r="EM20" i="43"/>
  <c r="EW22" i="32"/>
  <c r="AX22" i="32"/>
  <c r="AW26" i="34"/>
  <c r="EV26" i="34"/>
  <c r="EB28" i="54"/>
  <c r="AC28" i="54"/>
  <c r="AN27" i="43"/>
  <c r="EM27" i="43"/>
  <c r="ET6" i="35"/>
  <c r="AU6" i="35"/>
  <c r="FA5" i="27"/>
  <c r="BB5" i="27"/>
  <c r="FC10" i="25"/>
  <c r="BD10" i="25"/>
  <c r="EM18" i="41"/>
  <c r="AN18" i="41"/>
  <c r="BD24" i="26"/>
  <c r="FC24" i="26"/>
  <c r="DY25" i="56"/>
  <c r="Z25" i="56"/>
  <c r="DW12" i="59"/>
  <c r="X12" i="59"/>
  <c r="AJ6" i="46"/>
  <c r="EI6" i="46"/>
  <c r="AY19" i="32"/>
  <c r="EX19" i="32"/>
  <c r="AU13" i="36"/>
  <c r="ET13" i="36"/>
  <c r="DW21" i="58"/>
  <c r="X21" i="58"/>
  <c r="AH26" i="48"/>
  <c r="EG26" i="48"/>
  <c r="AN6" i="42"/>
  <c r="EM6" i="42"/>
  <c r="AA23" i="56"/>
  <c r="DZ23" i="56"/>
  <c r="FD29" i="17"/>
  <c r="AG19" i="49"/>
  <c r="EF19" i="49"/>
  <c r="AG10" i="49"/>
  <c r="EF10" i="49"/>
  <c r="AN19" i="42"/>
  <c r="EM19" i="42"/>
  <c r="AM28" i="43"/>
  <c r="EL28" i="43"/>
  <c r="AM9" i="43"/>
  <c r="EL9" i="43"/>
  <c r="EN15" i="41"/>
  <c r="AO15" i="41"/>
  <c r="BD14" i="26"/>
  <c r="FC14" i="26"/>
  <c r="ED22" i="51"/>
  <c r="AE22" i="51"/>
  <c r="DZ24" i="56"/>
  <c r="AA24" i="56"/>
  <c r="AU22" i="35"/>
  <c r="ET22" i="35"/>
  <c r="AU5" i="35"/>
  <c r="ET5" i="35"/>
  <c r="BE8" i="25"/>
  <c r="FE8" i="25" s="1"/>
  <c r="FD8" i="25"/>
  <c r="EY13" i="31"/>
  <c r="AZ13" i="31"/>
  <c r="AB4" i="53"/>
  <c r="EA4" i="53"/>
  <c r="AG5" i="49"/>
  <c r="EF5" i="49"/>
  <c r="AI19" i="48"/>
  <c r="EH19" i="48"/>
  <c r="AD8" i="53"/>
  <c r="EC8" i="53"/>
  <c r="EQ13" i="38"/>
  <c r="AR13" i="38"/>
  <c r="AS8" i="38"/>
  <c r="ER8" i="38"/>
  <c r="X6" i="58"/>
  <c r="DW6" i="58"/>
  <c r="BC13" i="27"/>
  <c r="FB13" i="27"/>
  <c r="AY20" i="32"/>
  <c r="EX20" i="32"/>
  <c r="AI7" i="46"/>
  <c r="EH7" i="46"/>
  <c r="AR6" i="38"/>
  <c r="EQ6" i="38"/>
  <c r="EQ18" i="38"/>
  <c r="AR18" i="38"/>
  <c r="DZ13" i="56"/>
  <c r="AA13" i="56"/>
  <c r="EB20" i="54"/>
  <c r="AC20" i="54"/>
  <c r="EE12" i="51"/>
  <c r="AF12" i="51"/>
  <c r="AY9" i="32"/>
  <c r="EX9" i="32"/>
  <c r="AI18" i="47"/>
  <c r="EH18" i="47"/>
  <c r="DW25" i="58"/>
  <c r="X25" i="58"/>
  <c r="AF21" i="50"/>
  <c r="EE21" i="50"/>
  <c r="AQ28" i="40"/>
  <c r="EP28" i="40"/>
  <c r="ED13" i="52"/>
  <c r="AE13" i="52"/>
  <c r="AT24" i="37"/>
  <c r="ES24" i="37"/>
  <c r="AV15" i="34"/>
  <c r="EU15" i="34"/>
  <c r="AR25" i="38"/>
  <c r="EQ25" i="38"/>
  <c r="EA28" i="55"/>
  <c r="AB28" i="55"/>
  <c r="AY7" i="31"/>
  <c r="EX7" i="31"/>
  <c r="AR14" i="38"/>
  <c r="EQ14" i="38"/>
  <c r="AV21" i="35"/>
  <c r="EU21" i="35"/>
  <c r="AV17" i="35"/>
  <c r="EU17" i="35"/>
  <c r="DY16" i="56"/>
  <c r="Z16" i="56"/>
  <c r="AJ10" i="46"/>
  <c r="EI10" i="46"/>
  <c r="AN7" i="42"/>
  <c r="EM7" i="42"/>
  <c r="EV19" i="33"/>
  <c r="AW19" i="33"/>
  <c r="DZ14" i="56"/>
  <c r="AA14" i="56"/>
  <c r="AE16" i="51"/>
  <c r="ED16" i="51"/>
  <c r="BA5" i="28"/>
  <c r="EZ5" i="28"/>
  <c r="AA17" i="55"/>
  <c r="DZ17" i="55"/>
  <c r="AR11" i="39"/>
  <c r="EQ11" i="39"/>
  <c r="AJ21" i="47"/>
  <c r="EI21" i="47"/>
  <c r="EB15" i="54"/>
  <c r="AC15" i="54"/>
  <c r="DW9" i="59"/>
  <c r="X9" i="59"/>
  <c r="AN21" i="42"/>
  <c r="EM21" i="42"/>
  <c r="BB8" i="28"/>
  <c r="FA8" i="28"/>
  <c r="AM27" i="44"/>
  <c r="EL27" i="44"/>
  <c r="DZ19" i="56"/>
  <c r="AA19" i="56"/>
  <c r="AN9" i="42"/>
  <c r="EM9" i="42"/>
  <c r="Z11" i="57"/>
  <c r="DY11" i="57"/>
  <c r="EY9" i="31"/>
  <c r="AZ9" i="31"/>
  <c r="AZ21" i="31"/>
  <c r="EY21" i="31"/>
  <c r="DW22" i="58"/>
  <c r="X22" i="58"/>
  <c r="AC15" i="53"/>
  <c r="EB15" i="53"/>
  <c r="EE27" i="51"/>
  <c r="AF27" i="51"/>
  <c r="EK19" i="45"/>
  <c r="AL19" i="45"/>
  <c r="EL20" i="44"/>
  <c r="AM20" i="44"/>
  <c r="EZ9" i="28"/>
  <c r="BA9" i="28"/>
  <c r="AD26" i="53"/>
  <c r="EC26" i="53"/>
  <c r="AB13" i="55"/>
  <c r="EA13" i="55"/>
  <c r="BC22" i="26"/>
  <c r="FB22" i="26"/>
  <c r="EC27" i="53"/>
  <c r="AD27" i="53"/>
  <c r="ER24" i="38"/>
  <c r="AS24" i="38"/>
  <c r="AM15" i="44"/>
  <c r="EL15" i="44"/>
  <c r="EG27" i="49"/>
  <c r="AH27" i="49"/>
  <c r="EW24" i="33"/>
  <c r="AX24" i="33"/>
  <c r="DY8" i="57"/>
  <c r="Z8" i="57"/>
  <c r="EA12" i="55"/>
  <c r="AB12" i="55"/>
  <c r="EY28" i="30"/>
  <c r="AZ28" i="30"/>
  <c r="EG16" i="48"/>
  <c r="AH16" i="48"/>
  <c r="AJ9" i="46"/>
  <c r="EI9" i="46"/>
  <c r="AE7" i="49"/>
  <c r="ED7" i="49"/>
  <c r="AS23" i="38"/>
  <c r="ER23" i="38"/>
  <c r="FE30" i="60"/>
  <c r="FE30" i="19"/>
  <c r="AF15" i="50"/>
  <c r="EE15" i="50"/>
  <c r="EV11" i="34"/>
  <c r="AW11" i="34"/>
  <c r="BE20" i="24"/>
  <c r="FE20" i="24" s="1"/>
  <c r="FD20" i="24"/>
  <c r="ES6" i="37"/>
  <c r="AT6" i="37"/>
  <c r="AJ5" i="45"/>
  <c r="EI5" i="45"/>
  <c r="AI11" i="48"/>
  <c r="EH11" i="48"/>
  <c r="AW7" i="33"/>
  <c r="EV7" i="33"/>
  <c r="AG14" i="49"/>
  <c r="EF14" i="49"/>
  <c r="AE17" i="51"/>
  <c r="ED17" i="51"/>
  <c r="AQ6" i="39"/>
  <c r="EP6" i="39"/>
  <c r="AJ12" i="47"/>
  <c r="EI12" i="47"/>
  <c r="AF23" i="51"/>
  <c r="EE23" i="51"/>
  <c r="EP22" i="39"/>
  <c r="AQ22" i="39"/>
  <c r="AW8" i="34"/>
  <c r="EV8" i="34"/>
  <c r="AV15" i="35"/>
  <c r="EU15" i="35"/>
  <c r="DV18" i="58"/>
  <c r="W18" i="58"/>
  <c r="FC22" i="25"/>
  <c r="BD22" i="25"/>
  <c r="Z5" i="56"/>
  <c r="DY5" i="56"/>
  <c r="Z24" i="57"/>
  <c r="DY24" i="57"/>
  <c r="EO22" i="40"/>
  <c r="AP22" i="40"/>
  <c r="BB29" i="24"/>
  <c r="BC4" i="24"/>
  <c r="FB4" i="24"/>
  <c r="FB29" i="24" s="1"/>
  <c r="EG4" i="46"/>
  <c r="EG29" i="46" s="1"/>
  <c r="AG29" i="46"/>
  <c r="AH4" i="46"/>
  <c r="AP28" i="41"/>
  <c r="EO28" i="41"/>
  <c r="AD22" i="52"/>
  <c r="EC22" i="52"/>
  <c r="FD26" i="24"/>
  <c r="BE26" i="24"/>
  <c r="FE26" i="24" s="1"/>
  <c r="EZ16" i="28"/>
  <c r="BA16" i="28"/>
  <c r="EA6" i="54"/>
  <c r="AB6" i="54"/>
  <c r="AJ8" i="46"/>
  <c r="EI8" i="46"/>
  <c r="AI24" i="48"/>
  <c r="EH24" i="48"/>
  <c r="DW8" i="59"/>
  <c r="X8" i="59"/>
  <c r="ER12" i="38"/>
  <c r="AS12" i="38"/>
  <c r="EF9" i="49"/>
  <c r="AG9" i="49"/>
  <c r="FA6" i="27"/>
  <c r="BB6" i="27"/>
  <c r="ED9" i="52"/>
  <c r="AE9" i="52"/>
  <c r="DZ11" i="56"/>
  <c r="AA11" i="56"/>
  <c r="FB15" i="27"/>
  <c r="BC15" i="27"/>
  <c r="ES18" i="36"/>
  <c r="AT18" i="36"/>
  <c r="EC9" i="51"/>
  <c r="AD9" i="51"/>
  <c r="EO24" i="41"/>
  <c r="AP24" i="41"/>
  <c r="AZ14" i="30"/>
  <c r="EY14" i="30"/>
  <c r="AZ11" i="31"/>
  <c r="EY11" i="31"/>
  <c r="AZ21" i="30"/>
  <c r="EY21" i="30"/>
  <c r="AU15" i="36"/>
  <c r="ET15" i="36"/>
  <c r="AT7" i="36"/>
  <c r="ES7" i="36"/>
  <c r="AN21" i="43"/>
  <c r="EM21" i="43"/>
  <c r="EE13" i="50"/>
  <c r="AF13" i="50"/>
  <c r="EO5" i="40"/>
  <c r="AP5" i="40"/>
  <c r="EZ23" i="30"/>
  <c r="BA23" i="30"/>
  <c r="AT27" i="37"/>
  <c r="ES27" i="37"/>
  <c r="BB17" i="27"/>
  <c r="FA17" i="27"/>
  <c r="EC25" i="52"/>
  <c r="AD25" i="52"/>
  <c r="EJ23" i="46"/>
  <c r="AK23" i="46"/>
  <c r="EA5" i="54"/>
  <c r="AB5" i="54"/>
  <c r="EZ12" i="30"/>
  <c r="BA12" i="30"/>
  <c r="Z17" i="57"/>
  <c r="DY17" i="57"/>
  <c r="EP12" i="40"/>
  <c r="AQ12" i="40"/>
  <c r="EQ19" i="38"/>
  <c r="AR19" i="38"/>
  <c r="EL22" i="43"/>
  <c r="AM22" i="43"/>
  <c r="AN13" i="43"/>
  <c r="EM13" i="43"/>
  <c r="EC11" i="53"/>
  <c r="AD11" i="53"/>
  <c r="ED27" i="52"/>
  <c r="AE27" i="52"/>
  <c r="ED19" i="52"/>
  <c r="AE19" i="52"/>
  <c r="AC13" i="54"/>
  <c r="EB13" i="54"/>
  <c r="AK6" i="45"/>
  <c r="EJ6" i="45"/>
  <c r="EQ5" i="38"/>
  <c r="AR5" i="38"/>
  <c r="EF11" i="50"/>
  <c r="AG11" i="50"/>
  <c r="EU10" i="34"/>
  <c r="AV10" i="34"/>
  <c r="EH17" i="48"/>
  <c r="AI17" i="48"/>
  <c r="DW19" i="59"/>
  <c r="X19" i="59"/>
  <c r="AY6" i="31"/>
  <c r="EX6" i="31"/>
  <c r="ER11" i="38"/>
  <c r="AS11" i="38"/>
  <c r="EL12" i="44"/>
  <c r="AM12" i="44"/>
  <c r="AR21" i="38"/>
  <c r="EQ21" i="38"/>
  <c r="EO5" i="41"/>
  <c r="AP5" i="41"/>
  <c r="FE4" i="21"/>
  <c r="FE29" i="21" s="1"/>
  <c r="BE29" i="21"/>
  <c r="BE24" i="25"/>
  <c r="FE24" i="25" s="1"/>
  <c r="FD24" i="25"/>
  <c r="FC8" i="26"/>
  <c r="BD8" i="26"/>
  <c r="X15" i="59"/>
  <c r="DW15" i="59"/>
  <c r="AM26" i="44"/>
  <c r="EL26" i="44"/>
  <c r="EC24" i="53"/>
  <c r="AD24" i="53"/>
  <c r="FC21" i="26"/>
  <c r="BD21" i="26"/>
  <c r="AK13" i="46"/>
  <c r="EJ13" i="46"/>
  <c r="AY28" i="31"/>
  <c r="EX28" i="31"/>
  <c r="AP10" i="40"/>
  <c r="EO10" i="40"/>
  <c r="EI18" i="46"/>
  <c r="AJ18" i="46"/>
  <c r="AQ15" i="40"/>
  <c r="EP15" i="40"/>
  <c r="AN29" i="39"/>
  <c r="AO4" i="39"/>
  <c r="EN4" i="39"/>
  <c r="EN29" i="39" s="1"/>
  <c r="BE16" i="24"/>
  <c r="FE16" i="24" s="1"/>
  <c r="FD16" i="24"/>
  <c r="AQ27" i="40"/>
  <c r="EP27" i="40"/>
  <c r="AC22" i="53"/>
  <c r="EB22" i="53"/>
  <c r="Z7" i="55"/>
  <c r="DY7" i="55"/>
  <c r="BA4" i="26"/>
  <c r="AZ29" i="26"/>
  <c r="EZ4" i="26"/>
  <c r="EZ29" i="26" s="1"/>
  <c r="AV22" i="34"/>
  <c r="EU22" i="34"/>
  <c r="Y26" i="58"/>
  <c r="DX26" i="58"/>
  <c r="DV10" i="59"/>
  <c r="W10" i="59"/>
  <c r="AS27" i="38"/>
  <c r="ER27" i="38"/>
  <c r="AI25" i="47"/>
  <c r="EH25" i="47"/>
  <c r="BC7" i="26"/>
  <c r="FB7" i="26"/>
  <c r="ET21" i="36"/>
  <c r="AU21" i="36"/>
  <c r="AC13" i="53"/>
  <c r="EB13" i="53"/>
  <c r="AT28" i="37"/>
  <c r="ES28" i="37"/>
  <c r="BC11" i="26"/>
  <c r="FB11" i="26"/>
  <c r="BE7" i="24"/>
  <c r="FE7" i="24" s="1"/>
  <c r="FD7" i="24"/>
  <c r="EJ26" i="46"/>
  <c r="AK26" i="46"/>
  <c r="AS21" i="37"/>
  <c r="ER21" i="37"/>
  <c r="ET24" i="36"/>
  <c r="AU24" i="36"/>
  <c r="AP6" i="40"/>
  <c r="EO6" i="40"/>
  <c r="FD29" i="18"/>
  <c r="AU9" i="36"/>
  <c r="ET9" i="36"/>
  <c r="EK14" i="45"/>
  <c r="AL14" i="45"/>
  <c r="AS15" i="37"/>
  <c r="ER15" i="37"/>
  <c r="X10" i="58"/>
  <c r="DW10" i="58"/>
  <c r="EC12" i="53"/>
  <c r="AD12" i="53"/>
  <c r="Y15" i="57"/>
  <c r="DX15" i="57"/>
  <c r="EZ27" i="30"/>
  <c r="BA27" i="30"/>
  <c r="AO11" i="41"/>
  <c r="EN11" i="41"/>
  <c r="AP18" i="40"/>
  <c r="EO18" i="40"/>
  <c r="BD15" i="26"/>
  <c r="FC15" i="26"/>
  <c r="AO25" i="42"/>
  <c r="EN25" i="42"/>
  <c r="EJ21" i="46"/>
  <c r="AK21" i="46"/>
  <c r="EB26" i="54"/>
  <c r="AC26" i="54"/>
  <c r="AN14" i="42"/>
  <c r="EM14" i="42"/>
  <c r="AB11" i="55"/>
  <c r="EA11" i="55"/>
  <c r="EW9" i="33"/>
  <c r="AX9" i="33"/>
  <c r="FE24" i="24"/>
  <c r="EQ23" i="39"/>
  <c r="AR23" i="39"/>
  <c r="AW28" i="34"/>
  <c r="EV28" i="34"/>
  <c r="EL19" i="44"/>
  <c r="AM19" i="44"/>
  <c r="BE23" i="25"/>
  <c r="FE23" i="25" s="1"/>
  <c r="FD23" i="25"/>
  <c r="AP9" i="41"/>
  <c r="EO9" i="41"/>
  <c r="EK9" i="44"/>
  <c r="AL9" i="44"/>
  <c r="DV18" i="59"/>
  <c r="W18" i="59"/>
  <c r="BB28" i="28"/>
  <c r="FA28" i="28"/>
  <c r="FC18" i="25"/>
  <c r="BD18" i="25"/>
  <c r="BE17" i="25"/>
  <c r="FE17" i="25" s="1"/>
  <c r="FD17" i="25"/>
  <c r="EC7" i="52"/>
  <c r="AD7" i="52"/>
  <c r="DW24" i="59"/>
  <c r="X24" i="59"/>
  <c r="AK27" i="46"/>
  <c r="EJ27" i="46"/>
  <c r="AN23" i="43"/>
  <c r="EM23" i="43"/>
  <c r="BC6" i="26"/>
  <c r="FB6" i="26"/>
  <c r="EG12" i="49"/>
  <c r="AH12" i="49"/>
  <c r="EZ14" i="28"/>
  <c r="BA14" i="28"/>
  <c r="AT12" i="37"/>
  <c r="ES12" i="37"/>
  <c r="FC5" i="25"/>
  <c r="BD5" i="25"/>
  <c r="AZ13" i="30"/>
  <c r="EY13" i="30"/>
  <c r="EZ13" i="28"/>
  <c r="BA13" i="28"/>
  <c r="AR28" i="39"/>
  <c r="EQ28" i="39"/>
  <c r="AW27" i="34"/>
  <c r="EV27" i="34"/>
  <c r="AD17" i="53"/>
  <c r="EC17" i="53"/>
  <c r="AM13" i="44"/>
  <c r="EL13" i="44"/>
  <c r="EZ17" i="30"/>
  <c r="BA17" i="30"/>
  <c r="EL10" i="43"/>
  <c r="AM10" i="43"/>
  <c r="AN15" i="42"/>
  <c r="EM15" i="42"/>
  <c r="BE10" i="24"/>
  <c r="FE10" i="24" s="1"/>
  <c r="FD10" i="24"/>
  <c r="AJ17" i="47"/>
  <c r="EI17" i="47"/>
  <c r="FC27" i="26"/>
  <c r="BD27" i="26"/>
  <c r="AS25" i="37"/>
  <c r="ER25" i="37"/>
  <c r="AR12" i="39"/>
  <c r="EQ12" i="39"/>
  <c r="ER26" i="38"/>
  <c r="AS26" i="38"/>
  <c r="AF20" i="50"/>
  <c r="EE20" i="50"/>
  <c r="EX16" i="31"/>
  <c r="AY16" i="31"/>
  <c r="AS17" i="38"/>
  <c r="ER17" i="38"/>
  <c r="FE25" i="23"/>
  <c r="Z22" i="56"/>
  <c r="DY22" i="56"/>
  <c r="AB19" i="55"/>
  <c r="EA19" i="55"/>
  <c r="FE10" i="23"/>
  <c r="AE6" i="51"/>
  <c r="ED6" i="51"/>
  <c r="EP14" i="40"/>
  <c r="AQ14" i="40"/>
  <c r="AU8" i="36"/>
  <c r="ET8" i="36"/>
  <c r="AZ14" i="31"/>
  <c r="EY14" i="31"/>
  <c r="FB7" i="27"/>
  <c r="BC7" i="27"/>
  <c r="ED15" i="52"/>
  <c r="AE15" i="52"/>
  <c r="ES17" i="37"/>
  <c r="AT17" i="37"/>
  <c r="FE8" i="24"/>
  <c r="AV14" i="34"/>
  <c r="EU14" i="34"/>
  <c r="EK12" i="45"/>
  <c r="AL12" i="45"/>
  <c r="Y19" i="57"/>
  <c r="DX19" i="57"/>
  <c r="FD30" i="18"/>
  <c r="AK24" i="46"/>
  <c r="EJ24" i="46"/>
  <c r="AJ4" i="45"/>
  <c r="EI4" i="45"/>
  <c r="AN5" i="42"/>
  <c r="EM5" i="42"/>
  <c r="AO27" i="42"/>
  <c r="EN27" i="42"/>
  <c r="FD28" i="25"/>
  <c r="BE28" i="25"/>
  <c r="FE28" i="25" s="1"/>
  <c r="BE5" i="24"/>
  <c r="FE5" i="24" s="1"/>
  <c r="FD5" i="24"/>
  <c r="EJ16" i="45"/>
  <c r="AK16" i="45"/>
  <c r="ED7" i="50"/>
  <c r="AE7" i="50"/>
  <c r="BE6" i="24"/>
  <c r="FE6" i="24" s="1"/>
  <c r="FD6" i="24"/>
  <c r="AI21" i="48"/>
  <c r="EH21" i="48"/>
  <c r="EH28" i="48"/>
  <c r="AI28" i="48"/>
  <c r="BC24" i="27"/>
  <c r="FB24" i="27"/>
  <c r="AC14" i="53"/>
  <c r="EB14" i="53"/>
  <c r="DW20" i="58"/>
  <c r="X20" i="58"/>
  <c r="AJ20" i="47"/>
  <c r="EI20" i="47"/>
  <c r="FD27" i="25"/>
  <c r="BE27" i="25"/>
  <c r="FE27" i="25" s="1"/>
  <c r="FC7" i="25"/>
  <c r="BD7" i="25"/>
  <c r="BE9" i="25"/>
  <c r="FE9" i="25" s="1"/>
  <c r="FD9" i="25"/>
  <c r="FE11" i="24"/>
  <c r="AO26" i="42"/>
  <c r="EN26" i="42"/>
  <c r="AA15" i="56"/>
  <c r="DZ15" i="56"/>
  <c r="ES30" i="34"/>
  <c r="DW17" i="59"/>
  <c r="X17" i="59"/>
  <c r="AI5" i="47"/>
  <c r="EH5" i="47"/>
  <c r="EC30" i="50" l="1"/>
  <c r="EL30" i="41"/>
  <c r="EL29" i="41"/>
  <c r="FB30" i="24"/>
  <c r="EM19" i="41"/>
  <c r="AN19" i="41"/>
  <c r="AI28" i="47"/>
  <c r="EH28" i="47"/>
  <c r="EK16" i="42"/>
  <c r="EK30" i="42" s="1"/>
  <c r="AK29" i="42"/>
  <c r="AL16" i="42"/>
  <c r="Z6" i="55"/>
  <c r="DY6" i="55"/>
  <c r="AF8" i="49"/>
  <c r="EE8" i="49"/>
  <c r="EE25" i="49"/>
  <c r="AF25" i="49"/>
  <c r="ED25" i="50"/>
  <c r="AE25" i="50"/>
  <c r="EP20" i="39"/>
  <c r="AQ20" i="39"/>
  <c r="EF11" i="49"/>
  <c r="AG11" i="49"/>
  <c r="AA20" i="55"/>
  <c r="DZ20" i="55"/>
  <c r="X9" i="58"/>
  <c r="DW9" i="58"/>
  <c r="EQ30" i="36"/>
  <c r="BC19" i="26"/>
  <c r="FB19" i="26"/>
  <c r="AQ26" i="39"/>
  <c r="EP26" i="39"/>
  <c r="AE18" i="49"/>
  <c r="ED18" i="49"/>
  <c r="EH8" i="47"/>
  <c r="AI8" i="47"/>
  <c r="EV23" i="33"/>
  <c r="AW23" i="33"/>
  <c r="X24" i="58"/>
  <c r="DW24" i="58"/>
  <c r="AG10" i="48"/>
  <c r="EF10" i="48"/>
  <c r="EG13" i="48"/>
  <c r="AH13" i="48"/>
  <c r="AJ12" i="46"/>
  <c r="EI12" i="46"/>
  <c r="EU30" i="32"/>
  <c r="DY27" i="56"/>
  <c r="Z27" i="56"/>
  <c r="EG14" i="48"/>
  <c r="AH14" i="48"/>
  <c r="AB19" i="53"/>
  <c r="EA19" i="53"/>
  <c r="AF26" i="50"/>
  <c r="EE26" i="50"/>
  <c r="EM10" i="41"/>
  <c r="AN10" i="41"/>
  <c r="AH12" i="48"/>
  <c r="EG12" i="48"/>
  <c r="ED8" i="50"/>
  <c r="AE8" i="50"/>
  <c r="EX6" i="30"/>
  <c r="AY6" i="30"/>
  <c r="AK16" i="44"/>
  <c r="EJ16" i="44"/>
  <c r="AT27" i="36"/>
  <c r="ES27" i="36"/>
  <c r="AL6" i="43"/>
  <c r="EK6" i="43"/>
  <c r="AH23" i="48"/>
  <c r="EG23" i="48"/>
  <c r="AJ5" i="44"/>
  <c r="EI5" i="44"/>
  <c r="EI29" i="44" s="1"/>
  <c r="FB23" i="26"/>
  <c r="BC23" i="26"/>
  <c r="EU14" i="33"/>
  <c r="AV14" i="33"/>
  <c r="DX9" i="57"/>
  <c r="Y9" i="57"/>
  <c r="ED30" i="49"/>
  <c r="EY11" i="30"/>
  <c r="AZ11" i="30"/>
  <c r="ES4" i="34"/>
  <c r="ES29" i="34" s="1"/>
  <c r="AS29" i="34"/>
  <c r="AT4" i="34"/>
  <c r="FC15" i="24"/>
  <c r="BD15" i="24"/>
  <c r="EB18" i="52"/>
  <c r="EB30" i="52" s="1"/>
  <c r="AC18" i="52"/>
  <c r="DW7" i="57"/>
  <c r="X7" i="57"/>
  <c r="AA27" i="55"/>
  <c r="DZ27" i="55"/>
  <c r="AZ25" i="28"/>
  <c r="EY25" i="28"/>
  <c r="EH22" i="46"/>
  <c r="AI22" i="46"/>
  <c r="EX24" i="31"/>
  <c r="AY24" i="31"/>
  <c r="EM30" i="40"/>
  <c r="AP5" i="39"/>
  <c r="EO5" i="39"/>
  <c r="AP23" i="40"/>
  <c r="EO23" i="40"/>
  <c r="AI14" i="47"/>
  <c r="EH14" i="47"/>
  <c r="EU10" i="33"/>
  <c r="AV10" i="33"/>
  <c r="AX8" i="32"/>
  <c r="EW8" i="32"/>
  <c r="FA18" i="26"/>
  <c r="BB18" i="26"/>
  <c r="EI10" i="45"/>
  <c r="AJ10" i="45"/>
  <c r="ES29" i="33"/>
  <c r="DX30" i="55"/>
  <c r="AN29" i="38"/>
  <c r="EN4" i="38"/>
  <c r="EN29" i="38" s="1"/>
  <c r="AO4" i="38"/>
  <c r="AY22" i="30"/>
  <c r="EX22" i="30"/>
  <c r="EZ4" i="25"/>
  <c r="EZ29" i="25" s="1"/>
  <c r="AZ29" i="25"/>
  <c r="BA4" i="25"/>
  <c r="FA14" i="27"/>
  <c r="BB14" i="27"/>
  <c r="BD22" i="24"/>
  <c r="FC22" i="24"/>
  <c r="EI17" i="45"/>
  <c r="AJ17" i="45"/>
  <c r="AI26" i="47"/>
  <c r="EH26" i="47"/>
  <c r="AJ8" i="45"/>
  <c r="EI8" i="45"/>
  <c r="EK25" i="43"/>
  <c r="AL25" i="43"/>
  <c r="DZ24" i="55"/>
  <c r="AA24" i="55"/>
  <c r="AS25" i="36"/>
  <c r="ER25" i="36"/>
  <c r="AY5" i="30"/>
  <c r="EX5" i="30"/>
  <c r="EP16" i="38"/>
  <c r="EP30" i="38" s="1"/>
  <c r="AQ16" i="38"/>
  <c r="ET9" i="35"/>
  <c r="AU9" i="35"/>
  <c r="EK24" i="44"/>
  <c r="AL24" i="44"/>
  <c r="DV13" i="58"/>
  <c r="W13" i="58"/>
  <c r="EM13" i="41"/>
  <c r="AN13" i="41"/>
  <c r="ED6" i="50"/>
  <c r="AE6" i="50"/>
  <c r="EI20" i="46"/>
  <c r="AJ20" i="46"/>
  <c r="AY17" i="31"/>
  <c r="EX17" i="31"/>
  <c r="AY19" i="31"/>
  <c r="EX19" i="31"/>
  <c r="ER9" i="37"/>
  <c r="AS9" i="37"/>
  <c r="AW16" i="32"/>
  <c r="EV16" i="32"/>
  <c r="AZ25" i="30"/>
  <c r="EY25" i="30"/>
  <c r="AU6" i="34"/>
  <c r="ET6" i="34"/>
  <c r="FA17" i="26"/>
  <c r="BB17" i="26"/>
  <c r="ES18" i="35"/>
  <c r="AT18" i="35"/>
  <c r="AJ15" i="46"/>
  <c r="EI15" i="46"/>
  <c r="AC29" i="50"/>
  <c r="EC4" i="50"/>
  <c r="AD4" i="50"/>
  <c r="EZ17" i="28"/>
  <c r="BA17" i="28"/>
  <c r="EE28" i="50"/>
  <c r="AF28" i="50"/>
  <c r="BB20" i="27"/>
  <c r="FA20" i="27"/>
  <c r="AE15" i="51"/>
  <c r="ED15" i="51"/>
  <c r="AU26" i="35"/>
  <c r="ET26" i="35"/>
  <c r="EE17" i="49"/>
  <c r="AF17" i="49"/>
  <c r="AJ14" i="46"/>
  <c r="EI14" i="46"/>
  <c r="EN11" i="40"/>
  <c r="AO11" i="40"/>
  <c r="X16" i="57"/>
  <c r="DW16" i="57"/>
  <c r="BC4" i="23"/>
  <c r="BB29" i="23"/>
  <c r="FB4" i="23"/>
  <c r="FB29" i="23" s="1"/>
  <c r="EU17" i="34"/>
  <c r="AV17" i="34"/>
  <c r="EA27" i="54"/>
  <c r="AB27" i="54"/>
  <c r="AQ18" i="37"/>
  <c r="EP18" i="37"/>
  <c r="EP30" i="37" s="1"/>
  <c r="AP29" i="37"/>
  <c r="FA26" i="27"/>
  <c r="BB26" i="27"/>
  <c r="AL5" i="43"/>
  <c r="EK5" i="43"/>
  <c r="DZ21" i="54"/>
  <c r="AA21" i="54"/>
  <c r="EF5" i="48"/>
  <c r="AG5" i="48"/>
  <c r="FB16" i="25"/>
  <c r="FB30" i="25" s="1"/>
  <c r="BC16" i="25"/>
  <c r="AQ14" i="39"/>
  <c r="EP14" i="39"/>
  <c r="AH8" i="48"/>
  <c r="EG8" i="48"/>
  <c r="EH15" i="47"/>
  <c r="AI15" i="47"/>
  <c r="AI16" i="46"/>
  <c r="EH16" i="46"/>
  <c r="EO25" i="39"/>
  <c r="AP25" i="39"/>
  <c r="ET4" i="33"/>
  <c r="AU4" i="33"/>
  <c r="AT29" i="33"/>
  <c r="Z18" i="55"/>
  <c r="DY18" i="55"/>
  <c r="EH7" i="45"/>
  <c r="EH29" i="45" s="1"/>
  <c r="AH29" i="45"/>
  <c r="AI7" i="45"/>
  <c r="AJ28" i="46"/>
  <c r="EI28" i="46"/>
  <c r="Y9" i="56"/>
  <c r="DX9" i="56"/>
  <c r="EJ17" i="43"/>
  <c r="EJ30" i="43" s="1"/>
  <c r="AK17" i="43"/>
  <c r="ES30" i="35"/>
  <c r="ET5" i="33"/>
  <c r="AU5" i="33"/>
  <c r="EY19" i="28"/>
  <c r="AZ19" i="28"/>
  <c r="AH7" i="47"/>
  <c r="EG7" i="47"/>
  <c r="ER26" i="37"/>
  <c r="AS26" i="37"/>
  <c r="AV13" i="33"/>
  <c r="EU13" i="33"/>
  <c r="EM13" i="42"/>
  <c r="AN13" i="42"/>
  <c r="AZ7" i="28"/>
  <c r="EY7" i="28"/>
  <c r="DZ16" i="54"/>
  <c r="AA16" i="54"/>
  <c r="AB24" i="54"/>
  <c r="EA24" i="54"/>
  <c r="BC28" i="26"/>
  <c r="FB28" i="26"/>
  <c r="EE20" i="49"/>
  <c r="AF20" i="49"/>
  <c r="EX26" i="31"/>
  <c r="AY26" i="31"/>
  <c r="DX6" i="56"/>
  <c r="Y6" i="56"/>
  <c r="AT12" i="36"/>
  <c r="ES12" i="36"/>
  <c r="AE16" i="50"/>
  <c r="ED16" i="50"/>
  <c r="DZ23" i="55"/>
  <c r="AA23" i="55"/>
  <c r="AU18" i="33"/>
  <c r="ET18" i="33"/>
  <c r="ET30" i="33" s="1"/>
  <c r="EP21" i="39"/>
  <c r="AQ21" i="39"/>
  <c r="AY15" i="31"/>
  <c r="EX15" i="31"/>
  <c r="AU23" i="35"/>
  <c r="ET23" i="35"/>
  <c r="EX7" i="30"/>
  <c r="AY7" i="30"/>
  <c r="DZ17" i="54"/>
  <c r="AA17" i="54"/>
  <c r="EG16" i="47"/>
  <c r="AH16" i="47"/>
  <c r="AK20" i="45"/>
  <c r="EJ20" i="45"/>
  <c r="AM12" i="43"/>
  <c r="EL12" i="43"/>
  <c r="DV16" i="58"/>
  <c r="DV30" i="58" s="1"/>
  <c r="W16" i="58"/>
  <c r="AZ20" i="28"/>
  <c r="EY20" i="28"/>
  <c r="EF6" i="48"/>
  <c r="AG6" i="48"/>
  <c r="EJ23" i="45"/>
  <c r="AK23" i="45"/>
  <c r="DY5" i="55"/>
  <c r="Z5" i="55"/>
  <c r="EL11" i="43"/>
  <c r="AM11" i="43"/>
  <c r="AV6" i="33"/>
  <c r="EU6" i="33"/>
  <c r="ET24" i="35"/>
  <c r="AU24" i="35"/>
  <c r="EY8" i="30"/>
  <c r="AZ8" i="30"/>
  <c r="AH22" i="47"/>
  <c r="EG22" i="47"/>
  <c r="BA9" i="27"/>
  <c r="EZ9" i="27"/>
  <c r="AC5" i="51"/>
  <c r="EB5" i="51"/>
  <c r="EB29" i="51" s="1"/>
  <c r="EU26" i="33"/>
  <c r="AV26" i="33"/>
  <c r="EZ30" i="26"/>
  <c r="BD26" i="25"/>
  <c r="FC26" i="25"/>
  <c r="DX12" i="57"/>
  <c r="Y12" i="57"/>
  <c r="EO18" i="39"/>
  <c r="EO30" i="39" s="1"/>
  <c r="AP18" i="39"/>
  <c r="AE26" i="51"/>
  <c r="ED26" i="51"/>
  <c r="EM16" i="41"/>
  <c r="EM30" i="41" s="1"/>
  <c r="AN16" i="41"/>
  <c r="EU21" i="33"/>
  <c r="AV21" i="33"/>
  <c r="AO25" i="40"/>
  <c r="EN25" i="40"/>
  <c r="EU16" i="33"/>
  <c r="AV16" i="33"/>
  <c r="AG24" i="49"/>
  <c r="EF24" i="49"/>
  <c r="AB7" i="53"/>
  <c r="EA7" i="53"/>
  <c r="EA29" i="53" s="1"/>
  <c r="EV27" i="33"/>
  <c r="AW27" i="33"/>
  <c r="EM17" i="42"/>
  <c r="AN17" i="42"/>
  <c r="AI24" i="47"/>
  <c r="EH24" i="47"/>
  <c r="EA21" i="53"/>
  <c r="AB21" i="53"/>
  <c r="EU15" i="33"/>
  <c r="AV15" i="33"/>
  <c r="BD19" i="24"/>
  <c r="FC19" i="24"/>
  <c r="EG30" i="46"/>
  <c r="FC14" i="24"/>
  <c r="BD14" i="24"/>
  <c r="EX20" i="31"/>
  <c r="AY20" i="31"/>
  <c r="DW27" i="58"/>
  <c r="X27" i="58"/>
  <c r="ES14" i="36"/>
  <c r="AT14" i="36"/>
  <c r="AN20" i="41"/>
  <c r="EM20" i="41"/>
  <c r="AA25" i="54"/>
  <c r="DZ25" i="54"/>
  <c r="AX25" i="31"/>
  <c r="EW25" i="31"/>
  <c r="EW30" i="31" s="1"/>
  <c r="AR10" i="37"/>
  <c r="EQ10" i="37"/>
  <c r="AW17" i="33"/>
  <c r="EV17" i="33"/>
  <c r="Z25" i="55"/>
  <c r="DY25" i="55"/>
  <c r="Y26" i="56"/>
  <c r="DX26" i="56"/>
  <c r="DX30" i="56" s="1"/>
  <c r="AM15" i="43"/>
  <c r="EL15" i="43"/>
  <c r="EQ4" i="35"/>
  <c r="EQ29" i="35" s="1"/>
  <c r="AQ29" i="35"/>
  <c r="AR4" i="35"/>
  <c r="EJ15" i="45"/>
  <c r="AK15" i="45"/>
  <c r="EI25" i="45"/>
  <c r="AJ25" i="45"/>
  <c r="EU25" i="33"/>
  <c r="AV25" i="33"/>
  <c r="ER16" i="36"/>
  <c r="ER30" i="36" s="1"/>
  <c r="AS16" i="36"/>
  <c r="AP7" i="39"/>
  <c r="EO7" i="39"/>
  <c r="EQ19" i="37"/>
  <c r="AR19" i="37"/>
  <c r="AY10" i="30"/>
  <c r="EX10" i="30"/>
  <c r="AG23" i="49"/>
  <c r="EF23" i="49"/>
  <c r="EW24" i="32"/>
  <c r="AX24" i="32"/>
  <c r="X5" i="57"/>
  <c r="DW5" i="57"/>
  <c r="EF18" i="48"/>
  <c r="EF30" i="48" s="1"/>
  <c r="AG18" i="48"/>
  <c r="AY4" i="27"/>
  <c r="EX4" i="27"/>
  <c r="EX29" i="27" s="1"/>
  <c r="AX29" i="27"/>
  <c r="AW26" i="32"/>
  <c r="EV26" i="32"/>
  <c r="EU4" i="31"/>
  <c r="EU29" i="31" s="1"/>
  <c r="AV4" i="31"/>
  <c r="AU29" i="31"/>
  <c r="DV11" i="59"/>
  <c r="W11" i="59"/>
  <c r="EM11" i="42"/>
  <c r="AN11" i="42"/>
  <c r="ET19" i="35"/>
  <c r="AU19" i="35"/>
  <c r="EM12" i="42"/>
  <c r="AN12" i="42"/>
  <c r="EZ25" i="27"/>
  <c r="EZ30" i="27" s="1"/>
  <c r="BA25" i="27"/>
  <c r="EZ23" i="28"/>
  <c r="BA23" i="28"/>
  <c r="FB6" i="25"/>
  <c r="BC6" i="25"/>
  <c r="AA18" i="53"/>
  <c r="DZ18" i="53"/>
  <c r="DZ30" i="53" s="1"/>
  <c r="Z29" i="53"/>
  <c r="AD12" i="52"/>
  <c r="EC12" i="52"/>
  <c r="EZ24" i="28"/>
  <c r="BA24" i="28"/>
  <c r="EO20" i="40"/>
  <c r="AP20" i="40"/>
  <c r="EU5" i="32"/>
  <c r="EU29" i="32" s="1"/>
  <c r="AV5" i="32"/>
  <c r="AU29" i="32"/>
  <c r="EM24" i="42"/>
  <c r="AN24" i="42"/>
  <c r="AO6" i="41"/>
  <c r="EN6" i="41"/>
  <c r="AJ4" i="43"/>
  <c r="AI29" i="43"/>
  <c r="EI4" i="43"/>
  <c r="EI29" i="43" s="1"/>
  <c r="EM14" i="41"/>
  <c r="AN14" i="41"/>
  <c r="FA16" i="26"/>
  <c r="FA30" i="26" s="1"/>
  <c r="BB16" i="26"/>
  <c r="AY16" i="30"/>
  <c r="EX16" i="30"/>
  <c r="EX30" i="30" s="1"/>
  <c r="AN7" i="41"/>
  <c r="EM7" i="41"/>
  <c r="EM29" i="41" s="1"/>
  <c r="EI17" i="44"/>
  <c r="EI30" i="44" s="1"/>
  <c r="AJ17" i="44"/>
  <c r="BD13" i="24"/>
  <c r="FC13" i="24"/>
  <c r="AU14" i="35"/>
  <c r="ET14" i="35"/>
  <c r="FC12" i="25"/>
  <c r="BD12" i="25"/>
  <c r="BD25" i="24"/>
  <c r="FC25" i="24"/>
  <c r="EC26" i="52"/>
  <c r="AD26" i="52"/>
  <c r="DZ14" i="54"/>
  <c r="AA14" i="54"/>
  <c r="AG7" i="48"/>
  <c r="EF7" i="48"/>
  <c r="FA19" i="27"/>
  <c r="BB19" i="27"/>
  <c r="EH25" i="46"/>
  <c r="AI25" i="46"/>
  <c r="EM23" i="42"/>
  <c r="AN23" i="42"/>
  <c r="EH19" i="47"/>
  <c r="AI19" i="47"/>
  <c r="AQ15" i="39"/>
  <c r="EP15" i="39"/>
  <c r="BD21" i="24"/>
  <c r="FC21" i="24"/>
  <c r="AP8" i="40"/>
  <c r="EO8" i="40"/>
  <c r="EW28" i="32"/>
  <c r="AX28" i="32"/>
  <c r="AV24" i="34"/>
  <c r="EU24" i="34"/>
  <c r="AI17" i="46"/>
  <c r="EH17" i="46"/>
  <c r="EN16" i="40"/>
  <c r="EN30" i="40" s="1"/>
  <c r="AO16" i="40"/>
  <c r="EE13" i="49"/>
  <c r="AF13" i="49"/>
  <c r="DW10" i="57"/>
  <c r="X10" i="57"/>
  <c r="AE17" i="50"/>
  <c r="ED17" i="50"/>
  <c r="ED30" i="50" s="1"/>
  <c r="ES11" i="36"/>
  <c r="AT11" i="36"/>
  <c r="AE20" i="51"/>
  <c r="ED20" i="51"/>
  <c r="AH27" i="48"/>
  <c r="EG27" i="48"/>
  <c r="AJ18" i="45"/>
  <c r="EI18" i="45"/>
  <c r="AA8" i="54"/>
  <c r="DZ8" i="54"/>
  <c r="EZ10" i="27"/>
  <c r="BA10" i="27"/>
  <c r="EC5" i="50"/>
  <c r="AD5" i="50"/>
  <c r="EE23" i="50"/>
  <c r="AF23" i="50"/>
  <c r="ET30" i="34"/>
  <c r="AK20" i="47"/>
  <c r="EJ20" i="47"/>
  <c r="EK16" i="45"/>
  <c r="AL16" i="45"/>
  <c r="EB19" i="55"/>
  <c r="AC19" i="55"/>
  <c r="AB15" i="56"/>
  <c r="EA15" i="56"/>
  <c r="AO15" i="42"/>
  <c r="EN15" i="42"/>
  <c r="AS28" i="39"/>
  <c r="ER28" i="39"/>
  <c r="EK27" i="46"/>
  <c r="AL27" i="46"/>
  <c r="BE15" i="26"/>
  <c r="FE15" i="26" s="1"/>
  <c r="FD15" i="26"/>
  <c r="DX10" i="58"/>
  <c r="Y10" i="58"/>
  <c r="EU24" i="36"/>
  <c r="AV24" i="36"/>
  <c r="FD8" i="26"/>
  <c r="BE8" i="26"/>
  <c r="FE8" i="26" s="1"/>
  <c r="EI5" i="47"/>
  <c r="AJ5" i="47"/>
  <c r="AK4" i="45"/>
  <c r="EJ4" i="45"/>
  <c r="EL12" i="45"/>
  <c r="AM12" i="45"/>
  <c r="EQ14" i="40"/>
  <c r="AR14" i="40"/>
  <c r="DZ22" i="56"/>
  <c r="AA22" i="56"/>
  <c r="EY16" i="31"/>
  <c r="AZ16" i="31"/>
  <c r="BE27" i="26"/>
  <c r="FE27" i="26" s="1"/>
  <c r="FD27" i="26"/>
  <c r="EM10" i="43"/>
  <c r="AN10" i="43"/>
  <c r="BB13" i="28"/>
  <c r="FA13" i="28"/>
  <c r="EH12" i="49"/>
  <c r="AI12" i="49"/>
  <c r="BC28" i="28"/>
  <c r="FB28" i="28"/>
  <c r="AQ9" i="41"/>
  <c r="EP9" i="41"/>
  <c r="EW28" i="34"/>
  <c r="AX28" i="34"/>
  <c r="ED12" i="53"/>
  <c r="AE12" i="53"/>
  <c r="AM14" i="45"/>
  <c r="EL14" i="45"/>
  <c r="BD11" i="26"/>
  <c r="FC11" i="26"/>
  <c r="EC13" i="53"/>
  <c r="AD13" i="53"/>
  <c r="FC7" i="26"/>
  <c r="BD7" i="26"/>
  <c r="EV22" i="34"/>
  <c r="AW22" i="34"/>
  <c r="DZ7" i="55"/>
  <c r="AA7" i="55"/>
  <c r="EQ27" i="40"/>
  <c r="AR27" i="40"/>
  <c r="AO29" i="39"/>
  <c r="AP4" i="39"/>
  <c r="EO4" i="39"/>
  <c r="EO29" i="39" s="1"/>
  <c r="EQ15" i="40"/>
  <c r="AR15" i="40"/>
  <c r="EP10" i="40"/>
  <c r="AQ10" i="40"/>
  <c r="FD21" i="26"/>
  <c r="BE21" i="26"/>
  <c r="FE21" i="26" s="1"/>
  <c r="ER21" i="38"/>
  <c r="AS21" i="38"/>
  <c r="EK6" i="45"/>
  <c r="AL6" i="45"/>
  <c r="AC5" i="54"/>
  <c r="EB5" i="54"/>
  <c r="ET27" i="37"/>
  <c r="AU27" i="37"/>
  <c r="EN21" i="43"/>
  <c r="AO21" i="43"/>
  <c r="AQ24" i="41"/>
  <c r="EP24" i="41"/>
  <c r="ET18" i="36"/>
  <c r="AU18" i="36"/>
  <c r="EI24" i="48"/>
  <c r="AJ24" i="48"/>
  <c r="ED22" i="52"/>
  <c r="AE22" i="52"/>
  <c r="DZ5" i="56"/>
  <c r="AA5" i="56"/>
  <c r="EV15" i="35"/>
  <c r="AW15" i="35"/>
  <c r="AK5" i="45"/>
  <c r="EJ5" i="45"/>
  <c r="EM15" i="44"/>
  <c r="AN15" i="44"/>
  <c r="FC22" i="26"/>
  <c r="BD22" i="26"/>
  <c r="AE26" i="53"/>
  <c r="ED26" i="53"/>
  <c r="EL19" i="45"/>
  <c r="AM19" i="45"/>
  <c r="BA21" i="31"/>
  <c r="EZ21" i="31"/>
  <c r="DZ11" i="57"/>
  <c r="AA11" i="57"/>
  <c r="FB8" i="28"/>
  <c r="BC8" i="28"/>
  <c r="AS11" i="39"/>
  <c r="ER11" i="39"/>
  <c r="BB5" i="28"/>
  <c r="FA5" i="28"/>
  <c r="AF16" i="51"/>
  <c r="EE16" i="51"/>
  <c r="AK10" i="46"/>
  <c r="EJ10" i="46"/>
  <c r="AW17" i="35"/>
  <c r="EV17" i="35"/>
  <c r="EY7" i="31"/>
  <c r="AZ7" i="31"/>
  <c r="ER25" i="38"/>
  <c r="AS25" i="38"/>
  <c r="EV15" i="34"/>
  <c r="AW15" i="34"/>
  <c r="AG21" i="50"/>
  <c r="EF21" i="50"/>
  <c r="AJ18" i="47"/>
  <c r="EI18" i="47"/>
  <c r="AZ9" i="32"/>
  <c r="EY9" i="32"/>
  <c r="AS6" i="38"/>
  <c r="ER6" i="38"/>
  <c r="EI7" i="46"/>
  <c r="AJ7" i="46"/>
  <c r="BD13" i="27"/>
  <c r="FC13" i="27"/>
  <c r="ES8" i="38"/>
  <c r="AT8" i="38"/>
  <c r="ED8" i="53"/>
  <c r="AE8" i="53"/>
  <c r="EG5" i="49"/>
  <c r="AH5" i="49"/>
  <c r="EZ13" i="31"/>
  <c r="BA13" i="31"/>
  <c r="AB24" i="56"/>
  <c r="EA24" i="56"/>
  <c r="AF22" i="51"/>
  <c r="EE22" i="51"/>
  <c r="AP15" i="41"/>
  <c r="EO15" i="41"/>
  <c r="EA23" i="56"/>
  <c r="AB23" i="56"/>
  <c r="EH26" i="48"/>
  <c r="AI26" i="48"/>
  <c r="AZ19" i="32"/>
  <c r="EY19" i="32"/>
  <c r="BE24" i="26"/>
  <c r="FE24" i="26" s="1"/>
  <c r="FD24" i="26"/>
  <c r="EN20" i="43"/>
  <c r="AO20" i="43"/>
  <c r="EU17" i="36"/>
  <c r="AV17" i="36"/>
  <c r="BE20" i="26"/>
  <c r="FE20" i="26" s="1"/>
  <c r="FD20" i="26"/>
  <c r="ET8" i="37"/>
  <c r="AU8" i="37"/>
  <c r="ET11" i="37"/>
  <c r="AU11" i="37"/>
  <c r="EA21" i="56"/>
  <c r="AB21" i="56"/>
  <c r="EC20" i="53"/>
  <c r="AD20" i="53"/>
  <c r="DV30" i="59"/>
  <c r="ES7" i="37"/>
  <c r="AT7" i="37"/>
  <c r="DY21" i="57"/>
  <c r="Z21" i="57"/>
  <c r="FD25" i="25"/>
  <c r="BE25" i="25"/>
  <c r="FE25" i="25" s="1"/>
  <c r="AG28" i="51"/>
  <c r="EF28" i="51"/>
  <c r="EC23" i="54"/>
  <c r="AD23" i="54"/>
  <c r="EM4" i="42"/>
  <c r="EM29" i="42" s="1"/>
  <c r="AN4" i="42"/>
  <c r="EX11" i="33"/>
  <c r="AY11" i="33"/>
  <c r="ES16" i="37"/>
  <c r="AT16" i="37"/>
  <c r="EE20" i="52"/>
  <c r="AF20" i="52"/>
  <c r="EB10" i="54"/>
  <c r="AC10" i="54"/>
  <c r="AJ9" i="48"/>
  <c r="EI9" i="48"/>
  <c r="EI15" i="48"/>
  <c r="AJ15" i="48"/>
  <c r="AJ29" i="44"/>
  <c r="EJ4" i="44"/>
  <c r="AK4" i="44"/>
  <c r="AB12" i="56"/>
  <c r="EA12" i="56"/>
  <c r="AX20" i="33"/>
  <c r="EW20" i="33"/>
  <c r="EA18" i="54"/>
  <c r="AB18" i="54"/>
  <c r="FC21" i="27"/>
  <c r="BD21" i="27"/>
  <c r="EM18" i="42"/>
  <c r="AN18" i="42"/>
  <c r="Z20" i="57"/>
  <c r="DY20" i="57"/>
  <c r="ET6" i="36"/>
  <c r="AU6" i="36"/>
  <c r="DW6" i="59"/>
  <c r="X6" i="59"/>
  <c r="FC28" i="27"/>
  <c r="BD28" i="27"/>
  <c r="AM21" i="45"/>
  <c r="EL21" i="45"/>
  <c r="AB9" i="55"/>
  <c r="EA9" i="55"/>
  <c r="Z22" i="57"/>
  <c r="DY22" i="57"/>
  <c r="ET16" i="35"/>
  <c r="AU16" i="35"/>
  <c r="AC9" i="54"/>
  <c r="EB9" i="54"/>
  <c r="BC18" i="27"/>
  <c r="FB18" i="27"/>
  <c r="AQ17" i="41"/>
  <c r="EP17" i="41"/>
  <c r="AF11" i="52"/>
  <c r="EE11" i="52"/>
  <c r="AQ8" i="41"/>
  <c r="EP8" i="41"/>
  <c r="Z29" i="54"/>
  <c r="AA4" i="54"/>
  <c r="DZ4" i="54"/>
  <c r="DZ29" i="54" s="1"/>
  <c r="AR9" i="40"/>
  <c r="EQ9" i="40"/>
  <c r="EK9" i="45"/>
  <c r="AL9" i="45"/>
  <c r="EO8" i="42"/>
  <c r="AP8" i="42"/>
  <c r="AL22" i="45"/>
  <c r="EK22" i="45"/>
  <c r="AM6" i="44"/>
  <c r="EL6" i="44"/>
  <c r="EX28" i="33"/>
  <c r="AY28" i="33"/>
  <c r="EE24" i="52"/>
  <c r="AF24" i="52"/>
  <c r="EY5" i="31"/>
  <c r="AZ5" i="31"/>
  <c r="AY12" i="33"/>
  <c r="EX12" i="33"/>
  <c r="DZ10" i="56"/>
  <c r="AA10" i="56"/>
  <c r="EP23" i="41"/>
  <c r="AQ23" i="41"/>
  <c r="EY17" i="32"/>
  <c r="AZ17" i="32"/>
  <c r="FD26" i="26"/>
  <c r="BE26" i="26"/>
  <c r="FE26" i="26" s="1"/>
  <c r="EV21" i="34"/>
  <c r="AW21" i="34"/>
  <c r="DZ7" i="56"/>
  <c r="AA7" i="56"/>
  <c r="AV7" i="35"/>
  <c r="EU7" i="35"/>
  <c r="Y7" i="58"/>
  <c r="DX7" i="58"/>
  <c r="EA28" i="56"/>
  <c r="AB28" i="56"/>
  <c r="DZ26" i="57"/>
  <c r="AA26" i="57"/>
  <c r="EU19" i="36"/>
  <c r="AV19" i="36"/>
  <c r="BA19" i="30"/>
  <c r="EZ19" i="30"/>
  <c r="DX14" i="59"/>
  <c r="Y14" i="59"/>
  <c r="AN29" i="41"/>
  <c r="AO4" i="41"/>
  <c r="EN4" i="41"/>
  <c r="FD15" i="25"/>
  <c r="BE15" i="25"/>
  <c r="FE15" i="25" s="1"/>
  <c r="EK11" i="45"/>
  <c r="AL11" i="45"/>
  <c r="BB6" i="28"/>
  <c r="FA6" i="28"/>
  <c r="BD25" i="26"/>
  <c r="FC25" i="26"/>
  <c r="AB8" i="56"/>
  <c r="EA8" i="56"/>
  <c r="AU23" i="37"/>
  <c r="ET23" i="37"/>
  <c r="EQ16" i="39"/>
  <c r="AR16" i="39"/>
  <c r="DY15" i="58"/>
  <c r="Z15" i="58"/>
  <c r="AN8" i="43"/>
  <c r="EM8" i="43"/>
  <c r="FA24" i="30"/>
  <c r="BB24" i="30"/>
  <c r="AM11" i="44"/>
  <c r="EL11" i="44"/>
  <c r="AS22" i="38"/>
  <c r="ER22" i="38"/>
  <c r="ES14" i="37"/>
  <c r="AT14" i="37"/>
  <c r="FC23" i="27"/>
  <c r="BD23" i="27"/>
  <c r="BE21" i="25"/>
  <c r="FE21" i="25" s="1"/>
  <c r="FD21" i="25"/>
  <c r="AD25" i="53"/>
  <c r="EC25" i="53"/>
  <c r="EI28" i="48"/>
  <c r="AJ28" i="48"/>
  <c r="DX17" i="59"/>
  <c r="Y17" i="59"/>
  <c r="AP26" i="42"/>
  <c r="EO26" i="42"/>
  <c r="Y20" i="58"/>
  <c r="DX20" i="58"/>
  <c r="Z19" i="57"/>
  <c r="DY19" i="57"/>
  <c r="AF15" i="52"/>
  <c r="EE15" i="52"/>
  <c r="AV8" i="36"/>
  <c r="EU8" i="36"/>
  <c r="AT25" i="37"/>
  <c r="ES25" i="37"/>
  <c r="EJ17" i="47"/>
  <c r="AK17" i="47"/>
  <c r="AE17" i="53"/>
  <c r="ED17" i="53"/>
  <c r="Y24" i="59"/>
  <c r="DX24" i="59"/>
  <c r="AN19" i="44"/>
  <c r="EM19" i="44"/>
  <c r="AC11" i="55"/>
  <c r="EB11" i="55"/>
  <c r="EO11" i="41"/>
  <c r="AP11" i="41"/>
  <c r="AL26" i="46"/>
  <c r="EK26" i="46"/>
  <c r="BE7" i="25"/>
  <c r="FE7" i="25" s="1"/>
  <c r="FD7" i="25"/>
  <c r="FC24" i="27"/>
  <c r="BD24" i="27"/>
  <c r="AJ21" i="48"/>
  <c r="EI21" i="48"/>
  <c r="EO27" i="42"/>
  <c r="AP27" i="42"/>
  <c r="EN5" i="42"/>
  <c r="AO5" i="42"/>
  <c r="AU17" i="37"/>
  <c r="ET17" i="37"/>
  <c r="BD7" i="27"/>
  <c r="FC7" i="27"/>
  <c r="EZ14" i="31"/>
  <c r="BA14" i="31"/>
  <c r="ES17" i="38"/>
  <c r="AT17" i="38"/>
  <c r="EF20" i="50"/>
  <c r="AG20" i="50"/>
  <c r="AS12" i="39"/>
  <c r="ER12" i="39"/>
  <c r="EM13" i="44"/>
  <c r="AN13" i="44"/>
  <c r="EW27" i="34"/>
  <c r="AX27" i="34"/>
  <c r="EZ13" i="30"/>
  <c r="BA13" i="30"/>
  <c r="ET12" i="37"/>
  <c r="AU12" i="37"/>
  <c r="AO23" i="43"/>
  <c r="EN23" i="43"/>
  <c r="ED7" i="52"/>
  <c r="AE7" i="52"/>
  <c r="BE18" i="25"/>
  <c r="FE18" i="25" s="1"/>
  <c r="FD18" i="25"/>
  <c r="AM9" i="44"/>
  <c r="EL9" i="44"/>
  <c r="ER23" i="39"/>
  <c r="AS23" i="39"/>
  <c r="EN14" i="42"/>
  <c r="AO14" i="42"/>
  <c r="EO25" i="42"/>
  <c r="AP25" i="42"/>
  <c r="AQ18" i="40"/>
  <c r="EP18" i="40"/>
  <c r="ES15" i="37"/>
  <c r="AT15" i="37"/>
  <c r="EU21" i="36"/>
  <c r="AV21" i="36"/>
  <c r="EJ18" i="46"/>
  <c r="AK18" i="46"/>
  <c r="EK13" i="46"/>
  <c r="AL13" i="46"/>
  <c r="AN26" i="44"/>
  <c r="EM26" i="44"/>
  <c r="AQ5" i="41"/>
  <c r="EP5" i="41"/>
  <c r="AN12" i="44"/>
  <c r="EM12" i="44"/>
  <c r="AJ17" i="48"/>
  <c r="EI17" i="48"/>
  <c r="AH11" i="50"/>
  <c r="EG11" i="50"/>
  <c r="AS5" i="38"/>
  <c r="ER5" i="38"/>
  <c r="EE27" i="52"/>
  <c r="AF27" i="52"/>
  <c r="AS19" i="38"/>
  <c r="ER19" i="38"/>
  <c r="DZ17" i="57"/>
  <c r="AA17" i="57"/>
  <c r="ED25" i="52"/>
  <c r="AE25" i="52"/>
  <c r="FA23" i="30"/>
  <c r="BB23" i="30"/>
  <c r="EF13" i="50"/>
  <c r="AG13" i="50"/>
  <c r="ET7" i="36"/>
  <c r="AU7" i="36"/>
  <c r="EZ21" i="30"/>
  <c r="BA21" i="30"/>
  <c r="AB11" i="56"/>
  <c r="EA11" i="56"/>
  <c r="EG9" i="49"/>
  <c r="AH9" i="49"/>
  <c r="Y8" i="59"/>
  <c r="DX8" i="59"/>
  <c r="EB6" i="54"/>
  <c r="AC6" i="54"/>
  <c r="BB16" i="28"/>
  <c r="FA16" i="28"/>
  <c r="AQ22" i="40"/>
  <c r="EP22" i="40"/>
  <c r="FD22" i="25"/>
  <c r="BE22" i="25"/>
  <c r="FE22" i="25" s="1"/>
  <c r="EJ12" i="47"/>
  <c r="AK12" i="47"/>
  <c r="EG14" i="49"/>
  <c r="AH14" i="49"/>
  <c r="EI11" i="48"/>
  <c r="AJ11" i="48"/>
  <c r="AG15" i="50"/>
  <c r="EF15" i="50"/>
  <c r="ES23" i="38"/>
  <c r="AT23" i="38"/>
  <c r="BA28" i="30"/>
  <c r="EZ28" i="30"/>
  <c r="EB12" i="55"/>
  <c r="AC12" i="55"/>
  <c r="DZ8" i="57"/>
  <c r="AA8" i="57"/>
  <c r="AI27" i="49"/>
  <c r="EH27" i="49"/>
  <c r="AE27" i="53"/>
  <c r="ED27" i="53"/>
  <c r="FA9" i="28"/>
  <c r="BB9" i="28"/>
  <c r="BA9" i="31"/>
  <c r="EZ9" i="31"/>
  <c r="DX9" i="59"/>
  <c r="Y9" i="59"/>
  <c r="EA14" i="56"/>
  <c r="AB14" i="56"/>
  <c r="AA16" i="56"/>
  <c r="DZ16" i="56"/>
  <c r="DX25" i="58"/>
  <c r="Y25" i="58"/>
  <c r="EC20" i="54"/>
  <c r="AD20" i="54"/>
  <c r="AS18" i="38"/>
  <c r="ER18" i="38"/>
  <c r="AS13" i="38"/>
  <c r="ER13" i="38"/>
  <c r="EM28" i="43"/>
  <c r="AN28" i="43"/>
  <c r="AO19" i="42"/>
  <c r="EN19" i="42"/>
  <c r="DX21" i="58"/>
  <c r="Y21" i="58"/>
  <c r="DZ25" i="56"/>
  <c r="AA25" i="56"/>
  <c r="AO18" i="41"/>
  <c r="EN18" i="41"/>
  <c r="BC5" i="27"/>
  <c r="FB5" i="27"/>
  <c r="EU6" i="35"/>
  <c r="AV6" i="35"/>
  <c r="AY22" i="32"/>
  <c r="EX22" i="32"/>
  <c r="AO26" i="43"/>
  <c r="EN26" i="43"/>
  <c r="AP22" i="41"/>
  <c r="EO22" i="41"/>
  <c r="W29" i="57"/>
  <c r="X4" i="57"/>
  <c r="DW4" i="57"/>
  <c r="DW29" i="57" s="1"/>
  <c r="AT22" i="37"/>
  <c r="ES22" i="37"/>
  <c r="EV20" i="34"/>
  <c r="AW20" i="34"/>
  <c r="AF29" i="48"/>
  <c r="EF4" i="48"/>
  <c r="EF29" i="48" s="1"/>
  <c r="AG4" i="48"/>
  <c r="EG15" i="49"/>
  <c r="AH15" i="49"/>
  <c r="EI20" i="48"/>
  <c r="AJ20" i="48"/>
  <c r="EJ23" i="47"/>
  <c r="AK23" i="47"/>
  <c r="AI22" i="48"/>
  <c r="EH22" i="48"/>
  <c r="AA18" i="56"/>
  <c r="DZ18" i="56"/>
  <c r="EL8" i="44"/>
  <c r="AM8" i="44"/>
  <c r="EZ23" i="31"/>
  <c r="BA23" i="31"/>
  <c r="EJ13" i="47"/>
  <c r="AK13" i="47"/>
  <c r="EP27" i="41"/>
  <c r="AQ27" i="41"/>
  <c r="AZ4" i="28"/>
  <c r="EY4" i="28"/>
  <c r="EY29" i="28" s="1"/>
  <c r="AY29" i="28"/>
  <c r="AI28" i="49"/>
  <c r="EH28" i="49"/>
  <c r="AH16" i="49"/>
  <c r="EG16" i="49"/>
  <c r="AL11" i="46"/>
  <c r="EK11" i="46"/>
  <c r="AG19" i="50"/>
  <c r="EF19" i="50"/>
  <c r="DX4" i="56"/>
  <c r="DX29" i="56" s="1"/>
  <c r="X29" i="56"/>
  <c r="Y4" i="56"/>
  <c r="EJ9" i="47"/>
  <c r="AK9" i="47"/>
  <c r="AC15" i="55"/>
  <c r="EB15" i="55"/>
  <c r="AJ5" i="46"/>
  <c r="EI5" i="46"/>
  <c r="AF25" i="51"/>
  <c r="EE25" i="51"/>
  <c r="ET22" i="36"/>
  <c r="AU22" i="36"/>
  <c r="ER20" i="38"/>
  <c r="AS20" i="38"/>
  <c r="AX6" i="32"/>
  <c r="EW6" i="32"/>
  <c r="ER19" i="39"/>
  <c r="AS19" i="39"/>
  <c r="BA12" i="31"/>
  <c r="EZ12" i="31"/>
  <c r="AF8" i="52"/>
  <c r="EE8" i="52"/>
  <c r="EN4" i="40"/>
  <c r="EN29" i="40" s="1"/>
  <c r="AN29" i="40"/>
  <c r="AO4" i="40"/>
  <c r="FC27" i="27"/>
  <c r="BD27" i="27"/>
  <c r="EG27" i="50"/>
  <c r="AH27" i="50"/>
  <c r="FC5" i="26"/>
  <c r="BD5" i="26"/>
  <c r="AR10" i="39"/>
  <c r="EQ10" i="39"/>
  <c r="AW8" i="35"/>
  <c r="EV8" i="35"/>
  <c r="AM13" i="45"/>
  <c r="EL13" i="45"/>
  <c r="AZ12" i="32"/>
  <c r="EY12" i="32"/>
  <c r="Y13" i="59"/>
  <c r="DX13" i="59"/>
  <c r="EI6" i="47"/>
  <c r="AJ6" i="47"/>
  <c r="Y29" i="55"/>
  <c r="Z4" i="55"/>
  <c r="DY4" i="55"/>
  <c r="DY29" i="55" s="1"/>
  <c r="AV16" i="34"/>
  <c r="EU16" i="34"/>
  <c r="AM26" i="45"/>
  <c r="EL26" i="45"/>
  <c r="AH21" i="49"/>
  <c r="EG21" i="49"/>
  <c r="AW12" i="35"/>
  <c r="EV12" i="35"/>
  <c r="FD20" i="25"/>
  <c r="BE20" i="25"/>
  <c r="FE20" i="25" s="1"/>
  <c r="EX8" i="33"/>
  <c r="AY8" i="33"/>
  <c r="BE19" i="25"/>
  <c r="FE19" i="25" s="1"/>
  <c r="FD19" i="25"/>
  <c r="Z13" i="57"/>
  <c r="DY13" i="57"/>
  <c r="FD9" i="26"/>
  <c r="BE9" i="26"/>
  <c r="FE9" i="26" s="1"/>
  <c r="AN21" i="44"/>
  <c r="EM21" i="44"/>
  <c r="DW7" i="59"/>
  <c r="X7" i="59"/>
  <c r="Y19" i="58"/>
  <c r="DX19" i="58"/>
  <c r="Z17" i="58"/>
  <c r="DY17" i="58"/>
  <c r="BC26" i="28"/>
  <c r="FB26" i="28"/>
  <c r="AO14" i="43"/>
  <c r="EN14" i="43"/>
  <c r="ER24" i="39"/>
  <c r="AS24" i="39"/>
  <c r="EF10" i="50"/>
  <c r="AG10" i="50"/>
  <c r="AZ13" i="32"/>
  <c r="EY13" i="32"/>
  <c r="BE29" i="22"/>
  <c r="FE4" i="22"/>
  <c r="FE29" i="22" s="1"/>
  <c r="AG19" i="51"/>
  <c r="EF19" i="51"/>
  <c r="AE23" i="53"/>
  <c r="ED23" i="53"/>
  <c r="AT13" i="37"/>
  <c r="ES13" i="37"/>
  <c r="EE23" i="52"/>
  <c r="AF23" i="52"/>
  <c r="ER4" i="37"/>
  <c r="AS4" i="37"/>
  <c r="AF8" i="51"/>
  <c r="EE8" i="51"/>
  <c r="AA28" i="57"/>
  <c r="DZ28" i="57"/>
  <c r="EZ18" i="28"/>
  <c r="BA18" i="28"/>
  <c r="AM28" i="45"/>
  <c r="EL28" i="45"/>
  <c r="EY14" i="32"/>
  <c r="AZ14" i="32"/>
  <c r="AZ23" i="32"/>
  <c r="EY23" i="32"/>
  <c r="AE9" i="53"/>
  <c r="ED9" i="53"/>
  <c r="AZ15" i="32"/>
  <c r="EY15" i="32"/>
  <c r="FA26" i="30"/>
  <c r="BB26" i="30"/>
  <c r="FA15" i="28"/>
  <c r="BB15" i="28"/>
  <c r="AZ18" i="31"/>
  <c r="EY18" i="31"/>
  <c r="EL10" i="44"/>
  <c r="AM10" i="44"/>
  <c r="EQ13" i="40"/>
  <c r="AR13" i="40"/>
  <c r="EF24" i="51"/>
  <c r="AG24" i="51"/>
  <c r="EG6" i="49"/>
  <c r="AH6" i="49"/>
  <c r="ED6" i="52"/>
  <c r="AE6" i="52"/>
  <c r="EA22" i="55"/>
  <c r="AB22" i="55"/>
  <c r="EC14" i="53"/>
  <c r="AD14" i="53"/>
  <c r="AL24" i="46"/>
  <c r="EK24" i="46"/>
  <c r="AT26" i="38"/>
  <c r="ES26" i="38"/>
  <c r="FA17" i="30"/>
  <c r="BB17" i="30"/>
  <c r="BE5" i="25"/>
  <c r="FE5" i="25" s="1"/>
  <c r="FD5" i="25"/>
  <c r="BB14" i="28"/>
  <c r="FA14" i="28"/>
  <c r="AY9" i="33"/>
  <c r="EX9" i="33"/>
  <c r="EK21" i="46"/>
  <c r="AL21" i="46"/>
  <c r="BB27" i="30"/>
  <c r="FA27" i="30"/>
  <c r="AQ6" i="40"/>
  <c r="EP6" i="40"/>
  <c r="AT21" i="37"/>
  <c r="ES21" i="37"/>
  <c r="ET28" i="37"/>
  <c r="AU28" i="37"/>
  <c r="EI25" i="47"/>
  <c r="AJ25" i="47"/>
  <c r="ES27" i="38"/>
  <c r="AT27" i="38"/>
  <c r="Z26" i="58"/>
  <c r="DY26" i="58"/>
  <c r="BB4" i="26"/>
  <c r="FA4" i="26"/>
  <c r="FA29" i="26" s="1"/>
  <c r="BA29" i="26"/>
  <c r="AD22" i="53"/>
  <c r="EC22" i="53"/>
  <c r="EY28" i="31"/>
  <c r="AZ28" i="31"/>
  <c r="AE24" i="53"/>
  <c r="ED24" i="53"/>
  <c r="Y15" i="59"/>
  <c r="DX15" i="59"/>
  <c r="AZ6" i="31"/>
  <c r="EY6" i="31"/>
  <c r="EC13" i="54"/>
  <c r="AD13" i="54"/>
  <c r="AO13" i="43"/>
  <c r="EN13" i="43"/>
  <c r="BB12" i="30"/>
  <c r="FA12" i="30"/>
  <c r="AL23" i="46"/>
  <c r="EK23" i="46"/>
  <c r="BC17" i="27"/>
  <c r="FB17" i="27"/>
  <c r="ED9" i="51"/>
  <c r="AE9" i="51"/>
  <c r="FC15" i="27"/>
  <c r="BD15" i="27"/>
  <c r="AK8" i="46"/>
  <c r="EJ8" i="46"/>
  <c r="AQ28" i="41"/>
  <c r="EP28" i="41"/>
  <c r="AA24" i="57"/>
  <c r="DZ24" i="57"/>
  <c r="EW8" i="34"/>
  <c r="AX8" i="34"/>
  <c r="ET6" i="37"/>
  <c r="AU6" i="37"/>
  <c r="AX11" i="34"/>
  <c r="EW11" i="34"/>
  <c r="AF7" i="49"/>
  <c r="EE7" i="49"/>
  <c r="EJ9" i="46"/>
  <c r="AK9" i="46"/>
  <c r="AC13" i="55"/>
  <c r="EB13" i="55"/>
  <c r="EF27" i="51"/>
  <c r="AG27" i="51"/>
  <c r="Y22" i="58"/>
  <c r="DX22" i="58"/>
  <c r="AO9" i="42"/>
  <c r="EN9" i="42"/>
  <c r="EM27" i="44"/>
  <c r="AN27" i="44"/>
  <c r="AO21" i="42"/>
  <c r="EN21" i="42"/>
  <c r="EJ21" i="47"/>
  <c r="AK21" i="47"/>
  <c r="EA17" i="55"/>
  <c r="AB17" i="55"/>
  <c r="EN7" i="42"/>
  <c r="AO7" i="42"/>
  <c r="EV21" i="35"/>
  <c r="AW21" i="35"/>
  <c r="AS14" i="38"/>
  <c r="ER14" i="38"/>
  <c r="AU24" i="37"/>
  <c r="ET24" i="37"/>
  <c r="AR28" i="40"/>
  <c r="EQ28" i="40"/>
  <c r="EY20" i="32"/>
  <c r="AZ20" i="32"/>
  <c r="DX6" i="58"/>
  <c r="Y6" i="58"/>
  <c r="EI19" i="48"/>
  <c r="AJ19" i="48"/>
  <c r="AO6" i="42"/>
  <c r="EN6" i="42"/>
  <c r="EU13" i="36"/>
  <c r="AV13" i="36"/>
  <c r="EJ6" i="46"/>
  <c r="AK6" i="46"/>
  <c r="AO27" i="43"/>
  <c r="EN27" i="43"/>
  <c r="AX26" i="34"/>
  <c r="EW26" i="34"/>
  <c r="BA15" i="30"/>
  <c r="EZ15" i="30"/>
  <c r="AF10" i="51"/>
  <c r="EE10" i="51"/>
  <c r="EA7" i="54"/>
  <c r="AB7" i="54"/>
  <c r="Y23" i="59"/>
  <c r="DX23" i="59"/>
  <c r="EG12" i="50"/>
  <c r="AH12" i="50"/>
  <c r="AG13" i="51"/>
  <c r="EF13" i="51"/>
  <c r="Y20" i="59"/>
  <c r="DX20" i="59"/>
  <c r="AB16" i="55"/>
  <c r="EA16" i="55"/>
  <c r="FA22" i="28"/>
  <c r="BB22" i="28"/>
  <c r="AS15" i="38"/>
  <c r="ER15" i="38"/>
  <c r="AA27" i="57"/>
  <c r="DZ27" i="57"/>
  <c r="BC11" i="28"/>
  <c r="FB11" i="28"/>
  <c r="AN23" i="44"/>
  <c r="EM23" i="44"/>
  <c r="AP25" i="41"/>
  <c r="EO25" i="41"/>
  <c r="AW13" i="35"/>
  <c r="EV13" i="35"/>
  <c r="BB21" i="28"/>
  <c r="FA21" i="28"/>
  <c r="AW5" i="34"/>
  <c r="EV5" i="34"/>
  <c r="AO19" i="43"/>
  <c r="EN19" i="43"/>
  <c r="AW19" i="34"/>
  <c r="EV19" i="34"/>
  <c r="EP26" i="40"/>
  <c r="AQ26" i="40"/>
  <c r="Y28" i="59"/>
  <c r="DX28" i="59"/>
  <c r="BC16" i="27"/>
  <c r="FB16" i="27"/>
  <c r="AB8" i="55"/>
  <c r="EA8" i="55"/>
  <c r="EJ27" i="47"/>
  <c r="AK27" i="47"/>
  <c r="Z28" i="58"/>
  <c r="DY28" i="58"/>
  <c r="EV25" i="34"/>
  <c r="AW25" i="34"/>
  <c r="AZ18" i="30"/>
  <c r="EY18" i="30"/>
  <c r="EW22" i="33"/>
  <c r="AX22" i="33"/>
  <c r="EG24" i="50"/>
  <c r="AH24" i="50"/>
  <c r="EW23" i="34"/>
  <c r="AX23" i="34"/>
  <c r="ED29" i="49"/>
  <c r="EB19" i="54"/>
  <c r="AC19" i="54"/>
  <c r="EF11" i="51"/>
  <c r="AG11" i="51"/>
  <c r="ES20" i="37"/>
  <c r="AT20" i="37"/>
  <c r="AO10" i="42"/>
  <c r="EN10" i="42"/>
  <c r="DY8" i="58"/>
  <c r="Z8" i="58"/>
  <c r="AG14" i="50"/>
  <c r="EF14" i="50"/>
  <c r="AG14" i="51"/>
  <c r="EF14" i="51"/>
  <c r="EU20" i="36"/>
  <c r="AV20" i="36"/>
  <c r="Y21" i="59"/>
  <c r="DX21" i="59"/>
  <c r="DY14" i="58"/>
  <c r="Z14" i="58"/>
  <c r="DY12" i="58"/>
  <c r="Z12" i="58"/>
  <c r="AN7" i="43"/>
  <c r="EM7" i="43"/>
  <c r="AW11" i="35"/>
  <c r="EV11" i="35"/>
  <c r="AD16" i="53"/>
  <c r="EC16" i="53"/>
  <c r="Z14" i="57"/>
  <c r="DY14" i="57"/>
  <c r="AH22" i="49"/>
  <c r="EG22" i="49"/>
  <c r="AS9" i="39"/>
  <c r="ER9" i="39"/>
  <c r="FA9" i="30"/>
  <c r="BB9" i="30"/>
  <c r="FE30" i="23"/>
  <c r="EO21" i="41"/>
  <c r="AP21" i="41"/>
  <c r="BA20" i="30"/>
  <c r="EZ20" i="30"/>
  <c r="V29" i="58"/>
  <c r="DV4" i="58"/>
  <c r="DV29" i="58" s="1"/>
  <c r="W4" i="58"/>
  <c r="ES28" i="38"/>
  <c r="AT28" i="38"/>
  <c r="AB10" i="55"/>
  <c r="EA10" i="55"/>
  <c r="ES5" i="36"/>
  <c r="AT5" i="36"/>
  <c r="AC4" i="52"/>
  <c r="EB4" i="52"/>
  <c r="EB29" i="52" s="1"/>
  <c r="AB29" i="52"/>
  <c r="BE13" i="25"/>
  <c r="FE13" i="25" s="1"/>
  <c r="FD13" i="25"/>
  <c r="X25" i="59"/>
  <c r="DW25" i="59"/>
  <c r="ER5" i="37"/>
  <c r="AS5" i="37"/>
  <c r="BD12" i="27"/>
  <c r="FC12" i="27"/>
  <c r="AF18" i="50"/>
  <c r="EE18" i="50"/>
  <c r="FC10" i="26"/>
  <c r="BD10" i="26"/>
  <c r="AY7" i="32"/>
  <c r="EX7" i="32"/>
  <c r="EJ11" i="47"/>
  <c r="AK11" i="47"/>
  <c r="ER17" i="39"/>
  <c r="AS17" i="39"/>
  <c r="EU18" i="34"/>
  <c r="AV18" i="34"/>
  <c r="AO24" i="43"/>
  <c r="EN24" i="43"/>
  <c r="EN22" i="42"/>
  <c r="AO22" i="42"/>
  <c r="AE28" i="53"/>
  <c r="ED28" i="53"/>
  <c r="DW18" i="57"/>
  <c r="DW30" i="57" s="1"/>
  <c r="X18" i="57"/>
  <c r="EZ8" i="31"/>
  <c r="BA8" i="31"/>
  <c r="EL24" i="45"/>
  <c r="AM24" i="45"/>
  <c r="EU25" i="35"/>
  <c r="AV25" i="35"/>
  <c r="AF21" i="52"/>
  <c r="EE21" i="52"/>
  <c r="EL7" i="44"/>
  <c r="AM7" i="44"/>
  <c r="AD11" i="54"/>
  <c r="EC11" i="54"/>
  <c r="AF7" i="51"/>
  <c r="EE7" i="51"/>
  <c r="AC26" i="55"/>
  <c r="EB26" i="55"/>
  <c r="ER7" i="38"/>
  <c r="AS7" i="38"/>
  <c r="ES9" i="38"/>
  <c r="AT9" i="38"/>
  <c r="AP26" i="41"/>
  <c r="EO26" i="41"/>
  <c r="EQ19" i="40"/>
  <c r="AR19" i="40"/>
  <c r="FD12" i="26"/>
  <c r="BE12" i="26"/>
  <c r="FE12" i="26" s="1"/>
  <c r="DX5" i="58"/>
  <c r="Y5" i="58"/>
  <c r="EE28" i="52"/>
  <c r="AF28" i="52"/>
  <c r="AF7" i="50"/>
  <c r="EE7" i="50"/>
  <c r="AW14" i="34"/>
  <c r="EV14" i="34"/>
  <c r="EE6" i="51"/>
  <c r="AF6" i="51"/>
  <c r="BD6" i="26"/>
  <c r="FC6" i="26"/>
  <c r="X18" i="59"/>
  <c r="DW18" i="59"/>
  <c r="AD26" i="54"/>
  <c r="EC26" i="54"/>
  <c r="DY15" i="57"/>
  <c r="Z15" i="57"/>
  <c r="AV9" i="36"/>
  <c r="EU9" i="36"/>
  <c r="DW10" i="59"/>
  <c r="X10" i="59"/>
  <c r="AT11" i="38"/>
  <c r="ES11" i="38"/>
  <c r="DX19" i="59"/>
  <c r="Y19" i="59"/>
  <c r="EV10" i="34"/>
  <c r="AW10" i="34"/>
  <c r="AF19" i="52"/>
  <c r="EE19" i="52"/>
  <c r="AE11" i="53"/>
  <c r="ED11" i="53"/>
  <c r="EM22" i="43"/>
  <c r="AN22" i="43"/>
  <c r="EQ12" i="40"/>
  <c r="AR12" i="40"/>
  <c r="AQ5" i="40"/>
  <c r="EP5" i="40"/>
  <c r="AV15" i="36"/>
  <c r="EU15" i="36"/>
  <c r="BA11" i="31"/>
  <c r="EZ11" i="31"/>
  <c r="EZ14" i="30"/>
  <c r="BA14" i="30"/>
  <c r="EE9" i="52"/>
  <c r="AF9" i="52"/>
  <c r="BC6" i="27"/>
  <c r="FB6" i="27"/>
  <c r="AT12" i="38"/>
  <c r="ES12" i="38"/>
  <c r="AI4" i="46"/>
  <c r="EH4" i="46"/>
  <c r="EH29" i="46" s="1"/>
  <c r="AH29" i="46"/>
  <c r="FC4" i="24"/>
  <c r="FC29" i="24" s="1"/>
  <c r="BC29" i="24"/>
  <c r="BD4" i="24"/>
  <c r="DW18" i="58"/>
  <c r="X18" i="58"/>
  <c r="AR22" i="39"/>
  <c r="EQ22" i="39"/>
  <c r="AG23" i="51"/>
  <c r="EF23" i="51"/>
  <c r="AR6" i="39"/>
  <c r="EQ6" i="39"/>
  <c r="AF17" i="51"/>
  <c r="EE17" i="51"/>
  <c r="EW7" i="33"/>
  <c r="AX7" i="33"/>
  <c r="AI16" i="48"/>
  <c r="EH16" i="48"/>
  <c r="AY24" i="33"/>
  <c r="EX24" i="33"/>
  <c r="AT24" i="38"/>
  <c r="ES24" i="38"/>
  <c r="AN20" i="44"/>
  <c r="EM20" i="44"/>
  <c r="EC15" i="53"/>
  <c r="AD15" i="53"/>
  <c r="AB19" i="56"/>
  <c r="EA19" i="56"/>
  <c r="AD15" i="54"/>
  <c r="EC15" i="54"/>
  <c r="ED30" i="51"/>
  <c r="AX19" i="33"/>
  <c r="EW19" i="33"/>
  <c r="AC28" i="55"/>
  <c r="EB28" i="55"/>
  <c r="AF13" i="52"/>
  <c r="EE13" i="52"/>
  <c r="EF12" i="51"/>
  <c r="AG12" i="51"/>
  <c r="AB13" i="56"/>
  <c r="EA13" i="56"/>
  <c r="AC4" i="53"/>
  <c r="EB4" i="53"/>
  <c r="EU5" i="35"/>
  <c r="AV5" i="35"/>
  <c r="AV22" i="35"/>
  <c r="EU22" i="35"/>
  <c r="BE14" i="26"/>
  <c r="FE14" i="26" s="1"/>
  <c r="FD14" i="26"/>
  <c r="EM9" i="43"/>
  <c r="AN9" i="43"/>
  <c r="AH10" i="49"/>
  <c r="EG10" i="49"/>
  <c r="EG19" i="49"/>
  <c r="AH19" i="49"/>
  <c r="DX12" i="59"/>
  <c r="Y12" i="59"/>
  <c r="FD10" i="25"/>
  <c r="BE10" i="25"/>
  <c r="FE10" i="25" s="1"/>
  <c r="AD28" i="54"/>
  <c r="EC28" i="54"/>
  <c r="AC22" i="54"/>
  <c r="EB22" i="54"/>
  <c r="AS10" i="38"/>
  <c r="ER10" i="38"/>
  <c r="AW27" i="35"/>
  <c r="EV27" i="35"/>
  <c r="Z25" i="57"/>
  <c r="DY25" i="57"/>
  <c r="X16" i="59"/>
  <c r="DW16" i="59"/>
  <c r="AO20" i="42"/>
  <c r="EN20" i="42"/>
  <c r="AU10" i="36"/>
  <c r="ET10" i="36"/>
  <c r="EQ21" i="40"/>
  <c r="AR21" i="40"/>
  <c r="AL19" i="46"/>
  <c r="EK19" i="46"/>
  <c r="AQ12" i="41"/>
  <c r="EP12" i="41"/>
  <c r="EW9" i="34"/>
  <c r="AX9" i="34"/>
  <c r="AM22" i="44"/>
  <c r="EL22" i="44"/>
  <c r="AH4" i="47"/>
  <c r="EG4" i="47"/>
  <c r="EG29" i="47" s="1"/>
  <c r="AG29" i="47"/>
  <c r="AW28" i="35"/>
  <c r="EV28" i="35"/>
  <c r="EB14" i="55"/>
  <c r="AC14" i="55"/>
  <c r="BC12" i="28"/>
  <c r="FB12" i="28"/>
  <c r="FD13" i="26"/>
  <c r="BE13" i="26"/>
  <c r="FE13" i="26" s="1"/>
  <c r="Z6" i="57"/>
  <c r="DY6" i="57"/>
  <c r="AV28" i="36"/>
  <c r="EU28" i="36"/>
  <c r="DX26" i="59"/>
  <c r="Y26" i="59"/>
  <c r="EU23" i="36"/>
  <c r="AV23" i="36"/>
  <c r="AJ10" i="47"/>
  <c r="EI10" i="47"/>
  <c r="EE9" i="50"/>
  <c r="AF9" i="50"/>
  <c r="AY18" i="32"/>
  <c r="EX18" i="32"/>
  <c r="EY21" i="32"/>
  <c r="AZ21" i="32"/>
  <c r="EM14" i="44"/>
  <c r="AN14" i="44"/>
  <c r="AW20" i="35"/>
  <c r="EV20" i="35"/>
  <c r="AF18" i="51"/>
  <c r="EE18" i="51"/>
  <c r="AS27" i="39"/>
  <c r="ER27" i="39"/>
  <c r="X5" i="59"/>
  <c r="DW5" i="59"/>
  <c r="EY10" i="31"/>
  <c r="AZ10" i="31"/>
  <c r="AY4" i="30"/>
  <c r="EX4" i="30"/>
  <c r="EX29" i="30" s="1"/>
  <c r="AX29" i="30"/>
  <c r="AE29" i="49"/>
  <c r="AF4" i="49"/>
  <c r="EE4" i="49"/>
  <c r="AM25" i="44"/>
  <c r="EL25" i="44"/>
  <c r="AN18" i="43"/>
  <c r="EM18" i="43"/>
  <c r="DY11" i="58"/>
  <c r="Z11" i="58"/>
  <c r="AR29" i="36"/>
  <c r="AS4" i="36"/>
  <c r="ER4" i="36"/>
  <c r="ER29" i="36" s="1"/>
  <c r="BC11" i="27"/>
  <c r="FB11" i="27"/>
  <c r="EL18" i="44"/>
  <c r="AM18" i="44"/>
  <c r="ED16" i="52"/>
  <c r="AE16" i="52"/>
  <c r="AG22" i="50"/>
  <c r="EF22" i="50"/>
  <c r="AD4" i="51"/>
  <c r="EC4" i="51"/>
  <c r="AC29" i="51"/>
  <c r="AB17" i="56"/>
  <c r="EA17" i="56"/>
  <c r="EQ17" i="40"/>
  <c r="AR17" i="40"/>
  <c r="DW22" i="59"/>
  <c r="X22" i="59"/>
  <c r="BC22" i="27"/>
  <c r="FB22" i="27"/>
  <c r="AO28" i="42"/>
  <c r="EN28" i="42"/>
  <c r="BB10" i="28"/>
  <c r="FA10" i="28"/>
  <c r="EM28" i="44"/>
  <c r="AN28" i="44"/>
  <c r="EE14" i="52"/>
  <c r="AF14" i="52"/>
  <c r="EC12" i="54"/>
  <c r="AD12" i="54"/>
  <c r="EA20" i="56"/>
  <c r="AB20" i="56"/>
  <c r="AA23" i="57"/>
  <c r="DZ23" i="57"/>
  <c r="AQ7" i="40"/>
  <c r="EP7" i="40"/>
  <c r="AM16" i="43"/>
  <c r="EL16" i="43"/>
  <c r="AC21" i="55"/>
  <c r="EB21" i="55"/>
  <c r="FB27" i="28"/>
  <c r="BC27" i="28"/>
  <c r="ED10" i="52"/>
  <c r="AE10" i="52"/>
  <c r="EY27" i="32"/>
  <c r="AZ27" i="32"/>
  <c r="EC10" i="53"/>
  <c r="AD10" i="53"/>
  <c r="AD6" i="53"/>
  <c r="EC6" i="53"/>
  <c r="EQ29" i="37"/>
  <c r="DU4" i="59"/>
  <c r="DU29" i="59" s="1"/>
  <c r="U29" i="59"/>
  <c r="V4" i="59"/>
  <c r="X27" i="59"/>
  <c r="DW27" i="59"/>
  <c r="EF21" i="51"/>
  <c r="AG21" i="51"/>
  <c r="AS8" i="39"/>
  <c r="ER8" i="39"/>
  <c r="EL27" i="45"/>
  <c r="AM27" i="45"/>
  <c r="EW12" i="34"/>
  <c r="AX12" i="34"/>
  <c r="AY25" i="32"/>
  <c r="EX25" i="32"/>
  <c r="AC5" i="53"/>
  <c r="EB5" i="53"/>
  <c r="AW7" i="34"/>
  <c r="EV7" i="34"/>
  <c r="EY11" i="32"/>
  <c r="AZ11" i="32"/>
  <c r="AF17" i="52"/>
  <c r="EE17" i="52"/>
  <c r="AS13" i="39"/>
  <c r="ER13" i="39"/>
  <c r="BE18" i="24"/>
  <c r="FE18" i="24" s="1"/>
  <c r="FD18" i="24"/>
  <c r="BA27" i="31"/>
  <c r="EZ27" i="31"/>
  <c r="EU10" i="35"/>
  <c r="AV10" i="35"/>
  <c r="FC8" i="27"/>
  <c r="BD8" i="27"/>
  <c r="DY23" i="58"/>
  <c r="Z23" i="58"/>
  <c r="EH25" i="48"/>
  <c r="AI25" i="48"/>
  <c r="AZ22" i="31"/>
  <c r="EY22" i="31"/>
  <c r="EG26" i="49"/>
  <c r="AH26" i="49"/>
  <c r="EU26" i="36"/>
  <c r="AV26" i="36"/>
  <c r="AX4" i="32"/>
  <c r="EW4" i="32"/>
  <c r="AD5" i="52"/>
  <c r="EC5" i="52"/>
  <c r="AR24" i="40"/>
  <c r="EQ24" i="40"/>
  <c r="AW13" i="34"/>
  <c r="EV13" i="34"/>
  <c r="EX10" i="32"/>
  <c r="AY10" i="32"/>
  <c r="EY30" i="28" l="1"/>
  <c r="ET29" i="33"/>
  <c r="FC30" i="24"/>
  <c r="EG30" i="47"/>
  <c r="AB8" i="54"/>
  <c r="EA8" i="54"/>
  <c r="EH27" i="48"/>
  <c r="AI27" i="48"/>
  <c r="AW24" i="34"/>
  <c r="EV24" i="34"/>
  <c r="EP8" i="40"/>
  <c r="AQ8" i="40"/>
  <c r="EQ15" i="39"/>
  <c r="AR15" i="39"/>
  <c r="FD25" i="24"/>
  <c r="BE25" i="24"/>
  <c r="FE25" i="24" s="1"/>
  <c r="EU14" i="35"/>
  <c r="AV14" i="35"/>
  <c r="AZ16" i="30"/>
  <c r="EY16" i="30"/>
  <c r="AE12" i="52"/>
  <c r="ED12" i="52"/>
  <c r="FC6" i="25"/>
  <c r="BD6" i="25"/>
  <c r="FA25" i="27"/>
  <c r="FA30" i="27" s="1"/>
  <c r="BB25" i="27"/>
  <c r="AV19" i="35"/>
  <c r="EU19" i="35"/>
  <c r="X11" i="59"/>
  <c r="DW11" i="59"/>
  <c r="AS19" i="37"/>
  <c r="ER19" i="37"/>
  <c r="AT16" i="36"/>
  <c r="ES16" i="36"/>
  <c r="EJ25" i="45"/>
  <c r="AK25" i="45"/>
  <c r="AR29" i="35"/>
  <c r="AS4" i="35"/>
  <c r="ER4" i="35"/>
  <c r="ER29" i="35" s="1"/>
  <c r="AN15" i="43"/>
  <c r="EM15" i="43"/>
  <c r="DZ25" i="55"/>
  <c r="AA25" i="55"/>
  <c r="AS10" i="37"/>
  <c r="ER10" i="37"/>
  <c r="EA25" i="54"/>
  <c r="AB25" i="54"/>
  <c r="EB21" i="53"/>
  <c r="AC21" i="53"/>
  <c r="AO17" i="42"/>
  <c r="EN17" i="42"/>
  <c r="EV16" i="33"/>
  <c r="AW16" i="33"/>
  <c r="EV21" i="33"/>
  <c r="AW21" i="33"/>
  <c r="Z12" i="57"/>
  <c r="DY12" i="57"/>
  <c r="EC5" i="51"/>
  <c r="EC29" i="51" s="1"/>
  <c r="AD5" i="51"/>
  <c r="AI22" i="47"/>
  <c r="EH22" i="47"/>
  <c r="BA20" i="28"/>
  <c r="EZ20" i="28"/>
  <c r="EM12" i="43"/>
  <c r="AN12" i="43"/>
  <c r="AZ15" i="31"/>
  <c r="EY15" i="31"/>
  <c r="AV18" i="33"/>
  <c r="EU18" i="33"/>
  <c r="EU30" i="33" s="1"/>
  <c r="EE16" i="50"/>
  <c r="AF16" i="50"/>
  <c r="EB24" i="54"/>
  <c r="AC24" i="54"/>
  <c r="BA7" i="28"/>
  <c r="EZ7" i="28"/>
  <c r="EV13" i="33"/>
  <c r="AW13" i="33"/>
  <c r="AI7" i="47"/>
  <c r="EH7" i="47"/>
  <c r="Z9" i="56"/>
  <c r="DY9" i="56"/>
  <c r="AR14" i="39"/>
  <c r="EQ14" i="39"/>
  <c r="EL5" i="43"/>
  <c r="AM5" i="43"/>
  <c r="EO11" i="40"/>
  <c r="AP11" i="40"/>
  <c r="AG17" i="49"/>
  <c r="EF17" i="49"/>
  <c r="EF28" i="50"/>
  <c r="AG28" i="50"/>
  <c r="ED4" i="50"/>
  <c r="AD29" i="50"/>
  <c r="AE4" i="50"/>
  <c r="AK15" i="46"/>
  <c r="EJ15" i="46"/>
  <c r="BA25" i="30"/>
  <c r="EZ25" i="30"/>
  <c r="EY17" i="31"/>
  <c r="AZ17" i="31"/>
  <c r="EY5" i="30"/>
  <c r="AZ5" i="30"/>
  <c r="EJ8" i="45"/>
  <c r="AK8" i="45"/>
  <c r="EI30" i="45"/>
  <c r="AZ22" i="30"/>
  <c r="EY22" i="30"/>
  <c r="FB18" i="26"/>
  <c r="BC18" i="26"/>
  <c r="AW10" i="33"/>
  <c r="EV10" i="33"/>
  <c r="EA27" i="55"/>
  <c r="AB27" i="55"/>
  <c r="EJ5" i="44"/>
  <c r="AK5" i="44"/>
  <c r="AM6" i="43"/>
  <c r="EL6" i="43"/>
  <c r="AL16" i="44"/>
  <c r="EK16" i="44"/>
  <c r="AC19" i="53"/>
  <c r="EB19" i="53"/>
  <c r="AI13" i="48"/>
  <c r="EH13" i="48"/>
  <c r="EI8" i="47"/>
  <c r="AJ8" i="47"/>
  <c r="AB20" i="55"/>
  <c r="EA20" i="55"/>
  <c r="AA6" i="55"/>
  <c r="DZ6" i="55"/>
  <c r="AG23" i="50"/>
  <c r="EF23" i="50"/>
  <c r="BB10" i="27"/>
  <c r="FA10" i="27"/>
  <c r="AG13" i="49"/>
  <c r="EF13" i="49"/>
  <c r="AY28" i="32"/>
  <c r="EX28" i="32"/>
  <c r="AJ19" i="47"/>
  <c r="EI19" i="47"/>
  <c r="EI25" i="46"/>
  <c r="AJ25" i="46"/>
  <c r="AE26" i="52"/>
  <c r="ED26" i="52"/>
  <c r="BE12" i="25"/>
  <c r="FE12" i="25" s="1"/>
  <c r="FD12" i="25"/>
  <c r="FB16" i="26"/>
  <c r="BC16" i="26"/>
  <c r="EO6" i="41"/>
  <c r="AP6" i="41"/>
  <c r="AW5" i="32"/>
  <c r="AV29" i="32"/>
  <c r="EV5" i="32"/>
  <c r="EV29" i="32" s="1"/>
  <c r="BB24" i="28"/>
  <c r="FA24" i="28"/>
  <c r="AY29" i="27"/>
  <c r="AZ4" i="27"/>
  <c r="EY4" i="27"/>
  <c r="EY29" i="27" s="1"/>
  <c r="Y5" i="57"/>
  <c r="DX5" i="57"/>
  <c r="EG23" i="49"/>
  <c r="AH23" i="49"/>
  <c r="DX27" i="58"/>
  <c r="Y27" i="58"/>
  <c r="FD14" i="24"/>
  <c r="BE14" i="24"/>
  <c r="FE14" i="24" s="1"/>
  <c r="BE19" i="24"/>
  <c r="FE19" i="24" s="1"/>
  <c r="FD19" i="24"/>
  <c r="AC7" i="53"/>
  <c r="EB7" i="53"/>
  <c r="EE26" i="51"/>
  <c r="AF26" i="51"/>
  <c r="AW26" i="33"/>
  <c r="EV26" i="33"/>
  <c r="EZ8" i="30"/>
  <c r="BA8" i="30"/>
  <c r="DZ5" i="55"/>
  <c r="AA5" i="55"/>
  <c r="EG6" i="48"/>
  <c r="AH6" i="48"/>
  <c r="X16" i="58"/>
  <c r="DW16" i="58"/>
  <c r="DW30" i="58" s="1"/>
  <c r="AB17" i="54"/>
  <c r="EA17" i="54"/>
  <c r="EQ21" i="39"/>
  <c r="AR21" i="39"/>
  <c r="EA23" i="55"/>
  <c r="AB23" i="55"/>
  <c r="AZ26" i="31"/>
  <c r="EY26" i="31"/>
  <c r="EA16" i="54"/>
  <c r="AB16" i="54"/>
  <c r="EN13" i="42"/>
  <c r="AO13" i="42"/>
  <c r="AT26" i="37"/>
  <c r="ES26" i="37"/>
  <c r="EZ19" i="28"/>
  <c r="BA19" i="28"/>
  <c r="AL17" i="43"/>
  <c r="EK17" i="43"/>
  <c r="EK30" i="43" s="1"/>
  <c r="AU29" i="33"/>
  <c r="AV4" i="33"/>
  <c r="EU4" i="33"/>
  <c r="EH30" i="46"/>
  <c r="FC16" i="25"/>
  <c r="FC30" i="25" s="1"/>
  <c r="BD16" i="25"/>
  <c r="AB21" i="54"/>
  <c r="EA21" i="54"/>
  <c r="FB26" i="27"/>
  <c r="BC26" i="27"/>
  <c r="EQ18" i="37"/>
  <c r="EQ30" i="37" s="1"/>
  <c r="AQ29" i="37"/>
  <c r="AR18" i="37"/>
  <c r="AW17" i="34"/>
  <c r="EV17" i="34"/>
  <c r="BC29" i="23"/>
  <c r="FC4" i="23"/>
  <c r="FC29" i="23" s="1"/>
  <c r="BD4" i="23"/>
  <c r="EE15" i="51"/>
  <c r="AF15" i="51"/>
  <c r="EC29" i="50"/>
  <c r="ET18" i="35"/>
  <c r="ET30" i="35" s="1"/>
  <c r="AU18" i="35"/>
  <c r="EV30" i="32"/>
  <c r="EJ20" i="46"/>
  <c r="AK20" i="46"/>
  <c r="EN13" i="41"/>
  <c r="AO13" i="41"/>
  <c r="AM24" i="44"/>
  <c r="EL24" i="44"/>
  <c r="EQ16" i="38"/>
  <c r="EQ30" i="38" s="1"/>
  <c r="AR16" i="38"/>
  <c r="AM25" i="43"/>
  <c r="EL25" i="43"/>
  <c r="BA29" i="25"/>
  <c r="BB4" i="25"/>
  <c r="FA4" i="25"/>
  <c r="FA29" i="25" s="1"/>
  <c r="AO29" i="38"/>
  <c r="AP4" i="38"/>
  <c r="EO4" i="38"/>
  <c r="EO29" i="38" s="1"/>
  <c r="AQ23" i="40"/>
  <c r="EP23" i="40"/>
  <c r="AZ24" i="31"/>
  <c r="EY24" i="31"/>
  <c r="Y7" i="57"/>
  <c r="DX7" i="57"/>
  <c r="FD15" i="24"/>
  <c r="BE15" i="24"/>
  <c r="FE15" i="24" s="1"/>
  <c r="DY9" i="57"/>
  <c r="Z9" i="57"/>
  <c r="FC23" i="26"/>
  <c r="BD23" i="26"/>
  <c r="AZ6" i="30"/>
  <c r="EY6" i="30"/>
  <c r="EH14" i="48"/>
  <c r="AI14" i="48"/>
  <c r="DX24" i="58"/>
  <c r="Y24" i="58"/>
  <c r="AR26" i="39"/>
  <c r="EQ26" i="39"/>
  <c r="AH11" i="49"/>
  <c r="EG11" i="49"/>
  <c r="AF25" i="50"/>
  <c r="EE25" i="50"/>
  <c r="EE30" i="50" s="1"/>
  <c r="AM16" i="42"/>
  <c r="AL29" i="42"/>
  <c r="EL16" i="42"/>
  <c r="EL30" i="42" s="1"/>
  <c r="EI28" i="47"/>
  <c r="AJ28" i="47"/>
  <c r="EJ29" i="44"/>
  <c r="AK18" i="45"/>
  <c r="EJ18" i="45"/>
  <c r="AF20" i="51"/>
  <c r="EE20" i="51"/>
  <c r="EE17" i="50"/>
  <c r="AF17" i="50"/>
  <c r="EI17" i="46"/>
  <c r="AJ17" i="46"/>
  <c r="BE21" i="24"/>
  <c r="FE21" i="24" s="1"/>
  <c r="FD21" i="24"/>
  <c r="AH7" i="48"/>
  <c r="EG7" i="48"/>
  <c r="FD13" i="24"/>
  <c r="BE13" i="24"/>
  <c r="FE13" i="24" s="1"/>
  <c r="EN7" i="41"/>
  <c r="AO7" i="41"/>
  <c r="EN24" i="42"/>
  <c r="AO24" i="42"/>
  <c r="BB23" i="28"/>
  <c r="FA23" i="28"/>
  <c r="EN12" i="42"/>
  <c r="AO12" i="42"/>
  <c r="AO11" i="42"/>
  <c r="EN11" i="42"/>
  <c r="AX26" i="32"/>
  <c r="EW26" i="32"/>
  <c r="AH18" i="48"/>
  <c r="EG18" i="48"/>
  <c r="EG30" i="48" s="1"/>
  <c r="EX24" i="32"/>
  <c r="AY24" i="32"/>
  <c r="EV25" i="33"/>
  <c r="AW25" i="33"/>
  <c r="EK15" i="45"/>
  <c r="AL15" i="45"/>
  <c r="DY26" i="56"/>
  <c r="DY30" i="56" s="1"/>
  <c r="Z26" i="56"/>
  <c r="AX17" i="33"/>
  <c r="EW17" i="33"/>
  <c r="EX25" i="31"/>
  <c r="EX30" i="31" s="1"/>
  <c r="AY25" i="31"/>
  <c r="AO20" i="41"/>
  <c r="EN20" i="41"/>
  <c r="EV15" i="33"/>
  <c r="AW15" i="33"/>
  <c r="AX27" i="33"/>
  <c r="EW27" i="33"/>
  <c r="EN16" i="41"/>
  <c r="AO16" i="41"/>
  <c r="EP18" i="39"/>
  <c r="AQ18" i="39"/>
  <c r="FA9" i="27"/>
  <c r="BB9" i="27"/>
  <c r="AW6" i="33"/>
  <c r="EV6" i="33"/>
  <c r="EK20" i="45"/>
  <c r="AL20" i="45"/>
  <c r="AV23" i="35"/>
  <c r="EU23" i="35"/>
  <c r="ET12" i="36"/>
  <c r="AU12" i="36"/>
  <c r="FC28" i="26"/>
  <c r="BD28" i="26"/>
  <c r="DZ30" i="54"/>
  <c r="AK28" i="46"/>
  <c r="EJ28" i="46"/>
  <c r="DY30" i="55"/>
  <c r="EI16" i="46"/>
  <c r="AJ16" i="46"/>
  <c r="AI8" i="48"/>
  <c r="EH8" i="48"/>
  <c r="EB27" i="54"/>
  <c r="AC27" i="54"/>
  <c r="BB17" i="28"/>
  <c r="FA17" i="28"/>
  <c r="AV6" i="34"/>
  <c r="EU6" i="34"/>
  <c r="AX16" i="32"/>
  <c r="EW16" i="32"/>
  <c r="EW30" i="32" s="1"/>
  <c r="AZ19" i="31"/>
  <c r="EY19" i="31"/>
  <c r="AT25" i="36"/>
  <c r="ES25" i="36"/>
  <c r="EI26" i="47"/>
  <c r="AJ26" i="47"/>
  <c r="FD22" i="24"/>
  <c r="BE22" i="24"/>
  <c r="FE22" i="24" s="1"/>
  <c r="EJ10" i="45"/>
  <c r="AK10" i="45"/>
  <c r="EZ25" i="28"/>
  <c r="BA25" i="28"/>
  <c r="BA11" i="30"/>
  <c r="EZ11" i="30"/>
  <c r="EH23" i="48"/>
  <c r="AI23" i="48"/>
  <c r="AU27" i="36"/>
  <c r="ET27" i="36"/>
  <c r="EH12" i="48"/>
  <c r="AI12" i="48"/>
  <c r="EF26" i="50"/>
  <c r="AG26" i="50"/>
  <c r="EW23" i="33"/>
  <c r="AX23" i="33"/>
  <c r="DX9" i="58"/>
  <c r="Y9" i="58"/>
  <c r="AG8" i="49"/>
  <c r="EF8" i="49"/>
  <c r="AO19" i="41"/>
  <c r="EN19" i="41"/>
  <c r="ED5" i="50"/>
  <c r="AE5" i="50"/>
  <c r="AU11" i="36"/>
  <c r="ET11" i="36"/>
  <c r="DX10" i="57"/>
  <c r="Y10" i="57"/>
  <c r="AP16" i="40"/>
  <c r="EO16" i="40"/>
  <c r="AO23" i="42"/>
  <c r="EN23" i="42"/>
  <c r="BC19" i="27"/>
  <c r="FB19" i="27"/>
  <c r="EA14" i="54"/>
  <c r="AB14" i="54"/>
  <c r="AK17" i="44"/>
  <c r="EJ17" i="44"/>
  <c r="EJ30" i="44" s="1"/>
  <c r="AO14" i="41"/>
  <c r="EN14" i="41"/>
  <c r="AJ29" i="43"/>
  <c r="EJ4" i="43"/>
  <c r="EJ29" i="43" s="1"/>
  <c r="AK4" i="43"/>
  <c r="AQ20" i="40"/>
  <c r="EP20" i="40"/>
  <c r="EA18" i="53"/>
  <c r="EA30" i="53" s="1"/>
  <c r="AA29" i="53"/>
  <c r="AB18" i="53"/>
  <c r="EV4" i="31"/>
  <c r="EV29" i="31" s="1"/>
  <c r="AV29" i="31"/>
  <c r="AW4" i="31"/>
  <c r="AZ10" i="30"/>
  <c r="EY10" i="30"/>
  <c r="AQ7" i="39"/>
  <c r="EP7" i="39"/>
  <c r="AU14" i="36"/>
  <c r="ET14" i="36"/>
  <c r="AZ20" i="31"/>
  <c r="EY20" i="31"/>
  <c r="EI24" i="47"/>
  <c r="AJ24" i="47"/>
  <c r="EG24" i="49"/>
  <c r="AH24" i="49"/>
  <c r="EO25" i="40"/>
  <c r="AP25" i="40"/>
  <c r="FD26" i="25"/>
  <c r="BE26" i="25"/>
  <c r="FE26" i="25" s="1"/>
  <c r="EU24" i="35"/>
  <c r="AV24" i="35"/>
  <c r="AN11" i="43"/>
  <c r="EM11" i="43"/>
  <c r="EK23" i="45"/>
  <c r="AL23" i="45"/>
  <c r="AI16" i="47"/>
  <c r="EH16" i="47"/>
  <c r="EH30" i="47" s="1"/>
  <c r="AZ7" i="30"/>
  <c r="EY7" i="30"/>
  <c r="DY6" i="56"/>
  <c r="Z6" i="56"/>
  <c r="AG20" i="49"/>
  <c r="EF20" i="49"/>
  <c r="EU5" i="33"/>
  <c r="AV5" i="33"/>
  <c r="AJ7" i="45"/>
  <c r="EI7" i="45"/>
  <c r="EI29" i="45" s="1"/>
  <c r="AI29" i="45"/>
  <c r="DZ18" i="55"/>
  <c r="DZ30" i="55" s="1"/>
  <c r="AA18" i="55"/>
  <c r="EP25" i="39"/>
  <c r="AQ25" i="39"/>
  <c r="AJ15" i="47"/>
  <c r="EI15" i="47"/>
  <c r="AH5" i="48"/>
  <c r="EG5" i="48"/>
  <c r="Y16" i="57"/>
  <c r="DX16" i="57"/>
  <c r="EJ14" i="46"/>
  <c r="AK14" i="46"/>
  <c r="EU26" i="35"/>
  <c r="AV26" i="35"/>
  <c r="BC20" i="27"/>
  <c r="FB20" i="27"/>
  <c r="BC17" i="26"/>
  <c r="FB17" i="26"/>
  <c r="ES9" i="37"/>
  <c r="AT9" i="37"/>
  <c r="AF6" i="50"/>
  <c r="EE6" i="50"/>
  <c r="X13" i="58"/>
  <c r="DW13" i="58"/>
  <c r="AV9" i="35"/>
  <c r="EU9" i="35"/>
  <c r="EA24" i="55"/>
  <c r="AB24" i="55"/>
  <c r="AK17" i="45"/>
  <c r="EJ17" i="45"/>
  <c r="EJ30" i="45" s="1"/>
  <c r="FB14" i="27"/>
  <c r="BC14" i="27"/>
  <c r="EX8" i="32"/>
  <c r="AY8" i="32"/>
  <c r="AJ14" i="47"/>
  <c r="EI14" i="47"/>
  <c r="AQ5" i="39"/>
  <c r="EP5" i="39"/>
  <c r="EI22" i="46"/>
  <c r="AJ22" i="46"/>
  <c r="AD18" i="52"/>
  <c r="EC18" i="52"/>
  <c r="EC30" i="52" s="1"/>
  <c r="AU4" i="34"/>
  <c r="AT29" i="34"/>
  <c r="ET4" i="34"/>
  <c r="ET29" i="34" s="1"/>
  <c r="EV14" i="33"/>
  <c r="AW14" i="33"/>
  <c r="AF8" i="50"/>
  <c r="EE8" i="50"/>
  <c r="EN10" i="41"/>
  <c r="AO10" i="41"/>
  <c r="AA27" i="56"/>
  <c r="DZ27" i="56"/>
  <c r="AK12" i="46"/>
  <c r="EJ12" i="46"/>
  <c r="AH10" i="48"/>
  <c r="EG10" i="48"/>
  <c r="EE18" i="49"/>
  <c r="EE30" i="49" s="1"/>
  <c r="AF18" i="49"/>
  <c r="BD19" i="26"/>
  <c r="FC19" i="26"/>
  <c r="EQ20" i="39"/>
  <c r="AR20" i="39"/>
  <c r="EF25" i="49"/>
  <c r="AG25" i="49"/>
  <c r="EE29" i="49"/>
  <c r="EE30" i="51"/>
  <c r="EA23" i="57"/>
  <c r="AB23" i="57"/>
  <c r="FC22" i="27"/>
  <c r="BD22" i="27"/>
  <c r="AY4" i="32"/>
  <c r="EX4" i="32"/>
  <c r="EH26" i="49"/>
  <c r="AI26" i="49"/>
  <c r="EW7" i="34"/>
  <c r="AX7" i="34"/>
  <c r="BD27" i="28"/>
  <c r="FC27" i="28"/>
  <c r="DZ11" i="58"/>
  <c r="AA11" i="58"/>
  <c r="AK10" i="47"/>
  <c r="EJ10" i="47"/>
  <c r="EZ11" i="32"/>
  <c r="BA11" i="32"/>
  <c r="EX12" i="34"/>
  <c r="AY12" i="34"/>
  <c r="Y27" i="59"/>
  <c r="DX27" i="59"/>
  <c r="AR7" i="40"/>
  <c r="EQ7" i="40"/>
  <c r="AP28" i="42"/>
  <c r="EO28" i="42"/>
  <c r="EB17" i="56"/>
  <c r="AC17" i="56"/>
  <c r="AN18" i="44"/>
  <c r="EM18" i="44"/>
  <c r="AN25" i="44"/>
  <c r="EM25" i="44"/>
  <c r="Y5" i="59"/>
  <c r="DX5" i="59"/>
  <c r="EF18" i="51"/>
  <c r="AG18" i="51"/>
  <c r="BA21" i="32"/>
  <c r="EZ21" i="32"/>
  <c r="AG9" i="50"/>
  <c r="EF9" i="50"/>
  <c r="AW23" i="36"/>
  <c r="EV23" i="36"/>
  <c r="AV10" i="36"/>
  <c r="EU10" i="36"/>
  <c r="EO20" i="42"/>
  <c r="AP20" i="42"/>
  <c r="AA25" i="57"/>
  <c r="DZ25" i="57"/>
  <c r="AT10" i="38"/>
  <c r="ES10" i="38"/>
  <c r="EC22" i="54"/>
  <c r="AD22" i="54"/>
  <c r="AI10" i="49"/>
  <c r="EH10" i="49"/>
  <c r="AD4" i="53"/>
  <c r="EC4" i="53"/>
  <c r="AC19" i="56"/>
  <c r="EB19" i="56"/>
  <c r="AO20" i="44"/>
  <c r="EN20" i="44"/>
  <c r="ET24" i="38"/>
  <c r="AU24" i="38"/>
  <c r="AY7" i="33"/>
  <c r="EX7" i="33"/>
  <c r="AU12" i="38"/>
  <c r="ET12" i="38"/>
  <c r="BB11" i="31"/>
  <c r="FA11" i="31"/>
  <c r="EQ5" i="40"/>
  <c r="AR5" i="40"/>
  <c r="AF11" i="53"/>
  <c r="EE11" i="53"/>
  <c r="AU11" i="38"/>
  <c r="ET11" i="38"/>
  <c r="ED26" i="54"/>
  <c r="AE26" i="54"/>
  <c r="FD6" i="26"/>
  <c r="BE6" i="26"/>
  <c r="FE6" i="26" s="1"/>
  <c r="EW14" i="34"/>
  <c r="AX14" i="34"/>
  <c r="EF7" i="50"/>
  <c r="AG7" i="50"/>
  <c r="AN24" i="45"/>
  <c r="EM24" i="45"/>
  <c r="Y18" i="57"/>
  <c r="DX18" i="57"/>
  <c r="DX30" i="57" s="1"/>
  <c r="EO22" i="42"/>
  <c r="AP22" i="42"/>
  <c r="ES17" i="39"/>
  <c r="AT17" i="39"/>
  <c r="FD10" i="26"/>
  <c r="BE10" i="26"/>
  <c r="FE10" i="26" s="1"/>
  <c r="AU5" i="36"/>
  <c r="ET5" i="36"/>
  <c r="AU28" i="38"/>
  <c r="ET28" i="38"/>
  <c r="DZ12" i="58"/>
  <c r="AA12" i="58"/>
  <c r="AH14" i="50"/>
  <c r="EG14" i="50"/>
  <c r="EH24" i="50"/>
  <c r="AI24" i="50"/>
  <c r="AR26" i="40"/>
  <c r="EQ26" i="40"/>
  <c r="FB22" i="28"/>
  <c r="BC22" i="28"/>
  <c r="AI12" i="50"/>
  <c r="EH12" i="50"/>
  <c r="EB7" i="54"/>
  <c r="AC7" i="54"/>
  <c r="AP27" i="43"/>
  <c r="EO27" i="43"/>
  <c r="EZ20" i="32"/>
  <c r="BA20" i="32"/>
  <c r="AX21" i="35"/>
  <c r="EW21" i="35"/>
  <c r="AP21" i="42"/>
  <c r="EO21" i="42"/>
  <c r="DY22" i="58"/>
  <c r="Z22" i="58"/>
  <c r="AD13" i="55"/>
  <c r="EC13" i="55"/>
  <c r="EF7" i="49"/>
  <c r="AG7" i="49"/>
  <c r="AM23" i="46"/>
  <c r="EL23" i="46"/>
  <c r="EO13" i="43"/>
  <c r="AP13" i="43"/>
  <c r="Z15" i="59"/>
  <c r="DY15" i="59"/>
  <c r="EE24" i="53"/>
  <c r="AF24" i="53"/>
  <c r="EQ6" i="40"/>
  <c r="AR6" i="40"/>
  <c r="BC27" i="30"/>
  <c r="FB27" i="30"/>
  <c r="AZ9" i="33"/>
  <c r="EY9" i="33"/>
  <c r="BC14" i="28"/>
  <c r="FB14" i="28"/>
  <c r="EA28" i="57"/>
  <c r="AB28" i="57"/>
  <c r="AT4" i="37"/>
  <c r="ES4" i="37"/>
  <c r="EG19" i="51"/>
  <c r="AH19" i="51"/>
  <c r="EZ13" i="32"/>
  <c r="BA13" i="32"/>
  <c r="EO14" i="43"/>
  <c r="AP14" i="43"/>
  <c r="AA17" i="58"/>
  <c r="DZ17" i="58"/>
  <c r="AA13" i="57"/>
  <c r="DZ13" i="57"/>
  <c r="AZ8" i="33"/>
  <c r="EY8" i="33"/>
  <c r="EH27" i="50"/>
  <c r="AI27" i="50"/>
  <c r="BB12" i="31"/>
  <c r="FA12" i="31"/>
  <c r="AY6" i="32"/>
  <c r="EX6" i="32"/>
  <c r="DY4" i="56"/>
  <c r="DY29" i="56" s="1"/>
  <c r="Z4" i="56"/>
  <c r="Y29" i="56"/>
  <c r="AH19" i="50"/>
  <c r="EG19" i="50"/>
  <c r="AI16" i="49"/>
  <c r="EH16" i="49"/>
  <c r="EI28" i="49"/>
  <c r="AJ28" i="49"/>
  <c r="EQ27" i="41"/>
  <c r="AR27" i="41"/>
  <c r="EI22" i="48"/>
  <c r="AJ22" i="48"/>
  <c r="AK20" i="48"/>
  <c r="EJ20" i="48"/>
  <c r="AH4" i="48"/>
  <c r="EG4" i="48"/>
  <c r="EG29" i="48" s="1"/>
  <c r="AG29" i="48"/>
  <c r="AQ22" i="41"/>
  <c r="EP22" i="41"/>
  <c r="EY22" i="32"/>
  <c r="AZ22" i="32"/>
  <c r="BD5" i="27"/>
  <c r="FC5" i="27"/>
  <c r="AB16" i="56"/>
  <c r="EA16" i="56"/>
  <c r="BB9" i="31"/>
  <c r="FA9" i="31"/>
  <c r="EA8" i="57"/>
  <c r="AB8" i="57"/>
  <c r="EC12" i="55"/>
  <c r="AD12" i="55"/>
  <c r="AU23" i="38"/>
  <c r="ET23" i="38"/>
  <c r="EJ11" i="48"/>
  <c r="AK11" i="48"/>
  <c r="EK12" i="47"/>
  <c r="AL12" i="47"/>
  <c r="AI9" i="49"/>
  <c r="EH9" i="49"/>
  <c r="FA21" i="30"/>
  <c r="BB21" i="30"/>
  <c r="EG13" i="50"/>
  <c r="AH13" i="50"/>
  <c r="EE25" i="52"/>
  <c r="AF25" i="52"/>
  <c r="AM13" i="46"/>
  <c r="EL13" i="46"/>
  <c r="EQ18" i="40"/>
  <c r="AR18" i="40"/>
  <c r="AP23" i="43"/>
  <c r="EO23" i="43"/>
  <c r="ES12" i="39"/>
  <c r="AT12" i="39"/>
  <c r="AV17" i="37"/>
  <c r="EU17" i="37"/>
  <c r="EL26" i="46"/>
  <c r="AM26" i="46"/>
  <c r="AD11" i="55"/>
  <c r="EC11" i="55"/>
  <c r="DY24" i="59"/>
  <c r="Z24" i="59"/>
  <c r="EV8" i="36"/>
  <c r="AW8" i="36"/>
  <c r="AA19" i="57"/>
  <c r="DZ19" i="57"/>
  <c r="DY20" i="58"/>
  <c r="Z20" i="58"/>
  <c r="ET14" i="37"/>
  <c r="AU14" i="37"/>
  <c r="FB24" i="30"/>
  <c r="BC24" i="30"/>
  <c r="DZ15" i="58"/>
  <c r="AA15" i="58"/>
  <c r="AO29" i="41"/>
  <c r="AP4" i="41"/>
  <c r="EO4" i="41"/>
  <c r="DY7" i="58"/>
  <c r="Z7" i="58"/>
  <c r="AW7" i="35"/>
  <c r="EV7" i="35"/>
  <c r="EL22" i="45"/>
  <c r="AM22" i="45"/>
  <c r="AS9" i="40"/>
  <c r="ER9" i="40"/>
  <c r="EU16" i="35"/>
  <c r="AV16" i="35"/>
  <c r="BE28" i="27"/>
  <c r="FE28" i="27" s="1"/>
  <c r="FD28" i="27"/>
  <c r="EB12" i="56"/>
  <c r="AC12" i="56"/>
  <c r="EJ15" i="48"/>
  <c r="AK15" i="48"/>
  <c r="ED23" i="54"/>
  <c r="AE23" i="54"/>
  <c r="ET7" i="37"/>
  <c r="AU7" i="37"/>
  <c r="EP15" i="41"/>
  <c r="AQ15" i="41"/>
  <c r="EB24" i="56"/>
  <c r="AC24" i="56"/>
  <c r="EJ18" i="47"/>
  <c r="AK18" i="47"/>
  <c r="AX17" i="35"/>
  <c r="EW17" i="35"/>
  <c r="AG16" i="51"/>
  <c r="EF16" i="51"/>
  <c r="ES11" i="39"/>
  <c r="AT11" i="39"/>
  <c r="EA5" i="56"/>
  <c r="AB5" i="56"/>
  <c r="EU27" i="37"/>
  <c r="AV27" i="37"/>
  <c r="ES21" i="38"/>
  <c r="AT21" i="38"/>
  <c r="ER15" i="40"/>
  <c r="AS15" i="40"/>
  <c r="EM14" i="45"/>
  <c r="AN14" i="45"/>
  <c r="FC28" i="28"/>
  <c r="BD28" i="28"/>
  <c r="BC13" i="28"/>
  <c r="FB13" i="28"/>
  <c r="EJ5" i="47"/>
  <c r="AK5" i="47"/>
  <c r="Z10" i="58"/>
  <c r="DY10" i="58"/>
  <c r="EV10" i="35"/>
  <c r="AW10" i="35"/>
  <c r="EM27" i="45"/>
  <c r="AN27" i="45"/>
  <c r="EG21" i="51"/>
  <c r="AH21" i="51"/>
  <c r="ED6" i="53"/>
  <c r="AE6" i="53"/>
  <c r="EM16" i="43"/>
  <c r="AN16" i="43"/>
  <c r="AJ25" i="48"/>
  <c r="EI25" i="48"/>
  <c r="ES13" i="39"/>
  <c r="AT13" i="39"/>
  <c r="AZ25" i="32"/>
  <c r="EY25" i="32"/>
  <c r="EF14" i="52"/>
  <c r="AG14" i="52"/>
  <c r="AE4" i="51"/>
  <c r="ED4" i="51"/>
  <c r="AD29" i="51"/>
  <c r="BD11" i="27"/>
  <c r="FC11" i="27"/>
  <c r="AX13" i="34"/>
  <c r="EW13" i="34"/>
  <c r="ED5" i="52"/>
  <c r="AE5" i="52"/>
  <c r="EV26" i="36"/>
  <c r="AW26" i="36"/>
  <c r="DZ23" i="58"/>
  <c r="AA23" i="58"/>
  <c r="BB27" i="31"/>
  <c r="FA27" i="31"/>
  <c r="AD5" i="53"/>
  <c r="EC5" i="53"/>
  <c r="W4" i="59"/>
  <c r="V29" i="59"/>
  <c r="DV4" i="59"/>
  <c r="DV29" i="59" s="1"/>
  <c r="ED10" i="53"/>
  <c r="AE10" i="53"/>
  <c r="AF10" i="52"/>
  <c r="EE10" i="52"/>
  <c r="ED12" i="54"/>
  <c r="AE12" i="54"/>
  <c r="AO28" i="44"/>
  <c r="EN28" i="44"/>
  <c r="ER17" i="40"/>
  <c r="AS17" i="40"/>
  <c r="EG22" i="50"/>
  <c r="AH22" i="50"/>
  <c r="ES4" i="36"/>
  <c r="ES29" i="36" s="1"/>
  <c r="AT4" i="36"/>
  <c r="AS29" i="36"/>
  <c r="EZ10" i="31"/>
  <c r="BA10" i="31"/>
  <c r="AX20" i="35"/>
  <c r="EW20" i="35"/>
  <c r="FC12" i="28"/>
  <c r="BD12" i="28"/>
  <c r="AX28" i="35"/>
  <c r="EW28" i="35"/>
  <c r="AN22" i="44"/>
  <c r="EM22" i="44"/>
  <c r="AR12" i="41"/>
  <c r="EQ12" i="41"/>
  <c r="AS21" i="40"/>
  <c r="ER21" i="40"/>
  <c r="DW30" i="59"/>
  <c r="Z12" i="59"/>
  <c r="DY12" i="59"/>
  <c r="AI19" i="49"/>
  <c r="EH19" i="49"/>
  <c r="AC13" i="56"/>
  <c r="EB13" i="56"/>
  <c r="AG13" i="52"/>
  <c r="EF13" i="52"/>
  <c r="EX19" i="33"/>
  <c r="AY19" i="33"/>
  <c r="ED15" i="53"/>
  <c r="AE15" i="53"/>
  <c r="ER6" i="39"/>
  <c r="AS6" i="39"/>
  <c r="ER22" i="39"/>
  <c r="AS22" i="39"/>
  <c r="FA14" i="30"/>
  <c r="BB14" i="30"/>
  <c r="AO22" i="43"/>
  <c r="EN22" i="43"/>
  <c r="DY19" i="59"/>
  <c r="Z19" i="59"/>
  <c r="EF6" i="51"/>
  <c r="AG6" i="51"/>
  <c r="Z5" i="58"/>
  <c r="DY5" i="58"/>
  <c r="AQ26" i="41"/>
  <c r="EP26" i="41"/>
  <c r="AD26" i="55"/>
  <c r="EC26" i="55"/>
  <c r="AE11" i="54"/>
  <c r="ED11" i="54"/>
  <c r="AG21" i="52"/>
  <c r="EF21" i="52"/>
  <c r="EE28" i="53"/>
  <c r="AF28" i="53"/>
  <c r="AP24" i="43"/>
  <c r="EO24" i="43"/>
  <c r="BE12" i="27"/>
  <c r="FE12" i="27" s="1"/>
  <c r="FD12" i="27"/>
  <c r="Y25" i="59"/>
  <c r="DX25" i="59"/>
  <c r="ES9" i="39"/>
  <c r="AT9" i="39"/>
  <c r="EH22" i="49"/>
  <c r="AI22" i="49"/>
  <c r="Z21" i="59"/>
  <c r="DY21" i="59"/>
  <c r="AA8" i="58"/>
  <c r="DZ8" i="58"/>
  <c r="EG11" i="51"/>
  <c r="AH11" i="51"/>
  <c r="BA18" i="30"/>
  <c r="EZ18" i="30"/>
  <c r="DZ28" i="58"/>
  <c r="AA28" i="58"/>
  <c r="AC8" i="55"/>
  <c r="EB8" i="55"/>
  <c r="AX19" i="34"/>
  <c r="EW19" i="34"/>
  <c r="AX5" i="34"/>
  <c r="EW5" i="34"/>
  <c r="AQ25" i="41"/>
  <c r="EP25" i="41"/>
  <c r="AB27" i="57"/>
  <c r="EA27" i="57"/>
  <c r="Z20" i="59"/>
  <c r="DY20" i="59"/>
  <c r="AL6" i="46"/>
  <c r="EK6" i="46"/>
  <c r="EJ19" i="48"/>
  <c r="AK19" i="48"/>
  <c r="DY6" i="58"/>
  <c r="Z6" i="58"/>
  <c r="AV24" i="37"/>
  <c r="EU24" i="37"/>
  <c r="EK21" i="47"/>
  <c r="AL21" i="47"/>
  <c r="AO27" i="44"/>
  <c r="EN27" i="44"/>
  <c r="EG27" i="51"/>
  <c r="AH27" i="51"/>
  <c r="AL9" i="46"/>
  <c r="EK9" i="46"/>
  <c r="EX11" i="34"/>
  <c r="AY11" i="34"/>
  <c r="EA24" i="57"/>
  <c r="AB24" i="57"/>
  <c r="AF9" i="51"/>
  <c r="EE9" i="51"/>
  <c r="AE13" i="54"/>
  <c r="ED13" i="54"/>
  <c r="AK25" i="47"/>
  <c r="EJ25" i="47"/>
  <c r="EE6" i="52"/>
  <c r="AF6" i="52"/>
  <c r="EM10" i="44"/>
  <c r="AN10" i="44"/>
  <c r="BB18" i="28"/>
  <c r="FA18" i="28"/>
  <c r="AH10" i="50"/>
  <c r="EG10" i="50"/>
  <c r="EW12" i="35"/>
  <c r="AX12" i="35"/>
  <c r="AN26" i="45"/>
  <c r="EM26" i="45"/>
  <c r="Z13" i="59"/>
  <c r="DY13" i="59"/>
  <c r="AN13" i="45"/>
  <c r="EM13" i="45"/>
  <c r="AS10" i="39"/>
  <c r="ER10" i="39"/>
  <c r="AT19" i="39"/>
  <c r="ES19" i="39"/>
  <c r="AD15" i="55"/>
  <c r="EC15" i="55"/>
  <c r="BB23" i="31"/>
  <c r="FA23" i="31"/>
  <c r="DX4" i="57"/>
  <c r="DX29" i="57" s="1"/>
  <c r="X29" i="57"/>
  <c r="Y4" i="57"/>
  <c r="EV6" i="35"/>
  <c r="AW6" i="35"/>
  <c r="DY21" i="58"/>
  <c r="Z21" i="58"/>
  <c r="EB14" i="56"/>
  <c r="AC14" i="56"/>
  <c r="DY9" i="59"/>
  <c r="Z9" i="59"/>
  <c r="AR22" i="40"/>
  <c r="EQ22" i="40"/>
  <c r="BC16" i="28"/>
  <c r="FB16" i="28"/>
  <c r="AC11" i="56"/>
  <c r="EB11" i="56"/>
  <c r="ES19" i="38"/>
  <c r="AT19" i="38"/>
  <c r="ES5" i="38"/>
  <c r="AT5" i="38"/>
  <c r="EJ17" i="48"/>
  <c r="AK17" i="48"/>
  <c r="EQ5" i="41"/>
  <c r="AR5" i="41"/>
  <c r="ET15" i="37"/>
  <c r="AU15" i="37"/>
  <c r="EP25" i="42"/>
  <c r="AQ25" i="42"/>
  <c r="AP14" i="42"/>
  <c r="EO14" i="42"/>
  <c r="EU12" i="37"/>
  <c r="AV12" i="37"/>
  <c r="EX27" i="34"/>
  <c r="AY27" i="34"/>
  <c r="EG20" i="50"/>
  <c r="AH20" i="50"/>
  <c r="AQ27" i="42"/>
  <c r="EP27" i="42"/>
  <c r="AQ11" i="41"/>
  <c r="EP11" i="41"/>
  <c r="AN11" i="44"/>
  <c r="EM11" i="44"/>
  <c r="AV23" i="37"/>
  <c r="EU23" i="37"/>
  <c r="AC8" i="56"/>
  <c r="EB8" i="56"/>
  <c r="FB6" i="28"/>
  <c r="BC6" i="28"/>
  <c r="AC28" i="56"/>
  <c r="EB28" i="56"/>
  <c r="AB7" i="56"/>
  <c r="EA7" i="56"/>
  <c r="EZ17" i="32"/>
  <c r="BA17" i="32"/>
  <c r="EA10" i="56"/>
  <c r="AB10" i="56"/>
  <c r="EY28" i="33"/>
  <c r="AZ28" i="33"/>
  <c r="EQ8" i="41"/>
  <c r="AR8" i="41"/>
  <c r="AR17" i="41"/>
  <c r="EQ17" i="41"/>
  <c r="EC9" i="54"/>
  <c r="AD9" i="54"/>
  <c r="AC9" i="55"/>
  <c r="EB9" i="55"/>
  <c r="DZ20" i="57"/>
  <c r="AA20" i="57"/>
  <c r="FD21" i="27"/>
  <c r="BE21" i="27"/>
  <c r="FE21" i="27" s="1"/>
  <c r="EK4" i="44"/>
  <c r="AK29" i="44"/>
  <c r="AL4" i="44"/>
  <c r="EJ9" i="48"/>
  <c r="AK9" i="48"/>
  <c r="AD10" i="54"/>
  <c r="EC10" i="54"/>
  <c r="ET16" i="37"/>
  <c r="AU16" i="37"/>
  <c r="EN4" i="42"/>
  <c r="EN29" i="42" s="1"/>
  <c r="AO4" i="42"/>
  <c r="ED20" i="53"/>
  <c r="AE20" i="53"/>
  <c r="EU11" i="37"/>
  <c r="AV11" i="37"/>
  <c r="AP20" i="43"/>
  <c r="EO20" i="43"/>
  <c r="AC23" i="56"/>
  <c r="EB23" i="56"/>
  <c r="FA13" i="31"/>
  <c r="BB13" i="31"/>
  <c r="AI5" i="49"/>
  <c r="EH5" i="49"/>
  <c r="AF8" i="53"/>
  <c r="EE8" i="53"/>
  <c r="ES25" i="38"/>
  <c r="AT25" i="38"/>
  <c r="AO15" i="44"/>
  <c r="EN15" i="44"/>
  <c r="AR24" i="41"/>
  <c r="EQ24" i="41"/>
  <c r="EC5" i="54"/>
  <c r="AD5" i="54"/>
  <c r="ER27" i="40"/>
  <c r="AS27" i="40"/>
  <c r="EA7" i="55"/>
  <c r="AB7" i="55"/>
  <c r="BE7" i="26"/>
  <c r="FE7" i="26" s="1"/>
  <c r="FD7" i="26"/>
  <c r="AF12" i="53"/>
  <c r="EE12" i="53"/>
  <c r="EI12" i="49"/>
  <c r="AJ12" i="49"/>
  <c r="AO10" i="43"/>
  <c r="EN10" i="43"/>
  <c r="EZ16" i="31"/>
  <c r="BA16" i="31"/>
  <c r="AN12" i="45"/>
  <c r="EM12" i="45"/>
  <c r="AT28" i="39"/>
  <c r="ES28" i="39"/>
  <c r="EB15" i="56"/>
  <c r="AC15" i="56"/>
  <c r="AD21" i="55"/>
  <c r="EC21" i="55"/>
  <c r="FB10" i="28"/>
  <c r="BC10" i="28"/>
  <c r="EE16" i="52"/>
  <c r="AF16" i="52"/>
  <c r="AO18" i="43"/>
  <c r="EN18" i="43"/>
  <c r="AF29" i="49"/>
  <c r="AG4" i="49"/>
  <c r="EF4" i="49"/>
  <c r="AZ4" i="30"/>
  <c r="EY4" i="30"/>
  <c r="EY29" i="30" s="1"/>
  <c r="AY29" i="30"/>
  <c r="AT27" i="39"/>
  <c r="ES27" i="39"/>
  <c r="AO14" i="44"/>
  <c r="EN14" i="44"/>
  <c r="DY26" i="59"/>
  <c r="Z26" i="59"/>
  <c r="EC14" i="55"/>
  <c r="AD14" i="55"/>
  <c r="AY9" i="34"/>
  <c r="EX9" i="34"/>
  <c r="DX16" i="59"/>
  <c r="Y16" i="59"/>
  <c r="AX27" i="35"/>
  <c r="EW27" i="35"/>
  <c r="AE28" i="54"/>
  <c r="ED28" i="54"/>
  <c r="EV22" i="35"/>
  <c r="AW22" i="35"/>
  <c r="AH12" i="51"/>
  <c r="EG12" i="51"/>
  <c r="ED15" i="54"/>
  <c r="AE15" i="54"/>
  <c r="EY24" i="33"/>
  <c r="AZ24" i="33"/>
  <c r="AJ16" i="48"/>
  <c r="EI16" i="48"/>
  <c r="Y18" i="58"/>
  <c r="DX18" i="58"/>
  <c r="BE4" i="24"/>
  <c r="FD4" i="24"/>
  <c r="FD29" i="24" s="1"/>
  <c r="BD29" i="24"/>
  <c r="FC6" i="27"/>
  <c r="BD6" i="27"/>
  <c r="AW15" i="36"/>
  <c r="EV15" i="36"/>
  <c r="AG19" i="52"/>
  <c r="EF19" i="52"/>
  <c r="EV9" i="36"/>
  <c r="AW9" i="36"/>
  <c r="Y18" i="59"/>
  <c r="DX18" i="59"/>
  <c r="ER19" i="40"/>
  <c r="AS19" i="40"/>
  <c r="AU9" i="38"/>
  <c r="ET9" i="38"/>
  <c r="ES7" i="38"/>
  <c r="AT7" i="38"/>
  <c r="AN7" i="44"/>
  <c r="EM7" i="44"/>
  <c r="AW25" i="35"/>
  <c r="EV25" i="35"/>
  <c r="BB8" i="31"/>
  <c r="FA8" i="31"/>
  <c r="AW18" i="34"/>
  <c r="EV18" i="34"/>
  <c r="EK11" i="47"/>
  <c r="AL11" i="47"/>
  <c r="AT5" i="37"/>
  <c r="ES5" i="37"/>
  <c r="DW4" i="58"/>
  <c r="DW29" i="58" s="1"/>
  <c r="W29" i="58"/>
  <c r="X4" i="58"/>
  <c r="FA20" i="30"/>
  <c r="BB20" i="30"/>
  <c r="FB9" i="30"/>
  <c r="BC9" i="30"/>
  <c r="AA14" i="58"/>
  <c r="DZ14" i="58"/>
  <c r="AH14" i="51"/>
  <c r="EG14" i="51"/>
  <c r="EO10" i="42"/>
  <c r="AP10" i="42"/>
  <c r="AY23" i="34"/>
  <c r="EX23" i="34"/>
  <c r="AY22" i="33"/>
  <c r="EX22" i="33"/>
  <c r="AX25" i="34"/>
  <c r="EW25" i="34"/>
  <c r="AL27" i="47"/>
  <c r="EK27" i="47"/>
  <c r="FA15" i="30"/>
  <c r="BB15" i="30"/>
  <c r="AY26" i="34"/>
  <c r="EX26" i="34"/>
  <c r="AP6" i="42"/>
  <c r="EO6" i="42"/>
  <c r="AP9" i="42"/>
  <c r="EO9" i="42"/>
  <c r="AV6" i="37"/>
  <c r="EU6" i="37"/>
  <c r="AY8" i="34"/>
  <c r="EX8" i="34"/>
  <c r="AL8" i="46"/>
  <c r="EK8" i="46"/>
  <c r="FC17" i="27"/>
  <c r="BD17" i="27"/>
  <c r="FB12" i="30"/>
  <c r="BC12" i="30"/>
  <c r="EZ6" i="31"/>
  <c r="BA6" i="31"/>
  <c r="FB4" i="26"/>
  <c r="FB29" i="26" s="1"/>
  <c r="BB29" i="26"/>
  <c r="BC4" i="26"/>
  <c r="DZ26" i="58"/>
  <c r="AA26" i="58"/>
  <c r="ET21" i="37"/>
  <c r="AU21" i="37"/>
  <c r="ET26" i="38"/>
  <c r="AU26" i="38"/>
  <c r="AM24" i="46"/>
  <c r="EL24" i="46"/>
  <c r="BA18" i="31"/>
  <c r="EZ18" i="31"/>
  <c r="EZ15" i="32"/>
  <c r="BA15" i="32"/>
  <c r="EM28" i="45"/>
  <c r="AN28" i="45"/>
  <c r="ER29" i="37"/>
  <c r="ET13" i="37"/>
  <c r="AU13" i="37"/>
  <c r="EE23" i="53"/>
  <c r="AF23" i="53"/>
  <c r="FC26" i="28"/>
  <c r="BD26" i="28"/>
  <c r="Z19" i="58"/>
  <c r="DY19" i="58"/>
  <c r="AO21" i="44"/>
  <c r="EN21" i="44"/>
  <c r="EU30" i="34"/>
  <c r="AK6" i="47"/>
  <c r="EJ6" i="47"/>
  <c r="BE5" i="26"/>
  <c r="FE5" i="26" s="1"/>
  <c r="FD5" i="26"/>
  <c r="BE27" i="27"/>
  <c r="FE27" i="27" s="1"/>
  <c r="FD27" i="27"/>
  <c r="AO29" i="40"/>
  <c r="AP4" i="40"/>
  <c r="EO4" i="40"/>
  <c r="EO29" i="40" s="1"/>
  <c r="EF8" i="52"/>
  <c r="AG8" i="52"/>
  <c r="EF25" i="51"/>
  <c r="AG25" i="51"/>
  <c r="AL9" i="47"/>
  <c r="EK9" i="47"/>
  <c r="EL11" i="46"/>
  <c r="AM11" i="46"/>
  <c r="AB18" i="56"/>
  <c r="EA18" i="56"/>
  <c r="AI15" i="49"/>
  <c r="EH15" i="49"/>
  <c r="AU22" i="37"/>
  <c r="ET22" i="37"/>
  <c r="AP26" i="43"/>
  <c r="EO26" i="43"/>
  <c r="EO18" i="41"/>
  <c r="AP18" i="41"/>
  <c r="AP19" i="42"/>
  <c r="EO19" i="42"/>
  <c r="ES13" i="38"/>
  <c r="AT13" i="38"/>
  <c r="ES18" i="38"/>
  <c r="AT18" i="38"/>
  <c r="Z25" i="58"/>
  <c r="DY25" i="58"/>
  <c r="FB9" i="28"/>
  <c r="BC9" i="28"/>
  <c r="EH14" i="49"/>
  <c r="AI14" i="49"/>
  <c r="AD6" i="54"/>
  <c r="EC6" i="54"/>
  <c r="AV7" i="36"/>
  <c r="EU7" i="36"/>
  <c r="FB23" i="30"/>
  <c r="BC23" i="30"/>
  <c r="AB17" i="57"/>
  <c r="EA17" i="57"/>
  <c r="AG27" i="52"/>
  <c r="EF27" i="52"/>
  <c r="AL18" i="46"/>
  <c r="EK18" i="46"/>
  <c r="AN9" i="44"/>
  <c r="EM9" i="44"/>
  <c r="BE7" i="27"/>
  <c r="FE7" i="27" s="1"/>
  <c r="FD7" i="27"/>
  <c r="AK21" i="48"/>
  <c r="EJ21" i="48"/>
  <c r="AO19" i="44"/>
  <c r="EN19" i="44"/>
  <c r="AF17" i="53"/>
  <c r="EE17" i="53"/>
  <c r="ET25" i="37"/>
  <c r="AU25" i="37"/>
  <c r="AG15" i="52"/>
  <c r="EF15" i="52"/>
  <c r="EP26" i="42"/>
  <c r="AQ26" i="42"/>
  <c r="FD23" i="27"/>
  <c r="BE23" i="27"/>
  <c r="FE23" i="27" s="1"/>
  <c r="AS16" i="39"/>
  <c r="ER16" i="39"/>
  <c r="AM11" i="45"/>
  <c r="EL11" i="45"/>
  <c r="Z14" i="59"/>
  <c r="DY14" i="59"/>
  <c r="FA19" i="30"/>
  <c r="BB19" i="30"/>
  <c r="AZ12" i="33"/>
  <c r="EY12" i="33"/>
  <c r="AN6" i="44"/>
  <c r="EM6" i="44"/>
  <c r="AA29" i="54"/>
  <c r="EA4" i="54"/>
  <c r="EA29" i="54" s="1"/>
  <c r="AB4" i="54"/>
  <c r="Y6" i="59"/>
  <c r="DX6" i="59"/>
  <c r="AV6" i="36"/>
  <c r="EU6" i="36"/>
  <c r="AY20" i="33"/>
  <c r="EX20" i="33"/>
  <c r="AA21" i="57"/>
  <c r="DZ21" i="57"/>
  <c r="EZ19" i="32"/>
  <c r="BA19" i="32"/>
  <c r="AG22" i="51"/>
  <c r="EF22" i="51"/>
  <c r="BE13" i="27"/>
  <c r="FE13" i="27" s="1"/>
  <c r="FD13" i="27"/>
  <c r="AT6" i="38"/>
  <c r="ES6" i="38"/>
  <c r="EZ9" i="32"/>
  <c r="BA9" i="32"/>
  <c r="AH21" i="50"/>
  <c r="EG21" i="50"/>
  <c r="EK10" i="46"/>
  <c r="AL10" i="46"/>
  <c r="FB5" i="28"/>
  <c r="BC5" i="28"/>
  <c r="BB21" i="31"/>
  <c r="FA21" i="31"/>
  <c r="AF26" i="53"/>
  <c r="EE26" i="53"/>
  <c r="EK5" i="45"/>
  <c r="AL5" i="45"/>
  <c r="AX15" i="35"/>
  <c r="EW15" i="35"/>
  <c r="AF22" i="52"/>
  <c r="EE22" i="52"/>
  <c r="AK24" i="48"/>
  <c r="EJ24" i="48"/>
  <c r="AV18" i="36"/>
  <c r="EU18" i="36"/>
  <c r="AP21" i="43"/>
  <c r="EO21" i="43"/>
  <c r="AM6" i="45"/>
  <c r="EL6" i="45"/>
  <c r="EQ10" i="40"/>
  <c r="AR10" i="40"/>
  <c r="BE11" i="26"/>
  <c r="FE11" i="26" s="1"/>
  <c r="FD11" i="26"/>
  <c r="EQ9" i="41"/>
  <c r="AR9" i="41"/>
  <c r="EV24" i="36"/>
  <c r="AW24" i="36"/>
  <c r="EL27" i="46"/>
  <c r="AM27" i="46"/>
  <c r="AD19" i="55"/>
  <c r="EC19" i="55"/>
  <c r="AM16" i="45"/>
  <c r="EL16" i="45"/>
  <c r="EY10" i="32"/>
  <c r="AZ10" i="32"/>
  <c r="EZ22" i="31"/>
  <c r="BA22" i="31"/>
  <c r="ER24" i="40"/>
  <c r="AS24" i="40"/>
  <c r="FD8" i="27"/>
  <c r="BE8" i="27"/>
  <c r="FE8" i="27" s="1"/>
  <c r="AG17" i="52"/>
  <c r="EF17" i="52"/>
  <c r="AT8" i="39"/>
  <c r="ES8" i="39"/>
  <c r="EZ27" i="32"/>
  <c r="BA27" i="32"/>
  <c r="AC20" i="56"/>
  <c r="EB20" i="56"/>
  <c r="DX22" i="59"/>
  <c r="Y22" i="59"/>
  <c r="AZ18" i="32"/>
  <c r="EY18" i="32"/>
  <c r="EV28" i="36"/>
  <c r="AW28" i="36"/>
  <c r="DZ6" i="57"/>
  <c r="AA6" i="57"/>
  <c r="EH4" i="47"/>
  <c r="EH29" i="47" s="1"/>
  <c r="AH29" i="47"/>
  <c r="AI4" i="47"/>
  <c r="AM19" i="46"/>
  <c r="EL19" i="46"/>
  <c r="EN9" i="43"/>
  <c r="AO9" i="43"/>
  <c r="AW5" i="35"/>
  <c r="EV5" i="35"/>
  <c r="EB29" i="53"/>
  <c r="AD28" i="55"/>
  <c r="EC28" i="55"/>
  <c r="AG17" i="51"/>
  <c r="EF17" i="51"/>
  <c r="AH23" i="51"/>
  <c r="EG23" i="51"/>
  <c r="AI29" i="46"/>
  <c r="AJ4" i="46"/>
  <c r="EI4" i="46"/>
  <c r="EI29" i="46" s="1"/>
  <c r="AG9" i="52"/>
  <c r="EF9" i="52"/>
  <c r="ER12" i="40"/>
  <c r="AS12" i="40"/>
  <c r="EW10" i="34"/>
  <c r="AX10" i="34"/>
  <c r="Y10" i="59"/>
  <c r="DX10" i="59"/>
  <c r="DZ15" i="57"/>
  <c r="AA15" i="57"/>
  <c r="AG28" i="52"/>
  <c r="EF28" i="52"/>
  <c r="EF7" i="51"/>
  <c r="AG7" i="51"/>
  <c r="AZ7" i="32"/>
  <c r="EY7" i="32"/>
  <c r="EF18" i="50"/>
  <c r="AG18" i="50"/>
  <c r="AC29" i="52"/>
  <c r="AD4" i="52"/>
  <c r="EC4" i="52"/>
  <c r="EC29" i="52" s="1"/>
  <c r="EB10" i="55"/>
  <c r="AC10" i="55"/>
  <c r="EP21" i="41"/>
  <c r="AQ21" i="41"/>
  <c r="DZ14" i="57"/>
  <c r="AA14" i="57"/>
  <c r="ED16" i="53"/>
  <c r="AE16" i="53"/>
  <c r="AX11" i="35"/>
  <c r="EW11" i="35"/>
  <c r="AO7" i="43"/>
  <c r="EN7" i="43"/>
  <c r="AW20" i="36"/>
  <c r="EV20" i="36"/>
  <c r="ET20" i="37"/>
  <c r="AU20" i="37"/>
  <c r="AD19" i="54"/>
  <c r="EC19" i="54"/>
  <c r="FC16" i="27"/>
  <c r="BD16" i="27"/>
  <c r="Z28" i="59"/>
  <c r="DY28" i="59"/>
  <c r="EO19" i="43"/>
  <c r="AP19" i="43"/>
  <c r="FB21" i="28"/>
  <c r="BC21" i="28"/>
  <c r="AX13" i="35"/>
  <c r="EW13" i="35"/>
  <c r="AO23" i="44"/>
  <c r="EN23" i="44"/>
  <c r="FC11" i="28"/>
  <c r="BD11" i="28"/>
  <c r="ES15" i="38"/>
  <c r="AT15" i="38"/>
  <c r="AC16" i="55"/>
  <c r="EB16" i="55"/>
  <c r="EG13" i="51"/>
  <c r="AH13" i="51"/>
  <c r="Z23" i="59"/>
  <c r="DY23" i="59"/>
  <c r="EF10" i="51"/>
  <c r="AG10" i="51"/>
  <c r="EV13" i="36"/>
  <c r="AW13" i="36"/>
  <c r="ER28" i="40"/>
  <c r="AS28" i="40"/>
  <c r="AT14" i="38"/>
  <c r="ES14" i="38"/>
  <c r="AP7" i="42"/>
  <c r="EO7" i="42"/>
  <c r="EB17" i="55"/>
  <c r="AC17" i="55"/>
  <c r="EQ28" i="41"/>
  <c r="AR28" i="41"/>
  <c r="FD15" i="27"/>
  <c r="BE15" i="27"/>
  <c r="FE15" i="27" s="1"/>
  <c r="BA28" i="31"/>
  <c r="EZ28" i="31"/>
  <c r="AE22" i="53"/>
  <c r="ED22" i="53"/>
  <c r="AU27" i="38"/>
  <c r="ET27" i="38"/>
  <c r="EU28" i="37"/>
  <c r="AV28" i="37"/>
  <c r="AM21" i="46"/>
  <c r="EL21" i="46"/>
  <c r="BC17" i="30"/>
  <c r="FB17" i="30"/>
  <c r="ED14" i="53"/>
  <c r="AE14" i="53"/>
  <c r="AC22" i="55"/>
  <c r="EB22" i="55"/>
  <c r="AI6" i="49"/>
  <c r="EH6" i="49"/>
  <c r="AH24" i="51"/>
  <c r="EG24" i="51"/>
  <c r="AS13" i="40"/>
  <c r="ER13" i="40"/>
  <c r="BC15" i="28"/>
  <c r="FB15" i="28"/>
  <c r="BC26" i="30"/>
  <c r="FB26" i="30"/>
  <c r="AF9" i="53"/>
  <c r="EE9" i="53"/>
  <c r="BA23" i="32"/>
  <c r="EZ23" i="32"/>
  <c r="EZ14" i="32"/>
  <c r="BA14" i="32"/>
  <c r="EF8" i="51"/>
  <c r="AG8" i="51"/>
  <c r="AG23" i="52"/>
  <c r="EF23" i="52"/>
  <c r="ES24" i="39"/>
  <c r="AT24" i="39"/>
  <c r="Y7" i="59"/>
  <c r="DX7" i="59"/>
  <c r="AI21" i="49"/>
  <c r="EH21" i="49"/>
  <c r="AW16" i="34"/>
  <c r="EV16" i="34"/>
  <c r="EV30" i="34" s="1"/>
  <c r="DZ4" i="55"/>
  <c r="DZ29" i="55" s="1"/>
  <c r="AA4" i="55"/>
  <c r="Z29" i="55"/>
  <c r="BA12" i="32"/>
  <c r="EZ12" i="32"/>
  <c r="AX8" i="35"/>
  <c r="EW8" i="35"/>
  <c r="AT20" i="38"/>
  <c r="ES20" i="38"/>
  <c r="EU22" i="36"/>
  <c r="AV22" i="36"/>
  <c r="EJ5" i="46"/>
  <c r="AK5" i="46"/>
  <c r="EZ4" i="28"/>
  <c r="EZ29" i="28" s="1"/>
  <c r="AZ29" i="28"/>
  <c r="BA4" i="28"/>
  <c r="EK13" i="47"/>
  <c r="AL13" i="47"/>
  <c r="AN8" i="44"/>
  <c r="EM8" i="44"/>
  <c r="AL23" i="47"/>
  <c r="EK23" i="47"/>
  <c r="AX20" i="34"/>
  <c r="EW20" i="34"/>
  <c r="AB25" i="56"/>
  <c r="EA25" i="56"/>
  <c r="AO28" i="43"/>
  <c r="EN28" i="43"/>
  <c r="ED20" i="54"/>
  <c r="AE20" i="54"/>
  <c r="AF27" i="53"/>
  <c r="EE27" i="53"/>
  <c r="EI27" i="49"/>
  <c r="AJ27" i="49"/>
  <c r="BB28" i="30"/>
  <c r="FA28" i="30"/>
  <c r="AH15" i="50"/>
  <c r="EG15" i="50"/>
  <c r="Z8" i="59"/>
  <c r="DY8" i="59"/>
  <c r="EH11" i="50"/>
  <c r="AI11" i="50"/>
  <c r="EN12" i="44"/>
  <c r="AO12" i="44"/>
  <c r="AO26" i="44"/>
  <c r="EN26" i="44"/>
  <c r="AW21" i="36"/>
  <c r="EV21" i="36"/>
  <c r="AT23" i="39"/>
  <c r="ES23" i="39"/>
  <c r="AF7" i="52"/>
  <c r="EE7" i="52"/>
  <c r="FA13" i="30"/>
  <c r="BB13" i="30"/>
  <c r="AO13" i="44"/>
  <c r="EN13" i="44"/>
  <c r="AU17" i="38"/>
  <c r="ET17" i="38"/>
  <c r="BB14" i="31"/>
  <c r="FA14" i="31"/>
  <c r="EO5" i="42"/>
  <c r="AP5" i="42"/>
  <c r="BE24" i="27"/>
  <c r="FE24" i="27" s="1"/>
  <c r="FD24" i="27"/>
  <c r="EK17" i="47"/>
  <c r="AL17" i="47"/>
  <c r="Z17" i="59"/>
  <c r="DY17" i="59"/>
  <c r="AK28" i="48"/>
  <c r="EJ28" i="48"/>
  <c r="ED25" i="53"/>
  <c r="AE25" i="53"/>
  <c r="AT22" i="38"/>
  <c r="ES22" i="38"/>
  <c r="AO8" i="43"/>
  <c r="EN8" i="43"/>
  <c r="FD25" i="26"/>
  <c r="BE25" i="26"/>
  <c r="FE25" i="26" s="1"/>
  <c r="EV19" i="36"/>
  <c r="AW19" i="36"/>
  <c r="AB26" i="57"/>
  <c r="EA26" i="57"/>
  <c r="AX21" i="34"/>
  <c r="EW21" i="34"/>
  <c r="EQ23" i="41"/>
  <c r="AR23" i="41"/>
  <c r="BA5" i="31"/>
  <c r="EZ5" i="31"/>
  <c r="AG24" i="52"/>
  <c r="EF24" i="52"/>
  <c r="AQ8" i="42"/>
  <c r="EP8" i="42"/>
  <c r="EL9" i="45"/>
  <c r="AM9" i="45"/>
  <c r="AG11" i="52"/>
  <c r="EF11" i="52"/>
  <c r="FC18" i="27"/>
  <c r="BD18" i="27"/>
  <c r="DZ22" i="57"/>
  <c r="AA22" i="57"/>
  <c r="AN21" i="45"/>
  <c r="EM21" i="45"/>
  <c r="AO18" i="42"/>
  <c r="EN18" i="42"/>
  <c r="EB18" i="54"/>
  <c r="AC18" i="54"/>
  <c r="EF20" i="52"/>
  <c r="AG20" i="52"/>
  <c r="AZ11" i="33"/>
  <c r="EY11" i="33"/>
  <c r="AH28" i="51"/>
  <c r="EG28" i="51"/>
  <c r="AC21" i="56"/>
  <c r="EB21" i="56"/>
  <c r="EU8" i="37"/>
  <c r="AV8" i="37"/>
  <c r="AW17" i="36"/>
  <c r="EV17" i="36"/>
  <c r="EI26" i="48"/>
  <c r="AJ26" i="48"/>
  <c r="AU8" i="38"/>
  <c r="ET8" i="38"/>
  <c r="EJ7" i="46"/>
  <c r="AK7" i="46"/>
  <c r="AX15" i="34"/>
  <c r="EW15" i="34"/>
  <c r="BA7" i="31"/>
  <c r="EZ7" i="31"/>
  <c r="FC8" i="28"/>
  <c r="BD8" i="28"/>
  <c r="EA11" i="57"/>
  <c r="AB11" i="57"/>
  <c r="AN19" i="45"/>
  <c r="EM19" i="45"/>
  <c r="FD22" i="26"/>
  <c r="BE22" i="26"/>
  <c r="FE22" i="26" s="1"/>
  <c r="AQ4" i="39"/>
  <c r="EP4" i="39"/>
  <c r="EP29" i="39" s="1"/>
  <c r="AP29" i="39"/>
  <c r="EW22" i="34"/>
  <c r="AX22" i="34"/>
  <c r="ED13" i="53"/>
  <c r="AE13" i="53"/>
  <c r="EX28" i="34"/>
  <c r="AY28" i="34"/>
  <c r="AB22" i="56"/>
  <c r="EA22" i="56"/>
  <c r="ER14" i="40"/>
  <c r="AS14" i="40"/>
  <c r="EK4" i="45"/>
  <c r="AL4" i="45"/>
  <c r="AP15" i="42"/>
  <c r="EO15" i="42"/>
  <c r="EK20" i="47"/>
  <c r="AL20" i="47"/>
  <c r="FE30" i="24" l="1"/>
  <c r="EZ30" i="28"/>
  <c r="EY30" i="30"/>
  <c r="FD30" i="24"/>
  <c r="EN30" i="41"/>
  <c r="EN29" i="41"/>
  <c r="EA30" i="54"/>
  <c r="ER20" i="39"/>
  <c r="AS20" i="39"/>
  <c r="AG18" i="49"/>
  <c r="EF18" i="49"/>
  <c r="EF30" i="49" s="1"/>
  <c r="AP10" i="41"/>
  <c r="EO10" i="41"/>
  <c r="AX14" i="33"/>
  <c r="EW14" i="33"/>
  <c r="EU4" i="34"/>
  <c r="EU29" i="34" s="1"/>
  <c r="AV4" i="34"/>
  <c r="AU29" i="34"/>
  <c r="AK14" i="47"/>
  <c r="EJ14" i="47"/>
  <c r="DX13" i="58"/>
  <c r="Y13" i="58"/>
  <c r="FC20" i="27"/>
  <c r="BD20" i="27"/>
  <c r="AI5" i="48"/>
  <c r="EH5" i="48"/>
  <c r="AM23" i="45"/>
  <c r="EL23" i="45"/>
  <c r="AW24" i="35"/>
  <c r="EV24" i="35"/>
  <c r="EP25" i="40"/>
  <c r="AQ25" i="40"/>
  <c r="EJ24" i="47"/>
  <c r="AK24" i="47"/>
  <c r="AL17" i="44"/>
  <c r="EK17" i="44"/>
  <c r="EK30" i="44" s="1"/>
  <c r="FC19" i="27"/>
  <c r="BD19" i="27"/>
  <c r="AQ16" i="40"/>
  <c r="EP16" i="40"/>
  <c r="EP30" i="40" s="1"/>
  <c r="AV11" i="36"/>
  <c r="EU11" i="36"/>
  <c r="Z9" i="58"/>
  <c r="DY9" i="58"/>
  <c r="EG26" i="50"/>
  <c r="AH26" i="50"/>
  <c r="EK10" i="45"/>
  <c r="AL10" i="45"/>
  <c r="EJ26" i="47"/>
  <c r="AK26" i="47"/>
  <c r="EC27" i="54"/>
  <c r="AD27" i="54"/>
  <c r="AK16" i="46"/>
  <c r="EJ16" i="46"/>
  <c r="AL28" i="46"/>
  <c r="EK28" i="46"/>
  <c r="AV12" i="36"/>
  <c r="EU12" i="36"/>
  <c r="EL20" i="45"/>
  <c r="AM20" i="45"/>
  <c r="FB9" i="27"/>
  <c r="BC9" i="27"/>
  <c r="AP16" i="41"/>
  <c r="EO16" i="41"/>
  <c r="AX15" i="33"/>
  <c r="EW15" i="33"/>
  <c r="EY25" i="31"/>
  <c r="EY30" i="31" s="1"/>
  <c r="AZ25" i="31"/>
  <c r="AA26" i="56"/>
  <c r="DZ26" i="56"/>
  <c r="DZ30" i="56" s="1"/>
  <c r="EW25" i="33"/>
  <c r="AX25" i="33"/>
  <c r="EO7" i="41"/>
  <c r="AP7" i="41"/>
  <c r="AK17" i="46"/>
  <c r="EJ17" i="46"/>
  <c r="DY24" i="58"/>
  <c r="Z24" i="58"/>
  <c r="AA9" i="57"/>
  <c r="DZ9" i="57"/>
  <c r="AL20" i="46"/>
  <c r="EK20" i="46"/>
  <c r="BE4" i="23"/>
  <c r="FD4" i="23"/>
  <c r="FD29" i="23" s="1"/>
  <c r="BD29" i="23"/>
  <c r="EW17" i="34"/>
  <c r="AX17" i="34"/>
  <c r="FC26" i="27"/>
  <c r="BD26" i="27"/>
  <c r="FD16" i="25"/>
  <c r="FD30" i="25" s="1"/>
  <c r="BE16" i="25"/>
  <c r="FE16" i="25" s="1"/>
  <c r="FE30" i="25" s="1"/>
  <c r="AW4" i="33"/>
  <c r="EV4" i="33"/>
  <c r="AV29" i="33"/>
  <c r="BB19" i="28"/>
  <c r="FA19" i="28"/>
  <c r="AP13" i="42"/>
  <c r="EO13" i="42"/>
  <c r="ER21" i="39"/>
  <c r="AS21" i="39"/>
  <c r="AB5" i="55"/>
  <c r="EA5" i="55"/>
  <c r="EH23" i="49"/>
  <c r="AI23" i="49"/>
  <c r="BC24" i="28"/>
  <c r="FB24" i="28"/>
  <c r="AQ6" i="41"/>
  <c r="EP6" i="41"/>
  <c r="AK25" i="46"/>
  <c r="EJ25" i="46"/>
  <c r="AB6" i="55"/>
  <c r="EA6" i="55"/>
  <c r="AD19" i="53"/>
  <c r="EC19" i="53"/>
  <c r="EM6" i="43"/>
  <c r="AN6" i="43"/>
  <c r="EK8" i="45"/>
  <c r="AL8" i="45"/>
  <c r="EZ17" i="31"/>
  <c r="BA17" i="31"/>
  <c r="ED29" i="50"/>
  <c r="EG17" i="49"/>
  <c r="AH17" i="49"/>
  <c r="AA9" i="56"/>
  <c r="DZ9" i="56"/>
  <c r="AW18" i="33"/>
  <c r="EV18" i="33"/>
  <c r="EV30" i="33" s="1"/>
  <c r="AJ22" i="47"/>
  <c r="EI22" i="47"/>
  <c r="DZ12" i="57"/>
  <c r="AA12" i="57"/>
  <c r="AT10" i="37"/>
  <c r="ES10" i="37"/>
  <c r="AO15" i="43"/>
  <c r="EN15" i="43"/>
  <c r="AL25" i="45"/>
  <c r="EK25" i="45"/>
  <c r="FD6" i="25"/>
  <c r="BE6" i="25"/>
  <c r="FE6" i="25" s="1"/>
  <c r="EQ8" i="40"/>
  <c r="AR8" i="40"/>
  <c r="EI27" i="48"/>
  <c r="AJ27" i="48"/>
  <c r="AL12" i="46"/>
  <c r="EK12" i="46"/>
  <c r="EY8" i="32"/>
  <c r="AZ8" i="32"/>
  <c r="EV26" i="35"/>
  <c r="AW26" i="35"/>
  <c r="EA18" i="55"/>
  <c r="AB18" i="55"/>
  <c r="AK7" i="45"/>
  <c r="EJ7" i="45"/>
  <c r="EJ29" i="45" s="1"/>
  <c r="AJ29" i="45"/>
  <c r="EG20" i="49"/>
  <c r="AH20" i="49"/>
  <c r="BA7" i="30"/>
  <c r="EZ7" i="30"/>
  <c r="AV14" i="36"/>
  <c r="EU14" i="36"/>
  <c r="EZ10" i="30"/>
  <c r="BA10" i="30"/>
  <c r="AC18" i="53"/>
  <c r="AB29" i="53"/>
  <c r="EB18" i="53"/>
  <c r="EB30" i="53" s="1"/>
  <c r="EQ20" i="40"/>
  <c r="AR20" i="40"/>
  <c r="AC14" i="54"/>
  <c r="EB14" i="54"/>
  <c r="Z10" i="57"/>
  <c r="DY10" i="57"/>
  <c r="EE5" i="50"/>
  <c r="AF5" i="50"/>
  <c r="EO19" i="41"/>
  <c r="AP19" i="41"/>
  <c r="AV27" i="36"/>
  <c r="EU27" i="36"/>
  <c r="BB11" i="30"/>
  <c r="FA11" i="30"/>
  <c r="EZ19" i="31"/>
  <c r="BA19" i="31"/>
  <c r="EV6" i="34"/>
  <c r="AW6" i="34"/>
  <c r="EI30" i="46"/>
  <c r="AI18" i="48"/>
  <c r="EH18" i="48"/>
  <c r="EH30" i="48" s="1"/>
  <c r="EO11" i="42"/>
  <c r="AP11" i="42"/>
  <c r="BC23" i="28"/>
  <c r="FB23" i="28"/>
  <c r="AI7" i="48"/>
  <c r="EH7" i="48"/>
  <c r="AG20" i="51"/>
  <c r="EF20" i="51"/>
  <c r="AK28" i="47"/>
  <c r="EJ28" i="47"/>
  <c r="AN16" i="42"/>
  <c r="EM16" i="42"/>
  <c r="EM30" i="42" s="1"/>
  <c r="AM29" i="42"/>
  <c r="AI11" i="49"/>
  <c r="EH11" i="49"/>
  <c r="BA6" i="30"/>
  <c r="EZ6" i="30"/>
  <c r="DY7" i="57"/>
  <c r="Z7" i="57"/>
  <c r="AR23" i="40"/>
  <c r="EQ23" i="40"/>
  <c r="EM25" i="43"/>
  <c r="AN25" i="43"/>
  <c r="EM24" i="44"/>
  <c r="AN24" i="44"/>
  <c r="AS18" i="37"/>
  <c r="ER18" i="37"/>
  <c r="ER30" i="37" s="1"/>
  <c r="AR29" i="37"/>
  <c r="EZ26" i="31"/>
  <c r="BA26" i="31"/>
  <c r="Y16" i="58"/>
  <c r="DX16" i="58"/>
  <c r="DX30" i="58" s="1"/>
  <c r="EW26" i="33"/>
  <c r="AX26" i="33"/>
  <c r="AD7" i="53"/>
  <c r="EC7" i="53"/>
  <c r="AZ29" i="27"/>
  <c r="BA4" i="27"/>
  <c r="EZ4" i="27"/>
  <c r="EZ29" i="27" s="1"/>
  <c r="EY28" i="32"/>
  <c r="AZ28" i="32"/>
  <c r="BC10" i="27"/>
  <c r="FB10" i="27"/>
  <c r="AL5" i="44"/>
  <c r="EK5" i="44"/>
  <c r="EK29" i="44" s="1"/>
  <c r="EK15" i="46"/>
  <c r="AL15" i="46"/>
  <c r="AH28" i="50"/>
  <c r="EG28" i="50"/>
  <c r="AQ11" i="40"/>
  <c r="EP11" i="40"/>
  <c r="AG16" i="50"/>
  <c r="EF16" i="50"/>
  <c r="AE5" i="51"/>
  <c r="ED5" i="51"/>
  <c r="AX21" i="33"/>
  <c r="EW21" i="33"/>
  <c r="EB25" i="54"/>
  <c r="AC25" i="54"/>
  <c r="EA25" i="55"/>
  <c r="AB25" i="55"/>
  <c r="ES19" i="37"/>
  <c r="AT19" i="37"/>
  <c r="EV19" i="35"/>
  <c r="AW19" i="35"/>
  <c r="BA16" i="30"/>
  <c r="EZ16" i="30"/>
  <c r="EG25" i="49"/>
  <c r="AH25" i="49"/>
  <c r="AE18" i="52"/>
  <c r="ED18" i="52"/>
  <c r="ED30" i="52" s="1"/>
  <c r="EQ5" i="39"/>
  <c r="AR5" i="39"/>
  <c r="EK17" i="45"/>
  <c r="AL17" i="45"/>
  <c r="EV9" i="35"/>
  <c r="AW9" i="35"/>
  <c r="EF6" i="50"/>
  <c r="AG6" i="50"/>
  <c r="FC17" i="26"/>
  <c r="BD17" i="26"/>
  <c r="DY16" i="57"/>
  <c r="Z16" i="57"/>
  <c r="EJ15" i="47"/>
  <c r="AK15" i="47"/>
  <c r="AW5" i="33"/>
  <c r="EV5" i="33"/>
  <c r="AA6" i="56"/>
  <c r="DZ6" i="56"/>
  <c r="EH24" i="49"/>
  <c r="AI24" i="49"/>
  <c r="AX4" i="31"/>
  <c r="AW29" i="31"/>
  <c r="EW4" i="31"/>
  <c r="EW29" i="31" s="1"/>
  <c r="AK29" i="43"/>
  <c r="AL4" i="43"/>
  <c r="EK4" i="43"/>
  <c r="EK29" i="43" s="1"/>
  <c r="AP14" i="41"/>
  <c r="EO14" i="41"/>
  <c r="EO23" i="42"/>
  <c r="AP23" i="42"/>
  <c r="AY23" i="33"/>
  <c r="EX23" i="33"/>
  <c r="EI12" i="48"/>
  <c r="AJ12" i="48"/>
  <c r="EI23" i="48"/>
  <c r="AJ23" i="48"/>
  <c r="FA25" i="28"/>
  <c r="BB25" i="28"/>
  <c r="FD28" i="26"/>
  <c r="BE28" i="26"/>
  <c r="FE28" i="26" s="1"/>
  <c r="AR18" i="39"/>
  <c r="EQ18" i="39"/>
  <c r="EL15" i="45"/>
  <c r="AM15" i="45"/>
  <c r="AZ24" i="32"/>
  <c r="EY24" i="32"/>
  <c r="AP12" i="42"/>
  <c r="EO12" i="42"/>
  <c r="AP24" i="42"/>
  <c r="EO24" i="42"/>
  <c r="AG17" i="50"/>
  <c r="EF17" i="50"/>
  <c r="AJ14" i="48"/>
  <c r="EI14" i="48"/>
  <c r="BE23" i="26"/>
  <c r="FE23" i="26" s="1"/>
  <c r="FD23" i="26"/>
  <c r="FB4" i="25"/>
  <c r="FB29" i="25" s="1"/>
  <c r="BB29" i="25"/>
  <c r="BC4" i="25"/>
  <c r="ER16" i="38"/>
  <c r="ER30" i="38" s="1"/>
  <c r="AS16" i="38"/>
  <c r="AP13" i="41"/>
  <c r="EO13" i="41"/>
  <c r="EO29" i="41" s="1"/>
  <c r="EF15" i="51"/>
  <c r="AG15" i="51"/>
  <c r="EB16" i="54"/>
  <c r="AC16" i="54"/>
  <c r="EB23" i="55"/>
  <c r="AC23" i="55"/>
  <c r="AI6" i="48"/>
  <c r="EH6" i="48"/>
  <c r="BB8" i="30"/>
  <c r="FA8" i="30"/>
  <c r="EF26" i="51"/>
  <c r="AG26" i="51"/>
  <c r="Z27" i="58"/>
  <c r="DY27" i="58"/>
  <c r="BD16" i="26"/>
  <c r="FC16" i="26"/>
  <c r="EB20" i="55"/>
  <c r="AC20" i="55"/>
  <c r="AJ13" i="48"/>
  <c r="EI13" i="48"/>
  <c r="AM16" i="44"/>
  <c r="EL16" i="44"/>
  <c r="AX10" i="33"/>
  <c r="EW10" i="33"/>
  <c r="BA22" i="30"/>
  <c r="EZ22" i="30"/>
  <c r="BA5" i="30"/>
  <c r="EZ5" i="30"/>
  <c r="AF4" i="50"/>
  <c r="EE4" i="50"/>
  <c r="EE29" i="50" s="1"/>
  <c r="AE29" i="50"/>
  <c r="AS14" i="39"/>
  <c r="ER14" i="39"/>
  <c r="EI7" i="47"/>
  <c r="AJ7" i="47"/>
  <c r="BB7" i="28"/>
  <c r="FA7" i="28"/>
  <c r="EZ15" i="31"/>
  <c r="BA15" i="31"/>
  <c r="BB20" i="28"/>
  <c r="FA20" i="28"/>
  <c r="FA30" i="28" s="1"/>
  <c r="AP17" i="42"/>
  <c r="EO17" i="42"/>
  <c r="AS29" i="35"/>
  <c r="AT4" i="35"/>
  <c r="ES4" i="35"/>
  <c r="ES29" i="35" s="1"/>
  <c r="ES30" i="36"/>
  <c r="FB25" i="27"/>
  <c r="FB30" i="27" s="1"/>
  <c r="BC25" i="27"/>
  <c r="EV14" i="35"/>
  <c r="AW14" i="35"/>
  <c r="AS15" i="39"/>
  <c r="ER15" i="39"/>
  <c r="ED29" i="51"/>
  <c r="FD19" i="26"/>
  <c r="BE19" i="26"/>
  <c r="FE19" i="26" s="1"/>
  <c r="EH10" i="48"/>
  <c r="AI10" i="48"/>
  <c r="EA27" i="56"/>
  <c r="AB27" i="56"/>
  <c r="AG8" i="50"/>
  <c r="EF8" i="50"/>
  <c r="EJ22" i="46"/>
  <c r="AK22" i="46"/>
  <c r="FC14" i="27"/>
  <c r="BD14" i="27"/>
  <c r="AC24" i="55"/>
  <c r="EB24" i="55"/>
  <c r="AU9" i="37"/>
  <c r="ET9" i="37"/>
  <c r="EK14" i="46"/>
  <c r="AL14" i="46"/>
  <c r="AR25" i="39"/>
  <c r="EQ25" i="39"/>
  <c r="AJ16" i="47"/>
  <c r="EI16" i="47"/>
  <c r="EI30" i="47" s="1"/>
  <c r="AO11" i="43"/>
  <c r="EN11" i="43"/>
  <c r="BA20" i="31"/>
  <c r="EZ20" i="31"/>
  <c r="AR7" i="39"/>
  <c r="EQ7" i="39"/>
  <c r="EO30" i="40"/>
  <c r="AH8" i="49"/>
  <c r="EG8" i="49"/>
  <c r="ET25" i="36"/>
  <c r="AU25" i="36"/>
  <c r="EX16" i="32"/>
  <c r="AY16" i="32"/>
  <c r="FB17" i="28"/>
  <c r="BC17" i="28"/>
  <c r="AJ8" i="48"/>
  <c r="EI8" i="48"/>
  <c r="AW23" i="35"/>
  <c r="EV23" i="35"/>
  <c r="AX6" i="33"/>
  <c r="EW6" i="33"/>
  <c r="EP30" i="39"/>
  <c r="EX27" i="33"/>
  <c r="AY27" i="33"/>
  <c r="EO20" i="41"/>
  <c r="EO30" i="41" s="1"/>
  <c r="AP20" i="41"/>
  <c r="EX17" i="33"/>
  <c r="AY17" i="33"/>
  <c r="AY26" i="32"/>
  <c r="EX26" i="32"/>
  <c r="AL18" i="45"/>
  <c r="EK18" i="45"/>
  <c r="AG25" i="50"/>
  <c r="EF25" i="50"/>
  <c r="AS26" i="39"/>
  <c r="ER26" i="39"/>
  <c r="EZ24" i="31"/>
  <c r="BA24" i="31"/>
  <c r="AQ4" i="38"/>
  <c r="EP4" i="38"/>
  <c r="EP29" i="38" s="1"/>
  <c r="AP29" i="38"/>
  <c r="AV18" i="35"/>
  <c r="EU18" i="35"/>
  <c r="EU30" i="35" s="1"/>
  <c r="EB21" i="54"/>
  <c r="AC21" i="54"/>
  <c r="EU29" i="33"/>
  <c r="EL17" i="43"/>
  <c r="EL30" i="43" s="1"/>
  <c r="AM17" i="43"/>
  <c r="AU26" i="37"/>
  <c r="ET26" i="37"/>
  <c r="EB17" i="54"/>
  <c r="AC17" i="54"/>
  <c r="Z5" i="57"/>
  <c r="DY5" i="57"/>
  <c r="AX5" i="32"/>
  <c r="AW29" i="32"/>
  <c r="EW5" i="32"/>
  <c r="EW29" i="32" s="1"/>
  <c r="FB30" i="26"/>
  <c r="AF26" i="52"/>
  <c r="EE26" i="52"/>
  <c r="EJ19" i="47"/>
  <c r="AK19" i="47"/>
  <c r="AH13" i="49"/>
  <c r="EG13" i="49"/>
  <c r="EG23" i="50"/>
  <c r="AH23" i="50"/>
  <c r="AK8" i="47"/>
  <c r="EJ8" i="47"/>
  <c r="AC27" i="55"/>
  <c r="EB27" i="55"/>
  <c r="BD18" i="26"/>
  <c r="FC18" i="26"/>
  <c r="FA25" i="30"/>
  <c r="BB25" i="30"/>
  <c r="AN5" i="43"/>
  <c r="EM5" i="43"/>
  <c r="AX13" i="33"/>
  <c r="EW13" i="33"/>
  <c r="EC24" i="54"/>
  <c r="AD24" i="54"/>
  <c r="EN12" i="43"/>
  <c r="AO12" i="43"/>
  <c r="EW16" i="33"/>
  <c r="AX16" i="33"/>
  <c r="AD21" i="53"/>
  <c r="EC21" i="53"/>
  <c r="AU16" i="36"/>
  <c r="ET16" i="36"/>
  <c r="ET30" i="36" s="1"/>
  <c r="Y11" i="59"/>
  <c r="DX11" i="59"/>
  <c r="EE12" i="52"/>
  <c r="AF12" i="52"/>
  <c r="AX24" i="34"/>
  <c r="EW24" i="34"/>
  <c r="EB8" i="54"/>
  <c r="AC8" i="54"/>
  <c r="EF29" i="49"/>
  <c r="EF30" i="51"/>
  <c r="EV8" i="37"/>
  <c r="AW8" i="37"/>
  <c r="EX21" i="34"/>
  <c r="AY21" i="34"/>
  <c r="AQ15" i="42"/>
  <c r="EP15" i="42"/>
  <c r="AV8" i="38"/>
  <c r="EU8" i="38"/>
  <c r="EO12" i="44"/>
  <c r="AP12" i="44"/>
  <c r="AC22" i="56"/>
  <c r="EB22" i="56"/>
  <c r="AC11" i="57"/>
  <c r="EB11" i="57"/>
  <c r="AL7" i="46"/>
  <c r="EK7" i="46"/>
  <c r="BA11" i="33"/>
  <c r="EZ11" i="33"/>
  <c r="AP18" i="42"/>
  <c r="EO18" i="42"/>
  <c r="EN21" i="45"/>
  <c r="AO21" i="45"/>
  <c r="AH11" i="52"/>
  <c r="EG11" i="52"/>
  <c r="EQ8" i="42"/>
  <c r="AR8" i="42"/>
  <c r="EG24" i="52"/>
  <c r="AH24" i="52"/>
  <c r="EB26" i="57"/>
  <c r="AC26" i="57"/>
  <c r="AM17" i="47"/>
  <c r="EL17" i="47"/>
  <c r="BC14" i="31"/>
  <c r="FB14" i="31"/>
  <c r="AP13" i="44"/>
  <c r="EO13" i="44"/>
  <c r="AG7" i="52"/>
  <c r="EF7" i="52"/>
  <c r="AX21" i="36"/>
  <c r="EW21" i="36"/>
  <c r="AA8" i="59"/>
  <c r="DZ8" i="59"/>
  <c r="BC28" i="30"/>
  <c r="FB28" i="30"/>
  <c r="EF27" i="53"/>
  <c r="AG27" i="53"/>
  <c r="EO28" i="43"/>
  <c r="AP28" i="43"/>
  <c r="AM23" i="47"/>
  <c r="EL23" i="47"/>
  <c r="EX8" i="35"/>
  <c r="AY8" i="35"/>
  <c r="AA29" i="55"/>
  <c r="AB4" i="55"/>
  <c r="EA4" i="55"/>
  <c r="EA29" i="55" s="1"/>
  <c r="ET24" i="39"/>
  <c r="AU24" i="39"/>
  <c r="FA23" i="32"/>
  <c r="BB23" i="32"/>
  <c r="FC26" i="30"/>
  <c r="BD26" i="30"/>
  <c r="AI24" i="51"/>
  <c r="EH24" i="51"/>
  <c r="EC22" i="55"/>
  <c r="AD22" i="55"/>
  <c r="AN21" i="46"/>
  <c r="EM21" i="46"/>
  <c r="AV27" i="38"/>
  <c r="EU27" i="38"/>
  <c r="AF22" i="53"/>
  <c r="EE22" i="53"/>
  <c r="ES28" i="40"/>
  <c r="AT28" i="40"/>
  <c r="AH10" i="51"/>
  <c r="EG10" i="51"/>
  <c r="EH13" i="51"/>
  <c r="AI13" i="51"/>
  <c r="AU15" i="38"/>
  <c r="ET15" i="38"/>
  <c r="BD21" i="28"/>
  <c r="FC21" i="28"/>
  <c r="EU20" i="37"/>
  <c r="AV20" i="37"/>
  <c r="EA14" i="57"/>
  <c r="AB14" i="57"/>
  <c r="AD10" i="55"/>
  <c r="EC10" i="55"/>
  <c r="EZ7" i="32"/>
  <c r="BA7" i="32"/>
  <c r="AH9" i="52"/>
  <c r="EG9" i="52"/>
  <c r="AN19" i="46"/>
  <c r="EM19" i="46"/>
  <c r="AX28" i="36"/>
  <c r="EW28" i="36"/>
  <c r="Z22" i="59"/>
  <c r="DY22" i="59"/>
  <c r="BB27" i="32"/>
  <c r="FA27" i="32"/>
  <c r="BA10" i="32"/>
  <c r="EZ10" i="32"/>
  <c r="AN27" i="46"/>
  <c r="EM27" i="46"/>
  <c r="AS9" i="41"/>
  <c r="ER9" i="41"/>
  <c r="AS10" i="40"/>
  <c r="ER10" i="40"/>
  <c r="EL10" i="46"/>
  <c r="AM10" i="46"/>
  <c r="EY20" i="33"/>
  <c r="AZ20" i="33"/>
  <c r="Z6" i="59"/>
  <c r="DY6" i="59"/>
  <c r="BC19" i="30"/>
  <c r="FB19" i="30"/>
  <c r="EQ26" i="42"/>
  <c r="AR26" i="42"/>
  <c r="EU25" i="37"/>
  <c r="AV25" i="37"/>
  <c r="EL18" i="46"/>
  <c r="AM18" i="46"/>
  <c r="AC17" i="57"/>
  <c r="EB17" i="57"/>
  <c r="AW7" i="36"/>
  <c r="EV7" i="36"/>
  <c r="AQ19" i="42"/>
  <c r="EP19" i="42"/>
  <c r="EP26" i="43"/>
  <c r="AQ26" i="43"/>
  <c r="AP29" i="40"/>
  <c r="AQ4" i="40"/>
  <c r="EP4" i="40"/>
  <c r="EP29" i="40" s="1"/>
  <c r="DZ19" i="58"/>
  <c r="AA19" i="58"/>
  <c r="EM24" i="46"/>
  <c r="AN24" i="46"/>
  <c r="FA6" i="31"/>
  <c r="BB6" i="31"/>
  <c r="FD17" i="27"/>
  <c r="BE17" i="27"/>
  <c r="FE17" i="27" s="1"/>
  <c r="EX25" i="34"/>
  <c r="AY25" i="34"/>
  <c r="AZ23" i="34"/>
  <c r="EY23" i="34"/>
  <c r="AI14" i="51"/>
  <c r="EH14" i="51"/>
  <c r="FC9" i="30"/>
  <c r="BD9" i="30"/>
  <c r="DX4" i="58"/>
  <c r="DX29" i="58" s="1"/>
  <c r="X29" i="58"/>
  <c r="Y4" i="58"/>
  <c r="ET5" i="37"/>
  <c r="AU5" i="37"/>
  <c r="EW18" i="34"/>
  <c r="AX18" i="34"/>
  <c r="EW25" i="35"/>
  <c r="AX25" i="35"/>
  <c r="AH19" i="52"/>
  <c r="EG19" i="52"/>
  <c r="FE4" i="24"/>
  <c r="FE29" i="24" s="1"/>
  <c r="BE29" i="24"/>
  <c r="AK16" i="48"/>
  <c r="EJ16" i="48"/>
  <c r="AI12" i="51"/>
  <c r="EH12" i="51"/>
  <c r="EW22" i="35"/>
  <c r="AX22" i="35"/>
  <c r="Z16" i="59"/>
  <c r="DY16" i="59"/>
  <c r="AE14" i="55"/>
  <c r="ED14" i="55"/>
  <c r="AZ29" i="30"/>
  <c r="BA4" i="30"/>
  <c r="EZ4" i="30"/>
  <c r="EZ29" i="30" s="1"/>
  <c r="EF16" i="52"/>
  <c r="AG16" i="52"/>
  <c r="FA16" i="31"/>
  <c r="BB16" i="31"/>
  <c r="AK12" i="49"/>
  <c r="EJ12" i="49"/>
  <c r="AT27" i="40"/>
  <c r="ES27" i="40"/>
  <c r="AJ5" i="49"/>
  <c r="EI5" i="49"/>
  <c r="EC23" i="56"/>
  <c r="AD23" i="56"/>
  <c r="EL4" i="44"/>
  <c r="AL29" i="44"/>
  <c r="AM4" i="44"/>
  <c r="EC9" i="55"/>
  <c r="AD9" i="55"/>
  <c r="ER17" i="41"/>
  <c r="AS17" i="41"/>
  <c r="AC10" i="56"/>
  <c r="EB10" i="56"/>
  <c r="FC6" i="28"/>
  <c r="BD6" i="28"/>
  <c r="AO11" i="44"/>
  <c r="EN11" i="44"/>
  <c r="AR27" i="42"/>
  <c r="EQ27" i="42"/>
  <c r="AS22" i="40"/>
  <c r="ER22" i="40"/>
  <c r="EX12" i="35"/>
  <c r="AY12" i="35"/>
  <c r="AO10" i="44"/>
  <c r="EN10" i="44"/>
  <c r="EF9" i="51"/>
  <c r="AG9" i="51"/>
  <c r="AW24" i="37"/>
  <c r="EV24" i="37"/>
  <c r="AM6" i="46"/>
  <c r="EL6" i="46"/>
  <c r="DZ20" i="59"/>
  <c r="AA20" i="59"/>
  <c r="AY19" i="34"/>
  <c r="EX19" i="34"/>
  <c r="AA21" i="59"/>
  <c r="DZ21" i="59"/>
  <c r="EE11" i="54"/>
  <c r="AF11" i="54"/>
  <c r="AA5" i="58"/>
  <c r="DZ5" i="58"/>
  <c r="AZ19" i="33"/>
  <c r="EY19" i="33"/>
  <c r="ET4" i="36"/>
  <c r="ET29" i="36" s="1"/>
  <c r="AU4" i="36"/>
  <c r="AT29" i="36"/>
  <c r="ES17" i="40"/>
  <c r="AT17" i="40"/>
  <c r="EE12" i="54"/>
  <c r="AF12" i="54"/>
  <c r="AE5" i="53"/>
  <c r="ED5" i="53"/>
  <c r="BC27" i="31"/>
  <c r="FB27" i="31"/>
  <c r="EX13" i="34"/>
  <c r="AY13" i="34"/>
  <c r="BE11" i="27"/>
  <c r="FE11" i="27" s="1"/>
  <c r="FD11" i="27"/>
  <c r="EG14" i="52"/>
  <c r="AH14" i="52"/>
  <c r="ET13" i="39"/>
  <c r="AU13" i="39"/>
  <c r="EE6" i="53"/>
  <c r="AF6" i="53"/>
  <c r="AO27" i="45"/>
  <c r="EN27" i="45"/>
  <c r="AT15" i="40"/>
  <c r="ES15" i="40"/>
  <c r="EK18" i="47"/>
  <c r="AL18" i="47"/>
  <c r="AR15" i="41"/>
  <c r="EQ15" i="41"/>
  <c r="ES9" i="40"/>
  <c r="AT9" i="40"/>
  <c r="FC24" i="30"/>
  <c r="BD24" i="30"/>
  <c r="AA20" i="58"/>
  <c r="DZ20" i="58"/>
  <c r="AX8" i="36"/>
  <c r="EW8" i="36"/>
  <c r="AN13" i="46"/>
  <c r="EM13" i="46"/>
  <c r="AJ9" i="49"/>
  <c r="EI9" i="49"/>
  <c r="AC8" i="57"/>
  <c r="EB8" i="57"/>
  <c r="BA22" i="32"/>
  <c r="EZ22" i="32"/>
  <c r="AR22" i="41"/>
  <c r="EQ22" i="41"/>
  <c r="AK22" i="48"/>
  <c r="EJ22" i="48"/>
  <c r="AK28" i="49"/>
  <c r="EJ28" i="49"/>
  <c r="EP14" i="43"/>
  <c r="AQ14" i="43"/>
  <c r="EH19" i="51"/>
  <c r="AI19" i="51"/>
  <c r="ET4" i="37"/>
  <c r="AU4" i="37"/>
  <c r="FC14" i="28"/>
  <c r="BD14" i="28"/>
  <c r="FC27" i="30"/>
  <c r="BD27" i="30"/>
  <c r="EM23" i="46"/>
  <c r="AN23" i="46"/>
  <c r="EP21" i="42"/>
  <c r="AQ21" i="42"/>
  <c r="EI12" i="50"/>
  <c r="AJ12" i="50"/>
  <c r="AS26" i="40"/>
  <c r="ER26" i="40"/>
  <c r="AJ24" i="50"/>
  <c r="EI24" i="50"/>
  <c r="AB12" i="58"/>
  <c r="EA12" i="58"/>
  <c r="AV28" i="38"/>
  <c r="EU28" i="38"/>
  <c r="Z18" i="57"/>
  <c r="DY18" i="57"/>
  <c r="DY30" i="57" s="1"/>
  <c r="EG7" i="50"/>
  <c r="AH7" i="50"/>
  <c r="AS5" i="40"/>
  <c r="ER5" i="40"/>
  <c r="EC29" i="53"/>
  <c r="AB25" i="57"/>
  <c r="EA25" i="57"/>
  <c r="AW10" i="36"/>
  <c r="EV10" i="36"/>
  <c r="AX23" i="36"/>
  <c r="EW23" i="36"/>
  <c r="BB21" i="32"/>
  <c r="FA21" i="32"/>
  <c r="Z5" i="59"/>
  <c r="DY5" i="59"/>
  <c r="EN25" i="44"/>
  <c r="AO25" i="44"/>
  <c r="AQ28" i="42"/>
  <c r="EP28" i="42"/>
  <c r="AS7" i="40"/>
  <c r="ER7" i="40"/>
  <c r="AL10" i="47"/>
  <c r="EK10" i="47"/>
  <c r="BE22" i="27"/>
  <c r="FE22" i="27" s="1"/>
  <c r="FD22" i="27"/>
  <c r="BE8" i="28"/>
  <c r="FE8" i="28" s="1"/>
  <c r="FD8" i="28"/>
  <c r="EJ26" i="48"/>
  <c r="AK26" i="48"/>
  <c r="AI28" i="51"/>
  <c r="EH28" i="51"/>
  <c r="BB5" i="31"/>
  <c r="FA5" i="31"/>
  <c r="AF25" i="53"/>
  <c r="EE25" i="53"/>
  <c r="AM20" i="47"/>
  <c r="EL20" i="47"/>
  <c r="EX22" i="34"/>
  <c r="AY22" i="34"/>
  <c r="AO19" i="45"/>
  <c r="EN19" i="45"/>
  <c r="EX15" i="34"/>
  <c r="AY15" i="34"/>
  <c r="EO8" i="43"/>
  <c r="AP8" i="43"/>
  <c r="DZ17" i="59"/>
  <c r="AA17" i="59"/>
  <c r="AF20" i="54"/>
  <c r="EE20" i="54"/>
  <c r="AM4" i="45"/>
  <c r="EL4" i="45"/>
  <c r="AT14" i="40"/>
  <c r="ES14" i="40"/>
  <c r="EY28" i="34"/>
  <c r="AZ28" i="34"/>
  <c r="AF13" i="53"/>
  <c r="EE13" i="53"/>
  <c r="AQ29" i="39"/>
  <c r="EQ4" i="39"/>
  <c r="EQ29" i="39" s="1"/>
  <c r="AR4" i="39"/>
  <c r="BB7" i="31"/>
  <c r="FA7" i="31"/>
  <c r="AX17" i="36"/>
  <c r="EW17" i="36"/>
  <c r="AD21" i="56"/>
  <c r="EC21" i="56"/>
  <c r="EG20" i="52"/>
  <c r="AH20" i="52"/>
  <c r="AD18" i="54"/>
  <c r="EC18" i="54"/>
  <c r="EA22" i="57"/>
  <c r="AB22" i="57"/>
  <c r="FD18" i="27"/>
  <c r="BE18" i="27"/>
  <c r="FE18" i="27" s="1"/>
  <c r="AN9" i="45"/>
  <c r="EM9" i="45"/>
  <c r="AS23" i="41"/>
  <c r="ER23" i="41"/>
  <c r="AX19" i="36"/>
  <c r="EW19" i="36"/>
  <c r="AU22" i="38"/>
  <c r="ET22" i="38"/>
  <c r="EK28" i="48"/>
  <c r="AL28" i="48"/>
  <c r="AQ5" i="42"/>
  <c r="EP5" i="42"/>
  <c r="BC13" i="30"/>
  <c r="FB13" i="30"/>
  <c r="EI11" i="50"/>
  <c r="AJ11" i="50"/>
  <c r="EJ27" i="49"/>
  <c r="AK27" i="49"/>
  <c r="BA29" i="28"/>
  <c r="BB4" i="28"/>
  <c r="FA4" i="28"/>
  <c r="FA29" i="28" s="1"/>
  <c r="AL5" i="46"/>
  <c r="EK5" i="46"/>
  <c r="AJ21" i="49"/>
  <c r="EI21" i="49"/>
  <c r="EG23" i="52"/>
  <c r="AH23" i="52"/>
  <c r="BB14" i="32"/>
  <c r="FA14" i="32"/>
  <c r="AF14" i="53"/>
  <c r="EE14" i="53"/>
  <c r="EV28" i="37"/>
  <c r="AW28" i="37"/>
  <c r="ER28" i="41"/>
  <c r="AS28" i="41"/>
  <c r="EP7" i="42"/>
  <c r="AQ7" i="42"/>
  <c r="AP23" i="44"/>
  <c r="EO23" i="44"/>
  <c r="AA28" i="59"/>
  <c r="DZ28" i="59"/>
  <c r="EW20" i="36"/>
  <c r="AX20" i="36"/>
  <c r="EX11" i="35"/>
  <c r="AY11" i="35"/>
  <c r="EG18" i="50"/>
  <c r="AH18" i="50"/>
  <c r="EG7" i="51"/>
  <c r="AH7" i="51"/>
  <c r="AT12" i="40"/>
  <c r="ES12" i="40"/>
  <c r="EH23" i="51"/>
  <c r="AI23" i="51"/>
  <c r="AE28" i="55"/>
  <c r="ED28" i="55"/>
  <c r="AJ4" i="47"/>
  <c r="AI29" i="47"/>
  <c r="EI4" i="47"/>
  <c r="EI29" i="47" s="1"/>
  <c r="AU8" i="39"/>
  <c r="ET8" i="39"/>
  <c r="AE19" i="55"/>
  <c r="ED19" i="55"/>
  <c r="AN6" i="45"/>
  <c r="EM6" i="45"/>
  <c r="AQ21" i="43"/>
  <c r="EP21" i="43"/>
  <c r="AL24" i="48"/>
  <c r="EK24" i="48"/>
  <c r="EX15" i="35"/>
  <c r="AY15" i="35"/>
  <c r="FB21" i="31"/>
  <c r="BC21" i="31"/>
  <c r="AI21" i="50"/>
  <c r="EH21" i="50"/>
  <c r="AU6" i="38"/>
  <c r="ET6" i="38"/>
  <c r="AH22" i="51"/>
  <c r="EG22" i="51"/>
  <c r="AC4" i="54"/>
  <c r="AB29" i="54"/>
  <c r="EB4" i="54"/>
  <c r="EB29" i="54" s="1"/>
  <c r="EN6" i="44"/>
  <c r="AO6" i="44"/>
  <c r="EM11" i="45"/>
  <c r="AN11" i="45"/>
  <c r="AP19" i="44"/>
  <c r="EO19" i="44"/>
  <c r="AL21" i="48"/>
  <c r="EK21" i="48"/>
  <c r="FC23" i="30"/>
  <c r="BD23" i="30"/>
  <c r="BD9" i="28"/>
  <c r="FC9" i="28"/>
  <c r="AU13" i="38"/>
  <c r="ET13" i="38"/>
  <c r="EP18" i="41"/>
  <c r="AQ18" i="41"/>
  <c r="AH8" i="52"/>
  <c r="EG8" i="52"/>
  <c r="AL6" i="47"/>
  <c r="EK6" i="47"/>
  <c r="FD26" i="28"/>
  <c r="BE26" i="28"/>
  <c r="FE26" i="28" s="1"/>
  <c r="AG23" i="53"/>
  <c r="EF23" i="53"/>
  <c r="BB15" i="32"/>
  <c r="FA15" i="32"/>
  <c r="AV26" i="38"/>
  <c r="EU26" i="38"/>
  <c r="AB26" i="58"/>
  <c r="EA26" i="58"/>
  <c r="EY8" i="34"/>
  <c r="AZ8" i="34"/>
  <c r="EV6" i="37"/>
  <c r="AW6" i="37"/>
  <c r="AZ26" i="34"/>
  <c r="EY26" i="34"/>
  <c r="AQ10" i="42"/>
  <c r="EP10" i="42"/>
  <c r="AM11" i="47"/>
  <c r="EL11" i="47"/>
  <c r="AX9" i="36"/>
  <c r="EW9" i="36"/>
  <c r="AX15" i="36"/>
  <c r="EW15" i="36"/>
  <c r="EZ24" i="33"/>
  <c r="BA24" i="33"/>
  <c r="EE15" i="54"/>
  <c r="AF15" i="54"/>
  <c r="EE28" i="54"/>
  <c r="AF28" i="54"/>
  <c r="DX30" i="59"/>
  <c r="AP14" i="44"/>
  <c r="EO14" i="44"/>
  <c r="AU27" i="39"/>
  <c r="ET27" i="39"/>
  <c r="AP18" i="43"/>
  <c r="EO18" i="43"/>
  <c r="AE21" i="55"/>
  <c r="ED21" i="55"/>
  <c r="ER24" i="41"/>
  <c r="AS24" i="41"/>
  <c r="BC13" i="31"/>
  <c r="FB13" i="31"/>
  <c r="AE10" i="54"/>
  <c r="ED10" i="54"/>
  <c r="EA20" i="57"/>
  <c r="AB20" i="57"/>
  <c r="ED9" i="54"/>
  <c r="AE9" i="54"/>
  <c r="AS8" i="41"/>
  <c r="ER8" i="41"/>
  <c r="BA28" i="33"/>
  <c r="EZ28" i="33"/>
  <c r="EB7" i="56"/>
  <c r="AC7" i="56"/>
  <c r="EC8" i="56"/>
  <c r="AD8" i="56"/>
  <c r="EH20" i="50"/>
  <c r="AI20" i="50"/>
  <c r="EY27" i="34"/>
  <c r="AZ27" i="34"/>
  <c r="AV15" i="37"/>
  <c r="EU15" i="37"/>
  <c r="AS5" i="41"/>
  <c r="ER5" i="41"/>
  <c r="AU5" i="38"/>
  <c r="ET5" i="38"/>
  <c r="DZ9" i="59"/>
  <c r="AA9" i="59"/>
  <c r="AA21" i="58"/>
  <c r="DZ21" i="58"/>
  <c r="Z4" i="57"/>
  <c r="DY4" i="57"/>
  <c r="DY29" i="57" s="1"/>
  <c r="Y29" i="57"/>
  <c r="AU19" i="39"/>
  <c r="ET19" i="39"/>
  <c r="AT10" i="39"/>
  <c r="ES10" i="39"/>
  <c r="AA13" i="59"/>
  <c r="DZ13" i="59"/>
  <c r="BC18" i="28"/>
  <c r="FB18" i="28"/>
  <c r="EF6" i="52"/>
  <c r="AG6" i="52"/>
  <c r="EB24" i="57"/>
  <c r="AC24" i="57"/>
  <c r="EK19" i="48"/>
  <c r="AL19" i="48"/>
  <c r="AU9" i="39"/>
  <c r="ET9" i="39"/>
  <c r="ES22" i="39"/>
  <c r="AT22" i="39"/>
  <c r="AD13" i="56"/>
  <c r="EC13" i="56"/>
  <c r="AA12" i="59"/>
  <c r="DZ12" i="59"/>
  <c r="ES21" i="40"/>
  <c r="AT21" i="40"/>
  <c r="EN22" i="44"/>
  <c r="AO22" i="44"/>
  <c r="EA23" i="58"/>
  <c r="AB23" i="58"/>
  <c r="EE5" i="52"/>
  <c r="AF5" i="52"/>
  <c r="DZ10" i="58"/>
  <c r="AA10" i="58"/>
  <c r="FC13" i="28"/>
  <c r="BD13" i="28"/>
  <c r="AH16" i="51"/>
  <c r="EG16" i="51"/>
  <c r="EE23" i="54"/>
  <c r="AF23" i="54"/>
  <c r="AD12" i="56"/>
  <c r="EC12" i="56"/>
  <c r="AW16" i="35"/>
  <c r="EV16" i="35"/>
  <c r="AN22" i="45"/>
  <c r="EM22" i="45"/>
  <c r="ED11" i="55"/>
  <c r="AE11" i="55"/>
  <c r="ER18" i="40"/>
  <c r="AS18" i="40"/>
  <c r="EF25" i="52"/>
  <c r="AG25" i="52"/>
  <c r="FB21" i="30"/>
  <c r="BC21" i="30"/>
  <c r="AV23" i="38"/>
  <c r="EU23" i="38"/>
  <c r="AH29" i="48"/>
  <c r="AI4" i="48"/>
  <c r="EH4" i="48"/>
  <c r="EH29" i="48" s="1"/>
  <c r="AI19" i="50"/>
  <c r="EH19" i="50"/>
  <c r="AZ6" i="32"/>
  <c r="EY6" i="32"/>
  <c r="AB13" i="57"/>
  <c r="EA13" i="57"/>
  <c r="AC28" i="57"/>
  <c r="EB28" i="57"/>
  <c r="ER6" i="40"/>
  <c r="AS6" i="40"/>
  <c r="EP13" i="43"/>
  <c r="AQ13" i="43"/>
  <c r="BB20" i="32"/>
  <c r="FA20" i="32"/>
  <c r="AD7" i="54"/>
  <c r="EC7" i="54"/>
  <c r="FC22" i="28"/>
  <c r="BD22" i="28"/>
  <c r="AQ22" i="42"/>
  <c r="EP22" i="42"/>
  <c r="EU11" i="38"/>
  <c r="AV11" i="38"/>
  <c r="AV12" i="38"/>
  <c r="EU12" i="38"/>
  <c r="EY7" i="33"/>
  <c r="AZ7" i="33"/>
  <c r="AP20" i="44"/>
  <c r="EO20" i="44"/>
  <c r="ED4" i="53"/>
  <c r="AE4" i="53"/>
  <c r="AQ20" i="42"/>
  <c r="EP20" i="42"/>
  <c r="EG18" i="51"/>
  <c r="AH18" i="51"/>
  <c r="AD17" i="56"/>
  <c r="EC17" i="56"/>
  <c r="FA11" i="32"/>
  <c r="BB11" i="32"/>
  <c r="AY7" i="34"/>
  <c r="EX7" i="34"/>
  <c r="AV17" i="38"/>
  <c r="EU17" i="38"/>
  <c r="ET23" i="39"/>
  <c r="AU23" i="39"/>
  <c r="EO26" i="44"/>
  <c r="AP26" i="44"/>
  <c r="EH15" i="50"/>
  <c r="AI15" i="50"/>
  <c r="AC25" i="56"/>
  <c r="EB25" i="56"/>
  <c r="AY20" i="34"/>
  <c r="EX20" i="34"/>
  <c r="EN8" i="44"/>
  <c r="AO8" i="44"/>
  <c r="AU20" i="38"/>
  <c r="ET20" i="38"/>
  <c r="BB12" i="32"/>
  <c r="FA12" i="32"/>
  <c r="EG8" i="51"/>
  <c r="AH8" i="51"/>
  <c r="EF9" i="53"/>
  <c r="AG9" i="53"/>
  <c r="FC15" i="28"/>
  <c r="BD15" i="28"/>
  <c r="AT13" i="40"/>
  <c r="ES13" i="40"/>
  <c r="EI6" i="49"/>
  <c r="AJ6" i="49"/>
  <c r="FC17" i="30"/>
  <c r="BD17" i="30"/>
  <c r="FA28" i="31"/>
  <c r="BB28" i="31"/>
  <c r="AD17" i="55"/>
  <c r="EC17" i="55"/>
  <c r="AX13" i="36"/>
  <c r="EW13" i="36"/>
  <c r="FD11" i="28"/>
  <c r="BE11" i="28"/>
  <c r="FE11" i="28" s="1"/>
  <c r="AQ19" i="43"/>
  <c r="EP19" i="43"/>
  <c r="FD16" i="27"/>
  <c r="BE16" i="27"/>
  <c r="FE16" i="27" s="1"/>
  <c r="EE16" i="53"/>
  <c r="AF16" i="53"/>
  <c r="EQ21" i="41"/>
  <c r="AR21" i="41"/>
  <c r="AH28" i="52"/>
  <c r="EG28" i="52"/>
  <c r="DY10" i="59"/>
  <c r="Z10" i="59"/>
  <c r="EJ4" i="46"/>
  <c r="EJ29" i="46" s="1"/>
  <c r="AK4" i="46"/>
  <c r="AJ29" i="46"/>
  <c r="EW5" i="35"/>
  <c r="AX5" i="35"/>
  <c r="AB6" i="57"/>
  <c r="EA6" i="57"/>
  <c r="ES24" i="40"/>
  <c r="AT24" i="40"/>
  <c r="FA22" i="31"/>
  <c r="BB22" i="31"/>
  <c r="AX24" i="36"/>
  <c r="EW24" i="36"/>
  <c r="EL5" i="45"/>
  <c r="AM5" i="45"/>
  <c r="BD5" i="28"/>
  <c r="FC5" i="28"/>
  <c r="FA9" i="32"/>
  <c r="BB9" i="32"/>
  <c r="FA19" i="32"/>
  <c r="BB19" i="32"/>
  <c r="AW6" i="36"/>
  <c r="EV6" i="36"/>
  <c r="AO9" i="44"/>
  <c r="EN9" i="44"/>
  <c r="AH27" i="52"/>
  <c r="EG27" i="52"/>
  <c r="AE6" i="54"/>
  <c r="ED6" i="54"/>
  <c r="AA25" i="58"/>
  <c r="DZ25" i="58"/>
  <c r="AV22" i="37"/>
  <c r="EU22" i="37"/>
  <c r="EI15" i="49"/>
  <c r="AJ15" i="49"/>
  <c r="EB18" i="56"/>
  <c r="AC18" i="56"/>
  <c r="AM9" i="47"/>
  <c r="EL9" i="47"/>
  <c r="AP21" i="44"/>
  <c r="EO21" i="44"/>
  <c r="AO28" i="45"/>
  <c r="EN28" i="45"/>
  <c r="BB18" i="31"/>
  <c r="FA18" i="31"/>
  <c r="BD12" i="30"/>
  <c r="FC12" i="30"/>
  <c r="BC15" i="30"/>
  <c r="FB15" i="30"/>
  <c r="AM27" i="47"/>
  <c r="EL27" i="47"/>
  <c r="EY22" i="33"/>
  <c r="AZ22" i="33"/>
  <c r="AB14" i="58"/>
  <c r="EA14" i="58"/>
  <c r="FB20" i="30"/>
  <c r="BC20" i="30"/>
  <c r="BC8" i="31"/>
  <c r="FB8" i="31"/>
  <c r="EN7" i="44"/>
  <c r="AO7" i="44"/>
  <c r="EU9" i="38"/>
  <c r="AV9" i="38"/>
  <c r="DY18" i="59"/>
  <c r="Z18" i="59"/>
  <c r="BE6" i="27"/>
  <c r="FE6" i="27" s="1"/>
  <c r="FD6" i="27"/>
  <c r="Z18" i="58"/>
  <c r="DY18" i="58"/>
  <c r="DZ26" i="59"/>
  <c r="AA26" i="59"/>
  <c r="AH4" i="49"/>
  <c r="AG29" i="49"/>
  <c r="EG4" i="49"/>
  <c r="FC10" i="28"/>
  <c r="BD10" i="28"/>
  <c r="AD15" i="56"/>
  <c r="EC15" i="56"/>
  <c r="EB7" i="55"/>
  <c r="AC7" i="55"/>
  <c r="AE5" i="54"/>
  <c r="ED5" i="54"/>
  <c r="AP15" i="44"/>
  <c r="EO15" i="44"/>
  <c r="AG8" i="53"/>
  <c r="EF8" i="53"/>
  <c r="EP20" i="43"/>
  <c r="AQ20" i="43"/>
  <c r="EU16" i="37"/>
  <c r="AV16" i="37"/>
  <c r="EK9" i="48"/>
  <c r="AL9" i="48"/>
  <c r="BB17" i="32"/>
  <c r="FA17" i="32"/>
  <c r="EQ11" i="41"/>
  <c r="AR11" i="41"/>
  <c r="EP14" i="42"/>
  <c r="AQ14" i="42"/>
  <c r="EC11" i="56"/>
  <c r="AD11" i="56"/>
  <c r="BD16" i="28"/>
  <c r="FC16" i="28"/>
  <c r="EK25" i="47"/>
  <c r="AL25" i="47"/>
  <c r="AF13" i="54"/>
  <c r="EE13" i="54"/>
  <c r="EL9" i="46"/>
  <c r="AM9" i="46"/>
  <c r="AP27" i="44"/>
  <c r="EO27" i="44"/>
  <c r="AC27" i="57"/>
  <c r="EB27" i="57"/>
  <c r="EQ25" i="41"/>
  <c r="AR25" i="41"/>
  <c r="EX5" i="34"/>
  <c r="AY5" i="34"/>
  <c r="EC8" i="55"/>
  <c r="AD8" i="55"/>
  <c r="FA18" i="30"/>
  <c r="BB18" i="30"/>
  <c r="AB8" i="58"/>
  <c r="EA8" i="58"/>
  <c r="Z25" i="59"/>
  <c r="DY25" i="59"/>
  <c r="AQ24" i="43"/>
  <c r="EP24" i="43"/>
  <c r="EG21" i="52"/>
  <c r="AH21" i="52"/>
  <c r="ED26" i="55"/>
  <c r="AE26" i="55"/>
  <c r="EQ26" i="41"/>
  <c r="AR26" i="41"/>
  <c r="EO22" i="43"/>
  <c r="AP22" i="43"/>
  <c r="EE15" i="53"/>
  <c r="AF15" i="53"/>
  <c r="AY28" i="35"/>
  <c r="EX28" i="35"/>
  <c r="AY20" i="35"/>
  <c r="EX20" i="35"/>
  <c r="AI22" i="50"/>
  <c r="EH22" i="50"/>
  <c r="AF10" i="53"/>
  <c r="EE10" i="53"/>
  <c r="X4" i="59"/>
  <c r="W29" i="59"/>
  <c r="DW4" i="59"/>
  <c r="DW29" i="59" s="1"/>
  <c r="AO16" i="43"/>
  <c r="EN16" i="43"/>
  <c r="EH21" i="51"/>
  <c r="AI21" i="51"/>
  <c r="AX10" i="35"/>
  <c r="EW10" i="35"/>
  <c r="AL5" i="47"/>
  <c r="EK5" i="47"/>
  <c r="BE28" i="28"/>
  <c r="FE28" i="28" s="1"/>
  <c r="FD28" i="28"/>
  <c r="AO14" i="45"/>
  <c r="EN14" i="45"/>
  <c r="ET21" i="38"/>
  <c r="AU21" i="38"/>
  <c r="AW27" i="37"/>
  <c r="EV27" i="37"/>
  <c r="ET11" i="39"/>
  <c r="AU11" i="39"/>
  <c r="EC24" i="56"/>
  <c r="AD24" i="56"/>
  <c r="EU7" i="37"/>
  <c r="AV7" i="37"/>
  <c r="AX7" i="35"/>
  <c r="EW7" i="35"/>
  <c r="AQ4" i="41"/>
  <c r="EP4" i="41"/>
  <c r="AP29" i="41"/>
  <c r="AB15" i="58"/>
  <c r="EA15" i="58"/>
  <c r="AV14" i="37"/>
  <c r="EU14" i="37"/>
  <c r="DZ24" i="59"/>
  <c r="AA24" i="59"/>
  <c r="AN26" i="46"/>
  <c r="EM26" i="46"/>
  <c r="AW17" i="37"/>
  <c r="EV17" i="37"/>
  <c r="EP23" i="43"/>
  <c r="AQ23" i="43"/>
  <c r="AM12" i="47"/>
  <c r="EL12" i="47"/>
  <c r="EK11" i="48"/>
  <c r="AL11" i="48"/>
  <c r="AE12" i="55"/>
  <c r="ED12" i="55"/>
  <c r="BC9" i="31"/>
  <c r="FB9" i="31"/>
  <c r="EB16" i="56"/>
  <c r="AC16" i="56"/>
  <c r="ER27" i="41"/>
  <c r="AS27" i="41"/>
  <c r="EI27" i="50"/>
  <c r="AJ27" i="50"/>
  <c r="FA13" i="32"/>
  <c r="BB13" i="32"/>
  <c r="EZ9" i="33"/>
  <c r="BA9" i="33"/>
  <c r="DZ15" i="59"/>
  <c r="AA15" i="59"/>
  <c r="AE13" i="55"/>
  <c r="ED13" i="55"/>
  <c r="EX21" i="35"/>
  <c r="AY21" i="35"/>
  <c r="AQ27" i="43"/>
  <c r="EP27" i="43"/>
  <c r="AV5" i="36"/>
  <c r="EU5" i="36"/>
  <c r="AO24" i="45"/>
  <c r="EN24" i="45"/>
  <c r="EX14" i="34"/>
  <c r="AY14" i="34"/>
  <c r="AF26" i="54"/>
  <c r="EE26" i="54"/>
  <c r="AV24" i="38"/>
  <c r="EU24" i="38"/>
  <c r="EI10" i="49"/>
  <c r="AJ10" i="49"/>
  <c r="ET10" i="38"/>
  <c r="AU10" i="38"/>
  <c r="AH9" i="50"/>
  <c r="EG9" i="50"/>
  <c r="AO18" i="44"/>
  <c r="EN18" i="44"/>
  <c r="BE27" i="28"/>
  <c r="FE27" i="28" s="1"/>
  <c r="FD27" i="28"/>
  <c r="AC23" i="57"/>
  <c r="EB23" i="57"/>
  <c r="EL13" i="47"/>
  <c r="AM13" i="47"/>
  <c r="AW22" i="36"/>
  <c r="EV22" i="36"/>
  <c r="AX16" i="34"/>
  <c r="EW16" i="34"/>
  <c r="Z7" i="59"/>
  <c r="DY7" i="59"/>
  <c r="ET14" i="38"/>
  <c r="AU14" i="38"/>
  <c r="DZ23" i="59"/>
  <c r="AA23" i="59"/>
  <c r="AD16" i="55"/>
  <c r="EC16" i="55"/>
  <c r="AY13" i="35"/>
  <c r="EX13" i="35"/>
  <c r="ED19" i="54"/>
  <c r="AE19" i="54"/>
  <c r="EO7" i="43"/>
  <c r="AP7" i="43"/>
  <c r="AD29" i="52"/>
  <c r="ED4" i="52"/>
  <c r="ED29" i="52" s="1"/>
  <c r="AE4" i="52"/>
  <c r="AB15" i="57"/>
  <c r="EA15" i="57"/>
  <c r="EX10" i="34"/>
  <c r="AY10" i="34"/>
  <c r="AH17" i="51"/>
  <c r="EG17" i="51"/>
  <c r="AP9" i="43"/>
  <c r="EO9" i="43"/>
  <c r="BA18" i="32"/>
  <c r="EZ18" i="32"/>
  <c r="AD20" i="56"/>
  <c r="EC20" i="56"/>
  <c r="AH17" i="52"/>
  <c r="EG17" i="52"/>
  <c r="EM16" i="45"/>
  <c r="AN16" i="45"/>
  <c r="AW18" i="36"/>
  <c r="EV18" i="36"/>
  <c r="EF22" i="52"/>
  <c r="AG22" i="52"/>
  <c r="EF26" i="53"/>
  <c r="AG26" i="53"/>
  <c r="EA21" i="57"/>
  <c r="AB21" i="57"/>
  <c r="BA12" i="33"/>
  <c r="EZ12" i="33"/>
  <c r="AA14" i="59"/>
  <c r="DZ14" i="59"/>
  <c r="AT16" i="39"/>
  <c r="ES16" i="39"/>
  <c r="AH15" i="52"/>
  <c r="EG15" i="52"/>
  <c r="EF17" i="53"/>
  <c r="AG17" i="53"/>
  <c r="AJ14" i="49"/>
  <c r="EI14" i="49"/>
  <c r="ET18" i="38"/>
  <c r="AU18" i="38"/>
  <c r="AN11" i="46"/>
  <c r="EM11" i="46"/>
  <c r="AH25" i="51"/>
  <c r="EG25" i="51"/>
  <c r="AV13" i="37"/>
  <c r="EU13" i="37"/>
  <c r="EU21" i="37"/>
  <c r="AV21" i="37"/>
  <c r="BD4" i="26"/>
  <c r="FC4" i="26"/>
  <c r="FC29" i="26" s="1"/>
  <c r="BC29" i="26"/>
  <c r="EL8" i="46"/>
  <c r="AM8" i="46"/>
  <c r="EP9" i="42"/>
  <c r="AQ9" i="42"/>
  <c r="AQ6" i="42"/>
  <c r="EP6" i="42"/>
  <c r="AU7" i="38"/>
  <c r="ET7" i="38"/>
  <c r="ES19" i="40"/>
  <c r="AT19" i="40"/>
  <c r="EX27" i="35"/>
  <c r="AY27" i="35"/>
  <c r="EY9" i="34"/>
  <c r="AZ9" i="34"/>
  <c r="ET28" i="39"/>
  <c r="AU28" i="39"/>
  <c r="AO12" i="45"/>
  <c r="EN12" i="45"/>
  <c r="AP10" i="43"/>
  <c r="EO10" i="43"/>
  <c r="AG12" i="53"/>
  <c r="EF12" i="53"/>
  <c r="AU25" i="38"/>
  <c r="ET25" i="38"/>
  <c r="AW11" i="37"/>
  <c r="EV11" i="37"/>
  <c r="EE20" i="53"/>
  <c r="AF20" i="53"/>
  <c r="EO4" i="42"/>
  <c r="EO29" i="42" s="1"/>
  <c r="AP4" i="42"/>
  <c r="EC28" i="56"/>
  <c r="AD28" i="56"/>
  <c r="AW23" i="37"/>
  <c r="EV23" i="37"/>
  <c r="EV12" i="37"/>
  <c r="AW12" i="37"/>
  <c r="AR25" i="42"/>
  <c r="EQ25" i="42"/>
  <c r="AL17" i="48"/>
  <c r="EK17" i="48"/>
  <c r="AU19" i="38"/>
  <c r="ET19" i="38"/>
  <c r="AD14" i="56"/>
  <c r="EC14" i="56"/>
  <c r="EW6" i="35"/>
  <c r="AX6" i="35"/>
  <c r="BC23" i="31"/>
  <c r="FB23" i="31"/>
  <c r="AE15" i="55"/>
  <c r="ED15" i="55"/>
  <c r="EN13" i="45"/>
  <c r="AO13" i="45"/>
  <c r="AO26" i="45"/>
  <c r="EN26" i="45"/>
  <c r="EH10" i="50"/>
  <c r="AI10" i="50"/>
  <c r="EY11" i="34"/>
  <c r="AZ11" i="34"/>
  <c r="AI27" i="51"/>
  <c r="EH27" i="51"/>
  <c r="AM21" i="47"/>
  <c r="EL21" i="47"/>
  <c r="DZ6" i="58"/>
  <c r="AA6" i="58"/>
  <c r="EA28" i="58"/>
  <c r="AB28" i="58"/>
  <c r="AI11" i="51"/>
  <c r="EH11" i="51"/>
  <c r="EI22" i="49"/>
  <c r="AJ22" i="49"/>
  <c r="AG28" i="53"/>
  <c r="EF28" i="53"/>
  <c r="AH6" i="51"/>
  <c r="EG6" i="51"/>
  <c r="DZ19" i="59"/>
  <c r="AA19" i="59"/>
  <c r="BC14" i="30"/>
  <c r="FB14" i="30"/>
  <c r="ES6" i="39"/>
  <c r="AT6" i="39"/>
  <c r="AH13" i="52"/>
  <c r="EG13" i="52"/>
  <c r="AJ19" i="49"/>
  <c r="EI19" i="49"/>
  <c r="AS12" i="41"/>
  <c r="ER12" i="41"/>
  <c r="FD12" i="28"/>
  <c r="BE12" i="28"/>
  <c r="FE12" i="28" s="1"/>
  <c r="BB10" i="31"/>
  <c r="FA10" i="31"/>
  <c r="EO28" i="44"/>
  <c r="AP28" i="44"/>
  <c r="EF10" i="52"/>
  <c r="AG10" i="52"/>
  <c r="EW26" i="36"/>
  <c r="AX26" i="36"/>
  <c r="AF4" i="51"/>
  <c r="EE4" i="51"/>
  <c r="AE29" i="51"/>
  <c r="BA25" i="32"/>
  <c r="EZ25" i="32"/>
  <c r="AK25" i="48"/>
  <c r="EJ25" i="48"/>
  <c r="AC5" i="56"/>
  <c r="EB5" i="56"/>
  <c r="AY17" i="35"/>
  <c r="EX17" i="35"/>
  <c r="AL15" i="48"/>
  <c r="EK15" i="48"/>
  <c r="DZ7" i="58"/>
  <c r="AA7" i="58"/>
  <c r="EA19" i="57"/>
  <c r="AB19" i="57"/>
  <c r="AU12" i="39"/>
  <c r="ET12" i="39"/>
  <c r="EH13" i="50"/>
  <c r="AI13" i="50"/>
  <c r="BE5" i="27"/>
  <c r="FE5" i="27" s="1"/>
  <c r="FD5" i="27"/>
  <c r="EK20" i="48"/>
  <c r="AL20" i="48"/>
  <c r="EI16" i="49"/>
  <c r="AJ16" i="49"/>
  <c r="Z29" i="56"/>
  <c r="DZ4" i="56"/>
  <c r="DZ29" i="56" s="1"/>
  <c r="AA4" i="56"/>
  <c r="BC12" i="31"/>
  <c r="FB12" i="31"/>
  <c r="EZ8" i="33"/>
  <c r="BA8" i="33"/>
  <c r="AB17" i="58"/>
  <c r="EA17" i="58"/>
  <c r="ES29" i="37"/>
  <c r="EF24" i="53"/>
  <c r="AG24" i="53"/>
  <c r="EG7" i="49"/>
  <c r="AH7" i="49"/>
  <c r="DZ22" i="58"/>
  <c r="AA22" i="58"/>
  <c r="EH14" i="50"/>
  <c r="AI14" i="50"/>
  <c r="ET17" i="39"/>
  <c r="AU17" i="39"/>
  <c r="AG11" i="53"/>
  <c r="EF11" i="53"/>
  <c r="FB11" i="31"/>
  <c r="BC11" i="31"/>
  <c r="AD19" i="56"/>
  <c r="EC19" i="56"/>
  <c r="ED22" i="54"/>
  <c r="AE22" i="54"/>
  <c r="DY27" i="59"/>
  <c r="Z27" i="59"/>
  <c r="AZ12" i="34"/>
  <c r="EY12" i="34"/>
  <c r="EA11" i="58"/>
  <c r="AB11" i="58"/>
  <c r="EI26" i="49"/>
  <c r="AJ26" i="49"/>
  <c r="EY4" i="32"/>
  <c r="AZ4" i="32"/>
  <c r="EX30" i="32" l="1"/>
  <c r="EB30" i="54"/>
  <c r="EQ30" i="39"/>
  <c r="EF30" i="50"/>
  <c r="EZ30" i="30"/>
  <c r="AP12" i="43"/>
  <c r="EO12" i="43"/>
  <c r="BC25" i="30"/>
  <c r="FB25" i="30"/>
  <c r="EH23" i="50"/>
  <c r="AI23" i="50"/>
  <c r="EK19" i="47"/>
  <c r="AL19" i="47"/>
  <c r="AW18" i="35"/>
  <c r="EV18" i="35"/>
  <c r="EV30" i="35" s="1"/>
  <c r="BB24" i="31"/>
  <c r="FA24" i="31"/>
  <c r="AQ20" i="41"/>
  <c r="EP20" i="41"/>
  <c r="EW23" i="35"/>
  <c r="AX23" i="35"/>
  <c r="FD14" i="27"/>
  <c r="BE14" i="27"/>
  <c r="FE14" i="27" s="1"/>
  <c r="AJ10" i="48"/>
  <c r="EI10" i="48"/>
  <c r="AT15" i="39"/>
  <c r="ES15" i="39"/>
  <c r="FB20" i="28"/>
  <c r="BC20" i="28"/>
  <c r="FB7" i="28"/>
  <c r="BC7" i="28"/>
  <c r="ES14" i="39"/>
  <c r="AT14" i="39"/>
  <c r="FC30" i="26"/>
  <c r="EG26" i="51"/>
  <c r="AH26" i="51"/>
  <c r="AD16" i="54"/>
  <c r="EC16" i="54"/>
  <c r="BD4" i="25"/>
  <c r="BC29" i="25"/>
  <c r="FC4" i="25"/>
  <c r="FC29" i="25" s="1"/>
  <c r="EG17" i="50"/>
  <c r="AH17" i="50"/>
  <c r="EP12" i="42"/>
  <c r="AQ12" i="42"/>
  <c r="EY23" i="33"/>
  <c r="AZ23" i="33"/>
  <c r="EP14" i="41"/>
  <c r="AQ14" i="41"/>
  <c r="AX5" i="33"/>
  <c r="EW5" i="33"/>
  <c r="EK30" i="45"/>
  <c r="EE18" i="52"/>
  <c r="EE30" i="52" s="1"/>
  <c r="AF18" i="52"/>
  <c r="EW19" i="35"/>
  <c r="AX19" i="35"/>
  <c r="AC25" i="55"/>
  <c r="EB25" i="55"/>
  <c r="EZ28" i="32"/>
  <c r="BA28" i="32"/>
  <c r="AO24" i="44"/>
  <c r="EN24" i="44"/>
  <c r="EK28" i="47"/>
  <c r="AL28" i="47"/>
  <c r="EI7" i="48"/>
  <c r="AJ7" i="48"/>
  <c r="AX6" i="34"/>
  <c r="EW6" i="34"/>
  <c r="EP19" i="41"/>
  <c r="AQ19" i="41"/>
  <c r="ER20" i="40"/>
  <c r="AS20" i="40"/>
  <c r="AD18" i="53"/>
  <c r="EC18" i="53"/>
  <c r="EC30" i="53" s="1"/>
  <c r="AC29" i="53"/>
  <c r="EV14" i="36"/>
  <c r="AW14" i="36"/>
  <c r="EB18" i="55"/>
  <c r="EB30" i="55" s="1"/>
  <c r="AC18" i="55"/>
  <c r="EZ8" i="32"/>
  <c r="BA8" i="32"/>
  <c r="ER8" i="40"/>
  <c r="AS8" i="40"/>
  <c r="AE19" i="53"/>
  <c r="ED19" i="53"/>
  <c r="EK25" i="46"/>
  <c r="AL25" i="46"/>
  <c r="BD24" i="28"/>
  <c r="FC24" i="28"/>
  <c r="AC5" i="55"/>
  <c r="EB5" i="55"/>
  <c r="EP13" i="42"/>
  <c r="AQ13" i="42"/>
  <c r="EV29" i="33"/>
  <c r="FD26" i="27"/>
  <c r="BE26" i="27"/>
  <c r="FE26" i="27" s="1"/>
  <c r="EL20" i="46"/>
  <c r="AM20" i="46"/>
  <c r="AB26" i="56"/>
  <c r="EA26" i="56"/>
  <c r="EA30" i="56" s="1"/>
  <c r="AY15" i="33"/>
  <c r="EX15" i="33"/>
  <c r="EV12" i="36"/>
  <c r="AW12" i="36"/>
  <c r="AL16" i="46"/>
  <c r="EK16" i="46"/>
  <c r="EV11" i="36"/>
  <c r="AW11" i="36"/>
  <c r="EW24" i="35"/>
  <c r="AX24" i="35"/>
  <c r="AJ5" i="48"/>
  <c r="EI5" i="48"/>
  <c r="EV4" i="34"/>
  <c r="EV29" i="34" s="1"/>
  <c r="AV29" i="34"/>
  <c r="AW4" i="34"/>
  <c r="ES20" i="39"/>
  <c r="AT20" i="39"/>
  <c r="EX24" i="34"/>
  <c r="AY24" i="34"/>
  <c r="Z11" i="59"/>
  <c r="DY11" i="59"/>
  <c r="AE21" i="53"/>
  <c r="ED21" i="53"/>
  <c r="EX13" i="33"/>
  <c r="AY13" i="33"/>
  <c r="AD27" i="55"/>
  <c r="EC27" i="55"/>
  <c r="AA5" i="57"/>
  <c r="DZ5" i="57"/>
  <c r="AV26" i="37"/>
  <c r="EU26" i="37"/>
  <c r="EC21" i="54"/>
  <c r="AD21" i="54"/>
  <c r="AH25" i="50"/>
  <c r="EG25" i="50"/>
  <c r="AZ26" i="32"/>
  <c r="EY26" i="32"/>
  <c r="EY16" i="32"/>
  <c r="AZ16" i="32"/>
  <c r="ER7" i="39"/>
  <c r="AS7" i="39"/>
  <c r="EO11" i="43"/>
  <c r="AP11" i="43"/>
  <c r="AS25" i="39"/>
  <c r="ER25" i="39"/>
  <c r="EU9" i="37"/>
  <c r="AV9" i="37"/>
  <c r="EG8" i="50"/>
  <c r="AH8" i="50"/>
  <c r="AX14" i="35"/>
  <c r="EW14" i="35"/>
  <c r="BB15" i="31"/>
  <c r="FA15" i="31"/>
  <c r="EJ7" i="47"/>
  <c r="AK7" i="47"/>
  <c r="FA5" i="30"/>
  <c r="BB5" i="30"/>
  <c r="EX10" i="33"/>
  <c r="AY10" i="33"/>
  <c r="AK13" i="48"/>
  <c r="EJ13" i="48"/>
  <c r="FD16" i="26"/>
  <c r="BE16" i="26"/>
  <c r="FE16" i="26" s="1"/>
  <c r="EI6" i="48"/>
  <c r="AJ6" i="48"/>
  <c r="AQ13" i="41"/>
  <c r="EP13" i="41"/>
  <c r="FB25" i="28"/>
  <c r="BC25" i="28"/>
  <c r="EJ12" i="48"/>
  <c r="AK12" i="48"/>
  <c r="AQ23" i="42"/>
  <c r="EP23" i="42"/>
  <c r="EK15" i="47"/>
  <c r="AL15" i="47"/>
  <c r="BE17" i="26"/>
  <c r="FE17" i="26" s="1"/>
  <c r="FD17" i="26"/>
  <c r="AX9" i="35"/>
  <c r="EW9" i="35"/>
  <c r="ER5" i="39"/>
  <c r="AS5" i="39"/>
  <c r="EH25" i="49"/>
  <c r="AI25" i="49"/>
  <c r="EX21" i="33"/>
  <c r="AY21" i="33"/>
  <c r="AH16" i="50"/>
  <c r="EG16" i="50"/>
  <c r="EG30" i="50" s="1"/>
  <c r="AI28" i="50"/>
  <c r="EH28" i="50"/>
  <c r="EL5" i="44"/>
  <c r="EL29" i="44" s="1"/>
  <c r="AM5" i="44"/>
  <c r="ER23" i="40"/>
  <c r="AS23" i="40"/>
  <c r="FA6" i="30"/>
  <c r="BB6" i="30"/>
  <c r="BC11" i="30"/>
  <c r="FB11" i="30"/>
  <c r="DZ10" i="57"/>
  <c r="AA10" i="57"/>
  <c r="FA10" i="30"/>
  <c r="BB10" i="30"/>
  <c r="EA30" i="55"/>
  <c r="AM25" i="45"/>
  <c r="EL25" i="45"/>
  <c r="ET10" i="37"/>
  <c r="AU10" i="37"/>
  <c r="AK22" i="47"/>
  <c r="EJ22" i="47"/>
  <c r="AB9" i="56"/>
  <c r="EA9" i="56"/>
  <c r="BB17" i="31"/>
  <c r="FA17" i="31"/>
  <c r="AO6" i="43"/>
  <c r="EN6" i="43"/>
  <c r="EI23" i="49"/>
  <c r="AJ23" i="49"/>
  <c r="ES21" i="39"/>
  <c r="AT21" i="39"/>
  <c r="EW4" i="33"/>
  <c r="EW29" i="33" s="1"/>
  <c r="AW29" i="33"/>
  <c r="AX4" i="33"/>
  <c r="AY25" i="33"/>
  <c r="EX25" i="33"/>
  <c r="BA25" i="31"/>
  <c r="EZ25" i="31"/>
  <c r="EZ30" i="31" s="1"/>
  <c r="AN20" i="45"/>
  <c r="EM20" i="45"/>
  <c r="AE27" i="54"/>
  <c r="ED27" i="54"/>
  <c r="EL10" i="45"/>
  <c r="AM10" i="45"/>
  <c r="AR25" i="40"/>
  <c r="EQ25" i="40"/>
  <c r="FD20" i="27"/>
  <c r="BE20" i="27"/>
  <c r="FE20" i="27" s="1"/>
  <c r="EP10" i="41"/>
  <c r="AQ10" i="41"/>
  <c r="AD8" i="54"/>
  <c r="EC8" i="54"/>
  <c r="EF12" i="52"/>
  <c r="AG12" i="52"/>
  <c r="AY16" i="33"/>
  <c r="EX16" i="33"/>
  <c r="ED24" i="54"/>
  <c r="AE24" i="54"/>
  <c r="AD17" i="54"/>
  <c r="EC17" i="54"/>
  <c r="AN17" i="43"/>
  <c r="EM17" i="43"/>
  <c r="EM30" i="43" s="1"/>
  <c r="EY17" i="33"/>
  <c r="AZ17" i="33"/>
  <c r="EY27" i="33"/>
  <c r="AZ27" i="33"/>
  <c r="EX6" i="33"/>
  <c r="AY6" i="33"/>
  <c r="AK8" i="48"/>
  <c r="EJ8" i="48"/>
  <c r="AI8" i="49"/>
  <c r="EH8" i="49"/>
  <c r="AM14" i="46"/>
  <c r="EL14" i="46"/>
  <c r="EK22" i="46"/>
  <c r="AL22" i="46"/>
  <c r="EB27" i="56"/>
  <c r="AC27" i="56"/>
  <c r="AQ17" i="42"/>
  <c r="EP17" i="42"/>
  <c r="AD20" i="55"/>
  <c r="EC20" i="55"/>
  <c r="EC23" i="55"/>
  <c r="AD23" i="55"/>
  <c r="AH15" i="51"/>
  <c r="EG15" i="51"/>
  <c r="AT16" i="38"/>
  <c r="ES16" i="38"/>
  <c r="ES30" i="38" s="1"/>
  <c r="EJ14" i="48"/>
  <c r="AK14" i="48"/>
  <c r="EP24" i="42"/>
  <c r="AQ24" i="42"/>
  <c r="BA24" i="32"/>
  <c r="EZ24" i="32"/>
  <c r="AS18" i="39"/>
  <c r="ER18" i="39"/>
  <c r="ER30" i="39" s="1"/>
  <c r="EL4" i="43"/>
  <c r="EL29" i="43" s="1"/>
  <c r="AL29" i="43"/>
  <c r="AM4" i="43"/>
  <c r="EX4" i="31"/>
  <c r="EX29" i="31" s="1"/>
  <c r="AX29" i="31"/>
  <c r="AY4" i="31"/>
  <c r="EA6" i="56"/>
  <c r="AB6" i="56"/>
  <c r="AU19" i="37"/>
  <c r="ET19" i="37"/>
  <c r="AD25" i="54"/>
  <c r="EC25" i="54"/>
  <c r="AM15" i="46"/>
  <c r="EL15" i="46"/>
  <c r="ED7" i="53"/>
  <c r="ED29" i="53" s="1"/>
  <c r="AE7" i="53"/>
  <c r="DY16" i="58"/>
  <c r="DY30" i="58" s="1"/>
  <c r="Z16" i="58"/>
  <c r="AO25" i="43"/>
  <c r="EN25" i="43"/>
  <c r="DZ7" i="57"/>
  <c r="AA7" i="57"/>
  <c r="AN29" i="42"/>
  <c r="AO16" i="42"/>
  <c r="EN16" i="42"/>
  <c r="EN30" i="42" s="1"/>
  <c r="EG20" i="51"/>
  <c r="AH20" i="51"/>
  <c r="FC23" i="28"/>
  <c r="BD23" i="28"/>
  <c r="EI18" i="48"/>
  <c r="EI30" i="48" s="1"/>
  <c r="AJ18" i="48"/>
  <c r="BB19" i="31"/>
  <c r="FA19" i="31"/>
  <c r="AG5" i="50"/>
  <c r="EF5" i="50"/>
  <c r="FA7" i="30"/>
  <c r="BB7" i="30"/>
  <c r="EW26" i="35"/>
  <c r="AX26" i="35"/>
  <c r="EJ27" i="48"/>
  <c r="AK27" i="48"/>
  <c r="AB12" i="57"/>
  <c r="EA12" i="57"/>
  <c r="AI17" i="49"/>
  <c r="EH17" i="49"/>
  <c r="AC6" i="55"/>
  <c r="EB6" i="55"/>
  <c r="AR6" i="41"/>
  <c r="EQ6" i="41"/>
  <c r="BC19" i="28"/>
  <c r="FB19" i="28"/>
  <c r="FB30" i="28" s="1"/>
  <c r="EX17" i="34"/>
  <c r="AY17" i="34"/>
  <c r="FE4" i="23"/>
  <c r="FE29" i="23" s="1"/>
  <c r="BE29" i="23"/>
  <c r="EA9" i="57"/>
  <c r="AB9" i="57"/>
  <c r="EK17" i="46"/>
  <c r="AL17" i="46"/>
  <c r="EP16" i="41"/>
  <c r="EP30" i="41" s="1"/>
  <c r="AQ16" i="41"/>
  <c r="AM28" i="46"/>
  <c r="EL28" i="46"/>
  <c r="AA9" i="58"/>
  <c r="DZ9" i="58"/>
  <c r="EQ16" i="40"/>
  <c r="EQ30" i="40" s="1"/>
  <c r="AR16" i="40"/>
  <c r="EL17" i="44"/>
  <c r="EL30" i="44" s="1"/>
  <c r="AM17" i="44"/>
  <c r="AN23" i="45"/>
  <c r="EM23" i="45"/>
  <c r="EK14" i="47"/>
  <c r="AL14" i="47"/>
  <c r="AV16" i="36"/>
  <c r="EU16" i="36"/>
  <c r="EN5" i="43"/>
  <c r="AO5" i="43"/>
  <c r="FD18" i="26"/>
  <c r="BE18" i="26"/>
  <c r="FE18" i="26" s="1"/>
  <c r="EK8" i="47"/>
  <c r="AL8" i="47"/>
  <c r="AI13" i="49"/>
  <c r="EH13" i="49"/>
  <c r="AG26" i="52"/>
  <c r="EF26" i="52"/>
  <c r="AY5" i="32"/>
  <c r="AX29" i="32"/>
  <c r="EX5" i="32"/>
  <c r="EX29" i="32" s="1"/>
  <c r="EQ4" i="38"/>
  <c r="EQ29" i="38" s="1"/>
  <c r="AR4" i="38"/>
  <c r="AQ29" i="38"/>
  <c r="ES26" i="39"/>
  <c r="AT26" i="39"/>
  <c r="AM18" i="45"/>
  <c r="EL18" i="45"/>
  <c r="BD17" i="28"/>
  <c r="FC17" i="28"/>
  <c r="EU25" i="36"/>
  <c r="AV25" i="36"/>
  <c r="FA20" i="31"/>
  <c r="BB20" i="31"/>
  <c r="EJ16" i="47"/>
  <c r="EJ30" i="47" s="1"/>
  <c r="AK16" i="47"/>
  <c r="AD24" i="55"/>
  <c r="EC24" i="55"/>
  <c r="BD25" i="27"/>
  <c r="FC25" i="27"/>
  <c r="FC30" i="27" s="1"/>
  <c r="AT29" i="35"/>
  <c r="ET4" i="35"/>
  <c r="ET29" i="35" s="1"/>
  <c r="AU4" i="35"/>
  <c r="AG4" i="50"/>
  <c r="EF4" i="50"/>
  <c r="EF29" i="50" s="1"/>
  <c r="AF29" i="50"/>
  <c r="FA22" i="30"/>
  <c r="BB22" i="30"/>
  <c r="EM16" i="44"/>
  <c r="AN16" i="44"/>
  <c r="DZ27" i="58"/>
  <c r="AA27" i="58"/>
  <c r="FB8" i="30"/>
  <c r="BC8" i="30"/>
  <c r="AN15" i="45"/>
  <c r="EM15" i="45"/>
  <c r="EJ23" i="48"/>
  <c r="AK23" i="48"/>
  <c r="EI24" i="49"/>
  <c r="AJ24" i="49"/>
  <c r="AA16" i="57"/>
  <c r="DZ16" i="57"/>
  <c r="EG6" i="50"/>
  <c r="AH6" i="50"/>
  <c r="EL17" i="45"/>
  <c r="EL30" i="45" s="1"/>
  <c r="AM17" i="45"/>
  <c r="BB16" i="30"/>
  <c r="FA16" i="30"/>
  <c r="AF5" i="51"/>
  <c r="EE5" i="51"/>
  <c r="EE29" i="51" s="1"/>
  <c r="EQ11" i="40"/>
  <c r="AR11" i="40"/>
  <c r="BD10" i="27"/>
  <c r="FC10" i="27"/>
  <c r="BA29" i="27"/>
  <c r="FA4" i="27"/>
  <c r="FA29" i="27" s="1"/>
  <c r="BB4" i="27"/>
  <c r="EX26" i="33"/>
  <c r="AY26" i="33"/>
  <c r="FA26" i="31"/>
  <c r="BB26" i="31"/>
  <c r="AS29" i="37"/>
  <c r="ES18" i="37"/>
  <c r="ES30" i="37" s="1"/>
  <c r="AT18" i="37"/>
  <c r="EI11" i="49"/>
  <c r="AJ11" i="49"/>
  <c r="EP11" i="42"/>
  <c r="AQ11" i="42"/>
  <c r="AW27" i="36"/>
  <c r="EV27" i="36"/>
  <c r="EC14" i="54"/>
  <c r="AD14" i="54"/>
  <c r="AI20" i="49"/>
  <c r="EH20" i="49"/>
  <c r="AL7" i="45"/>
  <c r="AK29" i="45"/>
  <c r="EK7" i="45"/>
  <c r="EK29" i="45" s="1"/>
  <c r="AM12" i="46"/>
  <c r="EL12" i="46"/>
  <c r="AP15" i="43"/>
  <c r="EO15" i="43"/>
  <c r="EW18" i="33"/>
  <c r="EW30" i="33" s="1"/>
  <c r="AX18" i="33"/>
  <c r="AM8" i="45"/>
  <c r="EL8" i="45"/>
  <c r="AA24" i="58"/>
  <c r="DZ24" i="58"/>
  <c r="EP7" i="41"/>
  <c r="EP29" i="41" s="1"/>
  <c r="AQ7" i="41"/>
  <c r="FC9" i="27"/>
  <c r="BD9" i="27"/>
  <c r="EJ30" i="46"/>
  <c r="AL26" i="47"/>
  <c r="EK26" i="47"/>
  <c r="AI26" i="50"/>
  <c r="EH26" i="50"/>
  <c r="BE19" i="27"/>
  <c r="FE19" i="27" s="1"/>
  <c r="FD19" i="27"/>
  <c r="EK24" i="47"/>
  <c r="AL24" i="47"/>
  <c r="DY13" i="58"/>
  <c r="Z13" i="58"/>
  <c r="EX14" i="33"/>
  <c r="AY14" i="33"/>
  <c r="AH18" i="49"/>
  <c r="EG18" i="49"/>
  <c r="EG30" i="49" s="1"/>
  <c r="ET29" i="37"/>
  <c r="EW30" i="34"/>
  <c r="EZ12" i="34"/>
  <c r="BA12" i="34"/>
  <c r="AE19" i="56"/>
  <c r="ED19" i="56"/>
  <c r="EU12" i="39"/>
  <c r="AV12" i="39"/>
  <c r="EL15" i="48"/>
  <c r="AM15" i="48"/>
  <c r="EC5" i="56"/>
  <c r="AD5" i="56"/>
  <c r="FA25" i="32"/>
  <c r="BB25" i="32"/>
  <c r="EX26" i="36"/>
  <c r="AY26" i="36"/>
  <c r="AH10" i="52"/>
  <c r="EG10" i="52"/>
  <c r="EH13" i="52"/>
  <c r="AI13" i="52"/>
  <c r="FC14" i="30"/>
  <c r="BD14" i="30"/>
  <c r="EH6" i="51"/>
  <c r="AI6" i="51"/>
  <c r="AJ11" i="51"/>
  <c r="EI11" i="51"/>
  <c r="AN21" i="47"/>
  <c r="EM21" i="47"/>
  <c r="EO26" i="45"/>
  <c r="AP26" i="45"/>
  <c r="FC23" i="31"/>
  <c r="BD23" i="31"/>
  <c r="AV19" i="38"/>
  <c r="EU19" i="38"/>
  <c r="AS25" i="42"/>
  <c r="ER25" i="42"/>
  <c r="EW23" i="37"/>
  <c r="AX23" i="37"/>
  <c r="AX11" i="37"/>
  <c r="EW11" i="37"/>
  <c r="EP10" i="43"/>
  <c r="AQ10" i="43"/>
  <c r="AV7" i="38"/>
  <c r="EU7" i="38"/>
  <c r="AR6" i="42"/>
  <c r="EQ6" i="42"/>
  <c r="AH17" i="53"/>
  <c r="EG17" i="53"/>
  <c r="EW18" i="36"/>
  <c r="AX18" i="36"/>
  <c r="AE20" i="56"/>
  <c r="ED20" i="56"/>
  <c r="EP9" i="43"/>
  <c r="AQ9" i="43"/>
  <c r="EH17" i="51"/>
  <c r="AI17" i="51"/>
  <c r="AC15" i="57"/>
  <c r="EB15" i="57"/>
  <c r="AN13" i="47"/>
  <c r="EM13" i="47"/>
  <c r="EV24" i="38"/>
  <c r="AW24" i="38"/>
  <c r="AW5" i="36"/>
  <c r="EV5" i="36"/>
  <c r="EQ27" i="43"/>
  <c r="AR27" i="43"/>
  <c r="AF13" i="55"/>
  <c r="EE13" i="55"/>
  <c r="AT27" i="41"/>
  <c r="ES27" i="41"/>
  <c r="EN26" i="46"/>
  <c r="AO26" i="46"/>
  <c r="EV14" i="37"/>
  <c r="AW14" i="37"/>
  <c r="AW7" i="37"/>
  <c r="EV7" i="37"/>
  <c r="ED24" i="56"/>
  <c r="AE24" i="56"/>
  <c r="AV11" i="39"/>
  <c r="EU11" i="39"/>
  <c r="EI21" i="51"/>
  <c r="AJ21" i="51"/>
  <c r="EF10" i="53"/>
  <c r="AG10" i="53"/>
  <c r="DZ25" i="59"/>
  <c r="AA25" i="59"/>
  <c r="AZ5" i="34"/>
  <c r="EY5" i="34"/>
  <c r="EL25" i="47"/>
  <c r="AM25" i="47"/>
  <c r="EQ14" i="42"/>
  <c r="AR14" i="42"/>
  <c r="AW16" i="37"/>
  <c r="EV16" i="37"/>
  <c r="EQ20" i="43"/>
  <c r="AR20" i="43"/>
  <c r="EV9" i="38"/>
  <c r="AW9" i="38"/>
  <c r="EC18" i="56"/>
  <c r="AD18" i="56"/>
  <c r="AE17" i="55"/>
  <c r="ED17" i="55"/>
  <c r="AV20" i="38"/>
  <c r="EU20" i="38"/>
  <c r="AZ20" i="34"/>
  <c r="EY20" i="34"/>
  <c r="AE17" i="56"/>
  <c r="ED17" i="56"/>
  <c r="AF4" i="53"/>
  <c r="EE4" i="53"/>
  <c r="BA7" i="33"/>
  <c r="EZ7" i="33"/>
  <c r="AW11" i="38"/>
  <c r="EV11" i="38"/>
  <c r="BE22" i="28"/>
  <c r="FE22" i="28" s="1"/>
  <c r="FD22" i="28"/>
  <c r="AT6" i="40"/>
  <c r="ES6" i="40"/>
  <c r="AJ19" i="50"/>
  <c r="EI19" i="50"/>
  <c r="EN22" i="45"/>
  <c r="AO22" i="45"/>
  <c r="ED12" i="56"/>
  <c r="AE12" i="56"/>
  <c r="EG30" i="51"/>
  <c r="AB10" i="58"/>
  <c r="EA10" i="58"/>
  <c r="EB23" i="58"/>
  <c r="AC23" i="58"/>
  <c r="AP22" i="44"/>
  <c r="EO22" i="44"/>
  <c r="ET22" i="39"/>
  <c r="AU22" i="39"/>
  <c r="FC18" i="28"/>
  <c r="BD18" i="28"/>
  <c r="AU10" i="39"/>
  <c r="ET10" i="39"/>
  <c r="EA9" i="59"/>
  <c r="AB9" i="59"/>
  <c r="AV5" i="38"/>
  <c r="EU5" i="38"/>
  <c r="AW15" i="37"/>
  <c r="EV15" i="37"/>
  <c r="AJ20" i="50"/>
  <c r="EI20" i="50"/>
  <c r="BB28" i="33"/>
  <c r="FA28" i="33"/>
  <c r="AF10" i="54"/>
  <c r="EE10" i="54"/>
  <c r="AV27" i="39"/>
  <c r="EU27" i="39"/>
  <c r="AG28" i="54"/>
  <c r="EF28" i="54"/>
  <c r="BB24" i="33"/>
  <c r="FA24" i="33"/>
  <c r="BA8" i="34"/>
  <c r="EZ8" i="34"/>
  <c r="AR18" i="41"/>
  <c r="EQ18" i="41"/>
  <c r="FD23" i="30"/>
  <c r="BE23" i="30"/>
  <c r="FE23" i="30" s="1"/>
  <c r="AD4" i="54"/>
  <c r="EC4" i="54"/>
  <c r="EC29" i="54" s="1"/>
  <c r="AC29" i="54"/>
  <c r="AV6" i="38"/>
  <c r="EU6" i="38"/>
  <c r="AR21" i="43"/>
  <c r="EQ21" i="43"/>
  <c r="AJ23" i="51"/>
  <c r="EI23" i="51"/>
  <c r="EH7" i="51"/>
  <c r="AI7" i="51"/>
  <c r="EH18" i="50"/>
  <c r="AI18" i="50"/>
  <c r="EX20" i="36"/>
  <c r="AY20" i="36"/>
  <c r="AX28" i="37"/>
  <c r="EW28" i="37"/>
  <c r="BD13" i="30"/>
  <c r="FC13" i="30"/>
  <c r="EX19" i="36"/>
  <c r="AY19" i="36"/>
  <c r="EN9" i="45"/>
  <c r="AO9" i="45"/>
  <c r="EX17" i="36"/>
  <c r="AY17" i="36"/>
  <c r="BC7" i="31"/>
  <c r="FB7" i="31"/>
  <c r="BA28" i="34"/>
  <c r="EZ28" i="34"/>
  <c r="EF20" i="54"/>
  <c r="AG20" i="54"/>
  <c r="AL26" i="48"/>
  <c r="EK26" i="48"/>
  <c r="AM10" i="47"/>
  <c r="EL10" i="47"/>
  <c r="ES5" i="40"/>
  <c r="AT5" i="40"/>
  <c r="AA18" i="57"/>
  <c r="DZ18" i="57"/>
  <c r="DZ30" i="57" s="1"/>
  <c r="AC12" i="58"/>
  <c r="EB12" i="58"/>
  <c r="ES26" i="40"/>
  <c r="AT26" i="40"/>
  <c r="AV4" i="37"/>
  <c r="EU4" i="37"/>
  <c r="EK22" i="48"/>
  <c r="AL22" i="48"/>
  <c r="FA22" i="32"/>
  <c r="BB22" i="32"/>
  <c r="EC8" i="57"/>
  <c r="AD8" i="57"/>
  <c r="EJ9" i="49"/>
  <c r="AK9" i="49"/>
  <c r="AY8" i="36"/>
  <c r="EX8" i="36"/>
  <c r="ER15" i="41"/>
  <c r="AS15" i="41"/>
  <c r="AP27" i="45"/>
  <c r="EO27" i="45"/>
  <c r="BD27" i="31"/>
  <c r="FC27" i="31"/>
  <c r="EU4" i="36"/>
  <c r="EU29" i="36" s="1"/>
  <c r="AU29" i="36"/>
  <c r="AV4" i="36"/>
  <c r="AG11" i="54"/>
  <c r="EF11" i="54"/>
  <c r="EA20" i="59"/>
  <c r="AB20" i="59"/>
  <c r="BE6" i="28"/>
  <c r="FE6" i="28" s="1"/>
  <c r="FD6" i="28"/>
  <c r="ES17" i="41"/>
  <c r="AT17" i="41"/>
  <c r="AK5" i="49"/>
  <c r="EJ5" i="49"/>
  <c r="AU27" i="40"/>
  <c r="ET27" i="40"/>
  <c r="AY22" i="35"/>
  <c r="EX22" i="35"/>
  <c r="AY25" i="35"/>
  <c r="EX25" i="35"/>
  <c r="EU5" i="37"/>
  <c r="AV5" i="37"/>
  <c r="AJ14" i="51"/>
  <c r="EI14" i="51"/>
  <c r="AR4" i="40"/>
  <c r="AQ29" i="40"/>
  <c r="EQ4" i="40"/>
  <c r="EQ29" i="40" s="1"/>
  <c r="AN18" i="46"/>
  <c r="EM18" i="46"/>
  <c r="AS26" i="42"/>
  <c r="ER26" i="42"/>
  <c r="BA20" i="33"/>
  <c r="EZ20" i="33"/>
  <c r="AW20" i="37"/>
  <c r="EV20" i="37"/>
  <c r="FB23" i="32"/>
  <c r="BC23" i="32"/>
  <c r="EA8" i="59"/>
  <c r="AB8" i="59"/>
  <c r="AY21" i="36"/>
  <c r="EX21" i="36"/>
  <c r="EP13" i="44"/>
  <c r="AQ13" i="44"/>
  <c r="AQ18" i="42"/>
  <c r="EP18" i="42"/>
  <c r="AM7" i="46"/>
  <c r="EL7" i="46"/>
  <c r="EJ26" i="49"/>
  <c r="AK26" i="49"/>
  <c r="EB11" i="58"/>
  <c r="AC11" i="58"/>
  <c r="AA27" i="59"/>
  <c r="DZ27" i="59"/>
  <c r="EA22" i="58"/>
  <c r="AB22" i="58"/>
  <c r="EB17" i="58"/>
  <c r="AC17" i="58"/>
  <c r="FC12" i="31"/>
  <c r="BD12" i="31"/>
  <c r="AK16" i="49"/>
  <c r="EJ16" i="49"/>
  <c r="AC19" i="57"/>
  <c r="EB19" i="57"/>
  <c r="BC10" i="31"/>
  <c r="FB10" i="31"/>
  <c r="ET6" i="39"/>
  <c r="AU6" i="39"/>
  <c r="EA19" i="59"/>
  <c r="AB19" i="59"/>
  <c r="AC28" i="58"/>
  <c r="EB28" i="58"/>
  <c r="AB6" i="58"/>
  <c r="EA6" i="58"/>
  <c r="AJ10" i="50"/>
  <c r="EI10" i="50"/>
  <c r="AP13" i="45"/>
  <c r="EO13" i="45"/>
  <c r="AY6" i="35"/>
  <c r="EX6" i="35"/>
  <c r="AX12" i="37"/>
  <c r="EW12" i="37"/>
  <c r="AE28" i="56"/>
  <c r="ED28" i="56"/>
  <c r="AG20" i="53"/>
  <c r="EF20" i="53"/>
  <c r="EZ9" i="34"/>
  <c r="BA9" i="34"/>
  <c r="AU19" i="40"/>
  <c r="ET19" i="40"/>
  <c r="EQ9" i="42"/>
  <c r="AR9" i="42"/>
  <c r="BE4" i="26"/>
  <c r="BD29" i="26"/>
  <c r="FD4" i="26"/>
  <c r="FD29" i="26" s="1"/>
  <c r="AW13" i="37"/>
  <c r="EV13" i="37"/>
  <c r="AI25" i="51"/>
  <c r="EH25" i="51"/>
  <c r="AK14" i="49"/>
  <c r="EJ14" i="49"/>
  <c r="AU16" i="39"/>
  <c r="ET16" i="39"/>
  <c r="BB12" i="33"/>
  <c r="FA12" i="33"/>
  <c r="AH22" i="52"/>
  <c r="EG22" i="52"/>
  <c r="EY10" i="34"/>
  <c r="AZ10" i="34"/>
  <c r="ED16" i="55"/>
  <c r="AE16" i="55"/>
  <c r="EX16" i="34"/>
  <c r="AY16" i="34"/>
  <c r="AK10" i="49"/>
  <c r="EJ10" i="49"/>
  <c r="AZ21" i="35"/>
  <c r="EY21" i="35"/>
  <c r="AB15" i="59"/>
  <c r="EA15" i="59"/>
  <c r="EJ27" i="50"/>
  <c r="AK27" i="50"/>
  <c r="FC9" i="31"/>
  <c r="BD9" i="31"/>
  <c r="AB24" i="59"/>
  <c r="EA24" i="59"/>
  <c r="EQ4" i="41"/>
  <c r="AR4" i="41"/>
  <c r="AQ29" i="41"/>
  <c r="AX27" i="37"/>
  <c r="EW27" i="37"/>
  <c r="AP14" i="45"/>
  <c r="EO14" i="45"/>
  <c r="AM5" i="47"/>
  <c r="EL5" i="47"/>
  <c r="EP22" i="43"/>
  <c r="AQ22" i="43"/>
  <c r="EE26" i="55"/>
  <c r="AF26" i="55"/>
  <c r="EC27" i="57"/>
  <c r="AD27" i="57"/>
  <c r="EP27" i="44"/>
  <c r="AQ27" i="44"/>
  <c r="BE16" i="28"/>
  <c r="FE16" i="28" s="1"/>
  <c r="FD16" i="28"/>
  <c r="AH29" i="49"/>
  <c r="AI4" i="49"/>
  <c r="EH4" i="49"/>
  <c r="AA18" i="58"/>
  <c r="DZ18" i="58"/>
  <c r="BD8" i="31"/>
  <c r="FC8" i="31"/>
  <c r="EB14" i="58"/>
  <c r="AC14" i="58"/>
  <c r="EM27" i="47"/>
  <c r="AN27" i="47"/>
  <c r="AP28" i="45"/>
  <c r="EO28" i="45"/>
  <c r="AW22" i="37"/>
  <c r="EV22" i="37"/>
  <c r="AI27" i="52"/>
  <c r="EH27" i="52"/>
  <c r="BC19" i="32"/>
  <c r="FB19" i="32"/>
  <c r="ET24" i="40"/>
  <c r="AU24" i="40"/>
  <c r="AK29" i="46"/>
  <c r="AL4" i="46"/>
  <c r="EK4" i="46"/>
  <c r="EK29" i="46" s="1"/>
  <c r="ER21" i="41"/>
  <c r="AS21" i="41"/>
  <c r="FB28" i="31"/>
  <c r="BC28" i="31"/>
  <c r="BE17" i="30"/>
  <c r="FE17" i="30" s="1"/>
  <c r="FD17" i="30"/>
  <c r="AH9" i="53"/>
  <c r="EG9" i="53"/>
  <c r="EO8" i="44"/>
  <c r="AP8" i="44"/>
  <c r="EI15" i="50"/>
  <c r="AJ15" i="50"/>
  <c r="EY7" i="34"/>
  <c r="AZ7" i="34"/>
  <c r="EH18" i="51"/>
  <c r="AI18" i="51"/>
  <c r="BC20" i="32"/>
  <c r="FB20" i="32"/>
  <c r="AD28" i="57"/>
  <c r="EC28" i="57"/>
  <c r="AH25" i="52"/>
  <c r="EG25" i="52"/>
  <c r="AF11" i="55"/>
  <c r="EE11" i="55"/>
  <c r="EF23" i="54"/>
  <c r="AG23" i="54"/>
  <c r="EH16" i="51"/>
  <c r="AI16" i="51"/>
  <c r="EA12" i="59"/>
  <c r="AB12" i="59"/>
  <c r="AV9" i="39"/>
  <c r="EU9" i="39"/>
  <c r="EC24" i="57"/>
  <c r="AD24" i="57"/>
  <c r="AA4" i="57"/>
  <c r="Z29" i="57"/>
  <c r="DZ4" i="57"/>
  <c r="DZ29" i="57" s="1"/>
  <c r="EC7" i="56"/>
  <c r="AD7" i="56"/>
  <c r="AC20" i="57"/>
  <c r="EB20" i="57"/>
  <c r="AY9" i="36"/>
  <c r="EX9" i="36"/>
  <c r="AR10" i="42"/>
  <c r="EQ10" i="42"/>
  <c r="EZ26" i="34"/>
  <c r="BA26" i="34"/>
  <c r="FB15" i="32"/>
  <c r="BC15" i="32"/>
  <c r="EP19" i="44"/>
  <c r="AQ19" i="44"/>
  <c r="AF28" i="55"/>
  <c r="EE28" i="55"/>
  <c r="EP23" i="44"/>
  <c r="AQ23" i="44"/>
  <c r="AR7" i="42"/>
  <c r="EQ7" i="42"/>
  <c r="FB14" i="32"/>
  <c r="BC14" i="32"/>
  <c r="EJ21" i="49"/>
  <c r="AK21" i="49"/>
  <c r="BC4" i="28"/>
  <c r="BB29" i="28"/>
  <c r="FB4" i="28"/>
  <c r="FB29" i="28" s="1"/>
  <c r="AK11" i="50"/>
  <c r="EJ11" i="50"/>
  <c r="AS4" i="39"/>
  <c r="AR29" i="39"/>
  <c r="ER4" i="39"/>
  <c r="ER29" i="39" s="1"/>
  <c r="AN4" i="45"/>
  <c r="EM4" i="45"/>
  <c r="AB17" i="59"/>
  <c r="EA17" i="59"/>
  <c r="EO19" i="45"/>
  <c r="AP19" i="45"/>
  <c r="EF25" i="53"/>
  <c r="AG25" i="53"/>
  <c r="AR28" i="42"/>
  <c r="EQ28" i="42"/>
  <c r="AA5" i="59"/>
  <c r="DZ5" i="59"/>
  <c r="AY23" i="36"/>
  <c r="EX23" i="36"/>
  <c r="EB25" i="57"/>
  <c r="AC25" i="57"/>
  <c r="AI7" i="50"/>
  <c r="EH7" i="50"/>
  <c r="AK12" i="50"/>
  <c r="EJ12" i="50"/>
  <c r="EQ21" i="42"/>
  <c r="AR21" i="42"/>
  <c r="BE27" i="30"/>
  <c r="FE27" i="30" s="1"/>
  <c r="FD27" i="30"/>
  <c r="AR14" i="43"/>
  <c r="EQ14" i="43"/>
  <c r="EF6" i="53"/>
  <c r="AG6" i="53"/>
  <c r="EH14" i="52"/>
  <c r="AI14" i="52"/>
  <c r="AZ13" i="34"/>
  <c r="EY13" i="34"/>
  <c r="ET17" i="40"/>
  <c r="AU17" i="40"/>
  <c r="EW24" i="37"/>
  <c r="AX24" i="37"/>
  <c r="EO10" i="44"/>
  <c r="AP10" i="44"/>
  <c r="ES22" i="40"/>
  <c r="AT22" i="40"/>
  <c r="AE23" i="56"/>
  <c r="ED23" i="56"/>
  <c r="AF14" i="55"/>
  <c r="EE14" i="55"/>
  <c r="EH19" i="52"/>
  <c r="AI19" i="52"/>
  <c r="FD9" i="30"/>
  <c r="BE9" i="30"/>
  <c r="FE9" i="30" s="1"/>
  <c r="FB6" i="31"/>
  <c r="BC6" i="31"/>
  <c r="EA19" i="58"/>
  <c r="AB19" i="58"/>
  <c r="EQ19" i="42"/>
  <c r="AR19" i="42"/>
  <c r="EW7" i="36"/>
  <c r="AX7" i="36"/>
  <c r="AT10" i="40"/>
  <c r="ES10" i="40"/>
  <c r="AO27" i="46"/>
  <c r="EN27" i="46"/>
  <c r="BC27" i="32"/>
  <c r="FB27" i="32"/>
  <c r="AY28" i="36"/>
  <c r="EX28" i="36"/>
  <c r="EH9" i="52"/>
  <c r="AI9" i="52"/>
  <c r="ED10" i="55"/>
  <c r="AE10" i="55"/>
  <c r="AV15" i="38"/>
  <c r="EU15" i="38"/>
  <c r="AI10" i="51"/>
  <c r="EH10" i="51"/>
  <c r="AG22" i="53"/>
  <c r="EF22" i="53"/>
  <c r="EN21" i="46"/>
  <c r="AO21" i="46"/>
  <c r="AJ24" i="51"/>
  <c r="EI24" i="51"/>
  <c r="AB29" i="55"/>
  <c r="AC4" i="55"/>
  <c r="EB4" i="55"/>
  <c r="EB29" i="55" s="1"/>
  <c r="AQ28" i="43"/>
  <c r="EP28" i="43"/>
  <c r="EH24" i="52"/>
  <c r="AI24" i="52"/>
  <c r="AP21" i="45"/>
  <c r="EO21" i="45"/>
  <c r="AX8" i="37"/>
  <c r="EW8" i="37"/>
  <c r="EG11" i="53"/>
  <c r="AH11" i="53"/>
  <c r="BB8" i="33"/>
  <c r="FA8" i="33"/>
  <c r="AA29" i="56"/>
  <c r="AB4" i="56"/>
  <c r="EA4" i="56"/>
  <c r="EA29" i="56" s="1"/>
  <c r="AZ17" i="35"/>
  <c r="EY17" i="35"/>
  <c r="AL25" i="48"/>
  <c r="EK25" i="48"/>
  <c r="AQ28" i="44"/>
  <c r="EP28" i="44"/>
  <c r="AT12" i="41"/>
  <c r="ES12" i="41"/>
  <c r="AK19" i="49"/>
  <c r="EJ19" i="49"/>
  <c r="AH28" i="53"/>
  <c r="EG28" i="53"/>
  <c r="EI27" i="51"/>
  <c r="AJ27" i="51"/>
  <c r="AF15" i="55"/>
  <c r="EE15" i="55"/>
  <c r="ED14" i="56"/>
  <c r="AE14" i="56"/>
  <c r="EL17" i="48"/>
  <c r="AM17" i="48"/>
  <c r="AQ4" i="42"/>
  <c r="EP4" i="42"/>
  <c r="EP29" i="42" s="1"/>
  <c r="AV25" i="38"/>
  <c r="EU25" i="38"/>
  <c r="AH12" i="53"/>
  <c r="EG12" i="53"/>
  <c r="AP12" i="45"/>
  <c r="EO12" i="45"/>
  <c r="AW21" i="37"/>
  <c r="EV21" i="37"/>
  <c r="EU18" i="38"/>
  <c r="AV18" i="38"/>
  <c r="EH17" i="52"/>
  <c r="AI17" i="52"/>
  <c r="BB18" i="32"/>
  <c r="FA18" i="32"/>
  <c r="AB23" i="59"/>
  <c r="EA23" i="59"/>
  <c r="AV14" i="38"/>
  <c r="EU14" i="38"/>
  <c r="AD23" i="57"/>
  <c r="EC23" i="57"/>
  <c r="EO18" i="44"/>
  <c r="AP18" i="44"/>
  <c r="EH9" i="50"/>
  <c r="AI9" i="50"/>
  <c r="AG26" i="54"/>
  <c r="EF26" i="54"/>
  <c r="EO24" i="45"/>
  <c r="AP24" i="45"/>
  <c r="AD16" i="56"/>
  <c r="EC16" i="56"/>
  <c r="EE12" i="55"/>
  <c r="AF12" i="55"/>
  <c r="EM12" i="47"/>
  <c r="AN12" i="47"/>
  <c r="AX17" i="37"/>
  <c r="EW17" i="37"/>
  <c r="EB15" i="58"/>
  <c r="AC15" i="58"/>
  <c r="AV21" i="38"/>
  <c r="EU21" i="38"/>
  <c r="Y4" i="59"/>
  <c r="DX4" i="59"/>
  <c r="DX29" i="59" s="1"/>
  <c r="X29" i="59"/>
  <c r="EI22" i="50"/>
  <c r="AJ22" i="50"/>
  <c r="AZ20" i="35"/>
  <c r="EY20" i="35"/>
  <c r="AZ28" i="35"/>
  <c r="EY28" i="35"/>
  <c r="EQ24" i="43"/>
  <c r="AR24" i="43"/>
  <c r="AC8" i="58"/>
  <c r="EB8" i="58"/>
  <c r="AE8" i="55"/>
  <c r="ED8" i="55"/>
  <c r="ER25" i="41"/>
  <c r="AS25" i="41"/>
  <c r="AN9" i="46"/>
  <c r="EM9" i="46"/>
  <c r="ED11" i="56"/>
  <c r="AE11" i="56"/>
  <c r="ER11" i="41"/>
  <c r="AS11" i="41"/>
  <c r="AM9" i="48"/>
  <c r="EL9" i="48"/>
  <c r="EE5" i="54"/>
  <c r="AF5" i="54"/>
  <c r="AE15" i="56"/>
  <c r="ED15" i="56"/>
  <c r="EA26" i="59"/>
  <c r="AB26" i="59"/>
  <c r="DZ18" i="59"/>
  <c r="AA18" i="59"/>
  <c r="EO7" i="44"/>
  <c r="AP7" i="44"/>
  <c r="FC20" i="30"/>
  <c r="BD20" i="30"/>
  <c r="BA22" i="33"/>
  <c r="EZ22" i="33"/>
  <c r="AK15" i="49"/>
  <c r="EJ15" i="49"/>
  <c r="BE5" i="28"/>
  <c r="FE5" i="28" s="1"/>
  <c r="FD5" i="28"/>
  <c r="EX24" i="36"/>
  <c r="AY24" i="36"/>
  <c r="AC6" i="57"/>
  <c r="EB6" i="57"/>
  <c r="AI28" i="52"/>
  <c r="EH28" i="52"/>
  <c r="EQ19" i="43"/>
  <c r="AR19" i="43"/>
  <c r="AY13" i="36"/>
  <c r="EX13" i="36"/>
  <c r="ET13" i="40"/>
  <c r="AU13" i="40"/>
  <c r="FB12" i="32"/>
  <c r="BC12" i="32"/>
  <c r="EC25" i="56"/>
  <c r="AD25" i="56"/>
  <c r="AW17" i="38"/>
  <c r="EV17" i="38"/>
  <c r="FB11" i="32"/>
  <c r="BC11" i="32"/>
  <c r="EQ20" i="42"/>
  <c r="AR20" i="42"/>
  <c r="EQ13" i="43"/>
  <c r="AR13" i="43"/>
  <c r="EI4" i="48"/>
  <c r="EI29" i="48" s="1"/>
  <c r="AJ4" i="48"/>
  <c r="AI29" i="48"/>
  <c r="AW23" i="38"/>
  <c r="EV23" i="38"/>
  <c r="EW16" i="35"/>
  <c r="AX16" i="35"/>
  <c r="FD13" i="28"/>
  <c r="BE13" i="28"/>
  <c r="FE13" i="28" s="1"/>
  <c r="AG5" i="52"/>
  <c r="EF5" i="52"/>
  <c r="AU21" i="40"/>
  <c r="ET21" i="40"/>
  <c r="EL19" i="48"/>
  <c r="AM19" i="48"/>
  <c r="EA13" i="59"/>
  <c r="AB13" i="59"/>
  <c r="AV19" i="39"/>
  <c r="EU19" i="39"/>
  <c r="AT5" i="41"/>
  <c r="ES5" i="41"/>
  <c r="BA27" i="34"/>
  <c r="EZ27" i="34"/>
  <c r="ES8" i="41"/>
  <c r="AT8" i="41"/>
  <c r="FC13" i="31"/>
  <c r="BD13" i="31"/>
  <c r="EP18" i="43"/>
  <c r="AQ18" i="43"/>
  <c r="EP14" i="44"/>
  <c r="AQ14" i="44"/>
  <c r="AG15" i="54"/>
  <c r="EF15" i="54"/>
  <c r="AX6" i="37"/>
  <c r="EW6" i="37"/>
  <c r="EN11" i="45"/>
  <c r="AO11" i="45"/>
  <c r="EO6" i="44"/>
  <c r="AP6" i="44"/>
  <c r="EH22" i="51"/>
  <c r="AI22" i="51"/>
  <c r="EI21" i="50"/>
  <c r="AJ21" i="50"/>
  <c r="AM24" i="48"/>
  <c r="EL24" i="48"/>
  <c r="EN6" i="45"/>
  <c r="AO6" i="45"/>
  <c r="AF19" i="55"/>
  <c r="EE19" i="55"/>
  <c r="AV8" i="39"/>
  <c r="EU8" i="39"/>
  <c r="AZ11" i="35"/>
  <c r="EY11" i="35"/>
  <c r="AT28" i="41"/>
  <c r="ES28" i="41"/>
  <c r="EH23" i="52"/>
  <c r="AI23" i="52"/>
  <c r="AR5" i="42"/>
  <c r="EQ5" i="42"/>
  <c r="EU22" i="38"/>
  <c r="AV22" i="38"/>
  <c r="AT23" i="41"/>
  <c r="ES23" i="41"/>
  <c r="ED18" i="54"/>
  <c r="AE18" i="54"/>
  <c r="AE21" i="56"/>
  <c r="ED21" i="56"/>
  <c r="AZ15" i="34"/>
  <c r="EY15" i="34"/>
  <c r="EY22" i="34"/>
  <c r="AZ22" i="34"/>
  <c r="AP25" i="44"/>
  <c r="EO25" i="44"/>
  <c r="EV28" i="38"/>
  <c r="AW28" i="38"/>
  <c r="AK24" i="50"/>
  <c r="EJ24" i="50"/>
  <c r="AL28" i="49"/>
  <c r="EK28" i="49"/>
  <c r="AS22" i="41"/>
  <c r="ER22" i="41"/>
  <c r="AO13" i="46"/>
  <c r="EN13" i="46"/>
  <c r="AB20" i="58"/>
  <c r="EA20" i="58"/>
  <c r="AU15" i="40"/>
  <c r="ET15" i="40"/>
  <c r="EE5" i="53"/>
  <c r="AF5" i="53"/>
  <c r="BA19" i="33"/>
  <c r="EZ19" i="33"/>
  <c r="EA5" i="58"/>
  <c r="AB5" i="58"/>
  <c r="EG9" i="51"/>
  <c r="AH9" i="51"/>
  <c r="EY12" i="35"/>
  <c r="AZ12" i="35"/>
  <c r="ED9" i="55"/>
  <c r="AE9" i="55"/>
  <c r="AM29" i="44"/>
  <c r="AN4" i="44"/>
  <c r="EM4" i="44"/>
  <c r="AL12" i="49"/>
  <c r="EK12" i="49"/>
  <c r="FA4" i="30"/>
  <c r="FA29" i="30" s="1"/>
  <c r="BB4" i="30"/>
  <c r="BA29" i="30"/>
  <c r="DY30" i="59"/>
  <c r="AY18" i="34"/>
  <c r="EX18" i="34"/>
  <c r="Y29" i="58"/>
  <c r="Z4" i="58"/>
  <c r="DY4" i="58"/>
  <c r="DY29" i="58" s="1"/>
  <c r="BA23" i="34"/>
  <c r="EZ23" i="34"/>
  <c r="AR26" i="43"/>
  <c r="EQ26" i="43"/>
  <c r="AW25" i="37"/>
  <c r="EV25" i="37"/>
  <c r="AN10" i="46"/>
  <c r="EM10" i="46"/>
  <c r="BB7" i="32"/>
  <c r="FA7" i="32"/>
  <c r="AC14" i="57"/>
  <c r="EB14" i="57"/>
  <c r="EI13" i="51"/>
  <c r="AJ13" i="51"/>
  <c r="ET28" i="40"/>
  <c r="AU28" i="40"/>
  <c r="ED22" i="55"/>
  <c r="AE22" i="55"/>
  <c r="FD26" i="30"/>
  <c r="BE26" i="30"/>
  <c r="FE26" i="30" s="1"/>
  <c r="AV24" i="39"/>
  <c r="EU24" i="39"/>
  <c r="AN23" i="47"/>
  <c r="EM23" i="47"/>
  <c r="FC28" i="30"/>
  <c r="BD28" i="30"/>
  <c r="AH7" i="52"/>
  <c r="EG7" i="52"/>
  <c r="BD14" i="31"/>
  <c r="FC14" i="31"/>
  <c r="EM17" i="47"/>
  <c r="AN17" i="47"/>
  <c r="EH11" i="52"/>
  <c r="AI11" i="52"/>
  <c r="FA11" i="33"/>
  <c r="BB11" i="33"/>
  <c r="AD11" i="57"/>
  <c r="EC11" i="57"/>
  <c r="EC22" i="56"/>
  <c r="AD22" i="56"/>
  <c r="EV8" i="38"/>
  <c r="AW8" i="38"/>
  <c r="AR15" i="42"/>
  <c r="EQ15" i="42"/>
  <c r="BA4" i="32"/>
  <c r="EZ4" i="32"/>
  <c r="AF22" i="54"/>
  <c r="EE22" i="54"/>
  <c r="FC11" i="31"/>
  <c r="BD11" i="31"/>
  <c r="AV17" i="39"/>
  <c r="EU17" i="39"/>
  <c r="AJ14" i="50"/>
  <c r="EI14" i="50"/>
  <c r="AI7" i="49"/>
  <c r="EH7" i="49"/>
  <c r="EG24" i="53"/>
  <c r="AH24" i="53"/>
  <c r="AM20" i="48"/>
  <c r="EL20" i="48"/>
  <c r="EI13" i="50"/>
  <c r="AJ13" i="50"/>
  <c r="AB7" i="58"/>
  <c r="EA7" i="58"/>
  <c r="EF4" i="51"/>
  <c r="AG4" i="51"/>
  <c r="AF29" i="51"/>
  <c r="AK22" i="49"/>
  <c r="EJ22" i="49"/>
  <c r="EZ11" i="34"/>
  <c r="BA11" i="34"/>
  <c r="EU28" i="39"/>
  <c r="AV28" i="39"/>
  <c r="EY27" i="35"/>
  <c r="AZ27" i="35"/>
  <c r="AN8" i="46"/>
  <c r="EM8" i="46"/>
  <c r="EN11" i="46"/>
  <c r="AO11" i="46"/>
  <c r="EH15" i="52"/>
  <c r="AI15" i="52"/>
  <c r="AB14" i="59"/>
  <c r="EA14" i="59"/>
  <c r="AC21" i="57"/>
  <c r="EB21" i="57"/>
  <c r="AH26" i="53"/>
  <c r="EG26" i="53"/>
  <c r="AO16" i="45"/>
  <c r="EN16" i="45"/>
  <c r="EE4" i="52"/>
  <c r="EE29" i="52" s="1"/>
  <c r="AF4" i="52"/>
  <c r="AE29" i="52"/>
  <c r="AQ7" i="43"/>
  <c r="EP7" i="43"/>
  <c r="AF19" i="54"/>
  <c r="EE19" i="54"/>
  <c r="EY13" i="35"/>
  <c r="AZ13" i="35"/>
  <c r="DZ7" i="59"/>
  <c r="AA7" i="59"/>
  <c r="AX22" i="36"/>
  <c r="EW22" i="36"/>
  <c r="EU10" i="38"/>
  <c r="AV10" i="38"/>
  <c r="AZ14" i="34"/>
  <c r="EY14" i="34"/>
  <c r="BB9" i="33"/>
  <c r="FA9" i="33"/>
  <c r="FB13" i="32"/>
  <c r="BC13" i="32"/>
  <c r="EL11" i="48"/>
  <c r="AM11" i="48"/>
  <c r="AR23" i="43"/>
  <c r="EQ23" i="43"/>
  <c r="AY7" i="35"/>
  <c r="EX7" i="35"/>
  <c r="AY10" i="35"/>
  <c r="EX10" i="35"/>
  <c r="AP16" i="43"/>
  <c r="EO16" i="43"/>
  <c r="AG15" i="53"/>
  <c r="EF15" i="53"/>
  <c r="AS26" i="41"/>
  <c r="ER26" i="41"/>
  <c r="EH21" i="52"/>
  <c r="AI21" i="52"/>
  <c r="FB18" i="30"/>
  <c r="BC18" i="30"/>
  <c r="EF13" i="54"/>
  <c r="AG13" i="54"/>
  <c r="FB17" i="32"/>
  <c r="BC17" i="32"/>
  <c r="AH8" i="53"/>
  <c r="EG8" i="53"/>
  <c r="AQ15" i="44"/>
  <c r="EP15" i="44"/>
  <c r="AD7" i="55"/>
  <c r="EC7" i="55"/>
  <c r="FD10" i="28"/>
  <c r="BE10" i="28"/>
  <c r="FE10" i="28" s="1"/>
  <c r="EG29" i="49"/>
  <c r="BD15" i="30"/>
  <c r="FC15" i="30"/>
  <c r="FD12" i="30"/>
  <c r="BE12" i="30"/>
  <c r="FE12" i="30" s="1"/>
  <c r="BC18" i="31"/>
  <c r="FB18" i="31"/>
  <c r="EP21" i="44"/>
  <c r="AQ21" i="44"/>
  <c r="AN9" i="47"/>
  <c r="EM9" i="47"/>
  <c r="AB25" i="58"/>
  <c r="EA25" i="58"/>
  <c r="EE6" i="54"/>
  <c r="AF6" i="54"/>
  <c r="EO9" i="44"/>
  <c r="AP9" i="44"/>
  <c r="EW6" i="36"/>
  <c r="AX6" i="36"/>
  <c r="FB9" i="32"/>
  <c r="BC9" i="32"/>
  <c r="AN5" i="45"/>
  <c r="EM5" i="45"/>
  <c r="BC22" i="31"/>
  <c r="FB22" i="31"/>
  <c r="AY5" i="35"/>
  <c r="EX5" i="35"/>
  <c r="AA10" i="59"/>
  <c r="DZ10" i="59"/>
  <c r="AG16" i="53"/>
  <c r="EF16" i="53"/>
  <c r="AK6" i="49"/>
  <c r="EJ6" i="49"/>
  <c r="FD15" i="28"/>
  <c r="BE15" i="28"/>
  <c r="FE15" i="28" s="1"/>
  <c r="EH8" i="51"/>
  <c r="AI8" i="51"/>
  <c r="AQ26" i="44"/>
  <c r="EP26" i="44"/>
  <c r="AV23" i="39"/>
  <c r="EU23" i="39"/>
  <c r="EP20" i="44"/>
  <c r="AQ20" i="44"/>
  <c r="AW12" i="38"/>
  <c r="EV12" i="38"/>
  <c r="AR22" i="42"/>
  <c r="EQ22" i="42"/>
  <c r="AE7" i="54"/>
  <c r="ED7" i="54"/>
  <c r="AC13" i="57"/>
  <c r="EB13" i="57"/>
  <c r="BA6" i="32"/>
  <c r="EZ6" i="32"/>
  <c r="FC21" i="30"/>
  <c r="BD21" i="30"/>
  <c r="AT18" i="40"/>
  <c r="ES18" i="40"/>
  <c r="ED13" i="56"/>
  <c r="AE13" i="56"/>
  <c r="AH6" i="52"/>
  <c r="EG6" i="52"/>
  <c r="EA21" i="58"/>
  <c r="AB21" i="58"/>
  <c r="AE8" i="56"/>
  <c r="ED8" i="56"/>
  <c r="EE9" i="54"/>
  <c r="AF9" i="54"/>
  <c r="AT24" i="41"/>
  <c r="ES24" i="41"/>
  <c r="EE21" i="55"/>
  <c r="AF21" i="55"/>
  <c r="AY15" i="36"/>
  <c r="EX15" i="36"/>
  <c r="AN11" i="47"/>
  <c r="EM11" i="47"/>
  <c r="AC26" i="58"/>
  <c r="EB26" i="58"/>
  <c r="AW26" i="38"/>
  <c r="EV26" i="38"/>
  <c r="AH23" i="53"/>
  <c r="EG23" i="53"/>
  <c r="AM6" i="47"/>
  <c r="EL6" i="47"/>
  <c r="EH8" i="52"/>
  <c r="AI8" i="52"/>
  <c r="AV13" i="38"/>
  <c r="EU13" i="38"/>
  <c r="FD9" i="28"/>
  <c r="BE9" i="28"/>
  <c r="FE9" i="28" s="1"/>
  <c r="AM21" i="48"/>
  <c r="EL21" i="48"/>
  <c r="FC21" i="31"/>
  <c r="BD21" i="31"/>
  <c r="EY15" i="35"/>
  <c r="AZ15" i="35"/>
  <c r="AJ29" i="47"/>
  <c r="AK4" i="47"/>
  <c r="EJ4" i="47"/>
  <c r="EJ29" i="47" s="1"/>
  <c r="ET12" i="40"/>
  <c r="AU12" i="40"/>
  <c r="EA28" i="59"/>
  <c r="AB28" i="59"/>
  <c r="AG14" i="53"/>
  <c r="EF14" i="53"/>
  <c r="AM5" i="46"/>
  <c r="EL5" i="46"/>
  <c r="EK27" i="49"/>
  <c r="AL27" i="49"/>
  <c r="EL28" i="48"/>
  <c r="AM28" i="48"/>
  <c r="EB22" i="57"/>
  <c r="AC22" i="57"/>
  <c r="EH20" i="52"/>
  <c r="AI20" i="52"/>
  <c r="AG13" i="53"/>
  <c r="EF13" i="53"/>
  <c r="ET14" i="40"/>
  <c r="AU14" i="40"/>
  <c r="AQ8" i="43"/>
  <c r="EP8" i="43"/>
  <c r="AN20" i="47"/>
  <c r="EM20" i="47"/>
  <c r="BC5" i="31"/>
  <c r="FB5" i="31"/>
  <c r="EI28" i="51"/>
  <c r="AJ28" i="51"/>
  <c r="AT7" i="40"/>
  <c r="ES7" i="40"/>
  <c r="BC21" i="32"/>
  <c r="FB21" i="32"/>
  <c r="AX10" i="36"/>
  <c r="EW10" i="36"/>
  <c r="AO23" i="46"/>
  <c r="EN23" i="46"/>
  <c r="FD14" i="28"/>
  <c r="BE14" i="28"/>
  <c r="FE14" i="28" s="1"/>
  <c r="AJ19" i="51"/>
  <c r="EI19" i="51"/>
  <c r="BE24" i="30"/>
  <c r="FE24" i="30" s="1"/>
  <c r="FD24" i="30"/>
  <c r="ET9" i="40"/>
  <c r="AU9" i="40"/>
  <c r="AM18" i="47"/>
  <c r="EL18" i="47"/>
  <c r="EU13" i="39"/>
  <c r="AV13" i="39"/>
  <c r="EF12" i="54"/>
  <c r="AG12" i="54"/>
  <c r="EA21" i="59"/>
  <c r="AB21" i="59"/>
  <c r="EY19" i="34"/>
  <c r="AZ19" i="34"/>
  <c r="AN6" i="46"/>
  <c r="EM6" i="46"/>
  <c r="AS27" i="42"/>
  <c r="ER27" i="42"/>
  <c r="EO11" i="44"/>
  <c r="AP11" i="44"/>
  <c r="AD10" i="56"/>
  <c r="EC10" i="56"/>
  <c r="FB16" i="31"/>
  <c r="BC16" i="31"/>
  <c r="AH16" i="52"/>
  <c r="EG16" i="52"/>
  <c r="AA16" i="59"/>
  <c r="DZ16" i="59"/>
  <c r="EI12" i="51"/>
  <c r="AJ12" i="51"/>
  <c r="EK16" i="48"/>
  <c r="AL16" i="48"/>
  <c r="EY25" i="34"/>
  <c r="AZ25" i="34"/>
  <c r="EN24" i="46"/>
  <c r="AO24" i="46"/>
  <c r="AD17" i="57"/>
  <c r="EC17" i="57"/>
  <c r="FC19" i="30"/>
  <c r="BD19" i="30"/>
  <c r="DZ6" i="59"/>
  <c r="AA6" i="59"/>
  <c r="AT9" i="41"/>
  <c r="ES9" i="41"/>
  <c r="FA10" i="32"/>
  <c r="BB10" i="32"/>
  <c r="DZ22" i="59"/>
  <c r="AA22" i="59"/>
  <c r="AO19" i="46"/>
  <c r="EN19" i="46"/>
  <c r="BE21" i="28"/>
  <c r="FE21" i="28" s="1"/>
  <c r="FD21" i="28"/>
  <c r="AW27" i="38"/>
  <c r="EV27" i="38"/>
  <c r="EY8" i="35"/>
  <c r="AZ8" i="35"/>
  <c r="AH27" i="53"/>
  <c r="EG27" i="53"/>
  <c r="AD26" i="57"/>
  <c r="EC26" i="57"/>
  <c r="ER8" i="42"/>
  <c r="AS8" i="42"/>
  <c r="EP12" i="44"/>
  <c r="AQ12" i="44"/>
  <c r="AZ21" i="34"/>
  <c r="EY21" i="34"/>
  <c r="EC30" i="54" l="1"/>
  <c r="FA30" i="30"/>
  <c r="AI18" i="49"/>
  <c r="EH18" i="49"/>
  <c r="EH30" i="49" s="1"/>
  <c r="EL26" i="47"/>
  <c r="AM26" i="47"/>
  <c r="EQ7" i="41"/>
  <c r="AR7" i="41"/>
  <c r="AJ20" i="49"/>
  <c r="EI20" i="49"/>
  <c r="EW27" i="36"/>
  <c r="AX27" i="36"/>
  <c r="BC26" i="31"/>
  <c r="FB26" i="31"/>
  <c r="BB29" i="27"/>
  <c r="BC4" i="27"/>
  <c r="FB4" i="27"/>
  <c r="FB29" i="27" s="1"/>
  <c r="BE10" i="27"/>
  <c r="FE10" i="27" s="1"/>
  <c r="FD10" i="27"/>
  <c r="EF5" i="51"/>
  <c r="EF29" i="51" s="1"/>
  <c r="AG5" i="51"/>
  <c r="EA16" i="57"/>
  <c r="AB16" i="57"/>
  <c r="ED24" i="55"/>
  <c r="AE24" i="55"/>
  <c r="FD17" i="28"/>
  <c r="BE17" i="28"/>
  <c r="FE17" i="28" s="1"/>
  <c r="EG26" i="52"/>
  <c r="AH26" i="52"/>
  <c r="EA9" i="58"/>
  <c r="AB9" i="58"/>
  <c r="ER6" i="41"/>
  <c r="AS6" i="41"/>
  <c r="EI17" i="49"/>
  <c r="AJ17" i="49"/>
  <c r="BC19" i="31"/>
  <c r="FB19" i="31"/>
  <c r="EO16" i="42"/>
  <c r="EO30" i="42" s="1"/>
  <c r="AP16" i="42"/>
  <c r="AO29" i="42"/>
  <c r="EE7" i="53"/>
  <c r="AF7" i="53"/>
  <c r="AC6" i="56"/>
  <c r="EB6" i="56"/>
  <c r="AR24" i="42"/>
  <c r="EQ24" i="42"/>
  <c r="AE23" i="55"/>
  <c r="ED23" i="55"/>
  <c r="AM22" i="46"/>
  <c r="EL22" i="46"/>
  <c r="EY6" i="33"/>
  <c r="AZ6" i="33"/>
  <c r="BA17" i="33"/>
  <c r="EZ17" i="33"/>
  <c r="AO20" i="45"/>
  <c r="EN20" i="45"/>
  <c r="EY25" i="33"/>
  <c r="AZ25" i="33"/>
  <c r="AU21" i="39"/>
  <c r="ET21" i="39"/>
  <c r="AV10" i="37"/>
  <c r="EU10" i="37"/>
  <c r="EH16" i="50"/>
  <c r="AI16" i="50"/>
  <c r="EX9" i="35"/>
  <c r="AY9" i="35"/>
  <c r="EQ13" i="41"/>
  <c r="AR13" i="41"/>
  <c r="FD30" i="26"/>
  <c r="AY14" i="35"/>
  <c r="EX14" i="35"/>
  <c r="EY30" i="32"/>
  <c r="AI25" i="50"/>
  <c r="EH25" i="50"/>
  <c r="EV26" i="37"/>
  <c r="AW26" i="37"/>
  <c r="ED27" i="55"/>
  <c r="AE27" i="55"/>
  <c r="EE21" i="53"/>
  <c r="AF21" i="53"/>
  <c r="AX4" i="34"/>
  <c r="EW4" i="34"/>
  <c r="EW29" i="34" s="1"/>
  <c r="AW29" i="34"/>
  <c r="EJ5" i="48"/>
  <c r="AK5" i="48"/>
  <c r="AC26" i="56"/>
  <c r="EB26" i="56"/>
  <c r="EB30" i="56" s="1"/>
  <c r="AM25" i="46"/>
  <c r="EL25" i="46"/>
  <c r="ES8" i="40"/>
  <c r="AT8" i="40"/>
  <c r="AD18" i="55"/>
  <c r="EC18" i="55"/>
  <c r="EX6" i="34"/>
  <c r="AY6" i="34"/>
  <c r="EZ23" i="33"/>
  <c r="BA23" i="33"/>
  <c r="EH17" i="50"/>
  <c r="AI17" i="50"/>
  <c r="BD29" i="25"/>
  <c r="BE4" i="25"/>
  <c r="FD4" i="25"/>
  <c r="FD29" i="25" s="1"/>
  <c r="BD7" i="28"/>
  <c r="FC7" i="28"/>
  <c r="AJ23" i="50"/>
  <c r="EI23" i="50"/>
  <c r="AZ14" i="33"/>
  <c r="EY14" i="33"/>
  <c r="EL24" i="47"/>
  <c r="AM24" i="47"/>
  <c r="AN8" i="45"/>
  <c r="EM8" i="45"/>
  <c r="AQ15" i="43"/>
  <c r="EP15" i="43"/>
  <c r="ED14" i="54"/>
  <c r="AE14" i="54"/>
  <c r="AR11" i="42"/>
  <c r="EQ11" i="42"/>
  <c r="AU18" i="37"/>
  <c r="ET18" i="37"/>
  <c r="ET30" i="37" s="1"/>
  <c r="AT29" i="37"/>
  <c r="AS11" i="40"/>
  <c r="ER11" i="40"/>
  <c r="AI6" i="50"/>
  <c r="EH6" i="50"/>
  <c r="AK24" i="49"/>
  <c r="EJ24" i="49"/>
  <c r="EA27" i="58"/>
  <c r="AB27" i="58"/>
  <c r="BC22" i="30"/>
  <c r="FB22" i="30"/>
  <c r="EG4" i="50"/>
  <c r="AH4" i="50"/>
  <c r="AG29" i="50"/>
  <c r="EK16" i="47"/>
  <c r="AL16" i="47"/>
  <c r="EV25" i="36"/>
  <c r="AW25" i="36"/>
  <c r="EU30" i="36"/>
  <c r="AS16" i="40"/>
  <c r="ER16" i="40"/>
  <c r="EL17" i="46"/>
  <c r="AM17" i="46"/>
  <c r="EX26" i="35"/>
  <c r="AY26" i="35"/>
  <c r="AK18" i="48"/>
  <c r="EJ18" i="48"/>
  <c r="EJ30" i="48" s="1"/>
  <c r="AI20" i="51"/>
  <c r="EH20" i="51"/>
  <c r="AP25" i="43"/>
  <c r="EO25" i="43"/>
  <c r="ED25" i="54"/>
  <c r="AE25" i="54"/>
  <c r="AN4" i="43"/>
  <c r="AM29" i="43"/>
  <c r="EM4" i="43"/>
  <c r="EM29" i="43" s="1"/>
  <c r="AT18" i="39"/>
  <c r="ES18" i="39"/>
  <c r="AU16" i="38"/>
  <c r="ET16" i="38"/>
  <c r="ET30" i="38" s="1"/>
  <c r="EQ17" i="42"/>
  <c r="AR17" i="42"/>
  <c r="EI8" i="49"/>
  <c r="AJ8" i="49"/>
  <c r="AE17" i="54"/>
  <c r="ED17" i="54"/>
  <c r="EY16" i="33"/>
  <c r="AZ16" i="33"/>
  <c r="AE8" i="54"/>
  <c r="ED8" i="54"/>
  <c r="AR10" i="41"/>
  <c r="EQ10" i="41"/>
  <c r="AY4" i="33"/>
  <c r="AX29" i="33"/>
  <c r="EX4" i="33"/>
  <c r="AP6" i="43"/>
  <c r="EO6" i="43"/>
  <c r="EB9" i="56"/>
  <c r="AC9" i="56"/>
  <c r="BC10" i="30"/>
  <c r="FB10" i="30"/>
  <c r="ES23" i="40"/>
  <c r="AT23" i="40"/>
  <c r="AZ21" i="33"/>
  <c r="EY21" i="33"/>
  <c r="ES5" i="39"/>
  <c r="AT5" i="39"/>
  <c r="BD25" i="28"/>
  <c r="FC25" i="28"/>
  <c r="AK6" i="48"/>
  <c r="EJ6" i="48"/>
  <c r="BC5" i="30"/>
  <c r="FB5" i="30"/>
  <c r="AI8" i="50"/>
  <c r="EH8" i="50"/>
  <c r="ES7" i="39"/>
  <c r="AT7" i="39"/>
  <c r="ED21" i="54"/>
  <c r="AE21" i="54"/>
  <c r="AZ13" i="33"/>
  <c r="EY13" i="33"/>
  <c r="AY24" i="35"/>
  <c r="EX24" i="35"/>
  <c r="EK30" i="46"/>
  <c r="EM20" i="46"/>
  <c r="AN20" i="46"/>
  <c r="EC5" i="55"/>
  <c r="AD5" i="55"/>
  <c r="EQ19" i="41"/>
  <c r="AR19" i="41"/>
  <c r="AK7" i="48"/>
  <c r="EJ7" i="48"/>
  <c r="EF18" i="52"/>
  <c r="EF30" i="52" s="1"/>
  <c r="AG18" i="52"/>
  <c r="EX5" i="33"/>
  <c r="AY5" i="33"/>
  <c r="AU15" i="39"/>
  <c r="ET15" i="39"/>
  <c r="EQ20" i="41"/>
  <c r="AR20" i="41"/>
  <c r="EW18" i="35"/>
  <c r="AX18" i="35"/>
  <c r="EP12" i="43"/>
  <c r="AQ12" i="43"/>
  <c r="EW30" i="35"/>
  <c r="AJ26" i="50"/>
  <c r="EI26" i="50"/>
  <c r="FD9" i="27"/>
  <c r="BE9" i="27"/>
  <c r="FE9" i="27" s="1"/>
  <c r="AY18" i="33"/>
  <c r="EX18" i="33"/>
  <c r="EX30" i="33" s="1"/>
  <c r="AL29" i="45"/>
  <c r="AM7" i="45"/>
  <c r="EL7" i="45"/>
  <c r="EL29" i="45" s="1"/>
  <c r="EY26" i="33"/>
  <c r="AZ26" i="33"/>
  <c r="BC16" i="30"/>
  <c r="FB16" i="30"/>
  <c r="FB30" i="30" s="1"/>
  <c r="AO15" i="45"/>
  <c r="EN15" i="45"/>
  <c r="EU4" i="35"/>
  <c r="EU29" i="35" s="1"/>
  <c r="AU29" i="35"/>
  <c r="AV4" i="35"/>
  <c r="FD25" i="27"/>
  <c r="FD30" i="27" s="1"/>
  <c r="BE25" i="27"/>
  <c r="FE25" i="27" s="1"/>
  <c r="FE30" i="27" s="1"/>
  <c r="EM18" i="45"/>
  <c r="AN18" i="45"/>
  <c r="AS4" i="38"/>
  <c r="AR29" i="38"/>
  <c r="ER4" i="38"/>
  <c r="ER29" i="38" s="1"/>
  <c r="EY5" i="32"/>
  <c r="EY29" i="32" s="1"/>
  <c r="AZ5" i="32"/>
  <c r="AY29" i="32"/>
  <c r="EI13" i="49"/>
  <c r="AJ13" i="49"/>
  <c r="EV16" i="36"/>
  <c r="EV30" i="36" s="1"/>
  <c r="AW16" i="36"/>
  <c r="EN23" i="45"/>
  <c r="AO23" i="45"/>
  <c r="EM28" i="46"/>
  <c r="AN28" i="46"/>
  <c r="BD19" i="28"/>
  <c r="FC19" i="28"/>
  <c r="AD6" i="55"/>
  <c r="EC6" i="55"/>
  <c r="AC12" i="57"/>
  <c r="EB12" i="57"/>
  <c r="EG5" i="50"/>
  <c r="AH5" i="50"/>
  <c r="EA7" i="57"/>
  <c r="AB7" i="57"/>
  <c r="AA16" i="58"/>
  <c r="DZ16" i="58"/>
  <c r="EY4" i="31"/>
  <c r="EY29" i="31" s="1"/>
  <c r="AY29" i="31"/>
  <c r="AZ4" i="31"/>
  <c r="AL14" i="48"/>
  <c r="EK14" i="48"/>
  <c r="AD27" i="56"/>
  <c r="EC27" i="56"/>
  <c r="EZ27" i="33"/>
  <c r="BA27" i="33"/>
  <c r="AF24" i="54"/>
  <c r="EE24" i="54"/>
  <c r="AH12" i="52"/>
  <c r="EG12" i="52"/>
  <c r="AS25" i="40"/>
  <c r="ER25" i="40"/>
  <c r="EE27" i="54"/>
  <c r="AF27" i="54"/>
  <c r="FA25" i="31"/>
  <c r="FA30" i="31" s="1"/>
  <c r="BB25" i="31"/>
  <c r="EJ23" i="49"/>
  <c r="AK23" i="49"/>
  <c r="BD11" i="30"/>
  <c r="FC11" i="30"/>
  <c r="AJ28" i="50"/>
  <c r="EI28" i="50"/>
  <c r="AR23" i="42"/>
  <c r="EQ23" i="42"/>
  <c r="EK13" i="48"/>
  <c r="AL13" i="48"/>
  <c r="BC15" i="31"/>
  <c r="FB15" i="31"/>
  <c r="AT25" i="39"/>
  <c r="ES25" i="39"/>
  <c r="BA26" i="32"/>
  <c r="EZ26" i="32"/>
  <c r="EA5" i="57"/>
  <c r="AB5" i="57"/>
  <c r="AA11" i="59"/>
  <c r="DZ11" i="59"/>
  <c r="AU20" i="39"/>
  <c r="ET20" i="39"/>
  <c r="AM16" i="46"/>
  <c r="EL16" i="46"/>
  <c r="EL30" i="46" s="1"/>
  <c r="EY15" i="33"/>
  <c r="AZ15" i="33"/>
  <c r="AR13" i="42"/>
  <c r="EQ13" i="42"/>
  <c r="BB8" i="32"/>
  <c r="FA8" i="32"/>
  <c r="EW14" i="36"/>
  <c r="AX14" i="36"/>
  <c r="AD29" i="53"/>
  <c r="AE18" i="53"/>
  <c r="ED18" i="53"/>
  <c r="ED30" i="53" s="1"/>
  <c r="EO24" i="44"/>
  <c r="AP24" i="44"/>
  <c r="AD25" i="55"/>
  <c r="EC25" i="55"/>
  <c r="AR14" i="41"/>
  <c r="EQ14" i="41"/>
  <c r="EQ12" i="42"/>
  <c r="AR12" i="42"/>
  <c r="AE16" i="54"/>
  <c r="ED16" i="54"/>
  <c r="ED30" i="54" s="1"/>
  <c r="AU14" i="39"/>
  <c r="ET14" i="39"/>
  <c r="BD20" i="28"/>
  <c r="FC20" i="28"/>
  <c r="FC30" i="28" s="1"/>
  <c r="AY23" i="35"/>
  <c r="EX23" i="35"/>
  <c r="AM19" i="47"/>
  <c r="EL19" i="47"/>
  <c r="DZ30" i="58"/>
  <c r="EQ29" i="41"/>
  <c r="AA13" i="58"/>
  <c r="DZ13" i="58"/>
  <c r="AB24" i="58"/>
  <c r="EA24" i="58"/>
  <c r="AN12" i="46"/>
  <c r="EM12" i="46"/>
  <c r="AK11" i="49"/>
  <c r="EJ11" i="49"/>
  <c r="AN17" i="45"/>
  <c r="EM17" i="45"/>
  <c r="EK23" i="48"/>
  <c r="AL23" i="48"/>
  <c r="BD8" i="30"/>
  <c r="FC8" i="30"/>
  <c r="EN16" i="44"/>
  <c r="AO16" i="44"/>
  <c r="BC20" i="31"/>
  <c r="FB20" i="31"/>
  <c r="AU26" i="39"/>
  <c r="ET26" i="39"/>
  <c r="AM8" i="47"/>
  <c r="EL8" i="47"/>
  <c r="AP5" i="43"/>
  <c r="EO5" i="43"/>
  <c r="EL14" i="47"/>
  <c r="AM14" i="47"/>
  <c r="EM17" i="44"/>
  <c r="EM30" i="44" s="1"/>
  <c r="AN17" i="44"/>
  <c r="EQ16" i="41"/>
  <c r="EQ30" i="41" s="1"/>
  <c r="AR16" i="41"/>
  <c r="EB9" i="57"/>
  <c r="AC9" i="57"/>
  <c r="EY17" i="34"/>
  <c r="AZ17" i="34"/>
  <c r="EK27" i="48"/>
  <c r="AL27" i="48"/>
  <c r="BC7" i="30"/>
  <c r="FB7" i="30"/>
  <c r="BE23" i="28"/>
  <c r="FE23" i="28" s="1"/>
  <c r="FD23" i="28"/>
  <c r="EM15" i="46"/>
  <c r="AN15" i="46"/>
  <c r="EU19" i="37"/>
  <c r="AV19" i="37"/>
  <c r="FA24" i="32"/>
  <c r="BB24" i="32"/>
  <c r="EH15" i="51"/>
  <c r="AI15" i="51"/>
  <c r="AE20" i="55"/>
  <c r="ED20" i="55"/>
  <c r="EM14" i="46"/>
  <c r="AN14" i="46"/>
  <c r="AL8" i="48"/>
  <c r="EK8" i="48"/>
  <c r="AO17" i="43"/>
  <c r="EN17" i="43"/>
  <c r="EN30" i="43" s="1"/>
  <c r="AN10" i="45"/>
  <c r="EM10" i="45"/>
  <c r="BC17" i="31"/>
  <c r="FB17" i="31"/>
  <c r="AL22" i="47"/>
  <c r="EK22" i="47"/>
  <c r="EM25" i="45"/>
  <c r="AN25" i="45"/>
  <c r="EA10" i="57"/>
  <c r="AB10" i="57"/>
  <c r="BC6" i="30"/>
  <c r="FB6" i="30"/>
  <c r="EM5" i="44"/>
  <c r="EM29" i="44" s="1"/>
  <c r="AN5" i="44"/>
  <c r="AJ25" i="49"/>
  <c r="EI25" i="49"/>
  <c r="AM15" i="47"/>
  <c r="EL15" i="47"/>
  <c r="AL12" i="48"/>
  <c r="EK12" i="48"/>
  <c r="FE30" i="26"/>
  <c r="EY10" i="33"/>
  <c r="AZ10" i="33"/>
  <c r="EK7" i="47"/>
  <c r="AL7" i="47"/>
  <c r="AW9" i="37"/>
  <c r="EV9" i="37"/>
  <c r="AQ11" i="43"/>
  <c r="EP11" i="43"/>
  <c r="BA16" i="32"/>
  <c r="EZ16" i="32"/>
  <c r="EZ30" i="32" s="1"/>
  <c r="EY24" i="34"/>
  <c r="AZ24" i="34"/>
  <c r="EW11" i="36"/>
  <c r="AX11" i="36"/>
  <c r="EW12" i="36"/>
  <c r="AX12" i="36"/>
  <c r="BE24" i="28"/>
  <c r="FE24" i="28" s="1"/>
  <c r="FD24" i="28"/>
  <c r="EE19" i="53"/>
  <c r="AF19" i="53"/>
  <c r="AT20" i="40"/>
  <c r="ES20" i="40"/>
  <c r="AM28" i="47"/>
  <c r="EL28" i="47"/>
  <c r="BB28" i="32"/>
  <c r="FA28" i="32"/>
  <c r="AY19" i="35"/>
  <c r="EX19" i="35"/>
  <c r="EH26" i="51"/>
  <c r="EH30" i="51" s="1"/>
  <c r="AI26" i="51"/>
  <c r="EJ10" i="48"/>
  <c r="AK10" i="48"/>
  <c r="FB24" i="31"/>
  <c r="BC24" i="31"/>
  <c r="BD25" i="30"/>
  <c r="FC25" i="30"/>
  <c r="DZ30" i="59"/>
  <c r="EA22" i="59"/>
  <c r="AB22" i="59"/>
  <c r="BA21" i="34"/>
  <c r="EZ21" i="34"/>
  <c r="AE26" i="57"/>
  <c r="ED26" i="57"/>
  <c r="BA8" i="35"/>
  <c r="EZ8" i="35"/>
  <c r="AU9" i="41"/>
  <c r="ET9" i="41"/>
  <c r="BA25" i="34"/>
  <c r="EZ25" i="34"/>
  <c r="AK12" i="51"/>
  <c r="EJ12" i="51"/>
  <c r="BA19" i="34"/>
  <c r="EZ19" i="34"/>
  <c r="AH12" i="54"/>
  <c r="EG12" i="54"/>
  <c r="BD5" i="31"/>
  <c r="FC5" i="31"/>
  <c r="AR8" i="43"/>
  <c r="EQ8" i="43"/>
  <c r="EG13" i="53"/>
  <c r="AH13" i="53"/>
  <c r="AN5" i="46"/>
  <c r="EM5" i="46"/>
  <c r="BE21" i="31"/>
  <c r="FE21" i="31" s="1"/>
  <c r="FD21" i="31"/>
  <c r="AJ8" i="52"/>
  <c r="EI8" i="52"/>
  <c r="EF21" i="55"/>
  <c r="AG21" i="55"/>
  <c r="ET18" i="40"/>
  <c r="AU18" i="40"/>
  <c r="FA6" i="32"/>
  <c r="BB6" i="32"/>
  <c r="ER22" i="42"/>
  <c r="AS22" i="42"/>
  <c r="AR26" i="44"/>
  <c r="EQ26" i="44"/>
  <c r="AL6" i="49"/>
  <c r="EK6" i="49"/>
  <c r="FC9" i="32"/>
  <c r="BD9" i="32"/>
  <c r="AQ9" i="44"/>
  <c r="EP9" i="44"/>
  <c r="AR21" i="44"/>
  <c r="EQ21" i="44"/>
  <c r="ED7" i="55"/>
  <c r="AE7" i="55"/>
  <c r="EH8" i="53"/>
  <c r="AI8" i="53"/>
  <c r="AT26" i="41"/>
  <c r="ES26" i="41"/>
  <c r="AZ10" i="35"/>
  <c r="EY10" i="35"/>
  <c r="AZ7" i="35"/>
  <c r="EY7" i="35"/>
  <c r="BA14" i="34"/>
  <c r="EZ14" i="34"/>
  <c r="EQ7" i="43"/>
  <c r="AR7" i="43"/>
  <c r="AJ15" i="52"/>
  <c r="EI15" i="52"/>
  <c r="AP11" i="46"/>
  <c r="EO11" i="46"/>
  <c r="BB11" i="34"/>
  <c r="FA11" i="34"/>
  <c r="AH4" i="51"/>
  <c r="EG4" i="51"/>
  <c r="AG29" i="51"/>
  <c r="EJ13" i="50"/>
  <c r="AK13" i="50"/>
  <c r="BB4" i="32"/>
  <c r="FA4" i="32"/>
  <c r="AE22" i="56"/>
  <c r="ED22" i="56"/>
  <c r="FB11" i="33"/>
  <c r="BC11" i="33"/>
  <c r="AO17" i="47"/>
  <c r="EN17" i="47"/>
  <c r="BE28" i="30"/>
  <c r="FE28" i="30" s="1"/>
  <c r="FD28" i="30"/>
  <c r="AF22" i="55"/>
  <c r="EE22" i="55"/>
  <c r="AK13" i="51"/>
  <c r="EJ13" i="51"/>
  <c r="EY18" i="34"/>
  <c r="AZ18" i="34"/>
  <c r="AM12" i="49"/>
  <c r="EL12" i="49"/>
  <c r="AN29" i="44"/>
  <c r="EN4" i="44"/>
  <c r="AO4" i="44"/>
  <c r="EZ12" i="35"/>
  <c r="BA12" i="35"/>
  <c r="AI9" i="51"/>
  <c r="EH9" i="51"/>
  <c r="AC5" i="58"/>
  <c r="EB5" i="58"/>
  <c r="EU15" i="40"/>
  <c r="AV15" i="40"/>
  <c r="AC20" i="58"/>
  <c r="EB20" i="58"/>
  <c r="ES22" i="41"/>
  <c r="AT22" i="41"/>
  <c r="EK24" i="50"/>
  <c r="AL24" i="50"/>
  <c r="EP25" i="44"/>
  <c r="AQ25" i="44"/>
  <c r="AF21" i="56"/>
  <c r="EE21" i="56"/>
  <c r="ET23" i="41"/>
  <c r="AU23" i="41"/>
  <c r="ER5" i="42"/>
  <c r="AS5" i="42"/>
  <c r="AU28" i="41"/>
  <c r="ET28" i="41"/>
  <c r="EV8" i="39"/>
  <c r="AW8" i="39"/>
  <c r="EG15" i="54"/>
  <c r="AH15" i="54"/>
  <c r="FA27" i="34"/>
  <c r="BB27" i="34"/>
  <c r="EV19" i="39"/>
  <c r="AW19" i="39"/>
  <c r="AV21" i="40"/>
  <c r="EU21" i="40"/>
  <c r="AK4" i="48"/>
  <c r="AJ29" i="48"/>
  <c r="EJ4" i="48"/>
  <c r="EJ29" i="48" s="1"/>
  <c r="AS13" i="43"/>
  <c r="ER13" i="43"/>
  <c r="BD12" i="32"/>
  <c r="FC12" i="32"/>
  <c r="EY24" i="36"/>
  <c r="AZ24" i="36"/>
  <c r="AQ7" i="44"/>
  <c r="EP7" i="44"/>
  <c r="AG5" i="54"/>
  <c r="EF5" i="54"/>
  <c r="AT11" i="41"/>
  <c r="ES11" i="41"/>
  <c r="ER24" i="43"/>
  <c r="AS24" i="43"/>
  <c r="EZ20" i="35"/>
  <c r="BA20" i="35"/>
  <c r="EX17" i="37"/>
  <c r="AY17" i="37"/>
  <c r="AQ24" i="45"/>
  <c r="EP24" i="45"/>
  <c r="EI9" i="50"/>
  <c r="AJ9" i="50"/>
  <c r="AJ17" i="52"/>
  <c r="EI17" i="52"/>
  <c r="AW18" i="38"/>
  <c r="EV18" i="38"/>
  <c r="EF15" i="55"/>
  <c r="AG15" i="55"/>
  <c r="AI28" i="53"/>
  <c r="EH28" i="53"/>
  <c r="AL19" i="49"/>
  <c r="EK19" i="49"/>
  <c r="BA17" i="35"/>
  <c r="EZ17" i="35"/>
  <c r="FB8" i="33"/>
  <c r="BC8" i="33"/>
  <c r="EH11" i="53"/>
  <c r="AI11" i="53"/>
  <c r="AQ21" i="45"/>
  <c r="EP21" i="45"/>
  <c r="AR28" i="43"/>
  <c r="EQ28" i="43"/>
  <c r="AS19" i="42"/>
  <c r="ER19" i="42"/>
  <c r="FC6" i="31"/>
  <c r="BD6" i="31"/>
  <c r="ET22" i="40"/>
  <c r="AU22" i="40"/>
  <c r="EP10" i="44"/>
  <c r="AQ10" i="44"/>
  <c r="AY24" i="37"/>
  <c r="EX24" i="37"/>
  <c r="AV17" i="40"/>
  <c r="EU17" i="40"/>
  <c r="AJ14" i="52"/>
  <c r="EI14" i="52"/>
  <c r="AS21" i="42"/>
  <c r="ER21" i="42"/>
  <c r="BD4" i="28"/>
  <c r="FC4" i="28"/>
  <c r="FC29" i="28" s="1"/>
  <c r="BC29" i="28"/>
  <c r="AZ9" i="36"/>
  <c r="EY9" i="36"/>
  <c r="AD20" i="57"/>
  <c r="EC20" i="57"/>
  <c r="AE24" i="57"/>
  <c r="ED24" i="57"/>
  <c r="AH23" i="54"/>
  <c r="EG23" i="54"/>
  <c r="BA7" i="34"/>
  <c r="EZ7" i="34"/>
  <c r="AK15" i="50"/>
  <c r="EJ15" i="50"/>
  <c r="FC28" i="31"/>
  <c r="BD28" i="31"/>
  <c r="AJ27" i="52"/>
  <c r="EI27" i="52"/>
  <c r="AX22" i="37"/>
  <c r="EW22" i="37"/>
  <c r="FD8" i="31"/>
  <c r="BE8" i="31"/>
  <c r="FE8" i="31" s="1"/>
  <c r="ED27" i="57"/>
  <c r="AE27" i="57"/>
  <c r="EQ22" i="43"/>
  <c r="AR22" i="43"/>
  <c r="AC24" i="59"/>
  <c r="EB24" i="59"/>
  <c r="EZ21" i="35"/>
  <c r="BA21" i="35"/>
  <c r="EK10" i="49"/>
  <c r="AL10" i="49"/>
  <c r="EH22" i="52"/>
  <c r="AI22" i="52"/>
  <c r="BC12" i="33"/>
  <c r="FB12" i="33"/>
  <c r="EK14" i="49"/>
  <c r="AL14" i="49"/>
  <c r="AX13" i="37"/>
  <c r="EW13" i="37"/>
  <c r="FA9" i="34"/>
  <c r="BB9" i="34"/>
  <c r="AC19" i="59"/>
  <c r="EB19" i="59"/>
  <c r="EK16" i="49"/>
  <c r="AL16" i="49"/>
  <c r="EQ18" i="42"/>
  <c r="AR18" i="42"/>
  <c r="AX20" i="37"/>
  <c r="EW20" i="37"/>
  <c r="AT26" i="42"/>
  <c r="ES26" i="42"/>
  <c r="AW5" i="37"/>
  <c r="EV5" i="37"/>
  <c r="AC20" i="59"/>
  <c r="EB20" i="59"/>
  <c r="ED8" i="57"/>
  <c r="AE8" i="57"/>
  <c r="AM22" i="48"/>
  <c r="EL22" i="48"/>
  <c r="ET5" i="40"/>
  <c r="AU5" i="40"/>
  <c r="AN10" i="47"/>
  <c r="EM10" i="47"/>
  <c r="AZ17" i="36"/>
  <c r="EY17" i="36"/>
  <c r="EY19" i="36"/>
  <c r="AZ19" i="36"/>
  <c r="AK23" i="51"/>
  <c r="EJ23" i="51"/>
  <c r="EV6" i="38"/>
  <c r="AW6" i="38"/>
  <c r="AV22" i="39"/>
  <c r="EU22" i="39"/>
  <c r="AD23" i="58"/>
  <c r="EC23" i="58"/>
  <c r="AE18" i="56"/>
  <c r="ED18" i="56"/>
  <c r="AX9" i="38"/>
  <c r="EW9" i="38"/>
  <c r="ER20" i="43"/>
  <c r="AS20" i="43"/>
  <c r="ER14" i="42"/>
  <c r="AS14" i="42"/>
  <c r="BA5" i="34"/>
  <c r="EZ5" i="34"/>
  <c r="EF13" i="55"/>
  <c r="AG13" i="55"/>
  <c r="EW5" i="36"/>
  <c r="AX5" i="36"/>
  <c r="AR9" i="43"/>
  <c r="EQ9" i="43"/>
  <c r="EV7" i="38"/>
  <c r="AW7" i="38"/>
  <c r="AW19" i="38"/>
  <c r="EV19" i="38"/>
  <c r="AK11" i="51"/>
  <c r="EJ11" i="51"/>
  <c r="BE14" i="30"/>
  <c r="FE14" i="30" s="1"/>
  <c r="FD14" i="30"/>
  <c r="EY26" i="36"/>
  <c r="AZ26" i="36"/>
  <c r="AE5" i="56"/>
  <c r="ED5" i="56"/>
  <c r="AW12" i="39"/>
  <c r="EV12" i="39"/>
  <c r="FA12" i="34"/>
  <c r="BB12" i="34"/>
  <c r="EQ12" i="44"/>
  <c r="AR12" i="44"/>
  <c r="AT8" i="42"/>
  <c r="ES8" i="42"/>
  <c r="FB10" i="32"/>
  <c r="BC10" i="32"/>
  <c r="EA6" i="59"/>
  <c r="AB6" i="59"/>
  <c r="EH16" i="52"/>
  <c r="AI16" i="52"/>
  <c r="ED10" i="56"/>
  <c r="AE10" i="56"/>
  <c r="ES27" i="42"/>
  <c r="AT27" i="42"/>
  <c r="EM18" i="47"/>
  <c r="AN18" i="47"/>
  <c r="AY10" i="36"/>
  <c r="EX10" i="36"/>
  <c r="AU7" i="40"/>
  <c r="ET7" i="40"/>
  <c r="EJ28" i="51"/>
  <c r="AK28" i="51"/>
  <c r="EU14" i="40"/>
  <c r="AV14" i="40"/>
  <c r="AJ20" i="52"/>
  <c r="EI20" i="52"/>
  <c r="AN28" i="48"/>
  <c r="EM28" i="48"/>
  <c r="EB28" i="59"/>
  <c r="AC28" i="59"/>
  <c r="AI23" i="53"/>
  <c r="EH23" i="53"/>
  <c r="AD26" i="58"/>
  <c r="EC26" i="58"/>
  <c r="AO11" i="47"/>
  <c r="EN11" i="47"/>
  <c r="AU24" i="41"/>
  <c r="ET24" i="41"/>
  <c r="AF8" i="56"/>
  <c r="EE8" i="56"/>
  <c r="EH6" i="52"/>
  <c r="AI6" i="52"/>
  <c r="BE21" i="30"/>
  <c r="FE21" i="30" s="1"/>
  <c r="FD21" i="30"/>
  <c r="AB10" i="59"/>
  <c r="EA10" i="59"/>
  <c r="EB25" i="58"/>
  <c r="AC25" i="58"/>
  <c r="AJ21" i="52"/>
  <c r="EI21" i="52"/>
  <c r="AW10" i="38"/>
  <c r="EV10" i="38"/>
  <c r="AP16" i="45"/>
  <c r="EO16" i="45"/>
  <c r="AD21" i="57"/>
  <c r="EC21" i="57"/>
  <c r="AL22" i="49"/>
  <c r="EK22" i="49"/>
  <c r="AN20" i="48"/>
  <c r="EM20" i="48"/>
  <c r="EI7" i="49"/>
  <c r="AJ7" i="49"/>
  <c r="AW17" i="39"/>
  <c r="EV17" i="39"/>
  <c r="EF22" i="54"/>
  <c r="AG22" i="54"/>
  <c r="EH7" i="52"/>
  <c r="AI7" i="52"/>
  <c r="EV24" i="39"/>
  <c r="AW24" i="39"/>
  <c r="BC7" i="32"/>
  <c r="FB7" i="32"/>
  <c r="AX25" i="37"/>
  <c r="EW25" i="37"/>
  <c r="ER26" i="43"/>
  <c r="AS26" i="43"/>
  <c r="Z29" i="58"/>
  <c r="DZ4" i="58"/>
  <c r="DZ29" i="58" s="1"/>
  <c r="AA4" i="58"/>
  <c r="AG5" i="53"/>
  <c r="EF5" i="53"/>
  <c r="AX28" i="38"/>
  <c r="EW28" i="38"/>
  <c r="AF18" i="54"/>
  <c r="EE18" i="54"/>
  <c r="EV22" i="38"/>
  <c r="AW22" i="38"/>
  <c r="EI23" i="52"/>
  <c r="AJ23" i="52"/>
  <c r="EJ21" i="50"/>
  <c r="AK21" i="50"/>
  <c r="EP6" i="44"/>
  <c r="AQ6" i="44"/>
  <c r="EQ14" i="44"/>
  <c r="AR14" i="44"/>
  <c r="FD13" i="31"/>
  <c r="BE13" i="31"/>
  <c r="FE13" i="31" s="1"/>
  <c r="AC13" i="59"/>
  <c r="EB13" i="59"/>
  <c r="EM19" i="48"/>
  <c r="AN19" i="48"/>
  <c r="EW17" i="38"/>
  <c r="AX17" i="38"/>
  <c r="AZ13" i="36"/>
  <c r="EY13" i="36"/>
  <c r="FA22" i="33"/>
  <c r="BB22" i="33"/>
  <c r="AF8" i="55"/>
  <c r="EE8" i="55"/>
  <c r="AK22" i="50"/>
  <c r="EJ22" i="50"/>
  <c r="DY4" i="59"/>
  <c r="DY29" i="59" s="1"/>
  <c r="Y29" i="59"/>
  <c r="Z4" i="59"/>
  <c r="EC15" i="58"/>
  <c r="AD15" i="58"/>
  <c r="EN12" i="47"/>
  <c r="AO12" i="47"/>
  <c r="AE16" i="56"/>
  <c r="ED16" i="56"/>
  <c r="AE23" i="57"/>
  <c r="ED23" i="57"/>
  <c r="AW14" i="38"/>
  <c r="EV14" i="38"/>
  <c r="AX21" i="37"/>
  <c r="EW21" i="37"/>
  <c r="EH12" i="53"/>
  <c r="AI12" i="53"/>
  <c r="AR4" i="42"/>
  <c r="EQ4" i="42"/>
  <c r="EQ29" i="42" s="1"/>
  <c r="AF14" i="56"/>
  <c r="EE14" i="56"/>
  <c r="EB4" i="56"/>
  <c r="EB29" i="56" s="1"/>
  <c r="AB29" i="56"/>
  <c r="AC4" i="56"/>
  <c r="AY8" i="37"/>
  <c r="EX8" i="37"/>
  <c r="AJ24" i="52"/>
  <c r="EI24" i="52"/>
  <c r="EJ24" i="51"/>
  <c r="AK24" i="51"/>
  <c r="AH22" i="53"/>
  <c r="EG22" i="53"/>
  <c r="EV15" i="38"/>
  <c r="AW15" i="38"/>
  <c r="AZ28" i="36"/>
  <c r="EY28" i="36"/>
  <c r="EO27" i="46"/>
  <c r="AP27" i="46"/>
  <c r="EE23" i="56"/>
  <c r="AF23" i="56"/>
  <c r="AJ7" i="50"/>
  <c r="EI7" i="50"/>
  <c r="EY23" i="36"/>
  <c r="AZ23" i="36"/>
  <c r="AS28" i="42"/>
  <c r="ER28" i="42"/>
  <c r="AO4" i="45"/>
  <c r="EN4" i="45"/>
  <c r="AL21" i="49"/>
  <c r="EK21" i="49"/>
  <c r="AR19" i="44"/>
  <c r="EQ19" i="44"/>
  <c r="AE7" i="56"/>
  <c r="ED7" i="56"/>
  <c r="AW9" i="39"/>
  <c r="EV9" i="39"/>
  <c r="EH25" i="52"/>
  <c r="AI25" i="52"/>
  <c r="AE28" i="57"/>
  <c r="ED28" i="57"/>
  <c r="BD20" i="32"/>
  <c r="FC20" i="32"/>
  <c r="AI9" i="53"/>
  <c r="EH9" i="53"/>
  <c r="AM4" i="46"/>
  <c r="EL4" i="46"/>
  <c r="EL29" i="46" s="1"/>
  <c r="AL29" i="46"/>
  <c r="EC14" i="58"/>
  <c r="AD14" i="58"/>
  <c r="EH29" i="49"/>
  <c r="EQ27" i="44"/>
  <c r="AR27" i="44"/>
  <c r="EP14" i="45"/>
  <c r="AQ14" i="45"/>
  <c r="AR29" i="41"/>
  <c r="AS4" i="41"/>
  <c r="ER4" i="41"/>
  <c r="FD9" i="31"/>
  <c r="BE9" i="31"/>
  <c r="FE9" i="31" s="1"/>
  <c r="AZ16" i="34"/>
  <c r="EY16" i="34"/>
  <c r="AF16" i="55"/>
  <c r="EE16" i="55"/>
  <c r="FE4" i="26"/>
  <c r="FE29" i="26" s="1"/>
  <c r="BE29" i="26"/>
  <c r="EE28" i="56"/>
  <c r="AF28" i="56"/>
  <c r="EX12" i="37"/>
  <c r="AY12" i="37"/>
  <c r="EP13" i="45"/>
  <c r="AQ13" i="45"/>
  <c r="EB6" i="58"/>
  <c r="AC6" i="58"/>
  <c r="BD10" i="31"/>
  <c r="FC10" i="31"/>
  <c r="FD12" i="31"/>
  <c r="BE12" i="31"/>
  <c r="FE12" i="31" s="1"/>
  <c r="AL26" i="49"/>
  <c r="EK26" i="49"/>
  <c r="ER4" i="40"/>
  <c r="ER29" i="40" s="1"/>
  <c r="AS4" i="40"/>
  <c r="AR29" i="40"/>
  <c r="EY22" i="35"/>
  <c r="AZ22" i="35"/>
  <c r="AV27" i="40"/>
  <c r="EU27" i="40"/>
  <c r="AQ27" i="45"/>
  <c r="EP27" i="45"/>
  <c r="AZ8" i="36"/>
  <c r="EY8" i="36"/>
  <c r="AD12" i="58"/>
  <c r="EC12" i="58"/>
  <c r="EG20" i="54"/>
  <c r="AH20" i="54"/>
  <c r="FA28" i="34"/>
  <c r="BB28" i="34"/>
  <c r="AY28" i="37"/>
  <c r="EX28" i="37"/>
  <c r="EY20" i="36"/>
  <c r="AZ20" i="36"/>
  <c r="AJ7" i="51"/>
  <c r="EI7" i="51"/>
  <c r="ER18" i="41"/>
  <c r="AS18" i="41"/>
  <c r="FA8" i="34"/>
  <c r="BB8" i="34"/>
  <c r="AH28" i="54"/>
  <c r="EG28" i="54"/>
  <c r="EF10" i="54"/>
  <c r="AG10" i="54"/>
  <c r="AK20" i="50"/>
  <c r="EJ20" i="50"/>
  <c r="EV5" i="38"/>
  <c r="AW5" i="38"/>
  <c r="AV10" i="39"/>
  <c r="EU10" i="39"/>
  <c r="AC10" i="58"/>
  <c r="EB10" i="58"/>
  <c r="AF12" i="56"/>
  <c r="EE12" i="56"/>
  <c r="BB7" i="33"/>
  <c r="FA7" i="33"/>
  <c r="EZ20" i="34"/>
  <c r="BA20" i="34"/>
  <c r="EA25" i="59"/>
  <c r="AB25" i="59"/>
  <c r="EG10" i="53"/>
  <c r="AH10" i="53"/>
  <c r="AP26" i="46"/>
  <c r="EO26" i="46"/>
  <c r="AS27" i="43"/>
  <c r="ER27" i="43"/>
  <c r="EW24" i="38"/>
  <c r="AX24" i="38"/>
  <c r="AD15" i="57"/>
  <c r="EC15" i="57"/>
  <c r="EQ10" i="43"/>
  <c r="AR10" i="43"/>
  <c r="EX23" i="37"/>
  <c r="AY23" i="37"/>
  <c r="AQ26" i="45"/>
  <c r="EP26" i="45"/>
  <c r="EE19" i="56"/>
  <c r="AF19" i="56"/>
  <c r="EH27" i="53"/>
  <c r="AI27" i="53"/>
  <c r="AP19" i="46"/>
  <c r="EO19" i="46"/>
  <c r="ED17" i="57"/>
  <c r="AE17" i="57"/>
  <c r="AP24" i="46"/>
  <c r="EO24" i="46"/>
  <c r="AM16" i="48"/>
  <c r="EL16" i="48"/>
  <c r="FC16" i="31"/>
  <c r="BD16" i="31"/>
  <c r="AQ11" i="44"/>
  <c r="EP11" i="44"/>
  <c r="AC21" i="59"/>
  <c r="EB21" i="59"/>
  <c r="AW13" i="39"/>
  <c r="EV13" i="39"/>
  <c r="EU9" i="40"/>
  <c r="AV9" i="40"/>
  <c r="EN20" i="47"/>
  <c r="AO20" i="47"/>
  <c r="AH14" i="53"/>
  <c r="EG14" i="53"/>
  <c r="EK4" i="47"/>
  <c r="EK29" i="47" s="1"/>
  <c r="AK29" i="47"/>
  <c r="AL4" i="47"/>
  <c r="BA15" i="35"/>
  <c r="EZ15" i="35"/>
  <c r="AG9" i="54"/>
  <c r="EF9" i="54"/>
  <c r="AC21" i="58"/>
  <c r="EB21" i="58"/>
  <c r="AD13" i="57"/>
  <c r="EC13" i="57"/>
  <c r="AF7" i="54"/>
  <c r="EE7" i="54"/>
  <c r="AX12" i="38"/>
  <c r="EW12" i="38"/>
  <c r="EV23" i="39"/>
  <c r="AW23" i="39"/>
  <c r="EX6" i="36"/>
  <c r="AY6" i="36"/>
  <c r="EF6" i="54"/>
  <c r="AG6" i="54"/>
  <c r="EQ15" i="44"/>
  <c r="AR15" i="44"/>
  <c r="AH15" i="53"/>
  <c r="EG15" i="53"/>
  <c r="EP16" i="43"/>
  <c r="AQ16" i="43"/>
  <c r="AS23" i="43"/>
  <c r="ER23" i="43"/>
  <c r="BC9" i="33"/>
  <c r="FB9" i="33"/>
  <c r="AY22" i="36"/>
  <c r="EX22" i="36"/>
  <c r="AG19" i="54"/>
  <c r="EF19" i="54"/>
  <c r="AF29" i="52"/>
  <c r="EF4" i="52"/>
  <c r="EF29" i="52" s="1"/>
  <c r="AG4" i="52"/>
  <c r="AO8" i="46"/>
  <c r="EN8" i="46"/>
  <c r="AI24" i="53"/>
  <c r="EH24" i="53"/>
  <c r="BE11" i="31"/>
  <c r="FE11" i="31" s="1"/>
  <c r="FD11" i="31"/>
  <c r="AS15" i="42"/>
  <c r="ER15" i="42"/>
  <c r="AJ11" i="52"/>
  <c r="EI11" i="52"/>
  <c r="AV28" i="40"/>
  <c r="EU28" i="40"/>
  <c r="EE9" i="55"/>
  <c r="AF9" i="55"/>
  <c r="EO13" i="46"/>
  <c r="AP13" i="46"/>
  <c r="AM28" i="49"/>
  <c r="EL28" i="49"/>
  <c r="BA15" i="34"/>
  <c r="EZ15" i="34"/>
  <c r="BA11" i="35"/>
  <c r="EZ11" i="35"/>
  <c r="AG19" i="55"/>
  <c r="EF19" i="55"/>
  <c r="EM24" i="48"/>
  <c r="AN24" i="48"/>
  <c r="EX6" i="37"/>
  <c r="AY6" i="37"/>
  <c r="AU5" i="41"/>
  <c r="ET5" i="41"/>
  <c r="AH5" i="52"/>
  <c r="EG5" i="52"/>
  <c r="AX23" i="38"/>
  <c r="EW23" i="38"/>
  <c r="AS20" i="42"/>
  <c r="ER20" i="42"/>
  <c r="BD11" i="32"/>
  <c r="FC11" i="32"/>
  <c r="ED25" i="56"/>
  <c r="AE25" i="56"/>
  <c r="EU13" i="40"/>
  <c r="AV13" i="40"/>
  <c r="ER19" i="43"/>
  <c r="AS19" i="43"/>
  <c r="BE20" i="30"/>
  <c r="FE20" i="30" s="1"/>
  <c r="FD20" i="30"/>
  <c r="EA18" i="59"/>
  <c r="AB18" i="59"/>
  <c r="EB26" i="59"/>
  <c r="AC26" i="59"/>
  <c r="AF11" i="56"/>
  <c r="EE11" i="56"/>
  <c r="AT25" i="41"/>
  <c r="ES25" i="41"/>
  <c r="EZ28" i="35"/>
  <c r="BA28" i="35"/>
  <c r="AQ18" i="44"/>
  <c r="EP18" i="44"/>
  <c r="ET12" i="41"/>
  <c r="AU12" i="41"/>
  <c r="EQ28" i="44"/>
  <c r="AR28" i="44"/>
  <c r="EL25" i="48"/>
  <c r="AM25" i="48"/>
  <c r="AC29" i="55"/>
  <c r="AD4" i="55"/>
  <c r="EC4" i="55"/>
  <c r="EC29" i="55" s="1"/>
  <c r="AP21" i="46"/>
  <c r="EO21" i="46"/>
  <c r="EE10" i="55"/>
  <c r="AF10" i="55"/>
  <c r="EI9" i="52"/>
  <c r="AJ9" i="52"/>
  <c r="AY7" i="36"/>
  <c r="EX7" i="36"/>
  <c r="EB19" i="58"/>
  <c r="AC19" i="58"/>
  <c r="AJ19" i="52"/>
  <c r="EI19" i="52"/>
  <c r="AH6" i="53"/>
  <c r="EG6" i="53"/>
  <c r="EC25" i="57"/>
  <c r="AD25" i="57"/>
  <c r="AH25" i="53"/>
  <c r="EG25" i="53"/>
  <c r="AQ19" i="45"/>
  <c r="EP19" i="45"/>
  <c r="AS7" i="42"/>
  <c r="ER7" i="42"/>
  <c r="EF28" i="55"/>
  <c r="AG28" i="55"/>
  <c r="ER10" i="42"/>
  <c r="AS10" i="42"/>
  <c r="AC12" i="59"/>
  <c r="EB12" i="59"/>
  <c r="EI16" i="51"/>
  <c r="AJ16" i="51"/>
  <c r="EI18" i="51"/>
  <c r="AJ18" i="51"/>
  <c r="AQ8" i="44"/>
  <c r="EP8" i="44"/>
  <c r="ES21" i="41"/>
  <c r="AT21" i="41"/>
  <c r="BD19" i="32"/>
  <c r="FC19" i="32"/>
  <c r="AQ28" i="45"/>
  <c r="EP28" i="45"/>
  <c r="EA18" i="58"/>
  <c r="AB18" i="58"/>
  <c r="AI29" i="49"/>
  <c r="AJ4" i="49"/>
  <c r="EI4" i="49"/>
  <c r="EI29" i="49" s="1"/>
  <c r="AG26" i="55"/>
  <c r="EF26" i="55"/>
  <c r="EB15" i="59"/>
  <c r="AC15" i="59"/>
  <c r="EX30" i="34"/>
  <c r="EU16" i="39"/>
  <c r="AV16" i="39"/>
  <c r="EI25" i="51"/>
  <c r="AJ25" i="51"/>
  <c r="AS9" i="42"/>
  <c r="ER9" i="42"/>
  <c r="EU6" i="39"/>
  <c r="AV6" i="39"/>
  <c r="AD19" i="57"/>
  <c r="EC19" i="57"/>
  <c r="EA27" i="59"/>
  <c r="AB27" i="59"/>
  <c r="AN7" i="46"/>
  <c r="EM7" i="46"/>
  <c r="EY21" i="36"/>
  <c r="AZ21" i="36"/>
  <c r="BB20" i="33"/>
  <c r="FA20" i="33"/>
  <c r="AO18" i="46"/>
  <c r="EN18" i="46"/>
  <c r="AU17" i="41"/>
  <c r="ET17" i="41"/>
  <c r="AT15" i="41"/>
  <c r="ES15" i="41"/>
  <c r="AL9" i="49"/>
  <c r="EK9" i="49"/>
  <c r="FB22" i="32"/>
  <c r="BC22" i="32"/>
  <c r="EU29" i="37"/>
  <c r="AU26" i="40"/>
  <c r="ET26" i="40"/>
  <c r="AM26" i="48"/>
  <c r="EL26" i="48"/>
  <c r="AP9" i="45"/>
  <c r="EO9" i="45"/>
  <c r="ER21" i="43"/>
  <c r="AS21" i="43"/>
  <c r="AC9" i="59"/>
  <c r="EB9" i="59"/>
  <c r="FD18" i="28"/>
  <c r="BE18" i="28"/>
  <c r="FE18" i="28" s="1"/>
  <c r="EJ19" i="50"/>
  <c r="AK19" i="50"/>
  <c r="EE29" i="53"/>
  <c r="EE17" i="56"/>
  <c r="AF17" i="56"/>
  <c r="EV11" i="39"/>
  <c r="AW11" i="39"/>
  <c r="AX7" i="37"/>
  <c r="EW7" i="37"/>
  <c r="ET27" i="41"/>
  <c r="AU27" i="41"/>
  <c r="EN13" i="47"/>
  <c r="AO13" i="47"/>
  <c r="AJ17" i="51"/>
  <c r="EI17" i="51"/>
  <c r="EX18" i="36"/>
  <c r="AY18" i="36"/>
  <c r="EH17" i="53"/>
  <c r="AI17" i="53"/>
  <c r="ER6" i="42"/>
  <c r="AS6" i="42"/>
  <c r="EX11" i="37"/>
  <c r="AY11" i="37"/>
  <c r="AT25" i="42"/>
  <c r="ES25" i="42"/>
  <c r="AO21" i="47"/>
  <c r="EN21" i="47"/>
  <c r="AJ6" i="51"/>
  <c r="EI6" i="51"/>
  <c r="AJ13" i="52"/>
  <c r="EI13" i="52"/>
  <c r="BC25" i="32"/>
  <c r="FB25" i="32"/>
  <c r="EM15" i="48"/>
  <c r="AN15" i="48"/>
  <c r="EW27" i="38"/>
  <c r="AX27" i="38"/>
  <c r="BE19" i="30"/>
  <c r="FE19" i="30" s="1"/>
  <c r="FD19" i="30"/>
  <c r="AB16" i="59"/>
  <c r="EA16" i="59"/>
  <c r="AO6" i="46"/>
  <c r="EN6" i="46"/>
  <c r="AK19" i="51"/>
  <c r="EJ19" i="51"/>
  <c r="AP23" i="46"/>
  <c r="EO23" i="46"/>
  <c r="BD21" i="32"/>
  <c r="FC21" i="32"/>
  <c r="EC22" i="57"/>
  <c r="AD22" i="57"/>
  <c r="AM27" i="49"/>
  <c r="EL27" i="49"/>
  <c r="AV12" i="40"/>
  <c r="EU12" i="40"/>
  <c r="AN21" i="48"/>
  <c r="EM21" i="48"/>
  <c r="AW13" i="38"/>
  <c r="EV13" i="38"/>
  <c r="AN6" i="47"/>
  <c r="EM6" i="47"/>
  <c r="AX26" i="38"/>
  <c r="EW26" i="38"/>
  <c r="AZ15" i="36"/>
  <c r="EY15" i="36"/>
  <c r="AF13" i="56"/>
  <c r="EE13" i="56"/>
  <c r="EQ20" i="44"/>
  <c r="AR20" i="44"/>
  <c r="AJ8" i="51"/>
  <c r="EI8" i="51"/>
  <c r="AH16" i="53"/>
  <c r="EG16" i="53"/>
  <c r="AZ5" i="35"/>
  <c r="EY5" i="35"/>
  <c r="BD22" i="31"/>
  <c r="FC22" i="31"/>
  <c r="EN5" i="45"/>
  <c r="AO5" i="45"/>
  <c r="AO9" i="47"/>
  <c r="EN9" i="47"/>
  <c r="BD18" i="31"/>
  <c r="FC18" i="31"/>
  <c r="FD15" i="30"/>
  <c r="BE15" i="30"/>
  <c r="FE15" i="30" s="1"/>
  <c r="BD17" i="32"/>
  <c r="FC17" i="32"/>
  <c r="AH13" i="54"/>
  <c r="EG13" i="54"/>
  <c r="FC18" i="30"/>
  <c r="BD18" i="30"/>
  <c r="EM11" i="48"/>
  <c r="AN11" i="48"/>
  <c r="FC13" i="32"/>
  <c r="BD13" i="32"/>
  <c r="AB7" i="59"/>
  <c r="EA7" i="59"/>
  <c r="EZ13" i="35"/>
  <c r="BA13" i="35"/>
  <c r="AI26" i="53"/>
  <c r="EH26" i="53"/>
  <c r="AC14" i="59"/>
  <c r="EB14" i="59"/>
  <c r="BA27" i="35"/>
  <c r="EZ27" i="35"/>
  <c r="EV28" i="39"/>
  <c r="AW28" i="39"/>
  <c r="AC7" i="58"/>
  <c r="EB7" i="58"/>
  <c r="EJ14" i="50"/>
  <c r="AK14" i="50"/>
  <c r="AX8" i="38"/>
  <c r="EW8" i="38"/>
  <c r="ED11" i="57"/>
  <c r="AE11" i="57"/>
  <c r="BE14" i="31"/>
  <c r="FE14" i="31" s="1"/>
  <c r="FD14" i="31"/>
  <c r="AO23" i="47"/>
  <c r="EN23" i="47"/>
  <c r="AD14" i="57"/>
  <c r="EC14" i="57"/>
  <c r="AO10" i="46"/>
  <c r="EN10" i="46"/>
  <c r="FA23" i="34"/>
  <c r="BB23" i="34"/>
  <c r="FB4" i="30"/>
  <c r="FB29" i="30" s="1"/>
  <c r="BC4" i="30"/>
  <c r="BB29" i="30"/>
  <c r="BB19" i="33"/>
  <c r="FA19" i="33"/>
  <c r="BA22" i="34"/>
  <c r="EZ22" i="34"/>
  <c r="AP6" i="45"/>
  <c r="EO6" i="45"/>
  <c r="AJ22" i="51"/>
  <c r="EI22" i="51"/>
  <c r="EO11" i="45"/>
  <c r="AP11" i="45"/>
  <c r="AR18" i="43"/>
  <c r="EQ18" i="43"/>
  <c r="ET8" i="41"/>
  <c r="AU8" i="41"/>
  <c r="EX16" i="35"/>
  <c r="AY16" i="35"/>
  <c r="AJ28" i="52"/>
  <c r="EI28" i="52"/>
  <c r="AD6" i="57"/>
  <c r="EC6" i="57"/>
  <c r="AL15" i="49"/>
  <c r="EK15" i="49"/>
  <c r="AF15" i="56"/>
  <c r="EE15" i="56"/>
  <c r="EM9" i="48"/>
  <c r="AN9" i="48"/>
  <c r="AO9" i="46"/>
  <c r="EN9" i="46"/>
  <c r="EC8" i="58"/>
  <c r="AD8" i="58"/>
  <c r="EV21" i="38"/>
  <c r="AW21" i="38"/>
  <c r="EF12" i="55"/>
  <c r="AG12" i="55"/>
  <c r="AH26" i="54"/>
  <c r="EG26" i="54"/>
  <c r="AC23" i="59"/>
  <c r="EB23" i="59"/>
  <c r="BC18" i="32"/>
  <c r="FB18" i="32"/>
  <c r="EP12" i="45"/>
  <c r="AQ12" i="45"/>
  <c r="AW25" i="38"/>
  <c r="EV25" i="38"/>
  <c r="EM17" i="48"/>
  <c r="AN17" i="48"/>
  <c r="AK27" i="51"/>
  <c r="EJ27" i="51"/>
  <c r="AJ10" i="51"/>
  <c r="EI10" i="51"/>
  <c r="BD27" i="32"/>
  <c r="FC27" i="32"/>
  <c r="ET10" i="40"/>
  <c r="AU10" i="40"/>
  <c r="EF14" i="55"/>
  <c r="AG14" i="55"/>
  <c r="EZ13" i="34"/>
  <c r="BA13" i="34"/>
  <c r="AS14" i="43"/>
  <c r="ER14" i="43"/>
  <c r="EK12" i="50"/>
  <c r="AL12" i="50"/>
  <c r="AB5" i="59"/>
  <c r="EA5" i="59"/>
  <c r="AC17" i="59"/>
  <c r="EB17" i="59"/>
  <c r="AS29" i="39"/>
  <c r="AT4" i="39"/>
  <c r="ES4" i="39"/>
  <c r="ES29" i="39" s="1"/>
  <c r="AL11" i="50"/>
  <c r="EK11" i="50"/>
  <c r="BD14" i="32"/>
  <c r="FC14" i="32"/>
  <c r="EQ23" i="44"/>
  <c r="AR23" i="44"/>
  <c r="FC15" i="32"/>
  <c r="BD15" i="32"/>
  <c r="BB26" i="34"/>
  <c r="FA26" i="34"/>
  <c r="AA29" i="57"/>
  <c r="EA4" i="57"/>
  <c r="EA29" i="57" s="1"/>
  <c r="AB4" i="57"/>
  <c r="AG11" i="55"/>
  <c r="EF11" i="55"/>
  <c r="EU24" i="40"/>
  <c r="AV24" i="40"/>
  <c r="EN27" i="47"/>
  <c r="AO27" i="47"/>
  <c r="EM5" i="47"/>
  <c r="AN5" i="47"/>
  <c r="EX27" i="37"/>
  <c r="AY27" i="37"/>
  <c r="EK27" i="50"/>
  <c r="AL27" i="50"/>
  <c r="EZ10" i="34"/>
  <c r="BA10" i="34"/>
  <c r="AV19" i="40"/>
  <c r="EU19" i="40"/>
  <c r="EG20" i="53"/>
  <c r="AH20" i="53"/>
  <c r="EY6" i="35"/>
  <c r="AZ6" i="35"/>
  <c r="AK10" i="50"/>
  <c r="EJ10" i="50"/>
  <c r="AD28" i="58"/>
  <c r="EC28" i="58"/>
  <c r="AD17" i="58"/>
  <c r="EC17" i="58"/>
  <c r="AC22" i="58"/>
  <c r="EB22" i="58"/>
  <c r="EC11" i="58"/>
  <c r="AD11" i="58"/>
  <c r="EQ13" i="44"/>
  <c r="AR13" i="44"/>
  <c r="AC8" i="59"/>
  <c r="EB8" i="59"/>
  <c r="BD23" i="32"/>
  <c r="FC23" i="32"/>
  <c r="AK14" i="51"/>
  <c r="EJ14" i="51"/>
  <c r="EY25" i="35"/>
  <c r="AZ25" i="35"/>
  <c r="EK5" i="49"/>
  <c r="AL5" i="49"/>
  <c r="EG11" i="54"/>
  <c r="AH11" i="54"/>
  <c r="AW4" i="36"/>
  <c r="EV4" i="36"/>
  <c r="EV29" i="36" s="1"/>
  <c r="AV29" i="36"/>
  <c r="BE27" i="31"/>
  <c r="FE27" i="31" s="1"/>
  <c r="FD27" i="31"/>
  <c r="AW4" i="37"/>
  <c r="EV4" i="37"/>
  <c r="EA18" i="57"/>
  <c r="EA30" i="57" s="1"/>
  <c r="AB18" i="57"/>
  <c r="FC7" i="31"/>
  <c r="BD7" i="31"/>
  <c r="BE13" i="30"/>
  <c r="FE13" i="30" s="1"/>
  <c r="FD13" i="30"/>
  <c r="AJ18" i="50"/>
  <c r="EI18" i="50"/>
  <c r="AE4" i="54"/>
  <c r="ED4" i="54"/>
  <c r="ED29" i="54" s="1"/>
  <c r="AD29" i="54"/>
  <c r="BC24" i="33"/>
  <c r="FB24" i="33"/>
  <c r="AW27" i="39"/>
  <c r="EV27" i="39"/>
  <c r="FB28" i="33"/>
  <c r="BC28" i="33"/>
  <c r="AX15" i="37"/>
  <c r="EW15" i="37"/>
  <c r="EP22" i="44"/>
  <c r="AQ22" i="44"/>
  <c r="AP22" i="45"/>
  <c r="EO22" i="45"/>
  <c r="AU6" i="40"/>
  <c r="ET6" i="40"/>
  <c r="AX11" i="38"/>
  <c r="EW11" i="38"/>
  <c r="EF4" i="53"/>
  <c r="AG4" i="53"/>
  <c r="AW20" i="38"/>
  <c r="EV20" i="38"/>
  <c r="AF17" i="55"/>
  <c r="EE17" i="55"/>
  <c r="EW16" i="37"/>
  <c r="AX16" i="37"/>
  <c r="EM25" i="47"/>
  <c r="AN25" i="47"/>
  <c r="EJ21" i="51"/>
  <c r="AK21" i="51"/>
  <c r="EE24" i="56"/>
  <c r="AF24" i="56"/>
  <c r="EW14" i="37"/>
  <c r="AX14" i="37"/>
  <c r="AF20" i="56"/>
  <c r="EE20" i="56"/>
  <c r="FD23" i="31"/>
  <c r="BE23" i="31"/>
  <c r="FE23" i="31" s="1"/>
  <c r="EH10" i="52"/>
  <c r="AI10" i="52"/>
  <c r="EH30" i="50" l="1"/>
  <c r="FD25" i="30"/>
  <c r="BE25" i="30"/>
  <c r="FE25" i="30" s="1"/>
  <c r="EY19" i="35"/>
  <c r="AZ19" i="35"/>
  <c r="AN28" i="47"/>
  <c r="EM28" i="47"/>
  <c r="EQ11" i="43"/>
  <c r="AR11" i="43"/>
  <c r="AO25" i="45"/>
  <c r="EN25" i="45"/>
  <c r="EN14" i="46"/>
  <c r="AO14" i="46"/>
  <c r="EI15" i="51"/>
  <c r="AJ15" i="51"/>
  <c r="EV19" i="37"/>
  <c r="AW19" i="37"/>
  <c r="AM27" i="48"/>
  <c r="EL27" i="48"/>
  <c r="AD9" i="57"/>
  <c r="EC9" i="57"/>
  <c r="AO17" i="44"/>
  <c r="EN17" i="44"/>
  <c r="EN30" i="44" s="1"/>
  <c r="AP16" i="44"/>
  <c r="EO16" i="44"/>
  <c r="AM23" i="48"/>
  <c r="EL23" i="48"/>
  <c r="AN19" i="47"/>
  <c r="EM19" i="47"/>
  <c r="BE20" i="28"/>
  <c r="FE20" i="28" s="1"/>
  <c r="FD20" i="28"/>
  <c r="AF16" i="54"/>
  <c r="EE16" i="54"/>
  <c r="AS14" i="41"/>
  <c r="ER14" i="41"/>
  <c r="EX14" i="36"/>
  <c r="AY14" i="36"/>
  <c r="FB25" i="31"/>
  <c r="FB30" i="31" s="1"/>
  <c r="BC25" i="31"/>
  <c r="AZ29" i="31"/>
  <c r="EZ4" i="31"/>
  <c r="EZ29" i="31" s="1"/>
  <c r="BA4" i="31"/>
  <c r="EA16" i="58"/>
  <c r="EA30" i="58" s="1"/>
  <c r="AB16" i="58"/>
  <c r="ED6" i="55"/>
  <c r="AE6" i="55"/>
  <c r="AZ29" i="32"/>
  <c r="BA5" i="32"/>
  <c r="EZ5" i="32"/>
  <c r="EZ29" i="32" s="1"/>
  <c r="AS29" i="38"/>
  <c r="AT4" i="38"/>
  <c r="ES4" i="38"/>
  <c r="ES29" i="38" s="1"/>
  <c r="BA26" i="33"/>
  <c r="EZ26" i="33"/>
  <c r="EQ12" i="43"/>
  <c r="AR12" i="43"/>
  <c r="ER20" i="41"/>
  <c r="AS20" i="41"/>
  <c r="EY5" i="33"/>
  <c r="AZ5" i="33"/>
  <c r="AE5" i="55"/>
  <c r="ED5" i="55"/>
  <c r="EZ13" i="33"/>
  <c r="BA13" i="33"/>
  <c r="BD5" i="30"/>
  <c r="FC5" i="30"/>
  <c r="BE25" i="28"/>
  <c r="FE25" i="28" s="1"/>
  <c r="FD25" i="28"/>
  <c r="BA21" i="33"/>
  <c r="EZ21" i="33"/>
  <c r="FC10" i="30"/>
  <c r="BD10" i="30"/>
  <c r="AQ6" i="43"/>
  <c r="EP6" i="43"/>
  <c r="EZ16" i="33"/>
  <c r="BA16" i="33"/>
  <c r="EJ8" i="49"/>
  <c r="AK8" i="49"/>
  <c r="AJ20" i="51"/>
  <c r="EI20" i="51"/>
  <c r="AT16" i="40"/>
  <c r="ES16" i="40"/>
  <c r="AM16" i="47"/>
  <c r="EL16" i="47"/>
  <c r="EG29" i="50"/>
  <c r="EI6" i="50"/>
  <c r="AJ6" i="50"/>
  <c r="AF14" i="54"/>
  <c r="EE14" i="54"/>
  <c r="EJ23" i="50"/>
  <c r="AK23" i="50"/>
  <c r="FE4" i="25"/>
  <c r="FE29" i="25" s="1"/>
  <c r="BE29" i="25"/>
  <c r="FA23" i="33"/>
  <c r="BB23" i="33"/>
  <c r="EC30" i="55"/>
  <c r="AL5" i="48"/>
  <c r="EK5" i="48"/>
  <c r="EX4" i="34"/>
  <c r="EX29" i="34" s="1"/>
  <c r="AX29" i="34"/>
  <c r="AY4" i="34"/>
  <c r="AJ25" i="50"/>
  <c r="EI25" i="50"/>
  <c r="AW10" i="37"/>
  <c r="EV10" i="37"/>
  <c r="AG7" i="53"/>
  <c r="EF7" i="53"/>
  <c r="EF29" i="53" s="1"/>
  <c r="EM26" i="47"/>
  <c r="AN26" i="47"/>
  <c r="FC24" i="31"/>
  <c r="BD24" i="31"/>
  <c r="AJ26" i="51"/>
  <c r="EI26" i="51"/>
  <c r="AY11" i="36"/>
  <c r="EX11" i="36"/>
  <c r="EZ10" i="33"/>
  <c r="BA10" i="33"/>
  <c r="EL12" i="48"/>
  <c r="AM12" i="48"/>
  <c r="EJ25" i="49"/>
  <c r="AK25" i="49"/>
  <c r="FC6" i="30"/>
  <c r="BD6" i="30"/>
  <c r="FC17" i="31"/>
  <c r="BD17" i="31"/>
  <c r="EO17" i="43"/>
  <c r="EO30" i="43" s="1"/>
  <c r="AP17" i="43"/>
  <c r="EP5" i="43"/>
  <c r="AQ5" i="43"/>
  <c r="AV26" i="39"/>
  <c r="EU26" i="39"/>
  <c r="EK11" i="49"/>
  <c r="AL11" i="49"/>
  <c r="EB24" i="58"/>
  <c r="AC24" i="58"/>
  <c r="AS12" i="42"/>
  <c r="ER12" i="42"/>
  <c r="ER13" i="42"/>
  <c r="AS13" i="42"/>
  <c r="AN16" i="46"/>
  <c r="EM16" i="46"/>
  <c r="EA11" i="59"/>
  <c r="AB11" i="59"/>
  <c r="FA26" i="32"/>
  <c r="BB26" i="32"/>
  <c r="BD15" i="31"/>
  <c r="FC15" i="31"/>
  <c r="AS23" i="42"/>
  <c r="ER23" i="42"/>
  <c r="FD11" i="30"/>
  <c r="BE11" i="30"/>
  <c r="FE11" i="30" s="1"/>
  <c r="ES25" i="40"/>
  <c r="AT25" i="40"/>
  <c r="EF24" i="54"/>
  <c r="AG24" i="54"/>
  <c r="AE27" i="56"/>
  <c r="ED27" i="56"/>
  <c r="AC7" i="57"/>
  <c r="EB7" i="57"/>
  <c r="EO23" i="45"/>
  <c r="AP23" i="45"/>
  <c r="EJ13" i="49"/>
  <c r="AK13" i="49"/>
  <c r="AO18" i="45"/>
  <c r="EN18" i="45"/>
  <c r="EV4" i="35"/>
  <c r="EV29" i="35" s="1"/>
  <c r="AV29" i="35"/>
  <c r="AW4" i="35"/>
  <c r="AP15" i="45"/>
  <c r="EO15" i="45"/>
  <c r="AL7" i="48"/>
  <c r="EK7" i="48"/>
  <c r="EE21" i="54"/>
  <c r="AF21" i="54"/>
  <c r="ET5" i="39"/>
  <c r="AU5" i="39"/>
  <c r="ET23" i="40"/>
  <c r="AU23" i="40"/>
  <c r="EC9" i="56"/>
  <c r="AD9" i="56"/>
  <c r="EX29" i="33"/>
  <c r="ER10" i="41"/>
  <c r="AS10" i="41"/>
  <c r="EU16" i="38"/>
  <c r="EU30" i="38" s="1"/>
  <c r="AV16" i="38"/>
  <c r="AN17" i="46"/>
  <c r="EM17" i="46"/>
  <c r="EK30" i="47"/>
  <c r="EU18" i="37"/>
  <c r="EU30" i="37" s="1"/>
  <c r="AV18" i="37"/>
  <c r="AU29" i="37"/>
  <c r="EN8" i="45"/>
  <c r="AO8" i="45"/>
  <c r="BA14" i="33"/>
  <c r="EZ14" i="33"/>
  <c r="ED18" i="55"/>
  <c r="AE18" i="55"/>
  <c r="AN25" i="46"/>
  <c r="EM25" i="46"/>
  <c r="AG21" i="53"/>
  <c r="EF21" i="53"/>
  <c r="AX26" i="37"/>
  <c r="EW26" i="37"/>
  <c r="AS13" i="41"/>
  <c r="ER13" i="41"/>
  <c r="EI16" i="50"/>
  <c r="AJ16" i="50"/>
  <c r="BB17" i="33"/>
  <c r="FA17" i="33"/>
  <c r="AN22" i="46"/>
  <c r="EM22" i="46"/>
  <c r="ER24" i="42"/>
  <c r="AS24" i="42"/>
  <c r="ES6" i="41"/>
  <c r="AT6" i="41"/>
  <c r="AI26" i="52"/>
  <c r="EH26" i="52"/>
  <c r="AF24" i="55"/>
  <c r="EE24" i="55"/>
  <c r="AH5" i="51"/>
  <c r="EG5" i="51"/>
  <c r="EG29" i="51" s="1"/>
  <c r="FC26" i="31"/>
  <c r="BD26" i="31"/>
  <c r="AK20" i="49"/>
  <c r="EJ20" i="49"/>
  <c r="FB28" i="32"/>
  <c r="BC28" i="32"/>
  <c r="ET20" i="40"/>
  <c r="AU20" i="40"/>
  <c r="BB16" i="32"/>
  <c r="FA16" i="32"/>
  <c r="FA30" i="32" s="1"/>
  <c r="EW9" i="37"/>
  <c r="AX9" i="37"/>
  <c r="EN5" i="44"/>
  <c r="EN29" i="44" s="1"/>
  <c r="AO5" i="44"/>
  <c r="AC10" i="57"/>
  <c r="EB10" i="57"/>
  <c r="FB24" i="32"/>
  <c r="BC24" i="32"/>
  <c r="EN15" i="46"/>
  <c r="AO15" i="46"/>
  <c r="BA17" i="34"/>
  <c r="EZ17" i="34"/>
  <c r="AS16" i="41"/>
  <c r="ER16" i="41"/>
  <c r="AN14" i="47"/>
  <c r="EM14" i="47"/>
  <c r="EM30" i="45"/>
  <c r="EY23" i="35"/>
  <c r="AZ23" i="35"/>
  <c r="AV14" i="39"/>
  <c r="EU14" i="39"/>
  <c r="ED25" i="55"/>
  <c r="AE25" i="55"/>
  <c r="AF18" i="53"/>
  <c r="AE29" i="53"/>
  <c r="EE18" i="53"/>
  <c r="EE30" i="53" s="1"/>
  <c r="EZ15" i="33"/>
  <c r="BA15" i="33"/>
  <c r="AC5" i="57"/>
  <c r="EB5" i="57"/>
  <c r="EL13" i="48"/>
  <c r="AM13" i="48"/>
  <c r="AL23" i="49"/>
  <c r="EK23" i="49"/>
  <c r="AG27" i="54"/>
  <c r="EF27" i="54"/>
  <c r="FA27" i="33"/>
  <c r="BB27" i="33"/>
  <c r="AD12" i="57"/>
  <c r="EC12" i="57"/>
  <c r="FD19" i="28"/>
  <c r="FD30" i="28" s="1"/>
  <c r="BE19" i="28"/>
  <c r="FE19" i="28" s="1"/>
  <c r="FE30" i="28" s="1"/>
  <c r="EY18" i="33"/>
  <c r="EY30" i="33" s="1"/>
  <c r="AZ18" i="33"/>
  <c r="AK26" i="50"/>
  <c r="EJ26" i="50"/>
  <c r="EX18" i="35"/>
  <c r="EX30" i="35" s="1"/>
  <c r="AY18" i="35"/>
  <c r="AH18" i="52"/>
  <c r="EG18" i="52"/>
  <c r="EG30" i="52" s="1"/>
  <c r="AS19" i="41"/>
  <c r="ER19" i="41"/>
  <c r="EN20" i="46"/>
  <c r="AO20" i="46"/>
  <c r="AZ24" i="35"/>
  <c r="EY24" i="35"/>
  <c r="AJ8" i="50"/>
  <c r="EI8" i="50"/>
  <c r="EK6" i="48"/>
  <c r="AL6" i="48"/>
  <c r="AS17" i="42"/>
  <c r="ER17" i="42"/>
  <c r="ES30" i="39"/>
  <c r="EN4" i="43"/>
  <c r="EN29" i="43" s="1"/>
  <c r="AO4" i="43"/>
  <c r="AN29" i="43"/>
  <c r="EP25" i="43"/>
  <c r="AQ25" i="43"/>
  <c r="EK18" i="48"/>
  <c r="EK30" i="48" s="1"/>
  <c r="AL18" i="48"/>
  <c r="AX25" i="36"/>
  <c r="EW25" i="36"/>
  <c r="BD22" i="30"/>
  <c r="FC22" i="30"/>
  <c r="EK24" i="49"/>
  <c r="AL24" i="49"/>
  <c r="AT11" i="40"/>
  <c r="ES11" i="40"/>
  <c r="EM24" i="47"/>
  <c r="AN24" i="47"/>
  <c r="FD7" i="28"/>
  <c r="BE7" i="28"/>
  <c r="FE7" i="28" s="1"/>
  <c r="AJ17" i="50"/>
  <c r="EI17" i="50"/>
  <c r="AZ6" i="34"/>
  <c r="EY6" i="34"/>
  <c r="ET8" i="40"/>
  <c r="AU8" i="40"/>
  <c r="EU21" i="39"/>
  <c r="AV21" i="39"/>
  <c r="EO20" i="45"/>
  <c r="AP20" i="45"/>
  <c r="BA6" i="33"/>
  <c r="EZ6" i="33"/>
  <c r="BD19" i="31"/>
  <c r="FC19" i="31"/>
  <c r="BC29" i="27"/>
  <c r="BD4" i="27"/>
  <c r="FC4" i="27"/>
  <c r="FC29" i="27" s="1"/>
  <c r="EX27" i="36"/>
  <c r="AY27" i="36"/>
  <c r="AS7" i="41"/>
  <c r="ER7" i="41"/>
  <c r="ER29" i="41" s="1"/>
  <c r="EV29" i="37"/>
  <c r="EK10" i="48"/>
  <c r="AL10" i="48"/>
  <c r="AG19" i="53"/>
  <c r="EF19" i="53"/>
  <c r="AY12" i="36"/>
  <c r="EX12" i="36"/>
  <c r="BA24" i="34"/>
  <c r="EZ24" i="34"/>
  <c r="AM7" i="47"/>
  <c r="EL7" i="47"/>
  <c r="AN15" i="47"/>
  <c r="EM15" i="47"/>
  <c r="AM22" i="47"/>
  <c r="EL22" i="47"/>
  <c r="EN10" i="45"/>
  <c r="AO10" i="45"/>
  <c r="AM8" i="48"/>
  <c r="EL8" i="48"/>
  <c r="AF20" i="55"/>
  <c r="EE20" i="55"/>
  <c r="FC7" i="30"/>
  <c r="BD7" i="30"/>
  <c r="EM8" i="47"/>
  <c r="AN8" i="47"/>
  <c r="FC20" i="31"/>
  <c r="BD20" i="31"/>
  <c r="BE8" i="30"/>
  <c r="FE8" i="30" s="1"/>
  <c r="FD8" i="30"/>
  <c r="AO17" i="45"/>
  <c r="EN17" i="45"/>
  <c r="EN30" i="45" s="1"/>
  <c r="EN12" i="46"/>
  <c r="AO12" i="46"/>
  <c r="EA13" i="58"/>
  <c r="AB13" i="58"/>
  <c r="AQ24" i="44"/>
  <c r="EP24" i="44"/>
  <c r="BC8" i="32"/>
  <c r="FB8" i="32"/>
  <c r="AV20" i="39"/>
  <c r="EU20" i="39"/>
  <c r="ET25" i="39"/>
  <c r="AU25" i="39"/>
  <c r="EJ28" i="50"/>
  <c r="AK28" i="50"/>
  <c r="EH12" i="52"/>
  <c r="AI12" i="52"/>
  <c r="EL14" i="48"/>
  <c r="AM14" i="48"/>
  <c r="EH5" i="50"/>
  <c r="AI5" i="50"/>
  <c r="EN28" i="46"/>
  <c r="AO28" i="46"/>
  <c r="AX16" i="36"/>
  <c r="EW16" i="36"/>
  <c r="EW30" i="36" s="1"/>
  <c r="FC16" i="30"/>
  <c r="BD16" i="30"/>
  <c r="EM7" i="45"/>
  <c r="EM29" i="45" s="1"/>
  <c r="AN7" i="45"/>
  <c r="AM29" i="45"/>
  <c r="EU15" i="39"/>
  <c r="AV15" i="39"/>
  <c r="AU7" i="39"/>
  <c r="ET7" i="39"/>
  <c r="AY29" i="33"/>
  <c r="AZ4" i="33"/>
  <c r="EY4" i="33"/>
  <c r="EY29" i="33" s="1"/>
  <c r="EE8" i="54"/>
  <c r="AF8" i="54"/>
  <c r="EE17" i="54"/>
  <c r="AF17" i="54"/>
  <c r="AU18" i="39"/>
  <c r="ET18" i="39"/>
  <c r="AF25" i="54"/>
  <c r="EE25" i="54"/>
  <c r="EY26" i="35"/>
  <c r="AZ26" i="35"/>
  <c r="ER30" i="40"/>
  <c r="AI4" i="50"/>
  <c r="AH29" i="50"/>
  <c r="EH4" i="50"/>
  <c r="AC27" i="58"/>
  <c r="EB27" i="58"/>
  <c r="ER11" i="42"/>
  <c r="AS11" i="42"/>
  <c r="EQ15" i="43"/>
  <c r="AR15" i="43"/>
  <c r="EC26" i="56"/>
  <c r="EC30" i="56" s="1"/>
  <c r="AD26" i="56"/>
  <c r="AF27" i="55"/>
  <c r="EE27" i="55"/>
  <c r="AZ14" i="35"/>
  <c r="EY14" i="35"/>
  <c r="EY9" i="35"/>
  <c r="AZ9" i="35"/>
  <c r="BA25" i="33"/>
  <c r="EZ25" i="33"/>
  <c r="EE23" i="55"/>
  <c r="AF23" i="55"/>
  <c r="EC6" i="56"/>
  <c r="AD6" i="56"/>
  <c r="AP29" i="42"/>
  <c r="EP16" i="42"/>
  <c r="EP30" i="42" s="1"/>
  <c r="AQ16" i="42"/>
  <c r="EJ17" i="49"/>
  <c r="AK17" i="49"/>
  <c r="EB9" i="58"/>
  <c r="AC9" i="58"/>
  <c r="AC16" i="57"/>
  <c r="EB16" i="57"/>
  <c r="EI18" i="49"/>
  <c r="EI30" i="49" s="1"/>
  <c r="AJ18" i="49"/>
  <c r="EA30" i="59"/>
  <c r="EY30" i="34"/>
  <c r="EI30" i="51"/>
  <c r="AY14" i="37"/>
  <c r="EX14" i="37"/>
  <c r="AY16" i="37"/>
  <c r="EX16" i="37"/>
  <c r="BD24" i="33"/>
  <c r="FC24" i="33"/>
  <c r="AX4" i="37"/>
  <c r="EW4" i="37"/>
  <c r="AJ10" i="52"/>
  <c r="EI10" i="52"/>
  <c r="EF17" i="55"/>
  <c r="AG17" i="55"/>
  <c r="AH11" i="55"/>
  <c r="EG11" i="55"/>
  <c r="AG24" i="56"/>
  <c r="EF24" i="56"/>
  <c r="AH4" i="53"/>
  <c r="EG4" i="53"/>
  <c r="EX11" i="38"/>
  <c r="AY11" i="38"/>
  <c r="AQ22" i="45"/>
  <c r="EP22" i="45"/>
  <c r="EX15" i="37"/>
  <c r="AY15" i="37"/>
  <c r="EW27" i="39"/>
  <c r="AX27" i="39"/>
  <c r="EL5" i="49"/>
  <c r="AM5" i="49"/>
  <c r="AE11" i="58"/>
  <c r="ED11" i="58"/>
  <c r="EL27" i="50"/>
  <c r="AM27" i="50"/>
  <c r="EN5" i="47"/>
  <c r="AO5" i="47"/>
  <c r="AP27" i="47"/>
  <c r="EO27" i="47"/>
  <c r="BE14" i="32"/>
  <c r="FE14" i="32" s="1"/>
  <c r="FD14" i="32"/>
  <c r="AU4" i="39"/>
  <c r="ET4" i="39"/>
  <c r="ET29" i="39" s="1"/>
  <c r="AT29" i="39"/>
  <c r="AH14" i="55"/>
  <c r="EG14" i="55"/>
  <c r="EU10" i="40"/>
  <c r="AV10" i="40"/>
  <c r="EN17" i="48"/>
  <c r="AO17" i="48"/>
  <c r="AR12" i="45"/>
  <c r="EQ12" i="45"/>
  <c r="BD18" i="32"/>
  <c r="FC18" i="32"/>
  <c r="EF15" i="56"/>
  <c r="AG15" i="56"/>
  <c r="EJ28" i="52"/>
  <c r="AK28" i="52"/>
  <c r="EU8" i="41"/>
  <c r="AV8" i="41"/>
  <c r="EP11" i="45"/>
  <c r="AQ11" i="45"/>
  <c r="AP10" i="46"/>
  <c r="EO10" i="46"/>
  <c r="EO23" i="47"/>
  <c r="AP23" i="47"/>
  <c r="EC7" i="58"/>
  <c r="AD7" i="58"/>
  <c r="FA27" i="35"/>
  <c r="BB27" i="35"/>
  <c r="EC14" i="59"/>
  <c r="AD14" i="59"/>
  <c r="EH13" i="54"/>
  <c r="AI13" i="54"/>
  <c r="EO9" i="47"/>
  <c r="AP9" i="47"/>
  <c r="FD22" i="31"/>
  <c r="BE22" i="31"/>
  <c r="FE22" i="31" s="1"/>
  <c r="AI16" i="53"/>
  <c r="EH16" i="53"/>
  <c r="AG13" i="56"/>
  <c r="EF13" i="56"/>
  <c r="EN6" i="47"/>
  <c r="AO6" i="47"/>
  <c r="AO21" i="48"/>
  <c r="EN21" i="48"/>
  <c r="AW12" i="40"/>
  <c r="EV12" i="40"/>
  <c r="AQ23" i="46"/>
  <c r="EP23" i="46"/>
  <c r="EB16" i="59"/>
  <c r="AC16" i="59"/>
  <c r="EN15" i="48"/>
  <c r="AO15" i="48"/>
  <c r="AZ11" i="37"/>
  <c r="EY11" i="37"/>
  <c r="AZ18" i="36"/>
  <c r="EY18" i="36"/>
  <c r="EO13" i="47"/>
  <c r="AP13" i="47"/>
  <c r="EK19" i="50"/>
  <c r="AL19" i="50"/>
  <c r="AT21" i="43"/>
  <c r="ES21" i="43"/>
  <c r="EL9" i="49"/>
  <c r="AM9" i="49"/>
  <c r="AV17" i="41"/>
  <c r="EU17" i="41"/>
  <c r="FB20" i="33"/>
  <c r="BC20" i="33"/>
  <c r="EB27" i="59"/>
  <c r="AC27" i="59"/>
  <c r="EG26" i="55"/>
  <c r="AH26" i="55"/>
  <c r="EQ28" i="45"/>
  <c r="AR28" i="45"/>
  <c r="FD19" i="32"/>
  <c r="BE19" i="32"/>
  <c r="FE19" i="32" s="1"/>
  <c r="AR8" i="44"/>
  <c r="EQ8" i="44"/>
  <c r="AR19" i="45"/>
  <c r="EQ19" i="45"/>
  <c r="EJ19" i="52"/>
  <c r="AK19" i="52"/>
  <c r="AZ7" i="36"/>
  <c r="EY7" i="36"/>
  <c r="AE4" i="55"/>
  <c r="AD29" i="55"/>
  <c r="ED4" i="55"/>
  <c r="ED29" i="55" s="1"/>
  <c r="AR18" i="44"/>
  <c r="EQ18" i="44"/>
  <c r="ET25" i="41"/>
  <c r="AU25" i="41"/>
  <c r="BE11" i="32"/>
  <c r="FE11" i="32" s="1"/>
  <c r="FD11" i="32"/>
  <c r="EH5" i="52"/>
  <c r="AI5" i="52"/>
  <c r="EU5" i="41"/>
  <c r="AV5" i="41"/>
  <c r="AW28" i="40"/>
  <c r="EV28" i="40"/>
  <c r="AK11" i="52"/>
  <c r="EJ11" i="52"/>
  <c r="EI24" i="53"/>
  <c r="AJ24" i="53"/>
  <c r="EO8" i="46"/>
  <c r="AP8" i="46"/>
  <c r="EH15" i="53"/>
  <c r="AI15" i="53"/>
  <c r="EC21" i="59"/>
  <c r="AD21" i="59"/>
  <c r="EQ11" i="44"/>
  <c r="AR11" i="44"/>
  <c r="AN16" i="48"/>
  <c r="EM16" i="48"/>
  <c r="AQ26" i="46"/>
  <c r="EP26" i="46"/>
  <c r="BB20" i="34"/>
  <c r="FA20" i="34"/>
  <c r="AD10" i="58"/>
  <c r="EC10" i="58"/>
  <c r="ED12" i="58"/>
  <c r="AE12" i="58"/>
  <c r="BA8" i="36"/>
  <c r="EZ8" i="36"/>
  <c r="FD10" i="31"/>
  <c r="BE10" i="31"/>
  <c r="FE10" i="31" s="1"/>
  <c r="BA28" i="36"/>
  <c r="EZ28" i="36"/>
  <c r="AI22" i="53"/>
  <c r="EH22" i="53"/>
  <c r="EJ24" i="52"/>
  <c r="AK24" i="52"/>
  <c r="EY8" i="37"/>
  <c r="AZ8" i="37"/>
  <c r="AY21" i="37"/>
  <c r="EX21" i="37"/>
  <c r="EW14" i="38"/>
  <c r="AX14" i="38"/>
  <c r="AF16" i="56"/>
  <c r="EE16" i="56"/>
  <c r="EO12" i="47"/>
  <c r="AP12" i="47"/>
  <c r="Z29" i="59"/>
  <c r="DZ4" i="59"/>
  <c r="DZ29" i="59" s="1"/>
  <c r="AA4" i="59"/>
  <c r="AL22" i="50"/>
  <c r="EK22" i="50"/>
  <c r="EF18" i="54"/>
  <c r="AG18" i="54"/>
  <c r="ES26" i="43"/>
  <c r="AT26" i="43"/>
  <c r="EI7" i="52"/>
  <c r="AJ7" i="52"/>
  <c r="EG22" i="54"/>
  <c r="AH22" i="54"/>
  <c r="AK7" i="49"/>
  <c r="EJ7" i="49"/>
  <c r="EB10" i="59"/>
  <c r="AC10" i="59"/>
  <c r="AW14" i="40"/>
  <c r="EV14" i="40"/>
  <c r="EN18" i="47"/>
  <c r="AO18" i="47"/>
  <c r="AU27" i="42"/>
  <c r="ET27" i="42"/>
  <c r="EI16" i="52"/>
  <c r="AJ16" i="52"/>
  <c r="AF5" i="56"/>
  <c r="EE5" i="56"/>
  <c r="AL11" i="51"/>
  <c r="EK11" i="51"/>
  <c r="AX19" i="38"/>
  <c r="EW19" i="38"/>
  <c r="ER9" i="43"/>
  <c r="AS9" i="43"/>
  <c r="AH13" i="55"/>
  <c r="EG13" i="55"/>
  <c r="AT14" i="42"/>
  <c r="ES14" i="42"/>
  <c r="AX6" i="38"/>
  <c r="EW6" i="38"/>
  <c r="EZ17" i="36"/>
  <c r="BA17" i="36"/>
  <c r="AS18" i="42"/>
  <c r="ER18" i="42"/>
  <c r="AM16" i="49"/>
  <c r="EL16" i="49"/>
  <c r="BC9" i="34"/>
  <c r="FB9" i="34"/>
  <c r="AM14" i="49"/>
  <c r="EL14" i="49"/>
  <c r="AJ22" i="52"/>
  <c r="EI22" i="52"/>
  <c r="BB21" i="35"/>
  <c r="FA21" i="35"/>
  <c r="ER22" i="43"/>
  <c r="AS22" i="43"/>
  <c r="BE4" i="28"/>
  <c r="BD29" i="28"/>
  <c r="FD4" i="28"/>
  <c r="FD29" i="28" s="1"/>
  <c r="AR10" i="44"/>
  <c r="EQ10" i="44"/>
  <c r="BD8" i="33"/>
  <c r="FC8" i="33"/>
  <c r="EG15" i="55"/>
  <c r="AH15" i="55"/>
  <c r="AR24" i="45"/>
  <c r="EQ24" i="45"/>
  <c r="FA20" i="35"/>
  <c r="BB20" i="35"/>
  <c r="BA24" i="36"/>
  <c r="EZ24" i="36"/>
  <c r="AW21" i="40"/>
  <c r="EV21" i="40"/>
  <c r="AV28" i="41"/>
  <c r="EU28" i="41"/>
  <c r="EI9" i="51"/>
  <c r="AJ9" i="51"/>
  <c r="BA18" i="34"/>
  <c r="EZ18" i="34"/>
  <c r="AF7" i="55"/>
  <c r="EE7" i="55"/>
  <c r="AV18" i="40"/>
  <c r="EU18" i="40"/>
  <c r="AI13" i="53"/>
  <c r="EH13" i="53"/>
  <c r="AL21" i="51"/>
  <c r="EK21" i="51"/>
  <c r="AV6" i="40"/>
  <c r="EU6" i="40"/>
  <c r="AC18" i="57"/>
  <c r="EB18" i="57"/>
  <c r="EB30" i="57" s="1"/>
  <c r="AK18" i="50"/>
  <c r="EJ18" i="50"/>
  <c r="BE23" i="32"/>
  <c r="FE23" i="32" s="1"/>
  <c r="FD23" i="32"/>
  <c r="EC22" i="58"/>
  <c r="AD22" i="58"/>
  <c r="AE28" i="58"/>
  <c r="ED28" i="58"/>
  <c r="AG20" i="56"/>
  <c r="EF20" i="56"/>
  <c r="AX20" i="38"/>
  <c r="EW20" i="38"/>
  <c r="EQ22" i="44"/>
  <c r="AR22" i="44"/>
  <c r="FC28" i="33"/>
  <c r="BD28" i="33"/>
  <c r="AF4" i="54"/>
  <c r="AE29" i="54"/>
  <c r="EE4" i="54"/>
  <c r="EE29" i="54" s="1"/>
  <c r="EW4" i="36"/>
  <c r="EW29" i="36" s="1"/>
  <c r="AX4" i="36"/>
  <c r="AW29" i="36"/>
  <c r="AL14" i="51"/>
  <c r="EK14" i="51"/>
  <c r="AD8" i="59"/>
  <c r="EC8" i="59"/>
  <c r="AE17" i="58"/>
  <c r="ED17" i="58"/>
  <c r="EK10" i="50"/>
  <c r="AL10" i="50"/>
  <c r="EV19" i="40"/>
  <c r="AW19" i="40"/>
  <c r="AS23" i="44"/>
  <c r="ER23" i="44"/>
  <c r="AC5" i="59"/>
  <c r="EB5" i="59"/>
  <c r="ES14" i="43"/>
  <c r="AT14" i="43"/>
  <c r="EJ10" i="51"/>
  <c r="AK10" i="51"/>
  <c r="EW21" i="38"/>
  <c r="AX21" i="38"/>
  <c r="AO9" i="48"/>
  <c r="EN9" i="48"/>
  <c r="AZ16" i="35"/>
  <c r="EY16" i="35"/>
  <c r="AQ6" i="45"/>
  <c r="EP6" i="45"/>
  <c r="BD4" i="30"/>
  <c r="FC4" i="30"/>
  <c r="FC29" i="30" s="1"/>
  <c r="BC29" i="30"/>
  <c r="FB23" i="34"/>
  <c r="BC23" i="34"/>
  <c r="EW28" i="39"/>
  <c r="AX28" i="39"/>
  <c r="FD13" i="32"/>
  <c r="BE13" i="32"/>
  <c r="FE13" i="32" s="1"/>
  <c r="BE18" i="30"/>
  <c r="FE18" i="30" s="1"/>
  <c r="FD18" i="30"/>
  <c r="AP5" i="45"/>
  <c r="EO5" i="45"/>
  <c r="EJ13" i="52"/>
  <c r="AK13" i="52"/>
  <c r="EO21" i="47"/>
  <c r="AP21" i="47"/>
  <c r="AY7" i="37"/>
  <c r="EX7" i="37"/>
  <c r="EF17" i="56"/>
  <c r="AG17" i="56"/>
  <c r="EM26" i="48"/>
  <c r="AN26" i="48"/>
  <c r="FC22" i="32"/>
  <c r="BD22" i="32"/>
  <c r="AD15" i="59"/>
  <c r="EC15" i="59"/>
  <c r="EB18" i="58"/>
  <c r="AC18" i="58"/>
  <c r="ET21" i="41"/>
  <c r="AU21" i="41"/>
  <c r="AT10" i="42"/>
  <c r="ES10" i="42"/>
  <c r="AD19" i="58"/>
  <c r="EC19" i="58"/>
  <c r="AK9" i="52"/>
  <c r="EJ9" i="52"/>
  <c r="ER28" i="44"/>
  <c r="AS28" i="44"/>
  <c r="EB18" i="59"/>
  <c r="AC18" i="59"/>
  <c r="AT19" i="43"/>
  <c r="ES19" i="43"/>
  <c r="EE25" i="56"/>
  <c r="AF25" i="56"/>
  <c r="AZ6" i="37"/>
  <c r="EY6" i="37"/>
  <c r="AQ13" i="46"/>
  <c r="EP13" i="46"/>
  <c r="EY22" i="36"/>
  <c r="AZ22" i="36"/>
  <c r="AT23" i="43"/>
  <c r="ES23" i="43"/>
  <c r="AR16" i="43"/>
  <c r="EQ16" i="43"/>
  <c r="AS15" i="44"/>
  <c r="ER15" i="44"/>
  <c r="AZ6" i="36"/>
  <c r="EY6" i="36"/>
  <c r="AG7" i="54"/>
  <c r="EF7" i="54"/>
  <c r="EC21" i="58"/>
  <c r="AD21" i="58"/>
  <c r="FA15" i="35"/>
  <c r="BB15" i="35"/>
  <c r="EO20" i="47"/>
  <c r="AP20" i="47"/>
  <c r="BE16" i="31"/>
  <c r="FE16" i="31" s="1"/>
  <c r="FD16" i="31"/>
  <c r="EY23" i="37"/>
  <c r="AZ23" i="37"/>
  <c r="AI10" i="53"/>
  <c r="EH10" i="53"/>
  <c r="BC7" i="33"/>
  <c r="FB7" i="33"/>
  <c r="AT18" i="41"/>
  <c r="ES18" i="41"/>
  <c r="EH20" i="54"/>
  <c r="AI20" i="54"/>
  <c r="AW27" i="40"/>
  <c r="EV27" i="40"/>
  <c r="ES4" i="40"/>
  <c r="ES29" i="40" s="1"/>
  <c r="AS29" i="40"/>
  <c r="AT4" i="40"/>
  <c r="EC6" i="58"/>
  <c r="AD6" i="58"/>
  <c r="EY12" i="37"/>
  <c r="AZ12" i="37"/>
  <c r="EF16" i="55"/>
  <c r="AG16" i="55"/>
  <c r="BA16" i="34"/>
  <c r="EZ16" i="34"/>
  <c r="EZ30" i="34" s="1"/>
  <c r="AT4" i="41"/>
  <c r="ES4" i="41"/>
  <c r="AS29" i="41"/>
  <c r="ER27" i="44"/>
  <c r="AS27" i="44"/>
  <c r="AE14" i="58"/>
  <c r="ED14" i="58"/>
  <c r="EI9" i="53"/>
  <c r="AJ9" i="53"/>
  <c r="EE28" i="57"/>
  <c r="AF28" i="57"/>
  <c r="AX9" i="39"/>
  <c r="EW9" i="39"/>
  <c r="AM21" i="49"/>
  <c r="EL21" i="49"/>
  <c r="AQ27" i="46"/>
  <c r="EP27" i="46"/>
  <c r="EW15" i="38"/>
  <c r="AX15" i="38"/>
  <c r="AL24" i="51"/>
  <c r="EK24" i="51"/>
  <c r="AG14" i="56"/>
  <c r="EF14" i="56"/>
  <c r="AJ12" i="53"/>
  <c r="EI12" i="53"/>
  <c r="AS14" i="44"/>
  <c r="ER14" i="44"/>
  <c r="EK21" i="50"/>
  <c r="AL21" i="50"/>
  <c r="EW22" i="38"/>
  <c r="AX22" i="38"/>
  <c r="AB4" i="58"/>
  <c r="EA4" i="58"/>
  <c r="EA29" i="58" s="1"/>
  <c r="AA29" i="58"/>
  <c r="FC7" i="32"/>
  <c r="BD7" i="32"/>
  <c r="AM22" i="49"/>
  <c r="EL22" i="49"/>
  <c r="AE21" i="57"/>
  <c r="ED21" i="57"/>
  <c r="AX10" i="38"/>
  <c r="EW10" i="38"/>
  <c r="EJ21" i="52"/>
  <c r="AK21" i="52"/>
  <c r="AD25" i="58"/>
  <c r="EC25" i="58"/>
  <c r="AG8" i="56"/>
  <c r="EF8" i="56"/>
  <c r="EO11" i="47"/>
  <c r="AP11" i="47"/>
  <c r="EI23" i="53"/>
  <c r="AJ23" i="53"/>
  <c r="EN28" i="48"/>
  <c r="AO28" i="48"/>
  <c r="EU7" i="40"/>
  <c r="AV7" i="40"/>
  <c r="AC6" i="59"/>
  <c r="EB6" i="59"/>
  <c r="AS12" i="44"/>
  <c r="ER12" i="44"/>
  <c r="EZ26" i="36"/>
  <c r="BA26" i="36"/>
  <c r="EX9" i="38"/>
  <c r="AY9" i="38"/>
  <c r="AE23" i="58"/>
  <c r="ED23" i="58"/>
  <c r="AL23" i="51"/>
  <c r="EK23" i="51"/>
  <c r="BA19" i="36"/>
  <c r="EZ19" i="36"/>
  <c r="AU26" i="42"/>
  <c r="ET26" i="42"/>
  <c r="AY13" i="37"/>
  <c r="EX13" i="37"/>
  <c r="EX22" i="37"/>
  <c r="AY22" i="37"/>
  <c r="AL15" i="50"/>
  <c r="EK15" i="50"/>
  <c r="EH23" i="54"/>
  <c r="AI23" i="54"/>
  <c r="AF24" i="57"/>
  <c r="EE24" i="57"/>
  <c r="EZ9" i="36"/>
  <c r="BA9" i="36"/>
  <c r="AT21" i="42"/>
  <c r="ES21" i="42"/>
  <c r="EV17" i="40"/>
  <c r="AW17" i="40"/>
  <c r="AT19" i="42"/>
  <c r="ES19" i="42"/>
  <c r="EQ21" i="45"/>
  <c r="AR21" i="45"/>
  <c r="FA17" i="35"/>
  <c r="BB17" i="35"/>
  <c r="AM19" i="49"/>
  <c r="EL19" i="49"/>
  <c r="EW18" i="38"/>
  <c r="AX18" i="38"/>
  <c r="AK9" i="50"/>
  <c r="EJ9" i="50"/>
  <c r="ET11" i="41"/>
  <c r="AU11" i="41"/>
  <c r="EW19" i="39"/>
  <c r="AX19" i="39"/>
  <c r="EH15" i="54"/>
  <c r="AI15" i="54"/>
  <c r="EW8" i="39"/>
  <c r="AX8" i="39"/>
  <c r="ES5" i="42"/>
  <c r="AT5" i="42"/>
  <c r="AM24" i="50"/>
  <c r="EL24" i="50"/>
  <c r="BB12" i="35"/>
  <c r="FA12" i="35"/>
  <c r="EF22" i="55"/>
  <c r="AG22" i="55"/>
  <c r="EO17" i="47"/>
  <c r="AP17" i="47"/>
  <c r="EE22" i="56"/>
  <c r="AF22" i="56"/>
  <c r="EK13" i="50"/>
  <c r="AL13" i="50"/>
  <c r="AI4" i="51"/>
  <c r="EH4" i="51"/>
  <c r="AH29" i="51"/>
  <c r="EP11" i="46"/>
  <c r="AQ11" i="46"/>
  <c r="FA14" i="34"/>
  <c r="BB14" i="34"/>
  <c r="BA10" i="35"/>
  <c r="EZ10" i="35"/>
  <c r="ET26" i="41"/>
  <c r="AU26" i="41"/>
  <c r="EQ9" i="44"/>
  <c r="AR9" i="44"/>
  <c r="EL6" i="49"/>
  <c r="AM6" i="49"/>
  <c r="EJ8" i="52"/>
  <c r="AK8" i="52"/>
  <c r="BE5" i="31"/>
  <c r="FE5" i="31" s="1"/>
  <c r="FD5" i="31"/>
  <c r="BB19" i="34"/>
  <c r="FA19" i="34"/>
  <c r="EK12" i="51"/>
  <c r="AL12" i="51"/>
  <c r="AV9" i="41"/>
  <c r="EU9" i="41"/>
  <c r="BB8" i="35"/>
  <c r="FA8" i="35"/>
  <c r="BB21" i="34"/>
  <c r="FA21" i="34"/>
  <c r="AO25" i="47"/>
  <c r="EN25" i="47"/>
  <c r="FD7" i="31"/>
  <c r="BE7" i="31"/>
  <c r="FE7" i="31" s="1"/>
  <c r="AI11" i="54"/>
  <c r="EH11" i="54"/>
  <c r="EZ25" i="35"/>
  <c r="BA25" i="35"/>
  <c r="AS13" i="44"/>
  <c r="ER13" i="44"/>
  <c r="EZ6" i="35"/>
  <c r="BA6" i="35"/>
  <c r="AI20" i="53"/>
  <c r="EH20" i="53"/>
  <c r="FA10" i="34"/>
  <c r="BB10" i="34"/>
  <c r="AZ27" i="37"/>
  <c r="EY27" i="37"/>
  <c r="AW24" i="40"/>
  <c r="EV24" i="40"/>
  <c r="AB29" i="57"/>
  <c r="AC4" i="57"/>
  <c r="EB4" i="57"/>
  <c r="EB29" i="57" s="1"/>
  <c r="BC26" i="34"/>
  <c r="FB26" i="34"/>
  <c r="AM11" i="50"/>
  <c r="EL11" i="50"/>
  <c r="AM12" i="50"/>
  <c r="EL12" i="50"/>
  <c r="BB13" i="34"/>
  <c r="FA13" i="34"/>
  <c r="AD23" i="59"/>
  <c r="EC23" i="59"/>
  <c r="EH26" i="54"/>
  <c r="AI26" i="54"/>
  <c r="AP9" i="46"/>
  <c r="EO9" i="46"/>
  <c r="AM15" i="49"/>
  <c r="EL15" i="49"/>
  <c r="ED6" i="57"/>
  <c r="AE6" i="57"/>
  <c r="ED14" i="57"/>
  <c r="AE14" i="57"/>
  <c r="AY8" i="38"/>
  <c r="EX8" i="38"/>
  <c r="AJ26" i="53"/>
  <c r="EI26" i="53"/>
  <c r="EB7" i="59"/>
  <c r="AC7" i="59"/>
  <c r="BE17" i="32"/>
  <c r="FE17" i="32" s="1"/>
  <c r="FD17" i="32"/>
  <c r="FD18" i="31"/>
  <c r="BE18" i="31"/>
  <c r="FE18" i="31" s="1"/>
  <c r="BA5" i="35"/>
  <c r="EZ5" i="35"/>
  <c r="EJ8" i="51"/>
  <c r="AK8" i="51"/>
  <c r="BA15" i="36"/>
  <c r="EZ15" i="36"/>
  <c r="EX26" i="38"/>
  <c r="AY26" i="38"/>
  <c r="AX13" i="38"/>
  <c r="EW13" i="38"/>
  <c r="AN27" i="49"/>
  <c r="EM27" i="49"/>
  <c r="BE21" i="32"/>
  <c r="FE21" i="32" s="1"/>
  <c r="FD21" i="32"/>
  <c r="AL19" i="51"/>
  <c r="EK19" i="51"/>
  <c r="AP6" i="46"/>
  <c r="EO6" i="46"/>
  <c r="AT6" i="42"/>
  <c r="ES6" i="42"/>
  <c r="AJ17" i="53"/>
  <c r="EI17" i="53"/>
  <c r="AV27" i="41"/>
  <c r="EU27" i="41"/>
  <c r="EW11" i="39"/>
  <c r="AX11" i="39"/>
  <c r="AU15" i="41"/>
  <c r="ET15" i="41"/>
  <c r="AP18" i="46"/>
  <c r="EO18" i="46"/>
  <c r="EZ21" i="36"/>
  <c r="BA21" i="36"/>
  <c r="AE19" i="57"/>
  <c r="ED19" i="57"/>
  <c r="ES9" i="42"/>
  <c r="AT9" i="42"/>
  <c r="AD12" i="59"/>
  <c r="EC12" i="59"/>
  <c r="ES7" i="42"/>
  <c r="AT7" i="42"/>
  <c r="AI25" i="53"/>
  <c r="EH25" i="53"/>
  <c r="AI6" i="53"/>
  <c r="EH6" i="53"/>
  <c r="EP21" i="46"/>
  <c r="AQ21" i="46"/>
  <c r="AG11" i="56"/>
  <c r="EF11" i="56"/>
  <c r="AT20" i="42"/>
  <c r="ES20" i="42"/>
  <c r="EX23" i="38"/>
  <c r="AY23" i="38"/>
  <c r="AH19" i="55"/>
  <c r="EG19" i="55"/>
  <c r="BB11" i="35"/>
  <c r="FA11" i="35"/>
  <c r="FA15" i="34"/>
  <c r="BB15" i="34"/>
  <c r="EM28" i="49"/>
  <c r="AN28" i="49"/>
  <c r="AX23" i="39"/>
  <c r="EW23" i="39"/>
  <c r="AL29" i="47"/>
  <c r="AM4" i="47"/>
  <c r="EL4" i="47"/>
  <c r="EL29" i="47" s="1"/>
  <c r="AI14" i="53"/>
  <c r="EH14" i="53"/>
  <c r="EW13" i="39"/>
  <c r="AX13" i="39"/>
  <c r="AQ24" i="46"/>
  <c r="EP24" i="46"/>
  <c r="EP19" i="46"/>
  <c r="AQ19" i="46"/>
  <c r="AR26" i="45"/>
  <c r="EQ26" i="45"/>
  <c r="ED15" i="57"/>
  <c r="AE15" i="57"/>
  <c r="AT27" i="43"/>
  <c r="ES27" i="43"/>
  <c r="AG12" i="56"/>
  <c r="EF12" i="56"/>
  <c r="AW10" i="39"/>
  <c r="EV10" i="39"/>
  <c r="EK20" i="50"/>
  <c r="AL20" i="50"/>
  <c r="AI28" i="54"/>
  <c r="EH28" i="54"/>
  <c r="EJ7" i="51"/>
  <c r="AK7" i="51"/>
  <c r="EY28" i="37"/>
  <c r="AZ28" i="37"/>
  <c r="EQ27" i="45"/>
  <c r="AR27" i="45"/>
  <c r="EZ22" i="35"/>
  <c r="BA22" i="35"/>
  <c r="EL26" i="49"/>
  <c r="AM26" i="49"/>
  <c r="EI25" i="52"/>
  <c r="AJ25" i="52"/>
  <c r="AT28" i="42"/>
  <c r="ES28" i="42"/>
  <c r="AK7" i="50"/>
  <c r="EJ7" i="50"/>
  <c r="EE23" i="57"/>
  <c r="AF23" i="57"/>
  <c r="AE15" i="58"/>
  <c r="ED15" i="58"/>
  <c r="AG8" i="55"/>
  <c r="EF8" i="55"/>
  <c r="EZ13" i="36"/>
  <c r="BA13" i="36"/>
  <c r="AD13" i="59"/>
  <c r="EC13" i="59"/>
  <c r="EX28" i="38"/>
  <c r="AY28" i="38"/>
  <c r="AH5" i="53"/>
  <c r="EG5" i="53"/>
  <c r="AX24" i="39"/>
  <c r="EW24" i="39"/>
  <c r="AJ6" i="52"/>
  <c r="EI6" i="52"/>
  <c r="AD28" i="59"/>
  <c r="EC28" i="59"/>
  <c r="AL28" i="51"/>
  <c r="EK28" i="51"/>
  <c r="EE10" i="56"/>
  <c r="AF10" i="56"/>
  <c r="AU8" i="42"/>
  <c r="ET8" i="42"/>
  <c r="EW12" i="39"/>
  <c r="AX12" i="39"/>
  <c r="AY5" i="36"/>
  <c r="EX5" i="36"/>
  <c r="AT20" i="43"/>
  <c r="ES20" i="43"/>
  <c r="AO10" i="47"/>
  <c r="EN10" i="47"/>
  <c r="AN22" i="48"/>
  <c r="EM22" i="48"/>
  <c r="AM10" i="49"/>
  <c r="EL10" i="49"/>
  <c r="EE27" i="57"/>
  <c r="AF27" i="57"/>
  <c r="BE28" i="31"/>
  <c r="FE28" i="31" s="1"/>
  <c r="FD28" i="31"/>
  <c r="AV22" i="40"/>
  <c r="EU22" i="40"/>
  <c r="BE6" i="31"/>
  <c r="FE6" i="31" s="1"/>
  <c r="FD6" i="31"/>
  <c r="EI11" i="53"/>
  <c r="AJ11" i="53"/>
  <c r="AZ17" i="37"/>
  <c r="EY17" i="37"/>
  <c r="AT24" i="43"/>
  <c r="ES24" i="43"/>
  <c r="AK29" i="48"/>
  <c r="AL4" i="48"/>
  <c r="EK4" i="48"/>
  <c r="EK29" i="48" s="1"/>
  <c r="AG21" i="56"/>
  <c r="EF21" i="56"/>
  <c r="AD20" i="58"/>
  <c r="EC20" i="58"/>
  <c r="EC5" i="58"/>
  <c r="AD5" i="58"/>
  <c r="BD11" i="33"/>
  <c r="FC11" i="33"/>
  <c r="ER7" i="43"/>
  <c r="AS7" i="43"/>
  <c r="EI8" i="53"/>
  <c r="AJ8" i="53"/>
  <c r="BE9" i="32"/>
  <c r="FE9" i="32" s="1"/>
  <c r="FD9" i="32"/>
  <c r="ES22" i="42"/>
  <c r="AT22" i="42"/>
  <c r="BC6" i="32"/>
  <c r="FB6" i="32"/>
  <c r="AH21" i="55"/>
  <c r="EG21" i="55"/>
  <c r="AC22" i="59"/>
  <c r="EB22" i="59"/>
  <c r="BE15" i="32"/>
  <c r="FE15" i="32" s="1"/>
  <c r="FD15" i="32"/>
  <c r="EC17" i="59"/>
  <c r="AD17" i="59"/>
  <c r="FD27" i="32"/>
  <c r="BE27" i="32"/>
  <c r="FE27" i="32" s="1"/>
  <c r="EK27" i="51"/>
  <c r="AL27" i="51"/>
  <c r="AX25" i="38"/>
  <c r="EW25" i="38"/>
  <c r="EG12" i="55"/>
  <c r="AH12" i="55"/>
  <c r="AE8" i="58"/>
  <c r="ED8" i="58"/>
  <c r="ER18" i="43"/>
  <c r="AS18" i="43"/>
  <c r="AK22" i="51"/>
  <c r="EJ22" i="51"/>
  <c r="BB22" i="34"/>
  <c r="FA22" i="34"/>
  <c r="BC19" i="33"/>
  <c r="FB19" i="33"/>
  <c r="AF11" i="57"/>
  <c r="EE11" i="57"/>
  <c r="AL14" i="50"/>
  <c r="EK14" i="50"/>
  <c r="BB13" i="35"/>
  <c r="FA13" i="35"/>
  <c r="AO11" i="48"/>
  <c r="EN11" i="48"/>
  <c r="ER20" i="44"/>
  <c r="AS20" i="44"/>
  <c r="AE22" i="57"/>
  <c r="ED22" i="57"/>
  <c r="EX27" i="38"/>
  <c r="AY27" i="38"/>
  <c r="BD25" i="32"/>
  <c r="FC25" i="32"/>
  <c r="EJ6" i="51"/>
  <c r="AK6" i="51"/>
  <c r="AU25" i="42"/>
  <c r="ET25" i="42"/>
  <c r="AK17" i="51"/>
  <c r="EJ17" i="51"/>
  <c r="EC9" i="59"/>
  <c r="AD9" i="59"/>
  <c r="AQ9" i="45"/>
  <c r="EP9" i="45"/>
  <c r="AV26" i="40"/>
  <c r="EU26" i="40"/>
  <c r="EN7" i="46"/>
  <c r="AO7" i="46"/>
  <c r="EV6" i="39"/>
  <c r="AW6" i="39"/>
  <c r="AK25" i="51"/>
  <c r="EJ25" i="51"/>
  <c r="EV16" i="39"/>
  <c r="AW16" i="39"/>
  <c r="AJ29" i="49"/>
  <c r="AK4" i="49"/>
  <c r="EJ4" i="49"/>
  <c r="AK18" i="51"/>
  <c r="EJ18" i="51"/>
  <c r="EJ16" i="51"/>
  <c r="AK16" i="51"/>
  <c r="AH28" i="55"/>
  <c r="EG28" i="55"/>
  <c r="AE25" i="57"/>
  <c r="ED25" i="57"/>
  <c r="AG10" i="55"/>
  <c r="EF10" i="55"/>
  <c r="AN25" i="48"/>
  <c r="EM25" i="48"/>
  <c r="AV12" i="41"/>
  <c r="EU12" i="41"/>
  <c r="BB28" i="35"/>
  <c r="FA28" i="35"/>
  <c r="AD26" i="59"/>
  <c r="EC26" i="59"/>
  <c r="AW13" i="40"/>
  <c r="EV13" i="40"/>
  <c r="EN24" i="48"/>
  <c r="AO24" i="48"/>
  <c r="AG9" i="55"/>
  <c r="EF9" i="55"/>
  <c r="ES15" i="42"/>
  <c r="AT15" i="42"/>
  <c r="AH4" i="52"/>
  <c r="EG4" i="52"/>
  <c r="EG29" i="52" s="1"/>
  <c r="AG29" i="52"/>
  <c r="AH19" i="54"/>
  <c r="EG19" i="54"/>
  <c r="BD9" i="33"/>
  <c r="FC9" i="33"/>
  <c r="EG6" i="54"/>
  <c r="AH6" i="54"/>
  <c r="AY12" i="38"/>
  <c r="EX12" i="38"/>
  <c r="ED13" i="57"/>
  <c r="AE13" i="57"/>
  <c r="AH9" i="54"/>
  <c r="EG9" i="54"/>
  <c r="EV9" i="40"/>
  <c r="AW9" i="40"/>
  <c r="EE17" i="57"/>
  <c r="AF17" i="57"/>
  <c r="EI27" i="53"/>
  <c r="AJ27" i="53"/>
  <c r="AG19" i="56"/>
  <c r="EF19" i="56"/>
  <c r="AS10" i="43"/>
  <c r="ER10" i="43"/>
  <c r="EX24" i="38"/>
  <c r="AY24" i="38"/>
  <c r="EB25" i="59"/>
  <c r="AC25" i="59"/>
  <c r="AX5" i="38"/>
  <c r="EW5" i="38"/>
  <c r="AH10" i="54"/>
  <c r="EG10" i="54"/>
  <c r="FB8" i="34"/>
  <c r="BC8" i="34"/>
  <c r="BA20" i="36"/>
  <c r="EZ20" i="36"/>
  <c r="FB28" i="34"/>
  <c r="BC28" i="34"/>
  <c r="AR13" i="45"/>
  <c r="EQ13" i="45"/>
  <c r="AG28" i="56"/>
  <c r="EF28" i="56"/>
  <c r="AR14" i="45"/>
  <c r="EQ14" i="45"/>
  <c r="EM4" i="46"/>
  <c r="EM29" i="46" s="1"/>
  <c r="AM29" i="46"/>
  <c r="AN4" i="46"/>
  <c r="FD20" i="32"/>
  <c r="BE20" i="32"/>
  <c r="FE20" i="32" s="1"/>
  <c r="AF7" i="56"/>
  <c r="EE7" i="56"/>
  <c r="AS19" i="44"/>
  <c r="ER19" i="44"/>
  <c r="EO4" i="45"/>
  <c r="AP4" i="45"/>
  <c r="EZ23" i="36"/>
  <c r="BA23" i="36"/>
  <c r="EF23" i="56"/>
  <c r="AG23" i="56"/>
  <c r="AD4" i="56"/>
  <c r="AC29" i="56"/>
  <c r="EC4" i="56"/>
  <c r="EC29" i="56" s="1"/>
  <c r="AS4" i="42"/>
  <c r="ER4" i="42"/>
  <c r="ER29" i="42" s="1"/>
  <c r="FB22" i="33"/>
  <c r="BC22" i="33"/>
  <c r="EX17" i="38"/>
  <c r="AY17" i="38"/>
  <c r="EN19" i="48"/>
  <c r="AO19" i="48"/>
  <c r="AR6" i="44"/>
  <c r="EQ6" i="44"/>
  <c r="EJ23" i="52"/>
  <c r="AK23" i="52"/>
  <c r="AY25" i="37"/>
  <c r="EX25" i="37"/>
  <c r="EW17" i="39"/>
  <c r="AX17" i="39"/>
  <c r="EN20" i="48"/>
  <c r="AO20" i="48"/>
  <c r="EP16" i="45"/>
  <c r="AQ16" i="45"/>
  <c r="AV24" i="41"/>
  <c r="EU24" i="41"/>
  <c r="ED26" i="58"/>
  <c r="AE26" i="58"/>
  <c r="EJ20" i="52"/>
  <c r="AK20" i="52"/>
  <c r="AZ10" i="36"/>
  <c r="EY10" i="36"/>
  <c r="FC10" i="32"/>
  <c r="BD10" i="32"/>
  <c r="FB12" i="34"/>
  <c r="BC12" i="34"/>
  <c r="AX7" i="38"/>
  <c r="EW7" i="38"/>
  <c r="FA5" i="34"/>
  <c r="BB5" i="34"/>
  <c r="AF18" i="56"/>
  <c r="EE18" i="56"/>
  <c r="EV22" i="39"/>
  <c r="AW22" i="39"/>
  <c r="EU5" i="40"/>
  <c r="AV5" i="40"/>
  <c r="EE8" i="57"/>
  <c r="AF8" i="57"/>
  <c r="AD20" i="59"/>
  <c r="EC20" i="59"/>
  <c r="AX5" i="37"/>
  <c r="EW5" i="37"/>
  <c r="EX20" i="37"/>
  <c r="AY20" i="37"/>
  <c r="AD19" i="59"/>
  <c r="EC19" i="59"/>
  <c r="FC12" i="33"/>
  <c r="BD12" i="33"/>
  <c r="EC24" i="59"/>
  <c r="AD24" i="59"/>
  <c r="EJ27" i="52"/>
  <c r="AK27" i="52"/>
  <c r="FA7" i="34"/>
  <c r="BB7" i="34"/>
  <c r="ED20" i="57"/>
  <c r="AE20" i="57"/>
  <c r="EJ14" i="52"/>
  <c r="AK14" i="52"/>
  <c r="EY24" i="37"/>
  <c r="AZ24" i="37"/>
  <c r="AS28" i="43"/>
  <c r="ER28" i="43"/>
  <c r="EI28" i="53"/>
  <c r="AJ28" i="53"/>
  <c r="AK17" i="52"/>
  <c r="EJ17" i="52"/>
  <c r="EG5" i="54"/>
  <c r="AH5" i="54"/>
  <c r="EQ7" i="44"/>
  <c r="AR7" i="44"/>
  <c r="BE12" i="32"/>
  <c r="FE12" i="32" s="1"/>
  <c r="FD12" i="32"/>
  <c r="AT13" i="43"/>
  <c r="ES13" i="43"/>
  <c r="FB27" i="34"/>
  <c r="BC27" i="34"/>
  <c r="EU23" i="41"/>
  <c r="AV23" i="41"/>
  <c r="AR25" i="44"/>
  <c r="EQ25" i="44"/>
  <c r="AU22" i="41"/>
  <c r="ET22" i="41"/>
  <c r="EV15" i="40"/>
  <c r="AW15" i="40"/>
  <c r="AO29" i="44"/>
  <c r="EO4" i="44"/>
  <c r="AP4" i="44"/>
  <c r="AN12" i="49"/>
  <c r="EM12" i="49"/>
  <c r="EK13" i="51"/>
  <c r="AL13" i="51"/>
  <c r="BC4" i="32"/>
  <c r="FB4" i="32"/>
  <c r="BC11" i="34"/>
  <c r="FB11" i="34"/>
  <c r="AK15" i="52"/>
  <c r="EJ15" i="52"/>
  <c r="BA7" i="35"/>
  <c r="EZ7" i="35"/>
  <c r="AS21" i="44"/>
  <c r="ER21" i="44"/>
  <c r="ER26" i="44"/>
  <c r="AS26" i="44"/>
  <c r="AO5" i="46"/>
  <c r="EN5" i="46"/>
  <c r="ER8" i="43"/>
  <c r="AS8" i="43"/>
  <c r="AI12" i="54"/>
  <c r="EH12" i="54"/>
  <c r="FA25" i="34"/>
  <c r="BB25" i="34"/>
  <c r="AF26" i="57"/>
  <c r="EE26" i="57"/>
  <c r="EE30" i="54" l="1"/>
  <c r="FC30" i="30"/>
  <c r="EI30" i="50"/>
  <c r="ER30" i="41"/>
  <c r="EF23" i="55"/>
  <c r="AG23" i="55"/>
  <c r="EZ9" i="35"/>
  <c r="BA9" i="35"/>
  <c r="AS15" i="43"/>
  <c r="ER15" i="43"/>
  <c r="EI4" i="50"/>
  <c r="AI29" i="50"/>
  <c r="AJ4" i="50"/>
  <c r="EF17" i="54"/>
  <c r="AG17" i="54"/>
  <c r="AV7" i="39"/>
  <c r="EU7" i="39"/>
  <c r="AN29" i="45"/>
  <c r="EN7" i="45"/>
  <c r="EN29" i="45" s="1"/>
  <c r="AO7" i="45"/>
  <c r="EI5" i="50"/>
  <c r="AJ5" i="50"/>
  <c r="EI12" i="52"/>
  <c r="AJ12" i="52"/>
  <c r="EU25" i="39"/>
  <c r="AV25" i="39"/>
  <c r="EB13" i="58"/>
  <c r="AC13" i="58"/>
  <c r="FD20" i="31"/>
  <c r="BE20" i="31"/>
  <c r="FE20" i="31" s="1"/>
  <c r="BE7" i="30"/>
  <c r="FE7" i="30" s="1"/>
  <c r="FD7" i="30"/>
  <c r="EL10" i="48"/>
  <c r="AM10" i="48"/>
  <c r="ES7" i="41"/>
  <c r="AT7" i="41"/>
  <c r="BD29" i="27"/>
  <c r="BE4" i="27"/>
  <c r="FD4" i="27"/>
  <c r="FD29" i="27" s="1"/>
  <c r="AW21" i="39"/>
  <c r="EV21" i="39"/>
  <c r="EL18" i="48"/>
  <c r="EL30" i="48" s="1"/>
  <c r="AM18" i="48"/>
  <c r="AP20" i="46"/>
  <c r="EO20" i="46"/>
  <c r="FB27" i="33"/>
  <c r="BC27" i="33"/>
  <c r="AP15" i="46"/>
  <c r="EO15" i="46"/>
  <c r="AY9" i="37"/>
  <c r="EX9" i="37"/>
  <c r="AV20" i="40"/>
  <c r="EU20" i="40"/>
  <c r="ES24" i="42"/>
  <c r="AT24" i="42"/>
  <c r="AF18" i="55"/>
  <c r="EE18" i="55"/>
  <c r="AP8" i="45"/>
  <c r="EO8" i="45"/>
  <c r="AW16" i="38"/>
  <c r="EV16" i="38"/>
  <c r="EV30" i="38" s="1"/>
  <c r="EP15" i="45"/>
  <c r="AQ15" i="45"/>
  <c r="AQ23" i="45"/>
  <c r="EP23" i="45"/>
  <c r="AU25" i="40"/>
  <c r="ET25" i="40"/>
  <c r="BC26" i="32"/>
  <c r="FB26" i="32"/>
  <c r="EM30" i="46"/>
  <c r="EL11" i="49"/>
  <c r="AM11" i="49"/>
  <c r="EQ5" i="43"/>
  <c r="AR5" i="43"/>
  <c r="BE17" i="31"/>
  <c r="FE17" i="31" s="1"/>
  <c r="FD17" i="31"/>
  <c r="AL25" i="49"/>
  <c r="EK25" i="49"/>
  <c r="BB10" i="33"/>
  <c r="FA10" i="33"/>
  <c r="AX10" i="37"/>
  <c r="EW10" i="37"/>
  <c r="AG14" i="54"/>
  <c r="EF14" i="54"/>
  <c r="EL30" i="47"/>
  <c r="FA16" i="33"/>
  <c r="BB16" i="33"/>
  <c r="BE10" i="30"/>
  <c r="FE10" i="30" s="1"/>
  <c r="FD10" i="30"/>
  <c r="BB13" i="33"/>
  <c r="FA13" i="33"/>
  <c r="BA5" i="33"/>
  <c r="EZ5" i="33"/>
  <c r="ER12" i="43"/>
  <c r="AS12" i="43"/>
  <c r="FA5" i="32"/>
  <c r="FA29" i="32" s="1"/>
  <c r="BA29" i="32"/>
  <c r="BB5" i="32"/>
  <c r="EB16" i="58"/>
  <c r="EB30" i="58" s="1"/>
  <c r="AC16" i="58"/>
  <c r="AG16" i="54"/>
  <c r="EF16" i="54"/>
  <c r="AO19" i="47"/>
  <c r="EN19" i="47"/>
  <c r="EP16" i="44"/>
  <c r="AQ16" i="44"/>
  <c r="AE9" i="57"/>
  <c r="ED9" i="57"/>
  <c r="EH29" i="51"/>
  <c r="AL17" i="49"/>
  <c r="EK17" i="49"/>
  <c r="EF27" i="55"/>
  <c r="AG27" i="55"/>
  <c r="EC27" i="58"/>
  <c r="AD27" i="58"/>
  <c r="AG25" i="54"/>
  <c r="EF25" i="54"/>
  <c r="BA4" i="33"/>
  <c r="EZ4" i="33"/>
  <c r="EZ29" i="33" s="1"/>
  <c r="AZ29" i="33"/>
  <c r="AW15" i="39"/>
  <c r="EV15" i="39"/>
  <c r="AY16" i="36"/>
  <c r="EX16" i="36"/>
  <c r="FC8" i="32"/>
  <c r="BD8" i="32"/>
  <c r="AP17" i="45"/>
  <c r="EO17" i="45"/>
  <c r="AN8" i="48"/>
  <c r="EM8" i="48"/>
  <c r="AN22" i="47"/>
  <c r="EM22" i="47"/>
  <c r="EM7" i="47"/>
  <c r="AN7" i="47"/>
  <c r="AZ12" i="36"/>
  <c r="EY12" i="36"/>
  <c r="EY27" i="36"/>
  <c r="AZ27" i="36"/>
  <c r="BB6" i="33"/>
  <c r="FA6" i="33"/>
  <c r="BA6" i="34"/>
  <c r="EZ6" i="34"/>
  <c r="ET11" i="40"/>
  <c r="AU11" i="40"/>
  <c r="BE22" i="30"/>
  <c r="FE22" i="30" s="1"/>
  <c r="FD22" i="30"/>
  <c r="AO29" i="43"/>
  <c r="AP4" i="43"/>
  <c r="EO4" i="43"/>
  <c r="EO29" i="43" s="1"/>
  <c r="ES17" i="42"/>
  <c r="AT17" i="42"/>
  <c r="EJ8" i="50"/>
  <c r="AK8" i="50"/>
  <c r="EH18" i="52"/>
  <c r="EH30" i="52" s="1"/>
  <c r="AI18" i="52"/>
  <c r="AL26" i="50"/>
  <c r="EK26" i="50"/>
  <c r="AM23" i="49"/>
  <c r="EL23" i="49"/>
  <c r="AD5" i="57"/>
  <c r="EC5" i="57"/>
  <c r="ES16" i="41"/>
  <c r="AT16" i="41"/>
  <c r="AD10" i="57"/>
  <c r="EC10" i="57"/>
  <c r="EK20" i="49"/>
  <c r="AL20" i="49"/>
  <c r="EH5" i="51"/>
  <c r="AI5" i="51"/>
  <c r="AJ26" i="52"/>
  <c r="EI26" i="52"/>
  <c r="FB17" i="33"/>
  <c r="BC17" i="33"/>
  <c r="AT13" i="41"/>
  <c r="ES13" i="41"/>
  <c r="AH21" i="53"/>
  <c r="EG21" i="53"/>
  <c r="ED30" i="55"/>
  <c r="AE9" i="56"/>
  <c r="ED9" i="56"/>
  <c r="AV5" i="39"/>
  <c r="EU5" i="39"/>
  <c r="EW4" i="35"/>
  <c r="EW29" i="35" s="1"/>
  <c r="AW29" i="35"/>
  <c r="AX4" i="35"/>
  <c r="AP18" i="45"/>
  <c r="EO18" i="45"/>
  <c r="AF27" i="56"/>
  <c r="EE27" i="56"/>
  <c r="AT23" i="42"/>
  <c r="ES23" i="42"/>
  <c r="AO16" i="46"/>
  <c r="EN16" i="46"/>
  <c r="ES12" i="42"/>
  <c r="AT12" i="42"/>
  <c r="EJ26" i="51"/>
  <c r="AK26" i="51"/>
  <c r="BC23" i="33"/>
  <c r="FB23" i="33"/>
  <c r="AL23" i="50"/>
  <c r="EK23" i="50"/>
  <c r="EJ6" i="50"/>
  <c r="AK6" i="50"/>
  <c r="AN16" i="47"/>
  <c r="EM16" i="47"/>
  <c r="EM30" i="47" s="1"/>
  <c r="AK20" i="51"/>
  <c r="EJ20" i="51"/>
  <c r="EJ30" i="51" s="1"/>
  <c r="AU4" i="38"/>
  <c r="ET4" i="38"/>
  <c r="ET29" i="38" s="1"/>
  <c r="AT29" i="38"/>
  <c r="FC25" i="31"/>
  <c r="FC30" i="31" s="1"/>
  <c r="BD25" i="31"/>
  <c r="AK15" i="51"/>
  <c r="EJ15" i="51"/>
  <c r="AD16" i="57"/>
  <c r="EC16" i="57"/>
  <c r="ED6" i="56"/>
  <c r="AE6" i="56"/>
  <c r="AE26" i="56"/>
  <c r="ED26" i="56"/>
  <c r="ED30" i="56" s="1"/>
  <c r="ES11" i="42"/>
  <c r="AT11" i="42"/>
  <c r="EH29" i="50"/>
  <c r="EZ26" i="35"/>
  <c r="BA26" i="35"/>
  <c r="ET30" i="39"/>
  <c r="EF8" i="54"/>
  <c r="AG8" i="54"/>
  <c r="FD16" i="30"/>
  <c r="FD30" i="30" s="1"/>
  <c r="BE16" i="30"/>
  <c r="FE16" i="30" s="1"/>
  <c r="FE30" i="30" s="1"/>
  <c r="EO28" i="46"/>
  <c r="AP28" i="46"/>
  <c r="EM14" i="48"/>
  <c r="AN14" i="48"/>
  <c r="AL28" i="50"/>
  <c r="EK28" i="50"/>
  <c r="EO12" i="46"/>
  <c r="AP12" i="46"/>
  <c r="EN8" i="47"/>
  <c r="AO8" i="47"/>
  <c r="EO10" i="45"/>
  <c r="AP10" i="45"/>
  <c r="EP20" i="45"/>
  <c r="AQ20" i="45"/>
  <c r="AV8" i="40"/>
  <c r="EU8" i="40"/>
  <c r="AO24" i="47"/>
  <c r="EN24" i="47"/>
  <c r="EL24" i="49"/>
  <c r="AM24" i="49"/>
  <c r="AR25" i="43"/>
  <c r="EQ25" i="43"/>
  <c r="AM6" i="48"/>
  <c r="EL6" i="48"/>
  <c r="EY18" i="35"/>
  <c r="EY30" i="35" s="1"/>
  <c r="AZ18" i="35"/>
  <c r="BA18" i="33"/>
  <c r="EZ18" i="33"/>
  <c r="EZ30" i="33" s="1"/>
  <c r="AN13" i="48"/>
  <c r="EM13" i="48"/>
  <c r="BB15" i="33"/>
  <c r="FA15" i="33"/>
  <c r="AG18" i="53"/>
  <c r="AF29" i="53"/>
  <c r="EF18" i="53"/>
  <c r="EF30" i="53" s="1"/>
  <c r="AW14" i="39"/>
  <c r="EV14" i="39"/>
  <c r="FC24" i="32"/>
  <c r="BD24" i="32"/>
  <c r="EO5" i="44"/>
  <c r="EO29" i="44" s="1"/>
  <c r="AP5" i="44"/>
  <c r="BD28" i="32"/>
  <c r="FC28" i="32"/>
  <c r="BE26" i="31"/>
  <c r="FE26" i="31" s="1"/>
  <c r="FD26" i="31"/>
  <c r="AU6" i="41"/>
  <c r="ET6" i="41"/>
  <c r="AK16" i="50"/>
  <c r="EJ16" i="50"/>
  <c r="ES10" i="41"/>
  <c r="AT10" i="41"/>
  <c r="EL7" i="48"/>
  <c r="AM7" i="48"/>
  <c r="AL13" i="49"/>
  <c r="EK13" i="49"/>
  <c r="AH24" i="54"/>
  <c r="EG24" i="54"/>
  <c r="AC11" i="59"/>
  <c r="EB11" i="59"/>
  <c r="ES13" i="42"/>
  <c r="AT13" i="42"/>
  <c r="EC24" i="58"/>
  <c r="AD24" i="58"/>
  <c r="AQ17" i="43"/>
  <c r="EP17" i="43"/>
  <c r="EP30" i="43" s="1"/>
  <c r="BE6" i="30"/>
  <c r="FE6" i="30" s="1"/>
  <c r="FD6" i="30"/>
  <c r="EM12" i="48"/>
  <c r="AN12" i="48"/>
  <c r="FD24" i="31"/>
  <c r="BE24" i="31"/>
  <c r="FE24" i="31" s="1"/>
  <c r="EG7" i="53"/>
  <c r="AH7" i="53"/>
  <c r="AK25" i="50"/>
  <c r="EJ25" i="50"/>
  <c r="ES30" i="40"/>
  <c r="EK8" i="49"/>
  <c r="AL8" i="49"/>
  <c r="ES20" i="41"/>
  <c r="AT20" i="41"/>
  <c r="AF6" i="55"/>
  <c r="EE6" i="55"/>
  <c r="BB4" i="31"/>
  <c r="FA4" i="31"/>
  <c r="FA29" i="31" s="1"/>
  <c r="BA29" i="31"/>
  <c r="AT14" i="41"/>
  <c r="ES14" i="41"/>
  <c r="AN23" i="48"/>
  <c r="EM23" i="48"/>
  <c r="EO17" i="44"/>
  <c r="EO30" i="44" s="1"/>
  <c r="AP17" i="44"/>
  <c r="AN27" i="48"/>
  <c r="EM27" i="48"/>
  <c r="EO25" i="45"/>
  <c r="AP25" i="45"/>
  <c r="EN28" i="47"/>
  <c r="AO28" i="47"/>
  <c r="AK18" i="49"/>
  <c r="EJ18" i="49"/>
  <c r="EJ30" i="49" s="1"/>
  <c r="EC9" i="58"/>
  <c r="AD9" i="58"/>
  <c r="AQ29" i="42"/>
  <c r="AR16" i="42"/>
  <c r="EQ16" i="42"/>
  <c r="EQ30" i="42" s="1"/>
  <c r="BB25" i="33"/>
  <c r="FA25" i="33"/>
  <c r="EZ14" i="35"/>
  <c r="BA14" i="35"/>
  <c r="AV18" i="39"/>
  <c r="EU18" i="39"/>
  <c r="EU30" i="39" s="1"/>
  <c r="EV20" i="39"/>
  <c r="AW20" i="39"/>
  <c r="EQ24" i="44"/>
  <c r="AR24" i="44"/>
  <c r="AG20" i="55"/>
  <c r="EF20" i="55"/>
  <c r="EN15" i="47"/>
  <c r="AO15" i="47"/>
  <c r="FA24" i="34"/>
  <c r="BB24" i="34"/>
  <c r="EG19" i="53"/>
  <c r="AH19" i="53"/>
  <c r="FD19" i="31"/>
  <c r="BE19" i="31"/>
  <c r="FE19" i="31" s="1"/>
  <c r="EJ17" i="50"/>
  <c r="AK17" i="50"/>
  <c r="AY25" i="36"/>
  <c r="EX25" i="36"/>
  <c r="EZ24" i="35"/>
  <c r="BA24" i="35"/>
  <c r="AT19" i="41"/>
  <c r="ES19" i="41"/>
  <c r="ES30" i="41" s="1"/>
  <c r="ED12" i="57"/>
  <c r="AE12" i="57"/>
  <c r="AH27" i="54"/>
  <c r="EG27" i="54"/>
  <c r="AF25" i="55"/>
  <c r="EE25" i="55"/>
  <c r="BA23" i="35"/>
  <c r="EZ23" i="35"/>
  <c r="AO14" i="47"/>
  <c r="EN14" i="47"/>
  <c r="BB17" i="34"/>
  <c r="FA17" i="34"/>
  <c r="BC16" i="32"/>
  <c r="FB16" i="32"/>
  <c r="FB30" i="32" s="1"/>
  <c r="EF24" i="55"/>
  <c r="AG24" i="55"/>
  <c r="EN22" i="46"/>
  <c r="AO22" i="46"/>
  <c r="AY26" i="37"/>
  <c r="EX26" i="37"/>
  <c r="EN25" i="46"/>
  <c r="AO25" i="46"/>
  <c r="BB14" i="33"/>
  <c r="FA14" i="33"/>
  <c r="AW18" i="37"/>
  <c r="EV18" i="37"/>
  <c r="EV30" i="37" s="1"/>
  <c r="AV29" i="37"/>
  <c r="EN17" i="46"/>
  <c r="AO17" i="46"/>
  <c r="AV23" i="40"/>
  <c r="EU23" i="40"/>
  <c r="AG21" i="54"/>
  <c r="EF21" i="54"/>
  <c r="EF30" i="54" s="1"/>
  <c r="AD7" i="57"/>
  <c r="EC7" i="57"/>
  <c r="FD15" i="31"/>
  <c r="BE15" i="31"/>
  <c r="FE15" i="31" s="1"/>
  <c r="AW26" i="39"/>
  <c r="EV26" i="39"/>
  <c r="AZ11" i="36"/>
  <c r="EY11" i="36"/>
  <c r="EN26" i="47"/>
  <c r="AO26" i="47"/>
  <c r="EY4" i="34"/>
  <c r="EY29" i="34" s="1"/>
  <c r="AZ4" i="34"/>
  <c r="AY29" i="34"/>
  <c r="EL5" i="48"/>
  <c r="AM5" i="48"/>
  <c r="ET16" i="40"/>
  <c r="ET30" i="40" s="1"/>
  <c r="AU16" i="40"/>
  <c r="EQ6" i="43"/>
  <c r="AR6" i="43"/>
  <c r="BB21" i="33"/>
  <c r="FA21" i="33"/>
  <c r="FD5" i="30"/>
  <c r="BE5" i="30"/>
  <c r="FE5" i="30" s="1"/>
  <c r="AF5" i="55"/>
  <c r="EE5" i="55"/>
  <c r="FA26" i="33"/>
  <c r="BB26" i="33"/>
  <c r="AZ14" i="36"/>
  <c r="EY14" i="36"/>
  <c r="EW19" i="37"/>
  <c r="AX19" i="37"/>
  <c r="AP14" i="46"/>
  <c r="EO14" i="46"/>
  <c r="ER11" i="43"/>
  <c r="AS11" i="43"/>
  <c r="EZ19" i="35"/>
  <c r="BA19" i="35"/>
  <c r="EJ29" i="49"/>
  <c r="FB25" i="34"/>
  <c r="BC25" i="34"/>
  <c r="AO12" i="49"/>
  <c r="EN12" i="49"/>
  <c r="EK14" i="52"/>
  <c r="AL14" i="52"/>
  <c r="AD29" i="56"/>
  <c r="AE4" i="56"/>
  <c r="ED4" i="56"/>
  <c r="ED29" i="56" s="1"/>
  <c r="AP5" i="46"/>
  <c r="EO5" i="46"/>
  <c r="BB7" i="35"/>
  <c r="FA7" i="35"/>
  <c r="AQ4" i="44"/>
  <c r="EP4" i="44"/>
  <c r="AS25" i="44"/>
  <c r="ER25" i="44"/>
  <c r="EK17" i="52"/>
  <c r="AL17" i="52"/>
  <c r="AE20" i="59"/>
  <c r="ED20" i="59"/>
  <c r="EW22" i="39"/>
  <c r="AX22" i="39"/>
  <c r="FC12" i="34"/>
  <c r="BD12" i="34"/>
  <c r="AF26" i="58"/>
  <c r="EE26" i="58"/>
  <c r="AP20" i="48"/>
  <c r="EO20" i="48"/>
  <c r="ES4" i="42"/>
  <c r="AT4" i="42"/>
  <c r="AT8" i="43"/>
  <c r="ES8" i="43"/>
  <c r="AT26" i="44"/>
  <c r="ES26" i="44"/>
  <c r="EV23" i="41"/>
  <c r="AW23" i="41"/>
  <c r="ER7" i="44"/>
  <c r="AS7" i="44"/>
  <c r="AK28" i="53"/>
  <c r="EJ28" i="53"/>
  <c r="EZ24" i="37"/>
  <c r="BA24" i="37"/>
  <c r="AF20" i="57"/>
  <c r="EE20" i="57"/>
  <c r="AL27" i="52"/>
  <c r="EK27" i="52"/>
  <c r="BE12" i="33"/>
  <c r="FE12" i="33" s="1"/>
  <c r="FD12" i="33"/>
  <c r="EF8" i="57"/>
  <c r="AG8" i="57"/>
  <c r="EX7" i="38"/>
  <c r="AY7" i="38"/>
  <c r="EZ10" i="36"/>
  <c r="BA10" i="36"/>
  <c r="EY17" i="38"/>
  <c r="AZ17" i="38"/>
  <c r="AN29" i="46"/>
  <c r="EN4" i="46"/>
  <c r="EN29" i="46" s="1"/>
  <c r="AO4" i="46"/>
  <c r="AS14" i="45"/>
  <c r="ER14" i="45"/>
  <c r="ER13" i="45"/>
  <c r="AS13" i="45"/>
  <c r="BB20" i="36"/>
  <c r="FA20" i="36"/>
  <c r="AY5" i="38"/>
  <c r="EX5" i="38"/>
  <c r="AD25" i="59"/>
  <c r="EC25" i="59"/>
  <c r="AG17" i="57"/>
  <c r="EF17" i="57"/>
  <c r="EY12" i="38"/>
  <c r="AZ12" i="38"/>
  <c r="AI4" i="52"/>
  <c r="EH4" i="52"/>
  <c r="EH29" i="52" s="1"/>
  <c r="AH29" i="52"/>
  <c r="AH9" i="55"/>
  <c r="EG9" i="55"/>
  <c r="ED26" i="59"/>
  <c r="AE26" i="59"/>
  <c r="EV12" i="41"/>
  <c r="AW12" i="41"/>
  <c r="AH10" i="55"/>
  <c r="EG10" i="55"/>
  <c r="AI28" i="55"/>
  <c r="EH28" i="55"/>
  <c r="EK18" i="51"/>
  <c r="AL18" i="51"/>
  <c r="AP7" i="46"/>
  <c r="EO7" i="46"/>
  <c r="AL6" i="51"/>
  <c r="EK6" i="51"/>
  <c r="EY27" i="38"/>
  <c r="AZ27" i="38"/>
  <c r="AT20" i="44"/>
  <c r="ES20" i="44"/>
  <c r="AP11" i="48"/>
  <c r="EO11" i="48"/>
  <c r="AG11" i="57"/>
  <c r="EF11" i="57"/>
  <c r="FB22" i="34"/>
  <c r="BC22" i="34"/>
  <c r="AF8" i="58"/>
  <c r="EE8" i="58"/>
  <c r="FC6" i="32"/>
  <c r="BD6" i="32"/>
  <c r="AE5" i="58"/>
  <c r="ED5" i="58"/>
  <c r="AU24" i="43"/>
  <c r="ET24" i="43"/>
  <c r="AW22" i="40"/>
  <c r="EV22" i="40"/>
  <c r="EN22" i="48"/>
  <c r="AO22" i="48"/>
  <c r="AZ5" i="36"/>
  <c r="EY5" i="36"/>
  <c r="AV8" i="42"/>
  <c r="EU8" i="42"/>
  <c r="AE28" i="59"/>
  <c r="ED28" i="59"/>
  <c r="AI5" i="53"/>
  <c r="EH5" i="53"/>
  <c r="AE13" i="59"/>
  <c r="ED13" i="59"/>
  <c r="EE15" i="58"/>
  <c r="AF15" i="58"/>
  <c r="AG23" i="57"/>
  <c r="EF23" i="57"/>
  <c r="EK7" i="50"/>
  <c r="AL7" i="50"/>
  <c r="EG12" i="56"/>
  <c r="AH12" i="56"/>
  <c r="AU27" i="43"/>
  <c r="ET27" i="43"/>
  <c r="AS26" i="45"/>
  <c r="ER26" i="45"/>
  <c r="AR24" i="46"/>
  <c r="EQ24" i="46"/>
  <c r="FB15" i="34"/>
  <c r="BC15" i="34"/>
  <c r="AZ23" i="38"/>
  <c r="EY23" i="38"/>
  <c r="AJ6" i="53"/>
  <c r="EI6" i="53"/>
  <c r="EE19" i="57"/>
  <c r="AF19" i="57"/>
  <c r="AV15" i="41"/>
  <c r="EU15" i="41"/>
  <c r="AK17" i="53"/>
  <c r="EJ17" i="53"/>
  <c r="AZ26" i="38"/>
  <c r="EY26" i="38"/>
  <c r="EK8" i="51"/>
  <c r="AL8" i="51"/>
  <c r="AD7" i="59"/>
  <c r="EC7" i="59"/>
  <c r="EE14" i="57"/>
  <c r="AF14" i="57"/>
  <c r="EE6" i="57"/>
  <c r="AF6" i="57"/>
  <c r="BA27" i="37"/>
  <c r="EZ27" i="37"/>
  <c r="AJ20" i="53"/>
  <c r="EI20" i="53"/>
  <c r="ES13" i="44"/>
  <c r="AT13" i="44"/>
  <c r="BC21" i="34"/>
  <c r="FB21" i="34"/>
  <c r="AW9" i="41"/>
  <c r="EV9" i="41"/>
  <c r="FB19" i="34"/>
  <c r="BC19" i="34"/>
  <c r="FA10" i="35"/>
  <c r="BB10" i="35"/>
  <c r="EL13" i="50"/>
  <c r="AM13" i="50"/>
  <c r="AQ17" i="47"/>
  <c r="EP17" i="47"/>
  <c r="ET5" i="42"/>
  <c r="AU5" i="42"/>
  <c r="EI15" i="54"/>
  <c r="AJ15" i="54"/>
  <c r="AU19" i="42"/>
  <c r="ET19" i="42"/>
  <c r="AU21" i="42"/>
  <c r="ET21" i="42"/>
  <c r="AG24" i="57"/>
  <c r="EF24" i="57"/>
  <c r="AM15" i="50"/>
  <c r="EL15" i="50"/>
  <c r="EL23" i="51"/>
  <c r="AM23" i="51"/>
  <c r="FA26" i="36"/>
  <c r="BB26" i="36"/>
  <c r="EG8" i="56"/>
  <c r="AH8" i="56"/>
  <c r="AE25" i="58"/>
  <c r="ED25" i="58"/>
  <c r="BE7" i="32"/>
  <c r="FE7" i="32" s="1"/>
  <c r="FD7" i="32"/>
  <c r="AB29" i="58"/>
  <c r="AC4" i="58"/>
  <c r="EB4" i="58"/>
  <c r="EB29" i="58" s="1"/>
  <c r="EF28" i="57"/>
  <c r="AG28" i="57"/>
  <c r="BB16" i="34"/>
  <c r="FA16" i="34"/>
  <c r="EI20" i="54"/>
  <c r="AJ20" i="54"/>
  <c r="BA23" i="37"/>
  <c r="EZ23" i="37"/>
  <c r="FB15" i="35"/>
  <c r="BC15" i="35"/>
  <c r="BA22" i="36"/>
  <c r="EZ22" i="36"/>
  <c r="AG25" i="56"/>
  <c r="EF25" i="56"/>
  <c r="EC18" i="59"/>
  <c r="AD18" i="59"/>
  <c r="AT28" i="44"/>
  <c r="ES28" i="44"/>
  <c r="EU21" i="41"/>
  <c r="AV21" i="41"/>
  <c r="AD18" i="58"/>
  <c r="EC18" i="58"/>
  <c r="BE22" i="32"/>
  <c r="FE22" i="32" s="1"/>
  <c r="FD22" i="32"/>
  <c r="AH17" i="56"/>
  <c r="EG17" i="56"/>
  <c r="AQ21" i="47"/>
  <c r="EP21" i="47"/>
  <c r="AQ5" i="45"/>
  <c r="EP5" i="45"/>
  <c r="BA16" i="35"/>
  <c r="EZ16" i="35"/>
  <c r="AT23" i="44"/>
  <c r="ES23" i="44"/>
  <c r="AF17" i="58"/>
  <c r="EE17" i="58"/>
  <c r="EL14" i="51"/>
  <c r="AM14" i="51"/>
  <c r="EX20" i="38"/>
  <c r="AY20" i="38"/>
  <c r="AH20" i="56"/>
  <c r="EG20" i="56"/>
  <c r="EE28" i="58"/>
  <c r="AF28" i="58"/>
  <c r="AK9" i="51"/>
  <c r="EJ9" i="51"/>
  <c r="BC21" i="35"/>
  <c r="FB21" i="35"/>
  <c r="EM14" i="49"/>
  <c r="AN14" i="49"/>
  <c r="AN16" i="49"/>
  <c r="EM16" i="49"/>
  <c r="AT18" i="42"/>
  <c r="ES18" i="42"/>
  <c r="AY6" i="38"/>
  <c r="EX6" i="38"/>
  <c r="AI13" i="55"/>
  <c r="EH13" i="55"/>
  <c r="AM11" i="51"/>
  <c r="EL11" i="51"/>
  <c r="EL22" i="50"/>
  <c r="AM22" i="50"/>
  <c r="AQ12" i="47"/>
  <c r="EP12" i="47"/>
  <c r="EX14" i="38"/>
  <c r="AY14" i="38"/>
  <c r="AL24" i="52"/>
  <c r="EK24" i="52"/>
  <c r="FB20" i="34"/>
  <c r="BC20" i="34"/>
  <c r="AR26" i="46"/>
  <c r="EQ26" i="46"/>
  <c r="EI15" i="53"/>
  <c r="AJ15" i="53"/>
  <c r="EJ24" i="53"/>
  <c r="AK24" i="53"/>
  <c r="EV5" i="41"/>
  <c r="AW5" i="41"/>
  <c r="AV25" i="41"/>
  <c r="EU25" i="41"/>
  <c r="AE29" i="55"/>
  <c r="AF4" i="55"/>
  <c r="EE4" i="55"/>
  <c r="EE29" i="55" s="1"/>
  <c r="ER19" i="45"/>
  <c r="AS19" i="45"/>
  <c r="AS8" i="44"/>
  <c r="ER8" i="44"/>
  <c r="AW17" i="41"/>
  <c r="EV17" i="41"/>
  <c r="ET21" i="43"/>
  <c r="AU21" i="43"/>
  <c r="AP15" i="48"/>
  <c r="EO15" i="48"/>
  <c r="AP6" i="47"/>
  <c r="EO6" i="47"/>
  <c r="AQ9" i="47"/>
  <c r="EP9" i="47"/>
  <c r="ED14" i="59"/>
  <c r="AE14" i="59"/>
  <c r="AE7" i="58"/>
  <c r="ED7" i="58"/>
  <c r="AR11" i="45"/>
  <c r="EQ11" i="45"/>
  <c r="AL28" i="52"/>
  <c r="EK28" i="52"/>
  <c r="AH15" i="56"/>
  <c r="EG15" i="56"/>
  <c r="EO17" i="48"/>
  <c r="AP17" i="48"/>
  <c r="AV4" i="39"/>
  <c r="AU29" i="39"/>
  <c r="EU4" i="39"/>
  <c r="EU29" i="39" s="1"/>
  <c r="EP27" i="47"/>
  <c r="AQ27" i="47"/>
  <c r="EY15" i="37"/>
  <c r="AZ15" i="37"/>
  <c r="EY11" i="38"/>
  <c r="AZ11" i="38"/>
  <c r="EW29" i="37"/>
  <c r="EW15" i="40"/>
  <c r="AX15" i="40"/>
  <c r="EH5" i="54"/>
  <c r="AI5" i="54"/>
  <c r="FB7" i="34"/>
  <c r="BC7" i="34"/>
  <c r="ED24" i="59"/>
  <c r="AE24" i="59"/>
  <c r="EF18" i="56"/>
  <c r="AG18" i="56"/>
  <c r="EK23" i="52"/>
  <c r="AL23" i="52"/>
  <c r="AJ12" i="54"/>
  <c r="EI12" i="54"/>
  <c r="AT21" i="44"/>
  <c r="ES21" i="44"/>
  <c r="BD11" i="34"/>
  <c r="FC11" i="34"/>
  <c r="ES28" i="43"/>
  <c r="AT28" i="43"/>
  <c r="BB23" i="36"/>
  <c r="FA23" i="36"/>
  <c r="AT19" i="44"/>
  <c r="ES19" i="44"/>
  <c r="EO24" i="48"/>
  <c r="AP24" i="48"/>
  <c r="AG26" i="57"/>
  <c r="EF26" i="57"/>
  <c r="AL15" i="52"/>
  <c r="EK15" i="52"/>
  <c r="FC4" i="32"/>
  <c r="BD4" i="32"/>
  <c r="EU22" i="41"/>
  <c r="AV22" i="41"/>
  <c r="ET13" i="43"/>
  <c r="AU13" i="43"/>
  <c r="AE19" i="59"/>
  <c r="ED19" i="59"/>
  <c r="EX5" i="37"/>
  <c r="AY5" i="37"/>
  <c r="BE10" i="32"/>
  <c r="FE10" i="32" s="1"/>
  <c r="FD10" i="32"/>
  <c r="EK20" i="52"/>
  <c r="AL20" i="52"/>
  <c r="AR16" i="45"/>
  <c r="EQ16" i="45"/>
  <c r="EX17" i="39"/>
  <c r="AY17" i="39"/>
  <c r="AZ25" i="37"/>
  <c r="EY25" i="37"/>
  <c r="AS6" i="44"/>
  <c r="ER6" i="44"/>
  <c r="AQ4" i="45"/>
  <c r="EP4" i="45"/>
  <c r="AG7" i="56"/>
  <c r="EF7" i="56"/>
  <c r="FC28" i="34"/>
  <c r="BD28" i="34"/>
  <c r="ES10" i="43"/>
  <c r="AT10" i="43"/>
  <c r="AH19" i="56"/>
  <c r="EG19" i="56"/>
  <c r="EE13" i="57"/>
  <c r="AF13" i="57"/>
  <c r="EH6" i="54"/>
  <c r="AI6" i="54"/>
  <c r="EH19" i="54"/>
  <c r="AI19" i="54"/>
  <c r="AL16" i="51"/>
  <c r="EK16" i="51"/>
  <c r="AL25" i="51"/>
  <c r="EK25" i="51"/>
  <c r="AR9" i="45"/>
  <c r="EQ9" i="45"/>
  <c r="AL17" i="51"/>
  <c r="EK17" i="51"/>
  <c r="EH12" i="55"/>
  <c r="AI12" i="55"/>
  <c r="AE17" i="59"/>
  <c r="ED17" i="59"/>
  <c r="ET22" i="42"/>
  <c r="AU22" i="42"/>
  <c r="AK8" i="53"/>
  <c r="EJ8" i="53"/>
  <c r="AH21" i="56"/>
  <c r="EG21" i="56"/>
  <c r="AL29" i="48"/>
  <c r="AM4" i="48"/>
  <c r="EL4" i="48"/>
  <c r="EL29" i="48" s="1"/>
  <c r="AK11" i="53"/>
  <c r="EJ11" i="53"/>
  <c r="EX12" i="39"/>
  <c r="AY12" i="39"/>
  <c r="AG10" i="56"/>
  <c r="EF10" i="56"/>
  <c r="AZ28" i="38"/>
  <c r="EY28" i="38"/>
  <c r="BB13" i="36"/>
  <c r="FA13" i="36"/>
  <c r="BB22" i="35"/>
  <c r="FA22" i="35"/>
  <c r="BA28" i="37"/>
  <c r="EZ28" i="37"/>
  <c r="AF15" i="57"/>
  <c r="EE15" i="57"/>
  <c r="AR19" i="46"/>
  <c r="EQ19" i="46"/>
  <c r="AJ14" i="53"/>
  <c r="EI14" i="53"/>
  <c r="EH19" i="55"/>
  <c r="AI19" i="55"/>
  <c r="AH11" i="56"/>
  <c r="EG11" i="56"/>
  <c r="AU9" i="42"/>
  <c r="ET9" i="42"/>
  <c r="AQ6" i="46"/>
  <c r="EP6" i="46"/>
  <c r="EP9" i="46"/>
  <c r="AQ9" i="46"/>
  <c r="AE23" i="59"/>
  <c r="ED23" i="59"/>
  <c r="AN12" i="50"/>
  <c r="EM12" i="50"/>
  <c r="FC26" i="34"/>
  <c r="BD26" i="34"/>
  <c r="BC10" i="34"/>
  <c r="FB10" i="34"/>
  <c r="FA6" i="35"/>
  <c r="BB6" i="35"/>
  <c r="FA25" i="35"/>
  <c r="BB25" i="35"/>
  <c r="AM12" i="51"/>
  <c r="EL12" i="51"/>
  <c r="AL8" i="52"/>
  <c r="EK8" i="52"/>
  <c r="AN6" i="49"/>
  <c r="EM6" i="49"/>
  <c r="AV26" i="41"/>
  <c r="EU26" i="41"/>
  <c r="FB14" i="34"/>
  <c r="BC14" i="34"/>
  <c r="FB12" i="35"/>
  <c r="BC12" i="35"/>
  <c r="EU11" i="41"/>
  <c r="AV11" i="41"/>
  <c r="ER21" i="45"/>
  <c r="AS21" i="45"/>
  <c r="AX17" i="40"/>
  <c r="EW17" i="40"/>
  <c r="BB9" i="36"/>
  <c r="FA9" i="36"/>
  <c r="AJ23" i="54"/>
  <c r="EI23" i="54"/>
  <c r="EY22" i="37"/>
  <c r="AZ22" i="37"/>
  <c r="AD6" i="59"/>
  <c r="EC6" i="59"/>
  <c r="AP28" i="48"/>
  <c r="EO28" i="48"/>
  <c r="AQ11" i="47"/>
  <c r="EP11" i="47"/>
  <c r="AL21" i="52"/>
  <c r="EK21" i="52"/>
  <c r="EX10" i="38"/>
  <c r="AY10" i="38"/>
  <c r="EX22" i="38"/>
  <c r="AY22" i="38"/>
  <c r="AK12" i="53"/>
  <c r="EJ12" i="53"/>
  <c r="AM24" i="51"/>
  <c r="EL24" i="51"/>
  <c r="EQ27" i="46"/>
  <c r="AR27" i="46"/>
  <c r="AF14" i="58"/>
  <c r="EE14" i="58"/>
  <c r="AH16" i="55"/>
  <c r="EG16" i="55"/>
  <c r="ED6" i="58"/>
  <c r="AE6" i="58"/>
  <c r="AU4" i="40"/>
  <c r="ET4" i="40"/>
  <c r="AT29" i="40"/>
  <c r="AX27" i="40"/>
  <c r="EW27" i="40"/>
  <c r="FC7" i="33"/>
  <c r="BD7" i="33"/>
  <c r="ES15" i="44"/>
  <c r="AT15" i="44"/>
  <c r="ER16" i="43"/>
  <c r="AS16" i="43"/>
  <c r="AR13" i="46"/>
  <c r="EQ13" i="46"/>
  <c r="EK9" i="52"/>
  <c r="AL9" i="52"/>
  <c r="ET10" i="42"/>
  <c r="AU10" i="42"/>
  <c r="EY7" i="37"/>
  <c r="AZ7" i="37"/>
  <c r="AY28" i="39"/>
  <c r="EX28" i="39"/>
  <c r="AM10" i="50"/>
  <c r="EL10" i="50"/>
  <c r="ER22" i="44"/>
  <c r="AS22" i="44"/>
  <c r="ED22" i="58"/>
  <c r="AE22" i="58"/>
  <c r="AM21" i="51"/>
  <c r="EL21" i="51"/>
  <c r="EV18" i="40"/>
  <c r="AW18" i="40"/>
  <c r="EF7" i="55"/>
  <c r="AG7" i="55"/>
  <c r="AX21" i="40"/>
  <c r="EW21" i="40"/>
  <c r="FA24" i="36"/>
  <c r="BB24" i="36"/>
  <c r="AS24" i="45"/>
  <c r="ER24" i="45"/>
  <c r="FD8" i="33"/>
  <c r="BE8" i="33"/>
  <c r="FE8" i="33" s="1"/>
  <c r="ES22" i="43"/>
  <c r="AT22" i="43"/>
  <c r="BB17" i="36"/>
  <c r="FA17" i="36"/>
  <c r="AT9" i="43"/>
  <c r="ES9" i="43"/>
  <c r="EU27" i="42"/>
  <c r="AV27" i="42"/>
  <c r="EW14" i="40"/>
  <c r="AX14" i="40"/>
  <c r="EJ7" i="52"/>
  <c r="AK7" i="52"/>
  <c r="AH18" i="54"/>
  <c r="EG18" i="54"/>
  <c r="AA29" i="59"/>
  <c r="AB4" i="59"/>
  <c r="EA4" i="59"/>
  <c r="EA29" i="59" s="1"/>
  <c r="FA28" i="36"/>
  <c r="BB28" i="36"/>
  <c r="ED21" i="59"/>
  <c r="AE21" i="59"/>
  <c r="AX28" i="40"/>
  <c r="EW28" i="40"/>
  <c r="EH26" i="55"/>
  <c r="AI26" i="55"/>
  <c r="EC27" i="59"/>
  <c r="AD27" i="59"/>
  <c r="BD20" i="33"/>
  <c r="FC20" i="33"/>
  <c r="AN9" i="49"/>
  <c r="EM9" i="49"/>
  <c r="EZ18" i="36"/>
  <c r="BA18" i="36"/>
  <c r="AX12" i="40"/>
  <c r="EW12" i="40"/>
  <c r="EI16" i="53"/>
  <c r="AJ16" i="53"/>
  <c r="EP10" i="46"/>
  <c r="AQ10" i="46"/>
  <c r="FD18" i="32"/>
  <c r="BE18" i="32"/>
  <c r="FE18" i="32" s="1"/>
  <c r="AI14" i="55"/>
  <c r="EH14" i="55"/>
  <c r="AN27" i="50"/>
  <c r="EM27" i="50"/>
  <c r="AF11" i="58"/>
  <c r="EE11" i="58"/>
  <c r="EG17" i="55"/>
  <c r="AH17" i="55"/>
  <c r="AY4" i="37"/>
  <c r="EX4" i="37"/>
  <c r="AZ16" i="37"/>
  <c r="EY16" i="37"/>
  <c r="AZ20" i="37"/>
  <c r="EY20" i="37"/>
  <c r="AP19" i="48"/>
  <c r="EO19" i="48"/>
  <c r="FC22" i="33"/>
  <c r="BD22" i="33"/>
  <c r="AH28" i="56"/>
  <c r="EG28" i="56"/>
  <c r="AI10" i="54"/>
  <c r="EH10" i="54"/>
  <c r="AZ24" i="38"/>
  <c r="EY24" i="38"/>
  <c r="EJ27" i="53"/>
  <c r="AK27" i="53"/>
  <c r="AX9" i="40"/>
  <c r="EW9" i="40"/>
  <c r="AI9" i="54"/>
  <c r="EH9" i="54"/>
  <c r="AX13" i="40"/>
  <c r="EW13" i="40"/>
  <c r="BC28" i="35"/>
  <c r="FB28" i="35"/>
  <c r="AO25" i="48"/>
  <c r="EN25" i="48"/>
  <c r="AF25" i="57"/>
  <c r="EE25" i="57"/>
  <c r="AK29" i="49"/>
  <c r="EK4" i="49"/>
  <c r="AL4" i="49"/>
  <c r="AX16" i="39"/>
  <c r="EW16" i="39"/>
  <c r="EW6" i="39"/>
  <c r="AX6" i="39"/>
  <c r="ED9" i="59"/>
  <c r="AE9" i="59"/>
  <c r="BC13" i="35"/>
  <c r="FB13" i="35"/>
  <c r="EL14" i="50"/>
  <c r="AM14" i="50"/>
  <c r="FC19" i="33"/>
  <c r="BD19" i="33"/>
  <c r="AL22" i="51"/>
  <c r="EK22" i="51"/>
  <c r="AY25" i="38"/>
  <c r="EX25" i="38"/>
  <c r="AD22" i="59"/>
  <c r="EC22" i="59"/>
  <c r="AI21" i="55"/>
  <c r="EH21" i="55"/>
  <c r="BA17" i="37"/>
  <c r="EZ17" i="37"/>
  <c r="AN10" i="49"/>
  <c r="EM10" i="49"/>
  <c r="AP10" i="47"/>
  <c r="EO10" i="47"/>
  <c r="AU20" i="43"/>
  <c r="ET20" i="43"/>
  <c r="EL28" i="51"/>
  <c r="AM28" i="51"/>
  <c r="EJ6" i="52"/>
  <c r="AK6" i="52"/>
  <c r="EX24" i="39"/>
  <c r="AY24" i="39"/>
  <c r="AH8" i="55"/>
  <c r="EG8" i="55"/>
  <c r="AU28" i="42"/>
  <c r="ET28" i="42"/>
  <c r="AK25" i="52"/>
  <c r="EJ25" i="52"/>
  <c r="AN26" i="49"/>
  <c r="EM26" i="49"/>
  <c r="EI28" i="54"/>
  <c r="AJ28" i="54"/>
  <c r="EW10" i="39"/>
  <c r="AX10" i="39"/>
  <c r="EX13" i="39"/>
  <c r="AY13" i="39"/>
  <c r="AY23" i="39"/>
  <c r="EX23" i="39"/>
  <c r="AO28" i="49"/>
  <c r="EN28" i="49"/>
  <c r="AJ25" i="53"/>
  <c r="EI25" i="53"/>
  <c r="AE12" i="59"/>
  <c r="ED12" i="59"/>
  <c r="AQ18" i="46"/>
  <c r="EP18" i="46"/>
  <c r="AW27" i="41"/>
  <c r="EV27" i="41"/>
  <c r="AU6" i="42"/>
  <c r="ET6" i="42"/>
  <c r="EI26" i="54"/>
  <c r="AJ26" i="54"/>
  <c r="EW24" i="40"/>
  <c r="AX24" i="40"/>
  <c r="EI11" i="54"/>
  <c r="AJ11" i="54"/>
  <c r="EO25" i="47"/>
  <c r="AP25" i="47"/>
  <c r="FB8" i="35"/>
  <c r="BC8" i="35"/>
  <c r="AG22" i="56"/>
  <c r="EF22" i="56"/>
  <c r="EG22" i="55"/>
  <c r="AH22" i="55"/>
  <c r="EX8" i="39"/>
  <c r="AY8" i="39"/>
  <c r="EX19" i="39"/>
  <c r="AY19" i="39"/>
  <c r="EK9" i="50"/>
  <c r="AL9" i="50"/>
  <c r="EM19" i="49"/>
  <c r="AN19" i="49"/>
  <c r="AV26" i="42"/>
  <c r="EU26" i="42"/>
  <c r="FA19" i="36"/>
  <c r="BB19" i="36"/>
  <c r="EE23" i="58"/>
  <c r="AF23" i="58"/>
  <c r="AT14" i="44"/>
  <c r="ES14" i="44"/>
  <c r="EX15" i="38"/>
  <c r="AY15" i="38"/>
  <c r="AK9" i="53"/>
  <c r="EJ9" i="53"/>
  <c r="ES27" i="44"/>
  <c r="AT27" i="44"/>
  <c r="ET4" i="41"/>
  <c r="AU4" i="41"/>
  <c r="AQ20" i="47"/>
  <c r="EP20" i="47"/>
  <c r="ED21" i="58"/>
  <c r="AE21" i="58"/>
  <c r="AO26" i="48"/>
  <c r="EN26" i="48"/>
  <c r="EK13" i="52"/>
  <c r="AL13" i="52"/>
  <c r="BD23" i="34"/>
  <c r="FC23" i="34"/>
  <c r="BE4" i="30"/>
  <c r="FD4" i="30"/>
  <c r="BD29" i="30"/>
  <c r="AR6" i="45"/>
  <c r="EQ6" i="45"/>
  <c r="EO9" i="48"/>
  <c r="AP9" i="48"/>
  <c r="AD5" i="59"/>
  <c r="EC5" i="59"/>
  <c r="AE8" i="59"/>
  <c r="ED8" i="59"/>
  <c r="AY4" i="36"/>
  <c r="EX4" i="36"/>
  <c r="EX29" i="36" s="1"/>
  <c r="AX29" i="36"/>
  <c r="AF29" i="54"/>
  <c r="EF4" i="54"/>
  <c r="EF29" i="54" s="1"/>
  <c r="AG4" i="54"/>
  <c r="EK18" i="50"/>
  <c r="AL18" i="50"/>
  <c r="BC20" i="35"/>
  <c r="FB20" i="35"/>
  <c r="EH15" i="55"/>
  <c r="AI15" i="55"/>
  <c r="BE29" i="28"/>
  <c r="FE4" i="28"/>
  <c r="FE29" i="28" s="1"/>
  <c r="EJ22" i="52"/>
  <c r="AK22" i="52"/>
  <c r="FC9" i="34"/>
  <c r="BD9" i="34"/>
  <c r="ET14" i="42"/>
  <c r="AU14" i="42"/>
  <c r="EX19" i="38"/>
  <c r="AY19" i="38"/>
  <c r="AG5" i="56"/>
  <c r="EF5" i="56"/>
  <c r="AK16" i="52"/>
  <c r="EJ16" i="52"/>
  <c r="EO18" i="47"/>
  <c r="AP18" i="47"/>
  <c r="AD10" i="59"/>
  <c r="EC10" i="59"/>
  <c r="EK7" i="49"/>
  <c r="AL7" i="49"/>
  <c r="BA8" i="37"/>
  <c r="EZ8" i="37"/>
  <c r="FA8" i="36"/>
  <c r="BB8" i="36"/>
  <c r="ED10" i="58"/>
  <c r="AE10" i="58"/>
  <c r="AO16" i="48"/>
  <c r="EN16" i="48"/>
  <c r="EP8" i="46"/>
  <c r="AQ8" i="46"/>
  <c r="AJ5" i="52"/>
  <c r="EI5" i="52"/>
  <c r="BA7" i="36"/>
  <c r="EZ7" i="36"/>
  <c r="AQ13" i="47"/>
  <c r="EP13" i="47"/>
  <c r="AD16" i="59"/>
  <c r="EC16" i="59"/>
  <c r="EI13" i="54"/>
  <c r="AJ13" i="54"/>
  <c r="FB27" i="35"/>
  <c r="BC27" i="35"/>
  <c r="EP23" i="47"/>
  <c r="AQ23" i="47"/>
  <c r="EV8" i="41"/>
  <c r="AW8" i="41"/>
  <c r="AW10" i="40"/>
  <c r="EV10" i="40"/>
  <c r="EM5" i="49"/>
  <c r="AN5" i="49"/>
  <c r="EX27" i="39"/>
  <c r="AY27" i="39"/>
  <c r="EG29" i="53"/>
  <c r="AH24" i="56"/>
  <c r="EG24" i="56"/>
  <c r="EH11" i="55"/>
  <c r="AI11" i="55"/>
  <c r="AK10" i="52"/>
  <c r="EJ10" i="52"/>
  <c r="FC27" i="34"/>
  <c r="BD27" i="34"/>
  <c r="EV5" i="40"/>
  <c r="AW5" i="40"/>
  <c r="EV24" i="41"/>
  <c r="AW24" i="41"/>
  <c r="EL13" i="51"/>
  <c r="AM13" i="51"/>
  <c r="FB5" i="34"/>
  <c r="BC5" i="34"/>
  <c r="EG23" i="56"/>
  <c r="AH23" i="56"/>
  <c r="BD8" i="34"/>
  <c r="FC8" i="34"/>
  <c r="BE9" i="33"/>
  <c r="FE9" i="33" s="1"/>
  <c r="FD9" i="33"/>
  <c r="ET15" i="42"/>
  <c r="AU15" i="42"/>
  <c r="AW26" i="40"/>
  <c r="EV26" i="40"/>
  <c r="EU25" i="42"/>
  <c r="AV25" i="42"/>
  <c r="BE25" i="32"/>
  <c r="FE25" i="32" s="1"/>
  <c r="FD25" i="32"/>
  <c r="EE22" i="57"/>
  <c r="AF22" i="57"/>
  <c r="AT18" i="43"/>
  <c r="ES18" i="43"/>
  <c r="EL27" i="51"/>
  <c r="AM27" i="51"/>
  <c r="AT7" i="43"/>
  <c r="ES7" i="43"/>
  <c r="FD11" i="33"/>
  <c r="BE11" i="33"/>
  <c r="FE11" i="33" s="1"/>
  <c r="ED20" i="58"/>
  <c r="AE20" i="58"/>
  <c r="AG27" i="57"/>
  <c r="EF27" i="57"/>
  <c r="AS27" i="45"/>
  <c r="ER27" i="45"/>
  <c r="EK7" i="51"/>
  <c r="AL7" i="51"/>
  <c r="AM20" i="50"/>
  <c r="EL20" i="50"/>
  <c r="AM29" i="47"/>
  <c r="EM4" i="47"/>
  <c r="EM29" i="47" s="1"/>
  <c r="AN4" i="47"/>
  <c r="FB11" i="35"/>
  <c r="BC11" i="35"/>
  <c r="ET20" i="42"/>
  <c r="AU20" i="42"/>
  <c r="AR21" i="46"/>
  <c r="EQ21" i="46"/>
  <c r="AU7" i="42"/>
  <c r="ET7" i="42"/>
  <c r="BB21" i="36"/>
  <c r="FA21" i="36"/>
  <c r="EX11" i="39"/>
  <c r="AY11" i="39"/>
  <c r="EL19" i="51"/>
  <c r="AM19" i="51"/>
  <c r="AO27" i="49"/>
  <c r="EN27" i="49"/>
  <c r="EX13" i="38"/>
  <c r="AY13" i="38"/>
  <c r="BB15" i="36"/>
  <c r="FA15" i="36"/>
  <c r="FA5" i="35"/>
  <c r="BB5" i="35"/>
  <c r="EJ26" i="53"/>
  <c r="AK26" i="53"/>
  <c r="AZ8" i="38"/>
  <c r="EY8" i="38"/>
  <c r="EM15" i="49"/>
  <c r="AN15" i="49"/>
  <c r="FB13" i="34"/>
  <c r="BC13" i="34"/>
  <c r="EM11" i="50"/>
  <c r="AN11" i="50"/>
  <c r="AC29" i="57"/>
  <c r="AD4" i="57"/>
  <c r="EC4" i="57"/>
  <c r="EC29" i="57" s="1"/>
  <c r="AS9" i="44"/>
  <c r="ER9" i="44"/>
  <c r="AR11" i="46"/>
  <c r="EQ11" i="46"/>
  <c r="AI29" i="51"/>
  <c r="AJ4" i="51"/>
  <c r="EI4" i="51"/>
  <c r="AN24" i="50"/>
  <c r="EM24" i="50"/>
  <c r="EX18" i="38"/>
  <c r="AY18" i="38"/>
  <c r="FB17" i="35"/>
  <c r="BC17" i="35"/>
  <c r="EY13" i="37"/>
  <c r="AZ13" i="37"/>
  <c r="AZ9" i="38"/>
  <c r="EY9" i="38"/>
  <c r="ES12" i="44"/>
  <c r="AT12" i="44"/>
  <c r="EV7" i="40"/>
  <c r="AW7" i="40"/>
  <c r="AK23" i="53"/>
  <c r="EJ23" i="53"/>
  <c r="EE21" i="57"/>
  <c r="AF21" i="57"/>
  <c r="AN22" i="49"/>
  <c r="EM22" i="49"/>
  <c r="AM21" i="50"/>
  <c r="EL21" i="50"/>
  <c r="AH14" i="56"/>
  <c r="EG14" i="56"/>
  <c r="AN21" i="49"/>
  <c r="EM21" i="49"/>
  <c r="EX9" i="39"/>
  <c r="AY9" i="39"/>
  <c r="EZ12" i="37"/>
  <c r="BA12" i="37"/>
  <c r="AU18" i="41"/>
  <c r="ET18" i="41"/>
  <c r="EI10" i="53"/>
  <c r="AJ10" i="53"/>
  <c r="EG7" i="54"/>
  <c r="AH7" i="54"/>
  <c r="EZ6" i="36"/>
  <c r="BA6" i="36"/>
  <c r="AU23" i="43"/>
  <c r="ET23" i="43"/>
  <c r="BA6" i="37"/>
  <c r="EZ6" i="37"/>
  <c r="AU19" i="43"/>
  <c r="ET19" i="43"/>
  <c r="AE19" i="58"/>
  <c r="ED19" i="58"/>
  <c r="ED15" i="59"/>
  <c r="AE15" i="59"/>
  <c r="AY21" i="38"/>
  <c r="EX21" i="38"/>
  <c r="AL10" i="51"/>
  <c r="EK10" i="51"/>
  <c r="ET14" i="43"/>
  <c r="AU14" i="43"/>
  <c r="EW19" i="40"/>
  <c r="AX19" i="40"/>
  <c r="BE28" i="33"/>
  <c r="FE28" i="33" s="1"/>
  <c r="FD28" i="33"/>
  <c r="EC18" i="57"/>
  <c r="EC30" i="57" s="1"/>
  <c r="AD18" i="57"/>
  <c r="EV6" i="40"/>
  <c r="AW6" i="40"/>
  <c r="AJ13" i="53"/>
  <c r="EI13" i="53"/>
  <c r="FA18" i="34"/>
  <c r="BB18" i="34"/>
  <c r="EV28" i="41"/>
  <c r="AW28" i="41"/>
  <c r="ER10" i="44"/>
  <c r="AS10" i="44"/>
  <c r="AI22" i="54"/>
  <c r="EH22" i="54"/>
  <c r="ET26" i="43"/>
  <c r="AU26" i="43"/>
  <c r="EF16" i="56"/>
  <c r="AG16" i="56"/>
  <c r="EY21" i="37"/>
  <c r="AZ21" i="37"/>
  <c r="EI22" i="53"/>
  <c r="AJ22" i="53"/>
  <c r="AF12" i="58"/>
  <c r="EE12" i="58"/>
  <c r="AS11" i="44"/>
  <c r="ER11" i="44"/>
  <c r="EK11" i="52"/>
  <c r="AL11" i="52"/>
  <c r="AS18" i="44"/>
  <c r="ER18" i="44"/>
  <c r="AL19" i="52"/>
  <c r="EK19" i="52"/>
  <c r="AS28" i="45"/>
  <c r="ER28" i="45"/>
  <c r="EL19" i="50"/>
  <c r="AM19" i="50"/>
  <c r="BA11" i="37"/>
  <c r="EZ11" i="37"/>
  <c r="EB30" i="59"/>
  <c r="EQ23" i="46"/>
  <c r="AR23" i="46"/>
  <c r="AP21" i="48"/>
  <c r="EO21" i="48"/>
  <c r="AH13" i="56"/>
  <c r="EG13" i="56"/>
  <c r="ER12" i="45"/>
  <c r="AS12" i="45"/>
  <c r="AP5" i="47"/>
  <c r="EO5" i="47"/>
  <c r="EQ22" i="45"/>
  <c r="AR22" i="45"/>
  <c r="EH4" i="53"/>
  <c r="AI4" i="53"/>
  <c r="FD24" i="33"/>
  <c r="BE24" i="33"/>
  <c r="FE24" i="33" s="1"/>
  <c r="EY14" i="37"/>
  <c r="AZ14" i="37"/>
  <c r="ES29" i="41" l="1"/>
  <c r="EI29" i="50"/>
  <c r="EP14" i="46"/>
  <c r="AQ14" i="46"/>
  <c r="BA14" i="36"/>
  <c r="EZ14" i="36"/>
  <c r="EF5" i="55"/>
  <c r="AG5" i="55"/>
  <c r="FB21" i="33"/>
  <c r="BC21" i="33"/>
  <c r="BA4" i="34"/>
  <c r="EZ4" i="34"/>
  <c r="EZ29" i="34" s="1"/>
  <c r="AZ29" i="34"/>
  <c r="EO17" i="46"/>
  <c r="AP17" i="46"/>
  <c r="BD16" i="32"/>
  <c r="FC16" i="32"/>
  <c r="EO14" i="47"/>
  <c r="AP14" i="47"/>
  <c r="EV18" i="39"/>
  <c r="AW18" i="39"/>
  <c r="AQ25" i="45"/>
  <c r="EP25" i="45"/>
  <c r="AU10" i="41"/>
  <c r="ET10" i="41"/>
  <c r="BE24" i="32"/>
  <c r="FE24" i="32" s="1"/>
  <c r="FD24" i="32"/>
  <c r="BC15" i="33"/>
  <c r="FB15" i="33"/>
  <c r="EM6" i="48"/>
  <c r="AN6" i="48"/>
  <c r="AW8" i="40"/>
  <c r="EV8" i="40"/>
  <c r="FA26" i="35"/>
  <c r="BB26" i="35"/>
  <c r="AL6" i="50"/>
  <c r="EK6" i="50"/>
  <c r="AF9" i="56"/>
  <c r="EE9" i="56"/>
  <c r="EL20" i="49"/>
  <c r="AM20" i="49"/>
  <c r="AU16" i="41"/>
  <c r="ET16" i="41"/>
  <c r="AJ18" i="52"/>
  <c r="EI18" i="52"/>
  <c r="EI30" i="52" s="1"/>
  <c r="AU17" i="42"/>
  <c r="ET17" i="42"/>
  <c r="BC6" i="33"/>
  <c r="FB6" i="33"/>
  <c r="BA12" i="36"/>
  <c r="EZ12" i="36"/>
  <c r="AO22" i="47"/>
  <c r="EN22" i="47"/>
  <c r="AQ17" i="45"/>
  <c r="EP17" i="45"/>
  <c r="EY16" i="36"/>
  <c r="AZ16" i="36"/>
  <c r="ED27" i="58"/>
  <c r="AE27" i="58"/>
  <c r="EE9" i="57"/>
  <c r="AF9" i="57"/>
  <c r="EO19" i="47"/>
  <c r="AP19" i="47"/>
  <c r="AT12" i="43"/>
  <c r="ES12" i="43"/>
  <c r="FB16" i="33"/>
  <c r="BC16" i="33"/>
  <c r="AH14" i="54"/>
  <c r="EG14" i="54"/>
  <c r="BC10" i="33"/>
  <c r="FB10" i="33"/>
  <c r="AR15" i="45"/>
  <c r="EQ15" i="45"/>
  <c r="ET24" i="42"/>
  <c r="AU24" i="42"/>
  <c r="FC27" i="33"/>
  <c r="BD27" i="33"/>
  <c r="AH17" i="54"/>
  <c r="EG17" i="54"/>
  <c r="FD29" i="30"/>
  <c r="AT29" i="41"/>
  <c r="ES29" i="42"/>
  <c r="AT11" i="43"/>
  <c r="ES11" i="43"/>
  <c r="EX19" i="37"/>
  <c r="AY19" i="37"/>
  <c r="FB26" i="33"/>
  <c r="BC26" i="33"/>
  <c r="AS6" i="43"/>
  <c r="ER6" i="43"/>
  <c r="EM5" i="48"/>
  <c r="AN5" i="48"/>
  <c r="EZ11" i="36"/>
  <c r="BA11" i="36"/>
  <c r="EG21" i="54"/>
  <c r="AH21" i="54"/>
  <c r="AH24" i="55"/>
  <c r="EG24" i="55"/>
  <c r="BC24" i="34"/>
  <c r="FB24" i="34"/>
  <c r="EW20" i="39"/>
  <c r="AX20" i="39"/>
  <c r="FA14" i="35"/>
  <c r="BB14" i="35"/>
  <c r="AU14" i="41"/>
  <c r="ET14" i="41"/>
  <c r="AM8" i="49"/>
  <c r="EL8" i="49"/>
  <c r="EK25" i="50"/>
  <c r="AL25" i="50"/>
  <c r="EC11" i="59"/>
  <c r="AD11" i="59"/>
  <c r="EL13" i="49"/>
  <c r="AM13" i="49"/>
  <c r="EU6" i="41"/>
  <c r="AV6" i="41"/>
  <c r="FD28" i="32"/>
  <c r="BE28" i="32"/>
  <c r="FE28" i="32" s="1"/>
  <c r="EZ18" i="35"/>
  <c r="EZ30" i="35" s="1"/>
  <c r="BA18" i="35"/>
  <c r="AR20" i="45"/>
  <c r="EQ20" i="45"/>
  <c r="AP8" i="47"/>
  <c r="EO8" i="47"/>
  <c r="AQ28" i="46"/>
  <c r="EP28" i="46"/>
  <c r="EG8" i="54"/>
  <c r="AH8" i="54"/>
  <c r="AL15" i="51"/>
  <c r="EK15" i="51"/>
  <c r="AL20" i="51"/>
  <c r="EK20" i="51"/>
  <c r="FC23" i="33"/>
  <c r="BD23" i="33"/>
  <c r="AU23" i="42"/>
  <c r="ET23" i="42"/>
  <c r="EP18" i="45"/>
  <c r="AQ18" i="45"/>
  <c r="ET13" i="41"/>
  <c r="AU13" i="41"/>
  <c r="AK26" i="52"/>
  <c r="EJ26" i="52"/>
  <c r="EM23" i="49"/>
  <c r="AN23" i="49"/>
  <c r="BA27" i="36"/>
  <c r="EZ27" i="36"/>
  <c r="EN7" i="47"/>
  <c r="AO7" i="47"/>
  <c r="FD8" i="32"/>
  <c r="BE8" i="32"/>
  <c r="FE8" i="32" s="1"/>
  <c r="FA4" i="33"/>
  <c r="BA29" i="33"/>
  <c r="BB4" i="33"/>
  <c r="EL17" i="49"/>
  <c r="AM17" i="49"/>
  <c r="AR16" i="44"/>
  <c r="EQ16" i="44"/>
  <c r="FB5" i="32"/>
  <c r="FB29" i="32" s="1"/>
  <c r="BB29" i="32"/>
  <c r="BC5" i="32"/>
  <c r="FB13" i="33"/>
  <c r="BC13" i="33"/>
  <c r="ER5" i="43"/>
  <c r="AS5" i="43"/>
  <c r="EU25" i="40"/>
  <c r="AV25" i="40"/>
  <c r="AQ8" i="45"/>
  <c r="EP8" i="45"/>
  <c r="EY9" i="37"/>
  <c r="AZ9" i="37"/>
  <c r="BE29" i="27"/>
  <c r="FE4" i="27"/>
  <c r="FE29" i="27" s="1"/>
  <c r="AN10" i="48"/>
  <c r="EM10" i="48"/>
  <c r="AW25" i="39"/>
  <c r="EV25" i="39"/>
  <c r="AK5" i="50"/>
  <c r="EJ5" i="50"/>
  <c r="AH23" i="55"/>
  <c r="EG23" i="55"/>
  <c r="AW29" i="37"/>
  <c r="EW18" i="37"/>
  <c r="EW30" i="37" s="1"/>
  <c r="AX18" i="37"/>
  <c r="AG25" i="55"/>
  <c r="EF25" i="55"/>
  <c r="FB25" i="33"/>
  <c r="BC25" i="33"/>
  <c r="AE9" i="58"/>
  <c r="ED9" i="58"/>
  <c r="EP17" i="44"/>
  <c r="EP30" i="44" s="1"/>
  <c r="AQ17" i="44"/>
  <c r="BC4" i="31"/>
  <c r="FB4" i="31"/>
  <c r="FB29" i="31" s="1"/>
  <c r="BB29" i="31"/>
  <c r="ED24" i="58"/>
  <c r="AE24" i="58"/>
  <c r="BB18" i="33"/>
  <c r="FA18" i="33"/>
  <c r="FA30" i="33" s="1"/>
  <c r="ET29" i="40"/>
  <c r="EO26" i="47"/>
  <c r="AP26" i="47"/>
  <c r="FB14" i="33"/>
  <c r="BC14" i="33"/>
  <c r="EY26" i="37"/>
  <c r="AZ26" i="37"/>
  <c r="FB17" i="34"/>
  <c r="BC17" i="34"/>
  <c r="FA23" i="35"/>
  <c r="BB23" i="35"/>
  <c r="EH27" i="54"/>
  <c r="AI27" i="54"/>
  <c r="AU19" i="41"/>
  <c r="ET19" i="41"/>
  <c r="EY25" i="36"/>
  <c r="AZ25" i="36"/>
  <c r="AH20" i="55"/>
  <c r="EG20" i="55"/>
  <c r="ER16" i="42"/>
  <c r="ER30" i="42" s="1"/>
  <c r="AR29" i="42"/>
  <c r="AS16" i="42"/>
  <c r="AP28" i="47"/>
  <c r="EO28" i="47"/>
  <c r="AG6" i="55"/>
  <c r="EF6" i="55"/>
  <c r="EH7" i="53"/>
  <c r="EH29" i="53" s="1"/>
  <c r="AI7" i="53"/>
  <c r="AO12" i="48"/>
  <c r="EN12" i="48"/>
  <c r="ET13" i="42"/>
  <c r="AU13" i="42"/>
  <c r="AN7" i="48"/>
  <c r="EM7" i="48"/>
  <c r="EJ30" i="50"/>
  <c r="AQ5" i="44"/>
  <c r="EP5" i="44"/>
  <c r="EP29" i="44" s="1"/>
  <c r="AH18" i="53"/>
  <c r="EG18" i="53"/>
  <c r="EG30" i="53" s="1"/>
  <c r="AG29" i="53"/>
  <c r="EN13" i="48"/>
  <c r="AO13" i="48"/>
  <c r="ER25" i="43"/>
  <c r="AS25" i="43"/>
  <c r="EO24" i="47"/>
  <c r="AP24" i="47"/>
  <c r="AM28" i="50"/>
  <c r="EL28" i="50"/>
  <c r="AF26" i="56"/>
  <c r="EE26" i="56"/>
  <c r="EE30" i="56" s="1"/>
  <c r="ED16" i="57"/>
  <c r="AE16" i="57"/>
  <c r="FD25" i="31"/>
  <c r="FD30" i="31" s="1"/>
  <c r="BE25" i="31"/>
  <c r="FE25" i="31" s="1"/>
  <c r="FE30" i="31" s="1"/>
  <c r="AU29" i="38"/>
  <c r="EU4" i="38"/>
  <c r="EU29" i="38" s="1"/>
  <c r="AV4" i="38"/>
  <c r="AL26" i="51"/>
  <c r="EK26" i="51"/>
  <c r="EN30" i="46"/>
  <c r="AX29" i="35"/>
  <c r="EX4" i="35"/>
  <c r="EX29" i="35" s="1"/>
  <c r="AY4" i="35"/>
  <c r="AW5" i="39"/>
  <c r="EV5" i="39"/>
  <c r="FC17" i="33"/>
  <c r="BD17" i="33"/>
  <c r="EI5" i="51"/>
  <c r="EI29" i="51" s="1"/>
  <c r="AJ5" i="51"/>
  <c r="EK8" i="50"/>
  <c r="AL8" i="50"/>
  <c r="BB6" i="34"/>
  <c r="FA6" i="34"/>
  <c r="AO8" i="48"/>
  <c r="EN8" i="48"/>
  <c r="EW15" i="39"/>
  <c r="AX15" i="39"/>
  <c r="AH27" i="55"/>
  <c r="EG27" i="55"/>
  <c r="EG16" i="54"/>
  <c r="AH16" i="54"/>
  <c r="AY10" i="37"/>
  <c r="EX10" i="37"/>
  <c r="EL25" i="49"/>
  <c r="AM25" i="49"/>
  <c r="EE30" i="55"/>
  <c r="AK4" i="50"/>
  <c r="EJ4" i="50"/>
  <c r="EJ29" i="50" s="1"/>
  <c r="AJ29" i="50"/>
  <c r="AT15" i="43"/>
  <c r="ES15" i="43"/>
  <c r="ET12" i="42"/>
  <c r="AU12" i="42"/>
  <c r="AN18" i="48"/>
  <c r="EM18" i="48"/>
  <c r="EM30" i="48" s="1"/>
  <c r="AP29" i="44"/>
  <c r="FA19" i="35"/>
  <c r="BB19" i="35"/>
  <c r="AV16" i="40"/>
  <c r="EU16" i="40"/>
  <c r="EU30" i="40" s="1"/>
  <c r="AX26" i="39"/>
  <c r="EW26" i="39"/>
  <c r="ED7" i="57"/>
  <c r="AE7" i="57"/>
  <c r="AW23" i="40"/>
  <c r="EV23" i="40"/>
  <c r="EO25" i="46"/>
  <c r="AP25" i="46"/>
  <c r="AP22" i="46"/>
  <c r="EO22" i="46"/>
  <c r="AF12" i="57"/>
  <c r="EE12" i="57"/>
  <c r="FA24" i="35"/>
  <c r="BB24" i="35"/>
  <c r="AL17" i="50"/>
  <c r="EK17" i="50"/>
  <c r="AI19" i="53"/>
  <c r="EH19" i="53"/>
  <c r="EO15" i="47"/>
  <c r="AP15" i="47"/>
  <c r="ER24" i="44"/>
  <c r="AS24" i="44"/>
  <c r="EK18" i="49"/>
  <c r="EK30" i="49" s="1"/>
  <c r="AL18" i="49"/>
  <c r="EN27" i="48"/>
  <c r="AO27" i="48"/>
  <c r="AO23" i="48"/>
  <c r="EN23" i="48"/>
  <c r="AU20" i="41"/>
  <c r="ET20" i="41"/>
  <c r="AR17" i="43"/>
  <c r="EQ17" i="43"/>
  <c r="EQ30" i="43" s="1"/>
  <c r="EH24" i="54"/>
  <c r="AI24" i="54"/>
  <c r="AL16" i="50"/>
  <c r="EK16" i="50"/>
  <c r="EK30" i="50" s="1"/>
  <c r="EW14" i="39"/>
  <c r="AX14" i="39"/>
  <c r="AN24" i="49"/>
  <c r="EM24" i="49"/>
  <c r="EP10" i="45"/>
  <c r="AQ10" i="45"/>
  <c r="EP12" i="46"/>
  <c r="AQ12" i="46"/>
  <c r="AO14" i="48"/>
  <c r="EN14" i="48"/>
  <c r="AU11" i="42"/>
  <c r="ET11" i="42"/>
  <c r="AF6" i="56"/>
  <c r="EE6" i="56"/>
  <c r="AO16" i="47"/>
  <c r="EN16" i="47"/>
  <c r="AM23" i="50"/>
  <c r="EL23" i="50"/>
  <c r="EO16" i="46"/>
  <c r="AP16" i="46"/>
  <c r="AG27" i="56"/>
  <c r="EF27" i="56"/>
  <c r="AI21" i="53"/>
  <c r="EH21" i="53"/>
  <c r="AE10" i="57"/>
  <c r="ED10" i="57"/>
  <c r="ED5" i="57"/>
  <c r="AE5" i="57"/>
  <c r="AM26" i="50"/>
  <c r="EL26" i="50"/>
  <c r="AQ4" i="43"/>
  <c r="EP4" i="43"/>
  <c r="EP29" i="43" s="1"/>
  <c r="AP29" i="43"/>
  <c r="AV11" i="40"/>
  <c r="EU11" i="40"/>
  <c r="EO30" i="45"/>
  <c r="EX30" i="36"/>
  <c r="AH25" i="54"/>
  <c r="EG25" i="54"/>
  <c r="EC16" i="58"/>
  <c r="EC30" i="58" s="1"/>
  <c r="AD16" i="58"/>
  <c r="BB5" i="33"/>
  <c r="FA5" i="33"/>
  <c r="EM11" i="49"/>
  <c r="AN11" i="49"/>
  <c r="BD26" i="32"/>
  <c r="FC26" i="32"/>
  <c r="AR23" i="45"/>
  <c r="EQ23" i="45"/>
  <c r="EW16" i="38"/>
  <c r="EW30" i="38" s="1"/>
  <c r="AX16" i="38"/>
  <c r="EF18" i="55"/>
  <c r="AG18" i="55"/>
  <c r="EV20" i="40"/>
  <c r="AW20" i="40"/>
  <c r="AQ15" i="46"/>
  <c r="EP15" i="46"/>
  <c r="AQ20" i="46"/>
  <c r="EP20" i="46"/>
  <c r="AX21" i="39"/>
  <c r="EW21" i="39"/>
  <c r="ET7" i="41"/>
  <c r="ET29" i="41" s="1"/>
  <c r="AU7" i="41"/>
  <c r="EC13" i="58"/>
  <c r="AD13" i="58"/>
  <c r="EJ12" i="52"/>
  <c r="AK12" i="52"/>
  <c r="AP7" i="45"/>
  <c r="EO7" i="45"/>
  <c r="EO29" i="45" s="1"/>
  <c r="AO29" i="45"/>
  <c r="AW7" i="39"/>
  <c r="EV7" i="39"/>
  <c r="BB9" i="35"/>
  <c r="FA9" i="35"/>
  <c r="EK30" i="51"/>
  <c r="EX29" i="37"/>
  <c r="EC30" i="59"/>
  <c r="AQ21" i="48"/>
  <c r="EP21" i="48"/>
  <c r="ER23" i="46"/>
  <c r="AS23" i="46"/>
  <c r="AK22" i="53"/>
  <c r="EJ22" i="53"/>
  <c r="ES10" i="44"/>
  <c r="AT10" i="44"/>
  <c r="AV14" i="43"/>
  <c r="EU14" i="43"/>
  <c r="AZ9" i="39"/>
  <c r="EY9" i="39"/>
  <c r="AN19" i="50"/>
  <c r="EM19" i="50"/>
  <c r="AM11" i="52"/>
  <c r="EL11" i="52"/>
  <c r="ES11" i="44"/>
  <c r="AT11" i="44"/>
  <c r="AJ22" i="54"/>
  <c r="EI22" i="54"/>
  <c r="AK13" i="53"/>
  <c r="EJ13" i="53"/>
  <c r="AZ21" i="38"/>
  <c r="EY21" i="38"/>
  <c r="AI7" i="54"/>
  <c r="EH7" i="54"/>
  <c r="AN21" i="50"/>
  <c r="EM21" i="50"/>
  <c r="BA9" i="38"/>
  <c r="EZ9" i="38"/>
  <c r="AO24" i="50"/>
  <c r="EN24" i="50"/>
  <c r="BA8" i="38"/>
  <c r="EZ8" i="38"/>
  <c r="BC15" i="36"/>
  <c r="FB15" i="36"/>
  <c r="EO27" i="49"/>
  <c r="AP27" i="49"/>
  <c r="ER21" i="46"/>
  <c r="AS21" i="46"/>
  <c r="EM27" i="51"/>
  <c r="AN27" i="51"/>
  <c r="AV15" i="42"/>
  <c r="EU15" i="42"/>
  <c r="FC5" i="34"/>
  <c r="BD5" i="34"/>
  <c r="EW24" i="41"/>
  <c r="AX24" i="41"/>
  <c r="AE16" i="59"/>
  <c r="ED16" i="59"/>
  <c r="EJ5" i="52"/>
  <c r="AK5" i="52"/>
  <c r="AP16" i="48"/>
  <c r="EO16" i="48"/>
  <c r="AQ18" i="47"/>
  <c r="EP18" i="47"/>
  <c r="EU14" i="42"/>
  <c r="AV14" i="42"/>
  <c r="FD9" i="34"/>
  <c r="BE9" i="34"/>
  <c r="FE9" i="34" s="1"/>
  <c r="EL18" i="50"/>
  <c r="AM18" i="50"/>
  <c r="AQ9" i="48"/>
  <c r="EP9" i="48"/>
  <c r="FE4" i="30"/>
  <c r="FE29" i="30" s="1"/>
  <c r="BE29" i="30"/>
  <c r="AL9" i="53"/>
  <c r="EK9" i="53"/>
  <c r="AU14" i="44"/>
  <c r="ET14" i="44"/>
  <c r="BC19" i="36"/>
  <c r="FB19" i="36"/>
  <c r="AO19" i="49"/>
  <c r="EN19" i="49"/>
  <c r="AZ19" i="39"/>
  <c r="EY19" i="39"/>
  <c r="AI22" i="55"/>
  <c r="EH22" i="55"/>
  <c r="FC8" i="35"/>
  <c r="BD8" i="35"/>
  <c r="EJ11" i="54"/>
  <c r="AK11" i="54"/>
  <c r="AV6" i="42"/>
  <c r="EU6" i="42"/>
  <c r="EE12" i="59"/>
  <c r="AF12" i="59"/>
  <c r="AP28" i="49"/>
  <c r="EO28" i="49"/>
  <c r="EK25" i="52"/>
  <c r="AL25" i="52"/>
  <c r="EP10" i="47"/>
  <c r="AQ10" i="47"/>
  <c r="BB17" i="37"/>
  <c r="FA17" i="37"/>
  <c r="ED22" i="59"/>
  <c r="AE22" i="59"/>
  <c r="BD13" i="35"/>
  <c r="FC13" i="35"/>
  <c r="EK29" i="49"/>
  <c r="AG25" i="57"/>
  <c r="EF25" i="57"/>
  <c r="BD28" i="35"/>
  <c r="FC28" i="35"/>
  <c r="AL27" i="53"/>
  <c r="EK27" i="53"/>
  <c r="EY4" i="37"/>
  <c r="AZ4" i="37"/>
  <c r="EF11" i="58"/>
  <c r="AG11" i="58"/>
  <c r="AY12" i="40"/>
  <c r="EX12" i="40"/>
  <c r="EN9" i="49"/>
  <c r="AO9" i="49"/>
  <c r="AL7" i="52"/>
  <c r="EK7" i="52"/>
  <c r="EX14" i="40"/>
  <c r="AY14" i="40"/>
  <c r="AU9" i="43"/>
  <c r="ET9" i="43"/>
  <c r="EM21" i="51"/>
  <c r="AN21" i="51"/>
  <c r="EY28" i="39"/>
  <c r="AZ28" i="39"/>
  <c r="AU29" i="40"/>
  <c r="EU4" i="40"/>
  <c r="EU29" i="40" s="1"/>
  <c r="AV4" i="40"/>
  <c r="AI16" i="55"/>
  <c r="EH16" i="55"/>
  <c r="AN24" i="51"/>
  <c r="EM24" i="51"/>
  <c r="AL12" i="53"/>
  <c r="EK12" i="53"/>
  <c r="EQ11" i="47"/>
  <c r="AR11" i="47"/>
  <c r="ED6" i="59"/>
  <c r="AE6" i="59"/>
  <c r="BC9" i="36"/>
  <c r="FB9" i="36"/>
  <c r="EV26" i="41"/>
  <c r="AW26" i="41"/>
  <c r="EL8" i="52"/>
  <c r="AM8" i="52"/>
  <c r="BD10" i="34"/>
  <c r="FC10" i="34"/>
  <c r="AO12" i="50"/>
  <c r="EN12" i="50"/>
  <c r="EE23" i="59"/>
  <c r="AF23" i="59"/>
  <c r="AJ19" i="55"/>
  <c r="EI19" i="55"/>
  <c r="BC13" i="36"/>
  <c r="FB13" i="36"/>
  <c r="AH10" i="56"/>
  <c r="EG10" i="56"/>
  <c r="EU22" i="42"/>
  <c r="AV22" i="42"/>
  <c r="EI12" i="55"/>
  <c r="AJ12" i="55"/>
  <c r="EI19" i="54"/>
  <c r="AJ19" i="54"/>
  <c r="EI6" i="54"/>
  <c r="AJ6" i="54"/>
  <c r="EG7" i="56"/>
  <c r="AH7" i="56"/>
  <c r="AZ17" i="39"/>
  <c r="EY17" i="39"/>
  <c r="EL20" i="52"/>
  <c r="AM20" i="52"/>
  <c r="AZ5" i="37"/>
  <c r="EY5" i="37"/>
  <c r="EV22" i="41"/>
  <c r="AW22" i="41"/>
  <c r="ET19" i="44"/>
  <c r="AU19" i="44"/>
  <c r="FD11" i="34"/>
  <c r="BE11" i="34"/>
  <c r="FE11" i="34" s="1"/>
  <c r="AK12" i="54"/>
  <c r="EJ12" i="54"/>
  <c r="AQ17" i="48"/>
  <c r="EP17" i="48"/>
  <c r="AQ15" i="48"/>
  <c r="EP15" i="48"/>
  <c r="EW17" i="41"/>
  <c r="AX17" i="41"/>
  <c r="AX5" i="41"/>
  <c r="EW5" i="41"/>
  <c r="EL24" i="52"/>
  <c r="AM24" i="52"/>
  <c r="AN11" i="51"/>
  <c r="EM11" i="51"/>
  <c r="AZ6" i="38"/>
  <c r="EY6" i="38"/>
  <c r="EN16" i="49"/>
  <c r="AO16" i="49"/>
  <c r="BD21" i="35"/>
  <c r="FC21" i="35"/>
  <c r="EH20" i="56"/>
  <c r="AI20" i="56"/>
  <c r="FA16" i="35"/>
  <c r="BB16" i="35"/>
  <c r="AR5" i="45"/>
  <c r="EQ5" i="45"/>
  <c r="EV21" i="41"/>
  <c r="AW21" i="41"/>
  <c r="ED18" i="59"/>
  <c r="AE18" i="59"/>
  <c r="FC15" i="35"/>
  <c r="BD15" i="35"/>
  <c r="AK20" i="54"/>
  <c r="EJ20" i="54"/>
  <c r="FB16" i="34"/>
  <c r="BC16" i="34"/>
  <c r="AD4" i="58"/>
  <c r="EC4" i="58"/>
  <c r="EC29" i="58" s="1"/>
  <c r="AC29" i="58"/>
  <c r="BC26" i="36"/>
  <c r="FB26" i="36"/>
  <c r="AK15" i="54"/>
  <c r="EJ15" i="54"/>
  <c r="FB10" i="35"/>
  <c r="BC10" i="35"/>
  <c r="AU13" i="44"/>
  <c r="ET13" i="44"/>
  <c r="AG14" i="57"/>
  <c r="EF14" i="57"/>
  <c r="FC15" i="34"/>
  <c r="BD15" i="34"/>
  <c r="AI12" i="56"/>
  <c r="EH12" i="56"/>
  <c r="EL7" i="50"/>
  <c r="AM7" i="50"/>
  <c r="AG15" i="58"/>
  <c r="EF15" i="58"/>
  <c r="FC22" i="34"/>
  <c r="BD22" i="34"/>
  <c r="EZ27" i="38"/>
  <c r="BA27" i="38"/>
  <c r="EL18" i="51"/>
  <c r="AM18" i="51"/>
  <c r="EE26" i="59"/>
  <c r="AF26" i="59"/>
  <c r="ED25" i="59"/>
  <c r="AE25" i="59"/>
  <c r="BC20" i="36"/>
  <c r="FB20" i="36"/>
  <c r="AT13" i="45"/>
  <c r="ES13" i="45"/>
  <c r="AO29" i="46"/>
  <c r="AP4" i="46"/>
  <c r="EO4" i="46"/>
  <c r="EO29" i="46" s="1"/>
  <c r="EW23" i="41"/>
  <c r="AX23" i="41"/>
  <c r="EX22" i="39"/>
  <c r="AY22" i="39"/>
  <c r="EL17" i="52"/>
  <c r="AM17" i="52"/>
  <c r="BC7" i="35"/>
  <c r="FB7" i="35"/>
  <c r="EE4" i="56"/>
  <c r="AE29" i="56"/>
  <c r="AF4" i="56"/>
  <c r="BB11" i="37"/>
  <c r="FA11" i="37"/>
  <c r="AT28" i="45"/>
  <c r="ES28" i="45"/>
  <c r="AX28" i="41"/>
  <c r="EW28" i="41"/>
  <c r="AE18" i="57"/>
  <c r="ED18" i="57"/>
  <c r="ED30" i="57" s="1"/>
  <c r="BB6" i="37"/>
  <c r="FA6" i="37"/>
  <c r="AK10" i="53"/>
  <c r="EJ10" i="53"/>
  <c r="EF21" i="57"/>
  <c r="AG21" i="57"/>
  <c r="BA14" i="37"/>
  <c r="EZ14" i="37"/>
  <c r="AS22" i="45"/>
  <c r="ER22" i="45"/>
  <c r="EP5" i="47"/>
  <c r="AQ5" i="47"/>
  <c r="EL19" i="52"/>
  <c r="AM19" i="52"/>
  <c r="BA21" i="37"/>
  <c r="EZ21" i="37"/>
  <c r="AV26" i="43"/>
  <c r="EU26" i="43"/>
  <c r="BC18" i="34"/>
  <c r="FB18" i="34"/>
  <c r="EW6" i="40"/>
  <c r="AX6" i="40"/>
  <c r="EX19" i="40"/>
  <c r="AY19" i="40"/>
  <c r="AF15" i="59"/>
  <c r="EE15" i="59"/>
  <c r="EU19" i="43"/>
  <c r="AV19" i="43"/>
  <c r="FA12" i="37"/>
  <c r="BB12" i="37"/>
  <c r="ET12" i="44"/>
  <c r="AU12" i="44"/>
  <c r="EZ13" i="37"/>
  <c r="BA13" i="37"/>
  <c r="AZ18" i="38"/>
  <c r="EY18" i="38"/>
  <c r="AS11" i="46"/>
  <c r="ER11" i="46"/>
  <c r="AO11" i="50"/>
  <c r="EN11" i="50"/>
  <c r="AO15" i="49"/>
  <c r="EN15" i="49"/>
  <c r="AL26" i="53"/>
  <c r="EK26" i="53"/>
  <c r="AZ13" i="38"/>
  <c r="EY13" i="38"/>
  <c r="AN19" i="51"/>
  <c r="EM19" i="51"/>
  <c r="EU20" i="42"/>
  <c r="AV20" i="42"/>
  <c r="EN4" i="47"/>
  <c r="AO4" i="47"/>
  <c r="AN29" i="47"/>
  <c r="EM20" i="50"/>
  <c r="AN20" i="50"/>
  <c r="AT27" i="45"/>
  <c r="ES27" i="45"/>
  <c r="AH27" i="57"/>
  <c r="EG27" i="57"/>
  <c r="BE8" i="34"/>
  <c r="FE8" i="34" s="1"/>
  <c r="FD8" i="34"/>
  <c r="AL10" i="52"/>
  <c r="EK10" i="52"/>
  <c r="EH24" i="56"/>
  <c r="AI24" i="56"/>
  <c r="AR23" i="47"/>
  <c r="EQ23" i="47"/>
  <c r="EJ13" i="54"/>
  <c r="AK13" i="54"/>
  <c r="AF10" i="58"/>
  <c r="EE10" i="58"/>
  <c r="BB8" i="37"/>
  <c r="FA8" i="37"/>
  <c r="AH5" i="56"/>
  <c r="EG5" i="56"/>
  <c r="BD20" i="35"/>
  <c r="FC20" i="35"/>
  <c r="AF8" i="59"/>
  <c r="EE8" i="59"/>
  <c r="ED5" i="59"/>
  <c r="AE5" i="59"/>
  <c r="AP26" i="48"/>
  <c r="EO26" i="48"/>
  <c r="EQ20" i="47"/>
  <c r="AR20" i="47"/>
  <c r="ET27" i="44"/>
  <c r="AU27" i="44"/>
  <c r="EX10" i="39"/>
  <c r="AY10" i="39"/>
  <c r="EK6" i="52"/>
  <c r="AL6" i="52"/>
  <c r="AN14" i="50"/>
  <c r="EM14" i="50"/>
  <c r="EE9" i="59"/>
  <c r="AF9" i="59"/>
  <c r="EZ24" i="38"/>
  <c r="BA24" i="38"/>
  <c r="EP19" i="48"/>
  <c r="AQ19" i="48"/>
  <c r="EZ16" i="37"/>
  <c r="BA16" i="37"/>
  <c r="EH17" i="55"/>
  <c r="AI17" i="55"/>
  <c r="AR10" i="46"/>
  <c r="EQ10" i="46"/>
  <c r="AJ26" i="55"/>
  <c r="EI26" i="55"/>
  <c r="AX18" i="40"/>
  <c r="EW18" i="40"/>
  <c r="EE22" i="58"/>
  <c r="AF22" i="58"/>
  <c r="EU10" i="42"/>
  <c r="AV10" i="42"/>
  <c r="AU15" i="44"/>
  <c r="ET15" i="44"/>
  <c r="AY27" i="40"/>
  <c r="EX27" i="40"/>
  <c r="AF6" i="58"/>
  <c r="EE6" i="58"/>
  <c r="AS27" i="46"/>
  <c r="ER27" i="46"/>
  <c r="EV11" i="41"/>
  <c r="AW11" i="41"/>
  <c r="FC14" i="34"/>
  <c r="BD14" i="34"/>
  <c r="BC6" i="35"/>
  <c r="FB6" i="35"/>
  <c r="FD26" i="34"/>
  <c r="BE26" i="34"/>
  <c r="FE26" i="34" s="1"/>
  <c r="AR9" i="46"/>
  <c r="EQ9" i="46"/>
  <c r="AR6" i="46"/>
  <c r="EQ6" i="46"/>
  <c r="EU9" i="42"/>
  <c r="AV9" i="42"/>
  <c r="ER19" i="46"/>
  <c r="AS19" i="46"/>
  <c r="FB22" i="35"/>
  <c r="BC22" i="35"/>
  <c r="AZ12" i="39"/>
  <c r="EY12" i="39"/>
  <c r="AI21" i="56"/>
  <c r="EH21" i="56"/>
  <c r="ER9" i="45"/>
  <c r="AS9" i="45"/>
  <c r="AI19" i="56"/>
  <c r="EH19" i="56"/>
  <c r="AT6" i="44"/>
  <c r="ES6" i="44"/>
  <c r="AU28" i="43"/>
  <c r="ET28" i="43"/>
  <c r="EL23" i="52"/>
  <c r="AM23" i="52"/>
  <c r="EE24" i="59"/>
  <c r="AF24" i="59"/>
  <c r="AJ5" i="54"/>
  <c r="EI5" i="54"/>
  <c r="BA15" i="37"/>
  <c r="EZ15" i="37"/>
  <c r="AM28" i="52"/>
  <c r="EL28" i="52"/>
  <c r="AF7" i="58"/>
  <c r="EE7" i="58"/>
  <c r="AV21" i="43"/>
  <c r="EU21" i="43"/>
  <c r="AK15" i="53"/>
  <c r="EJ15" i="53"/>
  <c r="EN14" i="49"/>
  <c r="AO14" i="49"/>
  <c r="AG28" i="58"/>
  <c r="EF28" i="58"/>
  <c r="AZ20" i="38"/>
  <c r="EY20" i="38"/>
  <c r="EH17" i="56"/>
  <c r="AI17" i="56"/>
  <c r="EG28" i="57"/>
  <c r="AH28" i="57"/>
  <c r="AF25" i="58"/>
  <c r="EE25" i="58"/>
  <c r="AH24" i="57"/>
  <c r="EG24" i="57"/>
  <c r="AV19" i="42"/>
  <c r="EU19" i="42"/>
  <c r="AR17" i="47"/>
  <c r="EQ17" i="47"/>
  <c r="AX9" i="41"/>
  <c r="EW9" i="41"/>
  <c r="FA27" i="37"/>
  <c r="BB27" i="37"/>
  <c r="ED7" i="59"/>
  <c r="AE7" i="59"/>
  <c r="EV15" i="41"/>
  <c r="AW15" i="41"/>
  <c r="AK6" i="53"/>
  <c r="EJ6" i="53"/>
  <c r="ES26" i="45"/>
  <c r="AT26" i="45"/>
  <c r="EE13" i="59"/>
  <c r="AF13" i="59"/>
  <c r="EE28" i="59"/>
  <c r="AF28" i="59"/>
  <c r="EE5" i="58"/>
  <c r="AF5" i="58"/>
  <c r="EP11" i="48"/>
  <c r="AQ11" i="48"/>
  <c r="EH10" i="55"/>
  <c r="AI10" i="55"/>
  <c r="AZ7" i="38"/>
  <c r="EY7" i="38"/>
  <c r="AG20" i="57"/>
  <c r="EF20" i="57"/>
  <c r="AL28" i="53"/>
  <c r="EK28" i="53"/>
  <c r="AU26" i="44"/>
  <c r="ET26" i="44"/>
  <c r="EF26" i="58"/>
  <c r="AG26" i="58"/>
  <c r="AR4" i="44"/>
  <c r="EQ4" i="44"/>
  <c r="EO12" i="49"/>
  <c r="AP12" i="49"/>
  <c r="EI4" i="53"/>
  <c r="AJ4" i="53"/>
  <c r="AG12" i="58"/>
  <c r="EF12" i="58"/>
  <c r="AM10" i="51"/>
  <c r="EL10" i="51"/>
  <c r="EE19" i="58"/>
  <c r="AF19" i="58"/>
  <c r="FA6" i="36"/>
  <c r="BB6" i="36"/>
  <c r="AV18" i="41"/>
  <c r="EU18" i="41"/>
  <c r="EN21" i="49"/>
  <c r="AO21" i="49"/>
  <c r="AI14" i="56"/>
  <c r="EH14" i="56"/>
  <c r="AO22" i="49"/>
  <c r="EN22" i="49"/>
  <c r="EK23" i="53"/>
  <c r="AL23" i="53"/>
  <c r="AK4" i="51"/>
  <c r="AJ29" i="51"/>
  <c r="EJ4" i="51"/>
  <c r="BC21" i="36"/>
  <c r="FB21" i="36"/>
  <c r="AV7" i="42"/>
  <c r="EU7" i="42"/>
  <c r="EL7" i="51"/>
  <c r="AM7" i="51"/>
  <c r="EE20" i="58"/>
  <c r="AF20" i="58"/>
  <c r="AG22" i="57"/>
  <c r="EF22" i="57"/>
  <c r="EV25" i="42"/>
  <c r="AW25" i="42"/>
  <c r="EH23" i="56"/>
  <c r="AI23" i="56"/>
  <c r="AN13" i="51"/>
  <c r="EM13" i="51"/>
  <c r="AX5" i="40"/>
  <c r="EW5" i="40"/>
  <c r="BE27" i="34"/>
  <c r="FE27" i="34" s="1"/>
  <c r="FD27" i="34"/>
  <c r="AJ11" i="55"/>
  <c r="EI11" i="55"/>
  <c r="EW10" i="40"/>
  <c r="AX10" i="40"/>
  <c r="AR13" i="47"/>
  <c r="EQ13" i="47"/>
  <c r="FA7" i="36"/>
  <c r="BB7" i="36"/>
  <c r="AZ19" i="38"/>
  <c r="EY19" i="38"/>
  <c r="EK22" i="52"/>
  <c r="AL22" i="52"/>
  <c r="AJ15" i="55"/>
  <c r="EI15" i="55"/>
  <c r="AG29" i="54"/>
  <c r="EG4" i="54"/>
  <c r="AH4" i="54"/>
  <c r="BE23" i="34"/>
  <c r="FE23" i="34" s="1"/>
  <c r="FD23" i="34"/>
  <c r="EE21" i="58"/>
  <c r="AF21" i="58"/>
  <c r="AV4" i="41"/>
  <c r="AU29" i="41"/>
  <c r="EU4" i="41"/>
  <c r="AG23" i="58"/>
  <c r="EF23" i="58"/>
  <c r="AM9" i="50"/>
  <c r="EL9" i="50"/>
  <c r="AZ8" i="39"/>
  <c r="EY8" i="39"/>
  <c r="AQ25" i="47"/>
  <c r="EP25" i="47"/>
  <c r="EX24" i="40"/>
  <c r="AY24" i="40"/>
  <c r="AK26" i="54"/>
  <c r="EJ26" i="54"/>
  <c r="AX27" i="41"/>
  <c r="EW27" i="41"/>
  <c r="AR18" i="46"/>
  <c r="EQ18" i="46"/>
  <c r="EJ25" i="53"/>
  <c r="AK25" i="53"/>
  <c r="EY23" i="39"/>
  <c r="AZ23" i="39"/>
  <c r="EN26" i="49"/>
  <c r="AO26" i="49"/>
  <c r="EU28" i="42"/>
  <c r="AV28" i="42"/>
  <c r="EH8" i="55"/>
  <c r="AI8" i="55"/>
  <c r="AV20" i="43"/>
  <c r="EU20" i="43"/>
  <c r="EN10" i="49"/>
  <c r="AO10" i="49"/>
  <c r="AJ21" i="55"/>
  <c r="EI21" i="55"/>
  <c r="EY25" i="38"/>
  <c r="AZ25" i="38"/>
  <c r="EL22" i="51"/>
  <c r="AM22" i="51"/>
  <c r="AY16" i="39"/>
  <c r="EX16" i="39"/>
  <c r="EO25" i="48"/>
  <c r="AP25" i="48"/>
  <c r="EX13" i="40"/>
  <c r="AY13" i="40"/>
  <c r="EI9" i="54"/>
  <c r="AJ9" i="54"/>
  <c r="FD22" i="33"/>
  <c r="BE22" i="33"/>
  <c r="FE22" i="33" s="1"/>
  <c r="EN27" i="50"/>
  <c r="AO27" i="50"/>
  <c r="AJ14" i="55"/>
  <c r="EI14" i="55"/>
  <c r="BE20" i="33"/>
  <c r="FE20" i="33" s="1"/>
  <c r="FD20" i="33"/>
  <c r="AY28" i="40"/>
  <c r="EX28" i="40"/>
  <c r="AB29" i="59"/>
  <c r="AC4" i="59"/>
  <c r="EB4" i="59"/>
  <c r="EB29" i="59" s="1"/>
  <c r="EV27" i="42"/>
  <c r="AW27" i="42"/>
  <c r="FB17" i="36"/>
  <c r="BC17" i="36"/>
  <c r="ES24" i="45"/>
  <c r="AT24" i="45"/>
  <c r="EX21" i="40"/>
  <c r="AY21" i="40"/>
  <c r="EM10" i="50"/>
  <c r="AN10" i="50"/>
  <c r="ER13" i="46"/>
  <c r="AS13" i="46"/>
  <c r="BE7" i="33"/>
  <c r="FE7" i="33" s="1"/>
  <c r="FD7" i="33"/>
  <c r="EF14" i="58"/>
  <c r="AG14" i="58"/>
  <c r="EL21" i="52"/>
  <c r="AM21" i="52"/>
  <c r="AQ28" i="48"/>
  <c r="EP28" i="48"/>
  <c r="EJ23" i="54"/>
  <c r="AK23" i="54"/>
  <c r="EX17" i="40"/>
  <c r="AY17" i="40"/>
  <c r="EN6" i="49"/>
  <c r="AO6" i="49"/>
  <c r="AN12" i="51"/>
  <c r="EM12" i="51"/>
  <c r="BA28" i="38"/>
  <c r="EZ28" i="38"/>
  <c r="EK11" i="53"/>
  <c r="AL11" i="53"/>
  <c r="EM4" i="48"/>
  <c r="EM29" i="48" s="1"/>
  <c r="AN4" i="48"/>
  <c r="AM29" i="48"/>
  <c r="AG13" i="57"/>
  <c r="EF13" i="57"/>
  <c r="AU10" i="43"/>
  <c r="ET10" i="43"/>
  <c r="EQ4" i="45"/>
  <c r="AR4" i="45"/>
  <c r="AV13" i="43"/>
  <c r="EU13" i="43"/>
  <c r="FD4" i="32"/>
  <c r="BE4" i="32"/>
  <c r="EL15" i="52"/>
  <c r="AM15" i="52"/>
  <c r="EG26" i="57"/>
  <c r="AH26" i="57"/>
  <c r="BC23" i="36"/>
  <c r="FB23" i="36"/>
  <c r="ET21" i="44"/>
  <c r="AU21" i="44"/>
  <c r="AF14" i="59"/>
  <c r="EE14" i="59"/>
  <c r="AQ6" i="47"/>
  <c r="EP6" i="47"/>
  <c r="AT8" i="44"/>
  <c r="ES8" i="44"/>
  <c r="AF29" i="55"/>
  <c r="AG4" i="55"/>
  <c r="EF4" i="55"/>
  <c r="EF29" i="55" s="1"/>
  <c r="ER26" i="46"/>
  <c r="AS26" i="46"/>
  <c r="AR12" i="47"/>
  <c r="EQ12" i="47"/>
  <c r="AJ13" i="55"/>
  <c r="EI13" i="55"/>
  <c r="AU18" i="42"/>
  <c r="ET18" i="42"/>
  <c r="EK9" i="51"/>
  <c r="AL9" i="51"/>
  <c r="AG17" i="58"/>
  <c r="EF17" i="58"/>
  <c r="ET23" i="44"/>
  <c r="AU23" i="44"/>
  <c r="EH8" i="56"/>
  <c r="AI8" i="56"/>
  <c r="EM23" i="51"/>
  <c r="AN23" i="51"/>
  <c r="EU5" i="42"/>
  <c r="AV5" i="42"/>
  <c r="EM13" i="50"/>
  <c r="AN13" i="50"/>
  <c r="FC19" i="34"/>
  <c r="BD19" i="34"/>
  <c r="AG6" i="57"/>
  <c r="EF6" i="57"/>
  <c r="AM8" i="51"/>
  <c r="EL8" i="51"/>
  <c r="AG19" i="57"/>
  <c r="EF19" i="57"/>
  <c r="AP22" i="48"/>
  <c r="EO22" i="48"/>
  <c r="BE6" i="32"/>
  <c r="FE6" i="32" s="1"/>
  <c r="FD6" i="32"/>
  <c r="EW12" i="41"/>
  <c r="AX12" i="41"/>
  <c r="AI29" i="52"/>
  <c r="AJ4" i="52"/>
  <c r="EI4" i="52"/>
  <c r="EI29" i="52" s="1"/>
  <c r="AH17" i="57"/>
  <c r="EG17" i="57"/>
  <c r="AZ5" i="38"/>
  <c r="EY5" i="38"/>
  <c r="AH8" i="57"/>
  <c r="EG8" i="57"/>
  <c r="BB24" i="37"/>
  <c r="FA24" i="37"/>
  <c r="ES7" i="44"/>
  <c r="AT7" i="44"/>
  <c r="FD12" i="34"/>
  <c r="BE12" i="34"/>
  <c r="FE12" i="34" s="1"/>
  <c r="AQ5" i="46"/>
  <c r="EP5" i="46"/>
  <c r="AM14" i="52"/>
  <c r="EL14" i="52"/>
  <c r="FC25" i="34"/>
  <c r="BD25" i="34"/>
  <c r="EH13" i="56"/>
  <c r="AI13" i="56"/>
  <c r="ES12" i="45"/>
  <c r="AT12" i="45"/>
  <c r="ES18" i="44"/>
  <c r="AT18" i="44"/>
  <c r="AH16" i="56"/>
  <c r="EG16" i="56"/>
  <c r="EU23" i="43"/>
  <c r="AV23" i="43"/>
  <c r="AX7" i="40"/>
  <c r="EW7" i="40"/>
  <c r="BD17" i="35"/>
  <c r="FC17" i="35"/>
  <c r="ES9" i="44"/>
  <c r="AT9" i="44"/>
  <c r="ED4" i="57"/>
  <c r="ED29" i="57" s="1"/>
  <c r="AE4" i="57"/>
  <c r="AD29" i="57"/>
  <c r="FC13" i="34"/>
  <c r="BD13" i="34"/>
  <c r="FB5" i="35"/>
  <c r="BC5" i="35"/>
  <c r="AZ11" i="39"/>
  <c r="EY11" i="39"/>
  <c r="BD11" i="35"/>
  <c r="FC11" i="35"/>
  <c r="AU7" i="43"/>
  <c r="ET7" i="43"/>
  <c r="AU18" i="43"/>
  <c r="ET18" i="43"/>
  <c r="EW26" i="40"/>
  <c r="AX26" i="40"/>
  <c r="EY27" i="39"/>
  <c r="AZ27" i="39"/>
  <c r="EN5" i="49"/>
  <c r="AO5" i="49"/>
  <c r="EW8" i="41"/>
  <c r="AX8" i="41"/>
  <c r="FC27" i="35"/>
  <c r="BD27" i="35"/>
  <c r="AR8" i="46"/>
  <c r="EQ8" i="46"/>
  <c r="BC8" i="36"/>
  <c r="FB8" i="36"/>
  <c r="EL7" i="49"/>
  <c r="AM7" i="49"/>
  <c r="AE10" i="59"/>
  <c r="ED10" i="59"/>
  <c r="AL16" i="52"/>
  <c r="EK16" i="52"/>
  <c r="AY29" i="36"/>
  <c r="AZ4" i="36"/>
  <c r="EY4" i="36"/>
  <c r="EY29" i="36" s="1"/>
  <c r="ER6" i="45"/>
  <c r="AS6" i="45"/>
  <c r="AM13" i="52"/>
  <c r="EL13" i="52"/>
  <c r="AZ15" i="38"/>
  <c r="EY15" i="38"/>
  <c r="AW26" i="42"/>
  <c r="EV26" i="42"/>
  <c r="EG22" i="56"/>
  <c r="AH22" i="56"/>
  <c r="EY13" i="39"/>
  <c r="AZ13" i="39"/>
  <c r="EJ28" i="54"/>
  <c r="AK28" i="54"/>
  <c r="AZ24" i="39"/>
  <c r="EY24" i="39"/>
  <c r="AN28" i="51"/>
  <c r="EM28" i="51"/>
  <c r="BE19" i="33"/>
  <c r="FE19" i="33" s="1"/>
  <c r="FD19" i="33"/>
  <c r="AY6" i="39"/>
  <c r="EX6" i="39"/>
  <c r="AL29" i="49"/>
  <c r="AM4" i="49"/>
  <c r="EL4" i="49"/>
  <c r="EX9" i="40"/>
  <c r="AY9" i="40"/>
  <c r="AJ10" i="54"/>
  <c r="EI10" i="54"/>
  <c r="AI28" i="56"/>
  <c r="EH28" i="56"/>
  <c r="BA20" i="37"/>
  <c r="EZ20" i="37"/>
  <c r="AK16" i="53"/>
  <c r="EJ16" i="53"/>
  <c r="BB18" i="36"/>
  <c r="FA18" i="36"/>
  <c r="ED27" i="59"/>
  <c r="AE27" i="59"/>
  <c r="EE21" i="59"/>
  <c r="AF21" i="59"/>
  <c r="FB28" i="36"/>
  <c r="BC28" i="36"/>
  <c r="EH18" i="54"/>
  <c r="AI18" i="54"/>
  <c r="ET22" i="43"/>
  <c r="AU22" i="43"/>
  <c r="FB24" i="36"/>
  <c r="BC24" i="36"/>
  <c r="AH7" i="55"/>
  <c r="EG7" i="55"/>
  <c r="ES22" i="44"/>
  <c r="AT22" i="44"/>
  <c r="BA7" i="37"/>
  <c r="EZ7" i="37"/>
  <c r="EL9" i="52"/>
  <c r="AM9" i="52"/>
  <c r="AT16" i="43"/>
  <c r="ES16" i="43"/>
  <c r="EY22" i="38"/>
  <c r="AZ22" i="38"/>
  <c r="EY10" i="38"/>
  <c r="AZ10" i="38"/>
  <c r="BA22" i="37"/>
  <c r="EZ22" i="37"/>
  <c r="ES21" i="45"/>
  <c r="AT21" i="45"/>
  <c r="BD12" i="35"/>
  <c r="FC12" i="35"/>
  <c r="BC25" i="35"/>
  <c r="FB25" i="35"/>
  <c r="EH11" i="56"/>
  <c r="AI11" i="56"/>
  <c r="AK14" i="53"/>
  <c r="EJ14" i="53"/>
  <c r="EF15" i="57"/>
  <c r="AG15" i="57"/>
  <c r="FA28" i="37"/>
  <c r="BB28" i="37"/>
  <c r="AL8" i="53"/>
  <c r="EK8" i="53"/>
  <c r="AF17" i="59"/>
  <c r="EE17" i="59"/>
  <c r="AM17" i="51"/>
  <c r="EL17" i="51"/>
  <c r="AM25" i="51"/>
  <c r="EL25" i="51"/>
  <c r="EL16" i="51"/>
  <c r="AM16" i="51"/>
  <c r="BE28" i="34"/>
  <c r="FE28" i="34" s="1"/>
  <c r="FD28" i="34"/>
  <c r="EZ25" i="37"/>
  <c r="BA25" i="37"/>
  <c r="ER16" i="45"/>
  <c r="AS16" i="45"/>
  <c r="EE19" i="59"/>
  <c r="AF19" i="59"/>
  <c r="AQ24" i="48"/>
  <c r="EP24" i="48"/>
  <c r="AH18" i="56"/>
  <c r="EG18" i="56"/>
  <c r="FC7" i="34"/>
  <c r="BD7" i="34"/>
  <c r="AY15" i="40"/>
  <c r="EX15" i="40"/>
  <c r="EZ11" i="38"/>
  <c r="BA11" i="38"/>
  <c r="EQ27" i="47"/>
  <c r="AR27" i="47"/>
  <c r="EV4" i="39"/>
  <c r="EV29" i="39" s="1"/>
  <c r="AV29" i="39"/>
  <c r="AW4" i="39"/>
  <c r="EH15" i="56"/>
  <c r="AI15" i="56"/>
  <c r="ER11" i="45"/>
  <c r="AS11" i="45"/>
  <c r="EQ9" i="47"/>
  <c r="AR9" i="47"/>
  <c r="ES19" i="45"/>
  <c r="AT19" i="45"/>
  <c r="AW25" i="41"/>
  <c r="EV25" i="41"/>
  <c r="AL24" i="53"/>
  <c r="EK24" i="53"/>
  <c r="BD20" i="34"/>
  <c r="FC20" i="34"/>
  <c r="AZ14" i="38"/>
  <c r="EY14" i="38"/>
  <c r="AN22" i="50"/>
  <c r="EM22" i="50"/>
  <c r="EM14" i="51"/>
  <c r="AN14" i="51"/>
  <c r="AR21" i="47"/>
  <c r="EQ21" i="47"/>
  <c r="ED18" i="58"/>
  <c r="AE18" i="58"/>
  <c r="AU28" i="44"/>
  <c r="ET28" i="44"/>
  <c r="EG25" i="56"/>
  <c r="AH25" i="56"/>
  <c r="BB22" i="36"/>
  <c r="FA22" i="36"/>
  <c r="BB23" i="37"/>
  <c r="FA23" i="37"/>
  <c r="FA30" i="34"/>
  <c r="AN15" i="50"/>
  <c r="EM15" i="50"/>
  <c r="AV21" i="42"/>
  <c r="EU21" i="42"/>
  <c r="FC21" i="34"/>
  <c r="BD21" i="34"/>
  <c r="EJ20" i="53"/>
  <c r="AK20" i="53"/>
  <c r="BA26" i="38"/>
  <c r="EZ26" i="38"/>
  <c r="AL17" i="53"/>
  <c r="EK17" i="53"/>
  <c r="BA23" i="38"/>
  <c r="EZ23" i="38"/>
  <c r="AS24" i="46"/>
  <c r="ER24" i="46"/>
  <c r="EU27" i="43"/>
  <c r="AV27" i="43"/>
  <c r="AH23" i="57"/>
  <c r="EG23" i="57"/>
  <c r="AJ5" i="53"/>
  <c r="EI5" i="53"/>
  <c r="AW8" i="42"/>
  <c r="EV8" i="42"/>
  <c r="BA5" i="36"/>
  <c r="EZ5" i="36"/>
  <c r="EW22" i="40"/>
  <c r="AX22" i="40"/>
  <c r="EU24" i="43"/>
  <c r="AV24" i="43"/>
  <c r="AG8" i="58"/>
  <c r="EF8" i="58"/>
  <c r="AH11" i="57"/>
  <c r="EG11" i="57"/>
  <c r="AU20" i="44"/>
  <c r="ET20" i="44"/>
  <c r="EL6" i="51"/>
  <c r="AM6" i="51"/>
  <c r="AQ7" i="46"/>
  <c r="EP7" i="46"/>
  <c r="EI28" i="55"/>
  <c r="AJ28" i="55"/>
  <c r="EH9" i="55"/>
  <c r="AI9" i="55"/>
  <c r="EZ12" i="38"/>
  <c r="BA12" i="38"/>
  <c r="AT14" i="45"/>
  <c r="ES14" i="45"/>
  <c r="BA17" i="38"/>
  <c r="EZ17" i="38"/>
  <c r="BB10" i="36"/>
  <c r="FA10" i="36"/>
  <c r="EL27" i="52"/>
  <c r="AM27" i="52"/>
  <c r="AU8" i="43"/>
  <c r="ET8" i="43"/>
  <c r="AU4" i="42"/>
  <c r="ET4" i="42"/>
  <c r="EP20" i="48"/>
  <c r="AQ20" i="48"/>
  <c r="EE20" i="59"/>
  <c r="AF20" i="59"/>
  <c r="AT25" i="44"/>
  <c r="ES25" i="44"/>
  <c r="FA29" i="33" l="1"/>
  <c r="EV30" i="39"/>
  <c r="EG30" i="54"/>
  <c r="ET30" i="41"/>
  <c r="FC30" i="32"/>
  <c r="BE27" i="33"/>
  <c r="FE27" i="33" s="1"/>
  <c r="FD27" i="33"/>
  <c r="AG9" i="57"/>
  <c r="EF9" i="57"/>
  <c r="BC5" i="33"/>
  <c r="FB5" i="33"/>
  <c r="AR10" i="45"/>
  <c r="EQ10" i="45"/>
  <c r="ES24" i="44"/>
  <c r="AT24" i="44"/>
  <c r="BC24" i="35"/>
  <c r="FB24" i="35"/>
  <c r="AR5" i="44"/>
  <c r="EQ5" i="44"/>
  <c r="AV23" i="42"/>
  <c r="EU23" i="42"/>
  <c r="EP8" i="47"/>
  <c r="AQ8" i="47"/>
  <c r="BD24" i="34"/>
  <c r="FC24" i="34"/>
  <c r="AU11" i="43"/>
  <c r="ET11" i="43"/>
  <c r="EZ16" i="36"/>
  <c r="BA16" i="36"/>
  <c r="EM20" i="49"/>
  <c r="AN20" i="49"/>
  <c r="AX18" i="39"/>
  <c r="EW18" i="39"/>
  <c r="FA14" i="36"/>
  <c r="BB14" i="36"/>
  <c r="EE29" i="56"/>
  <c r="FB9" i="35"/>
  <c r="BC9" i="35"/>
  <c r="AE13" i="58"/>
  <c r="ED13" i="58"/>
  <c r="EG18" i="55"/>
  <c r="AH18" i="55"/>
  <c r="EN11" i="49"/>
  <c r="AO11" i="49"/>
  <c r="AE16" i="58"/>
  <c r="ED16" i="58"/>
  <c r="AN26" i="50"/>
  <c r="EM26" i="50"/>
  <c r="EE10" i="57"/>
  <c r="AF10" i="57"/>
  <c r="EG27" i="56"/>
  <c r="AH27" i="56"/>
  <c r="AN23" i="50"/>
  <c r="EM23" i="50"/>
  <c r="AG6" i="56"/>
  <c r="EF6" i="56"/>
  <c r="AP14" i="48"/>
  <c r="EO14" i="48"/>
  <c r="AV20" i="41"/>
  <c r="EU20" i="41"/>
  <c r="EI19" i="53"/>
  <c r="AJ19" i="53"/>
  <c r="AQ22" i="46"/>
  <c r="EP22" i="46"/>
  <c r="EW23" i="40"/>
  <c r="AX23" i="40"/>
  <c r="EX26" i="39"/>
  <c r="AY26" i="39"/>
  <c r="AL4" i="50"/>
  <c r="AK29" i="50"/>
  <c r="EK4" i="50"/>
  <c r="AM8" i="50"/>
  <c r="EL8" i="50"/>
  <c r="BE17" i="33"/>
  <c r="FE17" i="33" s="1"/>
  <c r="FD17" i="33"/>
  <c r="AY29" i="35"/>
  <c r="AZ4" i="35"/>
  <c r="EY4" i="35"/>
  <c r="EY29" i="35" s="1"/>
  <c r="AN28" i="50"/>
  <c r="EM28" i="50"/>
  <c r="AQ28" i="47"/>
  <c r="EP28" i="47"/>
  <c r="FB23" i="35"/>
  <c r="BC23" i="35"/>
  <c r="BA26" i="37"/>
  <c r="EZ26" i="37"/>
  <c r="AQ26" i="47"/>
  <c r="EP26" i="47"/>
  <c r="EE24" i="58"/>
  <c r="AF24" i="58"/>
  <c r="BD4" i="31"/>
  <c r="FC4" i="31"/>
  <c r="FC29" i="31" s="1"/>
  <c r="BC29" i="31"/>
  <c r="AF9" i="58"/>
  <c r="EE9" i="58"/>
  <c r="EG25" i="55"/>
  <c r="AH25" i="55"/>
  <c r="BA9" i="37"/>
  <c r="EZ9" i="37"/>
  <c r="EV25" i="40"/>
  <c r="AW25" i="40"/>
  <c r="FC13" i="33"/>
  <c r="BD13" i="33"/>
  <c r="EQ18" i="45"/>
  <c r="AR18" i="45"/>
  <c r="FD23" i="33"/>
  <c r="BE23" i="33"/>
  <c r="FE23" i="33" s="1"/>
  <c r="EM13" i="49"/>
  <c r="AN13" i="49"/>
  <c r="AM25" i="50"/>
  <c r="EL25" i="50"/>
  <c r="EX20" i="39"/>
  <c r="AY20" i="39"/>
  <c r="FA11" i="36"/>
  <c r="BB11" i="36"/>
  <c r="EY19" i="37"/>
  <c r="AZ19" i="37"/>
  <c r="AS15" i="45"/>
  <c r="ER15" i="45"/>
  <c r="EH14" i="54"/>
  <c r="AI14" i="54"/>
  <c r="ET12" i="43"/>
  <c r="AU12" i="43"/>
  <c r="EY30" i="36"/>
  <c r="AP22" i="47"/>
  <c r="EO22" i="47"/>
  <c r="BD6" i="33"/>
  <c r="FC6" i="33"/>
  <c r="AK18" i="52"/>
  <c r="EJ18" i="52"/>
  <c r="EJ30" i="52" s="1"/>
  <c r="AM6" i="50"/>
  <c r="EL6" i="50"/>
  <c r="EW8" i="40"/>
  <c r="AX8" i="40"/>
  <c r="BD15" i="33"/>
  <c r="FC15" i="33"/>
  <c r="AV10" i="41"/>
  <c r="EU10" i="41"/>
  <c r="FD16" i="32"/>
  <c r="BE16" i="32"/>
  <c r="FE16" i="32" s="1"/>
  <c r="FE30" i="32" s="1"/>
  <c r="EG5" i="55"/>
  <c r="AH5" i="55"/>
  <c r="AR14" i="46"/>
  <c r="EQ14" i="46"/>
  <c r="FD26" i="32"/>
  <c r="BE26" i="32"/>
  <c r="FE26" i="32" s="1"/>
  <c r="AW11" i="40"/>
  <c r="EV11" i="40"/>
  <c r="AY14" i="39"/>
  <c r="EX14" i="39"/>
  <c r="FB6" i="34"/>
  <c r="BC6" i="34"/>
  <c r="EW5" i="39"/>
  <c r="AX5" i="39"/>
  <c r="EH23" i="55"/>
  <c r="AI23" i="55"/>
  <c r="AX25" i="39"/>
  <c r="EW25" i="39"/>
  <c r="AR8" i="45"/>
  <c r="EQ8" i="45"/>
  <c r="ED30" i="58"/>
  <c r="EG29" i="54"/>
  <c r="EN29" i="47"/>
  <c r="EP7" i="45"/>
  <c r="EP29" i="45" s="1"/>
  <c r="AP29" i="45"/>
  <c r="AQ7" i="45"/>
  <c r="AY21" i="39"/>
  <c r="EX21" i="39"/>
  <c r="AR15" i="46"/>
  <c r="EQ15" i="46"/>
  <c r="EF30" i="55"/>
  <c r="ER23" i="45"/>
  <c r="AS23" i="45"/>
  <c r="EE5" i="57"/>
  <c r="AF5" i="57"/>
  <c r="EP16" i="46"/>
  <c r="AQ16" i="46"/>
  <c r="EN30" i="47"/>
  <c r="EQ12" i="46"/>
  <c r="AR12" i="46"/>
  <c r="EL18" i="49"/>
  <c r="EL30" i="49" s="1"/>
  <c r="AM18" i="49"/>
  <c r="EP15" i="47"/>
  <c r="AQ15" i="47"/>
  <c r="AQ25" i="46"/>
  <c r="EP25" i="46"/>
  <c r="AF7" i="57"/>
  <c r="EE7" i="57"/>
  <c r="EN18" i="48"/>
  <c r="EN30" i="48" s="1"/>
  <c r="AO18" i="48"/>
  <c r="AU15" i="43"/>
  <c r="ET15" i="43"/>
  <c r="AZ10" i="37"/>
  <c r="EY10" i="37"/>
  <c r="EH27" i="55"/>
  <c r="AI27" i="55"/>
  <c r="AP8" i="48"/>
  <c r="EO8" i="48"/>
  <c r="AM26" i="51"/>
  <c r="EL26" i="51"/>
  <c r="EP24" i="47"/>
  <c r="AQ24" i="47"/>
  <c r="AP13" i="48"/>
  <c r="EO13" i="48"/>
  <c r="AH29" i="53"/>
  <c r="AI18" i="53"/>
  <c r="EH18" i="53"/>
  <c r="EH30" i="53" s="1"/>
  <c r="AS29" i="42"/>
  <c r="ES16" i="42"/>
  <c r="ES30" i="42" s="1"/>
  <c r="AT16" i="42"/>
  <c r="EH20" i="55"/>
  <c r="AI20" i="55"/>
  <c r="AV19" i="41"/>
  <c r="EU19" i="41"/>
  <c r="EQ17" i="44"/>
  <c r="EQ30" i="44" s="1"/>
  <c r="AR17" i="44"/>
  <c r="FC25" i="33"/>
  <c r="BD25" i="33"/>
  <c r="AX29" i="37"/>
  <c r="AY18" i="37"/>
  <c r="EX18" i="37"/>
  <c r="EX30" i="37" s="1"/>
  <c r="AL5" i="50"/>
  <c r="EK5" i="50"/>
  <c r="AO10" i="48"/>
  <c r="EN10" i="48"/>
  <c r="BB29" i="33"/>
  <c r="FB4" i="33"/>
  <c r="FB29" i="33" s="1"/>
  <c r="BC4" i="33"/>
  <c r="BB27" i="36"/>
  <c r="FA27" i="36"/>
  <c r="AL26" i="52"/>
  <c r="EK26" i="52"/>
  <c r="EL15" i="51"/>
  <c r="AM15" i="51"/>
  <c r="EQ28" i="46"/>
  <c r="AR28" i="46"/>
  <c r="ER20" i="45"/>
  <c r="AS20" i="45"/>
  <c r="EU14" i="41"/>
  <c r="AV14" i="41"/>
  <c r="AI24" i="55"/>
  <c r="EH24" i="55"/>
  <c r="AT6" i="43"/>
  <c r="ES6" i="43"/>
  <c r="AV24" i="42"/>
  <c r="EU24" i="42"/>
  <c r="FC16" i="33"/>
  <c r="BD16" i="33"/>
  <c r="AQ19" i="47"/>
  <c r="EP19" i="47"/>
  <c r="EE27" i="58"/>
  <c r="AF27" i="58"/>
  <c r="EP30" i="45"/>
  <c r="FB26" i="35"/>
  <c r="BC26" i="35"/>
  <c r="EN6" i="48"/>
  <c r="AO6" i="48"/>
  <c r="AQ14" i="47"/>
  <c r="EP14" i="47"/>
  <c r="AQ17" i="46"/>
  <c r="EP17" i="46"/>
  <c r="BA29" i="34"/>
  <c r="FA4" i="34"/>
  <c r="FA29" i="34" s="1"/>
  <c r="BB4" i="34"/>
  <c r="EQ29" i="44"/>
  <c r="EQ20" i="46"/>
  <c r="AR20" i="46"/>
  <c r="EH25" i="54"/>
  <c r="AI25" i="54"/>
  <c r="EI24" i="54"/>
  <c r="AJ24" i="54"/>
  <c r="AP27" i="48"/>
  <c r="EO27" i="48"/>
  <c r="FB19" i="35"/>
  <c r="BC19" i="35"/>
  <c r="EE16" i="57"/>
  <c r="AF16" i="57"/>
  <c r="AT25" i="43"/>
  <c r="ES25" i="43"/>
  <c r="AV13" i="42"/>
  <c r="EU13" i="42"/>
  <c r="AJ7" i="53"/>
  <c r="EI7" i="53"/>
  <c r="FB18" i="33"/>
  <c r="FB30" i="33" s="1"/>
  <c r="BC18" i="33"/>
  <c r="AN17" i="49"/>
  <c r="EM17" i="49"/>
  <c r="AM20" i="51"/>
  <c r="EL20" i="51"/>
  <c r="AN8" i="49"/>
  <c r="EM8" i="49"/>
  <c r="ET29" i="42"/>
  <c r="AQ29" i="44"/>
  <c r="AX7" i="39"/>
  <c r="EW7" i="39"/>
  <c r="AL12" i="52"/>
  <c r="EK12" i="52"/>
  <c r="AV7" i="41"/>
  <c r="EU7" i="41"/>
  <c r="EW20" i="40"/>
  <c r="AX20" i="40"/>
  <c r="EX16" i="38"/>
  <c r="EX30" i="38" s="1"/>
  <c r="AY16" i="38"/>
  <c r="AR4" i="43"/>
  <c r="AQ29" i="43"/>
  <c r="EQ4" i="43"/>
  <c r="EQ29" i="43" s="1"/>
  <c r="EI21" i="53"/>
  <c r="AJ21" i="53"/>
  <c r="EO30" i="46"/>
  <c r="AP16" i="47"/>
  <c r="EO16" i="47"/>
  <c r="EO30" i="47" s="1"/>
  <c r="EU11" i="42"/>
  <c r="AV11" i="42"/>
  <c r="EN24" i="49"/>
  <c r="AO24" i="49"/>
  <c r="EL16" i="50"/>
  <c r="AM16" i="50"/>
  <c r="ER17" i="43"/>
  <c r="ER30" i="43" s="1"/>
  <c r="AS17" i="43"/>
  <c r="AP23" i="48"/>
  <c r="EO23" i="48"/>
  <c r="AM17" i="50"/>
  <c r="EL17" i="50"/>
  <c r="AG12" i="57"/>
  <c r="EF12" i="57"/>
  <c r="EV16" i="40"/>
  <c r="EV30" i="40" s="1"/>
  <c r="AW16" i="40"/>
  <c r="EU12" i="42"/>
  <c r="AV12" i="42"/>
  <c r="AN25" i="49"/>
  <c r="EM25" i="49"/>
  <c r="EH16" i="54"/>
  <c r="AI16" i="54"/>
  <c r="EX15" i="39"/>
  <c r="AY15" i="39"/>
  <c r="AK5" i="51"/>
  <c r="EJ5" i="51"/>
  <c r="EJ29" i="51" s="1"/>
  <c r="AW4" i="38"/>
  <c r="AV29" i="38"/>
  <c r="EV4" i="38"/>
  <c r="EV29" i="38" s="1"/>
  <c r="AG26" i="56"/>
  <c r="EF26" i="56"/>
  <c r="EF30" i="56" s="1"/>
  <c r="EN7" i="48"/>
  <c r="AO7" i="48"/>
  <c r="EO12" i="48"/>
  <c r="AP12" i="48"/>
  <c r="EG6" i="55"/>
  <c r="AH6" i="55"/>
  <c r="EZ25" i="36"/>
  <c r="BA25" i="36"/>
  <c r="AJ27" i="54"/>
  <c r="EI27" i="54"/>
  <c r="FC17" i="34"/>
  <c r="BD17" i="34"/>
  <c r="FC14" i="33"/>
  <c r="BD14" i="33"/>
  <c r="ES5" i="43"/>
  <c r="AT5" i="43"/>
  <c r="BC29" i="32"/>
  <c r="BD5" i="32"/>
  <c r="FC5" i="32"/>
  <c r="FC29" i="32" s="1"/>
  <c r="ER16" i="44"/>
  <c r="AS16" i="44"/>
  <c r="AP7" i="47"/>
  <c r="EO7" i="47"/>
  <c r="EN23" i="49"/>
  <c r="AO23" i="49"/>
  <c r="EU13" i="41"/>
  <c r="AV13" i="41"/>
  <c r="AI8" i="54"/>
  <c r="EH8" i="54"/>
  <c r="FA18" i="35"/>
  <c r="FA30" i="35" s="1"/>
  <c r="BB18" i="35"/>
  <c r="AW6" i="41"/>
  <c r="EV6" i="41"/>
  <c r="ED11" i="59"/>
  <c r="AE11" i="59"/>
  <c r="FB14" i="35"/>
  <c r="BC14" i="35"/>
  <c r="AI21" i="54"/>
  <c r="EH21" i="54"/>
  <c r="AO5" i="48"/>
  <c r="EN5" i="48"/>
  <c r="FC26" i="33"/>
  <c r="BD26" i="33"/>
  <c r="AI17" i="54"/>
  <c r="EH17" i="54"/>
  <c r="BD10" i="33"/>
  <c r="FC10" i="33"/>
  <c r="AR17" i="45"/>
  <c r="EQ17" i="45"/>
  <c r="EQ30" i="45" s="1"/>
  <c r="BB12" i="36"/>
  <c r="FA12" i="36"/>
  <c r="EU17" i="42"/>
  <c r="AV17" i="42"/>
  <c r="EU16" i="41"/>
  <c r="EU30" i="41" s="1"/>
  <c r="AV16" i="41"/>
  <c r="AG9" i="56"/>
  <c r="EF9" i="56"/>
  <c r="AR25" i="45"/>
  <c r="EQ25" i="45"/>
  <c r="BD21" i="33"/>
  <c r="FC21" i="33"/>
  <c r="EL29" i="49"/>
  <c r="ET25" i="44"/>
  <c r="AU25" i="44"/>
  <c r="BC10" i="36"/>
  <c r="FB10" i="36"/>
  <c r="AK5" i="53"/>
  <c r="EJ5" i="53"/>
  <c r="FA26" i="38"/>
  <c r="BB26" i="38"/>
  <c r="AM24" i="53"/>
  <c r="EL24" i="53"/>
  <c r="AT16" i="45"/>
  <c r="ES16" i="45"/>
  <c r="BA22" i="38"/>
  <c r="EZ22" i="38"/>
  <c r="EM27" i="52"/>
  <c r="AN27" i="52"/>
  <c r="AR7" i="46"/>
  <c r="EQ7" i="46"/>
  <c r="AV20" i="44"/>
  <c r="EU20" i="44"/>
  <c r="EG8" i="58"/>
  <c r="AH8" i="58"/>
  <c r="EX22" i="40"/>
  <c r="AY22" i="40"/>
  <c r="BE21" i="34"/>
  <c r="FE21" i="34" s="1"/>
  <c r="FD21" i="34"/>
  <c r="BC23" i="37"/>
  <c r="FB23" i="37"/>
  <c r="BC22" i="36"/>
  <c r="FB22" i="36"/>
  <c r="EU28" i="44"/>
  <c r="AV28" i="44"/>
  <c r="AS21" i="47"/>
  <c r="ER21" i="47"/>
  <c r="ER9" i="47"/>
  <c r="AS9" i="47"/>
  <c r="AJ15" i="56"/>
  <c r="EI15" i="56"/>
  <c r="EY15" i="40"/>
  <c r="AZ15" i="40"/>
  <c r="EH18" i="56"/>
  <c r="AI18" i="56"/>
  <c r="EQ24" i="48"/>
  <c r="AR24" i="48"/>
  <c r="EL30" i="51"/>
  <c r="AN17" i="51"/>
  <c r="EM17" i="51"/>
  <c r="AL14" i="53"/>
  <c r="EK14" i="53"/>
  <c r="BE12" i="35"/>
  <c r="FE12" i="35" s="1"/>
  <c r="FD12" i="35"/>
  <c r="FA22" i="37"/>
  <c r="BB22" i="37"/>
  <c r="EM9" i="52"/>
  <c r="AN9" i="52"/>
  <c r="ET22" i="44"/>
  <c r="AU22" i="44"/>
  <c r="FC24" i="36"/>
  <c r="BD24" i="36"/>
  <c r="FC28" i="36"/>
  <c r="BD28" i="36"/>
  <c r="EF21" i="59"/>
  <c r="AG21" i="59"/>
  <c r="EE27" i="59"/>
  <c r="AF27" i="59"/>
  <c r="AZ9" i="40"/>
  <c r="EY9" i="40"/>
  <c r="EM4" i="49"/>
  <c r="AM29" i="49"/>
  <c r="AN4" i="49"/>
  <c r="EZ15" i="38"/>
  <c r="BA15" i="38"/>
  <c r="EE10" i="59"/>
  <c r="AF10" i="59"/>
  <c r="AS8" i="46"/>
  <c r="ER8" i="46"/>
  <c r="EU7" i="43"/>
  <c r="AV7" i="43"/>
  <c r="BE11" i="35"/>
  <c r="FE11" i="35" s="1"/>
  <c r="FD11" i="35"/>
  <c r="BA11" i="39"/>
  <c r="EZ11" i="39"/>
  <c r="ET9" i="44"/>
  <c r="AU9" i="44"/>
  <c r="AW23" i="43"/>
  <c r="EV23" i="43"/>
  <c r="ET18" i="44"/>
  <c r="AU18" i="44"/>
  <c r="EI13" i="56"/>
  <c r="AJ13" i="56"/>
  <c r="AU7" i="44"/>
  <c r="ET7" i="44"/>
  <c r="AH6" i="57"/>
  <c r="EG6" i="57"/>
  <c r="EG17" i="58"/>
  <c r="AH17" i="58"/>
  <c r="EU18" i="42"/>
  <c r="AV18" i="42"/>
  <c r="AV21" i="44"/>
  <c r="EU21" i="44"/>
  <c r="EM15" i="52"/>
  <c r="AN15" i="52"/>
  <c r="EN10" i="50"/>
  <c r="AO10" i="50"/>
  <c r="AU24" i="45"/>
  <c r="ET24" i="45"/>
  <c r="EW27" i="42"/>
  <c r="AX27" i="42"/>
  <c r="EJ14" i="55"/>
  <c r="AK14" i="55"/>
  <c r="EY16" i="39"/>
  <c r="AZ16" i="39"/>
  <c r="EX27" i="41"/>
  <c r="AY27" i="41"/>
  <c r="EZ8" i="39"/>
  <c r="BA8" i="39"/>
  <c r="AH23" i="58"/>
  <c r="EG23" i="58"/>
  <c r="EF21" i="58"/>
  <c r="AG21" i="58"/>
  <c r="AK15" i="55"/>
  <c r="EJ15" i="55"/>
  <c r="EZ19" i="38"/>
  <c r="BA19" i="38"/>
  <c r="ER13" i="47"/>
  <c r="AS13" i="47"/>
  <c r="AO13" i="51"/>
  <c r="EN13" i="51"/>
  <c r="FC21" i="36"/>
  <c r="BD21" i="36"/>
  <c r="AM23" i="53"/>
  <c r="EL23" i="53"/>
  <c r="AG19" i="58"/>
  <c r="EF19" i="58"/>
  <c r="EG12" i="58"/>
  <c r="AH12" i="58"/>
  <c r="EI29" i="53"/>
  <c r="AV26" i="44"/>
  <c r="EU26" i="44"/>
  <c r="EG20" i="57"/>
  <c r="AH20" i="57"/>
  <c r="EK6" i="53"/>
  <c r="AL6" i="53"/>
  <c r="AY9" i="41"/>
  <c r="EX9" i="41"/>
  <c r="AS17" i="47"/>
  <c r="ER17" i="47"/>
  <c r="EH24" i="57"/>
  <c r="AI24" i="57"/>
  <c r="AJ17" i="56"/>
  <c r="EI17" i="56"/>
  <c r="EM23" i="52"/>
  <c r="AN23" i="52"/>
  <c r="EI19" i="56"/>
  <c r="AJ19" i="56"/>
  <c r="EI21" i="56"/>
  <c r="AJ21" i="56"/>
  <c r="EZ12" i="39"/>
  <c r="BA12" i="39"/>
  <c r="EV9" i="42"/>
  <c r="AW9" i="42"/>
  <c r="FD14" i="34"/>
  <c r="BE14" i="34"/>
  <c r="FE14" i="34" s="1"/>
  <c r="AW10" i="42"/>
  <c r="EV10" i="42"/>
  <c r="AS10" i="46"/>
  <c r="ER10" i="46"/>
  <c r="AZ10" i="39"/>
  <c r="EY10" i="39"/>
  <c r="AV27" i="44"/>
  <c r="EU27" i="44"/>
  <c r="EE5" i="59"/>
  <c r="AF5" i="59"/>
  <c r="AJ24" i="56"/>
  <c r="EI24" i="56"/>
  <c r="AO20" i="50"/>
  <c r="EN20" i="50"/>
  <c r="AO19" i="51"/>
  <c r="EN19" i="51"/>
  <c r="AP15" i="49"/>
  <c r="EO15" i="49"/>
  <c r="BA18" i="38"/>
  <c r="EZ18" i="38"/>
  <c r="EF15" i="59"/>
  <c r="AG15" i="59"/>
  <c r="AW26" i="43"/>
  <c r="EV26" i="43"/>
  <c r="AT22" i="45"/>
  <c r="ES22" i="45"/>
  <c r="FB6" i="37"/>
  <c r="BC6" i="37"/>
  <c r="EE18" i="57"/>
  <c r="EE30" i="57" s="1"/>
  <c r="AF18" i="57"/>
  <c r="AU28" i="45"/>
  <c r="ET28" i="45"/>
  <c r="EY22" i="39"/>
  <c r="AZ22" i="39"/>
  <c r="AF25" i="59"/>
  <c r="EE25" i="59"/>
  <c r="EM18" i="51"/>
  <c r="AN18" i="51"/>
  <c r="BE22" i="34"/>
  <c r="FE22" i="34" s="1"/>
  <c r="FD22" i="34"/>
  <c r="AN7" i="50"/>
  <c r="EM7" i="50"/>
  <c r="BD10" i="35"/>
  <c r="FC10" i="35"/>
  <c r="FB30" i="34"/>
  <c r="AS5" i="45"/>
  <c r="ER5" i="45"/>
  <c r="FD21" i="35"/>
  <c r="BE21" i="35"/>
  <c r="FE21" i="35" s="1"/>
  <c r="EZ6" i="38"/>
  <c r="BA6" i="38"/>
  <c r="AY5" i="41"/>
  <c r="EX5" i="41"/>
  <c r="AK6" i="54"/>
  <c r="EJ6" i="54"/>
  <c r="EJ12" i="55"/>
  <c r="AK12" i="55"/>
  <c r="AW22" i="42"/>
  <c r="EV22" i="42"/>
  <c r="EH10" i="56"/>
  <c r="AI10" i="56"/>
  <c r="AG23" i="59"/>
  <c r="EF23" i="59"/>
  <c r="AX26" i="41"/>
  <c r="EW26" i="41"/>
  <c r="EE6" i="59"/>
  <c r="AF6" i="59"/>
  <c r="AV29" i="40"/>
  <c r="EV4" i="40"/>
  <c r="EV29" i="40" s="1"/>
  <c r="AW4" i="40"/>
  <c r="AP9" i="49"/>
  <c r="EO9" i="49"/>
  <c r="EY29" i="37"/>
  <c r="EL27" i="53"/>
  <c r="AM27" i="53"/>
  <c r="FD13" i="35"/>
  <c r="BE13" i="35"/>
  <c r="FE13" i="35" s="1"/>
  <c r="AJ22" i="55"/>
  <c r="EI22" i="55"/>
  <c r="AP19" i="49"/>
  <c r="EO19" i="49"/>
  <c r="AM9" i="53"/>
  <c r="EL9" i="53"/>
  <c r="EQ18" i="47"/>
  <c r="AR18" i="47"/>
  <c r="AF16" i="59"/>
  <c r="EE16" i="59"/>
  <c r="BD15" i="36"/>
  <c r="FC15" i="36"/>
  <c r="EO24" i="50"/>
  <c r="AP24" i="50"/>
  <c r="EI7" i="54"/>
  <c r="AJ7" i="54"/>
  <c r="EZ21" i="38"/>
  <c r="BA21" i="38"/>
  <c r="EM11" i="52"/>
  <c r="AN11" i="52"/>
  <c r="AO19" i="50"/>
  <c r="EN19" i="50"/>
  <c r="AT23" i="46"/>
  <c r="ES23" i="46"/>
  <c r="EH11" i="57"/>
  <c r="AI11" i="57"/>
  <c r="AW29" i="39"/>
  <c r="AX4" i="39"/>
  <c r="EW4" i="39"/>
  <c r="EW29" i="39" s="1"/>
  <c r="AG20" i="59"/>
  <c r="EF20" i="59"/>
  <c r="EU8" i="43"/>
  <c r="AV8" i="43"/>
  <c r="BB17" i="38"/>
  <c r="FA17" i="38"/>
  <c r="FA5" i="36"/>
  <c r="BB5" i="36"/>
  <c r="EN15" i="50"/>
  <c r="AO15" i="50"/>
  <c r="EZ14" i="38"/>
  <c r="BA14" i="38"/>
  <c r="FA11" i="38"/>
  <c r="BB11" i="38"/>
  <c r="AG19" i="59"/>
  <c r="EF19" i="59"/>
  <c r="AN16" i="51"/>
  <c r="EM16" i="51"/>
  <c r="BC28" i="37"/>
  <c r="FB28" i="37"/>
  <c r="AR20" i="48"/>
  <c r="EQ20" i="48"/>
  <c r="AV4" i="42"/>
  <c r="EU4" i="42"/>
  <c r="EU29" i="42" s="1"/>
  <c r="ET14" i="45"/>
  <c r="AU14" i="45"/>
  <c r="FA12" i="38"/>
  <c r="BB12" i="38"/>
  <c r="AK28" i="55"/>
  <c r="EJ28" i="55"/>
  <c r="AN6" i="51"/>
  <c r="EM6" i="51"/>
  <c r="EW8" i="42"/>
  <c r="AX8" i="42"/>
  <c r="AI23" i="57"/>
  <c r="EH23" i="57"/>
  <c r="ES24" i="46"/>
  <c r="AT24" i="46"/>
  <c r="AM17" i="53"/>
  <c r="EL17" i="53"/>
  <c r="EV21" i="42"/>
  <c r="AW21" i="42"/>
  <c r="AI25" i="56"/>
  <c r="EH25" i="56"/>
  <c r="EE18" i="58"/>
  <c r="AF18" i="58"/>
  <c r="AO14" i="51"/>
  <c r="EN14" i="51"/>
  <c r="AO22" i="50"/>
  <c r="EN22" i="50"/>
  <c r="FD20" i="34"/>
  <c r="BE20" i="34"/>
  <c r="FE20" i="34" s="1"/>
  <c r="EW25" i="41"/>
  <c r="AX25" i="41"/>
  <c r="ER27" i="47"/>
  <c r="AS27" i="47"/>
  <c r="FD7" i="34"/>
  <c r="BE7" i="34"/>
  <c r="FE7" i="34" s="1"/>
  <c r="BB25" i="37"/>
  <c r="FA25" i="37"/>
  <c r="AH15" i="57"/>
  <c r="EG15" i="57"/>
  <c r="AJ11" i="56"/>
  <c r="EI11" i="56"/>
  <c r="AU21" i="45"/>
  <c r="ET21" i="45"/>
  <c r="BA10" i="38"/>
  <c r="EZ10" i="38"/>
  <c r="AL16" i="53"/>
  <c r="EK16" i="53"/>
  <c r="FA20" i="37"/>
  <c r="BB20" i="37"/>
  <c r="AK10" i="54"/>
  <c r="EJ10" i="54"/>
  <c r="EZ24" i="39"/>
  <c r="BA24" i="39"/>
  <c r="EZ13" i="39"/>
  <c r="BA13" i="39"/>
  <c r="AN13" i="52"/>
  <c r="EM13" i="52"/>
  <c r="AN7" i="49"/>
  <c r="EM7" i="49"/>
  <c r="FD27" i="35"/>
  <c r="BE27" i="35"/>
  <c r="FE27" i="35" s="1"/>
  <c r="BA27" i="39"/>
  <c r="EZ27" i="39"/>
  <c r="BD5" i="35"/>
  <c r="FC5" i="35"/>
  <c r="AY7" i="40"/>
  <c r="EX7" i="40"/>
  <c r="EM14" i="52"/>
  <c r="AN14" i="52"/>
  <c r="EH8" i="57"/>
  <c r="AI8" i="57"/>
  <c r="EH17" i="57"/>
  <c r="AI17" i="57"/>
  <c r="EX12" i="41"/>
  <c r="AY12" i="41"/>
  <c r="EM8" i="51"/>
  <c r="AN8" i="51"/>
  <c r="BE19" i="34"/>
  <c r="FE19" i="34" s="1"/>
  <c r="FD19" i="34"/>
  <c r="EN13" i="50"/>
  <c r="AO13" i="50"/>
  <c r="AO23" i="51"/>
  <c r="EN23" i="51"/>
  <c r="AV23" i="44"/>
  <c r="EU23" i="44"/>
  <c r="AU8" i="44"/>
  <c r="ET8" i="44"/>
  <c r="AG14" i="59"/>
  <c r="EF14" i="59"/>
  <c r="EU10" i="43"/>
  <c r="AV10" i="43"/>
  <c r="AM11" i="53"/>
  <c r="EL11" i="53"/>
  <c r="EY17" i="40"/>
  <c r="AZ17" i="40"/>
  <c r="EG14" i="58"/>
  <c r="AH14" i="58"/>
  <c r="AT13" i="46"/>
  <c r="ES13" i="46"/>
  <c r="EO27" i="50"/>
  <c r="AP27" i="50"/>
  <c r="EJ9" i="54"/>
  <c r="AK9" i="54"/>
  <c r="AQ25" i="48"/>
  <c r="EP25" i="48"/>
  <c r="AN22" i="51"/>
  <c r="EM22" i="51"/>
  <c r="AW28" i="42"/>
  <c r="EV28" i="42"/>
  <c r="EZ23" i="39"/>
  <c r="BA23" i="39"/>
  <c r="EL22" i="52"/>
  <c r="AM22" i="52"/>
  <c r="FB7" i="36"/>
  <c r="BC7" i="36"/>
  <c r="AJ23" i="56"/>
  <c r="EI23" i="56"/>
  <c r="AG20" i="58"/>
  <c r="EF20" i="58"/>
  <c r="EI14" i="56"/>
  <c r="AJ14" i="56"/>
  <c r="AW18" i="41"/>
  <c r="EV18" i="41"/>
  <c r="AJ10" i="55"/>
  <c r="EI10" i="55"/>
  <c r="EQ11" i="48"/>
  <c r="AR11" i="48"/>
  <c r="EF28" i="59"/>
  <c r="AG28" i="59"/>
  <c r="AU26" i="45"/>
  <c r="ET26" i="45"/>
  <c r="AX15" i="41"/>
  <c r="EW15" i="41"/>
  <c r="FB27" i="37"/>
  <c r="BC27" i="37"/>
  <c r="AI28" i="57"/>
  <c r="EH28" i="57"/>
  <c r="AH28" i="58"/>
  <c r="EG28" i="58"/>
  <c r="EK15" i="53"/>
  <c r="AL15" i="53"/>
  <c r="AG7" i="58"/>
  <c r="EF7" i="58"/>
  <c r="EJ5" i="54"/>
  <c r="AK5" i="54"/>
  <c r="AU6" i="44"/>
  <c r="ET6" i="44"/>
  <c r="AT9" i="45"/>
  <c r="ES9" i="45"/>
  <c r="AS9" i="46"/>
  <c r="ER9" i="46"/>
  <c r="AT27" i="46"/>
  <c r="ES27" i="46"/>
  <c r="EY27" i="40"/>
  <c r="AZ27" i="40"/>
  <c r="AY18" i="40"/>
  <c r="EX18" i="40"/>
  <c r="EI17" i="55"/>
  <c r="AJ17" i="55"/>
  <c r="AR19" i="48"/>
  <c r="EQ19" i="48"/>
  <c r="AO14" i="50"/>
  <c r="EN14" i="50"/>
  <c r="EP26" i="48"/>
  <c r="AQ26" i="48"/>
  <c r="FD20" i="35"/>
  <c r="BE20" i="35"/>
  <c r="FE20" i="35" s="1"/>
  <c r="FB8" i="37"/>
  <c r="BC8" i="37"/>
  <c r="ER23" i="47"/>
  <c r="AS23" i="47"/>
  <c r="AI27" i="57"/>
  <c r="EH27" i="57"/>
  <c r="EV20" i="42"/>
  <c r="AW20" i="42"/>
  <c r="BB13" i="37"/>
  <c r="FA13" i="37"/>
  <c r="FB12" i="37"/>
  <c r="BC12" i="37"/>
  <c r="AW19" i="43"/>
  <c r="EV19" i="43"/>
  <c r="EY19" i="40"/>
  <c r="AZ19" i="40"/>
  <c r="EQ5" i="47"/>
  <c r="AR5" i="47"/>
  <c r="EF4" i="56"/>
  <c r="EF29" i="56" s="1"/>
  <c r="AF29" i="56"/>
  <c r="AG4" i="56"/>
  <c r="BD7" i="35"/>
  <c r="FC7" i="35"/>
  <c r="ET13" i="45"/>
  <c r="AU13" i="45"/>
  <c r="AH14" i="57"/>
  <c r="EG14" i="57"/>
  <c r="AX21" i="41"/>
  <c r="EW21" i="41"/>
  <c r="EI20" i="56"/>
  <c r="AJ20" i="56"/>
  <c r="AP16" i="49"/>
  <c r="EO16" i="49"/>
  <c r="AV19" i="44"/>
  <c r="EU19" i="44"/>
  <c r="AK19" i="55"/>
  <c r="EJ19" i="55"/>
  <c r="FD10" i="34"/>
  <c r="BE10" i="34"/>
  <c r="FE10" i="34" s="1"/>
  <c r="EL12" i="53"/>
  <c r="AM12" i="53"/>
  <c r="BA28" i="39"/>
  <c r="EZ28" i="39"/>
  <c r="EG11" i="58"/>
  <c r="AH11" i="58"/>
  <c r="EG25" i="57"/>
  <c r="AH25" i="57"/>
  <c r="EF12" i="59"/>
  <c r="AG12" i="59"/>
  <c r="BE8" i="35"/>
  <c r="FE8" i="35" s="1"/>
  <c r="FD8" i="35"/>
  <c r="AN18" i="50"/>
  <c r="EM18" i="50"/>
  <c r="EV14" i="42"/>
  <c r="AW14" i="42"/>
  <c r="EX24" i="41"/>
  <c r="AY24" i="41"/>
  <c r="EP27" i="49"/>
  <c r="AQ27" i="49"/>
  <c r="AO21" i="50"/>
  <c r="EN21" i="50"/>
  <c r="AU11" i="44"/>
  <c r="ET11" i="44"/>
  <c r="AW14" i="43"/>
  <c r="EV14" i="43"/>
  <c r="AL22" i="53"/>
  <c r="EK22" i="53"/>
  <c r="AR21" i="48"/>
  <c r="EQ21" i="48"/>
  <c r="AW27" i="43"/>
  <c r="EV27" i="43"/>
  <c r="EK20" i="53"/>
  <c r="AL20" i="53"/>
  <c r="ET19" i="45"/>
  <c r="AU19" i="45"/>
  <c r="ES11" i="45"/>
  <c r="AT11" i="45"/>
  <c r="AN25" i="51"/>
  <c r="EM25" i="51"/>
  <c r="AG17" i="59"/>
  <c r="EF17" i="59"/>
  <c r="EL8" i="53"/>
  <c r="AM8" i="53"/>
  <c r="BD25" i="35"/>
  <c r="FC25" i="35"/>
  <c r="AV22" i="43"/>
  <c r="EU22" i="43"/>
  <c r="EI18" i="54"/>
  <c r="AJ18" i="54"/>
  <c r="EW26" i="42"/>
  <c r="AX26" i="42"/>
  <c r="AT6" i="45"/>
  <c r="ES6" i="45"/>
  <c r="EL16" i="52"/>
  <c r="AM16" i="52"/>
  <c r="FC8" i="36"/>
  <c r="BD8" i="36"/>
  <c r="AV18" i="43"/>
  <c r="EU18" i="43"/>
  <c r="AF4" i="57"/>
  <c r="EE4" i="57"/>
  <c r="EE29" i="57" s="1"/>
  <c r="AE29" i="57"/>
  <c r="AU12" i="45"/>
  <c r="ET12" i="45"/>
  <c r="FD25" i="34"/>
  <c r="BE25" i="34"/>
  <c r="FE25" i="34" s="1"/>
  <c r="AK13" i="55"/>
  <c r="EJ13" i="55"/>
  <c r="AS12" i="47"/>
  <c r="ER12" i="47"/>
  <c r="EG4" i="55"/>
  <c r="EG29" i="55" s="1"/>
  <c r="AG29" i="55"/>
  <c r="AH4" i="55"/>
  <c r="EH26" i="57"/>
  <c r="AI26" i="57"/>
  <c r="FE4" i="32"/>
  <c r="AW13" i="43"/>
  <c r="EV13" i="43"/>
  <c r="BB28" i="38"/>
  <c r="FA28" i="38"/>
  <c r="EN12" i="51"/>
  <c r="AO12" i="51"/>
  <c r="EQ28" i="48"/>
  <c r="AR28" i="48"/>
  <c r="EY21" i="40"/>
  <c r="AZ21" i="40"/>
  <c r="BD17" i="36"/>
  <c r="FC17" i="36"/>
  <c r="AZ28" i="40"/>
  <c r="EY28" i="40"/>
  <c r="AK21" i="55"/>
  <c r="EJ21" i="55"/>
  <c r="EV20" i="43"/>
  <c r="AW20" i="43"/>
  <c r="ER18" i="46"/>
  <c r="AS18" i="46"/>
  <c r="AL26" i="54"/>
  <c r="EK26" i="54"/>
  <c r="AR25" i="47"/>
  <c r="EQ25" i="47"/>
  <c r="EM9" i="50"/>
  <c r="AN9" i="50"/>
  <c r="AI4" i="54"/>
  <c r="AH29" i="54"/>
  <c r="EH4" i="54"/>
  <c r="EH29" i="54" s="1"/>
  <c r="AK11" i="55"/>
  <c r="EJ11" i="55"/>
  <c r="EX5" i="40"/>
  <c r="AY5" i="40"/>
  <c r="AH22" i="57"/>
  <c r="EG22" i="57"/>
  <c r="AW7" i="42"/>
  <c r="EV7" i="42"/>
  <c r="AP21" i="49"/>
  <c r="EO21" i="49"/>
  <c r="BC6" i="36"/>
  <c r="FB6" i="36"/>
  <c r="AQ12" i="49"/>
  <c r="EP12" i="49"/>
  <c r="AR29" i="44"/>
  <c r="ER4" i="44"/>
  <c r="AS4" i="44"/>
  <c r="AM28" i="53"/>
  <c r="EL28" i="53"/>
  <c r="BA7" i="38"/>
  <c r="EZ7" i="38"/>
  <c r="EV19" i="42"/>
  <c r="AW19" i="42"/>
  <c r="EF25" i="58"/>
  <c r="AG25" i="58"/>
  <c r="EO14" i="49"/>
  <c r="AP14" i="49"/>
  <c r="AG24" i="59"/>
  <c r="EF24" i="59"/>
  <c r="FC22" i="35"/>
  <c r="BD22" i="35"/>
  <c r="ES19" i="46"/>
  <c r="AT19" i="46"/>
  <c r="EW11" i="41"/>
  <c r="AX11" i="41"/>
  <c r="EF22" i="58"/>
  <c r="AG22" i="58"/>
  <c r="AK26" i="55"/>
  <c r="EJ26" i="55"/>
  <c r="AG9" i="59"/>
  <c r="EF9" i="59"/>
  <c r="AM6" i="52"/>
  <c r="EL6" i="52"/>
  <c r="ER20" i="47"/>
  <c r="AS20" i="47"/>
  <c r="EK13" i="54"/>
  <c r="AL13" i="54"/>
  <c r="BA13" i="38"/>
  <c r="EZ13" i="38"/>
  <c r="AM26" i="53"/>
  <c r="EL26" i="53"/>
  <c r="EO11" i="50"/>
  <c r="AP11" i="50"/>
  <c r="ES11" i="46"/>
  <c r="AT11" i="46"/>
  <c r="FC18" i="34"/>
  <c r="BD18" i="34"/>
  <c r="BB21" i="37"/>
  <c r="FA21" i="37"/>
  <c r="BB14" i="37"/>
  <c r="FA14" i="37"/>
  <c r="EK10" i="53"/>
  <c r="AL10" i="53"/>
  <c r="EX28" i="41"/>
  <c r="AY28" i="41"/>
  <c r="FB11" i="37"/>
  <c r="BC11" i="37"/>
  <c r="EM17" i="52"/>
  <c r="AN17" i="52"/>
  <c r="AY23" i="41"/>
  <c r="EX23" i="41"/>
  <c r="AP29" i="46"/>
  <c r="AQ4" i="46"/>
  <c r="EP4" i="46"/>
  <c r="EP29" i="46" s="1"/>
  <c r="EF26" i="59"/>
  <c r="AG26" i="59"/>
  <c r="FA27" i="38"/>
  <c r="BB27" i="38"/>
  <c r="BE15" i="34"/>
  <c r="FE15" i="34" s="1"/>
  <c r="FD15" i="34"/>
  <c r="ED4" i="58"/>
  <c r="ED29" i="58" s="1"/>
  <c r="AE4" i="58"/>
  <c r="AD29" i="58"/>
  <c r="AL20" i="54"/>
  <c r="EK20" i="54"/>
  <c r="EN11" i="51"/>
  <c r="AO11" i="51"/>
  <c r="AR15" i="48"/>
  <c r="EQ15" i="48"/>
  <c r="EQ17" i="48"/>
  <c r="AR17" i="48"/>
  <c r="EK12" i="54"/>
  <c r="AL12" i="54"/>
  <c r="BA5" i="37"/>
  <c r="EZ5" i="37"/>
  <c r="EZ17" i="39"/>
  <c r="BA17" i="39"/>
  <c r="EJ19" i="54"/>
  <c r="AK19" i="54"/>
  <c r="BD13" i="36"/>
  <c r="FC13" i="36"/>
  <c r="AN8" i="52"/>
  <c r="EM8" i="52"/>
  <c r="ER11" i="47"/>
  <c r="AS11" i="47"/>
  <c r="AV9" i="43"/>
  <c r="EU9" i="43"/>
  <c r="AM7" i="52"/>
  <c r="EL7" i="52"/>
  <c r="BC17" i="37"/>
  <c r="FB17" i="37"/>
  <c r="AQ28" i="49"/>
  <c r="EP28" i="49"/>
  <c r="EV6" i="42"/>
  <c r="AW6" i="42"/>
  <c r="EZ19" i="39"/>
  <c r="BA19" i="39"/>
  <c r="FC19" i="36"/>
  <c r="BD19" i="36"/>
  <c r="EU14" i="44"/>
  <c r="AV14" i="44"/>
  <c r="EQ9" i="48"/>
  <c r="AR9" i="48"/>
  <c r="AQ16" i="48"/>
  <c r="EP16" i="48"/>
  <c r="AW15" i="42"/>
  <c r="EV15" i="42"/>
  <c r="BB8" i="38"/>
  <c r="FA8" i="38"/>
  <c r="BB9" i="38"/>
  <c r="FA9" i="38"/>
  <c r="EK13" i="53"/>
  <c r="AL13" i="53"/>
  <c r="EJ22" i="54"/>
  <c r="AK22" i="54"/>
  <c r="ET10" i="44"/>
  <c r="AU10" i="44"/>
  <c r="EV24" i="43"/>
  <c r="AW24" i="43"/>
  <c r="AJ9" i="55"/>
  <c r="EI9" i="55"/>
  <c r="FA23" i="38"/>
  <c r="BB23" i="38"/>
  <c r="ET16" i="43"/>
  <c r="AU16" i="43"/>
  <c r="FA7" i="37"/>
  <c r="BB7" i="37"/>
  <c r="AI7" i="55"/>
  <c r="EH7" i="55"/>
  <c r="BC18" i="36"/>
  <c r="FB18" i="36"/>
  <c r="EI28" i="56"/>
  <c r="AJ28" i="56"/>
  <c r="EY6" i="39"/>
  <c r="AZ6" i="39"/>
  <c r="AO28" i="51"/>
  <c r="EN28" i="51"/>
  <c r="AL28" i="54"/>
  <c r="EK28" i="54"/>
  <c r="AI22" i="56"/>
  <c r="EH22" i="56"/>
  <c r="AZ29" i="36"/>
  <c r="BA4" i="36"/>
  <c r="EZ4" i="36"/>
  <c r="EZ29" i="36" s="1"/>
  <c r="AY8" i="41"/>
  <c r="EX8" i="41"/>
  <c r="EO5" i="49"/>
  <c r="AP5" i="49"/>
  <c r="EX26" i="40"/>
  <c r="AY26" i="40"/>
  <c r="FD13" i="34"/>
  <c r="BE13" i="34"/>
  <c r="FE13" i="34" s="1"/>
  <c r="BE17" i="35"/>
  <c r="FE17" i="35" s="1"/>
  <c r="FD17" i="35"/>
  <c r="AI16" i="56"/>
  <c r="EH16" i="56"/>
  <c r="AR5" i="46"/>
  <c r="EQ5" i="46"/>
  <c r="BC24" i="37"/>
  <c r="FB24" i="37"/>
  <c r="BA5" i="38"/>
  <c r="EZ5" i="38"/>
  <c r="AJ29" i="52"/>
  <c r="EJ4" i="52"/>
  <c r="EJ29" i="52" s="1"/>
  <c r="AK4" i="52"/>
  <c r="AQ22" i="48"/>
  <c r="EP22" i="48"/>
  <c r="AH19" i="57"/>
  <c r="EG19" i="57"/>
  <c r="AW5" i="42"/>
  <c r="EV5" i="42"/>
  <c r="AJ8" i="56"/>
  <c r="EI8" i="56"/>
  <c r="EL9" i="51"/>
  <c r="AM9" i="51"/>
  <c r="ES26" i="46"/>
  <c r="AT26" i="46"/>
  <c r="EQ6" i="47"/>
  <c r="AR6" i="47"/>
  <c r="FC23" i="36"/>
  <c r="BD23" i="36"/>
  <c r="AS4" i="45"/>
  <c r="ER4" i="45"/>
  <c r="AH13" i="57"/>
  <c r="EG13" i="57"/>
  <c r="AN29" i="48"/>
  <c r="EN4" i="48"/>
  <c r="EN29" i="48" s="1"/>
  <c r="AO4" i="48"/>
  <c r="EO6" i="49"/>
  <c r="AP6" i="49"/>
  <c r="AL23" i="54"/>
  <c r="EK23" i="54"/>
  <c r="EM21" i="52"/>
  <c r="AN21" i="52"/>
  <c r="AD4" i="59"/>
  <c r="EC4" i="59"/>
  <c r="EC29" i="59" s="1"/>
  <c r="AC29" i="59"/>
  <c r="AZ13" i="40"/>
  <c r="EY13" i="40"/>
  <c r="BA25" i="38"/>
  <c r="EZ25" i="38"/>
  <c r="EO10" i="49"/>
  <c r="AP10" i="49"/>
  <c r="AJ8" i="55"/>
  <c r="EI8" i="55"/>
  <c r="AP26" i="49"/>
  <c r="EO26" i="49"/>
  <c r="AL25" i="53"/>
  <c r="EK25" i="53"/>
  <c r="AZ24" i="40"/>
  <c r="EY24" i="40"/>
  <c r="AV29" i="41"/>
  <c r="AW4" i="41"/>
  <c r="EV4" i="41"/>
  <c r="AY10" i="40"/>
  <c r="EX10" i="40"/>
  <c r="AX25" i="42"/>
  <c r="EW25" i="42"/>
  <c r="AN7" i="51"/>
  <c r="EM7" i="51"/>
  <c r="AK29" i="51"/>
  <c r="AL4" i="51"/>
  <c r="EK4" i="51"/>
  <c r="EO22" i="49"/>
  <c r="AP22" i="49"/>
  <c r="AN10" i="51"/>
  <c r="EM10" i="51"/>
  <c r="AK4" i="53"/>
  <c r="EJ4" i="53"/>
  <c r="AH26" i="58"/>
  <c r="EG26" i="58"/>
  <c r="EF5" i="58"/>
  <c r="AG5" i="58"/>
  <c r="EF13" i="59"/>
  <c r="AG13" i="59"/>
  <c r="EE7" i="59"/>
  <c r="AF7" i="59"/>
  <c r="EZ20" i="38"/>
  <c r="BA20" i="38"/>
  <c r="EV21" i="43"/>
  <c r="AW21" i="43"/>
  <c r="EM28" i="52"/>
  <c r="AN28" i="52"/>
  <c r="FA15" i="37"/>
  <c r="BB15" i="37"/>
  <c r="EU28" i="43"/>
  <c r="AV28" i="43"/>
  <c r="ER6" i="46"/>
  <c r="AS6" i="46"/>
  <c r="FC6" i="35"/>
  <c r="BD6" i="35"/>
  <c r="EF6" i="58"/>
  <c r="AG6" i="58"/>
  <c r="EU15" i="44"/>
  <c r="AV15" i="44"/>
  <c r="FA16" i="37"/>
  <c r="BB16" i="37"/>
  <c r="FA24" i="38"/>
  <c r="BB24" i="38"/>
  <c r="EF8" i="59"/>
  <c r="AG8" i="59"/>
  <c r="AI5" i="56"/>
  <c r="EH5" i="56"/>
  <c r="AG10" i="58"/>
  <c r="EF10" i="58"/>
  <c r="EL10" i="52"/>
  <c r="AM10" i="52"/>
  <c r="ET27" i="45"/>
  <c r="AU27" i="45"/>
  <c r="EO4" i="47"/>
  <c r="EO29" i="47" s="1"/>
  <c r="AO29" i="47"/>
  <c r="AP4" i="47"/>
  <c r="EU12" i="44"/>
  <c r="AV12" i="44"/>
  <c r="EX6" i="40"/>
  <c r="AY6" i="40"/>
  <c r="EM19" i="52"/>
  <c r="AN19" i="52"/>
  <c r="EG21" i="57"/>
  <c r="AH21" i="57"/>
  <c r="FC20" i="36"/>
  <c r="BD20" i="36"/>
  <c r="EG15" i="58"/>
  <c r="AH15" i="58"/>
  <c r="AJ12" i="56"/>
  <c r="EI12" i="56"/>
  <c r="EU13" i="44"/>
  <c r="AV13" i="44"/>
  <c r="EK15" i="54"/>
  <c r="AL15" i="54"/>
  <c r="FC26" i="36"/>
  <c r="BD26" i="36"/>
  <c r="FC16" i="34"/>
  <c r="BD16" i="34"/>
  <c r="FD15" i="35"/>
  <c r="BE15" i="35"/>
  <c r="FE15" i="35" s="1"/>
  <c r="EE18" i="59"/>
  <c r="AF18" i="59"/>
  <c r="FB16" i="35"/>
  <c r="BC16" i="35"/>
  <c r="EM24" i="52"/>
  <c r="AN24" i="52"/>
  <c r="EX17" i="41"/>
  <c r="AY17" i="41"/>
  <c r="AX22" i="41"/>
  <c r="EW22" i="41"/>
  <c r="AN20" i="52"/>
  <c r="EM20" i="52"/>
  <c r="EH7" i="56"/>
  <c r="AI7" i="56"/>
  <c r="AP12" i="50"/>
  <c r="EO12" i="50"/>
  <c r="BD9" i="36"/>
  <c r="FC9" i="36"/>
  <c r="AO24" i="51"/>
  <c r="EN24" i="51"/>
  <c r="AJ16" i="55"/>
  <c r="EI16" i="55"/>
  <c r="EN21" i="51"/>
  <c r="AO21" i="51"/>
  <c r="EY14" i="40"/>
  <c r="AZ14" i="40"/>
  <c r="EY12" i="40"/>
  <c r="AZ12" i="40"/>
  <c r="BA4" i="37"/>
  <c r="EZ4" i="37"/>
  <c r="FD28" i="35"/>
  <c r="BE28" i="35"/>
  <c r="FE28" i="35" s="1"/>
  <c r="EE22" i="59"/>
  <c r="AF22" i="59"/>
  <c r="AR10" i="47"/>
  <c r="EQ10" i="47"/>
  <c r="AM25" i="52"/>
  <c r="EL25" i="52"/>
  <c r="AL11" i="54"/>
  <c r="EK11" i="54"/>
  <c r="AL5" i="52"/>
  <c r="EK5" i="52"/>
  <c r="ED30" i="59"/>
  <c r="FD5" i="34"/>
  <c r="BE5" i="34"/>
  <c r="FE5" i="34" s="1"/>
  <c r="AO27" i="51"/>
  <c r="EN27" i="51"/>
  <c r="AT21" i="46"/>
  <c r="ES21" i="46"/>
  <c r="EZ9" i="39"/>
  <c r="BA9" i="39"/>
  <c r="EH30" i="54" l="1"/>
  <c r="EU29" i="41"/>
  <c r="ER25" i="45"/>
  <c r="AS25" i="45"/>
  <c r="FB12" i="36"/>
  <c r="BC12" i="36"/>
  <c r="BE10" i="33"/>
  <c r="FE10" i="33" s="1"/>
  <c r="FD10" i="33"/>
  <c r="EI21" i="54"/>
  <c r="AJ21" i="54"/>
  <c r="EP7" i="47"/>
  <c r="AQ7" i="47"/>
  <c r="BD29" i="32"/>
  <c r="BE5" i="32"/>
  <c r="FD5" i="32"/>
  <c r="FD29" i="32" s="1"/>
  <c r="FD14" i="33"/>
  <c r="BE14" i="33"/>
  <c r="FE14" i="33" s="1"/>
  <c r="EH6" i="55"/>
  <c r="AI6" i="55"/>
  <c r="EO7" i="48"/>
  <c r="AP7" i="48"/>
  <c r="AL5" i="51"/>
  <c r="EK5" i="51"/>
  <c r="AH12" i="57"/>
  <c r="EG12" i="57"/>
  <c r="AQ23" i="48"/>
  <c r="EP23" i="48"/>
  <c r="EL30" i="50"/>
  <c r="EJ21" i="53"/>
  <c r="AK21" i="53"/>
  <c r="AS4" i="43"/>
  <c r="AR29" i="43"/>
  <c r="ER4" i="43"/>
  <c r="ER29" i="43" s="1"/>
  <c r="AM12" i="52"/>
  <c r="EL12" i="52"/>
  <c r="AO8" i="49"/>
  <c r="EN8" i="49"/>
  <c r="AO17" i="49"/>
  <c r="EN17" i="49"/>
  <c r="EJ7" i="53"/>
  <c r="AK7" i="53"/>
  <c r="ET25" i="43"/>
  <c r="AU25" i="43"/>
  <c r="BB29" i="34"/>
  <c r="FB4" i="34"/>
  <c r="FB29" i="34" s="1"/>
  <c r="BC4" i="34"/>
  <c r="EQ17" i="46"/>
  <c r="AR17" i="46"/>
  <c r="EF27" i="58"/>
  <c r="AG27" i="58"/>
  <c r="FD16" i="33"/>
  <c r="BE16" i="33"/>
  <c r="FE16" i="33" s="1"/>
  <c r="AW14" i="41"/>
  <c r="EV14" i="41"/>
  <c r="AS28" i="46"/>
  <c r="ER28" i="46"/>
  <c r="BC29" i="33"/>
  <c r="BD4" i="33"/>
  <c r="FC4" i="33"/>
  <c r="AP10" i="48"/>
  <c r="EO10" i="48"/>
  <c r="AY29" i="37"/>
  <c r="EY18" i="37"/>
  <c r="EY30" i="37" s="1"/>
  <c r="AZ18" i="37"/>
  <c r="ER17" i="44"/>
  <c r="ER30" i="44" s="1"/>
  <c r="AS17" i="44"/>
  <c r="AJ20" i="55"/>
  <c r="EI20" i="55"/>
  <c r="EI27" i="55"/>
  <c r="AJ27" i="55"/>
  <c r="AR15" i="47"/>
  <c r="EQ15" i="47"/>
  <c r="AS12" i="46"/>
  <c r="ER12" i="46"/>
  <c r="EP30" i="46"/>
  <c r="AY25" i="39"/>
  <c r="EX25" i="39"/>
  <c r="AZ14" i="39"/>
  <c r="EY14" i="39"/>
  <c r="EV10" i="41"/>
  <c r="AW10" i="41"/>
  <c r="EK18" i="52"/>
  <c r="EK30" i="52" s="1"/>
  <c r="AL18" i="52"/>
  <c r="AQ22" i="47"/>
  <c r="EP22" i="47"/>
  <c r="AJ14" i="54"/>
  <c r="EI14" i="54"/>
  <c r="BA19" i="37"/>
  <c r="EZ19" i="37"/>
  <c r="EY20" i="39"/>
  <c r="AZ20" i="39"/>
  <c r="AO13" i="49"/>
  <c r="EN13" i="49"/>
  <c r="AS18" i="45"/>
  <c r="ER18" i="45"/>
  <c r="EW25" i="40"/>
  <c r="AX25" i="40"/>
  <c r="EH25" i="55"/>
  <c r="AI25" i="55"/>
  <c r="FA26" i="37"/>
  <c r="BB26" i="37"/>
  <c r="EQ28" i="47"/>
  <c r="AR28" i="47"/>
  <c r="BA4" i="35"/>
  <c r="EZ4" i="35"/>
  <c r="EZ29" i="35" s="1"/>
  <c r="AZ29" i="35"/>
  <c r="EL4" i="50"/>
  <c r="AL29" i="50"/>
  <c r="AM4" i="50"/>
  <c r="AQ14" i="48"/>
  <c r="EP14" i="48"/>
  <c r="AO23" i="50"/>
  <c r="EN23" i="50"/>
  <c r="EE16" i="58"/>
  <c r="EE30" i="58" s="1"/>
  <c r="AF16" i="58"/>
  <c r="EG30" i="55"/>
  <c r="EW30" i="39"/>
  <c r="BB16" i="36"/>
  <c r="FA16" i="36"/>
  <c r="EK29" i="51"/>
  <c r="EV17" i="42"/>
  <c r="AW17" i="42"/>
  <c r="BD14" i="35"/>
  <c r="FC14" i="35"/>
  <c r="AP23" i="49"/>
  <c r="EO23" i="49"/>
  <c r="ES16" i="44"/>
  <c r="AT16" i="44"/>
  <c r="EJ27" i="54"/>
  <c r="AK27" i="54"/>
  <c r="AZ15" i="39"/>
  <c r="EY15" i="39"/>
  <c r="AX16" i="40"/>
  <c r="EW16" i="40"/>
  <c r="EW30" i="40" s="1"/>
  <c r="AT17" i="43"/>
  <c r="ES17" i="43"/>
  <c r="ES30" i="43" s="1"/>
  <c r="EO24" i="49"/>
  <c r="AP24" i="49"/>
  <c r="AZ16" i="38"/>
  <c r="EY16" i="38"/>
  <c r="EY30" i="38" s="1"/>
  <c r="BD18" i="33"/>
  <c r="FC18" i="33"/>
  <c r="FC30" i="33" s="1"/>
  <c r="EF16" i="57"/>
  <c r="AG16" i="57"/>
  <c r="AJ25" i="54"/>
  <c r="EI25" i="54"/>
  <c r="FC26" i="35"/>
  <c r="BD26" i="35"/>
  <c r="AU6" i="43"/>
  <c r="ET6" i="43"/>
  <c r="EL26" i="52"/>
  <c r="AM26" i="52"/>
  <c r="AQ13" i="48"/>
  <c r="EP13" i="48"/>
  <c r="EM26" i="51"/>
  <c r="AN26" i="51"/>
  <c r="AV15" i="43"/>
  <c r="EU15" i="43"/>
  <c r="AG7" i="57"/>
  <c r="EF7" i="57"/>
  <c r="AG5" i="57"/>
  <c r="EF5" i="57"/>
  <c r="AZ21" i="39"/>
  <c r="EY21" i="39"/>
  <c r="AJ23" i="55"/>
  <c r="EI23" i="55"/>
  <c r="FC6" i="34"/>
  <c r="BD6" i="34"/>
  <c r="BD23" i="35"/>
  <c r="FC23" i="35"/>
  <c r="EM8" i="50"/>
  <c r="AN8" i="50"/>
  <c r="EY26" i="39"/>
  <c r="AZ26" i="39"/>
  <c r="EH27" i="56"/>
  <c r="AI27" i="56"/>
  <c r="AP11" i="49"/>
  <c r="EO11" i="49"/>
  <c r="AY18" i="39"/>
  <c r="EX18" i="39"/>
  <c r="EX30" i="39" s="1"/>
  <c r="EZ30" i="36"/>
  <c r="FD24" i="34"/>
  <c r="BE24" i="34"/>
  <c r="FE24" i="34" s="1"/>
  <c r="AW23" i="42"/>
  <c r="EV23" i="42"/>
  <c r="FC24" i="35"/>
  <c r="BD24" i="35"/>
  <c r="AS10" i="45"/>
  <c r="ER10" i="45"/>
  <c r="AH9" i="57"/>
  <c r="EG9" i="57"/>
  <c r="FD21" i="33"/>
  <c r="BE21" i="33"/>
  <c r="FE21" i="33" s="1"/>
  <c r="EG9" i="56"/>
  <c r="AH9" i="56"/>
  <c r="AS17" i="45"/>
  <c r="ER17" i="45"/>
  <c r="ER30" i="45" s="1"/>
  <c r="EI17" i="54"/>
  <c r="AJ17" i="54"/>
  <c r="AP5" i="48"/>
  <c r="EO5" i="48"/>
  <c r="EW6" i="41"/>
  <c r="AX6" i="41"/>
  <c r="EI8" i="54"/>
  <c r="AJ8" i="54"/>
  <c r="AU5" i="43"/>
  <c r="ET5" i="43"/>
  <c r="BE17" i="34"/>
  <c r="FE17" i="34" s="1"/>
  <c r="FD17" i="34"/>
  <c r="BB25" i="36"/>
  <c r="FA25" i="36"/>
  <c r="AQ12" i="48"/>
  <c r="EP12" i="48"/>
  <c r="AX4" i="38"/>
  <c r="AW29" i="38"/>
  <c r="EW4" i="38"/>
  <c r="EW29" i="38" s="1"/>
  <c r="EN25" i="49"/>
  <c r="AO25" i="49"/>
  <c r="AN17" i="50"/>
  <c r="EM17" i="50"/>
  <c r="AQ16" i="47"/>
  <c r="EP16" i="47"/>
  <c r="EP30" i="47" s="1"/>
  <c r="EV7" i="41"/>
  <c r="AW7" i="41"/>
  <c r="AY7" i="39"/>
  <c r="EX7" i="39"/>
  <c r="AN20" i="51"/>
  <c r="EM20" i="51"/>
  <c r="EV13" i="42"/>
  <c r="AW13" i="42"/>
  <c r="EP27" i="48"/>
  <c r="AQ27" i="48"/>
  <c r="EQ14" i="47"/>
  <c r="AR14" i="47"/>
  <c r="ES20" i="45"/>
  <c r="AT20" i="45"/>
  <c r="AN15" i="51"/>
  <c r="EM15" i="51"/>
  <c r="EL5" i="50"/>
  <c r="AM5" i="50"/>
  <c r="BE25" i="33"/>
  <c r="FE25" i="33" s="1"/>
  <c r="FD25" i="33"/>
  <c r="ET16" i="42"/>
  <c r="ET30" i="42" s="1"/>
  <c r="AT29" i="42"/>
  <c r="AU16" i="42"/>
  <c r="AJ18" i="53"/>
  <c r="AI29" i="53"/>
  <c r="EI18" i="53"/>
  <c r="EI30" i="53" s="1"/>
  <c r="EQ24" i="47"/>
  <c r="AR24" i="47"/>
  <c r="EO18" i="48"/>
  <c r="EO30" i="48" s="1"/>
  <c r="AP18" i="48"/>
  <c r="AN18" i="49"/>
  <c r="EM18" i="49"/>
  <c r="EM30" i="49" s="1"/>
  <c r="AQ29" i="45"/>
  <c r="EQ7" i="45"/>
  <c r="EQ29" i="45" s="1"/>
  <c r="AR7" i="45"/>
  <c r="AS8" i="45"/>
  <c r="ER8" i="45"/>
  <c r="AX11" i="40"/>
  <c r="EW11" i="40"/>
  <c r="AS14" i="46"/>
  <c r="ER14" i="46"/>
  <c r="FD30" i="32"/>
  <c r="FD15" i="33"/>
  <c r="BE15" i="33"/>
  <c r="FE15" i="33" s="1"/>
  <c r="AN6" i="50"/>
  <c r="EM6" i="50"/>
  <c r="BE6" i="33"/>
  <c r="FE6" i="33" s="1"/>
  <c r="FD6" i="33"/>
  <c r="AV12" i="43"/>
  <c r="EU12" i="43"/>
  <c r="FB11" i="36"/>
  <c r="BC11" i="36"/>
  <c r="FD13" i="33"/>
  <c r="BE13" i="33"/>
  <c r="FE13" i="33" s="1"/>
  <c r="BD29" i="31"/>
  <c r="BE4" i="31"/>
  <c r="FD4" i="31"/>
  <c r="FD29" i="31" s="1"/>
  <c r="AR26" i="47"/>
  <c r="EQ26" i="47"/>
  <c r="AO28" i="50"/>
  <c r="EN28" i="50"/>
  <c r="EK29" i="50"/>
  <c r="AR22" i="46"/>
  <c r="EQ22" i="46"/>
  <c r="EV20" i="41"/>
  <c r="AW20" i="41"/>
  <c r="EG6" i="56"/>
  <c r="AH6" i="56"/>
  <c r="AO26" i="50"/>
  <c r="EN26" i="50"/>
  <c r="EE13" i="58"/>
  <c r="AF13" i="58"/>
  <c r="BC14" i="36"/>
  <c r="FB14" i="36"/>
  <c r="EN20" i="49"/>
  <c r="AO20" i="49"/>
  <c r="EQ8" i="47"/>
  <c r="AR8" i="47"/>
  <c r="ET24" i="44"/>
  <c r="AU24" i="44"/>
  <c r="EV29" i="41"/>
  <c r="EV16" i="41"/>
  <c r="AW16" i="41"/>
  <c r="FD26" i="33"/>
  <c r="BE26" i="33"/>
  <c r="FE26" i="33" s="1"/>
  <c r="AF11" i="59"/>
  <c r="EE11" i="59"/>
  <c r="FB18" i="35"/>
  <c r="FB30" i="35" s="1"/>
  <c r="BC18" i="35"/>
  <c r="EV13" i="41"/>
  <c r="AW13" i="41"/>
  <c r="EG26" i="56"/>
  <c r="EG30" i="56" s="1"/>
  <c r="AH26" i="56"/>
  <c r="EI16" i="54"/>
  <c r="EI30" i="54" s="1"/>
  <c r="AJ16" i="54"/>
  <c r="EV12" i="42"/>
  <c r="AW12" i="42"/>
  <c r="EM16" i="50"/>
  <c r="AN16" i="50"/>
  <c r="AW11" i="42"/>
  <c r="EV11" i="42"/>
  <c r="AY20" i="40"/>
  <c r="EX20" i="40"/>
  <c r="BD19" i="35"/>
  <c r="FC19" i="35"/>
  <c r="EJ24" i="54"/>
  <c r="AK24" i="54"/>
  <c r="ER20" i="46"/>
  <c r="AS20" i="46"/>
  <c r="AP6" i="48"/>
  <c r="EO6" i="48"/>
  <c r="EQ19" i="47"/>
  <c r="AR19" i="47"/>
  <c r="EV24" i="42"/>
  <c r="AW24" i="42"/>
  <c r="AJ24" i="55"/>
  <c r="EI24" i="55"/>
  <c r="BC27" i="36"/>
  <c r="FB27" i="36"/>
  <c r="EV19" i="41"/>
  <c r="AW19" i="41"/>
  <c r="AQ8" i="48"/>
  <c r="EP8" i="48"/>
  <c r="EZ10" i="37"/>
  <c r="EZ29" i="37" s="1"/>
  <c r="BA10" i="37"/>
  <c r="AR25" i="46"/>
  <c r="EQ25" i="46"/>
  <c r="EQ16" i="46"/>
  <c r="AR16" i="46"/>
  <c r="AT23" i="45"/>
  <c r="ES23" i="45"/>
  <c r="AS15" i="46"/>
  <c r="ER15" i="46"/>
  <c r="AY5" i="39"/>
  <c r="EX5" i="39"/>
  <c r="AI5" i="55"/>
  <c r="EH5" i="55"/>
  <c r="EX8" i="40"/>
  <c r="AY8" i="40"/>
  <c r="ES15" i="45"/>
  <c r="AT15" i="45"/>
  <c r="AN25" i="50"/>
  <c r="EM25" i="50"/>
  <c r="BB9" i="37"/>
  <c r="FA9" i="37"/>
  <c r="AG9" i="58"/>
  <c r="EF9" i="58"/>
  <c r="AG24" i="58"/>
  <c r="EF24" i="58"/>
  <c r="EX23" i="40"/>
  <c r="AY23" i="40"/>
  <c r="EJ19" i="53"/>
  <c r="AK19" i="53"/>
  <c r="AG10" i="57"/>
  <c r="EF10" i="57"/>
  <c r="AI18" i="55"/>
  <c r="EH18" i="55"/>
  <c r="EH30" i="55" s="1"/>
  <c r="BD9" i="35"/>
  <c r="FC9" i="35"/>
  <c r="EU11" i="43"/>
  <c r="AV11" i="43"/>
  <c r="AS5" i="44"/>
  <c r="ER5" i="44"/>
  <c r="ER29" i="44" s="1"/>
  <c r="FC5" i="33"/>
  <c r="BD5" i="33"/>
  <c r="EJ29" i="53"/>
  <c r="EM30" i="51"/>
  <c r="FC30" i="34"/>
  <c r="AM5" i="52"/>
  <c r="EL5" i="52"/>
  <c r="AM11" i="54"/>
  <c r="EL11" i="54"/>
  <c r="AS10" i="47"/>
  <c r="ER10" i="47"/>
  <c r="EZ12" i="40"/>
  <c r="BA12" i="40"/>
  <c r="EZ14" i="40"/>
  <c r="BA14" i="40"/>
  <c r="AJ7" i="56"/>
  <c r="EI7" i="56"/>
  <c r="AO24" i="52"/>
  <c r="EN24" i="52"/>
  <c r="FC16" i="35"/>
  <c r="BD16" i="35"/>
  <c r="FD26" i="36"/>
  <c r="BE26" i="36"/>
  <c r="FE26" i="36" s="1"/>
  <c r="AW13" i="44"/>
  <c r="EV13" i="44"/>
  <c r="AI15" i="58"/>
  <c r="EH15" i="58"/>
  <c r="FD20" i="36"/>
  <c r="BE20" i="36"/>
  <c r="FE20" i="36" s="1"/>
  <c r="EN19" i="52"/>
  <c r="AO19" i="52"/>
  <c r="AW12" i="44"/>
  <c r="EV12" i="44"/>
  <c r="EG8" i="59"/>
  <c r="AH8" i="59"/>
  <c r="FB24" i="38"/>
  <c r="BC24" i="38"/>
  <c r="FB16" i="37"/>
  <c r="BC16" i="37"/>
  <c r="AH6" i="58"/>
  <c r="EG6" i="58"/>
  <c r="BE6" i="35"/>
  <c r="FE6" i="35" s="1"/>
  <c r="FD6" i="35"/>
  <c r="AI26" i="58"/>
  <c r="EH26" i="58"/>
  <c r="EN7" i="51"/>
  <c r="AO7" i="51"/>
  <c r="EY10" i="40"/>
  <c r="AZ10" i="40"/>
  <c r="EZ13" i="40"/>
  <c r="BA13" i="40"/>
  <c r="EO4" i="48"/>
  <c r="EO29" i="48" s="1"/>
  <c r="AO29" i="48"/>
  <c r="AP4" i="48"/>
  <c r="EH13" i="57"/>
  <c r="AI13" i="57"/>
  <c r="BE23" i="36"/>
  <c r="FE23" i="36" s="1"/>
  <c r="FD23" i="36"/>
  <c r="AU26" i="46"/>
  <c r="ET26" i="46"/>
  <c r="AK29" i="52"/>
  <c r="AL4" i="52"/>
  <c r="EK4" i="52"/>
  <c r="EK29" i="52" s="1"/>
  <c r="FA5" i="38"/>
  <c r="BB5" i="38"/>
  <c r="ER5" i="46"/>
  <c r="AS5" i="46"/>
  <c r="AQ5" i="49"/>
  <c r="EP5" i="49"/>
  <c r="EI22" i="56"/>
  <c r="AJ22" i="56"/>
  <c r="AP28" i="51"/>
  <c r="EO28" i="51"/>
  <c r="BC7" i="37"/>
  <c r="FB7" i="37"/>
  <c r="FB23" i="38"/>
  <c r="BC23" i="38"/>
  <c r="EL13" i="53"/>
  <c r="AM13" i="53"/>
  <c r="AW14" i="44"/>
  <c r="EV14" i="44"/>
  <c r="BB19" i="39"/>
  <c r="FA19" i="39"/>
  <c r="BE13" i="36"/>
  <c r="FE13" i="36" s="1"/>
  <c r="FD13" i="36"/>
  <c r="ER15" i="48"/>
  <c r="AS15" i="48"/>
  <c r="AR4" i="46"/>
  <c r="EQ4" i="46"/>
  <c r="EQ29" i="46" s="1"/>
  <c r="AQ29" i="46"/>
  <c r="EN17" i="52"/>
  <c r="AO17" i="52"/>
  <c r="AZ28" i="41"/>
  <c r="EY28" i="41"/>
  <c r="BB13" i="38"/>
  <c r="FA13" i="38"/>
  <c r="AN6" i="52"/>
  <c r="EM6" i="52"/>
  <c r="AL26" i="55"/>
  <c r="EK26" i="55"/>
  <c r="AH22" i="58"/>
  <c r="EG22" i="58"/>
  <c r="EX11" i="41"/>
  <c r="AY11" i="41"/>
  <c r="FD22" i="35"/>
  <c r="BE22" i="35"/>
  <c r="FE22" i="35" s="1"/>
  <c r="EP14" i="49"/>
  <c r="AQ14" i="49"/>
  <c r="AH25" i="58"/>
  <c r="EG25" i="58"/>
  <c r="BD6" i="36"/>
  <c r="FC6" i="36"/>
  <c r="AX7" i="42"/>
  <c r="EW7" i="42"/>
  <c r="AO9" i="50"/>
  <c r="EN9" i="50"/>
  <c r="AX20" i="43"/>
  <c r="EW20" i="43"/>
  <c r="AS28" i="48"/>
  <c r="ER28" i="48"/>
  <c r="AJ26" i="57"/>
  <c r="EI26" i="57"/>
  <c r="AH29" i="55"/>
  <c r="EH4" i="55"/>
  <c r="EH29" i="55" s="1"/>
  <c r="AI4" i="55"/>
  <c r="AL13" i="55"/>
  <c r="EK13" i="55"/>
  <c r="BE8" i="36"/>
  <c r="FE8" i="36" s="1"/>
  <c r="FD8" i="36"/>
  <c r="AK18" i="54"/>
  <c r="EJ18" i="54"/>
  <c r="EU19" i="45"/>
  <c r="AV19" i="45"/>
  <c r="EQ27" i="49"/>
  <c r="AR27" i="49"/>
  <c r="AZ24" i="41"/>
  <c r="EY24" i="41"/>
  <c r="AO18" i="50"/>
  <c r="EN18" i="50"/>
  <c r="AI25" i="57"/>
  <c r="EH25" i="57"/>
  <c r="EP16" i="49"/>
  <c r="AQ16" i="49"/>
  <c r="AV13" i="45"/>
  <c r="EU13" i="45"/>
  <c r="ER5" i="47"/>
  <c r="AS5" i="47"/>
  <c r="AX19" i="43"/>
  <c r="EW19" i="43"/>
  <c r="BC13" i="37"/>
  <c r="FB13" i="37"/>
  <c r="EI27" i="57"/>
  <c r="AJ27" i="57"/>
  <c r="AK17" i="55"/>
  <c r="EJ17" i="55"/>
  <c r="BA27" i="40"/>
  <c r="EZ27" i="40"/>
  <c r="AU9" i="45"/>
  <c r="ET9" i="45"/>
  <c r="AV26" i="45"/>
  <c r="EU26" i="45"/>
  <c r="EJ10" i="55"/>
  <c r="AK10" i="55"/>
  <c r="AK23" i="56"/>
  <c r="EJ23" i="56"/>
  <c r="AO22" i="51"/>
  <c r="EN22" i="51"/>
  <c r="EH14" i="58"/>
  <c r="AI14" i="58"/>
  <c r="EZ17" i="40"/>
  <c r="BA17" i="40"/>
  <c r="AW10" i="43"/>
  <c r="EV10" i="43"/>
  <c r="EG14" i="59"/>
  <c r="AH14" i="59"/>
  <c r="AP23" i="51"/>
  <c r="EO23" i="51"/>
  <c r="AZ7" i="40"/>
  <c r="EY7" i="40"/>
  <c r="EN7" i="49"/>
  <c r="AO7" i="49"/>
  <c r="EN13" i="52"/>
  <c r="AO13" i="52"/>
  <c r="EK10" i="54"/>
  <c r="AL10" i="54"/>
  <c r="AM16" i="53"/>
  <c r="EL16" i="53"/>
  <c r="BB10" i="38"/>
  <c r="FA10" i="38"/>
  <c r="AK11" i="56"/>
  <c r="EJ11" i="56"/>
  <c r="FB25" i="37"/>
  <c r="BC25" i="37"/>
  <c r="EO14" i="51"/>
  <c r="AP14" i="51"/>
  <c r="EI25" i="56"/>
  <c r="AJ25" i="56"/>
  <c r="AL28" i="55"/>
  <c r="EK28" i="55"/>
  <c r="AW4" i="42"/>
  <c r="EV4" i="42"/>
  <c r="EV29" i="42" s="1"/>
  <c r="EG19" i="59"/>
  <c r="AH19" i="59"/>
  <c r="AX29" i="39"/>
  <c r="AY4" i="39"/>
  <c r="EX4" i="39"/>
  <c r="EX29" i="39" s="1"/>
  <c r="BB21" i="38"/>
  <c r="FA21" i="38"/>
  <c r="AQ24" i="50"/>
  <c r="EP24" i="50"/>
  <c r="AS18" i="47"/>
  <c r="ER18" i="47"/>
  <c r="EM27" i="53"/>
  <c r="AN27" i="53"/>
  <c r="EP9" i="49"/>
  <c r="AQ9" i="49"/>
  <c r="EI10" i="56"/>
  <c r="AJ10" i="56"/>
  <c r="BB6" i="38"/>
  <c r="FA6" i="38"/>
  <c r="BE10" i="35"/>
  <c r="FE10" i="35" s="1"/>
  <c r="FD10" i="35"/>
  <c r="AG25" i="59"/>
  <c r="EF25" i="59"/>
  <c r="EU28" i="45"/>
  <c r="AV28" i="45"/>
  <c r="EF5" i="59"/>
  <c r="AG5" i="59"/>
  <c r="AK17" i="56"/>
  <c r="EJ17" i="56"/>
  <c r="EY9" i="41"/>
  <c r="AZ9" i="41"/>
  <c r="EV26" i="44"/>
  <c r="AW26" i="44"/>
  <c r="AT13" i="47"/>
  <c r="ES13" i="47"/>
  <c r="FA8" i="39"/>
  <c r="BB8" i="39"/>
  <c r="BA16" i="39"/>
  <c r="EZ16" i="39"/>
  <c r="AW21" i="44"/>
  <c r="EV21" i="44"/>
  <c r="ES8" i="46"/>
  <c r="AT8" i="46"/>
  <c r="EN17" i="51"/>
  <c r="AO17" i="51"/>
  <c r="AJ18" i="56"/>
  <c r="EI18" i="56"/>
  <c r="AW20" i="44"/>
  <c r="EV20" i="44"/>
  <c r="EM24" i="53"/>
  <c r="AN24" i="53"/>
  <c r="EK5" i="53"/>
  <c r="AL5" i="53"/>
  <c r="ET21" i="46"/>
  <c r="AU21" i="46"/>
  <c r="AG22" i="59"/>
  <c r="EF22" i="59"/>
  <c r="EJ16" i="55"/>
  <c r="AK16" i="55"/>
  <c r="BE9" i="36"/>
  <c r="FE9" i="36" s="1"/>
  <c r="FD9" i="36"/>
  <c r="AY22" i="41"/>
  <c r="EX22" i="41"/>
  <c r="EG10" i="58"/>
  <c r="AH10" i="58"/>
  <c r="BC15" i="37"/>
  <c r="FB15" i="37"/>
  <c r="EW21" i="43"/>
  <c r="AX21" i="43"/>
  <c r="AH13" i="59"/>
  <c r="EG13" i="59"/>
  <c r="EN10" i="51"/>
  <c r="AO10" i="51"/>
  <c r="AL29" i="51"/>
  <c r="AM4" i="51"/>
  <c r="EL4" i="51"/>
  <c r="EL25" i="53"/>
  <c r="AM25" i="53"/>
  <c r="EJ8" i="55"/>
  <c r="AK8" i="55"/>
  <c r="BB25" i="38"/>
  <c r="FA25" i="38"/>
  <c r="EL23" i="54"/>
  <c r="AM23" i="54"/>
  <c r="AK8" i="56"/>
  <c r="EJ8" i="56"/>
  <c r="FA4" i="36"/>
  <c r="FA29" i="36" s="1"/>
  <c r="BB4" i="36"/>
  <c r="BA29" i="36"/>
  <c r="BA6" i="39"/>
  <c r="EZ6" i="39"/>
  <c r="FB9" i="38"/>
  <c r="BC9" i="38"/>
  <c r="AR16" i="48"/>
  <c r="EQ16" i="48"/>
  <c r="EQ28" i="49"/>
  <c r="AR28" i="49"/>
  <c r="FC17" i="37"/>
  <c r="BD17" i="37"/>
  <c r="EM7" i="52"/>
  <c r="AN7" i="52"/>
  <c r="EK19" i="54"/>
  <c r="AL19" i="54"/>
  <c r="ER17" i="48"/>
  <c r="AS17" i="48"/>
  <c r="EO11" i="51"/>
  <c r="AP11" i="51"/>
  <c r="EL20" i="54"/>
  <c r="AM20" i="54"/>
  <c r="EG26" i="59"/>
  <c r="AH26" i="59"/>
  <c r="FB14" i="37"/>
  <c r="BC14" i="37"/>
  <c r="ET11" i="46"/>
  <c r="AU11" i="46"/>
  <c r="EL13" i="54"/>
  <c r="AM13" i="54"/>
  <c r="ES20" i="47"/>
  <c r="AT20" i="47"/>
  <c r="AN28" i="53"/>
  <c r="EM28" i="53"/>
  <c r="EI4" i="54"/>
  <c r="EI29" i="54" s="1"/>
  <c r="AJ4" i="54"/>
  <c r="AI29" i="54"/>
  <c r="EL26" i="54"/>
  <c r="AM26" i="54"/>
  <c r="BA28" i="40"/>
  <c r="EZ28" i="40"/>
  <c r="FD17" i="36"/>
  <c r="BE17" i="36"/>
  <c r="FE17" i="36" s="1"/>
  <c r="FB28" i="38"/>
  <c r="BC28" i="38"/>
  <c r="EW13" i="43"/>
  <c r="AX13" i="43"/>
  <c r="EX26" i="42"/>
  <c r="AY26" i="42"/>
  <c r="BE25" i="35"/>
  <c r="FE25" i="35" s="1"/>
  <c r="FD25" i="35"/>
  <c r="EG17" i="59"/>
  <c r="AH17" i="59"/>
  <c r="EW27" i="43"/>
  <c r="AX27" i="43"/>
  <c r="AM22" i="53"/>
  <c r="EL22" i="53"/>
  <c r="AV11" i="44"/>
  <c r="EU11" i="44"/>
  <c r="AX14" i="42"/>
  <c r="EW14" i="42"/>
  <c r="EG12" i="59"/>
  <c r="AH12" i="59"/>
  <c r="FA28" i="39"/>
  <c r="BB28" i="39"/>
  <c r="AK20" i="56"/>
  <c r="EJ20" i="56"/>
  <c r="BD12" i="37"/>
  <c r="FC12" i="37"/>
  <c r="AX20" i="42"/>
  <c r="EW20" i="42"/>
  <c r="EY18" i="40"/>
  <c r="AZ18" i="40"/>
  <c r="FC27" i="37"/>
  <c r="BD27" i="37"/>
  <c r="AH28" i="59"/>
  <c r="EG28" i="59"/>
  <c r="AS11" i="48"/>
  <c r="ER11" i="48"/>
  <c r="BD7" i="36"/>
  <c r="FC7" i="36"/>
  <c r="EP27" i="50"/>
  <c r="AQ27" i="50"/>
  <c r="AN11" i="53"/>
  <c r="EM11" i="53"/>
  <c r="AP13" i="50"/>
  <c r="EO13" i="50"/>
  <c r="EN8" i="51"/>
  <c r="AO8" i="51"/>
  <c r="AJ17" i="57"/>
  <c r="EI17" i="57"/>
  <c r="AO14" i="52"/>
  <c r="EN14" i="52"/>
  <c r="BB13" i="39"/>
  <c r="FA13" i="39"/>
  <c r="BC20" i="37"/>
  <c r="FB20" i="37"/>
  <c r="AY25" i="41"/>
  <c r="EX25" i="41"/>
  <c r="AG18" i="58"/>
  <c r="EF18" i="58"/>
  <c r="AX21" i="42"/>
  <c r="EW21" i="42"/>
  <c r="BC12" i="38"/>
  <c r="FB12" i="38"/>
  <c r="FB11" i="38"/>
  <c r="BC11" i="38"/>
  <c r="EO15" i="50"/>
  <c r="AP15" i="50"/>
  <c r="EO19" i="50"/>
  <c r="AP19" i="50"/>
  <c r="EJ22" i="55"/>
  <c r="AK22" i="55"/>
  <c r="AW29" i="40"/>
  <c r="EW4" i="40"/>
  <c r="EW29" i="40" s="1"/>
  <c r="AX4" i="40"/>
  <c r="EX26" i="41"/>
  <c r="AY26" i="41"/>
  <c r="EW22" i="42"/>
  <c r="AX22" i="42"/>
  <c r="AL6" i="54"/>
  <c r="EK6" i="54"/>
  <c r="AT5" i="45"/>
  <c r="ES5" i="45"/>
  <c r="AO18" i="51"/>
  <c r="EN18" i="51"/>
  <c r="AG18" i="57"/>
  <c r="EF18" i="57"/>
  <c r="EF30" i="57" s="1"/>
  <c r="AX26" i="43"/>
  <c r="EW26" i="43"/>
  <c r="EO20" i="50"/>
  <c r="AP20" i="50"/>
  <c r="EJ24" i="56"/>
  <c r="AK24" i="56"/>
  <c r="EW9" i="42"/>
  <c r="AX9" i="42"/>
  <c r="AK21" i="56"/>
  <c r="EJ21" i="56"/>
  <c r="EL6" i="53"/>
  <c r="AM6" i="53"/>
  <c r="EH20" i="57"/>
  <c r="AI20" i="57"/>
  <c r="EM23" i="53"/>
  <c r="AN23" i="53"/>
  <c r="EK15" i="55"/>
  <c r="AL15" i="55"/>
  <c r="AV24" i="45"/>
  <c r="EU24" i="45"/>
  <c r="AW18" i="42"/>
  <c r="EV18" i="42"/>
  <c r="AV18" i="44"/>
  <c r="EU18" i="44"/>
  <c r="EV7" i="43"/>
  <c r="AW7" i="43"/>
  <c r="FA15" i="38"/>
  <c r="BB15" i="38"/>
  <c r="EM29" i="49"/>
  <c r="AG27" i="59"/>
  <c r="EF27" i="59"/>
  <c r="BE28" i="36"/>
  <c r="FE28" i="36" s="1"/>
  <c r="FD28" i="36"/>
  <c r="EU22" i="44"/>
  <c r="AV22" i="44"/>
  <c r="BC22" i="37"/>
  <c r="FB22" i="37"/>
  <c r="AK15" i="56"/>
  <c r="EJ15" i="56"/>
  <c r="ES21" i="47"/>
  <c r="AT21" i="47"/>
  <c r="FC22" i="36"/>
  <c r="BD22" i="36"/>
  <c r="AI8" i="58"/>
  <c r="EH8" i="58"/>
  <c r="FB26" i="38"/>
  <c r="BC26" i="38"/>
  <c r="BD10" i="36"/>
  <c r="FC10" i="36"/>
  <c r="FA9" i="39"/>
  <c r="BB9" i="39"/>
  <c r="EM25" i="52"/>
  <c r="AN25" i="52"/>
  <c r="FA4" i="37"/>
  <c r="BB4" i="37"/>
  <c r="EO21" i="51"/>
  <c r="AP21" i="51"/>
  <c r="AZ17" i="41"/>
  <c r="EY17" i="41"/>
  <c r="AG18" i="59"/>
  <c r="EF18" i="59"/>
  <c r="FD16" i="34"/>
  <c r="BE16" i="34"/>
  <c r="FE16" i="34" s="1"/>
  <c r="EL15" i="54"/>
  <c r="AM15" i="54"/>
  <c r="AI21" i="57"/>
  <c r="EH21" i="57"/>
  <c r="EY6" i="40"/>
  <c r="AZ6" i="40"/>
  <c r="EU27" i="45"/>
  <c r="AV27" i="45"/>
  <c r="AN10" i="52"/>
  <c r="EM10" i="52"/>
  <c r="EV15" i="44"/>
  <c r="AW15" i="44"/>
  <c r="AL4" i="53"/>
  <c r="EK4" i="53"/>
  <c r="EP22" i="49"/>
  <c r="AQ22" i="49"/>
  <c r="EX25" i="42"/>
  <c r="AY25" i="42"/>
  <c r="AQ10" i="49"/>
  <c r="EP10" i="49"/>
  <c r="EN21" i="52"/>
  <c r="AO21" i="52"/>
  <c r="AQ6" i="49"/>
  <c r="EP6" i="49"/>
  <c r="AS6" i="47"/>
  <c r="ER6" i="47"/>
  <c r="EM9" i="51"/>
  <c r="AN9" i="51"/>
  <c r="BD24" i="37"/>
  <c r="FC24" i="37"/>
  <c r="AJ16" i="56"/>
  <c r="EI16" i="56"/>
  <c r="EY26" i="40"/>
  <c r="AZ26" i="40"/>
  <c r="EL28" i="54"/>
  <c r="AM28" i="54"/>
  <c r="FC18" i="36"/>
  <c r="BD18" i="36"/>
  <c r="AV16" i="43"/>
  <c r="EU16" i="43"/>
  <c r="EW24" i="43"/>
  <c r="AX24" i="43"/>
  <c r="EU10" i="44"/>
  <c r="AV10" i="44"/>
  <c r="AL22" i="54"/>
  <c r="EK22" i="54"/>
  <c r="ER9" i="48"/>
  <c r="AS9" i="48"/>
  <c r="FD19" i="36"/>
  <c r="BE19" i="36"/>
  <c r="FE19" i="36" s="1"/>
  <c r="EW6" i="42"/>
  <c r="AX6" i="42"/>
  <c r="AO8" i="52"/>
  <c r="EN8" i="52"/>
  <c r="BB5" i="37"/>
  <c r="FA5" i="37"/>
  <c r="BD11" i="37"/>
  <c r="FC11" i="37"/>
  <c r="EL10" i="53"/>
  <c r="AM10" i="53"/>
  <c r="BE18" i="34"/>
  <c r="FE18" i="34" s="1"/>
  <c r="FD18" i="34"/>
  <c r="AN26" i="53"/>
  <c r="EM26" i="53"/>
  <c r="AH9" i="59"/>
  <c r="EG9" i="59"/>
  <c r="AU19" i="46"/>
  <c r="ET19" i="46"/>
  <c r="AX19" i="42"/>
  <c r="EW19" i="42"/>
  <c r="ES4" i="44"/>
  <c r="AS29" i="44"/>
  <c r="AT4" i="44"/>
  <c r="AR12" i="49"/>
  <c r="EQ12" i="49"/>
  <c r="AQ21" i="49"/>
  <c r="EP21" i="49"/>
  <c r="AI22" i="57"/>
  <c r="EH22" i="57"/>
  <c r="EK11" i="55"/>
  <c r="AL11" i="55"/>
  <c r="ES18" i="46"/>
  <c r="AT18" i="46"/>
  <c r="BA21" i="40"/>
  <c r="EZ21" i="40"/>
  <c r="EO12" i="51"/>
  <c r="AP12" i="51"/>
  <c r="ES12" i="47"/>
  <c r="AT12" i="47"/>
  <c r="EU12" i="45"/>
  <c r="AV12" i="45"/>
  <c r="AN16" i="52"/>
  <c r="EM16" i="52"/>
  <c r="AU6" i="45"/>
  <c r="ET6" i="45"/>
  <c r="EM8" i="53"/>
  <c r="AN8" i="53"/>
  <c r="AU11" i="45"/>
  <c r="ET11" i="45"/>
  <c r="AM20" i="53"/>
  <c r="EL20" i="53"/>
  <c r="EH11" i="58"/>
  <c r="AI11" i="58"/>
  <c r="AN12" i="53"/>
  <c r="EM12" i="53"/>
  <c r="AW19" i="44"/>
  <c r="EV19" i="44"/>
  <c r="AY21" i="41"/>
  <c r="EX21" i="41"/>
  <c r="BE7" i="35"/>
  <c r="FE7" i="35" s="1"/>
  <c r="FD7" i="35"/>
  <c r="BD8" i="37"/>
  <c r="FC8" i="37"/>
  <c r="EQ26" i="48"/>
  <c r="AR26" i="48"/>
  <c r="AV6" i="44"/>
  <c r="EU6" i="44"/>
  <c r="AH7" i="58"/>
  <c r="EG7" i="58"/>
  <c r="AI28" i="58"/>
  <c r="EH28" i="58"/>
  <c r="EI28" i="57"/>
  <c r="AJ28" i="57"/>
  <c r="EX15" i="41"/>
  <c r="AY15" i="41"/>
  <c r="AX18" i="41"/>
  <c r="EW18" i="41"/>
  <c r="EG20" i="58"/>
  <c r="AH20" i="58"/>
  <c r="AX28" i="42"/>
  <c r="EW28" i="42"/>
  <c r="EQ25" i="48"/>
  <c r="AR25" i="48"/>
  <c r="AV8" i="44"/>
  <c r="EU8" i="44"/>
  <c r="AW23" i="44"/>
  <c r="EV23" i="44"/>
  <c r="BE5" i="35"/>
  <c r="FE5" i="35" s="1"/>
  <c r="FD5" i="35"/>
  <c r="FA27" i="39"/>
  <c r="BB27" i="39"/>
  <c r="AV21" i="45"/>
  <c r="EU21" i="45"/>
  <c r="EH15" i="57"/>
  <c r="AI15" i="57"/>
  <c r="AP22" i="50"/>
  <c r="EO22" i="50"/>
  <c r="EM17" i="53"/>
  <c r="AN17" i="53"/>
  <c r="EI23" i="57"/>
  <c r="AJ23" i="57"/>
  <c r="AO6" i="51"/>
  <c r="EN6" i="51"/>
  <c r="BD28" i="37"/>
  <c r="FC28" i="37"/>
  <c r="AO16" i="51"/>
  <c r="EN16" i="51"/>
  <c r="BC17" i="38"/>
  <c r="FB17" i="38"/>
  <c r="AH20" i="59"/>
  <c r="EG20" i="59"/>
  <c r="AJ11" i="57"/>
  <c r="EI11" i="57"/>
  <c r="EN11" i="52"/>
  <c r="AO11" i="52"/>
  <c r="EJ7" i="54"/>
  <c r="AK7" i="54"/>
  <c r="EE30" i="59"/>
  <c r="AG6" i="59"/>
  <c r="EF6" i="59"/>
  <c r="EK12" i="55"/>
  <c r="AL12" i="55"/>
  <c r="AO7" i="50"/>
  <c r="EN7" i="50"/>
  <c r="AH15" i="59"/>
  <c r="EG15" i="59"/>
  <c r="AT10" i="46"/>
  <c r="ES10" i="46"/>
  <c r="EW10" i="42"/>
  <c r="AX10" i="42"/>
  <c r="ES17" i="47"/>
  <c r="AT17" i="47"/>
  <c r="AI12" i="58"/>
  <c r="EH12" i="58"/>
  <c r="BE21" i="36"/>
  <c r="FE21" i="36" s="1"/>
  <c r="FD21" i="36"/>
  <c r="FA19" i="38"/>
  <c r="BB19" i="38"/>
  <c r="EG21" i="58"/>
  <c r="AH21" i="58"/>
  <c r="AZ27" i="41"/>
  <c r="EY27" i="41"/>
  <c r="EK14" i="55"/>
  <c r="AL14" i="55"/>
  <c r="AY27" i="42"/>
  <c r="EX27" i="42"/>
  <c r="AP10" i="50"/>
  <c r="EO10" i="50"/>
  <c r="EH6" i="57"/>
  <c r="AI6" i="57"/>
  <c r="AV7" i="44"/>
  <c r="EU7" i="44"/>
  <c r="AX23" i="43"/>
  <c r="EW23" i="43"/>
  <c r="FA11" i="39"/>
  <c r="BB11" i="39"/>
  <c r="EL14" i="53"/>
  <c r="AM14" i="53"/>
  <c r="AS24" i="48"/>
  <c r="ER24" i="48"/>
  <c r="EZ15" i="40"/>
  <c r="BA15" i="40"/>
  <c r="ES9" i="47"/>
  <c r="AT9" i="47"/>
  <c r="EV28" i="44"/>
  <c r="AW28" i="44"/>
  <c r="ER7" i="46"/>
  <c r="AS7" i="46"/>
  <c r="FA22" i="38"/>
  <c r="BB22" i="38"/>
  <c r="ET16" i="45"/>
  <c r="AU16" i="45"/>
  <c r="AV25" i="44"/>
  <c r="EU25" i="44"/>
  <c r="AP27" i="51"/>
  <c r="EO27" i="51"/>
  <c r="EO24" i="51"/>
  <c r="AP24" i="51"/>
  <c r="EP12" i="50"/>
  <c r="AQ12" i="50"/>
  <c r="AO20" i="52"/>
  <c r="EN20" i="52"/>
  <c r="AK12" i="56"/>
  <c r="EJ12" i="56"/>
  <c r="EP4" i="47"/>
  <c r="EP29" i="47" s="1"/>
  <c r="AP29" i="47"/>
  <c r="AQ4" i="47"/>
  <c r="AJ5" i="56"/>
  <c r="EI5" i="56"/>
  <c r="AT6" i="46"/>
  <c r="ES6" i="46"/>
  <c r="AW28" i="43"/>
  <c r="EV28" i="43"/>
  <c r="AO28" i="52"/>
  <c r="EN28" i="52"/>
  <c r="FA20" i="38"/>
  <c r="BB20" i="38"/>
  <c r="AG7" i="59"/>
  <c r="EF7" i="59"/>
  <c r="AH5" i="58"/>
  <c r="EG5" i="58"/>
  <c r="EW4" i="41"/>
  <c r="AW29" i="41"/>
  <c r="AX4" i="41"/>
  <c r="BA24" i="40"/>
  <c r="EZ24" i="40"/>
  <c r="EP26" i="49"/>
  <c r="AQ26" i="49"/>
  <c r="AD29" i="59"/>
  <c r="ED4" i="59"/>
  <c r="ED29" i="59" s="1"/>
  <c r="AE4" i="59"/>
  <c r="ES4" i="45"/>
  <c r="AT4" i="45"/>
  <c r="AX5" i="42"/>
  <c r="EW5" i="42"/>
  <c r="EH19" i="57"/>
  <c r="AI19" i="57"/>
  <c r="AR22" i="48"/>
  <c r="EQ22" i="48"/>
  <c r="EY8" i="41"/>
  <c r="AZ8" i="41"/>
  <c r="AK28" i="56"/>
  <c r="EJ28" i="56"/>
  <c r="AJ7" i="55"/>
  <c r="EI7" i="55"/>
  <c r="AK9" i="55"/>
  <c r="EJ9" i="55"/>
  <c r="BC8" i="38"/>
  <c r="FB8" i="38"/>
  <c r="AX15" i="42"/>
  <c r="EW15" i="42"/>
  <c r="AW9" i="43"/>
  <c r="EV9" i="43"/>
  <c r="ES11" i="47"/>
  <c r="AT11" i="47"/>
  <c r="BB17" i="39"/>
  <c r="FA17" i="39"/>
  <c r="EL12" i="54"/>
  <c r="AM12" i="54"/>
  <c r="EE4" i="58"/>
  <c r="EE29" i="58" s="1"/>
  <c r="AE29" i="58"/>
  <c r="AF4" i="58"/>
  <c r="BC27" i="38"/>
  <c r="FB27" i="38"/>
  <c r="EY23" i="41"/>
  <c r="AZ23" i="41"/>
  <c r="FB21" i="37"/>
  <c r="BC21" i="37"/>
  <c r="AQ11" i="50"/>
  <c r="EP11" i="50"/>
  <c r="AH24" i="59"/>
  <c r="EG24" i="59"/>
  <c r="FA7" i="38"/>
  <c r="BB7" i="38"/>
  <c r="EY5" i="40"/>
  <c r="AZ5" i="40"/>
  <c r="AS25" i="47"/>
  <c r="ER25" i="47"/>
  <c r="AL21" i="55"/>
  <c r="EK21" i="55"/>
  <c r="AF29" i="57"/>
  <c r="AG4" i="57"/>
  <c r="EF4" i="57"/>
  <c r="EF29" i="57" s="1"/>
  <c r="EV18" i="43"/>
  <c r="AW18" i="43"/>
  <c r="AW22" i="43"/>
  <c r="EV22" i="43"/>
  <c r="EN25" i="51"/>
  <c r="AO25" i="51"/>
  <c r="ER21" i="48"/>
  <c r="AS21" i="48"/>
  <c r="AX14" i="43"/>
  <c r="EW14" i="43"/>
  <c r="EO21" i="50"/>
  <c r="AP21" i="50"/>
  <c r="EK19" i="55"/>
  <c r="AL19" i="55"/>
  <c r="EH14" i="57"/>
  <c r="AI14" i="57"/>
  <c r="EG4" i="56"/>
  <c r="EG29" i="56" s="1"/>
  <c r="AH4" i="56"/>
  <c r="AG29" i="56"/>
  <c r="BA19" i="40"/>
  <c r="EZ19" i="40"/>
  <c r="ES23" i="47"/>
  <c r="AT23" i="47"/>
  <c r="AP14" i="50"/>
  <c r="EO14" i="50"/>
  <c r="ER19" i="48"/>
  <c r="AS19" i="48"/>
  <c r="ET27" i="46"/>
  <c r="AU27" i="46"/>
  <c r="AT9" i="46"/>
  <c r="ES9" i="46"/>
  <c r="AL5" i="54"/>
  <c r="EK5" i="54"/>
  <c r="EL15" i="53"/>
  <c r="AM15" i="53"/>
  <c r="EJ14" i="56"/>
  <c r="AK14" i="56"/>
  <c r="EM22" i="52"/>
  <c r="AN22" i="52"/>
  <c r="FA23" i="39"/>
  <c r="BB23" i="39"/>
  <c r="AL9" i="54"/>
  <c r="EK9" i="54"/>
  <c r="AU13" i="46"/>
  <c r="ET13" i="46"/>
  <c r="AZ12" i="41"/>
  <c r="EY12" i="41"/>
  <c r="AJ8" i="57"/>
  <c r="EI8" i="57"/>
  <c r="BB24" i="39"/>
  <c r="FA24" i="39"/>
  <c r="ES27" i="47"/>
  <c r="AT27" i="47"/>
  <c r="AU24" i="46"/>
  <c r="ET24" i="46"/>
  <c r="AY8" i="42"/>
  <c r="EX8" i="42"/>
  <c r="AV14" i="45"/>
  <c r="EU14" i="45"/>
  <c r="ER20" i="48"/>
  <c r="AS20" i="48"/>
  <c r="FA14" i="38"/>
  <c r="BB14" i="38"/>
  <c r="BC5" i="36"/>
  <c r="FB5" i="36"/>
  <c r="EV8" i="43"/>
  <c r="AW8" i="43"/>
  <c r="AU23" i="46"/>
  <c r="ET23" i="46"/>
  <c r="BE15" i="36"/>
  <c r="FE15" i="36" s="1"/>
  <c r="FD15" i="36"/>
  <c r="EF16" i="59"/>
  <c r="EF30" i="59" s="1"/>
  <c r="AG16" i="59"/>
  <c r="AN9" i="53"/>
  <c r="EM9" i="53"/>
  <c r="AQ19" i="49"/>
  <c r="EP19" i="49"/>
  <c r="AH23" i="59"/>
  <c r="EG23" i="59"/>
  <c r="AZ5" i="41"/>
  <c r="EY5" i="41"/>
  <c r="EZ22" i="39"/>
  <c r="BA22" i="39"/>
  <c r="FC6" i="37"/>
  <c r="BD6" i="37"/>
  <c r="AU22" i="45"/>
  <c r="ET22" i="45"/>
  <c r="BB18" i="38"/>
  <c r="FA18" i="38"/>
  <c r="AQ15" i="49"/>
  <c r="EP15" i="49"/>
  <c r="EO19" i="51"/>
  <c r="AP19" i="51"/>
  <c r="AW27" i="44"/>
  <c r="EV27" i="44"/>
  <c r="EZ10" i="39"/>
  <c r="BA10" i="39"/>
  <c r="BB12" i="39"/>
  <c r="FA12" i="39"/>
  <c r="AK19" i="56"/>
  <c r="EJ19" i="56"/>
  <c r="EN23" i="52"/>
  <c r="AO23" i="52"/>
  <c r="EI24" i="57"/>
  <c r="AJ24" i="57"/>
  <c r="AH19" i="58"/>
  <c r="EG19" i="58"/>
  <c r="AP13" i="51"/>
  <c r="EO13" i="51"/>
  <c r="AI23" i="58"/>
  <c r="EH23" i="58"/>
  <c r="AO15" i="52"/>
  <c r="EN15" i="52"/>
  <c r="AI17" i="58"/>
  <c r="EH17" i="58"/>
  <c r="AK13" i="56"/>
  <c r="EJ13" i="56"/>
  <c r="AV9" i="44"/>
  <c r="EU9" i="44"/>
  <c r="EF10" i="59"/>
  <c r="AG10" i="59"/>
  <c r="AN29" i="49"/>
  <c r="AO4" i="49"/>
  <c r="EN4" i="49"/>
  <c r="EN29" i="49" s="1"/>
  <c r="BA9" i="40"/>
  <c r="EZ9" i="40"/>
  <c r="EG21" i="59"/>
  <c r="AH21" i="59"/>
  <c r="BE24" i="36"/>
  <c r="FE24" i="36" s="1"/>
  <c r="FD24" i="36"/>
  <c r="AO9" i="52"/>
  <c r="EN9" i="52"/>
  <c r="BD23" i="37"/>
  <c r="FC23" i="37"/>
  <c r="AZ22" i="40"/>
  <c r="EY22" i="40"/>
  <c r="AO27" i="52"/>
  <c r="EN27" i="52"/>
  <c r="EM30" i="50" l="1"/>
  <c r="EQ30" i="46"/>
  <c r="ES5" i="44"/>
  <c r="AT5" i="44"/>
  <c r="BE9" i="35"/>
  <c r="FE9" i="35" s="1"/>
  <c r="FD9" i="35"/>
  <c r="AH10" i="57"/>
  <c r="EG10" i="57"/>
  <c r="AH9" i="58"/>
  <c r="EG9" i="58"/>
  <c r="EN25" i="50"/>
  <c r="AO25" i="50"/>
  <c r="EY5" i="39"/>
  <c r="AZ5" i="39"/>
  <c r="AU23" i="45"/>
  <c r="ET23" i="45"/>
  <c r="ER25" i="46"/>
  <c r="AS25" i="46"/>
  <c r="AR8" i="48"/>
  <c r="EQ8" i="48"/>
  <c r="BD27" i="36"/>
  <c r="FC27" i="36"/>
  <c r="EP6" i="48"/>
  <c r="AQ6" i="48"/>
  <c r="AZ20" i="40"/>
  <c r="EY20" i="40"/>
  <c r="EF11" i="59"/>
  <c r="AG11" i="59"/>
  <c r="EV30" i="41"/>
  <c r="ER22" i="46"/>
  <c r="AS22" i="46"/>
  <c r="AS7" i="45"/>
  <c r="AR29" i="45"/>
  <c r="ER7" i="45"/>
  <c r="ER29" i="45" s="1"/>
  <c r="AO18" i="49"/>
  <c r="EN18" i="49"/>
  <c r="EN30" i="49" s="1"/>
  <c r="AU29" i="42"/>
  <c r="AV16" i="42"/>
  <c r="EU16" i="42"/>
  <c r="EU30" i="42" s="1"/>
  <c r="AO15" i="51"/>
  <c r="EN15" i="51"/>
  <c r="AZ7" i="39"/>
  <c r="EY7" i="39"/>
  <c r="AR16" i="47"/>
  <c r="EQ16" i="47"/>
  <c r="EJ8" i="54"/>
  <c r="AK8" i="54"/>
  <c r="FD24" i="35"/>
  <c r="BE24" i="35"/>
  <c r="FE24" i="35" s="1"/>
  <c r="AZ18" i="39"/>
  <c r="EY18" i="39"/>
  <c r="BA21" i="39"/>
  <c r="EZ21" i="39"/>
  <c r="EG7" i="57"/>
  <c r="AH7" i="57"/>
  <c r="EZ16" i="38"/>
  <c r="EZ30" i="38" s="1"/>
  <c r="BA16" i="38"/>
  <c r="AU17" i="43"/>
  <c r="ET17" i="43"/>
  <c r="ET30" i="43" s="1"/>
  <c r="BA15" i="39"/>
  <c r="EZ15" i="39"/>
  <c r="BE14" i="35"/>
  <c r="FE14" i="35" s="1"/>
  <c r="FD14" i="35"/>
  <c r="EO23" i="50"/>
  <c r="AP23" i="50"/>
  <c r="BB4" i="35"/>
  <c r="FA4" i="35"/>
  <c r="FA29" i="35" s="1"/>
  <c r="BA29" i="35"/>
  <c r="EO13" i="49"/>
  <c r="AP13" i="49"/>
  <c r="BB19" i="37"/>
  <c r="FA19" i="37"/>
  <c r="AR22" i="47"/>
  <c r="EQ22" i="47"/>
  <c r="AZ25" i="39"/>
  <c r="EY25" i="39"/>
  <c r="EZ18" i="37"/>
  <c r="EZ30" i="37" s="1"/>
  <c r="BA18" i="37"/>
  <c r="AZ29" i="37"/>
  <c r="AQ10" i="48"/>
  <c r="EP10" i="48"/>
  <c r="ER17" i="46"/>
  <c r="AS17" i="46"/>
  <c r="AP8" i="49"/>
  <c r="EO8" i="49"/>
  <c r="EH12" i="57"/>
  <c r="AI12" i="57"/>
  <c r="AR7" i="47"/>
  <c r="EQ7" i="47"/>
  <c r="AT25" i="45"/>
  <c r="ES25" i="45"/>
  <c r="ES29" i="44"/>
  <c r="BE5" i="33"/>
  <c r="FE5" i="33" s="1"/>
  <c r="FD5" i="33"/>
  <c r="AW11" i="43"/>
  <c r="EV11" i="43"/>
  <c r="AL19" i="53"/>
  <c r="EK19" i="53"/>
  <c r="AU15" i="45"/>
  <c r="ET15" i="45"/>
  <c r="AS16" i="46"/>
  <c r="ER16" i="46"/>
  <c r="ER30" i="46" s="1"/>
  <c r="FA10" i="37"/>
  <c r="BB10" i="37"/>
  <c r="AX19" i="41"/>
  <c r="EW19" i="41"/>
  <c r="AS19" i="47"/>
  <c r="ER19" i="47"/>
  <c r="AT20" i="46"/>
  <c r="ES20" i="46"/>
  <c r="EW12" i="42"/>
  <c r="AX12" i="42"/>
  <c r="AI26" i="56"/>
  <c r="EH26" i="56"/>
  <c r="EH30" i="56" s="1"/>
  <c r="BD18" i="35"/>
  <c r="FC18" i="35"/>
  <c r="AS8" i="47"/>
  <c r="ER8" i="47"/>
  <c r="AX20" i="41"/>
  <c r="EW20" i="41"/>
  <c r="ER26" i="47"/>
  <c r="AS26" i="47"/>
  <c r="EX11" i="40"/>
  <c r="AY11" i="40"/>
  <c r="EP18" i="48"/>
  <c r="EP30" i="48" s="1"/>
  <c r="AQ18" i="48"/>
  <c r="EM5" i="50"/>
  <c r="AN5" i="50"/>
  <c r="ET20" i="45"/>
  <c r="AU20" i="45"/>
  <c r="EQ27" i="48"/>
  <c r="AR27" i="48"/>
  <c r="EW7" i="41"/>
  <c r="AX7" i="41"/>
  <c r="AR12" i="48"/>
  <c r="EQ12" i="48"/>
  <c r="EP5" i="48"/>
  <c r="AQ5" i="48"/>
  <c r="ES17" i="45"/>
  <c r="AT17" i="45"/>
  <c r="AI9" i="57"/>
  <c r="EH9" i="57"/>
  <c r="BA26" i="39"/>
  <c r="EZ26" i="39"/>
  <c r="AQ24" i="49"/>
  <c r="EP24" i="49"/>
  <c r="AL27" i="54"/>
  <c r="EK27" i="54"/>
  <c r="EW17" i="42"/>
  <c r="AX17" i="42"/>
  <c r="FA30" i="36"/>
  <c r="EF16" i="58"/>
  <c r="EF30" i="58" s="1"/>
  <c r="AG16" i="58"/>
  <c r="EL29" i="50"/>
  <c r="ER28" i="47"/>
  <c r="AS28" i="47"/>
  <c r="AJ25" i="55"/>
  <c r="EI25" i="55"/>
  <c r="EZ20" i="39"/>
  <c r="BA20" i="39"/>
  <c r="AM18" i="52"/>
  <c r="EL18" i="52"/>
  <c r="EL30" i="52" s="1"/>
  <c r="ER15" i="47"/>
  <c r="AS15" i="47"/>
  <c r="EJ20" i="55"/>
  <c r="AK20" i="55"/>
  <c r="FC29" i="33"/>
  <c r="AT28" i="46"/>
  <c r="ES28" i="46"/>
  <c r="EU25" i="43"/>
  <c r="AV25" i="43"/>
  <c r="AT4" i="43"/>
  <c r="ES4" i="43"/>
  <c r="ES29" i="43" s="1"/>
  <c r="AS29" i="43"/>
  <c r="AJ6" i="55"/>
  <c r="EI6" i="55"/>
  <c r="FC30" i="35"/>
  <c r="AJ18" i="55"/>
  <c r="EI18" i="55"/>
  <c r="EI30" i="55" s="1"/>
  <c r="EG24" i="58"/>
  <c r="AH24" i="58"/>
  <c r="BC9" i="37"/>
  <c r="FB9" i="37"/>
  <c r="AJ5" i="55"/>
  <c r="EI5" i="55"/>
  <c r="ES15" i="46"/>
  <c r="AT15" i="46"/>
  <c r="AK24" i="55"/>
  <c r="EJ24" i="55"/>
  <c r="FD19" i="35"/>
  <c r="BE19" i="35"/>
  <c r="FE19" i="35" s="1"/>
  <c r="EW11" i="42"/>
  <c r="AX11" i="42"/>
  <c r="BD14" i="36"/>
  <c r="FC14" i="36"/>
  <c r="EO26" i="50"/>
  <c r="AP26" i="50"/>
  <c r="AW12" i="43"/>
  <c r="EV12" i="43"/>
  <c r="AO6" i="50"/>
  <c r="EN6" i="50"/>
  <c r="AO20" i="51"/>
  <c r="EN20" i="51"/>
  <c r="AO17" i="50"/>
  <c r="EN17" i="50"/>
  <c r="AY6" i="41"/>
  <c r="EX6" i="41"/>
  <c r="AK17" i="54"/>
  <c r="EJ17" i="54"/>
  <c r="EH9" i="56"/>
  <c r="AI9" i="56"/>
  <c r="EP11" i="49"/>
  <c r="AQ11" i="49"/>
  <c r="BE23" i="35"/>
  <c r="FE23" i="35" s="1"/>
  <c r="FD23" i="35"/>
  <c r="AK23" i="55"/>
  <c r="EJ23" i="55"/>
  <c r="EG5" i="57"/>
  <c r="AH5" i="57"/>
  <c r="EV15" i="43"/>
  <c r="AW15" i="43"/>
  <c r="AR13" i="48"/>
  <c r="EQ13" i="48"/>
  <c r="EU6" i="43"/>
  <c r="AV6" i="43"/>
  <c r="AK25" i="54"/>
  <c r="EJ25" i="54"/>
  <c r="FD18" i="33"/>
  <c r="FD30" i="33" s="1"/>
  <c r="BE18" i="33"/>
  <c r="FE18" i="33" s="1"/>
  <c r="FE30" i="33" s="1"/>
  <c r="EX16" i="40"/>
  <c r="AY16" i="40"/>
  <c r="AQ23" i="49"/>
  <c r="EP23" i="49"/>
  <c r="BC16" i="36"/>
  <c r="FB16" i="36"/>
  <c r="EQ14" i="48"/>
  <c r="AR14" i="48"/>
  <c r="AT18" i="45"/>
  <c r="ES18" i="45"/>
  <c r="AK14" i="54"/>
  <c r="EJ14" i="54"/>
  <c r="EZ14" i="39"/>
  <c r="BA14" i="39"/>
  <c r="AK27" i="55"/>
  <c r="EJ27" i="55"/>
  <c r="AT17" i="44"/>
  <c r="ES17" i="44"/>
  <c r="ES30" i="44" s="1"/>
  <c r="BE4" i="33"/>
  <c r="FD4" i="33"/>
  <c r="FD29" i="33" s="1"/>
  <c r="BD29" i="33"/>
  <c r="AH27" i="58"/>
  <c r="EG27" i="58"/>
  <c r="BD4" i="34"/>
  <c r="BC29" i="34"/>
  <c r="FC4" i="34"/>
  <c r="FC29" i="34" s="1"/>
  <c r="EO17" i="49"/>
  <c r="AP17" i="49"/>
  <c r="EM12" i="52"/>
  <c r="AN12" i="52"/>
  <c r="AL21" i="53"/>
  <c r="EK21" i="53"/>
  <c r="AR23" i="48"/>
  <c r="EQ23" i="48"/>
  <c r="AM5" i="51"/>
  <c r="EL5" i="51"/>
  <c r="EL29" i="51" s="1"/>
  <c r="FE5" i="32"/>
  <c r="FE29" i="32" s="1"/>
  <c r="BE29" i="32"/>
  <c r="EJ21" i="54"/>
  <c r="AK21" i="54"/>
  <c r="BD12" i="36"/>
  <c r="FC12" i="36"/>
  <c r="AZ23" i="40"/>
  <c r="EY23" i="40"/>
  <c r="AZ8" i="40"/>
  <c r="EY8" i="40"/>
  <c r="EW24" i="42"/>
  <c r="AX24" i="42"/>
  <c r="EK24" i="54"/>
  <c r="AL24" i="54"/>
  <c r="EN16" i="50"/>
  <c r="EN30" i="50" s="1"/>
  <c r="AO16" i="50"/>
  <c r="AK16" i="54"/>
  <c r="EJ16" i="54"/>
  <c r="EJ30" i="54" s="1"/>
  <c r="AX13" i="41"/>
  <c r="EW13" i="41"/>
  <c r="AX16" i="41"/>
  <c r="EW16" i="41"/>
  <c r="EW30" i="41" s="1"/>
  <c r="AV24" i="44"/>
  <c r="EU24" i="44"/>
  <c r="EO20" i="49"/>
  <c r="AP20" i="49"/>
  <c r="AG13" i="58"/>
  <c r="EF13" i="58"/>
  <c r="AI6" i="56"/>
  <c r="EH6" i="56"/>
  <c r="EO28" i="50"/>
  <c r="AP28" i="50"/>
  <c r="FE4" i="31"/>
  <c r="FE29" i="31" s="1"/>
  <c r="BE29" i="31"/>
  <c r="BD11" i="36"/>
  <c r="FC11" i="36"/>
  <c r="AT14" i="46"/>
  <c r="ES14" i="46"/>
  <c r="AT8" i="45"/>
  <c r="ES8" i="45"/>
  <c r="AS24" i="47"/>
  <c r="ER24" i="47"/>
  <c r="AK18" i="53"/>
  <c r="EJ18" i="53"/>
  <c r="EJ30" i="53" s="1"/>
  <c r="AJ29" i="53"/>
  <c r="AS14" i="47"/>
  <c r="ER14" i="47"/>
  <c r="EW13" i="42"/>
  <c r="AX13" i="42"/>
  <c r="EO25" i="49"/>
  <c r="AP25" i="49"/>
  <c r="AX29" i="38"/>
  <c r="AY4" i="38"/>
  <c r="EX4" i="38"/>
  <c r="EX29" i="38" s="1"/>
  <c r="BC25" i="36"/>
  <c r="FB25" i="36"/>
  <c r="EU5" i="43"/>
  <c r="AV5" i="43"/>
  <c r="ES10" i="45"/>
  <c r="AT10" i="45"/>
  <c r="EW23" i="42"/>
  <c r="AX23" i="42"/>
  <c r="AJ27" i="56"/>
  <c r="EI27" i="56"/>
  <c r="AO8" i="50"/>
  <c r="EN8" i="50"/>
  <c r="BE6" i="34"/>
  <c r="FE6" i="34" s="1"/>
  <c r="FD6" i="34"/>
  <c r="AO26" i="51"/>
  <c r="EN26" i="51"/>
  <c r="AN26" i="52"/>
  <c r="EM26" i="52"/>
  <c r="FD26" i="35"/>
  <c r="BE26" i="35"/>
  <c r="FE26" i="35" s="1"/>
  <c r="EG16" i="57"/>
  <c r="AH16" i="57"/>
  <c r="AU16" i="44"/>
  <c r="ET16" i="44"/>
  <c r="AM29" i="50"/>
  <c r="AN4" i="50"/>
  <c r="EM4" i="50"/>
  <c r="EM29" i="50" s="1"/>
  <c r="FB26" i="37"/>
  <c r="BC26" i="37"/>
  <c r="EX25" i="40"/>
  <c r="AY25" i="40"/>
  <c r="AX10" i="41"/>
  <c r="EW10" i="41"/>
  <c r="AT12" i="46"/>
  <c r="ES12" i="46"/>
  <c r="AX14" i="41"/>
  <c r="EW14" i="41"/>
  <c r="EK7" i="53"/>
  <c r="AL7" i="53"/>
  <c r="AQ7" i="48"/>
  <c r="EP7" i="48"/>
  <c r="EK29" i="53"/>
  <c r="FD30" i="34"/>
  <c r="EZ22" i="40"/>
  <c r="BA22" i="40"/>
  <c r="EO4" i="49"/>
  <c r="AP4" i="49"/>
  <c r="AO29" i="49"/>
  <c r="AR15" i="49"/>
  <c r="EQ15" i="49"/>
  <c r="AZ8" i="42"/>
  <c r="EY8" i="42"/>
  <c r="AU27" i="47"/>
  <c r="ET27" i="47"/>
  <c r="AK8" i="57"/>
  <c r="EJ8" i="57"/>
  <c r="ET9" i="46"/>
  <c r="AU9" i="46"/>
  <c r="AQ14" i="50"/>
  <c r="EP14" i="50"/>
  <c r="AW9" i="44"/>
  <c r="EV9" i="44"/>
  <c r="EI17" i="58"/>
  <c r="AJ17" i="58"/>
  <c r="EI23" i="58"/>
  <c r="AJ23" i="58"/>
  <c r="AI19" i="58"/>
  <c r="EH19" i="58"/>
  <c r="AL19" i="56"/>
  <c r="EK19" i="56"/>
  <c r="EP19" i="51"/>
  <c r="AQ19" i="51"/>
  <c r="BE6" i="37"/>
  <c r="FE6" i="37" s="1"/>
  <c r="FD6" i="37"/>
  <c r="EG16" i="59"/>
  <c r="AH16" i="59"/>
  <c r="AX8" i="43"/>
  <c r="EW8" i="43"/>
  <c r="BC14" i="38"/>
  <c r="FB14" i="38"/>
  <c r="AO22" i="52"/>
  <c r="EN22" i="52"/>
  <c r="EK14" i="56"/>
  <c r="AL14" i="56"/>
  <c r="EU27" i="46"/>
  <c r="AV27" i="46"/>
  <c r="AT19" i="48"/>
  <c r="ES19" i="48"/>
  <c r="ET23" i="47"/>
  <c r="AU23" i="47"/>
  <c r="AX22" i="43"/>
  <c r="EW22" i="43"/>
  <c r="AG29" i="57"/>
  <c r="AH4" i="57"/>
  <c r="EG4" i="57"/>
  <c r="EG29" i="57" s="1"/>
  <c r="FB7" i="38"/>
  <c r="BC7" i="38"/>
  <c r="BD21" i="37"/>
  <c r="FC21" i="37"/>
  <c r="FB17" i="39"/>
  <c r="BC17" i="39"/>
  <c r="AX9" i="43"/>
  <c r="EW9" i="43"/>
  <c r="BD8" i="38"/>
  <c r="FC8" i="38"/>
  <c r="EJ7" i="55"/>
  <c r="AK7" i="55"/>
  <c r="AS22" i="48"/>
  <c r="ER22" i="48"/>
  <c r="EX5" i="42"/>
  <c r="AY5" i="42"/>
  <c r="AE29" i="59"/>
  <c r="EE4" i="59"/>
  <c r="EE29" i="59" s="1"/>
  <c r="AF4" i="59"/>
  <c r="BC20" i="38"/>
  <c r="FB20" i="38"/>
  <c r="AQ24" i="51"/>
  <c r="EP24" i="51"/>
  <c r="EV7" i="44"/>
  <c r="AW7" i="44"/>
  <c r="AQ10" i="50"/>
  <c r="EP10" i="50"/>
  <c r="EH15" i="59"/>
  <c r="AI15" i="59"/>
  <c r="AP7" i="50"/>
  <c r="EO7" i="50"/>
  <c r="AH6" i="59"/>
  <c r="EG6" i="59"/>
  <c r="AL7" i="54"/>
  <c r="EK7" i="54"/>
  <c r="EJ23" i="57"/>
  <c r="AK23" i="57"/>
  <c r="AS25" i="48"/>
  <c r="ER25" i="48"/>
  <c r="AI20" i="58"/>
  <c r="EH20" i="58"/>
  <c r="AK28" i="57"/>
  <c r="EJ28" i="57"/>
  <c r="EI11" i="58"/>
  <c r="AJ11" i="58"/>
  <c r="AO8" i="53"/>
  <c r="EN8" i="53"/>
  <c r="AR21" i="49"/>
  <c r="EQ21" i="49"/>
  <c r="AN10" i="53"/>
  <c r="EM10" i="53"/>
  <c r="BC5" i="37"/>
  <c r="FB5" i="37"/>
  <c r="AM22" i="54"/>
  <c r="EL22" i="54"/>
  <c r="EV16" i="43"/>
  <c r="AW16" i="43"/>
  <c r="EJ16" i="56"/>
  <c r="AK16" i="56"/>
  <c r="BA6" i="40"/>
  <c r="EZ6" i="40"/>
  <c r="AN15" i="54"/>
  <c r="EM15" i="54"/>
  <c r="AQ21" i="51"/>
  <c r="EP21" i="51"/>
  <c r="BC4" i="37"/>
  <c r="FB4" i="37"/>
  <c r="FD22" i="36"/>
  <c r="BE22" i="36"/>
  <c r="FE22" i="36" s="1"/>
  <c r="AW22" i="44"/>
  <c r="EV22" i="44"/>
  <c r="AW24" i="45"/>
  <c r="EV24" i="45"/>
  <c r="AM15" i="55"/>
  <c r="EL15" i="55"/>
  <c r="EI20" i="57"/>
  <c r="AJ20" i="57"/>
  <c r="EP20" i="50"/>
  <c r="AQ20" i="50"/>
  <c r="EX22" i="42"/>
  <c r="AY22" i="42"/>
  <c r="AX29" i="40"/>
  <c r="AY4" i="40"/>
  <c r="EX4" i="40"/>
  <c r="EX29" i="40" s="1"/>
  <c r="AY21" i="42"/>
  <c r="EX21" i="42"/>
  <c r="EY25" i="41"/>
  <c r="AZ25" i="41"/>
  <c r="FC20" i="37"/>
  <c r="BD20" i="37"/>
  <c r="EO14" i="52"/>
  <c r="AP14" i="52"/>
  <c r="AO11" i="53"/>
  <c r="EN11" i="53"/>
  <c r="FD7" i="36"/>
  <c r="BE7" i="36"/>
  <c r="FE7" i="36" s="1"/>
  <c r="ES11" i="48"/>
  <c r="AT11" i="48"/>
  <c r="EZ18" i="40"/>
  <c r="BA18" i="40"/>
  <c r="AY20" i="42"/>
  <c r="EX20" i="42"/>
  <c r="EH12" i="59"/>
  <c r="AI12" i="59"/>
  <c r="EX13" i="43"/>
  <c r="AY13" i="43"/>
  <c r="EM26" i="54"/>
  <c r="AN26" i="54"/>
  <c r="FB4" i="36"/>
  <c r="FB29" i="36" s="1"/>
  <c r="BC4" i="36"/>
  <c r="BB29" i="36"/>
  <c r="EK8" i="56"/>
  <c r="AL8" i="56"/>
  <c r="FB25" i="38"/>
  <c r="BC25" i="38"/>
  <c r="EO10" i="51"/>
  <c r="AP10" i="51"/>
  <c r="AY21" i="43"/>
  <c r="EX21" i="43"/>
  <c r="AH22" i="59"/>
  <c r="EG22" i="59"/>
  <c r="AK18" i="56"/>
  <c r="EJ18" i="56"/>
  <c r="BB16" i="39"/>
  <c r="FA16" i="39"/>
  <c r="AT18" i="47"/>
  <c r="ES18" i="47"/>
  <c r="AR24" i="50"/>
  <c r="EQ24" i="50"/>
  <c r="AZ4" i="39"/>
  <c r="AY29" i="39"/>
  <c r="EY4" i="39"/>
  <c r="EY29" i="39" s="1"/>
  <c r="AX4" i="42"/>
  <c r="EW4" i="42"/>
  <c r="EW29" i="42" s="1"/>
  <c r="BD25" i="37"/>
  <c r="FC25" i="37"/>
  <c r="AL11" i="56"/>
  <c r="EK11" i="56"/>
  <c r="AN16" i="53"/>
  <c r="EM16" i="53"/>
  <c r="EP23" i="51"/>
  <c r="AQ23" i="51"/>
  <c r="AX10" i="43"/>
  <c r="EW10" i="43"/>
  <c r="BB27" i="40"/>
  <c r="FA27" i="40"/>
  <c r="AY19" i="43"/>
  <c r="EX19" i="43"/>
  <c r="AW13" i="45"/>
  <c r="EV13" i="45"/>
  <c r="AW19" i="45"/>
  <c r="EV19" i="45"/>
  <c r="AM13" i="55"/>
  <c r="EL13" i="55"/>
  <c r="EX20" i="43"/>
  <c r="AY20" i="43"/>
  <c r="EX7" i="42"/>
  <c r="AY7" i="42"/>
  <c r="AM26" i="55"/>
  <c r="EL26" i="55"/>
  <c r="FB19" i="39"/>
  <c r="BC19" i="39"/>
  <c r="EL4" i="52"/>
  <c r="EL29" i="52" s="1"/>
  <c r="AM4" i="52"/>
  <c r="AL29" i="52"/>
  <c r="AP29" i="48"/>
  <c r="AQ4" i="48"/>
  <c r="EP4" i="48"/>
  <c r="EP29" i="48" s="1"/>
  <c r="EI26" i="58"/>
  <c r="AJ26" i="58"/>
  <c r="AJ15" i="58"/>
  <c r="EI15" i="58"/>
  <c r="AP24" i="52"/>
  <c r="EO24" i="52"/>
  <c r="EJ7" i="56"/>
  <c r="AK7" i="56"/>
  <c r="FA12" i="40"/>
  <c r="BB12" i="40"/>
  <c r="BE23" i="37"/>
  <c r="FE23" i="37" s="1"/>
  <c r="FD23" i="37"/>
  <c r="BB9" i="40"/>
  <c r="FA9" i="40"/>
  <c r="AI23" i="59"/>
  <c r="EH23" i="59"/>
  <c r="AR19" i="49"/>
  <c r="EQ19" i="49"/>
  <c r="EU23" i="46"/>
  <c r="AV23" i="46"/>
  <c r="EV14" i="45"/>
  <c r="AW14" i="45"/>
  <c r="EU24" i="46"/>
  <c r="AV24" i="46"/>
  <c r="FB24" i="39"/>
  <c r="BC24" i="39"/>
  <c r="AV13" i="46"/>
  <c r="EU13" i="46"/>
  <c r="AM5" i="54"/>
  <c r="EL5" i="54"/>
  <c r="AM19" i="55"/>
  <c r="EL19" i="55"/>
  <c r="AP25" i="51"/>
  <c r="EO25" i="51"/>
  <c r="AX18" i="43"/>
  <c r="EW18" i="43"/>
  <c r="ES25" i="47"/>
  <c r="AT25" i="47"/>
  <c r="FC27" i="38"/>
  <c r="BD27" i="38"/>
  <c r="EM12" i="54"/>
  <c r="AN12" i="54"/>
  <c r="AU11" i="47"/>
  <c r="ET11" i="47"/>
  <c r="EI19" i="57"/>
  <c r="AJ19" i="57"/>
  <c r="AU4" i="45"/>
  <c r="ET4" i="45"/>
  <c r="EH5" i="58"/>
  <c r="AI5" i="58"/>
  <c r="AX28" i="43"/>
  <c r="EW28" i="43"/>
  <c r="EJ5" i="56"/>
  <c r="AK5" i="56"/>
  <c r="AL12" i="56"/>
  <c r="EK12" i="56"/>
  <c r="AP20" i="52"/>
  <c r="EO20" i="52"/>
  <c r="AV16" i="45"/>
  <c r="EU16" i="45"/>
  <c r="AT7" i="46"/>
  <c r="ES7" i="46"/>
  <c r="ET9" i="47"/>
  <c r="AU9" i="47"/>
  <c r="EI6" i="57"/>
  <c r="AJ6" i="57"/>
  <c r="BC19" i="38"/>
  <c r="FB19" i="38"/>
  <c r="EL12" i="55"/>
  <c r="AM12" i="55"/>
  <c r="AK11" i="57"/>
  <c r="EJ11" i="57"/>
  <c r="BD17" i="38"/>
  <c r="FC17" i="38"/>
  <c r="BE28" i="37"/>
  <c r="FE28" i="37" s="1"/>
  <c r="FD28" i="37"/>
  <c r="EP22" i="50"/>
  <c r="AQ22" i="50"/>
  <c r="AW21" i="45"/>
  <c r="EV21" i="45"/>
  <c r="EV8" i="44"/>
  <c r="AW8" i="44"/>
  <c r="AI7" i="58"/>
  <c r="EH7" i="58"/>
  <c r="FD8" i="37"/>
  <c r="BE8" i="37"/>
  <c r="FE8" i="37" s="1"/>
  <c r="AX19" i="44"/>
  <c r="EW19" i="44"/>
  <c r="AN20" i="53"/>
  <c r="EM20" i="53"/>
  <c r="AO16" i="52"/>
  <c r="EN16" i="52"/>
  <c r="FA21" i="40"/>
  <c r="BB21" i="40"/>
  <c r="AV19" i="46"/>
  <c r="EU19" i="46"/>
  <c r="EH9" i="59"/>
  <c r="AI9" i="59"/>
  <c r="EN26" i="53"/>
  <c r="AO26" i="53"/>
  <c r="AW10" i="44"/>
  <c r="EV10" i="44"/>
  <c r="AY24" i="43"/>
  <c r="EX24" i="43"/>
  <c r="FD18" i="36"/>
  <c r="BE18" i="36"/>
  <c r="FE18" i="36" s="1"/>
  <c r="EZ26" i="40"/>
  <c r="BA26" i="40"/>
  <c r="AO10" i="52"/>
  <c r="EN10" i="52"/>
  <c r="EG18" i="59"/>
  <c r="AH18" i="59"/>
  <c r="EZ17" i="41"/>
  <c r="BA17" i="41"/>
  <c r="AL15" i="56"/>
  <c r="EK15" i="56"/>
  <c r="EG27" i="59"/>
  <c r="AH27" i="59"/>
  <c r="EK21" i="56"/>
  <c r="AL21" i="56"/>
  <c r="AH18" i="57"/>
  <c r="EG18" i="57"/>
  <c r="EG30" i="57" s="1"/>
  <c r="AU5" i="45"/>
  <c r="ET5" i="45"/>
  <c r="AQ15" i="50"/>
  <c r="EP15" i="50"/>
  <c r="EQ27" i="50"/>
  <c r="AR27" i="50"/>
  <c r="AL20" i="56"/>
  <c r="EK20" i="56"/>
  <c r="EX14" i="42"/>
  <c r="AY14" i="42"/>
  <c r="EM22" i="53"/>
  <c r="AN22" i="53"/>
  <c r="AN13" i="54"/>
  <c r="EM13" i="54"/>
  <c r="AI26" i="59"/>
  <c r="EH26" i="59"/>
  <c r="AQ11" i="51"/>
  <c r="EP11" i="51"/>
  <c r="EL19" i="54"/>
  <c r="AM19" i="54"/>
  <c r="BE17" i="37"/>
  <c r="FE17" i="37" s="1"/>
  <c r="FD17" i="37"/>
  <c r="AN23" i="54"/>
  <c r="EM23" i="54"/>
  <c r="EK8" i="55"/>
  <c r="AL8" i="55"/>
  <c r="EK16" i="55"/>
  <c r="AL16" i="55"/>
  <c r="EN24" i="53"/>
  <c r="AO24" i="53"/>
  <c r="AP17" i="51"/>
  <c r="EO17" i="51"/>
  <c r="ET8" i="46"/>
  <c r="AU8" i="46"/>
  <c r="FB8" i="39"/>
  <c r="BC8" i="39"/>
  <c r="AX26" i="44"/>
  <c r="EW26" i="44"/>
  <c r="AH5" i="59"/>
  <c r="EG5" i="59"/>
  <c r="AO27" i="53"/>
  <c r="EN27" i="53"/>
  <c r="AK25" i="56"/>
  <c r="EJ25" i="56"/>
  <c r="AM10" i="54"/>
  <c r="EL10" i="54"/>
  <c r="EO7" i="49"/>
  <c r="AP7" i="49"/>
  <c r="EH14" i="59"/>
  <c r="AI14" i="59"/>
  <c r="BB17" i="40"/>
  <c r="FA17" i="40"/>
  <c r="ES5" i="47"/>
  <c r="AT5" i="47"/>
  <c r="AJ25" i="57"/>
  <c r="EI25" i="57"/>
  <c r="EZ24" i="41"/>
  <c r="BA24" i="41"/>
  <c r="AT28" i="48"/>
  <c r="ES28" i="48"/>
  <c r="BA28" i="41"/>
  <c r="EZ28" i="41"/>
  <c r="AT15" i="48"/>
  <c r="ES15" i="48"/>
  <c r="EM13" i="53"/>
  <c r="AN13" i="53"/>
  <c r="BC5" i="38"/>
  <c r="FB5" i="38"/>
  <c r="BB13" i="40"/>
  <c r="FA13" i="40"/>
  <c r="AP7" i="51"/>
  <c r="EO7" i="51"/>
  <c r="BD16" i="37"/>
  <c r="FC16" i="37"/>
  <c r="AI8" i="59"/>
  <c r="EH8" i="59"/>
  <c r="FD16" i="35"/>
  <c r="BE16" i="35"/>
  <c r="FE16" i="35" s="1"/>
  <c r="EM5" i="52"/>
  <c r="AN5" i="52"/>
  <c r="AP27" i="52"/>
  <c r="EO27" i="52"/>
  <c r="EG10" i="59"/>
  <c r="AH10" i="59"/>
  <c r="EO23" i="52"/>
  <c r="AP23" i="52"/>
  <c r="FB18" i="38"/>
  <c r="BC18" i="38"/>
  <c r="EZ5" i="41"/>
  <c r="BA5" i="41"/>
  <c r="EZ12" i="41"/>
  <c r="BA12" i="41"/>
  <c r="EL9" i="54"/>
  <c r="AM9" i="54"/>
  <c r="AH29" i="56"/>
  <c r="EH4" i="56"/>
  <c r="EH29" i="56" s="1"/>
  <c r="AI4" i="56"/>
  <c r="AI21" i="59"/>
  <c r="EH21" i="59"/>
  <c r="AL13" i="56"/>
  <c r="EK13" i="56"/>
  <c r="AP15" i="52"/>
  <c r="EO15" i="52"/>
  <c r="EP13" i="51"/>
  <c r="AQ13" i="51"/>
  <c r="FB12" i="39"/>
  <c r="BC12" i="39"/>
  <c r="EW27" i="44"/>
  <c r="AX27" i="44"/>
  <c r="FA22" i="39"/>
  <c r="BB22" i="39"/>
  <c r="AT20" i="48"/>
  <c r="ES20" i="48"/>
  <c r="FB23" i="39"/>
  <c r="BC23" i="39"/>
  <c r="EM15" i="53"/>
  <c r="AN15" i="53"/>
  <c r="EI14" i="57"/>
  <c r="AJ14" i="57"/>
  <c r="EX14" i="43"/>
  <c r="AY14" i="43"/>
  <c r="BA5" i="40"/>
  <c r="EZ5" i="40"/>
  <c r="EZ23" i="41"/>
  <c r="BA23" i="41"/>
  <c r="AF29" i="58"/>
  <c r="AG4" i="58"/>
  <c r="EF4" i="58"/>
  <c r="EF29" i="58" s="1"/>
  <c r="EX15" i="42"/>
  <c r="AY15" i="42"/>
  <c r="EK9" i="55"/>
  <c r="AL9" i="55"/>
  <c r="EK28" i="56"/>
  <c r="AL28" i="56"/>
  <c r="BB24" i="40"/>
  <c r="FA24" i="40"/>
  <c r="EQ4" i="47"/>
  <c r="EQ29" i="47" s="1"/>
  <c r="AR4" i="47"/>
  <c r="AQ29" i="47"/>
  <c r="AR12" i="50"/>
  <c r="EQ12" i="50"/>
  <c r="AT24" i="48"/>
  <c r="ES24" i="48"/>
  <c r="AY23" i="43"/>
  <c r="EX23" i="43"/>
  <c r="AZ27" i="42"/>
  <c r="EY27" i="42"/>
  <c r="BA27" i="41"/>
  <c r="EZ27" i="41"/>
  <c r="AJ12" i="58"/>
  <c r="EI12" i="58"/>
  <c r="ET10" i="46"/>
  <c r="AU10" i="46"/>
  <c r="EO11" i="52"/>
  <c r="AP11" i="52"/>
  <c r="EN30" i="51"/>
  <c r="AO17" i="53"/>
  <c r="EN17" i="53"/>
  <c r="EI15" i="57"/>
  <c r="AJ15" i="57"/>
  <c r="BC27" i="39"/>
  <c r="FB27" i="39"/>
  <c r="EY15" i="41"/>
  <c r="AZ15" i="41"/>
  <c r="AS26" i="48"/>
  <c r="ER26" i="48"/>
  <c r="AW12" i="45"/>
  <c r="EV12" i="45"/>
  <c r="AU12" i="47"/>
  <c r="ET12" i="47"/>
  <c r="EP12" i="51"/>
  <c r="AQ12" i="51"/>
  <c r="AU18" i="46"/>
  <c r="ET18" i="46"/>
  <c r="EI22" i="57"/>
  <c r="AJ22" i="57"/>
  <c r="AS12" i="49"/>
  <c r="ER12" i="49"/>
  <c r="AP8" i="52"/>
  <c r="EO8" i="52"/>
  <c r="BE24" i="37"/>
  <c r="FE24" i="37" s="1"/>
  <c r="FD24" i="37"/>
  <c r="AT6" i="47"/>
  <c r="ES6" i="47"/>
  <c r="AR6" i="49"/>
  <c r="EQ6" i="49"/>
  <c r="AR10" i="49"/>
  <c r="EQ10" i="49"/>
  <c r="AX15" i="44"/>
  <c r="EW15" i="44"/>
  <c r="AW27" i="45"/>
  <c r="EV27" i="45"/>
  <c r="FE30" i="34"/>
  <c r="FA29" i="37"/>
  <c r="BE10" i="36"/>
  <c r="FE10" i="36" s="1"/>
  <c r="FD10" i="36"/>
  <c r="ET21" i="47"/>
  <c r="AU21" i="47"/>
  <c r="AW18" i="44"/>
  <c r="EV18" i="44"/>
  <c r="AX18" i="42"/>
  <c r="EW18" i="42"/>
  <c r="AO23" i="53"/>
  <c r="EN23" i="53"/>
  <c r="EM6" i="53"/>
  <c r="AN6" i="53"/>
  <c r="EX9" i="42"/>
  <c r="AY9" i="42"/>
  <c r="EK24" i="56"/>
  <c r="AL24" i="56"/>
  <c r="AZ26" i="41"/>
  <c r="EY26" i="41"/>
  <c r="FC12" i="38"/>
  <c r="BD12" i="38"/>
  <c r="AH18" i="58"/>
  <c r="EG18" i="58"/>
  <c r="FB13" i="39"/>
  <c r="BC13" i="39"/>
  <c r="EJ17" i="57"/>
  <c r="AK17" i="57"/>
  <c r="EP13" i="50"/>
  <c r="AQ13" i="50"/>
  <c r="AI28" i="59"/>
  <c r="EH28" i="59"/>
  <c r="BE12" i="37"/>
  <c r="FE12" i="37" s="1"/>
  <c r="FD12" i="37"/>
  <c r="FB28" i="39"/>
  <c r="BC28" i="39"/>
  <c r="AY27" i="43"/>
  <c r="EX27" i="43"/>
  <c r="EH17" i="59"/>
  <c r="AI17" i="59"/>
  <c r="AZ26" i="42"/>
  <c r="EY26" i="42"/>
  <c r="BD28" i="38"/>
  <c r="FC28" i="38"/>
  <c r="AO28" i="53"/>
  <c r="EN28" i="53"/>
  <c r="ER16" i="48"/>
  <c r="AS16" i="48"/>
  <c r="FA6" i="39"/>
  <c r="BB6" i="39"/>
  <c r="AN4" i="51"/>
  <c r="EM4" i="51"/>
  <c r="AM29" i="51"/>
  <c r="AZ22" i="41"/>
  <c r="EY22" i="41"/>
  <c r="AX20" i="44"/>
  <c r="EW20" i="44"/>
  <c r="EW21" i="44"/>
  <c r="AX21" i="44"/>
  <c r="ET13" i="47"/>
  <c r="AU13" i="47"/>
  <c r="AL17" i="56"/>
  <c r="EK17" i="56"/>
  <c r="EG25" i="59"/>
  <c r="AH25" i="59"/>
  <c r="FB6" i="38"/>
  <c r="BC6" i="38"/>
  <c r="FB21" i="38"/>
  <c r="BC21" i="38"/>
  <c r="AI19" i="59"/>
  <c r="EH19" i="59"/>
  <c r="AM28" i="55"/>
  <c r="EL28" i="55"/>
  <c r="BC10" i="38"/>
  <c r="FB10" i="38"/>
  <c r="EZ7" i="40"/>
  <c r="BA7" i="40"/>
  <c r="AP22" i="51"/>
  <c r="EO22" i="51"/>
  <c r="EK23" i="56"/>
  <c r="AL23" i="56"/>
  <c r="AW26" i="45"/>
  <c r="EV26" i="45"/>
  <c r="AV9" i="45"/>
  <c r="EU9" i="45"/>
  <c r="AL17" i="55"/>
  <c r="EK17" i="55"/>
  <c r="BD13" i="37"/>
  <c r="FC13" i="37"/>
  <c r="AS27" i="49"/>
  <c r="ER27" i="49"/>
  <c r="EO9" i="50"/>
  <c r="AP9" i="50"/>
  <c r="BE6" i="36"/>
  <c r="FE6" i="36" s="1"/>
  <c r="FD6" i="36"/>
  <c r="EH25" i="58"/>
  <c r="AI25" i="58"/>
  <c r="AI22" i="58"/>
  <c r="EH22" i="58"/>
  <c r="AO6" i="52"/>
  <c r="EN6" i="52"/>
  <c r="BC13" i="38"/>
  <c r="FB13" i="38"/>
  <c r="AP17" i="52"/>
  <c r="EO17" i="52"/>
  <c r="AS4" i="46"/>
  <c r="AR29" i="46"/>
  <c r="ER4" i="46"/>
  <c r="ER29" i="46" s="1"/>
  <c r="EW14" i="44"/>
  <c r="AX14" i="44"/>
  <c r="BD7" i="37"/>
  <c r="FC7" i="37"/>
  <c r="AQ28" i="51"/>
  <c r="EP28" i="51"/>
  <c r="AR5" i="49"/>
  <c r="EQ5" i="49"/>
  <c r="AJ13" i="57"/>
  <c r="EI13" i="57"/>
  <c r="AI6" i="58"/>
  <c r="EH6" i="58"/>
  <c r="EW12" i="44"/>
  <c r="AX12" i="44"/>
  <c r="AX13" i="44"/>
  <c r="EW13" i="44"/>
  <c r="BB14" i="40"/>
  <c r="FA14" i="40"/>
  <c r="EO9" i="52"/>
  <c r="AP9" i="52"/>
  <c r="AK24" i="57"/>
  <c r="EJ24" i="57"/>
  <c r="FA10" i="39"/>
  <c r="BB10" i="39"/>
  <c r="EU22" i="45"/>
  <c r="AV22" i="45"/>
  <c r="EN9" i="53"/>
  <c r="AO9" i="53"/>
  <c r="FC5" i="36"/>
  <c r="BD5" i="36"/>
  <c r="BB19" i="40"/>
  <c r="FA19" i="40"/>
  <c r="AQ21" i="50"/>
  <c r="EP21" i="50"/>
  <c r="AT21" i="48"/>
  <c r="ES21" i="48"/>
  <c r="AM21" i="55"/>
  <c r="EL21" i="55"/>
  <c r="EH24" i="59"/>
  <c r="AI24" i="59"/>
  <c r="EQ11" i="50"/>
  <c r="AR11" i="50"/>
  <c r="BA8" i="41"/>
  <c r="EZ8" i="41"/>
  <c r="AR26" i="49"/>
  <c r="EQ26" i="49"/>
  <c r="AX29" i="41"/>
  <c r="AY4" i="41"/>
  <c r="EX4" i="41"/>
  <c r="AH7" i="59"/>
  <c r="EG7" i="59"/>
  <c r="EO28" i="52"/>
  <c r="AP28" i="52"/>
  <c r="AU6" i="46"/>
  <c r="ET6" i="46"/>
  <c r="EP27" i="51"/>
  <c r="AQ27" i="51"/>
  <c r="EV25" i="44"/>
  <c r="AW25" i="44"/>
  <c r="FB22" i="38"/>
  <c r="BC22" i="38"/>
  <c r="AX28" i="44"/>
  <c r="EW28" i="44"/>
  <c r="BB15" i="40"/>
  <c r="FA15" i="40"/>
  <c r="AN14" i="53"/>
  <c r="EM14" i="53"/>
  <c r="FB11" i="39"/>
  <c r="BC11" i="39"/>
  <c r="AM14" i="55"/>
  <c r="EL14" i="55"/>
  <c r="EH21" i="58"/>
  <c r="AI21" i="58"/>
  <c r="AU17" i="47"/>
  <c r="ET17" i="47"/>
  <c r="AY10" i="42"/>
  <c r="EX10" i="42"/>
  <c r="EH20" i="59"/>
  <c r="AI20" i="59"/>
  <c r="AP16" i="51"/>
  <c r="EO16" i="51"/>
  <c r="AP6" i="51"/>
  <c r="EO6" i="51"/>
  <c r="AX23" i="44"/>
  <c r="EW23" i="44"/>
  <c r="AY28" i="42"/>
  <c r="EX28" i="42"/>
  <c r="EX18" i="41"/>
  <c r="AY18" i="41"/>
  <c r="EI28" i="58"/>
  <c r="AJ28" i="58"/>
  <c r="EV6" i="44"/>
  <c r="AW6" i="44"/>
  <c r="AZ21" i="41"/>
  <c r="EY21" i="41"/>
  <c r="AO12" i="53"/>
  <c r="EN12" i="53"/>
  <c r="EU11" i="45"/>
  <c r="AV11" i="45"/>
  <c r="AV6" i="45"/>
  <c r="EU6" i="45"/>
  <c r="EL11" i="55"/>
  <c r="AM11" i="55"/>
  <c r="AT29" i="44"/>
  <c r="AU4" i="44"/>
  <c r="ET4" i="44"/>
  <c r="EX19" i="42"/>
  <c r="AY19" i="42"/>
  <c r="FD11" i="37"/>
  <c r="BE11" i="37"/>
  <c r="FE11" i="37" s="1"/>
  <c r="EX6" i="42"/>
  <c r="AY6" i="42"/>
  <c r="ES9" i="48"/>
  <c r="AT9" i="48"/>
  <c r="EM28" i="54"/>
  <c r="AN28" i="54"/>
  <c r="EN9" i="51"/>
  <c r="AO9" i="51"/>
  <c r="AP21" i="52"/>
  <c r="EO21" i="52"/>
  <c r="EY25" i="42"/>
  <c r="AZ25" i="42"/>
  <c r="EQ22" i="49"/>
  <c r="AR22" i="49"/>
  <c r="EL4" i="53"/>
  <c r="AM4" i="53"/>
  <c r="EI21" i="57"/>
  <c r="AJ21" i="57"/>
  <c r="EN25" i="52"/>
  <c r="AO25" i="52"/>
  <c r="FB9" i="39"/>
  <c r="BC9" i="39"/>
  <c r="BD26" i="38"/>
  <c r="FC26" i="38"/>
  <c r="AJ8" i="58"/>
  <c r="EI8" i="58"/>
  <c r="FC22" i="37"/>
  <c r="BD22" i="37"/>
  <c r="FB15" i="38"/>
  <c r="BC15" i="38"/>
  <c r="EW7" i="43"/>
  <c r="AX7" i="43"/>
  <c r="AY26" i="43"/>
  <c r="EX26" i="43"/>
  <c r="AP18" i="51"/>
  <c r="EO18" i="51"/>
  <c r="AM6" i="54"/>
  <c r="EL6" i="54"/>
  <c r="EK22" i="55"/>
  <c r="AL22" i="55"/>
  <c r="EP19" i="50"/>
  <c r="AQ19" i="50"/>
  <c r="FC11" i="38"/>
  <c r="BD11" i="38"/>
  <c r="AP8" i="51"/>
  <c r="EO8" i="51"/>
  <c r="BE27" i="37"/>
  <c r="FE27" i="37" s="1"/>
  <c r="FD27" i="37"/>
  <c r="AW11" i="44"/>
  <c r="EV11" i="44"/>
  <c r="FA28" i="40"/>
  <c r="BB28" i="40"/>
  <c r="AJ29" i="54"/>
  <c r="AK4" i="54"/>
  <c r="EJ4" i="54"/>
  <c r="EJ29" i="54" s="1"/>
  <c r="AU20" i="47"/>
  <c r="ET20" i="47"/>
  <c r="AV11" i="46"/>
  <c r="EU11" i="46"/>
  <c r="BD14" i="37"/>
  <c r="FC14" i="37"/>
  <c r="EM20" i="54"/>
  <c r="AN20" i="54"/>
  <c r="AT17" i="48"/>
  <c r="ES17" i="48"/>
  <c r="EN7" i="52"/>
  <c r="AO7" i="52"/>
  <c r="AS28" i="49"/>
  <c r="ER28" i="49"/>
  <c r="FC9" i="38"/>
  <c r="BD9" i="38"/>
  <c r="EM25" i="53"/>
  <c r="AN25" i="53"/>
  <c r="AI13" i="59"/>
  <c r="EH13" i="59"/>
  <c r="FC15" i="37"/>
  <c r="BD15" i="37"/>
  <c r="EH10" i="58"/>
  <c r="AI10" i="58"/>
  <c r="AV21" i="46"/>
  <c r="EU21" i="46"/>
  <c r="EL5" i="53"/>
  <c r="AM5" i="53"/>
  <c r="BA9" i="41"/>
  <c r="EZ9" i="41"/>
  <c r="EV28" i="45"/>
  <c r="AW28" i="45"/>
  <c r="AK10" i="56"/>
  <c r="EJ10" i="56"/>
  <c r="AR9" i="49"/>
  <c r="EQ9" i="49"/>
  <c r="EP14" i="51"/>
  <c r="AQ14" i="51"/>
  <c r="AP13" i="52"/>
  <c r="EO13" i="52"/>
  <c r="AJ14" i="58"/>
  <c r="EI14" i="58"/>
  <c r="EK10" i="55"/>
  <c r="AL10" i="55"/>
  <c r="AK27" i="57"/>
  <c r="EJ27" i="57"/>
  <c r="EQ16" i="49"/>
  <c r="AR16" i="49"/>
  <c r="EO18" i="50"/>
  <c r="AP18" i="50"/>
  <c r="AL18" i="54"/>
  <c r="EK18" i="54"/>
  <c r="AI29" i="55"/>
  <c r="AJ4" i="55"/>
  <c r="EI4" i="55"/>
  <c r="EI29" i="55" s="1"/>
  <c r="EJ26" i="57"/>
  <c r="AK26" i="57"/>
  <c r="AR14" i="49"/>
  <c r="EQ14" i="49"/>
  <c r="AZ11" i="41"/>
  <c r="EY11" i="41"/>
  <c r="BD23" i="38"/>
  <c r="FC23" i="38"/>
  <c r="AK22" i="56"/>
  <c r="EJ22" i="56"/>
  <c r="AT5" i="46"/>
  <c r="ES5" i="46"/>
  <c r="AV26" i="46"/>
  <c r="EU26" i="46"/>
  <c r="BA10" i="40"/>
  <c r="EZ10" i="40"/>
  <c r="BD24" i="38"/>
  <c r="FC24" i="38"/>
  <c r="EO19" i="52"/>
  <c r="AP19" i="52"/>
  <c r="ES10" i="47"/>
  <c r="AT10" i="47"/>
  <c r="EM11" i="54"/>
  <c r="AN11" i="54"/>
  <c r="EW29" i="41" l="1"/>
  <c r="AU12" i="46"/>
  <c r="ET12" i="46"/>
  <c r="AN29" i="50"/>
  <c r="AO4" i="50"/>
  <c r="EN4" i="50"/>
  <c r="AI16" i="57"/>
  <c r="EH16" i="57"/>
  <c r="AU10" i="45"/>
  <c r="ET10" i="45"/>
  <c r="EP28" i="50"/>
  <c r="AQ28" i="50"/>
  <c r="AP16" i="50"/>
  <c r="EO16" i="50"/>
  <c r="EX24" i="42"/>
  <c r="AY24" i="42"/>
  <c r="EK21" i="54"/>
  <c r="AL21" i="54"/>
  <c r="EP17" i="49"/>
  <c r="AQ17" i="49"/>
  <c r="FD4" i="34"/>
  <c r="FD29" i="34" s="1"/>
  <c r="BE4" i="34"/>
  <c r="BD29" i="34"/>
  <c r="AS14" i="48"/>
  <c r="ER14" i="48"/>
  <c r="EV6" i="43"/>
  <c r="AW6" i="43"/>
  <c r="EW15" i="43"/>
  <c r="AX15" i="43"/>
  <c r="EQ11" i="49"/>
  <c r="AR11" i="49"/>
  <c r="AQ26" i="50"/>
  <c r="EP26" i="50"/>
  <c r="AY11" i="42"/>
  <c r="EX11" i="42"/>
  <c r="AI24" i="58"/>
  <c r="EH24" i="58"/>
  <c r="AN18" i="52"/>
  <c r="EM18" i="52"/>
  <c r="EM30" i="52" s="1"/>
  <c r="EJ25" i="55"/>
  <c r="AK25" i="55"/>
  <c r="EG16" i="58"/>
  <c r="AH16" i="58"/>
  <c r="AR24" i="49"/>
  <c r="EQ24" i="49"/>
  <c r="EI9" i="57"/>
  <c r="AJ9" i="57"/>
  <c r="AT8" i="47"/>
  <c r="ES8" i="47"/>
  <c r="AJ26" i="56"/>
  <c r="EI26" i="56"/>
  <c r="EI30" i="56" s="1"/>
  <c r="AU20" i="46"/>
  <c r="ET20" i="46"/>
  <c r="AY19" i="41"/>
  <c r="EX19" i="41"/>
  <c r="AT16" i="46"/>
  <c r="ES16" i="46"/>
  <c r="AM19" i="53"/>
  <c r="EL19" i="53"/>
  <c r="AS22" i="47"/>
  <c r="ER22" i="47"/>
  <c r="EP23" i="50"/>
  <c r="AQ23" i="50"/>
  <c r="FA16" i="38"/>
  <c r="FA30" i="38" s="1"/>
  <c r="BB16" i="38"/>
  <c r="EQ30" i="47"/>
  <c r="EZ20" i="40"/>
  <c r="BA20" i="40"/>
  <c r="BE27" i="36"/>
  <c r="FE27" i="36" s="1"/>
  <c r="FD27" i="36"/>
  <c r="EH9" i="58"/>
  <c r="AI9" i="58"/>
  <c r="BD26" i="37"/>
  <c r="FC26" i="37"/>
  <c r="AO26" i="52"/>
  <c r="EN26" i="52"/>
  <c r="EJ27" i="56"/>
  <c r="AK27" i="56"/>
  <c r="BD25" i="36"/>
  <c r="FC25" i="36"/>
  <c r="EP25" i="49"/>
  <c r="AQ25" i="49"/>
  <c r="AL18" i="53"/>
  <c r="AK29" i="53"/>
  <c r="EK18" i="53"/>
  <c r="EK30" i="53" s="1"/>
  <c r="ET8" i="45"/>
  <c r="AU8" i="45"/>
  <c r="BE11" i="36"/>
  <c r="FE11" i="36" s="1"/>
  <c r="FD11" i="36"/>
  <c r="AH13" i="58"/>
  <c r="EG13" i="58"/>
  <c r="AW24" i="44"/>
  <c r="EV24" i="44"/>
  <c r="EX13" i="41"/>
  <c r="AY13" i="41"/>
  <c r="BA23" i="40"/>
  <c r="EZ23" i="40"/>
  <c r="AN5" i="51"/>
  <c r="EM5" i="51"/>
  <c r="AM21" i="53"/>
  <c r="EL21" i="53"/>
  <c r="BE29" i="33"/>
  <c r="FE4" i="33"/>
  <c r="FE29" i="33" s="1"/>
  <c r="AL27" i="55"/>
  <c r="EK27" i="55"/>
  <c r="AL14" i="54"/>
  <c r="EK14" i="54"/>
  <c r="EQ23" i="49"/>
  <c r="AR23" i="49"/>
  <c r="AL23" i="55"/>
  <c r="EK23" i="55"/>
  <c r="AL17" i="54"/>
  <c r="EK17" i="54"/>
  <c r="EO17" i="50"/>
  <c r="AP17" i="50"/>
  <c r="EO6" i="50"/>
  <c r="AP6" i="50"/>
  <c r="EK24" i="55"/>
  <c r="AL24" i="55"/>
  <c r="AK5" i="55"/>
  <c r="EJ5" i="55"/>
  <c r="AT29" i="43"/>
  <c r="AU4" i="43"/>
  <c r="ET4" i="43"/>
  <c r="ET29" i="43" s="1"/>
  <c r="AU28" i="46"/>
  <c r="ET28" i="46"/>
  <c r="ES15" i="47"/>
  <c r="AT15" i="47"/>
  <c r="FA20" i="39"/>
  <c r="BB20" i="39"/>
  <c r="AT28" i="47"/>
  <c r="ES28" i="47"/>
  <c r="ET17" i="45"/>
  <c r="AU17" i="45"/>
  <c r="AS27" i="48"/>
  <c r="ER27" i="48"/>
  <c r="EN5" i="50"/>
  <c r="AO5" i="50"/>
  <c r="AZ11" i="40"/>
  <c r="EY11" i="40"/>
  <c r="EX12" i="42"/>
  <c r="AY12" i="42"/>
  <c r="BC10" i="37"/>
  <c r="FB10" i="37"/>
  <c r="ER7" i="47"/>
  <c r="AS7" i="47"/>
  <c r="EP8" i="49"/>
  <c r="AQ8" i="49"/>
  <c r="EQ10" i="48"/>
  <c r="AR10" i="48"/>
  <c r="FA15" i="39"/>
  <c r="BB15" i="39"/>
  <c r="BB21" i="39"/>
  <c r="FA21" i="39"/>
  <c r="ER16" i="47"/>
  <c r="ER30" i="47" s="1"/>
  <c r="AS16" i="47"/>
  <c r="AP15" i="51"/>
  <c r="EO15" i="51"/>
  <c r="ES7" i="45"/>
  <c r="ES29" i="45" s="1"/>
  <c r="AT7" i="45"/>
  <c r="AS29" i="45"/>
  <c r="AH11" i="59"/>
  <c r="EG11" i="59"/>
  <c r="EQ6" i="48"/>
  <c r="AR6" i="48"/>
  <c r="AP25" i="50"/>
  <c r="EO25" i="50"/>
  <c r="ET5" i="44"/>
  <c r="ET29" i="44" s="1"/>
  <c r="AU5" i="44"/>
  <c r="EG30" i="58"/>
  <c r="EQ7" i="48"/>
  <c r="AR7" i="48"/>
  <c r="EX14" i="41"/>
  <c r="AY14" i="41"/>
  <c r="EX10" i="41"/>
  <c r="AY10" i="41"/>
  <c r="EX23" i="42"/>
  <c r="AY23" i="42"/>
  <c r="EV5" i="43"/>
  <c r="AW5" i="43"/>
  <c r="ES14" i="47"/>
  <c r="AT14" i="47"/>
  <c r="EP20" i="49"/>
  <c r="AQ20" i="49"/>
  <c r="EL24" i="54"/>
  <c r="AM24" i="54"/>
  <c r="EN12" i="52"/>
  <c r="AO12" i="52"/>
  <c r="EH27" i="58"/>
  <c r="AI27" i="58"/>
  <c r="FA14" i="39"/>
  <c r="BB14" i="39"/>
  <c r="FB30" i="36"/>
  <c r="AZ16" i="40"/>
  <c r="EY16" i="40"/>
  <c r="AI5" i="57"/>
  <c r="EH5" i="57"/>
  <c r="AJ9" i="56"/>
  <c r="EI9" i="56"/>
  <c r="AU15" i="46"/>
  <c r="ET15" i="46"/>
  <c r="EJ6" i="55"/>
  <c r="AK6" i="55"/>
  <c r="EV25" i="43"/>
  <c r="AW25" i="43"/>
  <c r="AM27" i="54"/>
  <c r="EL27" i="54"/>
  <c r="BB26" i="39"/>
  <c r="FA26" i="39"/>
  <c r="ES30" i="45"/>
  <c r="ER12" i="48"/>
  <c r="AS12" i="48"/>
  <c r="AY20" i="41"/>
  <c r="EX20" i="41"/>
  <c r="BE18" i="35"/>
  <c r="FE18" i="35" s="1"/>
  <c r="FE30" i="35" s="1"/>
  <c r="FD18" i="35"/>
  <c r="FD30" i="35" s="1"/>
  <c r="AT19" i="47"/>
  <c r="ES19" i="47"/>
  <c r="AV15" i="45"/>
  <c r="EU15" i="45"/>
  <c r="AX11" i="43"/>
  <c r="EW11" i="43"/>
  <c r="AJ12" i="57"/>
  <c r="EI12" i="57"/>
  <c r="AT17" i="46"/>
  <c r="ES17" i="46"/>
  <c r="EZ25" i="39"/>
  <c r="BA25" i="39"/>
  <c r="FB19" i="37"/>
  <c r="BC19" i="37"/>
  <c r="EH7" i="57"/>
  <c r="AI7" i="57"/>
  <c r="EY30" i="39"/>
  <c r="EK8" i="54"/>
  <c r="AL8" i="54"/>
  <c r="EO18" i="49"/>
  <c r="EO30" i="49" s="1"/>
  <c r="AP18" i="49"/>
  <c r="AT22" i="46"/>
  <c r="ES22" i="46"/>
  <c r="AS8" i="48"/>
  <c r="ER8" i="48"/>
  <c r="AV23" i="45"/>
  <c r="EU23" i="45"/>
  <c r="EH10" i="57"/>
  <c r="AI10" i="57"/>
  <c r="EM29" i="51"/>
  <c r="EL7" i="53"/>
  <c r="AM7" i="53"/>
  <c r="AZ25" i="40"/>
  <c r="EY25" i="40"/>
  <c r="EU16" i="44"/>
  <c r="AV16" i="44"/>
  <c r="AP26" i="51"/>
  <c r="EO26" i="51"/>
  <c r="AP8" i="50"/>
  <c r="EO8" i="50"/>
  <c r="AZ4" i="38"/>
  <c r="AY29" i="38"/>
  <c r="EY4" i="38"/>
  <c r="EY29" i="38" s="1"/>
  <c r="AY13" i="42"/>
  <c r="EX13" i="42"/>
  <c r="ES24" i="47"/>
  <c r="AT24" i="47"/>
  <c r="AU14" i="46"/>
  <c r="ET14" i="46"/>
  <c r="AJ6" i="56"/>
  <c r="EI6" i="56"/>
  <c r="EX16" i="41"/>
  <c r="EX30" i="41" s="1"/>
  <c r="AY16" i="41"/>
  <c r="AL16" i="54"/>
  <c r="EK16" i="54"/>
  <c r="BA8" i="40"/>
  <c r="EZ8" i="40"/>
  <c r="FD12" i="36"/>
  <c r="BE12" i="36"/>
  <c r="FE12" i="36" s="1"/>
  <c r="ER23" i="48"/>
  <c r="AS23" i="48"/>
  <c r="AU17" i="44"/>
  <c r="ET17" i="44"/>
  <c r="ET30" i="44" s="1"/>
  <c r="AU18" i="45"/>
  <c r="ET18" i="45"/>
  <c r="BD16" i="36"/>
  <c r="FC16" i="36"/>
  <c r="FC30" i="36" s="1"/>
  <c r="EX30" i="40"/>
  <c r="EK25" i="54"/>
  <c r="AL25" i="54"/>
  <c r="ER13" i="48"/>
  <c r="AS13" i="48"/>
  <c r="AZ6" i="41"/>
  <c r="EY6" i="41"/>
  <c r="EO20" i="51"/>
  <c r="AP20" i="51"/>
  <c r="AX12" i="43"/>
  <c r="EW12" i="43"/>
  <c r="BE14" i="36"/>
  <c r="FE14" i="36" s="1"/>
  <c r="FD14" i="36"/>
  <c r="FC9" i="37"/>
  <c r="BD9" i="37"/>
  <c r="AK18" i="55"/>
  <c r="EJ18" i="55"/>
  <c r="EJ30" i="55" s="1"/>
  <c r="EK20" i="55"/>
  <c r="AL20" i="55"/>
  <c r="EX17" i="42"/>
  <c r="AY17" i="42"/>
  <c r="EQ5" i="48"/>
  <c r="AR5" i="48"/>
  <c r="EX7" i="41"/>
  <c r="EX29" i="41" s="1"/>
  <c r="AY7" i="41"/>
  <c r="EU20" i="45"/>
  <c r="AV20" i="45"/>
  <c r="EQ18" i="48"/>
  <c r="EQ30" i="48" s="1"/>
  <c r="AR18" i="48"/>
  <c r="ES26" i="47"/>
  <c r="AT26" i="47"/>
  <c r="ET25" i="45"/>
  <c r="AU25" i="45"/>
  <c r="FA18" i="37"/>
  <c r="FA30" i="37" s="1"/>
  <c r="BB18" i="37"/>
  <c r="BA29" i="37"/>
  <c r="AQ13" i="49"/>
  <c r="EP13" i="49"/>
  <c r="BB29" i="35"/>
  <c r="FB4" i="35"/>
  <c r="FB29" i="35" s="1"/>
  <c r="BC4" i="35"/>
  <c r="AV17" i="43"/>
  <c r="EU17" i="43"/>
  <c r="EU30" i="43" s="1"/>
  <c r="EZ18" i="39"/>
  <c r="EZ30" i="39" s="1"/>
  <c r="BA18" i="39"/>
  <c r="BA7" i="39"/>
  <c r="EZ7" i="39"/>
  <c r="AW16" i="42"/>
  <c r="AV29" i="42"/>
  <c r="EV16" i="42"/>
  <c r="EV30" i="42" s="1"/>
  <c r="ES25" i="46"/>
  <c r="AT25" i="46"/>
  <c r="BA5" i="39"/>
  <c r="EZ5" i="39"/>
  <c r="FB29" i="37"/>
  <c r="EL29" i="53"/>
  <c r="EN11" i="54"/>
  <c r="AO11" i="54"/>
  <c r="AL26" i="57"/>
  <c r="EK26" i="57"/>
  <c r="ER16" i="49"/>
  <c r="AS16" i="49"/>
  <c r="EL10" i="55"/>
  <c r="AM10" i="55"/>
  <c r="AL10" i="56"/>
  <c r="EK10" i="56"/>
  <c r="FA9" i="41"/>
  <c r="BB9" i="41"/>
  <c r="BE15" i="37"/>
  <c r="FE15" i="37" s="1"/>
  <c r="FD15" i="37"/>
  <c r="EN25" i="53"/>
  <c r="AO25" i="53"/>
  <c r="AO20" i="54"/>
  <c r="EN20" i="54"/>
  <c r="EP8" i="51"/>
  <c r="AQ8" i="51"/>
  <c r="EM6" i="54"/>
  <c r="AN6" i="54"/>
  <c r="AZ26" i="43"/>
  <c r="EY26" i="43"/>
  <c r="EJ8" i="58"/>
  <c r="AK8" i="58"/>
  <c r="AN4" i="53"/>
  <c r="EM4" i="53"/>
  <c r="BA25" i="42"/>
  <c r="EZ25" i="42"/>
  <c r="AO28" i="54"/>
  <c r="EN28" i="54"/>
  <c r="EY6" i="42"/>
  <c r="AZ6" i="42"/>
  <c r="EO12" i="53"/>
  <c r="AP12" i="53"/>
  <c r="EY28" i="42"/>
  <c r="AZ28" i="42"/>
  <c r="AQ6" i="51"/>
  <c r="EP6" i="51"/>
  <c r="AV17" i="47"/>
  <c r="EU17" i="47"/>
  <c r="AN14" i="55"/>
  <c r="EM14" i="55"/>
  <c r="AO14" i="53"/>
  <c r="EN14" i="53"/>
  <c r="EX28" i="44"/>
  <c r="AY28" i="44"/>
  <c r="AS11" i="50"/>
  <c r="ER11" i="50"/>
  <c r="EO9" i="53"/>
  <c r="AP9" i="53"/>
  <c r="BC10" i="39"/>
  <c r="FB10" i="39"/>
  <c r="EP9" i="52"/>
  <c r="AQ9" i="52"/>
  <c r="AY12" i="44"/>
  <c r="EX12" i="44"/>
  <c r="EI6" i="58"/>
  <c r="AJ6" i="58"/>
  <c r="AK13" i="57"/>
  <c r="EJ13" i="57"/>
  <c r="EQ28" i="51"/>
  <c r="AR28" i="51"/>
  <c r="EI25" i="58"/>
  <c r="AJ25" i="58"/>
  <c r="AQ9" i="50"/>
  <c r="EP9" i="50"/>
  <c r="ES27" i="49"/>
  <c r="AT27" i="49"/>
  <c r="AM17" i="55"/>
  <c r="EL17" i="55"/>
  <c r="AW9" i="45"/>
  <c r="EV9" i="45"/>
  <c r="AN28" i="55"/>
  <c r="EM28" i="55"/>
  <c r="AY20" i="44"/>
  <c r="EX20" i="44"/>
  <c r="AN29" i="51"/>
  <c r="EN4" i="51"/>
  <c r="AO4" i="51"/>
  <c r="FC28" i="39"/>
  <c r="BD28" i="39"/>
  <c r="AI18" i="58"/>
  <c r="EH18" i="58"/>
  <c r="AY18" i="42"/>
  <c r="EX18" i="42"/>
  <c r="AR12" i="51"/>
  <c r="EQ12" i="51"/>
  <c r="EJ12" i="58"/>
  <c r="AK12" i="58"/>
  <c r="BA27" i="42"/>
  <c r="EZ27" i="42"/>
  <c r="AS12" i="50"/>
  <c r="ER12" i="50"/>
  <c r="AR29" i="47"/>
  <c r="ER4" i="47"/>
  <c r="ER29" i="47" s="1"/>
  <c r="AS4" i="47"/>
  <c r="EL9" i="55"/>
  <c r="AM9" i="55"/>
  <c r="AU20" i="48"/>
  <c r="ET20" i="48"/>
  <c r="EL13" i="56"/>
  <c r="AM13" i="56"/>
  <c r="EM9" i="54"/>
  <c r="AN9" i="54"/>
  <c r="BB12" i="41"/>
  <c r="FA12" i="41"/>
  <c r="BD18" i="38"/>
  <c r="FC18" i="38"/>
  <c r="AO13" i="53"/>
  <c r="EN13" i="53"/>
  <c r="FA24" i="41"/>
  <c r="BB24" i="41"/>
  <c r="EM10" i="54"/>
  <c r="AN10" i="54"/>
  <c r="AP27" i="53"/>
  <c r="EO27" i="53"/>
  <c r="EH5" i="59"/>
  <c r="AI5" i="59"/>
  <c r="EP17" i="51"/>
  <c r="AQ17" i="51"/>
  <c r="AO23" i="54"/>
  <c r="EN23" i="54"/>
  <c r="EI26" i="59"/>
  <c r="AJ26" i="59"/>
  <c r="EH18" i="57"/>
  <c r="EH30" i="57" s="1"/>
  <c r="AI18" i="57"/>
  <c r="AM15" i="56"/>
  <c r="EL15" i="56"/>
  <c r="AX10" i="44"/>
  <c r="EW10" i="44"/>
  <c r="EV19" i="46"/>
  <c r="AW19" i="46"/>
  <c r="AO20" i="53"/>
  <c r="EN20" i="53"/>
  <c r="AR22" i="50"/>
  <c r="EQ22" i="50"/>
  <c r="AN12" i="55"/>
  <c r="EM12" i="55"/>
  <c r="AK6" i="57"/>
  <c r="EJ6" i="57"/>
  <c r="EK5" i="56"/>
  <c r="AL5" i="56"/>
  <c r="AY18" i="43"/>
  <c r="EX18" i="43"/>
  <c r="AQ25" i="51"/>
  <c r="EP25" i="51"/>
  <c r="EM5" i="54"/>
  <c r="AN5" i="54"/>
  <c r="AS19" i="49"/>
  <c r="ER19" i="49"/>
  <c r="FB9" i="40"/>
  <c r="BC9" i="40"/>
  <c r="AK15" i="58"/>
  <c r="EJ15" i="58"/>
  <c r="EM26" i="55"/>
  <c r="AN26" i="55"/>
  <c r="AN13" i="55"/>
  <c r="EM13" i="55"/>
  <c r="AX19" i="45"/>
  <c r="EW19" i="45"/>
  <c r="AO16" i="53"/>
  <c r="EN16" i="53"/>
  <c r="BE25" i="37"/>
  <c r="FE25" i="37" s="1"/>
  <c r="FD25" i="37"/>
  <c r="AY4" i="42"/>
  <c r="EX4" i="42"/>
  <c r="EX29" i="42" s="1"/>
  <c r="AQ10" i="51"/>
  <c r="EP10" i="51"/>
  <c r="EL8" i="56"/>
  <c r="AM8" i="56"/>
  <c r="AZ4" i="40"/>
  <c r="AY29" i="40"/>
  <c r="EY4" i="40"/>
  <c r="EY29" i="40" s="1"/>
  <c r="AR20" i="50"/>
  <c r="EQ20" i="50"/>
  <c r="AK20" i="57"/>
  <c r="EJ20" i="57"/>
  <c r="AR21" i="51"/>
  <c r="EQ21" i="51"/>
  <c r="FA6" i="40"/>
  <c r="BB6" i="40"/>
  <c r="AN22" i="54"/>
  <c r="EM22" i="54"/>
  <c r="EN10" i="53"/>
  <c r="AO10" i="53"/>
  <c r="ER21" i="49"/>
  <c r="AS21" i="49"/>
  <c r="EI20" i="58"/>
  <c r="AJ20" i="58"/>
  <c r="ES25" i="48"/>
  <c r="AT25" i="48"/>
  <c r="AM7" i="54"/>
  <c r="EL7" i="54"/>
  <c r="EP7" i="50"/>
  <c r="AQ7" i="50"/>
  <c r="AR10" i="50"/>
  <c r="EQ10" i="50"/>
  <c r="BD20" i="38"/>
  <c r="FC20" i="38"/>
  <c r="AZ5" i="42"/>
  <c r="EY5" i="42"/>
  <c r="AL7" i="55"/>
  <c r="EK7" i="55"/>
  <c r="EL14" i="56"/>
  <c r="AM14" i="56"/>
  <c r="EH16" i="59"/>
  <c r="AI16" i="59"/>
  <c r="EQ19" i="51"/>
  <c r="AR19" i="51"/>
  <c r="AK17" i="58"/>
  <c r="EJ17" i="58"/>
  <c r="AR14" i="50"/>
  <c r="EQ14" i="50"/>
  <c r="EU27" i="47"/>
  <c r="AV27" i="47"/>
  <c r="AS15" i="49"/>
  <c r="ER15" i="49"/>
  <c r="AP29" i="49"/>
  <c r="AQ4" i="49"/>
  <c r="EP4" i="49"/>
  <c r="AQ19" i="52"/>
  <c r="EP19" i="52"/>
  <c r="EL18" i="54"/>
  <c r="AM18" i="54"/>
  <c r="EW28" i="45"/>
  <c r="AX28" i="45"/>
  <c r="AW21" i="46"/>
  <c r="EV21" i="46"/>
  <c r="AT28" i="49"/>
  <c r="ES28" i="49"/>
  <c r="AW11" i="46"/>
  <c r="EV11" i="46"/>
  <c r="EK4" i="54"/>
  <c r="EK29" i="54" s="1"/>
  <c r="AL4" i="54"/>
  <c r="AK29" i="54"/>
  <c r="EL22" i="55"/>
  <c r="AM22" i="55"/>
  <c r="AY7" i="43"/>
  <c r="EX7" i="43"/>
  <c r="FD22" i="37"/>
  <c r="BE22" i="37"/>
  <c r="FE22" i="37" s="1"/>
  <c r="AP25" i="52"/>
  <c r="EO25" i="52"/>
  <c r="AV4" i="44"/>
  <c r="EU4" i="44"/>
  <c r="AU29" i="44"/>
  <c r="EJ28" i="58"/>
  <c r="AK28" i="58"/>
  <c r="EO30" i="51"/>
  <c r="EI21" i="58"/>
  <c r="AJ21" i="58"/>
  <c r="FC11" i="39"/>
  <c r="BD11" i="39"/>
  <c r="FC22" i="38"/>
  <c r="BD22" i="38"/>
  <c r="EQ27" i="51"/>
  <c r="AR27" i="51"/>
  <c r="AS26" i="49"/>
  <c r="ER26" i="49"/>
  <c r="ET21" i="48"/>
  <c r="AU21" i="48"/>
  <c r="FB19" i="40"/>
  <c r="BC19" i="40"/>
  <c r="AQ17" i="52"/>
  <c r="EP17" i="52"/>
  <c r="EO6" i="52"/>
  <c r="AP6" i="52"/>
  <c r="EH25" i="59"/>
  <c r="AI25" i="59"/>
  <c r="AY21" i="44"/>
  <c r="EX21" i="44"/>
  <c r="EZ22" i="41"/>
  <c r="BA22" i="41"/>
  <c r="BE28" i="38"/>
  <c r="FE28" i="38" s="1"/>
  <c r="FD28" i="38"/>
  <c r="EZ26" i="42"/>
  <c r="BA26" i="42"/>
  <c r="EY27" i="43"/>
  <c r="AZ27" i="43"/>
  <c r="AR13" i="50"/>
  <c r="EQ13" i="50"/>
  <c r="FC13" i="39"/>
  <c r="BD13" i="39"/>
  <c r="BE12" i="38"/>
  <c r="FE12" i="38" s="1"/>
  <c r="FD12" i="38"/>
  <c r="EY9" i="42"/>
  <c r="AZ9" i="42"/>
  <c r="AY15" i="44"/>
  <c r="EX15" i="44"/>
  <c r="ER6" i="49"/>
  <c r="AS6" i="49"/>
  <c r="EP8" i="52"/>
  <c r="AQ8" i="52"/>
  <c r="ES12" i="49"/>
  <c r="AT12" i="49"/>
  <c r="AX12" i="45"/>
  <c r="EW12" i="45"/>
  <c r="ES26" i="48"/>
  <c r="AT26" i="48"/>
  <c r="AP17" i="53"/>
  <c r="EO17" i="53"/>
  <c r="FB24" i="40"/>
  <c r="BC24" i="40"/>
  <c r="FA23" i="41"/>
  <c r="BB23" i="41"/>
  <c r="AK14" i="57"/>
  <c r="EJ14" i="57"/>
  <c r="AO15" i="53"/>
  <c r="EN15" i="53"/>
  <c r="AY27" i="44"/>
  <c r="EX27" i="44"/>
  <c r="AQ27" i="52"/>
  <c r="EP27" i="52"/>
  <c r="FD16" i="37"/>
  <c r="BE16" i="37"/>
  <c r="FE16" i="37" s="1"/>
  <c r="BC13" i="40"/>
  <c r="FB13" i="40"/>
  <c r="FA28" i="41"/>
  <c r="BB28" i="41"/>
  <c r="AU5" i="47"/>
  <c r="ET5" i="47"/>
  <c r="AQ7" i="49"/>
  <c r="EP7" i="49"/>
  <c r="AV8" i="46"/>
  <c r="EU8" i="46"/>
  <c r="AP24" i="53"/>
  <c r="EO24" i="53"/>
  <c r="AM16" i="55"/>
  <c r="EL16" i="55"/>
  <c r="EL8" i="55"/>
  <c r="AM8" i="55"/>
  <c r="EN22" i="53"/>
  <c r="AO22" i="53"/>
  <c r="AM21" i="56"/>
  <c r="EL21" i="56"/>
  <c r="EH27" i="59"/>
  <c r="AI27" i="59"/>
  <c r="BB17" i="41"/>
  <c r="FA17" i="41"/>
  <c r="FA26" i="40"/>
  <c r="BB26" i="40"/>
  <c r="EI9" i="59"/>
  <c r="AJ9" i="59"/>
  <c r="BC21" i="40"/>
  <c r="FB21" i="40"/>
  <c r="FD17" i="38"/>
  <c r="BE17" i="38"/>
  <c r="FE17" i="38" s="1"/>
  <c r="AU7" i="46"/>
  <c r="ET7" i="46"/>
  <c r="AQ20" i="52"/>
  <c r="EP20" i="52"/>
  <c r="AY28" i="43"/>
  <c r="EX28" i="43"/>
  <c r="FD27" i="38"/>
  <c r="BE27" i="38"/>
  <c r="FE27" i="38" s="1"/>
  <c r="EV24" i="46"/>
  <c r="AW24" i="46"/>
  <c r="AW23" i="46"/>
  <c r="EV23" i="46"/>
  <c r="BC12" i="40"/>
  <c r="FB12" i="40"/>
  <c r="AM29" i="52"/>
  <c r="AN4" i="52"/>
  <c r="EM4" i="52"/>
  <c r="EM29" i="52" s="1"/>
  <c r="AZ20" i="43"/>
  <c r="EY20" i="43"/>
  <c r="AZ19" i="43"/>
  <c r="EY19" i="43"/>
  <c r="AS24" i="50"/>
  <c r="ER24" i="50"/>
  <c r="FB16" i="39"/>
  <c r="BC16" i="39"/>
  <c r="AL18" i="56"/>
  <c r="EK18" i="56"/>
  <c r="AI22" i="59"/>
  <c r="EH22" i="59"/>
  <c r="EY13" i="43"/>
  <c r="AZ13" i="43"/>
  <c r="AU11" i="48"/>
  <c r="ET11" i="48"/>
  <c r="BE20" i="37"/>
  <c r="FE20" i="37" s="1"/>
  <c r="FD20" i="37"/>
  <c r="AX24" i="45"/>
  <c r="EW24" i="45"/>
  <c r="EW22" i="44"/>
  <c r="AX22" i="44"/>
  <c r="EK16" i="56"/>
  <c r="AL16" i="56"/>
  <c r="EK23" i="57"/>
  <c r="AL23" i="57"/>
  <c r="EW7" i="44"/>
  <c r="AX7" i="44"/>
  <c r="AG4" i="59"/>
  <c r="EF4" i="59"/>
  <c r="EF29" i="59" s="1"/>
  <c r="AF29" i="59"/>
  <c r="FC7" i="38"/>
  <c r="BD7" i="38"/>
  <c r="AY22" i="43"/>
  <c r="EX22" i="43"/>
  <c r="AU19" i="48"/>
  <c r="ET19" i="48"/>
  <c r="BD14" i="38"/>
  <c r="FC14" i="38"/>
  <c r="EG30" i="59"/>
  <c r="EI19" i="58"/>
  <c r="AJ19" i="58"/>
  <c r="AV9" i="46"/>
  <c r="EU9" i="46"/>
  <c r="EO29" i="49"/>
  <c r="BE23" i="38"/>
  <c r="FE23" i="38" s="1"/>
  <c r="FD23" i="38"/>
  <c r="EP13" i="52"/>
  <c r="AQ13" i="52"/>
  <c r="AU10" i="47"/>
  <c r="ET10" i="47"/>
  <c r="AQ18" i="50"/>
  <c r="EP18" i="50"/>
  <c r="AS9" i="49"/>
  <c r="ER9" i="49"/>
  <c r="EM5" i="53"/>
  <c r="AN5" i="53"/>
  <c r="AJ10" i="58"/>
  <c r="EI10" i="58"/>
  <c r="FD9" i="38"/>
  <c r="BE9" i="38"/>
  <c r="FE9" i="38" s="1"/>
  <c r="AP7" i="52"/>
  <c r="EO7" i="52"/>
  <c r="EW11" i="44"/>
  <c r="AX11" i="44"/>
  <c r="AQ18" i="51"/>
  <c r="EP18" i="51"/>
  <c r="FD26" i="38"/>
  <c r="BE26" i="38"/>
  <c r="FE26" i="38" s="1"/>
  <c r="ER22" i="49"/>
  <c r="AS22" i="49"/>
  <c r="AP9" i="51"/>
  <c r="EO9" i="51"/>
  <c r="AU9" i="48"/>
  <c r="ET9" i="48"/>
  <c r="EY19" i="42"/>
  <c r="AZ19" i="42"/>
  <c r="EV6" i="45"/>
  <c r="AW6" i="45"/>
  <c r="BA21" i="41"/>
  <c r="EZ21" i="41"/>
  <c r="AY23" i="44"/>
  <c r="EX23" i="44"/>
  <c r="EP16" i="51"/>
  <c r="AQ16" i="51"/>
  <c r="EY10" i="42"/>
  <c r="AZ10" i="42"/>
  <c r="BC15" i="40"/>
  <c r="FB15" i="40"/>
  <c r="EU6" i="46"/>
  <c r="AV6" i="46"/>
  <c r="EH7" i="59"/>
  <c r="AI7" i="59"/>
  <c r="AY29" i="41"/>
  <c r="EY4" i="41"/>
  <c r="AZ4" i="41"/>
  <c r="AJ24" i="59"/>
  <c r="EI24" i="59"/>
  <c r="FD5" i="36"/>
  <c r="BE5" i="36"/>
  <c r="FE5" i="36" s="1"/>
  <c r="EV22" i="45"/>
  <c r="AW22" i="45"/>
  <c r="AS5" i="49"/>
  <c r="ER5" i="49"/>
  <c r="FD7" i="37"/>
  <c r="BE7" i="37"/>
  <c r="FE7" i="37" s="1"/>
  <c r="BE13" i="37"/>
  <c r="FE13" i="37" s="1"/>
  <c r="FD13" i="37"/>
  <c r="AX26" i="45"/>
  <c r="EW26" i="45"/>
  <c r="EP22" i="51"/>
  <c r="AQ22" i="51"/>
  <c r="BD10" i="38"/>
  <c r="FC10" i="38"/>
  <c r="EI19" i="59"/>
  <c r="AJ19" i="59"/>
  <c r="AM17" i="56"/>
  <c r="EL17" i="56"/>
  <c r="EO28" i="53"/>
  <c r="AP28" i="53"/>
  <c r="AJ17" i="59"/>
  <c r="EI17" i="59"/>
  <c r="EI28" i="59"/>
  <c r="AJ28" i="59"/>
  <c r="BA26" i="41"/>
  <c r="EZ26" i="41"/>
  <c r="EO23" i="53"/>
  <c r="AP23" i="53"/>
  <c r="EW18" i="44"/>
  <c r="AX18" i="44"/>
  <c r="EJ22" i="57"/>
  <c r="AK22" i="57"/>
  <c r="EZ15" i="41"/>
  <c r="BA15" i="41"/>
  <c r="AK15" i="57"/>
  <c r="EJ15" i="57"/>
  <c r="FA27" i="41"/>
  <c r="BB27" i="41"/>
  <c r="EY23" i="43"/>
  <c r="AZ23" i="43"/>
  <c r="ET24" i="48"/>
  <c r="AU24" i="48"/>
  <c r="AM28" i="56"/>
  <c r="EL28" i="56"/>
  <c r="AZ15" i="42"/>
  <c r="EY15" i="42"/>
  <c r="BB5" i="40"/>
  <c r="FA5" i="40"/>
  <c r="AQ15" i="52"/>
  <c r="EP15" i="52"/>
  <c r="AJ21" i="59"/>
  <c r="EI21" i="59"/>
  <c r="FA5" i="41"/>
  <c r="BB5" i="41"/>
  <c r="EP23" i="52"/>
  <c r="AQ23" i="52"/>
  <c r="AI10" i="59"/>
  <c r="EH10" i="59"/>
  <c r="EN5" i="52"/>
  <c r="AO5" i="52"/>
  <c r="FB17" i="40"/>
  <c r="BC17" i="40"/>
  <c r="EK25" i="56"/>
  <c r="AL25" i="56"/>
  <c r="EX26" i="44"/>
  <c r="AY26" i="44"/>
  <c r="EQ11" i="51"/>
  <c r="AR11" i="51"/>
  <c r="AM20" i="56"/>
  <c r="EL20" i="56"/>
  <c r="AR15" i="50"/>
  <c r="EQ15" i="50"/>
  <c r="AV5" i="45"/>
  <c r="EU5" i="45"/>
  <c r="AP10" i="52"/>
  <c r="EO10" i="52"/>
  <c r="EY24" i="43"/>
  <c r="AZ24" i="43"/>
  <c r="EO16" i="52"/>
  <c r="AP16" i="52"/>
  <c r="AY19" i="44"/>
  <c r="EX19" i="44"/>
  <c r="AJ7" i="58"/>
  <c r="EI7" i="58"/>
  <c r="EW8" i="44"/>
  <c r="AX8" i="44"/>
  <c r="AV9" i="47"/>
  <c r="EU9" i="47"/>
  <c r="EI5" i="58"/>
  <c r="AJ5" i="58"/>
  <c r="AV4" i="45"/>
  <c r="EU4" i="45"/>
  <c r="EU11" i="47"/>
  <c r="AV11" i="47"/>
  <c r="AN19" i="55"/>
  <c r="EM19" i="55"/>
  <c r="AW13" i="46"/>
  <c r="EV13" i="46"/>
  <c r="EI23" i="59"/>
  <c r="AJ23" i="59"/>
  <c r="AQ24" i="52"/>
  <c r="EP24" i="52"/>
  <c r="AQ29" i="48"/>
  <c r="EQ4" i="48"/>
  <c r="EQ29" i="48" s="1"/>
  <c r="AR4" i="48"/>
  <c r="EX10" i="43"/>
  <c r="AY10" i="43"/>
  <c r="EL11" i="56"/>
  <c r="AM11" i="56"/>
  <c r="BD25" i="38"/>
  <c r="FC25" i="38"/>
  <c r="AZ20" i="42"/>
  <c r="EY20" i="42"/>
  <c r="AP11" i="53"/>
  <c r="EO11" i="53"/>
  <c r="AZ21" i="42"/>
  <c r="EY21" i="42"/>
  <c r="AZ22" i="42"/>
  <c r="EY22" i="42"/>
  <c r="BD4" i="37"/>
  <c r="FC4" i="37"/>
  <c r="EN15" i="54"/>
  <c r="AO15" i="54"/>
  <c r="FC5" i="37"/>
  <c r="BD5" i="37"/>
  <c r="EJ11" i="58"/>
  <c r="AK11" i="58"/>
  <c r="EK28" i="57"/>
  <c r="AL28" i="57"/>
  <c r="EH6" i="59"/>
  <c r="AI6" i="59"/>
  <c r="EQ24" i="51"/>
  <c r="AR24" i="51"/>
  <c r="EX9" i="43"/>
  <c r="AY9" i="43"/>
  <c r="BE21" i="37"/>
  <c r="FE21" i="37" s="1"/>
  <c r="FD21" i="37"/>
  <c r="EH4" i="57"/>
  <c r="EH29" i="57" s="1"/>
  <c r="AI4" i="57"/>
  <c r="AH29" i="57"/>
  <c r="AV23" i="47"/>
  <c r="EU23" i="47"/>
  <c r="EV27" i="46"/>
  <c r="AW27" i="46"/>
  <c r="EJ23" i="58"/>
  <c r="AK23" i="58"/>
  <c r="EK8" i="57"/>
  <c r="AL8" i="57"/>
  <c r="EZ8" i="42"/>
  <c r="BA8" i="42"/>
  <c r="BB22" i="40"/>
  <c r="FA22" i="40"/>
  <c r="AU5" i="46"/>
  <c r="ET5" i="46"/>
  <c r="BA11" i="41"/>
  <c r="EZ11" i="41"/>
  <c r="EQ14" i="51"/>
  <c r="AR14" i="51"/>
  <c r="FD24" i="38"/>
  <c r="BE24" i="38"/>
  <c r="FE24" i="38" s="1"/>
  <c r="BB10" i="40"/>
  <c r="FA10" i="40"/>
  <c r="EV26" i="46"/>
  <c r="AW26" i="46"/>
  <c r="AL22" i="56"/>
  <c r="EK22" i="56"/>
  <c r="AS14" i="49"/>
  <c r="ER14" i="49"/>
  <c r="AJ29" i="55"/>
  <c r="AK4" i="55"/>
  <c r="EJ4" i="55"/>
  <c r="EJ29" i="55" s="1"/>
  <c r="EK27" i="57"/>
  <c r="AL27" i="57"/>
  <c r="AK14" i="58"/>
  <c r="EJ14" i="58"/>
  <c r="EI13" i="59"/>
  <c r="AJ13" i="59"/>
  <c r="ET17" i="48"/>
  <c r="AU17" i="48"/>
  <c r="BE14" i="37"/>
  <c r="FE14" i="37" s="1"/>
  <c r="FD14" i="37"/>
  <c r="EU20" i="47"/>
  <c r="AV20" i="47"/>
  <c r="BC28" i="40"/>
  <c r="FB28" i="40"/>
  <c r="BE11" i="38"/>
  <c r="FE11" i="38" s="1"/>
  <c r="FD11" i="38"/>
  <c r="AR19" i="50"/>
  <c r="EQ19" i="50"/>
  <c r="FC15" i="38"/>
  <c r="BD15" i="38"/>
  <c r="BD9" i="39"/>
  <c r="FC9" i="39"/>
  <c r="EJ21" i="57"/>
  <c r="AK21" i="57"/>
  <c r="EP21" i="52"/>
  <c r="AQ21" i="52"/>
  <c r="AN11" i="55"/>
  <c r="EM11" i="55"/>
  <c r="AW11" i="45"/>
  <c r="EV11" i="45"/>
  <c r="EW6" i="44"/>
  <c r="AX6" i="44"/>
  <c r="AZ18" i="41"/>
  <c r="EY18" i="41"/>
  <c r="EI20" i="59"/>
  <c r="AJ20" i="59"/>
  <c r="AX25" i="44"/>
  <c r="EW25" i="44"/>
  <c r="EP28" i="52"/>
  <c r="AQ28" i="52"/>
  <c r="BB8" i="41"/>
  <c r="FA8" i="41"/>
  <c r="AN21" i="55"/>
  <c r="EM21" i="55"/>
  <c r="AR21" i="50"/>
  <c r="EQ21" i="50"/>
  <c r="EK24" i="57"/>
  <c r="AL24" i="57"/>
  <c r="FB14" i="40"/>
  <c r="BC14" i="40"/>
  <c r="AY13" i="44"/>
  <c r="EX13" i="44"/>
  <c r="AY14" i="44"/>
  <c r="EX14" i="44"/>
  <c r="AS29" i="46"/>
  <c r="AT4" i="46"/>
  <c r="ES4" i="46"/>
  <c r="ES29" i="46" s="1"/>
  <c r="FC13" i="38"/>
  <c r="BD13" i="38"/>
  <c r="AJ22" i="58"/>
  <c r="EI22" i="58"/>
  <c r="AM23" i="56"/>
  <c r="EL23" i="56"/>
  <c r="BB7" i="40"/>
  <c r="FA7" i="40"/>
  <c r="BD21" i="38"/>
  <c r="FC21" i="38"/>
  <c r="BD6" i="38"/>
  <c r="FC6" i="38"/>
  <c r="EU13" i="47"/>
  <c r="AV13" i="47"/>
  <c r="BC6" i="39"/>
  <c r="FB6" i="39"/>
  <c r="AT16" i="48"/>
  <c r="ES16" i="48"/>
  <c r="EK17" i="57"/>
  <c r="AL17" i="57"/>
  <c r="EL24" i="56"/>
  <c r="AM24" i="56"/>
  <c r="AO6" i="53"/>
  <c r="EN6" i="53"/>
  <c r="AV21" i="47"/>
  <c r="EU21" i="47"/>
  <c r="AX27" i="45"/>
  <c r="EW27" i="45"/>
  <c r="AS10" i="49"/>
  <c r="ER10" i="49"/>
  <c r="AU6" i="47"/>
  <c r="ET6" i="47"/>
  <c r="AV18" i="46"/>
  <c r="EU18" i="46"/>
  <c r="EU12" i="47"/>
  <c r="AV12" i="47"/>
  <c r="BD27" i="39"/>
  <c r="FC27" i="39"/>
  <c r="EP11" i="52"/>
  <c r="AQ11" i="52"/>
  <c r="AV10" i="46"/>
  <c r="EU10" i="46"/>
  <c r="EG4" i="58"/>
  <c r="EG29" i="58" s="1"/>
  <c r="AG29" i="58"/>
  <c r="AH4" i="58"/>
  <c r="AZ14" i="43"/>
  <c r="EY14" i="43"/>
  <c r="BD23" i="39"/>
  <c r="FC23" i="39"/>
  <c r="FB22" i="39"/>
  <c r="BC22" i="39"/>
  <c r="FC12" i="39"/>
  <c r="BD12" i="39"/>
  <c r="AR13" i="51"/>
  <c r="EQ13" i="51"/>
  <c r="EI4" i="56"/>
  <c r="EI29" i="56" s="1"/>
  <c r="AI29" i="56"/>
  <c r="AJ4" i="56"/>
  <c r="EI8" i="59"/>
  <c r="AJ8" i="59"/>
  <c r="EP7" i="51"/>
  <c r="AQ7" i="51"/>
  <c r="BD5" i="38"/>
  <c r="FC5" i="38"/>
  <c r="AU15" i="48"/>
  <c r="ET15" i="48"/>
  <c r="AU28" i="48"/>
  <c r="ET28" i="48"/>
  <c r="EJ25" i="57"/>
  <c r="AK25" i="57"/>
  <c r="EI14" i="59"/>
  <c r="AJ14" i="59"/>
  <c r="BD8" i="39"/>
  <c r="FC8" i="39"/>
  <c r="AN19" i="54"/>
  <c r="EM19" i="54"/>
  <c r="AO13" i="54"/>
  <c r="EN13" i="54"/>
  <c r="AZ14" i="42"/>
  <c r="EY14" i="42"/>
  <c r="AS27" i="50"/>
  <c r="ER27" i="50"/>
  <c r="AI18" i="59"/>
  <c r="EH18" i="59"/>
  <c r="EO26" i="53"/>
  <c r="AP26" i="53"/>
  <c r="EW21" i="45"/>
  <c r="AX21" i="45"/>
  <c r="AL11" i="57"/>
  <c r="EK11" i="57"/>
  <c r="BD19" i="38"/>
  <c r="FC19" i="38"/>
  <c r="AW16" i="45"/>
  <c r="EV16" i="45"/>
  <c r="EL12" i="56"/>
  <c r="AM12" i="56"/>
  <c r="AK19" i="57"/>
  <c r="EJ19" i="57"/>
  <c r="AO12" i="54"/>
  <c r="EN12" i="54"/>
  <c r="ET25" i="47"/>
  <c r="AU25" i="47"/>
  <c r="FC24" i="39"/>
  <c r="BD24" i="39"/>
  <c r="EW14" i="45"/>
  <c r="AX14" i="45"/>
  <c r="EK7" i="56"/>
  <c r="AL7" i="56"/>
  <c r="EJ26" i="58"/>
  <c r="AK26" i="58"/>
  <c r="BD19" i="39"/>
  <c r="FC19" i="39"/>
  <c r="EY7" i="42"/>
  <c r="AZ7" i="42"/>
  <c r="AX13" i="45"/>
  <c r="EW13" i="45"/>
  <c r="FB27" i="40"/>
  <c r="BC27" i="40"/>
  <c r="AR23" i="51"/>
  <c r="EQ23" i="51"/>
  <c r="EZ4" i="39"/>
  <c r="EZ29" i="39" s="1"/>
  <c r="BA4" i="39"/>
  <c r="AZ29" i="39"/>
  <c r="ET18" i="47"/>
  <c r="AU18" i="47"/>
  <c r="AZ21" i="43"/>
  <c r="EY21" i="43"/>
  <c r="BC29" i="36"/>
  <c r="BD4" i="36"/>
  <c r="FC4" i="36"/>
  <c r="FC29" i="36" s="1"/>
  <c r="AO26" i="54"/>
  <c r="EN26" i="54"/>
  <c r="EI12" i="59"/>
  <c r="AJ12" i="59"/>
  <c r="FA18" i="40"/>
  <c r="BB18" i="40"/>
  <c r="AQ14" i="52"/>
  <c r="EP14" i="52"/>
  <c r="BA25" i="41"/>
  <c r="EZ25" i="41"/>
  <c r="EM15" i="55"/>
  <c r="AN15" i="55"/>
  <c r="EW16" i="43"/>
  <c r="AX16" i="43"/>
  <c r="EO8" i="53"/>
  <c r="AP8" i="53"/>
  <c r="AJ15" i="59"/>
  <c r="EI15" i="59"/>
  <c r="AT22" i="48"/>
  <c r="ES22" i="48"/>
  <c r="FD8" i="38"/>
  <c r="BE8" i="38"/>
  <c r="FE8" i="38" s="1"/>
  <c r="FC17" i="39"/>
  <c r="BD17" i="39"/>
  <c r="AP22" i="52"/>
  <c r="EO22" i="52"/>
  <c r="AY8" i="43"/>
  <c r="EX8" i="43"/>
  <c r="AM19" i="56"/>
  <c r="EL19" i="56"/>
  <c r="AX9" i="44"/>
  <c r="EW9" i="44"/>
  <c r="EO30" i="50" l="1"/>
  <c r="EK30" i="54"/>
  <c r="FA5" i="39"/>
  <c r="BB5" i="39"/>
  <c r="BB18" i="39"/>
  <c r="FA18" i="39"/>
  <c r="FC4" i="35"/>
  <c r="FC29" i="35" s="1"/>
  <c r="BC29" i="35"/>
  <c r="BD4" i="35"/>
  <c r="AR13" i="49"/>
  <c r="EQ13" i="49"/>
  <c r="EU25" i="45"/>
  <c r="AV25" i="45"/>
  <c r="ER18" i="48"/>
  <c r="ER30" i="48" s="1"/>
  <c r="AS18" i="48"/>
  <c r="AZ7" i="41"/>
  <c r="EY7" i="41"/>
  <c r="EY17" i="42"/>
  <c r="AZ17" i="42"/>
  <c r="AQ20" i="51"/>
  <c r="EP20" i="51"/>
  <c r="ES13" i="48"/>
  <c r="AT13" i="48"/>
  <c r="EU18" i="45"/>
  <c r="AV18" i="45"/>
  <c r="BB8" i="40"/>
  <c r="FA8" i="40"/>
  <c r="EU14" i="46"/>
  <c r="AV14" i="46"/>
  <c r="EY13" i="42"/>
  <c r="AZ13" i="42"/>
  <c r="EV16" i="44"/>
  <c r="AW16" i="44"/>
  <c r="EM7" i="53"/>
  <c r="AN7" i="53"/>
  <c r="AJ10" i="57"/>
  <c r="EI10" i="57"/>
  <c r="EP18" i="49"/>
  <c r="EP30" i="49" s="1"/>
  <c r="AQ18" i="49"/>
  <c r="ET17" i="46"/>
  <c r="AU17" i="46"/>
  <c r="AY11" i="43"/>
  <c r="EX11" i="43"/>
  <c r="AU19" i="47"/>
  <c r="ET19" i="47"/>
  <c r="AZ20" i="41"/>
  <c r="EY20" i="41"/>
  <c r="AX25" i="43"/>
  <c r="EW25" i="43"/>
  <c r="AZ14" i="41"/>
  <c r="EY14" i="41"/>
  <c r="FC10" i="37"/>
  <c r="BD10" i="37"/>
  <c r="BA11" i="40"/>
  <c r="EZ11" i="40"/>
  <c r="ES27" i="48"/>
  <c r="AT27" i="48"/>
  <c r="AU28" i="47"/>
  <c r="ET28" i="47"/>
  <c r="AU29" i="43"/>
  <c r="EU4" i="43"/>
  <c r="EU29" i="43" s="1"/>
  <c r="AV4" i="43"/>
  <c r="AM24" i="55"/>
  <c r="EL24" i="55"/>
  <c r="AQ17" i="50"/>
  <c r="EP17" i="50"/>
  <c r="AN21" i="53"/>
  <c r="EM21" i="53"/>
  <c r="FA23" i="40"/>
  <c r="BB23" i="40"/>
  <c r="AX24" i="44"/>
  <c r="EW24" i="44"/>
  <c r="AR23" i="50"/>
  <c r="EQ23" i="50"/>
  <c r="EJ9" i="57"/>
  <c r="AK9" i="57"/>
  <c r="AI16" i="58"/>
  <c r="EH16" i="58"/>
  <c r="EH30" i="58" s="1"/>
  <c r="AS11" i="49"/>
  <c r="ER11" i="49"/>
  <c r="AX6" i="43"/>
  <c r="EW6" i="43"/>
  <c r="EI16" i="57"/>
  <c r="AJ16" i="57"/>
  <c r="ET25" i="46"/>
  <c r="AU25" i="46"/>
  <c r="AW29" i="42"/>
  <c r="EW16" i="42"/>
  <c r="EW30" i="42" s="1"/>
  <c r="AX16" i="42"/>
  <c r="EK18" i="55"/>
  <c r="AL18" i="55"/>
  <c r="AU24" i="47"/>
  <c r="ET24" i="47"/>
  <c r="EP8" i="50"/>
  <c r="AQ8" i="50"/>
  <c r="AT8" i="48"/>
  <c r="ES8" i="48"/>
  <c r="EI7" i="57"/>
  <c r="AJ7" i="57"/>
  <c r="FA25" i="39"/>
  <c r="BB25" i="39"/>
  <c r="ES12" i="48"/>
  <c r="AT12" i="48"/>
  <c r="BC26" i="39"/>
  <c r="FB26" i="39"/>
  <c r="AV15" i="46"/>
  <c r="EU15" i="46"/>
  <c r="AJ5" i="57"/>
  <c r="EI5" i="57"/>
  <c r="BC14" i="39"/>
  <c r="FB14" i="39"/>
  <c r="AP12" i="52"/>
  <c r="EO12" i="52"/>
  <c r="AR20" i="49"/>
  <c r="EQ20" i="49"/>
  <c r="EW5" i="43"/>
  <c r="AX5" i="43"/>
  <c r="EP25" i="50"/>
  <c r="AQ25" i="50"/>
  <c r="EH11" i="59"/>
  <c r="AI11" i="59"/>
  <c r="AS10" i="48"/>
  <c r="ER10" i="48"/>
  <c r="AT7" i="47"/>
  <c r="ES7" i="47"/>
  <c r="EY12" i="42"/>
  <c r="AZ12" i="42"/>
  <c r="EO5" i="50"/>
  <c r="AP5" i="50"/>
  <c r="EU17" i="45"/>
  <c r="EU30" i="45" s="1"/>
  <c r="AV17" i="45"/>
  <c r="BC20" i="39"/>
  <c r="FB20" i="39"/>
  <c r="EL23" i="55"/>
  <c r="AM23" i="55"/>
  <c r="EL14" i="54"/>
  <c r="AM14" i="54"/>
  <c r="AZ13" i="41"/>
  <c r="EY13" i="41"/>
  <c r="AV8" i="45"/>
  <c r="EU8" i="45"/>
  <c r="EL18" i="53"/>
  <c r="EL30" i="53" s="1"/>
  <c r="AL29" i="53"/>
  <c r="AM18" i="53"/>
  <c r="BE25" i="36"/>
  <c r="FE25" i="36" s="1"/>
  <c r="FD25" i="36"/>
  <c r="EO26" i="52"/>
  <c r="AP26" i="52"/>
  <c r="EM19" i="53"/>
  <c r="AN19" i="53"/>
  <c r="EY19" i="41"/>
  <c r="AZ19" i="41"/>
  <c r="AK26" i="56"/>
  <c r="EJ26" i="56"/>
  <c r="EJ30" i="56" s="1"/>
  <c r="EN18" i="52"/>
  <c r="EN30" i="52" s="1"/>
  <c r="AO18" i="52"/>
  <c r="AZ11" i="42"/>
  <c r="EY11" i="42"/>
  <c r="BE29" i="34"/>
  <c r="FE4" i="34"/>
  <c r="FE29" i="34" s="1"/>
  <c r="EL21" i="54"/>
  <c r="AM21" i="54"/>
  <c r="EN29" i="50"/>
  <c r="AV12" i="46"/>
  <c r="EU12" i="46"/>
  <c r="BC18" i="37"/>
  <c r="BB29" i="37"/>
  <c r="FB18" i="37"/>
  <c r="FB30" i="37" s="1"/>
  <c r="ET26" i="47"/>
  <c r="AU26" i="47"/>
  <c r="EV20" i="45"/>
  <c r="AW20" i="45"/>
  <c r="AS5" i="48"/>
  <c r="ER5" i="48"/>
  <c r="EL20" i="55"/>
  <c r="AM20" i="55"/>
  <c r="FD9" i="37"/>
  <c r="BE9" i="37"/>
  <c r="FE9" i="37" s="1"/>
  <c r="AM25" i="54"/>
  <c r="EL25" i="54"/>
  <c r="FD16" i="36"/>
  <c r="FD30" i="36" s="1"/>
  <c r="BE16" i="36"/>
  <c r="FE16" i="36" s="1"/>
  <c r="FE30" i="36" s="1"/>
  <c r="AV17" i="44"/>
  <c r="EU17" i="44"/>
  <c r="EU30" i="44" s="1"/>
  <c r="EL16" i="54"/>
  <c r="AM16" i="54"/>
  <c r="AK6" i="56"/>
  <c r="EJ6" i="56"/>
  <c r="EL8" i="54"/>
  <c r="AM8" i="54"/>
  <c r="AK12" i="57"/>
  <c r="EJ12" i="57"/>
  <c r="AW15" i="45"/>
  <c r="EV15" i="45"/>
  <c r="EK6" i="55"/>
  <c r="AL6" i="55"/>
  <c r="EY30" i="40"/>
  <c r="EY10" i="41"/>
  <c r="EY29" i="41" s="1"/>
  <c r="AZ10" i="41"/>
  <c r="ER7" i="48"/>
  <c r="AS7" i="48"/>
  <c r="AV5" i="44"/>
  <c r="EU5" i="44"/>
  <c r="EU29" i="44" s="1"/>
  <c r="ER6" i="48"/>
  <c r="AS6" i="48"/>
  <c r="EP15" i="51"/>
  <c r="AQ15" i="51"/>
  <c r="FB21" i="39"/>
  <c r="BC21" i="39"/>
  <c r="ET30" i="45"/>
  <c r="AV28" i="46"/>
  <c r="EU28" i="46"/>
  <c r="EP6" i="50"/>
  <c r="AQ6" i="50"/>
  <c r="AS23" i="49"/>
  <c r="ER23" i="49"/>
  <c r="EN5" i="51"/>
  <c r="EN29" i="51" s="1"/>
  <c r="AO5" i="51"/>
  <c r="AI13" i="58"/>
  <c r="EH13" i="58"/>
  <c r="AR25" i="49"/>
  <c r="EQ25" i="49"/>
  <c r="EK27" i="56"/>
  <c r="AL27" i="56"/>
  <c r="FB16" i="38"/>
  <c r="FB30" i="38" s="1"/>
  <c r="BC16" i="38"/>
  <c r="ES30" i="46"/>
  <c r="AL25" i="55"/>
  <c r="EK25" i="55"/>
  <c r="EX15" i="43"/>
  <c r="AY15" i="43"/>
  <c r="AQ16" i="50"/>
  <c r="EP16" i="50"/>
  <c r="EP30" i="50" s="1"/>
  <c r="EU10" i="45"/>
  <c r="AV10" i="45"/>
  <c r="EO4" i="50"/>
  <c r="EO29" i="50" s="1"/>
  <c r="AP4" i="50"/>
  <c r="AO29" i="50"/>
  <c r="FA7" i="39"/>
  <c r="BB7" i="39"/>
  <c r="EV17" i="43"/>
  <c r="EV30" i="43" s="1"/>
  <c r="AW17" i="43"/>
  <c r="AY12" i="43"/>
  <c r="EX12" i="43"/>
  <c r="EZ6" i="41"/>
  <c r="BA6" i="41"/>
  <c r="ES23" i="48"/>
  <c r="AT23" i="48"/>
  <c r="EY16" i="41"/>
  <c r="EY30" i="41" s="1"/>
  <c r="AZ16" i="41"/>
  <c r="BA4" i="38"/>
  <c r="AZ29" i="38"/>
  <c r="EZ4" i="38"/>
  <c r="EZ29" i="38" s="1"/>
  <c r="AQ26" i="51"/>
  <c r="EP26" i="51"/>
  <c r="BA25" i="40"/>
  <c r="EZ25" i="40"/>
  <c r="EV23" i="45"/>
  <c r="AW23" i="45"/>
  <c r="AU22" i="46"/>
  <c r="ET22" i="46"/>
  <c r="FC19" i="37"/>
  <c r="BD19" i="37"/>
  <c r="EM27" i="54"/>
  <c r="AN27" i="54"/>
  <c r="AK9" i="56"/>
  <c r="EJ9" i="56"/>
  <c r="BA16" i="40"/>
  <c r="EZ16" i="40"/>
  <c r="EZ30" i="40" s="1"/>
  <c r="AJ27" i="58"/>
  <c r="EI27" i="58"/>
  <c r="AN24" i="54"/>
  <c r="EM24" i="54"/>
  <c r="AU14" i="47"/>
  <c r="ET14" i="47"/>
  <c r="AZ23" i="42"/>
  <c r="EY23" i="42"/>
  <c r="AT29" i="45"/>
  <c r="ET7" i="45"/>
  <c r="ET29" i="45" s="1"/>
  <c r="AU7" i="45"/>
  <c r="ES16" i="47"/>
  <c r="ES30" i="47" s="1"/>
  <c r="AT16" i="47"/>
  <c r="FB15" i="39"/>
  <c r="BC15" i="39"/>
  <c r="AR8" i="49"/>
  <c r="EQ8" i="49"/>
  <c r="AU15" i="47"/>
  <c r="ET15" i="47"/>
  <c r="AL5" i="55"/>
  <c r="EK5" i="55"/>
  <c r="EL17" i="54"/>
  <c r="AM17" i="54"/>
  <c r="AM27" i="55"/>
  <c r="EL27" i="55"/>
  <c r="BE26" i="37"/>
  <c r="FE26" i="37" s="1"/>
  <c r="FD26" i="37"/>
  <c r="AJ9" i="58"/>
  <c r="EI9" i="58"/>
  <c r="FA20" i="40"/>
  <c r="BB20" i="40"/>
  <c r="AT22" i="47"/>
  <c r="ES22" i="47"/>
  <c r="AU16" i="46"/>
  <c r="ET16" i="46"/>
  <c r="EU20" i="46"/>
  <c r="AV20" i="46"/>
  <c r="AU8" i="47"/>
  <c r="ET8" i="47"/>
  <c r="AS24" i="49"/>
  <c r="ER24" i="49"/>
  <c r="AJ24" i="58"/>
  <c r="EI24" i="58"/>
  <c r="EQ26" i="50"/>
  <c r="AR26" i="50"/>
  <c r="ES14" i="48"/>
  <c r="AT14" i="48"/>
  <c r="EQ17" i="49"/>
  <c r="AR17" i="49"/>
  <c r="AZ24" i="42"/>
  <c r="EY24" i="42"/>
  <c r="EQ28" i="50"/>
  <c r="AR28" i="50"/>
  <c r="AN19" i="56"/>
  <c r="EM19" i="56"/>
  <c r="EP22" i="52"/>
  <c r="AQ22" i="52"/>
  <c r="AU22" i="48"/>
  <c r="ET22" i="48"/>
  <c r="AK15" i="59"/>
  <c r="EJ15" i="59"/>
  <c r="EQ14" i="52"/>
  <c r="AR14" i="52"/>
  <c r="BD29" i="36"/>
  <c r="BE4" i="36"/>
  <c r="FD4" i="36"/>
  <c r="FD29" i="36" s="1"/>
  <c r="AV18" i="47"/>
  <c r="EU18" i="47"/>
  <c r="AL26" i="58"/>
  <c r="EK26" i="58"/>
  <c r="EX14" i="45"/>
  <c r="AY14" i="45"/>
  <c r="EU25" i="47"/>
  <c r="AV25" i="47"/>
  <c r="AN12" i="56"/>
  <c r="EM12" i="56"/>
  <c r="EX21" i="45"/>
  <c r="AY21" i="45"/>
  <c r="ES27" i="50"/>
  <c r="AT27" i="50"/>
  <c r="EZ14" i="42"/>
  <c r="BA14" i="42"/>
  <c r="EN19" i="54"/>
  <c r="AO19" i="54"/>
  <c r="AV28" i="48"/>
  <c r="EU28" i="48"/>
  <c r="FD5" i="38"/>
  <c r="BE5" i="38"/>
  <c r="FE5" i="38" s="1"/>
  <c r="BE12" i="39"/>
  <c r="FE12" i="39" s="1"/>
  <c r="FD12" i="39"/>
  <c r="EV18" i="46"/>
  <c r="AW18" i="46"/>
  <c r="AT10" i="49"/>
  <c r="ES10" i="49"/>
  <c r="AW21" i="47"/>
  <c r="EV21" i="47"/>
  <c r="AP6" i="53"/>
  <c r="EO6" i="53"/>
  <c r="ET16" i="48"/>
  <c r="AU16" i="48"/>
  <c r="FD21" i="38"/>
  <c r="BE21" i="38"/>
  <c r="FE21" i="38" s="1"/>
  <c r="EM23" i="56"/>
  <c r="AN23" i="56"/>
  <c r="EJ22" i="58"/>
  <c r="AK22" i="58"/>
  <c r="ET4" i="46"/>
  <c r="ET29" i="46" s="1"/>
  <c r="AT29" i="46"/>
  <c r="AU4" i="46"/>
  <c r="AM24" i="57"/>
  <c r="EL24" i="57"/>
  <c r="AK20" i="59"/>
  <c r="EJ20" i="59"/>
  <c r="AY6" i="44"/>
  <c r="EX6" i="44"/>
  <c r="EK21" i="57"/>
  <c r="AL21" i="57"/>
  <c r="BE15" i="38"/>
  <c r="FE15" i="38" s="1"/>
  <c r="FD15" i="38"/>
  <c r="EK4" i="55"/>
  <c r="EK29" i="55" s="1"/>
  <c r="AK29" i="55"/>
  <c r="AL4" i="55"/>
  <c r="EW26" i="46"/>
  <c r="AX26" i="46"/>
  <c r="AS14" i="51"/>
  <c r="ER14" i="51"/>
  <c r="BB11" i="41"/>
  <c r="FA11" i="41"/>
  <c r="AI29" i="57"/>
  <c r="EI4" i="57"/>
  <c r="EI29" i="57" s="1"/>
  <c r="AJ4" i="57"/>
  <c r="EY9" i="43"/>
  <c r="AZ9" i="43"/>
  <c r="FC29" i="37"/>
  <c r="EZ22" i="42"/>
  <c r="BA22" i="42"/>
  <c r="EP11" i="53"/>
  <c r="AQ11" i="53"/>
  <c r="EM11" i="56"/>
  <c r="AN11" i="56"/>
  <c r="AO19" i="55"/>
  <c r="EN19" i="55"/>
  <c r="AW11" i="47"/>
  <c r="EV11" i="47"/>
  <c r="EY19" i="44"/>
  <c r="AZ19" i="44"/>
  <c r="AW5" i="45"/>
  <c r="EV5" i="45"/>
  <c r="AZ26" i="44"/>
  <c r="EY26" i="44"/>
  <c r="FC17" i="40"/>
  <c r="BD17" i="40"/>
  <c r="EI10" i="59"/>
  <c r="AJ10" i="59"/>
  <c r="EJ21" i="59"/>
  <c r="AK21" i="59"/>
  <c r="EZ23" i="43"/>
  <c r="BA23" i="43"/>
  <c r="EX18" i="44"/>
  <c r="AY18" i="44"/>
  <c r="AQ23" i="53"/>
  <c r="EP23" i="53"/>
  <c r="EJ28" i="59"/>
  <c r="AK28" i="59"/>
  <c r="FD10" i="38"/>
  <c r="BE10" i="38"/>
  <c r="FE10" i="38" s="1"/>
  <c r="AY26" i="45"/>
  <c r="EX26" i="45"/>
  <c r="ES5" i="49"/>
  <c r="AT5" i="49"/>
  <c r="AK24" i="59"/>
  <c r="EJ24" i="59"/>
  <c r="AJ7" i="59"/>
  <c r="EI7" i="59"/>
  <c r="EQ16" i="51"/>
  <c r="AR16" i="51"/>
  <c r="BA19" i="42"/>
  <c r="EZ19" i="42"/>
  <c r="FD7" i="38"/>
  <c r="BE7" i="38"/>
  <c r="FE7" i="38" s="1"/>
  <c r="AH4" i="59"/>
  <c r="EG4" i="59"/>
  <c r="EG29" i="59" s="1"/>
  <c r="AG29" i="59"/>
  <c r="EX24" i="45"/>
  <c r="AY24" i="45"/>
  <c r="AV11" i="48"/>
  <c r="EU11" i="48"/>
  <c r="AM18" i="56"/>
  <c r="EL18" i="56"/>
  <c r="AZ28" i="43"/>
  <c r="EY28" i="43"/>
  <c r="AV7" i="46"/>
  <c r="EU7" i="46"/>
  <c r="EJ9" i="59"/>
  <c r="AK9" i="59"/>
  <c r="AP22" i="53"/>
  <c r="EO22" i="53"/>
  <c r="FB23" i="41"/>
  <c r="BC23" i="41"/>
  <c r="AQ17" i="53"/>
  <c r="EP17" i="53"/>
  <c r="AY12" i="45"/>
  <c r="EX12" i="45"/>
  <c r="EY15" i="44"/>
  <c r="AZ15" i="44"/>
  <c r="ER13" i="50"/>
  <c r="AS13" i="50"/>
  <c r="BE22" i="38"/>
  <c r="FE22" i="38" s="1"/>
  <c r="FD22" i="38"/>
  <c r="EJ21" i="58"/>
  <c r="AK21" i="58"/>
  <c r="AU28" i="49"/>
  <c r="ET28" i="49"/>
  <c r="AR19" i="52"/>
  <c r="EQ19" i="52"/>
  <c r="AJ16" i="59"/>
  <c r="EI16" i="59"/>
  <c r="EL7" i="55"/>
  <c r="AM7" i="55"/>
  <c r="FD20" i="38"/>
  <c r="BE20" i="38"/>
  <c r="FE20" i="38" s="1"/>
  <c r="EN22" i="54"/>
  <c r="AO22" i="54"/>
  <c r="BA4" i="40"/>
  <c r="EZ4" i="40"/>
  <c r="EZ29" i="40" s="1"/>
  <c r="AZ29" i="40"/>
  <c r="AP16" i="53"/>
  <c r="EO16" i="53"/>
  <c r="EN13" i="55"/>
  <c r="AO13" i="55"/>
  <c r="EK15" i="58"/>
  <c r="AL15" i="58"/>
  <c r="AZ18" i="43"/>
  <c r="EY18" i="43"/>
  <c r="AL6" i="57"/>
  <c r="EK6" i="57"/>
  <c r="AS22" i="50"/>
  <c r="ER22" i="50"/>
  <c r="AJ18" i="57"/>
  <c r="EI18" i="57"/>
  <c r="EI30" i="57" s="1"/>
  <c r="AR17" i="51"/>
  <c r="EQ17" i="51"/>
  <c r="AO10" i="54"/>
  <c r="EN10" i="54"/>
  <c r="BE18" i="38"/>
  <c r="FE18" i="38" s="1"/>
  <c r="FD18" i="38"/>
  <c r="AV20" i="48"/>
  <c r="EU20" i="48"/>
  <c r="BE28" i="39"/>
  <c r="FE28" i="39" s="1"/>
  <c r="FD28" i="39"/>
  <c r="ET27" i="49"/>
  <c r="AU27" i="49"/>
  <c r="AK25" i="58"/>
  <c r="EJ25" i="58"/>
  <c r="BA28" i="42"/>
  <c r="EZ28" i="42"/>
  <c r="EZ6" i="42"/>
  <c r="BA6" i="42"/>
  <c r="EM29" i="53"/>
  <c r="AL8" i="58"/>
  <c r="EK8" i="58"/>
  <c r="AR8" i="51"/>
  <c r="EQ8" i="51"/>
  <c r="EO20" i="54"/>
  <c r="AP20" i="54"/>
  <c r="EP8" i="53"/>
  <c r="AQ8" i="53"/>
  <c r="BC18" i="40"/>
  <c r="FB18" i="40"/>
  <c r="AY13" i="45"/>
  <c r="EX13" i="45"/>
  <c r="FD19" i="39"/>
  <c r="BE19" i="39"/>
  <c r="FE19" i="39" s="1"/>
  <c r="BE19" i="38"/>
  <c r="FE19" i="38" s="1"/>
  <c r="FD19" i="38"/>
  <c r="AQ26" i="53"/>
  <c r="EP26" i="53"/>
  <c r="EK25" i="57"/>
  <c r="AL25" i="57"/>
  <c r="EQ7" i="51"/>
  <c r="AR7" i="51"/>
  <c r="FD23" i="39"/>
  <c r="BE23" i="39"/>
  <c r="FE23" i="39" s="1"/>
  <c r="BA14" i="43"/>
  <c r="EZ14" i="43"/>
  <c r="AW12" i="47"/>
  <c r="EV12" i="47"/>
  <c r="AN24" i="56"/>
  <c r="EM24" i="56"/>
  <c r="EL17" i="57"/>
  <c r="AM17" i="57"/>
  <c r="FD13" i="38"/>
  <c r="BE13" i="38"/>
  <c r="FE13" i="38" s="1"/>
  <c r="EY13" i="44"/>
  <c r="AZ13" i="44"/>
  <c r="EN21" i="55"/>
  <c r="AO21" i="55"/>
  <c r="BC8" i="41"/>
  <c r="FB8" i="41"/>
  <c r="AO11" i="55"/>
  <c r="EN11" i="55"/>
  <c r="BD28" i="40"/>
  <c r="FC28" i="40"/>
  <c r="EL27" i="57"/>
  <c r="AM27" i="57"/>
  <c r="FA8" i="42"/>
  <c r="BB8" i="42"/>
  <c r="EK23" i="58"/>
  <c r="AL23" i="58"/>
  <c r="AJ6" i="59"/>
  <c r="EI6" i="59"/>
  <c r="EK11" i="58"/>
  <c r="AL11" i="58"/>
  <c r="BE4" i="37"/>
  <c r="FD4" i="37"/>
  <c r="AK5" i="58"/>
  <c r="EJ5" i="58"/>
  <c r="EP16" i="52"/>
  <c r="AQ16" i="52"/>
  <c r="EZ24" i="43"/>
  <c r="BA24" i="43"/>
  <c r="AP5" i="52"/>
  <c r="EO5" i="52"/>
  <c r="EQ23" i="52"/>
  <c r="AR23" i="52"/>
  <c r="EZ15" i="42"/>
  <c r="BA15" i="42"/>
  <c r="AL15" i="57"/>
  <c r="EK15" i="57"/>
  <c r="AQ28" i="53"/>
  <c r="EP28" i="53"/>
  <c r="AK19" i="59"/>
  <c r="EJ19" i="59"/>
  <c r="AR22" i="51"/>
  <c r="EQ22" i="51"/>
  <c r="BA4" i="41"/>
  <c r="EZ4" i="41"/>
  <c r="AZ29" i="41"/>
  <c r="FC15" i="40"/>
  <c r="BD15" i="40"/>
  <c r="EP30" i="51"/>
  <c r="FA21" i="41"/>
  <c r="BB21" i="41"/>
  <c r="EP9" i="51"/>
  <c r="AQ9" i="51"/>
  <c r="EP7" i="52"/>
  <c r="AQ7" i="52"/>
  <c r="AK10" i="58"/>
  <c r="EJ10" i="58"/>
  <c r="AR18" i="50"/>
  <c r="EQ18" i="50"/>
  <c r="EU19" i="48"/>
  <c r="AV19" i="48"/>
  <c r="EX7" i="44"/>
  <c r="AY7" i="44"/>
  <c r="AM16" i="56"/>
  <c r="EL16" i="56"/>
  <c r="AY22" i="44"/>
  <c r="EX22" i="44"/>
  <c r="FC16" i="39"/>
  <c r="BD16" i="39"/>
  <c r="AX23" i="46"/>
  <c r="EW23" i="46"/>
  <c r="BC17" i="41"/>
  <c r="FB17" i="41"/>
  <c r="EM21" i="56"/>
  <c r="AN21" i="56"/>
  <c r="AN16" i="55"/>
  <c r="EM16" i="55"/>
  <c r="AW8" i="46"/>
  <c r="EV8" i="46"/>
  <c r="EU5" i="47"/>
  <c r="AV5" i="47"/>
  <c r="FC13" i="40"/>
  <c r="BD13" i="40"/>
  <c r="EQ27" i="52"/>
  <c r="AR27" i="52"/>
  <c r="EY27" i="44"/>
  <c r="AZ27" i="44"/>
  <c r="AL14" i="57"/>
  <c r="EK14" i="57"/>
  <c r="AU26" i="48"/>
  <c r="ET26" i="48"/>
  <c r="ET12" i="49"/>
  <c r="AU12" i="49"/>
  <c r="AT6" i="49"/>
  <c r="ES6" i="49"/>
  <c r="BA9" i="42"/>
  <c r="EZ9" i="42"/>
  <c r="FD13" i="39"/>
  <c r="BE13" i="39"/>
  <c r="FE13" i="39" s="1"/>
  <c r="BB26" i="42"/>
  <c r="FA26" i="42"/>
  <c r="FC19" i="40"/>
  <c r="BD19" i="40"/>
  <c r="AT26" i="49"/>
  <c r="ES26" i="49"/>
  <c r="AL28" i="58"/>
  <c r="EK28" i="58"/>
  <c r="EM18" i="54"/>
  <c r="AN18" i="54"/>
  <c r="EP29" i="49"/>
  <c r="AT15" i="49"/>
  <c r="ES15" i="49"/>
  <c r="AL17" i="58"/>
  <c r="EK17" i="58"/>
  <c r="EH30" i="59"/>
  <c r="EJ20" i="58"/>
  <c r="AK20" i="58"/>
  <c r="EO10" i="53"/>
  <c r="AP10" i="53"/>
  <c r="ER21" i="51"/>
  <c r="AS21" i="51"/>
  <c r="AS20" i="50"/>
  <c r="ER20" i="50"/>
  <c r="EN26" i="55"/>
  <c r="AO26" i="55"/>
  <c r="EL5" i="56"/>
  <c r="AM5" i="56"/>
  <c r="EO20" i="53"/>
  <c r="AP20" i="53"/>
  <c r="AY10" i="44"/>
  <c r="EX10" i="44"/>
  <c r="AN15" i="56"/>
  <c r="EM15" i="56"/>
  <c r="EO23" i="54"/>
  <c r="AP23" i="54"/>
  <c r="AQ27" i="53"/>
  <c r="EP27" i="53"/>
  <c r="EO13" i="53"/>
  <c r="AP13" i="53"/>
  <c r="AN13" i="56"/>
  <c r="EM13" i="56"/>
  <c r="AT4" i="47"/>
  <c r="ES4" i="47"/>
  <c r="ES29" i="47" s="1"/>
  <c r="AS29" i="47"/>
  <c r="AT12" i="50"/>
  <c r="ES12" i="50"/>
  <c r="FA27" i="42"/>
  <c r="BB27" i="42"/>
  <c r="EI18" i="58"/>
  <c r="AJ18" i="58"/>
  <c r="AX9" i="45"/>
  <c r="EW9" i="45"/>
  <c r="AL13" i="57"/>
  <c r="EK13" i="57"/>
  <c r="AZ12" i="44"/>
  <c r="EY12" i="44"/>
  <c r="BD10" i="39"/>
  <c r="FC10" i="39"/>
  <c r="EO14" i="53"/>
  <c r="AP14" i="53"/>
  <c r="AW17" i="47"/>
  <c r="EV17" i="47"/>
  <c r="AO4" i="53"/>
  <c r="EN4" i="53"/>
  <c r="EZ26" i="43"/>
  <c r="BA26" i="43"/>
  <c r="AP25" i="53"/>
  <c r="EO25" i="53"/>
  <c r="EL26" i="57"/>
  <c r="AM26" i="57"/>
  <c r="AY9" i="44"/>
  <c r="EX9" i="44"/>
  <c r="EY8" i="43"/>
  <c r="AZ8" i="43"/>
  <c r="BB25" i="41"/>
  <c r="FA25" i="41"/>
  <c r="AP26" i="54"/>
  <c r="EO26" i="54"/>
  <c r="FC27" i="40"/>
  <c r="BD27" i="40"/>
  <c r="EZ7" i="42"/>
  <c r="BA7" i="42"/>
  <c r="EL7" i="56"/>
  <c r="AM7" i="56"/>
  <c r="FD24" i="39"/>
  <c r="BE24" i="39"/>
  <c r="FE24" i="39" s="1"/>
  <c r="EI18" i="59"/>
  <c r="AJ18" i="59"/>
  <c r="EO13" i="54"/>
  <c r="AP13" i="54"/>
  <c r="FD8" i="39"/>
  <c r="BE8" i="39"/>
  <c r="FE8" i="39" s="1"/>
  <c r="EU15" i="48"/>
  <c r="AV15" i="48"/>
  <c r="BD22" i="39"/>
  <c r="FC22" i="39"/>
  <c r="EH4" i="58"/>
  <c r="EH29" i="58" s="1"/>
  <c r="AI4" i="58"/>
  <c r="AH29" i="58"/>
  <c r="EV10" i="46"/>
  <c r="AW10" i="46"/>
  <c r="BE27" i="39"/>
  <c r="FE27" i="39" s="1"/>
  <c r="FD27" i="39"/>
  <c r="EU6" i="47"/>
  <c r="AV6" i="47"/>
  <c r="AY27" i="45"/>
  <c r="EX27" i="45"/>
  <c r="BD6" i="39"/>
  <c r="FC6" i="39"/>
  <c r="FD6" i="38"/>
  <c r="BE6" i="38"/>
  <c r="FE6" i="38" s="1"/>
  <c r="BC7" i="40"/>
  <c r="FB7" i="40"/>
  <c r="FC14" i="40"/>
  <c r="BD14" i="40"/>
  <c r="EQ28" i="52"/>
  <c r="AR28" i="52"/>
  <c r="AR21" i="52"/>
  <c r="EQ21" i="52"/>
  <c r="AW20" i="47"/>
  <c r="EV20" i="47"/>
  <c r="AV17" i="48"/>
  <c r="EU17" i="48"/>
  <c r="AK13" i="59"/>
  <c r="EJ13" i="59"/>
  <c r="AL14" i="58"/>
  <c r="EK14" i="58"/>
  <c r="EU5" i="46"/>
  <c r="AV5" i="46"/>
  <c r="FB22" i="40"/>
  <c r="BC22" i="40"/>
  <c r="EV23" i="47"/>
  <c r="AW23" i="47"/>
  <c r="ER24" i="51"/>
  <c r="AS24" i="51"/>
  <c r="EO15" i="54"/>
  <c r="AP15" i="54"/>
  <c r="BA21" i="42"/>
  <c r="EZ21" i="42"/>
  <c r="BA20" i="42"/>
  <c r="EZ20" i="42"/>
  <c r="EY10" i="43"/>
  <c r="AZ10" i="43"/>
  <c r="AR29" i="48"/>
  <c r="ER4" i="48"/>
  <c r="ER29" i="48" s="1"/>
  <c r="AS4" i="48"/>
  <c r="EQ24" i="52"/>
  <c r="AR24" i="52"/>
  <c r="EW13" i="46"/>
  <c r="AX13" i="46"/>
  <c r="EV9" i="47"/>
  <c r="AW9" i="47"/>
  <c r="EJ7" i="58"/>
  <c r="AK7" i="58"/>
  <c r="AQ10" i="52"/>
  <c r="EP10" i="52"/>
  <c r="ER15" i="50"/>
  <c r="AS15" i="50"/>
  <c r="EM20" i="56"/>
  <c r="AN20" i="56"/>
  <c r="AM25" i="56"/>
  <c r="EL25" i="56"/>
  <c r="AR15" i="52"/>
  <c r="EQ15" i="52"/>
  <c r="EU24" i="48"/>
  <c r="AV24" i="48"/>
  <c r="BC27" i="41"/>
  <c r="FB27" i="41"/>
  <c r="FA15" i="41"/>
  <c r="BB15" i="41"/>
  <c r="AL22" i="57"/>
  <c r="EK22" i="57"/>
  <c r="AK17" i="59"/>
  <c r="EJ17" i="59"/>
  <c r="AN17" i="56"/>
  <c r="EM17" i="56"/>
  <c r="EV6" i="46"/>
  <c r="AW6" i="46"/>
  <c r="EZ10" i="42"/>
  <c r="BA10" i="42"/>
  <c r="AX6" i="45"/>
  <c r="EW6" i="45"/>
  <c r="AT22" i="49"/>
  <c r="ES22" i="49"/>
  <c r="AY11" i="44"/>
  <c r="EX11" i="44"/>
  <c r="EN5" i="53"/>
  <c r="AO5" i="53"/>
  <c r="AV10" i="47"/>
  <c r="EU10" i="47"/>
  <c r="EI22" i="59"/>
  <c r="AJ22" i="59"/>
  <c r="ES24" i="50"/>
  <c r="AT24" i="50"/>
  <c r="EZ19" i="43"/>
  <c r="BA19" i="43"/>
  <c r="EZ20" i="43"/>
  <c r="BA20" i="43"/>
  <c r="AN29" i="52"/>
  <c r="AO4" i="52"/>
  <c r="EN4" i="52"/>
  <c r="EN29" i="52" s="1"/>
  <c r="AX24" i="46"/>
  <c r="EW24" i="46"/>
  <c r="EQ20" i="52"/>
  <c r="AR20" i="52"/>
  <c r="FB26" i="40"/>
  <c r="BC26" i="40"/>
  <c r="EI27" i="59"/>
  <c r="AJ27" i="59"/>
  <c r="EM8" i="55"/>
  <c r="AN8" i="55"/>
  <c r="BC28" i="41"/>
  <c r="FB28" i="41"/>
  <c r="AZ21" i="44"/>
  <c r="EY21" i="44"/>
  <c r="AR17" i="52"/>
  <c r="EQ17" i="52"/>
  <c r="AS27" i="51"/>
  <c r="ER27" i="51"/>
  <c r="FD11" i="39"/>
  <c r="BE11" i="39"/>
  <c r="FE11" i="39" s="1"/>
  <c r="EM22" i="55"/>
  <c r="AN22" i="55"/>
  <c r="EW11" i="46"/>
  <c r="AX11" i="46"/>
  <c r="AX21" i="46"/>
  <c r="EW21" i="46"/>
  <c r="EQ4" i="49"/>
  <c r="AQ29" i="49"/>
  <c r="AR4" i="49"/>
  <c r="AW27" i="47"/>
  <c r="EV27" i="47"/>
  <c r="ER19" i="51"/>
  <c r="AS19" i="51"/>
  <c r="EM14" i="56"/>
  <c r="AN14" i="56"/>
  <c r="EZ5" i="42"/>
  <c r="BA5" i="42"/>
  <c r="ER10" i="50"/>
  <c r="AS10" i="50"/>
  <c r="EM7" i="54"/>
  <c r="AN7" i="54"/>
  <c r="BC6" i="40"/>
  <c r="FB6" i="40"/>
  <c r="AR10" i="51"/>
  <c r="EQ10" i="51"/>
  <c r="AY19" i="45"/>
  <c r="EX19" i="45"/>
  <c r="AT19" i="49"/>
  <c r="ES19" i="49"/>
  <c r="EQ25" i="51"/>
  <c r="AR25" i="51"/>
  <c r="EN12" i="55"/>
  <c r="AO12" i="55"/>
  <c r="AX19" i="46"/>
  <c r="EW19" i="46"/>
  <c r="AK26" i="59"/>
  <c r="EJ26" i="59"/>
  <c r="EI5" i="59"/>
  <c r="AJ5" i="59"/>
  <c r="FB24" i="41"/>
  <c r="BC24" i="41"/>
  <c r="BC12" i="41"/>
  <c r="FB12" i="41"/>
  <c r="EK12" i="58"/>
  <c r="AL12" i="58"/>
  <c r="AS28" i="51"/>
  <c r="ER28" i="51"/>
  <c r="EJ6" i="58"/>
  <c r="AK6" i="58"/>
  <c r="AR9" i="52"/>
  <c r="EQ9" i="52"/>
  <c r="AQ9" i="53"/>
  <c r="EP9" i="53"/>
  <c r="EY28" i="44"/>
  <c r="AZ28" i="44"/>
  <c r="EP12" i="53"/>
  <c r="AQ12" i="53"/>
  <c r="EN6" i="54"/>
  <c r="AO6" i="54"/>
  <c r="EL10" i="56"/>
  <c r="AM10" i="56"/>
  <c r="ES16" i="49"/>
  <c r="AT16" i="49"/>
  <c r="AP11" i="54"/>
  <c r="EO11" i="54"/>
  <c r="BE17" i="39"/>
  <c r="FE17" i="39" s="1"/>
  <c r="FD17" i="39"/>
  <c r="AY16" i="43"/>
  <c r="EX16" i="43"/>
  <c r="EN15" i="55"/>
  <c r="AO15" i="55"/>
  <c r="EJ12" i="59"/>
  <c r="AK12" i="59"/>
  <c r="EZ21" i="43"/>
  <c r="BA21" i="43"/>
  <c r="BB4" i="39"/>
  <c r="FA4" i="39"/>
  <c r="FA29" i="39" s="1"/>
  <c r="BA29" i="39"/>
  <c r="AS23" i="51"/>
  <c r="ER23" i="51"/>
  <c r="EO12" i="54"/>
  <c r="AP12" i="54"/>
  <c r="AL19" i="57"/>
  <c r="EK19" i="57"/>
  <c r="EW16" i="45"/>
  <c r="AX16" i="45"/>
  <c r="EL11" i="57"/>
  <c r="AM11" i="57"/>
  <c r="AK14" i="59"/>
  <c r="EJ14" i="59"/>
  <c r="AK8" i="59"/>
  <c r="EJ8" i="59"/>
  <c r="EJ4" i="56"/>
  <c r="EJ29" i="56" s="1"/>
  <c r="AJ29" i="56"/>
  <c r="AK4" i="56"/>
  <c r="AS13" i="51"/>
  <c r="ER13" i="51"/>
  <c r="AR11" i="52"/>
  <c r="EQ11" i="52"/>
  <c r="EV13" i="47"/>
  <c r="AW13" i="47"/>
  <c r="AZ14" i="44"/>
  <c r="EY14" i="44"/>
  <c r="ER21" i="50"/>
  <c r="AS21" i="50"/>
  <c r="AY25" i="44"/>
  <c r="EX25" i="44"/>
  <c r="BA18" i="41"/>
  <c r="EZ18" i="41"/>
  <c r="AX11" i="45"/>
  <c r="EW11" i="45"/>
  <c r="FD9" i="39"/>
  <c r="BE9" i="39"/>
  <c r="FE9" i="39" s="1"/>
  <c r="AS19" i="50"/>
  <c r="ER19" i="50"/>
  <c r="ES14" i="49"/>
  <c r="AT14" i="49"/>
  <c r="AM22" i="56"/>
  <c r="EL22" i="56"/>
  <c r="FB10" i="40"/>
  <c r="BC10" i="40"/>
  <c r="AM8" i="57"/>
  <c r="EL8" i="57"/>
  <c r="AX27" i="46"/>
  <c r="EW27" i="46"/>
  <c r="AM28" i="57"/>
  <c r="EL28" i="57"/>
  <c r="BE5" i="37"/>
  <c r="FE5" i="37" s="1"/>
  <c r="FD5" i="37"/>
  <c r="FD25" i="38"/>
  <c r="BE25" i="38"/>
  <c r="FE25" i="38" s="1"/>
  <c r="AK23" i="59"/>
  <c r="EJ23" i="59"/>
  <c r="AW4" i="45"/>
  <c r="EV4" i="45"/>
  <c r="AY8" i="44"/>
  <c r="EX8" i="44"/>
  <c r="AS11" i="51"/>
  <c r="ER11" i="51"/>
  <c r="BC5" i="41"/>
  <c r="FB5" i="41"/>
  <c r="FB5" i="40"/>
  <c r="BC5" i="40"/>
  <c r="EM28" i="56"/>
  <c r="AN28" i="56"/>
  <c r="BB26" i="41"/>
  <c r="FA26" i="41"/>
  <c r="AX22" i="45"/>
  <c r="EW22" i="45"/>
  <c r="AZ23" i="44"/>
  <c r="EY23" i="44"/>
  <c r="AV9" i="48"/>
  <c r="EU9" i="48"/>
  <c r="EQ18" i="51"/>
  <c r="AR18" i="51"/>
  <c r="AT9" i="49"/>
  <c r="ES9" i="49"/>
  <c r="AR13" i="52"/>
  <c r="EQ13" i="52"/>
  <c r="EV9" i="46"/>
  <c r="AW9" i="46"/>
  <c r="AK19" i="58"/>
  <c r="EJ19" i="58"/>
  <c r="FD14" i="38"/>
  <c r="BE14" i="38"/>
  <c r="FE14" i="38" s="1"/>
  <c r="EY22" i="43"/>
  <c r="AZ22" i="43"/>
  <c r="AM23" i="57"/>
  <c r="EL23" i="57"/>
  <c r="BA13" i="43"/>
  <c r="EZ13" i="43"/>
  <c r="FC12" i="40"/>
  <c r="BD12" i="40"/>
  <c r="BD21" i="40"/>
  <c r="FC21" i="40"/>
  <c r="EP24" i="53"/>
  <c r="AQ24" i="53"/>
  <c r="AR7" i="49"/>
  <c r="EQ7" i="49"/>
  <c r="EO15" i="53"/>
  <c r="AP15" i="53"/>
  <c r="BD24" i="40"/>
  <c r="FC24" i="40"/>
  <c r="AR8" i="52"/>
  <c r="EQ8" i="52"/>
  <c r="BA27" i="43"/>
  <c r="EZ27" i="43"/>
  <c r="BB22" i="41"/>
  <c r="FA22" i="41"/>
  <c r="EI25" i="59"/>
  <c r="AJ25" i="59"/>
  <c r="AQ6" i="52"/>
  <c r="EP6" i="52"/>
  <c r="AV21" i="48"/>
  <c r="EU21" i="48"/>
  <c r="EV4" i="44"/>
  <c r="AW4" i="44"/>
  <c r="AV29" i="44"/>
  <c r="AQ25" i="52"/>
  <c r="EP25" i="52"/>
  <c r="EY7" i="43"/>
  <c r="AZ7" i="43"/>
  <c r="AL29" i="54"/>
  <c r="AM4" i="54"/>
  <c r="EL4" i="54"/>
  <c r="EL29" i="54" s="1"/>
  <c r="EX28" i="45"/>
  <c r="AY28" i="45"/>
  <c r="ER14" i="50"/>
  <c r="AS14" i="50"/>
  <c r="AR7" i="50"/>
  <c r="EQ7" i="50"/>
  <c r="AU25" i="48"/>
  <c r="ET25" i="48"/>
  <c r="AT21" i="49"/>
  <c r="ES21" i="49"/>
  <c r="AL20" i="57"/>
  <c r="EK20" i="57"/>
  <c r="AN8" i="56"/>
  <c r="EM8" i="56"/>
  <c r="EY4" i="42"/>
  <c r="EY29" i="42" s="1"/>
  <c r="AZ4" i="42"/>
  <c r="BD9" i="40"/>
  <c r="FC9" i="40"/>
  <c r="EN5" i="54"/>
  <c r="AO5" i="54"/>
  <c r="EN9" i="54"/>
  <c r="AO9" i="54"/>
  <c r="EM9" i="55"/>
  <c r="AN9" i="55"/>
  <c r="ER12" i="51"/>
  <c r="AS12" i="51"/>
  <c r="EY18" i="42"/>
  <c r="AZ18" i="42"/>
  <c r="EO4" i="51"/>
  <c r="AO29" i="51"/>
  <c r="AP4" i="51"/>
  <c r="AZ20" i="44"/>
  <c r="EY20" i="44"/>
  <c r="EN28" i="55"/>
  <c r="AO28" i="55"/>
  <c r="AN17" i="55"/>
  <c r="EM17" i="55"/>
  <c r="EQ9" i="50"/>
  <c r="AR9" i="50"/>
  <c r="AT11" i="50"/>
  <c r="ES11" i="50"/>
  <c r="EN14" i="55"/>
  <c r="AO14" i="55"/>
  <c r="AR6" i="51"/>
  <c r="EQ6" i="51"/>
  <c r="AP28" i="54"/>
  <c r="EO28" i="54"/>
  <c r="BB25" i="42"/>
  <c r="FA25" i="42"/>
  <c r="FB9" i="41"/>
  <c r="BC9" i="41"/>
  <c r="AN10" i="55"/>
  <c r="EM10" i="55"/>
  <c r="ET30" i="46" l="1"/>
  <c r="EL30" i="54"/>
  <c r="BA24" i="42"/>
  <c r="EZ24" i="42"/>
  <c r="EJ24" i="58"/>
  <c r="AK24" i="58"/>
  <c r="EU8" i="47"/>
  <c r="AV8" i="47"/>
  <c r="AV16" i="46"/>
  <c r="EU16" i="46"/>
  <c r="AV15" i="47"/>
  <c r="EU15" i="47"/>
  <c r="FD19" i="37"/>
  <c r="BE19" i="37"/>
  <c r="FE19" i="37" s="1"/>
  <c r="AX23" i="45"/>
  <c r="EW23" i="45"/>
  <c r="BB4" i="38"/>
  <c r="FA4" i="38"/>
  <c r="FA29" i="38" s="1"/>
  <c r="BA29" i="38"/>
  <c r="AZ12" i="43"/>
  <c r="EY12" i="43"/>
  <c r="AR16" i="50"/>
  <c r="EQ16" i="50"/>
  <c r="EL25" i="55"/>
  <c r="AM25" i="55"/>
  <c r="AM27" i="56"/>
  <c r="EL27" i="56"/>
  <c r="EL6" i="55"/>
  <c r="AM6" i="55"/>
  <c r="AN20" i="55"/>
  <c r="EM20" i="55"/>
  <c r="EW20" i="45"/>
  <c r="AX20" i="45"/>
  <c r="AN21" i="54"/>
  <c r="EM21" i="54"/>
  <c r="EN19" i="53"/>
  <c r="AO19" i="53"/>
  <c r="BA13" i="41"/>
  <c r="EZ13" i="41"/>
  <c r="ES10" i="48"/>
  <c r="AT10" i="48"/>
  <c r="ER20" i="49"/>
  <c r="AS20" i="49"/>
  <c r="BD14" i="39"/>
  <c r="FC14" i="39"/>
  <c r="EV15" i="46"/>
  <c r="AW15" i="46"/>
  <c r="EK30" i="55"/>
  <c r="EU25" i="46"/>
  <c r="AV25" i="46"/>
  <c r="BC23" i="40"/>
  <c r="FB23" i="40"/>
  <c r="EV4" i="43"/>
  <c r="EV29" i="43" s="1"/>
  <c r="AW4" i="43"/>
  <c r="AV29" i="43"/>
  <c r="AV28" i="47"/>
  <c r="EU28" i="47"/>
  <c r="BB11" i="40"/>
  <c r="FA11" i="40"/>
  <c r="BA14" i="41"/>
  <c r="EZ14" i="41"/>
  <c r="BA20" i="41"/>
  <c r="EZ20" i="41"/>
  <c r="AZ11" i="43"/>
  <c r="EY11" i="43"/>
  <c r="BC8" i="40"/>
  <c r="FB8" i="40"/>
  <c r="AS13" i="49"/>
  <c r="ER13" i="49"/>
  <c r="FA30" i="39"/>
  <c r="AS28" i="50"/>
  <c r="ER28" i="50"/>
  <c r="ER17" i="49"/>
  <c r="AS17" i="49"/>
  <c r="ER26" i="50"/>
  <c r="AS26" i="50"/>
  <c r="EV20" i="46"/>
  <c r="AW20" i="46"/>
  <c r="ET16" i="47"/>
  <c r="AU16" i="47"/>
  <c r="AV14" i="47"/>
  <c r="EU14" i="47"/>
  <c r="AK27" i="58"/>
  <c r="EJ27" i="58"/>
  <c r="EK9" i="56"/>
  <c r="AL9" i="56"/>
  <c r="EQ26" i="51"/>
  <c r="AR26" i="51"/>
  <c r="BA16" i="41"/>
  <c r="EZ16" i="41"/>
  <c r="BB6" i="41"/>
  <c r="FA6" i="41"/>
  <c r="AX17" i="43"/>
  <c r="EW17" i="43"/>
  <c r="EW30" i="43" s="1"/>
  <c r="AW10" i="45"/>
  <c r="EV10" i="45"/>
  <c r="AZ15" i="43"/>
  <c r="EY15" i="43"/>
  <c r="EI13" i="58"/>
  <c r="AJ13" i="58"/>
  <c r="ES23" i="49"/>
  <c r="AT23" i="49"/>
  <c r="EV28" i="46"/>
  <c r="AW28" i="46"/>
  <c r="EQ15" i="51"/>
  <c r="AR15" i="51"/>
  <c r="BA10" i="41"/>
  <c r="EZ10" i="41"/>
  <c r="AL12" i="57"/>
  <c r="EK12" i="57"/>
  <c r="EK6" i="56"/>
  <c r="AL6" i="56"/>
  <c r="EV17" i="44"/>
  <c r="EV30" i="44" s="1"/>
  <c r="AW17" i="44"/>
  <c r="AN25" i="54"/>
  <c r="EM25" i="54"/>
  <c r="EZ11" i="42"/>
  <c r="BA11" i="42"/>
  <c r="AL26" i="56"/>
  <c r="EK26" i="56"/>
  <c r="EK30" i="56" s="1"/>
  <c r="EM14" i="54"/>
  <c r="AN14" i="54"/>
  <c r="AQ5" i="50"/>
  <c r="EP5" i="50"/>
  <c r="EI11" i="59"/>
  <c r="AJ11" i="59"/>
  <c r="AY5" i="43"/>
  <c r="EX5" i="43"/>
  <c r="BC25" i="39"/>
  <c r="FB25" i="39"/>
  <c r="EX16" i="42"/>
  <c r="EX30" i="42" s="1"/>
  <c r="AX29" i="42"/>
  <c r="AY16" i="42"/>
  <c r="EX6" i="43"/>
  <c r="AY6" i="43"/>
  <c r="EI16" i="58"/>
  <c r="EI30" i="58" s="1"/>
  <c r="AJ16" i="58"/>
  <c r="AS23" i="50"/>
  <c r="ER23" i="50"/>
  <c r="EQ17" i="50"/>
  <c r="AR17" i="50"/>
  <c r="ET27" i="48"/>
  <c r="AU27" i="48"/>
  <c r="BE10" i="37"/>
  <c r="FE10" i="37" s="1"/>
  <c r="FD10" i="37"/>
  <c r="EU17" i="46"/>
  <c r="AV17" i="46"/>
  <c r="EW16" i="44"/>
  <c r="AX16" i="44"/>
  <c r="EV14" i="46"/>
  <c r="AW14" i="46"/>
  <c r="AW18" i="45"/>
  <c r="EV18" i="45"/>
  <c r="EV25" i="45"/>
  <c r="AW25" i="45"/>
  <c r="BD29" i="35"/>
  <c r="BE4" i="35"/>
  <c r="FD4" i="35"/>
  <c r="FD29" i="35" s="1"/>
  <c r="FB18" i="39"/>
  <c r="FB30" i="39" s="1"/>
  <c r="BC18" i="39"/>
  <c r="AT24" i="49"/>
  <c r="ES24" i="49"/>
  <c r="AU22" i="47"/>
  <c r="ET22" i="47"/>
  <c r="EJ9" i="58"/>
  <c r="AK9" i="58"/>
  <c r="EM27" i="55"/>
  <c r="AN27" i="55"/>
  <c r="AM5" i="55"/>
  <c r="EL5" i="55"/>
  <c r="ER8" i="49"/>
  <c r="AS8" i="49"/>
  <c r="AO27" i="54"/>
  <c r="EN27" i="54"/>
  <c r="FC16" i="38"/>
  <c r="FC30" i="38" s="1"/>
  <c r="BD16" i="38"/>
  <c r="AP5" i="51"/>
  <c r="EO5" i="51"/>
  <c r="EO29" i="51" s="1"/>
  <c r="EQ6" i="50"/>
  <c r="AR6" i="50"/>
  <c r="EV5" i="44"/>
  <c r="EV29" i="44" s="1"/>
  <c r="AW5" i="44"/>
  <c r="EM8" i="54"/>
  <c r="AN8" i="54"/>
  <c r="AN16" i="54"/>
  <c r="EM16" i="54"/>
  <c r="EU26" i="47"/>
  <c r="AV26" i="47"/>
  <c r="BC29" i="37"/>
  <c r="FC18" i="37"/>
  <c r="FC30" i="37" s="1"/>
  <c r="BD18" i="37"/>
  <c r="EV12" i="46"/>
  <c r="AW12" i="46"/>
  <c r="AP18" i="52"/>
  <c r="EO18" i="52"/>
  <c r="EO30" i="52" s="1"/>
  <c r="EZ19" i="41"/>
  <c r="BA19" i="41"/>
  <c r="AQ26" i="52"/>
  <c r="EP26" i="52"/>
  <c r="EM18" i="53"/>
  <c r="EM30" i="53" s="1"/>
  <c r="AN18" i="53"/>
  <c r="AM29" i="53"/>
  <c r="AW8" i="45"/>
  <c r="EV8" i="45"/>
  <c r="BD20" i="39"/>
  <c r="FC20" i="39"/>
  <c r="ET7" i="47"/>
  <c r="AU7" i="47"/>
  <c r="EP12" i="52"/>
  <c r="AQ12" i="52"/>
  <c r="AK5" i="57"/>
  <c r="EJ5" i="57"/>
  <c r="BD26" i="39"/>
  <c r="FC26" i="39"/>
  <c r="AU8" i="48"/>
  <c r="ET8" i="48"/>
  <c r="EU24" i="47"/>
  <c r="AV24" i="47"/>
  <c r="AK16" i="57"/>
  <c r="EJ16" i="57"/>
  <c r="EK9" i="57"/>
  <c r="AL9" i="57"/>
  <c r="AY25" i="43"/>
  <c r="EX25" i="43"/>
  <c r="AV19" i="47"/>
  <c r="EU19" i="47"/>
  <c r="AK10" i="57"/>
  <c r="EJ10" i="57"/>
  <c r="AR20" i="51"/>
  <c r="EQ20" i="51"/>
  <c r="BA7" i="41"/>
  <c r="EZ7" i="41"/>
  <c r="EZ29" i="41" s="1"/>
  <c r="BC5" i="39"/>
  <c r="FB5" i="39"/>
  <c r="ET14" i="48"/>
  <c r="AU14" i="48"/>
  <c r="BC20" i="40"/>
  <c r="FB20" i="40"/>
  <c r="EM17" i="54"/>
  <c r="AN17" i="54"/>
  <c r="BD15" i="39"/>
  <c r="FC15" i="39"/>
  <c r="EU7" i="45"/>
  <c r="EU29" i="45" s="1"/>
  <c r="AV7" i="45"/>
  <c r="AU29" i="45"/>
  <c r="EZ23" i="42"/>
  <c r="BA23" i="42"/>
  <c r="EN24" i="54"/>
  <c r="AO24" i="54"/>
  <c r="FA16" i="40"/>
  <c r="BB16" i="40"/>
  <c r="EU22" i="46"/>
  <c r="AV22" i="46"/>
  <c r="BB25" i="40"/>
  <c r="FA25" i="40"/>
  <c r="AU23" i="48"/>
  <c r="ET23" i="48"/>
  <c r="FB7" i="39"/>
  <c r="BC7" i="39"/>
  <c r="AQ4" i="50"/>
  <c r="EP4" i="50"/>
  <c r="EP29" i="50" s="1"/>
  <c r="AP29" i="50"/>
  <c r="ER25" i="49"/>
  <c r="AS25" i="49"/>
  <c r="FC21" i="39"/>
  <c r="BD21" i="39"/>
  <c r="AT6" i="48"/>
  <c r="ES6" i="48"/>
  <c r="ES7" i="48"/>
  <c r="AT7" i="48"/>
  <c r="EW15" i="45"/>
  <c r="AX15" i="45"/>
  <c r="AT5" i="48"/>
  <c r="ES5" i="48"/>
  <c r="AN23" i="55"/>
  <c r="EM23" i="55"/>
  <c r="AW17" i="45"/>
  <c r="EV17" i="45"/>
  <c r="EV30" i="45" s="1"/>
  <c r="BA12" i="42"/>
  <c r="EZ12" i="42"/>
  <c r="AR25" i="50"/>
  <c r="EQ25" i="50"/>
  <c r="EQ30" i="50" s="1"/>
  <c r="ET12" i="48"/>
  <c r="AU12" i="48"/>
  <c r="AK7" i="57"/>
  <c r="EJ7" i="57"/>
  <c r="EQ8" i="50"/>
  <c r="AR8" i="50"/>
  <c r="EL18" i="55"/>
  <c r="EL30" i="55" s="1"/>
  <c r="AM18" i="55"/>
  <c r="ES11" i="49"/>
  <c r="AT11" i="49"/>
  <c r="EX24" i="44"/>
  <c r="AY24" i="44"/>
  <c r="AO21" i="53"/>
  <c r="EN21" i="53"/>
  <c r="AN24" i="55"/>
  <c r="EM24" i="55"/>
  <c r="EQ18" i="49"/>
  <c r="EQ30" i="49" s="1"/>
  <c r="AR18" i="49"/>
  <c r="AO7" i="53"/>
  <c r="EN7" i="53"/>
  <c r="EZ13" i="42"/>
  <c r="BA13" i="42"/>
  <c r="AU13" i="48"/>
  <c r="ET13" i="48"/>
  <c r="BA17" i="42"/>
  <c r="EZ17" i="42"/>
  <c r="ES18" i="48"/>
  <c r="ES30" i="48" s="1"/>
  <c r="AT18" i="48"/>
  <c r="EQ30" i="51"/>
  <c r="EN29" i="53"/>
  <c r="EL20" i="57"/>
  <c r="AM20" i="57"/>
  <c r="BA22" i="43"/>
  <c r="EZ22" i="43"/>
  <c r="EZ23" i="44"/>
  <c r="BA23" i="44"/>
  <c r="EK23" i="59"/>
  <c r="AL23" i="59"/>
  <c r="AN11" i="57"/>
  <c r="EM11" i="57"/>
  <c r="EY19" i="45"/>
  <c r="AZ19" i="45"/>
  <c r="EN22" i="55"/>
  <c r="AO22" i="55"/>
  <c r="ER21" i="52"/>
  <c r="AS21" i="52"/>
  <c r="AZ27" i="45"/>
  <c r="EY27" i="45"/>
  <c r="EP13" i="54"/>
  <c r="AQ13" i="54"/>
  <c r="EM7" i="56"/>
  <c r="AN7" i="56"/>
  <c r="BA8" i="43"/>
  <c r="EZ8" i="43"/>
  <c r="EM26" i="57"/>
  <c r="AN26" i="57"/>
  <c r="EW17" i="47"/>
  <c r="AX17" i="47"/>
  <c r="BC27" i="42"/>
  <c r="FB27" i="42"/>
  <c r="EP20" i="53"/>
  <c r="AQ20" i="53"/>
  <c r="AN5" i="56"/>
  <c r="EM5" i="56"/>
  <c r="AP26" i="55"/>
  <c r="EO26" i="55"/>
  <c r="AT21" i="51"/>
  <c r="ES21" i="51"/>
  <c r="EK20" i="58"/>
  <c r="AL20" i="58"/>
  <c r="AM17" i="58"/>
  <c r="EL17" i="58"/>
  <c r="AO18" i="54"/>
  <c r="EN18" i="54"/>
  <c r="ET26" i="49"/>
  <c r="AU26" i="49"/>
  <c r="BC26" i="42"/>
  <c r="FB26" i="42"/>
  <c r="FA9" i="42"/>
  <c r="BB9" i="42"/>
  <c r="EL14" i="57"/>
  <c r="AM14" i="57"/>
  <c r="EN16" i="55"/>
  <c r="AO16" i="55"/>
  <c r="FC17" i="41"/>
  <c r="BD17" i="41"/>
  <c r="EY7" i="44"/>
  <c r="AZ7" i="44"/>
  <c r="AR9" i="51"/>
  <c r="EQ9" i="51"/>
  <c r="AR16" i="52"/>
  <c r="EQ16" i="52"/>
  <c r="BE28" i="40"/>
  <c r="FE28" i="40" s="1"/>
  <c r="FD28" i="40"/>
  <c r="AP21" i="55"/>
  <c r="EO21" i="55"/>
  <c r="AO24" i="56"/>
  <c r="EN24" i="56"/>
  <c r="BB14" i="43"/>
  <c r="FA14" i="43"/>
  <c r="AR26" i="53"/>
  <c r="EQ26" i="53"/>
  <c r="EY13" i="45"/>
  <c r="AZ13" i="45"/>
  <c r="FC18" i="40"/>
  <c r="BD18" i="40"/>
  <c r="EP20" i="54"/>
  <c r="AQ20" i="54"/>
  <c r="AL25" i="58"/>
  <c r="EK25" i="58"/>
  <c r="AP10" i="54"/>
  <c r="EO10" i="54"/>
  <c r="AK18" i="57"/>
  <c r="EJ18" i="57"/>
  <c r="EJ30" i="57" s="1"/>
  <c r="ES22" i="50"/>
  <c r="AT22" i="50"/>
  <c r="EZ18" i="43"/>
  <c r="BA18" i="43"/>
  <c r="EO22" i="54"/>
  <c r="AP22" i="54"/>
  <c r="AN7" i="55"/>
  <c r="EM7" i="55"/>
  <c r="AL21" i="58"/>
  <c r="EK21" i="58"/>
  <c r="AT13" i="50"/>
  <c r="ES13" i="50"/>
  <c r="BD23" i="41"/>
  <c r="FC23" i="41"/>
  <c r="AQ22" i="53"/>
  <c r="EP22" i="53"/>
  <c r="AW7" i="46"/>
  <c r="EV7" i="46"/>
  <c r="EV11" i="48"/>
  <c r="AW11" i="48"/>
  <c r="AS16" i="51"/>
  <c r="ER16" i="51"/>
  <c r="AL28" i="59"/>
  <c r="EK28" i="59"/>
  <c r="EY18" i="44"/>
  <c r="AZ18" i="44"/>
  <c r="AL21" i="59"/>
  <c r="EK21" i="59"/>
  <c r="BE17" i="40"/>
  <c r="FE17" i="40" s="1"/>
  <c r="FD17" i="40"/>
  <c r="EN11" i="56"/>
  <c r="AO11" i="56"/>
  <c r="AR11" i="53"/>
  <c r="EQ11" i="53"/>
  <c r="AL29" i="55"/>
  <c r="EL4" i="55"/>
  <c r="EL29" i="55" s="1"/>
  <c r="AM4" i="55"/>
  <c r="EP6" i="53"/>
  <c r="AQ6" i="53"/>
  <c r="AU10" i="49"/>
  <c r="ET10" i="49"/>
  <c r="AW28" i="48"/>
  <c r="EV28" i="48"/>
  <c r="AO12" i="56"/>
  <c r="EN12" i="56"/>
  <c r="EV18" i="47"/>
  <c r="AW18" i="47"/>
  <c r="ER14" i="52"/>
  <c r="AS14" i="52"/>
  <c r="AM14" i="58"/>
  <c r="EL14" i="58"/>
  <c r="EJ18" i="59"/>
  <c r="AK18" i="59"/>
  <c r="AU11" i="50"/>
  <c r="ET11" i="50"/>
  <c r="EV21" i="48"/>
  <c r="AW21" i="48"/>
  <c r="ET14" i="49"/>
  <c r="AU14" i="49"/>
  <c r="AL14" i="59"/>
  <c r="EK14" i="59"/>
  <c r="AL12" i="59"/>
  <c r="EK12" i="59"/>
  <c r="BA28" i="44"/>
  <c r="EZ28" i="44"/>
  <c r="AT10" i="50"/>
  <c r="ES10" i="50"/>
  <c r="ES19" i="51"/>
  <c r="AT19" i="51"/>
  <c r="AR29" i="49"/>
  <c r="AS4" i="49"/>
  <c r="ER4" i="49"/>
  <c r="AY21" i="46"/>
  <c r="EX21" i="46"/>
  <c r="FC28" i="41"/>
  <c r="BD28" i="41"/>
  <c r="AO29" i="52"/>
  <c r="AP4" i="52"/>
  <c r="EO4" i="52"/>
  <c r="EO29" i="52" s="1"/>
  <c r="BB19" i="43"/>
  <c r="FA19" i="43"/>
  <c r="AW10" i="47"/>
  <c r="EV10" i="47"/>
  <c r="EY11" i="44"/>
  <c r="AZ11" i="44"/>
  <c r="AU22" i="49"/>
  <c r="ET22" i="49"/>
  <c r="AO20" i="56"/>
  <c r="EN20" i="56"/>
  <c r="EZ10" i="43"/>
  <c r="BA10" i="43"/>
  <c r="EW23" i="47"/>
  <c r="AX23" i="47"/>
  <c r="EV5" i="46"/>
  <c r="AW5" i="46"/>
  <c r="AS28" i="52"/>
  <c r="ER28" i="52"/>
  <c r="AW6" i="47"/>
  <c r="EV6" i="47"/>
  <c r="FB25" i="41"/>
  <c r="BC25" i="41"/>
  <c r="EP25" i="53"/>
  <c r="AQ25" i="53"/>
  <c r="AP4" i="53"/>
  <c r="EO4" i="53"/>
  <c r="EP14" i="53"/>
  <c r="AQ14" i="53"/>
  <c r="BE10" i="39"/>
  <c r="FE10" i="39" s="1"/>
  <c r="FD10" i="39"/>
  <c r="EL13" i="57"/>
  <c r="AM13" i="57"/>
  <c r="AO13" i="56"/>
  <c r="EN13" i="56"/>
  <c r="EQ27" i="53"/>
  <c r="AR27" i="53"/>
  <c r="EN15" i="56"/>
  <c r="AO15" i="56"/>
  <c r="FD19" i="40"/>
  <c r="BE19" i="40"/>
  <c r="FE19" i="40" s="1"/>
  <c r="ER27" i="52"/>
  <c r="AS27" i="52"/>
  <c r="AW5" i="47"/>
  <c r="EV5" i="47"/>
  <c r="AO21" i="56"/>
  <c r="EN21" i="56"/>
  <c r="AN16" i="56"/>
  <c r="EM16" i="56"/>
  <c r="ER18" i="50"/>
  <c r="AS18" i="50"/>
  <c r="EK10" i="58"/>
  <c r="AL10" i="58"/>
  <c r="FD15" i="40"/>
  <c r="BE15" i="40"/>
  <c r="FE15" i="40" s="1"/>
  <c r="BA29" i="41"/>
  <c r="BB4" i="41"/>
  <c r="FA4" i="41"/>
  <c r="AS22" i="51"/>
  <c r="ER22" i="51"/>
  <c r="EQ28" i="53"/>
  <c r="AR28" i="53"/>
  <c r="EL15" i="57"/>
  <c r="AM15" i="57"/>
  <c r="EP5" i="52"/>
  <c r="AQ5" i="52"/>
  <c r="FD29" i="37"/>
  <c r="FB8" i="42"/>
  <c r="BC8" i="42"/>
  <c r="EM27" i="57"/>
  <c r="AN27" i="57"/>
  <c r="EM17" i="57"/>
  <c r="AN17" i="57"/>
  <c r="AS7" i="51"/>
  <c r="ER7" i="51"/>
  <c r="AM8" i="58"/>
  <c r="EL8" i="58"/>
  <c r="EU27" i="49"/>
  <c r="AV27" i="49"/>
  <c r="EL15" i="58"/>
  <c r="AM15" i="58"/>
  <c r="EU28" i="49"/>
  <c r="AV28" i="49"/>
  <c r="AZ12" i="45"/>
  <c r="EY12" i="45"/>
  <c r="AL9" i="59"/>
  <c r="EK9" i="59"/>
  <c r="AZ24" i="45"/>
  <c r="EY24" i="45"/>
  <c r="AL24" i="59"/>
  <c r="EK24" i="59"/>
  <c r="AZ26" i="45"/>
  <c r="EY26" i="45"/>
  <c r="EW11" i="47"/>
  <c r="AX11" i="47"/>
  <c r="BA9" i="43"/>
  <c r="EZ9" i="43"/>
  <c r="ES14" i="51"/>
  <c r="AT14" i="51"/>
  <c r="AZ6" i="44"/>
  <c r="EY6" i="44"/>
  <c r="EM24" i="57"/>
  <c r="AN24" i="57"/>
  <c r="AL22" i="58"/>
  <c r="EK22" i="58"/>
  <c r="AX18" i="46"/>
  <c r="EW18" i="46"/>
  <c r="FA14" i="42"/>
  <c r="BB14" i="42"/>
  <c r="AZ21" i="45"/>
  <c r="EY21" i="45"/>
  <c r="EV25" i="47"/>
  <c r="AW25" i="47"/>
  <c r="AV22" i="48"/>
  <c r="EU22" i="48"/>
  <c r="EN19" i="56"/>
  <c r="AO19" i="56"/>
  <c r="AT14" i="50"/>
  <c r="ES14" i="50"/>
  <c r="AQ15" i="53"/>
  <c r="EP15" i="53"/>
  <c r="AY27" i="46"/>
  <c r="EX27" i="46"/>
  <c r="BA14" i="44"/>
  <c r="EZ14" i="44"/>
  <c r="ER20" i="52"/>
  <c r="AS20" i="52"/>
  <c r="ER24" i="52"/>
  <c r="AS24" i="52"/>
  <c r="FB25" i="42"/>
  <c r="BC25" i="42"/>
  <c r="AO17" i="55"/>
  <c r="EN17" i="55"/>
  <c r="BA18" i="42"/>
  <c r="EZ18" i="42"/>
  <c r="AP9" i="54"/>
  <c r="EO9" i="54"/>
  <c r="BC22" i="41"/>
  <c r="FB22" i="41"/>
  <c r="AS8" i="52"/>
  <c r="ER8" i="52"/>
  <c r="ER13" i="52"/>
  <c r="AS13" i="52"/>
  <c r="AO28" i="56"/>
  <c r="EN28" i="56"/>
  <c r="AT11" i="51"/>
  <c r="ES11" i="51"/>
  <c r="AX13" i="47"/>
  <c r="EW13" i="47"/>
  <c r="FC9" i="41"/>
  <c r="BD9" i="41"/>
  <c r="AP14" i="55"/>
  <c r="EO14" i="55"/>
  <c r="AS9" i="50"/>
  <c r="ER9" i="50"/>
  <c r="AP28" i="55"/>
  <c r="EO28" i="55"/>
  <c r="EP4" i="51"/>
  <c r="AP29" i="51"/>
  <c r="AQ4" i="51"/>
  <c r="EZ4" i="42"/>
  <c r="EZ29" i="42" s="1"/>
  <c r="BA4" i="42"/>
  <c r="EN8" i="56"/>
  <c r="AO8" i="56"/>
  <c r="ET21" i="49"/>
  <c r="AU21" i="49"/>
  <c r="AS7" i="50"/>
  <c r="ER7" i="50"/>
  <c r="EY28" i="45"/>
  <c r="AZ28" i="45"/>
  <c r="EQ25" i="52"/>
  <c r="AR25" i="52"/>
  <c r="AK25" i="59"/>
  <c r="EJ25" i="59"/>
  <c r="EQ24" i="53"/>
  <c r="AR24" i="53"/>
  <c r="AX9" i="46"/>
  <c r="EW9" i="46"/>
  <c r="AU9" i="49"/>
  <c r="ET9" i="49"/>
  <c r="EV9" i="48"/>
  <c r="AW9" i="48"/>
  <c r="EX22" i="45"/>
  <c r="AY22" i="45"/>
  <c r="EW4" i="45"/>
  <c r="AX4" i="45"/>
  <c r="EM28" i="57"/>
  <c r="AN28" i="57"/>
  <c r="EM8" i="57"/>
  <c r="AN8" i="57"/>
  <c r="AT19" i="50"/>
  <c r="ES19" i="50"/>
  <c r="EX11" i="45"/>
  <c r="AY11" i="45"/>
  <c r="AZ25" i="44"/>
  <c r="EY25" i="44"/>
  <c r="ER11" i="52"/>
  <c r="AS11" i="52"/>
  <c r="AT13" i="51"/>
  <c r="ES13" i="51"/>
  <c r="AY16" i="45"/>
  <c r="EX16" i="45"/>
  <c r="AQ12" i="54"/>
  <c r="EP12" i="54"/>
  <c r="BB29" i="39"/>
  <c r="BC4" i="39"/>
  <c r="FB4" i="39"/>
  <c r="FB29" i="39" s="1"/>
  <c r="AZ16" i="43"/>
  <c r="EY16" i="43"/>
  <c r="EP11" i="54"/>
  <c r="AQ11" i="54"/>
  <c r="ER9" i="52"/>
  <c r="AS9" i="52"/>
  <c r="AT28" i="51"/>
  <c r="ES28" i="51"/>
  <c r="FC12" i="41"/>
  <c r="BD12" i="41"/>
  <c r="EK26" i="59"/>
  <c r="AL26" i="59"/>
  <c r="AY19" i="46"/>
  <c r="EX19" i="46"/>
  <c r="AU19" i="49"/>
  <c r="ET19" i="49"/>
  <c r="ER10" i="51"/>
  <c r="AS10" i="51"/>
  <c r="FC6" i="40"/>
  <c r="BD6" i="40"/>
  <c r="EX11" i="46"/>
  <c r="AY11" i="46"/>
  <c r="BA21" i="44"/>
  <c r="EZ21" i="44"/>
  <c r="EN8" i="55"/>
  <c r="AO8" i="55"/>
  <c r="BD26" i="40"/>
  <c r="FC26" i="40"/>
  <c r="AK22" i="59"/>
  <c r="EJ22" i="59"/>
  <c r="AP5" i="53"/>
  <c r="EO5" i="53"/>
  <c r="EW6" i="46"/>
  <c r="AX6" i="46"/>
  <c r="AM22" i="57"/>
  <c r="EL22" i="57"/>
  <c r="FC27" i="41"/>
  <c r="BD27" i="41"/>
  <c r="AN25" i="56"/>
  <c r="EM25" i="56"/>
  <c r="EQ10" i="52"/>
  <c r="AR10" i="52"/>
  <c r="EW9" i="47"/>
  <c r="AX9" i="47"/>
  <c r="AY13" i="46"/>
  <c r="EX13" i="46"/>
  <c r="AS29" i="48"/>
  <c r="AT4" i="48"/>
  <c r="ES4" i="48"/>
  <c r="ES29" i="48" s="1"/>
  <c r="BB21" i="42"/>
  <c r="FA21" i="42"/>
  <c r="EK13" i="59"/>
  <c r="AL13" i="59"/>
  <c r="EW20" i="47"/>
  <c r="AX20" i="47"/>
  <c r="FC7" i="40"/>
  <c r="BD7" i="40"/>
  <c r="BE6" i="39"/>
  <c r="FE6" i="39" s="1"/>
  <c r="FD6" i="39"/>
  <c r="AI29" i="58"/>
  <c r="AJ4" i="58"/>
  <c r="EI4" i="58"/>
  <c r="EI29" i="58" s="1"/>
  <c r="EV15" i="48"/>
  <c r="AW15" i="48"/>
  <c r="FA7" i="42"/>
  <c r="BB7" i="42"/>
  <c r="FA26" i="43"/>
  <c r="BB26" i="43"/>
  <c r="AK18" i="58"/>
  <c r="EJ18" i="58"/>
  <c r="AU4" i="47"/>
  <c r="ET4" i="47"/>
  <c r="ET29" i="47" s="1"/>
  <c r="AT29" i="47"/>
  <c r="EP13" i="53"/>
  <c r="AQ13" i="53"/>
  <c r="AQ23" i="54"/>
  <c r="EP23" i="54"/>
  <c r="AQ10" i="53"/>
  <c r="EP10" i="53"/>
  <c r="ET15" i="49"/>
  <c r="AU15" i="49"/>
  <c r="EL28" i="58"/>
  <c r="AM28" i="58"/>
  <c r="AU6" i="49"/>
  <c r="ET6" i="49"/>
  <c r="AV26" i="48"/>
  <c r="EU26" i="48"/>
  <c r="EW8" i="46"/>
  <c r="AX8" i="46"/>
  <c r="FD16" i="39"/>
  <c r="BE16" i="39"/>
  <c r="FE16" i="39" s="1"/>
  <c r="EV19" i="48"/>
  <c r="AW19" i="48"/>
  <c r="AR7" i="52"/>
  <c r="EQ7" i="52"/>
  <c r="BC21" i="41"/>
  <c r="FB21" i="41"/>
  <c r="BB15" i="42"/>
  <c r="FA15" i="42"/>
  <c r="ER23" i="52"/>
  <c r="AS23" i="52"/>
  <c r="BB24" i="43"/>
  <c r="FA24" i="43"/>
  <c r="FE4" i="37"/>
  <c r="FE29" i="37" s="1"/>
  <c r="AK6" i="59"/>
  <c r="EJ6" i="59"/>
  <c r="BA13" i="44"/>
  <c r="EZ13" i="44"/>
  <c r="EW12" i="47"/>
  <c r="AX12" i="47"/>
  <c r="FA28" i="42"/>
  <c r="BB28" i="42"/>
  <c r="AW20" i="48"/>
  <c r="EV20" i="48"/>
  <c r="AS17" i="51"/>
  <c r="ER17" i="51"/>
  <c r="EL6" i="57"/>
  <c r="AM6" i="57"/>
  <c r="AQ16" i="53"/>
  <c r="EP16" i="53"/>
  <c r="EI30" i="59"/>
  <c r="BA15" i="44"/>
  <c r="EZ15" i="44"/>
  <c r="BA28" i="43"/>
  <c r="EZ28" i="43"/>
  <c r="AN18" i="56"/>
  <c r="EM18" i="56"/>
  <c r="AU5" i="49"/>
  <c r="ET5" i="49"/>
  <c r="FA23" i="43"/>
  <c r="BB23" i="43"/>
  <c r="AK10" i="59"/>
  <c r="EJ10" i="59"/>
  <c r="BA19" i="44"/>
  <c r="EZ19" i="44"/>
  <c r="FA22" i="42"/>
  <c r="BB22" i="42"/>
  <c r="AY26" i="46"/>
  <c r="EX26" i="46"/>
  <c r="AM21" i="57"/>
  <c r="EL21" i="57"/>
  <c r="AU29" i="46"/>
  <c r="AV4" i="46"/>
  <c r="EU4" i="46"/>
  <c r="EU29" i="46" s="1"/>
  <c r="EW21" i="47"/>
  <c r="AX21" i="47"/>
  <c r="AM26" i="58"/>
  <c r="EL26" i="58"/>
  <c r="BE29" i="36"/>
  <c r="FE4" i="36"/>
  <c r="FE29" i="36" s="1"/>
  <c r="AR22" i="52"/>
  <c r="EQ22" i="52"/>
  <c r="BE9" i="40"/>
  <c r="FE9" i="40" s="1"/>
  <c r="FD9" i="40"/>
  <c r="EU25" i="48"/>
  <c r="AV25" i="48"/>
  <c r="AW29" i="44"/>
  <c r="EW4" i="44"/>
  <c r="AX4" i="44"/>
  <c r="BE12" i="40"/>
  <c r="FE12" i="40" s="1"/>
  <c r="FD12" i="40"/>
  <c r="FB26" i="41"/>
  <c r="BC26" i="41"/>
  <c r="FC5" i="41"/>
  <c r="BD5" i="41"/>
  <c r="EM22" i="56"/>
  <c r="AN22" i="56"/>
  <c r="FA18" i="41"/>
  <c r="BB18" i="41"/>
  <c r="EQ9" i="53"/>
  <c r="AR9" i="53"/>
  <c r="EW27" i="47"/>
  <c r="AX27" i="47"/>
  <c r="ER17" i="52"/>
  <c r="AS17" i="52"/>
  <c r="AK27" i="59"/>
  <c r="EJ27" i="59"/>
  <c r="FA10" i="42"/>
  <c r="BB10" i="42"/>
  <c r="AS15" i="52"/>
  <c r="ER15" i="52"/>
  <c r="EK7" i="58"/>
  <c r="AL7" i="58"/>
  <c r="FA20" i="42"/>
  <c r="BB20" i="42"/>
  <c r="EV17" i="48"/>
  <c r="AW17" i="48"/>
  <c r="FD27" i="40"/>
  <c r="BE27" i="40"/>
  <c r="FE27" i="40" s="1"/>
  <c r="ER6" i="51"/>
  <c r="AS6" i="51"/>
  <c r="BA20" i="44"/>
  <c r="EZ20" i="44"/>
  <c r="EO5" i="54"/>
  <c r="AP5" i="54"/>
  <c r="AM29" i="54"/>
  <c r="EM4" i="54"/>
  <c r="EM29" i="54" s="1"/>
  <c r="AN4" i="54"/>
  <c r="EQ6" i="52"/>
  <c r="AR6" i="52"/>
  <c r="AL19" i="58"/>
  <c r="EK19" i="58"/>
  <c r="AZ8" i="44"/>
  <c r="EY8" i="44"/>
  <c r="BD10" i="40"/>
  <c r="FC10" i="40"/>
  <c r="ES21" i="50"/>
  <c r="AT21" i="50"/>
  <c r="EL19" i="57"/>
  <c r="AM19" i="57"/>
  <c r="AP12" i="55"/>
  <c r="EO12" i="55"/>
  <c r="ES27" i="51"/>
  <c r="AT27" i="51"/>
  <c r="EN10" i="55"/>
  <c r="AO10" i="55"/>
  <c r="EP28" i="54"/>
  <c r="AQ28" i="54"/>
  <c r="ES12" i="51"/>
  <c r="AT12" i="51"/>
  <c r="AO9" i="55"/>
  <c r="EN9" i="55"/>
  <c r="EZ7" i="43"/>
  <c r="BA7" i="43"/>
  <c r="BB27" i="43"/>
  <c r="FA27" i="43"/>
  <c r="FD24" i="40"/>
  <c r="BE24" i="40"/>
  <c r="FE24" i="40" s="1"/>
  <c r="ER7" i="49"/>
  <c r="AS7" i="49"/>
  <c r="BE21" i="40"/>
  <c r="FE21" i="40" s="1"/>
  <c r="FD21" i="40"/>
  <c r="FA13" i="43"/>
  <c r="BB13" i="43"/>
  <c r="AN23" i="57"/>
  <c r="EM23" i="57"/>
  <c r="AS18" i="51"/>
  <c r="ER18" i="51"/>
  <c r="FC5" i="40"/>
  <c r="BD5" i="40"/>
  <c r="EK4" i="56"/>
  <c r="EK29" i="56" s="1"/>
  <c r="AL4" i="56"/>
  <c r="AK29" i="56"/>
  <c r="EK8" i="59"/>
  <c r="AL8" i="59"/>
  <c r="AT23" i="51"/>
  <c r="ES23" i="51"/>
  <c r="FA21" i="43"/>
  <c r="BB21" i="43"/>
  <c r="AP15" i="55"/>
  <c r="EO15" i="55"/>
  <c r="AU16" i="49"/>
  <c r="ET16" i="49"/>
  <c r="AN10" i="56"/>
  <c r="EM10" i="56"/>
  <c r="EO6" i="54"/>
  <c r="AP6" i="54"/>
  <c r="AR12" i="53"/>
  <c r="EQ12" i="53"/>
  <c r="EK6" i="58"/>
  <c r="AL6" i="58"/>
  <c r="EL12" i="58"/>
  <c r="AM12" i="58"/>
  <c r="BD24" i="41"/>
  <c r="FC24" i="41"/>
  <c r="EJ5" i="59"/>
  <c r="AK5" i="59"/>
  <c r="ER25" i="51"/>
  <c r="AS25" i="51"/>
  <c r="EN7" i="54"/>
  <c r="AO7" i="54"/>
  <c r="BB5" i="42"/>
  <c r="FA5" i="42"/>
  <c r="EN14" i="56"/>
  <c r="AO14" i="56"/>
  <c r="EQ29" i="49"/>
  <c r="EX24" i="46"/>
  <c r="AY24" i="46"/>
  <c r="BB20" i="43"/>
  <c r="FA20" i="43"/>
  <c r="AU24" i="50"/>
  <c r="ET24" i="50"/>
  <c r="AY6" i="45"/>
  <c r="EX6" i="45"/>
  <c r="EN17" i="56"/>
  <c r="AO17" i="56"/>
  <c r="AL17" i="59"/>
  <c r="EK17" i="59"/>
  <c r="FB15" i="41"/>
  <c r="BC15" i="41"/>
  <c r="AW24" i="48"/>
  <c r="EV24" i="48"/>
  <c r="AT15" i="50"/>
  <c r="ES15" i="50"/>
  <c r="EP15" i="54"/>
  <c r="AQ15" i="54"/>
  <c r="AT24" i="51"/>
  <c r="ES24" i="51"/>
  <c r="FC22" i="40"/>
  <c r="BD22" i="40"/>
  <c r="FD14" i="40"/>
  <c r="BE14" i="40"/>
  <c r="FE14" i="40" s="1"/>
  <c r="EW10" i="46"/>
  <c r="AX10" i="46"/>
  <c r="FD22" i="39"/>
  <c r="BE22" i="39"/>
  <c r="FE22" i="39" s="1"/>
  <c r="EP26" i="54"/>
  <c r="AQ26" i="54"/>
  <c r="AZ9" i="44"/>
  <c r="EY9" i="44"/>
  <c r="EZ12" i="44"/>
  <c r="BA12" i="44"/>
  <c r="EX9" i="45"/>
  <c r="AY9" i="45"/>
  <c r="AU12" i="50"/>
  <c r="ET12" i="50"/>
  <c r="AZ10" i="44"/>
  <c r="EY10" i="44"/>
  <c r="ES20" i="50"/>
  <c r="AT20" i="50"/>
  <c r="AV12" i="49"/>
  <c r="EU12" i="49"/>
  <c r="BA27" i="44"/>
  <c r="EZ27" i="44"/>
  <c r="BE13" i="40"/>
  <c r="FE13" i="40" s="1"/>
  <c r="FD13" i="40"/>
  <c r="EX23" i="46"/>
  <c r="AY23" i="46"/>
  <c r="AZ22" i="44"/>
  <c r="EY22" i="44"/>
  <c r="EK19" i="59"/>
  <c r="AL19" i="59"/>
  <c r="AL5" i="58"/>
  <c r="EK5" i="58"/>
  <c r="AM11" i="58"/>
  <c r="EL11" i="58"/>
  <c r="AM23" i="58"/>
  <c r="EL23" i="58"/>
  <c r="AP11" i="55"/>
  <c r="EO11" i="55"/>
  <c r="BD8" i="41"/>
  <c r="FC8" i="41"/>
  <c r="AM25" i="57"/>
  <c r="EL25" i="57"/>
  <c r="AR8" i="53"/>
  <c r="EQ8" i="53"/>
  <c r="ER8" i="51"/>
  <c r="AS8" i="51"/>
  <c r="BB6" i="42"/>
  <c r="FA6" i="42"/>
  <c r="AP13" i="55"/>
  <c r="EO13" i="55"/>
  <c r="FA4" i="40"/>
  <c r="FA29" i="40" s="1"/>
  <c r="BB4" i="40"/>
  <c r="BA29" i="40"/>
  <c r="EJ16" i="59"/>
  <c r="AK16" i="59"/>
  <c r="ER19" i="52"/>
  <c r="AS19" i="52"/>
  <c r="AR17" i="53"/>
  <c r="EQ17" i="53"/>
  <c r="AI4" i="59"/>
  <c r="AH29" i="59"/>
  <c r="EH4" i="59"/>
  <c r="EH29" i="59" s="1"/>
  <c r="FA19" i="42"/>
  <c r="BB19" i="42"/>
  <c r="AK7" i="59"/>
  <c r="EJ7" i="59"/>
  <c r="EQ23" i="53"/>
  <c r="AR23" i="53"/>
  <c r="BA26" i="44"/>
  <c r="EZ26" i="44"/>
  <c r="AX5" i="45"/>
  <c r="EW5" i="45"/>
  <c r="AP19" i="55"/>
  <c r="EO19" i="55"/>
  <c r="AJ29" i="57"/>
  <c r="AK4" i="57"/>
  <c r="EJ4" i="57"/>
  <c r="EJ29" i="57" s="1"/>
  <c r="BC11" i="41"/>
  <c r="FB11" i="41"/>
  <c r="AL20" i="59"/>
  <c r="EK20" i="59"/>
  <c r="AO23" i="56"/>
  <c r="EN23" i="56"/>
  <c r="AV16" i="48"/>
  <c r="EU16" i="48"/>
  <c r="EO19" i="54"/>
  <c r="AP19" i="54"/>
  <c r="ET27" i="50"/>
  <c r="AU27" i="50"/>
  <c r="EY14" i="45"/>
  <c r="AZ14" i="45"/>
  <c r="AL15" i="59"/>
  <c r="EK15" i="59"/>
  <c r="EM30" i="54" l="1"/>
  <c r="EZ30" i="41"/>
  <c r="BB17" i="42"/>
  <c r="FA17" i="42"/>
  <c r="EO21" i="53"/>
  <c r="AP21" i="53"/>
  <c r="FA12" i="42"/>
  <c r="BB12" i="42"/>
  <c r="AO23" i="55"/>
  <c r="EN23" i="55"/>
  <c r="AU6" i="48"/>
  <c r="ET6" i="48"/>
  <c r="FC7" i="39"/>
  <c r="BD7" i="39"/>
  <c r="FB16" i="40"/>
  <c r="BC16" i="40"/>
  <c r="FA23" i="42"/>
  <c r="BB23" i="42"/>
  <c r="FA7" i="41"/>
  <c r="BB7" i="41"/>
  <c r="AL10" i="57"/>
  <c r="EK10" i="57"/>
  <c r="AZ25" i="43"/>
  <c r="EY25" i="43"/>
  <c r="AL16" i="57"/>
  <c r="EK16" i="57"/>
  <c r="EU8" i="48"/>
  <c r="AV8" i="48"/>
  <c r="AL5" i="57"/>
  <c r="EK5" i="57"/>
  <c r="AX8" i="45"/>
  <c r="EW8" i="45"/>
  <c r="BD29" i="37"/>
  <c r="BE18" i="37"/>
  <c r="FD18" i="37"/>
  <c r="FD30" i="37" s="1"/>
  <c r="AV22" i="47"/>
  <c r="EU22" i="47"/>
  <c r="AT23" i="50"/>
  <c r="ES23" i="50"/>
  <c r="EJ11" i="59"/>
  <c r="AK11" i="59"/>
  <c r="AO14" i="54"/>
  <c r="EN14" i="54"/>
  <c r="FA11" i="42"/>
  <c r="BB11" i="42"/>
  <c r="EW17" i="44"/>
  <c r="EW30" i="44" s="1"/>
  <c r="AX17" i="44"/>
  <c r="AS15" i="51"/>
  <c r="ER15" i="51"/>
  <c r="ET23" i="49"/>
  <c r="AU23" i="49"/>
  <c r="EL9" i="56"/>
  <c r="AM9" i="56"/>
  <c r="AX20" i="46"/>
  <c r="EW20" i="46"/>
  <c r="AT17" i="49"/>
  <c r="ES17" i="49"/>
  <c r="AU10" i="48"/>
  <c r="ET10" i="48"/>
  <c r="EO19" i="53"/>
  <c r="AP19" i="53"/>
  <c r="EX20" i="45"/>
  <c r="AY20" i="45"/>
  <c r="AN6" i="55"/>
  <c r="EM6" i="55"/>
  <c r="EM25" i="55"/>
  <c r="AN25" i="55"/>
  <c r="BC4" i="38"/>
  <c r="FB4" i="38"/>
  <c r="FB29" i="38" s="1"/>
  <c r="BB29" i="38"/>
  <c r="EV16" i="46"/>
  <c r="AW16" i="46"/>
  <c r="AU18" i="48"/>
  <c r="ET18" i="48"/>
  <c r="ET30" i="48" s="1"/>
  <c r="AZ24" i="44"/>
  <c r="EY24" i="44"/>
  <c r="EM18" i="55"/>
  <c r="EM30" i="55" s="1"/>
  <c r="AN18" i="55"/>
  <c r="ET7" i="48"/>
  <c r="AU7" i="48"/>
  <c r="FD21" i="39"/>
  <c r="BE21" i="39"/>
  <c r="FE21" i="39" s="1"/>
  <c r="FB25" i="40"/>
  <c r="BC25" i="40"/>
  <c r="FA30" i="40"/>
  <c r="AM9" i="57"/>
  <c r="EL9" i="57"/>
  <c r="EV24" i="47"/>
  <c r="AW24" i="47"/>
  <c r="EQ12" i="52"/>
  <c r="AR12" i="52"/>
  <c r="EQ26" i="52"/>
  <c r="AR26" i="52"/>
  <c r="EP18" i="52"/>
  <c r="EP30" i="52" s="1"/>
  <c r="AQ18" i="52"/>
  <c r="EW5" i="44"/>
  <c r="EW29" i="44" s="1"/>
  <c r="AX5" i="44"/>
  <c r="AL9" i="58"/>
  <c r="EK9" i="58"/>
  <c r="BE29" i="35"/>
  <c r="FE4" i="35"/>
  <c r="FE29" i="35" s="1"/>
  <c r="AY16" i="44"/>
  <c r="EX16" i="44"/>
  <c r="AS17" i="50"/>
  <c r="ER17" i="50"/>
  <c r="EJ16" i="58"/>
  <c r="AK16" i="58"/>
  <c r="EY16" i="42"/>
  <c r="EY30" i="42" s="1"/>
  <c r="AZ16" i="42"/>
  <c r="AY29" i="42"/>
  <c r="BD25" i="39"/>
  <c r="FC25" i="39"/>
  <c r="AM12" i="57"/>
  <c r="EL12" i="57"/>
  <c r="BA15" i="43"/>
  <c r="EZ15" i="43"/>
  <c r="AY17" i="43"/>
  <c r="EX17" i="43"/>
  <c r="EX30" i="43" s="1"/>
  <c r="BB16" i="41"/>
  <c r="FA16" i="41"/>
  <c r="AW14" i="47"/>
  <c r="EV14" i="47"/>
  <c r="ES13" i="49"/>
  <c r="AT13" i="49"/>
  <c r="BA11" i="43"/>
  <c r="EZ11" i="43"/>
  <c r="FA14" i="41"/>
  <c r="BB14" i="41"/>
  <c r="EV28" i="47"/>
  <c r="AW28" i="47"/>
  <c r="BE14" i="39"/>
  <c r="FE14" i="39" s="1"/>
  <c r="FD14" i="39"/>
  <c r="BA12" i="43"/>
  <c r="EZ12" i="43"/>
  <c r="AW8" i="47"/>
  <c r="EV8" i="47"/>
  <c r="EU13" i="48"/>
  <c r="AV13" i="48"/>
  <c r="AP7" i="53"/>
  <c r="EO7" i="53"/>
  <c r="AO24" i="55"/>
  <c r="EN24" i="55"/>
  <c r="AL7" i="57"/>
  <c r="EK7" i="57"/>
  <c r="ER25" i="50"/>
  <c r="AS25" i="50"/>
  <c r="AX17" i="45"/>
  <c r="EW17" i="45"/>
  <c r="ET5" i="48"/>
  <c r="AU5" i="48"/>
  <c r="EV22" i="46"/>
  <c r="AW22" i="46"/>
  <c r="EO24" i="54"/>
  <c r="AP24" i="54"/>
  <c r="FD15" i="39"/>
  <c r="BE15" i="39"/>
  <c r="FE15" i="39" s="1"/>
  <c r="BD20" i="40"/>
  <c r="FC20" i="40"/>
  <c r="BD5" i="39"/>
  <c r="FC5" i="39"/>
  <c r="AS20" i="51"/>
  <c r="ER20" i="51"/>
  <c r="EV19" i="47"/>
  <c r="AW19" i="47"/>
  <c r="BE26" i="39"/>
  <c r="FE26" i="39" s="1"/>
  <c r="FD26" i="39"/>
  <c r="FD20" i="39"/>
  <c r="BE20" i="39"/>
  <c r="FE20" i="39" s="1"/>
  <c r="AO18" i="53"/>
  <c r="EN18" i="53"/>
  <c r="EN30" i="53" s="1"/>
  <c r="AN29" i="53"/>
  <c r="BB19" i="41"/>
  <c r="FA19" i="41"/>
  <c r="EW12" i="46"/>
  <c r="AX12" i="46"/>
  <c r="EN16" i="54"/>
  <c r="AO16" i="54"/>
  <c r="EP5" i="51"/>
  <c r="EP29" i="51" s="1"/>
  <c r="AQ5" i="51"/>
  <c r="AP27" i="54"/>
  <c r="EO27" i="54"/>
  <c r="AN5" i="55"/>
  <c r="EM5" i="55"/>
  <c r="AU24" i="49"/>
  <c r="ET24" i="49"/>
  <c r="FC18" i="39"/>
  <c r="FC30" i="39" s="1"/>
  <c r="BD18" i="39"/>
  <c r="AX18" i="45"/>
  <c r="EW18" i="45"/>
  <c r="AM6" i="56"/>
  <c r="EL6" i="56"/>
  <c r="EW28" i="46"/>
  <c r="AX28" i="46"/>
  <c r="AK13" i="58"/>
  <c r="EJ13" i="58"/>
  <c r="ER26" i="51"/>
  <c r="AS26" i="51"/>
  <c r="AV16" i="47"/>
  <c r="EU16" i="47"/>
  <c r="EU30" i="47" s="1"/>
  <c r="ES26" i="50"/>
  <c r="AT26" i="50"/>
  <c r="FC23" i="40"/>
  <c r="BD23" i="40"/>
  <c r="AX15" i="46"/>
  <c r="EW15" i="46"/>
  <c r="ES20" i="49"/>
  <c r="AT20" i="49"/>
  <c r="AY23" i="45"/>
  <c r="EX23" i="45"/>
  <c r="AW15" i="47"/>
  <c r="EV15" i="47"/>
  <c r="FA24" i="42"/>
  <c r="BB24" i="42"/>
  <c r="EJ30" i="58"/>
  <c r="BB13" i="42"/>
  <c r="FA13" i="42"/>
  <c r="AS18" i="49"/>
  <c r="ER18" i="49"/>
  <c r="ER30" i="49" s="1"/>
  <c r="AU11" i="49"/>
  <c r="ET11" i="49"/>
  <c r="AS8" i="50"/>
  <c r="ER8" i="50"/>
  <c r="EU12" i="48"/>
  <c r="AV12" i="48"/>
  <c r="AY15" i="45"/>
  <c r="EX15" i="45"/>
  <c r="AT25" i="49"/>
  <c r="ES25" i="49"/>
  <c r="AR4" i="50"/>
  <c r="EQ4" i="50"/>
  <c r="EQ29" i="50" s="1"/>
  <c r="AQ29" i="50"/>
  <c r="EU23" i="48"/>
  <c r="AV23" i="48"/>
  <c r="AW7" i="45"/>
  <c r="EV7" i="45"/>
  <c r="EV29" i="45" s="1"/>
  <c r="AV29" i="45"/>
  <c r="AO17" i="54"/>
  <c r="EN17" i="54"/>
  <c r="EU14" i="48"/>
  <c r="AV14" i="48"/>
  <c r="EU7" i="47"/>
  <c r="AV7" i="47"/>
  <c r="AW26" i="47"/>
  <c r="EV26" i="47"/>
  <c r="EN8" i="54"/>
  <c r="AO8" i="54"/>
  <c r="AS6" i="50"/>
  <c r="ER6" i="50"/>
  <c r="FD16" i="38"/>
  <c r="FD30" i="38" s="1"/>
  <c r="BE16" i="38"/>
  <c r="FE16" i="38" s="1"/>
  <c r="FE30" i="38" s="1"/>
  <c r="ES8" i="49"/>
  <c r="AT8" i="49"/>
  <c r="EN27" i="55"/>
  <c r="AO27" i="55"/>
  <c r="AX25" i="45"/>
  <c r="EW25" i="45"/>
  <c r="EW14" i="46"/>
  <c r="AX14" i="46"/>
  <c r="EV17" i="46"/>
  <c r="AW17" i="46"/>
  <c r="EU27" i="48"/>
  <c r="AV27" i="48"/>
  <c r="AZ6" i="43"/>
  <c r="EY6" i="43"/>
  <c r="EY5" i="43"/>
  <c r="AZ5" i="43"/>
  <c r="AR5" i="50"/>
  <c r="EQ5" i="50"/>
  <c r="AM26" i="56"/>
  <c r="EL26" i="56"/>
  <c r="EL30" i="56" s="1"/>
  <c r="EN25" i="54"/>
  <c r="AO25" i="54"/>
  <c r="FA10" i="41"/>
  <c r="BB10" i="41"/>
  <c r="EW10" i="45"/>
  <c r="AX10" i="45"/>
  <c r="BC6" i="41"/>
  <c r="FB6" i="41"/>
  <c r="EK27" i="58"/>
  <c r="AL27" i="58"/>
  <c r="ET30" i="47"/>
  <c r="AT28" i="50"/>
  <c r="ES28" i="50"/>
  <c r="FC8" i="40"/>
  <c r="BD8" i="40"/>
  <c r="BB20" i="41"/>
  <c r="FA20" i="41"/>
  <c r="FB11" i="40"/>
  <c r="BC11" i="40"/>
  <c r="AW29" i="43"/>
  <c r="AX4" i="43"/>
  <c r="EW4" i="43"/>
  <c r="EW29" i="43" s="1"/>
  <c r="AW25" i="46"/>
  <c r="EV25" i="46"/>
  <c r="BB13" i="41"/>
  <c r="FA13" i="41"/>
  <c r="EN21" i="54"/>
  <c r="AO21" i="54"/>
  <c r="EN20" i="55"/>
  <c r="AO20" i="55"/>
  <c r="AN27" i="56"/>
  <c r="EM27" i="56"/>
  <c r="ER16" i="50"/>
  <c r="ER30" i="50" s="1"/>
  <c r="AS16" i="50"/>
  <c r="EU30" i="46"/>
  <c r="AL24" i="58"/>
  <c r="EK24" i="58"/>
  <c r="EJ30" i="59"/>
  <c r="ER30" i="51"/>
  <c r="FC11" i="41"/>
  <c r="BD11" i="41"/>
  <c r="EL15" i="59"/>
  <c r="AM15" i="59"/>
  <c r="AW16" i="48"/>
  <c r="EV16" i="48"/>
  <c r="AM20" i="59"/>
  <c r="EL20" i="59"/>
  <c r="EP19" i="55"/>
  <c r="AQ19" i="55"/>
  <c r="EK7" i="59"/>
  <c r="AL7" i="59"/>
  <c r="AS8" i="53"/>
  <c r="ER8" i="53"/>
  <c r="EP11" i="55"/>
  <c r="AQ11" i="55"/>
  <c r="EY9" i="45"/>
  <c r="AZ9" i="45"/>
  <c r="EQ26" i="54"/>
  <c r="AR26" i="54"/>
  <c r="EX10" i="46"/>
  <c r="AY10" i="46"/>
  <c r="AP17" i="56"/>
  <c r="EO17" i="56"/>
  <c r="EZ14" i="45"/>
  <c r="BA14" i="45"/>
  <c r="EP19" i="54"/>
  <c r="AQ19" i="54"/>
  <c r="AL4" i="57"/>
  <c r="EK4" i="57"/>
  <c r="EK29" i="57" s="1"/>
  <c r="AK29" i="57"/>
  <c r="BC19" i="42"/>
  <c r="FB19" i="42"/>
  <c r="ER17" i="53"/>
  <c r="AS17" i="53"/>
  <c r="AT8" i="51"/>
  <c r="ES8" i="51"/>
  <c r="AN23" i="58"/>
  <c r="EM23" i="58"/>
  <c r="AZ23" i="46"/>
  <c r="EY23" i="46"/>
  <c r="FA27" i="44"/>
  <c r="BB27" i="44"/>
  <c r="EZ10" i="44"/>
  <c r="BA10" i="44"/>
  <c r="ET24" i="51"/>
  <c r="AU24" i="51"/>
  <c r="AU15" i="50"/>
  <c r="ET15" i="50"/>
  <c r="AX24" i="48"/>
  <c r="EW24" i="48"/>
  <c r="BC20" i="43"/>
  <c r="FB20" i="43"/>
  <c r="BE24" i="41"/>
  <c r="FE24" i="41" s="1"/>
  <c r="FD24" i="41"/>
  <c r="FD5" i="40"/>
  <c r="BE5" i="40"/>
  <c r="FE5" i="40" s="1"/>
  <c r="FB13" i="43"/>
  <c r="BC13" i="43"/>
  <c r="AT7" i="49"/>
  <c r="ES7" i="49"/>
  <c r="EQ28" i="54"/>
  <c r="AR28" i="54"/>
  <c r="AU27" i="51"/>
  <c r="ET27" i="51"/>
  <c r="AN19" i="57"/>
  <c r="EM19" i="57"/>
  <c r="AS6" i="52"/>
  <c r="ER6" i="52"/>
  <c r="AY27" i="47"/>
  <c r="EX27" i="47"/>
  <c r="AY21" i="47"/>
  <c r="EX21" i="47"/>
  <c r="AZ26" i="46"/>
  <c r="EY26" i="46"/>
  <c r="AL10" i="59"/>
  <c r="EK10" i="59"/>
  <c r="AR16" i="53"/>
  <c r="EQ16" i="53"/>
  <c r="AT17" i="51"/>
  <c r="ES17" i="51"/>
  <c r="BB13" i="44"/>
  <c r="FA13" i="44"/>
  <c r="BD21" i="41"/>
  <c r="FC21" i="41"/>
  <c r="AV6" i="49"/>
  <c r="EU6" i="49"/>
  <c r="EQ13" i="53"/>
  <c r="AR13" i="53"/>
  <c r="EU4" i="47"/>
  <c r="EU29" i="47" s="1"/>
  <c r="AV4" i="47"/>
  <c r="AU29" i="47"/>
  <c r="AL18" i="58"/>
  <c r="EK18" i="58"/>
  <c r="AJ29" i="58"/>
  <c r="AK4" i="58"/>
  <c r="EJ4" i="58"/>
  <c r="EJ29" i="58" s="1"/>
  <c r="AY20" i="47"/>
  <c r="EX20" i="47"/>
  <c r="EY13" i="46"/>
  <c r="AZ13" i="46"/>
  <c r="EM22" i="57"/>
  <c r="AN22" i="57"/>
  <c r="EP5" i="53"/>
  <c r="AQ5" i="53"/>
  <c r="AL22" i="59"/>
  <c r="EK22" i="59"/>
  <c r="EY11" i="46"/>
  <c r="AZ11" i="46"/>
  <c r="AZ19" i="46"/>
  <c r="EY19" i="46"/>
  <c r="EZ16" i="43"/>
  <c r="BA16" i="43"/>
  <c r="AT11" i="52"/>
  <c r="ES11" i="52"/>
  <c r="EY11" i="45"/>
  <c r="AZ11" i="45"/>
  <c r="AO8" i="57"/>
  <c r="EN8" i="57"/>
  <c r="EX4" i="45"/>
  <c r="AY4" i="45"/>
  <c r="EW9" i="48"/>
  <c r="AX9" i="48"/>
  <c r="EX9" i="46"/>
  <c r="AY9" i="46"/>
  <c r="AR4" i="51"/>
  <c r="EQ4" i="51"/>
  <c r="AQ29" i="51"/>
  <c r="EP28" i="55"/>
  <c r="AQ28" i="55"/>
  <c r="AQ14" i="55"/>
  <c r="EP14" i="55"/>
  <c r="EX13" i="47"/>
  <c r="AY13" i="47"/>
  <c r="AU11" i="51"/>
  <c r="ET11" i="51"/>
  <c r="BD22" i="41"/>
  <c r="FC22" i="41"/>
  <c r="FA18" i="42"/>
  <c r="BB18" i="42"/>
  <c r="EO19" i="56"/>
  <c r="AP19" i="56"/>
  <c r="EW25" i="47"/>
  <c r="AX25" i="47"/>
  <c r="EN24" i="57"/>
  <c r="AO24" i="57"/>
  <c r="AW28" i="49"/>
  <c r="EV28" i="49"/>
  <c r="FC8" i="42"/>
  <c r="BD8" i="42"/>
  <c r="AR5" i="52"/>
  <c r="EQ5" i="52"/>
  <c r="ER28" i="53"/>
  <c r="AS28" i="53"/>
  <c r="ER27" i="53"/>
  <c r="AS27" i="53"/>
  <c r="EM13" i="57"/>
  <c r="AN13" i="57"/>
  <c r="EQ14" i="53"/>
  <c r="AR14" i="53"/>
  <c r="EP4" i="53"/>
  <c r="AQ4" i="53"/>
  <c r="AT28" i="52"/>
  <c r="ES28" i="52"/>
  <c r="BC19" i="43"/>
  <c r="FB19" i="43"/>
  <c r="BE28" i="41"/>
  <c r="FE28" i="41" s="1"/>
  <c r="FD28" i="41"/>
  <c r="AS29" i="49"/>
  <c r="ES4" i="49"/>
  <c r="AT4" i="49"/>
  <c r="AR6" i="53"/>
  <c r="EQ6" i="53"/>
  <c r="EZ18" i="44"/>
  <c r="BA18" i="44"/>
  <c r="EP22" i="54"/>
  <c r="AQ22" i="54"/>
  <c r="AU22" i="50"/>
  <c r="ET22" i="50"/>
  <c r="FD18" i="40"/>
  <c r="BE18" i="40"/>
  <c r="FE18" i="40" s="1"/>
  <c r="EZ7" i="44"/>
  <c r="BA7" i="44"/>
  <c r="AN17" i="58"/>
  <c r="EM17" i="58"/>
  <c r="ET21" i="51"/>
  <c r="AU21" i="51"/>
  <c r="AO5" i="56"/>
  <c r="EN5" i="56"/>
  <c r="FC27" i="42"/>
  <c r="BD27" i="42"/>
  <c r="BA27" i="45"/>
  <c r="EZ27" i="45"/>
  <c r="EO22" i="55"/>
  <c r="AP22" i="55"/>
  <c r="AM23" i="59"/>
  <c r="EL23" i="59"/>
  <c r="AS23" i="53"/>
  <c r="ER23" i="53"/>
  <c r="AL16" i="59"/>
  <c r="EK16" i="59"/>
  <c r="AQ13" i="55"/>
  <c r="EP13" i="55"/>
  <c r="AN25" i="57"/>
  <c r="EM25" i="57"/>
  <c r="AM19" i="59"/>
  <c r="EL19" i="59"/>
  <c r="AU20" i="50"/>
  <c r="ET20" i="50"/>
  <c r="EO23" i="56"/>
  <c r="AP23" i="56"/>
  <c r="AY5" i="45"/>
  <c r="EX5" i="45"/>
  <c r="AT19" i="52"/>
  <c r="ES19" i="52"/>
  <c r="BE8" i="41"/>
  <c r="FE8" i="41" s="1"/>
  <c r="FD8" i="41"/>
  <c r="FA12" i="44"/>
  <c r="BB12" i="44"/>
  <c r="BE22" i="40"/>
  <c r="FE22" i="40" s="1"/>
  <c r="FD22" i="40"/>
  <c r="AR15" i="54"/>
  <c r="EQ15" i="54"/>
  <c r="BD15" i="41"/>
  <c r="FC15" i="41"/>
  <c r="EY24" i="46"/>
  <c r="AZ24" i="46"/>
  <c r="AL5" i="59"/>
  <c r="EK5" i="59"/>
  <c r="ER12" i="53"/>
  <c r="AS12" i="53"/>
  <c r="EN10" i="56"/>
  <c r="AO10" i="56"/>
  <c r="AQ15" i="55"/>
  <c r="EP15" i="55"/>
  <c r="ET23" i="51"/>
  <c r="AU23" i="51"/>
  <c r="ES18" i="51"/>
  <c r="AT18" i="51"/>
  <c r="AP9" i="55"/>
  <c r="EO9" i="55"/>
  <c r="FD10" i="40"/>
  <c r="BE10" i="40"/>
  <c r="FE10" i="40" s="1"/>
  <c r="AM19" i="58"/>
  <c r="EL19" i="58"/>
  <c r="EP5" i="54"/>
  <c r="AQ5" i="54"/>
  <c r="BC20" i="42"/>
  <c r="FB20" i="42"/>
  <c r="AL27" i="59"/>
  <c r="EK27" i="59"/>
  <c r="AO22" i="56"/>
  <c r="EN22" i="56"/>
  <c r="FD5" i="41"/>
  <c r="BE5" i="41"/>
  <c r="FE5" i="41" s="1"/>
  <c r="ER22" i="52"/>
  <c r="AS22" i="52"/>
  <c r="BC22" i="42"/>
  <c r="FB22" i="42"/>
  <c r="EN18" i="56"/>
  <c r="AO18" i="56"/>
  <c r="FA15" i="44"/>
  <c r="BB15" i="44"/>
  <c r="EM6" i="57"/>
  <c r="AN6" i="57"/>
  <c r="AY12" i="47"/>
  <c r="EX12" i="47"/>
  <c r="AX19" i="48"/>
  <c r="EW19" i="48"/>
  <c r="EX8" i="46"/>
  <c r="AY8" i="46"/>
  <c r="AN28" i="58"/>
  <c r="EM28" i="58"/>
  <c r="BC26" i="43"/>
  <c r="FB26" i="43"/>
  <c r="FB7" i="42"/>
  <c r="BC7" i="42"/>
  <c r="AX15" i="48"/>
  <c r="EW15" i="48"/>
  <c r="AU4" i="48"/>
  <c r="ET4" i="48"/>
  <c r="ET29" i="48" s="1"/>
  <c r="AT29" i="48"/>
  <c r="AY9" i="47"/>
  <c r="EX9" i="47"/>
  <c r="BE27" i="41"/>
  <c r="FE27" i="41" s="1"/>
  <c r="FD27" i="41"/>
  <c r="AY6" i="46"/>
  <c r="EX6" i="46"/>
  <c r="BE6" i="40"/>
  <c r="FE6" i="40" s="1"/>
  <c r="FD6" i="40"/>
  <c r="AM26" i="59"/>
  <c r="EL26" i="59"/>
  <c r="EQ11" i="54"/>
  <c r="AR11" i="54"/>
  <c r="EQ12" i="54"/>
  <c r="AR12" i="54"/>
  <c r="ER25" i="52"/>
  <c r="AS25" i="52"/>
  <c r="EO8" i="56"/>
  <c r="AP8" i="56"/>
  <c r="BB14" i="44"/>
  <c r="FA14" i="44"/>
  <c r="ET14" i="50"/>
  <c r="AU14" i="50"/>
  <c r="BB9" i="43"/>
  <c r="FA9" i="43"/>
  <c r="EL24" i="59"/>
  <c r="AM24" i="59"/>
  <c r="AM9" i="59"/>
  <c r="EL9" i="59"/>
  <c r="EM15" i="58"/>
  <c r="AN15" i="58"/>
  <c r="AT7" i="51"/>
  <c r="ES7" i="51"/>
  <c r="BC4" i="41"/>
  <c r="FB4" i="41"/>
  <c r="BB29" i="41"/>
  <c r="AM10" i="58"/>
  <c r="EL10" i="58"/>
  <c r="AX5" i="47"/>
  <c r="EW5" i="47"/>
  <c r="AR25" i="53"/>
  <c r="EQ25" i="53"/>
  <c r="AX5" i="46"/>
  <c r="EW5" i="46"/>
  <c r="FA10" i="43"/>
  <c r="BB10" i="43"/>
  <c r="AU10" i="50"/>
  <c r="ET10" i="50"/>
  <c r="AM12" i="59"/>
  <c r="EL12" i="59"/>
  <c r="EU11" i="50"/>
  <c r="AV11" i="50"/>
  <c r="AN14" i="58"/>
  <c r="EM14" i="58"/>
  <c r="AP12" i="56"/>
  <c r="EO12" i="56"/>
  <c r="AX28" i="48"/>
  <c r="EW28" i="48"/>
  <c r="AM29" i="55"/>
  <c r="AN4" i="55"/>
  <c r="EM4" i="55"/>
  <c r="EM29" i="55" s="1"/>
  <c r="AS11" i="53"/>
  <c r="ER11" i="53"/>
  <c r="EL21" i="59"/>
  <c r="AM21" i="59"/>
  <c r="AT16" i="51"/>
  <c r="ES16" i="51"/>
  <c r="EW11" i="48"/>
  <c r="AX11" i="48"/>
  <c r="EQ22" i="53"/>
  <c r="AR22" i="53"/>
  <c r="AU13" i="50"/>
  <c r="ET13" i="50"/>
  <c r="AQ10" i="54"/>
  <c r="EP10" i="54"/>
  <c r="AM25" i="58"/>
  <c r="EL25" i="58"/>
  <c r="ER26" i="53"/>
  <c r="AS26" i="53"/>
  <c r="EO24" i="56"/>
  <c r="AP24" i="56"/>
  <c r="AS16" i="52"/>
  <c r="ER16" i="52"/>
  <c r="ER9" i="51"/>
  <c r="AS9" i="51"/>
  <c r="AP16" i="55"/>
  <c r="EO16" i="55"/>
  <c r="AN14" i="57"/>
  <c r="EM14" i="57"/>
  <c r="AV26" i="49"/>
  <c r="EU26" i="49"/>
  <c r="AM20" i="58"/>
  <c r="EL20" i="58"/>
  <c r="AR20" i="53"/>
  <c r="EQ20" i="53"/>
  <c r="AY17" i="47"/>
  <c r="EX17" i="47"/>
  <c r="AR13" i="54"/>
  <c r="EQ13" i="54"/>
  <c r="AO11" i="57"/>
  <c r="EN11" i="57"/>
  <c r="BB22" i="43"/>
  <c r="FA22" i="43"/>
  <c r="EU27" i="50"/>
  <c r="AV27" i="50"/>
  <c r="EI4" i="59"/>
  <c r="EI29" i="59" s="1"/>
  <c r="AJ4" i="59"/>
  <c r="AI29" i="59"/>
  <c r="BC4" i="40"/>
  <c r="FB4" i="40"/>
  <c r="FB29" i="40" s="1"/>
  <c r="BB29" i="40"/>
  <c r="AN11" i="58"/>
  <c r="EM11" i="58"/>
  <c r="EL5" i="58"/>
  <c r="AM5" i="58"/>
  <c r="EZ22" i="44"/>
  <c r="BA22" i="44"/>
  <c r="AW12" i="49"/>
  <c r="EV12" i="49"/>
  <c r="EU12" i="50"/>
  <c r="AV12" i="50"/>
  <c r="EZ9" i="44"/>
  <c r="BA9" i="44"/>
  <c r="AM17" i="59"/>
  <c r="EL17" i="59"/>
  <c r="AZ6" i="45"/>
  <c r="EY6" i="45"/>
  <c r="AV24" i="50"/>
  <c r="EU24" i="50"/>
  <c r="FB5" i="42"/>
  <c r="BC5" i="42"/>
  <c r="AN12" i="58"/>
  <c r="EM12" i="58"/>
  <c r="AM6" i="58"/>
  <c r="EL6" i="58"/>
  <c r="AQ6" i="54"/>
  <c r="EP6" i="54"/>
  <c r="BC21" i="43"/>
  <c r="FB21" i="43"/>
  <c r="AM4" i="56"/>
  <c r="AL29" i="56"/>
  <c r="EL4" i="56"/>
  <c r="EL29" i="56" s="1"/>
  <c r="BB7" i="43"/>
  <c r="FA7" i="43"/>
  <c r="ET12" i="51"/>
  <c r="AU12" i="51"/>
  <c r="AP10" i="55"/>
  <c r="EO10" i="55"/>
  <c r="AU21" i="50"/>
  <c r="ET21" i="50"/>
  <c r="AN29" i="54"/>
  <c r="AO4" i="54"/>
  <c r="EN4" i="54"/>
  <c r="EN29" i="54" s="1"/>
  <c r="FA20" i="44"/>
  <c r="BB20" i="44"/>
  <c r="AT15" i="52"/>
  <c r="ES15" i="52"/>
  <c r="BC10" i="42"/>
  <c r="FB10" i="42"/>
  <c r="AT17" i="52"/>
  <c r="ES17" i="52"/>
  <c r="ER9" i="53"/>
  <c r="AS9" i="53"/>
  <c r="AW25" i="48"/>
  <c r="EV25" i="48"/>
  <c r="AN21" i="57"/>
  <c r="EM21" i="57"/>
  <c r="BB19" i="44"/>
  <c r="FA19" i="44"/>
  <c r="AX20" i="48"/>
  <c r="EW20" i="48"/>
  <c r="AL6" i="59"/>
  <c r="EK6" i="59"/>
  <c r="BC24" i="43"/>
  <c r="FB24" i="43"/>
  <c r="FB15" i="42"/>
  <c r="BC15" i="42"/>
  <c r="ER7" i="52"/>
  <c r="AS7" i="52"/>
  <c r="AW26" i="48"/>
  <c r="EV26" i="48"/>
  <c r="AR10" i="53"/>
  <c r="EQ10" i="53"/>
  <c r="FD7" i="40"/>
  <c r="BE7" i="40"/>
  <c r="FE7" i="40" s="1"/>
  <c r="AM13" i="59"/>
  <c r="EL13" i="59"/>
  <c r="EN25" i="56"/>
  <c r="AO25" i="56"/>
  <c r="BE26" i="40"/>
  <c r="FE26" i="40" s="1"/>
  <c r="FD26" i="40"/>
  <c r="EU19" i="49"/>
  <c r="AV19" i="49"/>
  <c r="ET28" i="51"/>
  <c r="AU28" i="51"/>
  <c r="BC29" i="39"/>
  <c r="FC4" i="39"/>
  <c r="FC29" i="39" s="1"/>
  <c r="BD4" i="39"/>
  <c r="AO28" i="57"/>
  <c r="EN28" i="57"/>
  <c r="AZ22" i="45"/>
  <c r="EY22" i="45"/>
  <c r="AL25" i="59"/>
  <c r="EK25" i="59"/>
  <c r="ES7" i="50"/>
  <c r="AT7" i="50"/>
  <c r="ES9" i="50"/>
  <c r="AT9" i="50"/>
  <c r="EO28" i="56"/>
  <c r="AP28" i="56"/>
  <c r="ES8" i="52"/>
  <c r="AT8" i="52"/>
  <c r="AQ9" i="54"/>
  <c r="EP9" i="54"/>
  <c r="AP17" i="55"/>
  <c r="EO17" i="55"/>
  <c r="AT24" i="52"/>
  <c r="ES24" i="52"/>
  <c r="AT20" i="52"/>
  <c r="ES20" i="52"/>
  <c r="FB14" i="42"/>
  <c r="BC14" i="42"/>
  <c r="AU14" i="51"/>
  <c r="ET14" i="51"/>
  <c r="AY11" i="47"/>
  <c r="EX11" i="47"/>
  <c r="EN17" i="57"/>
  <c r="AO17" i="57"/>
  <c r="AO27" i="57"/>
  <c r="EN27" i="57"/>
  <c r="AN15" i="57"/>
  <c r="EM15" i="57"/>
  <c r="EN16" i="56"/>
  <c r="AO16" i="56"/>
  <c r="AT27" i="52"/>
  <c r="ES27" i="52"/>
  <c r="AP15" i="56"/>
  <c r="EO15" i="56"/>
  <c r="AX6" i="47"/>
  <c r="EW6" i="47"/>
  <c r="AP20" i="56"/>
  <c r="EO20" i="56"/>
  <c r="EU22" i="49"/>
  <c r="AV22" i="49"/>
  <c r="AX10" i="47"/>
  <c r="EW10" i="47"/>
  <c r="AQ4" i="52"/>
  <c r="AP29" i="52"/>
  <c r="EP4" i="52"/>
  <c r="EP29" i="52" s="1"/>
  <c r="EY21" i="46"/>
  <c r="AZ21" i="46"/>
  <c r="AU19" i="51"/>
  <c r="ET19" i="51"/>
  <c r="AV14" i="49"/>
  <c r="EU14" i="49"/>
  <c r="EW21" i="48"/>
  <c r="AX21" i="48"/>
  <c r="EK18" i="59"/>
  <c r="AL18" i="59"/>
  <c r="AT14" i="52"/>
  <c r="ES14" i="52"/>
  <c r="EW18" i="47"/>
  <c r="AX18" i="47"/>
  <c r="AP11" i="56"/>
  <c r="EO11" i="56"/>
  <c r="BB18" i="43"/>
  <c r="FA18" i="43"/>
  <c r="EQ20" i="54"/>
  <c r="AR20" i="54"/>
  <c r="BA13" i="45"/>
  <c r="EZ13" i="45"/>
  <c r="BD26" i="42"/>
  <c r="FC26" i="42"/>
  <c r="EO18" i="54"/>
  <c r="AP18" i="54"/>
  <c r="EP26" i="55"/>
  <c r="AQ26" i="55"/>
  <c r="FA8" i="43"/>
  <c r="BB8" i="43"/>
  <c r="AT21" i="52"/>
  <c r="ES21" i="52"/>
  <c r="BA19" i="45"/>
  <c r="EZ19" i="45"/>
  <c r="BB23" i="44"/>
  <c r="FA23" i="44"/>
  <c r="AN20" i="57"/>
  <c r="EM20" i="57"/>
  <c r="BB26" i="44"/>
  <c r="FA26" i="44"/>
  <c r="FB6" i="42"/>
  <c r="BC6" i="42"/>
  <c r="EO14" i="56"/>
  <c r="AP14" i="56"/>
  <c r="EO7" i="54"/>
  <c r="AP7" i="54"/>
  <c r="AT25" i="51"/>
  <c r="ES25" i="51"/>
  <c r="EU16" i="49"/>
  <c r="AV16" i="49"/>
  <c r="AM8" i="59"/>
  <c r="EL8" i="59"/>
  <c r="AO23" i="57"/>
  <c r="EN23" i="57"/>
  <c r="BC27" i="43"/>
  <c r="FB27" i="43"/>
  <c r="EP12" i="55"/>
  <c r="AQ12" i="55"/>
  <c r="BA8" i="44"/>
  <c r="EZ8" i="44"/>
  <c r="AT6" i="51"/>
  <c r="ES6" i="51"/>
  <c r="AX17" i="48"/>
  <c r="EW17" i="48"/>
  <c r="AM7" i="58"/>
  <c r="EL7" i="58"/>
  <c r="FB18" i="41"/>
  <c r="BC18" i="41"/>
  <c r="BD26" i="41"/>
  <c r="FC26" i="41"/>
  <c r="AX29" i="44"/>
  <c r="AY4" i="44"/>
  <c r="EX4" i="44"/>
  <c r="EM26" i="58"/>
  <c r="AN26" i="58"/>
  <c r="AW4" i="46"/>
  <c r="AV29" i="46"/>
  <c r="EV4" i="46"/>
  <c r="EV29" i="46" s="1"/>
  <c r="BC23" i="43"/>
  <c r="FB23" i="43"/>
  <c r="AV5" i="49"/>
  <c r="EU5" i="49"/>
  <c r="FA28" i="43"/>
  <c r="BB28" i="43"/>
  <c r="FB28" i="42"/>
  <c r="BC28" i="42"/>
  <c r="AT23" i="52"/>
  <c r="ES23" i="52"/>
  <c r="AV15" i="49"/>
  <c r="EU15" i="49"/>
  <c r="AR23" i="54"/>
  <c r="EQ23" i="54"/>
  <c r="BC21" i="42"/>
  <c r="FB21" i="42"/>
  <c r="AS10" i="52"/>
  <c r="ER10" i="52"/>
  <c r="AP8" i="55"/>
  <c r="EO8" i="55"/>
  <c r="BB21" i="44"/>
  <c r="FA21" i="44"/>
  <c r="ES10" i="51"/>
  <c r="AT10" i="51"/>
  <c r="FD12" i="41"/>
  <c r="BE12" i="41"/>
  <c r="FE12" i="41" s="1"/>
  <c r="AT9" i="52"/>
  <c r="ES9" i="52"/>
  <c r="AZ16" i="45"/>
  <c r="EY16" i="45"/>
  <c r="ET13" i="51"/>
  <c r="AU13" i="51"/>
  <c r="EZ25" i="44"/>
  <c r="BA25" i="44"/>
  <c r="AU19" i="50"/>
  <c r="ET19" i="50"/>
  <c r="AV9" i="49"/>
  <c r="EU9" i="49"/>
  <c r="ER24" i="53"/>
  <c r="AS24" i="53"/>
  <c r="BA28" i="45"/>
  <c r="EZ28" i="45"/>
  <c r="AV21" i="49"/>
  <c r="EU21" i="49"/>
  <c r="BB4" i="42"/>
  <c r="FA4" i="42"/>
  <c r="FA29" i="42" s="1"/>
  <c r="BE9" i="41"/>
  <c r="FE9" i="41" s="1"/>
  <c r="FD9" i="41"/>
  <c r="AT13" i="52"/>
  <c r="ES13" i="52"/>
  <c r="BD25" i="42"/>
  <c r="FC25" i="42"/>
  <c r="AZ27" i="46"/>
  <c r="EY27" i="46"/>
  <c r="EQ15" i="53"/>
  <c r="AR15" i="53"/>
  <c r="EV22" i="48"/>
  <c r="AW22" i="48"/>
  <c r="EZ21" i="45"/>
  <c r="BA21" i="45"/>
  <c r="AY18" i="46"/>
  <c r="EX18" i="46"/>
  <c r="EL22" i="58"/>
  <c r="AM22" i="58"/>
  <c r="EZ6" i="44"/>
  <c r="BA6" i="44"/>
  <c r="BA26" i="45"/>
  <c r="EZ26" i="45"/>
  <c r="BA24" i="45"/>
  <c r="EZ24" i="45"/>
  <c r="BA12" i="45"/>
  <c r="EZ12" i="45"/>
  <c r="AW27" i="49"/>
  <c r="EV27" i="49"/>
  <c r="EM8" i="58"/>
  <c r="AN8" i="58"/>
  <c r="AT22" i="51"/>
  <c r="ES22" i="51"/>
  <c r="ES18" i="50"/>
  <c r="AT18" i="50"/>
  <c r="EO21" i="56"/>
  <c r="AP21" i="56"/>
  <c r="AP13" i="56"/>
  <c r="EO13" i="56"/>
  <c r="EO29" i="53"/>
  <c r="BD25" i="41"/>
  <c r="FC25" i="41"/>
  <c r="AY23" i="47"/>
  <c r="EX23" i="47"/>
  <c r="EZ11" i="44"/>
  <c r="BA11" i="44"/>
  <c r="ER29" i="49"/>
  <c r="BB28" i="44"/>
  <c r="FA28" i="44"/>
  <c r="AM14" i="59"/>
  <c r="EL14" i="59"/>
  <c r="AV10" i="49"/>
  <c r="EU10" i="49"/>
  <c r="AM28" i="59"/>
  <c r="EL28" i="59"/>
  <c r="AX7" i="46"/>
  <c r="EW7" i="46"/>
  <c r="FD23" i="41"/>
  <c r="BE23" i="41"/>
  <c r="FE23" i="41" s="1"/>
  <c r="EL21" i="58"/>
  <c r="AM21" i="58"/>
  <c r="EN7" i="55"/>
  <c r="AO7" i="55"/>
  <c r="EK18" i="57"/>
  <c r="EK30" i="57" s="1"/>
  <c r="AL18" i="57"/>
  <c r="FB14" i="43"/>
  <c r="BC14" i="43"/>
  <c r="AQ21" i="55"/>
  <c r="EP21" i="55"/>
  <c r="FD17" i="41"/>
  <c r="BE17" i="41"/>
  <c r="FE17" i="41" s="1"/>
  <c r="FB9" i="42"/>
  <c r="BC9" i="42"/>
  <c r="AO26" i="57"/>
  <c r="EN26" i="57"/>
  <c r="AO7" i="56"/>
  <c r="EN7" i="56"/>
  <c r="FA30" i="41" l="1"/>
  <c r="FA29" i="41"/>
  <c r="EN27" i="56"/>
  <c r="AO27" i="56"/>
  <c r="EW25" i="46"/>
  <c r="AX25" i="46"/>
  <c r="FC11" i="40"/>
  <c r="BD11" i="40"/>
  <c r="FD8" i="40"/>
  <c r="BE8" i="40"/>
  <c r="FE8" i="40" s="1"/>
  <c r="BD6" i="41"/>
  <c r="FC6" i="41"/>
  <c r="AN26" i="56"/>
  <c r="EM26" i="56"/>
  <c r="EM30" i="56" s="1"/>
  <c r="EO17" i="54"/>
  <c r="AP17" i="54"/>
  <c r="AW23" i="48"/>
  <c r="EV23" i="48"/>
  <c r="ER4" i="50"/>
  <c r="AR29" i="50"/>
  <c r="AS4" i="50"/>
  <c r="AZ15" i="45"/>
  <c r="EY15" i="45"/>
  <c r="ES8" i="50"/>
  <c r="AT8" i="50"/>
  <c r="AT18" i="49"/>
  <c r="ES18" i="49"/>
  <c r="ES30" i="49" s="1"/>
  <c r="BC24" i="42"/>
  <c r="FB24" i="42"/>
  <c r="ET26" i="50"/>
  <c r="AU26" i="50"/>
  <c r="AT26" i="51"/>
  <c r="ES26" i="51"/>
  <c r="AY28" i="46"/>
  <c r="EX28" i="46"/>
  <c r="AP16" i="54"/>
  <c r="EO16" i="54"/>
  <c r="AO29" i="53"/>
  <c r="AP18" i="53"/>
  <c r="EO18" i="53"/>
  <c r="EO30" i="53" s="1"/>
  <c r="ES20" i="51"/>
  <c r="AT20" i="51"/>
  <c r="FD20" i="40"/>
  <c r="BE20" i="40"/>
  <c r="FE20" i="40" s="1"/>
  <c r="EO24" i="55"/>
  <c r="AP24" i="55"/>
  <c r="FA12" i="43"/>
  <c r="BB12" i="43"/>
  <c r="FA11" i="43"/>
  <c r="BB11" i="43"/>
  <c r="EW14" i="47"/>
  <c r="AX14" i="47"/>
  <c r="EY17" i="43"/>
  <c r="EY30" i="43" s="1"/>
  <c r="AZ17" i="43"/>
  <c r="AN12" i="57"/>
  <c r="EM12" i="57"/>
  <c r="EZ16" i="42"/>
  <c r="EZ30" i="42" s="1"/>
  <c r="BA16" i="42"/>
  <c r="AZ29" i="42"/>
  <c r="EX5" i="44"/>
  <c r="AY5" i="44"/>
  <c r="ER26" i="52"/>
  <c r="AS26" i="52"/>
  <c r="AX24" i="47"/>
  <c r="EW24" i="47"/>
  <c r="EU18" i="48"/>
  <c r="EU30" i="48" s="1"/>
  <c r="AV18" i="48"/>
  <c r="EU10" i="48"/>
  <c r="AV10" i="48"/>
  <c r="AY20" i="46"/>
  <c r="EX20" i="46"/>
  <c r="EO14" i="54"/>
  <c r="AP14" i="54"/>
  <c r="ET23" i="50"/>
  <c r="AU23" i="50"/>
  <c r="FE18" i="37"/>
  <c r="FE30" i="37" s="1"/>
  <c r="BE29" i="37"/>
  <c r="BC23" i="42"/>
  <c r="FB23" i="42"/>
  <c r="FD7" i="39"/>
  <c r="BE7" i="39"/>
  <c r="FE7" i="39" s="1"/>
  <c r="AQ21" i="53"/>
  <c r="EP21" i="53"/>
  <c r="AT16" i="50"/>
  <c r="ES16" i="50"/>
  <c r="AP20" i="55"/>
  <c r="EO20" i="55"/>
  <c r="EL27" i="58"/>
  <c r="AM27" i="58"/>
  <c r="AY10" i="45"/>
  <c r="EX10" i="45"/>
  <c r="EO25" i="54"/>
  <c r="AP25" i="54"/>
  <c r="EW17" i="46"/>
  <c r="AX17" i="46"/>
  <c r="ET8" i="49"/>
  <c r="AU8" i="49"/>
  <c r="EV14" i="48"/>
  <c r="AW14" i="48"/>
  <c r="EV12" i="48"/>
  <c r="AW12" i="48"/>
  <c r="EY23" i="45"/>
  <c r="AZ23" i="45"/>
  <c r="EX15" i="46"/>
  <c r="AY15" i="46"/>
  <c r="AY18" i="45"/>
  <c r="EX18" i="45"/>
  <c r="EU24" i="49"/>
  <c r="AV24" i="49"/>
  <c r="EP27" i="54"/>
  <c r="AQ27" i="54"/>
  <c r="EN30" i="54"/>
  <c r="FB19" i="41"/>
  <c r="BC19" i="41"/>
  <c r="AX19" i="47"/>
  <c r="EW19" i="47"/>
  <c r="EW22" i="46"/>
  <c r="AX22" i="46"/>
  <c r="EW30" i="45"/>
  <c r="BC14" i="41"/>
  <c r="FB14" i="41"/>
  <c r="AU13" i="49"/>
  <c r="ET13" i="49"/>
  <c r="ES17" i="50"/>
  <c r="AT17" i="50"/>
  <c r="BD25" i="40"/>
  <c r="FC25" i="40"/>
  <c r="AV7" i="48"/>
  <c r="EU7" i="48"/>
  <c r="EP19" i="53"/>
  <c r="AQ19" i="53"/>
  <c r="AN9" i="56"/>
  <c r="EM9" i="56"/>
  <c r="BC11" i="42"/>
  <c r="FB11" i="42"/>
  <c r="AL11" i="59"/>
  <c r="EK11" i="59"/>
  <c r="EL5" i="57"/>
  <c r="AM5" i="57"/>
  <c r="AM16" i="57"/>
  <c r="EL16" i="57"/>
  <c r="EL10" i="57"/>
  <c r="AM10" i="57"/>
  <c r="EO23" i="55"/>
  <c r="AP23" i="55"/>
  <c r="EX29" i="44"/>
  <c r="ES29" i="49"/>
  <c r="BC13" i="41"/>
  <c r="FB13" i="41"/>
  <c r="AY4" i="43"/>
  <c r="EX4" i="43"/>
  <c r="EX29" i="43" s="1"/>
  <c r="AX29" i="43"/>
  <c r="AS5" i="50"/>
  <c r="ER5" i="50"/>
  <c r="EZ6" i="43"/>
  <c r="BA6" i="43"/>
  <c r="AY25" i="45"/>
  <c r="EX25" i="45"/>
  <c r="ES6" i="50"/>
  <c r="AT6" i="50"/>
  <c r="EW26" i="47"/>
  <c r="AX26" i="47"/>
  <c r="ET25" i="49"/>
  <c r="AU25" i="49"/>
  <c r="EU11" i="49"/>
  <c r="AV11" i="49"/>
  <c r="BC13" i="42"/>
  <c r="FB13" i="42"/>
  <c r="AU20" i="49"/>
  <c r="ET20" i="49"/>
  <c r="FD23" i="40"/>
  <c r="BE23" i="40"/>
  <c r="FE23" i="40" s="1"/>
  <c r="BE18" i="39"/>
  <c r="FE18" i="39" s="1"/>
  <c r="FD18" i="39"/>
  <c r="EQ5" i="51"/>
  <c r="EQ29" i="51" s="1"/>
  <c r="AR5" i="51"/>
  <c r="EX12" i="46"/>
  <c r="AY12" i="46"/>
  <c r="FD5" i="39"/>
  <c r="BE5" i="39"/>
  <c r="FE5" i="39" s="1"/>
  <c r="EX17" i="45"/>
  <c r="EX30" i="45" s="1"/>
  <c r="AY17" i="45"/>
  <c r="EL7" i="57"/>
  <c r="AM7" i="57"/>
  <c r="AQ7" i="53"/>
  <c r="EP7" i="53"/>
  <c r="AX8" i="47"/>
  <c r="EW8" i="47"/>
  <c r="BC16" i="41"/>
  <c r="FB16" i="41"/>
  <c r="FA15" i="43"/>
  <c r="BB15" i="43"/>
  <c r="BE25" i="39"/>
  <c r="FE25" i="39" s="1"/>
  <c r="FD25" i="39"/>
  <c r="EK16" i="58"/>
  <c r="EK30" i="58" s="1"/>
  <c r="AL16" i="58"/>
  <c r="AR18" i="52"/>
  <c r="EQ18" i="52"/>
  <c r="EQ30" i="52" s="1"/>
  <c r="ER12" i="52"/>
  <c r="AS12" i="52"/>
  <c r="BA24" i="44"/>
  <c r="EZ24" i="44"/>
  <c r="EW16" i="46"/>
  <c r="EW30" i="46" s="1"/>
  <c r="AX16" i="46"/>
  <c r="BC29" i="38"/>
  <c r="FC4" i="38"/>
  <c r="FC29" i="38" s="1"/>
  <c r="BD4" i="38"/>
  <c r="EN6" i="55"/>
  <c r="AO6" i="55"/>
  <c r="AU17" i="49"/>
  <c r="ET17" i="49"/>
  <c r="AT15" i="51"/>
  <c r="ES15" i="51"/>
  <c r="AW22" i="47"/>
  <c r="EV22" i="47"/>
  <c r="EV8" i="48"/>
  <c r="AW8" i="48"/>
  <c r="FB7" i="41"/>
  <c r="BC7" i="41"/>
  <c r="FC16" i="40"/>
  <c r="FC30" i="40" s="1"/>
  <c r="BD16" i="40"/>
  <c r="FB12" i="42"/>
  <c r="BC12" i="42"/>
  <c r="EP29" i="53"/>
  <c r="AM24" i="58"/>
  <c r="EL24" i="58"/>
  <c r="AP21" i="54"/>
  <c r="EO21" i="54"/>
  <c r="FB20" i="41"/>
  <c r="BC20" i="41"/>
  <c r="AU28" i="50"/>
  <c r="ET28" i="50"/>
  <c r="BC10" i="41"/>
  <c r="FB10" i="41"/>
  <c r="EZ5" i="43"/>
  <c r="BA5" i="43"/>
  <c r="EV27" i="48"/>
  <c r="AW27" i="48"/>
  <c r="AY14" i="46"/>
  <c r="EX14" i="46"/>
  <c r="EO27" i="55"/>
  <c r="AP27" i="55"/>
  <c r="EO8" i="54"/>
  <c r="AP8" i="54"/>
  <c r="AW7" i="47"/>
  <c r="EV7" i="47"/>
  <c r="EW7" i="45"/>
  <c r="EW29" i="45" s="1"/>
  <c r="AW29" i="45"/>
  <c r="AX7" i="45"/>
  <c r="AX15" i="47"/>
  <c r="EW15" i="47"/>
  <c r="AW16" i="47"/>
  <c r="EV16" i="47"/>
  <c r="EV30" i="47" s="1"/>
  <c r="EK13" i="58"/>
  <c r="AL13" i="58"/>
  <c r="EM6" i="56"/>
  <c r="AN6" i="56"/>
  <c r="EN5" i="55"/>
  <c r="AO5" i="55"/>
  <c r="EP24" i="54"/>
  <c r="AQ24" i="54"/>
  <c r="EU5" i="48"/>
  <c r="AV5" i="48"/>
  <c r="ES25" i="50"/>
  <c r="AT25" i="50"/>
  <c r="EV13" i="48"/>
  <c r="AW13" i="48"/>
  <c r="EW28" i="47"/>
  <c r="AX28" i="47"/>
  <c r="AZ16" i="44"/>
  <c r="EY16" i="44"/>
  <c r="AM9" i="58"/>
  <c r="EL9" i="58"/>
  <c r="EM9" i="57"/>
  <c r="AN9" i="57"/>
  <c r="AO18" i="55"/>
  <c r="EN18" i="55"/>
  <c r="EN30" i="55" s="1"/>
  <c r="EV30" i="46"/>
  <c r="AO25" i="55"/>
  <c r="EN25" i="55"/>
  <c r="EY20" i="45"/>
  <c r="AZ20" i="45"/>
  <c r="EU23" i="49"/>
  <c r="AV23" i="49"/>
  <c r="EX17" i="44"/>
  <c r="EX30" i="44" s="1"/>
  <c r="AY17" i="44"/>
  <c r="AY29" i="44" s="1"/>
  <c r="AY8" i="45"/>
  <c r="EX8" i="45"/>
  <c r="BA25" i="43"/>
  <c r="EZ25" i="43"/>
  <c r="FB30" i="40"/>
  <c r="AV6" i="48"/>
  <c r="EU6" i="48"/>
  <c r="FB17" i="42"/>
  <c r="BC17" i="42"/>
  <c r="EM28" i="59"/>
  <c r="AN28" i="59"/>
  <c r="BC28" i="44"/>
  <c r="FB28" i="44"/>
  <c r="EM21" i="58"/>
  <c r="AN21" i="58"/>
  <c r="ET18" i="50"/>
  <c r="AU18" i="50"/>
  <c r="EM22" i="58"/>
  <c r="AN22" i="58"/>
  <c r="EV21" i="49"/>
  <c r="AW21" i="49"/>
  <c r="EO7" i="56"/>
  <c r="AP7" i="56"/>
  <c r="AR21" i="55"/>
  <c r="EQ21" i="55"/>
  <c r="AY7" i="46"/>
  <c r="EX7" i="46"/>
  <c r="EM14" i="59"/>
  <c r="AN14" i="59"/>
  <c r="EP13" i="56"/>
  <c r="AQ13" i="56"/>
  <c r="AX27" i="49"/>
  <c r="EW27" i="49"/>
  <c r="BB12" i="45"/>
  <c r="FA12" i="45"/>
  <c r="FA26" i="45"/>
  <c r="BB26" i="45"/>
  <c r="BA27" i="46"/>
  <c r="EZ27" i="46"/>
  <c r="BE25" i="42"/>
  <c r="FE25" i="42" s="1"/>
  <c r="FD25" i="42"/>
  <c r="ET13" i="52"/>
  <c r="AU13" i="52"/>
  <c r="BC4" i="42"/>
  <c r="FB4" i="42"/>
  <c r="FB29" i="42" s="1"/>
  <c r="AV13" i="51"/>
  <c r="EU13" i="51"/>
  <c r="ET23" i="52"/>
  <c r="AU23" i="52"/>
  <c r="AW29" i="46"/>
  <c r="AX4" i="46"/>
  <c r="EW4" i="46"/>
  <c r="EW29" i="46" s="1"/>
  <c r="AZ4" i="44"/>
  <c r="EY4" i="44"/>
  <c r="EQ12" i="55"/>
  <c r="AR12" i="55"/>
  <c r="EV16" i="49"/>
  <c r="AW16" i="49"/>
  <c r="EP7" i="54"/>
  <c r="AQ7" i="54"/>
  <c r="EP18" i="54"/>
  <c r="AQ18" i="54"/>
  <c r="BC18" i="43"/>
  <c r="FB18" i="43"/>
  <c r="EP11" i="56"/>
  <c r="AQ11" i="56"/>
  <c r="ET14" i="52"/>
  <c r="AU14" i="52"/>
  <c r="AV19" i="51"/>
  <c r="EU19" i="51"/>
  <c r="AW22" i="49"/>
  <c r="EV22" i="49"/>
  <c r="EO17" i="57"/>
  <c r="AP17" i="57"/>
  <c r="EP28" i="56"/>
  <c r="AQ28" i="56"/>
  <c r="EO28" i="57"/>
  <c r="AP28" i="57"/>
  <c r="AS10" i="53"/>
  <c r="ER10" i="53"/>
  <c r="EL6" i="59"/>
  <c r="AM6" i="59"/>
  <c r="AY20" i="48"/>
  <c r="EX20" i="48"/>
  <c r="AO21" i="57"/>
  <c r="EN21" i="57"/>
  <c r="EW25" i="48"/>
  <c r="AX25" i="48"/>
  <c r="BD10" i="42"/>
  <c r="FC10" i="42"/>
  <c r="AM29" i="56"/>
  <c r="AN4" i="56"/>
  <c r="EM4" i="56"/>
  <c r="EM29" i="56" s="1"/>
  <c r="BD5" i="42"/>
  <c r="FC5" i="42"/>
  <c r="AW12" i="50"/>
  <c r="EV12" i="50"/>
  <c r="FA22" i="44"/>
  <c r="BB22" i="44"/>
  <c r="BC29" i="40"/>
  <c r="FC4" i="40"/>
  <c r="FC29" i="40" s="1"/>
  <c r="BD4" i="40"/>
  <c r="AW27" i="50"/>
  <c r="EV27" i="50"/>
  <c r="AT26" i="53"/>
  <c r="ES26" i="53"/>
  <c r="AY11" i="48"/>
  <c r="EX11" i="48"/>
  <c r="EM21" i="59"/>
  <c r="AN21" i="59"/>
  <c r="EP12" i="56"/>
  <c r="AQ12" i="56"/>
  <c r="AO14" i="58"/>
  <c r="EN14" i="58"/>
  <c r="AV10" i="50"/>
  <c r="EU10" i="50"/>
  <c r="AN10" i="58"/>
  <c r="EM10" i="58"/>
  <c r="AV14" i="50"/>
  <c r="EU14" i="50"/>
  <c r="AQ8" i="56"/>
  <c r="EP8" i="56"/>
  <c r="AZ6" i="46"/>
  <c r="EY6" i="46"/>
  <c r="AZ9" i="47"/>
  <c r="EY9" i="47"/>
  <c r="AT22" i="52"/>
  <c r="ES22" i="52"/>
  <c r="AM27" i="59"/>
  <c r="EL27" i="59"/>
  <c r="AV23" i="51"/>
  <c r="EU23" i="51"/>
  <c r="AP10" i="56"/>
  <c r="EO10" i="56"/>
  <c r="EU20" i="50"/>
  <c r="AV20" i="50"/>
  <c r="AR13" i="55"/>
  <c r="EQ13" i="55"/>
  <c r="AT23" i="53"/>
  <c r="ES23" i="53"/>
  <c r="AQ22" i="55"/>
  <c r="EP22" i="55"/>
  <c r="ER6" i="53"/>
  <c r="AS6" i="53"/>
  <c r="EQ4" i="53"/>
  <c r="AR4" i="53"/>
  <c r="ER5" i="52"/>
  <c r="AS5" i="52"/>
  <c r="AX28" i="49"/>
  <c r="EW28" i="49"/>
  <c r="AV11" i="51"/>
  <c r="EU11" i="51"/>
  <c r="AR14" i="55"/>
  <c r="EQ14" i="55"/>
  <c r="AZ9" i="46"/>
  <c r="EY9" i="46"/>
  <c r="BA11" i="46"/>
  <c r="EZ11" i="46"/>
  <c r="EQ5" i="53"/>
  <c r="AR5" i="53"/>
  <c r="EZ13" i="46"/>
  <c r="BA13" i="46"/>
  <c r="AM18" i="58"/>
  <c r="EL18" i="58"/>
  <c r="AS13" i="53"/>
  <c r="ER13" i="53"/>
  <c r="ER16" i="53"/>
  <c r="AS16" i="53"/>
  <c r="EZ26" i="46"/>
  <c r="BA26" i="46"/>
  <c r="EN19" i="57"/>
  <c r="AO19" i="57"/>
  <c r="EU27" i="51"/>
  <c r="AV27" i="51"/>
  <c r="FC20" i="43"/>
  <c r="BD20" i="43"/>
  <c r="AV15" i="50"/>
  <c r="EU15" i="50"/>
  <c r="FA10" i="44"/>
  <c r="BB10" i="44"/>
  <c r="AT17" i="53"/>
  <c r="ES17" i="53"/>
  <c r="AL29" i="57"/>
  <c r="EL4" i="57"/>
  <c r="EL29" i="57" s="1"/>
  <c r="AM4" i="57"/>
  <c r="AT8" i="53"/>
  <c r="ES8" i="53"/>
  <c r="AX16" i="48"/>
  <c r="EW16" i="48"/>
  <c r="EO26" i="57"/>
  <c r="AP26" i="57"/>
  <c r="FA21" i="45"/>
  <c r="BB21" i="45"/>
  <c r="FC9" i="42"/>
  <c r="BD9" i="42"/>
  <c r="BD14" i="43"/>
  <c r="FC14" i="43"/>
  <c r="AP7" i="55"/>
  <c r="EO7" i="55"/>
  <c r="AZ23" i="47"/>
  <c r="EY23" i="47"/>
  <c r="BE25" i="41"/>
  <c r="FE25" i="41" s="1"/>
  <c r="FD25" i="41"/>
  <c r="AQ21" i="56"/>
  <c r="EP21" i="56"/>
  <c r="AO8" i="58"/>
  <c r="EN8" i="58"/>
  <c r="FA6" i="44"/>
  <c r="BB6" i="44"/>
  <c r="AX22" i="48"/>
  <c r="EW22" i="48"/>
  <c r="AS15" i="53"/>
  <c r="ER15" i="53"/>
  <c r="BB28" i="45"/>
  <c r="FA28" i="45"/>
  <c r="EV9" i="49"/>
  <c r="AW9" i="49"/>
  <c r="AV19" i="50"/>
  <c r="EU19" i="50"/>
  <c r="FB21" i="44"/>
  <c r="BC21" i="44"/>
  <c r="BD21" i="42"/>
  <c r="FC21" i="42"/>
  <c r="AS23" i="54"/>
  <c r="ER23" i="54"/>
  <c r="BD28" i="42"/>
  <c r="FC28" i="42"/>
  <c r="AW5" i="49"/>
  <c r="EV5" i="49"/>
  <c r="AO26" i="58"/>
  <c r="EN26" i="58"/>
  <c r="AN7" i="58"/>
  <c r="EM7" i="58"/>
  <c r="AU6" i="51"/>
  <c r="ET6" i="51"/>
  <c r="BB8" i="44"/>
  <c r="FA8" i="44"/>
  <c r="EN20" i="57"/>
  <c r="AO20" i="57"/>
  <c r="ET21" i="52"/>
  <c r="AU21" i="52"/>
  <c r="EX18" i="47"/>
  <c r="AY18" i="47"/>
  <c r="EL18" i="59"/>
  <c r="AM18" i="59"/>
  <c r="BA21" i="46"/>
  <c r="EZ21" i="46"/>
  <c r="AR4" i="52"/>
  <c r="AQ29" i="52"/>
  <c r="EQ4" i="52"/>
  <c r="EQ29" i="52" s="1"/>
  <c r="AY6" i="47"/>
  <c r="EX6" i="47"/>
  <c r="AU27" i="52"/>
  <c r="ET27" i="52"/>
  <c r="AO15" i="57"/>
  <c r="EN15" i="57"/>
  <c r="AV14" i="51"/>
  <c r="EU14" i="51"/>
  <c r="AU24" i="52"/>
  <c r="ET24" i="52"/>
  <c r="EQ9" i="54"/>
  <c r="AR9" i="54"/>
  <c r="EU28" i="51"/>
  <c r="AV28" i="51"/>
  <c r="AV21" i="50"/>
  <c r="EU21" i="50"/>
  <c r="AQ10" i="55"/>
  <c r="EP10" i="55"/>
  <c r="EQ6" i="54"/>
  <c r="AR6" i="54"/>
  <c r="AO12" i="58"/>
  <c r="EN12" i="58"/>
  <c r="EZ6" i="45"/>
  <c r="BA6" i="45"/>
  <c r="AX12" i="49"/>
  <c r="EW12" i="49"/>
  <c r="EN11" i="58"/>
  <c r="AO11" i="58"/>
  <c r="AP11" i="57"/>
  <c r="EO11" i="57"/>
  <c r="ER13" i="54"/>
  <c r="AS13" i="54"/>
  <c r="AS20" i="53"/>
  <c r="ER20" i="53"/>
  <c r="AW26" i="49"/>
  <c r="EV26" i="49"/>
  <c r="EP16" i="55"/>
  <c r="AQ16" i="55"/>
  <c r="AT16" i="52"/>
  <c r="ES16" i="52"/>
  <c r="EQ10" i="54"/>
  <c r="AR10" i="54"/>
  <c r="EU13" i="50"/>
  <c r="AV13" i="50"/>
  <c r="ES11" i="53"/>
  <c r="AT11" i="53"/>
  <c r="AW11" i="50"/>
  <c r="EV11" i="50"/>
  <c r="AY5" i="46"/>
  <c r="EX5" i="46"/>
  <c r="AS25" i="53"/>
  <c r="ER25" i="53"/>
  <c r="AU7" i="51"/>
  <c r="ET7" i="51"/>
  <c r="EM9" i="59"/>
  <c r="AN9" i="59"/>
  <c r="BC14" i="44"/>
  <c r="FB14" i="44"/>
  <c r="AS11" i="54"/>
  <c r="ER11" i="54"/>
  <c r="AY15" i="48"/>
  <c r="EX15" i="48"/>
  <c r="BD26" i="43"/>
  <c r="FC26" i="43"/>
  <c r="AO28" i="58"/>
  <c r="EN28" i="58"/>
  <c r="EX19" i="48"/>
  <c r="AY19" i="48"/>
  <c r="BC15" i="44"/>
  <c r="FB15" i="44"/>
  <c r="AP22" i="56"/>
  <c r="EO22" i="56"/>
  <c r="FC20" i="42"/>
  <c r="BD20" i="42"/>
  <c r="EM19" i="58"/>
  <c r="AN19" i="58"/>
  <c r="BE15" i="41"/>
  <c r="FE15" i="41" s="1"/>
  <c r="FD15" i="41"/>
  <c r="EK30" i="59"/>
  <c r="EO5" i="56"/>
  <c r="AP5" i="56"/>
  <c r="AO17" i="58"/>
  <c r="EN17" i="58"/>
  <c r="BB18" i="44"/>
  <c r="FA18" i="44"/>
  <c r="BD19" i="43"/>
  <c r="FC19" i="43"/>
  <c r="EN13" i="57"/>
  <c r="AO13" i="57"/>
  <c r="AT28" i="53"/>
  <c r="ES28" i="53"/>
  <c r="BE8" i="42"/>
  <c r="FE8" i="42" s="1"/>
  <c r="FD8" i="42"/>
  <c r="AP24" i="57"/>
  <c r="EO24" i="57"/>
  <c r="EX25" i="47"/>
  <c r="AY25" i="47"/>
  <c r="EY13" i="47"/>
  <c r="AZ13" i="47"/>
  <c r="EQ28" i="55"/>
  <c r="AR28" i="55"/>
  <c r="AR29" i="51"/>
  <c r="ER4" i="51"/>
  <c r="AS4" i="51"/>
  <c r="EY4" i="45"/>
  <c r="AZ4" i="45"/>
  <c r="AP8" i="57"/>
  <c r="EO8" i="57"/>
  <c r="ET11" i="52"/>
  <c r="AU11" i="52"/>
  <c r="BA19" i="46"/>
  <c r="EZ19" i="46"/>
  <c r="AZ20" i="47"/>
  <c r="EY20" i="47"/>
  <c r="EV6" i="49"/>
  <c r="AW6" i="49"/>
  <c r="AS28" i="54"/>
  <c r="ER28" i="54"/>
  <c r="EU24" i="51"/>
  <c r="AV24" i="51"/>
  <c r="BA23" i="46"/>
  <c r="EZ23" i="46"/>
  <c r="AO23" i="58"/>
  <c r="EN23" i="58"/>
  <c r="FC19" i="42"/>
  <c r="BD19" i="42"/>
  <c r="AR19" i="54"/>
  <c r="EQ19" i="54"/>
  <c r="ER26" i="54"/>
  <c r="AS26" i="54"/>
  <c r="AR11" i="55"/>
  <c r="EQ11" i="55"/>
  <c r="AM7" i="59"/>
  <c r="EL7" i="59"/>
  <c r="EM15" i="59"/>
  <c r="AN15" i="59"/>
  <c r="FA11" i="44"/>
  <c r="BB11" i="44"/>
  <c r="AU22" i="51"/>
  <c r="ET22" i="51"/>
  <c r="FA24" i="45"/>
  <c r="BB24" i="45"/>
  <c r="AZ18" i="46"/>
  <c r="EY18" i="46"/>
  <c r="AT24" i="53"/>
  <c r="ES24" i="53"/>
  <c r="BB25" i="44"/>
  <c r="FA25" i="44"/>
  <c r="ET10" i="51"/>
  <c r="AU10" i="51"/>
  <c r="BC28" i="43"/>
  <c r="FB28" i="43"/>
  <c r="BD18" i="41"/>
  <c r="FC18" i="41"/>
  <c r="EP14" i="56"/>
  <c r="AQ14" i="56"/>
  <c r="BD6" i="42"/>
  <c r="FC6" i="42"/>
  <c r="BC8" i="43"/>
  <c r="FB8" i="43"/>
  <c r="AR26" i="55"/>
  <c r="EQ26" i="55"/>
  <c r="BB13" i="45"/>
  <c r="FA13" i="45"/>
  <c r="EV14" i="49"/>
  <c r="AW14" i="49"/>
  <c r="AP16" i="56"/>
  <c r="EO16" i="56"/>
  <c r="FC14" i="42"/>
  <c r="BD14" i="42"/>
  <c r="ET8" i="52"/>
  <c r="AU8" i="52"/>
  <c r="AM25" i="59"/>
  <c r="EL25" i="59"/>
  <c r="EZ22" i="45"/>
  <c r="BA22" i="45"/>
  <c r="BD29" i="39"/>
  <c r="BE4" i="39"/>
  <c r="FD4" i="39"/>
  <c r="FD29" i="39" s="1"/>
  <c r="EM13" i="59"/>
  <c r="AN13" i="59"/>
  <c r="AX26" i="48"/>
  <c r="EW26" i="48"/>
  <c r="FC24" i="43"/>
  <c r="BD24" i="43"/>
  <c r="BC19" i="44"/>
  <c r="FB19" i="44"/>
  <c r="ET17" i="52"/>
  <c r="AU17" i="52"/>
  <c r="AU15" i="52"/>
  <c r="ET15" i="52"/>
  <c r="EO4" i="54"/>
  <c r="EO29" i="54" s="1"/>
  <c r="AO29" i="54"/>
  <c r="AP4" i="54"/>
  <c r="EU12" i="51"/>
  <c r="AV12" i="51"/>
  <c r="BD21" i="43"/>
  <c r="FC21" i="43"/>
  <c r="BB9" i="44"/>
  <c r="FA9" i="44"/>
  <c r="EM5" i="58"/>
  <c r="AN5" i="58"/>
  <c r="AJ29" i="59"/>
  <c r="AK4" i="59"/>
  <c r="EJ4" i="59"/>
  <c r="EJ29" i="59" s="1"/>
  <c r="ES9" i="51"/>
  <c r="AT9" i="51"/>
  <c r="EP24" i="56"/>
  <c r="AQ24" i="56"/>
  <c r="AS22" i="53"/>
  <c r="ER22" i="53"/>
  <c r="ES30" i="51"/>
  <c r="AY28" i="48"/>
  <c r="EX28" i="48"/>
  <c r="EM12" i="59"/>
  <c r="AN12" i="59"/>
  <c r="BC10" i="43"/>
  <c r="FB10" i="43"/>
  <c r="EN15" i="58"/>
  <c r="AO15" i="58"/>
  <c r="EM24" i="59"/>
  <c r="AN24" i="59"/>
  <c r="ES25" i="52"/>
  <c r="AT25" i="52"/>
  <c r="AN26" i="59"/>
  <c r="EM26" i="59"/>
  <c r="BD7" i="42"/>
  <c r="FC7" i="42"/>
  <c r="AZ8" i="46"/>
  <c r="EY8" i="46"/>
  <c r="FC22" i="42"/>
  <c r="BD22" i="42"/>
  <c r="EQ5" i="54"/>
  <c r="AR5" i="54"/>
  <c r="ET18" i="51"/>
  <c r="AU18" i="51"/>
  <c r="AT12" i="53"/>
  <c r="ES12" i="53"/>
  <c r="EZ24" i="46"/>
  <c r="BA24" i="46"/>
  <c r="ET19" i="52"/>
  <c r="AU19" i="52"/>
  <c r="AZ5" i="45"/>
  <c r="EY5" i="45"/>
  <c r="EM19" i="59"/>
  <c r="AN19" i="59"/>
  <c r="AO25" i="57"/>
  <c r="EN25" i="57"/>
  <c r="EL16" i="59"/>
  <c r="AM16" i="59"/>
  <c r="BE27" i="42"/>
  <c r="FE27" i="42" s="1"/>
  <c r="FD27" i="42"/>
  <c r="AV21" i="51"/>
  <c r="EU21" i="51"/>
  <c r="AV22" i="50"/>
  <c r="EU22" i="50"/>
  <c r="FD22" i="41"/>
  <c r="BE22" i="41"/>
  <c r="FE22" i="41" s="1"/>
  <c r="EZ11" i="45"/>
  <c r="BA11" i="45"/>
  <c r="FA16" i="43"/>
  <c r="BB16" i="43"/>
  <c r="EN22" i="57"/>
  <c r="AO22" i="57"/>
  <c r="AV29" i="47"/>
  <c r="AW4" i="47"/>
  <c r="EV4" i="47"/>
  <c r="EV29" i="47" s="1"/>
  <c r="FD21" i="41"/>
  <c r="BE21" i="41"/>
  <c r="FE21" i="41" s="1"/>
  <c r="BC13" i="44"/>
  <c r="FB13" i="44"/>
  <c r="ET17" i="51"/>
  <c r="AU17" i="51"/>
  <c r="AM10" i="59"/>
  <c r="EL10" i="59"/>
  <c r="AZ21" i="47"/>
  <c r="EY21" i="47"/>
  <c r="EY27" i="47"/>
  <c r="AZ27" i="47"/>
  <c r="ES6" i="52"/>
  <c r="AT6" i="52"/>
  <c r="AU7" i="49"/>
  <c r="ET7" i="49"/>
  <c r="EX24" i="48"/>
  <c r="AY24" i="48"/>
  <c r="FB27" i="44"/>
  <c r="BC27" i="44"/>
  <c r="AQ17" i="56"/>
  <c r="EP17" i="56"/>
  <c r="EM20" i="59"/>
  <c r="AN20" i="59"/>
  <c r="BE11" i="41"/>
  <c r="FE11" i="41" s="1"/>
  <c r="FD11" i="41"/>
  <c r="EV10" i="49"/>
  <c r="AW10" i="49"/>
  <c r="AM18" i="57"/>
  <c r="EL18" i="57"/>
  <c r="EL30" i="57" s="1"/>
  <c r="BA16" i="45"/>
  <c r="EZ16" i="45"/>
  <c r="ET9" i="52"/>
  <c r="AU9" i="52"/>
  <c r="EP8" i="55"/>
  <c r="AQ8" i="55"/>
  <c r="AT10" i="52"/>
  <c r="ES10" i="52"/>
  <c r="AW15" i="49"/>
  <c r="EV15" i="49"/>
  <c r="FC23" i="43"/>
  <c r="BD23" i="43"/>
  <c r="BE26" i="41"/>
  <c r="FE26" i="41" s="1"/>
  <c r="FD26" i="41"/>
  <c r="EX17" i="48"/>
  <c r="AY17" i="48"/>
  <c r="FC27" i="43"/>
  <c r="BD27" i="43"/>
  <c r="AP23" i="57"/>
  <c r="EO23" i="57"/>
  <c r="AN8" i="59"/>
  <c r="EM8" i="59"/>
  <c r="AU25" i="51"/>
  <c r="ET25" i="51"/>
  <c r="BC26" i="44"/>
  <c r="FB26" i="44"/>
  <c r="FB23" i="44"/>
  <c r="BC23" i="44"/>
  <c r="FA19" i="45"/>
  <c r="BB19" i="45"/>
  <c r="BE26" i="42"/>
  <c r="FE26" i="42" s="1"/>
  <c r="FD26" i="42"/>
  <c r="ER20" i="54"/>
  <c r="AS20" i="54"/>
  <c r="AY21" i="48"/>
  <c r="EX21" i="48"/>
  <c r="AY10" i="47"/>
  <c r="EX10" i="47"/>
  <c r="AQ20" i="56"/>
  <c r="EP20" i="56"/>
  <c r="AQ15" i="56"/>
  <c r="EP15" i="56"/>
  <c r="EO27" i="57"/>
  <c r="AP27" i="57"/>
  <c r="AZ11" i="47"/>
  <c r="EY11" i="47"/>
  <c r="ET20" i="52"/>
  <c r="AU20" i="52"/>
  <c r="EP17" i="55"/>
  <c r="AQ17" i="55"/>
  <c r="AU9" i="50"/>
  <c r="ET9" i="50"/>
  <c r="ET7" i="50"/>
  <c r="AU7" i="50"/>
  <c r="AW19" i="49"/>
  <c r="EV19" i="49"/>
  <c r="AP25" i="56"/>
  <c r="EO25" i="56"/>
  <c r="AT7" i="52"/>
  <c r="ES7" i="52"/>
  <c r="BD15" i="42"/>
  <c r="FC15" i="42"/>
  <c r="ES9" i="53"/>
  <c r="AT9" i="53"/>
  <c r="FB20" i="44"/>
  <c r="BC20" i="44"/>
  <c r="BC7" i="43"/>
  <c r="FB7" i="43"/>
  <c r="AN6" i="58"/>
  <c r="EM6" i="58"/>
  <c r="AW24" i="50"/>
  <c r="EV24" i="50"/>
  <c r="AN17" i="59"/>
  <c r="EM17" i="59"/>
  <c r="FB22" i="43"/>
  <c r="BC22" i="43"/>
  <c r="AZ17" i="47"/>
  <c r="EY17" i="47"/>
  <c r="AN20" i="58"/>
  <c r="EM20" i="58"/>
  <c r="AO14" i="57"/>
  <c r="EN14" i="57"/>
  <c r="AN25" i="58"/>
  <c r="EM25" i="58"/>
  <c r="ET16" i="51"/>
  <c r="AU16" i="51"/>
  <c r="AN29" i="55"/>
  <c r="AO4" i="55"/>
  <c r="EN4" i="55"/>
  <c r="EN29" i="55" s="1"/>
  <c r="AY5" i="47"/>
  <c r="EX5" i="47"/>
  <c r="FC4" i="41"/>
  <c r="BD4" i="41"/>
  <c r="BC29" i="41"/>
  <c r="BC9" i="43"/>
  <c r="FB9" i="43"/>
  <c r="ER12" i="54"/>
  <c r="AS12" i="54"/>
  <c r="AU29" i="48"/>
  <c r="EU4" i="48"/>
  <c r="EU29" i="48" s="1"/>
  <c r="AV4" i="48"/>
  <c r="AZ12" i="47"/>
  <c r="EY12" i="47"/>
  <c r="EN6" i="57"/>
  <c r="AO6" i="57"/>
  <c r="AP18" i="56"/>
  <c r="EO18" i="56"/>
  <c r="EP9" i="55"/>
  <c r="AQ9" i="55"/>
  <c r="AR15" i="55"/>
  <c r="EQ15" i="55"/>
  <c r="AM5" i="59"/>
  <c r="EL5" i="59"/>
  <c r="AS15" i="54"/>
  <c r="ER15" i="54"/>
  <c r="FB12" i="44"/>
  <c r="BC12" i="44"/>
  <c r="AQ23" i="56"/>
  <c r="EP23" i="56"/>
  <c r="EM23" i="59"/>
  <c r="AN23" i="59"/>
  <c r="BB27" i="45"/>
  <c r="FA27" i="45"/>
  <c r="BB7" i="44"/>
  <c r="FA7" i="44"/>
  <c r="EQ22" i="54"/>
  <c r="AR22" i="54"/>
  <c r="ET4" i="49"/>
  <c r="ET29" i="49" s="1"/>
  <c r="AT29" i="49"/>
  <c r="AU4" i="49"/>
  <c r="AU28" i="52"/>
  <c r="ET28" i="52"/>
  <c r="AS14" i="53"/>
  <c r="ER14" i="53"/>
  <c r="ES27" i="53"/>
  <c r="AT27" i="53"/>
  <c r="AQ19" i="56"/>
  <c r="EP19" i="56"/>
  <c r="FB18" i="42"/>
  <c r="BC18" i="42"/>
  <c r="EX9" i="48"/>
  <c r="AY9" i="48"/>
  <c r="AM22" i="59"/>
  <c r="EL22" i="59"/>
  <c r="AK29" i="58"/>
  <c r="AL4" i="58"/>
  <c r="EK4" i="58"/>
  <c r="EK29" i="58" s="1"/>
  <c r="BD13" i="43"/>
  <c r="FC13" i="43"/>
  <c r="AU8" i="51"/>
  <c r="ET8" i="51"/>
  <c r="BB14" i="45"/>
  <c r="FA14" i="45"/>
  <c r="AZ10" i="46"/>
  <c r="EY10" i="46"/>
  <c r="BA9" i="45"/>
  <c r="EZ9" i="45"/>
  <c r="AR19" i="55"/>
  <c r="EQ19" i="55"/>
  <c r="FB29" i="41" l="1"/>
  <c r="FB30" i="41"/>
  <c r="ES30" i="50"/>
  <c r="EO30" i="54"/>
  <c r="EV6" i="48"/>
  <c r="AW6" i="48"/>
  <c r="AW23" i="49"/>
  <c r="EV23" i="49"/>
  <c r="EO18" i="55"/>
  <c r="AP18" i="55"/>
  <c r="EM9" i="58"/>
  <c r="AN9" i="58"/>
  <c r="AX16" i="47"/>
  <c r="EW16" i="47"/>
  <c r="EP8" i="54"/>
  <c r="AQ8" i="54"/>
  <c r="BB5" i="43"/>
  <c r="FA5" i="43"/>
  <c r="AU15" i="51"/>
  <c r="ET15" i="51"/>
  <c r="AY16" i="46"/>
  <c r="EX16" i="46"/>
  <c r="AT12" i="52"/>
  <c r="ES12" i="52"/>
  <c r="AM16" i="58"/>
  <c r="EL16" i="58"/>
  <c r="FB15" i="43"/>
  <c r="BC15" i="43"/>
  <c r="AN7" i="57"/>
  <c r="EM7" i="57"/>
  <c r="ER5" i="51"/>
  <c r="AS5" i="51"/>
  <c r="AV25" i="49"/>
  <c r="EU25" i="49"/>
  <c r="AU6" i="50"/>
  <c r="ET6" i="50"/>
  <c r="BB6" i="43"/>
  <c r="FA6" i="43"/>
  <c r="FC13" i="41"/>
  <c r="BD13" i="41"/>
  <c r="EM10" i="57"/>
  <c r="AN10" i="57"/>
  <c r="AN5" i="57"/>
  <c r="EM5" i="57"/>
  <c r="AR19" i="53"/>
  <c r="EQ19" i="53"/>
  <c r="AY19" i="47"/>
  <c r="EX19" i="47"/>
  <c r="EQ27" i="54"/>
  <c r="AR27" i="54"/>
  <c r="BA23" i="45"/>
  <c r="EZ23" i="45"/>
  <c r="EW14" i="48"/>
  <c r="AX14" i="48"/>
  <c r="AY17" i="46"/>
  <c r="EX17" i="46"/>
  <c r="AY24" i="47"/>
  <c r="EX24" i="47"/>
  <c r="EX14" i="47"/>
  <c r="AY14" i="47"/>
  <c r="FB12" i="43"/>
  <c r="BC12" i="43"/>
  <c r="EP16" i="54"/>
  <c r="AQ16" i="54"/>
  <c r="AU26" i="51"/>
  <c r="ET26" i="51"/>
  <c r="FC24" i="42"/>
  <c r="BD24" i="42"/>
  <c r="AQ17" i="54"/>
  <c r="EP17" i="54"/>
  <c r="FD11" i="40"/>
  <c r="BE11" i="40"/>
  <c r="FE11" i="40" s="1"/>
  <c r="AP27" i="56"/>
  <c r="EO27" i="56"/>
  <c r="ER29" i="51"/>
  <c r="BD17" i="42"/>
  <c r="FC17" i="42"/>
  <c r="AZ8" i="45"/>
  <c r="EY8" i="45"/>
  <c r="AP25" i="55"/>
  <c r="EO25" i="55"/>
  <c r="EN9" i="57"/>
  <c r="AO9" i="57"/>
  <c r="EW13" i="48"/>
  <c r="AX13" i="48"/>
  <c r="AW5" i="48"/>
  <c r="EV5" i="48"/>
  <c r="AP5" i="55"/>
  <c r="EO5" i="55"/>
  <c r="EL13" i="58"/>
  <c r="AM13" i="58"/>
  <c r="AZ14" i="46"/>
  <c r="EY14" i="46"/>
  <c r="AV28" i="50"/>
  <c r="EU28" i="50"/>
  <c r="EP21" i="54"/>
  <c r="AQ21" i="54"/>
  <c r="FC12" i="42"/>
  <c r="BD12" i="42"/>
  <c r="FC7" i="41"/>
  <c r="BD7" i="41"/>
  <c r="BD29" i="38"/>
  <c r="FD4" i="38"/>
  <c r="FD29" i="38" s="1"/>
  <c r="BE4" i="38"/>
  <c r="AY8" i="47"/>
  <c r="EX8" i="47"/>
  <c r="FC13" i="42"/>
  <c r="BD13" i="42"/>
  <c r="FC11" i="42"/>
  <c r="BD11" i="42"/>
  <c r="FD25" i="40"/>
  <c r="BE25" i="40"/>
  <c r="FE25" i="40" s="1"/>
  <c r="AV13" i="49"/>
  <c r="EU13" i="49"/>
  <c r="EX22" i="46"/>
  <c r="AY22" i="46"/>
  <c r="FC19" i="41"/>
  <c r="BD19" i="41"/>
  <c r="AZ18" i="45"/>
  <c r="EY18" i="45"/>
  <c r="EY10" i="45"/>
  <c r="AZ10" i="45"/>
  <c r="EP20" i="55"/>
  <c r="AQ20" i="55"/>
  <c r="AV23" i="50"/>
  <c r="EU23" i="50"/>
  <c r="EV18" i="48"/>
  <c r="EV30" i="48" s="1"/>
  <c r="AW18" i="48"/>
  <c r="ES26" i="52"/>
  <c r="AT26" i="52"/>
  <c r="EN12" i="57"/>
  <c r="AO12" i="57"/>
  <c r="AQ18" i="53"/>
  <c r="EP18" i="53"/>
  <c r="EP30" i="53" s="1"/>
  <c r="AP29" i="53"/>
  <c r="AV26" i="50"/>
  <c r="EU26" i="50"/>
  <c r="ER29" i="50"/>
  <c r="BE6" i="41"/>
  <c r="FE6" i="41" s="1"/>
  <c r="FD6" i="41"/>
  <c r="AZ17" i="44"/>
  <c r="EY17" i="44"/>
  <c r="EY30" i="44" s="1"/>
  <c r="EZ20" i="45"/>
  <c r="BA20" i="45"/>
  <c r="BA16" i="44"/>
  <c r="EZ16" i="44"/>
  <c r="AY15" i="47"/>
  <c r="EX15" i="47"/>
  <c r="AQ27" i="55"/>
  <c r="EP27" i="55"/>
  <c r="AX27" i="48"/>
  <c r="EW27" i="48"/>
  <c r="BD20" i="41"/>
  <c r="FC20" i="41"/>
  <c r="EW22" i="47"/>
  <c r="AX22" i="47"/>
  <c r="EU17" i="49"/>
  <c r="AV17" i="49"/>
  <c r="AZ17" i="45"/>
  <c r="EY17" i="45"/>
  <c r="EY12" i="46"/>
  <c r="AZ12" i="46"/>
  <c r="FD30" i="39"/>
  <c r="AW11" i="49"/>
  <c r="EV11" i="49"/>
  <c r="AY26" i="47"/>
  <c r="EX26" i="47"/>
  <c r="EY4" i="43"/>
  <c r="EY29" i="43" s="1"/>
  <c r="AZ4" i="43"/>
  <c r="AY29" i="43"/>
  <c r="EP23" i="55"/>
  <c r="AQ23" i="55"/>
  <c r="AU17" i="50"/>
  <c r="ET17" i="50"/>
  <c r="EV24" i="49"/>
  <c r="AW24" i="49"/>
  <c r="EY15" i="46"/>
  <c r="AZ15" i="46"/>
  <c r="EW12" i="48"/>
  <c r="AX12" i="48"/>
  <c r="EU8" i="49"/>
  <c r="AV8" i="49"/>
  <c r="EP25" i="54"/>
  <c r="AQ25" i="54"/>
  <c r="AN27" i="58"/>
  <c r="EM27" i="58"/>
  <c r="EQ21" i="53"/>
  <c r="AR21" i="53"/>
  <c r="BD23" i="42"/>
  <c r="FC23" i="42"/>
  <c r="EY20" i="46"/>
  <c r="AZ20" i="46"/>
  <c r="BB16" i="42"/>
  <c r="FA16" i="42"/>
  <c r="FA30" i="42" s="1"/>
  <c r="BA29" i="42"/>
  <c r="EZ17" i="43"/>
  <c r="EZ30" i="43" s="1"/>
  <c r="BA17" i="43"/>
  <c r="FB11" i="43"/>
  <c r="BC11" i="43"/>
  <c r="AQ24" i="55"/>
  <c r="EP24" i="55"/>
  <c r="AU20" i="51"/>
  <c r="ET20" i="51"/>
  <c r="EY28" i="46"/>
  <c r="AZ28" i="46"/>
  <c r="AU18" i="49"/>
  <c r="ET18" i="49"/>
  <c r="ET30" i="49" s="1"/>
  <c r="EZ15" i="45"/>
  <c r="BA15" i="45"/>
  <c r="EX25" i="46"/>
  <c r="AY25" i="46"/>
  <c r="EL30" i="58"/>
  <c r="BB25" i="43"/>
  <c r="FA25" i="43"/>
  <c r="EX28" i="47"/>
  <c r="AY28" i="47"/>
  <c r="ET25" i="50"/>
  <c r="AU25" i="50"/>
  <c r="EQ24" i="54"/>
  <c r="AR24" i="54"/>
  <c r="AO6" i="56"/>
  <c r="EN6" i="56"/>
  <c r="EX7" i="45"/>
  <c r="EX29" i="45" s="1"/>
  <c r="AY7" i="45"/>
  <c r="AX29" i="45"/>
  <c r="AX7" i="47"/>
  <c r="EW7" i="47"/>
  <c r="BD10" i="41"/>
  <c r="FC10" i="41"/>
  <c r="AN24" i="58"/>
  <c r="EM24" i="58"/>
  <c r="BE16" i="40"/>
  <c r="FE16" i="40" s="1"/>
  <c r="FE30" i="40" s="1"/>
  <c r="FD16" i="40"/>
  <c r="FD30" i="40" s="1"/>
  <c r="AX8" i="48"/>
  <c r="EW8" i="48"/>
  <c r="EO6" i="55"/>
  <c r="AP6" i="55"/>
  <c r="BB24" i="44"/>
  <c r="FA24" i="44"/>
  <c r="AS18" i="52"/>
  <c r="ER18" i="52"/>
  <c r="ER30" i="52" s="1"/>
  <c r="BD16" i="41"/>
  <c r="FC16" i="41"/>
  <c r="FC30" i="41" s="1"/>
  <c r="AR7" i="53"/>
  <c r="EQ7" i="53"/>
  <c r="FE30" i="39"/>
  <c r="EU20" i="49"/>
  <c r="AV20" i="49"/>
  <c r="AZ25" i="45"/>
  <c r="EY25" i="45"/>
  <c r="ES5" i="50"/>
  <c r="AT5" i="50"/>
  <c r="EM16" i="57"/>
  <c r="AN16" i="57"/>
  <c r="AM11" i="59"/>
  <c r="EL11" i="59"/>
  <c r="EN9" i="56"/>
  <c r="AO9" i="56"/>
  <c r="AW7" i="48"/>
  <c r="EV7" i="48"/>
  <c r="BD14" i="41"/>
  <c r="FC14" i="41"/>
  <c r="AU16" i="50"/>
  <c r="ET16" i="50"/>
  <c r="ET30" i="50" s="1"/>
  <c r="AQ14" i="54"/>
  <c r="EP14" i="54"/>
  <c r="EV10" i="48"/>
  <c r="AW10" i="48"/>
  <c r="AZ5" i="44"/>
  <c r="EY5" i="44"/>
  <c r="EY29" i="44" s="1"/>
  <c r="AU8" i="50"/>
  <c r="ET8" i="50"/>
  <c r="ES4" i="50"/>
  <c r="AT4" i="50"/>
  <c r="AS29" i="50"/>
  <c r="AX23" i="48"/>
  <c r="EW23" i="48"/>
  <c r="AO26" i="56"/>
  <c r="EN26" i="56"/>
  <c r="EN30" i="56" s="1"/>
  <c r="ET30" i="51"/>
  <c r="EU8" i="51"/>
  <c r="AV8" i="51"/>
  <c r="BE13" i="43"/>
  <c r="FE13" i="43" s="1"/>
  <c r="FD13" i="43"/>
  <c r="AN22" i="59"/>
  <c r="EM22" i="59"/>
  <c r="AZ9" i="48"/>
  <c r="EY9" i="48"/>
  <c r="BD18" i="42"/>
  <c r="FC18" i="42"/>
  <c r="BC7" i="44"/>
  <c r="FB7" i="44"/>
  <c r="EQ23" i="56"/>
  <c r="AR23" i="56"/>
  <c r="AT15" i="54"/>
  <c r="ES15" i="54"/>
  <c r="ER15" i="55"/>
  <c r="AS15" i="55"/>
  <c r="AQ18" i="56"/>
  <c r="EP18" i="56"/>
  <c r="BA12" i="47"/>
  <c r="EZ12" i="47"/>
  <c r="ES12" i="54"/>
  <c r="AT12" i="54"/>
  <c r="FC9" i="43"/>
  <c r="BD9" i="43"/>
  <c r="EO14" i="57"/>
  <c r="AP14" i="57"/>
  <c r="BA17" i="47"/>
  <c r="EZ17" i="47"/>
  <c r="BD20" i="44"/>
  <c r="FC20" i="44"/>
  <c r="ET7" i="52"/>
  <c r="AU7" i="52"/>
  <c r="AX19" i="49"/>
  <c r="EW19" i="49"/>
  <c r="EU9" i="50"/>
  <c r="AV9" i="50"/>
  <c r="AR15" i="56"/>
  <c r="EQ15" i="56"/>
  <c r="AZ10" i="47"/>
  <c r="EY10" i="47"/>
  <c r="ES20" i="54"/>
  <c r="AT20" i="54"/>
  <c r="FB19" i="45"/>
  <c r="BC19" i="45"/>
  <c r="BE27" i="43"/>
  <c r="FE27" i="43" s="1"/>
  <c r="FD27" i="43"/>
  <c r="AV9" i="52"/>
  <c r="EU9" i="52"/>
  <c r="AR17" i="56"/>
  <c r="EQ17" i="56"/>
  <c r="EM10" i="59"/>
  <c r="AN10" i="59"/>
  <c r="FC13" i="44"/>
  <c r="BD13" i="44"/>
  <c r="EO22" i="57"/>
  <c r="AP22" i="57"/>
  <c r="FA11" i="45"/>
  <c r="BB11" i="45"/>
  <c r="AN16" i="59"/>
  <c r="EM16" i="59"/>
  <c r="AO19" i="59"/>
  <c r="EN19" i="59"/>
  <c r="AV19" i="52"/>
  <c r="EU19" i="52"/>
  <c r="FA24" i="46"/>
  <c r="BB24" i="46"/>
  <c r="EU18" i="51"/>
  <c r="AV18" i="51"/>
  <c r="FD22" i="42"/>
  <c r="BE22" i="42"/>
  <c r="FE22" i="42" s="1"/>
  <c r="EY28" i="48"/>
  <c r="AZ28" i="48"/>
  <c r="ET9" i="51"/>
  <c r="AU9" i="51"/>
  <c r="AK29" i="59"/>
  <c r="AL4" i="59"/>
  <c r="EK4" i="59"/>
  <c r="EK29" i="59" s="1"/>
  <c r="AV17" i="52"/>
  <c r="EU17" i="52"/>
  <c r="AO13" i="59"/>
  <c r="EN13" i="59"/>
  <c r="AN25" i="59"/>
  <c r="EM25" i="59"/>
  <c r="FC8" i="43"/>
  <c r="BD8" i="43"/>
  <c r="BE18" i="41"/>
  <c r="FE18" i="41" s="1"/>
  <c r="FD18" i="41"/>
  <c r="EZ18" i="46"/>
  <c r="BA18" i="46"/>
  <c r="AV22" i="51"/>
  <c r="EU22" i="51"/>
  <c r="EM7" i="59"/>
  <c r="AN7" i="59"/>
  <c r="AP23" i="58"/>
  <c r="EO23" i="58"/>
  <c r="AT28" i="54"/>
  <c r="ES28" i="54"/>
  <c r="BB19" i="46"/>
  <c r="FA19" i="46"/>
  <c r="EP8" i="57"/>
  <c r="AQ8" i="57"/>
  <c r="AS29" i="51"/>
  <c r="AT4" i="51"/>
  <c r="ES4" i="51"/>
  <c r="AQ24" i="57"/>
  <c r="EP24" i="57"/>
  <c r="FD19" i="43"/>
  <c r="BE19" i="43"/>
  <c r="FE19" i="43" s="1"/>
  <c r="FD20" i="42"/>
  <c r="BE20" i="42"/>
  <c r="FE20" i="42" s="1"/>
  <c r="FC15" i="44"/>
  <c r="BD15" i="44"/>
  <c r="AP28" i="58"/>
  <c r="EO28" i="58"/>
  <c r="AZ15" i="48"/>
  <c r="EY15" i="48"/>
  <c r="BD14" i="44"/>
  <c r="FC14" i="44"/>
  <c r="AT25" i="53"/>
  <c r="ES25" i="53"/>
  <c r="AX11" i="50"/>
  <c r="EW11" i="50"/>
  <c r="ET16" i="52"/>
  <c r="AU16" i="52"/>
  <c r="AX26" i="49"/>
  <c r="EW26" i="49"/>
  <c r="AP12" i="58"/>
  <c r="EO12" i="58"/>
  <c r="EV21" i="50"/>
  <c r="AW21" i="50"/>
  <c r="AW28" i="51"/>
  <c r="EV28" i="51"/>
  <c r="AS9" i="54"/>
  <c r="ER9" i="54"/>
  <c r="AR29" i="52"/>
  <c r="AS4" i="52"/>
  <c r="ER4" i="52"/>
  <c r="ER29" i="52" s="1"/>
  <c r="AX9" i="49"/>
  <c r="EW9" i="49"/>
  <c r="BC6" i="44"/>
  <c r="FB6" i="44"/>
  <c r="BE9" i="42"/>
  <c r="FE9" i="42" s="1"/>
  <c r="FD9" i="42"/>
  <c r="FB21" i="45"/>
  <c r="BC21" i="45"/>
  <c r="ES16" i="53"/>
  <c r="AT16" i="53"/>
  <c r="FA13" i="46"/>
  <c r="BB13" i="46"/>
  <c r="AT5" i="52"/>
  <c r="ES5" i="52"/>
  <c r="AU23" i="53"/>
  <c r="ET23" i="53"/>
  <c r="AR12" i="56"/>
  <c r="EQ12" i="56"/>
  <c r="BD29" i="40"/>
  <c r="FD4" i="40"/>
  <c r="FD29" i="40" s="1"/>
  <c r="BE4" i="40"/>
  <c r="AN29" i="56"/>
  <c r="AO4" i="56"/>
  <c r="EN4" i="56"/>
  <c r="EN29" i="56" s="1"/>
  <c r="AN6" i="59"/>
  <c r="EM6" i="59"/>
  <c r="AQ28" i="57"/>
  <c r="EP28" i="57"/>
  <c r="EP17" i="57"/>
  <c r="AQ17" i="57"/>
  <c r="AR11" i="56"/>
  <c r="EQ11" i="56"/>
  <c r="AR18" i="54"/>
  <c r="EQ18" i="54"/>
  <c r="EW16" i="49"/>
  <c r="AX16" i="49"/>
  <c r="FB12" i="45"/>
  <c r="BC12" i="45"/>
  <c r="AZ7" i="46"/>
  <c r="EY7" i="46"/>
  <c r="BD28" i="44"/>
  <c r="FC28" i="44"/>
  <c r="FA9" i="45"/>
  <c r="BB9" i="45"/>
  <c r="FB14" i="45"/>
  <c r="BC14" i="45"/>
  <c r="AT14" i="53"/>
  <c r="ES14" i="53"/>
  <c r="ER22" i="54"/>
  <c r="AS22" i="54"/>
  <c r="FC12" i="44"/>
  <c r="BD12" i="44"/>
  <c r="AR9" i="55"/>
  <c r="EQ9" i="55"/>
  <c r="AP6" i="57"/>
  <c r="EO6" i="57"/>
  <c r="EY5" i="47"/>
  <c r="AZ5" i="47"/>
  <c r="AX24" i="50"/>
  <c r="EW24" i="50"/>
  <c r="EN6" i="58"/>
  <c r="AO6" i="58"/>
  <c r="AV7" i="50"/>
  <c r="EU7" i="50"/>
  <c r="AR17" i="55"/>
  <c r="EQ17" i="55"/>
  <c r="EP27" i="57"/>
  <c r="AQ27" i="57"/>
  <c r="FC26" i="44"/>
  <c r="BD26" i="44"/>
  <c r="AO8" i="59"/>
  <c r="EN8" i="59"/>
  <c r="EW15" i="49"/>
  <c r="AX15" i="49"/>
  <c r="ET10" i="52"/>
  <c r="AU10" i="52"/>
  <c r="AO20" i="59"/>
  <c r="EN20" i="59"/>
  <c r="BD27" i="44"/>
  <c r="FC27" i="44"/>
  <c r="ET6" i="52"/>
  <c r="AU6" i="52"/>
  <c r="AV17" i="51"/>
  <c r="EU17" i="51"/>
  <c r="EL30" i="59"/>
  <c r="FD7" i="42"/>
  <c r="BE7" i="42"/>
  <c r="FE7" i="42" s="1"/>
  <c r="EN26" i="59"/>
  <c r="AO26" i="59"/>
  <c r="ET25" i="52"/>
  <c r="AU25" i="52"/>
  <c r="AP15" i="58"/>
  <c r="EO15" i="58"/>
  <c r="BB22" i="45"/>
  <c r="FA22" i="45"/>
  <c r="EU8" i="52"/>
  <c r="AV8" i="52"/>
  <c r="BC24" i="45"/>
  <c r="FB24" i="45"/>
  <c r="BC11" i="44"/>
  <c r="FB11" i="44"/>
  <c r="AO15" i="59"/>
  <c r="EN15" i="59"/>
  <c r="EW6" i="49"/>
  <c r="AX6" i="49"/>
  <c r="AV11" i="52"/>
  <c r="EU11" i="52"/>
  <c r="BA4" i="45"/>
  <c r="EZ4" i="45"/>
  <c r="EZ13" i="47"/>
  <c r="BA13" i="47"/>
  <c r="AZ19" i="48"/>
  <c r="EY19" i="48"/>
  <c r="AU11" i="53"/>
  <c r="ET11" i="53"/>
  <c r="ER10" i="54"/>
  <c r="AS10" i="54"/>
  <c r="AR16" i="55"/>
  <c r="EQ16" i="55"/>
  <c r="BB6" i="45"/>
  <c r="FA6" i="45"/>
  <c r="AS6" i="54"/>
  <c r="ER6" i="54"/>
  <c r="AW14" i="51"/>
  <c r="EV14" i="51"/>
  <c r="AP15" i="57"/>
  <c r="EO15" i="57"/>
  <c r="EY6" i="47"/>
  <c r="AZ6" i="47"/>
  <c r="AZ18" i="47"/>
  <c r="EY18" i="47"/>
  <c r="AP20" i="57"/>
  <c r="EO20" i="57"/>
  <c r="BC8" i="44"/>
  <c r="FB8" i="44"/>
  <c r="AO7" i="58"/>
  <c r="EN7" i="58"/>
  <c r="BE28" i="42"/>
  <c r="FE28" i="42" s="1"/>
  <c r="FD28" i="42"/>
  <c r="AT23" i="54"/>
  <c r="ES23" i="54"/>
  <c r="ES15" i="53"/>
  <c r="AT15" i="53"/>
  <c r="EQ21" i="56"/>
  <c r="AR21" i="56"/>
  <c r="BA23" i="47"/>
  <c r="EZ23" i="47"/>
  <c r="EP7" i="55"/>
  <c r="AQ7" i="55"/>
  <c r="ET8" i="53"/>
  <c r="AU8" i="53"/>
  <c r="FD20" i="43"/>
  <c r="BE20" i="43"/>
  <c r="FE20" i="43" s="1"/>
  <c r="AP19" i="57"/>
  <c r="EO19" i="57"/>
  <c r="ES13" i="53"/>
  <c r="AT13" i="53"/>
  <c r="BB11" i="46"/>
  <c r="FA11" i="46"/>
  <c r="ER14" i="55"/>
  <c r="AS14" i="55"/>
  <c r="AT6" i="53"/>
  <c r="ES6" i="53"/>
  <c r="EV20" i="50"/>
  <c r="AW20" i="50"/>
  <c r="EP10" i="56"/>
  <c r="AQ10" i="56"/>
  <c r="EM27" i="59"/>
  <c r="AN27" i="59"/>
  <c r="EZ6" i="46"/>
  <c r="BA6" i="46"/>
  <c r="AW14" i="50"/>
  <c r="EV14" i="50"/>
  <c r="AZ11" i="48"/>
  <c r="EY11" i="48"/>
  <c r="FD10" i="42"/>
  <c r="BE10" i="42"/>
  <c r="FE10" i="42" s="1"/>
  <c r="EO21" i="57"/>
  <c r="AP21" i="57"/>
  <c r="AW19" i="51"/>
  <c r="EV19" i="51"/>
  <c r="AW13" i="51"/>
  <c r="EV13" i="51"/>
  <c r="EU13" i="52"/>
  <c r="AV13" i="52"/>
  <c r="FB26" i="45"/>
  <c r="BC26" i="45"/>
  <c r="EQ13" i="56"/>
  <c r="AR13" i="56"/>
  <c r="AO14" i="59"/>
  <c r="EN14" i="59"/>
  <c r="EP7" i="56"/>
  <c r="AQ7" i="56"/>
  <c r="AO22" i="58"/>
  <c r="EN22" i="58"/>
  <c r="EN21" i="58"/>
  <c r="AO21" i="58"/>
  <c r="AO28" i="59"/>
  <c r="EN28" i="59"/>
  <c r="AU27" i="53"/>
  <c r="ET27" i="53"/>
  <c r="AU29" i="49"/>
  <c r="AV4" i="49"/>
  <c r="EU4" i="49"/>
  <c r="BC27" i="45"/>
  <c r="FB27" i="45"/>
  <c r="AN5" i="59"/>
  <c r="EM5" i="59"/>
  <c r="FD4" i="41"/>
  <c r="BE4" i="41"/>
  <c r="BD29" i="41"/>
  <c r="EN25" i="58"/>
  <c r="AO25" i="58"/>
  <c r="AO20" i="58"/>
  <c r="EN20" i="58"/>
  <c r="AU9" i="53"/>
  <c r="ET9" i="53"/>
  <c r="FD15" i="42"/>
  <c r="BE15" i="42"/>
  <c r="FE15" i="42" s="1"/>
  <c r="EP25" i="56"/>
  <c r="AQ25" i="56"/>
  <c r="BA11" i="47"/>
  <c r="EZ11" i="47"/>
  <c r="EQ20" i="56"/>
  <c r="AR20" i="56"/>
  <c r="BD23" i="44"/>
  <c r="FC23" i="44"/>
  <c r="AZ17" i="48"/>
  <c r="EY17" i="48"/>
  <c r="BE23" i="43"/>
  <c r="FE23" i="43" s="1"/>
  <c r="FD23" i="43"/>
  <c r="AR8" i="55"/>
  <c r="EQ8" i="55"/>
  <c r="EM18" i="57"/>
  <c r="EM30" i="57" s="1"/>
  <c r="AN18" i="57"/>
  <c r="AV7" i="49"/>
  <c r="EU7" i="49"/>
  <c r="BA21" i="47"/>
  <c r="EZ21" i="47"/>
  <c r="AW29" i="47"/>
  <c r="AX4" i="47"/>
  <c r="EW4" i="47"/>
  <c r="EW29" i="47" s="1"/>
  <c r="FB16" i="43"/>
  <c r="BC16" i="43"/>
  <c r="AS5" i="54"/>
  <c r="ER5" i="54"/>
  <c r="BD10" i="43"/>
  <c r="FC10" i="43"/>
  <c r="EQ24" i="56"/>
  <c r="AR24" i="56"/>
  <c r="EN5" i="58"/>
  <c r="AO5" i="58"/>
  <c r="BC9" i="44"/>
  <c r="FB9" i="44"/>
  <c r="BE21" i="43"/>
  <c r="FE21" i="43" s="1"/>
  <c r="FD21" i="43"/>
  <c r="BE24" i="43"/>
  <c r="FE24" i="43" s="1"/>
  <c r="FD24" i="43"/>
  <c r="AQ16" i="56"/>
  <c r="EP16" i="56"/>
  <c r="FB13" i="45"/>
  <c r="BC13" i="45"/>
  <c r="AS26" i="55"/>
  <c r="ER26" i="55"/>
  <c r="BE6" i="42"/>
  <c r="FE6" i="42" s="1"/>
  <c r="FD6" i="42"/>
  <c r="FC28" i="43"/>
  <c r="BD28" i="43"/>
  <c r="FB25" i="44"/>
  <c r="BC25" i="44"/>
  <c r="ET24" i="53"/>
  <c r="AU24" i="53"/>
  <c r="AS11" i="55"/>
  <c r="ER11" i="55"/>
  <c r="AS19" i="54"/>
  <c r="ER19" i="54"/>
  <c r="BB23" i="46"/>
  <c r="FA23" i="46"/>
  <c r="EZ20" i="47"/>
  <c r="BA20" i="47"/>
  <c r="AU28" i="53"/>
  <c r="ET28" i="53"/>
  <c r="FB18" i="44"/>
  <c r="BC18" i="44"/>
  <c r="AP17" i="58"/>
  <c r="EO17" i="58"/>
  <c r="AO19" i="58"/>
  <c r="EN19" i="58"/>
  <c r="EP22" i="56"/>
  <c r="AQ22" i="56"/>
  <c r="BE26" i="43"/>
  <c r="FE26" i="43" s="1"/>
  <c r="FD26" i="43"/>
  <c r="AV7" i="51"/>
  <c r="EU7" i="51"/>
  <c r="AZ5" i="46"/>
  <c r="EY5" i="46"/>
  <c r="ES20" i="53"/>
  <c r="AT20" i="53"/>
  <c r="EP11" i="57"/>
  <c r="AQ11" i="57"/>
  <c r="AY12" i="49"/>
  <c r="EX12" i="49"/>
  <c r="AR10" i="55"/>
  <c r="EQ10" i="55"/>
  <c r="FA21" i="46"/>
  <c r="BB21" i="46"/>
  <c r="BD21" i="44"/>
  <c r="FC21" i="44"/>
  <c r="AQ26" i="57"/>
  <c r="EP26" i="57"/>
  <c r="EM4" i="57"/>
  <c r="EM29" i="57" s="1"/>
  <c r="AM29" i="57"/>
  <c r="AN4" i="57"/>
  <c r="AU17" i="53"/>
  <c r="ET17" i="53"/>
  <c r="EV15" i="50"/>
  <c r="AW15" i="50"/>
  <c r="BB26" i="46"/>
  <c r="FA26" i="46"/>
  <c r="ER5" i="53"/>
  <c r="AS5" i="53"/>
  <c r="AS4" i="53"/>
  <c r="ER4" i="53"/>
  <c r="AR22" i="55"/>
  <c r="EQ22" i="55"/>
  <c r="ER13" i="55"/>
  <c r="AS13" i="55"/>
  <c r="AO21" i="59"/>
  <c r="EN21" i="59"/>
  <c r="EW12" i="50"/>
  <c r="AX12" i="50"/>
  <c r="BE5" i="42"/>
  <c r="FE5" i="42" s="1"/>
  <c r="FD5" i="42"/>
  <c r="EX25" i="48"/>
  <c r="AY25" i="48"/>
  <c r="EQ28" i="56"/>
  <c r="AR28" i="56"/>
  <c r="EU14" i="52"/>
  <c r="AV14" i="52"/>
  <c r="EQ7" i="54"/>
  <c r="AR7" i="54"/>
  <c r="ER12" i="55"/>
  <c r="AS12" i="55"/>
  <c r="EX4" i="46"/>
  <c r="EX29" i="46" s="1"/>
  <c r="AX29" i="46"/>
  <c r="AY4" i="46"/>
  <c r="EU23" i="52"/>
  <c r="AV23" i="52"/>
  <c r="FA27" i="46"/>
  <c r="BB27" i="46"/>
  <c r="EX27" i="49"/>
  <c r="AY27" i="49"/>
  <c r="ER21" i="55"/>
  <c r="AS21" i="55"/>
  <c r="ER19" i="55"/>
  <c r="AS19" i="55"/>
  <c r="EZ10" i="46"/>
  <c r="BA10" i="46"/>
  <c r="AL29" i="58"/>
  <c r="EL4" i="58"/>
  <c r="EL29" i="58" s="1"/>
  <c r="AM4" i="58"/>
  <c r="EQ19" i="56"/>
  <c r="AR19" i="56"/>
  <c r="EU28" i="52"/>
  <c r="AV28" i="52"/>
  <c r="EN23" i="59"/>
  <c r="AO23" i="59"/>
  <c r="AV29" i="48"/>
  <c r="EV4" i="48"/>
  <c r="EV29" i="48" s="1"/>
  <c r="AW4" i="48"/>
  <c r="AP4" i="55"/>
  <c r="EO4" i="55"/>
  <c r="EO29" i="55" s="1"/>
  <c r="AO29" i="55"/>
  <c r="AV16" i="51"/>
  <c r="EU16" i="51"/>
  <c r="FC22" i="43"/>
  <c r="BD22" i="43"/>
  <c r="AO17" i="59"/>
  <c r="EN17" i="59"/>
  <c r="FC7" i="43"/>
  <c r="BD7" i="43"/>
  <c r="AV20" i="52"/>
  <c r="EU20" i="52"/>
  <c r="AZ21" i="48"/>
  <c r="EY21" i="48"/>
  <c r="EU25" i="51"/>
  <c r="AV25" i="51"/>
  <c r="AQ23" i="57"/>
  <c r="EP23" i="57"/>
  <c r="BB16" i="45"/>
  <c r="FA16" i="45"/>
  <c r="EW10" i="49"/>
  <c r="AX10" i="49"/>
  <c r="AZ24" i="48"/>
  <c r="EY24" i="48"/>
  <c r="EZ27" i="47"/>
  <c r="BA27" i="47"/>
  <c r="AW22" i="50"/>
  <c r="EV22" i="50"/>
  <c r="AW21" i="51"/>
  <c r="EV21" i="51"/>
  <c r="EO25" i="57"/>
  <c r="AP25" i="57"/>
  <c r="EZ5" i="45"/>
  <c r="BA5" i="45"/>
  <c r="ET12" i="53"/>
  <c r="AU12" i="53"/>
  <c r="EZ8" i="46"/>
  <c r="BA8" i="46"/>
  <c r="AO24" i="59"/>
  <c r="EN24" i="59"/>
  <c r="AO12" i="59"/>
  <c r="EN12" i="59"/>
  <c r="AT22" i="53"/>
  <c r="ES22" i="53"/>
  <c r="EV12" i="51"/>
  <c r="AW12" i="51"/>
  <c r="AP29" i="54"/>
  <c r="AQ4" i="54"/>
  <c r="EP4" i="54"/>
  <c r="EP29" i="54" s="1"/>
  <c r="AV15" i="52"/>
  <c r="EU15" i="52"/>
  <c r="FC19" i="44"/>
  <c r="BD19" i="44"/>
  <c r="AY26" i="48"/>
  <c r="EX26" i="48"/>
  <c r="BE29" i="39"/>
  <c r="FE4" i="39"/>
  <c r="FE29" i="39" s="1"/>
  <c r="FD14" i="42"/>
  <c r="BE14" i="42"/>
  <c r="FE14" i="42" s="1"/>
  <c r="EW14" i="49"/>
  <c r="AX14" i="49"/>
  <c r="AR14" i="56"/>
  <c r="EQ14" i="56"/>
  <c r="AV10" i="51"/>
  <c r="EU10" i="51"/>
  <c r="AT26" i="54"/>
  <c r="ES26" i="54"/>
  <c r="FD19" i="42"/>
  <c r="BE19" i="42"/>
  <c r="FE19" i="42" s="1"/>
  <c r="AW24" i="51"/>
  <c r="EV24" i="51"/>
  <c r="AS28" i="55"/>
  <c r="ER28" i="55"/>
  <c r="EY25" i="47"/>
  <c r="AZ25" i="47"/>
  <c r="EO13" i="57"/>
  <c r="AP13" i="57"/>
  <c r="EP5" i="56"/>
  <c r="AQ5" i="56"/>
  <c r="ES11" i="54"/>
  <c r="AT11" i="54"/>
  <c r="EN9" i="59"/>
  <c r="AO9" i="59"/>
  <c r="EV13" i="50"/>
  <c r="AW13" i="50"/>
  <c r="AT13" i="54"/>
  <c r="ES13" i="54"/>
  <c r="EO11" i="58"/>
  <c r="AP11" i="58"/>
  <c r="EU24" i="52"/>
  <c r="AV24" i="52"/>
  <c r="EU27" i="52"/>
  <c r="AV27" i="52"/>
  <c r="EM18" i="59"/>
  <c r="AN18" i="59"/>
  <c r="EU21" i="52"/>
  <c r="AV21" i="52"/>
  <c r="AV6" i="51"/>
  <c r="EU6" i="51"/>
  <c r="AP26" i="58"/>
  <c r="EO26" i="58"/>
  <c r="AX5" i="49"/>
  <c r="EW5" i="49"/>
  <c r="BE21" i="42"/>
  <c r="FE21" i="42" s="1"/>
  <c r="FD21" i="42"/>
  <c r="AW19" i="50"/>
  <c r="EV19" i="50"/>
  <c r="BC28" i="45"/>
  <c r="FB28" i="45"/>
  <c r="EX22" i="48"/>
  <c r="AY22" i="48"/>
  <c r="EO8" i="58"/>
  <c r="AP8" i="58"/>
  <c r="BE14" i="43"/>
  <c r="FE14" i="43" s="1"/>
  <c r="FD14" i="43"/>
  <c r="EX16" i="48"/>
  <c r="AY16" i="48"/>
  <c r="FB10" i="44"/>
  <c r="BC10" i="44"/>
  <c r="AW27" i="51"/>
  <c r="EV27" i="51"/>
  <c r="AN18" i="58"/>
  <c r="EM18" i="58"/>
  <c r="BA9" i="46"/>
  <c r="EZ9" i="46"/>
  <c r="AW11" i="51"/>
  <c r="EV11" i="51"/>
  <c r="EX28" i="49"/>
  <c r="AY28" i="49"/>
  <c r="EQ29" i="53"/>
  <c r="AW23" i="51"/>
  <c r="EV23" i="51"/>
  <c r="ET22" i="52"/>
  <c r="AU22" i="52"/>
  <c r="BA9" i="47"/>
  <c r="EZ9" i="47"/>
  <c r="AR8" i="56"/>
  <c r="EQ8" i="56"/>
  <c r="AO10" i="58"/>
  <c r="EN10" i="58"/>
  <c r="AW10" i="50"/>
  <c r="EV10" i="50"/>
  <c r="AP14" i="58"/>
  <c r="EO14" i="58"/>
  <c r="AU26" i="53"/>
  <c r="ET26" i="53"/>
  <c r="EW27" i="50"/>
  <c r="AX27" i="50"/>
  <c r="BC22" i="44"/>
  <c r="FB22" i="44"/>
  <c r="AZ20" i="48"/>
  <c r="EY20" i="48"/>
  <c r="ES10" i="53"/>
  <c r="AT10" i="53"/>
  <c r="EW22" i="49"/>
  <c r="AX22" i="49"/>
  <c r="FC18" i="43"/>
  <c r="BD18" i="43"/>
  <c r="AZ29" i="44"/>
  <c r="EZ4" i="44"/>
  <c r="BA4" i="44"/>
  <c r="FC4" i="42"/>
  <c r="FC29" i="42" s="1"/>
  <c r="BD4" i="42"/>
  <c r="AX21" i="49"/>
  <c r="EW21" i="49"/>
  <c r="AV18" i="50"/>
  <c r="EU18" i="50"/>
  <c r="FC29" i="41" l="1"/>
  <c r="EP30" i="54"/>
  <c r="ES29" i="50"/>
  <c r="BA5" i="44"/>
  <c r="EZ5" i="44"/>
  <c r="EQ14" i="54"/>
  <c r="AR14" i="54"/>
  <c r="FD14" i="41"/>
  <c r="BE14" i="41"/>
  <c r="FE14" i="41" s="1"/>
  <c r="BA25" i="45"/>
  <c r="EZ25" i="45"/>
  <c r="AQ6" i="55"/>
  <c r="EP6" i="55"/>
  <c r="EO6" i="56"/>
  <c r="AP6" i="56"/>
  <c r="BC25" i="43"/>
  <c r="FB25" i="43"/>
  <c r="AV18" i="49"/>
  <c r="EU18" i="49"/>
  <c r="EU30" i="49" s="1"/>
  <c r="EU20" i="51"/>
  <c r="AV20" i="51"/>
  <c r="EV8" i="49"/>
  <c r="AW8" i="49"/>
  <c r="EZ15" i="46"/>
  <c r="BA15" i="46"/>
  <c r="EY26" i="47"/>
  <c r="AZ26" i="47"/>
  <c r="EZ12" i="46"/>
  <c r="BA12" i="46"/>
  <c r="EV17" i="49"/>
  <c r="AW17" i="49"/>
  <c r="EZ18" i="45"/>
  <c r="BA18" i="45"/>
  <c r="EZ14" i="46"/>
  <c r="BA14" i="46"/>
  <c r="EP5" i="55"/>
  <c r="AQ5" i="55"/>
  <c r="EY17" i="46"/>
  <c r="AZ17" i="46"/>
  <c r="BB23" i="45"/>
  <c r="FA23" i="45"/>
  <c r="AZ19" i="47"/>
  <c r="EY19" i="47"/>
  <c r="EN5" i="57"/>
  <c r="AO5" i="57"/>
  <c r="AV6" i="50"/>
  <c r="EU6" i="50"/>
  <c r="AU12" i="52"/>
  <c r="ET12" i="52"/>
  <c r="AV15" i="51"/>
  <c r="EU15" i="51"/>
  <c r="EW23" i="49"/>
  <c r="AX23" i="49"/>
  <c r="EX23" i="48"/>
  <c r="AY23" i="48"/>
  <c r="EW10" i="48"/>
  <c r="AX10" i="48"/>
  <c r="ET5" i="50"/>
  <c r="AU5" i="50"/>
  <c r="AW20" i="49"/>
  <c r="EV20" i="49"/>
  <c r="ER7" i="53"/>
  <c r="AS7" i="53"/>
  <c r="AT18" i="52"/>
  <c r="ES18" i="52"/>
  <c r="ES30" i="52" s="1"/>
  <c r="BE10" i="41"/>
  <c r="FE10" i="41" s="1"/>
  <c r="FD10" i="41"/>
  <c r="AZ7" i="45"/>
  <c r="AY29" i="45"/>
  <c r="EY7" i="45"/>
  <c r="EY29" i="45" s="1"/>
  <c r="ER24" i="54"/>
  <c r="AS24" i="54"/>
  <c r="AZ28" i="47"/>
  <c r="EY28" i="47"/>
  <c r="BB15" i="45"/>
  <c r="FA15" i="45"/>
  <c r="BA28" i="46"/>
  <c r="EZ28" i="46"/>
  <c r="FA17" i="43"/>
  <c r="FA30" i="43" s="1"/>
  <c r="BB17" i="43"/>
  <c r="BC16" i="42"/>
  <c r="BB29" i="42"/>
  <c r="FB16" i="42"/>
  <c r="FB30" i="42" s="1"/>
  <c r="FD23" i="42"/>
  <c r="BE23" i="42"/>
  <c r="FE23" i="42" s="1"/>
  <c r="AO27" i="58"/>
  <c r="EN27" i="58"/>
  <c r="EU17" i="50"/>
  <c r="AV17" i="50"/>
  <c r="BA4" i="43"/>
  <c r="EZ4" i="43"/>
  <c r="EZ29" i="43" s="1"/>
  <c r="AZ29" i="43"/>
  <c r="FD20" i="41"/>
  <c r="BE20" i="41"/>
  <c r="FE20" i="41" s="1"/>
  <c r="AR27" i="55"/>
  <c r="EQ27" i="55"/>
  <c r="BB16" i="44"/>
  <c r="FA16" i="44"/>
  <c r="EZ17" i="44"/>
  <c r="EZ30" i="44" s="1"/>
  <c r="BA17" i="44"/>
  <c r="ET26" i="52"/>
  <c r="AU26" i="52"/>
  <c r="BA10" i="45"/>
  <c r="EZ10" i="45"/>
  <c r="BE19" i="41"/>
  <c r="FE19" i="41" s="1"/>
  <c r="FD19" i="41"/>
  <c r="BE11" i="42"/>
  <c r="FE11" i="42" s="1"/>
  <c r="FD11" i="42"/>
  <c r="FD12" i="42"/>
  <c r="BE12" i="42"/>
  <c r="FE12" i="42" s="1"/>
  <c r="EM13" i="58"/>
  <c r="AN13" i="58"/>
  <c r="EP25" i="55"/>
  <c r="AQ25" i="55"/>
  <c r="BE17" i="42"/>
  <c r="FE17" i="42" s="1"/>
  <c r="FD17" i="42"/>
  <c r="FC12" i="43"/>
  <c r="BD12" i="43"/>
  <c r="AY14" i="48"/>
  <c r="EX14" i="48"/>
  <c r="AS27" i="54"/>
  <c r="ER27" i="54"/>
  <c r="EN10" i="57"/>
  <c r="AO10" i="57"/>
  <c r="EX30" i="46"/>
  <c r="EW30" i="47"/>
  <c r="AQ18" i="55"/>
  <c r="EP18" i="55"/>
  <c r="EW6" i="48"/>
  <c r="AX6" i="48"/>
  <c r="EU8" i="50"/>
  <c r="AV8" i="50"/>
  <c r="EU16" i="50"/>
  <c r="AV16" i="50"/>
  <c r="AX7" i="48"/>
  <c r="EW7" i="48"/>
  <c r="EM11" i="59"/>
  <c r="AN11" i="59"/>
  <c r="AR24" i="55"/>
  <c r="EQ24" i="55"/>
  <c r="EZ20" i="46"/>
  <c r="BA20" i="46"/>
  <c r="ER21" i="53"/>
  <c r="AS21" i="53"/>
  <c r="AR25" i="54"/>
  <c r="EQ25" i="54"/>
  <c r="AY12" i="48"/>
  <c r="EX12" i="48"/>
  <c r="AX24" i="49"/>
  <c r="EW24" i="49"/>
  <c r="AR23" i="55"/>
  <c r="EQ23" i="55"/>
  <c r="EW11" i="49"/>
  <c r="AX11" i="49"/>
  <c r="EY30" i="45"/>
  <c r="EX22" i="47"/>
  <c r="AY22" i="47"/>
  <c r="FA20" i="45"/>
  <c r="BB20" i="45"/>
  <c r="EQ18" i="53"/>
  <c r="EQ30" i="53" s="1"/>
  <c r="AQ29" i="53"/>
  <c r="AR18" i="53"/>
  <c r="EV23" i="50"/>
  <c r="AW23" i="50"/>
  <c r="AW13" i="49"/>
  <c r="EV13" i="49"/>
  <c r="EY8" i="47"/>
  <c r="AZ8" i="47"/>
  <c r="EV28" i="50"/>
  <c r="AW28" i="50"/>
  <c r="AX5" i="48"/>
  <c r="EW5" i="48"/>
  <c r="AP9" i="57"/>
  <c r="EO9" i="57"/>
  <c r="AQ27" i="56"/>
  <c r="EP27" i="56"/>
  <c r="AR17" i="54"/>
  <c r="EQ17" i="54"/>
  <c r="EU26" i="51"/>
  <c r="AV26" i="51"/>
  <c r="AZ24" i="47"/>
  <c r="EY24" i="47"/>
  <c r="AS19" i="53"/>
  <c r="ER19" i="53"/>
  <c r="BC6" i="43"/>
  <c r="FB6" i="43"/>
  <c r="AW25" i="49"/>
  <c r="EV25" i="49"/>
  <c r="AO7" i="57"/>
  <c r="EN7" i="57"/>
  <c r="EM16" i="58"/>
  <c r="EM30" i="58" s="1"/>
  <c r="AN16" i="58"/>
  <c r="EY16" i="46"/>
  <c r="AZ16" i="46"/>
  <c r="FB5" i="43"/>
  <c r="BC5" i="43"/>
  <c r="EX16" i="47"/>
  <c r="EX30" i="47" s="1"/>
  <c r="AY16" i="47"/>
  <c r="EO30" i="55"/>
  <c r="EZ29" i="44"/>
  <c r="AP26" i="56"/>
  <c r="EO26" i="56"/>
  <c r="EO30" i="56" s="1"/>
  <c r="AU4" i="50"/>
  <c r="AT29" i="50"/>
  <c r="ET4" i="50"/>
  <c r="ET29" i="50" s="1"/>
  <c r="EO9" i="56"/>
  <c r="AP9" i="56"/>
  <c r="AO16" i="57"/>
  <c r="EN16" i="57"/>
  <c r="BE16" i="41"/>
  <c r="FE16" i="41" s="1"/>
  <c r="FE30" i="41" s="1"/>
  <c r="FD16" i="41"/>
  <c r="FD30" i="41" s="1"/>
  <c r="FB24" i="44"/>
  <c r="BC24" i="44"/>
  <c r="AY8" i="48"/>
  <c r="EX8" i="48"/>
  <c r="AO24" i="58"/>
  <c r="EN24" i="58"/>
  <c r="AY7" i="47"/>
  <c r="EX7" i="47"/>
  <c r="EU25" i="50"/>
  <c r="EU30" i="50" s="1"/>
  <c r="AV25" i="50"/>
  <c r="EY25" i="46"/>
  <c r="AZ25" i="46"/>
  <c r="FC11" i="43"/>
  <c r="BD11" i="43"/>
  <c r="BA17" i="45"/>
  <c r="EZ17" i="45"/>
  <c r="EZ30" i="45" s="1"/>
  <c r="AY27" i="48"/>
  <c r="EX27" i="48"/>
  <c r="EY15" i="47"/>
  <c r="AZ15" i="47"/>
  <c r="AW26" i="50"/>
  <c r="EV26" i="50"/>
  <c r="AP12" i="57"/>
  <c r="EO12" i="57"/>
  <c r="AX18" i="48"/>
  <c r="EW18" i="48"/>
  <c r="EW30" i="48" s="1"/>
  <c r="AR20" i="55"/>
  <c r="EQ20" i="55"/>
  <c r="AZ22" i="46"/>
  <c r="EY22" i="46"/>
  <c r="FD13" i="42"/>
  <c r="BE13" i="42"/>
  <c r="FE13" i="42" s="1"/>
  <c r="BE29" i="38"/>
  <c r="FE4" i="38"/>
  <c r="FE29" i="38" s="1"/>
  <c r="BE7" i="41"/>
  <c r="FE7" i="41" s="1"/>
  <c r="FD7" i="41"/>
  <c r="AR21" i="54"/>
  <c r="EQ21" i="54"/>
  <c r="AY13" i="48"/>
  <c r="EX13" i="48"/>
  <c r="EZ8" i="45"/>
  <c r="BA8" i="45"/>
  <c r="FD24" i="42"/>
  <c r="BE24" i="42"/>
  <c r="FE24" i="42" s="1"/>
  <c r="AR16" i="54"/>
  <c r="EQ16" i="54"/>
  <c r="EQ30" i="54" s="1"/>
  <c r="EY14" i="47"/>
  <c r="AZ14" i="47"/>
  <c r="BE13" i="41"/>
  <c r="FE13" i="41" s="1"/>
  <c r="FD13" i="41"/>
  <c r="ES5" i="51"/>
  <c r="ES29" i="51" s="1"/>
  <c r="AT5" i="51"/>
  <c r="FC15" i="43"/>
  <c r="BD15" i="43"/>
  <c r="EQ8" i="54"/>
  <c r="AR8" i="54"/>
  <c r="AO9" i="58"/>
  <c r="EN9" i="58"/>
  <c r="EU30" i="51"/>
  <c r="ER29" i="53"/>
  <c r="EV18" i="50"/>
  <c r="AW18" i="50"/>
  <c r="BA20" i="48"/>
  <c r="EZ20" i="48"/>
  <c r="AQ14" i="58"/>
  <c r="EP14" i="58"/>
  <c r="AX23" i="51"/>
  <c r="EW23" i="51"/>
  <c r="EY28" i="49"/>
  <c r="AZ28" i="49"/>
  <c r="AX19" i="50"/>
  <c r="EW19" i="50"/>
  <c r="AQ26" i="58"/>
  <c r="EP26" i="58"/>
  <c r="EV10" i="51"/>
  <c r="AW10" i="51"/>
  <c r="EX21" i="49"/>
  <c r="AY21" i="49"/>
  <c r="FD4" i="42"/>
  <c r="FD29" i="42" s="1"/>
  <c r="BE4" i="42"/>
  <c r="FD18" i="43"/>
  <c r="BE18" i="43"/>
  <c r="FE18" i="43" s="1"/>
  <c r="ET10" i="53"/>
  <c r="AU10" i="53"/>
  <c r="AV22" i="52"/>
  <c r="EU22" i="52"/>
  <c r="BB9" i="46"/>
  <c r="FA9" i="46"/>
  <c r="EW27" i="51"/>
  <c r="AX27" i="51"/>
  <c r="AO18" i="59"/>
  <c r="EN18" i="59"/>
  <c r="EV24" i="52"/>
  <c r="AW24" i="52"/>
  <c r="AQ11" i="58"/>
  <c r="EP11" i="58"/>
  <c r="AQ13" i="57"/>
  <c r="EP13" i="57"/>
  <c r="AV12" i="53"/>
  <c r="EU12" i="53"/>
  <c r="AQ25" i="57"/>
  <c r="EP25" i="57"/>
  <c r="BB27" i="47"/>
  <c r="FA27" i="47"/>
  <c r="FD7" i="43"/>
  <c r="BE7" i="43"/>
  <c r="FE7" i="43" s="1"/>
  <c r="BE22" i="43"/>
  <c r="FE22" i="43" s="1"/>
  <c r="FD22" i="43"/>
  <c r="BB10" i="46"/>
  <c r="FA10" i="46"/>
  <c r="AT21" i="55"/>
  <c r="ES21" i="55"/>
  <c r="FB27" i="46"/>
  <c r="BC27" i="46"/>
  <c r="AY29" i="46"/>
  <c r="AZ4" i="46"/>
  <c r="EY4" i="46"/>
  <c r="EY29" i="46" s="1"/>
  <c r="AP21" i="59"/>
  <c r="EO21" i="59"/>
  <c r="ER22" i="55"/>
  <c r="AS22" i="55"/>
  <c r="ES5" i="53"/>
  <c r="AT5" i="53"/>
  <c r="AZ12" i="49"/>
  <c r="EY12" i="49"/>
  <c r="FC18" i="44"/>
  <c r="BD18" i="44"/>
  <c r="FA20" i="47"/>
  <c r="BB20" i="47"/>
  <c r="EU24" i="53"/>
  <c r="AV24" i="53"/>
  <c r="BE28" i="43"/>
  <c r="FE28" i="43" s="1"/>
  <c r="FD28" i="43"/>
  <c r="BD13" i="45"/>
  <c r="FC13" i="45"/>
  <c r="AP5" i="58"/>
  <c r="EO5" i="58"/>
  <c r="FA21" i="47"/>
  <c r="BB21" i="47"/>
  <c r="AV9" i="53"/>
  <c r="EU9" i="53"/>
  <c r="AP20" i="58"/>
  <c r="EO20" i="58"/>
  <c r="EU29" i="49"/>
  <c r="AV27" i="53"/>
  <c r="EU27" i="53"/>
  <c r="EO28" i="59"/>
  <c r="AP28" i="59"/>
  <c r="EO22" i="58"/>
  <c r="AP22" i="58"/>
  <c r="AO27" i="59"/>
  <c r="EN27" i="59"/>
  <c r="ES14" i="55"/>
  <c r="AT14" i="55"/>
  <c r="ET13" i="53"/>
  <c r="AU13" i="53"/>
  <c r="EP19" i="57"/>
  <c r="AQ19" i="57"/>
  <c r="AP7" i="58"/>
  <c r="EO7" i="58"/>
  <c r="AQ20" i="57"/>
  <c r="EP20" i="57"/>
  <c r="EW14" i="51"/>
  <c r="AX14" i="51"/>
  <c r="BC6" i="45"/>
  <c r="FB6" i="45"/>
  <c r="FA13" i="47"/>
  <c r="BB13" i="47"/>
  <c r="BD11" i="44"/>
  <c r="FC11" i="44"/>
  <c r="EV8" i="52"/>
  <c r="AW8" i="52"/>
  <c r="EU10" i="52"/>
  <c r="AV10" i="52"/>
  <c r="FD26" i="44"/>
  <c r="BE26" i="44"/>
  <c r="FE26" i="44" s="1"/>
  <c r="EQ27" i="57"/>
  <c r="AR27" i="57"/>
  <c r="ES22" i="54"/>
  <c r="AT22" i="54"/>
  <c r="FC14" i="45"/>
  <c r="BD14" i="45"/>
  <c r="BD12" i="45"/>
  <c r="FC12" i="45"/>
  <c r="AS11" i="56"/>
  <c r="ER11" i="56"/>
  <c r="AR28" i="57"/>
  <c r="EQ28" i="57"/>
  <c r="AU16" i="53"/>
  <c r="ET16" i="53"/>
  <c r="FC21" i="45"/>
  <c r="BD21" i="45"/>
  <c r="ES9" i="54"/>
  <c r="AT9" i="54"/>
  <c r="AQ12" i="58"/>
  <c r="EP12" i="58"/>
  <c r="ET25" i="53"/>
  <c r="AU25" i="53"/>
  <c r="FB19" i="46"/>
  <c r="BC19" i="46"/>
  <c r="ET28" i="54"/>
  <c r="AU28" i="54"/>
  <c r="AW22" i="51"/>
  <c r="EV22" i="51"/>
  <c r="EO13" i="59"/>
  <c r="AP13" i="59"/>
  <c r="AW18" i="51"/>
  <c r="EV18" i="51"/>
  <c r="EM30" i="59"/>
  <c r="AQ22" i="57"/>
  <c r="EP22" i="57"/>
  <c r="AO10" i="59"/>
  <c r="EN10" i="59"/>
  <c r="ET20" i="54"/>
  <c r="AU20" i="54"/>
  <c r="BE9" i="43"/>
  <c r="FE9" i="43" s="1"/>
  <c r="FD9" i="43"/>
  <c r="AT15" i="55"/>
  <c r="ES15" i="55"/>
  <c r="AY22" i="49"/>
  <c r="EX22" i="49"/>
  <c r="BA29" i="44"/>
  <c r="FA4" i="44"/>
  <c r="BB4" i="44"/>
  <c r="EO10" i="58"/>
  <c r="AP10" i="58"/>
  <c r="BD10" i="44"/>
  <c r="FC10" i="44"/>
  <c r="AQ8" i="58"/>
  <c r="EP8" i="58"/>
  <c r="AU13" i="54"/>
  <c r="ET13" i="54"/>
  <c r="BD22" i="44"/>
  <c r="FC22" i="44"/>
  <c r="EU26" i="53"/>
  <c r="AV26" i="53"/>
  <c r="AX10" i="50"/>
  <c r="EW10" i="50"/>
  <c r="AS8" i="56"/>
  <c r="ER8" i="56"/>
  <c r="EY16" i="48"/>
  <c r="AZ16" i="48"/>
  <c r="AZ22" i="48"/>
  <c r="EY22" i="48"/>
  <c r="BD28" i="45"/>
  <c r="FC28" i="45"/>
  <c r="AY5" i="49"/>
  <c r="EX5" i="49"/>
  <c r="EV6" i="51"/>
  <c r="AW6" i="51"/>
  <c r="AX13" i="50"/>
  <c r="EW13" i="50"/>
  <c r="AU11" i="54"/>
  <c r="ET11" i="54"/>
  <c r="AT28" i="55"/>
  <c r="ES28" i="55"/>
  <c r="EW24" i="51"/>
  <c r="AX24" i="51"/>
  <c r="ET26" i="54"/>
  <c r="AU26" i="54"/>
  <c r="ER14" i="56"/>
  <c r="AS14" i="56"/>
  <c r="EY26" i="48"/>
  <c r="AZ26" i="48"/>
  <c r="AW15" i="52"/>
  <c r="EV15" i="52"/>
  <c r="EW12" i="51"/>
  <c r="AX12" i="51"/>
  <c r="AU22" i="53"/>
  <c r="ET22" i="53"/>
  <c r="AX22" i="50"/>
  <c r="EW22" i="50"/>
  <c r="EZ24" i="48"/>
  <c r="BA24" i="48"/>
  <c r="BC16" i="45"/>
  <c r="FB16" i="45"/>
  <c r="EQ23" i="57"/>
  <c r="AR23" i="57"/>
  <c r="AP17" i="59"/>
  <c r="EO17" i="59"/>
  <c r="AW29" i="48"/>
  <c r="AX4" i="48"/>
  <c r="EW4" i="48"/>
  <c r="EW29" i="48" s="1"/>
  <c r="EO23" i="59"/>
  <c r="AP23" i="59"/>
  <c r="AM29" i="58"/>
  <c r="AN4" i="58"/>
  <c r="EM4" i="58"/>
  <c r="EM29" i="58" s="1"/>
  <c r="AS7" i="54"/>
  <c r="ER7" i="54"/>
  <c r="AW14" i="52"/>
  <c r="EV14" i="52"/>
  <c r="EY25" i="48"/>
  <c r="AZ25" i="48"/>
  <c r="EX12" i="50"/>
  <c r="AY12" i="50"/>
  <c r="AT13" i="55"/>
  <c r="ES13" i="55"/>
  <c r="BC26" i="46"/>
  <c r="FB26" i="46"/>
  <c r="EU17" i="53"/>
  <c r="AV17" i="53"/>
  <c r="AR11" i="57"/>
  <c r="EQ11" i="57"/>
  <c r="EV7" i="51"/>
  <c r="AW7" i="51"/>
  <c r="AP19" i="58"/>
  <c r="EO19" i="58"/>
  <c r="FB23" i="46"/>
  <c r="BC23" i="46"/>
  <c r="AT19" i="54"/>
  <c r="ES19" i="54"/>
  <c r="AR16" i="56"/>
  <c r="EQ16" i="56"/>
  <c r="BE10" i="43"/>
  <c r="FE10" i="43" s="1"/>
  <c r="FD10" i="43"/>
  <c r="AT5" i="54"/>
  <c r="ES5" i="54"/>
  <c r="AX29" i="47"/>
  <c r="AY4" i="47"/>
  <c r="EX4" i="47"/>
  <c r="EX29" i="47" s="1"/>
  <c r="AP25" i="58"/>
  <c r="EO25" i="58"/>
  <c r="AO5" i="59"/>
  <c r="EN5" i="59"/>
  <c r="EV4" i="49"/>
  <c r="AV29" i="49"/>
  <c r="AW4" i="49"/>
  <c r="EO21" i="58"/>
  <c r="AP21" i="58"/>
  <c r="AR7" i="56"/>
  <c r="EQ7" i="56"/>
  <c r="FC26" i="45"/>
  <c r="BD26" i="45"/>
  <c r="EW19" i="51"/>
  <c r="AX19" i="51"/>
  <c r="ET6" i="53"/>
  <c r="AU6" i="53"/>
  <c r="EU8" i="53"/>
  <c r="AV8" i="53"/>
  <c r="AU15" i="53"/>
  <c r="ET15" i="53"/>
  <c r="EZ19" i="48"/>
  <c r="BA19" i="48"/>
  <c r="BC22" i="45"/>
  <c r="FB22" i="45"/>
  <c r="EO26" i="59"/>
  <c r="AP26" i="59"/>
  <c r="AW17" i="51"/>
  <c r="EV17" i="51"/>
  <c r="BE27" i="44"/>
  <c r="FE27" i="44" s="1"/>
  <c r="FD27" i="44"/>
  <c r="AP20" i="59"/>
  <c r="EO20" i="59"/>
  <c r="AW7" i="50"/>
  <c r="EV7" i="50"/>
  <c r="AY24" i="50"/>
  <c r="EX24" i="50"/>
  <c r="AS9" i="55"/>
  <c r="ER9" i="55"/>
  <c r="ET14" i="53"/>
  <c r="AU14" i="53"/>
  <c r="BE28" i="44"/>
  <c r="FE28" i="44" s="1"/>
  <c r="FD28" i="44"/>
  <c r="EZ7" i="46"/>
  <c r="BA7" i="46"/>
  <c r="EQ17" i="57"/>
  <c r="AR17" i="57"/>
  <c r="AO29" i="56"/>
  <c r="EO4" i="56"/>
  <c r="EO29" i="56" s="1"/>
  <c r="AP4" i="56"/>
  <c r="BE29" i="40"/>
  <c r="FE4" i="40"/>
  <c r="FE29" i="40" s="1"/>
  <c r="AS12" i="56"/>
  <c r="ER12" i="56"/>
  <c r="ET5" i="52"/>
  <c r="AU5" i="52"/>
  <c r="BD6" i="44"/>
  <c r="FC6" i="44"/>
  <c r="AY9" i="49"/>
  <c r="EX9" i="49"/>
  <c r="AS29" i="52"/>
  <c r="AT4" i="52"/>
  <c r="ES4" i="52"/>
  <c r="ES29" i="52" s="1"/>
  <c r="EP28" i="58"/>
  <c r="AQ28" i="58"/>
  <c r="AR24" i="57"/>
  <c r="EQ24" i="57"/>
  <c r="EQ8" i="57"/>
  <c r="AR8" i="57"/>
  <c r="BB18" i="46"/>
  <c r="FA18" i="46"/>
  <c r="AV9" i="51"/>
  <c r="EU9" i="51"/>
  <c r="AW19" i="52"/>
  <c r="EV19" i="52"/>
  <c r="AO16" i="59"/>
  <c r="EN16" i="59"/>
  <c r="ER17" i="56"/>
  <c r="AS17" i="56"/>
  <c r="ER15" i="56"/>
  <c r="AS15" i="56"/>
  <c r="AY19" i="49"/>
  <c r="EX19" i="49"/>
  <c r="BE20" i="44"/>
  <c r="FE20" i="44" s="1"/>
  <c r="FD20" i="44"/>
  <c r="FA17" i="47"/>
  <c r="BB17" i="47"/>
  <c r="FA12" i="47"/>
  <c r="BB12" i="47"/>
  <c r="BD7" i="44"/>
  <c r="FC7" i="44"/>
  <c r="BA9" i="48"/>
  <c r="EZ9" i="48"/>
  <c r="AY27" i="50"/>
  <c r="EX27" i="50"/>
  <c r="AO18" i="58"/>
  <c r="EN18" i="58"/>
  <c r="EV21" i="52"/>
  <c r="AW21" i="52"/>
  <c r="AW27" i="52"/>
  <c r="EV27" i="52"/>
  <c r="AR5" i="56"/>
  <c r="EQ5" i="56"/>
  <c r="EZ25" i="47"/>
  <c r="BA25" i="47"/>
  <c r="EX14" i="49"/>
  <c r="AY14" i="49"/>
  <c r="BE19" i="44"/>
  <c r="FE19" i="44" s="1"/>
  <c r="FD19" i="44"/>
  <c r="BB8" i="46"/>
  <c r="FA8" i="46"/>
  <c r="BB5" i="45"/>
  <c r="FA5" i="45"/>
  <c r="AY10" i="49"/>
  <c r="EX10" i="49"/>
  <c r="EV25" i="51"/>
  <c r="AW25" i="51"/>
  <c r="AP29" i="55"/>
  <c r="EP4" i="55"/>
  <c r="EP29" i="55" s="1"/>
  <c r="AQ4" i="55"/>
  <c r="ES19" i="55"/>
  <c r="AT19" i="55"/>
  <c r="EY27" i="49"/>
  <c r="AZ27" i="49"/>
  <c r="AW23" i="52"/>
  <c r="EV23" i="52"/>
  <c r="AX15" i="50"/>
  <c r="EW15" i="50"/>
  <c r="AN29" i="57"/>
  <c r="AO4" i="57"/>
  <c r="EN4" i="57"/>
  <c r="EN29" i="57" s="1"/>
  <c r="AR26" i="57"/>
  <c r="EQ26" i="57"/>
  <c r="BE21" i="44"/>
  <c r="FE21" i="44" s="1"/>
  <c r="FD21" i="44"/>
  <c r="AS10" i="55"/>
  <c r="ER10" i="55"/>
  <c r="EQ22" i="56"/>
  <c r="AR22" i="56"/>
  <c r="BD25" i="44"/>
  <c r="FC25" i="44"/>
  <c r="AS24" i="56"/>
  <c r="ER24" i="56"/>
  <c r="FC16" i="43"/>
  <c r="BD16" i="43"/>
  <c r="EV7" i="49"/>
  <c r="AW7" i="49"/>
  <c r="AS8" i="55"/>
  <c r="ER8" i="55"/>
  <c r="EZ17" i="48"/>
  <c r="BA17" i="48"/>
  <c r="BE23" i="44"/>
  <c r="FE23" i="44" s="1"/>
  <c r="FD23" i="44"/>
  <c r="BB11" i="47"/>
  <c r="FA11" i="47"/>
  <c r="FE4" i="41"/>
  <c r="FE29" i="41" s="1"/>
  <c r="BE29" i="41"/>
  <c r="EO14" i="59"/>
  <c r="AP14" i="59"/>
  <c r="AX13" i="51"/>
  <c r="EW13" i="51"/>
  <c r="AQ21" i="57"/>
  <c r="EP21" i="57"/>
  <c r="BB6" i="46"/>
  <c r="FA6" i="46"/>
  <c r="AR10" i="56"/>
  <c r="EQ10" i="56"/>
  <c r="EW20" i="50"/>
  <c r="AX20" i="50"/>
  <c r="FA23" i="47"/>
  <c r="BB23" i="47"/>
  <c r="ET23" i="54"/>
  <c r="AU23" i="54"/>
  <c r="BD8" i="44"/>
  <c r="FC8" i="44"/>
  <c r="BA18" i="47"/>
  <c r="EZ18" i="47"/>
  <c r="EP15" i="57"/>
  <c r="AQ15" i="57"/>
  <c r="AT6" i="54"/>
  <c r="ES6" i="54"/>
  <c r="ER16" i="55"/>
  <c r="AS16" i="55"/>
  <c r="EU11" i="53"/>
  <c r="AV11" i="53"/>
  <c r="AW11" i="52"/>
  <c r="EV11" i="52"/>
  <c r="AP15" i="59"/>
  <c r="EO15" i="59"/>
  <c r="BD24" i="45"/>
  <c r="FC24" i="45"/>
  <c r="AQ15" i="58"/>
  <c r="EP15" i="58"/>
  <c r="EU6" i="52"/>
  <c r="AV6" i="52"/>
  <c r="AY15" i="49"/>
  <c r="EX15" i="49"/>
  <c r="EO6" i="58"/>
  <c r="AP6" i="58"/>
  <c r="BA5" i="47"/>
  <c r="EZ5" i="47"/>
  <c r="FD12" i="44"/>
  <c r="BE12" i="44"/>
  <c r="FE12" i="44" s="1"/>
  <c r="BC9" i="45"/>
  <c r="FB9" i="45"/>
  <c r="ER18" i="54"/>
  <c r="AS18" i="54"/>
  <c r="AO6" i="59"/>
  <c r="EN6" i="59"/>
  <c r="BC13" i="46"/>
  <c r="FB13" i="46"/>
  <c r="EW28" i="51"/>
  <c r="AX28" i="51"/>
  <c r="EX26" i="49"/>
  <c r="AY26" i="49"/>
  <c r="EX11" i="50"/>
  <c r="AY11" i="50"/>
  <c r="BE14" i="44"/>
  <c r="FE14" i="44" s="1"/>
  <c r="FD14" i="44"/>
  <c r="BE15" i="44"/>
  <c r="FE15" i="44" s="1"/>
  <c r="FD15" i="44"/>
  <c r="AQ23" i="58"/>
  <c r="EP23" i="58"/>
  <c r="AO25" i="59"/>
  <c r="EN25" i="59"/>
  <c r="BC24" i="46"/>
  <c r="FB24" i="46"/>
  <c r="FB11" i="45"/>
  <c r="BC11" i="45"/>
  <c r="BE13" i="44"/>
  <c r="FE13" i="44" s="1"/>
  <c r="FD13" i="44"/>
  <c r="BD19" i="45"/>
  <c r="FC19" i="45"/>
  <c r="AW9" i="50"/>
  <c r="EV9" i="50"/>
  <c r="AV7" i="52"/>
  <c r="EU7" i="52"/>
  <c r="EP14" i="57"/>
  <c r="AQ14" i="57"/>
  <c r="ET12" i="54"/>
  <c r="AU12" i="54"/>
  <c r="ER23" i="56"/>
  <c r="AS23" i="56"/>
  <c r="EV8" i="51"/>
  <c r="AW8" i="51"/>
  <c r="AX11" i="51"/>
  <c r="EW11" i="51"/>
  <c r="FA9" i="47"/>
  <c r="BB9" i="47"/>
  <c r="EO9" i="59"/>
  <c r="AP9" i="59"/>
  <c r="AQ29" i="54"/>
  <c r="EQ4" i="54"/>
  <c r="EQ29" i="54" s="1"/>
  <c r="AR4" i="54"/>
  <c r="AP12" i="59"/>
  <c r="EO12" i="59"/>
  <c r="EO24" i="59"/>
  <c r="AP24" i="59"/>
  <c r="EW21" i="51"/>
  <c r="AX21" i="51"/>
  <c r="BA21" i="48"/>
  <c r="EZ21" i="48"/>
  <c r="EV20" i="52"/>
  <c r="AW20" i="52"/>
  <c r="AW16" i="51"/>
  <c r="EV16" i="51"/>
  <c r="AW28" i="52"/>
  <c r="EV28" i="52"/>
  <c r="AS19" i="56"/>
  <c r="ER19" i="56"/>
  <c r="AT12" i="55"/>
  <c r="ES12" i="55"/>
  <c r="ER28" i="56"/>
  <c r="AS28" i="56"/>
  <c r="ES4" i="53"/>
  <c r="AT4" i="53"/>
  <c r="BC21" i="46"/>
  <c r="FB21" i="46"/>
  <c r="ET20" i="53"/>
  <c r="AU20" i="53"/>
  <c r="BA5" i="46"/>
  <c r="EZ5" i="46"/>
  <c r="AQ17" i="58"/>
  <c r="EP17" i="58"/>
  <c r="EU28" i="53"/>
  <c r="AV28" i="53"/>
  <c r="AT11" i="55"/>
  <c r="ES11" i="55"/>
  <c r="AT26" i="55"/>
  <c r="ES26" i="55"/>
  <c r="FC9" i="44"/>
  <c r="BD9" i="44"/>
  <c r="AO18" i="57"/>
  <c r="EN18" i="57"/>
  <c r="EN30" i="57" s="1"/>
  <c r="AS20" i="56"/>
  <c r="ER20" i="56"/>
  <c r="AR25" i="56"/>
  <c r="EQ25" i="56"/>
  <c r="FC27" i="45"/>
  <c r="BD27" i="45"/>
  <c r="AS13" i="56"/>
  <c r="ER13" i="56"/>
  <c r="AW13" i="52"/>
  <c r="EV13" i="52"/>
  <c r="EZ11" i="48"/>
  <c r="BA11" i="48"/>
  <c r="AX14" i="50"/>
  <c r="EW14" i="50"/>
  <c r="FB11" i="46"/>
  <c r="BC11" i="46"/>
  <c r="AR7" i="55"/>
  <c r="EQ7" i="55"/>
  <c r="AS21" i="56"/>
  <c r="ER21" i="56"/>
  <c r="EZ6" i="47"/>
  <c r="BA6" i="47"/>
  <c r="ES10" i="54"/>
  <c r="AT10" i="54"/>
  <c r="FA4" i="45"/>
  <c r="BB4" i="45"/>
  <c r="AY6" i="49"/>
  <c r="EX6" i="49"/>
  <c r="AV25" i="52"/>
  <c r="EU25" i="52"/>
  <c r="AP8" i="59"/>
  <c r="EO8" i="59"/>
  <c r="ER17" i="55"/>
  <c r="AS17" i="55"/>
  <c r="EP6" i="57"/>
  <c r="AQ6" i="57"/>
  <c r="AY16" i="49"/>
  <c r="EX16" i="49"/>
  <c r="EU23" i="53"/>
  <c r="AV23" i="53"/>
  <c r="AX21" i="50"/>
  <c r="EW21" i="50"/>
  <c r="EU16" i="52"/>
  <c r="AV16" i="52"/>
  <c r="EZ15" i="48"/>
  <c r="BA15" i="48"/>
  <c r="AU4" i="51"/>
  <c r="ET4" i="51"/>
  <c r="AT29" i="51"/>
  <c r="AO7" i="59"/>
  <c r="EN7" i="59"/>
  <c r="BE8" i="43"/>
  <c r="FE8" i="43" s="1"/>
  <c r="FD8" i="43"/>
  <c r="AW17" i="52"/>
  <c r="EV17" i="52"/>
  <c r="AL29" i="59"/>
  <c r="EL4" i="59"/>
  <c r="EL29" i="59" s="1"/>
  <c r="AM4" i="59"/>
  <c r="EZ28" i="48"/>
  <c r="BA28" i="48"/>
  <c r="AP19" i="59"/>
  <c r="EO19" i="59"/>
  <c r="AW9" i="52"/>
  <c r="EV9" i="52"/>
  <c r="EZ10" i="47"/>
  <c r="BA10" i="47"/>
  <c r="AR18" i="56"/>
  <c r="EQ18" i="56"/>
  <c r="AU15" i="54"/>
  <c r="ET15" i="54"/>
  <c r="FD18" i="42"/>
  <c r="BE18" i="42"/>
  <c r="FE18" i="42" s="1"/>
  <c r="AO22" i="59"/>
  <c r="EN22" i="59"/>
  <c r="FD29" i="41" l="1"/>
  <c r="EP30" i="55"/>
  <c r="EO9" i="58"/>
  <c r="AP9" i="58"/>
  <c r="ER16" i="54"/>
  <c r="AS16" i="54"/>
  <c r="AS21" i="54"/>
  <c r="ER21" i="54"/>
  <c r="BA22" i="46"/>
  <c r="EZ22" i="46"/>
  <c r="EX18" i="48"/>
  <c r="EX30" i="48" s="1"/>
  <c r="AY18" i="48"/>
  <c r="EW26" i="50"/>
  <c r="AX26" i="50"/>
  <c r="AZ27" i="48"/>
  <c r="EY27" i="48"/>
  <c r="EO24" i="58"/>
  <c r="AP24" i="58"/>
  <c r="AP16" i="57"/>
  <c r="EO16" i="57"/>
  <c r="FC5" i="43"/>
  <c r="BD5" i="43"/>
  <c r="AO16" i="58"/>
  <c r="EN16" i="58"/>
  <c r="EV26" i="51"/>
  <c r="AW26" i="51"/>
  <c r="EZ8" i="47"/>
  <c r="BA8" i="47"/>
  <c r="AX23" i="50"/>
  <c r="EW23" i="50"/>
  <c r="AT21" i="53"/>
  <c r="ES21" i="53"/>
  <c r="AW8" i="50"/>
  <c r="EV8" i="50"/>
  <c r="ES27" i="54"/>
  <c r="AT27" i="54"/>
  <c r="BC16" i="44"/>
  <c r="FB16" i="44"/>
  <c r="AW17" i="50"/>
  <c r="EV17" i="50"/>
  <c r="BD16" i="42"/>
  <c r="FC16" i="42"/>
  <c r="FC30" i="42" s="1"/>
  <c r="BC29" i="42"/>
  <c r="FA28" i="46"/>
  <c r="BB28" i="46"/>
  <c r="EZ28" i="47"/>
  <c r="BA28" i="47"/>
  <c r="EX10" i="48"/>
  <c r="AY10" i="48"/>
  <c r="EV15" i="51"/>
  <c r="AW15" i="51"/>
  <c r="EV6" i="50"/>
  <c r="AW6" i="50"/>
  <c r="BA19" i="47"/>
  <c r="EZ19" i="47"/>
  <c r="AW18" i="49"/>
  <c r="EV18" i="49"/>
  <c r="EV30" i="49" s="1"/>
  <c r="FA25" i="45"/>
  <c r="BB25" i="45"/>
  <c r="AS8" i="54"/>
  <c r="ER8" i="54"/>
  <c r="AU5" i="51"/>
  <c r="ET5" i="51"/>
  <c r="ET29" i="51" s="1"/>
  <c r="EZ14" i="47"/>
  <c r="BA14" i="47"/>
  <c r="BA15" i="47"/>
  <c r="EZ15" i="47"/>
  <c r="BA25" i="46"/>
  <c r="EZ25" i="46"/>
  <c r="AQ9" i="56"/>
  <c r="EP9" i="56"/>
  <c r="AU29" i="50"/>
  <c r="AV4" i="50"/>
  <c r="EU4" i="50"/>
  <c r="EW25" i="49"/>
  <c r="AX25" i="49"/>
  <c r="AT19" i="53"/>
  <c r="ES19" i="53"/>
  <c r="EQ27" i="56"/>
  <c r="AR27" i="56"/>
  <c r="AY5" i="48"/>
  <c r="EX5" i="48"/>
  <c r="BC20" i="45"/>
  <c r="FB20" i="45"/>
  <c r="ER23" i="55"/>
  <c r="AS23" i="55"/>
  <c r="AZ12" i="48"/>
  <c r="EY12" i="48"/>
  <c r="ER24" i="55"/>
  <c r="AS24" i="55"/>
  <c r="AY7" i="48"/>
  <c r="EX7" i="48"/>
  <c r="AP10" i="57"/>
  <c r="EO10" i="57"/>
  <c r="AO13" i="58"/>
  <c r="EN13" i="58"/>
  <c r="FA17" i="44"/>
  <c r="FA30" i="44" s="1"/>
  <c r="BB17" i="44"/>
  <c r="BC17" i="43"/>
  <c r="FB17" i="43"/>
  <c r="FB30" i="43" s="1"/>
  <c r="AT24" i="54"/>
  <c r="ES24" i="54"/>
  <c r="EZ7" i="45"/>
  <c r="EZ29" i="45" s="1"/>
  <c r="BA7" i="45"/>
  <c r="AZ29" i="45"/>
  <c r="ET18" i="52"/>
  <c r="ET30" i="52" s="1"/>
  <c r="AU18" i="52"/>
  <c r="EW20" i="49"/>
  <c r="AX20" i="49"/>
  <c r="AY23" i="49"/>
  <c r="EX23" i="49"/>
  <c r="AP5" i="57"/>
  <c r="EO5" i="57"/>
  <c r="EQ5" i="55"/>
  <c r="AR5" i="55"/>
  <c r="FA18" i="45"/>
  <c r="BB18" i="45"/>
  <c r="BB12" i="46"/>
  <c r="FA12" i="46"/>
  <c r="BB15" i="46"/>
  <c r="FA15" i="46"/>
  <c r="AW20" i="51"/>
  <c r="EV20" i="51"/>
  <c r="EY13" i="48"/>
  <c r="AZ13" i="48"/>
  <c r="ER20" i="55"/>
  <c r="AS20" i="55"/>
  <c r="EP12" i="57"/>
  <c r="AQ12" i="57"/>
  <c r="BB17" i="45"/>
  <c r="FA17" i="45"/>
  <c r="FA30" i="45" s="1"/>
  <c r="EY7" i="47"/>
  <c r="AZ7" i="47"/>
  <c r="AZ8" i="48"/>
  <c r="EY8" i="48"/>
  <c r="AZ16" i="47"/>
  <c r="EY16" i="47"/>
  <c r="BA16" i="46"/>
  <c r="EZ16" i="46"/>
  <c r="AX28" i="50"/>
  <c r="EW28" i="50"/>
  <c r="ER18" i="53"/>
  <c r="ER30" i="53" s="1"/>
  <c r="AS18" i="53"/>
  <c r="AR29" i="53"/>
  <c r="EX11" i="49"/>
  <c r="AY11" i="49"/>
  <c r="BB20" i="46"/>
  <c r="FA20" i="46"/>
  <c r="EN11" i="59"/>
  <c r="AO11" i="59"/>
  <c r="EV16" i="50"/>
  <c r="AW16" i="50"/>
  <c r="AR18" i="55"/>
  <c r="EQ18" i="55"/>
  <c r="EY14" i="48"/>
  <c r="AZ14" i="48"/>
  <c r="BB10" i="45"/>
  <c r="FA10" i="45"/>
  <c r="ER27" i="55"/>
  <c r="AS27" i="55"/>
  <c r="FB15" i="45"/>
  <c r="BC15" i="45"/>
  <c r="AT7" i="53"/>
  <c r="ES7" i="53"/>
  <c r="AV5" i="50"/>
  <c r="EU5" i="50"/>
  <c r="AZ23" i="48"/>
  <c r="EY23" i="48"/>
  <c r="EU12" i="52"/>
  <c r="AV12" i="52"/>
  <c r="BC23" i="45"/>
  <c r="FB23" i="45"/>
  <c r="BD25" i="43"/>
  <c r="FC25" i="43"/>
  <c r="AR6" i="55"/>
  <c r="EQ6" i="55"/>
  <c r="BB5" i="44"/>
  <c r="FA5" i="44"/>
  <c r="FA29" i="44" s="1"/>
  <c r="EN30" i="58"/>
  <c r="FD15" i="43"/>
  <c r="BE15" i="43"/>
  <c r="FE15" i="43" s="1"/>
  <c r="FA8" i="45"/>
  <c r="BB8" i="45"/>
  <c r="BE11" i="43"/>
  <c r="FE11" i="43" s="1"/>
  <c r="FD11" i="43"/>
  <c r="EV25" i="50"/>
  <c r="AW25" i="50"/>
  <c r="FC24" i="44"/>
  <c r="BD24" i="44"/>
  <c r="EP26" i="56"/>
  <c r="EP30" i="56" s="1"/>
  <c r="AQ26" i="56"/>
  <c r="EY30" i="46"/>
  <c r="EO7" i="57"/>
  <c r="AP7" i="57"/>
  <c r="BD6" i="43"/>
  <c r="FC6" i="43"/>
  <c r="BA24" i="47"/>
  <c r="EZ24" i="47"/>
  <c r="AS17" i="54"/>
  <c r="ER17" i="54"/>
  <c r="EP9" i="57"/>
  <c r="AQ9" i="57"/>
  <c r="AX13" i="49"/>
  <c r="EW13" i="49"/>
  <c r="AZ22" i="47"/>
  <c r="EY22" i="47"/>
  <c r="EX24" i="49"/>
  <c r="AY24" i="49"/>
  <c r="AS25" i="54"/>
  <c r="ER25" i="54"/>
  <c r="EX6" i="48"/>
  <c r="AY6" i="48"/>
  <c r="FD12" i="43"/>
  <c r="BE12" i="43"/>
  <c r="FE12" i="43" s="1"/>
  <c r="EQ25" i="55"/>
  <c r="AR25" i="55"/>
  <c r="AV26" i="52"/>
  <c r="EU26" i="52"/>
  <c r="BA29" i="43"/>
  <c r="BB4" i="43"/>
  <c r="FA4" i="43"/>
  <c r="FA29" i="43" s="1"/>
  <c r="AP27" i="58"/>
  <c r="EO27" i="58"/>
  <c r="BA17" i="46"/>
  <c r="EZ17" i="46"/>
  <c r="BB14" i="46"/>
  <c r="FA14" i="46"/>
  <c r="EW17" i="49"/>
  <c r="AX17" i="49"/>
  <c r="EZ26" i="47"/>
  <c r="BA26" i="47"/>
  <c r="EW8" i="49"/>
  <c r="AX8" i="49"/>
  <c r="EP6" i="56"/>
  <c r="AQ6" i="56"/>
  <c r="ER14" i="54"/>
  <c r="AS14" i="54"/>
  <c r="ES29" i="53"/>
  <c r="EV30" i="51"/>
  <c r="FA10" i="47"/>
  <c r="BB10" i="47"/>
  <c r="AN4" i="59"/>
  <c r="EM4" i="59"/>
  <c r="EM29" i="59" s="1"/>
  <c r="AM29" i="59"/>
  <c r="AX17" i="52"/>
  <c r="EW17" i="52"/>
  <c r="EY16" i="49"/>
  <c r="AZ16" i="49"/>
  <c r="AQ8" i="59"/>
  <c r="EP8" i="59"/>
  <c r="BC4" i="45"/>
  <c r="FB4" i="45"/>
  <c r="EW13" i="52"/>
  <c r="AX13" i="52"/>
  <c r="AS25" i="56"/>
  <c r="ER25" i="56"/>
  <c r="EO18" i="57"/>
  <c r="EO30" i="57" s="1"/>
  <c r="AP18" i="57"/>
  <c r="ET26" i="55"/>
  <c r="AU26" i="55"/>
  <c r="ET11" i="55"/>
  <c r="AU11" i="55"/>
  <c r="ES28" i="56"/>
  <c r="AT28" i="56"/>
  <c r="AX20" i="52"/>
  <c r="EW20" i="52"/>
  <c r="ER4" i="54"/>
  <c r="ER29" i="54" s="1"/>
  <c r="AS4" i="54"/>
  <c r="AR29" i="54"/>
  <c r="EU15" i="54"/>
  <c r="AV15" i="54"/>
  <c r="EP19" i="59"/>
  <c r="AQ19" i="59"/>
  <c r="AW23" i="53"/>
  <c r="EV23" i="53"/>
  <c r="AT17" i="55"/>
  <c r="ES17" i="55"/>
  <c r="AS7" i="55"/>
  <c r="ER7" i="55"/>
  <c r="EX14" i="50"/>
  <c r="AY14" i="50"/>
  <c r="BE27" i="45"/>
  <c r="FE27" i="45" s="1"/>
  <c r="FD27" i="45"/>
  <c r="ET4" i="53"/>
  <c r="AU4" i="53"/>
  <c r="ES19" i="56"/>
  <c r="AT19" i="56"/>
  <c r="AX16" i="51"/>
  <c r="EW16" i="51"/>
  <c r="AQ9" i="59"/>
  <c r="EP9" i="59"/>
  <c r="EW8" i="51"/>
  <c r="AX8" i="51"/>
  <c r="AV12" i="54"/>
  <c r="EU12" i="54"/>
  <c r="AZ26" i="49"/>
  <c r="EY26" i="49"/>
  <c r="AY28" i="51"/>
  <c r="EX28" i="51"/>
  <c r="EP15" i="59"/>
  <c r="AQ15" i="59"/>
  <c r="AT16" i="55"/>
  <c r="ES16" i="55"/>
  <c r="AR15" i="57"/>
  <c r="EQ15" i="57"/>
  <c r="FB23" i="47"/>
  <c r="BC23" i="47"/>
  <c r="EP14" i="59"/>
  <c r="AQ14" i="59"/>
  <c r="BC11" i="47"/>
  <c r="FB11" i="47"/>
  <c r="AT10" i="55"/>
  <c r="ES10" i="55"/>
  <c r="ER26" i="57"/>
  <c r="AS26" i="57"/>
  <c r="BA27" i="49"/>
  <c r="EZ27" i="49"/>
  <c r="EQ4" i="55"/>
  <c r="EQ29" i="55" s="1"/>
  <c r="AQ29" i="55"/>
  <c r="AR4" i="55"/>
  <c r="FB5" i="45"/>
  <c r="BC5" i="45"/>
  <c r="AX27" i="52"/>
  <c r="EW27" i="52"/>
  <c r="EY27" i="50"/>
  <c r="AZ27" i="50"/>
  <c r="FA9" i="48"/>
  <c r="BB9" i="48"/>
  <c r="FD7" i="44"/>
  <c r="BE7" i="44"/>
  <c r="FE7" i="44" s="1"/>
  <c r="AP16" i="59"/>
  <c r="EO16" i="59"/>
  <c r="EV9" i="51"/>
  <c r="AW9" i="51"/>
  <c r="AS8" i="57"/>
  <c r="ER8" i="57"/>
  <c r="EQ28" i="58"/>
  <c r="AR28" i="58"/>
  <c r="AZ9" i="49"/>
  <c r="EY9" i="49"/>
  <c r="AV5" i="52"/>
  <c r="EU5" i="52"/>
  <c r="AP29" i="56"/>
  <c r="EP4" i="56"/>
  <c r="EP29" i="56" s="1"/>
  <c r="AQ4" i="56"/>
  <c r="AT9" i="55"/>
  <c r="ES9" i="55"/>
  <c r="AX7" i="50"/>
  <c r="EW7" i="50"/>
  <c r="EP20" i="59"/>
  <c r="AQ20" i="59"/>
  <c r="AX17" i="51"/>
  <c r="EW17" i="51"/>
  <c r="EV8" i="53"/>
  <c r="AW8" i="53"/>
  <c r="BE26" i="45"/>
  <c r="FE26" i="45" s="1"/>
  <c r="FD26" i="45"/>
  <c r="EP21" i="58"/>
  <c r="AQ21" i="58"/>
  <c r="EV29" i="49"/>
  <c r="AQ25" i="58"/>
  <c r="EP25" i="58"/>
  <c r="AW17" i="53"/>
  <c r="EV17" i="53"/>
  <c r="BA25" i="48"/>
  <c r="EZ25" i="48"/>
  <c r="AX29" i="48"/>
  <c r="AY4" i="48"/>
  <c r="EX4" i="48"/>
  <c r="EX29" i="48" s="1"/>
  <c r="AV26" i="54"/>
  <c r="EU26" i="54"/>
  <c r="EV26" i="53"/>
  <c r="AW26" i="53"/>
  <c r="BB29" i="44"/>
  <c r="BC4" i="44"/>
  <c r="FB4" i="44"/>
  <c r="AZ22" i="49"/>
  <c r="EY22" i="49"/>
  <c r="AT11" i="56"/>
  <c r="ES11" i="56"/>
  <c r="ET22" i="54"/>
  <c r="AU22" i="54"/>
  <c r="AS27" i="57"/>
  <c r="ER27" i="57"/>
  <c r="EV10" i="52"/>
  <c r="AW10" i="52"/>
  <c r="AX8" i="52"/>
  <c r="EW8" i="52"/>
  <c r="BC13" i="47"/>
  <c r="FB13" i="47"/>
  <c r="EX14" i="51"/>
  <c r="AY14" i="51"/>
  <c r="AV13" i="53"/>
  <c r="EU13" i="53"/>
  <c r="AQ22" i="58"/>
  <c r="EP22" i="58"/>
  <c r="AQ20" i="58"/>
  <c r="EP20" i="58"/>
  <c r="AQ5" i="58"/>
  <c r="EP5" i="58"/>
  <c r="BC20" i="47"/>
  <c r="FB20" i="47"/>
  <c r="AQ21" i="59"/>
  <c r="EP21" i="59"/>
  <c r="BA4" i="46"/>
  <c r="AZ29" i="46"/>
  <c r="EZ4" i="46"/>
  <c r="EZ29" i="46" s="1"/>
  <c r="AY27" i="51"/>
  <c r="EX27" i="51"/>
  <c r="EU10" i="53"/>
  <c r="AV10" i="53"/>
  <c r="FE4" i="42"/>
  <c r="FE29" i="42" s="1"/>
  <c r="AY19" i="50"/>
  <c r="EX19" i="50"/>
  <c r="EX23" i="51"/>
  <c r="AY23" i="51"/>
  <c r="BB20" i="48"/>
  <c r="FA20" i="48"/>
  <c r="FA28" i="48"/>
  <c r="BB28" i="48"/>
  <c r="AY21" i="50"/>
  <c r="EX21" i="50"/>
  <c r="AZ6" i="49"/>
  <c r="EY6" i="49"/>
  <c r="FA6" i="47"/>
  <c r="BB6" i="47"/>
  <c r="BD11" i="46"/>
  <c r="FC11" i="46"/>
  <c r="AT13" i="56"/>
  <c r="ES13" i="56"/>
  <c r="AR17" i="58"/>
  <c r="EQ17" i="58"/>
  <c r="BD21" i="46"/>
  <c r="FC21" i="46"/>
  <c r="AY21" i="51"/>
  <c r="EX21" i="51"/>
  <c r="AW7" i="52"/>
  <c r="EV7" i="52"/>
  <c r="BE19" i="45"/>
  <c r="FE19" i="45" s="1"/>
  <c r="FD19" i="45"/>
  <c r="FC24" i="46"/>
  <c r="BD24" i="46"/>
  <c r="EQ23" i="58"/>
  <c r="AR23" i="58"/>
  <c r="FC13" i="46"/>
  <c r="BD13" i="46"/>
  <c r="AP6" i="59"/>
  <c r="EO6" i="59"/>
  <c r="BB5" i="47"/>
  <c r="FA5" i="47"/>
  <c r="EV6" i="52"/>
  <c r="AW6" i="52"/>
  <c r="FD8" i="44"/>
  <c r="BE8" i="44"/>
  <c r="FE8" i="44" s="1"/>
  <c r="AS10" i="56"/>
  <c r="ER10" i="56"/>
  <c r="EQ21" i="57"/>
  <c r="AR21" i="57"/>
  <c r="FD16" i="43"/>
  <c r="BE16" i="43"/>
  <c r="FE16" i="43" s="1"/>
  <c r="AS22" i="56"/>
  <c r="ER22" i="56"/>
  <c r="AY15" i="50"/>
  <c r="EX15" i="50"/>
  <c r="AZ14" i="49"/>
  <c r="EY14" i="49"/>
  <c r="AX21" i="52"/>
  <c r="EW21" i="52"/>
  <c r="BC17" i="47"/>
  <c r="FB17" i="47"/>
  <c r="AT17" i="56"/>
  <c r="ES17" i="56"/>
  <c r="AT12" i="56"/>
  <c r="ES12" i="56"/>
  <c r="AV14" i="53"/>
  <c r="EU14" i="53"/>
  <c r="FA19" i="48"/>
  <c r="BB19" i="48"/>
  <c r="AU5" i="54"/>
  <c r="ET5" i="54"/>
  <c r="ET19" i="54"/>
  <c r="AU19" i="54"/>
  <c r="EP19" i="58"/>
  <c r="AQ19" i="58"/>
  <c r="AS11" i="57"/>
  <c r="ER11" i="57"/>
  <c r="ET13" i="55"/>
  <c r="AU13" i="55"/>
  <c r="ES7" i="54"/>
  <c r="AT7" i="54"/>
  <c r="EP23" i="59"/>
  <c r="AQ23" i="59"/>
  <c r="BD16" i="45"/>
  <c r="FC16" i="45"/>
  <c r="AY22" i="50"/>
  <c r="EX22" i="50"/>
  <c r="EU22" i="53"/>
  <c r="AV22" i="53"/>
  <c r="AX15" i="52"/>
  <c r="EW15" i="52"/>
  <c r="AU28" i="55"/>
  <c r="ET28" i="55"/>
  <c r="EX13" i="50"/>
  <c r="AY13" i="50"/>
  <c r="AZ5" i="49"/>
  <c r="EY5" i="49"/>
  <c r="BA22" i="48"/>
  <c r="EZ22" i="48"/>
  <c r="ES8" i="56"/>
  <c r="AT8" i="56"/>
  <c r="EU13" i="54"/>
  <c r="AV13" i="54"/>
  <c r="BE10" i="44"/>
  <c r="FE10" i="44" s="1"/>
  <c r="FD10" i="44"/>
  <c r="EO10" i="59"/>
  <c r="AP10" i="59"/>
  <c r="AQ13" i="59"/>
  <c r="EP13" i="59"/>
  <c r="BD19" i="46"/>
  <c r="FC19" i="46"/>
  <c r="FD21" i="45"/>
  <c r="BE21" i="45"/>
  <c r="FE21" i="45" s="1"/>
  <c r="BE12" i="45"/>
  <c r="FE12" i="45" s="1"/>
  <c r="FD12" i="45"/>
  <c r="AQ7" i="58"/>
  <c r="EP7" i="58"/>
  <c r="BA12" i="49"/>
  <c r="EZ12" i="49"/>
  <c r="ES22" i="55"/>
  <c r="AT22" i="55"/>
  <c r="AU21" i="55"/>
  <c r="ET21" i="55"/>
  <c r="EQ25" i="57"/>
  <c r="AR25" i="57"/>
  <c r="AR11" i="58"/>
  <c r="EQ11" i="58"/>
  <c r="AP18" i="59"/>
  <c r="EO18" i="59"/>
  <c r="EY21" i="49"/>
  <c r="AZ21" i="49"/>
  <c r="BA28" i="49"/>
  <c r="EZ28" i="49"/>
  <c r="BB11" i="48"/>
  <c r="FA11" i="48"/>
  <c r="AT20" i="56"/>
  <c r="ES20" i="56"/>
  <c r="BB5" i="46"/>
  <c r="FA5" i="46"/>
  <c r="AP22" i="59"/>
  <c r="EO22" i="59"/>
  <c r="ER18" i="56"/>
  <c r="AS18" i="56"/>
  <c r="AX9" i="52"/>
  <c r="EW9" i="52"/>
  <c r="AU29" i="51"/>
  <c r="AV4" i="51"/>
  <c r="EU4" i="51"/>
  <c r="EV16" i="52"/>
  <c r="AW16" i="52"/>
  <c r="AR6" i="57"/>
  <c r="EQ6" i="57"/>
  <c r="AT21" i="56"/>
  <c r="ES21" i="56"/>
  <c r="FD9" i="44"/>
  <c r="BE9" i="44"/>
  <c r="FE9" i="44" s="1"/>
  <c r="AW28" i="53"/>
  <c r="EV28" i="53"/>
  <c r="EU20" i="53"/>
  <c r="AV20" i="53"/>
  <c r="ET12" i="55"/>
  <c r="AU12" i="55"/>
  <c r="AX28" i="52"/>
  <c r="EW28" i="52"/>
  <c r="BB21" i="48"/>
  <c r="FA21" i="48"/>
  <c r="AQ12" i="59"/>
  <c r="EP12" i="59"/>
  <c r="FB9" i="47"/>
  <c r="BC9" i="47"/>
  <c r="ES23" i="56"/>
  <c r="AT23" i="56"/>
  <c r="EQ14" i="57"/>
  <c r="AR14" i="57"/>
  <c r="BD11" i="45"/>
  <c r="FC11" i="45"/>
  <c r="AZ11" i="50"/>
  <c r="EY11" i="50"/>
  <c r="AT18" i="54"/>
  <c r="ES18" i="54"/>
  <c r="AQ6" i="58"/>
  <c r="EP6" i="58"/>
  <c r="AR15" i="58"/>
  <c r="EQ15" i="58"/>
  <c r="BE24" i="45"/>
  <c r="FE24" i="45" s="1"/>
  <c r="FD24" i="45"/>
  <c r="AX11" i="52"/>
  <c r="EW11" i="52"/>
  <c r="AW11" i="53"/>
  <c r="EV11" i="53"/>
  <c r="AV23" i="54"/>
  <c r="EU23" i="54"/>
  <c r="AY20" i="50"/>
  <c r="EX20" i="50"/>
  <c r="AT8" i="55"/>
  <c r="ES8" i="55"/>
  <c r="ES24" i="56"/>
  <c r="AT24" i="56"/>
  <c r="FD25" i="44"/>
  <c r="BE25" i="44"/>
  <c r="FE25" i="44" s="1"/>
  <c r="AO29" i="57"/>
  <c r="AP4" i="57"/>
  <c r="EO4" i="57"/>
  <c r="EO29" i="57" s="1"/>
  <c r="AU19" i="55"/>
  <c r="ET19" i="55"/>
  <c r="AZ10" i="49"/>
  <c r="EY10" i="49"/>
  <c r="FB8" i="46"/>
  <c r="BC8" i="46"/>
  <c r="AS5" i="56"/>
  <c r="ER5" i="56"/>
  <c r="EO18" i="58"/>
  <c r="AP18" i="58"/>
  <c r="EY19" i="49"/>
  <c r="AZ19" i="49"/>
  <c r="AX19" i="52"/>
  <c r="EW19" i="52"/>
  <c r="BE6" i="44"/>
  <c r="FE6" i="44" s="1"/>
  <c r="FD6" i="44"/>
  <c r="EY24" i="50"/>
  <c r="AZ24" i="50"/>
  <c r="FC22" i="45"/>
  <c r="BD22" i="45"/>
  <c r="EU6" i="53"/>
  <c r="AV6" i="53"/>
  <c r="EX19" i="51"/>
  <c r="AY19" i="51"/>
  <c r="EW4" i="49"/>
  <c r="AX4" i="49"/>
  <c r="AW29" i="49"/>
  <c r="EO5" i="59"/>
  <c r="AP5" i="59"/>
  <c r="AZ4" i="47"/>
  <c r="AY29" i="47"/>
  <c r="EY4" i="47"/>
  <c r="EY29" i="47" s="1"/>
  <c r="FC23" i="46"/>
  <c r="BD23" i="46"/>
  <c r="EW7" i="51"/>
  <c r="AX7" i="51"/>
  <c r="EY12" i="50"/>
  <c r="AZ12" i="50"/>
  <c r="AS23" i="57"/>
  <c r="ER23" i="57"/>
  <c r="BB24" i="48"/>
  <c r="FA24" i="48"/>
  <c r="EX12" i="51"/>
  <c r="AY12" i="51"/>
  <c r="BA26" i="48"/>
  <c r="EZ26" i="48"/>
  <c r="AT14" i="56"/>
  <c r="ES14" i="56"/>
  <c r="EX24" i="51"/>
  <c r="AY24" i="51"/>
  <c r="AX6" i="51"/>
  <c r="EW6" i="51"/>
  <c r="BA16" i="48"/>
  <c r="EZ16" i="48"/>
  <c r="EP10" i="58"/>
  <c r="AQ10" i="58"/>
  <c r="AV20" i="54"/>
  <c r="EU20" i="54"/>
  <c r="EW18" i="51"/>
  <c r="AX18" i="51"/>
  <c r="AX22" i="51"/>
  <c r="EW22" i="51"/>
  <c r="EU25" i="53"/>
  <c r="AV25" i="53"/>
  <c r="AR12" i="58"/>
  <c r="EQ12" i="58"/>
  <c r="EU16" i="53"/>
  <c r="AV16" i="53"/>
  <c r="AS28" i="57"/>
  <c r="ER28" i="57"/>
  <c r="FD14" i="45"/>
  <c r="BE14" i="45"/>
  <c r="FE14" i="45" s="1"/>
  <c r="EQ19" i="57"/>
  <c r="AR19" i="57"/>
  <c r="AU14" i="55"/>
  <c r="ET14" i="55"/>
  <c r="AQ28" i="59"/>
  <c r="EP28" i="59"/>
  <c r="EV9" i="53"/>
  <c r="AW9" i="53"/>
  <c r="EV24" i="53"/>
  <c r="AW24" i="53"/>
  <c r="BE18" i="44"/>
  <c r="FE18" i="44" s="1"/>
  <c r="FD18" i="44"/>
  <c r="FC27" i="46"/>
  <c r="BD27" i="46"/>
  <c r="AR13" i="57"/>
  <c r="EQ13" i="57"/>
  <c r="AX24" i="52"/>
  <c r="EW24" i="52"/>
  <c r="AR26" i="58"/>
  <c r="EQ26" i="58"/>
  <c r="AR14" i="58"/>
  <c r="EQ14" i="58"/>
  <c r="AX18" i="50"/>
  <c r="EW18" i="50"/>
  <c r="AP7" i="59"/>
  <c r="EO7" i="59"/>
  <c r="BB15" i="48"/>
  <c r="FA15" i="48"/>
  <c r="EV25" i="52"/>
  <c r="AW25" i="52"/>
  <c r="AU10" i="54"/>
  <c r="ET10" i="54"/>
  <c r="EP24" i="59"/>
  <c r="AQ24" i="59"/>
  <c r="AY11" i="51"/>
  <c r="EX11" i="51"/>
  <c r="AX9" i="50"/>
  <c r="EW9" i="50"/>
  <c r="AP25" i="59"/>
  <c r="EO25" i="59"/>
  <c r="BD9" i="45"/>
  <c r="FC9" i="45"/>
  <c r="EY15" i="49"/>
  <c r="AZ15" i="49"/>
  <c r="ET6" i="54"/>
  <c r="AU6" i="54"/>
  <c r="BB18" i="47"/>
  <c r="FA18" i="47"/>
  <c r="FB6" i="46"/>
  <c r="BC6" i="46"/>
  <c r="AY13" i="51"/>
  <c r="EX13" i="51"/>
  <c r="FA17" i="48"/>
  <c r="BB17" i="48"/>
  <c r="EW7" i="49"/>
  <c r="AX7" i="49"/>
  <c r="AX23" i="52"/>
  <c r="EW23" i="52"/>
  <c r="AX25" i="51"/>
  <c r="EW25" i="51"/>
  <c r="BB25" i="47"/>
  <c r="FA25" i="47"/>
  <c r="FB12" i="47"/>
  <c r="BC12" i="47"/>
  <c r="AT15" i="56"/>
  <c r="ES15" i="56"/>
  <c r="EN30" i="59"/>
  <c r="FB18" i="46"/>
  <c r="BC18" i="46"/>
  <c r="ER24" i="57"/>
  <c r="AS24" i="57"/>
  <c r="ET4" i="52"/>
  <c r="ET29" i="52" s="1"/>
  <c r="AU4" i="52"/>
  <c r="AT29" i="52"/>
  <c r="ER17" i="57"/>
  <c r="AS17" i="57"/>
  <c r="FA7" i="46"/>
  <c r="BB7" i="46"/>
  <c r="AQ26" i="59"/>
  <c r="EP26" i="59"/>
  <c r="EU15" i="53"/>
  <c r="AV15" i="53"/>
  <c r="AS7" i="56"/>
  <c r="ER7" i="56"/>
  <c r="ER16" i="56"/>
  <c r="AS16" i="56"/>
  <c r="BD26" i="46"/>
  <c r="FC26" i="46"/>
  <c r="EW14" i="52"/>
  <c r="AX14" i="52"/>
  <c r="AN29" i="58"/>
  <c r="AO4" i="58"/>
  <c r="EN4" i="58"/>
  <c r="EN29" i="58" s="1"/>
  <c r="AQ17" i="59"/>
  <c r="EP17" i="59"/>
  <c r="EU11" i="54"/>
  <c r="AV11" i="54"/>
  <c r="BE28" i="45"/>
  <c r="FE28" i="45" s="1"/>
  <c r="FD28" i="45"/>
  <c r="AY10" i="50"/>
  <c r="EX10" i="50"/>
  <c r="FD22" i="44"/>
  <c r="BE22" i="44"/>
  <c r="FE22" i="44" s="1"/>
  <c r="AR8" i="58"/>
  <c r="EQ8" i="58"/>
  <c r="AU15" i="55"/>
  <c r="ET15" i="55"/>
  <c r="AR22" i="57"/>
  <c r="EQ22" i="57"/>
  <c r="EU28" i="54"/>
  <c r="AV28" i="54"/>
  <c r="ET9" i="54"/>
  <c r="AU9" i="54"/>
  <c r="BE11" i="44"/>
  <c r="FE11" i="44" s="1"/>
  <c r="FD11" i="44"/>
  <c r="BD6" i="45"/>
  <c r="FC6" i="45"/>
  <c r="EQ20" i="57"/>
  <c r="AR20" i="57"/>
  <c r="EO27" i="59"/>
  <c r="AP27" i="59"/>
  <c r="AW27" i="53"/>
  <c r="EV27" i="53"/>
  <c r="FB21" i="47"/>
  <c r="BC21" i="47"/>
  <c r="BE13" i="45"/>
  <c r="FE13" i="45" s="1"/>
  <c r="FD13" i="45"/>
  <c r="ET5" i="53"/>
  <c r="AU5" i="53"/>
  <c r="FB10" i="46"/>
  <c r="BC10" i="46"/>
  <c r="BC27" i="47"/>
  <c r="FB27" i="47"/>
  <c r="AW12" i="53"/>
  <c r="EV12" i="53"/>
  <c r="BC9" i="46"/>
  <c r="FB9" i="46"/>
  <c r="EV22" i="52"/>
  <c r="AW22" i="52"/>
  <c r="AX10" i="51"/>
  <c r="EW10" i="51"/>
  <c r="ER30" i="54" l="1"/>
  <c r="AR6" i="56"/>
  <c r="EQ6" i="56"/>
  <c r="BB26" i="47"/>
  <c r="FA26" i="47"/>
  <c r="EX13" i="49"/>
  <c r="AY13" i="49"/>
  <c r="AT17" i="54"/>
  <c r="ES17" i="54"/>
  <c r="FD6" i="43"/>
  <c r="BE6" i="43"/>
  <c r="FE6" i="43" s="1"/>
  <c r="EQ26" i="56"/>
  <c r="EQ30" i="56" s="1"/>
  <c r="AR26" i="56"/>
  <c r="AX25" i="50"/>
  <c r="EW25" i="50"/>
  <c r="FB8" i="45"/>
  <c r="BC8" i="45"/>
  <c r="ER6" i="55"/>
  <c r="AS6" i="55"/>
  <c r="FC23" i="45"/>
  <c r="BD23" i="45"/>
  <c r="BA23" i="48"/>
  <c r="EZ23" i="48"/>
  <c r="AU7" i="53"/>
  <c r="ET7" i="53"/>
  <c r="EV30" i="50"/>
  <c r="BC20" i="46"/>
  <c r="FB20" i="46"/>
  <c r="AT18" i="53"/>
  <c r="ES18" i="53"/>
  <c r="ES30" i="53" s="1"/>
  <c r="AS29" i="53"/>
  <c r="EZ30" i="46"/>
  <c r="AT20" i="55"/>
  <c r="ES20" i="55"/>
  <c r="BC18" i="45"/>
  <c r="FB18" i="45"/>
  <c r="AY20" i="49"/>
  <c r="EX20" i="49"/>
  <c r="ET24" i="54"/>
  <c r="AU24" i="54"/>
  <c r="EP10" i="57"/>
  <c r="AQ10" i="57"/>
  <c r="EY5" i="48"/>
  <c r="AZ5" i="48"/>
  <c r="AU19" i="53"/>
  <c r="ET19" i="53"/>
  <c r="AV29" i="50"/>
  <c r="AW4" i="50"/>
  <c r="EV4" i="50"/>
  <c r="BB14" i="47"/>
  <c r="FA14" i="47"/>
  <c r="FA19" i="47"/>
  <c r="BB19" i="47"/>
  <c r="EW26" i="51"/>
  <c r="AX26" i="51"/>
  <c r="FD5" i="43"/>
  <c r="BE5" i="43"/>
  <c r="FE5" i="43" s="1"/>
  <c r="AQ24" i="58"/>
  <c r="EP24" i="58"/>
  <c r="EX26" i="50"/>
  <c r="AY26" i="50"/>
  <c r="AT16" i="54"/>
  <c r="ES16" i="54"/>
  <c r="FB14" i="46"/>
  <c r="BC14" i="46"/>
  <c r="AQ27" i="58"/>
  <c r="EP27" i="58"/>
  <c r="EQ9" i="57"/>
  <c r="AR9" i="57"/>
  <c r="EP7" i="57"/>
  <c r="AQ7" i="57"/>
  <c r="EV12" i="52"/>
  <c r="AW12" i="52"/>
  <c r="BD15" i="45"/>
  <c r="FC15" i="45"/>
  <c r="EQ30" i="55"/>
  <c r="EO11" i="59"/>
  <c r="AP11" i="59"/>
  <c r="AZ11" i="49"/>
  <c r="EY11" i="49"/>
  <c r="BB16" i="46"/>
  <c r="FA16" i="46"/>
  <c r="BA8" i="48"/>
  <c r="EZ8" i="48"/>
  <c r="BC17" i="45"/>
  <c r="FB17" i="45"/>
  <c r="BC15" i="46"/>
  <c r="FB15" i="46"/>
  <c r="AQ5" i="57"/>
  <c r="EP5" i="57"/>
  <c r="BB7" i="45"/>
  <c r="FA7" i="45"/>
  <c r="FA29" i="45" s="1"/>
  <c r="BA29" i="45"/>
  <c r="ER27" i="56"/>
  <c r="AS27" i="56"/>
  <c r="AY25" i="49"/>
  <c r="EX25" i="49"/>
  <c r="FA25" i="46"/>
  <c r="BB25" i="46"/>
  <c r="AT8" i="54"/>
  <c r="ES8" i="54"/>
  <c r="AX6" i="50"/>
  <c r="EW6" i="50"/>
  <c r="AZ10" i="48"/>
  <c r="EY10" i="48"/>
  <c r="BC28" i="46"/>
  <c r="FB28" i="46"/>
  <c r="BD29" i="42"/>
  <c r="BE16" i="42"/>
  <c r="FD16" i="42"/>
  <c r="FD30" i="42" s="1"/>
  <c r="BD16" i="44"/>
  <c r="FC16" i="44"/>
  <c r="EW8" i="50"/>
  <c r="AX8" i="50"/>
  <c r="AY23" i="50"/>
  <c r="EX23" i="50"/>
  <c r="BB22" i="46"/>
  <c r="FA22" i="46"/>
  <c r="AT14" i="54"/>
  <c r="ES14" i="54"/>
  <c r="AY8" i="49"/>
  <c r="EX8" i="49"/>
  <c r="EX17" i="49"/>
  <c r="AY17" i="49"/>
  <c r="EV26" i="52"/>
  <c r="AW26" i="52"/>
  <c r="AT25" i="54"/>
  <c r="ES25" i="54"/>
  <c r="BA22" i="47"/>
  <c r="EZ22" i="47"/>
  <c r="BB24" i="47"/>
  <c r="FA24" i="47"/>
  <c r="BE24" i="44"/>
  <c r="FE24" i="44" s="1"/>
  <c r="FD24" i="44"/>
  <c r="FB5" i="44"/>
  <c r="FB29" i="44" s="1"/>
  <c r="BC5" i="44"/>
  <c r="BE25" i="43"/>
  <c r="FE25" i="43" s="1"/>
  <c r="FD25" i="43"/>
  <c r="AW5" i="50"/>
  <c r="EV5" i="50"/>
  <c r="FB10" i="45"/>
  <c r="BC10" i="45"/>
  <c r="ER18" i="55"/>
  <c r="AS18" i="55"/>
  <c r="EY30" i="47"/>
  <c r="BA7" i="47"/>
  <c r="EZ7" i="47"/>
  <c r="AR12" i="57"/>
  <c r="EQ12" i="57"/>
  <c r="EZ13" i="48"/>
  <c r="BA13" i="48"/>
  <c r="AS5" i="55"/>
  <c r="ER5" i="55"/>
  <c r="AV18" i="52"/>
  <c r="EU18" i="52"/>
  <c r="EU30" i="52" s="1"/>
  <c r="FC17" i="43"/>
  <c r="FC30" i="43" s="1"/>
  <c r="BD17" i="43"/>
  <c r="AP13" i="58"/>
  <c r="EO13" i="58"/>
  <c r="AZ7" i="48"/>
  <c r="EY7" i="48"/>
  <c r="BA12" i="48"/>
  <c r="EZ12" i="48"/>
  <c r="FC20" i="45"/>
  <c r="BD20" i="45"/>
  <c r="AX18" i="49"/>
  <c r="EW18" i="49"/>
  <c r="EW30" i="49" s="1"/>
  <c r="AU27" i="54"/>
  <c r="ET27" i="54"/>
  <c r="FA8" i="47"/>
  <c r="BB8" i="47"/>
  <c r="EY18" i="48"/>
  <c r="EY30" i="48" s="1"/>
  <c r="AZ18" i="48"/>
  <c r="EP9" i="58"/>
  <c r="AQ9" i="58"/>
  <c r="FA17" i="46"/>
  <c r="BB17" i="46"/>
  <c r="BC4" i="43"/>
  <c r="FB4" i="43"/>
  <c r="FB29" i="43" s="1"/>
  <c r="BB29" i="43"/>
  <c r="AS25" i="55"/>
  <c r="ER25" i="55"/>
  <c r="AZ6" i="48"/>
  <c r="EY6" i="48"/>
  <c r="EY24" i="49"/>
  <c r="AZ24" i="49"/>
  <c r="AT27" i="55"/>
  <c r="ES27" i="55"/>
  <c r="BA14" i="48"/>
  <c r="EZ14" i="48"/>
  <c r="EW16" i="50"/>
  <c r="AX16" i="50"/>
  <c r="EX28" i="50"/>
  <c r="AY28" i="50"/>
  <c r="BA16" i="47"/>
  <c r="EZ16" i="47"/>
  <c r="EZ30" i="47" s="1"/>
  <c r="EW20" i="51"/>
  <c r="AX20" i="51"/>
  <c r="FB12" i="46"/>
  <c r="BC12" i="46"/>
  <c r="AZ23" i="49"/>
  <c r="EY23" i="49"/>
  <c r="FB17" i="44"/>
  <c r="FB30" i="44" s="1"/>
  <c r="BC17" i="44"/>
  <c r="AT24" i="55"/>
  <c r="ES24" i="55"/>
  <c r="AT23" i="55"/>
  <c r="ES23" i="55"/>
  <c r="EU29" i="50"/>
  <c r="AR9" i="56"/>
  <c r="EQ9" i="56"/>
  <c r="FA15" i="47"/>
  <c r="BB15" i="47"/>
  <c r="EU5" i="51"/>
  <c r="EU29" i="51" s="1"/>
  <c r="AV5" i="51"/>
  <c r="BC25" i="45"/>
  <c r="FB25" i="45"/>
  <c r="EW15" i="51"/>
  <c r="AX15" i="51"/>
  <c r="FA28" i="47"/>
  <c r="BB28" i="47"/>
  <c r="AX17" i="50"/>
  <c r="EW17" i="50"/>
  <c r="AU21" i="53"/>
  <c r="ET21" i="53"/>
  <c r="AP16" i="58"/>
  <c r="EO16" i="58"/>
  <c r="EO30" i="58" s="1"/>
  <c r="EP16" i="57"/>
  <c r="AQ16" i="57"/>
  <c r="BA27" i="48"/>
  <c r="EZ27" i="48"/>
  <c r="ES21" i="54"/>
  <c r="ES30" i="54" s="1"/>
  <c r="AT21" i="54"/>
  <c r="BD21" i="47"/>
  <c r="FC21" i="47"/>
  <c r="AS20" i="57"/>
  <c r="ER20" i="57"/>
  <c r="EU9" i="54"/>
  <c r="AV9" i="54"/>
  <c r="AW28" i="54"/>
  <c r="EV28" i="54"/>
  <c r="AV15" i="55"/>
  <c r="EU15" i="55"/>
  <c r="AO29" i="58"/>
  <c r="AP4" i="58"/>
  <c r="EO4" i="58"/>
  <c r="EO29" i="58" s="1"/>
  <c r="BC7" i="46"/>
  <c r="FB7" i="46"/>
  <c r="BD12" i="47"/>
  <c r="FC12" i="47"/>
  <c r="AZ13" i="51"/>
  <c r="EY13" i="51"/>
  <c r="EY11" i="51"/>
  <c r="AZ11" i="51"/>
  <c r="BC15" i="48"/>
  <c r="FB15" i="48"/>
  <c r="EX18" i="50"/>
  <c r="AY18" i="50"/>
  <c r="ER26" i="58"/>
  <c r="AS26" i="58"/>
  <c r="EW24" i="53"/>
  <c r="AX24" i="53"/>
  <c r="EW9" i="53"/>
  <c r="AX9" i="53"/>
  <c r="AS19" i="57"/>
  <c r="ER19" i="57"/>
  <c r="AW16" i="53"/>
  <c r="EV16" i="53"/>
  <c r="EV25" i="53"/>
  <c r="AW25" i="53"/>
  <c r="AY18" i="51"/>
  <c r="EX18" i="51"/>
  <c r="EQ10" i="58"/>
  <c r="AR10" i="58"/>
  <c r="EY24" i="51"/>
  <c r="AZ24" i="51"/>
  <c r="BA12" i="50"/>
  <c r="EZ12" i="50"/>
  <c r="AY7" i="51"/>
  <c r="EX7" i="51"/>
  <c r="EP5" i="59"/>
  <c r="AQ5" i="59"/>
  <c r="EW29" i="49"/>
  <c r="EX19" i="52"/>
  <c r="AY19" i="52"/>
  <c r="ES5" i="56"/>
  <c r="AT5" i="56"/>
  <c r="EZ10" i="49"/>
  <c r="BA10" i="49"/>
  <c r="AP29" i="57"/>
  <c r="AQ4" i="57"/>
  <c r="EP4" i="57"/>
  <c r="EP29" i="57" s="1"/>
  <c r="AU24" i="56"/>
  <c r="ET24" i="56"/>
  <c r="AS14" i="57"/>
  <c r="ER14" i="57"/>
  <c r="BD9" i="47"/>
  <c r="FC9" i="47"/>
  <c r="AW20" i="53"/>
  <c r="EV20" i="53"/>
  <c r="AW4" i="51"/>
  <c r="AV29" i="51"/>
  <c r="EV4" i="51"/>
  <c r="AT18" i="56"/>
  <c r="ES18" i="56"/>
  <c r="FA28" i="49"/>
  <c r="BB28" i="49"/>
  <c r="EP18" i="59"/>
  <c r="AQ18" i="59"/>
  <c r="AU8" i="56"/>
  <c r="ET8" i="56"/>
  <c r="AU7" i="54"/>
  <c r="ET7" i="54"/>
  <c r="EU19" i="54"/>
  <c r="AV19" i="54"/>
  <c r="EW7" i="52"/>
  <c r="AX7" i="52"/>
  <c r="FD21" i="46"/>
  <c r="BE21" i="46"/>
  <c r="FE21" i="46" s="1"/>
  <c r="BE11" i="46"/>
  <c r="FE11" i="46" s="1"/>
  <c r="FD11" i="46"/>
  <c r="EZ6" i="49"/>
  <c r="BA6" i="49"/>
  <c r="EY27" i="51"/>
  <c r="AZ27" i="51"/>
  <c r="BA29" i="46"/>
  <c r="BB4" i="46"/>
  <c r="FA4" i="46"/>
  <c r="FA29" i="46" s="1"/>
  <c r="BD20" i="47"/>
  <c r="FC20" i="47"/>
  <c r="EQ20" i="58"/>
  <c r="AR20" i="58"/>
  <c r="EX8" i="52"/>
  <c r="AY8" i="52"/>
  <c r="AT27" i="57"/>
  <c r="ES27" i="57"/>
  <c r="ET11" i="56"/>
  <c r="AU11" i="56"/>
  <c r="AW26" i="54"/>
  <c r="EV26" i="54"/>
  <c r="AR25" i="58"/>
  <c r="EQ25" i="58"/>
  <c r="AX8" i="53"/>
  <c r="EW8" i="53"/>
  <c r="EQ20" i="59"/>
  <c r="AR20" i="59"/>
  <c r="AR4" i="56"/>
  <c r="EQ4" i="56"/>
  <c r="EQ29" i="56" s="1"/>
  <c r="AQ29" i="56"/>
  <c r="AW5" i="52"/>
  <c r="EV5" i="52"/>
  <c r="AY27" i="52"/>
  <c r="EX27" i="52"/>
  <c r="AS15" i="57"/>
  <c r="ER15" i="57"/>
  <c r="AZ28" i="51"/>
  <c r="EY28" i="51"/>
  <c r="EV12" i="54"/>
  <c r="AW12" i="54"/>
  <c r="AU17" i="55"/>
  <c r="ET17" i="55"/>
  <c r="EU11" i="55"/>
  <c r="AV11" i="55"/>
  <c r="AQ18" i="57"/>
  <c r="EP18" i="57"/>
  <c r="EP30" i="57" s="1"/>
  <c r="AR8" i="59"/>
  <c r="EQ8" i="59"/>
  <c r="EV11" i="54"/>
  <c r="AW11" i="54"/>
  <c r="FD26" i="46"/>
  <c r="BE26" i="46"/>
  <c r="FE26" i="46" s="1"/>
  <c r="ES7" i="56"/>
  <c r="AT7" i="56"/>
  <c r="AT24" i="57"/>
  <c r="ES24" i="57"/>
  <c r="EX25" i="51"/>
  <c r="AY25" i="51"/>
  <c r="EX23" i="52"/>
  <c r="AY23" i="52"/>
  <c r="AY7" i="49"/>
  <c r="EX7" i="49"/>
  <c r="BD6" i="46"/>
  <c r="FC6" i="46"/>
  <c r="AR24" i="59"/>
  <c r="EQ24" i="59"/>
  <c r="EQ28" i="59"/>
  <c r="AR28" i="59"/>
  <c r="BB16" i="48"/>
  <c r="FA16" i="48"/>
  <c r="FA26" i="48"/>
  <c r="BB26" i="48"/>
  <c r="BC24" i="48"/>
  <c r="FB24" i="48"/>
  <c r="AZ19" i="51"/>
  <c r="EY19" i="51"/>
  <c r="BE22" i="45"/>
  <c r="FE22" i="45" s="1"/>
  <c r="FD22" i="45"/>
  <c r="BA24" i="50"/>
  <c r="EZ24" i="50"/>
  <c r="BA19" i="49"/>
  <c r="EZ19" i="49"/>
  <c r="BD8" i="46"/>
  <c r="FC8" i="46"/>
  <c r="EY20" i="50"/>
  <c r="AZ20" i="50"/>
  <c r="EW11" i="53"/>
  <c r="AX11" i="53"/>
  <c r="AR6" i="58"/>
  <c r="EQ6" i="58"/>
  <c r="BA11" i="50"/>
  <c r="EZ11" i="50"/>
  <c r="EQ12" i="59"/>
  <c r="AR12" i="59"/>
  <c r="BC21" i="48"/>
  <c r="FB21" i="48"/>
  <c r="AY28" i="52"/>
  <c r="EX28" i="52"/>
  <c r="AQ22" i="59"/>
  <c r="EP22" i="59"/>
  <c r="BA21" i="49"/>
  <c r="EZ21" i="49"/>
  <c r="AR13" i="59"/>
  <c r="EQ13" i="59"/>
  <c r="BA5" i="49"/>
  <c r="EZ5" i="49"/>
  <c r="EU28" i="55"/>
  <c r="AV28" i="55"/>
  <c r="EX15" i="52"/>
  <c r="AY15" i="52"/>
  <c r="AZ22" i="50"/>
  <c r="EY22" i="50"/>
  <c r="AT11" i="57"/>
  <c r="ES11" i="57"/>
  <c r="BD17" i="47"/>
  <c r="FC17" i="47"/>
  <c r="BA14" i="49"/>
  <c r="EZ14" i="49"/>
  <c r="EY15" i="50"/>
  <c r="AZ15" i="50"/>
  <c r="AT22" i="56"/>
  <c r="ES22" i="56"/>
  <c r="ES10" i="56"/>
  <c r="AT10" i="56"/>
  <c r="AS23" i="58"/>
  <c r="ER23" i="58"/>
  <c r="BC6" i="47"/>
  <c r="FB6" i="47"/>
  <c r="AX10" i="52"/>
  <c r="EW10" i="52"/>
  <c r="AV22" i="54"/>
  <c r="EU22" i="54"/>
  <c r="FC4" i="44"/>
  <c r="BC29" i="44"/>
  <c r="BD4" i="44"/>
  <c r="FA25" i="48"/>
  <c r="BB25" i="48"/>
  <c r="ET9" i="55"/>
  <c r="AU9" i="55"/>
  <c r="EO30" i="59"/>
  <c r="FB9" i="48"/>
  <c r="BC9" i="48"/>
  <c r="ER4" i="55"/>
  <c r="ER29" i="55" s="1"/>
  <c r="AR29" i="55"/>
  <c r="AS4" i="55"/>
  <c r="FA27" i="49"/>
  <c r="BB27" i="49"/>
  <c r="BD11" i="47"/>
  <c r="FC11" i="47"/>
  <c r="BD23" i="47"/>
  <c r="FC23" i="47"/>
  <c r="EX8" i="51"/>
  <c r="AY8" i="51"/>
  <c r="EW30" i="51"/>
  <c r="EU4" i="53"/>
  <c r="AV4" i="53"/>
  <c r="AT7" i="55"/>
  <c r="ES7" i="55"/>
  <c r="EQ19" i="59"/>
  <c r="AR19" i="59"/>
  <c r="EX20" i="52"/>
  <c r="AY20" i="52"/>
  <c r="BD4" i="45"/>
  <c r="FC4" i="45"/>
  <c r="EZ16" i="49"/>
  <c r="BA16" i="49"/>
  <c r="AN29" i="59"/>
  <c r="AO4" i="59"/>
  <c r="EN4" i="59"/>
  <c r="EN29" i="59" s="1"/>
  <c r="EU5" i="53"/>
  <c r="AV5" i="53"/>
  <c r="FC9" i="46"/>
  <c r="BD9" i="46"/>
  <c r="FC27" i="47"/>
  <c r="BD27" i="47"/>
  <c r="AX22" i="52"/>
  <c r="EW22" i="52"/>
  <c r="BD10" i="46"/>
  <c r="FC10" i="46"/>
  <c r="AQ27" i="59"/>
  <c r="EP27" i="59"/>
  <c r="ER22" i="57"/>
  <c r="AS22" i="57"/>
  <c r="AS8" i="58"/>
  <c r="ER8" i="58"/>
  <c r="EY10" i="50"/>
  <c r="AZ10" i="50"/>
  <c r="AR17" i="59"/>
  <c r="EQ17" i="59"/>
  <c r="EX14" i="52"/>
  <c r="AY14" i="52"/>
  <c r="AT16" i="56"/>
  <c r="ES16" i="56"/>
  <c r="EV15" i="53"/>
  <c r="AW15" i="53"/>
  <c r="AT17" i="57"/>
  <c r="ES17" i="57"/>
  <c r="BC18" i="47"/>
  <c r="FB18" i="47"/>
  <c r="BE9" i="45"/>
  <c r="FE9" i="45" s="1"/>
  <c r="FD9" i="45"/>
  <c r="EP25" i="59"/>
  <c r="AQ25" i="59"/>
  <c r="EX9" i="50"/>
  <c r="AY9" i="50"/>
  <c r="EU10" i="54"/>
  <c r="AV10" i="54"/>
  <c r="AQ7" i="59"/>
  <c r="EP7" i="59"/>
  <c r="ER14" i="58"/>
  <c r="AS14" i="58"/>
  <c r="EX24" i="52"/>
  <c r="AY24" i="52"/>
  <c r="BE27" i="46"/>
  <c r="FE27" i="46" s="1"/>
  <c r="FD27" i="46"/>
  <c r="EY12" i="51"/>
  <c r="AZ12" i="51"/>
  <c r="BE23" i="46"/>
  <c r="FE23" i="46" s="1"/>
  <c r="FD23" i="46"/>
  <c r="AV19" i="55"/>
  <c r="EU19" i="55"/>
  <c r="AU23" i="56"/>
  <c r="ET23" i="56"/>
  <c r="EU12" i="55"/>
  <c r="AV12" i="55"/>
  <c r="ER11" i="58"/>
  <c r="AS11" i="58"/>
  <c r="AU22" i="55"/>
  <c r="ET22" i="55"/>
  <c r="AQ10" i="59"/>
  <c r="EP10" i="59"/>
  <c r="EV13" i="54"/>
  <c r="AW13" i="54"/>
  <c r="EY13" i="50"/>
  <c r="AZ13" i="50"/>
  <c r="AW22" i="53"/>
  <c r="EV22" i="53"/>
  <c r="AR23" i="59"/>
  <c r="EQ23" i="59"/>
  <c r="AV13" i="55"/>
  <c r="EU13" i="55"/>
  <c r="AR19" i="58"/>
  <c r="EQ19" i="58"/>
  <c r="BC19" i="48"/>
  <c r="FB19" i="48"/>
  <c r="AS21" i="57"/>
  <c r="ER21" i="57"/>
  <c r="BC5" i="47"/>
  <c r="FB5" i="47"/>
  <c r="EP6" i="59"/>
  <c r="AQ6" i="59"/>
  <c r="EY21" i="51"/>
  <c r="AZ21" i="51"/>
  <c r="AS17" i="58"/>
  <c r="ER17" i="58"/>
  <c r="ET13" i="56"/>
  <c r="AU13" i="56"/>
  <c r="EY21" i="50"/>
  <c r="AZ21" i="50"/>
  <c r="FB20" i="48"/>
  <c r="BC20" i="48"/>
  <c r="EY19" i="50"/>
  <c r="AZ19" i="50"/>
  <c r="EQ21" i="59"/>
  <c r="AR21" i="59"/>
  <c r="EQ5" i="58"/>
  <c r="AR5" i="58"/>
  <c r="EQ22" i="58"/>
  <c r="AR22" i="58"/>
  <c r="AW13" i="53"/>
  <c r="EV13" i="53"/>
  <c r="FC13" i="47"/>
  <c r="BD13" i="47"/>
  <c r="AZ4" i="48"/>
  <c r="AY29" i="48"/>
  <c r="EY4" i="48"/>
  <c r="EY29" i="48" s="1"/>
  <c r="AR21" i="58"/>
  <c r="EQ21" i="58"/>
  <c r="BA9" i="49"/>
  <c r="EZ9" i="49"/>
  <c r="AT8" i="57"/>
  <c r="ES8" i="57"/>
  <c r="AQ16" i="59"/>
  <c r="EP16" i="59"/>
  <c r="ES26" i="57"/>
  <c r="AT26" i="57"/>
  <c r="EQ14" i="59"/>
  <c r="AR14" i="59"/>
  <c r="AU16" i="55"/>
  <c r="ET16" i="55"/>
  <c r="BA26" i="49"/>
  <c r="EZ26" i="49"/>
  <c r="EQ9" i="59"/>
  <c r="AR9" i="59"/>
  <c r="AY16" i="51"/>
  <c r="EX16" i="51"/>
  <c r="ET29" i="53"/>
  <c r="AZ14" i="50"/>
  <c r="EY14" i="50"/>
  <c r="AX23" i="53"/>
  <c r="EW23" i="53"/>
  <c r="AT4" i="54"/>
  <c r="ES4" i="54"/>
  <c r="ES29" i="54" s="1"/>
  <c r="AS29" i="54"/>
  <c r="ET28" i="56"/>
  <c r="AU28" i="56"/>
  <c r="EU26" i="55"/>
  <c r="AV26" i="55"/>
  <c r="EX13" i="52"/>
  <c r="AY13" i="52"/>
  <c r="EX17" i="52"/>
  <c r="AY17" i="52"/>
  <c r="BC10" i="47"/>
  <c r="FB10" i="47"/>
  <c r="EX10" i="51"/>
  <c r="AY10" i="51"/>
  <c r="AX27" i="53"/>
  <c r="EW27" i="53"/>
  <c r="EW12" i="53"/>
  <c r="AX12" i="53"/>
  <c r="FD6" i="45"/>
  <c r="BE6" i="45"/>
  <c r="FE6" i="45" s="1"/>
  <c r="EQ26" i="59"/>
  <c r="AR26" i="59"/>
  <c r="EU4" i="52"/>
  <c r="EU29" i="52" s="1"/>
  <c r="AV4" i="52"/>
  <c r="AU29" i="52"/>
  <c r="BD18" i="46"/>
  <c r="FC18" i="46"/>
  <c r="AU15" i="56"/>
  <c r="ET15" i="56"/>
  <c r="BC25" i="47"/>
  <c r="FB25" i="47"/>
  <c r="FB17" i="48"/>
  <c r="BC17" i="48"/>
  <c r="EU6" i="54"/>
  <c r="AV6" i="54"/>
  <c r="EZ15" i="49"/>
  <c r="BA15" i="49"/>
  <c r="EW25" i="52"/>
  <c r="AX25" i="52"/>
  <c r="AS13" i="57"/>
  <c r="ER13" i="57"/>
  <c r="AV14" i="55"/>
  <c r="EU14" i="55"/>
  <c r="AT28" i="57"/>
  <c r="ES28" i="57"/>
  <c r="AS12" i="58"/>
  <c r="ER12" i="58"/>
  <c r="EX22" i="51"/>
  <c r="AY22" i="51"/>
  <c r="AW20" i="54"/>
  <c r="EV20" i="54"/>
  <c r="AY6" i="51"/>
  <c r="EX6" i="51"/>
  <c r="ET14" i="56"/>
  <c r="AU14" i="56"/>
  <c r="ES23" i="57"/>
  <c r="AT23" i="57"/>
  <c r="AZ29" i="47"/>
  <c r="BA4" i="47"/>
  <c r="EZ4" i="47"/>
  <c r="EZ29" i="47" s="1"/>
  <c r="EX4" i="49"/>
  <c r="EX29" i="49" s="1"/>
  <c r="AX29" i="49"/>
  <c r="AY4" i="49"/>
  <c r="AW6" i="53"/>
  <c r="EV6" i="53"/>
  <c r="AQ18" i="58"/>
  <c r="EP18" i="58"/>
  <c r="ET8" i="55"/>
  <c r="AU8" i="55"/>
  <c r="EV23" i="54"/>
  <c r="AW23" i="54"/>
  <c r="EX11" i="52"/>
  <c r="AY11" i="52"/>
  <c r="AS15" i="58"/>
  <c r="ER15" i="58"/>
  <c r="AU18" i="54"/>
  <c r="ET18" i="54"/>
  <c r="FD11" i="45"/>
  <c r="BE11" i="45"/>
  <c r="FE11" i="45" s="1"/>
  <c r="AX28" i="53"/>
  <c r="EW28" i="53"/>
  <c r="ET21" i="56"/>
  <c r="AU21" i="56"/>
  <c r="AS6" i="57"/>
  <c r="ER6" i="57"/>
  <c r="EW16" i="52"/>
  <c r="AX16" i="52"/>
  <c r="EX9" i="52"/>
  <c r="AY9" i="52"/>
  <c r="BC5" i="46"/>
  <c r="FB5" i="46"/>
  <c r="ET20" i="56"/>
  <c r="AU20" i="56"/>
  <c r="BC11" i="48"/>
  <c r="FB11" i="48"/>
  <c r="ER25" i="57"/>
  <c r="AS25" i="57"/>
  <c r="AV21" i="55"/>
  <c r="EU21" i="55"/>
  <c r="FA12" i="49"/>
  <c r="BB12" i="49"/>
  <c r="AR7" i="58"/>
  <c r="EQ7" i="58"/>
  <c r="FD19" i="46"/>
  <c r="BE19" i="46"/>
  <c r="FE19" i="46" s="1"/>
  <c r="BB22" i="48"/>
  <c r="FA22" i="48"/>
  <c r="FD16" i="45"/>
  <c r="BE16" i="45"/>
  <c r="FE16" i="45" s="1"/>
  <c r="AV5" i="54"/>
  <c r="EU5" i="54"/>
  <c r="AW14" i="53"/>
  <c r="EV14" i="53"/>
  <c r="ET12" i="56"/>
  <c r="AU12" i="56"/>
  <c r="AU17" i="56"/>
  <c r="ET17" i="56"/>
  <c r="EX21" i="52"/>
  <c r="AY21" i="52"/>
  <c r="AX6" i="52"/>
  <c r="EW6" i="52"/>
  <c r="BE13" i="46"/>
  <c r="FE13" i="46" s="1"/>
  <c r="FD13" i="46"/>
  <c r="BE24" i="46"/>
  <c r="FE24" i="46" s="1"/>
  <c r="FD24" i="46"/>
  <c r="BC28" i="48"/>
  <c r="FB28" i="48"/>
  <c r="AZ23" i="51"/>
  <c r="EY23" i="51"/>
  <c r="EV10" i="53"/>
  <c r="AW10" i="53"/>
  <c r="AZ14" i="51"/>
  <c r="EY14" i="51"/>
  <c r="EZ22" i="49"/>
  <c r="BA22" i="49"/>
  <c r="AX26" i="53"/>
  <c r="EW26" i="53"/>
  <c r="AX17" i="53"/>
  <c r="EW17" i="53"/>
  <c r="EX17" i="51"/>
  <c r="AY17" i="51"/>
  <c r="EX7" i="50"/>
  <c r="AY7" i="50"/>
  <c r="AS28" i="58"/>
  <c r="ER28" i="58"/>
  <c r="AX9" i="51"/>
  <c r="EW9" i="51"/>
  <c r="BA27" i="50"/>
  <c r="EZ27" i="50"/>
  <c r="BD5" i="45"/>
  <c r="FC5" i="45"/>
  <c r="ET10" i="55"/>
  <c r="AU10" i="55"/>
  <c r="AR15" i="59"/>
  <c r="EQ15" i="59"/>
  <c r="AU19" i="56"/>
  <c r="ET19" i="56"/>
  <c r="EV15" i="54"/>
  <c r="AW15" i="54"/>
  <c r="ES25" i="56"/>
  <c r="AT25" i="56"/>
  <c r="EW30" i="50" l="1"/>
  <c r="EU21" i="53"/>
  <c r="AV21" i="53"/>
  <c r="FC25" i="45"/>
  <c r="BD25" i="45"/>
  <c r="BD17" i="44"/>
  <c r="FC17" i="44"/>
  <c r="FC12" i="46"/>
  <c r="BD12" i="46"/>
  <c r="AY16" i="50"/>
  <c r="EX16" i="50"/>
  <c r="EU27" i="54"/>
  <c r="AV27" i="54"/>
  <c r="EZ7" i="48"/>
  <c r="BA7" i="48"/>
  <c r="AT5" i="55"/>
  <c r="ES5" i="55"/>
  <c r="AS12" i="57"/>
  <c r="ER12" i="57"/>
  <c r="AT18" i="55"/>
  <c r="ES18" i="55"/>
  <c r="FC5" i="44"/>
  <c r="FC29" i="44" s="1"/>
  <c r="BD5" i="44"/>
  <c r="AZ17" i="49"/>
  <c r="EY17" i="49"/>
  <c r="EX8" i="50"/>
  <c r="AY8" i="50"/>
  <c r="BD28" i="46"/>
  <c r="FC28" i="46"/>
  <c r="EX6" i="50"/>
  <c r="AY6" i="50"/>
  <c r="FB30" i="45"/>
  <c r="FA30" i="46"/>
  <c r="AQ11" i="59"/>
  <c r="EP11" i="59"/>
  <c r="FD15" i="45"/>
  <c r="BE15" i="45"/>
  <c r="FE15" i="45" s="1"/>
  <c r="EQ27" i="58"/>
  <c r="AR27" i="58"/>
  <c r="ET16" i="54"/>
  <c r="AU16" i="54"/>
  <c r="AR24" i="58"/>
  <c r="EQ24" i="58"/>
  <c r="BC14" i="47"/>
  <c r="FB14" i="47"/>
  <c r="EQ10" i="57"/>
  <c r="AR10" i="57"/>
  <c r="FA23" i="48"/>
  <c r="BB23" i="48"/>
  <c r="EX25" i="50"/>
  <c r="AY25" i="50"/>
  <c r="AS6" i="56"/>
  <c r="ER6" i="56"/>
  <c r="EX15" i="51"/>
  <c r="AY15" i="51"/>
  <c r="EV5" i="51"/>
  <c r="AW5" i="51"/>
  <c r="AU23" i="55"/>
  <c r="ET23" i="55"/>
  <c r="BB16" i="47"/>
  <c r="FA16" i="47"/>
  <c r="AU27" i="55"/>
  <c r="ET27" i="55"/>
  <c r="BA6" i="48"/>
  <c r="EZ6" i="48"/>
  <c r="EQ9" i="58"/>
  <c r="AR9" i="58"/>
  <c r="BC8" i="47"/>
  <c r="FB8" i="47"/>
  <c r="FA13" i="48"/>
  <c r="BB13" i="48"/>
  <c r="ER30" i="55"/>
  <c r="EW5" i="50"/>
  <c r="AX5" i="50"/>
  <c r="FB24" i="47"/>
  <c r="BC24" i="47"/>
  <c r="AU25" i="54"/>
  <c r="ET25" i="54"/>
  <c r="ET14" i="54"/>
  <c r="AU14" i="54"/>
  <c r="FB22" i="46"/>
  <c r="BC22" i="46"/>
  <c r="FE16" i="42"/>
  <c r="FE30" i="42" s="1"/>
  <c r="BE29" i="42"/>
  <c r="EQ5" i="57"/>
  <c r="AR5" i="57"/>
  <c r="FC17" i="45"/>
  <c r="BD17" i="45"/>
  <c r="FB16" i="46"/>
  <c r="BC16" i="46"/>
  <c r="AX12" i="52"/>
  <c r="EW12" i="52"/>
  <c r="AS9" i="57"/>
  <c r="ER9" i="57"/>
  <c r="BD14" i="46"/>
  <c r="FC14" i="46"/>
  <c r="EY26" i="50"/>
  <c r="AZ26" i="50"/>
  <c r="BC19" i="47"/>
  <c r="FB19" i="47"/>
  <c r="EV29" i="50"/>
  <c r="EU19" i="53"/>
  <c r="AV19" i="53"/>
  <c r="EY20" i="49"/>
  <c r="AZ20" i="49"/>
  <c r="AU20" i="55"/>
  <c r="ET20" i="55"/>
  <c r="AU18" i="53"/>
  <c r="ET18" i="53"/>
  <c r="ET30" i="53" s="1"/>
  <c r="AT29" i="53"/>
  <c r="FD23" i="45"/>
  <c r="BE23" i="45"/>
  <c r="FE23" i="45" s="1"/>
  <c r="FC8" i="45"/>
  <c r="BD8" i="45"/>
  <c r="AS26" i="56"/>
  <c r="ER26" i="56"/>
  <c r="ER30" i="56" s="1"/>
  <c r="FA27" i="48"/>
  <c r="BB27" i="48"/>
  <c r="AQ16" i="58"/>
  <c r="EP16" i="58"/>
  <c r="EP30" i="58" s="1"/>
  <c r="AY17" i="50"/>
  <c r="EX17" i="50"/>
  <c r="ER9" i="56"/>
  <c r="AS9" i="56"/>
  <c r="EX20" i="51"/>
  <c r="AY20" i="51"/>
  <c r="AZ28" i="50"/>
  <c r="EY28" i="50"/>
  <c r="BA24" i="49"/>
  <c r="EZ24" i="49"/>
  <c r="BC29" i="43"/>
  <c r="FC4" i="43"/>
  <c r="FC29" i="43" s="1"/>
  <c r="BD4" i="43"/>
  <c r="AY18" i="49"/>
  <c r="EX18" i="49"/>
  <c r="EX30" i="49" s="1"/>
  <c r="BB12" i="48"/>
  <c r="FA12" i="48"/>
  <c r="AQ13" i="58"/>
  <c r="EP13" i="58"/>
  <c r="AW18" i="52"/>
  <c r="EV18" i="52"/>
  <c r="EV30" i="52" s="1"/>
  <c r="BB7" i="47"/>
  <c r="FA7" i="47"/>
  <c r="BD10" i="45"/>
  <c r="FC10" i="45"/>
  <c r="EW26" i="52"/>
  <c r="AX26" i="52"/>
  <c r="FC30" i="44"/>
  <c r="BA10" i="48"/>
  <c r="EZ10" i="48"/>
  <c r="ET8" i="54"/>
  <c r="AU8" i="54"/>
  <c r="AZ25" i="49"/>
  <c r="EY25" i="49"/>
  <c r="AX4" i="50"/>
  <c r="AW29" i="50"/>
  <c r="EW4" i="50"/>
  <c r="EW29" i="50" s="1"/>
  <c r="BA5" i="48"/>
  <c r="EZ5" i="48"/>
  <c r="AV24" i="54"/>
  <c r="EU24" i="54"/>
  <c r="AV7" i="53"/>
  <c r="EU7" i="53"/>
  <c r="AU17" i="54"/>
  <c r="ET17" i="54"/>
  <c r="ET30" i="54" s="1"/>
  <c r="BC26" i="47"/>
  <c r="FB26" i="47"/>
  <c r="EV29" i="51"/>
  <c r="AU21" i="54"/>
  <c r="ET21" i="54"/>
  <c r="EQ16" i="57"/>
  <c r="AR16" i="57"/>
  <c r="BC28" i="47"/>
  <c r="FB28" i="47"/>
  <c r="BC15" i="47"/>
  <c r="FB15" i="47"/>
  <c r="ET24" i="55"/>
  <c r="AU24" i="55"/>
  <c r="BA23" i="49"/>
  <c r="EZ23" i="49"/>
  <c r="BB14" i="48"/>
  <c r="FA14" i="48"/>
  <c r="AT25" i="55"/>
  <c r="ES25" i="55"/>
  <c r="BC17" i="46"/>
  <c r="FB17" i="46"/>
  <c r="BA18" i="48"/>
  <c r="EZ18" i="48"/>
  <c r="EZ30" i="48" s="1"/>
  <c r="FD20" i="45"/>
  <c r="BE20" i="45"/>
  <c r="FE20" i="45" s="1"/>
  <c r="BE17" i="43"/>
  <c r="FE17" i="43" s="1"/>
  <c r="FE30" i="43" s="1"/>
  <c r="FD17" i="43"/>
  <c r="FD30" i="43" s="1"/>
  <c r="FA22" i="47"/>
  <c r="BB22" i="47"/>
  <c r="EY8" i="49"/>
  <c r="AZ8" i="49"/>
  <c r="AZ23" i="50"/>
  <c r="EY23" i="50"/>
  <c r="BE16" i="44"/>
  <c r="FE16" i="44" s="1"/>
  <c r="FD16" i="44"/>
  <c r="BC25" i="46"/>
  <c r="FB25" i="46"/>
  <c r="ES27" i="56"/>
  <c r="AT27" i="56"/>
  <c r="BC7" i="45"/>
  <c r="BB29" i="45"/>
  <c r="FB7" i="45"/>
  <c r="FB29" i="45" s="1"/>
  <c r="FC15" i="46"/>
  <c r="BD15" i="46"/>
  <c r="BB8" i="48"/>
  <c r="FA8" i="48"/>
  <c r="EZ11" i="49"/>
  <c r="BA11" i="49"/>
  <c r="EQ7" i="57"/>
  <c r="AR7" i="57"/>
  <c r="AY26" i="51"/>
  <c r="EX26" i="51"/>
  <c r="BD18" i="45"/>
  <c r="FC18" i="45"/>
  <c r="BD20" i="46"/>
  <c r="FC20" i="46"/>
  <c r="AT6" i="55"/>
  <c r="ES6" i="55"/>
  <c r="AZ13" i="49"/>
  <c r="EY13" i="49"/>
  <c r="EP30" i="59"/>
  <c r="AS15" i="59"/>
  <c r="ER15" i="59"/>
  <c r="EU14" i="56"/>
  <c r="AV14" i="56"/>
  <c r="AW4" i="52"/>
  <c r="AV29" i="52"/>
  <c r="EV4" i="52"/>
  <c r="EV29" i="52" s="1"/>
  <c r="EY17" i="52"/>
  <c r="AZ17" i="52"/>
  <c r="AV16" i="55"/>
  <c r="EU16" i="55"/>
  <c r="AR16" i="59"/>
  <c r="EQ16" i="59"/>
  <c r="FA9" i="49"/>
  <c r="BB9" i="49"/>
  <c r="ER5" i="58"/>
  <c r="AS5" i="58"/>
  <c r="EZ19" i="50"/>
  <c r="BA19" i="50"/>
  <c r="EZ21" i="50"/>
  <c r="BA21" i="50"/>
  <c r="EZ21" i="51"/>
  <c r="BA21" i="51"/>
  <c r="AX22" i="53"/>
  <c r="EW22" i="53"/>
  <c r="ES11" i="58"/>
  <c r="AT11" i="58"/>
  <c r="EV12" i="55"/>
  <c r="AW12" i="55"/>
  <c r="AZ24" i="52"/>
  <c r="EY24" i="52"/>
  <c r="AZ9" i="50"/>
  <c r="EY9" i="50"/>
  <c r="EW15" i="53"/>
  <c r="AX15" i="53"/>
  <c r="AZ14" i="52"/>
  <c r="EY14" i="52"/>
  <c r="BA10" i="50"/>
  <c r="EZ10" i="50"/>
  <c r="AT22" i="57"/>
  <c r="ES22" i="57"/>
  <c r="FD27" i="47"/>
  <c r="BE27" i="47"/>
  <c r="FE27" i="47" s="1"/>
  <c r="AW5" i="53"/>
  <c r="EV5" i="53"/>
  <c r="BE4" i="45"/>
  <c r="FD4" i="45"/>
  <c r="ER19" i="59"/>
  <c r="AS19" i="59"/>
  <c r="ES4" i="55"/>
  <c r="AS29" i="55"/>
  <c r="AT4" i="55"/>
  <c r="AV9" i="55"/>
  <c r="EU9" i="55"/>
  <c r="BC25" i="48"/>
  <c r="FB25" i="48"/>
  <c r="EV22" i="54"/>
  <c r="AW22" i="54"/>
  <c r="ES23" i="58"/>
  <c r="AT23" i="58"/>
  <c r="AW28" i="55"/>
  <c r="EV28" i="55"/>
  <c r="AY11" i="53"/>
  <c r="EX11" i="53"/>
  <c r="BE6" i="46"/>
  <c r="FE6" i="46" s="1"/>
  <c r="FD6" i="46"/>
  <c r="AZ7" i="49"/>
  <c r="EY7" i="49"/>
  <c r="AR29" i="56"/>
  <c r="AS4" i="56"/>
  <c r="ER4" i="56"/>
  <c r="ER29" i="56" s="1"/>
  <c r="AY8" i="53"/>
  <c r="EX8" i="53"/>
  <c r="AX26" i="54"/>
  <c r="EW26" i="54"/>
  <c r="AS20" i="58"/>
  <c r="ER20" i="58"/>
  <c r="EQ18" i="59"/>
  <c r="AR18" i="59"/>
  <c r="EW4" i="51"/>
  <c r="AW29" i="51"/>
  <c r="AX4" i="51"/>
  <c r="EQ5" i="59"/>
  <c r="AR5" i="59"/>
  <c r="EY18" i="51"/>
  <c r="AZ18" i="51"/>
  <c r="AX16" i="53"/>
  <c r="EW16" i="53"/>
  <c r="AT19" i="57"/>
  <c r="ES19" i="57"/>
  <c r="EV9" i="54"/>
  <c r="AW9" i="54"/>
  <c r="EU19" i="56"/>
  <c r="AV19" i="56"/>
  <c r="ES28" i="58"/>
  <c r="AT28" i="58"/>
  <c r="AY26" i="53"/>
  <c r="EX26" i="53"/>
  <c r="BA23" i="51"/>
  <c r="EZ23" i="51"/>
  <c r="AV12" i="56"/>
  <c r="EU12" i="56"/>
  <c r="BB22" i="49"/>
  <c r="FA22" i="49"/>
  <c r="AW5" i="54"/>
  <c r="EV5" i="54"/>
  <c r="BA29" i="47"/>
  <c r="BB4" i="47"/>
  <c r="FA4" i="47"/>
  <c r="FA29" i="47" s="1"/>
  <c r="FD5" i="45"/>
  <c r="BE5" i="45"/>
  <c r="FE5" i="45" s="1"/>
  <c r="AY9" i="51"/>
  <c r="EX9" i="51"/>
  <c r="AY17" i="53"/>
  <c r="EX17" i="53"/>
  <c r="FC28" i="48"/>
  <c r="BD28" i="48"/>
  <c r="EV21" i="55"/>
  <c r="AW21" i="55"/>
  <c r="BD11" i="48"/>
  <c r="FC11" i="48"/>
  <c r="BD5" i="46"/>
  <c r="FC5" i="46"/>
  <c r="ES15" i="58"/>
  <c r="AT15" i="58"/>
  <c r="AR18" i="58"/>
  <c r="EQ18" i="58"/>
  <c r="AX20" i="54"/>
  <c r="EW20" i="54"/>
  <c r="ES12" i="58"/>
  <c r="AT12" i="58"/>
  <c r="AW14" i="55"/>
  <c r="EV14" i="55"/>
  <c r="AW6" i="54"/>
  <c r="EV6" i="54"/>
  <c r="FC17" i="48"/>
  <c r="BD17" i="48"/>
  <c r="EX12" i="53"/>
  <c r="AY12" i="53"/>
  <c r="EY13" i="52"/>
  <c r="AZ13" i="52"/>
  <c r="AY23" i="53"/>
  <c r="EX23" i="53"/>
  <c r="EX30" i="51"/>
  <c r="AS14" i="59"/>
  <c r="ER14" i="59"/>
  <c r="BA4" i="48"/>
  <c r="AZ29" i="48"/>
  <c r="EZ4" i="48"/>
  <c r="EZ29" i="48" s="1"/>
  <c r="EW13" i="53"/>
  <c r="AX13" i="53"/>
  <c r="FC5" i="47"/>
  <c r="BD5" i="47"/>
  <c r="AT21" i="57"/>
  <c r="ES21" i="57"/>
  <c r="AS19" i="58"/>
  <c r="ER19" i="58"/>
  <c r="AS23" i="59"/>
  <c r="ER23" i="59"/>
  <c r="EZ13" i="50"/>
  <c r="BA13" i="50"/>
  <c r="EU23" i="56"/>
  <c r="AV23" i="56"/>
  <c r="EQ7" i="59"/>
  <c r="AR7" i="59"/>
  <c r="EQ27" i="59"/>
  <c r="AR27" i="59"/>
  <c r="BE10" i="46"/>
  <c r="FE10" i="46" s="1"/>
  <c r="FD10" i="46"/>
  <c r="BB16" i="49"/>
  <c r="FA16" i="49"/>
  <c r="ET7" i="55"/>
  <c r="AU7" i="55"/>
  <c r="EU29" i="53"/>
  <c r="BE11" i="47"/>
  <c r="FE11" i="47" s="1"/>
  <c r="FD11" i="47"/>
  <c r="BD9" i="48"/>
  <c r="FC9" i="48"/>
  <c r="ET10" i="56"/>
  <c r="AU10" i="56"/>
  <c r="BE17" i="47"/>
  <c r="FE17" i="47" s="1"/>
  <c r="FD17" i="47"/>
  <c r="ET11" i="57"/>
  <c r="AU11" i="57"/>
  <c r="BA22" i="50"/>
  <c r="EZ22" i="50"/>
  <c r="AS13" i="59"/>
  <c r="ER13" i="59"/>
  <c r="FA21" i="49"/>
  <c r="BB21" i="49"/>
  <c r="BD21" i="48"/>
  <c r="FC21" i="48"/>
  <c r="BB11" i="50"/>
  <c r="FA11" i="50"/>
  <c r="FD8" i="46"/>
  <c r="BE8" i="46"/>
  <c r="FE8" i="46" s="1"/>
  <c r="FA19" i="49"/>
  <c r="BB19" i="49"/>
  <c r="BD24" i="48"/>
  <c r="FC24" i="48"/>
  <c r="BC16" i="48"/>
  <c r="FB16" i="48"/>
  <c r="EY23" i="52"/>
  <c r="AZ23" i="52"/>
  <c r="AR18" i="57"/>
  <c r="EQ18" i="57"/>
  <c r="EQ30" i="57" s="1"/>
  <c r="BA28" i="51"/>
  <c r="EZ28" i="51"/>
  <c r="AT15" i="57"/>
  <c r="ES15" i="57"/>
  <c r="AX5" i="52"/>
  <c r="EW5" i="52"/>
  <c r="AS20" i="59"/>
  <c r="ER20" i="59"/>
  <c r="AU27" i="57"/>
  <c r="ET27" i="57"/>
  <c r="BC4" i="46"/>
  <c r="FB4" i="46"/>
  <c r="FB29" i="46" s="1"/>
  <c r="BB29" i="46"/>
  <c r="BB6" i="49"/>
  <c r="FA6" i="49"/>
  <c r="EU7" i="54"/>
  <c r="AV7" i="54"/>
  <c r="AU18" i="56"/>
  <c r="ET18" i="56"/>
  <c r="EW20" i="53"/>
  <c r="AX20" i="53"/>
  <c r="ES14" i="57"/>
  <c r="AT14" i="57"/>
  <c r="EQ4" i="57"/>
  <c r="EQ29" i="57" s="1"/>
  <c r="AR4" i="57"/>
  <c r="AQ29" i="57"/>
  <c r="ET5" i="56"/>
  <c r="AU5" i="56"/>
  <c r="BB12" i="50"/>
  <c r="FA12" i="50"/>
  <c r="AS10" i="58"/>
  <c r="ER10" i="58"/>
  <c r="AX25" i="53"/>
  <c r="EW25" i="53"/>
  <c r="AY9" i="53"/>
  <c r="EX9" i="53"/>
  <c r="AT26" i="58"/>
  <c r="ES26" i="58"/>
  <c r="BE12" i="47"/>
  <c r="FE12" i="47" s="1"/>
  <c r="FD12" i="47"/>
  <c r="AQ4" i="58"/>
  <c r="AP29" i="58"/>
  <c r="EP4" i="58"/>
  <c r="EP29" i="58" s="1"/>
  <c r="AW15" i="55"/>
  <c r="EV15" i="55"/>
  <c r="BE21" i="47"/>
  <c r="FE21" i="47" s="1"/>
  <c r="FD21" i="47"/>
  <c r="ET25" i="56"/>
  <c r="AU25" i="56"/>
  <c r="EY17" i="51"/>
  <c r="AZ17" i="51"/>
  <c r="EX16" i="52"/>
  <c r="AY16" i="52"/>
  <c r="EU21" i="56"/>
  <c r="AV21" i="56"/>
  <c r="AX23" i="54"/>
  <c r="EW23" i="54"/>
  <c r="AZ4" i="49"/>
  <c r="EY4" i="49"/>
  <c r="AY29" i="49"/>
  <c r="AV15" i="56"/>
  <c r="EU15" i="56"/>
  <c r="EW15" i="54"/>
  <c r="AX15" i="54"/>
  <c r="AV10" i="55"/>
  <c r="EU10" i="55"/>
  <c r="AZ7" i="50"/>
  <c r="EY7" i="50"/>
  <c r="EW10" i="53"/>
  <c r="AX10" i="53"/>
  <c r="EX6" i="52"/>
  <c r="AY6" i="52"/>
  <c r="EY21" i="52"/>
  <c r="AZ21" i="52"/>
  <c r="EU17" i="56"/>
  <c r="AV17" i="56"/>
  <c r="AX14" i="53"/>
  <c r="EW14" i="53"/>
  <c r="BC22" i="48"/>
  <c r="FB22" i="48"/>
  <c r="FB12" i="49"/>
  <c r="BC12" i="49"/>
  <c r="AT25" i="57"/>
  <c r="ES25" i="57"/>
  <c r="EU20" i="56"/>
  <c r="AV20" i="56"/>
  <c r="EY9" i="52"/>
  <c r="AZ9" i="52"/>
  <c r="EY11" i="52"/>
  <c r="AZ11" i="52"/>
  <c r="AV8" i="55"/>
  <c r="EU8" i="55"/>
  <c r="AU23" i="57"/>
  <c r="ET23" i="57"/>
  <c r="AZ22" i="51"/>
  <c r="EY22" i="51"/>
  <c r="FC25" i="47"/>
  <c r="BD25" i="47"/>
  <c r="FD18" i="46"/>
  <c r="BE18" i="46"/>
  <c r="FE18" i="46" s="1"/>
  <c r="ER26" i="59"/>
  <c r="AS26" i="59"/>
  <c r="AY27" i="53"/>
  <c r="EX27" i="53"/>
  <c r="AZ16" i="51"/>
  <c r="EY16" i="51"/>
  <c r="BB26" i="49"/>
  <c r="FA26" i="49"/>
  <c r="ET8" i="57"/>
  <c r="AU8" i="57"/>
  <c r="AS21" i="58"/>
  <c r="ER21" i="58"/>
  <c r="FD13" i="47"/>
  <c r="BE13" i="47"/>
  <c r="FE13" i="47" s="1"/>
  <c r="AS22" i="58"/>
  <c r="ER22" i="58"/>
  <c r="AS21" i="59"/>
  <c r="ER21" i="59"/>
  <c r="FC20" i="48"/>
  <c r="BD20" i="48"/>
  <c r="AV13" i="56"/>
  <c r="EU13" i="56"/>
  <c r="EQ6" i="59"/>
  <c r="AR6" i="59"/>
  <c r="AR10" i="59"/>
  <c r="EQ10" i="59"/>
  <c r="EZ12" i="51"/>
  <c r="BA12" i="51"/>
  <c r="AT14" i="58"/>
  <c r="ES14" i="58"/>
  <c r="EV10" i="54"/>
  <c r="AW10" i="54"/>
  <c r="EQ25" i="59"/>
  <c r="AR25" i="59"/>
  <c r="BE9" i="46"/>
  <c r="FE9" i="46" s="1"/>
  <c r="FD9" i="46"/>
  <c r="EY20" i="52"/>
  <c r="AZ20" i="52"/>
  <c r="FB27" i="49"/>
  <c r="BC27" i="49"/>
  <c r="BD29" i="44"/>
  <c r="FD4" i="44"/>
  <c r="BE4" i="44"/>
  <c r="EX10" i="52"/>
  <c r="AY10" i="52"/>
  <c r="FC6" i="47"/>
  <c r="BD6" i="47"/>
  <c r="AU22" i="56"/>
  <c r="ET22" i="56"/>
  <c r="BB14" i="49"/>
  <c r="FA14" i="49"/>
  <c r="EY15" i="52"/>
  <c r="AZ15" i="52"/>
  <c r="ER12" i="59"/>
  <c r="AS12" i="59"/>
  <c r="EZ20" i="50"/>
  <c r="BA20" i="50"/>
  <c r="BC26" i="48"/>
  <c r="FB26" i="48"/>
  <c r="AS24" i="59"/>
  <c r="ER24" i="59"/>
  <c r="AU24" i="57"/>
  <c r="ET24" i="57"/>
  <c r="ER8" i="59"/>
  <c r="AS8" i="59"/>
  <c r="AW11" i="55"/>
  <c r="EV11" i="55"/>
  <c r="EW12" i="54"/>
  <c r="AX12" i="54"/>
  <c r="AS25" i="58"/>
  <c r="ER25" i="58"/>
  <c r="EU11" i="56"/>
  <c r="AV11" i="56"/>
  <c r="AZ8" i="52"/>
  <c r="EY8" i="52"/>
  <c r="EV19" i="54"/>
  <c r="AW19" i="54"/>
  <c r="BC28" i="49"/>
  <c r="FB28" i="49"/>
  <c r="EZ24" i="51"/>
  <c r="BA24" i="51"/>
  <c r="FC15" i="48"/>
  <c r="BD15" i="48"/>
  <c r="FA27" i="50"/>
  <c r="BB27" i="50"/>
  <c r="BA14" i="51"/>
  <c r="EZ14" i="51"/>
  <c r="AS7" i="58"/>
  <c r="ER7" i="58"/>
  <c r="AT6" i="57"/>
  <c r="ES6" i="57"/>
  <c r="AY28" i="53"/>
  <c r="EX28" i="53"/>
  <c r="AV18" i="54"/>
  <c r="EU18" i="54"/>
  <c r="AX6" i="53"/>
  <c r="EW6" i="53"/>
  <c r="AZ6" i="51"/>
  <c r="EY6" i="51"/>
  <c r="AU28" i="57"/>
  <c r="ET28" i="57"/>
  <c r="AT13" i="57"/>
  <c r="ES13" i="57"/>
  <c r="EX25" i="52"/>
  <c r="AY25" i="52"/>
  <c r="FA15" i="49"/>
  <c r="BB15" i="49"/>
  <c r="AZ10" i="51"/>
  <c r="EY10" i="51"/>
  <c r="BD10" i="47"/>
  <c r="FC10" i="47"/>
  <c r="AW26" i="55"/>
  <c r="EV26" i="55"/>
  <c r="EU28" i="56"/>
  <c r="AV28" i="56"/>
  <c r="AT29" i="54"/>
  <c r="AU4" i="54"/>
  <c r="ET4" i="54"/>
  <c r="ET29" i="54" s="1"/>
  <c r="EZ14" i="50"/>
  <c r="BA14" i="50"/>
  <c r="ER9" i="59"/>
  <c r="AS9" i="59"/>
  <c r="ET26" i="57"/>
  <c r="AU26" i="57"/>
  <c r="AT17" i="58"/>
  <c r="ES17" i="58"/>
  <c r="FC19" i="48"/>
  <c r="BD19" i="48"/>
  <c r="EV13" i="55"/>
  <c r="AW13" i="55"/>
  <c r="AX13" i="54"/>
  <c r="EW13" i="54"/>
  <c r="AV22" i="55"/>
  <c r="EU22" i="55"/>
  <c r="AW19" i="55"/>
  <c r="EV19" i="55"/>
  <c r="FC18" i="47"/>
  <c r="BD18" i="47"/>
  <c r="AU17" i="57"/>
  <c r="ET17" i="57"/>
  <c r="AU16" i="56"/>
  <c r="ET16" i="56"/>
  <c r="AS17" i="59"/>
  <c r="ER17" i="59"/>
  <c r="ES8" i="58"/>
  <c r="AT8" i="58"/>
  <c r="EX22" i="52"/>
  <c r="AY22" i="52"/>
  <c r="EO4" i="59"/>
  <c r="EO29" i="59" s="1"/>
  <c r="AO29" i="59"/>
  <c r="AP4" i="59"/>
  <c r="EV4" i="53"/>
  <c r="AW4" i="53"/>
  <c r="AZ8" i="51"/>
  <c r="EY8" i="51"/>
  <c r="BE23" i="47"/>
  <c r="FE23" i="47" s="1"/>
  <c r="FD23" i="47"/>
  <c r="BA15" i="50"/>
  <c r="EZ15" i="50"/>
  <c r="FA5" i="49"/>
  <c r="BB5" i="49"/>
  <c r="EQ22" i="59"/>
  <c r="AR22" i="59"/>
  <c r="EY28" i="52"/>
  <c r="AZ28" i="52"/>
  <c r="ER6" i="58"/>
  <c r="AS6" i="58"/>
  <c r="BB24" i="50"/>
  <c r="FA24" i="50"/>
  <c r="BA19" i="51"/>
  <c r="EZ19" i="51"/>
  <c r="AS28" i="59"/>
  <c r="ER28" i="59"/>
  <c r="AZ25" i="51"/>
  <c r="EY25" i="51"/>
  <c r="AU7" i="56"/>
  <c r="ET7" i="56"/>
  <c r="AX11" i="54"/>
  <c r="EW11" i="54"/>
  <c r="EU17" i="55"/>
  <c r="AV17" i="55"/>
  <c r="EY27" i="52"/>
  <c r="AZ27" i="52"/>
  <c r="BE20" i="47"/>
  <c r="FE20" i="47" s="1"/>
  <c r="FD20" i="47"/>
  <c r="BA27" i="51"/>
  <c r="EZ27" i="51"/>
  <c r="EX7" i="52"/>
  <c r="AY7" i="52"/>
  <c r="AV8" i="56"/>
  <c r="EU8" i="56"/>
  <c r="BE9" i="47"/>
  <c r="FE9" i="47" s="1"/>
  <c r="FD9" i="47"/>
  <c r="AV24" i="56"/>
  <c r="EU24" i="56"/>
  <c r="FA10" i="49"/>
  <c r="BB10" i="49"/>
  <c r="EY19" i="52"/>
  <c r="AZ19" i="52"/>
  <c r="AZ7" i="51"/>
  <c r="EY7" i="51"/>
  <c r="AY24" i="53"/>
  <c r="EX24" i="53"/>
  <c r="AZ18" i="50"/>
  <c r="EY18" i="50"/>
  <c r="EZ11" i="51"/>
  <c r="BA11" i="51"/>
  <c r="BA13" i="51"/>
  <c r="EZ13" i="51"/>
  <c r="BD7" i="46"/>
  <c r="FC7" i="46"/>
  <c r="AX28" i="54"/>
  <c r="EW28" i="54"/>
  <c r="AT20" i="57"/>
  <c r="ES20" i="57"/>
  <c r="ES29" i="55" l="1"/>
  <c r="ET6" i="55"/>
  <c r="AU6" i="55"/>
  <c r="BE18" i="45"/>
  <c r="FE18" i="45" s="1"/>
  <c r="FD18" i="45"/>
  <c r="BC8" i="48"/>
  <c r="FB8" i="48"/>
  <c r="BC22" i="47"/>
  <c r="FB22" i="47"/>
  <c r="EU24" i="55"/>
  <c r="AV24" i="55"/>
  <c r="AX29" i="50"/>
  <c r="AY4" i="50"/>
  <c r="EX4" i="50"/>
  <c r="AY26" i="52"/>
  <c r="EX26" i="52"/>
  <c r="EZ28" i="50"/>
  <c r="BA28" i="50"/>
  <c r="EQ16" i="58"/>
  <c r="AR16" i="58"/>
  <c r="AT26" i="56"/>
  <c r="ES26" i="56"/>
  <c r="ES30" i="56" s="1"/>
  <c r="EV19" i="53"/>
  <c r="AW19" i="53"/>
  <c r="FC19" i="47"/>
  <c r="BD19" i="47"/>
  <c r="FD14" i="46"/>
  <c r="BE14" i="46"/>
  <c r="FE14" i="46" s="1"/>
  <c r="EX12" i="52"/>
  <c r="AY12" i="52"/>
  <c r="FC30" i="45"/>
  <c r="BC13" i="48"/>
  <c r="FB13" i="48"/>
  <c r="ER9" i="58"/>
  <c r="AS9" i="58"/>
  <c r="AZ15" i="51"/>
  <c r="EY15" i="51"/>
  <c r="AZ25" i="50"/>
  <c r="EY25" i="50"/>
  <c r="ER10" i="57"/>
  <c r="AS10" i="57"/>
  <c r="ER27" i="58"/>
  <c r="AS27" i="58"/>
  <c r="AZ6" i="50"/>
  <c r="EY6" i="50"/>
  <c r="AZ8" i="50"/>
  <c r="EY8" i="50"/>
  <c r="BE5" i="44"/>
  <c r="FE5" i="44" s="1"/>
  <c r="FD5" i="44"/>
  <c r="FD29" i="44" s="1"/>
  <c r="FA7" i="48"/>
  <c r="BB7" i="48"/>
  <c r="EX30" i="50"/>
  <c r="AW21" i="53"/>
  <c r="EV21" i="53"/>
  <c r="EQ30" i="58"/>
  <c r="FA11" i="49"/>
  <c r="BB11" i="49"/>
  <c r="FD15" i="46"/>
  <c r="BE15" i="46"/>
  <c r="FE15" i="46" s="1"/>
  <c r="FC7" i="45"/>
  <c r="FC29" i="45" s="1"/>
  <c r="BC29" i="45"/>
  <c r="BD7" i="45"/>
  <c r="BD25" i="46"/>
  <c r="FC25" i="46"/>
  <c r="BA23" i="50"/>
  <c r="EZ23" i="50"/>
  <c r="BD17" i="46"/>
  <c r="FC17" i="46"/>
  <c r="BC14" i="48"/>
  <c r="FB14" i="48"/>
  <c r="BD28" i="47"/>
  <c r="FC28" i="47"/>
  <c r="AV21" i="54"/>
  <c r="EU21" i="54"/>
  <c r="BD26" i="47"/>
  <c r="FC26" i="47"/>
  <c r="EV7" i="53"/>
  <c r="AW7" i="53"/>
  <c r="FA5" i="48"/>
  <c r="BB5" i="48"/>
  <c r="BC7" i="47"/>
  <c r="FB7" i="47"/>
  <c r="AR13" i="58"/>
  <c r="EQ13" i="58"/>
  <c r="EY18" i="49"/>
  <c r="EY30" i="49" s="1"/>
  <c r="AZ18" i="49"/>
  <c r="EY20" i="51"/>
  <c r="AZ20" i="51"/>
  <c r="FB27" i="48"/>
  <c r="BC27" i="48"/>
  <c r="FD8" i="45"/>
  <c r="BE8" i="45"/>
  <c r="FE8" i="45" s="1"/>
  <c r="AV20" i="55"/>
  <c r="EU20" i="55"/>
  <c r="BA26" i="50"/>
  <c r="EZ26" i="50"/>
  <c r="FC16" i="46"/>
  <c r="BD16" i="46"/>
  <c r="ER5" i="57"/>
  <c r="AS5" i="57"/>
  <c r="FC22" i="46"/>
  <c r="BD22" i="46"/>
  <c r="EX5" i="50"/>
  <c r="AY5" i="50"/>
  <c r="EU27" i="55"/>
  <c r="AV27" i="55"/>
  <c r="AV23" i="55"/>
  <c r="EU23" i="55"/>
  <c r="AS24" i="58"/>
  <c r="ER24" i="58"/>
  <c r="AR11" i="59"/>
  <c r="EQ11" i="59"/>
  <c r="AT12" i="57"/>
  <c r="ES12" i="57"/>
  <c r="EY16" i="50"/>
  <c r="AZ16" i="50"/>
  <c r="BE17" i="44"/>
  <c r="FE17" i="44" s="1"/>
  <c r="FE30" i="44" s="1"/>
  <c r="FD17" i="44"/>
  <c r="FD30" i="44" s="1"/>
  <c r="EZ13" i="49"/>
  <c r="BA13" i="49"/>
  <c r="BE20" i="46"/>
  <c r="FE20" i="46" s="1"/>
  <c r="FD20" i="46"/>
  <c r="AZ26" i="51"/>
  <c r="EY26" i="51"/>
  <c r="AU27" i="56"/>
  <c r="ET27" i="56"/>
  <c r="EZ8" i="49"/>
  <c r="BA8" i="49"/>
  <c r="ER16" i="57"/>
  <c r="AS16" i="57"/>
  <c r="BA25" i="49"/>
  <c r="EZ25" i="49"/>
  <c r="FA10" i="48"/>
  <c r="BB10" i="48"/>
  <c r="BE4" i="43"/>
  <c r="FD4" i="43"/>
  <c r="FD29" i="43" s="1"/>
  <c r="BD29" i="43"/>
  <c r="BB24" i="49"/>
  <c r="FA24" i="49"/>
  <c r="EY17" i="50"/>
  <c r="AZ17" i="50"/>
  <c r="EZ20" i="49"/>
  <c r="BA20" i="49"/>
  <c r="AT9" i="57"/>
  <c r="ES9" i="57"/>
  <c r="FB30" i="46"/>
  <c r="EU25" i="54"/>
  <c r="AV25" i="54"/>
  <c r="FA30" i="47"/>
  <c r="AX5" i="51"/>
  <c r="EW5" i="51"/>
  <c r="EW29" i="51" s="1"/>
  <c r="FB23" i="48"/>
  <c r="BC23" i="48"/>
  <c r="EU16" i="54"/>
  <c r="AV16" i="54"/>
  <c r="ES30" i="55"/>
  <c r="AW27" i="54"/>
  <c r="EV27" i="54"/>
  <c r="FD12" i="46"/>
  <c r="BE12" i="46"/>
  <c r="FE12" i="46" s="1"/>
  <c r="BE25" i="45"/>
  <c r="FE25" i="45" s="1"/>
  <c r="FD25" i="45"/>
  <c r="EY30" i="50"/>
  <c r="AS7" i="57"/>
  <c r="ER7" i="57"/>
  <c r="BB18" i="48"/>
  <c r="FA18" i="48"/>
  <c r="FA30" i="48" s="1"/>
  <c r="AU25" i="55"/>
  <c r="ET25" i="55"/>
  <c r="FA23" i="49"/>
  <c r="BB23" i="49"/>
  <c r="FC15" i="47"/>
  <c r="BD15" i="47"/>
  <c r="AV17" i="54"/>
  <c r="EU17" i="54"/>
  <c r="EV24" i="54"/>
  <c r="AW24" i="54"/>
  <c r="AV8" i="54"/>
  <c r="EU8" i="54"/>
  <c r="FD10" i="45"/>
  <c r="BE10" i="45"/>
  <c r="FE10" i="45" s="1"/>
  <c r="AX18" i="52"/>
  <c r="EW18" i="52"/>
  <c r="EW30" i="52" s="1"/>
  <c r="BC12" i="48"/>
  <c r="FB12" i="48"/>
  <c r="ES9" i="56"/>
  <c r="AT9" i="56"/>
  <c r="AV18" i="53"/>
  <c r="AU29" i="53"/>
  <c r="EU18" i="53"/>
  <c r="EU30" i="53" s="1"/>
  <c r="BE17" i="45"/>
  <c r="FE17" i="45" s="1"/>
  <c r="FD17" i="45"/>
  <c r="FD30" i="45" s="1"/>
  <c r="AV14" i="54"/>
  <c r="EU14" i="54"/>
  <c r="BD24" i="47"/>
  <c r="FC24" i="47"/>
  <c r="FC8" i="47"/>
  <c r="BD8" i="47"/>
  <c r="BB6" i="48"/>
  <c r="FA6" i="48"/>
  <c r="BC16" i="47"/>
  <c r="FB16" i="47"/>
  <c r="FB30" i="47" s="1"/>
  <c r="AT6" i="56"/>
  <c r="ES6" i="56"/>
  <c r="FC14" i="47"/>
  <c r="BD14" i="47"/>
  <c r="FD28" i="46"/>
  <c r="BE28" i="46"/>
  <c r="FE28" i="46" s="1"/>
  <c r="EZ17" i="49"/>
  <c r="BA17" i="49"/>
  <c r="AU18" i="55"/>
  <c r="ET18" i="55"/>
  <c r="ET30" i="55" s="1"/>
  <c r="ET5" i="55"/>
  <c r="AU5" i="55"/>
  <c r="EV29" i="53"/>
  <c r="EY29" i="49"/>
  <c r="EY30" i="51"/>
  <c r="FD7" i="46"/>
  <c r="BE7" i="46"/>
  <c r="FE7" i="46" s="1"/>
  <c r="BA19" i="52"/>
  <c r="EZ19" i="52"/>
  <c r="EZ25" i="51"/>
  <c r="BA25" i="51"/>
  <c r="EZ27" i="52"/>
  <c r="BA27" i="52"/>
  <c r="AS22" i="59"/>
  <c r="ER22" i="59"/>
  <c r="AV26" i="57"/>
  <c r="EU26" i="57"/>
  <c r="EZ18" i="50"/>
  <c r="BA18" i="50"/>
  <c r="BB11" i="51"/>
  <c r="FA11" i="51"/>
  <c r="EZ7" i="51"/>
  <c r="BA7" i="51"/>
  <c r="EY7" i="52"/>
  <c r="AZ7" i="52"/>
  <c r="EZ28" i="52"/>
  <c r="BA28" i="52"/>
  <c r="EP4" i="59"/>
  <c r="EP29" i="59" s="1"/>
  <c r="AQ4" i="59"/>
  <c r="AP29" i="59"/>
  <c r="AV16" i="56"/>
  <c r="EU16" i="56"/>
  <c r="EW19" i="55"/>
  <c r="AX19" i="55"/>
  <c r="FD19" i="48"/>
  <c r="BE19" i="48"/>
  <c r="FE19" i="48" s="1"/>
  <c r="AW28" i="56"/>
  <c r="EV28" i="56"/>
  <c r="EY25" i="52"/>
  <c r="AZ25" i="52"/>
  <c r="FB27" i="50"/>
  <c r="BC27" i="50"/>
  <c r="BB24" i="51"/>
  <c r="FA24" i="51"/>
  <c r="AT8" i="59"/>
  <c r="ES8" i="59"/>
  <c r="AT12" i="59"/>
  <c r="ES12" i="59"/>
  <c r="FD6" i="47"/>
  <c r="BE6" i="47"/>
  <c r="FE6" i="47" s="1"/>
  <c r="BD27" i="49"/>
  <c r="FC27" i="49"/>
  <c r="AX10" i="54"/>
  <c r="EW10" i="54"/>
  <c r="FA12" i="51"/>
  <c r="BB12" i="51"/>
  <c r="ER6" i="59"/>
  <c r="AS6" i="59"/>
  <c r="BE20" i="48"/>
  <c r="FE20" i="48" s="1"/>
  <c r="FD20" i="48"/>
  <c r="ES26" i="59"/>
  <c r="AT26" i="59"/>
  <c r="BE25" i="47"/>
  <c r="FE25" i="47" s="1"/>
  <c r="FD25" i="47"/>
  <c r="BA11" i="52"/>
  <c r="EZ11" i="52"/>
  <c r="AW20" i="56"/>
  <c r="EV20" i="56"/>
  <c r="FC12" i="49"/>
  <c r="BD12" i="49"/>
  <c r="EZ21" i="52"/>
  <c r="BA21" i="52"/>
  <c r="AY10" i="53"/>
  <c r="EX10" i="53"/>
  <c r="AZ29" i="49"/>
  <c r="BA4" i="49"/>
  <c r="EZ4" i="49"/>
  <c r="EU18" i="56"/>
  <c r="AV18" i="56"/>
  <c r="BC29" i="46"/>
  <c r="BD4" i="46"/>
  <c r="FC4" i="46"/>
  <c r="FC29" i="46" s="1"/>
  <c r="AT20" i="59"/>
  <c r="ES20" i="59"/>
  <c r="ET15" i="57"/>
  <c r="AU15" i="57"/>
  <c r="AS18" i="57"/>
  <c r="ER18" i="57"/>
  <c r="ER30" i="57" s="1"/>
  <c r="FC16" i="48"/>
  <c r="BD16" i="48"/>
  <c r="BC11" i="50"/>
  <c r="FB11" i="50"/>
  <c r="AT13" i="59"/>
  <c r="ES13" i="59"/>
  <c r="BE9" i="48"/>
  <c r="FE9" i="48" s="1"/>
  <c r="FD9" i="48"/>
  <c r="AV7" i="55"/>
  <c r="EU7" i="55"/>
  <c r="EV23" i="56"/>
  <c r="AW23" i="56"/>
  <c r="BB13" i="50"/>
  <c r="FA13" i="50"/>
  <c r="ET21" i="57"/>
  <c r="AU21" i="57"/>
  <c r="AX14" i="55"/>
  <c r="EW14" i="55"/>
  <c r="EX20" i="54"/>
  <c r="AY20" i="54"/>
  <c r="AW12" i="56"/>
  <c r="EV12" i="56"/>
  <c r="AZ26" i="53"/>
  <c r="EY26" i="53"/>
  <c r="ET19" i="57"/>
  <c r="AU19" i="57"/>
  <c r="AS18" i="59"/>
  <c r="ER18" i="59"/>
  <c r="AX22" i="54"/>
  <c r="EW22" i="54"/>
  <c r="ET11" i="58"/>
  <c r="AU11" i="58"/>
  <c r="FA21" i="50"/>
  <c r="BB21" i="50"/>
  <c r="BC9" i="49"/>
  <c r="FB9" i="49"/>
  <c r="AW14" i="56"/>
  <c r="EV14" i="56"/>
  <c r="AU20" i="57"/>
  <c r="ET20" i="57"/>
  <c r="EZ8" i="51"/>
  <c r="BA8" i="51"/>
  <c r="EX13" i="54"/>
  <c r="AY13" i="54"/>
  <c r="ET17" i="58"/>
  <c r="AU17" i="58"/>
  <c r="AT9" i="59"/>
  <c r="ES9" i="59"/>
  <c r="BA10" i="51"/>
  <c r="EZ10" i="51"/>
  <c r="EU28" i="57"/>
  <c r="AV28" i="57"/>
  <c r="EX6" i="53"/>
  <c r="AY6" i="53"/>
  <c r="AU6" i="57"/>
  <c r="ET6" i="57"/>
  <c r="FC28" i="49"/>
  <c r="BD28" i="49"/>
  <c r="EZ8" i="52"/>
  <c r="BA8" i="52"/>
  <c r="AT25" i="58"/>
  <c r="ES25" i="58"/>
  <c r="AT24" i="59"/>
  <c r="ES24" i="59"/>
  <c r="FC26" i="48"/>
  <c r="BD26" i="48"/>
  <c r="FB14" i="49"/>
  <c r="BC14" i="49"/>
  <c r="FE4" i="44"/>
  <c r="FE29" i="44" s="1"/>
  <c r="ER10" i="59"/>
  <c r="AS10" i="59"/>
  <c r="AT22" i="58"/>
  <c r="ES22" i="58"/>
  <c r="ES21" i="58"/>
  <c r="AT21" i="58"/>
  <c r="BA16" i="51"/>
  <c r="EZ16" i="51"/>
  <c r="EY27" i="53"/>
  <c r="AZ27" i="53"/>
  <c r="AV23" i="57"/>
  <c r="EU23" i="57"/>
  <c r="EX14" i="53"/>
  <c r="AY14" i="53"/>
  <c r="EV10" i="55"/>
  <c r="AW10" i="55"/>
  <c r="EV15" i="56"/>
  <c r="AW15" i="56"/>
  <c r="AZ16" i="52"/>
  <c r="EY16" i="52"/>
  <c r="BA17" i="51"/>
  <c r="EZ17" i="51"/>
  <c r="EU25" i="56"/>
  <c r="AV25" i="56"/>
  <c r="AQ29" i="58"/>
  <c r="AR4" i="58"/>
  <c r="EQ4" i="58"/>
  <c r="EQ29" i="58" s="1"/>
  <c r="AU26" i="58"/>
  <c r="ET26" i="58"/>
  <c r="EX25" i="53"/>
  <c r="AY25" i="53"/>
  <c r="BC12" i="50"/>
  <c r="FB12" i="50"/>
  <c r="AR29" i="57"/>
  <c r="AS4" i="57"/>
  <c r="ER4" i="57"/>
  <c r="AY20" i="53"/>
  <c r="EX20" i="53"/>
  <c r="AW7" i="54"/>
  <c r="EV7" i="54"/>
  <c r="BC6" i="49"/>
  <c r="FB6" i="49"/>
  <c r="FB21" i="49"/>
  <c r="BC21" i="49"/>
  <c r="AT19" i="58"/>
  <c r="ES19" i="58"/>
  <c r="FD5" i="47"/>
  <c r="BE5" i="47"/>
  <c r="FE5" i="47" s="1"/>
  <c r="BA29" i="48"/>
  <c r="BB4" i="48"/>
  <c r="FA4" i="48"/>
  <c r="AZ12" i="53"/>
  <c r="EY12" i="53"/>
  <c r="AU12" i="58"/>
  <c r="ET12" i="58"/>
  <c r="BE11" i="48"/>
  <c r="FE11" i="48" s="1"/>
  <c r="FD11" i="48"/>
  <c r="AZ9" i="51"/>
  <c r="EY9" i="51"/>
  <c r="EW5" i="54"/>
  <c r="AX5" i="54"/>
  <c r="AU28" i="58"/>
  <c r="ET28" i="58"/>
  <c r="AX9" i="54"/>
  <c r="EW9" i="54"/>
  <c r="AS5" i="59"/>
  <c r="ER5" i="59"/>
  <c r="EX26" i="54"/>
  <c r="AY26" i="54"/>
  <c r="AS29" i="56"/>
  <c r="ES4" i="56"/>
  <c r="AT4" i="56"/>
  <c r="AZ11" i="53"/>
  <c r="EY11" i="53"/>
  <c r="AX28" i="55"/>
  <c r="EW28" i="55"/>
  <c r="AW9" i="55"/>
  <c r="EV9" i="55"/>
  <c r="ES19" i="59"/>
  <c r="AT19" i="59"/>
  <c r="AX5" i="53"/>
  <c r="EW5" i="53"/>
  <c r="ET22" i="57"/>
  <c r="AU22" i="57"/>
  <c r="BA14" i="52"/>
  <c r="EZ14" i="52"/>
  <c r="EZ24" i="52"/>
  <c r="BA24" i="52"/>
  <c r="EV16" i="55"/>
  <c r="AW16" i="55"/>
  <c r="EY24" i="53"/>
  <c r="AZ24" i="53"/>
  <c r="FA19" i="51"/>
  <c r="BB19" i="51"/>
  <c r="AW8" i="56"/>
  <c r="EV8" i="56"/>
  <c r="AT6" i="58"/>
  <c r="ES6" i="58"/>
  <c r="AV17" i="57"/>
  <c r="EU17" i="57"/>
  <c r="EV22" i="55"/>
  <c r="AW22" i="55"/>
  <c r="AX13" i="55"/>
  <c r="EW13" i="55"/>
  <c r="AU29" i="54"/>
  <c r="EU4" i="54"/>
  <c r="AV4" i="54"/>
  <c r="BC15" i="49"/>
  <c r="FB15" i="49"/>
  <c r="BE15" i="48"/>
  <c r="FE15" i="48" s="1"/>
  <c r="FD15" i="48"/>
  <c r="AX19" i="54"/>
  <c r="EW19" i="54"/>
  <c r="AW11" i="56"/>
  <c r="EV11" i="56"/>
  <c r="EX12" i="54"/>
  <c r="AY12" i="54"/>
  <c r="FA20" i="50"/>
  <c r="BB20" i="50"/>
  <c r="EZ15" i="52"/>
  <c r="BA15" i="52"/>
  <c r="AZ10" i="52"/>
  <c r="EY10" i="52"/>
  <c r="EZ20" i="52"/>
  <c r="BA20" i="52"/>
  <c r="ER25" i="59"/>
  <c r="AS25" i="59"/>
  <c r="EU8" i="57"/>
  <c r="AV8" i="57"/>
  <c r="BA9" i="52"/>
  <c r="EZ9" i="52"/>
  <c r="EV17" i="56"/>
  <c r="AW17" i="56"/>
  <c r="AZ6" i="52"/>
  <c r="EY6" i="52"/>
  <c r="EX15" i="54"/>
  <c r="AY15" i="54"/>
  <c r="EX23" i="54"/>
  <c r="AY23" i="54"/>
  <c r="AX15" i="55"/>
  <c r="EW15" i="55"/>
  <c r="AV5" i="56"/>
  <c r="EU5" i="56"/>
  <c r="EU27" i="57"/>
  <c r="AV27" i="57"/>
  <c r="EX5" i="52"/>
  <c r="AY5" i="52"/>
  <c r="BB28" i="51"/>
  <c r="FA28" i="51"/>
  <c r="BE24" i="48"/>
  <c r="FE24" i="48" s="1"/>
  <c r="FD24" i="48"/>
  <c r="FD21" i="48"/>
  <c r="BE21" i="48"/>
  <c r="FE21" i="48" s="1"/>
  <c r="FA22" i="50"/>
  <c r="BB22" i="50"/>
  <c r="AS27" i="59"/>
  <c r="ER27" i="59"/>
  <c r="AS7" i="59"/>
  <c r="ER7" i="59"/>
  <c r="EY23" i="53"/>
  <c r="AZ23" i="53"/>
  <c r="EW6" i="54"/>
  <c r="AX6" i="54"/>
  <c r="AS18" i="58"/>
  <c r="ER18" i="58"/>
  <c r="AX21" i="55"/>
  <c r="EW21" i="55"/>
  <c r="FD28" i="48"/>
  <c r="BE28" i="48"/>
  <c r="FE28" i="48" s="1"/>
  <c r="FB4" i="47"/>
  <c r="FB29" i="47" s="1"/>
  <c r="BB29" i="47"/>
  <c r="BC4" i="47"/>
  <c r="BB23" i="51"/>
  <c r="FA23" i="51"/>
  <c r="AY16" i="53"/>
  <c r="EX16" i="53"/>
  <c r="EZ7" i="49"/>
  <c r="BA7" i="49"/>
  <c r="AU23" i="58"/>
  <c r="ET23" i="58"/>
  <c r="ET4" i="55"/>
  <c r="ET29" i="55" s="1"/>
  <c r="AU4" i="55"/>
  <c r="AT29" i="55"/>
  <c r="FE4" i="45"/>
  <c r="AY15" i="53"/>
  <c r="EX15" i="53"/>
  <c r="EW12" i="55"/>
  <c r="AX12" i="55"/>
  <c r="AY22" i="53"/>
  <c r="EX22" i="53"/>
  <c r="BB21" i="51"/>
  <c r="FA21" i="51"/>
  <c r="BB19" i="50"/>
  <c r="FA19" i="50"/>
  <c r="AT5" i="58"/>
  <c r="ES5" i="58"/>
  <c r="EQ30" i="59"/>
  <c r="AY11" i="54"/>
  <c r="EX11" i="54"/>
  <c r="AW24" i="56"/>
  <c r="EV24" i="56"/>
  <c r="EV17" i="55"/>
  <c r="AW17" i="55"/>
  <c r="BC5" i="49"/>
  <c r="FB5" i="49"/>
  <c r="AX4" i="53"/>
  <c r="EW4" i="53"/>
  <c r="AT17" i="59"/>
  <c r="ES17" i="59"/>
  <c r="AY28" i="54"/>
  <c r="EX28" i="54"/>
  <c r="BB13" i="51"/>
  <c r="FA13" i="51"/>
  <c r="BC10" i="49"/>
  <c r="FB10" i="49"/>
  <c r="FA27" i="51"/>
  <c r="BB27" i="51"/>
  <c r="AV7" i="56"/>
  <c r="EU7" i="56"/>
  <c r="AT28" i="59"/>
  <c r="ES28" i="59"/>
  <c r="BC24" i="50"/>
  <c r="FB24" i="50"/>
  <c r="BB15" i="50"/>
  <c r="FA15" i="50"/>
  <c r="AZ22" i="52"/>
  <c r="EY22" i="52"/>
  <c r="AU8" i="58"/>
  <c r="ET8" i="58"/>
  <c r="BE18" i="47"/>
  <c r="FE18" i="47" s="1"/>
  <c r="FD18" i="47"/>
  <c r="BB14" i="50"/>
  <c r="FA14" i="50"/>
  <c r="EW26" i="55"/>
  <c r="AX26" i="55"/>
  <c r="BE10" i="47"/>
  <c r="FE10" i="47" s="1"/>
  <c r="FD10" i="47"/>
  <c r="ET13" i="57"/>
  <c r="AU13" i="57"/>
  <c r="BA6" i="51"/>
  <c r="EZ6" i="51"/>
  <c r="EV18" i="54"/>
  <c r="AW18" i="54"/>
  <c r="AZ28" i="53"/>
  <c r="EY28" i="53"/>
  <c r="AT7" i="58"/>
  <c r="ES7" i="58"/>
  <c r="BB14" i="51"/>
  <c r="FA14" i="51"/>
  <c r="AX11" i="55"/>
  <c r="EW11" i="55"/>
  <c r="AV24" i="57"/>
  <c r="EU24" i="57"/>
  <c r="EU22" i="56"/>
  <c r="AV22" i="56"/>
  <c r="ET14" i="58"/>
  <c r="AU14" i="58"/>
  <c r="AW13" i="56"/>
  <c r="EV13" i="56"/>
  <c r="AT21" i="59"/>
  <c r="ES21" i="59"/>
  <c r="FB26" i="49"/>
  <c r="BC26" i="49"/>
  <c r="BA22" i="51"/>
  <c r="EZ22" i="51"/>
  <c r="AW8" i="55"/>
  <c r="EV8" i="55"/>
  <c r="ET25" i="57"/>
  <c r="AU25" i="57"/>
  <c r="BD22" i="48"/>
  <c r="FC22" i="48"/>
  <c r="BA7" i="50"/>
  <c r="EZ7" i="50"/>
  <c r="EV21" i="56"/>
  <c r="AW21" i="56"/>
  <c r="AZ9" i="53"/>
  <c r="EY9" i="53"/>
  <c r="ES10" i="58"/>
  <c r="AT10" i="58"/>
  <c r="ET14" i="57"/>
  <c r="AU14" i="57"/>
  <c r="EZ23" i="52"/>
  <c r="BA23" i="52"/>
  <c r="BC19" i="49"/>
  <c r="FB19" i="49"/>
  <c r="AV11" i="57"/>
  <c r="EU11" i="57"/>
  <c r="AV10" i="56"/>
  <c r="EU10" i="56"/>
  <c r="BC16" i="49"/>
  <c r="FB16" i="49"/>
  <c r="ES23" i="59"/>
  <c r="AT23" i="59"/>
  <c r="EX13" i="53"/>
  <c r="AY13" i="53"/>
  <c r="AT14" i="59"/>
  <c r="ES14" i="59"/>
  <c r="BA13" i="52"/>
  <c r="EZ13" i="52"/>
  <c r="FD17" i="48"/>
  <c r="BE17" i="48"/>
  <c r="FE17" i="48" s="1"/>
  <c r="AU15" i="58"/>
  <c r="ET15" i="58"/>
  <c r="FD5" i="46"/>
  <c r="BE5" i="46"/>
  <c r="FE5" i="46" s="1"/>
  <c r="EY17" i="53"/>
  <c r="AZ17" i="53"/>
  <c r="BC22" i="49"/>
  <c r="FB22" i="49"/>
  <c r="EV19" i="56"/>
  <c r="AW19" i="56"/>
  <c r="BA18" i="51"/>
  <c r="EZ18" i="51"/>
  <c r="AX29" i="51"/>
  <c r="AY4" i="51"/>
  <c r="EX4" i="51"/>
  <c r="AT20" i="58"/>
  <c r="ES20" i="58"/>
  <c r="EY8" i="53"/>
  <c r="AZ8" i="53"/>
  <c r="FC25" i="48"/>
  <c r="BD25" i="48"/>
  <c r="BB10" i="50"/>
  <c r="FA10" i="50"/>
  <c r="BA9" i="50"/>
  <c r="EZ9" i="50"/>
  <c r="ER16" i="59"/>
  <c r="AS16" i="59"/>
  <c r="BA17" i="52"/>
  <c r="EZ17" i="52"/>
  <c r="AX4" i="52"/>
  <c r="EW4" i="52"/>
  <c r="EW29" i="52" s="1"/>
  <c r="AW29" i="52"/>
  <c r="AT15" i="59"/>
  <c r="ES15" i="59"/>
  <c r="EU30" i="54" l="1"/>
  <c r="AV5" i="55"/>
  <c r="EU5" i="55"/>
  <c r="FA17" i="49"/>
  <c r="BB17" i="49"/>
  <c r="FD8" i="47"/>
  <c r="BE8" i="47"/>
  <c r="FE8" i="47" s="1"/>
  <c r="AW8" i="54"/>
  <c r="EV8" i="54"/>
  <c r="AW16" i="54"/>
  <c r="EV16" i="54"/>
  <c r="BB20" i="49"/>
  <c r="FA20" i="49"/>
  <c r="FA25" i="49"/>
  <c r="BB25" i="49"/>
  <c r="AS11" i="59"/>
  <c r="ER11" i="59"/>
  <c r="ER13" i="58"/>
  <c r="AS13" i="58"/>
  <c r="BE28" i="47"/>
  <c r="FE28" i="47" s="1"/>
  <c r="FD28" i="47"/>
  <c r="FD17" i="46"/>
  <c r="BE17" i="46"/>
  <c r="FE17" i="46" s="1"/>
  <c r="EZ15" i="51"/>
  <c r="BA15" i="51"/>
  <c r="BD13" i="48"/>
  <c r="FC13" i="48"/>
  <c r="EW19" i="53"/>
  <c r="AX19" i="53"/>
  <c r="AS16" i="58"/>
  <c r="ER16" i="58"/>
  <c r="ER30" i="58" s="1"/>
  <c r="EU29" i="54"/>
  <c r="FA29" i="48"/>
  <c r="BE29" i="44"/>
  <c r="BD16" i="47"/>
  <c r="FC16" i="47"/>
  <c r="EV14" i="54"/>
  <c r="AW14" i="54"/>
  <c r="AX24" i="54"/>
  <c r="EW24" i="54"/>
  <c r="BE15" i="47"/>
  <c r="FE15" i="47" s="1"/>
  <c r="FD15" i="47"/>
  <c r="AY5" i="51"/>
  <c r="EX5" i="51"/>
  <c r="EX29" i="51" s="1"/>
  <c r="BC24" i="49"/>
  <c r="FB24" i="49"/>
  <c r="FB10" i="48"/>
  <c r="BC10" i="48"/>
  <c r="ES16" i="57"/>
  <c r="AT16" i="57"/>
  <c r="EV27" i="55"/>
  <c r="AW27" i="55"/>
  <c r="FD22" i="46"/>
  <c r="BE22" i="46"/>
  <c r="FE22" i="46" s="1"/>
  <c r="BE16" i="46"/>
  <c r="FE16" i="46" s="1"/>
  <c r="FE30" i="46" s="1"/>
  <c r="FD16" i="46"/>
  <c r="BD27" i="48"/>
  <c r="FC27" i="48"/>
  <c r="BA18" i="49"/>
  <c r="EZ18" i="49"/>
  <c r="EZ30" i="49" s="1"/>
  <c r="AX7" i="53"/>
  <c r="EW7" i="53"/>
  <c r="BD29" i="45"/>
  <c r="BE7" i="45"/>
  <c r="FD7" i="45"/>
  <c r="FD29" i="45" s="1"/>
  <c r="BC7" i="48"/>
  <c r="FB7" i="48"/>
  <c r="AT27" i="58"/>
  <c r="ES27" i="58"/>
  <c r="ES9" i="58"/>
  <c r="AT9" i="58"/>
  <c r="EY26" i="52"/>
  <c r="AZ26" i="52"/>
  <c r="EV24" i="55"/>
  <c r="AW24" i="55"/>
  <c r="EU6" i="55"/>
  <c r="AV6" i="55"/>
  <c r="BE14" i="47"/>
  <c r="FE14" i="47" s="1"/>
  <c r="FD14" i="47"/>
  <c r="AY18" i="52"/>
  <c r="EX18" i="52"/>
  <c r="EX30" i="52" s="1"/>
  <c r="AW17" i="54"/>
  <c r="EV17" i="54"/>
  <c r="FB18" i="48"/>
  <c r="FB30" i="48" s="1"/>
  <c r="BC18" i="48"/>
  <c r="FE4" i="43"/>
  <c r="FE29" i="43" s="1"/>
  <c r="BE29" i="43"/>
  <c r="EZ26" i="51"/>
  <c r="BA26" i="51"/>
  <c r="AW23" i="55"/>
  <c r="EV23" i="55"/>
  <c r="BB26" i="50"/>
  <c r="FA26" i="50"/>
  <c r="FD26" i="47"/>
  <c r="BE26" i="47"/>
  <c r="FE26" i="47" s="1"/>
  <c r="BE25" i="46"/>
  <c r="FE25" i="46" s="1"/>
  <c r="FD25" i="46"/>
  <c r="BA6" i="50"/>
  <c r="EZ6" i="50"/>
  <c r="BD22" i="47"/>
  <c r="FC22" i="47"/>
  <c r="EW29" i="53"/>
  <c r="ER29" i="57"/>
  <c r="AW18" i="53"/>
  <c r="EV18" i="53"/>
  <c r="EV30" i="53" s="1"/>
  <c r="AV29" i="53"/>
  <c r="BD12" i="48"/>
  <c r="FC12" i="48"/>
  <c r="EU25" i="55"/>
  <c r="AV25" i="55"/>
  <c r="ES7" i="57"/>
  <c r="AT7" i="57"/>
  <c r="EW27" i="54"/>
  <c r="AX27" i="54"/>
  <c r="BD23" i="48"/>
  <c r="FC23" i="48"/>
  <c r="BA17" i="50"/>
  <c r="EZ17" i="50"/>
  <c r="AV27" i="56"/>
  <c r="EU27" i="56"/>
  <c r="ET12" i="57"/>
  <c r="AU12" i="57"/>
  <c r="ES24" i="58"/>
  <c r="AT24" i="58"/>
  <c r="FC30" i="46"/>
  <c r="EV20" i="55"/>
  <c r="AW20" i="55"/>
  <c r="FC7" i="47"/>
  <c r="BD7" i="47"/>
  <c r="AW21" i="54"/>
  <c r="EV21" i="54"/>
  <c r="FC14" i="48"/>
  <c r="BD14" i="48"/>
  <c r="FA23" i="50"/>
  <c r="BB23" i="50"/>
  <c r="FB11" i="49"/>
  <c r="BC11" i="49"/>
  <c r="BA8" i="50"/>
  <c r="EZ8" i="50"/>
  <c r="BA25" i="50"/>
  <c r="EZ25" i="50"/>
  <c r="AZ12" i="52"/>
  <c r="EY12" i="52"/>
  <c r="BE19" i="47"/>
  <c r="FE19" i="47" s="1"/>
  <c r="FD19" i="47"/>
  <c r="BB28" i="50"/>
  <c r="FA28" i="50"/>
  <c r="EX29" i="50"/>
  <c r="FC8" i="48"/>
  <c r="BD8" i="48"/>
  <c r="ES29" i="56"/>
  <c r="EU18" i="55"/>
  <c r="AV18" i="55"/>
  <c r="ET6" i="56"/>
  <c r="AU6" i="56"/>
  <c r="BC6" i="48"/>
  <c r="FB6" i="48"/>
  <c r="BE24" i="47"/>
  <c r="FE24" i="47" s="1"/>
  <c r="FD24" i="47"/>
  <c r="FE30" i="45"/>
  <c r="AU9" i="56"/>
  <c r="ET9" i="56"/>
  <c r="BC23" i="49"/>
  <c r="FB23" i="49"/>
  <c r="EV25" i="54"/>
  <c r="AW25" i="54"/>
  <c r="AU9" i="57"/>
  <c r="ET9" i="57"/>
  <c r="BB8" i="49"/>
  <c r="FA8" i="49"/>
  <c r="BB13" i="49"/>
  <c r="FA13" i="49"/>
  <c r="EZ16" i="50"/>
  <c r="BA16" i="50"/>
  <c r="EY5" i="50"/>
  <c r="AZ5" i="50"/>
  <c r="AT5" i="57"/>
  <c r="ES5" i="57"/>
  <c r="BA20" i="51"/>
  <c r="EZ20" i="51"/>
  <c r="BC5" i="48"/>
  <c r="FB5" i="48"/>
  <c r="AX21" i="53"/>
  <c r="EW21" i="53"/>
  <c r="AT10" i="57"/>
  <c r="ES10" i="57"/>
  <c r="ET26" i="56"/>
  <c r="ET30" i="56" s="1"/>
  <c r="AU26" i="56"/>
  <c r="AY29" i="50"/>
  <c r="AZ4" i="50"/>
  <c r="EY4" i="50"/>
  <c r="EY29" i="50" s="1"/>
  <c r="ER30" i="59"/>
  <c r="ET15" i="59"/>
  <c r="AU15" i="59"/>
  <c r="AT16" i="59"/>
  <c r="ES16" i="59"/>
  <c r="AU20" i="58"/>
  <c r="ET20" i="58"/>
  <c r="AZ4" i="51"/>
  <c r="EY4" i="51"/>
  <c r="EW19" i="56"/>
  <c r="AX19" i="56"/>
  <c r="BA17" i="53"/>
  <c r="EZ17" i="53"/>
  <c r="AW10" i="56"/>
  <c r="EV10" i="56"/>
  <c r="FC19" i="49"/>
  <c r="BD19" i="49"/>
  <c r="BE22" i="48"/>
  <c r="FE22" i="48" s="1"/>
  <c r="FD22" i="48"/>
  <c r="EW8" i="55"/>
  <c r="AX8" i="55"/>
  <c r="ET21" i="59"/>
  <c r="AU21" i="59"/>
  <c r="EX11" i="55"/>
  <c r="AY11" i="55"/>
  <c r="FB14" i="51"/>
  <c r="BC14" i="51"/>
  <c r="BA28" i="53"/>
  <c r="EZ28" i="53"/>
  <c r="BB6" i="51"/>
  <c r="FA6" i="51"/>
  <c r="FB14" i="50"/>
  <c r="BC14" i="50"/>
  <c r="FB27" i="51"/>
  <c r="BC27" i="51"/>
  <c r="BD10" i="49"/>
  <c r="FC10" i="49"/>
  <c r="EY28" i="54"/>
  <c r="AZ28" i="54"/>
  <c r="BC19" i="50"/>
  <c r="FB19" i="50"/>
  <c r="EY22" i="53"/>
  <c r="AZ22" i="53"/>
  <c r="AY21" i="55"/>
  <c r="EX21" i="55"/>
  <c r="BC28" i="51"/>
  <c r="FB28" i="51"/>
  <c r="AW5" i="56"/>
  <c r="EV5" i="56"/>
  <c r="AZ23" i="54"/>
  <c r="EY23" i="54"/>
  <c r="FA20" i="52"/>
  <c r="BB20" i="52"/>
  <c r="FA15" i="52"/>
  <c r="BB15" i="52"/>
  <c r="AZ12" i="54"/>
  <c r="EY12" i="54"/>
  <c r="EV4" i="54"/>
  <c r="AW4" i="54"/>
  <c r="AV29" i="54"/>
  <c r="AY13" i="55"/>
  <c r="EX13" i="55"/>
  <c r="AW17" i="57"/>
  <c r="EV17" i="57"/>
  <c r="AX8" i="56"/>
  <c r="EW8" i="56"/>
  <c r="AU19" i="59"/>
  <c r="ET19" i="59"/>
  <c r="AT5" i="59"/>
  <c r="ES5" i="59"/>
  <c r="AY5" i="54"/>
  <c r="EX5" i="54"/>
  <c r="EW7" i="54"/>
  <c r="AX7" i="54"/>
  <c r="AT4" i="57"/>
  <c r="ES4" i="57"/>
  <c r="ES29" i="57" s="1"/>
  <c r="AS29" i="57"/>
  <c r="AZ25" i="53"/>
  <c r="EY25" i="53"/>
  <c r="EZ16" i="52"/>
  <c r="BA16" i="52"/>
  <c r="EV23" i="57"/>
  <c r="AW23" i="57"/>
  <c r="FA16" i="51"/>
  <c r="BB16" i="51"/>
  <c r="AU22" i="58"/>
  <c r="ET22" i="58"/>
  <c r="BE28" i="49"/>
  <c r="FE28" i="49" s="1"/>
  <c r="FD28" i="49"/>
  <c r="AZ6" i="53"/>
  <c r="EY6" i="53"/>
  <c r="EU17" i="58"/>
  <c r="AV17" i="58"/>
  <c r="BD9" i="49"/>
  <c r="FC9" i="49"/>
  <c r="ES18" i="59"/>
  <c r="AT18" i="59"/>
  <c r="AX12" i="56"/>
  <c r="EW12" i="56"/>
  <c r="AY14" i="55"/>
  <c r="EX14" i="55"/>
  <c r="BC13" i="50"/>
  <c r="FB13" i="50"/>
  <c r="BE4" i="46"/>
  <c r="BD29" i="46"/>
  <c r="FD4" i="46"/>
  <c r="FD29" i="46" s="1"/>
  <c r="EZ29" i="49"/>
  <c r="AZ10" i="53"/>
  <c r="EY10" i="53"/>
  <c r="BB11" i="52"/>
  <c r="FA11" i="52"/>
  <c r="AY10" i="54"/>
  <c r="EX10" i="54"/>
  <c r="BE27" i="49"/>
  <c r="FE27" i="49" s="1"/>
  <c r="FD27" i="49"/>
  <c r="ET12" i="59"/>
  <c r="AU12" i="59"/>
  <c r="EW28" i="56"/>
  <c r="AX28" i="56"/>
  <c r="BA7" i="52"/>
  <c r="EZ7" i="52"/>
  <c r="AX29" i="52"/>
  <c r="EX4" i="52"/>
  <c r="EX29" i="52" s="1"/>
  <c r="AY4" i="52"/>
  <c r="BC10" i="50"/>
  <c r="FB10" i="50"/>
  <c r="EZ8" i="53"/>
  <c r="BA8" i="53"/>
  <c r="AV15" i="58"/>
  <c r="EU15" i="58"/>
  <c r="ET14" i="59"/>
  <c r="AU14" i="59"/>
  <c r="AU23" i="59"/>
  <c r="ET23" i="59"/>
  <c r="BB23" i="52"/>
  <c r="FA23" i="52"/>
  <c r="AV14" i="57"/>
  <c r="EU14" i="57"/>
  <c r="EU25" i="57"/>
  <c r="AV25" i="57"/>
  <c r="FC26" i="49"/>
  <c r="BD26" i="49"/>
  <c r="AW22" i="56"/>
  <c r="EV22" i="56"/>
  <c r="AX18" i="54"/>
  <c r="EW18" i="54"/>
  <c r="EU13" i="57"/>
  <c r="AV13" i="57"/>
  <c r="EX26" i="55"/>
  <c r="AY26" i="55"/>
  <c r="AV8" i="58"/>
  <c r="EU8" i="58"/>
  <c r="BC15" i="50"/>
  <c r="FB15" i="50"/>
  <c r="AU28" i="59"/>
  <c r="ET28" i="59"/>
  <c r="BD5" i="49"/>
  <c r="FC5" i="49"/>
  <c r="EW24" i="56"/>
  <c r="AX24" i="56"/>
  <c r="EY11" i="54"/>
  <c r="AZ11" i="54"/>
  <c r="EY15" i="53"/>
  <c r="AZ15" i="53"/>
  <c r="EU23" i="58"/>
  <c r="AV23" i="58"/>
  <c r="EY16" i="53"/>
  <c r="AZ16" i="53"/>
  <c r="BC23" i="51"/>
  <c r="FB23" i="51"/>
  <c r="EZ23" i="53"/>
  <c r="BA23" i="53"/>
  <c r="EY5" i="52"/>
  <c r="AZ5" i="52"/>
  <c r="EZ6" i="52"/>
  <c r="BA6" i="52"/>
  <c r="FA9" i="52"/>
  <c r="BB9" i="52"/>
  <c r="EX19" i="54"/>
  <c r="AY19" i="54"/>
  <c r="BD15" i="49"/>
  <c r="FC15" i="49"/>
  <c r="EW22" i="55"/>
  <c r="AX22" i="55"/>
  <c r="BC19" i="51"/>
  <c r="FB19" i="51"/>
  <c r="AX16" i="55"/>
  <c r="EW16" i="55"/>
  <c r="BB24" i="52"/>
  <c r="FA24" i="52"/>
  <c r="AY28" i="55"/>
  <c r="EX28" i="55"/>
  <c r="EY26" i="54"/>
  <c r="AZ26" i="54"/>
  <c r="AV28" i="58"/>
  <c r="EU28" i="58"/>
  <c r="EZ9" i="51"/>
  <c r="BA9" i="51"/>
  <c r="EU12" i="58"/>
  <c r="AV12" i="58"/>
  <c r="EZ12" i="53"/>
  <c r="BA12" i="53"/>
  <c r="ER4" i="58"/>
  <c r="ER29" i="58" s="1"/>
  <c r="AR29" i="58"/>
  <c r="AS4" i="58"/>
  <c r="EW15" i="56"/>
  <c r="AX15" i="56"/>
  <c r="AZ14" i="53"/>
  <c r="EY14" i="53"/>
  <c r="EZ27" i="53"/>
  <c r="BA27" i="53"/>
  <c r="ET21" i="58"/>
  <c r="AU21" i="58"/>
  <c r="AT10" i="59"/>
  <c r="ES10" i="59"/>
  <c r="ET25" i="58"/>
  <c r="AU25" i="58"/>
  <c r="EU6" i="57"/>
  <c r="AV6" i="57"/>
  <c r="BB10" i="51"/>
  <c r="FA10" i="51"/>
  <c r="AV20" i="57"/>
  <c r="EU20" i="57"/>
  <c r="AX14" i="56"/>
  <c r="EW14" i="56"/>
  <c r="BC21" i="50"/>
  <c r="FB21" i="50"/>
  <c r="EU11" i="58"/>
  <c r="AV11" i="58"/>
  <c r="AV19" i="57"/>
  <c r="EU19" i="57"/>
  <c r="AZ20" i="54"/>
  <c r="EY20" i="54"/>
  <c r="EU21" i="57"/>
  <c r="AV21" i="57"/>
  <c r="AX23" i="56"/>
  <c r="EW23" i="56"/>
  <c r="BA29" i="49"/>
  <c r="FA4" i="49"/>
  <c r="BB4" i="49"/>
  <c r="FA21" i="52"/>
  <c r="BB21" i="52"/>
  <c r="AU26" i="59"/>
  <c r="ET26" i="59"/>
  <c r="BC12" i="51"/>
  <c r="FB12" i="51"/>
  <c r="FC27" i="50"/>
  <c r="BD27" i="50"/>
  <c r="EZ25" i="52"/>
  <c r="BA25" i="52"/>
  <c r="BC11" i="51"/>
  <c r="FB11" i="51"/>
  <c r="AT22" i="59"/>
  <c r="ES22" i="59"/>
  <c r="FA19" i="52"/>
  <c r="BB19" i="52"/>
  <c r="EY13" i="53"/>
  <c r="AZ13" i="53"/>
  <c r="BD16" i="49"/>
  <c r="FC16" i="49"/>
  <c r="AW11" i="57"/>
  <c r="EV11" i="57"/>
  <c r="BA9" i="53"/>
  <c r="EZ9" i="53"/>
  <c r="FA7" i="50"/>
  <c r="BB7" i="50"/>
  <c r="BB22" i="51"/>
  <c r="FA22" i="51"/>
  <c r="EW13" i="56"/>
  <c r="AX13" i="56"/>
  <c r="EV24" i="57"/>
  <c r="AW24" i="57"/>
  <c r="ET7" i="58"/>
  <c r="AU7" i="58"/>
  <c r="FB13" i="51"/>
  <c r="BC13" i="51"/>
  <c r="ET17" i="59"/>
  <c r="AU17" i="59"/>
  <c r="EX4" i="53"/>
  <c r="AY4" i="53"/>
  <c r="AX17" i="55"/>
  <c r="EW17" i="55"/>
  <c r="ET5" i="58"/>
  <c r="AU5" i="58"/>
  <c r="BC21" i="51"/>
  <c r="FB21" i="51"/>
  <c r="EX12" i="55"/>
  <c r="AY12" i="55"/>
  <c r="AU29" i="55"/>
  <c r="AV4" i="55"/>
  <c r="EU4" i="55"/>
  <c r="EU29" i="55" s="1"/>
  <c r="FA7" i="49"/>
  <c r="BB7" i="49"/>
  <c r="BC29" i="47"/>
  <c r="FC4" i="47"/>
  <c r="FC29" i="47" s="1"/>
  <c r="BD4" i="47"/>
  <c r="AT18" i="58"/>
  <c r="ES18" i="58"/>
  <c r="ES7" i="59"/>
  <c r="AT7" i="59"/>
  <c r="AT27" i="59"/>
  <c r="ES27" i="59"/>
  <c r="AY15" i="55"/>
  <c r="EX15" i="55"/>
  <c r="EY15" i="54"/>
  <c r="AZ15" i="54"/>
  <c r="EW17" i="56"/>
  <c r="AX17" i="56"/>
  <c r="EV8" i="57"/>
  <c r="AW8" i="57"/>
  <c r="AT25" i="59"/>
  <c r="ES25" i="59"/>
  <c r="BC20" i="50"/>
  <c r="FB20" i="50"/>
  <c r="AU6" i="58"/>
  <c r="ET6" i="58"/>
  <c r="BB14" i="52"/>
  <c r="FA14" i="52"/>
  <c r="EX5" i="53"/>
  <c r="AY5" i="53"/>
  <c r="AU4" i="56"/>
  <c r="AT29" i="56"/>
  <c r="ET4" i="56"/>
  <c r="ET29" i="56" s="1"/>
  <c r="AU19" i="58"/>
  <c r="ET19" i="58"/>
  <c r="BD6" i="49"/>
  <c r="FC6" i="49"/>
  <c r="EY20" i="53"/>
  <c r="AZ20" i="53"/>
  <c r="BB17" i="51"/>
  <c r="FA17" i="51"/>
  <c r="ET24" i="59"/>
  <c r="AU24" i="59"/>
  <c r="FA8" i="52"/>
  <c r="BB8" i="52"/>
  <c r="EV28" i="57"/>
  <c r="AW28" i="57"/>
  <c r="EY13" i="54"/>
  <c r="AZ13" i="54"/>
  <c r="FA8" i="51"/>
  <c r="BB8" i="51"/>
  <c r="AY22" i="54"/>
  <c r="EX22" i="54"/>
  <c r="EZ26" i="53"/>
  <c r="BA26" i="53"/>
  <c r="AW7" i="55"/>
  <c r="EV7" i="55"/>
  <c r="AU13" i="59"/>
  <c r="ET13" i="59"/>
  <c r="FC11" i="50"/>
  <c r="BD11" i="50"/>
  <c r="AT18" i="57"/>
  <c r="ES18" i="57"/>
  <c r="ES30" i="57" s="1"/>
  <c r="ET20" i="59"/>
  <c r="AU20" i="59"/>
  <c r="EV18" i="56"/>
  <c r="AW18" i="56"/>
  <c r="EW20" i="56"/>
  <c r="AX20" i="56"/>
  <c r="ET8" i="59"/>
  <c r="AU8" i="59"/>
  <c r="BC24" i="51"/>
  <c r="FB24" i="51"/>
  <c r="EV16" i="56"/>
  <c r="AW16" i="56"/>
  <c r="AQ29" i="59"/>
  <c r="EQ4" i="59"/>
  <c r="EQ29" i="59" s="1"/>
  <c r="AR4" i="59"/>
  <c r="BB28" i="52"/>
  <c r="FA28" i="52"/>
  <c r="FA7" i="51"/>
  <c r="BB7" i="51"/>
  <c r="FA18" i="50"/>
  <c r="BB18" i="50"/>
  <c r="BB27" i="52"/>
  <c r="FA27" i="52"/>
  <c r="BB25" i="51"/>
  <c r="FA25" i="51"/>
  <c r="BB17" i="52"/>
  <c r="FA17" i="52"/>
  <c r="FA9" i="50"/>
  <c r="BB9" i="50"/>
  <c r="BE25" i="48"/>
  <c r="FE25" i="48" s="1"/>
  <c r="FD25" i="48"/>
  <c r="FA18" i="51"/>
  <c r="BB18" i="51"/>
  <c r="BD22" i="49"/>
  <c r="FC22" i="49"/>
  <c r="BB13" i="52"/>
  <c r="FA13" i="52"/>
  <c r="AU10" i="58"/>
  <c r="ET10" i="58"/>
  <c r="EW21" i="56"/>
  <c r="AX21" i="56"/>
  <c r="AV14" i="58"/>
  <c r="EU14" i="58"/>
  <c r="BA22" i="52"/>
  <c r="EZ22" i="52"/>
  <c r="BD24" i="50"/>
  <c r="FC24" i="50"/>
  <c r="AW7" i="56"/>
  <c r="EV7" i="56"/>
  <c r="EX6" i="54"/>
  <c r="AY6" i="54"/>
  <c r="BC22" i="50"/>
  <c r="FB22" i="50"/>
  <c r="AW27" i="57"/>
  <c r="EV27" i="57"/>
  <c r="BA10" i="52"/>
  <c r="EZ10" i="52"/>
  <c r="AX11" i="56"/>
  <c r="EW11" i="56"/>
  <c r="BA24" i="53"/>
  <c r="EZ24" i="53"/>
  <c r="EU22" i="57"/>
  <c r="AV22" i="57"/>
  <c r="EW9" i="55"/>
  <c r="AX9" i="55"/>
  <c r="EZ11" i="53"/>
  <c r="BA11" i="53"/>
  <c r="AY9" i="54"/>
  <c r="EX9" i="54"/>
  <c r="BB29" i="48"/>
  <c r="BC4" i="48"/>
  <c r="FB4" i="48"/>
  <c r="FB29" i="48" s="1"/>
  <c r="FC21" i="49"/>
  <c r="BD21" i="49"/>
  <c r="FC12" i="50"/>
  <c r="BD12" i="50"/>
  <c r="AV26" i="58"/>
  <c r="EU26" i="58"/>
  <c r="AW25" i="56"/>
  <c r="EV25" i="56"/>
  <c r="AX10" i="55"/>
  <c r="EW10" i="55"/>
  <c r="EZ30" i="51"/>
  <c r="BD14" i="49"/>
  <c r="FC14" i="49"/>
  <c r="BE26" i="48"/>
  <c r="FE26" i="48" s="1"/>
  <c r="FD26" i="48"/>
  <c r="AU9" i="59"/>
  <c r="ET9" i="59"/>
  <c r="FD16" i="48"/>
  <c r="BE16" i="48"/>
  <c r="FE16" i="48" s="1"/>
  <c r="EU15" i="57"/>
  <c r="AV15" i="57"/>
  <c r="BE12" i="49"/>
  <c r="FE12" i="49" s="1"/>
  <c r="FD12" i="49"/>
  <c r="AT6" i="59"/>
  <c r="ES6" i="59"/>
  <c r="EX19" i="55"/>
  <c r="AY19" i="55"/>
  <c r="EV26" i="57"/>
  <c r="AW26" i="57"/>
  <c r="EU30" i="55" l="1"/>
  <c r="EV30" i="54"/>
  <c r="EZ12" i="52"/>
  <c r="BA12" i="52"/>
  <c r="AU9" i="58"/>
  <c r="ET9" i="58"/>
  <c r="BB18" i="49"/>
  <c r="FA18" i="49"/>
  <c r="FA30" i="49" s="1"/>
  <c r="AZ5" i="51"/>
  <c r="EY5" i="51"/>
  <c r="EY29" i="51" s="1"/>
  <c r="BE16" i="47"/>
  <c r="FE16" i="47" s="1"/>
  <c r="FD16" i="47"/>
  <c r="AY19" i="53"/>
  <c r="EX19" i="53"/>
  <c r="EX21" i="53"/>
  <c r="AY21" i="53"/>
  <c r="FA20" i="51"/>
  <c r="BB20" i="51"/>
  <c r="BC13" i="49"/>
  <c r="FB13" i="49"/>
  <c r="AV9" i="57"/>
  <c r="EU9" i="57"/>
  <c r="BD23" i="49"/>
  <c r="FC23" i="49"/>
  <c r="EU6" i="56"/>
  <c r="AV6" i="56"/>
  <c r="FC11" i="49"/>
  <c r="BD11" i="49"/>
  <c r="BE14" i="48"/>
  <c r="FE14" i="48" s="1"/>
  <c r="FD14" i="48"/>
  <c r="BE7" i="47"/>
  <c r="FE7" i="47" s="1"/>
  <c r="FD7" i="47"/>
  <c r="FA17" i="50"/>
  <c r="BB17" i="50"/>
  <c r="FA6" i="50"/>
  <c r="BB6" i="50"/>
  <c r="EW23" i="55"/>
  <c r="AX23" i="55"/>
  <c r="EW17" i="54"/>
  <c r="AX17" i="54"/>
  <c r="BD7" i="48"/>
  <c r="FC7" i="48"/>
  <c r="ET16" i="57"/>
  <c r="AU16" i="57"/>
  <c r="AX14" i="54"/>
  <c r="EW14" i="54"/>
  <c r="AT11" i="59"/>
  <c r="ES11" i="59"/>
  <c r="FB20" i="49"/>
  <c r="BC20" i="49"/>
  <c r="EW8" i="54"/>
  <c r="AX8" i="54"/>
  <c r="AV26" i="56"/>
  <c r="EU26" i="56"/>
  <c r="EU30" i="56" s="1"/>
  <c r="BA5" i="50"/>
  <c r="EZ5" i="50"/>
  <c r="FC6" i="48"/>
  <c r="BD6" i="48"/>
  <c r="FD8" i="48"/>
  <c r="BE8" i="48"/>
  <c r="FE8" i="48" s="1"/>
  <c r="FB28" i="50"/>
  <c r="BC28" i="50"/>
  <c r="FA8" i="50"/>
  <c r="BB8" i="50"/>
  <c r="AX21" i="54"/>
  <c r="EW21" i="54"/>
  <c r="EU12" i="57"/>
  <c r="AV12" i="57"/>
  <c r="AY27" i="54"/>
  <c r="EX27" i="54"/>
  <c r="AW25" i="55"/>
  <c r="EV25" i="55"/>
  <c r="EW24" i="55"/>
  <c r="AX24" i="55"/>
  <c r="BB15" i="51"/>
  <c r="FA15" i="51"/>
  <c r="FB17" i="49"/>
  <c r="BC17" i="49"/>
  <c r="FA30" i="50"/>
  <c r="AY29" i="51"/>
  <c r="BA4" i="50"/>
  <c r="AZ29" i="50"/>
  <c r="EZ4" i="50"/>
  <c r="EZ29" i="50" s="1"/>
  <c r="FA16" i="50"/>
  <c r="BB16" i="50"/>
  <c r="EW25" i="54"/>
  <c r="AX25" i="54"/>
  <c r="BB25" i="50"/>
  <c r="FA25" i="50"/>
  <c r="AU24" i="58"/>
  <c r="ET24" i="58"/>
  <c r="ET7" i="57"/>
  <c r="AU7" i="57"/>
  <c r="AW29" i="53"/>
  <c r="EW18" i="53"/>
  <c r="EW30" i="53" s="1"/>
  <c r="AX18" i="53"/>
  <c r="BB26" i="51"/>
  <c r="FA26" i="51"/>
  <c r="FC18" i="48"/>
  <c r="FC30" i="48" s="1"/>
  <c r="BD18" i="48"/>
  <c r="AW6" i="55"/>
  <c r="EV6" i="55"/>
  <c r="BA26" i="52"/>
  <c r="EZ26" i="52"/>
  <c r="EX7" i="53"/>
  <c r="AY7" i="53"/>
  <c r="BE27" i="48"/>
  <c r="FE27" i="48" s="1"/>
  <c r="FD27" i="48"/>
  <c r="BD24" i="49"/>
  <c r="FC24" i="49"/>
  <c r="AT13" i="58"/>
  <c r="ES13" i="58"/>
  <c r="BC25" i="49"/>
  <c r="FB25" i="49"/>
  <c r="EX24" i="54"/>
  <c r="AY24" i="54"/>
  <c r="EV29" i="54"/>
  <c r="ET10" i="57"/>
  <c r="AU10" i="57"/>
  <c r="FC5" i="48"/>
  <c r="BD5" i="48"/>
  <c r="AU5" i="57"/>
  <c r="ET5" i="57"/>
  <c r="EZ30" i="50"/>
  <c r="BC8" i="49"/>
  <c r="FB8" i="49"/>
  <c r="AV9" i="56"/>
  <c r="EU9" i="56"/>
  <c r="AW18" i="55"/>
  <c r="EV18" i="55"/>
  <c r="EV30" i="55" s="1"/>
  <c r="BC23" i="50"/>
  <c r="FB23" i="50"/>
  <c r="EW20" i="55"/>
  <c r="AX20" i="55"/>
  <c r="EV27" i="56"/>
  <c r="AW27" i="56"/>
  <c r="BE23" i="48"/>
  <c r="FE23" i="48" s="1"/>
  <c r="FD23" i="48"/>
  <c r="BE12" i="48"/>
  <c r="FE12" i="48" s="1"/>
  <c r="FD12" i="48"/>
  <c r="FD22" i="47"/>
  <c r="BE22" i="47"/>
  <c r="FE22" i="47" s="1"/>
  <c r="FB26" i="50"/>
  <c r="BC26" i="50"/>
  <c r="EY18" i="52"/>
  <c r="EY30" i="52" s="1"/>
  <c r="AZ18" i="52"/>
  <c r="ET27" i="58"/>
  <c r="AU27" i="58"/>
  <c r="FE7" i="45"/>
  <c r="FE29" i="45" s="1"/>
  <c r="BE29" i="45"/>
  <c r="FD30" i="46"/>
  <c r="EW27" i="55"/>
  <c r="AX27" i="55"/>
  <c r="BD10" i="48"/>
  <c r="FC10" i="48"/>
  <c r="FC30" i="47"/>
  <c r="AT16" i="58"/>
  <c r="ES16" i="58"/>
  <c r="ES30" i="58" s="1"/>
  <c r="FD13" i="48"/>
  <c r="BE13" i="48"/>
  <c r="FE13" i="48" s="1"/>
  <c r="AX16" i="54"/>
  <c r="EW16" i="54"/>
  <c r="EW30" i="54" s="1"/>
  <c r="AW5" i="55"/>
  <c r="EV5" i="55"/>
  <c r="FA30" i="51"/>
  <c r="BE12" i="50"/>
  <c r="FE12" i="50" s="1"/>
  <c r="FD12" i="50"/>
  <c r="AW15" i="57"/>
  <c r="EV15" i="57"/>
  <c r="AV9" i="59"/>
  <c r="EU9" i="59"/>
  <c r="EW25" i="56"/>
  <c r="AX25" i="56"/>
  <c r="BB11" i="53"/>
  <c r="FA11" i="53"/>
  <c r="BE14" i="49"/>
  <c r="FE14" i="49" s="1"/>
  <c r="FD14" i="49"/>
  <c r="EV26" i="58"/>
  <c r="AW26" i="58"/>
  <c r="EX9" i="55"/>
  <c r="AY9" i="55"/>
  <c r="EY6" i="54"/>
  <c r="AZ6" i="54"/>
  <c r="AY21" i="56"/>
  <c r="EX21" i="56"/>
  <c r="BC9" i="50"/>
  <c r="FB9" i="50"/>
  <c r="FB7" i="51"/>
  <c r="BC7" i="51"/>
  <c r="AR29" i="59"/>
  <c r="AS4" i="59"/>
  <c r="ER4" i="59"/>
  <c r="ER29" i="59" s="1"/>
  <c r="ET18" i="57"/>
  <c r="AU18" i="57"/>
  <c r="EU13" i="59"/>
  <c r="AV13" i="59"/>
  <c r="EZ13" i="54"/>
  <c r="BA13" i="54"/>
  <c r="AV24" i="59"/>
  <c r="EU24" i="59"/>
  <c r="ET25" i="59"/>
  <c r="AU25" i="59"/>
  <c r="AZ15" i="55"/>
  <c r="EY15" i="55"/>
  <c r="AU27" i="59"/>
  <c r="ET27" i="59"/>
  <c r="AU18" i="58"/>
  <c r="ET18" i="58"/>
  <c r="BC7" i="49"/>
  <c r="FB7" i="49"/>
  <c r="BD21" i="51"/>
  <c r="FC21" i="51"/>
  <c r="EX29" i="53"/>
  <c r="BD13" i="51"/>
  <c r="FC13" i="51"/>
  <c r="AV7" i="58"/>
  <c r="EU7" i="58"/>
  <c r="EW24" i="57"/>
  <c r="AX24" i="57"/>
  <c r="AY13" i="56"/>
  <c r="EX13" i="56"/>
  <c r="FB7" i="50"/>
  <c r="BC7" i="50"/>
  <c r="BA13" i="53"/>
  <c r="EZ13" i="53"/>
  <c r="FC12" i="51"/>
  <c r="BD12" i="51"/>
  <c r="AW11" i="58"/>
  <c r="EV11" i="58"/>
  <c r="AV25" i="58"/>
  <c r="EU25" i="58"/>
  <c r="EU21" i="58"/>
  <c r="AV21" i="58"/>
  <c r="AT4" i="58"/>
  <c r="ES4" i="58"/>
  <c r="ES29" i="58" s="1"/>
  <c r="AS29" i="58"/>
  <c r="FA12" i="53"/>
  <c r="BB12" i="53"/>
  <c r="FA9" i="51"/>
  <c r="BB9" i="51"/>
  <c r="EZ26" i="54"/>
  <c r="BA26" i="54"/>
  <c r="EX22" i="55"/>
  <c r="AY22" i="55"/>
  <c r="EY19" i="54"/>
  <c r="AZ19" i="54"/>
  <c r="BB6" i="52"/>
  <c r="FA6" i="52"/>
  <c r="FA23" i="53"/>
  <c r="BB23" i="53"/>
  <c r="EZ16" i="53"/>
  <c r="BA16" i="53"/>
  <c r="EZ15" i="53"/>
  <c r="BA15" i="53"/>
  <c r="EX24" i="56"/>
  <c r="AY24" i="56"/>
  <c r="EV13" i="57"/>
  <c r="AW13" i="57"/>
  <c r="BE26" i="49"/>
  <c r="FE26" i="49" s="1"/>
  <c r="FD26" i="49"/>
  <c r="EU23" i="59"/>
  <c r="AV23" i="59"/>
  <c r="EV15" i="58"/>
  <c r="AW15" i="58"/>
  <c r="FC10" i="50"/>
  <c r="BD10" i="50"/>
  <c r="EU12" i="59"/>
  <c r="AV12" i="59"/>
  <c r="FC13" i="50"/>
  <c r="BD13" i="50"/>
  <c r="EU22" i="58"/>
  <c r="AV22" i="58"/>
  <c r="EZ25" i="53"/>
  <c r="BA25" i="53"/>
  <c r="EX7" i="54"/>
  <c r="AY7" i="54"/>
  <c r="EW5" i="56"/>
  <c r="AX5" i="56"/>
  <c r="EZ28" i="54"/>
  <c r="BA28" i="54"/>
  <c r="FC27" i="51"/>
  <c r="BD27" i="51"/>
  <c r="BD14" i="50"/>
  <c r="FC14" i="50"/>
  <c r="AZ11" i="55"/>
  <c r="EY11" i="55"/>
  <c r="AY8" i="55"/>
  <c r="EX8" i="55"/>
  <c r="AY19" i="56"/>
  <c r="EX19" i="56"/>
  <c r="ES30" i="59"/>
  <c r="AZ19" i="55"/>
  <c r="EY19" i="55"/>
  <c r="EY9" i="54"/>
  <c r="AZ9" i="54"/>
  <c r="BB10" i="52"/>
  <c r="FA10" i="52"/>
  <c r="BD22" i="50"/>
  <c r="FC22" i="50"/>
  <c r="BE24" i="50"/>
  <c r="FE24" i="50" s="1"/>
  <c r="FD24" i="50"/>
  <c r="FB13" i="52"/>
  <c r="BC13" i="52"/>
  <c r="FD22" i="49"/>
  <c r="BE22" i="49"/>
  <c r="FE22" i="49" s="1"/>
  <c r="BC25" i="51"/>
  <c r="FB25" i="51"/>
  <c r="AY20" i="56"/>
  <c r="EX20" i="56"/>
  <c r="EU20" i="59"/>
  <c r="AV20" i="59"/>
  <c r="BE11" i="50"/>
  <c r="FE11" i="50" s="1"/>
  <c r="FD11" i="50"/>
  <c r="AZ22" i="54"/>
  <c r="EY22" i="54"/>
  <c r="FB17" i="51"/>
  <c r="BC17" i="51"/>
  <c r="BE6" i="49"/>
  <c r="FE6" i="49" s="1"/>
  <c r="FD6" i="49"/>
  <c r="AV19" i="58"/>
  <c r="EU19" i="58"/>
  <c r="AX8" i="57"/>
  <c r="EW8" i="57"/>
  <c r="EZ15" i="54"/>
  <c r="BA15" i="54"/>
  <c r="ET7" i="59"/>
  <c r="AU7" i="59"/>
  <c r="FD4" i="47"/>
  <c r="BE4" i="47"/>
  <c r="BD29" i="47"/>
  <c r="EY12" i="55"/>
  <c r="AZ12" i="55"/>
  <c r="AV5" i="58"/>
  <c r="EU5" i="58"/>
  <c r="AX11" i="57"/>
  <c r="EW11" i="57"/>
  <c r="AU22" i="59"/>
  <c r="ET22" i="59"/>
  <c r="BE27" i="50"/>
  <c r="FE27" i="50" s="1"/>
  <c r="FD27" i="50"/>
  <c r="BB29" i="49"/>
  <c r="BC4" i="49"/>
  <c r="FB4" i="49"/>
  <c r="EX23" i="56"/>
  <c r="AY23" i="56"/>
  <c r="EZ20" i="54"/>
  <c r="BA20" i="54"/>
  <c r="AY14" i="56"/>
  <c r="EX14" i="56"/>
  <c r="BC10" i="51"/>
  <c r="FB10" i="51"/>
  <c r="BA14" i="53"/>
  <c r="EZ14" i="53"/>
  <c r="AZ28" i="55"/>
  <c r="EY28" i="55"/>
  <c r="EX16" i="55"/>
  <c r="AY16" i="55"/>
  <c r="EU28" i="59"/>
  <c r="AV28" i="59"/>
  <c r="AW8" i="58"/>
  <c r="EV8" i="58"/>
  <c r="AX22" i="56"/>
  <c r="EW22" i="56"/>
  <c r="FB23" i="52"/>
  <c r="BC23" i="52"/>
  <c r="AV14" i="59"/>
  <c r="EU14" i="59"/>
  <c r="AY29" i="52"/>
  <c r="AZ4" i="52"/>
  <c r="EY4" i="52"/>
  <c r="EY29" i="52" s="1"/>
  <c r="EY10" i="54"/>
  <c r="AZ10" i="54"/>
  <c r="EZ10" i="53"/>
  <c r="BA10" i="53"/>
  <c r="BE29" i="46"/>
  <c r="FE4" i="46"/>
  <c r="FE29" i="46" s="1"/>
  <c r="BC16" i="51"/>
  <c r="FB16" i="51"/>
  <c r="BB16" i="52"/>
  <c r="FA16" i="52"/>
  <c r="AZ5" i="54"/>
  <c r="EY5" i="54"/>
  <c r="EU19" i="59"/>
  <c r="AV19" i="59"/>
  <c r="EX8" i="56"/>
  <c r="AY8" i="56"/>
  <c r="AZ13" i="55"/>
  <c r="EY13" i="55"/>
  <c r="FB20" i="52"/>
  <c r="BC20" i="52"/>
  <c r="BD19" i="50"/>
  <c r="FC19" i="50"/>
  <c r="BB28" i="53"/>
  <c r="FA28" i="53"/>
  <c r="AX10" i="56"/>
  <c r="EW10" i="56"/>
  <c r="ET16" i="59"/>
  <c r="AU16" i="59"/>
  <c r="FB18" i="51"/>
  <c r="BC18" i="51"/>
  <c r="BC18" i="50"/>
  <c r="FB18" i="50"/>
  <c r="FC24" i="51"/>
  <c r="BD24" i="51"/>
  <c r="AX7" i="55"/>
  <c r="EW7" i="55"/>
  <c r="BB26" i="53"/>
  <c r="FA26" i="53"/>
  <c r="BC8" i="51"/>
  <c r="FB8" i="51"/>
  <c r="EW28" i="57"/>
  <c r="AX28" i="57"/>
  <c r="FB8" i="52"/>
  <c r="BC8" i="52"/>
  <c r="BA20" i="53"/>
  <c r="EZ20" i="53"/>
  <c r="AV4" i="56"/>
  <c r="EU4" i="56"/>
  <c r="EU29" i="56" s="1"/>
  <c r="AU29" i="56"/>
  <c r="FB14" i="52"/>
  <c r="BC14" i="52"/>
  <c r="EU6" i="58"/>
  <c r="AV6" i="58"/>
  <c r="BD20" i="50"/>
  <c r="FC20" i="50"/>
  <c r="EX17" i="55"/>
  <c r="AY17" i="55"/>
  <c r="AV17" i="59"/>
  <c r="EU17" i="59"/>
  <c r="FB19" i="52"/>
  <c r="BC19" i="52"/>
  <c r="AV26" i="59"/>
  <c r="EU26" i="59"/>
  <c r="FA29" i="49"/>
  <c r="EV21" i="57"/>
  <c r="AW21" i="57"/>
  <c r="EV6" i="57"/>
  <c r="AW6" i="57"/>
  <c r="FA27" i="53"/>
  <c r="BB27" i="53"/>
  <c r="EX15" i="56"/>
  <c r="AY15" i="56"/>
  <c r="EV12" i="58"/>
  <c r="AW12" i="58"/>
  <c r="FB9" i="52"/>
  <c r="BC9" i="52"/>
  <c r="BA5" i="52"/>
  <c r="EZ5" i="52"/>
  <c r="AW23" i="58"/>
  <c r="EV23" i="58"/>
  <c r="EZ11" i="54"/>
  <c r="BA11" i="54"/>
  <c r="AZ26" i="55"/>
  <c r="EY26" i="55"/>
  <c r="EV25" i="57"/>
  <c r="AW25" i="57"/>
  <c r="EX28" i="56"/>
  <c r="AY28" i="56"/>
  <c r="AZ14" i="55"/>
  <c r="EY14" i="55"/>
  <c r="EX12" i="56"/>
  <c r="AY12" i="56"/>
  <c r="FD9" i="49"/>
  <c r="BE9" i="49"/>
  <c r="FE9" i="49" s="1"/>
  <c r="BA6" i="53"/>
  <c r="EZ6" i="53"/>
  <c r="BA12" i="54"/>
  <c r="EZ12" i="54"/>
  <c r="EZ23" i="54"/>
  <c r="BA23" i="54"/>
  <c r="BD28" i="51"/>
  <c r="FC28" i="51"/>
  <c r="AZ21" i="55"/>
  <c r="EY21" i="55"/>
  <c r="BA22" i="53"/>
  <c r="EZ22" i="53"/>
  <c r="FC14" i="51"/>
  <c r="BD14" i="51"/>
  <c r="EU21" i="59"/>
  <c r="AV21" i="59"/>
  <c r="BE19" i="49"/>
  <c r="FE19" i="49" s="1"/>
  <c r="FD19" i="49"/>
  <c r="AV20" i="58"/>
  <c r="EU20" i="58"/>
  <c r="AV15" i="59"/>
  <c r="EU15" i="59"/>
  <c r="BD4" i="48"/>
  <c r="BC29" i="48"/>
  <c r="FC4" i="48"/>
  <c r="FC29" i="48" s="1"/>
  <c r="EV22" i="57"/>
  <c r="AW22" i="57"/>
  <c r="EW26" i="57"/>
  <c r="AX26" i="57"/>
  <c r="ET6" i="59"/>
  <c r="AU6" i="59"/>
  <c r="AY10" i="55"/>
  <c r="EX10" i="55"/>
  <c r="FD21" i="49"/>
  <c r="BE21" i="49"/>
  <c r="FE21" i="49" s="1"/>
  <c r="BB24" i="53"/>
  <c r="FA24" i="53"/>
  <c r="EX11" i="56"/>
  <c r="AY11" i="56"/>
  <c r="AX27" i="57"/>
  <c r="EW27" i="57"/>
  <c r="AX7" i="56"/>
  <c r="EW7" i="56"/>
  <c r="BB22" i="52"/>
  <c r="FA22" i="52"/>
  <c r="AW14" i="58"/>
  <c r="EV14" i="58"/>
  <c r="EU10" i="58"/>
  <c r="AV10" i="58"/>
  <c r="FB17" i="52"/>
  <c r="BC17" i="52"/>
  <c r="BC27" i="52"/>
  <c r="FB27" i="52"/>
  <c r="BC28" i="52"/>
  <c r="FB28" i="52"/>
  <c r="AX16" i="56"/>
  <c r="EW16" i="56"/>
  <c r="EU8" i="59"/>
  <c r="AV8" i="59"/>
  <c r="AX18" i="56"/>
  <c r="EW18" i="56"/>
  <c r="EY5" i="53"/>
  <c r="AZ5" i="53"/>
  <c r="AY17" i="56"/>
  <c r="EX17" i="56"/>
  <c r="AV29" i="55"/>
  <c r="AW4" i="55"/>
  <c r="EV4" i="55"/>
  <c r="EY4" i="53"/>
  <c r="AZ4" i="53"/>
  <c r="FB22" i="51"/>
  <c r="BC22" i="51"/>
  <c r="FA9" i="53"/>
  <c r="BB9" i="53"/>
  <c r="BE16" i="49"/>
  <c r="FE16" i="49" s="1"/>
  <c r="FD16" i="49"/>
  <c r="BD11" i="51"/>
  <c r="FC11" i="51"/>
  <c r="FA25" i="52"/>
  <c r="BB25" i="52"/>
  <c r="FB21" i="52"/>
  <c r="BC21" i="52"/>
  <c r="AW19" i="57"/>
  <c r="EV19" i="57"/>
  <c r="BD21" i="50"/>
  <c r="FC21" i="50"/>
  <c r="AW20" i="57"/>
  <c r="EV20" i="57"/>
  <c r="AU10" i="59"/>
  <c r="ET10" i="59"/>
  <c r="AW28" i="58"/>
  <c r="EV28" i="58"/>
  <c r="FB24" i="52"/>
  <c r="BC24" i="52"/>
  <c r="BD19" i="51"/>
  <c r="FC19" i="51"/>
  <c r="BE15" i="49"/>
  <c r="FE15" i="49" s="1"/>
  <c r="FD15" i="49"/>
  <c r="BD23" i="51"/>
  <c r="FC23" i="51"/>
  <c r="BE5" i="49"/>
  <c r="FE5" i="49" s="1"/>
  <c r="FD5" i="49"/>
  <c r="BD15" i="50"/>
  <c r="FC15" i="50"/>
  <c r="EX18" i="54"/>
  <c r="AY18" i="54"/>
  <c r="AW14" i="57"/>
  <c r="EV14" i="57"/>
  <c r="BB8" i="53"/>
  <c r="FA8" i="53"/>
  <c r="BB7" i="52"/>
  <c r="FA7" i="52"/>
  <c r="FB11" i="52"/>
  <c r="BC11" i="52"/>
  <c r="ET18" i="59"/>
  <c r="AU18" i="59"/>
  <c r="EV17" i="58"/>
  <c r="AW17" i="58"/>
  <c r="AX23" i="57"/>
  <c r="EW23" i="57"/>
  <c r="AT29" i="57"/>
  <c r="ET4" i="57"/>
  <c r="AU4" i="57"/>
  <c r="ET5" i="59"/>
  <c r="AU5" i="59"/>
  <c r="EW17" i="57"/>
  <c r="AX17" i="57"/>
  <c r="AX4" i="54"/>
  <c r="AW29" i="54"/>
  <c r="EW4" i="54"/>
  <c r="EW29" i="54" s="1"/>
  <c r="FB15" i="52"/>
  <c r="BC15" i="52"/>
  <c r="FD10" i="49"/>
  <c r="BE10" i="49"/>
  <c r="FE10" i="49" s="1"/>
  <c r="BC6" i="51"/>
  <c r="FB6" i="51"/>
  <c r="BB17" i="53"/>
  <c r="FA17" i="53"/>
  <c r="EZ4" i="51"/>
  <c r="BA4" i="51"/>
  <c r="AZ29" i="51"/>
  <c r="FD30" i="47" l="1"/>
  <c r="EX20" i="55"/>
  <c r="AY20" i="55"/>
  <c r="EY7" i="53"/>
  <c r="AZ7" i="53"/>
  <c r="EX16" i="54"/>
  <c r="AY16" i="54"/>
  <c r="AU16" i="58"/>
  <c r="ET16" i="58"/>
  <c r="ET30" i="58" s="1"/>
  <c r="EX27" i="55"/>
  <c r="AY27" i="55"/>
  <c r="AX18" i="55"/>
  <c r="EW18" i="55"/>
  <c r="FC8" i="49"/>
  <c r="BD8" i="49"/>
  <c r="BE5" i="48"/>
  <c r="FE5" i="48" s="1"/>
  <c r="FD5" i="48"/>
  <c r="BD25" i="49"/>
  <c r="FC25" i="49"/>
  <c r="FD24" i="49"/>
  <c r="BE24" i="49"/>
  <c r="FE24" i="49" s="1"/>
  <c r="AX6" i="55"/>
  <c r="EW6" i="55"/>
  <c r="BC26" i="51"/>
  <c r="FB26" i="51"/>
  <c r="EU7" i="57"/>
  <c r="AV7" i="57"/>
  <c r="FB16" i="50"/>
  <c r="BC16" i="50"/>
  <c r="BB4" i="50"/>
  <c r="BA29" i="50"/>
  <c r="FA4" i="50"/>
  <c r="BD17" i="49"/>
  <c r="FC17" i="49"/>
  <c r="EX24" i="55"/>
  <c r="AY24" i="55"/>
  <c r="FC28" i="50"/>
  <c r="BD28" i="50"/>
  <c r="BE6" i="48"/>
  <c r="FE6" i="48" s="1"/>
  <c r="FD6" i="48"/>
  <c r="ET11" i="59"/>
  <c r="AU11" i="59"/>
  <c r="BE23" i="49"/>
  <c r="FE23" i="49" s="1"/>
  <c r="FD23" i="49"/>
  <c r="BD13" i="49"/>
  <c r="FC13" i="49"/>
  <c r="FE30" i="47"/>
  <c r="FB18" i="49"/>
  <c r="FB30" i="49" s="1"/>
  <c r="BC18" i="49"/>
  <c r="FB15" i="51"/>
  <c r="BC15" i="51"/>
  <c r="BB5" i="50"/>
  <c r="FA5" i="50"/>
  <c r="AY17" i="54"/>
  <c r="EX17" i="54"/>
  <c r="FB6" i="50"/>
  <c r="BC6" i="50"/>
  <c r="BE11" i="49"/>
  <c r="FE11" i="49" s="1"/>
  <c r="FD11" i="49"/>
  <c r="FA12" i="52"/>
  <c r="BB12" i="52"/>
  <c r="EV29" i="55"/>
  <c r="FD29" i="47"/>
  <c r="ET30" i="57"/>
  <c r="EU27" i="58"/>
  <c r="AV27" i="58"/>
  <c r="BD26" i="50"/>
  <c r="FC26" i="50"/>
  <c r="EW27" i="56"/>
  <c r="AX27" i="56"/>
  <c r="EY24" i="54"/>
  <c r="AZ24" i="54"/>
  <c r="FD18" i="48"/>
  <c r="FD30" i="48" s="1"/>
  <c r="BE18" i="48"/>
  <c r="FE18" i="48" s="1"/>
  <c r="FE30" i="48" s="1"/>
  <c r="AY18" i="53"/>
  <c r="AY29" i="53" s="1"/>
  <c r="EX18" i="53"/>
  <c r="EX30" i="53" s="1"/>
  <c r="AX29" i="53"/>
  <c r="BC25" i="50"/>
  <c r="FB25" i="50"/>
  <c r="EY27" i="54"/>
  <c r="AZ27" i="54"/>
  <c r="AY21" i="54"/>
  <c r="EX21" i="54"/>
  <c r="AW26" i="56"/>
  <c r="EV26" i="56"/>
  <c r="EV30" i="56" s="1"/>
  <c r="FC20" i="49"/>
  <c r="BD20" i="49"/>
  <c r="EX23" i="55"/>
  <c r="AY23" i="55"/>
  <c r="BC17" i="50"/>
  <c r="FB17" i="50"/>
  <c r="FB30" i="50" s="1"/>
  <c r="EV6" i="56"/>
  <c r="AW6" i="56"/>
  <c r="BC20" i="51"/>
  <c r="FB20" i="51"/>
  <c r="FB30" i="51" s="1"/>
  <c r="BE10" i="48"/>
  <c r="FE10" i="48" s="1"/>
  <c r="FD10" i="48"/>
  <c r="EZ18" i="52"/>
  <c r="EZ30" i="52" s="1"/>
  <c r="BA18" i="52"/>
  <c r="AV5" i="57"/>
  <c r="EU5" i="57"/>
  <c r="AV24" i="58"/>
  <c r="EU24" i="58"/>
  <c r="AX25" i="55"/>
  <c r="EW25" i="55"/>
  <c r="AY8" i="54"/>
  <c r="EX8" i="54"/>
  <c r="AV16" i="57"/>
  <c r="EU16" i="57"/>
  <c r="AZ21" i="53"/>
  <c r="EY21" i="53"/>
  <c r="ET29" i="57"/>
  <c r="AX5" i="55"/>
  <c r="EW5" i="55"/>
  <c r="BD23" i="50"/>
  <c r="FC23" i="50"/>
  <c r="AW9" i="56"/>
  <c r="EV9" i="56"/>
  <c r="AV10" i="57"/>
  <c r="EU10" i="57"/>
  <c r="AU13" i="58"/>
  <c r="ET13" i="58"/>
  <c r="FA26" i="52"/>
  <c r="BB26" i="52"/>
  <c r="AY25" i="54"/>
  <c r="EX25" i="54"/>
  <c r="EV12" i="57"/>
  <c r="AW12" i="57"/>
  <c r="BC8" i="50"/>
  <c r="FB8" i="50"/>
  <c r="AY14" i="54"/>
  <c r="EX14" i="54"/>
  <c r="BE7" i="48"/>
  <c r="FE7" i="48" s="1"/>
  <c r="FD7" i="48"/>
  <c r="EV9" i="57"/>
  <c r="AW9" i="57"/>
  <c r="AZ19" i="53"/>
  <c r="EY19" i="53"/>
  <c r="BA5" i="51"/>
  <c r="EZ5" i="51"/>
  <c r="EZ29" i="51" s="1"/>
  <c r="AV9" i="58"/>
  <c r="EU9" i="58"/>
  <c r="FB29" i="49"/>
  <c r="BC17" i="53"/>
  <c r="FB17" i="53"/>
  <c r="AV5" i="59"/>
  <c r="EU5" i="59"/>
  <c r="BD15" i="52"/>
  <c r="FC15" i="52"/>
  <c r="EX4" i="54"/>
  <c r="AX29" i="54"/>
  <c r="AY4" i="54"/>
  <c r="FC6" i="51"/>
  <c r="BD6" i="51"/>
  <c r="EX17" i="57"/>
  <c r="AY17" i="57"/>
  <c r="AU29" i="57"/>
  <c r="AV4" i="57"/>
  <c r="EU4" i="57"/>
  <c r="AY23" i="57"/>
  <c r="EX23" i="57"/>
  <c r="EU18" i="59"/>
  <c r="AV18" i="59"/>
  <c r="FB8" i="53"/>
  <c r="BC8" i="53"/>
  <c r="FD15" i="50"/>
  <c r="BE15" i="50"/>
  <c r="FE15" i="50" s="1"/>
  <c r="BE23" i="51"/>
  <c r="FE23" i="51" s="1"/>
  <c r="FD23" i="51"/>
  <c r="AX20" i="57"/>
  <c r="EW20" i="57"/>
  <c r="AX19" i="57"/>
  <c r="EW19" i="57"/>
  <c r="BC25" i="52"/>
  <c r="FB25" i="52"/>
  <c r="BD22" i="51"/>
  <c r="FC22" i="51"/>
  <c r="EY29" i="53"/>
  <c r="AW8" i="59"/>
  <c r="EV8" i="59"/>
  <c r="FC17" i="52"/>
  <c r="BD17" i="52"/>
  <c r="AW10" i="58"/>
  <c r="EV10" i="58"/>
  <c r="AX22" i="57"/>
  <c r="EW22" i="57"/>
  <c r="BE4" i="48"/>
  <c r="BD29" i="48"/>
  <c r="FD4" i="48"/>
  <c r="AW21" i="59"/>
  <c r="EV21" i="59"/>
  <c r="BE14" i="51"/>
  <c r="FE14" i="51" s="1"/>
  <c r="FD14" i="51"/>
  <c r="FA23" i="54"/>
  <c r="BB23" i="54"/>
  <c r="BA26" i="55"/>
  <c r="EZ26" i="55"/>
  <c r="AX23" i="58"/>
  <c r="EW23" i="58"/>
  <c r="AW17" i="59"/>
  <c r="EV17" i="59"/>
  <c r="BE20" i="50"/>
  <c r="FE20" i="50" s="1"/>
  <c r="FD20" i="50"/>
  <c r="BD8" i="51"/>
  <c r="FC8" i="51"/>
  <c r="EX7" i="55"/>
  <c r="AY7" i="55"/>
  <c r="AW19" i="59"/>
  <c r="EV19" i="59"/>
  <c r="BA10" i="54"/>
  <c r="EZ10" i="54"/>
  <c r="AW14" i="59"/>
  <c r="EV14" i="59"/>
  <c r="AY22" i="56"/>
  <c r="EX22" i="56"/>
  <c r="BB20" i="54"/>
  <c r="FA20" i="54"/>
  <c r="EU22" i="59"/>
  <c r="AV22" i="59"/>
  <c r="EV5" i="58"/>
  <c r="AW5" i="58"/>
  <c r="BE29" i="47"/>
  <c r="FE4" i="47"/>
  <c r="FE29" i="47" s="1"/>
  <c r="BB15" i="54"/>
  <c r="FA15" i="54"/>
  <c r="BD17" i="51"/>
  <c r="FC17" i="51"/>
  <c r="EY8" i="55"/>
  <c r="AZ8" i="55"/>
  <c r="FD14" i="50"/>
  <c r="BE14" i="50"/>
  <c r="FE14" i="50" s="1"/>
  <c r="FB6" i="52"/>
  <c r="BC6" i="52"/>
  <c r="FB9" i="51"/>
  <c r="BC9" i="51"/>
  <c r="FA13" i="53"/>
  <c r="BB13" i="53"/>
  <c r="AZ13" i="56"/>
  <c r="EY13" i="56"/>
  <c r="AW7" i="58"/>
  <c r="EV7" i="58"/>
  <c r="FA13" i="54"/>
  <c r="BB13" i="54"/>
  <c r="EY21" i="56"/>
  <c r="AZ21" i="56"/>
  <c r="EX25" i="56"/>
  <c r="AY25" i="56"/>
  <c r="BB4" i="51"/>
  <c r="FA4" i="51"/>
  <c r="BA29" i="51"/>
  <c r="AX17" i="58"/>
  <c r="EW17" i="58"/>
  <c r="AZ18" i="54"/>
  <c r="EY18" i="54"/>
  <c r="AZ17" i="56"/>
  <c r="EY17" i="56"/>
  <c r="BD28" i="52"/>
  <c r="FC28" i="52"/>
  <c r="FB22" i="52"/>
  <c r="BC22" i="52"/>
  <c r="EX27" i="57"/>
  <c r="AY27" i="57"/>
  <c r="FB24" i="53"/>
  <c r="BC24" i="53"/>
  <c r="EV20" i="58"/>
  <c r="AW20" i="58"/>
  <c r="BA21" i="55"/>
  <c r="EZ21" i="55"/>
  <c r="EY28" i="56"/>
  <c r="AZ28" i="56"/>
  <c r="EW25" i="57"/>
  <c r="AX25" i="57"/>
  <c r="BB11" i="54"/>
  <c r="FA11" i="54"/>
  <c r="AZ15" i="56"/>
  <c r="EY15" i="56"/>
  <c r="EW6" i="57"/>
  <c r="AX6" i="57"/>
  <c r="AX21" i="57"/>
  <c r="EW21" i="57"/>
  <c r="AW26" i="59"/>
  <c r="EV26" i="59"/>
  <c r="AZ17" i="55"/>
  <c r="EY17" i="55"/>
  <c r="AW6" i="58"/>
  <c r="EV6" i="58"/>
  <c r="AY28" i="57"/>
  <c r="EX28" i="57"/>
  <c r="AV16" i="59"/>
  <c r="EU16" i="59"/>
  <c r="FB28" i="53"/>
  <c r="BC28" i="53"/>
  <c r="BA13" i="55"/>
  <c r="EZ13" i="55"/>
  <c r="FB16" i="52"/>
  <c r="BC16" i="52"/>
  <c r="BD23" i="52"/>
  <c r="FC23" i="52"/>
  <c r="EZ28" i="55"/>
  <c r="BA28" i="55"/>
  <c r="FC10" i="51"/>
  <c r="BD10" i="51"/>
  <c r="BD4" i="49"/>
  <c r="FC4" i="49"/>
  <c r="BC29" i="49"/>
  <c r="BA12" i="55"/>
  <c r="EZ12" i="55"/>
  <c r="AW19" i="58"/>
  <c r="EV19" i="58"/>
  <c r="BA22" i="54"/>
  <c r="EZ22" i="54"/>
  <c r="AZ20" i="56"/>
  <c r="EY20" i="56"/>
  <c r="BE22" i="50"/>
  <c r="FE22" i="50" s="1"/>
  <c r="FD22" i="50"/>
  <c r="BE27" i="51"/>
  <c r="FE27" i="51" s="1"/>
  <c r="FD27" i="51"/>
  <c r="EX5" i="56"/>
  <c r="AY5" i="56"/>
  <c r="BB25" i="53"/>
  <c r="FA25" i="53"/>
  <c r="FD13" i="50"/>
  <c r="BE13" i="50"/>
  <c r="FE13" i="50" s="1"/>
  <c r="BE10" i="50"/>
  <c r="FE10" i="50" s="1"/>
  <c r="FD10" i="50"/>
  <c r="AW23" i="59"/>
  <c r="EV23" i="59"/>
  <c r="AZ24" i="56"/>
  <c r="EY24" i="56"/>
  <c r="BB16" i="53"/>
  <c r="FA16" i="53"/>
  <c r="BA19" i="54"/>
  <c r="EZ19" i="54"/>
  <c r="BD7" i="50"/>
  <c r="FC7" i="50"/>
  <c r="AY24" i="57"/>
  <c r="EX24" i="57"/>
  <c r="FC7" i="49"/>
  <c r="BD7" i="49"/>
  <c r="EU18" i="58"/>
  <c r="AV18" i="58"/>
  <c r="EZ15" i="55"/>
  <c r="BA15" i="55"/>
  <c r="EU18" i="57"/>
  <c r="EU30" i="57" s="1"/>
  <c r="AV18" i="57"/>
  <c r="AT4" i="59"/>
  <c r="ES4" i="59"/>
  <c r="ES29" i="59" s="1"/>
  <c r="AS29" i="59"/>
  <c r="BA6" i="54"/>
  <c r="EZ6" i="54"/>
  <c r="AZ9" i="55"/>
  <c r="EY9" i="55"/>
  <c r="AX26" i="58"/>
  <c r="EW26" i="58"/>
  <c r="EW15" i="57"/>
  <c r="AX15" i="57"/>
  <c r="FC11" i="52"/>
  <c r="BD11" i="52"/>
  <c r="FB7" i="52"/>
  <c r="BC7" i="52"/>
  <c r="EW14" i="57"/>
  <c r="AX14" i="57"/>
  <c r="FD19" i="51"/>
  <c r="BE19" i="51"/>
  <c r="FE19" i="51" s="1"/>
  <c r="AX28" i="58"/>
  <c r="EW28" i="58"/>
  <c r="EU10" i="59"/>
  <c r="AV10" i="59"/>
  <c r="BE21" i="50"/>
  <c r="FE21" i="50" s="1"/>
  <c r="FD21" i="50"/>
  <c r="BD21" i="52"/>
  <c r="FC21" i="52"/>
  <c r="BC9" i="53"/>
  <c r="FB9" i="53"/>
  <c r="AW29" i="55"/>
  <c r="AX4" i="55"/>
  <c r="EW4" i="55"/>
  <c r="EW29" i="55" s="1"/>
  <c r="BA5" i="53"/>
  <c r="EZ5" i="53"/>
  <c r="EY11" i="56"/>
  <c r="AZ11" i="56"/>
  <c r="AV6" i="59"/>
  <c r="EU6" i="59"/>
  <c r="AY26" i="57"/>
  <c r="EX26" i="57"/>
  <c r="EV15" i="59"/>
  <c r="AW15" i="59"/>
  <c r="BB6" i="53"/>
  <c r="FA6" i="53"/>
  <c r="BA14" i="55"/>
  <c r="EZ14" i="55"/>
  <c r="FA5" i="52"/>
  <c r="BB5" i="52"/>
  <c r="FC19" i="52"/>
  <c r="BD19" i="52"/>
  <c r="BB20" i="53"/>
  <c r="FA20" i="53"/>
  <c r="BC26" i="53"/>
  <c r="FB26" i="53"/>
  <c r="BD18" i="50"/>
  <c r="FC18" i="50"/>
  <c r="ET30" i="59"/>
  <c r="BD20" i="52"/>
  <c r="FC20" i="52"/>
  <c r="AZ8" i="56"/>
  <c r="EY8" i="56"/>
  <c r="BB10" i="53"/>
  <c r="FA10" i="53"/>
  <c r="EW8" i="58"/>
  <c r="AX8" i="58"/>
  <c r="AZ16" i="55"/>
  <c r="EY16" i="55"/>
  <c r="AZ23" i="56"/>
  <c r="EY23" i="56"/>
  <c r="EX11" i="57"/>
  <c r="AY11" i="57"/>
  <c r="EU7" i="59"/>
  <c r="AV7" i="59"/>
  <c r="EV20" i="59"/>
  <c r="AW20" i="59"/>
  <c r="FC13" i="52"/>
  <c r="BD13" i="52"/>
  <c r="EZ9" i="54"/>
  <c r="BA9" i="54"/>
  <c r="AZ19" i="56"/>
  <c r="EY19" i="56"/>
  <c r="BA11" i="55"/>
  <c r="EZ11" i="55"/>
  <c r="BB26" i="54"/>
  <c r="FA26" i="54"/>
  <c r="FB12" i="53"/>
  <c r="BC12" i="53"/>
  <c r="ET4" i="58"/>
  <c r="ET29" i="58" s="1"/>
  <c r="AU4" i="58"/>
  <c r="AT29" i="58"/>
  <c r="AW25" i="58"/>
  <c r="EV25" i="58"/>
  <c r="EW11" i="58"/>
  <c r="AX11" i="58"/>
  <c r="BE13" i="51"/>
  <c r="FE13" i="51" s="1"/>
  <c r="FD13" i="51"/>
  <c r="EU25" i="59"/>
  <c r="AV25" i="59"/>
  <c r="FC9" i="50"/>
  <c r="BD9" i="50"/>
  <c r="BD24" i="52"/>
  <c r="FC24" i="52"/>
  <c r="FD11" i="51"/>
  <c r="BE11" i="51"/>
  <c r="FE11" i="51" s="1"/>
  <c r="BA4" i="53"/>
  <c r="EZ4" i="53"/>
  <c r="AY18" i="56"/>
  <c r="EX18" i="56"/>
  <c r="AY16" i="56"/>
  <c r="EX16" i="56"/>
  <c r="FC27" i="52"/>
  <c r="BD27" i="52"/>
  <c r="EW14" i="58"/>
  <c r="AX14" i="58"/>
  <c r="AY7" i="56"/>
  <c r="EX7" i="56"/>
  <c r="AZ10" i="55"/>
  <c r="EY10" i="55"/>
  <c r="BB22" i="53"/>
  <c r="FA22" i="53"/>
  <c r="BE28" i="51"/>
  <c r="FE28" i="51" s="1"/>
  <c r="FD28" i="51"/>
  <c r="BB12" i="54"/>
  <c r="FA12" i="54"/>
  <c r="AZ12" i="56"/>
  <c r="EY12" i="56"/>
  <c r="FC9" i="52"/>
  <c r="BD9" i="52"/>
  <c r="EW12" i="58"/>
  <c r="AX12" i="58"/>
  <c r="BC27" i="53"/>
  <c r="FB27" i="53"/>
  <c r="FC14" i="52"/>
  <c r="BD14" i="52"/>
  <c r="AV29" i="56"/>
  <c r="AW4" i="56"/>
  <c r="EV4" i="56"/>
  <c r="FC8" i="52"/>
  <c r="BD8" i="52"/>
  <c r="BE24" i="51"/>
  <c r="FE24" i="51" s="1"/>
  <c r="FD24" i="51"/>
  <c r="FC18" i="51"/>
  <c r="BD18" i="51"/>
  <c r="AY10" i="56"/>
  <c r="EX10" i="56"/>
  <c r="BE19" i="50"/>
  <c r="FE19" i="50" s="1"/>
  <c r="FD19" i="50"/>
  <c r="EZ5" i="54"/>
  <c r="BA5" i="54"/>
  <c r="BD16" i="51"/>
  <c r="FC16" i="51"/>
  <c r="AZ29" i="52"/>
  <c r="EZ4" i="52"/>
  <c r="EZ29" i="52" s="1"/>
  <c r="BA4" i="52"/>
  <c r="AW28" i="59"/>
  <c r="EV28" i="59"/>
  <c r="BB14" i="53"/>
  <c r="FA14" i="53"/>
  <c r="AZ14" i="56"/>
  <c r="EY14" i="56"/>
  <c r="EX8" i="57"/>
  <c r="AY8" i="57"/>
  <c r="BD25" i="51"/>
  <c r="FC25" i="51"/>
  <c r="FB10" i="52"/>
  <c r="BC10" i="52"/>
  <c r="EZ19" i="55"/>
  <c r="BA19" i="55"/>
  <c r="FA28" i="54"/>
  <c r="BB28" i="54"/>
  <c r="EY7" i="54"/>
  <c r="AZ7" i="54"/>
  <c r="EV22" i="58"/>
  <c r="AW22" i="58"/>
  <c r="AW12" i="59"/>
  <c r="EV12" i="59"/>
  <c r="EW15" i="58"/>
  <c r="AX15" i="58"/>
  <c r="EW13" i="57"/>
  <c r="AX13" i="57"/>
  <c r="BB15" i="53"/>
  <c r="FA15" i="53"/>
  <c r="BC23" i="53"/>
  <c r="FB23" i="53"/>
  <c r="EY22" i="55"/>
  <c r="AZ22" i="55"/>
  <c r="EV21" i="58"/>
  <c r="AW21" i="58"/>
  <c r="FD12" i="51"/>
  <c r="BE12" i="51"/>
  <c r="FE12" i="51" s="1"/>
  <c r="FD21" i="51"/>
  <c r="BE21" i="51"/>
  <c r="FE21" i="51" s="1"/>
  <c r="AV27" i="59"/>
  <c r="EU27" i="59"/>
  <c r="AW24" i="59"/>
  <c r="EV24" i="59"/>
  <c r="AW13" i="59"/>
  <c r="EV13" i="59"/>
  <c r="BD7" i="51"/>
  <c r="FC7" i="51"/>
  <c r="BC11" i="53"/>
  <c r="FB11" i="53"/>
  <c r="AW9" i="59"/>
  <c r="EV9" i="59"/>
  <c r="EX30" i="54" l="1"/>
  <c r="EW30" i="55"/>
  <c r="BA19" i="53"/>
  <c r="EZ19" i="53"/>
  <c r="EW26" i="56"/>
  <c r="EW30" i="56" s="1"/>
  <c r="AX26" i="56"/>
  <c r="BD18" i="49"/>
  <c r="FC18" i="49"/>
  <c r="FC30" i="49" s="1"/>
  <c r="FD29" i="48"/>
  <c r="EU29" i="57"/>
  <c r="BB5" i="51"/>
  <c r="FA5" i="51"/>
  <c r="FA29" i="51" s="1"/>
  <c r="EY14" i="54"/>
  <c r="AZ14" i="54"/>
  <c r="EV10" i="57"/>
  <c r="AW10" i="57"/>
  <c r="BE23" i="50"/>
  <c r="FE23" i="50" s="1"/>
  <c r="FD23" i="50"/>
  <c r="EZ21" i="53"/>
  <c r="BA21" i="53"/>
  <c r="EY8" i="54"/>
  <c r="AZ8" i="54"/>
  <c r="EV24" i="58"/>
  <c r="AW24" i="58"/>
  <c r="BD20" i="51"/>
  <c r="FC20" i="51"/>
  <c r="BD17" i="50"/>
  <c r="FC17" i="50"/>
  <c r="EY21" i="54"/>
  <c r="AZ21" i="54"/>
  <c r="FC25" i="50"/>
  <c r="BD25" i="50"/>
  <c r="AY27" i="56"/>
  <c r="EX27" i="56"/>
  <c r="EV27" i="58"/>
  <c r="AW27" i="58"/>
  <c r="FC15" i="51"/>
  <c r="BD15" i="51"/>
  <c r="EV7" i="57"/>
  <c r="AW7" i="57"/>
  <c r="FD8" i="49"/>
  <c r="BE8" i="49"/>
  <c r="FE8" i="49" s="1"/>
  <c r="EY27" i="55"/>
  <c r="AZ27" i="55"/>
  <c r="AZ16" i="54"/>
  <c r="EY16" i="54"/>
  <c r="EY20" i="55"/>
  <c r="AZ20" i="55"/>
  <c r="EV9" i="58"/>
  <c r="AW9" i="58"/>
  <c r="BD8" i="50"/>
  <c r="FC8" i="50"/>
  <c r="AZ25" i="54"/>
  <c r="EY25" i="54"/>
  <c r="AV13" i="58"/>
  <c r="EU13" i="58"/>
  <c r="AX9" i="56"/>
  <c r="EW9" i="56"/>
  <c r="AY5" i="55"/>
  <c r="EX5" i="55"/>
  <c r="AW16" i="57"/>
  <c r="EV16" i="57"/>
  <c r="AY25" i="55"/>
  <c r="EX25" i="55"/>
  <c r="EV5" i="57"/>
  <c r="AW5" i="57"/>
  <c r="BA24" i="54"/>
  <c r="EZ24" i="54"/>
  <c r="BC12" i="52"/>
  <c r="FB12" i="52"/>
  <c r="BD6" i="50"/>
  <c r="FC6" i="50"/>
  <c r="BE13" i="49"/>
  <c r="FE13" i="49" s="1"/>
  <c r="FD13" i="49"/>
  <c r="FD17" i="49"/>
  <c r="BE17" i="49"/>
  <c r="FE17" i="49" s="1"/>
  <c r="BD16" i="50"/>
  <c r="FC16" i="50"/>
  <c r="FC30" i="50" s="1"/>
  <c r="BA7" i="53"/>
  <c r="EZ7" i="53"/>
  <c r="EZ29" i="53" s="1"/>
  <c r="EV29" i="56"/>
  <c r="EW9" i="57"/>
  <c r="AX9" i="57"/>
  <c r="AX12" i="57"/>
  <c r="EW12" i="57"/>
  <c r="FB26" i="52"/>
  <c r="BC26" i="52"/>
  <c r="BB18" i="52"/>
  <c r="FA18" i="52"/>
  <c r="FA30" i="52" s="1"/>
  <c r="FD20" i="49"/>
  <c r="BE20" i="49"/>
  <c r="FE20" i="49" s="1"/>
  <c r="AZ18" i="53"/>
  <c r="EY18" i="53"/>
  <c r="EY30" i="53" s="1"/>
  <c r="FD26" i="50"/>
  <c r="BE26" i="50"/>
  <c r="FE26" i="50" s="1"/>
  <c r="BC5" i="50"/>
  <c r="FB5" i="50"/>
  <c r="EY24" i="55"/>
  <c r="AZ24" i="55"/>
  <c r="FA29" i="50"/>
  <c r="BD26" i="51"/>
  <c r="FC26" i="51"/>
  <c r="FC30" i="51" s="1"/>
  <c r="AY18" i="55"/>
  <c r="EX18" i="55"/>
  <c r="EU16" i="58"/>
  <c r="EU30" i="58" s="1"/>
  <c r="AV16" i="58"/>
  <c r="EX29" i="54"/>
  <c r="AX6" i="56"/>
  <c r="EW6" i="56"/>
  <c r="EY23" i="55"/>
  <c r="AZ23" i="55"/>
  <c r="BA27" i="54"/>
  <c r="EZ27" i="54"/>
  <c r="EY17" i="54"/>
  <c r="EY30" i="54" s="1"/>
  <c r="AZ17" i="54"/>
  <c r="AV11" i="59"/>
  <c r="EU11" i="59"/>
  <c r="BE28" i="50"/>
  <c r="FE28" i="50" s="1"/>
  <c r="FD28" i="50"/>
  <c r="FB4" i="50"/>
  <c r="BB29" i="50"/>
  <c r="BC4" i="50"/>
  <c r="EX6" i="55"/>
  <c r="AY6" i="55"/>
  <c r="BE25" i="49"/>
  <c r="FE25" i="49" s="1"/>
  <c r="FD25" i="49"/>
  <c r="FC29" i="49"/>
  <c r="AX9" i="59"/>
  <c r="EW9" i="59"/>
  <c r="FB15" i="53"/>
  <c r="BC15" i="53"/>
  <c r="EZ14" i="56"/>
  <c r="BA14" i="56"/>
  <c r="EY10" i="56"/>
  <c r="AZ10" i="56"/>
  <c r="EW21" i="58"/>
  <c r="AX21" i="58"/>
  <c r="EX13" i="57"/>
  <c r="AY13" i="57"/>
  <c r="BC28" i="54"/>
  <c r="FB28" i="54"/>
  <c r="EY8" i="57"/>
  <c r="AZ8" i="57"/>
  <c r="FC27" i="53"/>
  <c r="BD27" i="53"/>
  <c r="EZ22" i="55"/>
  <c r="BA22" i="55"/>
  <c r="BA7" i="54"/>
  <c r="EZ7" i="54"/>
  <c r="FA19" i="55"/>
  <c r="BB19" i="55"/>
  <c r="FA5" i="54"/>
  <c r="BB5" i="54"/>
  <c r="FD18" i="51"/>
  <c r="BE18" i="51"/>
  <c r="FE18" i="51" s="1"/>
  <c r="BE8" i="52"/>
  <c r="FE8" i="52" s="1"/>
  <c r="FD8" i="52"/>
  <c r="BA12" i="56"/>
  <c r="EZ12" i="56"/>
  <c r="FB12" i="54"/>
  <c r="BC12" i="54"/>
  <c r="BC22" i="53"/>
  <c r="FB22" i="53"/>
  <c r="AZ18" i="56"/>
  <c r="EY18" i="56"/>
  <c r="BB4" i="53"/>
  <c r="FA4" i="53"/>
  <c r="BE9" i="50"/>
  <c r="FE9" i="50" s="1"/>
  <c r="FD9" i="50"/>
  <c r="FB26" i="54"/>
  <c r="BC26" i="54"/>
  <c r="BA19" i="56"/>
  <c r="EZ19" i="56"/>
  <c r="EZ23" i="56"/>
  <c r="BA23" i="56"/>
  <c r="BA8" i="56"/>
  <c r="EZ8" i="56"/>
  <c r="FD19" i="52"/>
  <c r="BE19" i="52"/>
  <c r="FE19" i="52" s="1"/>
  <c r="BB14" i="55"/>
  <c r="FA14" i="55"/>
  <c r="AZ26" i="57"/>
  <c r="EY26" i="57"/>
  <c r="BB5" i="53"/>
  <c r="FA5" i="53"/>
  <c r="AY14" i="57"/>
  <c r="EX14" i="57"/>
  <c r="FD11" i="52"/>
  <c r="BE11" i="52"/>
  <c r="FE11" i="52" s="1"/>
  <c r="BE7" i="50"/>
  <c r="FE7" i="50" s="1"/>
  <c r="FD7" i="50"/>
  <c r="BB19" i="54"/>
  <c r="FA19" i="54"/>
  <c r="BC16" i="53"/>
  <c r="FB16" i="53"/>
  <c r="EW23" i="59"/>
  <c r="AX23" i="59"/>
  <c r="FB25" i="53"/>
  <c r="BC25" i="53"/>
  <c r="BA20" i="56"/>
  <c r="EZ20" i="56"/>
  <c r="AX19" i="58"/>
  <c r="EW19" i="58"/>
  <c r="BE10" i="51"/>
  <c r="FE10" i="51" s="1"/>
  <c r="FD10" i="51"/>
  <c r="BD16" i="52"/>
  <c r="FC16" i="52"/>
  <c r="FC28" i="53"/>
  <c r="BD28" i="53"/>
  <c r="EX25" i="57"/>
  <c r="AY25" i="57"/>
  <c r="AX20" i="58"/>
  <c r="EW20" i="58"/>
  <c r="EY27" i="57"/>
  <c r="AZ27" i="57"/>
  <c r="EZ18" i="54"/>
  <c r="BA18" i="54"/>
  <c r="BA21" i="56"/>
  <c r="EZ21" i="56"/>
  <c r="FB13" i="53"/>
  <c r="BC13" i="53"/>
  <c r="BD9" i="51"/>
  <c r="FC9" i="51"/>
  <c r="AW22" i="59"/>
  <c r="EV22" i="59"/>
  <c r="EW19" i="59"/>
  <c r="AX19" i="59"/>
  <c r="AZ7" i="55"/>
  <c r="EY7" i="55"/>
  <c r="AX21" i="59"/>
  <c r="EW21" i="59"/>
  <c r="FD17" i="52"/>
  <c r="BE17" i="52"/>
  <c r="FE17" i="52" s="1"/>
  <c r="FC8" i="53"/>
  <c r="BD8" i="53"/>
  <c r="BE7" i="51"/>
  <c r="FE7" i="51" s="1"/>
  <c r="FD7" i="51"/>
  <c r="BE14" i="52"/>
  <c r="FE14" i="52" s="1"/>
  <c r="FD14" i="52"/>
  <c r="FD9" i="52"/>
  <c r="BE9" i="52"/>
  <c r="FE9" i="52" s="1"/>
  <c r="BE24" i="52"/>
  <c r="FE24" i="52" s="1"/>
  <c r="FD24" i="52"/>
  <c r="AX25" i="58"/>
  <c r="EW25" i="58"/>
  <c r="FC12" i="53"/>
  <c r="BD12" i="53"/>
  <c r="FA9" i="54"/>
  <c r="BB9" i="54"/>
  <c r="AX20" i="59"/>
  <c r="EW20" i="59"/>
  <c r="EY11" i="57"/>
  <c r="AZ11" i="57"/>
  <c r="BD26" i="53"/>
  <c r="FC26" i="53"/>
  <c r="FB5" i="52"/>
  <c r="BC5" i="52"/>
  <c r="AX15" i="59"/>
  <c r="EW15" i="59"/>
  <c r="BD9" i="53"/>
  <c r="FC9" i="53"/>
  <c r="AY28" i="58"/>
  <c r="EX28" i="58"/>
  <c r="AY26" i="58"/>
  <c r="EX26" i="58"/>
  <c r="FA6" i="54"/>
  <c r="BB6" i="54"/>
  <c r="AW18" i="58"/>
  <c r="EV18" i="58"/>
  <c r="AZ5" i="56"/>
  <c r="EY5" i="56"/>
  <c r="FD23" i="52"/>
  <c r="BE23" i="52"/>
  <c r="FE23" i="52" s="1"/>
  <c r="EY28" i="57"/>
  <c r="AZ28" i="57"/>
  <c r="BA17" i="55"/>
  <c r="EZ17" i="55"/>
  <c r="AY21" i="57"/>
  <c r="EX21" i="57"/>
  <c r="EZ15" i="56"/>
  <c r="BA15" i="56"/>
  <c r="BE28" i="52"/>
  <c r="FE28" i="52" s="1"/>
  <c r="FD28" i="52"/>
  <c r="BB29" i="51"/>
  <c r="BC4" i="51"/>
  <c r="FB4" i="51"/>
  <c r="EW7" i="58"/>
  <c r="AX7" i="58"/>
  <c r="BE17" i="51"/>
  <c r="FE17" i="51" s="1"/>
  <c r="FD17" i="51"/>
  <c r="EY22" i="56"/>
  <c r="AZ22" i="56"/>
  <c r="BB10" i="54"/>
  <c r="FA10" i="54"/>
  <c r="AX17" i="59"/>
  <c r="EW17" i="59"/>
  <c r="AY23" i="58"/>
  <c r="EX23" i="58"/>
  <c r="AY22" i="57"/>
  <c r="EX22" i="57"/>
  <c r="FC25" i="52"/>
  <c r="BD25" i="52"/>
  <c r="EX20" i="57"/>
  <c r="AY20" i="57"/>
  <c r="AZ23" i="57"/>
  <c r="EY23" i="57"/>
  <c r="AZ17" i="57"/>
  <c r="EY17" i="57"/>
  <c r="FD6" i="51"/>
  <c r="BE6" i="51"/>
  <c r="FE6" i="51" s="1"/>
  <c r="AZ4" i="54"/>
  <c r="EY4" i="54"/>
  <c r="EY29" i="54" s="1"/>
  <c r="AY29" i="54"/>
  <c r="FD15" i="52"/>
  <c r="BE15" i="52"/>
  <c r="FE15" i="52" s="1"/>
  <c r="AX24" i="59"/>
  <c r="EW24" i="59"/>
  <c r="FD25" i="51"/>
  <c r="BE25" i="51"/>
  <c r="FE25" i="51" s="1"/>
  <c r="AY15" i="58"/>
  <c r="EX15" i="58"/>
  <c r="BA10" i="55"/>
  <c r="EZ10" i="55"/>
  <c r="EY16" i="56"/>
  <c r="AZ16" i="56"/>
  <c r="EV25" i="59"/>
  <c r="AW25" i="59"/>
  <c r="EX11" i="58"/>
  <c r="AY11" i="58"/>
  <c r="BB11" i="55"/>
  <c r="FA11" i="55"/>
  <c r="EZ16" i="55"/>
  <c r="BA16" i="55"/>
  <c r="FB10" i="53"/>
  <c r="BC10" i="53"/>
  <c r="BE20" i="52"/>
  <c r="FE20" i="52" s="1"/>
  <c r="FD20" i="52"/>
  <c r="FB6" i="53"/>
  <c r="BC6" i="53"/>
  <c r="EV6" i="59"/>
  <c r="AW6" i="59"/>
  <c r="AX29" i="55"/>
  <c r="EX4" i="55"/>
  <c r="AY4" i="55"/>
  <c r="EV10" i="59"/>
  <c r="AW10" i="59"/>
  <c r="BD7" i="52"/>
  <c r="FC7" i="52"/>
  <c r="EX15" i="57"/>
  <c r="AY15" i="57"/>
  <c r="AT29" i="59"/>
  <c r="ET4" i="59"/>
  <c r="ET29" i="59" s="1"/>
  <c r="AU4" i="59"/>
  <c r="EY24" i="57"/>
  <c r="AZ24" i="57"/>
  <c r="BA24" i="56"/>
  <c r="EZ24" i="56"/>
  <c r="FA22" i="54"/>
  <c r="BB22" i="54"/>
  <c r="BB12" i="55"/>
  <c r="FA12" i="55"/>
  <c r="FA28" i="55"/>
  <c r="BB28" i="55"/>
  <c r="EU30" i="59"/>
  <c r="AY6" i="57"/>
  <c r="EX6" i="57"/>
  <c r="EZ28" i="56"/>
  <c r="BA28" i="56"/>
  <c r="FC24" i="53"/>
  <c r="BD24" i="53"/>
  <c r="BD22" i="52"/>
  <c r="FC22" i="52"/>
  <c r="AY17" i="58"/>
  <c r="EX17" i="58"/>
  <c r="EY25" i="56"/>
  <c r="AZ25" i="56"/>
  <c r="FB13" i="54"/>
  <c r="BC13" i="54"/>
  <c r="BD6" i="52"/>
  <c r="FC6" i="52"/>
  <c r="BA8" i="55"/>
  <c r="EZ8" i="55"/>
  <c r="AX5" i="58"/>
  <c r="EW5" i="58"/>
  <c r="BE22" i="51"/>
  <c r="FE22" i="51" s="1"/>
  <c r="FD22" i="51"/>
  <c r="AW18" i="59"/>
  <c r="EV18" i="59"/>
  <c r="AX12" i="59"/>
  <c r="EW12" i="59"/>
  <c r="AX22" i="58"/>
  <c r="EW22" i="58"/>
  <c r="BD10" i="52"/>
  <c r="FC10" i="52"/>
  <c r="AX28" i="59"/>
  <c r="EW28" i="59"/>
  <c r="EY7" i="56"/>
  <c r="AZ7" i="56"/>
  <c r="FC11" i="53"/>
  <c r="BD11" i="53"/>
  <c r="AX13" i="59"/>
  <c r="EW13" i="59"/>
  <c r="EV27" i="59"/>
  <c r="AW27" i="59"/>
  <c r="BD23" i="53"/>
  <c r="FC23" i="53"/>
  <c r="FB14" i="53"/>
  <c r="BC14" i="53"/>
  <c r="BB4" i="52"/>
  <c r="FA4" i="52"/>
  <c r="FA29" i="52" s="1"/>
  <c r="BA29" i="52"/>
  <c r="BE16" i="51"/>
  <c r="FE16" i="51" s="1"/>
  <c r="FD16" i="51"/>
  <c r="AX4" i="56"/>
  <c r="AW29" i="56"/>
  <c r="EW4" i="56"/>
  <c r="EX12" i="58"/>
  <c r="AY12" i="58"/>
  <c r="AY14" i="58"/>
  <c r="EX14" i="58"/>
  <c r="BE27" i="52"/>
  <c r="FE27" i="52" s="1"/>
  <c r="FD27" i="52"/>
  <c r="AU29" i="58"/>
  <c r="AV4" i="58"/>
  <c r="EU4" i="58"/>
  <c r="FD13" i="52"/>
  <c r="BE13" i="52"/>
  <c r="FE13" i="52" s="1"/>
  <c r="AW7" i="59"/>
  <c r="EV7" i="59"/>
  <c r="AY8" i="58"/>
  <c r="EX8" i="58"/>
  <c r="FD18" i="50"/>
  <c r="BE18" i="50"/>
  <c r="FE18" i="50" s="1"/>
  <c r="BC20" i="53"/>
  <c r="FB20" i="53"/>
  <c r="BA11" i="56"/>
  <c r="EZ11" i="56"/>
  <c r="FD21" i="52"/>
  <c r="BE21" i="52"/>
  <c r="FE21" i="52" s="1"/>
  <c r="BA9" i="55"/>
  <c r="EZ9" i="55"/>
  <c r="AW18" i="57"/>
  <c r="EV18" i="57"/>
  <c r="EV30" i="57" s="1"/>
  <c r="BB15" i="55"/>
  <c r="FA15" i="55"/>
  <c r="FD7" i="49"/>
  <c r="BE7" i="49"/>
  <c r="FE7" i="49" s="1"/>
  <c r="BD29" i="49"/>
  <c r="BE4" i="49"/>
  <c r="FD4" i="49"/>
  <c r="FA13" i="55"/>
  <c r="BB13" i="55"/>
  <c r="EV16" i="59"/>
  <c r="AW16" i="59"/>
  <c r="EW6" i="58"/>
  <c r="AX6" i="58"/>
  <c r="EW26" i="59"/>
  <c r="AX26" i="59"/>
  <c r="BC11" i="54"/>
  <c r="FB11" i="54"/>
  <c r="BB21" i="55"/>
  <c r="FA21" i="55"/>
  <c r="EZ17" i="56"/>
  <c r="BA17" i="56"/>
  <c r="BA13" i="56"/>
  <c r="EZ13" i="56"/>
  <c r="BC15" i="54"/>
  <c r="FB15" i="54"/>
  <c r="FB20" i="54"/>
  <c r="BC20" i="54"/>
  <c r="AX14" i="59"/>
  <c r="EW14" i="59"/>
  <c r="BE8" i="51"/>
  <c r="FE8" i="51" s="1"/>
  <c r="FD8" i="51"/>
  <c r="BB26" i="55"/>
  <c r="FA26" i="55"/>
  <c r="FB23" i="54"/>
  <c r="BC23" i="54"/>
  <c r="BE29" i="48"/>
  <c r="FE4" i="48"/>
  <c r="FE29" i="48" s="1"/>
  <c r="EW10" i="58"/>
  <c r="AX10" i="58"/>
  <c r="AX8" i="59"/>
  <c r="EW8" i="59"/>
  <c r="EX19" i="57"/>
  <c r="AY19" i="57"/>
  <c r="AV29" i="57"/>
  <c r="AW4" i="57"/>
  <c r="EV4" i="57"/>
  <c r="EV29" i="57" s="1"/>
  <c r="EV5" i="59"/>
  <c r="AW5" i="59"/>
  <c r="FC17" i="53"/>
  <c r="BD17" i="53"/>
  <c r="FB29" i="50" l="1"/>
  <c r="EV16" i="58"/>
  <c r="AW16" i="58"/>
  <c r="EZ20" i="55"/>
  <c r="BA20" i="55"/>
  <c r="EW7" i="57"/>
  <c r="AX7" i="57"/>
  <c r="BE25" i="50"/>
  <c r="FE25" i="50" s="1"/>
  <c r="FD25" i="50"/>
  <c r="EW24" i="58"/>
  <c r="AX24" i="58"/>
  <c r="AX10" i="57"/>
  <c r="EW10" i="57"/>
  <c r="EX29" i="55"/>
  <c r="AZ6" i="55"/>
  <c r="EY6" i="55"/>
  <c r="AW11" i="59"/>
  <c r="EV11" i="59"/>
  <c r="BB27" i="54"/>
  <c r="FA27" i="54"/>
  <c r="AY6" i="56"/>
  <c r="EX6" i="56"/>
  <c r="FD26" i="51"/>
  <c r="BE26" i="51"/>
  <c r="FE26" i="51" s="1"/>
  <c r="BB7" i="53"/>
  <c r="FA7" i="53"/>
  <c r="BE6" i="50"/>
  <c r="FE6" i="50" s="1"/>
  <c r="FD6" i="50"/>
  <c r="FA24" i="54"/>
  <c r="BB24" i="54"/>
  <c r="AZ25" i="55"/>
  <c r="EY25" i="55"/>
  <c r="EY5" i="55"/>
  <c r="AZ5" i="55"/>
  <c r="AW13" i="58"/>
  <c r="EV13" i="58"/>
  <c r="FD8" i="50"/>
  <c r="BE8" i="50"/>
  <c r="FE8" i="50" s="1"/>
  <c r="BE17" i="50"/>
  <c r="FE17" i="50" s="1"/>
  <c r="FD17" i="50"/>
  <c r="BC5" i="51"/>
  <c r="FB5" i="51"/>
  <c r="FB29" i="51" s="1"/>
  <c r="EZ27" i="55"/>
  <c r="BA27" i="55"/>
  <c r="AX27" i="58"/>
  <c r="EW27" i="58"/>
  <c r="BB21" i="53"/>
  <c r="FA21" i="53"/>
  <c r="AY26" i="56"/>
  <c r="EX26" i="56"/>
  <c r="EX30" i="56" s="1"/>
  <c r="EU29" i="58"/>
  <c r="EV30" i="58"/>
  <c r="BA17" i="54"/>
  <c r="EZ17" i="54"/>
  <c r="BA23" i="55"/>
  <c r="EZ23" i="55"/>
  <c r="EX30" i="55"/>
  <c r="FC5" i="50"/>
  <c r="BD5" i="50"/>
  <c r="BA18" i="53"/>
  <c r="EZ18" i="53"/>
  <c r="EZ30" i="53" s="1"/>
  <c r="AZ29" i="53"/>
  <c r="BC18" i="52"/>
  <c r="FB18" i="52"/>
  <c r="FB30" i="52" s="1"/>
  <c r="AY12" i="57"/>
  <c r="EX12" i="57"/>
  <c r="AX5" i="57"/>
  <c r="EW5" i="57"/>
  <c r="EW9" i="58"/>
  <c r="AX9" i="58"/>
  <c r="FD15" i="51"/>
  <c r="BE15" i="51"/>
  <c r="FE15" i="51" s="1"/>
  <c r="EZ21" i="54"/>
  <c r="BA21" i="54"/>
  <c r="EZ8" i="54"/>
  <c r="BA8" i="54"/>
  <c r="EZ14" i="54"/>
  <c r="BA14" i="54"/>
  <c r="EW29" i="56"/>
  <c r="BC29" i="50"/>
  <c r="BD4" i="50"/>
  <c r="FC4" i="50"/>
  <c r="FC29" i="50" s="1"/>
  <c r="AZ18" i="55"/>
  <c r="EY18" i="55"/>
  <c r="EY30" i="55" s="1"/>
  <c r="BA24" i="55"/>
  <c r="EZ24" i="55"/>
  <c r="FC26" i="52"/>
  <c r="BD26" i="52"/>
  <c r="AY9" i="57"/>
  <c r="EX9" i="57"/>
  <c r="FD16" i="50"/>
  <c r="FD30" i="50" s="1"/>
  <c r="BE16" i="50"/>
  <c r="FE16" i="50" s="1"/>
  <c r="FE30" i="50" s="1"/>
  <c r="FC12" i="52"/>
  <c r="BD12" i="52"/>
  <c r="AX16" i="57"/>
  <c r="EW16" i="57"/>
  <c r="AY9" i="56"/>
  <c r="EX9" i="56"/>
  <c r="EZ25" i="54"/>
  <c r="BA25" i="54"/>
  <c r="EZ16" i="54"/>
  <c r="EZ30" i="54" s="1"/>
  <c r="BA16" i="54"/>
  <c r="EY27" i="56"/>
  <c r="AZ27" i="56"/>
  <c r="BE20" i="51"/>
  <c r="FE20" i="51" s="1"/>
  <c r="FE30" i="51" s="1"/>
  <c r="FD20" i="51"/>
  <c r="FD18" i="49"/>
  <c r="FD30" i="49" s="1"/>
  <c r="BE18" i="49"/>
  <c r="FE18" i="49" s="1"/>
  <c r="FE30" i="49" s="1"/>
  <c r="FA19" i="53"/>
  <c r="BB19" i="53"/>
  <c r="FD30" i="51"/>
  <c r="EV30" i="59"/>
  <c r="FD29" i="49"/>
  <c r="FA29" i="53"/>
  <c r="AX5" i="59"/>
  <c r="EW5" i="59"/>
  <c r="EY19" i="57"/>
  <c r="AZ19" i="57"/>
  <c r="BD23" i="54"/>
  <c r="FC23" i="54"/>
  <c r="FA13" i="56"/>
  <c r="BB13" i="56"/>
  <c r="AW29" i="57"/>
  <c r="AX4" i="57"/>
  <c r="EW4" i="57"/>
  <c r="EW29" i="57" s="1"/>
  <c r="AY14" i="59"/>
  <c r="EX14" i="59"/>
  <c r="BD15" i="54"/>
  <c r="FC15" i="54"/>
  <c r="BC21" i="55"/>
  <c r="FB21" i="55"/>
  <c r="AX18" i="57"/>
  <c r="EW18" i="57"/>
  <c r="EW30" i="57" s="1"/>
  <c r="BB9" i="55"/>
  <c r="FA9" i="55"/>
  <c r="FA11" i="56"/>
  <c r="BB11" i="56"/>
  <c r="AZ8" i="58"/>
  <c r="EY8" i="58"/>
  <c r="AW4" i="58"/>
  <c r="EV4" i="58"/>
  <c r="EV29" i="58" s="1"/>
  <c r="AV29" i="58"/>
  <c r="AZ12" i="58"/>
  <c r="EY12" i="58"/>
  <c r="FC14" i="53"/>
  <c r="BD14" i="53"/>
  <c r="AX27" i="59"/>
  <c r="EW27" i="59"/>
  <c r="BA7" i="56"/>
  <c r="EZ7" i="56"/>
  <c r="BB8" i="55"/>
  <c r="FA8" i="55"/>
  <c r="FD6" i="52"/>
  <c r="BE6" i="52"/>
  <c r="FE6" i="52" s="1"/>
  <c r="BE22" i="52"/>
  <c r="FE22" i="52" s="1"/>
  <c r="FD22" i="52"/>
  <c r="AV4" i="59"/>
  <c r="AU29" i="59"/>
  <c r="EU4" i="59"/>
  <c r="EU29" i="59" s="1"/>
  <c r="EW10" i="59"/>
  <c r="AX10" i="59"/>
  <c r="BA4" i="54"/>
  <c r="EZ4" i="54"/>
  <c r="AZ29" i="54"/>
  <c r="EZ17" i="57"/>
  <c r="BA17" i="57"/>
  <c r="EX17" i="59"/>
  <c r="AY17" i="59"/>
  <c r="BC29" i="51"/>
  <c r="BD4" i="51"/>
  <c r="FC4" i="51"/>
  <c r="BA28" i="57"/>
  <c r="EZ28" i="57"/>
  <c r="BA5" i="56"/>
  <c r="EZ5" i="56"/>
  <c r="BC6" i="54"/>
  <c r="FB6" i="54"/>
  <c r="AY20" i="59"/>
  <c r="EX20" i="59"/>
  <c r="BD13" i="53"/>
  <c r="FC13" i="53"/>
  <c r="BA27" i="57"/>
  <c r="EZ27" i="57"/>
  <c r="AZ25" i="57"/>
  <c r="EY25" i="57"/>
  <c r="BE16" i="52"/>
  <c r="FE16" i="52" s="1"/>
  <c r="FD16" i="52"/>
  <c r="FC25" i="53"/>
  <c r="BD25" i="53"/>
  <c r="BB23" i="56"/>
  <c r="FA23" i="56"/>
  <c r="FC26" i="54"/>
  <c r="BD26" i="54"/>
  <c r="EZ18" i="56"/>
  <c r="BA18" i="56"/>
  <c r="FC22" i="53"/>
  <c r="BD22" i="53"/>
  <c r="BB12" i="56"/>
  <c r="FA12" i="56"/>
  <c r="BB7" i="54"/>
  <c r="FA7" i="54"/>
  <c r="EX21" i="58"/>
  <c r="AY21" i="58"/>
  <c r="BB14" i="56"/>
  <c r="FA14" i="56"/>
  <c r="FC20" i="54"/>
  <c r="BD20" i="54"/>
  <c r="BB17" i="56"/>
  <c r="FA17" i="56"/>
  <c r="EX6" i="58"/>
  <c r="AY6" i="58"/>
  <c r="BC13" i="55"/>
  <c r="FB13" i="55"/>
  <c r="AY28" i="59"/>
  <c r="EX28" i="59"/>
  <c r="AY22" i="58"/>
  <c r="EX22" i="58"/>
  <c r="BD13" i="54"/>
  <c r="FC13" i="54"/>
  <c r="FD24" i="53"/>
  <c r="BE24" i="53"/>
  <c r="FE24" i="53" s="1"/>
  <c r="FB12" i="55"/>
  <c r="BC12" i="55"/>
  <c r="BB24" i="56"/>
  <c r="FA24" i="56"/>
  <c r="AX6" i="59"/>
  <c r="EW6" i="59"/>
  <c r="FA16" i="55"/>
  <c r="BB16" i="55"/>
  <c r="EY11" i="58"/>
  <c r="AZ11" i="58"/>
  <c r="BB10" i="55"/>
  <c r="FA10" i="55"/>
  <c r="BE25" i="52"/>
  <c r="FE25" i="52" s="1"/>
  <c r="FD25" i="52"/>
  <c r="AY7" i="58"/>
  <c r="EX7" i="58"/>
  <c r="EY21" i="57"/>
  <c r="AZ21" i="57"/>
  <c r="AZ28" i="58"/>
  <c r="EY28" i="58"/>
  <c r="AY15" i="59"/>
  <c r="EX15" i="59"/>
  <c r="BA11" i="57"/>
  <c r="EZ11" i="57"/>
  <c r="BC9" i="54"/>
  <c r="FB9" i="54"/>
  <c r="BA7" i="55"/>
  <c r="EZ7" i="55"/>
  <c r="EW22" i="59"/>
  <c r="AX22" i="59"/>
  <c r="BE28" i="53"/>
  <c r="FE28" i="53" s="1"/>
  <c r="FD28" i="53"/>
  <c r="EX19" i="58"/>
  <c r="AY19" i="58"/>
  <c r="BD16" i="53"/>
  <c r="FC16" i="53"/>
  <c r="EY14" i="57"/>
  <c r="AZ14" i="57"/>
  <c r="EZ26" i="57"/>
  <c r="BA26" i="57"/>
  <c r="FC12" i="54"/>
  <c r="BD12" i="54"/>
  <c r="BC19" i="55"/>
  <c r="FB19" i="55"/>
  <c r="BB22" i="55"/>
  <c r="FA22" i="55"/>
  <c r="BE27" i="53"/>
  <c r="FE27" i="53" s="1"/>
  <c r="FD27" i="53"/>
  <c r="BD28" i="54"/>
  <c r="FC28" i="54"/>
  <c r="FC11" i="54"/>
  <c r="BD11" i="54"/>
  <c r="BC15" i="55"/>
  <c r="FB15" i="55"/>
  <c r="BD20" i="53"/>
  <c r="FC20" i="53"/>
  <c r="AX7" i="59"/>
  <c r="EW7" i="59"/>
  <c r="AX29" i="56"/>
  <c r="EX4" i="56"/>
  <c r="AY4" i="56"/>
  <c r="BE11" i="53"/>
  <c r="FE11" i="53" s="1"/>
  <c r="FD11" i="53"/>
  <c r="AY5" i="58"/>
  <c r="EX5" i="58"/>
  <c r="EY17" i="58"/>
  <c r="AZ17" i="58"/>
  <c r="AZ6" i="57"/>
  <c r="EY6" i="57"/>
  <c r="BC28" i="55"/>
  <c r="FB28" i="55"/>
  <c r="BC22" i="54"/>
  <c r="FB22" i="54"/>
  <c r="BA24" i="57"/>
  <c r="EZ24" i="57"/>
  <c r="FD7" i="52"/>
  <c r="BE7" i="52"/>
  <c r="FE7" i="52" s="1"/>
  <c r="AY29" i="55"/>
  <c r="AZ4" i="55"/>
  <c r="EY4" i="55"/>
  <c r="EY29" i="55" s="1"/>
  <c r="BC11" i="55"/>
  <c r="FB11" i="55"/>
  <c r="EZ16" i="56"/>
  <c r="BA16" i="56"/>
  <c r="EZ23" i="57"/>
  <c r="BA23" i="57"/>
  <c r="EY22" i="57"/>
  <c r="AZ22" i="57"/>
  <c r="EY23" i="58"/>
  <c r="AZ23" i="58"/>
  <c r="BC10" i="54"/>
  <c r="FB10" i="54"/>
  <c r="FA15" i="56"/>
  <c r="BB15" i="56"/>
  <c r="FC5" i="52"/>
  <c r="BD5" i="52"/>
  <c r="AY25" i="58"/>
  <c r="EX25" i="58"/>
  <c r="BE8" i="53"/>
  <c r="FE8" i="53" s="1"/>
  <c r="FD8" i="53"/>
  <c r="AY19" i="59"/>
  <c r="EX19" i="59"/>
  <c r="BB18" i="54"/>
  <c r="FA18" i="54"/>
  <c r="AY23" i="59"/>
  <c r="EX23" i="59"/>
  <c r="FB4" i="53"/>
  <c r="BC4" i="53"/>
  <c r="BA8" i="57"/>
  <c r="EZ8" i="57"/>
  <c r="AZ13" i="57"/>
  <c r="EY13" i="57"/>
  <c r="BA10" i="56"/>
  <c r="EZ10" i="56"/>
  <c r="FC15" i="53"/>
  <c r="BD15" i="53"/>
  <c r="EX8" i="59"/>
  <c r="AY8" i="59"/>
  <c r="BC26" i="55"/>
  <c r="FB26" i="55"/>
  <c r="AY10" i="58"/>
  <c r="EX10" i="58"/>
  <c r="BE29" i="49"/>
  <c r="FE4" i="49"/>
  <c r="FE29" i="49" s="1"/>
  <c r="FD17" i="53"/>
  <c r="BE17" i="53"/>
  <c r="FE17" i="53" s="1"/>
  <c r="EX26" i="59"/>
  <c r="AY26" i="59"/>
  <c r="AX16" i="59"/>
  <c r="EW16" i="59"/>
  <c r="AZ14" i="58"/>
  <c r="EY14" i="58"/>
  <c r="FB4" i="52"/>
  <c r="FB29" i="52" s="1"/>
  <c r="BC4" i="52"/>
  <c r="BB29" i="52"/>
  <c r="BE23" i="53"/>
  <c r="FE23" i="53" s="1"/>
  <c r="FD23" i="53"/>
  <c r="AY13" i="59"/>
  <c r="EX13" i="59"/>
  <c r="BE10" i="52"/>
  <c r="FE10" i="52" s="1"/>
  <c r="FD10" i="52"/>
  <c r="AY12" i="59"/>
  <c r="EX12" i="59"/>
  <c r="EW18" i="59"/>
  <c r="AX18" i="59"/>
  <c r="EZ25" i="56"/>
  <c r="BA25" i="56"/>
  <c r="BB28" i="56"/>
  <c r="FA28" i="56"/>
  <c r="EY15" i="57"/>
  <c r="AZ15" i="57"/>
  <c r="BD6" i="53"/>
  <c r="FC6" i="53"/>
  <c r="BD10" i="53"/>
  <c r="FC10" i="53"/>
  <c r="EW25" i="59"/>
  <c r="AX25" i="59"/>
  <c r="AZ15" i="58"/>
  <c r="EY15" i="58"/>
  <c r="EX24" i="59"/>
  <c r="AY24" i="59"/>
  <c r="AZ20" i="57"/>
  <c r="EY20" i="57"/>
  <c r="BA22" i="56"/>
  <c r="EZ22" i="56"/>
  <c r="BB17" i="55"/>
  <c r="FA17" i="55"/>
  <c r="AX18" i="58"/>
  <c r="EW18" i="58"/>
  <c r="AZ26" i="58"/>
  <c r="EY26" i="58"/>
  <c r="BE9" i="53"/>
  <c r="FE9" i="53" s="1"/>
  <c r="FD9" i="53"/>
  <c r="FD26" i="53"/>
  <c r="BE26" i="53"/>
  <c r="FE26" i="53" s="1"/>
  <c r="BE12" i="53"/>
  <c r="FE12" i="53" s="1"/>
  <c r="FD12" i="53"/>
  <c r="AY21" i="59"/>
  <c r="EX21" i="59"/>
  <c r="BE9" i="51"/>
  <c r="FE9" i="51" s="1"/>
  <c r="FD9" i="51"/>
  <c r="FA21" i="56"/>
  <c r="BB21" i="56"/>
  <c r="AY20" i="58"/>
  <c r="EX20" i="58"/>
  <c r="BB20" i="56"/>
  <c r="FA20" i="56"/>
  <c r="FB19" i="54"/>
  <c r="BC19" i="54"/>
  <c r="FB5" i="53"/>
  <c r="BC5" i="53"/>
  <c r="BC14" i="55"/>
  <c r="FB14" i="55"/>
  <c r="BB8" i="56"/>
  <c r="FA8" i="56"/>
  <c r="FA19" i="56"/>
  <c r="BB19" i="56"/>
  <c r="BC5" i="54"/>
  <c r="FB5" i="54"/>
  <c r="AY9" i="59"/>
  <c r="EX9" i="59"/>
  <c r="AZ9" i="56" l="1"/>
  <c r="EY9" i="56"/>
  <c r="BB24" i="55"/>
  <c r="FA24" i="55"/>
  <c r="BD29" i="50"/>
  <c r="BE4" i="50"/>
  <c r="FD4" i="50"/>
  <c r="AZ12" i="57"/>
  <c r="EY12" i="57"/>
  <c r="BB17" i="54"/>
  <c r="FA17" i="54"/>
  <c r="EZ5" i="55"/>
  <c r="BA5" i="55"/>
  <c r="FB24" i="54"/>
  <c r="BC24" i="54"/>
  <c r="AX16" i="58"/>
  <c r="EW16" i="58"/>
  <c r="EW30" i="58" s="1"/>
  <c r="EX29" i="56"/>
  <c r="FC29" i="51"/>
  <c r="BA27" i="56"/>
  <c r="EZ27" i="56"/>
  <c r="BB25" i="54"/>
  <c r="FA25" i="54"/>
  <c r="BE26" i="52"/>
  <c r="FE26" i="52" s="1"/>
  <c r="FD26" i="52"/>
  <c r="BB8" i="54"/>
  <c r="FA8" i="54"/>
  <c r="BB18" i="53"/>
  <c r="FA18" i="53"/>
  <c r="FA30" i="53" s="1"/>
  <c r="BA29" i="53"/>
  <c r="AZ26" i="56"/>
  <c r="EY26" i="56"/>
  <c r="EY30" i="56" s="1"/>
  <c r="EX27" i="58"/>
  <c r="AY27" i="58"/>
  <c r="BD5" i="51"/>
  <c r="FC5" i="51"/>
  <c r="FB7" i="53"/>
  <c r="FB29" i="53" s="1"/>
  <c r="BC7" i="53"/>
  <c r="AZ6" i="56"/>
  <c r="EY6" i="56"/>
  <c r="EW11" i="59"/>
  <c r="AX11" i="59"/>
  <c r="EY9" i="57"/>
  <c r="AZ9" i="57"/>
  <c r="EX7" i="57"/>
  <c r="AY7" i="57"/>
  <c r="EX16" i="57"/>
  <c r="AY16" i="57"/>
  <c r="EZ18" i="55"/>
  <c r="BA18" i="55"/>
  <c r="EX5" i="57"/>
  <c r="AY5" i="57"/>
  <c r="FC18" i="52"/>
  <c r="FC30" i="52" s="1"/>
  <c r="BD18" i="52"/>
  <c r="FD5" i="50"/>
  <c r="BE5" i="50"/>
  <c r="FE5" i="50" s="1"/>
  <c r="FA23" i="55"/>
  <c r="BB23" i="55"/>
  <c r="BB27" i="55"/>
  <c r="FA27" i="55"/>
  <c r="FA20" i="55"/>
  <c r="BB20" i="55"/>
  <c r="AY24" i="58"/>
  <c r="EX24" i="58"/>
  <c r="EZ29" i="54"/>
  <c r="BC19" i="53"/>
  <c r="FB19" i="53"/>
  <c r="BB16" i="54"/>
  <c r="FA16" i="54"/>
  <c r="FA30" i="54" s="1"/>
  <c r="FD12" i="52"/>
  <c r="BE12" i="52"/>
  <c r="FE12" i="52" s="1"/>
  <c r="BB14" i="54"/>
  <c r="FA14" i="54"/>
  <c r="FA21" i="54"/>
  <c r="BB21" i="54"/>
  <c r="EX9" i="58"/>
  <c r="AY9" i="58"/>
  <c r="FB21" i="53"/>
  <c r="BC21" i="53"/>
  <c r="EW13" i="58"/>
  <c r="AX13" i="58"/>
  <c r="EZ25" i="55"/>
  <c r="BA25" i="55"/>
  <c r="FB27" i="54"/>
  <c r="BC27" i="54"/>
  <c r="EZ6" i="55"/>
  <c r="BA6" i="55"/>
  <c r="AY10" i="57"/>
  <c r="EX10" i="57"/>
  <c r="BC21" i="56"/>
  <c r="FB21" i="56"/>
  <c r="AZ24" i="59"/>
  <c r="EY24" i="59"/>
  <c r="BE6" i="53"/>
  <c r="FE6" i="53" s="1"/>
  <c r="FD6" i="53"/>
  <c r="EY13" i="59"/>
  <c r="AZ13" i="59"/>
  <c r="BC29" i="52"/>
  <c r="BD4" i="52"/>
  <c r="FC4" i="52"/>
  <c r="FC29" i="52" s="1"/>
  <c r="EW30" i="59"/>
  <c r="AZ8" i="59"/>
  <c r="EY8" i="59"/>
  <c r="FB18" i="54"/>
  <c r="BC18" i="54"/>
  <c r="FC10" i="54"/>
  <c r="BD10" i="54"/>
  <c r="EZ4" i="55"/>
  <c r="EZ29" i="55" s="1"/>
  <c r="AZ29" i="55"/>
  <c r="BA4" i="55"/>
  <c r="FC28" i="55"/>
  <c r="BD28" i="55"/>
  <c r="EZ14" i="57"/>
  <c r="BA14" i="57"/>
  <c r="EY19" i="58"/>
  <c r="AZ19" i="58"/>
  <c r="BC16" i="55"/>
  <c r="FB16" i="55"/>
  <c r="FC12" i="55"/>
  <c r="BD12" i="55"/>
  <c r="AZ21" i="58"/>
  <c r="EY21" i="58"/>
  <c r="BB18" i="56"/>
  <c r="FA18" i="56"/>
  <c r="EZ25" i="57"/>
  <c r="BA25" i="57"/>
  <c r="BE13" i="53"/>
  <c r="FE13" i="53" s="1"/>
  <c r="FD13" i="53"/>
  <c r="FA5" i="56"/>
  <c r="BB5" i="56"/>
  <c r="FB8" i="55"/>
  <c r="BC8" i="55"/>
  <c r="FC14" i="55"/>
  <c r="BD14" i="55"/>
  <c r="FC5" i="53"/>
  <c r="BD5" i="53"/>
  <c r="EY21" i="59"/>
  <c r="AZ21" i="59"/>
  <c r="AY18" i="58"/>
  <c r="EX18" i="58"/>
  <c r="BB22" i="56"/>
  <c r="FA22" i="56"/>
  <c r="AY25" i="59"/>
  <c r="EX25" i="59"/>
  <c r="BA15" i="57"/>
  <c r="EZ15" i="57"/>
  <c r="EZ14" i="58"/>
  <c r="BA14" i="58"/>
  <c r="EX16" i="59"/>
  <c r="AY16" i="59"/>
  <c r="EY10" i="58"/>
  <c r="AZ10" i="58"/>
  <c r="BB10" i="56"/>
  <c r="FA10" i="56"/>
  <c r="BB8" i="57"/>
  <c r="FA8" i="57"/>
  <c r="BC15" i="56"/>
  <c r="FB15" i="56"/>
  <c r="BA23" i="58"/>
  <c r="EZ23" i="58"/>
  <c r="BB23" i="57"/>
  <c r="FA23" i="57"/>
  <c r="FA24" i="57"/>
  <c r="BB24" i="57"/>
  <c r="AZ4" i="56"/>
  <c r="EY4" i="56"/>
  <c r="EY29" i="56" s="1"/>
  <c r="AY29" i="56"/>
  <c r="BD15" i="55"/>
  <c r="FC15" i="55"/>
  <c r="FD28" i="54"/>
  <c r="BE28" i="54"/>
  <c r="FE28" i="54" s="1"/>
  <c r="BC22" i="55"/>
  <c r="FB22" i="55"/>
  <c r="BB7" i="55"/>
  <c r="FA7" i="55"/>
  <c r="FC9" i="54"/>
  <c r="BD9" i="54"/>
  <c r="AZ15" i="59"/>
  <c r="EY15" i="59"/>
  <c r="AZ7" i="58"/>
  <c r="EY7" i="58"/>
  <c r="FB10" i="55"/>
  <c r="BC10" i="55"/>
  <c r="FD13" i="54"/>
  <c r="BE13" i="54"/>
  <c r="FE13" i="54" s="1"/>
  <c r="EY22" i="58"/>
  <c r="AZ22" i="58"/>
  <c r="BD13" i="55"/>
  <c r="FC13" i="55"/>
  <c r="BC17" i="56"/>
  <c r="FB17" i="56"/>
  <c r="FB12" i="56"/>
  <c r="BC12" i="56"/>
  <c r="BC23" i="56"/>
  <c r="FB23" i="56"/>
  <c r="BD29" i="51"/>
  <c r="FD4" i="51"/>
  <c r="BE4" i="51"/>
  <c r="AX4" i="58"/>
  <c r="EW4" i="58"/>
  <c r="EW29" i="58" s="1"/>
  <c r="AW29" i="58"/>
  <c r="FB9" i="55"/>
  <c r="BC9" i="55"/>
  <c r="FD15" i="54"/>
  <c r="BE15" i="54"/>
  <c r="FE15" i="54" s="1"/>
  <c r="EX4" i="57"/>
  <c r="AY4" i="57"/>
  <c r="AX29" i="57"/>
  <c r="FC5" i="54"/>
  <c r="BD5" i="54"/>
  <c r="BC8" i="56"/>
  <c r="FB8" i="56"/>
  <c r="FB20" i="56"/>
  <c r="BC20" i="56"/>
  <c r="FD10" i="53"/>
  <c r="BE10" i="53"/>
  <c r="FE10" i="53" s="1"/>
  <c r="FB28" i="56"/>
  <c r="BC28" i="56"/>
  <c r="EY12" i="59"/>
  <c r="AZ12" i="59"/>
  <c r="AZ26" i="59"/>
  <c r="EY26" i="59"/>
  <c r="FD15" i="53"/>
  <c r="BE15" i="53"/>
  <c r="FE15" i="53" s="1"/>
  <c r="EY23" i="59"/>
  <c r="AZ23" i="59"/>
  <c r="AZ19" i="59"/>
  <c r="EY19" i="59"/>
  <c r="EY25" i="58"/>
  <c r="AZ25" i="58"/>
  <c r="BD11" i="55"/>
  <c r="FC11" i="55"/>
  <c r="BD22" i="54"/>
  <c r="FC22" i="54"/>
  <c r="BA6" i="57"/>
  <c r="EZ6" i="57"/>
  <c r="EY5" i="58"/>
  <c r="AZ5" i="58"/>
  <c r="BE11" i="54"/>
  <c r="FE11" i="54" s="1"/>
  <c r="FD11" i="54"/>
  <c r="BE12" i="54"/>
  <c r="FE12" i="54" s="1"/>
  <c r="FD12" i="54"/>
  <c r="FA26" i="57"/>
  <c r="BB26" i="57"/>
  <c r="AY22" i="59"/>
  <c r="EX22" i="59"/>
  <c r="EZ21" i="57"/>
  <c r="BA21" i="57"/>
  <c r="BA11" i="58"/>
  <c r="EZ11" i="58"/>
  <c r="EY6" i="58"/>
  <c r="AZ6" i="58"/>
  <c r="FD20" i="54"/>
  <c r="BE20" i="54"/>
  <c r="FE20" i="54" s="1"/>
  <c r="BE22" i="53"/>
  <c r="FE22" i="53" s="1"/>
  <c r="FD22" i="53"/>
  <c r="FD26" i="54"/>
  <c r="BE26" i="54"/>
  <c r="FE26" i="54" s="1"/>
  <c r="FA27" i="57"/>
  <c r="BB27" i="57"/>
  <c r="EY20" i="59"/>
  <c r="AZ20" i="59"/>
  <c r="BD6" i="54"/>
  <c r="FC6" i="54"/>
  <c r="BB28" i="57"/>
  <c r="FA28" i="57"/>
  <c r="EX10" i="59"/>
  <c r="AY10" i="59"/>
  <c r="AV29" i="59"/>
  <c r="AW4" i="59"/>
  <c r="EV4" i="59"/>
  <c r="EV29" i="59" s="1"/>
  <c r="FA7" i="56"/>
  <c r="BB7" i="56"/>
  <c r="AY27" i="59"/>
  <c r="EX27" i="59"/>
  <c r="BA12" i="58"/>
  <c r="EZ12" i="58"/>
  <c r="FB11" i="56"/>
  <c r="BC11" i="56"/>
  <c r="FD23" i="54"/>
  <c r="BE23" i="54"/>
  <c r="FE23" i="54" s="1"/>
  <c r="EX5" i="59"/>
  <c r="AY5" i="59"/>
  <c r="EY9" i="59"/>
  <c r="AZ9" i="59"/>
  <c r="FB19" i="56"/>
  <c r="BC19" i="56"/>
  <c r="BD19" i="54"/>
  <c r="FC19" i="54"/>
  <c r="AZ20" i="58"/>
  <c r="EY20" i="58"/>
  <c r="BA26" i="58"/>
  <c r="EZ26" i="58"/>
  <c r="BC17" i="55"/>
  <c r="FB17" i="55"/>
  <c r="BA20" i="57"/>
  <c r="EZ20" i="57"/>
  <c r="BA15" i="58"/>
  <c r="EZ15" i="58"/>
  <c r="BB25" i="56"/>
  <c r="FA25" i="56"/>
  <c r="EX18" i="59"/>
  <c r="AY18" i="59"/>
  <c r="FC26" i="55"/>
  <c r="BD26" i="55"/>
  <c r="BA13" i="57"/>
  <c r="EZ13" i="57"/>
  <c r="BD4" i="53"/>
  <c r="FC4" i="53"/>
  <c r="FD5" i="52"/>
  <c r="BE5" i="52"/>
  <c r="FE5" i="52" s="1"/>
  <c r="EZ22" i="57"/>
  <c r="BA22" i="57"/>
  <c r="BB16" i="56"/>
  <c r="FA16" i="56"/>
  <c r="BA17" i="58"/>
  <c r="EZ17" i="58"/>
  <c r="EX7" i="59"/>
  <c r="AY7" i="59"/>
  <c r="BE20" i="53"/>
  <c r="FE20" i="53" s="1"/>
  <c r="FD20" i="53"/>
  <c r="BD19" i="55"/>
  <c r="FC19" i="55"/>
  <c r="BE16" i="53"/>
  <c r="FE16" i="53" s="1"/>
  <c r="FD16" i="53"/>
  <c r="BB11" i="57"/>
  <c r="FA11" i="57"/>
  <c r="BA28" i="58"/>
  <c r="EZ28" i="58"/>
  <c r="AY6" i="59"/>
  <c r="EX6" i="59"/>
  <c r="BC24" i="56"/>
  <c r="FB24" i="56"/>
  <c r="EY28" i="59"/>
  <c r="AZ28" i="59"/>
  <c r="BC14" i="56"/>
  <c r="FB14" i="56"/>
  <c r="BC7" i="54"/>
  <c r="FB7" i="54"/>
  <c r="FD25" i="53"/>
  <c r="BE25" i="53"/>
  <c r="FE25" i="53" s="1"/>
  <c r="AZ17" i="59"/>
  <c r="EY17" i="59"/>
  <c r="BB17" i="57"/>
  <c r="FA17" i="57"/>
  <c r="BA29" i="54"/>
  <c r="FA4" i="54"/>
  <c r="BB4" i="54"/>
  <c r="BE14" i="53"/>
  <c r="FE14" i="53" s="1"/>
  <c r="FD14" i="53"/>
  <c r="BA8" i="58"/>
  <c r="EZ8" i="58"/>
  <c r="EX18" i="57"/>
  <c r="AY18" i="57"/>
  <c r="BD21" i="55"/>
  <c r="FC21" i="55"/>
  <c r="EY14" i="59"/>
  <c r="AZ14" i="59"/>
  <c r="FB13" i="56"/>
  <c r="BC13" i="56"/>
  <c r="BA19" i="57"/>
  <c r="EZ19" i="57"/>
  <c r="BD19" i="53" l="1"/>
  <c r="FC19" i="53"/>
  <c r="FB27" i="55"/>
  <c r="BC27" i="55"/>
  <c r="BA6" i="56"/>
  <c r="EZ6" i="56"/>
  <c r="FD5" i="51"/>
  <c r="BE5" i="51"/>
  <c r="FE5" i="51" s="1"/>
  <c r="BA26" i="56"/>
  <c r="EZ26" i="56"/>
  <c r="EZ30" i="56" s="1"/>
  <c r="FC24" i="54"/>
  <c r="BD24" i="54"/>
  <c r="BD27" i="54"/>
  <c r="FC27" i="54"/>
  <c r="EX13" i="58"/>
  <c r="AY13" i="58"/>
  <c r="EY9" i="58"/>
  <c r="AZ9" i="58"/>
  <c r="BC20" i="55"/>
  <c r="FB20" i="55"/>
  <c r="FB23" i="55"/>
  <c r="BC23" i="55"/>
  <c r="FD18" i="52"/>
  <c r="FD30" i="52" s="1"/>
  <c r="BE18" i="52"/>
  <c r="FE18" i="52" s="1"/>
  <c r="FE30" i="52" s="1"/>
  <c r="FA18" i="55"/>
  <c r="BB18" i="55"/>
  <c r="AZ7" i="57"/>
  <c r="EY7" i="57"/>
  <c r="AY11" i="59"/>
  <c r="EX11" i="59"/>
  <c r="FC7" i="53"/>
  <c r="FC29" i="53" s="1"/>
  <c r="BD7" i="53"/>
  <c r="EY27" i="58"/>
  <c r="AZ27" i="58"/>
  <c r="BC8" i="54"/>
  <c r="FB8" i="54"/>
  <c r="BC25" i="54"/>
  <c r="FB25" i="54"/>
  <c r="BC17" i="54"/>
  <c r="FB17" i="54"/>
  <c r="BE29" i="50"/>
  <c r="FE4" i="50"/>
  <c r="FE29" i="50" s="1"/>
  <c r="EY24" i="58"/>
  <c r="AZ24" i="58"/>
  <c r="FD29" i="50"/>
  <c r="EX29" i="57"/>
  <c r="EY10" i="57"/>
  <c r="AZ10" i="57"/>
  <c r="BC14" i="54"/>
  <c r="FB14" i="54"/>
  <c r="BC16" i="54"/>
  <c r="FB16" i="54"/>
  <c r="EZ30" i="55"/>
  <c r="FA5" i="55"/>
  <c r="BB5" i="55"/>
  <c r="EZ9" i="56"/>
  <c r="BA9" i="56"/>
  <c r="FB24" i="55"/>
  <c r="BC24" i="55"/>
  <c r="EX30" i="57"/>
  <c r="FA29" i="54"/>
  <c r="FD29" i="51"/>
  <c r="BB6" i="55"/>
  <c r="FA6" i="55"/>
  <c r="FA25" i="55"/>
  <c r="BB25" i="55"/>
  <c r="BD21" i="53"/>
  <c r="FC21" i="53"/>
  <c r="BC21" i="54"/>
  <c r="FB21" i="54"/>
  <c r="EY5" i="57"/>
  <c r="AZ5" i="57"/>
  <c r="AZ16" i="57"/>
  <c r="EY16" i="57"/>
  <c r="BA9" i="57"/>
  <c r="EZ9" i="57"/>
  <c r="FB18" i="53"/>
  <c r="FB30" i="53" s="1"/>
  <c r="BC18" i="53"/>
  <c r="BB29" i="53"/>
  <c r="BB27" i="56"/>
  <c r="FA27" i="56"/>
  <c r="AY16" i="58"/>
  <c r="EX16" i="58"/>
  <c r="EX30" i="58" s="1"/>
  <c r="BA12" i="57"/>
  <c r="EZ12" i="57"/>
  <c r="FD21" i="55"/>
  <c r="BE21" i="55"/>
  <c r="FE21" i="55" s="1"/>
  <c r="FA8" i="58"/>
  <c r="BB8" i="58"/>
  <c r="EZ28" i="59"/>
  <c r="BA28" i="59"/>
  <c r="FB11" i="57"/>
  <c r="BC11" i="57"/>
  <c r="FB16" i="56"/>
  <c r="BC16" i="56"/>
  <c r="FC19" i="56"/>
  <c r="BD19" i="56"/>
  <c r="AZ5" i="59"/>
  <c r="EY5" i="59"/>
  <c r="BC7" i="56"/>
  <c r="FB7" i="56"/>
  <c r="BE6" i="54"/>
  <c r="FE6" i="54" s="1"/>
  <c r="FD6" i="54"/>
  <c r="EZ6" i="58"/>
  <c r="BA6" i="58"/>
  <c r="FA21" i="57"/>
  <c r="BB21" i="57"/>
  <c r="FD22" i="54"/>
  <c r="BE22" i="54"/>
  <c r="FE22" i="54" s="1"/>
  <c r="FD11" i="55"/>
  <c r="BE11" i="55"/>
  <c r="FE11" i="55" s="1"/>
  <c r="BA19" i="59"/>
  <c r="EZ19" i="59"/>
  <c r="BD9" i="55"/>
  <c r="FC9" i="55"/>
  <c r="AY4" i="58"/>
  <c r="AX29" i="58"/>
  <c r="EX4" i="58"/>
  <c r="EX29" i="58" s="1"/>
  <c r="BE13" i="55"/>
  <c r="FE13" i="55" s="1"/>
  <c r="FD13" i="55"/>
  <c r="FC10" i="55"/>
  <c r="BD10" i="55"/>
  <c r="FD9" i="54"/>
  <c r="BE9" i="54"/>
  <c r="FE9" i="54" s="1"/>
  <c r="BB23" i="58"/>
  <c r="FA23" i="58"/>
  <c r="FB8" i="57"/>
  <c r="BC8" i="57"/>
  <c r="EX30" i="59"/>
  <c r="EY25" i="59"/>
  <c r="AZ25" i="59"/>
  <c r="AZ18" i="58"/>
  <c r="EY18" i="58"/>
  <c r="FD12" i="55"/>
  <c r="BE12" i="55"/>
  <c r="FE12" i="55" s="1"/>
  <c r="EZ19" i="58"/>
  <c r="BA19" i="58"/>
  <c r="BB4" i="55"/>
  <c r="FA4" i="55"/>
  <c r="FA29" i="55" s="1"/>
  <c r="BA29" i="55"/>
  <c r="BE10" i="54"/>
  <c r="FE10" i="54" s="1"/>
  <c r="FD10" i="54"/>
  <c r="EZ14" i="59"/>
  <c r="BA14" i="59"/>
  <c r="AZ18" i="57"/>
  <c r="EY18" i="57"/>
  <c r="EY30" i="57" s="1"/>
  <c r="BC4" i="54"/>
  <c r="FB4" i="54"/>
  <c r="FB29" i="54" s="1"/>
  <c r="BB29" i="54"/>
  <c r="FB17" i="57"/>
  <c r="BC17" i="57"/>
  <c r="BD24" i="56"/>
  <c r="FC24" i="56"/>
  <c r="BB22" i="57"/>
  <c r="FA22" i="57"/>
  <c r="BB13" i="57"/>
  <c r="FA13" i="57"/>
  <c r="BC25" i="56"/>
  <c r="FB25" i="56"/>
  <c r="FA15" i="58"/>
  <c r="BB15" i="58"/>
  <c r="BD17" i="55"/>
  <c r="FC17" i="55"/>
  <c r="BA20" i="58"/>
  <c r="EZ20" i="58"/>
  <c r="FA12" i="58"/>
  <c r="BB12" i="58"/>
  <c r="AW29" i="59"/>
  <c r="AX4" i="59"/>
  <c r="EW4" i="59"/>
  <c r="EW29" i="59" s="1"/>
  <c r="BA20" i="59"/>
  <c r="EZ20" i="59"/>
  <c r="FB26" i="57"/>
  <c r="BC26" i="57"/>
  <c r="BA25" i="58"/>
  <c r="EZ25" i="58"/>
  <c r="BA23" i="59"/>
  <c r="EZ23" i="59"/>
  <c r="BA12" i="59"/>
  <c r="EZ12" i="59"/>
  <c r="BA22" i="58"/>
  <c r="EZ22" i="58"/>
  <c r="FA14" i="58"/>
  <c r="BB14" i="58"/>
  <c r="EZ21" i="59"/>
  <c r="BA21" i="59"/>
  <c r="BC18" i="56"/>
  <c r="FB18" i="56"/>
  <c r="EZ21" i="58"/>
  <c r="BA21" i="58"/>
  <c r="BE4" i="52"/>
  <c r="FD4" i="52"/>
  <c r="FD29" i="52" s="1"/>
  <c r="BD29" i="52"/>
  <c r="BB19" i="57"/>
  <c r="FA19" i="57"/>
  <c r="BB28" i="58"/>
  <c r="FA28" i="58"/>
  <c r="BE19" i="55"/>
  <c r="FE19" i="55" s="1"/>
  <c r="FD19" i="55"/>
  <c r="BB17" i="58"/>
  <c r="FA17" i="58"/>
  <c r="BE4" i="53"/>
  <c r="FD4" i="53"/>
  <c r="FD26" i="55"/>
  <c r="BE26" i="55"/>
  <c r="FE26" i="55" s="1"/>
  <c r="EY18" i="59"/>
  <c r="AZ18" i="59"/>
  <c r="EZ9" i="59"/>
  <c r="BA9" i="59"/>
  <c r="BD11" i="56"/>
  <c r="FC11" i="56"/>
  <c r="FB28" i="57"/>
  <c r="BC28" i="57"/>
  <c r="BB6" i="57"/>
  <c r="FA6" i="57"/>
  <c r="EZ26" i="59"/>
  <c r="BA26" i="59"/>
  <c r="BD8" i="56"/>
  <c r="FC8" i="56"/>
  <c r="AY29" i="57"/>
  <c r="EY4" i="57"/>
  <c r="EY29" i="57" s="1"/>
  <c r="AZ4" i="57"/>
  <c r="FC23" i="56"/>
  <c r="BD23" i="56"/>
  <c r="BD17" i="56"/>
  <c r="FC17" i="56"/>
  <c r="EZ4" i="56"/>
  <c r="EZ29" i="56" s="1"/>
  <c r="AZ29" i="56"/>
  <c r="BA4" i="56"/>
  <c r="FB23" i="57"/>
  <c r="BC23" i="57"/>
  <c r="BD15" i="56"/>
  <c r="FC15" i="56"/>
  <c r="FB10" i="56"/>
  <c r="BC10" i="56"/>
  <c r="BB15" i="57"/>
  <c r="FA15" i="57"/>
  <c r="FB22" i="56"/>
  <c r="BC22" i="56"/>
  <c r="BD8" i="55"/>
  <c r="FC8" i="55"/>
  <c r="BC5" i="56"/>
  <c r="FB5" i="56"/>
  <c r="BB25" i="57"/>
  <c r="FA25" i="57"/>
  <c r="BB14" i="57"/>
  <c r="FA14" i="57"/>
  <c r="FD28" i="55"/>
  <c r="BE28" i="55"/>
  <c r="FE28" i="55" s="1"/>
  <c r="FC18" i="54"/>
  <c r="BD18" i="54"/>
  <c r="BA8" i="59"/>
  <c r="EZ8" i="59"/>
  <c r="FC13" i="56"/>
  <c r="BD13" i="56"/>
  <c r="BA17" i="59"/>
  <c r="EZ17" i="59"/>
  <c r="FC7" i="54"/>
  <c r="BD7" i="54"/>
  <c r="FC14" i="56"/>
  <c r="BD14" i="56"/>
  <c r="AZ6" i="59"/>
  <c r="EY6" i="59"/>
  <c r="EY7" i="59"/>
  <c r="AZ7" i="59"/>
  <c r="BB20" i="57"/>
  <c r="FA20" i="57"/>
  <c r="BB26" i="58"/>
  <c r="FA26" i="58"/>
  <c r="FD19" i="54"/>
  <c r="BE19" i="54"/>
  <c r="FE19" i="54" s="1"/>
  <c r="AZ27" i="59"/>
  <c r="EY27" i="59"/>
  <c r="EY10" i="59"/>
  <c r="AZ10" i="59"/>
  <c r="FB27" i="57"/>
  <c r="BC27" i="57"/>
  <c r="FA11" i="58"/>
  <c r="BB11" i="58"/>
  <c r="EY22" i="59"/>
  <c r="AZ22" i="59"/>
  <c r="BA5" i="58"/>
  <c r="EZ5" i="58"/>
  <c r="FC28" i="56"/>
  <c r="BD28" i="56"/>
  <c r="FC20" i="56"/>
  <c r="BD20" i="56"/>
  <c r="FD5" i="54"/>
  <c r="BE5" i="54"/>
  <c r="FE5" i="54" s="1"/>
  <c r="BE29" i="51"/>
  <c r="FE4" i="51"/>
  <c r="BD12" i="56"/>
  <c r="FC12" i="56"/>
  <c r="EZ7" i="58"/>
  <c r="BA7" i="58"/>
  <c r="BA15" i="59"/>
  <c r="EZ15" i="59"/>
  <c r="FB7" i="55"/>
  <c r="BC7" i="55"/>
  <c r="BD22" i="55"/>
  <c r="FC22" i="55"/>
  <c r="FD15" i="55"/>
  <c r="BE15" i="55"/>
  <c r="FE15" i="55" s="1"/>
  <c r="FB24" i="57"/>
  <c r="BC24" i="57"/>
  <c r="BA10" i="58"/>
  <c r="EZ10" i="58"/>
  <c r="AZ16" i="59"/>
  <c r="EY16" i="59"/>
  <c r="BE5" i="53"/>
  <c r="FE5" i="53" s="1"/>
  <c r="FD5" i="53"/>
  <c r="FD14" i="55"/>
  <c r="BE14" i="55"/>
  <c r="FE14" i="55" s="1"/>
  <c r="BD16" i="55"/>
  <c r="FC16" i="55"/>
  <c r="BA13" i="59"/>
  <c r="EZ13" i="59"/>
  <c r="EZ24" i="59"/>
  <c r="BA24" i="59"/>
  <c r="FC21" i="56"/>
  <c r="BD21" i="56"/>
  <c r="FB30" i="54" l="1"/>
  <c r="FA9" i="56"/>
  <c r="BB9" i="56"/>
  <c r="BD14" i="54"/>
  <c r="FC14" i="54"/>
  <c r="BD23" i="55"/>
  <c r="FC23" i="55"/>
  <c r="FD24" i="54"/>
  <c r="BE24" i="54"/>
  <c r="FE24" i="54" s="1"/>
  <c r="FC27" i="55"/>
  <c r="BD27" i="55"/>
  <c r="BB12" i="57"/>
  <c r="FA12" i="57"/>
  <c r="FB27" i="56"/>
  <c r="BC27" i="56"/>
  <c r="EZ5" i="57"/>
  <c r="BA5" i="57"/>
  <c r="EZ10" i="57"/>
  <c r="BA10" i="57"/>
  <c r="BD25" i="54"/>
  <c r="FC25" i="54"/>
  <c r="EY11" i="59"/>
  <c r="AZ11" i="59"/>
  <c r="FA30" i="55"/>
  <c r="FD27" i="54"/>
  <c r="BE27" i="54"/>
  <c r="FE27" i="54" s="1"/>
  <c r="EZ16" i="57"/>
  <c r="BA16" i="57"/>
  <c r="BA27" i="58"/>
  <c r="EZ27" i="58"/>
  <c r="BC18" i="55"/>
  <c r="FB18" i="55"/>
  <c r="EZ9" i="58"/>
  <c r="BA9" i="58"/>
  <c r="BB9" i="57"/>
  <c r="FA9" i="57"/>
  <c r="FD21" i="53"/>
  <c r="BE21" i="53"/>
  <c r="FE21" i="53" s="1"/>
  <c r="BC6" i="55"/>
  <c r="FB6" i="55"/>
  <c r="FC24" i="55"/>
  <c r="BD24" i="55"/>
  <c r="BC5" i="55"/>
  <c r="FB5" i="55"/>
  <c r="FC16" i="54"/>
  <c r="BD16" i="54"/>
  <c r="BA24" i="58"/>
  <c r="EZ24" i="58"/>
  <c r="FD7" i="53"/>
  <c r="BE7" i="53"/>
  <c r="FE7" i="53" s="1"/>
  <c r="AZ13" i="58"/>
  <c r="EY13" i="58"/>
  <c r="BD21" i="54"/>
  <c r="FC21" i="54"/>
  <c r="FE29" i="51"/>
  <c r="EY16" i="58"/>
  <c r="EY30" i="58" s="1"/>
  <c r="AZ16" i="58"/>
  <c r="BD18" i="53"/>
  <c r="BC29" i="53"/>
  <c r="FC18" i="53"/>
  <c r="FC30" i="53" s="1"/>
  <c r="FB25" i="55"/>
  <c r="BC25" i="55"/>
  <c r="BD17" i="54"/>
  <c r="FC17" i="54"/>
  <c r="FC8" i="54"/>
  <c r="BD8" i="54"/>
  <c r="EZ7" i="57"/>
  <c r="BA7" i="57"/>
  <c r="BD20" i="55"/>
  <c r="FC20" i="55"/>
  <c r="FA26" i="56"/>
  <c r="FA30" i="56" s="1"/>
  <c r="BB26" i="56"/>
  <c r="FA6" i="56"/>
  <c r="BB6" i="56"/>
  <c r="FD19" i="53"/>
  <c r="BE19" i="53"/>
  <c r="FE19" i="53" s="1"/>
  <c r="EY30" i="59"/>
  <c r="BE21" i="56"/>
  <c r="FE21" i="56" s="1"/>
  <c r="FD21" i="56"/>
  <c r="FA13" i="59"/>
  <c r="BB13" i="59"/>
  <c r="BA16" i="59"/>
  <c r="EZ16" i="59"/>
  <c r="EZ27" i="59"/>
  <c r="BA27" i="59"/>
  <c r="BC26" i="58"/>
  <c r="FB26" i="58"/>
  <c r="BA7" i="59"/>
  <c r="EZ7" i="59"/>
  <c r="FA17" i="59"/>
  <c r="BB17" i="59"/>
  <c r="FA8" i="59"/>
  <c r="BB8" i="59"/>
  <c r="BD10" i="56"/>
  <c r="FC10" i="56"/>
  <c r="FC23" i="57"/>
  <c r="BD23" i="57"/>
  <c r="BB26" i="59"/>
  <c r="FA26" i="59"/>
  <c r="FA9" i="59"/>
  <c r="BB9" i="59"/>
  <c r="EZ18" i="59"/>
  <c r="BA18" i="59"/>
  <c r="FD29" i="53"/>
  <c r="BC17" i="58"/>
  <c r="FB17" i="58"/>
  <c r="FB19" i="57"/>
  <c r="BC19" i="57"/>
  <c r="BB21" i="58"/>
  <c r="FA21" i="58"/>
  <c r="BC14" i="58"/>
  <c r="FB14" i="58"/>
  <c r="AY4" i="59"/>
  <c r="AX29" i="59"/>
  <c r="EX4" i="59"/>
  <c r="EX29" i="59" s="1"/>
  <c r="BA18" i="57"/>
  <c r="EZ18" i="57"/>
  <c r="EZ30" i="57" s="1"/>
  <c r="BB19" i="58"/>
  <c r="FA19" i="58"/>
  <c r="BA25" i="59"/>
  <c r="EZ25" i="59"/>
  <c r="FA19" i="59"/>
  <c r="BB19" i="59"/>
  <c r="BD7" i="56"/>
  <c r="FC7" i="56"/>
  <c r="BB28" i="59"/>
  <c r="FA28" i="59"/>
  <c r="BC8" i="58"/>
  <c r="FB8" i="58"/>
  <c r="FD20" i="56"/>
  <c r="BE20" i="56"/>
  <c r="FE20" i="56" s="1"/>
  <c r="BE28" i="56"/>
  <c r="FE28" i="56" s="1"/>
  <c r="FD28" i="56"/>
  <c r="FB11" i="58"/>
  <c r="BC11" i="58"/>
  <c r="BA10" i="59"/>
  <c r="EZ10" i="59"/>
  <c r="BE7" i="54"/>
  <c r="FE7" i="54" s="1"/>
  <c r="FD7" i="54"/>
  <c r="BE13" i="56"/>
  <c r="FE13" i="56" s="1"/>
  <c r="FD13" i="56"/>
  <c r="BE18" i="54"/>
  <c r="FE18" i="54" s="1"/>
  <c r="FD18" i="54"/>
  <c r="BE8" i="55"/>
  <c r="FE8" i="55" s="1"/>
  <c r="FD8" i="55"/>
  <c r="FB15" i="57"/>
  <c r="BC15" i="57"/>
  <c r="EZ4" i="57"/>
  <c r="AZ29" i="57"/>
  <c r="BA4" i="57"/>
  <c r="BE8" i="56"/>
  <c r="FE8" i="56" s="1"/>
  <c r="FD8" i="56"/>
  <c r="FB6" i="57"/>
  <c r="BC6" i="57"/>
  <c r="FE4" i="53"/>
  <c r="FE29" i="53" s="1"/>
  <c r="BE29" i="52"/>
  <c r="FE4" i="52"/>
  <c r="FE29" i="52" s="1"/>
  <c r="BB22" i="58"/>
  <c r="FA22" i="58"/>
  <c r="BB25" i="58"/>
  <c r="FA25" i="58"/>
  <c r="FD17" i="55"/>
  <c r="BE17" i="55"/>
  <c r="FE17" i="55" s="1"/>
  <c r="FC25" i="56"/>
  <c r="BD25" i="56"/>
  <c r="FB22" i="57"/>
  <c r="BC22" i="57"/>
  <c r="BB14" i="59"/>
  <c r="FA14" i="59"/>
  <c r="AY29" i="58"/>
  <c r="AZ4" i="58"/>
  <c r="EY4" i="58"/>
  <c r="BC21" i="57"/>
  <c r="FB21" i="57"/>
  <c r="BB24" i="59"/>
  <c r="FA24" i="59"/>
  <c r="FD16" i="55"/>
  <c r="BE16" i="55"/>
  <c r="FE16" i="55" s="1"/>
  <c r="FA10" i="58"/>
  <c r="BB10" i="58"/>
  <c r="BE22" i="55"/>
  <c r="FE22" i="55" s="1"/>
  <c r="FD22" i="55"/>
  <c r="BB15" i="59"/>
  <c r="FA15" i="59"/>
  <c r="BE12" i="56"/>
  <c r="FE12" i="56" s="1"/>
  <c r="FD12" i="56"/>
  <c r="BB5" i="58"/>
  <c r="FA5" i="58"/>
  <c r="FB20" i="57"/>
  <c r="BC20" i="57"/>
  <c r="BA6" i="59"/>
  <c r="EZ6" i="59"/>
  <c r="FB14" i="57"/>
  <c r="BC14" i="57"/>
  <c r="FC22" i="56"/>
  <c r="BD22" i="56"/>
  <c r="BA29" i="56"/>
  <c r="FA4" i="56"/>
  <c r="FA29" i="56" s="1"/>
  <c r="BB4" i="56"/>
  <c r="FD17" i="56"/>
  <c r="BE17" i="56"/>
  <c r="FE17" i="56" s="1"/>
  <c r="FC28" i="57"/>
  <c r="BD28" i="57"/>
  <c r="BC28" i="58"/>
  <c r="FB28" i="58"/>
  <c r="BB21" i="59"/>
  <c r="FA21" i="59"/>
  <c r="FC26" i="57"/>
  <c r="BD26" i="57"/>
  <c r="FA20" i="59"/>
  <c r="BB20" i="59"/>
  <c r="BC12" i="58"/>
  <c r="FB12" i="58"/>
  <c r="BC15" i="58"/>
  <c r="FB15" i="58"/>
  <c r="FC17" i="57"/>
  <c r="BD17" i="57"/>
  <c r="FC4" i="54"/>
  <c r="FC29" i="54" s="1"/>
  <c r="BD4" i="54"/>
  <c r="BC29" i="54"/>
  <c r="BC23" i="58"/>
  <c r="FB23" i="58"/>
  <c r="EZ5" i="59"/>
  <c r="BA5" i="59"/>
  <c r="BD11" i="57"/>
  <c r="FC11" i="57"/>
  <c r="BD24" i="57"/>
  <c r="FC24" i="57"/>
  <c r="BD7" i="55"/>
  <c r="FC7" i="55"/>
  <c r="FA7" i="58"/>
  <c r="BB7" i="58"/>
  <c r="BA22" i="59"/>
  <c r="EZ22" i="59"/>
  <c r="BD27" i="57"/>
  <c r="FC27" i="57"/>
  <c r="FD14" i="56"/>
  <c r="BE14" i="56"/>
  <c r="FE14" i="56" s="1"/>
  <c r="BC25" i="57"/>
  <c r="FB25" i="57"/>
  <c r="BD5" i="56"/>
  <c r="FC5" i="56"/>
  <c r="FD15" i="56"/>
  <c r="BE15" i="56"/>
  <c r="FE15" i="56" s="1"/>
  <c r="BE23" i="56"/>
  <c r="FE23" i="56" s="1"/>
  <c r="FD23" i="56"/>
  <c r="BE11" i="56"/>
  <c r="FE11" i="56" s="1"/>
  <c r="FD11" i="56"/>
  <c r="BD18" i="56"/>
  <c r="FC18" i="56"/>
  <c r="BB12" i="59"/>
  <c r="FA12" i="59"/>
  <c r="BB23" i="59"/>
  <c r="FA23" i="59"/>
  <c r="BB20" i="58"/>
  <c r="FA20" i="58"/>
  <c r="FB13" i="57"/>
  <c r="BC13" i="57"/>
  <c r="BE24" i="56"/>
  <c r="FE24" i="56" s="1"/>
  <c r="FD24" i="56"/>
  <c r="BB29" i="55"/>
  <c r="FB4" i="55"/>
  <c r="BC4" i="55"/>
  <c r="EZ18" i="58"/>
  <c r="BA18" i="58"/>
  <c r="BD8" i="57"/>
  <c r="FC8" i="57"/>
  <c r="BE10" i="55"/>
  <c r="FE10" i="55" s="1"/>
  <c r="FD10" i="55"/>
  <c r="BE9" i="55"/>
  <c r="FE9" i="55" s="1"/>
  <c r="FD9" i="55"/>
  <c r="FA6" i="58"/>
  <c r="BB6" i="58"/>
  <c r="FD19" i="56"/>
  <c r="BE19" i="56"/>
  <c r="FE19" i="56" s="1"/>
  <c r="BD16" i="56"/>
  <c r="FC16" i="56"/>
  <c r="FB30" i="55" l="1"/>
  <c r="FC30" i="54"/>
  <c r="FB12" i="57"/>
  <c r="BC12" i="57"/>
  <c r="EZ29" i="57"/>
  <c r="FB6" i="56"/>
  <c r="BC6" i="56"/>
  <c r="BE8" i="54"/>
  <c r="FE8" i="54" s="1"/>
  <c r="FD8" i="54"/>
  <c r="FC25" i="55"/>
  <c r="BD25" i="55"/>
  <c r="BD29" i="53"/>
  <c r="BE18" i="53"/>
  <c r="FD18" i="53"/>
  <c r="FD30" i="53" s="1"/>
  <c r="EZ13" i="58"/>
  <c r="BA13" i="58"/>
  <c r="BB24" i="58"/>
  <c r="FA24" i="58"/>
  <c r="BD5" i="55"/>
  <c r="FC5" i="55"/>
  <c r="BD6" i="55"/>
  <c r="FC6" i="55"/>
  <c r="FB9" i="57"/>
  <c r="BC9" i="57"/>
  <c r="FC18" i="55"/>
  <c r="BD18" i="55"/>
  <c r="EZ11" i="59"/>
  <c r="BA11" i="59"/>
  <c r="BB10" i="57"/>
  <c r="FA10" i="57"/>
  <c r="BD27" i="56"/>
  <c r="FC27" i="56"/>
  <c r="FD27" i="55"/>
  <c r="BE27" i="55"/>
  <c r="FE27" i="55" s="1"/>
  <c r="BC9" i="56"/>
  <c r="FB9" i="56"/>
  <c r="BB16" i="57"/>
  <c r="FA16" i="57"/>
  <c r="BE25" i="54"/>
  <c r="FE25" i="54" s="1"/>
  <c r="FD25" i="54"/>
  <c r="FD14" i="54"/>
  <c r="BE14" i="54"/>
  <c r="FE14" i="54" s="1"/>
  <c r="FB29" i="55"/>
  <c r="EY29" i="58"/>
  <c r="BE20" i="55"/>
  <c r="FE20" i="55" s="1"/>
  <c r="FD20" i="55"/>
  <c r="EZ16" i="58"/>
  <c r="EZ30" i="58" s="1"/>
  <c r="BA16" i="58"/>
  <c r="BE16" i="54"/>
  <c r="FE16" i="54" s="1"/>
  <c r="FE30" i="54" s="1"/>
  <c r="FD16" i="54"/>
  <c r="BE24" i="55"/>
  <c r="FE24" i="55" s="1"/>
  <c r="FD24" i="55"/>
  <c r="BB9" i="58"/>
  <c r="FA9" i="58"/>
  <c r="BE23" i="55"/>
  <c r="FE23" i="55" s="1"/>
  <c r="FD23" i="55"/>
  <c r="BE17" i="54"/>
  <c r="FE17" i="54" s="1"/>
  <c r="FD17" i="54"/>
  <c r="BC26" i="56"/>
  <c r="FB26" i="56"/>
  <c r="FB30" i="56" s="1"/>
  <c r="FA7" i="57"/>
  <c r="BB7" i="57"/>
  <c r="FD21" i="54"/>
  <c r="BE21" i="54"/>
  <c r="FE21" i="54" s="1"/>
  <c r="BB27" i="58"/>
  <c r="FA27" i="58"/>
  <c r="FA5" i="57"/>
  <c r="BB5" i="57"/>
  <c r="BE16" i="56"/>
  <c r="FE16" i="56" s="1"/>
  <c r="FD16" i="56"/>
  <c r="BC29" i="55"/>
  <c r="BD4" i="55"/>
  <c r="FC4" i="55"/>
  <c r="FC29" i="55" s="1"/>
  <c r="BC20" i="58"/>
  <c r="FB20" i="58"/>
  <c r="FB12" i="59"/>
  <c r="BC12" i="59"/>
  <c r="FD7" i="55"/>
  <c r="BE7" i="55"/>
  <c r="FE7" i="55" s="1"/>
  <c r="BE11" i="57"/>
  <c r="FE11" i="57" s="1"/>
  <c r="FD11" i="57"/>
  <c r="BD15" i="58"/>
  <c r="FC15" i="58"/>
  <c r="BE22" i="56"/>
  <c r="FE22" i="56" s="1"/>
  <c r="FD22" i="56"/>
  <c r="BC10" i="58"/>
  <c r="FB10" i="58"/>
  <c r="BC25" i="58"/>
  <c r="FB25" i="58"/>
  <c r="BC22" i="58"/>
  <c r="FB22" i="58"/>
  <c r="BE7" i="56"/>
  <c r="FE7" i="56" s="1"/>
  <c r="FD7" i="56"/>
  <c r="FA25" i="59"/>
  <c r="BB25" i="59"/>
  <c r="BB18" i="57"/>
  <c r="FA18" i="57"/>
  <c r="FA30" i="57" s="1"/>
  <c r="FC19" i="57"/>
  <c r="BD19" i="57"/>
  <c r="BC26" i="59"/>
  <c r="FB26" i="59"/>
  <c r="BD26" i="58"/>
  <c r="FC26" i="58"/>
  <c r="EZ30" i="59"/>
  <c r="BC13" i="59"/>
  <c r="FB13" i="59"/>
  <c r="BE8" i="57"/>
  <c r="FE8" i="57" s="1"/>
  <c r="FD8" i="57"/>
  <c r="FD5" i="56"/>
  <c r="BE5" i="56"/>
  <c r="FE5" i="56" s="1"/>
  <c r="BB22" i="59"/>
  <c r="FA22" i="59"/>
  <c r="BC7" i="58"/>
  <c r="FB7" i="58"/>
  <c r="FC23" i="58"/>
  <c r="BD23" i="58"/>
  <c r="FD17" i="57"/>
  <c r="BE17" i="57"/>
  <c r="FE17" i="57" s="1"/>
  <c r="FD26" i="57"/>
  <c r="BE26" i="57"/>
  <c r="FE26" i="57" s="1"/>
  <c r="BE28" i="57"/>
  <c r="FE28" i="57" s="1"/>
  <c r="FD28" i="57"/>
  <c r="BB29" i="56"/>
  <c r="FB4" i="56"/>
  <c r="FB29" i="56" s="1"/>
  <c r="BC4" i="56"/>
  <c r="BB6" i="59"/>
  <c r="FA6" i="59"/>
  <c r="BC5" i="58"/>
  <c r="FB5" i="58"/>
  <c r="BC15" i="59"/>
  <c r="FB15" i="59"/>
  <c r="FB24" i="59"/>
  <c r="BC24" i="59"/>
  <c r="EZ4" i="58"/>
  <c r="EZ29" i="58" s="1"/>
  <c r="AZ29" i="58"/>
  <c r="BA4" i="58"/>
  <c r="BE25" i="56"/>
  <c r="FE25" i="56" s="1"/>
  <c r="FD25" i="56"/>
  <c r="FC6" i="57"/>
  <c r="BD6" i="57"/>
  <c r="BA29" i="57"/>
  <c r="BB4" i="57"/>
  <c r="FA4" i="57"/>
  <c r="FA29" i="57" s="1"/>
  <c r="BB10" i="59"/>
  <c r="FA10" i="59"/>
  <c r="BC28" i="59"/>
  <c r="FB28" i="59"/>
  <c r="BC19" i="59"/>
  <c r="FB19" i="59"/>
  <c r="EY4" i="59"/>
  <c r="EY29" i="59" s="1"/>
  <c r="AY29" i="59"/>
  <c r="AZ4" i="59"/>
  <c r="FA18" i="59"/>
  <c r="BB18" i="59"/>
  <c r="FB8" i="59"/>
  <c r="BC8" i="59"/>
  <c r="BB27" i="59"/>
  <c r="FA27" i="59"/>
  <c r="FA16" i="59"/>
  <c r="BB16" i="59"/>
  <c r="FC13" i="57"/>
  <c r="BD13" i="57"/>
  <c r="BC6" i="58"/>
  <c r="FB6" i="58"/>
  <c r="BB18" i="58"/>
  <c r="FA18" i="58"/>
  <c r="BC23" i="59"/>
  <c r="FB23" i="59"/>
  <c r="FD18" i="56"/>
  <c r="BE18" i="56"/>
  <c r="FE18" i="56" s="1"/>
  <c r="FD24" i="57"/>
  <c r="BE24" i="57"/>
  <c r="FE24" i="57" s="1"/>
  <c r="FC12" i="58"/>
  <c r="BD12" i="58"/>
  <c r="FB21" i="59"/>
  <c r="BC21" i="59"/>
  <c r="FC28" i="58"/>
  <c r="BD28" i="58"/>
  <c r="BD14" i="57"/>
  <c r="FC14" i="57"/>
  <c r="BD20" i="57"/>
  <c r="FC20" i="57"/>
  <c r="FB14" i="59"/>
  <c r="BC14" i="59"/>
  <c r="BD15" i="57"/>
  <c r="FC15" i="57"/>
  <c r="FC11" i="58"/>
  <c r="BD11" i="58"/>
  <c r="BC19" i="58"/>
  <c r="FB19" i="58"/>
  <c r="BE10" i="56"/>
  <c r="FE10" i="56" s="1"/>
  <c r="FD10" i="56"/>
  <c r="BB7" i="59"/>
  <c r="FA7" i="59"/>
  <c r="BD25" i="57"/>
  <c r="FC25" i="57"/>
  <c r="BE27" i="57"/>
  <c r="FE27" i="57" s="1"/>
  <c r="FD27" i="57"/>
  <c r="BB5" i="59"/>
  <c r="FA5" i="59"/>
  <c r="BD29" i="54"/>
  <c r="BE4" i="54"/>
  <c r="FD4" i="54"/>
  <c r="FD29" i="54" s="1"/>
  <c r="BC20" i="59"/>
  <c r="FB20" i="59"/>
  <c r="BD21" i="57"/>
  <c r="FC21" i="57"/>
  <c r="BD22" i="57"/>
  <c r="FC22" i="57"/>
  <c r="BD8" i="58"/>
  <c r="FC8" i="58"/>
  <c r="BD14" i="58"/>
  <c r="FC14" i="58"/>
  <c r="FB21" i="58"/>
  <c r="BC21" i="58"/>
  <c r="FC17" i="58"/>
  <c r="BD17" i="58"/>
  <c r="BC9" i="59"/>
  <c r="FB9" i="59"/>
  <c r="FD23" i="57"/>
  <c r="BE23" i="57"/>
  <c r="FE23" i="57" s="1"/>
  <c r="FB17" i="59"/>
  <c r="BC17" i="59"/>
  <c r="FD30" i="54" l="1"/>
  <c r="FC30" i="55"/>
  <c r="BD26" i="56"/>
  <c r="FC26" i="56"/>
  <c r="FC30" i="56" s="1"/>
  <c r="BB16" i="58"/>
  <c r="FA16" i="58"/>
  <c r="FA30" i="58" s="1"/>
  <c r="FB10" i="57"/>
  <c r="BC10" i="57"/>
  <c r="FB7" i="57"/>
  <c r="BC7" i="57"/>
  <c r="BB11" i="59"/>
  <c r="FA11" i="59"/>
  <c r="FC9" i="57"/>
  <c r="BD9" i="57"/>
  <c r="FA13" i="58"/>
  <c r="BB13" i="58"/>
  <c r="FD6" i="55"/>
  <c r="BE6" i="55"/>
  <c r="FE6" i="55" s="1"/>
  <c r="FB24" i="58"/>
  <c r="BC24" i="58"/>
  <c r="FE18" i="53"/>
  <c r="FE30" i="53" s="1"/>
  <c r="BE29" i="53"/>
  <c r="BC27" i="58"/>
  <c r="FB27" i="58"/>
  <c r="FC9" i="56"/>
  <c r="BD9" i="56"/>
  <c r="BE27" i="56"/>
  <c r="FE27" i="56" s="1"/>
  <c r="FD27" i="56"/>
  <c r="FD5" i="55"/>
  <c r="BE5" i="55"/>
  <c r="FE5" i="55" s="1"/>
  <c r="BE25" i="55"/>
  <c r="FE25" i="55" s="1"/>
  <c r="FD25" i="55"/>
  <c r="FC6" i="56"/>
  <c r="BD6" i="56"/>
  <c r="BD12" i="57"/>
  <c r="FC12" i="57"/>
  <c r="FB5" i="57"/>
  <c r="BC5" i="57"/>
  <c r="BC9" i="58"/>
  <c r="FB9" i="58"/>
  <c r="BC16" i="57"/>
  <c r="FB16" i="57"/>
  <c r="BE18" i="55"/>
  <c r="FE18" i="55" s="1"/>
  <c r="FE30" i="55" s="1"/>
  <c r="FD18" i="55"/>
  <c r="FD30" i="55" s="1"/>
  <c r="FA30" i="59"/>
  <c r="BD21" i="58"/>
  <c r="FC21" i="58"/>
  <c r="BC5" i="59"/>
  <c r="FB5" i="59"/>
  <c r="FB7" i="59"/>
  <c r="BC7" i="59"/>
  <c r="FC19" i="58"/>
  <c r="BD19" i="58"/>
  <c r="BE15" i="57"/>
  <c r="FE15" i="57" s="1"/>
  <c r="FD15" i="57"/>
  <c r="BE20" i="57"/>
  <c r="FE20" i="57" s="1"/>
  <c r="FD20" i="57"/>
  <c r="FC23" i="59"/>
  <c r="BD23" i="59"/>
  <c r="BD6" i="58"/>
  <c r="FC6" i="58"/>
  <c r="FB16" i="59"/>
  <c r="BC16" i="59"/>
  <c r="FC8" i="59"/>
  <c r="BD8" i="59"/>
  <c r="FB18" i="59"/>
  <c r="BC18" i="59"/>
  <c r="AZ29" i="59"/>
  <c r="BA4" i="59"/>
  <c r="EZ4" i="59"/>
  <c r="EZ29" i="59" s="1"/>
  <c r="FC19" i="59"/>
  <c r="BD19" i="59"/>
  <c r="FB10" i="59"/>
  <c r="BC10" i="59"/>
  <c r="BE6" i="57"/>
  <c r="FE6" i="57" s="1"/>
  <c r="FD6" i="57"/>
  <c r="BD15" i="59"/>
  <c r="FC15" i="59"/>
  <c r="BC6" i="59"/>
  <c r="FB6" i="59"/>
  <c r="FD26" i="58"/>
  <c r="BE26" i="58"/>
  <c r="FE26" i="58" s="1"/>
  <c r="FC26" i="59"/>
  <c r="BD26" i="59"/>
  <c r="FB18" i="57"/>
  <c r="FB30" i="57" s="1"/>
  <c r="BC18" i="57"/>
  <c r="FC22" i="58"/>
  <c r="BD22" i="58"/>
  <c r="FD4" i="55"/>
  <c r="FD29" i="55" s="1"/>
  <c r="BD29" i="55"/>
  <c r="BE4" i="55"/>
  <c r="BE29" i="54"/>
  <c r="FE4" i="54"/>
  <c r="FE29" i="54" s="1"/>
  <c r="FD11" i="58"/>
  <c r="BE11" i="58"/>
  <c r="FE11" i="58" s="1"/>
  <c r="FC21" i="59"/>
  <c r="BD21" i="59"/>
  <c r="BD24" i="59"/>
  <c r="FC24" i="59"/>
  <c r="BD4" i="56"/>
  <c r="FC4" i="56"/>
  <c r="FC29" i="56" s="1"/>
  <c r="BC29" i="56"/>
  <c r="BD7" i="58"/>
  <c r="FC7" i="58"/>
  <c r="BD13" i="59"/>
  <c r="FC13" i="59"/>
  <c r="BE19" i="57"/>
  <c r="FE19" i="57" s="1"/>
  <c r="FD19" i="57"/>
  <c r="FB25" i="59"/>
  <c r="BC25" i="59"/>
  <c r="FC9" i="59"/>
  <c r="BD9" i="59"/>
  <c r="BE8" i="58"/>
  <c r="FE8" i="58" s="1"/>
  <c r="FD8" i="58"/>
  <c r="BE21" i="57"/>
  <c r="FE21" i="57" s="1"/>
  <c r="FD21" i="57"/>
  <c r="BE17" i="58"/>
  <c r="FE17" i="58" s="1"/>
  <c r="FD17" i="58"/>
  <c r="FD25" i="57"/>
  <c r="BE25" i="57"/>
  <c r="FE25" i="57" s="1"/>
  <c r="BE14" i="57"/>
  <c r="FE14" i="57" s="1"/>
  <c r="FD14" i="57"/>
  <c r="BC18" i="58"/>
  <c r="FB18" i="58"/>
  <c r="FD13" i="57"/>
  <c r="BE13" i="57"/>
  <c r="FE13" i="57" s="1"/>
  <c r="BD28" i="59"/>
  <c r="FC28" i="59"/>
  <c r="BB29" i="57"/>
  <c r="FB4" i="57"/>
  <c r="BC4" i="57"/>
  <c r="BA29" i="58"/>
  <c r="BB4" i="58"/>
  <c r="FA4" i="58"/>
  <c r="FA29" i="58" s="1"/>
  <c r="FC5" i="58"/>
  <c r="BD5" i="58"/>
  <c r="BE23" i="58"/>
  <c r="FE23" i="58" s="1"/>
  <c r="FD23" i="58"/>
  <c r="BD25" i="58"/>
  <c r="FC25" i="58"/>
  <c r="BD10" i="58"/>
  <c r="FC10" i="58"/>
  <c r="BE15" i="58"/>
  <c r="FE15" i="58" s="1"/>
  <c r="FD15" i="58"/>
  <c r="BD20" i="58"/>
  <c r="FC20" i="58"/>
  <c r="FC17" i="59"/>
  <c r="BD17" i="59"/>
  <c r="BE14" i="58"/>
  <c r="FE14" i="58" s="1"/>
  <c r="FD14" i="58"/>
  <c r="FD22" i="57"/>
  <c r="BE22" i="57"/>
  <c r="FE22" i="57" s="1"/>
  <c r="FC20" i="59"/>
  <c r="BD20" i="59"/>
  <c r="FC14" i="59"/>
  <c r="BD14" i="59"/>
  <c r="BE28" i="58"/>
  <c r="FE28" i="58" s="1"/>
  <c r="FD28" i="58"/>
  <c r="BE12" i="58"/>
  <c r="FE12" i="58" s="1"/>
  <c r="FD12" i="58"/>
  <c r="BC27" i="59"/>
  <c r="FB27" i="59"/>
  <c r="FB22" i="59"/>
  <c r="BC22" i="59"/>
  <c r="FC12" i="59"/>
  <c r="BD12" i="59"/>
  <c r="BD7" i="57" l="1"/>
  <c r="FC7" i="57"/>
  <c r="BC16" i="58"/>
  <c r="FB16" i="58"/>
  <c r="FB30" i="58" s="1"/>
  <c r="BE9" i="57"/>
  <c r="FE9" i="57" s="1"/>
  <c r="FD9" i="57"/>
  <c r="FC9" i="58"/>
  <c r="BD9" i="58"/>
  <c r="BD24" i="58"/>
  <c r="FC24" i="58"/>
  <c r="BC13" i="58"/>
  <c r="FB13" i="58"/>
  <c r="BD10" i="57"/>
  <c r="FC10" i="57"/>
  <c r="BD16" i="57"/>
  <c r="FC16" i="57"/>
  <c r="FD6" i="56"/>
  <c r="BE6" i="56"/>
  <c r="FE6" i="56" s="1"/>
  <c r="FD9" i="56"/>
  <c r="BE9" i="56"/>
  <c r="FE9" i="56" s="1"/>
  <c r="FB29" i="57"/>
  <c r="FC5" i="57"/>
  <c r="BD5" i="57"/>
  <c r="BE12" i="57"/>
  <c r="FE12" i="57" s="1"/>
  <c r="FD12" i="57"/>
  <c r="BD27" i="58"/>
  <c r="FC27" i="58"/>
  <c r="BC11" i="59"/>
  <c r="FB11" i="59"/>
  <c r="FD26" i="56"/>
  <c r="FD30" i="56" s="1"/>
  <c r="BE26" i="56"/>
  <c r="FE26" i="56" s="1"/>
  <c r="FE30" i="56" s="1"/>
  <c r="BE12" i="59"/>
  <c r="FE12" i="59" s="1"/>
  <c r="FD12" i="59"/>
  <c r="FC22" i="59"/>
  <c r="BD22" i="59"/>
  <c r="FD20" i="59"/>
  <c r="BE20" i="59"/>
  <c r="FE20" i="59" s="1"/>
  <c r="BE10" i="58"/>
  <c r="FE10" i="58" s="1"/>
  <c r="FD10" i="58"/>
  <c r="BD4" i="57"/>
  <c r="FC4" i="57"/>
  <c r="BC29" i="57"/>
  <c r="FD28" i="59"/>
  <c r="BE28" i="59"/>
  <c r="FE28" i="59" s="1"/>
  <c r="BD18" i="58"/>
  <c r="FC18" i="58"/>
  <c r="FC25" i="59"/>
  <c r="BD25" i="59"/>
  <c r="BD29" i="56"/>
  <c r="BE4" i="56"/>
  <c r="FD4" i="56"/>
  <c r="FD29" i="56" s="1"/>
  <c r="BE22" i="58"/>
  <c r="FE22" i="58" s="1"/>
  <c r="FD22" i="58"/>
  <c r="FD26" i="59"/>
  <c r="BE26" i="59"/>
  <c r="FE26" i="59" s="1"/>
  <c r="BE19" i="59"/>
  <c r="FE19" i="59" s="1"/>
  <c r="FD19" i="59"/>
  <c r="FD6" i="58"/>
  <c r="BE6" i="58"/>
  <c r="FE6" i="58" s="1"/>
  <c r="BD5" i="59"/>
  <c r="FC5" i="59"/>
  <c r="FD9" i="59"/>
  <c r="BE9" i="59"/>
  <c r="FE9" i="59" s="1"/>
  <c r="BE7" i="58"/>
  <c r="FE7" i="58" s="1"/>
  <c r="FD7" i="58"/>
  <c r="BE29" i="55"/>
  <c r="FE4" i="55"/>
  <c r="FE29" i="55" s="1"/>
  <c r="FC6" i="59"/>
  <c r="BD6" i="59"/>
  <c r="BD18" i="59"/>
  <c r="FC18" i="59"/>
  <c r="BD16" i="59"/>
  <c r="FC16" i="59"/>
  <c r="FD23" i="59"/>
  <c r="BE23" i="59"/>
  <c r="FE23" i="59" s="1"/>
  <c r="FC7" i="59"/>
  <c r="BD7" i="59"/>
  <c r="FD14" i="59"/>
  <c r="BE14" i="59"/>
  <c r="FE14" i="59" s="1"/>
  <c r="BE17" i="59"/>
  <c r="FE17" i="59" s="1"/>
  <c r="FD17" i="59"/>
  <c r="BE20" i="58"/>
  <c r="FE20" i="58" s="1"/>
  <c r="FD20" i="58"/>
  <c r="FD25" i="58"/>
  <c r="BE25" i="58"/>
  <c r="FE25" i="58" s="1"/>
  <c r="BB29" i="58"/>
  <c r="FB4" i="58"/>
  <c r="FB29" i="58" s="1"/>
  <c r="BC4" i="58"/>
  <c r="BE24" i="59"/>
  <c r="FE24" i="59" s="1"/>
  <c r="FD24" i="59"/>
  <c r="FC18" i="57"/>
  <c r="FC30" i="57" s="1"/>
  <c r="BD18" i="57"/>
  <c r="FC10" i="59"/>
  <c r="BD10" i="59"/>
  <c r="FB30" i="59"/>
  <c r="FC27" i="59"/>
  <c r="BD27" i="59"/>
  <c r="FD5" i="58"/>
  <c r="BE5" i="58"/>
  <c r="FE5" i="58" s="1"/>
  <c r="BE13" i="59"/>
  <c r="FE13" i="59" s="1"/>
  <c r="FD13" i="59"/>
  <c r="BE21" i="59"/>
  <c r="FE21" i="59" s="1"/>
  <c r="FD21" i="59"/>
  <c r="BE15" i="59"/>
  <c r="FE15" i="59" s="1"/>
  <c r="FD15" i="59"/>
  <c r="BA29" i="59"/>
  <c r="BB4" i="59"/>
  <c r="FA4" i="59"/>
  <c r="FA29" i="59" s="1"/>
  <c r="BE8" i="59"/>
  <c r="FE8" i="59" s="1"/>
  <c r="FD8" i="59"/>
  <c r="BE19" i="58"/>
  <c r="FE19" i="58" s="1"/>
  <c r="FD19" i="58"/>
  <c r="FD21" i="58"/>
  <c r="BE21" i="58"/>
  <c r="FE21" i="58" s="1"/>
  <c r="FC29" i="57" l="1"/>
  <c r="BD13" i="58"/>
  <c r="FC13" i="58"/>
  <c r="BE27" i="58"/>
  <c r="FE27" i="58" s="1"/>
  <c r="FD27" i="58"/>
  <c r="BE5" i="57"/>
  <c r="FE5" i="57" s="1"/>
  <c r="FD5" i="57"/>
  <c r="BE16" i="57"/>
  <c r="FE16" i="57" s="1"/>
  <c r="FD16" i="57"/>
  <c r="BE10" i="57"/>
  <c r="FE10" i="57" s="1"/>
  <c r="FD10" i="57"/>
  <c r="FD24" i="58"/>
  <c r="BE24" i="58"/>
  <c r="FE24" i="58" s="1"/>
  <c r="BD16" i="58"/>
  <c r="FC16" i="58"/>
  <c r="FC30" i="58" s="1"/>
  <c r="FC11" i="59"/>
  <c r="BD11" i="59"/>
  <c r="FD9" i="58"/>
  <c r="BE9" i="58"/>
  <c r="FE9" i="58" s="1"/>
  <c r="BE7" i="57"/>
  <c r="FE7" i="57" s="1"/>
  <c r="FD7" i="57"/>
  <c r="BE10" i="59"/>
  <c r="FE10" i="59" s="1"/>
  <c r="FD10" i="59"/>
  <c r="BE16" i="59"/>
  <c r="FE16" i="59" s="1"/>
  <c r="FD16" i="59"/>
  <c r="BE18" i="58"/>
  <c r="FE18" i="58" s="1"/>
  <c r="FD18" i="58"/>
  <c r="BE22" i="59"/>
  <c r="FE22" i="59" s="1"/>
  <c r="FD22" i="59"/>
  <c r="BE27" i="59"/>
  <c r="FE27" i="59" s="1"/>
  <c r="FD27" i="59"/>
  <c r="BE29" i="56"/>
  <c r="FE4" i="56"/>
  <c r="FE29" i="56" s="1"/>
  <c r="BE25" i="59"/>
  <c r="FE25" i="59" s="1"/>
  <c r="FD25" i="59"/>
  <c r="BE4" i="57"/>
  <c r="FD4" i="57"/>
  <c r="BD29" i="57"/>
  <c r="BE18" i="57"/>
  <c r="FE18" i="57" s="1"/>
  <c r="FE30" i="57" s="1"/>
  <c r="FD18" i="57"/>
  <c r="FD30" i="57" s="1"/>
  <c r="BE18" i="59"/>
  <c r="FE18" i="59" s="1"/>
  <c r="FD18" i="59"/>
  <c r="BB29" i="59"/>
  <c r="FB4" i="59"/>
  <c r="FB29" i="59" s="1"/>
  <c r="BC4" i="59"/>
  <c r="BD4" i="58"/>
  <c r="FC4" i="58"/>
  <c r="FC29" i="58" s="1"/>
  <c r="BC29" i="58"/>
  <c r="BE7" i="59"/>
  <c r="FE7" i="59" s="1"/>
  <c r="FD7" i="59"/>
  <c r="FC30" i="59"/>
  <c r="BE6" i="59"/>
  <c r="FE6" i="59" s="1"/>
  <c r="FD6" i="59"/>
  <c r="BE5" i="59"/>
  <c r="FE5" i="59" s="1"/>
  <c r="FD5" i="59"/>
  <c r="FD29" i="57" l="1"/>
  <c r="BE11" i="59"/>
  <c r="FE11" i="59" s="1"/>
  <c r="FD11" i="59"/>
  <c r="FD16" i="58"/>
  <c r="FD30" i="58" s="1"/>
  <c r="BE16" i="58"/>
  <c r="FE16" i="58" s="1"/>
  <c r="FE30" i="58" s="1"/>
  <c r="BE13" i="58"/>
  <c r="FE13" i="58" s="1"/>
  <c r="FD13" i="58"/>
  <c r="FD30" i="59"/>
  <c r="BE4" i="58"/>
  <c r="FD4" i="58"/>
  <c r="BD29" i="58"/>
  <c r="FE30" i="59"/>
  <c r="BC29" i="59"/>
  <c r="FC4" i="59"/>
  <c r="FC29" i="59" s="1"/>
  <c r="BD4" i="59"/>
  <c r="BE29" i="57"/>
  <c r="FE4" i="57"/>
  <c r="FE29" i="57" s="1"/>
  <c r="FD29" i="58" l="1"/>
  <c r="BD29" i="59"/>
  <c r="BE4" i="59"/>
  <c r="FD4" i="59"/>
  <c r="FD29" i="59" s="1"/>
  <c r="BE29" i="58"/>
  <c r="FE4" i="58"/>
  <c r="FE29" i="58" s="1"/>
  <c r="BE29" i="59" l="1"/>
  <c r="FE4" i="59"/>
  <c r="FE2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Bruna Araújo</author>
  </authors>
  <commentList>
    <comment ref="F1" authorId="0" shapeId="0" xr:uid="{53F0D41A-6648-4BD7-948E-720C9DFA6B74}">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G1" authorId="0" shapeId="0" xr:uid="{063048E8-466B-4C8B-8B6B-9ECB839942A8}">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L1" authorId="0" shapeId="0" xr:uid="{98B62494-9A33-4F39-B386-BF8BF7B03C3F}">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M1" authorId="0" shapeId="0" xr:uid="{74B0E752-411F-41C5-8CCB-9849B0F6B6C1}">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N1" authorId="0" shapeId="0" xr:uid="{C1E62389-95A6-4CBE-9E0B-5BD409897D62}">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O1" authorId="0" shapeId="0" xr:uid="{CA0D9E57-1142-4DF5-B458-1928E55DCAFA}">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Bruna Araújo</author>
  </authors>
  <commentList>
    <comment ref="D2" authorId="0" shapeId="0" xr:uid="{9070DEB3-3A32-4840-94F0-667F1741A4D9}">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F2" authorId="0" shapeId="0" xr:uid="{B1E7B4F6-C654-452A-9B04-1EEB5E2C6EED}">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H2" authorId="0" shapeId="0" xr:uid="{94E78312-32CC-4FB6-8F3E-F0E8E8D71B30}">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 ref="J2" authorId="0" shapeId="0" xr:uid="{5D242381-F568-4941-9AA9-9583F63FDC44}">
      <text>
        <r>
          <rPr>
            <b/>
            <sz val="9"/>
            <color indexed="81"/>
            <rFont val="Segoe UI"/>
            <charset val="1"/>
          </rPr>
          <t>Bruna Araújo:</t>
        </r>
        <r>
          <rPr>
            <sz val="9"/>
            <color indexed="81"/>
            <rFont val="Segoe UI"/>
            <charset val="1"/>
          </rPr>
          <t xml:space="preserve">
Data inserted from the Domestic Population Sampling, made by the Federal District every two or three years)</t>
        </r>
      </text>
    </comment>
  </commentList>
</comments>
</file>

<file path=xl/sharedStrings.xml><?xml version="1.0" encoding="utf-8"?>
<sst xmlns="http://schemas.openxmlformats.org/spreadsheetml/2006/main" count="2569" uniqueCount="274">
  <si>
    <t>%</t>
  </si>
  <si>
    <t>UPT</t>
  </si>
  <si>
    <t>Regiões Administrativas</t>
  </si>
  <si>
    <t>Plano Piloto</t>
  </si>
  <si>
    <t>Gama</t>
  </si>
  <si>
    <t>Taguatinga</t>
  </si>
  <si>
    <t>Brazlândia</t>
  </si>
  <si>
    <t>Sobradinho</t>
  </si>
  <si>
    <t>Planaltina</t>
  </si>
  <si>
    <t>Paranoá</t>
  </si>
  <si>
    <t>Núcleo Bandeirante</t>
  </si>
  <si>
    <t>Ceilândia</t>
  </si>
  <si>
    <t>Guará</t>
  </si>
  <si>
    <t>Cruzeiro</t>
  </si>
  <si>
    <t>Samambaia</t>
  </si>
  <si>
    <t>Santa Maria</t>
  </si>
  <si>
    <t>São Sebastião</t>
  </si>
  <si>
    <t>Recanto das Emas</t>
  </si>
  <si>
    <t>Lago Sul</t>
  </si>
  <si>
    <t>Riacho Fundo</t>
  </si>
  <si>
    <t>Lago Norte</t>
  </si>
  <si>
    <t>Candangolândia</t>
  </si>
  <si>
    <t>Águas Claras</t>
  </si>
  <si>
    <t>Riacho Fundo II</t>
  </si>
  <si>
    <t>Sudoeste/Octogonal</t>
  </si>
  <si>
    <t>Varjão</t>
  </si>
  <si>
    <t>Park Way</t>
  </si>
  <si>
    <t>SCIA - Estrutural</t>
  </si>
  <si>
    <t>Sobradinho II</t>
  </si>
  <si>
    <t>Jardim Botânico</t>
  </si>
  <si>
    <t>Itapoã</t>
  </si>
  <si>
    <t xml:space="preserve">S I A </t>
  </si>
  <si>
    <t>Vicente Pires</t>
  </si>
  <si>
    <t>Fercal</t>
  </si>
  <si>
    <t>TOTAL</t>
  </si>
  <si>
    <t>Localidade - DF - UPT</t>
  </si>
  <si>
    <t>I - Central</t>
  </si>
  <si>
    <t>II - Adjacente 1</t>
  </si>
  <si>
    <t>III - Adjacente 2</t>
  </si>
  <si>
    <t>IV - Oeste</t>
  </si>
  <si>
    <t>V - Norte</t>
  </si>
  <si>
    <t>VI - Leste</t>
  </si>
  <si>
    <t>VII - Sul</t>
  </si>
  <si>
    <t>2010 (IBGE)</t>
  </si>
  <si>
    <t>2011 (PDAD)</t>
  </si>
  <si>
    <t>2013 (PDAD)</t>
  </si>
  <si>
    <t>2015 (PDAD)</t>
  </si>
  <si>
    <t>2018 (PDAD)</t>
  </si>
  <si>
    <t>Absoluto</t>
  </si>
  <si>
    <t xml:space="preserve">  </t>
  </si>
  <si>
    <t>População Urbana (PDAD 2011)</t>
  </si>
  <si>
    <t>População Urbana (PDAD 2013)</t>
  </si>
  <si>
    <t>-</t>
  </si>
  <si>
    <t xml:space="preserve">População Urbana (IBGE 2010) - Baseado nas estimativas do PDSB </t>
  </si>
  <si>
    <t>TOTAL DF</t>
  </si>
  <si>
    <t>RA I - Brasília/Plano Piloto</t>
  </si>
  <si>
    <t>II - Adjacente I</t>
  </si>
  <si>
    <t>RA XVI - Lago Sul</t>
  </si>
  <si>
    <t>RA XXIII - Varjão</t>
  </si>
  <si>
    <t>RA XXIV - Park Way</t>
  </si>
  <si>
    <t>RA XXVIII - Lago Norte</t>
  </si>
  <si>
    <t>RA VIII - Núcleo Bandeirante</t>
  </si>
  <si>
    <t>RA X - Guará</t>
  </si>
  <si>
    <t>RA XVII - Riacho Fundo</t>
  </si>
  <si>
    <t>RA XXV - SCIA/Estrutural</t>
  </si>
  <si>
    <t>RA XX - Águas Claras</t>
  </si>
  <si>
    <t>RA XXX - Vicente Pires</t>
  </si>
  <si>
    <t>RA III - Taguatinga</t>
  </si>
  <si>
    <t>RA IX - Ceilândia</t>
  </si>
  <si>
    <t>RA XII - Samambaia</t>
  </si>
  <si>
    <t>RA IV - Brazlândia</t>
  </si>
  <si>
    <t>RA V - Sobradinho</t>
  </si>
  <si>
    <t>RA VI - Planaltina</t>
  </si>
  <si>
    <t>RA XXVI - Sobradinho II</t>
  </si>
  <si>
    <t>RA XXXI - Fercal</t>
  </si>
  <si>
    <t>RA VII - Paranoá</t>
  </si>
  <si>
    <t>RA XIV - São Sebastião</t>
  </si>
  <si>
    <t>RA XXVII - Jardim Botânico</t>
  </si>
  <si>
    <t>RA XXVIII - Itapoã</t>
  </si>
  <si>
    <t>VII -  Sul</t>
  </si>
  <si>
    <t>RA II - Gama</t>
  </si>
  <si>
    <t>RA XIII - Santa Maria</t>
  </si>
  <si>
    <t>RA XV - Recanto das Emas</t>
  </si>
  <si>
    <t>RA XXI - Riacho Fundo II</t>
  </si>
  <si>
    <t>RA XI - Cruzeiro</t>
  </si>
  <si>
    <t>RA XIX - Candangolândia</t>
  </si>
  <si>
    <t>RA XXII - Sudoeste/Octogonal</t>
  </si>
  <si>
    <t>RA XXIX - S I A</t>
  </si>
  <si>
    <t>2010 (%)</t>
  </si>
  <si>
    <t>2011 (%)</t>
  </si>
  <si>
    <t>2013 (%)</t>
  </si>
  <si>
    <t>2015 (%)</t>
  </si>
  <si>
    <t>2018 (%)</t>
  </si>
  <si>
    <t>Total DF (urbana)</t>
  </si>
  <si>
    <t>01/07/2010 - 01/07/2060</t>
  </si>
  <si>
    <t xml:space="preserve">TOTAL </t>
  </si>
  <si>
    <t>Brasília</t>
  </si>
  <si>
    <t>Estrutural/SCIA</t>
  </si>
  <si>
    <t>ESTIMATIVA DA PARTICIPAÇÃO RELATIVA % DE CADA UPT NA POPULAÇÃO URBANA NOS ANOS DE 2012, 2014, 2016 e 2017</t>
  </si>
  <si>
    <t>Projeção da população urbana das unidades de planejamento territorial (UPT) do DF (2012, 2014, 2016, 2017)</t>
  </si>
  <si>
    <t>2012 (%)</t>
  </si>
  <si>
    <t>2014 (%)</t>
  </si>
  <si>
    <t>2016 (%)</t>
  </si>
  <si>
    <t>2017 (%)</t>
  </si>
  <si>
    <t>POPULAÇÃO URBANA DAS UPTs e RAs (2011, 2013, 2015, 2018) - PDAD</t>
  </si>
  <si>
    <t>Jan</t>
  </si>
  <si>
    <t>Fev</t>
  </si>
  <si>
    <t>Mar</t>
  </si>
  <si>
    <t>Abr</t>
  </si>
  <si>
    <t>Mai</t>
  </si>
  <si>
    <t>Jun</t>
  </si>
  <si>
    <t>Jul</t>
  </si>
  <si>
    <t>Ago</t>
  </si>
  <si>
    <t>Set</t>
  </si>
  <si>
    <t>Out</t>
  </si>
  <si>
    <t>Nov</t>
  </si>
  <si>
    <t>Dez</t>
  </si>
  <si>
    <t>DEMANDA TORTO/SANTA MARIA</t>
  </si>
  <si>
    <t>DEMANDA DESCOBERTO</t>
  </si>
  <si>
    <t>Descoberto</t>
  </si>
  <si>
    <t>Federal District</t>
  </si>
  <si>
    <t>Data</t>
  </si>
  <si>
    <t>Reference Period</t>
  </si>
  <si>
    <t>Urban Population</t>
  </si>
  <si>
    <t>Annual growth adopted</t>
  </si>
  <si>
    <t>Year</t>
  </si>
  <si>
    <t>Total Population</t>
  </si>
  <si>
    <t>% Urban</t>
  </si>
  <si>
    <t>Rural Population</t>
  </si>
  <si>
    <t xml:space="preserve">(based upon the difference between the percentage of urban population in 2010 (data from IBGE) and the percentage of urban population (data from GDF) </t>
  </si>
  <si>
    <t>Urban Population (GDF, 2015)</t>
  </si>
  <si>
    <t>Urban Population (GDF, 2018)</t>
  </si>
  <si>
    <t>TPU (Territorial Planning Units)</t>
  </si>
  <si>
    <t>Administrative Regions of FDB</t>
  </si>
  <si>
    <t>Urban Population (IBGE 2010) - Based upon estimatives of FDB Sanitation Plan</t>
  </si>
  <si>
    <t>Urban Population (GDF, 2011)</t>
  </si>
  <si>
    <t>Urban Population (GDF, 2013)</t>
  </si>
  <si>
    <t>2011 (GDF)</t>
  </si>
  <si>
    <t>2013 (GDF)</t>
  </si>
  <si>
    <t>2015 (GDF)</t>
  </si>
  <si>
    <t>2018 (GDF)</t>
  </si>
  <si>
    <t>Average relative contribution (in %)</t>
  </si>
  <si>
    <t>Evolution of relative contribution of each TPU in FDB urban population between 2010 and 2018</t>
  </si>
  <si>
    <t>This average will be used to calculate population projection of each TPU from 2020 to 2060</t>
  </si>
  <si>
    <t>Location - FDB - TPU</t>
  </si>
  <si>
    <t>Period Average</t>
  </si>
  <si>
    <t>Trends projections in relative contribution of each TPU in FDB Urban Population (2018 to 2060)</t>
  </si>
  <si>
    <t>Adjustments in trends projections of relative contributions of TPUs in FDB urban population (2018 to 2060)</t>
  </si>
  <si>
    <t>Adjustment factor</t>
  </si>
  <si>
    <t>Total DF (urban)</t>
  </si>
  <si>
    <t>Absolut</t>
  </si>
  <si>
    <t>TPU</t>
  </si>
  <si>
    <t>Administrative Region</t>
  </si>
  <si>
    <t>% Urban Population (IBGE 2010 and FDB Sanitation Plan)</t>
  </si>
  <si>
    <t>Central</t>
  </si>
  <si>
    <t>Adjacente I</t>
  </si>
  <si>
    <t>Adjacente II</t>
  </si>
  <si>
    <t>Oeste</t>
  </si>
  <si>
    <t>Norte</t>
  </si>
  <si>
    <t>Leste</t>
  </si>
  <si>
    <t>Sul</t>
  </si>
  <si>
    <t>Location - FDB - UPT</t>
  </si>
  <si>
    <t>This table on the right was unnecessary, but it was kept because other calculations were linked to it (same for some other sheets)</t>
  </si>
  <si>
    <t>Total Population(IBGE)</t>
  </si>
  <si>
    <t>Adjustement factor</t>
  </si>
  <si>
    <t>Urban population projection in FDB TPUs (2018 to 2060)</t>
  </si>
  <si>
    <t>Adjustments in trends projections of relative contribution of FDB urban population (2018 to 2060)</t>
  </si>
  <si>
    <t>Urban population of TPUs and ARs (Administrative Regions)</t>
  </si>
  <si>
    <t>Location - TPU - AR</t>
  </si>
  <si>
    <t>AR XI - Cruzeiro</t>
  </si>
  <si>
    <t>AR XIX - Candangolândia</t>
  </si>
  <si>
    <t>AR XXII - Sudoeste/Octogonal</t>
  </si>
  <si>
    <t>AR XVI - Lago Sul</t>
  </si>
  <si>
    <t>AR XXIII - Varjão</t>
  </si>
  <si>
    <t>AR XXIV - Park Way</t>
  </si>
  <si>
    <t>AR XXVIII - Lago Norte</t>
  </si>
  <si>
    <t>AR VIII - Núcleo BandeiARnte</t>
  </si>
  <si>
    <t>AR X - Guará</t>
  </si>
  <si>
    <t>AR XVII - Riacho Fundo</t>
  </si>
  <si>
    <t>AR XXIX - S I A</t>
  </si>
  <si>
    <t>AR XXX - Vicente Pires</t>
  </si>
  <si>
    <t>AR III - Taguatinga</t>
  </si>
  <si>
    <t>AR IX - Ceilândia</t>
  </si>
  <si>
    <t>AR XII - Samambaia</t>
  </si>
  <si>
    <t>AR VI - Planaltina</t>
  </si>
  <si>
    <t>AR XXXI - Fercal</t>
  </si>
  <si>
    <t>AR XIV - São Sebastião</t>
  </si>
  <si>
    <t>AR XXVII - Jardim Botânico</t>
  </si>
  <si>
    <t>AR XXVIII - Itapoã</t>
  </si>
  <si>
    <t>AR II - Gama</t>
  </si>
  <si>
    <t>AR XIII - Santa Maria</t>
  </si>
  <si>
    <t>AR XV - Recanto das Emas</t>
  </si>
  <si>
    <t>AR XXI - Riacho Fundo II</t>
  </si>
  <si>
    <t>AR I - Brasília/Plano Piloto</t>
  </si>
  <si>
    <t>AR XXV - SCIA/Estrutural</t>
  </si>
  <si>
    <t>AR XX - Águas Claras</t>
  </si>
  <si>
    <t>AR IV - Brazlândia</t>
  </si>
  <si>
    <t>AR V - Sobradinho</t>
  </si>
  <si>
    <t>AR XXVI - Sobradinho II</t>
  </si>
  <si>
    <t>AR VII - Paranoá</t>
  </si>
  <si>
    <t>TOTAL FDB</t>
  </si>
  <si>
    <t>TPUs and ARs Urban Population</t>
  </si>
  <si>
    <t>Location - TPU - ARs</t>
  </si>
  <si>
    <t>Average relative contribution (%)</t>
  </si>
  <si>
    <t>TREND PROJECTION OF URBAN POPULATION RELATIVE CONTRIBUTION OF EACH ADMINISTRATIVE REGION IN TOTAL URBAN POPULATION OF TPU I - CENTRAL OF FEDERAL DISTRICT (2018 TO 2020)</t>
  </si>
  <si>
    <t>TPU I - Central</t>
  </si>
  <si>
    <t>Adjustment Factor</t>
  </si>
  <si>
    <t>URBAN POPULATION PROJECTION IN ADMINISTRATIVE REGIONS OF TPU I - CENTRAL OF FEDERAL DISTRICT OF BRAZIL (2018 TO 2020)</t>
  </si>
  <si>
    <t>TREND PROJECTION OF URBAN POPULATION RELATIVE CONTRIBUTION OF EACH ADMINISTRATIVE REGION IN TOTAL URBAN POPULATION OF TPU II - ADJACENTE I OF FEDERAL DISTRICT (2018 TO 2060)</t>
  </si>
  <si>
    <t>TPU II - Adjacente I</t>
  </si>
  <si>
    <t>ADJUSTMENT IN TREND PROJECTION OF URBAN POPULATION RELATIVE CONTRIBUTION OF EACH ADMINISTRATIVE REGION IN TOTAL URBAN POPULATION OF TPU I - CENTRAL OF FEDERAL DISTRICT (2018 TO 2020)</t>
  </si>
  <si>
    <t>ADJUSTMENT FACTOR</t>
  </si>
  <si>
    <t>Average rates</t>
  </si>
  <si>
    <t>Location - TPU - AR - Adjacente I</t>
  </si>
  <si>
    <t>Location - TPU - AR - Central</t>
  </si>
  <si>
    <t>ADJUSTMENT IN TREND PROJECTION OF RELATIVE CONTRIBUTION OF ADMINISTRATIVE REGIONS URBAN POPULATION IN TPU II - ADJACENTE I OF FEDERAL DISTRICT OF BRAZIL (2018 TO 2020)</t>
  </si>
  <si>
    <t>URBAN POPULATION PROJECTION IN ADMINISTRATIVE REGIONS OF TPU II - ADJACENTE 1 OF FEDERAL DISTRICT OF BRAZIL (2018 TO 2020)</t>
  </si>
  <si>
    <t>TREND PROJECTION OF URBAN POPULATION RELATIVE CONTRIBUTION OF EACH ADMINISTRATIVE REGION IN TOTAL URBAN POPULATION OF TPU III - ADJACENTE II OF FEDERAL DISTRICT OF BRAZIL  (2018 TO 2020)</t>
  </si>
  <si>
    <t>ADJUSTMENT IN TREND PROJECTION OF RELATIVE CONTRIBUTION OF ADMINISTRATIVE REGIONS URBAN POPULATION IN TPU III - ADJACENTE II OF FEDERAL DISTRICT OF BRAZIL (2018 TO 2020)</t>
  </si>
  <si>
    <t>TPU III - Adjacente II</t>
  </si>
  <si>
    <t>Location - TPU - AR - Adjacente II</t>
  </si>
  <si>
    <t>URBAN POPULATION PROJECTION IN ADMINISTRATIVE REGIONS OF TPU III - ADJACENTE 2 OF FEDERAL DISTRICT OF BRAZIL (2018 TO 2020)</t>
  </si>
  <si>
    <t>AR VIII - Núcleo Bandeirante</t>
  </si>
  <si>
    <t>TREND PROJECTION OF URBAN POPULATION RELATIVE CONTRIBUTION OF EACH ADMINISTRATIVE REGION IN TOTAL URBAN POPULATION OF TPU IV - OESTE OF FEDERAL DISTRICT OF BRAZIL (2018 TO 2020)</t>
  </si>
  <si>
    <t>TPU IV - Oeste</t>
  </si>
  <si>
    <t>ADJUSTMENT IN TREND PROJECTION OF RELATIVE CONTRIBUTION OF ADMINISTRATIVE REGIONS URBAN POPULATION IN TPU IV - OESTE OF FEDERAL DISTRICT OF BRAZIL (2018 TO 2020)</t>
  </si>
  <si>
    <t>URBAN POPULATION PROJECTION IN ADMINISTRATIVE REGIONS OF TPU IV - OESTE OF FEDERAL DISTRICT OF BRAZIL (2018 TO 2020)</t>
  </si>
  <si>
    <t>TREND PROJECTION OF URBAN POPULATION RELATIVE CONTRIBUTION OF EACH ADMINISTRATIVE REGION IN TOTAL URBAN POPULATION OF TPU V - NORTE OF FEDERAL DISTRICT OF BRAZIL (2018 TO 2020)</t>
  </si>
  <si>
    <t>ADJUSTMENT IN TREND PROJECTION OF RELATIVE CONTRIBUTION OF ADMINISTRATIVE REGIONS URBAN POPULATION IN TPU V - NORTE OF FEDERAL DISTRICT OF BRAZIL (2018 TO 2020)</t>
  </si>
  <si>
    <t xml:space="preserve">Location - TPU IV - AR - Oeste </t>
  </si>
  <si>
    <t>Location - TPU V- AR -  - Norte</t>
  </si>
  <si>
    <t>URBAN POPULATION PROJECTION IN ADMINISTRATIVE REGIONS OF TPU V - NORTE OF FEDERAL DISTRICT OF BRAZIL (2018 TO 2020)</t>
  </si>
  <si>
    <t>TPU V - Norte</t>
  </si>
  <si>
    <t>TREND PROJECTION OF URBAN POPULATION RELATIVE CONTRIBUTION OF EACH ADMINISTRATIVE REGION IN TOTAL URBAN POPULATION OF TPU VI - LESTE OF FEDERAL DISTRICT OF BRAZIL (2018 TO 2020)</t>
  </si>
  <si>
    <t>ADJUSTMENT IN TREND PROJECTION OF RELATIVE CONTRIBUTION OF ADMINISTRATIVE REGIONS URBAN POPULATION IN TPU VI - LESTE OF FEDERAL DISTRICT OF BRAZIL (2018 TO 2020)</t>
  </si>
  <si>
    <t>URBAN POPULATION PROJECTION IN ADMINISTRATIVE REGIONS OF TPU VI - LESTE OF FEDERAL DISTRICT OF BRAZIL (2018 TO 2020)</t>
  </si>
  <si>
    <t>TPU VI - Leste</t>
  </si>
  <si>
    <t>URBAN POPULATION PROJECTION OF ALL ADMINISTRATIVE REGIONS OF FEDERAL DISTRICT OF BRAZIL (2018 TO 2020)</t>
  </si>
  <si>
    <t>TREND PROJECTION OF URBAN POPULATION RELATIVE CONTRIBUTION OF EACH ADMINISTRATIVE REGION IN TOTAL URBAN POPULATION OF TPU VII - SUL OF FEDERAL DISTRICT OF BRAZIL (2018 TO 2020)</t>
  </si>
  <si>
    <t>Location - TPU V - AR - Leste</t>
  </si>
  <si>
    <t>Location - TPU VII - AR - Sul</t>
  </si>
  <si>
    <t>URBAN POPULATION PROJECTION IN ADMINISTRATIVE REGIONS OF TPU VII - SUL OF FEDERAL DISTRICT OF BRAZIL (2018 TO 2020)</t>
  </si>
  <si>
    <t>TPU VII -  Sul</t>
  </si>
  <si>
    <t>ADJUSTMENT IN TREND PROJECTION OF RELATIVE CONTRIBUTION OF ADMINISTRATIVE REGIONS URBAN POPULATION IN TPU VII - SUL OF FEDERAL DISTRICT OF BRAZIL (2018 TO 2020)</t>
  </si>
  <si>
    <t>Annual Growth Rate (A)</t>
  </si>
  <si>
    <t>Weekly Growth Rate (S)</t>
  </si>
  <si>
    <t>WEEKLY POPULATION</t>
  </si>
  <si>
    <t>Average weekly per capita (July,2013 to June,2016) - (m³/inhab.week)</t>
  </si>
  <si>
    <t>Demand (m³)</t>
  </si>
  <si>
    <t xml:space="preserve">Santa Maria </t>
  </si>
  <si>
    <t>AR</t>
  </si>
  <si>
    <t>SANTA MARIA DEMAND</t>
  </si>
  <si>
    <t>DESCOBERTO DEMAND</t>
  </si>
  <si>
    <t>OBS: BASED ON THIS SHEET, THE PROCEDURES FOR PER CAPITA CONSUMPTION (M³/WEEK.INHAB) WILL TAKE PLACE. AFTER THE PER CAPITA CONSUMPTION IS OBTAINED, IT WILL BE MULTIPLIED TO THE PROJECTED POPULATION UNTIL 2060, IN ORDER TO OBTAIN WATER DEMAND IN THE PLANNING HORIZON (2020 TO 2060).</t>
  </si>
  <si>
    <t>Total FDB (urban)</t>
  </si>
  <si>
    <t>EVOLUTION OF RELATIVE CONTRIBUTION (%) OF EACH TPU IN URBAN POPULATION OF FDB (YEARS 2011, 2013, 2015, 2018) - DISTRITAL RESEARCH OF SAMPLING HOUSEHOLDS (PDAD)</t>
  </si>
  <si>
    <t>Trend projections of relative contribution of TPUs in urban population of FDB (2012, 2014, 2016, 2017)</t>
  </si>
  <si>
    <t>TPU AND ARs URBAN POPULATION (2011, 2013, 2015, 2018) - PDAD</t>
  </si>
  <si>
    <t>ESTIMATED ARs URBAN POPULATION TO YEARS OF 2012, 2014, 2016, 2017</t>
  </si>
  <si>
    <t>Projected TPU urban population ind FDB (2012, 2014, 2016, 2017)</t>
  </si>
  <si>
    <t>EXCLUSION OF ARs of Brazlândia, Sobradinho I e II, Planaltina, Fercal e São Sebastião - do not belong to Descoberto or Santa Maria service areas</t>
  </si>
  <si>
    <t>Per capita consumption (extracted from Distrital Sanitation Plan) (L/inhab.day) - 2013</t>
  </si>
  <si>
    <t>Administrative Regions</t>
  </si>
  <si>
    <t>Per capita consumption (extracted from Distrital Sanitation Plan) (L/inhab.day) - 2014</t>
  </si>
  <si>
    <t>Per capita consumption (extracted from Distrital Sanitation Plan) (L/inhab.day) - 2015</t>
  </si>
  <si>
    <t>Per capita consumption (extracted from Distrital Sanitation Plan) (L/inhab.day)- 2016</t>
  </si>
  <si>
    <t>Per capita consumption (extracted from Distrital Sanitation Plan) (m³/inhab.day) - 2013</t>
  </si>
  <si>
    <t>Per capita consumption (extracted from Distrital Sanitation Plan) (m³/inhab.day) - 2014</t>
  </si>
  <si>
    <t>Per capita consumption (extracted from Distrital Sanitation Plan) (m³/inhab.day) - 2015</t>
  </si>
  <si>
    <t>Per capita consumption (extracted from Distrital Sanitation Plan) (m³/inhab.day) - 2016</t>
  </si>
  <si>
    <t>PER CAPITA (m³/inhab.week)</t>
  </si>
  <si>
    <t>Average weekly per capita (July,2013-June,2016) - (m³/inhab.week)</t>
  </si>
  <si>
    <t>Service area</t>
  </si>
  <si>
    <t>Average weekly per capita (July,2013 to June, 2016) - (m³/inhab.week)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</si>
</sst>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00"/>
    <numFmt numFmtId="165" formatCode="0.000"/>
    <numFmt numFmtId="166" formatCode="#,##0.00000"/>
    <numFmt numFmtId="167" formatCode="0.0000"/>
    <numFmt numFmtId="168" formatCode="0.0000000"/>
    <numFmt numFmtId="169" formatCode="0.0000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b/>
      <sz val="12"/>
      <color theme="1"/>
      <name val="Calibri"/>
      <family val="2"/>
      <scheme val="minor"/>
    </font>
    <font>
      <sz val="12"/>
      <color theme="1"/>
      <name val="Calibri"/>
      <family val="2"/>
      <scheme val="minor"/>
    </font>
    <font>
      <sz val="8"/>
      <name val="Calibri"/>
      <family val="2"/>
      <scheme val="minor"/>
    </font>
    <font>
      <sz val="9"/>
      <color indexed="81"/>
      <name val="Segoe UI"/>
      <charset val="1"/>
    </font>
    <font>
      <b/>
      <sz val="9"/>
      <color indexed="81"/>
      <name val="Segoe UI"/>
      <charset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59999389629810485"/>
        <bgColor indexed="64"/>
      </patternFill>
    </fill>
    <fill>
      <patternFill patternType="solid">
        <fgColor rgb="FF92D050"/>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8">
    <xf numFmtId="0" fontId="0" fillId="0" borderId="0" xfId="0"/>
    <xf numFmtId="0" fontId="0" fillId="0" borderId="10" xfId="0" applyBorder="1"/>
    <xf numFmtId="0" fontId="18" fillId="0" borderId="0" xfId="0" applyFont="1" applyAlignment="1">
      <alignment horizontal="center"/>
    </xf>
    <xf numFmtId="0" fontId="0" fillId="0" borderId="0" xfId="0" applyAlignment="1">
      <alignment horizontal="center"/>
    </xf>
    <xf numFmtId="16" fontId="0" fillId="0" borderId="0" xfId="0" applyNumberFormat="1" applyAlignment="1">
      <alignment horizontal="center"/>
    </xf>
    <xf numFmtId="17" fontId="0" fillId="0" borderId="0" xfId="0" applyNumberFormat="1" applyAlignment="1">
      <alignment horizontal="center"/>
    </xf>
    <xf numFmtId="0" fontId="16" fillId="0" borderId="10" xfId="0" applyFont="1" applyBorder="1" applyAlignment="1">
      <alignment horizontal="center" vertical="center"/>
    </xf>
    <xf numFmtId="0" fontId="0" fillId="0" borderId="10" xfId="0" applyBorder="1" applyAlignment="1">
      <alignment horizontal="center"/>
    </xf>
    <xf numFmtId="0" fontId="16" fillId="0" borderId="0" xfId="0" applyFont="1" applyAlignment="1">
      <alignment horizontal="center"/>
    </xf>
    <xf numFmtId="1" fontId="0" fillId="0" borderId="0" xfId="0" applyNumberFormat="1" applyAlignment="1">
      <alignment horizontal="center"/>
    </xf>
    <xf numFmtId="0" fontId="0" fillId="0" borderId="0" xfId="0" applyAlignment="1">
      <alignment horizontal="left"/>
    </xf>
    <xf numFmtId="0" fontId="16" fillId="33" borderId="10" xfId="0" applyFont="1" applyFill="1" applyBorder="1" applyAlignment="1">
      <alignment horizontal="center"/>
    </xf>
    <xf numFmtId="1" fontId="0" fillId="0" borderId="10" xfId="0" applyNumberFormat="1" applyBorder="1" applyAlignment="1">
      <alignment horizontal="center"/>
    </xf>
    <xf numFmtId="2" fontId="0" fillId="0" borderId="10" xfId="0" applyNumberFormat="1" applyBorder="1" applyAlignment="1">
      <alignment horizontal="center"/>
    </xf>
    <xf numFmtId="0" fontId="18" fillId="0" borderId="10" xfId="0" applyFont="1" applyBorder="1"/>
    <xf numFmtId="0" fontId="0" fillId="0" borderId="10" xfId="0" applyBorder="1" applyAlignment="1">
      <alignment horizontal="left" vertical="center"/>
    </xf>
    <xf numFmtId="0" fontId="16" fillId="0" borderId="10" xfId="0" applyFont="1" applyBorder="1"/>
    <xf numFmtId="0" fontId="0" fillId="0" borderId="0" xfId="0" applyAlignment="1">
      <alignment horizontal="center" vertical="center"/>
    </xf>
    <xf numFmtId="0" fontId="0" fillId="0" borderId="10" xfId="0" applyBorder="1" applyAlignment="1">
      <alignment horizontal="center" vertical="center"/>
    </xf>
    <xf numFmtId="0" fontId="0" fillId="0" borderId="0" xfId="0" applyAlignment="1">
      <alignment vertical="center"/>
    </xf>
    <xf numFmtId="0" fontId="18" fillId="0" borderId="10" xfId="0" applyFont="1" applyBorder="1" applyAlignment="1">
      <alignment vertical="center"/>
    </xf>
    <xf numFmtId="0" fontId="18" fillId="0" borderId="0" xfId="0" applyFont="1" applyAlignment="1">
      <alignment horizontal="center" vertical="center"/>
    </xf>
    <xf numFmtId="0" fontId="18" fillId="0" borderId="10" xfId="0" applyFont="1" applyBorder="1" applyAlignment="1">
      <alignment horizontal="center" vertical="center" wrapText="1"/>
    </xf>
    <xf numFmtId="0" fontId="18" fillId="0" borderId="10" xfId="0" applyFont="1" applyBorder="1" applyAlignment="1">
      <alignment horizontal="center" vertical="center"/>
    </xf>
    <xf numFmtId="0" fontId="0" fillId="0" borderId="12"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0" fontId="18" fillId="0" borderId="13" xfId="0" applyFont="1" applyBorder="1" applyAlignment="1">
      <alignment horizontal="center" vertical="center" wrapText="1"/>
    </xf>
    <xf numFmtId="0" fontId="0" fillId="0" borderId="14" xfId="0" applyBorder="1" applyAlignment="1">
      <alignment horizontal="center" vertical="center"/>
    </xf>
    <xf numFmtId="1" fontId="16" fillId="0" borderId="10" xfId="0" applyNumberFormat="1" applyFont="1" applyBorder="1" applyAlignment="1">
      <alignment horizontal="center" vertical="center"/>
    </xf>
    <xf numFmtId="0" fontId="19" fillId="0" borderId="10" xfId="0" applyFont="1" applyBorder="1"/>
    <xf numFmtId="4" fontId="16" fillId="33" borderId="10" xfId="0" applyNumberFormat="1" applyFont="1" applyFill="1" applyBorder="1" applyAlignment="1">
      <alignment horizontal="center" vertical="center"/>
    </xf>
    <xf numFmtId="3" fontId="16" fillId="33" borderId="10" xfId="0" applyNumberFormat="1" applyFont="1" applyFill="1" applyBorder="1" applyAlignment="1">
      <alignment horizontal="center" vertical="center"/>
    </xf>
    <xf numFmtId="3" fontId="0" fillId="0" borderId="10" xfId="0" applyNumberFormat="1" applyBorder="1" applyAlignment="1">
      <alignment horizontal="center" vertical="center"/>
    </xf>
    <xf numFmtId="3" fontId="16" fillId="33" borderId="0" xfId="0" applyNumberFormat="1" applyFont="1" applyFill="1" applyAlignment="1">
      <alignment horizontal="center" vertical="center"/>
    </xf>
    <xf numFmtId="166" fontId="0" fillId="0" borderId="10" xfId="0" applyNumberFormat="1" applyBorder="1" applyAlignment="1">
      <alignment horizontal="center" vertical="center"/>
    </xf>
    <xf numFmtId="0" fontId="18" fillId="34" borderId="10" xfId="0" applyFont="1" applyFill="1" applyBorder="1" applyAlignment="1">
      <alignment horizontal="center" vertical="center" wrapText="1"/>
    </xf>
    <xf numFmtId="0" fontId="19" fillId="0" borderId="0" xfId="0" applyFont="1" applyAlignment="1">
      <alignment horizontal="center" vertical="center"/>
    </xf>
    <xf numFmtId="166" fontId="0" fillId="0" borderId="0" xfId="0" applyNumberFormat="1" applyAlignment="1">
      <alignment horizontal="center"/>
    </xf>
    <xf numFmtId="0" fontId="19" fillId="0" borderId="0" xfId="0" applyFont="1"/>
    <xf numFmtId="0" fontId="19" fillId="0" borderId="16" xfId="0" applyFont="1" applyBorder="1"/>
    <xf numFmtId="3" fontId="0" fillId="0" borderId="0" xfId="0" applyNumberFormat="1" applyAlignment="1">
      <alignment horizontal="center"/>
    </xf>
    <xf numFmtId="0" fontId="18" fillId="0" borderId="0" xfId="0" applyFont="1" applyAlignment="1">
      <alignment vertical="center"/>
    </xf>
    <xf numFmtId="0" fontId="18" fillId="0" borderId="0" xfId="0" applyFont="1" applyAlignment="1">
      <alignment horizontal="center" vertical="center" wrapText="1"/>
    </xf>
    <xf numFmtId="0" fontId="0" fillId="0" borderId="0" xfId="0" applyAlignment="1">
      <alignment horizontal="left" vertical="center"/>
    </xf>
    <xf numFmtId="0" fontId="16" fillId="0" borderId="0" xfId="0" applyFont="1" applyAlignment="1">
      <alignment horizontal="center" vertical="center"/>
    </xf>
    <xf numFmtId="0" fontId="20" fillId="0" borderId="10" xfId="0" applyFont="1" applyBorder="1" applyAlignment="1">
      <alignment horizontal="center" vertical="center" wrapText="1"/>
    </xf>
    <xf numFmtId="0" fontId="21" fillId="0" borderId="10" xfId="0" applyFont="1" applyBorder="1"/>
    <xf numFmtId="0" fontId="20" fillId="34" borderId="10" xfId="0" applyFont="1" applyFill="1" applyBorder="1" applyAlignment="1">
      <alignment horizontal="center" vertical="center" wrapText="1"/>
    </xf>
    <xf numFmtId="164" fontId="21" fillId="0" borderId="10" xfId="0" applyNumberFormat="1" applyFont="1" applyBorder="1" applyAlignment="1">
      <alignment horizontal="center" vertical="center"/>
    </xf>
    <xf numFmtId="164" fontId="21" fillId="0" borderId="0" xfId="0" applyNumberFormat="1" applyFont="1" applyAlignment="1">
      <alignment horizontal="center" vertical="center"/>
    </xf>
    <xf numFmtId="0" fontId="19" fillId="0" borderId="10" xfId="0" applyFont="1" applyBorder="1" applyAlignment="1">
      <alignment horizontal="center" vertical="center"/>
    </xf>
    <xf numFmtId="166" fontId="0" fillId="0" borderId="10" xfId="0" applyNumberFormat="1" applyBorder="1"/>
    <xf numFmtId="3" fontId="0" fillId="0" borderId="10" xfId="0" applyNumberFormat="1" applyBorder="1"/>
    <xf numFmtId="0" fontId="19" fillId="33" borderId="13" xfId="0" applyFont="1" applyFill="1" applyBorder="1"/>
    <xf numFmtId="0" fontId="18" fillId="35" borderId="10" xfId="0" applyFont="1" applyFill="1" applyBorder="1" applyAlignment="1">
      <alignment horizontal="center" vertical="center" wrapText="1"/>
    </xf>
    <xf numFmtId="3" fontId="0" fillId="0" borderId="13" xfId="0" applyNumberFormat="1" applyBorder="1"/>
    <xf numFmtId="0" fontId="0" fillId="0" borderId="13" xfId="0" applyBorder="1"/>
    <xf numFmtId="0" fontId="19" fillId="0" borderId="11" xfId="0" applyFont="1" applyBorder="1"/>
    <xf numFmtId="3" fontId="0" fillId="0" borderId="17" xfId="0" applyNumberFormat="1" applyBorder="1"/>
    <xf numFmtId="0" fontId="0" fillId="0" borderId="17" xfId="0" applyBorder="1"/>
    <xf numFmtId="165" fontId="0" fillId="0" borderId="0" xfId="0" applyNumberFormat="1" applyAlignment="1">
      <alignment horizontal="center"/>
    </xf>
    <xf numFmtId="0" fontId="16" fillId="33" borderId="10" xfId="0" applyFont="1" applyFill="1" applyBorder="1" applyAlignment="1">
      <alignment horizontal="center" vertical="center"/>
    </xf>
    <xf numFmtId="0" fontId="18" fillId="33" borderId="10" xfId="0" applyFont="1" applyFill="1" applyBorder="1"/>
    <xf numFmtId="3" fontId="16" fillId="0" borderId="10" xfId="0" applyNumberFormat="1" applyFont="1" applyBorder="1" applyAlignment="1">
      <alignment horizontal="center"/>
    </xf>
    <xf numFmtId="0" fontId="21" fillId="0" borderId="0" xfId="0" applyFont="1"/>
    <xf numFmtId="0" fontId="21" fillId="0" borderId="0" xfId="0" applyFont="1" applyAlignment="1">
      <alignment vertical="center"/>
    </xf>
    <xf numFmtId="0" fontId="20" fillId="0" borderId="10" xfId="0" applyFont="1" applyBorder="1" applyAlignment="1">
      <alignment horizontal="center"/>
    </xf>
    <xf numFmtId="0" fontId="20" fillId="0" borderId="10" xfId="0" applyFont="1" applyBorder="1" applyAlignment="1">
      <alignment horizontal="center" vertical="center"/>
    </xf>
    <xf numFmtId="1" fontId="0" fillId="0" borderId="10" xfId="0" applyNumberFormat="1" applyBorder="1" applyAlignment="1">
      <alignment horizontal="center" vertical="center"/>
    </xf>
    <xf numFmtId="167" fontId="0" fillId="0" borderId="0" xfId="0" applyNumberFormat="1" applyAlignment="1">
      <alignment horizontal="center" vertical="center"/>
    </xf>
    <xf numFmtId="0" fontId="16" fillId="0" borderId="10" xfId="0" applyFont="1" applyBorder="1" applyAlignment="1">
      <alignment horizontal="center"/>
    </xf>
    <xf numFmtId="1" fontId="0" fillId="0" borderId="0" xfId="0" applyNumberFormat="1" applyAlignment="1">
      <alignment horizontal="center" vertical="center"/>
    </xf>
    <xf numFmtId="0" fontId="18" fillId="0" borderId="10" xfId="0" applyFont="1" applyBorder="1" applyAlignment="1">
      <alignment vertical="center" wrapText="1"/>
    </xf>
    <xf numFmtId="1" fontId="16" fillId="0" borderId="10" xfId="0" applyNumberFormat="1" applyFont="1" applyBorder="1" applyAlignment="1">
      <alignment horizontal="center"/>
    </xf>
    <xf numFmtId="0" fontId="21" fillId="0" borderId="0" xfId="0" applyFont="1" applyAlignment="1">
      <alignment horizontal="center" vertical="center"/>
    </xf>
    <xf numFmtId="0" fontId="20" fillId="0" borderId="10" xfId="0" applyFont="1" applyBorder="1"/>
    <xf numFmtId="0" fontId="16" fillId="0" borderId="0" xfId="0" applyFont="1"/>
    <xf numFmtId="2" fontId="0" fillId="0" borderId="0" xfId="0" applyNumberFormat="1" applyAlignment="1">
      <alignment horizontal="center"/>
    </xf>
    <xf numFmtId="2" fontId="21" fillId="0" borderId="10" xfId="0" applyNumberFormat="1" applyFont="1" applyBorder="1" applyAlignment="1">
      <alignment horizontal="center" vertical="center"/>
    </xf>
    <xf numFmtId="1" fontId="20" fillId="0" borderId="10" xfId="0" applyNumberFormat="1" applyFont="1" applyBorder="1" applyAlignment="1">
      <alignment horizontal="center"/>
    </xf>
    <xf numFmtId="0" fontId="20" fillId="33" borderId="10" xfId="0" applyFont="1" applyFill="1" applyBorder="1" applyAlignment="1">
      <alignment horizontal="center"/>
    </xf>
    <xf numFmtId="165" fontId="20" fillId="0" borderId="10" xfId="0" applyNumberFormat="1" applyFont="1" applyBorder="1" applyAlignment="1">
      <alignment horizontal="center"/>
    </xf>
    <xf numFmtId="165" fontId="0" fillId="0" borderId="10" xfId="0" applyNumberFormat="1" applyBorder="1"/>
    <xf numFmtId="0" fontId="20" fillId="0" borderId="10" xfId="0" applyFont="1" applyBorder="1" applyAlignment="1">
      <alignment horizontal="left"/>
    </xf>
    <xf numFmtId="0" fontId="21" fillId="0" borderId="0" xfId="0" applyFont="1" applyAlignment="1">
      <alignment horizontal="left"/>
    </xf>
    <xf numFmtId="0" fontId="20" fillId="33" borderId="10" xfId="0" applyFont="1" applyFill="1" applyBorder="1" applyAlignment="1">
      <alignment horizontal="left"/>
    </xf>
    <xf numFmtId="0" fontId="21" fillId="0" borderId="10" xfId="0" applyFont="1" applyBorder="1" applyAlignment="1">
      <alignment horizontal="left"/>
    </xf>
    <xf numFmtId="0" fontId="16" fillId="33" borderId="10" xfId="0" applyFont="1" applyFill="1" applyBorder="1" applyAlignment="1">
      <alignment horizontal="center" vertical="center" wrapText="1"/>
    </xf>
    <xf numFmtId="0" fontId="20" fillId="36" borderId="10" xfId="0" applyFont="1" applyFill="1" applyBorder="1" applyAlignment="1">
      <alignment horizontal="center"/>
    </xf>
    <xf numFmtId="1" fontId="20" fillId="36" borderId="10" xfId="0" applyNumberFormat="1" applyFont="1" applyFill="1" applyBorder="1" applyAlignment="1">
      <alignment horizontal="center"/>
    </xf>
    <xf numFmtId="2" fontId="0" fillId="0" borderId="10" xfId="0" applyNumberFormat="1" applyBorder="1" applyAlignment="1">
      <alignment horizontal="center" vertical="center"/>
    </xf>
    <xf numFmtId="164" fontId="0" fillId="0" borderId="10" xfId="0" applyNumberFormat="1" applyBorder="1"/>
    <xf numFmtId="1" fontId="0" fillId="0" borderId="13" xfId="0" applyNumberFormat="1" applyBorder="1"/>
    <xf numFmtId="2" fontId="16" fillId="0" borderId="10" xfId="0" applyNumberFormat="1" applyFont="1" applyBorder="1" applyAlignment="1">
      <alignment horizontal="center" vertical="center"/>
    </xf>
    <xf numFmtId="0" fontId="16" fillId="37" borderId="10" xfId="0" applyFont="1" applyFill="1" applyBorder="1" applyAlignment="1">
      <alignment horizontal="center" vertical="center"/>
    </xf>
    <xf numFmtId="0" fontId="20" fillId="36" borderId="10" xfId="0" applyFont="1" applyFill="1" applyBorder="1" applyAlignment="1">
      <alignment horizontal="center" vertical="center"/>
    </xf>
    <xf numFmtId="1" fontId="20" fillId="36" borderId="10" xfId="0" applyNumberFormat="1" applyFont="1" applyFill="1" applyBorder="1" applyAlignment="1">
      <alignment horizontal="center" vertical="center"/>
    </xf>
    <xf numFmtId="1" fontId="16" fillId="0" borderId="10" xfId="0" applyNumberFormat="1" applyFont="1" applyBorder="1"/>
    <xf numFmtId="1" fontId="20" fillId="33" borderId="10" xfId="0" applyNumberFormat="1" applyFont="1" applyFill="1" applyBorder="1" applyAlignment="1">
      <alignment horizontal="center" vertical="center" wrapText="1"/>
    </xf>
    <xf numFmtId="168" fontId="0" fillId="0" borderId="10" xfId="0" applyNumberFormat="1" applyBorder="1" applyAlignment="1">
      <alignment horizontal="center"/>
    </xf>
    <xf numFmtId="169" fontId="0" fillId="0" borderId="10" xfId="0" applyNumberFormat="1" applyBorder="1" applyAlignment="1">
      <alignment horizontal="center"/>
    </xf>
    <xf numFmtId="168" fontId="16" fillId="0" borderId="10" xfId="0" applyNumberFormat="1" applyFont="1" applyBorder="1" applyAlignment="1">
      <alignment horizontal="center"/>
    </xf>
    <xf numFmtId="169" fontId="16" fillId="0" borderId="10" xfId="0" applyNumberFormat="1" applyFont="1" applyBorder="1" applyAlignment="1">
      <alignment horizontal="center"/>
    </xf>
    <xf numFmtId="0" fontId="20" fillId="37" borderId="10" xfId="0" applyFont="1" applyFill="1" applyBorder="1" applyAlignment="1">
      <alignment horizontal="center"/>
    </xf>
    <xf numFmtId="0" fontId="20" fillId="37" borderId="10" xfId="0" applyFont="1" applyFill="1" applyBorder="1" applyAlignment="1">
      <alignment horizontal="center" vertical="center"/>
    </xf>
    <xf numFmtId="4" fontId="0" fillId="0" borderId="10" xfId="0" applyNumberFormat="1" applyBorder="1" applyAlignment="1">
      <alignment horizontal="center"/>
    </xf>
    <xf numFmtId="0" fontId="20" fillId="39" borderId="10" xfId="0" applyFont="1" applyFill="1" applyBorder="1" applyAlignment="1">
      <alignment horizontal="center" vertical="center"/>
    </xf>
    <xf numFmtId="3" fontId="0" fillId="0" borderId="10" xfId="0" applyNumberFormat="1" applyBorder="1" applyAlignment="1">
      <alignment horizontal="center"/>
    </xf>
    <xf numFmtId="3" fontId="16" fillId="0" borderId="10" xfId="0" applyNumberFormat="1" applyFont="1" applyBorder="1" applyAlignment="1">
      <alignment horizontal="center" vertical="center"/>
    </xf>
    <xf numFmtId="0" fontId="18" fillId="0" borderId="11" xfId="0" applyFont="1" applyBorder="1" applyAlignment="1">
      <alignment horizontal="center" vertical="center"/>
    </xf>
    <xf numFmtId="4" fontId="16" fillId="33" borderId="11" xfId="0" applyNumberFormat="1" applyFont="1" applyFill="1" applyBorder="1" applyAlignment="1">
      <alignment horizontal="center" vertical="center"/>
    </xf>
    <xf numFmtId="166" fontId="0" fillId="0" borderId="11" xfId="0" applyNumberFormat="1" applyBorder="1" applyAlignment="1">
      <alignment horizontal="center" vertical="center"/>
    </xf>
    <xf numFmtId="3" fontId="0" fillId="0" borderId="0" xfId="0" applyNumberFormat="1" applyAlignment="1">
      <alignment horizontal="center" vertical="center"/>
    </xf>
    <xf numFmtId="3" fontId="16" fillId="0" borderId="0" xfId="0" applyNumberFormat="1" applyFont="1" applyAlignment="1">
      <alignment horizontal="center" vertical="center"/>
    </xf>
    <xf numFmtId="4" fontId="16" fillId="0" borderId="0" xfId="0" applyNumberFormat="1" applyFon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xf numFmtId="0" fontId="18" fillId="0" borderId="0" xfId="0" applyFont="1"/>
    <xf numFmtId="164" fontId="0" fillId="0" borderId="0" xfId="0" applyNumberFormat="1"/>
    <xf numFmtId="0" fontId="19" fillId="33" borderId="10" xfId="0" applyFont="1" applyFill="1" applyBorder="1"/>
    <xf numFmtId="1" fontId="0" fillId="0" borderId="10" xfId="0" applyNumberFormat="1" applyBorder="1"/>
    <xf numFmtId="0" fontId="18" fillId="0" borderId="0" xfId="0" applyFont="1" applyAlignment="1">
      <alignment wrapText="1"/>
    </xf>
    <xf numFmtId="3" fontId="16" fillId="0" borderId="0" xfId="0" applyNumberFormat="1" applyFont="1" applyAlignment="1">
      <alignment horizontal="center"/>
    </xf>
    <xf numFmtId="2" fontId="0" fillId="0" borderId="0" xfId="0" applyNumberFormat="1"/>
    <xf numFmtId="0" fontId="20" fillId="0" borderId="0" xfId="0" applyFont="1" applyAlignment="1">
      <alignment horizontal="center"/>
    </xf>
    <xf numFmtId="1" fontId="16" fillId="0" borderId="0" xfId="0" applyNumberFormat="1" applyFont="1" applyAlignment="1">
      <alignment horizontal="center"/>
    </xf>
    <xf numFmtId="0" fontId="20" fillId="40" borderId="10" xfId="0" applyFont="1" applyFill="1" applyBorder="1" applyAlignment="1">
      <alignment horizontal="center" vertical="center" wrapText="1"/>
    </xf>
    <xf numFmtId="0" fontId="20" fillId="40" borderId="10" xfId="0" applyFont="1" applyFill="1" applyBorder="1" applyAlignment="1">
      <alignment horizontal="center" vertical="center"/>
    </xf>
    <xf numFmtId="0" fontId="16" fillId="34" borderId="10" xfId="0" applyFont="1" applyFill="1" applyBorder="1" applyAlignment="1">
      <alignment horizontal="center" vertical="center"/>
    </xf>
    <xf numFmtId="0" fontId="16" fillId="41" borderId="10" xfId="0" applyFont="1" applyFill="1" applyBorder="1" applyAlignment="1">
      <alignment horizontal="center" vertical="center"/>
    </xf>
    <xf numFmtId="0" fontId="16" fillId="42" borderId="10" xfId="0" applyFont="1" applyFill="1" applyBorder="1" applyAlignment="1">
      <alignment horizontal="center" vertical="center"/>
    </xf>
    <xf numFmtId="43" fontId="0" fillId="0" borderId="10" xfId="42" applyFont="1" applyBorder="1" applyAlignment="1">
      <alignment horizontal="center" vertical="center"/>
    </xf>
    <xf numFmtId="0" fontId="18" fillId="0" borderId="18" xfId="0" applyFont="1" applyBorder="1" applyAlignment="1">
      <alignment horizontal="center" wrapText="1"/>
    </xf>
    <xf numFmtId="3" fontId="16" fillId="0" borderId="12" xfId="0" applyNumberFormat="1" applyFont="1" applyBorder="1" applyAlignment="1">
      <alignment horizontal="center" vertical="center"/>
    </xf>
    <xf numFmtId="1" fontId="0" fillId="0" borderId="0" xfId="0" applyNumberFormat="1"/>
    <xf numFmtId="1" fontId="16" fillId="0" borderId="0" xfId="0" applyNumberFormat="1" applyFont="1" applyAlignment="1">
      <alignment horizontal="center" vertical="center"/>
    </xf>
    <xf numFmtId="0" fontId="16" fillId="42" borderId="10" xfId="0" applyFont="1" applyFill="1" applyBorder="1"/>
    <xf numFmtId="0" fontId="0" fillId="0" borderId="0" xfId="0" applyAlignment="1">
      <alignment horizontal="center" vertical="center"/>
    </xf>
    <xf numFmtId="0" fontId="0" fillId="0" borderId="0" xfId="0"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horizontal="center" vertical="center"/>
    </xf>
    <xf numFmtId="1" fontId="0" fillId="0" borderId="13" xfId="0" applyNumberFormat="1" applyBorder="1" applyAlignment="1">
      <alignment horizontal="center" vertical="center"/>
    </xf>
    <xf numFmtId="1" fontId="0" fillId="0" borderId="14" xfId="0" applyNumberFormat="1" applyBorder="1" applyAlignment="1">
      <alignment horizontal="center" vertical="center"/>
    </xf>
    <xf numFmtId="1" fontId="0" fillId="0" borderId="15" xfId="0" applyNumberFormat="1" applyBorder="1" applyAlignment="1">
      <alignment horizontal="center" vertical="center"/>
    </xf>
    <xf numFmtId="0" fontId="18" fillId="0" borderId="10" xfId="0" applyFont="1" applyBorder="1" applyAlignment="1">
      <alignment horizontal="center"/>
    </xf>
    <xf numFmtId="0" fontId="18" fillId="0" borderId="10" xfId="0" applyFont="1" applyBorder="1" applyAlignment="1">
      <alignment horizontal="center" vertical="center" wrapText="1"/>
    </xf>
    <xf numFmtId="0" fontId="18" fillId="0" borderId="10" xfId="0" applyFont="1" applyBorder="1" applyAlignment="1">
      <alignment horizontal="center" vertical="center"/>
    </xf>
    <xf numFmtId="0" fontId="18" fillId="0" borderId="15" xfId="0" applyFont="1" applyBorder="1" applyAlignment="1">
      <alignment horizontal="center"/>
    </xf>
    <xf numFmtId="0" fontId="20" fillId="33" borderId="0" xfId="0" applyFont="1" applyFill="1" applyAlignment="1">
      <alignment horizontal="center" vertical="center" wrapText="1"/>
    </xf>
    <xf numFmtId="0" fontId="20" fillId="33" borderId="19" xfId="0" applyFont="1" applyFill="1" applyBorder="1" applyAlignment="1">
      <alignment horizontal="center" vertical="center" wrapText="1"/>
    </xf>
    <xf numFmtId="0" fontId="20" fillId="0" borderId="11" xfId="0" applyFont="1" applyBorder="1" applyAlignment="1">
      <alignment horizontal="center" vertical="center"/>
    </xf>
    <xf numFmtId="0" fontId="20" fillId="0" borderId="17" xfId="0" applyFont="1" applyBorder="1" applyAlignment="1">
      <alignment horizontal="center" vertical="center"/>
    </xf>
    <xf numFmtId="0" fontId="20" fillId="0" borderId="12" xfId="0" applyFont="1" applyBorder="1" applyAlignment="1">
      <alignment horizontal="center" vertical="center"/>
    </xf>
    <xf numFmtId="0" fontId="20" fillId="0" borderId="10" xfId="0" applyFont="1" applyBorder="1" applyAlignment="1">
      <alignment horizontal="center" vertical="center"/>
    </xf>
    <xf numFmtId="0" fontId="18" fillId="0" borderId="18" xfId="0" applyFont="1" applyBorder="1" applyAlignment="1">
      <alignment horizontal="center"/>
    </xf>
    <xf numFmtId="0" fontId="20" fillId="0" borderId="13" xfId="0" applyFont="1" applyBorder="1" applyAlignment="1">
      <alignment horizontal="center" vertical="center" wrapText="1"/>
    </xf>
    <xf numFmtId="0" fontId="20" fillId="0" borderId="15"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4" xfId="0" applyFont="1" applyBorder="1" applyAlignment="1">
      <alignment horizontal="center" vertical="center" wrapText="1"/>
    </xf>
    <xf numFmtId="0" fontId="16" fillId="43" borderId="10" xfId="0" applyFont="1" applyFill="1" applyBorder="1" applyAlignment="1">
      <alignment horizontal="right" vertical="center"/>
    </xf>
    <xf numFmtId="0" fontId="20" fillId="36" borderId="11" xfId="0" applyFont="1" applyFill="1" applyBorder="1" applyAlignment="1">
      <alignment horizontal="center"/>
    </xf>
    <xf numFmtId="0" fontId="20" fillId="36" borderId="17" xfId="0" applyFont="1" applyFill="1" applyBorder="1" applyAlignment="1">
      <alignment horizontal="center"/>
    </xf>
    <xf numFmtId="0" fontId="20" fillId="36" borderId="12" xfId="0" applyFont="1" applyFill="1" applyBorder="1" applyAlignment="1">
      <alignment horizontal="center"/>
    </xf>
    <xf numFmtId="0" fontId="20" fillId="36" borderId="10" xfId="0" applyFont="1" applyFill="1" applyBorder="1" applyAlignment="1">
      <alignment horizontal="center"/>
    </xf>
    <xf numFmtId="0" fontId="16" fillId="38" borderId="10" xfId="0" applyFont="1" applyFill="1" applyBorder="1" applyAlignment="1">
      <alignment horizontal="center" vertical="center"/>
    </xf>
    <xf numFmtId="0" fontId="0" fillId="0" borderId="18" xfId="0" applyBorder="1" applyAlignment="1">
      <alignment horizontal="center" vertical="center" wrapText="1"/>
    </xf>
    <xf numFmtId="0" fontId="20" fillId="39" borderId="11" xfId="0" applyFont="1" applyFill="1" applyBorder="1" applyAlignment="1">
      <alignment horizontal="center"/>
    </xf>
    <xf numFmtId="0" fontId="20" fillId="39" borderId="17" xfId="0" applyFont="1" applyFill="1" applyBorder="1" applyAlignment="1">
      <alignment horizontal="center"/>
    </xf>
    <xf numFmtId="0" fontId="20" fillId="39" borderId="12" xfId="0" applyFont="1" applyFill="1" applyBorder="1" applyAlignment="1">
      <alignment horizontal="center"/>
    </xf>
    <xf numFmtId="0" fontId="20" fillId="39" borderId="10" xfId="0" applyFont="1" applyFill="1" applyBorder="1" applyAlignment="1">
      <alignment horizontal="center"/>
    </xf>
    <xf numFmtId="0" fontId="16" fillId="43" borderId="10" xfId="0" applyFont="1" applyFill="1" applyBorder="1" applyAlignment="1">
      <alignment horizontal="center" vertical="center"/>
    </xf>
    <xf numFmtId="0" fontId="16" fillId="38" borderId="11" xfId="0" applyFont="1" applyFill="1" applyBorder="1" applyAlignment="1">
      <alignment horizontal="center" vertical="center"/>
    </xf>
    <xf numFmtId="0" fontId="16" fillId="38" borderId="17" xfId="0" applyFont="1" applyFill="1" applyBorder="1" applyAlignment="1">
      <alignment horizontal="center" vertical="center"/>
    </xf>
    <xf numFmtId="0" fontId="16" fillId="38" borderId="12" xfId="0" applyFont="1" applyFill="1" applyBorder="1" applyAlignment="1">
      <alignment horizontal="center" vertical="center"/>
    </xf>
    <xf numFmtId="0" fontId="18" fillId="0" borderId="11" xfId="0" applyFont="1" applyBorder="1" applyAlignment="1">
      <alignment horizontal="center" wrapText="1"/>
    </xf>
    <xf numFmtId="0" fontId="18" fillId="0" borderId="17" xfId="0" applyFont="1" applyBorder="1" applyAlignment="1">
      <alignment horizontal="center" wrapText="1"/>
    </xf>
    <xf numFmtId="0" fontId="18" fillId="0" borderId="12" xfId="0" applyFont="1" applyBorder="1" applyAlignment="1">
      <alignment horizontal="center" wrapText="1"/>
    </xf>
    <xf numFmtId="0" fontId="18" fillId="33" borderId="10" xfId="0" applyFont="1" applyFill="1" applyBorder="1" applyAlignment="1">
      <alignment horizontal="center" wrapText="1"/>
    </xf>
    <xf numFmtId="0" fontId="18" fillId="0" borderId="20" xfId="0" applyFont="1" applyBorder="1" applyAlignment="1">
      <alignment horizontal="center" vertical="center"/>
    </xf>
    <xf numFmtId="0" fontId="18" fillId="0" borderId="0" xfId="0" applyFont="1" applyAlignment="1">
      <alignment horizontal="center" vertical="center"/>
    </xf>
    <xf numFmtId="0" fontId="18" fillId="0" borderId="11" xfId="0" applyFont="1" applyBorder="1" applyAlignment="1">
      <alignment horizontal="center" vertical="center"/>
    </xf>
    <xf numFmtId="0" fontId="18" fillId="0" borderId="17" xfId="0" applyFont="1" applyBorder="1" applyAlignment="1">
      <alignment horizontal="center" vertical="center"/>
    </xf>
    <xf numFmtId="0" fontId="18" fillId="0" borderId="10" xfId="0" applyFont="1" applyBorder="1" applyAlignment="1">
      <alignment horizontal="center" wrapText="1"/>
    </xf>
    <xf numFmtId="0" fontId="18" fillId="0" borderId="12" xfId="0" applyFont="1" applyBorder="1" applyAlignment="1">
      <alignment horizontal="center" vertical="center"/>
    </xf>
    <xf numFmtId="0" fontId="18" fillId="0" borderId="0" xfId="0" applyFont="1" applyAlignment="1">
      <alignment horizontal="center"/>
    </xf>
    <xf numFmtId="0" fontId="20" fillId="37" borderId="10" xfId="0" applyFont="1" applyFill="1" applyBorder="1" applyAlignment="1">
      <alignment horizontal="center" vertical="center" wrapText="1"/>
    </xf>
    <xf numFmtId="0" fontId="20" fillId="40" borderId="10" xfId="0" applyFont="1" applyFill="1" applyBorder="1" applyAlignment="1">
      <alignment horizontal="center"/>
    </xf>
    <xf numFmtId="0" fontId="20" fillId="41" borderId="11" xfId="0" quotePrefix="1" applyFont="1" applyFill="1" applyBorder="1" applyAlignment="1">
      <alignment horizontal="center"/>
    </xf>
    <xf numFmtId="0" fontId="20" fillId="41" borderId="17" xfId="0" quotePrefix="1" applyFont="1" applyFill="1" applyBorder="1" applyAlignment="1">
      <alignment horizontal="center"/>
    </xf>
    <xf numFmtId="0" fontId="20" fillId="41" borderId="12" xfId="0" quotePrefix="1" applyFont="1" applyFill="1" applyBorder="1" applyAlignment="1">
      <alignment horizontal="center"/>
    </xf>
    <xf numFmtId="0" fontId="20" fillId="41" borderId="11" xfId="0" applyFont="1" applyFill="1" applyBorder="1" applyAlignment="1">
      <alignment horizontal="center" vertical="center"/>
    </xf>
    <xf numFmtId="0" fontId="20" fillId="41" borderId="17" xfId="0" applyFont="1" applyFill="1" applyBorder="1" applyAlignment="1">
      <alignment horizontal="center" vertical="center"/>
    </xf>
    <xf numFmtId="0" fontId="20" fillId="41" borderId="12" xfId="0" applyFont="1" applyFill="1" applyBorder="1" applyAlignment="1">
      <alignment horizontal="center" vertical="center"/>
    </xf>
    <xf numFmtId="0" fontId="20" fillId="42" borderId="11" xfId="0" quotePrefix="1" applyFont="1" applyFill="1" applyBorder="1" applyAlignment="1">
      <alignment horizontal="center"/>
    </xf>
    <xf numFmtId="0" fontId="20" fillId="42" borderId="17" xfId="0" quotePrefix="1" applyFont="1" applyFill="1" applyBorder="1" applyAlignment="1">
      <alignment horizontal="center"/>
    </xf>
    <xf numFmtId="0" fontId="20" fillId="42" borderId="11" xfId="0" applyFont="1" applyFill="1" applyBorder="1" applyAlignment="1">
      <alignment horizontal="center" vertical="center"/>
    </xf>
    <xf numFmtId="0" fontId="20" fillId="42" borderId="17" xfId="0" applyFont="1" applyFill="1" applyBorder="1" applyAlignment="1">
      <alignment horizontal="center" vertical="center"/>
    </xf>
    <xf numFmtId="0" fontId="20" fillId="36" borderId="10" xfId="0" applyFont="1" applyFill="1" applyBorder="1" applyAlignment="1">
      <alignment horizontal="center" vertical="center"/>
    </xf>
    <xf numFmtId="0" fontId="20" fillId="39" borderId="11" xfId="0" applyFont="1" applyFill="1" applyBorder="1" applyAlignment="1">
      <alignment horizontal="center" vertical="center"/>
    </xf>
    <xf numFmtId="0" fontId="20" fillId="39" borderId="17" xfId="0" applyFont="1" applyFill="1" applyBorder="1" applyAlignment="1">
      <alignment horizontal="center" vertical="center"/>
    </xf>
    <xf numFmtId="0" fontId="20" fillId="39" borderId="12" xfId="0" applyFont="1" applyFill="1" applyBorder="1" applyAlignment="1">
      <alignment horizontal="center" vertical="center"/>
    </xf>
    <xf numFmtId="0" fontId="20" fillId="34" borderId="11" xfId="0" quotePrefix="1" applyFont="1" applyFill="1" applyBorder="1" applyAlignment="1">
      <alignment horizontal="center"/>
    </xf>
    <xf numFmtId="0" fontId="20" fillId="34" borderId="17" xfId="0" quotePrefix="1" applyFont="1" applyFill="1" applyBorder="1" applyAlignment="1">
      <alignment horizontal="center"/>
    </xf>
    <xf numFmtId="0" fontId="20" fillId="34" borderId="12" xfId="0" quotePrefix="1" applyFont="1" applyFill="1" applyBorder="1" applyAlignment="1">
      <alignment horizontal="center"/>
    </xf>
    <xf numFmtId="0" fontId="20" fillId="34" borderId="11" xfId="0" applyFont="1" applyFill="1" applyBorder="1" applyAlignment="1">
      <alignment horizontal="center" vertical="center"/>
    </xf>
    <xf numFmtId="0" fontId="20" fillId="34" borderId="17" xfId="0" applyFont="1" applyFill="1" applyBorder="1" applyAlignment="1">
      <alignment horizontal="center" vertical="center"/>
    </xf>
    <xf numFmtId="0" fontId="20" fillId="34" borderId="12" xfId="0" applyFont="1" applyFill="1" applyBorder="1" applyAlignment="1">
      <alignment horizontal="center" vertical="center"/>
    </xf>
    <xf numFmtId="0" fontId="20" fillId="37" borderId="11" xfId="0" applyFont="1" applyFill="1" applyBorder="1" applyAlignment="1">
      <alignment horizontal="center"/>
    </xf>
    <xf numFmtId="0" fontId="20" fillId="37" borderId="17" xfId="0" applyFont="1" applyFill="1" applyBorder="1" applyAlignment="1">
      <alignment horizontal="center"/>
    </xf>
    <xf numFmtId="0" fontId="20" fillId="37" borderId="12" xfId="0" applyFont="1" applyFill="1" applyBorder="1" applyAlignment="1">
      <alignment horizontal="center"/>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 name="Vírgula" xfId="42"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9"/>
  <sheetViews>
    <sheetView workbookViewId="0">
      <selection activeCell="C9" sqref="C9"/>
    </sheetView>
  </sheetViews>
  <sheetFormatPr defaultRowHeight="15" x14ac:dyDescent="0.25"/>
  <cols>
    <col min="1" max="1" width="17.7109375" style="3" bestFit="1" customWidth="1"/>
    <col min="2" max="2" width="22" style="3" bestFit="1" customWidth="1"/>
    <col min="3" max="3" width="14" style="3" customWidth="1"/>
    <col min="4" max="4" width="18.7109375" style="3" bestFit="1" customWidth="1"/>
    <col min="5" max="5" width="19.140625" style="3" bestFit="1" customWidth="1"/>
    <col min="6" max="7" width="10" bestFit="1" customWidth="1"/>
    <col min="8" max="8" width="11.5703125" bestFit="1" customWidth="1"/>
    <col min="9" max="9" width="10" bestFit="1" customWidth="1"/>
    <col min="10" max="10" width="28.5703125" bestFit="1" customWidth="1"/>
    <col min="11" max="11" width="21.85546875" bestFit="1" customWidth="1"/>
    <col min="12" max="12" width="23" bestFit="1" customWidth="1"/>
    <col min="13" max="13" width="24.7109375" bestFit="1" customWidth="1"/>
    <col min="14" max="14" width="33.28515625" bestFit="1" customWidth="1"/>
    <col min="15" max="15" width="34.28515625" bestFit="1" customWidth="1"/>
    <col min="16" max="16" width="24.28515625" bestFit="1" customWidth="1"/>
    <col min="17" max="17" width="32.7109375" bestFit="1" customWidth="1"/>
    <col min="18" max="18" width="33.7109375" bestFit="1" customWidth="1"/>
    <col min="19" max="19" width="23" bestFit="1" customWidth="1"/>
    <col min="20" max="20" width="36.7109375" bestFit="1" customWidth="1"/>
    <col min="21" max="21" width="40.7109375" bestFit="1" customWidth="1"/>
    <col min="22" max="22" width="19.7109375" bestFit="1" customWidth="1"/>
    <col min="23" max="23" width="22.140625" bestFit="1" customWidth="1"/>
  </cols>
  <sheetData>
    <row r="1" spans="1:8" ht="18.75" x14ac:dyDescent="0.3">
      <c r="A1" s="2" t="s">
        <v>120</v>
      </c>
      <c r="B1" s="3" t="s">
        <v>122</v>
      </c>
      <c r="D1" s="3" t="s">
        <v>123</v>
      </c>
      <c r="E1" s="10" t="s">
        <v>124</v>
      </c>
      <c r="F1" s="3">
        <f>(C12-C4)/8</f>
        <v>4.5000645984181631E-2</v>
      </c>
      <c r="G1" t="s">
        <v>0</v>
      </c>
      <c r="H1" s="10" t="s">
        <v>129</v>
      </c>
    </row>
    <row r="2" spans="1:8" x14ac:dyDescent="0.25">
      <c r="A2" s="3" t="s">
        <v>121</v>
      </c>
      <c r="B2" s="3" t="s">
        <v>94</v>
      </c>
    </row>
    <row r="3" spans="1:8" x14ac:dyDescent="0.25">
      <c r="A3" s="6" t="s">
        <v>125</v>
      </c>
      <c r="B3" s="11" t="s">
        <v>126</v>
      </c>
      <c r="C3" s="11" t="s">
        <v>127</v>
      </c>
      <c r="D3" s="11" t="s">
        <v>123</v>
      </c>
      <c r="E3" s="8" t="s">
        <v>128</v>
      </c>
    </row>
    <row r="4" spans="1:8" x14ac:dyDescent="0.25">
      <c r="A4" s="7">
        <v>2010</v>
      </c>
      <c r="B4" s="7">
        <v>2639212</v>
      </c>
      <c r="C4" s="7">
        <v>96.6</v>
      </c>
      <c r="D4" s="12">
        <f>(C4/100)*B4</f>
        <v>2549478.7919999999</v>
      </c>
      <c r="E4" s="9"/>
    </row>
    <row r="5" spans="1:8" x14ac:dyDescent="0.25">
      <c r="A5" s="7">
        <v>2011</v>
      </c>
      <c r="B5" s="7">
        <v>2681052</v>
      </c>
      <c r="C5" s="13">
        <f>C4+$F$1</f>
        <v>96.645000645984169</v>
      </c>
      <c r="D5" s="12">
        <f t="shared" ref="D5:D11" si="0">(C5/100)*B5</f>
        <v>2591102.7227191716</v>
      </c>
    </row>
    <row r="6" spans="1:8" x14ac:dyDescent="0.25">
      <c r="A6" s="7">
        <v>2012</v>
      </c>
      <c r="B6" s="7">
        <v>2722198</v>
      </c>
      <c r="C6" s="13">
        <f t="shared" ref="C6:C11" si="1">C5+$F$1</f>
        <v>96.690001291968343</v>
      </c>
      <c r="D6" s="12">
        <f t="shared" si="0"/>
        <v>2632093.2813699362</v>
      </c>
    </row>
    <row r="7" spans="1:8" x14ac:dyDescent="0.25">
      <c r="A7" s="7">
        <v>2013</v>
      </c>
      <c r="B7" s="7">
        <v>2763488</v>
      </c>
      <c r="C7" s="13">
        <f t="shared" si="1"/>
        <v>96.735001937952518</v>
      </c>
      <c r="D7" s="12">
        <f t="shared" si="0"/>
        <v>2673260.1703550853</v>
      </c>
    </row>
    <row r="8" spans="1:8" x14ac:dyDescent="0.25">
      <c r="A8" s="7">
        <v>2014</v>
      </c>
      <c r="B8" s="7">
        <v>2805774</v>
      </c>
      <c r="C8" s="13">
        <f t="shared" si="1"/>
        <v>96.780002583936692</v>
      </c>
      <c r="D8" s="12">
        <f t="shared" si="0"/>
        <v>2715428.1496994239</v>
      </c>
    </row>
    <row r="9" spans="1:8" x14ac:dyDescent="0.25">
      <c r="A9" s="7">
        <v>2015</v>
      </c>
      <c r="B9" s="7">
        <v>2848633</v>
      </c>
      <c r="C9" s="13">
        <f t="shared" si="1"/>
        <v>96.825003229920867</v>
      </c>
      <c r="D9" s="12">
        <f t="shared" si="0"/>
        <v>2758188.9942585919</v>
      </c>
    </row>
    <row r="10" spans="1:8" x14ac:dyDescent="0.25">
      <c r="A10" s="7">
        <v>2016</v>
      </c>
      <c r="B10" s="7">
        <v>2890224</v>
      </c>
      <c r="C10" s="13">
        <f t="shared" si="1"/>
        <v>96.870003875905041</v>
      </c>
      <c r="D10" s="12">
        <f t="shared" si="0"/>
        <v>2799760.1008223379</v>
      </c>
    </row>
    <row r="11" spans="1:8" x14ac:dyDescent="0.25">
      <c r="A11" s="7">
        <v>2017</v>
      </c>
      <c r="B11" s="7">
        <v>2931057</v>
      </c>
      <c r="C11" s="13">
        <f t="shared" si="1"/>
        <v>96.915004521889216</v>
      </c>
      <c r="D11" s="12">
        <f t="shared" si="0"/>
        <v>2840634.0240891501</v>
      </c>
    </row>
    <row r="12" spans="1:8" x14ac:dyDescent="0.25">
      <c r="A12" s="7">
        <v>2018</v>
      </c>
      <c r="B12" s="7">
        <v>2972209</v>
      </c>
      <c r="C12" s="13">
        <f>(D12/B12)*100</f>
        <v>96.960005167873447</v>
      </c>
      <c r="D12" s="7">
        <v>2881854</v>
      </c>
      <c r="E12" s="3">
        <f>B12-D12</f>
        <v>90355</v>
      </c>
    </row>
    <row r="13" spans="1:8" x14ac:dyDescent="0.25">
      <c r="A13" s="7">
        <v>2019</v>
      </c>
      <c r="B13" s="7">
        <v>3012718</v>
      </c>
      <c r="C13" s="13">
        <f t="shared" ref="C13:C54" si="2">C12+$F$1</f>
        <v>97.005005813857622</v>
      </c>
      <c r="D13" s="12">
        <f>B13*(C13/100)</f>
        <v>2922487.2710551349</v>
      </c>
      <c r="E13" s="9">
        <f>B13-D13</f>
        <v>90230.728944865055</v>
      </c>
    </row>
    <row r="14" spans="1:8" x14ac:dyDescent="0.25">
      <c r="A14" s="7">
        <v>2020</v>
      </c>
      <c r="B14" s="7">
        <v>3052546</v>
      </c>
      <c r="C14" s="13">
        <f t="shared" si="2"/>
        <v>97.050006459841796</v>
      </c>
      <c r="D14" s="12">
        <f t="shared" ref="D14:D54" si="3">B14*(C14/100)</f>
        <v>2962496.0901896423</v>
      </c>
      <c r="E14" s="9">
        <f t="shared" ref="E14:E54" si="4">B14-D14</f>
        <v>90049.909810357727</v>
      </c>
    </row>
    <row r="15" spans="1:8" x14ac:dyDescent="0.25">
      <c r="A15" s="7">
        <v>2021</v>
      </c>
      <c r="B15" s="7">
        <v>3091667</v>
      </c>
      <c r="C15" s="13">
        <f t="shared" si="2"/>
        <v>97.095007105825971</v>
      </c>
      <c r="D15" s="12">
        <f t="shared" si="3"/>
        <v>3001854.2933384767</v>
      </c>
      <c r="E15" s="9">
        <f t="shared" si="4"/>
        <v>89812.70666152332</v>
      </c>
    </row>
    <row r="16" spans="1:8" x14ac:dyDescent="0.25">
      <c r="A16" s="7">
        <v>2022</v>
      </c>
      <c r="B16" s="7">
        <v>3130014</v>
      </c>
      <c r="C16" s="13">
        <f t="shared" si="2"/>
        <v>97.140007751810145</v>
      </c>
      <c r="D16" s="12">
        <f t="shared" si="3"/>
        <v>3040495.8422327428</v>
      </c>
      <c r="E16" s="9">
        <f t="shared" si="4"/>
        <v>89518.157767257188</v>
      </c>
    </row>
    <row r="17" spans="1:5" x14ac:dyDescent="0.25">
      <c r="A17" s="7">
        <v>2023</v>
      </c>
      <c r="B17" s="7">
        <v>3167502</v>
      </c>
      <c r="C17" s="13">
        <f t="shared" si="2"/>
        <v>97.18500839779432</v>
      </c>
      <c r="D17" s="12">
        <f t="shared" si="3"/>
        <v>3078337.0847003027</v>
      </c>
      <c r="E17" s="9">
        <f t="shared" si="4"/>
        <v>89164.915299697313</v>
      </c>
    </row>
    <row r="18" spans="1:5" x14ac:dyDescent="0.25">
      <c r="A18" s="7">
        <v>2024</v>
      </c>
      <c r="B18" s="7">
        <v>3204070</v>
      </c>
      <c r="C18" s="13">
        <f t="shared" si="2"/>
        <v>97.230009043778495</v>
      </c>
      <c r="D18" s="12">
        <f t="shared" si="3"/>
        <v>3115317.5507689938</v>
      </c>
      <c r="E18" s="9">
        <f t="shared" si="4"/>
        <v>88752.449231006205</v>
      </c>
    </row>
    <row r="19" spans="1:5" x14ac:dyDescent="0.25">
      <c r="A19" s="7">
        <v>2025</v>
      </c>
      <c r="B19" s="7">
        <v>3239675</v>
      </c>
      <c r="C19" s="13">
        <f t="shared" si="2"/>
        <v>97.275009689762669</v>
      </c>
      <c r="D19" s="12">
        <f t="shared" si="3"/>
        <v>3151394.1701668189</v>
      </c>
      <c r="E19" s="9">
        <f t="shared" si="4"/>
        <v>88280.829833181109</v>
      </c>
    </row>
    <row r="20" spans="1:5" x14ac:dyDescent="0.25">
      <c r="A20" s="7">
        <v>2026</v>
      </c>
      <c r="B20" s="7">
        <v>3274291</v>
      </c>
      <c r="C20" s="13">
        <f t="shared" si="2"/>
        <v>97.320010335746844</v>
      </c>
      <c r="D20" s="12">
        <f t="shared" si="3"/>
        <v>3186540.3396224286</v>
      </c>
      <c r="E20" s="9">
        <f t="shared" si="4"/>
        <v>87750.660377571359</v>
      </c>
    </row>
    <row r="21" spans="1:5" x14ac:dyDescent="0.25">
      <c r="A21" s="7">
        <v>2027</v>
      </c>
      <c r="B21" s="7">
        <v>3307883</v>
      </c>
      <c r="C21" s="13">
        <f t="shared" si="2"/>
        <v>97.365010981731018</v>
      </c>
      <c r="D21" s="12">
        <f t="shared" si="3"/>
        <v>3220720.6462128134</v>
      </c>
      <c r="E21" s="9">
        <f t="shared" si="4"/>
        <v>87162.353787186556</v>
      </c>
    </row>
    <row r="22" spans="1:5" x14ac:dyDescent="0.25">
      <c r="A22" s="7">
        <v>2028</v>
      </c>
      <c r="B22" s="7">
        <v>3340408</v>
      </c>
      <c r="C22" s="13">
        <f t="shared" si="2"/>
        <v>97.410011627715193</v>
      </c>
      <c r="D22" s="12">
        <f t="shared" si="3"/>
        <v>3253891.8212131285</v>
      </c>
      <c r="E22" s="9">
        <f t="shared" si="4"/>
        <v>86516.178786871489</v>
      </c>
    </row>
    <row r="23" spans="1:5" x14ac:dyDescent="0.25">
      <c r="A23" s="7">
        <v>2029</v>
      </c>
      <c r="B23" s="7">
        <v>3371845</v>
      </c>
      <c r="C23" s="13">
        <f t="shared" si="2"/>
        <v>97.455012273699367</v>
      </c>
      <c r="D23" s="12">
        <f t="shared" si="3"/>
        <v>3286031.9586001188</v>
      </c>
      <c r="E23" s="9">
        <f t="shared" si="4"/>
        <v>85813.041399881244</v>
      </c>
    </row>
    <row r="24" spans="1:5" x14ac:dyDescent="0.25">
      <c r="A24" s="7">
        <v>2030</v>
      </c>
      <c r="B24" s="7">
        <v>3402180</v>
      </c>
      <c r="C24" s="13">
        <f t="shared" si="2"/>
        <v>97.500012919683542</v>
      </c>
      <c r="D24" s="12">
        <f t="shared" si="3"/>
        <v>3317125.9395508897</v>
      </c>
      <c r="E24" s="9">
        <f t="shared" si="4"/>
        <v>85054.060449110344</v>
      </c>
    </row>
    <row r="25" spans="1:5" x14ac:dyDescent="0.25">
      <c r="A25" s="7">
        <v>2031</v>
      </c>
      <c r="B25" s="7">
        <v>3431469</v>
      </c>
      <c r="C25" s="13">
        <f t="shared" si="2"/>
        <v>97.545013565667716</v>
      </c>
      <c r="D25" s="12">
        <f t="shared" si="3"/>
        <v>3347226.9015516825</v>
      </c>
      <c r="E25" s="9">
        <f t="shared" si="4"/>
        <v>84242.098448317498</v>
      </c>
    </row>
    <row r="26" spans="1:5" x14ac:dyDescent="0.25">
      <c r="A26" s="7">
        <v>2032</v>
      </c>
      <c r="B26" s="7">
        <v>3459755</v>
      </c>
      <c r="C26" s="13">
        <f t="shared" si="2"/>
        <v>97.590014211651891</v>
      </c>
      <c r="D26" s="12">
        <f t="shared" si="3"/>
        <v>3376375.3961883369</v>
      </c>
      <c r="E26" s="9">
        <f t="shared" si="4"/>
        <v>83379.60381166311</v>
      </c>
    </row>
    <row r="27" spans="1:5" x14ac:dyDescent="0.25">
      <c r="A27" s="7">
        <v>2033</v>
      </c>
      <c r="B27" s="7">
        <v>3487020</v>
      </c>
      <c r="C27" s="13">
        <f t="shared" si="2"/>
        <v>97.635014857636065</v>
      </c>
      <c r="D27" s="12">
        <f t="shared" si="3"/>
        <v>3404552.4950887407</v>
      </c>
      <c r="E27" s="9">
        <f t="shared" si="4"/>
        <v>82467.504911259282</v>
      </c>
    </row>
    <row r="28" spans="1:5" x14ac:dyDescent="0.25">
      <c r="A28" s="7">
        <v>2034</v>
      </c>
      <c r="B28" s="7">
        <v>3513254</v>
      </c>
      <c r="C28" s="13">
        <f t="shared" si="2"/>
        <v>97.68001550362024</v>
      </c>
      <c r="D28" s="12">
        <f t="shared" si="3"/>
        <v>3431747.0518815583</v>
      </c>
      <c r="E28" s="9">
        <f t="shared" si="4"/>
        <v>81506.948118441738</v>
      </c>
    </row>
    <row r="29" spans="1:5" x14ac:dyDescent="0.25">
      <c r="A29" s="7">
        <v>2035</v>
      </c>
      <c r="B29" s="7">
        <v>3538436</v>
      </c>
      <c r="C29" s="13">
        <f t="shared" si="2"/>
        <v>97.725016149604414</v>
      </c>
      <c r="D29" s="12">
        <f t="shared" si="3"/>
        <v>3457937.1524434164</v>
      </c>
      <c r="E29" s="9">
        <f t="shared" si="4"/>
        <v>80498.847556583583</v>
      </c>
    </row>
    <row r="30" spans="1:5" x14ac:dyDescent="0.25">
      <c r="A30" s="7">
        <v>2036</v>
      </c>
      <c r="B30" s="7">
        <v>3562521</v>
      </c>
      <c r="C30" s="13">
        <f t="shared" si="2"/>
        <v>97.770016795588589</v>
      </c>
      <c r="D30" s="12">
        <f t="shared" si="3"/>
        <v>3483077.3800463704</v>
      </c>
      <c r="E30" s="9">
        <f t="shared" si="4"/>
        <v>79443.619953629561</v>
      </c>
    </row>
    <row r="31" spans="1:5" x14ac:dyDescent="0.25">
      <c r="A31" s="7">
        <v>2037</v>
      </c>
      <c r="B31" s="7">
        <v>3585467</v>
      </c>
      <c r="C31" s="13">
        <f t="shared" si="2"/>
        <v>97.815017441572763</v>
      </c>
      <c r="D31" s="12">
        <f t="shared" si="3"/>
        <v>3507125.1714118356</v>
      </c>
      <c r="E31" s="9">
        <f t="shared" si="4"/>
        <v>78341.828588164411</v>
      </c>
    </row>
    <row r="32" spans="1:5" x14ac:dyDescent="0.25">
      <c r="A32" s="7">
        <v>2038</v>
      </c>
      <c r="B32" s="7">
        <v>3607260</v>
      </c>
      <c r="C32" s="13">
        <f t="shared" si="2"/>
        <v>97.860018087556938</v>
      </c>
      <c r="D32" s="12">
        <f t="shared" si="3"/>
        <v>3530065.288465206</v>
      </c>
      <c r="E32" s="9">
        <f t="shared" si="4"/>
        <v>77194.711534793954</v>
      </c>
    </row>
    <row r="33" spans="1:5" x14ac:dyDescent="0.25">
      <c r="A33" s="7">
        <v>2039</v>
      </c>
      <c r="B33" s="7">
        <v>3627893</v>
      </c>
      <c r="C33" s="13">
        <f t="shared" si="2"/>
        <v>97.905018733541112</v>
      </c>
      <c r="D33" s="12">
        <f t="shared" si="3"/>
        <v>3551889.3212828268</v>
      </c>
      <c r="E33" s="9">
        <f t="shared" si="4"/>
        <v>76003.67871717317</v>
      </c>
    </row>
    <row r="34" spans="1:5" x14ac:dyDescent="0.25">
      <c r="A34" s="7">
        <v>2040</v>
      </c>
      <c r="B34" s="7">
        <v>3647352</v>
      </c>
      <c r="C34" s="13">
        <f t="shared" si="2"/>
        <v>97.950019379525287</v>
      </c>
      <c r="D34" s="12">
        <f t="shared" si="3"/>
        <v>3572581.9908395032</v>
      </c>
      <c r="E34" s="9">
        <f t="shared" si="4"/>
        <v>74770.00916049676</v>
      </c>
    </row>
    <row r="35" spans="1:5" x14ac:dyDescent="0.25">
      <c r="A35" s="7">
        <v>2041</v>
      </c>
      <c r="B35" s="7">
        <v>3665603</v>
      </c>
      <c r="C35" s="13">
        <f t="shared" si="2"/>
        <v>97.995020025509461</v>
      </c>
      <c r="D35" s="12">
        <f t="shared" si="3"/>
        <v>3592108.3939056755</v>
      </c>
      <c r="E35" s="9">
        <f t="shared" si="4"/>
        <v>73494.606094324496</v>
      </c>
    </row>
    <row r="36" spans="1:5" x14ac:dyDescent="0.25">
      <c r="A36" s="7">
        <v>2042</v>
      </c>
      <c r="B36" s="7">
        <v>3682634</v>
      </c>
      <c r="C36" s="13">
        <f t="shared" si="2"/>
        <v>98.040020671493636</v>
      </c>
      <c r="D36" s="12">
        <f t="shared" si="3"/>
        <v>3610455.1348554529</v>
      </c>
      <c r="E36" s="9">
        <f t="shared" si="4"/>
        <v>72178.865144547075</v>
      </c>
    </row>
    <row r="37" spans="1:5" x14ac:dyDescent="0.25">
      <c r="A37" s="7">
        <v>2043</v>
      </c>
      <c r="B37" s="7">
        <v>3698469</v>
      </c>
      <c r="C37" s="13">
        <f t="shared" si="2"/>
        <v>98.08502131747781</v>
      </c>
      <c r="D37" s="12">
        <f t="shared" si="3"/>
        <v>3627644.1070703082</v>
      </c>
      <c r="E37" s="9">
        <f t="shared" si="4"/>
        <v>70824.892929691821</v>
      </c>
    </row>
    <row r="38" spans="1:5" x14ac:dyDescent="0.25">
      <c r="A38" s="7">
        <v>2044</v>
      </c>
      <c r="B38" s="7">
        <v>3713123</v>
      </c>
      <c r="C38" s="13">
        <f t="shared" si="2"/>
        <v>98.130021963461985</v>
      </c>
      <c r="D38" s="12">
        <f t="shared" si="3"/>
        <v>3643688.4154303586</v>
      </c>
      <c r="E38" s="9">
        <f t="shared" si="4"/>
        <v>69434.584569641389</v>
      </c>
    </row>
    <row r="39" spans="1:5" x14ac:dyDescent="0.25">
      <c r="A39" s="7">
        <v>2045</v>
      </c>
      <c r="B39" s="7">
        <v>3726600</v>
      </c>
      <c r="C39" s="13">
        <f t="shared" si="2"/>
        <v>98.17502260944616</v>
      </c>
      <c r="D39" s="12">
        <f t="shared" si="3"/>
        <v>3658590.3925636206</v>
      </c>
      <c r="E39" s="9">
        <f t="shared" si="4"/>
        <v>68009.607436379418</v>
      </c>
    </row>
    <row r="40" spans="1:5" x14ac:dyDescent="0.25">
      <c r="A40" s="7">
        <v>2046</v>
      </c>
      <c r="B40" s="7">
        <v>3738900</v>
      </c>
      <c r="C40" s="13">
        <f t="shared" si="2"/>
        <v>98.220023255430334</v>
      </c>
      <c r="D40" s="12">
        <f t="shared" si="3"/>
        <v>3672348.4494972848</v>
      </c>
      <c r="E40" s="9">
        <f t="shared" si="4"/>
        <v>66551.550502715167</v>
      </c>
    </row>
    <row r="41" spans="1:5" x14ac:dyDescent="0.25">
      <c r="A41" s="7">
        <v>2047</v>
      </c>
      <c r="B41" s="7">
        <v>3750030</v>
      </c>
      <c r="C41" s="13">
        <f t="shared" si="2"/>
        <v>98.265023901414509</v>
      </c>
      <c r="D41" s="12">
        <f t="shared" si="3"/>
        <v>3684967.8758102143</v>
      </c>
      <c r="E41" s="9">
        <f t="shared" si="4"/>
        <v>65062.124189785682</v>
      </c>
    </row>
    <row r="42" spans="1:5" x14ac:dyDescent="0.25">
      <c r="A42" s="7">
        <v>2048</v>
      </c>
      <c r="B42" s="7">
        <v>3760007</v>
      </c>
      <c r="C42" s="13">
        <f t="shared" si="2"/>
        <v>98.310024547398683</v>
      </c>
      <c r="D42" s="12">
        <f t="shared" si="3"/>
        <v>3696463.8046839088</v>
      </c>
      <c r="E42" s="9">
        <f t="shared" si="4"/>
        <v>63543.19531609118</v>
      </c>
    </row>
    <row r="43" spans="1:5" x14ac:dyDescent="0.25">
      <c r="A43" s="7">
        <v>2049</v>
      </c>
      <c r="B43" s="7">
        <v>3768831</v>
      </c>
      <c r="C43" s="13">
        <f t="shared" si="2"/>
        <v>98.355025193382858</v>
      </c>
      <c r="D43" s="12">
        <f t="shared" si="3"/>
        <v>3706834.6795460233</v>
      </c>
      <c r="E43" s="9">
        <f t="shared" si="4"/>
        <v>61996.320453976747</v>
      </c>
    </row>
    <row r="44" spans="1:5" x14ac:dyDescent="0.25">
      <c r="A44" s="7">
        <v>2050</v>
      </c>
      <c r="B44" s="7">
        <v>3776493</v>
      </c>
      <c r="C44" s="13">
        <f t="shared" si="2"/>
        <v>98.400025839367032</v>
      </c>
      <c r="D44" s="12">
        <f t="shared" si="3"/>
        <v>3716070.0878218873</v>
      </c>
      <c r="E44" s="9">
        <f t="shared" si="4"/>
        <v>60422.91217811266</v>
      </c>
    </row>
    <row r="45" spans="1:5" x14ac:dyDescent="0.25">
      <c r="A45" s="7">
        <v>2051</v>
      </c>
      <c r="B45" s="7">
        <v>3782994</v>
      </c>
      <c r="C45" s="13">
        <f t="shared" si="2"/>
        <v>98.445026485351207</v>
      </c>
      <c r="D45" s="12">
        <f t="shared" si="3"/>
        <v>3724169.4452392468</v>
      </c>
      <c r="E45" s="9">
        <f t="shared" si="4"/>
        <v>58824.554760753177</v>
      </c>
    </row>
    <row r="46" spans="1:5" x14ac:dyDescent="0.25">
      <c r="A46" s="7">
        <v>2052</v>
      </c>
      <c r="B46" s="7">
        <v>3788348</v>
      </c>
      <c r="C46" s="13">
        <f t="shared" si="2"/>
        <v>98.490027131335381</v>
      </c>
      <c r="D46" s="12">
        <f t="shared" si="3"/>
        <v>3731144.9730294012</v>
      </c>
      <c r="E46" s="9">
        <f t="shared" si="4"/>
        <v>57203.026970598847</v>
      </c>
    </row>
    <row r="47" spans="1:5" x14ac:dyDescent="0.25">
      <c r="A47" s="7">
        <v>2053</v>
      </c>
      <c r="B47" s="7">
        <v>3792555</v>
      </c>
      <c r="C47" s="13">
        <f t="shared" si="2"/>
        <v>98.535027777319556</v>
      </c>
      <c r="D47" s="12">
        <f t="shared" si="3"/>
        <v>3736995.1227201214</v>
      </c>
      <c r="E47" s="9">
        <f t="shared" si="4"/>
        <v>55559.877279878594</v>
      </c>
    </row>
    <row r="48" spans="1:5" x14ac:dyDescent="0.25">
      <c r="A48" s="7">
        <v>2054</v>
      </c>
      <c r="B48" s="7">
        <v>3795598</v>
      </c>
      <c r="C48" s="13">
        <f t="shared" si="2"/>
        <v>98.58002842330373</v>
      </c>
      <c r="D48" s="12">
        <f t="shared" si="3"/>
        <v>3741701.5872343481</v>
      </c>
      <c r="E48" s="9">
        <f t="shared" si="4"/>
        <v>53896.412765651941</v>
      </c>
    </row>
    <row r="49" spans="1:5" x14ac:dyDescent="0.25">
      <c r="A49" s="7">
        <v>2055</v>
      </c>
      <c r="B49" s="7">
        <v>3797474</v>
      </c>
      <c r="C49" s="13">
        <f t="shared" si="2"/>
        <v>98.625029069287905</v>
      </c>
      <c r="D49" s="12">
        <f t="shared" si="3"/>
        <v>3745259.8363986504</v>
      </c>
      <c r="E49" s="9">
        <f t="shared" si="4"/>
        <v>52214.163601349574</v>
      </c>
    </row>
    <row r="50" spans="1:5" x14ac:dyDescent="0.25">
      <c r="A50" s="7">
        <v>2056</v>
      </c>
      <c r="B50" s="7">
        <v>3798193</v>
      </c>
      <c r="C50" s="13">
        <f t="shared" si="2"/>
        <v>98.670029715272079</v>
      </c>
      <c r="D50" s="12">
        <f t="shared" si="3"/>
        <v>3747678.1617433839</v>
      </c>
      <c r="E50" s="9">
        <f t="shared" si="4"/>
        <v>50514.838256616145</v>
      </c>
    </row>
    <row r="51" spans="1:5" x14ac:dyDescent="0.25">
      <c r="A51" s="7">
        <v>2057</v>
      </c>
      <c r="B51" s="7">
        <v>3797772</v>
      </c>
      <c r="C51" s="13">
        <f t="shared" si="2"/>
        <v>98.715030361256254</v>
      </c>
      <c r="D51" s="12">
        <f t="shared" si="3"/>
        <v>3748971.7828512886</v>
      </c>
      <c r="E51" s="9">
        <f t="shared" si="4"/>
        <v>48800.217148711439</v>
      </c>
    </row>
    <row r="52" spans="1:5" x14ac:dyDescent="0.25">
      <c r="A52" s="7">
        <v>2058</v>
      </c>
      <c r="B52" s="7">
        <v>3796218</v>
      </c>
      <c r="C52" s="13">
        <f t="shared" si="2"/>
        <v>98.760031007240428</v>
      </c>
      <c r="D52" s="12">
        <f t="shared" si="3"/>
        <v>3749146.0739024421</v>
      </c>
      <c r="E52" s="9">
        <f t="shared" si="4"/>
        <v>47071.92609755788</v>
      </c>
    </row>
    <row r="53" spans="1:5" x14ac:dyDescent="0.25">
      <c r="A53" s="7">
        <v>2059</v>
      </c>
      <c r="B53" s="7">
        <v>3793533</v>
      </c>
      <c r="C53" s="13">
        <f t="shared" si="2"/>
        <v>98.805031653224603</v>
      </c>
      <c r="D53" s="12">
        <f t="shared" si="3"/>
        <v>3748201.481425521</v>
      </c>
      <c r="E53" s="9">
        <f t="shared" si="4"/>
        <v>45331.518574479036</v>
      </c>
    </row>
    <row r="54" spans="1:5" x14ac:dyDescent="0.25">
      <c r="A54" s="7">
        <v>2060</v>
      </c>
      <c r="B54" s="7">
        <v>3789728</v>
      </c>
      <c r="C54" s="13">
        <f t="shared" si="2"/>
        <v>98.850032299208777</v>
      </c>
      <c r="D54" s="12">
        <f t="shared" si="3"/>
        <v>3746147.3520521587</v>
      </c>
      <c r="E54" s="9">
        <f t="shared" si="4"/>
        <v>43580.647947841324</v>
      </c>
    </row>
    <row r="114" spans="1:1" x14ac:dyDescent="0.25">
      <c r="A114" s="4"/>
    </row>
    <row r="115" spans="1:1" x14ac:dyDescent="0.25">
      <c r="A115" s="5"/>
    </row>
    <row r="136" spans="1:1" x14ac:dyDescent="0.25">
      <c r="A136" s="4"/>
    </row>
    <row r="137" spans="1:1" x14ac:dyDescent="0.25">
      <c r="A137" s="5"/>
    </row>
    <row r="158" spans="1:1" x14ac:dyDescent="0.25">
      <c r="A158" s="4"/>
    </row>
    <row r="159" spans="1:1" x14ac:dyDescent="0.25">
      <c r="A159" s="5"/>
    </row>
  </sheetData>
  <pageMargins left="0.511811024" right="0.511811024" top="0.78740157499999996" bottom="0.78740157499999996" header="0.31496062000000002" footer="0.31496062000000002"/>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1"/>
  <sheetViews>
    <sheetView topLeftCell="A58" zoomScale="85" zoomScaleNormal="85" workbookViewId="0">
      <selection activeCell="I2" sqref="I2:I32"/>
    </sheetView>
  </sheetViews>
  <sheetFormatPr defaultRowHeight="15" x14ac:dyDescent="0.25"/>
  <cols>
    <col min="1" max="1" width="10.85546875" customWidth="1"/>
    <col min="2" max="2" width="27" bestFit="1" customWidth="1"/>
    <col min="3" max="3" width="23" style="17" bestFit="1" customWidth="1"/>
    <col min="4" max="7" width="20.28515625" style="17" bestFit="1" customWidth="1"/>
    <col min="8" max="8" width="11" style="17" customWidth="1"/>
    <col min="9" max="9" width="18.85546875" customWidth="1"/>
    <col min="10" max="10" width="27" bestFit="1" customWidth="1"/>
    <col min="11" max="11" width="23.85546875" style="17" customWidth="1"/>
    <col min="12" max="14" width="20.28515625" style="17" bestFit="1" customWidth="1"/>
    <col min="15" max="15" width="20.42578125" style="17" customWidth="1"/>
  </cols>
  <sheetData>
    <row r="1" spans="1:19" s="19" customFormat="1" ht="93.75" x14ac:dyDescent="0.25">
      <c r="A1" s="21" t="s">
        <v>1</v>
      </c>
      <c r="B1" s="73" t="s">
        <v>2</v>
      </c>
      <c r="C1" s="22" t="s">
        <v>53</v>
      </c>
      <c r="D1" s="22" t="s">
        <v>50</v>
      </c>
      <c r="E1" s="22" t="s">
        <v>51</v>
      </c>
      <c r="F1" s="22" t="s">
        <v>130</v>
      </c>
      <c r="G1" s="26" t="s">
        <v>131</v>
      </c>
      <c r="H1" s="27"/>
      <c r="I1" s="43" t="s">
        <v>132</v>
      </c>
      <c r="J1" s="22" t="s">
        <v>133</v>
      </c>
      <c r="K1" s="22" t="s">
        <v>134</v>
      </c>
      <c r="L1" s="22" t="s">
        <v>135</v>
      </c>
      <c r="M1" s="22" t="s">
        <v>136</v>
      </c>
      <c r="N1" s="22" t="s">
        <v>130</v>
      </c>
      <c r="O1" s="22" t="s">
        <v>131</v>
      </c>
    </row>
    <row r="2" spans="1:19" ht="14.45" customHeight="1" x14ac:dyDescent="0.25">
      <c r="A2" s="141" t="s">
        <v>154</v>
      </c>
      <c r="B2" s="1" t="s">
        <v>3</v>
      </c>
      <c r="C2" s="69">
        <f>$C$33*(C37/100)</f>
        <v>208616.89348100001</v>
      </c>
      <c r="D2" s="18">
        <v>209926</v>
      </c>
      <c r="E2" s="18">
        <v>216489</v>
      </c>
      <c r="F2" s="18">
        <v>210067</v>
      </c>
      <c r="G2" s="25">
        <v>221326</v>
      </c>
      <c r="H2" s="28"/>
      <c r="I2" s="141" t="s">
        <v>154</v>
      </c>
      <c r="J2" s="1" t="s">
        <v>3</v>
      </c>
      <c r="K2" s="149">
        <f>SUM(C2:C5)</f>
        <v>305615.78522249998</v>
      </c>
      <c r="L2" s="149">
        <f t="shared" ref="L2:O2" si="0">SUM(D2:D5)</f>
        <v>308674</v>
      </c>
      <c r="M2" s="149">
        <f t="shared" si="0"/>
        <v>317830</v>
      </c>
      <c r="N2" s="149">
        <f t="shared" si="0"/>
        <v>308233</v>
      </c>
      <c r="O2" s="149">
        <f t="shared" si="0"/>
        <v>322664</v>
      </c>
    </row>
    <row r="3" spans="1:19" x14ac:dyDescent="0.25">
      <c r="A3" s="142"/>
      <c r="B3" s="1" t="s">
        <v>13</v>
      </c>
      <c r="C3" s="69">
        <f t="shared" ref="C3:C32" si="1">$C$33*(C38/100)</f>
        <v>31378.921477000004</v>
      </c>
      <c r="D3" s="18">
        <v>31230</v>
      </c>
      <c r="E3" s="18">
        <v>32182</v>
      </c>
      <c r="F3" s="18">
        <v>29535</v>
      </c>
      <c r="G3" s="25">
        <v>31079</v>
      </c>
      <c r="H3" s="28"/>
      <c r="I3" s="142"/>
      <c r="J3" s="1" t="s">
        <v>13</v>
      </c>
      <c r="K3" s="150"/>
      <c r="L3" s="150"/>
      <c r="M3" s="150"/>
      <c r="N3" s="150"/>
      <c r="O3" s="150"/>
    </row>
    <row r="4" spans="1:19" x14ac:dyDescent="0.25">
      <c r="A4" s="142"/>
      <c r="B4" s="1" t="s">
        <v>21</v>
      </c>
      <c r="C4" s="69">
        <f t="shared" si="1"/>
        <v>15923.979970999999</v>
      </c>
      <c r="D4" s="18">
        <v>15953</v>
      </c>
      <c r="E4" s="18">
        <v>16886</v>
      </c>
      <c r="F4" s="18">
        <v>15641</v>
      </c>
      <c r="G4" s="25">
        <v>16489</v>
      </c>
      <c r="H4" s="28"/>
      <c r="I4" s="142"/>
      <c r="J4" s="1" t="s">
        <v>21</v>
      </c>
      <c r="K4" s="150"/>
      <c r="L4" s="150"/>
      <c r="M4" s="150"/>
      <c r="N4" s="150"/>
      <c r="O4" s="150"/>
    </row>
    <row r="5" spans="1:19" x14ac:dyDescent="0.25">
      <c r="A5" s="143"/>
      <c r="B5" s="1" t="s">
        <v>24</v>
      </c>
      <c r="C5" s="69">
        <f t="shared" si="1"/>
        <v>49695.990293499999</v>
      </c>
      <c r="D5" s="18">
        <v>51565</v>
      </c>
      <c r="E5" s="18">
        <v>52273</v>
      </c>
      <c r="F5" s="18">
        <v>52990</v>
      </c>
      <c r="G5" s="25">
        <v>53770</v>
      </c>
      <c r="H5" s="28"/>
      <c r="I5" s="143"/>
      <c r="J5" s="1" t="s">
        <v>24</v>
      </c>
      <c r="K5" s="151"/>
      <c r="L5" s="151"/>
      <c r="M5" s="151"/>
      <c r="N5" s="151"/>
      <c r="O5" s="151"/>
    </row>
    <row r="6" spans="1:19" x14ac:dyDescent="0.25">
      <c r="A6" s="141" t="s">
        <v>155</v>
      </c>
      <c r="B6" s="1" t="s">
        <v>18</v>
      </c>
      <c r="C6" s="69">
        <f t="shared" si="1"/>
        <v>29520.883917500003</v>
      </c>
      <c r="D6" s="18">
        <v>29677</v>
      </c>
      <c r="E6" s="18">
        <v>30629</v>
      </c>
      <c r="F6" s="18">
        <v>28981</v>
      </c>
      <c r="G6" s="25">
        <v>29754</v>
      </c>
      <c r="H6" s="28"/>
      <c r="I6" s="141" t="s">
        <v>155</v>
      </c>
      <c r="J6" s="1" t="s">
        <v>18</v>
      </c>
      <c r="K6" s="149">
        <f>SUM(C6:C9)</f>
        <v>88991.983257500018</v>
      </c>
      <c r="L6" s="149">
        <f t="shared" ref="L6:O6" si="2">SUM(D6:D9)</f>
        <v>91872</v>
      </c>
      <c r="M6" s="149">
        <f t="shared" si="2"/>
        <v>93830</v>
      </c>
      <c r="N6" s="149">
        <f t="shared" si="2"/>
        <v>93631</v>
      </c>
      <c r="O6" s="149">
        <f t="shared" si="2"/>
        <v>92170</v>
      </c>
    </row>
    <row r="7" spans="1:19" x14ac:dyDescent="0.25">
      <c r="A7" s="142"/>
      <c r="B7" s="1" t="s">
        <v>25</v>
      </c>
      <c r="C7" s="69">
        <f t="shared" si="1"/>
        <v>8724.1154490000008</v>
      </c>
      <c r="D7" s="18">
        <v>9021</v>
      </c>
      <c r="E7" s="18">
        <v>9292</v>
      </c>
      <c r="F7" s="18">
        <v>8453</v>
      </c>
      <c r="G7" s="25">
        <v>8802</v>
      </c>
      <c r="H7" s="28"/>
      <c r="I7" s="142"/>
      <c r="J7" s="1" t="s">
        <v>25</v>
      </c>
      <c r="K7" s="150"/>
      <c r="L7" s="150"/>
      <c r="M7" s="150"/>
      <c r="N7" s="150"/>
      <c r="O7" s="150"/>
    </row>
    <row r="8" spans="1:19" x14ac:dyDescent="0.25">
      <c r="A8" s="142"/>
      <c r="B8" s="1" t="s">
        <v>26</v>
      </c>
      <c r="C8" s="69">
        <f t="shared" si="1"/>
        <v>18136.898485500002</v>
      </c>
      <c r="D8" s="18">
        <v>19648</v>
      </c>
      <c r="E8" s="18">
        <v>19727</v>
      </c>
      <c r="F8" s="18">
        <v>19803</v>
      </c>
      <c r="G8" s="25">
        <v>20511</v>
      </c>
      <c r="H8" s="28"/>
      <c r="I8" s="142"/>
      <c r="J8" s="1" t="s">
        <v>26</v>
      </c>
      <c r="K8" s="150"/>
      <c r="L8" s="150"/>
      <c r="M8" s="150"/>
      <c r="N8" s="150"/>
      <c r="O8" s="150"/>
    </row>
    <row r="9" spans="1:19" x14ac:dyDescent="0.25">
      <c r="A9" s="143"/>
      <c r="B9" s="1" t="s">
        <v>20</v>
      </c>
      <c r="C9" s="69">
        <f t="shared" si="1"/>
        <v>32610.085405500002</v>
      </c>
      <c r="D9" s="18">
        <v>33526</v>
      </c>
      <c r="E9" s="18">
        <v>34182</v>
      </c>
      <c r="F9" s="18">
        <v>36394</v>
      </c>
      <c r="G9" s="25">
        <v>33103</v>
      </c>
      <c r="H9" s="28"/>
      <c r="I9" s="143"/>
      <c r="J9" s="1" t="s">
        <v>20</v>
      </c>
      <c r="K9" s="151"/>
      <c r="L9" s="151"/>
      <c r="M9" s="151"/>
      <c r="N9" s="151"/>
      <c r="O9" s="151"/>
    </row>
    <row r="10" spans="1:19" x14ac:dyDescent="0.25">
      <c r="A10" s="141" t="s">
        <v>156</v>
      </c>
      <c r="B10" s="1" t="s">
        <v>10</v>
      </c>
      <c r="C10" s="69">
        <f t="shared" si="1"/>
        <v>22530.969946499998</v>
      </c>
      <c r="D10" s="18">
        <v>22569</v>
      </c>
      <c r="E10" s="18">
        <v>23714</v>
      </c>
      <c r="F10" s="18">
        <v>23562</v>
      </c>
      <c r="G10" s="25">
        <v>23619</v>
      </c>
      <c r="H10" s="28"/>
      <c r="I10" s="141" t="s">
        <v>156</v>
      </c>
      <c r="J10" s="1" t="s">
        <v>10</v>
      </c>
      <c r="K10" s="149">
        <f>SUM(C10:C16)</f>
        <v>361615.75175300002</v>
      </c>
      <c r="L10" s="149">
        <f t="shared" ref="L10:N10" si="3">SUM(D10:D16)</f>
        <v>377968</v>
      </c>
      <c r="M10" s="149">
        <f t="shared" si="3"/>
        <v>409613</v>
      </c>
      <c r="N10" s="149">
        <f t="shared" si="3"/>
        <v>448545</v>
      </c>
      <c r="O10" s="149">
        <f>SUM(G10:G16)</f>
        <v>463775</v>
      </c>
    </row>
    <row r="11" spans="1:19" x14ac:dyDescent="0.25">
      <c r="A11" s="142"/>
      <c r="B11" s="1" t="s">
        <v>12</v>
      </c>
      <c r="C11" s="69">
        <f t="shared" si="1"/>
        <v>107225.91562650001</v>
      </c>
      <c r="D11" s="18">
        <v>107817</v>
      </c>
      <c r="E11" s="18">
        <v>119923</v>
      </c>
      <c r="F11" s="18">
        <v>133171</v>
      </c>
      <c r="G11" s="25">
        <v>134002</v>
      </c>
      <c r="H11" s="28"/>
      <c r="I11" s="142"/>
      <c r="J11" s="1" t="s">
        <v>12</v>
      </c>
      <c r="K11" s="150"/>
      <c r="L11" s="150"/>
      <c r="M11" s="150"/>
      <c r="N11" s="150"/>
      <c r="O11" s="150"/>
    </row>
    <row r="12" spans="1:19" x14ac:dyDescent="0.25">
      <c r="A12" s="142"/>
      <c r="B12" s="1" t="s">
        <v>19</v>
      </c>
      <c r="C12" s="69">
        <f t="shared" si="1"/>
        <v>33927.115634999995</v>
      </c>
      <c r="D12" s="18">
        <v>35268</v>
      </c>
      <c r="E12" s="18">
        <v>37606</v>
      </c>
      <c r="F12" s="18">
        <v>40098</v>
      </c>
      <c r="G12" s="25">
        <v>41410</v>
      </c>
      <c r="H12" s="28"/>
      <c r="I12" s="142"/>
      <c r="J12" s="1" t="s">
        <v>19</v>
      </c>
      <c r="K12" s="150"/>
      <c r="L12" s="150"/>
      <c r="M12" s="150"/>
      <c r="N12" s="150"/>
      <c r="O12" s="150"/>
    </row>
    <row r="13" spans="1:19" x14ac:dyDescent="0.25">
      <c r="A13" s="142"/>
      <c r="B13" s="1" t="s">
        <v>27</v>
      </c>
      <c r="C13" s="69">
        <f t="shared" si="1"/>
        <v>30326.935205499998</v>
      </c>
      <c r="D13" s="18">
        <v>32148</v>
      </c>
      <c r="E13" s="18">
        <v>35094</v>
      </c>
      <c r="F13" s="18">
        <v>38429</v>
      </c>
      <c r="G13" s="25">
        <v>35520</v>
      </c>
      <c r="H13" s="28"/>
      <c r="I13" s="142"/>
      <c r="J13" s="1" t="s">
        <v>27</v>
      </c>
      <c r="K13" s="150"/>
      <c r="L13" s="150"/>
      <c r="M13" s="150"/>
      <c r="N13" s="150"/>
      <c r="O13" s="150"/>
    </row>
    <row r="14" spans="1:19" ht="14.45" customHeight="1" x14ac:dyDescent="0.25">
      <c r="A14" s="142"/>
      <c r="B14" s="1" t="s">
        <v>22</v>
      </c>
      <c r="C14" s="69">
        <f t="shared" si="1"/>
        <v>101925.03646649999</v>
      </c>
      <c r="D14" s="18">
        <v>109935</v>
      </c>
      <c r="E14" s="18">
        <v>118864</v>
      </c>
      <c r="F14" s="18">
        <v>138562</v>
      </c>
      <c r="G14" s="25">
        <v>161184</v>
      </c>
      <c r="H14" s="28"/>
      <c r="I14" s="142"/>
      <c r="J14" s="1" t="s">
        <v>22</v>
      </c>
      <c r="K14" s="150"/>
      <c r="L14" s="150"/>
      <c r="M14" s="150"/>
      <c r="N14" s="150"/>
      <c r="O14" s="150"/>
    </row>
    <row r="15" spans="1:19" x14ac:dyDescent="0.25">
      <c r="A15" s="142"/>
      <c r="B15" s="15" t="s">
        <v>31</v>
      </c>
      <c r="C15" s="69">
        <f t="shared" si="1"/>
        <v>2487.8892125000002</v>
      </c>
      <c r="D15" s="18">
        <v>2448</v>
      </c>
      <c r="E15" s="18">
        <v>1997</v>
      </c>
      <c r="F15" s="18">
        <v>1990</v>
      </c>
      <c r="G15" s="25">
        <v>1549</v>
      </c>
      <c r="H15" s="28"/>
      <c r="I15" s="142"/>
      <c r="J15" s="15" t="s">
        <v>31</v>
      </c>
      <c r="K15" s="150"/>
      <c r="L15" s="150"/>
      <c r="M15" s="150"/>
      <c r="N15" s="150"/>
      <c r="O15" s="150"/>
      <c r="S15" t="s">
        <v>49</v>
      </c>
    </row>
    <row r="16" spans="1:19" x14ac:dyDescent="0.25">
      <c r="A16" s="143"/>
      <c r="B16" s="1" t="s">
        <v>32</v>
      </c>
      <c r="C16" s="69">
        <f t="shared" si="1"/>
        <v>63191.889660500005</v>
      </c>
      <c r="D16" s="18">
        <v>67783</v>
      </c>
      <c r="E16" s="18">
        <v>72415</v>
      </c>
      <c r="F16" s="18">
        <v>72733</v>
      </c>
      <c r="G16" s="25">
        <v>66491</v>
      </c>
      <c r="H16" s="28"/>
      <c r="I16" s="143"/>
      <c r="J16" s="1" t="s">
        <v>32</v>
      </c>
      <c r="K16" s="151"/>
      <c r="L16" s="151"/>
      <c r="M16" s="151"/>
      <c r="N16" s="151"/>
      <c r="O16" s="151"/>
    </row>
    <row r="17" spans="1:15" x14ac:dyDescent="0.25">
      <c r="A17" s="144" t="s">
        <v>157</v>
      </c>
      <c r="B17" s="1" t="s">
        <v>5</v>
      </c>
      <c r="C17" s="69">
        <f t="shared" si="1"/>
        <v>198349.9144675</v>
      </c>
      <c r="D17" s="18">
        <v>197783</v>
      </c>
      <c r="E17" s="18">
        <v>212863</v>
      </c>
      <c r="F17" s="18">
        <v>207045</v>
      </c>
      <c r="G17" s="25">
        <v>205670</v>
      </c>
      <c r="H17" s="28"/>
      <c r="I17" s="144" t="s">
        <v>157</v>
      </c>
      <c r="J17" s="1" t="s">
        <v>5</v>
      </c>
      <c r="K17" s="149">
        <f>SUM(C17:C20)</f>
        <v>832272.77171</v>
      </c>
      <c r="L17" s="149">
        <f t="shared" ref="L17:O17" si="4">SUM(D17:D20)</f>
        <v>853359</v>
      </c>
      <c r="M17" s="149">
        <f t="shared" si="4"/>
        <v>944212</v>
      </c>
      <c r="N17" s="149">
        <f t="shared" si="4"/>
        <v>997031</v>
      </c>
      <c r="O17" s="149">
        <f t="shared" si="4"/>
        <v>925024</v>
      </c>
    </row>
    <row r="18" spans="1:15" ht="14.45" customHeight="1" x14ac:dyDescent="0.25">
      <c r="A18" s="145"/>
      <c r="B18" s="1" t="s">
        <v>11</v>
      </c>
      <c r="C18" s="69">
        <f t="shared" si="1"/>
        <v>394084.87745050003</v>
      </c>
      <c r="D18" s="18">
        <v>404287</v>
      </c>
      <c r="E18" s="18">
        <v>451872</v>
      </c>
      <c r="F18" s="18">
        <v>479713</v>
      </c>
      <c r="G18" s="25">
        <v>432927</v>
      </c>
      <c r="H18" s="28"/>
      <c r="I18" s="145"/>
      <c r="J18" s="1" t="s">
        <v>11</v>
      </c>
      <c r="K18" s="150"/>
      <c r="L18" s="150"/>
      <c r="M18" s="150"/>
      <c r="N18" s="150"/>
      <c r="O18" s="150"/>
    </row>
    <row r="19" spans="1:15" x14ac:dyDescent="0.25">
      <c r="A19" s="145"/>
      <c r="B19" s="1" t="s">
        <v>14</v>
      </c>
      <c r="C19" s="69">
        <f t="shared" si="1"/>
        <v>197485.04724499999</v>
      </c>
      <c r="D19" s="18">
        <v>201871</v>
      </c>
      <c r="E19" s="18">
        <v>228356</v>
      </c>
      <c r="F19" s="18">
        <v>258457</v>
      </c>
      <c r="G19" s="25">
        <v>232893</v>
      </c>
      <c r="H19" s="28"/>
      <c r="I19" s="145"/>
      <c r="J19" s="1" t="s">
        <v>14</v>
      </c>
      <c r="K19" s="150"/>
      <c r="L19" s="150"/>
      <c r="M19" s="150"/>
      <c r="N19" s="150"/>
      <c r="O19" s="150"/>
    </row>
    <row r="20" spans="1:15" x14ac:dyDescent="0.25">
      <c r="A20" s="146"/>
      <c r="B20" s="1" t="s">
        <v>6</v>
      </c>
      <c r="C20" s="69">
        <f t="shared" si="1"/>
        <v>42352.932546999997</v>
      </c>
      <c r="D20" s="18">
        <v>49418</v>
      </c>
      <c r="E20" s="18">
        <v>51121</v>
      </c>
      <c r="F20" s="18">
        <v>51816</v>
      </c>
      <c r="G20" s="25">
        <v>53534</v>
      </c>
      <c r="H20" s="28"/>
      <c r="I20" s="146"/>
      <c r="J20" s="1" t="s">
        <v>6</v>
      </c>
      <c r="K20" s="151"/>
      <c r="L20" s="151"/>
      <c r="M20" s="151"/>
      <c r="N20" s="151"/>
      <c r="O20" s="151"/>
    </row>
    <row r="21" spans="1:15" ht="14.45" customHeight="1" x14ac:dyDescent="0.25">
      <c r="A21" s="147" t="s">
        <v>158</v>
      </c>
      <c r="B21" s="1" t="s">
        <v>7</v>
      </c>
      <c r="C21" s="69">
        <f t="shared" si="1"/>
        <v>57869.916177999999</v>
      </c>
      <c r="D21" s="18">
        <v>59024</v>
      </c>
      <c r="E21" s="18">
        <v>63715</v>
      </c>
      <c r="F21" s="18">
        <v>62763</v>
      </c>
      <c r="G21" s="25">
        <v>60077</v>
      </c>
      <c r="H21" s="28"/>
      <c r="I21" s="147" t="s">
        <v>158</v>
      </c>
      <c r="J21" s="1" t="s">
        <v>7</v>
      </c>
      <c r="K21" s="149">
        <f t="shared" ref="K21" si="5">SUM(C21:C24)</f>
        <v>305960.73943749996</v>
      </c>
      <c r="L21" s="149">
        <f t="shared" ref="L21" si="6">SUM(D21:D24)</f>
        <v>315115</v>
      </c>
      <c r="M21" s="149">
        <f t="shared" ref="M21" si="7">SUM(E21:E24)</f>
        <v>354964</v>
      </c>
      <c r="N21" s="149">
        <f t="shared" ref="N21:O21" si="8">SUM(F21:F24)</f>
        <v>362229</v>
      </c>
      <c r="O21" s="149">
        <f t="shared" si="8"/>
        <v>331726</v>
      </c>
    </row>
    <row r="22" spans="1:15" x14ac:dyDescent="0.25">
      <c r="A22" s="147"/>
      <c r="B22" s="1" t="s">
        <v>8</v>
      </c>
      <c r="C22" s="69">
        <f t="shared" si="1"/>
        <v>157764.93431449999</v>
      </c>
      <c r="D22" s="18">
        <v>161812</v>
      </c>
      <c r="E22" s="18">
        <v>185375</v>
      </c>
      <c r="F22" s="18">
        <v>190495</v>
      </c>
      <c r="G22" s="25">
        <v>177492</v>
      </c>
      <c r="H22" s="28"/>
      <c r="I22" s="147"/>
      <c r="J22" s="1" t="s">
        <v>8</v>
      </c>
      <c r="K22" s="150"/>
      <c r="L22" s="150"/>
      <c r="M22" s="150"/>
      <c r="N22" s="150"/>
      <c r="O22" s="150"/>
    </row>
    <row r="23" spans="1:15" x14ac:dyDescent="0.25">
      <c r="A23" s="147"/>
      <c r="B23" s="1" t="s">
        <v>28</v>
      </c>
      <c r="C23" s="69">
        <f t="shared" si="1"/>
        <v>82959.007022499994</v>
      </c>
      <c r="D23" s="18">
        <v>94279</v>
      </c>
      <c r="E23" s="18">
        <v>97466</v>
      </c>
      <c r="F23" s="18">
        <v>100683</v>
      </c>
      <c r="G23" s="25">
        <v>85574</v>
      </c>
      <c r="H23" s="28"/>
      <c r="I23" s="147"/>
      <c r="J23" s="1" t="s">
        <v>28</v>
      </c>
      <c r="K23" s="150"/>
      <c r="L23" s="150"/>
      <c r="M23" s="150"/>
      <c r="N23" s="150"/>
      <c r="O23" s="150"/>
    </row>
    <row r="24" spans="1:15" x14ac:dyDescent="0.25">
      <c r="A24" s="147"/>
      <c r="B24" s="1" t="s">
        <v>33</v>
      </c>
      <c r="C24" s="69">
        <f t="shared" si="1"/>
        <v>7366.8819225000007</v>
      </c>
      <c r="D24" s="18" t="s">
        <v>52</v>
      </c>
      <c r="E24" s="18">
        <v>8408</v>
      </c>
      <c r="F24" s="18">
        <v>8288</v>
      </c>
      <c r="G24" s="25">
        <v>8583</v>
      </c>
      <c r="H24" s="28"/>
      <c r="I24" s="147"/>
      <c r="J24" s="1" t="s">
        <v>33</v>
      </c>
      <c r="K24" s="151"/>
      <c r="L24" s="151"/>
      <c r="M24" s="151"/>
      <c r="N24" s="151"/>
      <c r="O24" s="151"/>
    </row>
    <row r="25" spans="1:15" ht="14.45" customHeight="1" x14ac:dyDescent="0.25">
      <c r="A25" s="148" t="s">
        <v>159</v>
      </c>
      <c r="B25" s="1" t="s">
        <v>9</v>
      </c>
      <c r="C25" s="69">
        <f t="shared" si="1"/>
        <v>38970.892228999997</v>
      </c>
      <c r="D25" s="18">
        <v>42427</v>
      </c>
      <c r="E25" s="18">
        <v>46233</v>
      </c>
      <c r="F25" s="18">
        <v>44975</v>
      </c>
      <c r="G25" s="25">
        <v>65533</v>
      </c>
      <c r="H25" s="28"/>
      <c r="I25" s="148" t="s">
        <v>159</v>
      </c>
      <c r="J25" s="1" t="s">
        <v>9</v>
      </c>
      <c r="K25" s="149">
        <f t="shared" ref="K25" si="9">SUM(C25:C28)</f>
        <v>188447.99131750001</v>
      </c>
      <c r="L25" s="149">
        <f t="shared" ref="L25" si="10">SUM(D25:D28)</f>
        <v>200436</v>
      </c>
      <c r="M25" s="149">
        <f t="shared" ref="M25" si="11">SUM(E25:E28)</f>
        <v>230137</v>
      </c>
      <c r="N25" s="149">
        <f t="shared" ref="N25" si="12">SUM(F25:F28)</f>
        <v>238620</v>
      </c>
      <c r="O25" s="149">
        <f t="shared" ref="O25" si="13">SUM(G25:G28)</f>
        <v>269446</v>
      </c>
    </row>
    <row r="26" spans="1:15" x14ac:dyDescent="0.25">
      <c r="A26" s="148"/>
      <c r="B26" s="1" t="s">
        <v>16</v>
      </c>
      <c r="C26" s="69">
        <f t="shared" si="1"/>
        <v>76706.898002000002</v>
      </c>
      <c r="D26" s="18">
        <v>77793</v>
      </c>
      <c r="E26" s="18">
        <v>98908</v>
      </c>
      <c r="F26" s="18">
        <v>99525</v>
      </c>
      <c r="G26" s="25">
        <v>115256</v>
      </c>
      <c r="H26" s="28"/>
      <c r="I26" s="148"/>
      <c r="J26" s="1" t="s">
        <v>16</v>
      </c>
      <c r="K26" s="150"/>
      <c r="L26" s="150"/>
      <c r="M26" s="150"/>
      <c r="N26" s="150"/>
      <c r="O26" s="150"/>
    </row>
    <row r="27" spans="1:15" x14ac:dyDescent="0.25">
      <c r="A27" s="148"/>
      <c r="B27" s="1" t="s">
        <v>29</v>
      </c>
      <c r="C27" s="69">
        <f t="shared" si="1"/>
        <v>22579.114635500002</v>
      </c>
      <c r="D27" s="18">
        <v>23856</v>
      </c>
      <c r="E27" s="18">
        <v>25302</v>
      </c>
      <c r="F27" s="18">
        <v>26882</v>
      </c>
      <c r="G27" s="25">
        <v>26449</v>
      </c>
      <c r="H27" s="28"/>
      <c r="I27" s="148"/>
      <c r="J27" s="1" t="s">
        <v>29</v>
      </c>
      <c r="K27" s="150"/>
      <c r="L27" s="150"/>
      <c r="M27" s="150"/>
      <c r="N27" s="150"/>
      <c r="O27" s="150"/>
    </row>
    <row r="28" spans="1:15" x14ac:dyDescent="0.25">
      <c r="A28" s="148"/>
      <c r="B28" s="1" t="s">
        <v>30</v>
      </c>
      <c r="C28" s="69">
        <f t="shared" si="1"/>
        <v>50191.086451000003</v>
      </c>
      <c r="D28" s="18">
        <v>56360</v>
      </c>
      <c r="E28" s="18">
        <v>59694</v>
      </c>
      <c r="F28" s="18">
        <v>67238</v>
      </c>
      <c r="G28" s="25">
        <v>62208</v>
      </c>
      <c r="H28" s="28"/>
      <c r="I28" s="148"/>
      <c r="J28" s="1" t="s">
        <v>30</v>
      </c>
      <c r="K28" s="151"/>
      <c r="L28" s="151"/>
      <c r="M28" s="151"/>
      <c r="N28" s="151"/>
      <c r="O28" s="151"/>
    </row>
    <row r="29" spans="1:15" x14ac:dyDescent="0.25">
      <c r="A29" s="144" t="s">
        <v>160</v>
      </c>
      <c r="B29" s="1" t="s">
        <v>4</v>
      </c>
      <c r="C29" s="69">
        <f t="shared" si="1"/>
        <v>125260.07235300001</v>
      </c>
      <c r="D29" s="18">
        <v>127475</v>
      </c>
      <c r="E29" s="18">
        <v>134958</v>
      </c>
      <c r="F29" s="18">
        <v>134111</v>
      </c>
      <c r="G29" s="25">
        <v>132466</v>
      </c>
      <c r="H29" s="28"/>
      <c r="I29" s="144" t="s">
        <v>160</v>
      </c>
      <c r="J29" s="1" t="s">
        <v>4</v>
      </c>
      <c r="K29" s="149">
        <f>SUM(C29:C32)</f>
        <v>398778.98462800006</v>
      </c>
      <c r="L29" s="149">
        <f t="shared" ref="L29:O29" si="14">SUM(D29:D32)</f>
        <v>408725</v>
      </c>
      <c r="M29" s="149">
        <f t="shared" si="14"/>
        <v>436100</v>
      </c>
      <c r="N29" s="149">
        <f t="shared" si="14"/>
        <v>458285</v>
      </c>
      <c r="O29" s="149">
        <f t="shared" si="14"/>
        <v>477049</v>
      </c>
    </row>
    <row r="30" spans="1:15" x14ac:dyDescent="0.25">
      <c r="A30" s="145"/>
      <c r="B30" s="1" t="s">
        <v>15</v>
      </c>
      <c r="C30" s="69">
        <f t="shared" si="1"/>
        <v>117628.89097800001</v>
      </c>
      <c r="D30" s="18">
        <v>119444</v>
      </c>
      <c r="E30" s="18">
        <v>122721</v>
      </c>
      <c r="F30" s="18">
        <v>125559</v>
      </c>
      <c r="G30" s="25">
        <v>128882</v>
      </c>
      <c r="H30" s="28"/>
      <c r="I30" s="145"/>
      <c r="J30" s="1" t="s">
        <v>15</v>
      </c>
      <c r="K30" s="150"/>
      <c r="L30" s="150"/>
      <c r="M30" s="150"/>
      <c r="N30" s="150"/>
      <c r="O30" s="150"/>
    </row>
    <row r="31" spans="1:15" x14ac:dyDescent="0.25">
      <c r="A31" s="145"/>
      <c r="B31" s="1" t="s">
        <v>17</v>
      </c>
      <c r="C31" s="69">
        <f t="shared" si="1"/>
        <v>121481.955109</v>
      </c>
      <c r="D31" s="18">
        <v>124755</v>
      </c>
      <c r="E31" s="18">
        <v>138997</v>
      </c>
      <c r="F31" s="18">
        <v>146906</v>
      </c>
      <c r="G31" s="25">
        <v>130043</v>
      </c>
      <c r="H31" s="28"/>
      <c r="I31" s="145"/>
      <c r="J31" s="1" t="s">
        <v>17</v>
      </c>
      <c r="K31" s="150"/>
      <c r="L31" s="150"/>
      <c r="M31" s="150"/>
      <c r="N31" s="150"/>
      <c r="O31" s="150"/>
    </row>
    <row r="32" spans="1:15" x14ac:dyDescent="0.25">
      <c r="A32" s="146"/>
      <c r="B32" s="1" t="s">
        <v>23</v>
      </c>
      <c r="C32" s="69">
        <f t="shared" si="1"/>
        <v>34408.066187999997</v>
      </c>
      <c r="D32" s="18">
        <v>37051</v>
      </c>
      <c r="E32" s="18">
        <v>39424</v>
      </c>
      <c r="F32" s="18">
        <v>51709</v>
      </c>
      <c r="G32" s="25">
        <v>85658</v>
      </c>
      <c r="H32" s="28"/>
      <c r="I32" s="146"/>
      <c r="J32" s="1" t="s">
        <v>23</v>
      </c>
      <c r="K32" s="151"/>
      <c r="L32" s="151"/>
      <c r="M32" s="151"/>
      <c r="N32" s="151"/>
      <c r="O32" s="151"/>
    </row>
    <row r="33" spans="1:15" x14ac:dyDescent="0.25">
      <c r="B33" s="16" t="s">
        <v>34</v>
      </c>
      <c r="C33" s="6">
        <v>2481685</v>
      </c>
      <c r="D33" s="6">
        <f>SUM(D2:D32)</f>
        <v>2556149</v>
      </c>
      <c r="E33" s="6">
        <f>SUM(E2:E32)</f>
        <v>2786686</v>
      </c>
      <c r="F33" s="6">
        <f>SUM(F2:F32)</f>
        <v>2906574</v>
      </c>
      <c r="G33" s="6">
        <f>SUM(G2:G32)</f>
        <v>2881854</v>
      </c>
      <c r="J33" s="16" t="s">
        <v>34</v>
      </c>
      <c r="K33" s="29">
        <f>SUM(K2:K32)</f>
        <v>2481684.0073260004</v>
      </c>
      <c r="L33" s="29">
        <f t="shared" ref="L33:O33" si="15">SUM(L2:L32)</f>
        <v>2556149</v>
      </c>
      <c r="M33" s="29">
        <f t="shared" si="15"/>
        <v>2786686</v>
      </c>
      <c r="N33" s="29">
        <f t="shared" si="15"/>
        <v>2906574</v>
      </c>
      <c r="O33" s="29">
        <f t="shared" si="15"/>
        <v>2881854</v>
      </c>
    </row>
    <row r="36" spans="1:15" ht="75" x14ac:dyDescent="0.25">
      <c r="A36" s="23" t="s">
        <v>151</v>
      </c>
      <c r="B36" s="20" t="s">
        <v>152</v>
      </c>
      <c r="C36" s="22" t="s">
        <v>153</v>
      </c>
      <c r="D36" s="70"/>
      <c r="J36" s="42"/>
      <c r="K36" s="43"/>
    </row>
    <row r="37" spans="1:15" ht="14.45" customHeight="1" x14ac:dyDescent="0.25">
      <c r="A37" s="141" t="s">
        <v>154</v>
      </c>
      <c r="B37" s="1" t="s">
        <v>3</v>
      </c>
      <c r="C37" s="18">
        <v>8.4062599999999996</v>
      </c>
    </row>
    <row r="38" spans="1:15" x14ac:dyDescent="0.25">
      <c r="A38" s="142"/>
      <c r="B38" s="1" t="s">
        <v>13</v>
      </c>
      <c r="C38" s="18">
        <v>1.2644200000000001</v>
      </c>
    </row>
    <row r="39" spans="1:15" x14ac:dyDescent="0.25">
      <c r="A39" s="142"/>
      <c r="B39" s="1" t="s">
        <v>21</v>
      </c>
      <c r="C39" s="18">
        <v>0.64166000000000001</v>
      </c>
    </row>
    <row r="40" spans="1:15" x14ac:dyDescent="0.25">
      <c r="A40" s="143"/>
      <c r="B40" s="1" t="s">
        <v>24</v>
      </c>
      <c r="C40" s="18">
        <v>2.00251</v>
      </c>
    </row>
    <row r="41" spans="1:15" ht="14.45" customHeight="1" x14ac:dyDescent="0.25">
      <c r="A41" s="141" t="s">
        <v>155</v>
      </c>
      <c r="B41" s="1" t="s">
        <v>18</v>
      </c>
      <c r="C41" s="18">
        <v>1.1895500000000001</v>
      </c>
    </row>
    <row r="42" spans="1:15" x14ac:dyDescent="0.25">
      <c r="A42" s="142"/>
      <c r="B42" s="1" t="s">
        <v>25</v>
      </c>
      <c r="C42" s="18">
        <v>0.35154000000000002</v>
      </c>
    </row>
    <row r="43" spans="1:15" x14ac:dyDescent="0.25">
      <c r="A43" s="142"/>
      <c r="B43" s="1" t="s">
        <v>26</v>
      </c>
      <c r="C43" s="18">
        <v>0.73082999999999998</v>
      </c>
    </row>
    <row r="44" spans="1:15" x14ac:dyDescent="0.25">
      <c r="A44" s="143"/>
      <c r="B44" s="1" t="s">
        <v>20</v>
      </c>
      <c r="C44" s="18">
        <v>1.31403</v>
      </c>
    </row>
    <row r="45" spans="1:15" ht="15" customHeight="1" x14ac:dyDescent="0.25">
      <c r="A45" s="141" t="s">
        <v>156</v>
      </c>
      <c r="B45" s="1" t="s">
        <v>10</v>
      </c>
      <c r="C45" s="18">
        <v>0.90788999999999997</v>
      </c>
    </row>
    <row r="46" spans="1:15" x14ac:dyDescent="0.25">
      <c r="A46" s="142"/>
      <c r="B46" s="1" t="s">
        <v>12</v>
      </c>
      <c r="C46" s="18">
        <v>4.3206899999999999</v>
      </c>
    </row>
    <row r="47" spans="1:15" x14ac:dyDescent="0.25">
      <c r="A47" s="142"/>
      <c r="B47" s="1" t="s">
        <v>19</v>
      </c>
      <c r="C47" s="18">
        <v>1.3671</v>
      </c>
    </row>
    <row r="48" spans="1:15" x14ac:dyDescent="0.25">
      <c r="A48" s="142"/>
      <c r="B48" s="1" t="s">
        <v>27</v>
      </c>
      <c r="C48" s="18">
        <v>1.2220299999999999</v>
      </c>
    </row>
    <row r="49" spans="1:10" ht="14.45" customHeight="1" x14ac:dyDescent="0.25">
      <c r="A49" s="142"/>
      <c r="B49" s="1" t="s">
        <v>22</v>
      </c>
      <c r="C49" s="18">
        <v>4.1070900000000004</v>
      </c>
    </row>
    <row r="50" spans="1:10" x14ac:dyDescent="0.25">
      <c r="A50" s="142"/>
      <c r="B50" s="15" t="s">
        <v>31</v>
      </c>
      <c r="C50" s="18">
        <v>0.10025000000000001</v>
      </c>
      <c r="J50" s="44"/>
    </row>
    <row r="51" spans="1:10" x14ac:dyDescent="0.25">
      <c r="A51" s="143"/>
      <c r="B51" s="1" t="s">
        <v>32</v>
      </c>
      <c r="C51" s="18">
        <v>2.5463300000000002</v>
      </c>
    </row>
    <row r="52" spans="1:10" x14ac:dyDescent="0.25">
      <c r="A52" s="144" t="s">
        <v>157</v>
      </c>
      <c r="B52" s="1" t="s">
        <v>5</v>
      </c>
      <c r="C52" s="18">
        <v>7.9925499999999996</v>
      </c>
    </row>
    <row r="53" spans="1:10" x14ac:dyDescent="0.25">
      <c r="A53" s="145"/>
      <c r="B53" s="1" t="s">
        <v>11</v>
      </c>
      <c r="C53" s="18">
        <v>15.87973</v>
      </c>
    </row>
    <row r="54" spans="1:10" x14ac:dyDescent="0.25">
      <c r="A54" s="145"/>
      <c r="B54" s="1" t="s">
        <v>14</v>
      </c>
      <c r="C54" s="18">
        <v>7.9577</v>
      </c>
    </row>
    <row r="55" spans="1:10" x14ac:dyDescent="0.25">
      <c r="A55" s="146"/>
      <c r="B55" s="1" t="s">
        <v>6</v>
      </c>
      <c r="C55" s="18">
        <v>1.70662</v>
      </c>
    </row>
    <row r="56" spans="1:10" x14ac:dyDescent="0.25">
      <c r="A56" s="147" t="s">
        <v>158</v>
      </c>
      <c r="B56" s="1" t="s">
        <v>7</v>
      </c>
      <c r="C56" s="18">
        <v>2.33188</v>
      </c>
    </row>
    <row r="57" spans="1:10" x14ac:dyDescent="0.25">
      <c r="A57" s="147"/>
      <c r="B57" s="1" t="s">
        <v>8</v>
      </c>
      <c r="C57" s="18">
        <v>6.35717</v>
      </c>
    </row>
    <row r="58" spans="1:10" x14ac:dyDescent="0.25">
      <c r="A58" s="147"/>
      <c r="B58" s="1" t="s">
        <v>28</v>
      </c>
      <c r="C58" s="18">
        <v>3.3428499999999999</v>
      </c>
    </row>
    <row r="59" spans="1:10" x14ac:dyDescent="0.25">
      <c r="A59" s="147"/>
      <c r="B59" s="1" t="s">
        <v>33</v>
      </c>
      <c r="C59" s="18">
        <v>0.29685</v>
      </c>
    </row>
    <row r="60" spans="1:10" x14ac:dyDescent="0.25">
      <c r="A60" s="148" t="s">
        <v>159</v>
      </c>
      <c r="B60" s="1" t="s">
        <v>9</v>
      </c>
      <c r="C60" s="18">
        <v>1.5703400000000001</v>
      </c>
    </row>
    <row r="61" spans="1:10" x14ac:dyDescent="0.25">
      <c r="A61" s="148"/>
      <c r="B61" s="1" t="s">
        <v>16</v>
      </c>
      <c r="C61" s="18">
        <v>3.0909200000000001</v>
      </c>
    </row>
    <row r="62" spans="1:10" x14ac:dyDescent="0.25">
      <c r="A62" s="148"/>
      <c r="B62" s="1" t="s">
        <v>29</v>
      </c>
      <c r="C62" s="18">
        <v>0.90983000000000003</v>
      </c>
    </row>
    <row r="63" spans="1:10" x14ac:dyDescent="0.25">
      <c r="A63" s="148"/>
      <c r="B63" s="1" t="s">
        <v>30</v>
      </c>
      <c r="C63" s="18">
        <v>2.0224600000000001</v>
      </c>
    </row>
    <row r="64" spans="1:10" x14ac:dyDescent="0.25">
      <c r="A64" s="144" t="s">
        <v>160</v>
      </c>
      <c r="B64" s="1" t="s">
        <v>4</v>
      </c>
      <c r="C64" s="18">
        <v>5.0473800000000004</v>
      </c>
    </row>
    <row r="65" spans="1:11" x14ac:dyDescent="0.25">
      <c r="A65" s="145"/>
      <c r="B65" s="1" t="s">
        <v>15</v>
      </c>
      <c r="C65" s="18">
        <v>4.7398800000000003</v>
      </c>
    </row>
    <row r="66" spans="1:11" x14ac:dyDescent="0.25">
      <c r="A66" s="145"/>
      <c r="B66" s="1" t="s">
        <v>17</v>
      </c>
      <c r="C66" s="18">
        <v>4.8951399999999996</v>
      </c>
    </row>
    <row r="67" spans="1:11" x14ac:dyDescent="0.25">
      <c r="A67" s="146"/>
      <c r="B67" s="1" t="s">
        <v>23</v>
      </c>
      <c r="C67" s="18">
        <v>1.3864799999999999</v>
      </c>
    </row>
    <row r="68" spans="1:11" x14ac:dyDescent="0.25">
      <c r="C68" s="29">
        <f>SUM(C37:C67)</f>
        <v>99.999960000000002</v>
      </c>
      <c r="K68" s="45"/>
    </row>
    <row r="70" spans="1:11" ht="18.75" x14ac:dyDescent="0.25">
      <c r="A70" s="21"/>
      <c r="B70" s="42"/>
    </row>
    <row r="71" spans="1:11" x14ac:dyDescent="0.25">
      <c r="A71" s="140"/>
    </row>
    <row r="72" spans="1:11" x14ac:dyDescent="0.25">
      <c r="A72" s="140"/>
    </row>
    <row r="73" spans="1:11" x14ac:dyDescent="0.25">
      <c r="A73" s="140"/>
    </row>
    <row r="74" spans="1:11" x14ac:dyDescent="0.25">
      <c r="A74" s="140"/>
    </row>
    <row r="75" spans="1:11" x14ac:dyDescent="0.25">
      <c r="A75" s="140"/>
    </row>
    <row r="76" spans="1:11" x14ac:dyDescent="0.25">
      <c r="A76" s="140"/>
    </row>
    <row r="77" spans="1:11" x14ac:dyDescent="0.25">
      <c r="A77" s="140"/>
    </row>
    <row r="78" spans="1:11" x14ac:dyDescent="0.25">
      <c r="A78" s="140"/>
    </row>
    <row r="79" spans="1:11" x14ac:dyDescent="0.25">
      <c r="A79" s="140"/>
    </row>
    <row r="80" spans="1:11" x14ac:dyDescent="0.25">
      <c r="A80" s="140"/>
    </row>
    <row r="81" spans="1:2" x14ac:dyDescent="0.25">
      <c r="A81" s="140"/>
    </row>
    <row r="82" spans="1:2" x14ac:dyDescent="0.25">
      <c r="A82" s="140"/>
    </row>
    <row r="83" spans="1:2" x14ac:dyDescent="0.25">
      <c r="A83" s="140"/>
    </row>
    <row r="84" spans="1:2" x14ac:dyDescent="0.25">
      <c r="A84" s="140"/>
      <c r="B84" s="44"/>
    </row>
    <row r="85" spans="1:2" x14ac:dyDescent="0.25">
      <c r="A85" s="140"/>
    </row>
    <row r="86" spans="1:2" x14ac:dyDescent="0.25">
      <c r="A86" s="139"/>
    </row>
    <row r="87" spans="1:2" x14ac:dyDescent="0.25">
      <c r="A87" s="139"/>
    </row>
    <row r="88" spans="1:2" x14ac:dyDescent="0.25">
      <c r="A88" s="139"/>
    </row>
    <row r="89" spans="1:2" x14ac:dyDescent="0.25">
      <c r="A89" s="139"/>
    </row>
    <row r="90" spans="1:2" x14ac:dyDescent="0.25">
      <c r="A90" s="140"/>
    </row>
    <row r="91" spans="1:2" x14ac:dyDescent="0.25">
      <c r="A91" s="140"/>
    </row>
    <row r="92" spans="1:2" x14ac:dyDescent="0.25">
      <c r="A92" s="140"/>
    </row>
    <row r="93" spans="1:2" x14ac:dyDescent="0.25">
      <c r="A93" s="140"/>
    </row>
    <row r="94" spans="1:2" x14ac:dyDescent="0.25">
      <c r="A94" s="139"/>
    </row>
    <row r="95" spans="1:2" x14ac:dyDescent="0.25">
      <c r="A95" s="139"/>
    </row>
    <row r="96" spans="1:2" x14ac:dyDescent="0.25">
      <c r="A96" s="139"/>
    </row>
    <row r="97" spans="1:1" x14ac:dyDescent="0.25">
      <c r="A97" s="139"/>
    </row>
    <row r="98" spans="1:1" x14ac:dyDescent="0.25">
      <c r="A98" s="139"/>
    </row>
    <row r="99" spans="1:1" x14ac:dyDescent="0.25">
      <c r="A99" s="139"/>
    </row>
    <row r="100" spans="1:1" x14ac:dyDescent="0.25">
      <c r="A100" s="139"/>
    </row>
    <row r="101" spans="1:1" x14ac:dyDescent="0.25">
      <c r="A101" s="139"/>
    </row>
  </sheetData>
  <mergeCells count="63">
    <mergeCell ref="O25:O28"/>
    <mergeCell ref="O29:O32"/>
    <mergeCell ref="O2:O5"/>
    <mergeCell ref="O6:O9"/>
    <mergeCell ref="O21:O24"/>
    <mergeCell ref="O10:O16"/>
    <mergeCell ref="O17:O20"/>
    <mergeCell ref="N2:N5"/>
    <mergeCell ref="N6:N9"/>
    <mergeCell ref="N10:N16"/>
    <mergeCell ref="N17:N20"/>
    <mergeCell ref="N21:N24"/>
    <mergeCell ref="N25:N28"/>
    <mergeCell ref="N29:N32"/>
    <mergeCell ref="L25:L28"/>
    <mergeCell ref="L29:L32"/>
    <mergeCell ref="M21:M24"/>
    <mergeCell ref="M25:M28"/>
    <mergeCell ref="M29:M32"/>
    <mergeCell ref="L21:L24"/>
    <mergeCell ref="M2:M5"/>
    <mergeCell ref="M6:M9"/>
    <mergeCell ref="M10:M16"/>
    <mergeCell ref="M17:M20"/>
    <mergeCell ref="L2:L5"/>
    <mergeCell ref="L6:L9"/>
    <mergeCell ref="L10:L16"/>
    <mergeCell ref="L17:L20"/>
    <mergeCell ref="I25:I28"/>
    <mergeCell ref="I29:I32"/>
    <mergeCell ref="K2:K5"/>
    <mergeCell ref="K6:K9"/>
    <mergeCell ref="K21:K24"/>
    <mergeCell ref="K25:K28"/>
    <mergeCell ref="K29:K32"/>
    <mergeCell ref="I2:I5"/>
    <mergeCell ref="I6:I9"/>
    <mergeCell ref="I21:I24"/>
    <mergeCell ref="I10:I16"/>
    <mergeCell ref="I17:I20"/>
    <mergeCell ref="K10:K16"/>
    <mergeCell ref="K17:K20"/>
    <mergeCell ref="A21:A24"/>
    <mergeCell ref="A25:A28"/>
    <mergeCell ref="A29:A32"/>
    <mergeCell ref="A2:A5"/>
    <mergeCell ref="A6:A9"/>
    <mergeCell ref="A10:A16"/>
    <mergeCell ref="A17:A20"/>
    <mergeCell ref="A86:A89"/>
    <mergeCell ref="A90:A93"/>
    <mergeCell ref="A94:A97"/>
    <mergeCell ref="A98:A101"/>
    <mergeCell ref="A37:A40"/>
    <mergeCell ref="A45:A51"/>
    <mergeCell ref="A41:A44"/>
    <mergeCell ref="A52:A55"/>
    <mergeCell ref="A64:A67"/>
    <mergeCell ref="A71:A74"/>
    <mergeCell ref="A75:A78"/>
    <mergeCell ref="A79:A85"/>
    <mergeCell ref="A56:A59"/>
    <mergeCell ref="A60:A63"/>
  </mergeCells>
  <pageMargins left="0.511811024" right="0.511811024" top="0.78740157499999996" bottom="0.78740157499999996" header="0.31496062000000002" footer="0.31496062000000002"/>
  <pageSetup paperSize="9" orientation="portrait" horizontalDpi="4294967293"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5"/>
  <sheetViews>
    <sheetView workbookViewId="0">
      <selection activeCell="L13" sqref="L13"/>
    </sheetView>
  </sheetViews>
  <sheetFormatPr defaultRowHeight="15" x14ac:dyDescent="0.25"/>
  <cols>
    <col min="1" max="1" width="20.7109375" customWidth="1"/>
    <col min="2" max="2" width="11.7109375" style="3" bestFit="1" customWidth="1"/>
    <col min="3" max="3" width="9.42578125" style="3" bestFit="1" customWidth="1"/>
    <col min="4" max="4" width="11.7109375" style="3" bestFit="1" customWidth="1"/>
    <col min="5" max="5" width="9.42578125" style="3" bestFit="1" customWidth="1"/>
    <col min="6" max="6" width="11.7109375" style="3" bestFit="1" customWidth="1"/>
    <col min="7" max="7" width="8.5703125" style="3" bestFit="1" customWidth="1"/>
    <col min="8" max="8" width="11.7109375" style="3" bestFit="1" customWidth="1"/>
    <col min="9" max="9" width="8.5703125" style="3" bestFit="1" customWidth="1"/>
    <col min="10" max="10" width="11.7109375" style="3" bestFit="1" customWidth="1"/>
    <col min="11" max="11" width="8.5703125" style="3" bestFit="1" customWidth="1"/>
    <col min="12" max="12" width="28.28515625" customWidth="1"/>
  </cols>
  <sheetData>
    <row r="1" spans="1:12" ht="18.75" x14ac:dyDescent="0.3">
      <c r="A1" s="152" t="s">
        <v>142</v>
      </c>
      <c r="B1" s="152"/>
      <c r="C1" s="152"/>
      <c r="D1" s="152"/>
      <c r="E1" s="152"/>
      <c r="F1" s="152"/>
      <c r="G1" s="152"/>
      <c r="H1" s="152"/>
      <c r="I1" s="152"/>
      <c r="J1" s="152"/>
      <c r="K1" s="152"/>
    </row>
    <row r="2" spans="1:12" ht="39.6" customHeight="1" x14ac:dyDescent="0.25">
      <c r="A2" s="153" t="s">
        <v>144</v>
      </c>
      <c r="B2" s="154" t="s">
        <v>43</v>
      </c>
      <c r="C2" s="154"/>
      <c r="D2" s="154" t="s">
        <v>137</v>
      </c>
      <c r="E2" s="154"/>
      <c r="F2" s="154" t="s">
        <v>138</v>
      </c>
      <c r="G2" s="154"/>
      <c r="H2" s="154" t="s">
        <v>139</v>
      </c>
      <c r="I2" s="154"/>
      <c r="J2" s="154" t="s">
        <v>140</v>
      </c>
      <c r="K2" s="154"/>
      <c r="L2" s="36" t="s">
        <v>141</v>
      </c>
    </row>
    <row r="3" spans="1:12" ht="37.9" customHeight="1" x14ac:dyDescent="0.25">
      <c r="A3" s="153"/>
      <c r="B3" s="23" t="s">
        <v>150</v>
      </c>
      <c r="C3" s="23" t="s">
        <v>0</v>
      </c>
      <c r="D3" s="23" t="s">
        <v>150</v>
      </c>
      <c r="E3" s="23" t="s">
        <v>0</v>
      </c>
      <c r="F3" s="23" t="s">
        <v>150</v>
      </c>
      <c r="G3" s="23" t="s">
        <v>0</v>
      </c>
      <c r="H3" s="23" t="s">
        <v>150</v>
      </c>
      <c r="I3" s="23" t="s">
        <v>0</v>
      </c>
      <c r="J3" s="23" t="s">
        <v>150</v>
      </c>
      <c r="K3" s="23" t="s">
        <v>0</v>
      </c>
      <c r="L3" s="36" t="s">
        <v>145</v>
      </c>
    </row>
    <row r="4" spans="1:12" ht="18.75" x14ac:dyDescent="0.3">
      <c r="A4" s="14" t="s">
        <v>149</v>
      </c>
      <c r="B4" s="32">
        <f t="shared" ref="B4:K4" si="0">SUM(B5:B11)</f>
        <v>2481684.0073260004</v>
      </c>
      <c r="C4" s="31">
        <f t="shared" si="0"/>
        <v>100</v>
      </c>
      <c r="D4" s="32">
        <f t="shared" si="0"/>
        <v>2556149</v>
      </c>
      <c r="E4" s="31">
        <f t="shared" si="0"/>
        <v>100</v>
      </c>
      <c r="F4" s="32">
        <f t="shared" si="0"/>
        <v>2786686</v>
      </c>
      <c r="G4" s="31">
        <f t="shared" si="0"/>
        <v>100</v>
      </c>
      <c r="H4" s="32">
        <f t="shared" si="0"/>
        <v>2906574</v>
      </c>
      <c r="I4" s="31">
        <f t="shared" si="0"/>
        <v>100</v>
      </c>
      <c r="J4" s="34">
        <f t="shared" si="0"/>
        <v>2881854</v>
      </c>
      <c r="K4" s="31">
        <f t="shared" si="0"/>
        <v>99.999999999999986</v>
      </c>
      <c r="L4" s="18" t="s">
        <v>52</v>
      </c>
    </row>
    <row r="5" spans="1:12" ht="18.75" x14ac:dyDescent="0.3">
      <c r="A5" s="14" t="s">
        <v>36</v>
      </c>
      <c r="B5" s="33">
        <f>TPUs!K2</f>
        <v>305615.78522249998</v>
      </c>
      <c r="C5" s="35">
        <f>(B5/$B$4)*100</f>
        <v>12.314854925941967</v>
      </c>
      <c r="D5" s="33">
        <f>TPUs!L2</f>
        <v>308674</v>
      </c>
      <c r="E5" s="35">
        <f>D5/$D$4*100</f>
        <v>12.075743628403508</v>
      </c>
      <c r="F5" s="33">
        <f>TPUs!M2</f>
        <v>317830</v>
      </c>
      <c r="G5" s="35">
        <f>F5/$F$4*100</f>
        <v>11.405303647414886</v>
      </c>
      <c r="H5" s="33">
        <f>TPUs!N2</f>
        <v>308233</v>
      </c>
      <c r="I5" s="35">
        <f>H5/$H$4*100</f>
        <v>10.604684415397648</v>
      </c>
      <c r="J5" s="33">
        <f>TPUs!O2</f>
        <v>322664</v>
      </c>
      <c r="K5" s="35">
        <f>J5/$J$4*100</f>
        <v>11.196403426405363</v>
      </c>
      <c r="L5" s="91">
        <f>SUM(C5,E5,G5,I5,K5)/5</f>
        <v>11.519398008712674</v>
      </c>
    </row>
    <row r="6" spans="1:12" ht="18.75" x14ac:dyDescent="0.3">
      <c r="A6" s="14" t="s">
        <v>37</v>
      </c>
      <c r="B6" s="33">
        <f>TPUs!K6</f>
        <v>88991.983257500018</v>
      </c>
      <c r="C6" s="35">
        <f t="shared" ref="C6:C11" si="1">(B6/$B$4)*100</f>
        <v>3.5859514343805743</v>
      </c>
      <c r="D6" s="33">
        <f>TPUs!L6</f>
        <v>91872</v>
      </c>
      <c r="E6" s="35">
        <f t="shared" ref="E6:E11" si="2">D6/$D$4*100</f>
        <v>3.5941566786599681</v>
      </c>
      <c r="F6" s="33">
        <f>TPUs!M6</f>
        <v>93830</v>
      </c>
      <c r="G6" s="35">
        <f t="shared" ref="G6:G11" si="3">F6/$F$4*100</f>
        <v>3.3670819030202899</v>
      </c>
      <c r="H6" s="33">
        <f>TPUs!N6</f>
        <v>93631</v>
      </c>
      <c r="I6" s="35">
        <f t="shared" ref="I6:I11" si="4">H6/$H$4*100</f>
        <v>3.2213526990883423</v>
      </c>
      <c r="J6" s="33">
        <f>TPUs!O6</f>
        <v>92170</v>
      </c>
      <c r="K6" s="35">
        <f t="shared" ref="K6:K11" si="5">J6/$J$4*100</f>
        <v>3.198288324113574</v>
      </c>
      <c r="L6" s="91">
        <f>SUM(C6,E6,G6,I6,K6)/5</f>
        <v>3.3933662078525502</v>
      </c>
    </row>
    <row r="7" spans="1:12" ht="18.75" x14ac:dyDescent="0.3">
      <c r="A7" s="14" t="s">
        <v>38</v>
      </c>
      <c r="B7" s="33">
        <f>TPUs!K10</f>
        <v>361615.75175300002</v>
      </c>
      <c r="C7" s="35">
        <f t="shared" si="1"/>
        <v>14.571385828554332</v>
      </c>
      <c r="D7" s="33">
        <f>TPUs!L10</f>
        <v>377968</v>
      </c>
      <c r="E7" s="35">
        <f t="shared" si="2"/>
        <v>14.786618463947132</v>
      </c>
      <c r="F7" s="33">
        <f>TPUs!M10</f>
        <v>409613</v>
      </c>
      <c r="G7" s="35">
        <f t="shared" si="3"/>
        <v>14.698929122262069</v>
      </c>
      <c r="H7" s="33">
        <f>TPUs!N10</f>
        <v>448545</v>
      </c>
      <c r="I7" s="35">
        <f t="shared" si="4"/>
        <v>15.432086022925962</v>
      </c>
      <c r="J7" s="33">
        <f>TPUs!O10</f>
        <v>463775</v>
      </c>
      <c r="K7" s="35">
        <f t="shared" si="5"/>
        <v>16.092938781770346</v>
      </c>
      <c r="L7" s="91">
        <f t="shared" ref="L7:L10" si="6">SUM(C7,E7,G7,I7,K7)/5</f>
        <v>15.116391643891967</v>
      </c>
    </row>
    <row r="8" spans="1:12" ht="18.75" x14ac:dyDescent="0.3">
      <c r="A8" s="14" t="s">
        <v>39</v>
      </c>
      <c r="B8" s="33">
        <f>TPUs!K17</f>
        <v>832272.77171</v>
      </c>
      <c r="C8" s="35">
        <f t="shared" si="1"/>
        <v>33.536613414645359</v>
      </c>
      <c r="D8" s="33">
        <f>TPUs!L17</f>
        <v>853359</v>
      </c>
      <c r="E8" s="35">
        <f t="shared" si="2"/>
        <v>33.384556221096659</v>
      </c>
      <c r="F8" s="33">
        <f>TPUs!M17</f>
        <v>944212</v>
      </c>
      <c r="G8" s="35">
        <f t="shared" si="3"/>
        <v>33.882970668385312</v>
      </c>
      <c r="H8" s="33">
        <f>TPUs!N17</f>
        <v>997031</v>
      </c>
      <c r="I8" s="35">
        <f t="shared" si="4"/>
        <v>34.302618822022083</v>
      </c>
      <c r="J8" s="33">
        <f>TPUs!O17</f>
        <v>925024</v>
      </c>
      <c r="K8" s="35">
        <f t="shared" si="5"/>
        <v>32.098225656122757</v>
      </c>
      <c r="L8" s="91">
        <f t="shared" si="6"/>
        <v>33.440996956454441</v>
      </c>
    </row>
    <row r="9" spans="1:12" ht="18.75" x14ac:dyDescent="0.3">
      <c r="A9" s="14" t="s">
        <v>40</v>
      </c>
      <c r="B9" s="33">
        <f>TPUs!K21</f>
        <v>305960.73943749996</v>
      </c>
      <c r="C9" s="35">
        <f>(B9/$B$4)*100</f>
        <v>12.328754931501969</v>
      </c>
      <c r="D9" s="33">
        <f>TPUs!L21</f>
        <v>315115</v>
      </c>
      <c r="E9" s="35">
        <f t="shared" si="2"/>
        <v>12.327724244556949</v>
      </c>
      <c r="F9" s="33">
        <f>TPUs!M21</f>
        <v>354964</v>
      </c>
      <c r="G9" s="35">
        <f t="shared" si="3"/>
        <v>12.737854211059302</v>
      </c>
      <c r="H9" s="33">
        <f>TPUs!N21</f>
        <v>362229</v>
      </c>
      <c r="I9" s="35">
        <f t="shared" si="4"/>
        <v>12.462404191326284</v>
      </c>
      <c r="J9" s="33">
        <f>TPUs!O21</f>
        <v>331726</v>
      </c>
      <c r="K9" s="35">
        <f t="shared" si="5"/>
        <v>11.510853776770093</v>
      </c>
      <c r="L9" s="91">
        <f t="shared" si="6"/>
        <v>12.273518271042919</v>
      </c>
    </row>
    <row r="10" spans="1:12" ht="18.75" x14ac:dyDescent="0.3">
      <c r="A10" s="14" t="s">
        <v>41</v>
      </c>
      <c r="B10" s="33">
        <f>TPUs!K25</f>
        <v>188447.99131750001</v>
      </c>
      <c r="C10" s="35">
        <f t="shared" si="1"/>
        <v>7.5935530374212146</v>
      </c>
      <c r="D10" s="33">
        <f>TPUs!L25</f>
        <v>200436</v>
      </c>
      <c r="E10" s="35">
        <f t="shared" si="2"/>
        <v>7.8413269336020708</v>
      </c>
      <c r="F10" s="33">
        <f>TPUs!M25</f>
        <v>230137</v>
      </c>
      <c r="G10" s="35">
        <f t="shared" si="3"/>
        <v>8.2584474892399076</v>
      </c>
      <c r="H10" s="33">
        <f>TPUs!N25</f>
        <v>238620</v>
      </c>
      <c r="I10" s="35">
        <f t="shared" si="4"/>
        <v>8.2096653998831624</v>
      </c>
      <c r="J10" s="33">
        <f>TPUs!O25</f>
        <v>269446</v>
      </c>
      <c r="K10" s="35">
        <f t="shared" si="5"/>
        <v>9.3497449905512209</v>
      </c>
      <c r="L10" s="91">
        <f t="shared" si="6"/>
        <v>8.2505475701395152</v>
      </c>
    </row>
    <row r="11" spans="1:12" ht="18.75" x14ac:dyDescent="0.3">
      <c r="A11" s="14" t="s">
        <v>42</v>
      </c>
      <c r="B11" s="33">
        <f>TPUs!K29</f>
        <v>398778.98462800006</v>
      </c>
      <c r="C11" s="35">
        <f t="shared" si="1"/>
        <v>16.06888642755457</v>
      </c>
      <c r="D11" s="33">
        <f>TPUs!L29</f>
        <v>408725</v>
      </c>
      <c r="E11" s="35">
        <f t="shared" si="2"/>
        <v>15.989873829733714</v>
      </c>
      <c r="F11" s="33">
        <f>TPUs!M29</f>
        <v>436100</v>
      </c>
      <c r="G11" s="35">
        <f t="shared" si="3"/>
        <v>15.64941295861823</v>
      </c>
      <c r="H11" s="33">
        <f>TPUs!N29</f>
        <v>458285</v>
      </c>
      <c r="I11" s="35">
        <f t="shared" si="4"/>
        <v>15.767188449356528</v>
      </c>
      <c r="J11" s="33">
        <f>TPUs!O29</f>
        <v>477049</v>
      </c>
      <c r="K11" s="35">
        <f t="shared" si="5"/>
        <v>16.553545044266642</v>
      </c>
      <c r="L11" s="91">
        <f>SUM(C11,E11,G11,I11,K11)/5</f>
        <v>16.005781341905937</v>
      </c>
    </row>
    <row r="12" spans="1:12" x14ac:dyDescent="0.25">
      <c r="B12" s="41"/>
      <c r="D12" s="41"/>
      <c r="F12" s="41"/>
      <c r="H12" s="41"/>
      <c r="J12" s="41"/>
    </row>
    <row r="13" spans="1:12" x14ac:dyDescent="0.25">
      <c r="L13" t="s">
        <v>143</v>
      </c>
    </row>
    <row r="15" spans="1:12" x14ac:dyDescent="0.25">
      <c r="D15" s="38"/>
      <c r="E15" s="38"/>
    </row>
  </sheetData>
  <mergeCells count="7">
    <mergeCell ref="A1:K1"/>
    <mergeCell ref="A2:A3"/>
    <mergeCell ref="B2:C2"/>
    <mergeCell ref="D2:E2"/>
    <mergeCell ref="F2:G2"/>
    <mergeCell ref="H2:I2"/>
    <mergeCell ref="J2:K2"/>
  </mergeCells>
  <pageMargins left="0.511811024" right="0.511811024" top="0.78740157499999996" bottom="0.78740157499999996" header="0.31496062000000002" footer="0.31496062000000002"/>
  <pageSetup paperSize="9" orientation="portrait"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23"/>
  <sheetViews>
    <sheetView workbookViewId="0">
      <selection activeCell="J5" sqref="J5"/>
    </sheetView>
  </sheetViews>
  <sheetFormatPr defaultRowHeight="15" x14ac:dyDescent="0.25"/>
  <cols>
    <col min="1" max="1" width="17.42578125" bestFit="1" customWidth="1"/>
    <col min="2" max="2" width="15" customWidth="1"/>
    <col min="3" max="3" width="13.5703125" customWidth="1"/>
    <col min="4" max="4" width="17.7109375" bestFit="1" customWidth="1"/>
    <col min="5" max="5" width="9.140625" bestFit="1" customWidth="1"/>
    <col min="6" max="6" width="10.42578125" bestFit="1" customWidth="1"/>
    <col min="47" max="47" width="9" customWidth="1"/>
  </cols>
  <sheetData>
    <row r="1" spans="1:47" ht="18.75" x14ac:dyDescent="0.3">
      <c r="D1" s="152" t="s">
        <v>146</v>
      </c>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row>
    <row r="2" spans="1:47" s="37" customFormat="1" ht="37.5" x14ac:dyDescent="0.25">
      <c r="A2" s="46" t="s">
        <v>144</v>
      </c>
      <c r="B2" s="48" t="s">
        <v>145</v>
      </c>
      <c r="D2" s="22" t="s">
        <v>144</v>
      </c>
      <c r="E2" s="51">
        <v>2018</v>
      </c>
      <c r="F2" s="51">
        <f>E2+1</f>
        <v>2019</v>
      </c>
      <c r="G2" s="51">
        <f t="shared" ref="G2:AU2" si="0">F2+1</f>
        <v>2020</v>
      </c>
      <c r="H2" s="51">
        <f t="shared" si="0"/>
        <v>2021</v>
      </c>
      <c r="I2" s="51">
        <f t="shared" si="0"/>
        <v>2022</v>
      </c>
      <c r="J2" s="51">
        <f t="shared" si="0"/>
        <v>2023</v>
      </c>
      <c r="K2" s="51">
        <f t="shared" si="0"/>
        <v>2024</v>
      </c>
      <c r="L2" s="51">
        <f t="shared" si="0"/>
        <v>2025</v>
      </c>
      <c r="M2" s="51">
        <f t="shared" si="0"/>
        <v>2026</v>
      </c>
      <c r="N2" s="51">
        <f t="shared" si="0"/>
        <v>2027</v>
      </c>
      <c r="O2" s="51">
        <f t="shared" si="0"/>
        <v>2028</v>
      </c>
      <c r="P2" s="51">
        <f t="shared" si="0"/>
        <v>2029</v>
      </c>
      <c r="Q2" s="51">
        <f t="shared" si="0"/>
        <v>2030</v>
      </c>
      <c r="R2" s="51">
        <f t="shared" si="0"/>
        <v>2031</v>
      </c>
      <c r="S2" s="51">
        <f t="shared" si="0"/>
        <v>2032</v>
      </c>
      <c r="T2" s="51">
        <f t="shared" si="0"/>
        <v>2033</v>
      </c>
      <c r="U2" s="51">
        <f t="shared" si="0"/>
        <v>2034</v>
      </c>
      <c r="V2" s="51">
        <f t="shared" si="0"/>
        <v>2035</v>
      </c>
      <c r="W2" s="51">
        <f t="shared" si="0"/>
        <v>2036</v>
      </c>
      <c r="X2" s="51">
        <f t="shared" si="0"/>
        <v>2037</v>
      </c>
      <c r="Y2" s="51">
        <f t="shared" si="0"/>
        <v>2038</v>
      </c>
      <c r="Z2" s="51">
        <f t="shared" si="0"/>
        <v>2039</v>
      </c>
      <c r="AA2" s="51">
        <f t="shared" si="0"/>
        <v>2040</v>
      </c>
      <c r="AB2" s="51">
        <f t="shared" si="0"/>
        <v>2041</v>
      </c>
      <c r="AC2" s="51">
        <f t="shared" si="0"/>
        <v>2042</v>
      </c>
      <c r="AD2" s="51">
        <f t="shared" si="0"/>
        <v>2043</v>
      </c>
      <c r="AE2" s="51">
        <f t="shared" si="0"/>
        <v>2044</v>
      </c>
      <c r="AF2" s="51">
        <f t="shared" si="0"/>
        <v>2045</v>
      </c>
      <c r="AG2" s="51">
        <f t="shared" si="0"/>
        <v>2046</v>
      </c>
      <c r="AH2" s="51">
        <f t="shared" si="0"/>
        <v>2047</v>
      </c>
      <c r="AI2" s="51">
        <f t="shared" si="0"/>
        <v>2048</v>
      </c>
      <c r="AJ2" s="51">
        <f t="shared" si="0"/>
        <v>2049</v>
      </c>
      <c r="AK2" s="51">
        <f t="shared" si="0"/>
        <v>2050</v>
      </c>
      <c r="AL2" s="51">
        <f t="shared" si="0"/>
        <v>2051</v>
      </c>
      <c r="AM2" s="51">
        <f t="shared" si="0"/>
        <v>2052</v>
      </c>
      <c r="AN2" s="51">
        <f t="shared" si="0"/>
        <v>2053</v>
      </c>
      <c r="AO2" s="51">
        <f>AN2+1</f>
        <v>2054</v>
      </c>
      <c r="AP2" s="51">
        <f t="shared" si="0"/>
        <v>2055</v>
      </c>
      <c r="AQ2" s="51">
        <f t="shared" si="0"/>
        <v>2056</v>
      </c>
      <c r="AR2" s="51">
        <f t="shared" si="0"/>
        <v>2057</v>
      </c>
      <c r="AS2" s="51">
        <f t="shared" si="0"/>
        <v>2058</v>
      </c>
      <c r="AT2" s="51">
        <f>AS2+1</f>
        <v>2059</v>
      </c>
      <c r="AU2" s="51">
        <f t="shared" si="0"/>
        <v>2060</v>
      </c>
    </row>
    <row r="3" spans="1:47" ht="18.75" x14ac:dyDescent="0.3">
      <c r="A3" s="46"/>
      <c r="B3" s="48"/>
      <c r="D3" s="30" t="s">
        <v>36</v>
      </c>
      <c r="E3" s="52">
        <f>'Urban Pop. Evolution by TPU'!K5</f>
        <v>11.196403426405363</v>
      </c>
      <c r="F3" s="92">
        <f>$B$4</f>
        <v>11.519398008712674</v>
      </c>
      <c r="G3" s="92">
        <f t="shared" ref="G3:AU3" si="1">$B$4</f>
        <v>11.519398008712674</v>
      </c>
      <c r="H3" s="92">
        <f t="shared" si="1"/>
        <v>11.519398008712674</v>
      </c>
      <c r="I3" s="92">
        <f t="shared" si="1"/>
        <v>11.519398008712674</v>
      </c>
      <c r="J3" s="92">
        <f t="shared" si="1"/>
        <v>11.519398008712674</v>
      </c>
      <c r="K3" s="92">
        <f t="shared" si="1"/>
        <v>11.519398008712674</v>
      </c>
      <c r="L3" s="92">
        <f t="shared" si="1"/>
        <v>11.519398008712674</v>
      </c>
      <c r="M3" s="92">
        <f t="shared" si="1"/>
        <v>11.519398008712674</v>
      </c>
      <c r="N3" s="92">
        <f t="shared" si="1"/>
        <v>11.519398008712674</v>
      </c>
      <c r="O3" s="92">
        <f t="shared" si="1"/>
        <v>11.519398008712674</v>
      </c>
      <c r="P3" s="92">
        <f t="shared" si="1"/>
        <v>11.519398008712674</v>
      </c>
      <c r="Q3" s="92">
        <f t="shared" si="1"/>
        <v>11.519398008712674</v>
      </c>
      <c r="R3" s="92">
        <f t="shared" si="1"/>
        <v>11.519398008712674</v>
      </c>
      <c r="S3" s="92">
        <f t="shared" si="1"/>
        <v>11.519398008712674</v>
      </c>
      <c r="T3" s="92">
        <f t="shared" si="1"/>
        <v>11.519398008712674</v>
      </c>
      <c r="U3" s="92">
        <f t="shared" si="1"/>
        <v>11.519398008712674</v>
      </c>
      <c r="V3" s="92">
        <f t="shared" si="1"/>
        <v>11.519398008712674</v>
      </c>
      <c r="W3" s="92">
        <f t="shared" si="1"/>
        <v>11.519398008712674</v>
      </c>
      <c r="X3" s="92">
        <f t="shared" si="1"/>
        <v>11.519398008712674</v>
      </c>
      <c r="Y3" s="92">
        <f t="shared" si="1"/>
        <v>11.519398008712674</v>
      </c>
      <c r="Z3" s="92">
        <f t="shared" si="1"/>
        <v>11.519398008712674</v>
      </c>
      <c r="AA3" s="92">
        <f t="shared" si="1"/>
        <v>11.519398008712674</v>
      </c>
      <c r="AB3" s="92">
        <f t="shared" si="1"/>
        <v>11.519398008712674</v>
      </c>
      <c r="AC3" s="92">
        <f t="shared" si="1"/>
        <v>11.519398008712674</v>
      </c>
      <c r="AD3" s="92">
        <f t="shared" si="1"/>
        <v>11.519398008712674</v>
      </c>
      <c r="AE3" s="92">
        <f t="shared" si="1"/>
        <v>11.519398008712674</v>
      </c>
      <c r="AF3" s="92">
        <f t="shared" si="1"/>
        <v>11.519398008712674</v>
      </c>
      <c r="AG3" s="92">
        <f t="shared" si="1"/>
        <v>11.519398008712674</v>
      </c>
      <c r="AH3" s="92">
        <f t="shared" si="1"/>
        <v>11.519398008712674</v>
      </c>
      <c r="AI3" s="92">
        <f t="shared" si="1"/>
        <v>11.519398008712674</v>
      </c>
      <c r="AJ3" s="92">
        <f t="shared" si="1"/>
        <v>11.519398008712674</v>
      </c>
      <c r="AK3" s="92">
        <f t="shared" si="1"/>
        <v>11.519398008712674</v>
      </c>
      <c r="AL3" s="92">
        <f t="shared" si="1"/>
        <v>11.519398008712674</v>
      </c>
      <c r="AM3" s="92">
        <f t="shared" si="1"/>
        <v>11.519398008712674</v>
      </c>
      <c r="AN3" s="92">
        <f t="shared" si="1"/>
        <v>11.519398008712674</v>
      </c>
      <c r="AO3" s="92">
        <f t="shared" si="1"/>
        <v>11.519398008712674</v>
      </c>
      <c r="AP3" s="92">
        <f t="shared" si="1"/>
        <v>11.519398008712674</v>
      </c>
      <c r="AQ3" s="92">
        <f t="shared" si="1"/>
        <v>11.519398008712674</v>
      </c>
      <c r="AR3" s="92">
        <f t="shared" si="1"/>
        <v>11.519398008712674</v>
      </c>
      <c r="AS3" s="92">
        <f t="shared" si="1"/>
        <v>11.519398008712674</v>
      </c>
      <c r="AT3" s="92">
        <f t="shared" si="1"/>
        <v>11.519398008712674</v>
      </c>
      <c r="AU3" s="92">
        <f t="shared" si="1"/>
        <v>11.519398008712674</v>
      </c>
    </row>
    <row r="4" spans="1:47" ht="18.75" x14ac:dyDescent="0.3">
      <c r="A4" s="47" t="s">
        <v>36</v>
      </c>
      <c r="B4" s="49">
        <f>'Urban Pop. Evolution by TPU'!L5</f>
        <v>11.519398008712674</v>
      </c>
      <c r="D4" s="30" t="s">
        <v>37</v>
      </c>
      <c r="E4" s="52">
        <f>'Urban Pop. Evolution by TPU'!K6</f>
        <v>3.198288324113574</v>
      </c>
      <c r="F4" s="92">
        <f>$B$5</f>
        <v>3.3933662078525502</v>
      </c>
      <c r="G4" s="92">
        <f t="shared" ref="G4:AU4" si="2">$B$5</f>
        <v>3.3933662078525502</v>
      </c>
      <c r="H4" s="92">
        <f t="shared" si="2"/>
        <v>3.3933662078525502</v>
      </c>
      <c r="I4" s="92">
        <f t="shared" si="2"/>
        <v>3.3933662078525502</v>
      </c>
      <c r="J4" s="92">
        <f t="shared" si="2"/>
        <v>3.3933662078525502</v>
      </c>
      <c r="K4" s="92">
        <f t="shared" si="2"/>
        <v>3.3933662078525502</v>
      </c>
      <c r="L4" s="92">
        <f t="shared" si="2"/>
        <v>3.3933662078525502</v>
      </c>
      <c r="M4" s="92">
        <f t="shared" si="2"/>
        <v>3.3933662078525502</v>
      </c>
      <c r="N4" s="92">
        <f t="shared" si="2"/>
        <v>3.3933662078525502</v>
      </c>
      <c r="O4" s="92">
        <f t="shared" si="2"/>
        <v>3.3933662078525502</v>
      </c>
      <c r="P4" s="92">
        <f t="shared" si="2"/>
        <v>3.3933662078525502</v>
      </c>
      <c r="Q4" s="92">
        <f t="shared" si="2"/>
        <v>3.3933662078525502</v>
      </c>
      <c r="R4" s="92">
        <f t="shared" si="2"/>
        <v>3.3933662078525502</v>
      </c>
      <c r="S4" s="92">
        <f t="shared" si="2"/>
        <v>3.3933662078525502</v>
      </c>
      <c r="T4" s="92">
        <f t="shared" si="2"/>
        <v>3.3933662078525502</v>
      </c>
      <c r="U4" s="92">
        <f t="shared" si="2"/>
        <v>3.3933662078525502</v>
      </c>
      <c r="V4" s="92">
        <f t="shared" si="2"/>
        <v>3.3933662078525502</v>
      </c>
      <c r="W4" s="92">
        <f t="shared" si="2"/>
        <v>3.3933662078525502</v>
      </c>
      <c r="X4" s="92">
        <f t="shared" si="2"/>
        <v>3.3933662078525502</v>
      </c>
      <c r="Y4" s="92">
        <f t="shared" si="2"/>
        <v>3.3933662078525502</v>
      </c>
      <c r="Z4" s="92">
        <f t="shared" si="2"/>
        <v>3.3933662078525502</v>
      </c>
      <c r="AA4" s="92">
        <f t="shared" si="2"/>
        <v>3.3933662078525502</v>
      </c>
      <c r="AB4" s="92">
        <f t="shared" si="2"/>
        <v>3.3933662078525502</v>
      </c>
      <c r="AC4" s="92">
        <f t="shared" si="2"/>
        <v>3.3933662078525502</v>
      </c>
      <c r="AD4" s="92">
        <f t="shared" si="2"/>
        <v>3.3933662078525502</v>
      </c>
      <c r="AE4" s="92">
        <f t="shared" si="2"/>
        <v>3.3933662078525502</v>
      </c>
      <c r="AF4" s="92">
        <f t="shared" si="2"/>
        <v>3.3933662078525502</v>
      </c>
      <c r="AG4" s="92">
        <f t="shared" si="2"/>
        <v>3.3933662078525502</v>
      </c>
      <c r="AH4" s="92">
        <f t="shared" si="2"/>
        <v>3.3933662078525502</v>
      </c>
      <c r="AI4" s="92">
        <f t="shared" si="2"/>
        <v>3.3933662078525502</v>
      </c>
      <c r="AJ4" s="92">
        <f t="shared" si="2"/>
        <v>3.3933662078525502</v>
      </c>
      <c r="AK4" s="92">
        <f t="shared" si="2"/>
        <v>3.3933662078525502</v>
      </c>
      <c r="AL4" s="92">
        <f t="shared" si="2"/>
        <v>3.3933662078525502</v>
      </c>
      <c r="AM4" s="92">
        <f t="shared" si="2"/>
        <v>3.3933662078525502</v>
      </c>
      <c r="AN4" s="92">
        <f t="shared" si="2"/>
        <v>3.3933662078525502</v>
      </c>
      <c r="AO4" s="92">
        <f t="shared" si="2"/>
        <v>3.3933662078525502</v>
      </c>
      <c r="AP4" s="92">
        <f t="shared" si="2"/>
        <v>3.3933662078525502</v>
      </c>
      <c r="AQ4" s="92">
        <f t="shared" si="2"/>
        <v>3.3933662078525502</v>
      </c>
      <c r="AR4" s="92">
        <f t="shared" si="2"/>
        <v>3.3933662078525502</v>
      </c>
      <c r="AS4" s="92">
        <f t="shared" si="2"/>
        <v>3.3933662078525502</v>
      </c>
      <c r="AT4" s="92">
        <f t="shared" si="2"/>
        <v>3.3933662078525502</v>
      </c>
      <c r="AU4" s="92">
        <f t="shared" si="2"/>
        <v>3.3933662078525502</v>
      </c>
    </row>
    <row r="5" spans="1:47" ht="18.75" x14ac:dyDescent="0.3">
      <c r="A5" s="47" t="s">
        <v>37</v>
      </c>
      <c r="B5" s="49">
        <f>'Urban Pop. Evolution by TPU'!L6</f>
        <v>3.3933662078525502</v>
      </c>
      <c r="D5" s="30" t="s">
        <v>38</v>
      </c>
      <c r="E5" s="52">
        <f>'Urban Pop. Evolution by TPU'!K7</f>
        <v>16.092938781770346</v>
      </c>
      <c r="F5" s="92">
        <f>$B$6</f>
        <v>15.116391643891967</v>
      </c>
      <c r="G5" s="92">
        <f t="shared" ref="G5:AU5" si="3">$B$6</f>
        <v>15.116391643891967</v>
      </c>
      <c r="H5" s="92">
        <f t="shared" si="3"/>
        <v>15.116391643891967</v>
      </c>
      <c r="I5" s="92">
        <f t="shared" si="3"/>
        <v>15.116391643891967</v>
      </c>
      <c r="J5" s="92">
        <f t="shared" si="3"/>
        <v>15.116391643891967</v>
      </c>
      <c r="K5" s="92">
        <f t="shared" si="3"/>
        <v>15.116391643891967</v>
      </c>
      <c r="L5" s="92">
        <f t="shared" si="3"/>
        <v>15.116391643891967</v>
      </c>
      <c r="M5" s="92">
        <f t="shared" si="3"/>
        <v>15.116391643891967</v>
      </c>
      <c r="N5" s="92">
        <f t="shared" si="3"/>
        <v>15.116391643891967</v>
      </c>
      <c r="O5" s="92">
        <f t="shared" si="3"/>
        <v>15.116391643891967</v>
      </c>
      <c r="P5" s="92">
        <f t="shared" si="3"/>
        <v>15.116391643891967</v>
      </c>
      <c r="Q5" s="92">
        <f t="shared" si="3"/>
        <v>15.116391643891967</v>
      </c>
      <c r="R5" s="92">
        <f t="shared" si="3"/>
        <v>15.116391643891967</v>
      </c>
      <c r="S5" s="92">
        <f t="shared" si="3"/>
        <v>15.116391643891967</v>
      </c>
      <c r="T5" s="92">
        <f t="shared" si="3"/>
        <v>15.116391643891967</v>
      </c>
      <c r="U5" s="92">
        <f t="shared" si="3"/>
        <v>15.116391643891967</v>
      </c>
      <c r="V5" s="92">
        <f t="shared" si="3"/>
        <v>15.116391643891967</v>
      </c>
      <c r="W5" s="92">
        <f t="shared" si="3"/>
        <v>15.116391643891967</v>
      </c>
      <c r="X5" s="92">
        <f t="shared" si="3"/>
        <v>15.116391643891967</v>
      </c>
      <c r="Y5" s="92">
        <f t="shared" si="3"/>
        <v>15.116391643891967</v>
      </c>
      <c r="Z5" s="92">
        <f t="shared" si="3"/>
        <v>15.116391643891967</v>
      </c>
      <c r="AA5" s="92">
        <f t="shared" si="3"/>
        <v>15.116391643891967</v>
      </c>
      <c r="AB5" s="92">
        <f t="shared" si="3"/>
        <v>15.116391643891967</v>
      </c>
      <c r="AC5" s="92">
        <f t="shared" si="3"/>
        <v>15.116391643891967</v>
      </c>
      <c r="AD5" s="92">
        <f t="shared" si="3"/>
        <v>15.116391643891967</v>
      </c>
      <c r="AE5" s="92">
        <f t="shared" si="3"/>
        <v>15.116391643891967</v>
      </c>
      <c r="AF5" s="92">
        <f t="shared" si="3"/>
        <v>15.116391643891967</v>
      </c>
      <c r="AG5" s="92">
        <f t="shared" si="3"/>
        <v>15.116391643891967</v>
      </c>
      <c r="AH5" s="92">
        <f t="shared" si="3"/>
        <v>15.116391643891967</v>
      </c>
      <c r="AI5" s="92">
        <f t="shared" si="3"/>
        <v>15.116391643891967</v>
      </c>
      <c r="AJ5" s="92">
        <f t="shared" si="3"/>
        <v>15.116391643891967</v>
      </c>
      <c r="AK5" s="92">
        <f t="shared" si="3"/>
        <v>15.116391643891967</v>
      </c>
      <c r="AL5" s="92">
        <f t="shared" si="3"/>
        <v>15.116391643891967</v>
      </c>
      <c r="AM5" s="92">
        <f t="shared" si="3"/>
        <v>15.116391643891967</v>
      </c>
      <c r="AN5" s="92">
        <f t="shared" si="3"/>
        <v>15.116391643891967</v>
      </c>
      <c r="AO5" s="92">
        <f t="shared" si="3"/>
        <v>15.116391643891967</v>
      </c>
      <c r="AP5" s="92">
        <f t="shared" si="3"/>
        <v>15.116391643891967</v>
      </c>
      <c r="AQ5" s="92">
        <f t="shared" si="3"/>
        <v>15.116391643891967</v>
      </c>
      <c r="AR5" s="92">
        <f t="shared" si="3"/>
        <v>15.116391643891967</v>
      </c>
      <c r="AS5" s="92">
        <f t="shared" si="3"/>
        <v>15.116391643891967</v>
      </c>
      <c r="AT5" s="92">
        <f t="shared" si="3"/>
        <v>15.116391643891967</v>
      </c>
      <c r="AU5" s="92">
        <f t="shared" si="3"/>
        <v>15.116391643891967</v>
      </c>
    </row>
    <row r="6" spans="1:47" ht="18.75" x14ac:dyDescent="0.3">
      <c r="A6" s="47" t="s">
        <v>38</v>
      </c>
      <c r="B6" s="49">
        <f>'Urban Pop. Evolution by TPU'!L7</f>
        <v>15.116391643891967</v>
      </c>
      <c r="D6" s="30" t="s">
        <v>39</v>
      </c>
      <c r="E6" s="52">
        <f>'Urban Pop. Evolution by TPU'!K8</f>
        <v>32.098225656122757</v>
      </c>
      <c r="F6" s="92">
        <f>$B$7</f>
        <v>33.440996956454441</v>
      </c>
      <c r="G6" s="92">
        <f t="shared" ref="G6:AU6" si="4">$B$7</f>
        <v>33.440996956454441</v>
      </c>
      <c r="H6" s="92">
        <f t="shared" si="4"/>
        <v>33.440996956454441</v>
      </c>
      <c r="I6" s="92">
        <f t="shared" si="4"/>
        <v>33.440996956454441</v>
      </c>
      <c r="J6" s="92">
        <f t="shared" si="4"/>
        <v>33.440996956454441</v>
      </c>
      <c r="K6" s="92">
        <f t="shared" si="4"/>
        <v>33.440996956454441</v>
      </c>
      <c r="L6" s="92">
        <f t="shared" si="4"/>
        <v>33.440996956454441</v>
      </c>
      <c r="M6" s="92">
        <f t="shared" si="4"/>
        <v>33.440996956454441</v>
      </c>
      <c r="N6" s="92">
        <f t="shared" si="4"/>
        <v>33.440996956454441</v>
      </c>
      <c r="O6" s="92">
        <f t="shared" si="4"/>
        <v>33.440996956454441</v>
      </c>
      <c r="P6" s="92">
        <f t="shared" si="4"/>
        <v>33.440996956454441</v>
      </c>
      <c r="Q6" s="92">
        <f t="shared" si="4"/>
        <v>33.440996956454441</v>
      </c>
      <c r="R6" s="92">
        <f t="shared" si="4"/>
        <v>33.440996956454441</v>
      </c>
      <c r="S6" s="92">
        <f t="shared" si="4"/>
        <v>33.440996956454441</v>
      </c>
      <c r="T6" s="92">
        <f t="shared" si="4"/>
        <v>33.440996956454441</v>
      </c>
      <c r="U6" s="92">
        <f t="shared" si="4"/>
        <v>33.440996956454441</v>
      </c>
      <c r="V6" s="92">
        <f t="shared" si="4"/>
        <v>33.440996956454441</v>
      </c>
      <c r="W6" s="92">
        <f t="shared" si="4"/>
        <v>33.440996956454441</v>
      </c>
      <c r="X6" s="92">
        <f t="shared" si="4"/>
        <v>33.440996956454441</v>
      </c>
      <c r="Y6" s="92">
        <f t="shared" si="4"/>
        <v>33.440996956454441</v>
      </c>
      <c r="Z6" s="92">
        <f t="shared" si="4"/>
        <v>33.440996956454441</v>
      </c>
      <c r="AA6" s="92">
        <f t="shared" si="4"/>
        <v>33.440996956454441</v>
      </c>
      <c r="AB6" s="92">
        <f t="shared" si="4"/>
        <v>33.440996956454441</v>
      </c>
      <c r="AC6" s="92">
        <f t="shared" si="4"/>
        <v>33.440996956454441</v>
      </c>
      <c r="AD6" s="92">
        <f t="shared" si="4"/>
        <v>33.440996956454441</v>
      </c>
      <c r="AE6" s="92">
        <f t="shared" si="4"/>
        <v>33.440996956454441</v>
      </c>
      <c r="AF6" s="92">
        <f t="shared" si="4"/>
        <v>33.440996956454441</v>
      </c>
      <c r="AG6" s="92">
        <f t="shared" si="4"/>
        <v>33.440996956454441</v>
      </c>
      <c r="AH6" s="92">
        <f t="shared" si="4"/>
        <v>33.440996956454441</v>
      </c>
      <c r="AI6" s="92">
        <f t="shared" si="4"/>
        <v>33.440996956454441</v>
      </c>
      <c r="AJ6" s="92">
        <f t="shared" si="4"/>
        <v>33.440996956454441</v>
      </c>
      <c r="AK6" s="92">
        <f t="shared" si="4"/>
        <v>33.440996956454441</v>
      </c>
      <c r="AL6" s="92">
        <f t="shared" si="4"/>
        <v>33.440996956454441</v>
      </c>
      <c r="AM6" s="92">
        <f t="shared" si="4"/>
        <v>33.440996956454441</v>
      </c>
      <c r="AN6" s="92">
        <f t="shared" si="4"/>
        <v>33.440996956454441</v>
      </c>
      <c r="AO6" s="92">
        <f t="shared" si="4"/>
        <v>33.440996956454441</v>
      </c>
      <c r="AP6" s="92">
        <f t="shared" si="4"/>
        <v>33.440996956454441</v>
      </c>
      <c r="AQ6" s="92">
        <f t="shared" si="4"/>
        <v>33.440996956454441</v>
      </c>
      <c r="AR6" s="92">
        <f t="shared" si="4"/>
        <v>33.440996956454441</v>
      </c>
      <c r="AS6" s="92">
        <f t="shared" si="4"/>
        <v>33.440996956454441</v>
      </c>
      <c r="AT6" s="92">
        <f t="shared" si="4"/>
        <v>33.440996956454441</v>
      </c>
      <c r="AU6" s="92">
        <f t="shared" si="4"/>
        <v>33.440996956454441</v>
      </c>
    </row>
    <row r="7" spans="1:47" ht="18.75" x14ac:dyDescent="0.3">
      <c r="A7" s="47" t="s">
        <v>39</v>
      </c>
      <c r="B7" s="49">
        <f>'Urban Pop. Evolution by TPU'!L8</f>
        <v>33.440996956454441</v>
      </c>
      <c r="D7" s="30" t="s">
        <v>40</v>
      </c>
      <c r="E7" s="52">
        <f>'Urban Pop. Evolution by TPU'!K9</f>
        <v>11.510853776770093</v>
      </c>
      <c r="F7" s="92">
        <f>$B$8</f>
        <v>12.273518271042919</v>
      </c>
      <c r="G7" s="92">
        <f t="shared" ref="G7:AU7" si="5">$B$8</f>
        <v>12.273518271042919</v>
      </c>
      <c r="H7" s="92">
        <f t="shared" si="5"/>
        <v>12.273518271042919</v>
      </c>
      <c r="I7" s="92">
        <f t="shared" si="5"/>
        <v>12.273518271042919</v>
      </c>
      <c r="J7" s="92">
        <f t="shared" si="5"/>
        <v>12.273518271042919</v>
      </c>
      <c r="K7" s="92">
        <f t="shared" si="5"/>
        <v>12.273518271042919</v>
      </c>
      <c r="L7" s="92">
        <f t="shared" si="5"/>
        <v>12.273518271042919</v>
      </c>
      <c r="M7" s="92">
        <f t="shared" si="5"/>
        <v>12.273518271042919</v>
      </c>
      <c r="N7" s="92">
        <f t="shared" si="5"/>
        <v>12.273518271042919</v>
      </c>
      <c r="O7" s="92">
        <f t="shared" si="5"/>
        <v>12.273518271042919</v>
      </c>
      <c r="P7" s="92">
        <f t="shared" si="5"/>
        <v>12.273518271042919</v>
      </c>
      <c r="Q7" s="92">
        <f t="shared" si="5"/>
        <v>12.273518271042919</v>
      </c>
      <c r="R7" s="92">
        <f t="shared" si="5"/>
        <v>12.273518271042919</v>
      </c>
      <c r="S7" s="92">
        <f t="shared" si="5"/>
        <v>12.273518271042919</v>
      </c>
      <c r="T7" s="92">
        <f t="shared" si="5"/>
        <v>12.273518271042919</v>
      </c>
      <c r="U7" s="92">
        <f t="shared" si="5"/>
        <v>12.273518271042919</v>
      </c>
      <c r="V7" s="92">
        <f t="shared" si="5"/>
        <v>12.273518271042919</v>
      </c>
      <c r="W7" s="92">
        <f t="shared" si="5"/>
        <v>12.273518271042919</v>
      </c>
      <c r="X7" s="92">
        <f t="shared" si="5"/>
        <v>12.273518271042919</v>
      </c>
      <c r="Y7" s="92">
        <f t="shared" si="5"/>
        <v>12.273518271042919</v>
      </c>
      <c r="Z7" s="92">
        <f t="shared" si="5"/>
        <v>12.273518271042919</v>
      </c>
      <c r="AA7" s="92">
        <f t="shared" si="5"/>
        <v>12.273518271042919</v>
      </c>
      <c r="AB7" s="92">
        <f t="shared" si="5"/>
        <v>12.273518271042919</v>
      </c>
      <c r="AC7" s="92">
        <f t="shared" si="5"/>
        <v>12.273518271042919</v>
      </c>
      <c r="AD7" s="92">
        <f t="shared" si="5"/>
        <v>12.273518271042919</v>
      </c>
      <c r="AE7" s="92">
        <f t="shared" si="5"/>
        <v>12.273518271042919</v>
      </c>
      <c r="AF7" s="92">
        <f t="shared" si="5"/>
        <v>12.273518271042919</v>
      </c>
      <c r="AG7" s="92">
        <f t="shared" si="5"/>
        <v>12.273518271042919</v>
      </c>
      <c r="AH7" s="92">
        <f t="shared" si="5"/>
        <v>12.273518271042919</v>
      </c>
      <c r="AI7" s="92">
        <f t="shared" si="5"/>
        <v>12.273518271042919</v>
      </c>
      <c r="AJ7" s="92">
        <f t="shared" si="5"/>
        <v>12.273518271042919</v>
      </c>
      <c r="AK7" s="92">
        <f t="shared" si="5"/>
        <v>12.273518271042919</v>
      </c>
      <c r="AL7" s="92">
        <f t="shared" si="5"/>
        <v>12.273518271042919</v>
      </c>
      <c r="AM7" s="92">
        <f t="shared" si="5"/>
        <v>12.273518271042919</v>
      </c>
      <c r="AN7" s="92">
        <f t="shared" si="5"/>
        <v>12.273518271042919</v>
      </c>
      <c r="AO7" s="92">
        <f t="shared" si="5"/>
        <v>12.273518271042919</v>
      </c>
      <c r="AP7" s="92">
        <f t="shared" si="5"/>
        <v>12.273518271042919</v>
      </c>
      <c r="AQ7" s="92">
        <f t="shared" si="5"/>
        <v>12.273518271042919</v>
      </c>
      <c r="AR7" s="92">
        <f t="shared" si="5"/>
        <v>12.273518271042919</v>
      </c>
      <c r="AS7" s="92">
        <f t="shared" si="5"/>
        <v>12.273518271042919</v>
      </c>
      <c r="AT7" s="92">
        <f t="shared" si="5"/>
        <v>12.273518271042919</v>
      </c>
      <c r="AU7" s="92">
        <f t="shared" si="5"/>
        <v>12.273518271042919</v>
      </c>
    </row>
    <row r="8" spans="1:47" ht="18.75" x14ac:dyDescent="0.3">
      <c r="A8" s="47" t="s">
        <v>40</v>
      </c>
      <c r="B8" s="49">
        <f>'Urban Pop. Evolution by TPU'!L9</f>
        <v>12.273518271042919</v>
      </c>
      <c r="D8" s="30" t="s">
        <v>41</v>
      </c>
      <c r="E8" s="52">
        <f>'Urban Pop. Evolution by TPU'!K10</f>
        <v>9.3497449905512209</v>
      </c>
      <c r="F8" s="92">
        <f>$B$9</f>
        <v>8.2505475701395152</v>
      </c>
      <c r="G8" s="92">
        <f t="shared" ref="G8:AU8" si="6">$B$9</f>
        <v>8.2505475701395152</v>
      </c>
      <c r="H8" s="92">
        <f t="shared" si="6"/>
        <v>8.2505475701395152</v>
      </c>
      <c r="I8" s="92">
        <f t="shared" si="6"/>
        <v>8.2505475701395152</v>
      </c>
      <c r="J8" s="92">
        <f t="shared" si="6"/>
        <v>8.2505475701395152</v>
      </c>
      <c r="K8" s="92">
        <f t="shared" si="6"/>
        <v>8.2505475701395152</v>
      </c>
      <c r="L8" s="92">
        <f t="shared" si="6"/>
        <v>8.2505475701395152</v>
      </c>
      <c r="M8" s="92">
        <f t="shared" si="6"/>
        <v>8.2505475701395152</v>
      </c>
      <c r="N8" s="92">
        <f t="shared" si="6"/>
        <v>8.2505475701395152</v>
      </c>
      <c r="O8" s="92">
        <f t="shared" si="6"/>
        <v>8.2505475701395152</v>
      </c>
      <c r="P8" s="92">
        <f t="shared" si="6"/>
        <v>8.2505475701395152</v>
      </c>
      <c r="Q8" s="92">
        <f t="shared" si="6"/>
        <v>8.2505475701395152</v>
      </c>
      <c r="R8" s="92">
        <f t="shared" si="6"/>
        <v>8.2505475701395152</v>
      </c>
      <c r="S8" s="92">
        <f t="shared" si="6"/>
        <v>8.2505475701395152</v>
      </c>
      <c r="T8" s="92">
        <f t="shared" si="6"/>
        <v>8.2505475701395152</v>
      </c>
      <c r="U8" s="92">
        <f t="shared" si="6"/>
        <v>8.2505475701395152</v>
      </c>
      <c r="V8" s="92">
        <f t="shared" si="6"/>
        <v>8.2505475701395152</v>
      </c>
      <c r="W8" s="92">
        <f t="shared" si="6"/>
        <v>8.2505475701395152</v>
      </c>
      <c r="X8" s="92">
        <f t="shared" si="6"/>
        <v>8.2505475701395152</v>
      </c>
      <c r="Y8" s="92">
        <f t="shared" si="6"/>
        <v>8.2505475701395152</v>
      </c>
      <c r="Z8" s="92">
        <f t="shared" si="6"/>
        <v>8.2505475701395152</v>
      </c>
      <c r="AA8" s="92">
        <f t="shared" si="6"/>
        <v>8.2505475701395152</v>
      </c>
      <c r="AB8" s="92">
        <f t="shared" si="6"/>
        <v>8.2505475701395152</v>
      </c>
      <c r="AC8" s="92">
        <f t="shared" si="6"/>
        <v>8.2505475701395152</v>
      </c>
      <c r="AD8" s="92">
        <f t="shared" si="6"/>
        <v>8.2505475701395152</v>
      </c>
      <c r="AE8" s="92">
        <f t="shared" si="6"/>
        <v>8.2505475701395152</v>
      </c>
      <c r="AF8" s="92">
        <f t="shared" si="6"/>
        <v>8.2505475701395152</v>
      </c>
      <c r="AG8" s="92">
        <f t="shared" si="6"/>
        <v>8.2505475701395152</v>
      </c>
      <c r="AH8" s="92">
        <f t="shared" si="6"/>
        <v>8.2505475701395152</v>
      </c>
      <c r="AI8" s="92">
        <f t="shared" si="6"/>
        <v>8.2505475701395152</v>
      </c>
      <c r="AJ8" s="92">
        <f t="shared" si="6"/>
        <v>8.2505475701395152</v>
      </c>
      <c r="AK8" s="92">
        <f t="shared" si="6"/>
        <v>8.2505475701395152</v>
      </c>
      <c r="AL8" s="92">
        <f t="shared" si="6"/>
        <v>8.2505475701395152</v>
      </c>
      <c r="AM8" s="92">
        <f t="shared" si="6"/>
        <v>8.2505475701395152</v>
      </c>
      <c r="AN8" s="92">
        <f t="shared" si="6"/>
        <v>8.2505475701395152</v>
      </c>
      <c r="AO8" s="92">
        <f t="shared" si="6"/>
        <v>8.2505475701395152</v>
      </c>
      <c r="AP8" s="92">
        <f t="shared" si="6"/>
        <v>8.2505475701395152</v>
      </c>
      <c r="AQ8" s="92">
        <f t="shared" si="6"/>
        <v>8.2505475701395152</v>
      </c>
      <c r="AR8" s="92">
        <f t="shared" si="6"/>
        <v>8.2505475701395152</v>
      </c>
      <c r="AS8" s="92">
        <f t="shared" si="6"/>
        <v>8.2505475701395152</v>
      </c>
      <c r="AT8" s="92">
        <f t="shared" si="6"/>
        <v>8.2505475701395152</v>
      </c>
      <c r="AU8" s="92">
        <f t="shared" si="6"/>
        <v>8.2505475701395152</v>
      </c>
    </row>
    <row r="9" spans="1:47" ht="18.75" x14ac:dyDescent="0.3">
      <c r="A9" s="47" t="s">
        <v>41</v>
      </c>
      <c r="B9" s="49">
        <f>'Urban Pop. Evolution by TPU'!L10</f>
        <v>8.2505475701395152</v>
      </c>
      <c r="D9" s="30" t="s">
        <v>42</v>
      </c>
      <c r="E9" s="52">
        <f>'Urban Pop. Evolution by TPU'!K11</f>
        <v>16.553545044266642</v>
      </c>
      <c r="F9" s="92">
        <f>$B$10</f>
        <v>16.005781341905937</v>
      </c>
      <c r="G9" s="92">
        <f t="shared" ref="G9:AU9" si="7">$B$10</f>
        <v>16.005781341905937</v>
      </c>
      <c r="H9" s="92">
        <f t="shared" si="7"/>
        <v>16.005781341905937</v>
      </c>
      <c r="I9" s="92">
        <f t="shared" si="7"/>
        <v>16.005781341905937</v>
      </c>
      <c r="J9" s="92">
        <f t="shared" si="7"/>
        <v>16.005781341905937</v>
      </c>
      <c r="K9" s="92">
        <f t="shared" si="7"/>
        <v>16.005781341905937</v>
      </c>
      <c r="L9" s="92">
        <f t="shared" si="7"/>
        <v>16.005781341905937</v>
      </c>
      <c r="M9" s="92">
        <f t="shared" si="7"/>
        <v>16.005781341905937</v>
      </c>
      <c r="N9" s="92">
        <f t="shared" si="7"/>
        <v>16.005781341905937</v>
      </c>
      <c r="O9" s="92">
        <f t="shared" si="7"/>
        <v>16.005781341905937</v>
      </c>
      <c r="P9" s="92">
        <f t="shared" si="7"/>
        <v>16.005781341905937</v>
      </c>
      <c r="Q9" s="92">
        <f t="shared" si="7"/>
        <v>16.005781341905937</v>
      </c>
      <c r="R9" s="92">
        <f t="shared" si="7"/>
        <v>16.005781341905937</v>
      </c>
      <c r="S9" s="92">
        <f t="shared" si="7"/>
        <v>16.005781341905937</v>
      </c>
      <c r="T9" s="92">
        <f t="shared" si="7"/>
        <v>16.005781341905937</v>
      </c>
      <c r="U9" s="92">
        <f t="shared" si="7"/>
        <v>16.005781341905937</v>
      </c>
      <c r="V9" s="92">
        <f t="shared" si="7"/>
        <v>16.005781341905937</v>
      </c>
      <c r="W9" s="92">
        <f t="shared" si="7"/>
        <v>16.005781341905937</v>
      </c>
      <c r="X9" s="92">
        <f t="shared" si="7"/>
        <v>16.005781341905937</v>
      </c>
      <c r="Y9" s="92">
        <f t="shared" si="7"/>
        <v>16.005781341905937</v>
      </c>
      <c r="Z9" s="92">
        <f t="shared" si="7"/>
        <v>16.005781341905937</v>
      </c>
      <c r="AA9" s="92">
        <f t="shared" si="7"/>
        <v>16.005781341905937</v>
      </c>
      <c r="AB9" s="92">
        <f t="shared" si="7"/>
        <v>16.005781341905937</v>
      </c>
      <c r="AC9" s="92">
        <f t="shared" si="7"/>
        <v>16.005781341905937</v>
      </c>
      <c r="AD9" s="92">
        <f t="shared" si="7"/>
        <v>16.005781341905937</v>
      </c>
      <c r="AE9" s="92">
        <f t="shared" si="7"/>
        <v>16.005781341905937</v>
      </c>
      <c r="AF9" s="92">
        <f t="shared" si="7"/>
        <v>16.005781341905937</v>
      </c>
      <c r="AG9" s="92">
        <f t="shared" si="7"/>
        <v>16.005781341905937</v>
      </c>
      <c r="AH9" s="92">
        <f t="shared" si="7"/>
        <v>16.005781341905937</v>
      </c>
      <c r="AI9" s="92">
        <f t="shared" si="7"/>
        <v>16.005781341905937</v>
      </c>
      <c r="AJ9" s="92">
        <f t="shared" si="7"/>
        <v>16.005781341905937</v>
      </c>
      <c r="AK9" s="92">
        <f t="shared" si="7"/>
        <v>16.005781341905937</v>
      </c>
      <c r="AL9" s="92">
        <f t="shared" si="7"/>
        <v>16.005781341905937</v>
      </c>
      <c r="AM9" s="92">
        <f t="shared" si="7"/>
        <v>16.005781341905937</v>
      </c>
      <c r="AN9" s="92">
        <f t="shared" si="7"/>
        <v>16.005781341905937</v>
      </c>
      <c r="AO9" s="92">
        <f t="shared" si="7"/>
        <v>16.005781341905937</v>
      </c>
      <c r="AP9" s="92">
        <f t="shared" si="7"/>
        <v>16.005781341905937</v>
      </c>
      <c r="AQ9" s="92">
        <f t="shared" si="7"/>
        <v>16.005781341905937</v>
      </c>
      <c r="AR9" s="92">
        <f t="shared" si="7"/>
        <v>16.005781341905937</v>
      </c>
      <c r="AS9" s="92">
        <f t="shared" si="7"/>
        <v>16.005781341905937</v>
      </c>
      <c r="AT9" s="92">
        <f t="shared" si="7"/>
        <v>16.005781341905937</v>
      </c>
      <c r="AU9" s="92">
        <f t="shared" si="7"/>
        <v>16.005781341905937</v>
      </c>
    </row>
    <row r="10" spans="1:47" ht="18.75" x14ac:dyDescent="0.3">
      <c r="A10" s="47" t="s">
        <v>42</v>
      </c>
      <c r="B10" s="49">
        <f>'Urban Pop. Evolution by TPU'!L11</f>
        <v>16.005781341905937</v>
      </c>
      <c r="D10" s="54" t="s">
        <v>200</v>
      </c>
      <c r="E10" s="56">
        <f>SUM(E3:E9)</f>
        <v>99.999999999999986</v>
      </c>
      <c r="F10" s="93">
        <f>SUM(F3:F9)</f>
        <v>100</v>
      </c>
      <c r="G10" s="57">
        <f>SUM(G3:G9)</f>
        <v>100</v>
      </c>
      <c r="H10" s="57">
        <f t="shared" ref="H10:AU10" si="8">SUM(H3:H9)</f>
        <v>100</v>
      </c>
      <c r="I10" s="57">
        <f t="shared" si="8"/>
        <v>100</v>
      </c>
      <c r="J10" s="57">
        <f t="shared" si="8"/>
        <v>100</v>
      </c>
      <c r="K10" s="57">
        <f t="shared" si="8"/>
        <v>100</v>
      </c>
      <c r="L10" s="57">
        <f t="shared" si="8"/>
        <v>100</v>
      </c>
      <c r="M10" s="57">
        <f t="shared" si="8"/>
        <v>100</v>
      </c>
      <c r="N10" s="57">
        <f t="shared" si="8"/>
        <v>100</v>
      </c>
      <c r="O10" s="57">
        <f t="shared" si="8"/>
        <v>100</v>
      </c>
      <c r="P10" s="57">
        <f t="shared" si="8"/>
        <v>100</v>
      </c>
      <c r="Q10" s="57">
        <f t="shared" si="8"/>
        <v>100</v>
      </c>
      <c r="R10" s="57">
        <f t="shared" si="8"/>
        <v>100</v>
      </c>
      <c r="S10" s="57">
        <f t="shared" si="8"/>
        <v>100</v>
      </c>
      <c r="T10" s="57">
        <f t="shared" si="8"/>
        <v>100</v>
      </c>
      <c r="U10" s="57">
        <f t="shared" si="8"/>
        <v>100</v>
      </c>
      <c r="V10" s="57">
        <f t="shared" si="8"/>
        <v>100</v>
      </c>
      <c r="W10" s="57">
        <f t="shared" si="8"/>
        <v>100</v>
      </c>
      <c r="X10" s="57">
        <f t="shared" si="8"/>
        <v>100</v>
      </c>
      <c r="Y10" s="57">
        <f t="shared" si="8"/>
        <v>100</v>
      </c>
      <c r="Z10" s="57">
        <f t="shared" si="8"/>
        <v>100</v>
      </c>
      <c r="AA10" s="57">
        <f t="shared" si="8"/>
        <v>100</v>
      </c>
      <c r="AB10" s="57">
        <f t="shared" si="8"/>
        <v>100</v>
      </c>
      <c r="AC10" s="57">
        <f t="shared" si="8"/>
        <v>100</v>
      </c>
      <c r="AD10" s="57">
        <f t="shared" si="8"/>
        <v>100</v>
      </c>
      <c r="AE10" s="57">
        <f t="shared" si="8"/>
        <v>100</v>
      </c>
      <c r="AF10" s="57">
        <f t="shared" si="8"/>
        <v>100</v>
      </c>
      <c r="AG10" s="57">
        <f t="shared" si="8"/>
        <v>100</v>
      </c>
      <c r="AH10" s="57">
        <f t="shared" si="8"/>
        <v>100</v>
      </c>
      <c r="AI10" s="57">
        <f t="shared" si="8"/>
        <v>100</v>
      </c>
      <c r="AJ10" s="57">
        <f t="shared" si="8"/>
        <v>100</v>
      </c>
      <c r="AK10" s="57">
        <f t="shared" si="8"/>
        <v>100</v>
      </c>
      <c r="AL10" s="57">
        <f t="shared" si="8"/>
        <v>100</v>
      </c>
      <c r="AM10" s="57">
        <f t="shared" si="8"/>
        <v>100</v>
      </c>
      <c r="AN10" s="57">
        <f t="shared" si="8"/>
        <v>100</v>
      </c>
      <c r="AO10" s="57">
        <f t="shared" si="8"/>
        <v>100</v>
      </c>
      <c r="AP10" s="57">
        <f t="shared" si="8"/>
        <v>100</v>
      </c>
      <c r="AQ10" s="57">
        <f t="shared" si="8"/>
        <v>100</v>
      </c>
      <c r="AR10" s="57">
        <f t="shared" si="8"/>
        <v>100</v>
      </c>
      <c r="AS10" s="57">
        <f t="shared" si="8"/>
        <v>100</v>
      </c>
      <c r="AT10" s="57">
        <f t="shared" si="8"/>
        <v>100</v>
      </c>
      <c r="AU10" s="57">
        <f t="shared" si="8"/>
        <v>100</v>
      </c>
    </row>
    <row r="11" spans="1:47" ht="18.75" x14ac:dyDescent="0.3">
      <c r="A11" s="68" t="s">
        <v>34</v>
      </c>
      <c r="B11" s="94">
        <f>SUM(B4:B10)</f>
        <v>100</v>
      </c>
      <c r="D11" s="58"/>
      <c r="E11" s="59"/>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24"/>
    </row>
    <row r="12" spans="1:47" ht="18.75" x14ac:dyDescent="0.3">
      <c r="D12" s="155" t="s">
        <v>147</v>
      </c>
      <c r="E12" s="155"/>
      <c r="F12" s="155"/>
      <c r="G12" s="155"/>
      <c r="H12" s="155"/>
      <c r="I12" s="155"/>
      <c r="J12" s="155"/>
      <c r="K12" s="155"/>
      <c r="L12" s="155"/>
      <c r="M12" s="155"/>
      <c r="N12" s="155"/>
      <c r="O12" s="155"/>
      <c r="P12" s="155"/>
      <c r="Q12" s="155"/>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5"/>
      <c r="AS12" s="155"/>
      <c r="AT12" s="155"/>
      <c r="AU12" s="155"/>
    </row>
    <row r="13" spans="1:47" ht="42.6" customHeight="1" x14ac:dyDescent="0.25">
      <c r="A13" s="156" t="s">
        <v>162</v>
      </c>
      <c r="B13" s="156"/>
      <c r="C13" s="157"/>
      <c r="D13" s="22" t="s">
        <v>161</v>
      </c>
      <c r="E13" s="51">
        <v>2018</v>
      </c>
      <c r="F13" s="51">
        <f>E13+1</f>
        <v>2019</v>
      </c>
      <c r="G13" s="51">
        <f t="shared" ref="G13" si="9">F13+1</f>
        <v>2020</v>
      </c>
      <c r="H13" s="51">
        <f t="shared" ref="H13" si="10">G13+1</f>
        <v>2021</v>
      </c>
      <c r="I13" s="51">
        <f t="shared" ref="I13" si="11">H13+1</f>
        <v>2022</v>
      </c>
      <c r="J13" s="51">
        <f t="shared" ref="J13" si="12">I13+1</f>
        <v>2023</v>
      </c>
      <c r="K13" s="51">
        <f t="shared" ref="K13" si="13">J13+1</f>
        <v>2024</v>
      </c>
      <c r="L13" s="51">
        <f t="shared" ref="L13" si="14">K13+1</f>
        <v>2025</v>
      </c>
      <c r="M13" s="51">
        <f t="shared" ref="M13" si="15">L13+1</f>
        <v>2026</v>
      </c>
      <c r="N13" s="51">
        <f t="shared" ref="N13" si="16">M13+1</f>
        <v>2027</v>
      </c>
      <c r="O13" s="51">
        <f t="shared" ref="O13" si="17">N13+1</f>
        <v>2028</v>
      </c>
      <c r="P13" s="51">
        <f t="shared" ref="P13" si="18">O13+1</f>
        <v>2029</v>
      </c>
      <c r="Q13" s="51">
        <f t="shared" ref="Q13" si="19">P13+1</f>
        <v>2030</v>
      </c>
      <c r="R13" s="51">
        <f t="shared" ref="R13" si="20">Q13+1</f>
        <v>2031</v>
      </c>
      <c r="S13" s="51">
        <f t="shared" ref="S13" si="21">R13+1</f>
        <v>2032</v>
      </c>
      <c r="T13" s="51">
        <f t="shared" ref="T13" si="22">S13+1</f>
        <v>2033</v>
      </c>
      <c r="U13" s="51">
        <f t="shared" ref="U13" si="23">T13+1</f>
        <v>2034</v>
      </c>
      <c r="V13" s="51">
        <f t="shared" ref="V13" si="24">U13+1</f>
        <v>2035</v>
      </c>
      <c r="W13" s="51">
        <f t="shared" ref="W13" si="25">V13+1</f>
        <v>2036</v>
      </c>
      <c r="X13" s="51">
        <f t="shared" ref="X13" si="26">W13+1</f>
        <v>2037</v>
      </c>
      <c r="Y13" s="51">
        <f t="shared" ref="Y13" si="27">X13+1</f>
        <v>2038</v>
      </c>
      <c r="Z13" s="51">
        <f t="shared" ref="Z13" si="28">Y13+1</f>
        <v>2039</v>
      </c>
      <c r="AA13" s="51">
        <f t="shared" ref="AA13" si="29">Z13+1</f>
        <v>2040</v>
      </c>
      <c r="AB13" s="51">
        <f t="shared" ref="AB13" si="30">AA13+1</f>
        <v>2041</v>
      </c>
      <c r="AC13" s="51">
        <f t="shared" ref="AC13" si="31">AB13+1</f>
        <v>2042</v>
      </c>
      <c r="AD13" s="51">
        <f t="shared" ref="AD13" si="32">AC13+1</f>
        <v>2043</v>
      </c>
      <c r="AE13" s="51">
        <f t="shared" ref="AE13" si="33">AD13+1</f>
        <v>2044</v>
      </c>
      <c r="AF13" s="51">
        <f t="shared" ref="AF13" si="34">AE13+1</f>
        <v>2045</v>
      </c>
      <c r="AG13" s="51">
        <f t="shared" ref="AG13" si="35">AF13+1</f>
        <v>2046</v>
      </c>
      <c r="AH13" s="51">
        <f t="shared" ref="AH13" si="36">AG13+1</f>
        <v>2047</v>
      </c>
      <c r="AI13" s="51">
        <f t="shared" ref="AI13" si="37">AH13+1</f>
        <v>2048</v>
      </c>
      <c r="AJ13" s="51">
        <f t="shared" ref="AJ13" si="38">AI13+1</f>
        <v>2049</v>
      </c>
      <c r="AK13" s="51">
        <f t="shared" ref="AK13" si="39">AJ13+1</f>
        <v>2050</v>
      </c>
      <c r="AL13" s="51">
        <f t="shared" ref="AL13" si="40">AK13+1</f>
        <v>2051</v>
      </c>
      <c r="AM13" s="51">
        <f t="shared" ref="AM13" si="41">AL13+1</f>
        <v>2052</v>
      </c>
      <c r="AN13" s="51">
        <f t="shared" ref="AN13" si="42">AM13+1</f>
        <v>2053</v>
      </c>
      <c r="AO13" s="51">
        <f>AN13+1</f>
        <v>2054</v>
      </c>
      <c r="AP13" s="51">
        <f t="shared" ref="AP13" si="43">AO13+1</f>
        <v>2055</v>
      </c>
      <c r="AQ13" s="51">
        <f t="shared" ref="AQ13" si="44">AP13+1</f>
        <v>2056</v>
      </c>
      <c r="AR13" s="51">
        <f t="shared" ref="AR13" si="45">AQ13+1</f>
        <v>2057</v>
      </c>
      <c r="AS13" s="51">
        <f t="shared" ref="AS13" si="46">AR13+1</f>
        <v>2058</v>
      </c>
      <c r="AT13" s="51">
        <f>AS13+1</f>
        <v>2059</v>
      </c>
      <c r="AU13" s="51">
        <f t="shared" ref="AU13" si="47">AT13+1</f>
        <v>2060</v>
      </c>
    </row>
    <row r="14" spans="1:47" ht="37.5" x14ac:dyDescent="0.25">
      <c r="A14" s="156"/>
      <c r="B14" s="156"/>
      <c r="C14" s="157"/>
      <c r="D14" s="55" t="s">
        <v>148</v>
      </c>
      <c r="E14" s="51"/>
      <c r="F14" s="51">
        <f>100/F10</f>
        <v>1</v>
      </c>
      <c r="G14" s="51">
        <f t="shared" ref="G14:AU14" si="48">100/G10</f>
        <v>1</v>
      </c>
      <c r="H14" s="51">
        <f t="shared" si="48"/>
        <v>1</v>
      </c>
      <c r="I14" s="51">
        <f t="shared" si="48"/>
        <v>1</v>
      </c>
      <c r="J14" s="51">
        <f t="shared" si="48"/>
        <v>1</v>
      </c>
      <c r="K14" s="51">
        <f t="shared" si="48"/>
        <v>1</v>
      </c>
      <c r="L14" s="51">
        <f t="shared" si="48"/>
        <v>1</v>
      </c>
      <c r="M14" s="51">
        <f t="shared" si="48"/>
        <v>1</v>
      </c>
      <c r="N14" s="51">
        <f t="shared" si="48"/>
        <v>1</v>
      </c>
      <c r="O14" s="51">
        <f t="shared" si="48"/>
        <v>1</v>
      </c>
      <c r="P14" s="51">
        <f t="shared" si="48"/>
        <v>1</v>
      </c>
      <c r="Q14" s="51">
        <f t="shared" si="48"/>
        <v>1</v>
      </c>
      <c r="R14" s="51">
        <f t="shared" si="48"/>
        <v>1</v>
      </c>
      <c r="S14" s="51">
        <f t="shared" si="48"/>
        <v>1</v>
      </c>
      <c r="T14" s="51">
        <f t="shared" si="48"/>
        <v>1</v>
      </c>
      <c r="U14" s="51">
        <f t="shared" si="48"/>
        <v>1</v>
      </c>
      <c r="V14" s="51">
        <f t="shared" si="48"/>
        <v>1</v>
      </c>
      <c r="W14" s="51">
        <f t="shared" si="48"/>
        <v>1</v>
      </c>
      <c r="X14" s="51">
        <f t="shared" si="48"/>
        <v>1</v>
      </c>
      <c r="Y14" s="51">
        <f t="shared" si="48"/>
        <v>1</v>
      </c>
      <c r="Z14" s="51">
        <f t="shared" si="48"/>
        <v>1</v>
      </c>
      <c r="AA14" s="51">
        <f t="shared" si="48"/>
        <v>1</v>
      </c>
      <c r="AB14" s="51">
        <f t="shared" si="48"/>
        <v>1</v>
      </c>
      <c r="AC14" s="51">
        <f t="shared" si="48"/>
        <v>1</v>
      </c>
      <c r="AD14" s="51">
        <f t="shared" si="48"/>
        <v>1</v>
      </c>
      <c r="AE14" s="51">
        <f t="shared" si="48"/>
        <v>1</v>
      </c>
      <c r="AF14" s="51">
        <f t="shared" si="48"/>
        <v>1</v>
      </c>
      <c r="AG14" s="51">
        <f t="shared" si="48"/>
        <v>1</v>
      </c>
      <c r="AH14" s="51">
        <f t="shared" si="48"/>
        <v>1</v>
      </c>
      <c r="AI14" s="51">
        <f t="shared" si="48"/>
        <v>1</v>
      </c>
      <c r="AJ14" s="51">
        <f t="shared" si="48"/>
        <v>1</v>
      </c>
      <c r="AK14" s="51">
        <f t="shared" si="48"/>
        <v>1</v>
      </c>
      <c r="AL14" s="51">
        <f t="shared" si="48"/>
        <v>1</v>
      </c>
      <c r="AM14" s="51">
        <f t="shared" si="48"/>
        <v>1</v>
      </c>
      <c r="AN14" s="51">
        <f t="shared" si="48"/>
        <v>1</v>
      </c>
      <c r="AO14" s="51">
        <f t="shared" si="48"/>
        <v>1</v>
      </c>
      <c r="AP14" s="51">
        <f t="shared" si="48"/>
        <v>1</v>
      </c>
      <c r="AQ14" s="51">
        <f t="shared" si="48"/>
        <v>1</v>
      </c>
      <c r="AR14" s="51">
        <f t="shared" si="48"/>
        <v>1</v>
      </c>
      <c r="AS14" s="51">
        <f t="shared" si="48"/>
        <v>1</v>
      </c>
      <c r="AT14" s="51">
        <f t="shared" si="48"/>
        <v>1</v>
      </c>
      <c r="AU14" s="51">
        <f t="shared" si="48"/>
        <v>1</v>
      </c>
    </row>
    <row r="15" spans="1:47" ht="18.75" x14ac:dyDescent="0.3">
      <c r="A15" s="156"/>
      <c r="B15" s="156"/>
      <c r="C15" s="157"/>
      <c r="D15" s="30" t="s">
        <v>36</v>
      </c>
      <c r="E15" s="52">
        <f t="shared" ref="E15:E21" si="49">E3</f>
        <v>11.196403426405363</v>
      </c>
      <c r="F15" s="1">
        <f>F3*$F$14</f>
        <v>11.519398008712674</v>
      </c>
      <c r="G15" s="1">
        <f>G3*$G$14</f>
        <v>11.519398008712674</v>
      </c>
      <c r="H15" s="1">
        <f>H3*$H$14</f>
        <v>11.519398008712674</v>
      </c>
      <c r="I15" s="1">
        <f>I3*$I$14</f>
        <v>11.519398008712674</v>
      </c>
      <c r="J15" s="1">
        <f>J3*$J$14</f>
        <v>11.519398008712674</v>
      </c>
      <c r="K15" s="1">
        <f>K3*$K$14</f>
        <v>11.519398008712674</v>
      </c>
      <c r="L15" s="1">
        <f>L3*$L$14</f>
        <v>11.519398008712674</v>
      </c>
      <c r="M15" s="1">
        <f>M3*$M$14</f>
        <v>11.519398008712674</v>
      </c>
      <c r="N15" s="1">
        <f>N3*$N$14</f>
        <v>11.519398008712674</v>
      </c>
      <c r="O15" s="1">
        <f>O3*$O$14</f>
        <v>11.519398008712674</v>
      </c>
      <c r="P15" s="1">
        <f>P3*$P$14</f>
        <v>11.519398008712674</v>
      </c>
      <c r="Q15" s="1">
        <f>Q3*$Q$14</f>
        <v>11.519398008712674</v>
      </c>
      <c r="R15" s="1">
        <f>R3*$R$14</f>
        <v>11.519398008712674</v>
      </c>
      <c r="S15" s="1">
        <f>S3*$S$14</f>
        <v>11.519398008712674</v>
      </c>
      <c r="T15" s="1">
        <f>T3*$T$14</f>
        <v>11.519398008712674</v>
      </c>
      <c r="U15" s="1">
        <f>U3*$U$14</f>
        <v>11.519398008712674</v>
      </c>
      <c r="V15" s="1">
        <f>V3*$V$14</f>
        <v>11.519398008712674</v>
      </c>
      <c r="W15" s="1">
        <f>W3*$W$14</f>
        <v>11.519398008712674</v>
      </c>
      <c r="X15" s="1">
        <f>X3*$X$14</f>
        <v>11.519398008712674</v>
      </c>
      <c r="Y15" s="1">
        <f>Y3*$Y$14</f>
        <v>11.519398008712674</v>
      </c>
      <c r="Z15" s="1">
        <f>Z3*$Z$14</f>
        <v>11.519398008712674</v>
      </c>
      <c r="AA15" s="1">
        <f>AA3*$AA$14</f>
        <v>11.519398008712674</v>
      </c>
      <c r="AB15" s="1">
        <f>AB3*$AB$14</f>
        <v>11.519398008712674</v>
      </c>
      <c r="AC15" s="1">
        <f>AC3*$AC$14</f>
        <v>11.519398008712674</v>
      </c>
      <c r="AD15" s="1">
        <f>AD3*$AD$14</f>
        <v>11.519398008712674</v>
      </c>
      <c r="AE15" s="1">
        <f>AE3*$AE$14</f>
        <v>11.519398008712674</v>
      </c>
      <c r="AF15" s="1">
        <f>AF3*$AF$14</f>
        <v>11.519398008712674</v>
      </c>
      <c r="AG15" s="1">
        <f>AG3*$AG$14</f>
        <v>11.519398008712674</v>
      </c>
      <c r="AH15" s="1">
        <f>AH3*$AH$14</f>
        <v>11.519398008712674</v>
      </c>
      <c r="AI15" s="1">
        <f>AI3*$AI$14</f>
        <v>11.519398008712674</v>
      </c>
      <c r="AJ15" s="1">
        <f>AJ3*$AJ$14</f>
        <v>11.519398008712674</v>
      </c>
      <c r="AK15" s="1">
        <f>AK3*$AK$14</f>
        <v>11.519398008712674</v>
      </c>
      <c r="AL15" s="1">
        <f>AL3*$AL$14</f>
        <v>11.519398008712674</v>
      </c>
      <c r="AM15" s="1">
        <f>AM3*$AM$14</f>
        <v>11.519398008712674</v>
      </c>
      <c r="AN15" s="1">
        <f>AN3*$AN$14</f>
        <v>11.519398008712674</v>
      </c>
      <c r="AO15" s="1">
        <f>AO3*$AO$14</f>
        <v>11.519398008712674</v>
      </c>
      <c r="AP15" s="1">
        <f>AP3*$AP$14</f>
        <v>11.519398008712674</v>
      </c>
      <c r="AQ15" s="1">
        <f>AQ3*$AQ$14</f>
        <v>11.519398008712674</v>
      </c>
      <c r="AR15" s="1">
        <f>AR3*$AR$14</f>
        <v>11.519398008712674</v>
      </c>
      <c r="AS15" s="1">
        <f>AS3*$AS$14</f>
        <v>11.519398008712674</v>
      </c>
      <c r="AT15" s="1">
        <f>AT3*$AT$14</f>
        <v>11.519398008712674</v>
      </c>
      <c r="AU15" s="1">
        <f>AU3*$AU$14</f>
        <v>11.519398008712674</v>
      </c>
    </row>
    <row r="16" spans="1:47" ht="18.75" x14ac:dyDescent="0.3">
      <c r="C16" s="50"/>
      <c r="D16" s="30" t="s">
        <v>37</v>
      </c>
      <c r="E16" s="52">
        <f t="shared" si="49"/>
        <v>3.198288324113574</v>
      </c>
      <c r="F16" s="1">
        <f>F4*$F$14</f>
        <v>3.3933662078525502</v>
      </c>
      <c r="G16" s="1">
        <f t="shared" ref="G16:G21" si="50">G4*$G$14</f>
        <v>3.3933662078525502</v>
      </c>
      <c r="H16" s="1">
        <f t="shared" ref="H16:H21" si="51">H4*$H$14</f>
        <v>3.3933662078525502</v>
      </c>
      <c r="I16" s="1">
        <f t="shared" ref="I16:I21" si="52">I4*$I$14</f>
        <v>3.3933662078525502</v>
      </c>
      <c r="J16" s="1">
        <f t="shared" ref="J16:J21" si="53">J4*$J$14</f>
        <v>3.3933662078525502</v>
      </c>
      <c r="K16" s="1">
        <f t="shared" ref="K16:K21" si="54">K4*$K$14</f>
        <v>3.3933662078525502</v>
      </c>
      <c r="L16" s="1">
        <f t="shared" ref="L16:L21" si="55">L4*$L$14</f>
        <v>3.3933662078525502</v>
      </c>
      <c r="M16" s="1">
        <f t="shared" ref="M16:M21" si="56">M4*$M$14</f>
        <v>3.3933662078525502</v>
      </c>
      <c r="N16" s="1">
        <f t="shared" ref="N16:N21" si="57">N4*$N$14</f>
        <v>3.3933662078525502</v>
      </c>
      <c r="O16" s="1">
        <f t="shared" ref="O16:O21" si="58">O4*$O$14</f>
        <v>3.3933662078525502</v>
      </c>
      <c r="P16" s="1">
        <f t="shared" ref="P16:P21" si="59">P4*$P$14</f>
        <v>3.3933662078525502</v>
      </c>
      <c r="Q16" s="1">
        <f t="shared" ref="Q16:Q21" si="60">Q4*$Q$14</f>
        <v>3.3933662078525502</v>
      </c>
      <c r="R16" s="1">
        <f t="shared" ref="R16:R21" si="61">R4*$R$14</f>
        <v>3.3933662078525502</v>
      </c>
      <c r="S16" s="1">
        <f t="shared" ref="S16:S21" si="62">S4*$S$14</f>
        <v>3.3933662078525502</v>
      </c>
      <c r="T16" s="1">
        <f t="shared" ref="T16:T21" si="63">T4*$T$14</f>
        <v>3.3933662078525502</v>
      </c>
      <c r="U16" s="1">
        <f t="shared" ref="U16:U21" si="64">U4*$U$14</f>
        <v>3.3933662078525502</v>
      </c>
      <c r="V16" s="1">
        <f t="shared" ref="V16:V21" si="65">V4*$V$14</f>
        <v>3.3933662078525502</v>
      </c>
      <c r="W16" s="1">
        <f t="shared" ref="W16:W21" si="66">W4*$W$14</f>
        <v>3.3933662078525502</v>
      </c>
      <c r="X16" s="1">
        <f t="shared" ref="X16:X21" si="67">X4*$X$14</f>
        <v>3.3933662078525502</v>
      </c>
      <c r="Y16" s="1">
        <f t="shared" ref="Y16:Y21" si="68">Y4*$Y$14</f>
        <v>3.3933662078525502</v>
      </c>
      <c r="Z16" s="1">
        <f t="shared" ref="Z16:Z21" si="69">Z4*$Z$14</f>
        <v>3.3933662078525502</v>
      </c>
      <c r="AA16" s="1">
        <f t="shared" ref="AA16:AA21" si="70">AA4*$AA$14</f>
        <v>3.3933662078525502</v>
      </c>
      <c r="AB16" s="1">
        <f t="shared" ref="AB16:AB21" si="71">AB4*$AB$14</f>
        <v>3.3933662078525502</v>
      </c>
      <c r="AC16" s="1">
        <f t="shared" ref="AC16:AC21" si="72">AC4*$AC$14</f>
        <v>3.3933662078525502</v>
      </c>
      <c r="AD16" s="1">
        <f t="shared" ref="AD16:AD21" si="73">AD4*$AD$14</f>
        <v>3.3933662078525502</v>
      </c>
      <c r="AE16" s="1">
        <f t="shared" ref="AE16:AE21" si="74">AE4*$AE$14</f>
        <v>3.3933662078525502</v>
      </c>
      <c r="AF16" s="1">
        <f t="shared" ref="AF16:AF21" si="75">AF4*$AF$14</f>
        <v>3.3933662078525502</v>
      </c>
      <c r="AG16" s="1">
        <f t="shared" ref="AG16:AG21" si="76">AG4*$AG$14</f>
        <v>3.3933662078525502</v>
      </c>
      <c r="AH16" s="1">
        <f t="shared" ref="AH16:AH21" si="77">AH4*$AH$14</f>
        <v>3.3933662078525502</v>
      </c>
      <c r="AI16" s="1">
        <f t="shared" ref="AI16:AI21" si="78">AI4*$AI$14</f>
        <v>3.3933662078525502</v>
      </c>
      <c r="AJ16" s="1">
        <f t="shared" ref="AJ16:AJ21" si="79">AJ4*$AJ$14</f>
        <v>3.3933662078525502</v>
      </c>
      <c r="AK16" s="1">
        <f t="shared" ref="AK16:AK21" si="80">AK4*$AK$14</f>
        <v>3.3933662078525502</v>
      </c>
      <c r="AL16" s="1">
        <f t="shared" ref="AL16:AL21" si="81">AL4*$AL$14</f>
        <v>3.3933662078525502</v>
      </c>
      <c r="AM16" s="1">
        <f t="shared" ref="AM16:AM21" si="82">AM4*$AM$14</f>
        <v>3.3933662078525502</v>
      </c>
      <c r="AN16" s="1">
        <f t="shared" ref="AN16:AN21" si="83">AN4*$AN$14</f>
        <v>3.3933662078525502</v>
      </c>
      <c r="AO16" s="1">
        <f t="shared" ref="AO16:AO21" si="84">AO4*$AO$14</f>
        <v>3.3933662078525502</v>
      </c>
      <c r="AP16" s="1">
        <f t="shared" ref="AP16:AP21" si="85">AP4*$AP$14</f>
        <v>3.3933662078525502</v>
      </c>
      <c r="AQ16" s="1">
        <f t="shared" ref="AQ16:AQ21" si="86">AQ4*$AQ$14</f>
        <v>3.3933662078525502</v>
      </c>
      <c r="AR16" s="1">
        <f t="shared" ref="AR16:AR21" si="87">AR4*$AR$14</f>
        <v>3.3933662078525502</v>
      </c>
      <c r="AS16" s="1">
        <f t="shared" ref="AS16:AS21" si="88">AS4*$AS$14</f>
        <v>3.3933662078525502</v>
      </c>
      <c r="AT16" s="1">
        <f t="shared" ref="AT16:AT21" si="89">AT4*$AT$14</f>
        <v>3.3933662078525502</v>
      </c>
      <c r="AU16" s="1">
        <f t="shared" ref="AU16:AU21" si="90">AU4*$AU$14</f>
        <v>3.3933662078525502</v>
      </c>
    </row>
    <row r="17" spans="1:47" ht="18.75" x14ac:dyDescent="0.3">
      <c r="C17" s="50"/>
      <c r="D17" s="30" t="s">
        <v>38</v>
      </c>
      <c r="E17" s="52">
        <f t="shared" si="49"/>
        <v>16.092938781770346</v>
      </c>
      <c r="F17" s="1">
        <f t="shared" ref="F17:F21" si="91">F5*$F$14</f>
        <v>15.116391643891967</v>
      </c>
      <c r="G17" s="1">
        <f t="shared" si="50"/>
        <v>15.116391643891967</v>
      </c>
      <c r="H17" s="1">
        <f t="shared" si="51"/>
        <v>15.116391643891967</v>
      </c>
      <c r="I17" s="1">
        <f t="shared" si="52"/>
        <v>15.116391643891967</v>
      </c>
      <c r="J17" s="1">
        <f t="shared" si="53"/>
        <v>15.116391643891967</v>
      </c>
      <c r="K17" s="1">
        <f t="shared" si="54"/>
        <v>15.116391643891967</v>
      </c>
      <c r="L17" s="1">
        <f t="shared" si="55"/>
        <v>15.116391643891967</v>
      </c>
      <c r="M17" s="1">
        <f t="shared" si="56"/>
        <v>15.116391643891967</v>
      </c>
      <c r="N17" s="1">
        <f t="shared" si="57"/>
        <v>15.116391643891967</v>
      </c>
      <c r="O17" s="1">
        <f t="shared" si="58"/>
        <v>15.116391643891967</v>
      </c>
      <c r="P17" s="1">
        <f t="shared" si="59"/>
        <v>15.116391643891967</v>
      </c>
      <c r="Q17" s="1">
        <f t="shared" si="60"/>
        <v>15.116391643891967</v>
      </c>
      <c r="R17" s="1">
        <f t="shared" si="61"/>
        <v>15.116391643891967</v>
      </c>
      <c r="S17" s="1">
        <f t="shared" si="62"/>
        <v>15.116391643891967</v>
      </c>
      <c r="T17" s="1">
        <f t="shared" si="63"/>
        <v>15.116391643891967</v>
      </c>
      <c r="U17" s="1">
        <f t="shared" si="64"/>
        <v>15.116391643891967</v>
      </c>
      <c r="V17" s="1">
        <f t="shared" si="65"/>
        <v>15.116391643891967</v>
      </c>
      <c r="W17" s="1">
        <f t="shared" si="66"/>
        <v>15.116391643891967</v>
      </c>
      <c r="X17" s="1">
        <f t="shared" si="67"/>
        <v>15.116391643891967</v>
      </c>
      <c r="Y17" s="1">
        <f t="shared" si="68"/>
        <v>15.116391643891967</v>
      </c>
      <c r="Z17" s="1">
        <f t="shared" si="69"/>
        <v>15.116391643891967</v>
      </c>
      <c r="AA17" s="1">
        <f t="shared" si="70"/>
        <v>15.116391643891967</v>
      </c>
      <c r="AB17" s="1">
        <f t="shared" si="71"/>
        <v>15.116391643891967</v>
      </c>
      <c r="AC17" s="1">
        <f t="shared" si="72"/>
        <v>15.116391643891967</v>
      </c>
      <c r="AD17" s="1">
        <f t="shared" si="73"/>
        <v>15.116391643891967</v>
      </c>
      <c r="AE17" s="1">
        <f t="shared" si="74"/>
        <v>15.116391643891967</v>
      </c>
      <c r="AF17" s="1">
        <f t="shared" si="75"/>
        <v>15.116391643891967</v>
      </c>
      <c r="AG17" s="1">
        <f t="shared" si="76"/>
        <v>15.116391643891967</v>
      </c>
      <c r="AH17" s="1">
        <f t="shared" si="77"/>
        <v>15.116391643891967</v>
      </c>
      <c r="AI17" s="1">
        <f t="shared" si="78"/>
        <v>15.116391643891967</v>
      </c>
      <c r="AJ17" s="1">
        <f t="shared" si="79"/>
        <v>15.116391643891967</v>
      </c>
      <c r="AK17" s="1">
        <f t="shared" si="80"/>
        <v>15.116391643891967</v>
      </c>
      <c r="AL17" s="1">
        <f t="shared" si="81"/>
        <v>15.116391643891967</v>
      </c>
      <c r="AM17" s="1">
        <f t="shared" si="82"/>
        <v>15.116391643891967</v>
      </c>
      <c r="AN17" s="1">
        <f t="shared" si="83"/>
        <v>15.116391643891967</v>
      </c>
      <c r="AO17" s="1">
        <f t="shared" si="84"/>
        <v>15.116391643891967</v>
      </c>
      <c r="AP17" s="1">
        <f t="shared" si="85"/>
        <v>15.116391643891967</v>
      </c>
      <c r="AQ17" s="1">
        <f t="shared" si="86"/>
        <v>15.116391643891967</v>
      </c>
      <c r="AR17" s="1">
        <f t="shared" si="87"/>
        <v>15.116391643891967</v>
      </c>
      <c r="AS17" s="1">
        <f t="shared" si="88"/>
        <v>15.116391643891967</v>
      </c>
      <c r="AT17" s="1">
        <f t="shared" si="89"/>
        <v>15.116391643891967</v>
      </c>
      <c r="AU17" s="1">
        <f t="shared" si="90"/>
        <v>15.116391643891967</v>
      </c>
    </row>
    <row r="18" spans="1:47" ht="18.75" x14ac:dyDescent="0.3">
      <c r="C18" s="50"/>
      <c r="D18" s="30" t="s">
        <v>39</v>
      </c>
      <c r="E18" s="52">
        <f t="shared" si="49"/>
        <v>32.098225656122757</v>
      </c>
      <c r="F18" s="1">
        <f t="shared" si="91"/>
        <v>33.440996956454441</v>
      </c>
      <c r="G18" s="1">
        <f t="shared" si="50"/>
        <v>33.440996956454441</v>
      </c>
      <c r="H18" s="1">
        <f t="shared" si="51"/>
        <v>33.440996956454441</v>
      </c>
      <c r="I18" s="1">
        <f t="shared" si="52"/>
        <v>33.440996956454441</v>
      </c>
      <c r="J18" s="1">
        <f t="shared" si="53"/>
        <v>33.440996956454441</v>
      </c>
      <c r="K18" s="1">
        <f t="shared" si="54"/>
        <v>33.440996956454441</v>
      </c>
      <c r="L18" s="1">
        <f t="shared" si="55"/>
        <v>33.440996956454441</v>
      </c>
      <c r="M18" s="1">
        <f t="shared" si="56"/>
        <v>33.440996956454441</v>
      </c>
      <c r="N18" s="1">
        <f t="shared" si="57"/>
        <v>33.440996956454441</v>
      </c>
      <c r="O18" s="1">
        <f t="shared" si="58"/>
        <v>33.440996956454441</v>
      </c>
      <c r="P18" s="1">
        <f t="shared" si="59"/>
        <v>33.440996956454441</v>
      </c>
      <c r="Q18" s="1">
        <f t="shared" si="60"/>
        <v>33.440996956454441</v>
      </c>
      <c r="R18" s="1">
        <f t="shared" si="61"/>
        <v>33.440996956454441</v>
      </c>
      <c r="S18" s="1">
        <f t="shared" si="62"/>
        <v>33.440996956454441</v>
      </c>
      <c r="T18" s="1">
        <f t="shared" si="63"/>
        <v>33.440996956454441</v>
      </c>
      <c r="U18" s="1">
        <f t="shared" si="64"/>
        <v>33.440996956454441</v>
      </c>
      <c r="V18" s="1">
        <f t="shared" si="65"/>
        <v>33.440996956454441</v>
      </c>
      <c r="W18" s="1">
        <f t="shared" si="66"/>
        <v>33.440996956454441</v>
      </c>
      <c r="X18" s="1">
        <f t="shared" si="67"/>
        <v>33.440996956454441</v>
      </c>
      <c r="Y18" s="1">
        <f t="shared" si="68"/>
        <v>33.440996956454441</v>
      </c>
      <c r="Z18" s="1">
        <f t="shared" si="69"/>
        <v>33.440996956454441</v>
      </c>
      <c r="AA18" s="1">
        <f t="shared" si="70"/>
        <v>33.440996956454441</v>
      </c>
      <c r="AB18" s="1">
        <f t="shared" si="71"/>
        <v>33.440996956454441</v>
      </c>
      <c r="AC18" s="1">
        <f t="shared" si="72"/>
        <v>33.440996956454441</v>
      </c>
      <c r="AD18" s="1">
        <f t="shared" si="73"/>
        <v>33.440996956454441</v>
      </c>
      <c r="AE18" s="1">
        <f t="shared" si="74"/>
        <v>33.440996956454441</v>
      </c>
      <c r="AF18" s="1">
        <f t="shared" si="75"/>
        <v>33.440996956454441</v>
      </c>
      <c r="AG18" s="1">
        <f t="shared" si="76"/>
        <v>33.440996956454441</v>
      </c>
      <c r="AH18" s="1">
        <f t="shared" si="77"/>
        <v>33.440996956454441</v>
      </c>
      <c r="AI18" s="1">
        <f t="shared" si="78"/>
        <v>33.440996956454441</v>
      </c>
      <c r="AJ18" s="1">
        <f t="shared" si="79"/>
        <v>33.440996956454441</v>
      </c>
      <c r="AK18" s="1">
        <f t="shared" si="80"/>
        <v>33.440996956454441</v>
      </c>
      <c r="AL18" s="1">
        <f t="shared" si="81"/>
        <v>33.440996956454441</v>
      </c>
      <c r="AM18" s="1">
        <f t="shared" si="82"/>
        <v>33.440996956454441</v>
      </c>
      <c r="AN18" s="1">
        <f t="shared" si="83"/>
        <v>33.440996956454441</v>
      </c>
      <c r="AO18" s="1">
        <f t="shared" si="84"/>
        <v>33.440996956454441</v>
      </c>
      <c r="AP18" s="1">
        <f t="shared" si="85"/>
        <v>33.440996956454441</v>
      </c>
      <c r="AQ18" s="1">
        <f t="shared" si="86"/>
        <v>33.440996956454441</v>
      </c>
      <c r="AR18" s="1">
        <f t="shared" si="87"/>
        <v>33.440996956454441</v>
      </c>
      <c r="AS18" s="1">
        <f t="shared" si="88"/>
        <v>33.440996956454441</v>
      </c>
      <c r="AT18" s="1">
        <f t="shared" si="89"/>
        <v>33.440996956454441</v>
      </c>
      <c r="AU18" s="1">
        <f t="shared" si="90"/>
        <v>33.440996956454441</v>
      </c>
    </row>
    <row r="19" spans="1:47" ht="18.75" x14ac:dyDescent="0.3">
      <c r="C19" s="50"/>
      <c r="D19" s="30" t="s">
        <v>40</v>
      </c>
      <c r="E19" s="52">
        <f t="shared" si="49"/>
        <v>11.510853776770093</v>
      </c>
      <c r="F19" s="1">
        <f t="shared" si="91"/>
        <v>12.273518271042919</v>
      </c>
      <c r="G19" s="1">
        <f t="shared" si="50"/>
        <v>12.273518271042919</v>
      </c>
      <c r="H19" s="1">
        <f t="shared" si="51"/>
        <v>12.273518271042919</v>
      </c>
      <c r="I19" s="1">
        <f t="shared" si="52"/>
        <v>12.273518271042919</v>
      </c>
      <c r="J19" s="1">
        <f t="shared" si="53"/>
        <v>12.273518271042919</v>
      </c>
      <c r="K19" s="1">
        <f t="shared" si="54"/>
        <v>12.273518271042919</v>
      </c>
      <c r="L19" s="1">
        <f t="shared" si="55"/>
        <v>12.273518271042919</v>
      </c>
      <c r="M19" s="1">
        <f t="shared" si="56"/>
        <v>12.273518271042919</v>
      </c>
      <c r="N19" s="1">
        <f t="shared" si="57"/>
        <v>12.273518271042919</v>
      </c>
      <c r="O19" s="1">
        <f t="shared" si="58"/>
        <v>12.273518271042919</v>
      </c>
      <c r="P19" s="1">
        <f t="shared" si="59"/>
        <v>12.273518271042919</v>
      </c>
      <c r="Q19" s="1">
        <f t="shared" si="60"/>
        <v>12.273518271042919</v>
      </c>
      <c r="R19" s="1">
        <f t="shared" si="61"/>
        <v>12.273518271042919</v>
      </c>
      <c r="S19" s="1">
        <f t="shared" si="62"/>
        <v>12.273518271042919</v>
      </c>
      <c r="T19" s="1">
        <f t="shared" si="63"/>
        <v>12.273518271042919</v>
      </c>
      <c r="U19" s="1">
        <f t="shared" si="64"/>
        <v>12.273518271042919</v>
      </c>
      <c r="V19" s="1">
        <f t="shared" si="65"/>
        <v>12.273518271042919</v>
      </c>
      <c r="W19" s="1">
        <f t="shared" si="66"/>
        <v>12.273518271042919</v>
      </c>
      <c r="X19" s="1">
        <f t="shared" si="67"/>
        <v>12.273518271042919</v>
      </c>
      <c r="Y19" s="1">
        <f t="shared" si="68"/>
        <v>12.273518271042919</v>
      </c>
      <c r="Z19" s="1">
        <f t="shared" si="69"/>
        <v>12.273518271042919</v>
      </c>
      <c r="AA19" s="1">
        <f t="shared" si="70"/>
        <v>12.273518271042919</v>
      </c>
      <c r="AB19" s="1">
        <f t="shared" si="71"/>
        <v>12.273518271042919</v>
      </c>
      <c r="AC19" s="1">
        <f t="shared" si="72"/>
        <v>12.273518271042919</v>
      </c>
      <c r="AD19" s="1">
        <f t="shared" si="73"/>
        <v>12.273518271042919</v>
      </c>
      <c r="AE19" s="1">
        <f t="shared" si="74"/>
        <v>12.273518271042919</v>
      </c>
      <c r="AF19" s="1">
        <f t="shared" si="75"/>
        <v>12.273518271042919</v>
      </c>
      <c r="AG19" s="1">
        <f t="shared" si="76"/>
        <v>12.273518271042919</v>
      </c>
      <c r="AH19" s="1">
        <f t="shared" si="77"/>
        <v>12.273518271042919</v>
      </c>
      <c r="AI19" s="1">
        <f t="shared" si="78"/>
        <v>12.273518271042919</v>
      </c>
      <c r="AJ19" s="1">
        <f t="shared" si="79"/>
        <v>12.273518271042919</v>
      </c>
      <c r="AK19" s="1">
        <f t="shared" si="80"/>
        <v>12.273518271042919</v>
      </c>
      <c r="AL19" s="1">
        <f t="shared" si="81"/>
        <v>12.273518271042919</v>
      </c>
      <c r="AM19" s="1">
        <f t="shared" si="82"/>
        <v>12.273518271042919</v>
      </c>
      <c r="AN19" s="1">
        <f t="shared" si="83"/>
        <v>12.273518271042919</v>
      </c>
      <c r="AO19" s="1">
        <f t="shared" si="84"/>
        <v>12.273518271042919</v>
      </c>
      <c r="AP19" s="1">
        <f t="shared" si="85"/>
        <v>12.273518271042919</v>
      </c>
      <c r="AQ19" s="1">
        <f t="shared" si="86"/>
        <v>12.273518271042919</v>
      </c>
      <c r="AR19" s="1">
        <f t="shared" si="87"/>
        <v>12.273518271042919</v>
      </c>
      <c r="AS19" s="1">
        <f t="shared" si="88"/>
        <v>12.273518271042919</v>
      </c>
      <c r="AT19" s="1">
        <f t="shared" si="89"/>
        <v>12.273518271042919</v>
      </c>
      <c r="AU19" s="1">
        <f t="shared" si="90"/>
        <v>12.273518271042919</v>
      </c>
    </row>
    <row r="20" spans="1:47" ht="18.75" x14ac:dyDescent="0.3">
      <c r="C20" s="50"/>
      <c r="D20" s="30" t="s">
        <v>41</v>
      </c>
      <c r="E20" s="52">
        <f t="shared" si="49"/>
        <v>9.3497449905512209</v>
      </c>
      <c r="F20" s="1">
        <f t="shared" si="91"/>
        <v>8.2505475701395152</v>
      </c>
      <c r="G20" s="1">
        <f t="shared" si="50"/>
        <v>8.2505475701395152</v>
      </c>
      <c r="H20" s="1">
        <f t="shared" si="51"/>
        <v>8.2505475701395152</v>
      </c>
      <c r="I20" s="1">
        <f t="shared" si="52"/>
        <v>8.2505475701395152</v>
      </c>
      <c r="J20" s="1">
        <f t="shared" si="53"/>
        <v>8.2505475701395152</v>
      </c>
      <c r="K20" s="1">
        <f t="shared" si="54"/>
        <v>8.2505475701395152</v>
      </c>
      <c r="L20" s="1">
        <f t="shared" si="55"/>
        <v>8.2505475701395152</v>
      </c>
      <c r="M20" s="1">
        <f t="shared" si="56"/>
        <v>8.2505475701395152</v>
      </c>
      <c r="N20" s="1">
        <f t="shared" si="57"/>
        <v>8.2505475701395152</v>
      </c>
      <c r="O20" s="1">
        <f t="shared" si="58"/>
        <v>8.2505475701395152</v>
      </c>
      <c r="P20" s="1">
        <f t="shared" si="59"/>
        <v>8.2505475701395152</v>
      </c>
      <c r="Q20" s="1">
        <f t="shared" si="60"/>
        <v>8.2505475701395152</v>
      </c>
      <c r="R20" s="1">
        <f t="shared" si="61"/>
        <v>8.2505475701395152</v>
      </c>
      <c r="S20" s="1">
        <f t="shared" si="62"/>
        <v>8.2505475701395152</v>
      </c>
      <c r="T20" s="1">
        <f t="shared" si="63"/>
        <v>8.2505475701395152</v>
      </c>
      <c r="U20" s="1">
        <f t="shared" si="64"/>
        <v>8.2505475701395152</v>
      </c>
      <c r="V20" s="1">
        <f t="shared" si="65"/>
        <v>8.2505475701395152</v>
      </c>
      <c r="W20" s="1">
        <f t="shared" si="66"/>
        <v>8.2505475701395152</v>
      </c>
      <c r="X20" s="1">
        <f t="shared" si="67"/>
        <v>8.2505475701395152</v>
      </c>
      <c r="Y20" s="1">
        <f t="shared" si="68"/>
        <v>8.2505475701395152</v>
      </c>
      <c r="Z20" s="1">
        <f t="shared" si="69"/>
        <v>8.2505475701395152</v>
      </c>
      <c r="AA20" s="1">
        <f t="shared" si="70"/>
        <v>8.2505475701395152</v>
      </c>
      <c r="AB20" s="1">
        <f t="shared" si="71"/>
        <v>8.2505475701395152</v>
      </c>
      <c r="AC20" s="1">
        <f t="shared" si="72"/>
        <v>8.2505475701395152</v>
      </c>
      <c r="AD20" s="1">
        <f t="shared" si="73"/>
        <v>8.2505475701395152</v>
      </c>
      <c r="AE20" s="1">
        <f t="shared" si="74"/>
        <v>8.2505475701395152</v>
      </c>
      <c r="AF20" s="1">
        <f t="shared" si="75"/>
        <v>8.2505475701395152</v>
      </c>
      <c r="AG20" s="1">
        <f t="shared" si="76"/>
        <v>8.2505475701395152</v>
      </c>
      <c r="AH20" s="1">
        <f t="shared" si="77"/>
        <v>8.2505475701395152</v>
      </c>
      <c r="AI20" s="1">
        <f t="shared" si="78"/>
        <v>8.2505475701395152</v>
      </c>
      <c r="AJ20" s="1">
        <f t="shared" si="79"/>
        <v>8.2505475701395152</v>
      </c>
      <c r="AK20" s="1">
        <f t="shared" si="80"/>
        <v>8.2505475701395152</v>
      </c>
      <c r="AL20" s="1">
        <f t="shared" si="81"/>
        <v>8.2505475701395152</v>
      </c>
      <c r="AM20" s="1">
        <f t="shared" si="82"/>
        <v>8.2505475701395152</v>
      </c>
      <c r="AN20" s="1">
        <f t="shared" si="83"/>
        <v>8.2505475701395152</v>
      </c>
      <c r="AO20" s="1">
        <f t="shared" si="84"/>
        <v>8.2505475701395152</v>
      </c>
      <c r="AP20" s="1">
        <f t="shared" si="85"/>
        <v>8.2505475701395152</v>
      </c>
      <c r="AQ20" s="1">
        <f t="shared" si="86"/>
        <v>8.2505475701395152</v>
      </c>
      <c r="AR20" s="1">
        <f t="shared" si="87"/>
        <v>8.2505475701395152</v>
      </c>
      <c r="AS20" s="1">
        <f t="shared" si="88"/>
        <v>8.2505475701395152</v>
      </c>
      <c r="AT20" s="1">
        <f t="shared" si="89"/>
        <v>8.2505475701395152</v>
      </c>
      <c r="AU20" s="1">
        <f t="shared" si="90"/>
        <v>8.2505475701395152</v>
      </c>
    </row>
    <row r="21" spans="1:47" ht="18.75" x14ac:dyDescent="0.3">
      <c r="C21" s="50"/>
      <c r="D21" s="30" t="s">
        <v>42</v>
      </c>
      <c r="E21" s="52">
        <f t="shared" si="49"/>
        <v>16.553545044266642</v>
      </c>
      <c r="F21" s="1">
        <f t="shared" si="91"/>
        <v>16.005781341905937</v>
      </c>
      <c r="G21" s="1">
        <f t="shared" si="50"/>
        <v>16.005781341905937</v>
      </c>
      <c r="H21" s="1">
        <f t="shared" si="51"/>
        <v>16.005781341905937</v>
      </c>
      <c r="I21" s="1">
        <f t="shared" si="52"/>
        <v>16.005781341905937</v>
      </c>
      <c r="J21" s="1">
        <f t="shared" si="53"/>
        <v>16.005781341905937</v>
      </c>
      <c r="K21" s="1">
        <f t="shared" si="54"/>
        <v>16.005781341905937</v>
      </c>
      <c r="L21" s="1">
        <f t="shared" si="55"/>
        <v>16.005781341905937</v>
      </c>
      <c r="M21" s="1">
        <f t="shared" si="56"/>
        <v>16.005781341905937</v>
      </c>
      <c r="N21" s="1">
        <f t="shared" si="57"/>
        <v>16.005781341905937</v>
      </c>
      <c r="O21" s="1">
        <f t="shared" si="58"/>
        <v>16.005781341905937</v>
      </c>
      <c r="P21" s="1">
        <f t="shared" si="59"/>
        <v>16.005781341905937</v>
      </c>
      <c r="Q21" s="1">
        <f t="shared" si="60"/>
        <v>16.005781341905937</v>
      </c>
      <c r="R21" s="1">
        <f t="shared" si="61"/>
        <v>16.005781341905937</v>
      </c>
      <c r="S21" s="1">
        <f t="shared" si="62"/>
        <v>16.005781341905937</v>
      </c>
      <c r="T21" s="1">
        <f t="shared" si="63"/>
        <v>16.005781341905937</v>
      </c>
      <c r="U21" s="1">
        <f t="shared" si="64"/>
        <v>16.005781341905937</v>
      </c>
      <c r="V21" s="1">
        <f t="shared" si="65"/>
        <v>16.005781341905937</v>
      </c>
      <c r="W21" s="1">
        <f t="shared" si="66"/>
        <v>16.005781341905937</v>
      </c>
      <c r="X21" s="1">
        <f t="shared" si="67"/>
        <v>16.005781341905937</v>
      </c>
      <c r="Y21" s="1">
        <f t="shared" si="68"/>
        <v>16.005781341905937</v>
      </c>
      <c r="Z21" s="1">
        <f t="shared" si="69"/>
        <v>16.005781341905937</v>
      </c>
      <c r="AA21" s="1">
        <f t="shared" si="70"/>
        <v>16.005781341905937</v>
      </c>
      <c r="AB21" s="1">
        <f t="shared" si="71"/>
        <v>16.005781341905937</v>
      </c>
      <c r="AC21" s="1">
        <f t="shared" si="72"/>
        <v>16.005781341905937</v>
      </c>
      <c r="AD21" s="1">
        <f t="shared" si="73"/>
        <v>16.005781341905937</v>
      </c>
      <c r="AE21" s="1">
        <f t="shared" si="74"/>
        <v>16.005781341905937</v>
      </c>
      <c r="AF21" s="1">
        <f t="shared" si="75"/>
        <v>16.005781341905937</v>
      </c>
      <c r="AG21" s="1">
        <f t="shared" si="76"/>
        <v>16.005781341905937</v>
      </c>
      <c r="AH21" s="1">
        <f t="shared" si="77"/>
        <v>16.005781341905937</v>
      </c>
      <c r="AI21" s="1">
        <f t="shared" si="78"/>
        <v>16.005781341905937</v>
      </c>
      <c r="AJ21" s="1">
        <f t="shared" si="79"/>
        <v>16.005781341905937</v>
      </c>
      <c r="AK21" s="1">
        <f t="shared" si="80"/>
        <v>16.005781341905937</v>
      </c>
      <c r="AL21" s="1">
        <f t="shared" si="81"/>
        <v>16.005781341905937</v>
      </c>
      <c r="AM21" s="1">
        <f t="shared" si="82"/>
        <v>16.005781341905937</v>
      </c>
      <c r="AN21" s="1">
        <f t="shared" si="83"/>
        <v>16.005781341905937</v>
      </c>
      <c r="AO21" s="1">
        <f t="shared" si="84"/>
        <v>16.005781341905937</v>
      </c>
      <c r="AP21" s="1">
        <f t="shared" si="85"/>
        <v>16.005781341905937</v>
      </c>
      <c r="AQ21" s="1">
        <f t="shared" si="86"/>
        <v>16.005781341905937</v>
      </c>
      <c r="AR21" s="1">
        <f t="shared" si="87"/>
        <v>16.005781341905937</v>
      </c>
      <c r="AS21" s="1">
        <f t="shared" si="88"/>
        <v>16.005781341905937</v>
      </c>
      <c r="AT21" s="1">
        <f t="shared" si="89"/>
        <v>16.005781341905937</v>
      </c>
      <c r="AU21" s="1">
        <f t="shared" si="90"/>
        <v>16.005781341905937</v>
      </c>
    </row>
    <row r="22" spans="1:47" ht="18.75" x14ac:dyDescent="0.3">
      <c r="A22" s="40"/>
      <c r="B22" s="39"/>
      <c r="C22" s="39"/>
      <c r="D22" s="54" t="s">
        <v>200</v>
      </c>
      <c r="E22" s="53">
        <f>SUM(E15:E21)</f>
        <v>99.999999999999986</v>
      </c>
      <c r="F22" s="1">
        <f>SUM(F15:F21)</f>
        <v>100</v>
      </c>
      <c r="G22" s="1">
        <f t="shared" ref="G22:AU22" si="92">SUM(G15:G21)</f>
        <v>100</v>
      </c>
      <c r="H22" s="1">
        <f t="shared" si="92"/>
        <v>100</v>
      </c>
      <c r="I22" s="1">
        <f t="shared" si="92"/>
        <v>100</v>
      </c>
      <c r="J22" s="1">
        <f t="shared" si="92"/>
        <v>100</v>
      </c>
      <c r="K22" s="1">
        <f t="shared" si="92"/>
        <v>100</v>
      </c>
      <c r="L22" s="1">
        <f t="shared" si="92"/>
        <v>100</v>
      </c>
      <c r="M22" s="1">
        <f t="shared" si="92"/>
        <v>100</v>
      </c>
      <c r="N22" s="1">
        <f t="shared" si="92"/>
        <v>100</v>
      </c>
      <c r="O22" s="1">
        <f t="shared" si="92"/>
        <v>100</v>
      </c>
      <c r="P22" s="1">
        <f t="shared" si="92"/>
        <v>100</v>
      </c>
      <c r="Q22" s="1">
        <f t="shared" si="92"/>
        <v>100</v>
      </c>
      <c r="R22" s="1">
        <f t="shared" si="92"/>
        <v>100</v>
      </c>
      <c r="S22" s="1">
        <f t="shared" si="92"/>
        <v>100</v>
      </c>
      <c r="T22" s="1">
        <f t="shared" si="92"/>
        <v>100</v>
      </c>
      <c r="U22" s="1">
        <f t="shared" si="92"/>
        <v>100</v>
      </c>
      <c r="V22" s="1">
        <f t="shared" si="92"/>
        <v>100</v>
      </c>
      <c r="W22" s="1">
        <f t="shared" si="92"/>
        <v>100</v>
      </c>
      <c r="X22" s="1">
        <f t="shared" si="92"/>
        <v>100</v>
      </c>
      <c r="Y22" s="1">
        <f t="shared" si="92"/>
        <v>100</v>
      </c>
      <c r="Z22" s="1">
        <f t="shared" si="92"/>
        <v>100</v>
      </c>
      <c r="AA22" s="1">
        <f t="shared" si="92"/>
        <v>100</v>
      </c>
      <c r="AB22" s="1">
        <f t="shared" si="92"/>
        <v>100</v>
      </c>
      <c r="AC22" s="1">
        <f t="shared" si="92"/>
        <v>100</v>
      </c>
      <c r="AD22" s="1">
        <f t="shared" si="92"/>
        <v>100</v>
      </c>
      <c r="AE22" s="1">
        <f t="shared" si="92"/>
        <v>100</v>
      </c>
      <c r="AF22" s="1">
        <f t="shared" si="92"/>
        <v>100</v>
      </c>
      <c r="AG22" s="1">
        <f t="shared" si="92"/>
        <v>100</v>
      </c>
      <c r="AH22" s="1">
        <f t="shared" si="92"/>
        <v>100</v>
      </c>
      <c r="AI22" s="1">
        <f t="shared" si="92"/>
        <v>100</v>
      </c>
      <c r="AJ22" s="1">
        <f t="shared" si="92"/>
        <v>100</v>
      </c>
      <c r="AK22" s="1">
        <f t="shared" si="92"/>
        <v>100</v>
      </c>
      <c r="AL22" s="1">
        <f t="shared" si="92"/>
        <v>100</v>
      </c>
      <c r="AM22" s="1">
        <f t="shared" si="92"/>
        <v>100</v>
      </c>
      <c r="AN22" s="1">
        <f t="shared" si="92"/>
        <v>100</v>
      </c>
      <c r="AO22" s="1">
        <f t="shared" si="92"/>
        <v>100</v>
      </c>
      <c r="AP22" s="1">
        <f t="shared" si="92"/>
        <v>100</v>
      </c>
      <c r="AQ22" s="1">
        <f t="shared" si="92"/>
        <v>100</v>
      </c>
      <c r="AR22" s="1">
        <f t="shared" si="92"/>
        <v>100</v>
      </c>
      <c r="AS22" s="1">
        <f t="shared" si="92"/>
        <v>100</v>
      </c>
      <c r="AT22" s="1">
        <f t="shared" si="92"/>
        <v>100</v>
      </c>
      <c r="AU22" s="1">
        <f t="shared" si="92"/>
        <v>100</v>
      </c>
    </row>
    <row r="23" spans="1:47" ht="18.75" x14ac:dyDescent="0.3">
      <c r="D23" s="40"/>
    </row>
  </sheetData>
  <mergeCells count="3">
    <mergeCell ref="D12:AU12"/>
    <mergeCell ref="D1:AU1"/>
    <mergeCell ref="A13:C15"/>
  </mergeCells>
  <pageMargins left="0.511811024" right="0.511811024" top="0.78740157499999996" bottom="0.78740157499999996" header="0.31496062000000002" footer="0.31496062000000002"/>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52"/>
  <sheetViews>
    <sheetView workbookViewId="0">
      <selection activeCell="H7" sqref="H7"/>
    </sheetView>
  </sheetViews>
  <sheetFormatPr defaultRowHeight="15" x14ac:dyDescent="0.25"/>
  <cols>
    <col min="1" max="1" width="8.85546875"/>
    <col min="2" max="2" width="14.28515625" bestFit="1" customWidth="1"/>
    <col min="3" max="3" width="9.140625" bestFit="1" customWidth="1"/>
    <col min="4" max="4" width="17.28515625" bestFit="1" customWidth="1"/>
    <col min="5" max="5" width="8.5703125" customWidth="1"/>
    <col min="6" max="6" width="8.85546875"/>
    <col min="7" max="7" width="17.42578125" bestFit="1" customWidth="1"/>
    <col min="8" max="50" width="10.7109375" bestFit="1" customWidth="1"/>
  </cols>
  <sheetData>
    <row r="1" spans="1:50" ht="18.75" x14ac:dyDescent="0.3">
      <c r="A1" s="8"/>
      <c r="B1" s="8"/>
      <c r="C1" s="8"/>
      <c r="D1" s="8"/>
      <c r="E1" s="8"/>
      <c r="F1" s="8"/>
      <c r="G1" s="152" t="s">
        <v>165</v>
      </c>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row>
    <row r="2" spans="1:50" ht="45" x14ac:dyDescent="0.25">
      <c r="A2" s="62" t="s">
        <v>125</v>
      </c>
      <c r="B2" s="88" t="s">
        <v>163</v>
      </c>
      <c r="C2" s="62" t="s">
        <v>127</v>
      </c>
      <c r="D2" s="62" t="s">
        <v>123</v>
      </c>
      <c r="E2" s="9"/>
      <c r="F2" s="9"/>
      <c r="G2" s="22" t="s">
        <v>144</v>
      </c>
      <c r="H2" s="51">
        <v>2018</v>
      </c>
      <c r="I2" s="51">
        <f>H2+1</f>
        <v>2019</v>
      </c>
      <c r="J2" s="51">
        <f t="shared" ref="J2:AX2" si="0">I2+1</f>
        <v>2020</v>
      </c>
      <c r="K2" s="51">
        <f t="shared" si="0"/>
        <v>2021</v>
      </c>
      <c r="L2" s="51">
        <f t="shared" si="0"/>
        <v>2022</v>
      </c>
      <c r="M2" s="51">
        <f t="shared" si="0"/>
        <v>2023</v>
      </c>
      <c r="N2" s="51">
        <f t="shared" si="0"/>
        <v>2024</v>
      </c>
      <c r="O2" s="51">
        <f t="shared" si="0"/>
        <v>2025</v>
      </c>
      <c r="P2" s="51">
        <f t="shared" si="0"/>
        <v>2026</v>
      </c>
      <c r="Q2" s="51">
        <f t="shared" si="0"/>
        <v>2027</v>
      </c>
      <c r="R2" s="51">
        <f t="shared" si="0"/>
        <v>2028</v>
      </c>
      <c r="S2" s="51">
        <f t="shared" si="0"/>
        <v>2029</v>
      </c>
      <c r="T2" s="51">
        <f t="shared" si="0"/>
        <v>2030</v>
      </c>
      <c r="U2" s="51">
        <f t="shared" si="0"/>
        <v>2031</v>
      </c>
      <c r="V2" s="51">
        <f t="shared" si="0"/>
        <v>2032</v>
      </c>
      <c r="W2" s="51">
        <f t="shared" si="0"/>
        <v>2033</v>
      </c>
      <c r="X2" s="51">
        <f t="shared" si="0"/>
        <v>2034</v>
      </c>
      <c r="Y2" s="51">
        <f t="shared" si="0"/>
        <v>2035</v>
      </c>
      <c r="Z2" s="51">
        <f t="shared" si="0"/>
        <v>2036</v>
      </c>
      <c r="AA2" s="51">
        <f t="shared" si="0"/>
        <v>2037</v>
      </c>
      <c r="AB2" s="51">
        <f t="shared" si="0"/>
        <v>2038</v>
      </c>
      <c r="AC2" s="51">
        <f t="shared" si="0"/>
        <v>2039</v>
      </c>
      <c r="AD2" s="51">
        <f t="shared" si="0"/>
        <v>2040</v>
      </c>
      <c r="AE2" s="51">
        <f t="shared" si="0"/>
        <v>2041</v>
      </c>
      <c r="AF2" s="51">
        <f t="shared" si="0"/>
        <v>2042</v>
      </c>
      <c r="AG2" s="51">
        <f t="shared" si="0"/>
        <v>2043</v>
      </c>
      <c r="AH2" s="51">
        <f t="shared" si="0"/>
        <v>2044</v>
      </c>
      <c r="AI2" s="51">
        <f t="shared" si="0"/>
        <v>2045</v>
      </c>
      <c r="AJ2" s="51">
        <f t="shared" si="0"/>
        <v>2046</v>
      </c>
      <c r="AK2" s="51">
        <f t="shared" si="0"/>
        <v>2047</v>
      </c>
      <c r="AL2" s="51">
        <f t="shared" si="0"/>
        <v>2048</v>
      </c>
      <c r="AM2" s="51">
        <f t="shared" si="0"/>
        <v>2049</v>
      </c>
      <c r="AN2" s="51">
        <f t="shared" si="0"/>
        <v>2050</v>
      </c>
      <c r="AO2" s="51">
        <f t="shared" si="0"/>
        <v>2051</v>
      </c>
      <c r="AP2" s="51">
        <f t="shared" si="0"/>
        <v>2052</v>
      </c>
      <c r="AQ2" s="51">
        <f t="shared" si="0"/>
        <v>2053</v>
      </c>
      <c r="AR2" s="51">
        <f>AQ2+1</f>
        <v>2054</v>
      </c>
      <c r="AS2" s="51">
        <f t="shared" si="0"/>
        <v>2055</v>
      </c>
      <c r="AT2" s="51">
        <f t="shared" si="0"/>
        <v>2056</v>
      </c>
      <c r="AU2" s="51">
        <f t="shared" si="0"/>
        <v>2057</v>
      </c>
      <c r="AV2" s="51">
        <f t="shared" si="0"/>
        <v>2058</v>
      </c>
      <c r="AW2" s="51">
        <f>AV2+1</f>
        <v>2059</v>
      </c>
      <c r="AX2" s="51">
        <f t="shared" si="0"/>
        <v>2060</v>
      </c>
    </row>
    <row r="3" spans="1:50" ht="18.75" x14ac:dyDescent="0.3">
      <c r="A3" s="7">
        <v>2018</v>
      </c>
      <c r="B3" s="7">
        <v>2972209</v>
      </c>
      <c r="C3" s="13">
        <f>'Population Projection - IBGE'!C12</f>
        <v>96.960005167873447</v>
      </c>
      <c r="D3" s="12">
        <f>'Population Projection - IBGE'!D12</f>
        <v>2881854</v>
      </c>
      <c r="E3" s="9"/>
      <c r="F3" s="9"/>
      <c r="G3" s="30" t="s">
        <v>36</v>
      </c>
      <c r="H3" s="33">
        <f>TPUs!O2</f>
        <v>322664</v>
      </c>
      <c r="I3" s="33">
        <f>$D$4*(I15/100)</f>
        <v>336652.9405068066</v>
      </c>
      <c r="J3" s="33">
        <f>$D$5*(J15/100)</f>
        <v>341261.71562149649</v>
      </c>
      <c r="K3" s="33">
        <f>$D$6*(K15/100)</f>
        <v>345795.54369128839</v>
      </c>
      <c r="L3" s="33">
        <f>$D$7*(L15/100)</f>
        <v>350246.81750515022</v>
      </c>
      <c r="M3" s="33">
        <f>$D$8*(M15/100)</f>
        <v>354605.90083643043</v>
      </c>
      <c r="N3" s="33">
        <f>$D$9*(N15/100)</f>
        <v>358865.82790835993</v>
      </c>
      <c r="O3" s="33">
        <f>$D$10*(O15/100)</f>
        <v>363021.63728488382</v>
      </c>
      <c r="P3" s="33">
        <f>$D$11*(P15/100)</f>
        <v>367070.26442929212</v>
      </c>
      <c r="Q3" s="33">
        <f>$D$12*(Q15/100)</f>
        <v>371007.6299860368</v>
      </c>
      <c r="R3" s="33">
        <f>$D$13*(R15/100)</f>
        <v>374828.74965848966</v>
      </c>
      <c r="S3" s="33">
        <f>$D$14*(S15/100)</f>
        <v>378531.10000464413</v>
      </c>
      <c r="T3" s="33">
        <f>$D$15*(T15/100)</f>
        <v>382112.93942711677</v>
      </c>
      <c r="U3" s="33">
        <f>$D$16*(U15/100)</f>
        <v>385580.38904443942</v>
      </c>
      <c r="V3" s="33">
        <f>$D$17*(V15/100)</f>
        <v>388938.12015518395</v>
      </c>
      <c r="W3" s="33">
        <f>$D$18*(W15/100)</f>
        <v>392183.95232483005</v>
      </c>
      <c r="X3" s="33">
        <f>$D$19*(X15/100)</f>
        <v>395316.60155850009</v>
      </c>
      <c r="Y3" s="33">
        <f>$D$20*(Y15/100)</f>
        <v>398333.54348110262</v>
      </c>
      <c r="Z3" s="33">
        <f>$D$21*(Z15/100)</f>
        <v>401229.54635898315</v>
      </c>
      <c r="AA3" s="33">
        <f>$D$22*(AA15/100)</f>
        <v>403999.70715867594</v>
      </c>
      <c r="AB3" s="33">
        <f>$D$23*(AB15/100)</f>
        <v>406642.27054571826</v>
      </c>
      <c r="AC3" s="33">
        <f>$D$24*(AC15/100)</f>
        <v>409156.26774753205</v>
      </c>
      <c r="AD3" s="33">
        <f>$D$25*(AD15/100)</f>
        <v>411539.93871239334</v>
      </c>
      <c r="AE3" s="33">
        <f>$D$26*(AE15/100)</f>
        <v>413789.2627983712</v>
      </c>
      <c r="AF3" s="33">
        <f>$D$27*(AF15/100)</f>
        <v>415902.69691000355</v>
      </c>
      <c r="AG3" s="33">
        <f>$D$28*(AG15/100)</f>
        <v>417882.76303303975</v>
      </c>
      <c r="AH3" s="33">
        <f>$D$29*(AH15/100)</f>
        <v>419730.97077077912</v>
      </c>
      <c r="AI3" s="33">
        <f>$D$30*(AI15/100)</f>
        <v>421447.5888279269</v>
      </c>
      <c r="AJ3" s="33">
        <f>$D$31*(AJ15/100)</f>
        <v>423032.434164381</v>
      </c>
      <c r="AK3" s="33">
        <f>$D$32*(AK15/100)</f>
        <v>424486.11610778351</v>
      </c>
      <c r="AL3" s="33">
        <f>$D$33*(AL15/100)</f>
        <v>425810.37790954293</v>
      </c>
      <c r="AM3" s="33">
        <f>$D$34*(AM15/100)</f>
        <v>427005.0402618954</v>
      </c>
      <c r="AN3" s="33">
        <f>$D$35*(AN15/100)</f>
        <v>428068.90369892179</v>
      </c>
      <c r="AO3" s="33">
        <f>$D$36*(AO15/100)</f>
        <v>429001.90091597562</v>
      </c>
      <c r="AP3" s="33">
        <f>$D$37*(AP15/100)</f>
        <v>429805.43972533185</v>
      </c>
      <c r="AQ3" s="33">
        <f>$D$38*(AQ15/100)</f>
        <v>430479.34175231139</v>
      </c>
      <c r="AR3" s="33">
        <f>$D$39*(AR15/100)</f>
        <v>431021.49813184398</v>
      </c>
      <c r="AS3" s="33">
        <f>$D$40*(AS15/100)</f>
        <v>431431.3870152217</v>
      </c>
      <c r="AT3" s="33">
        <f>$D$41*(AT15/100)</f>
        <v>431709.96353682707</v>
      </c>
      <c r="AU3" s="33">
        <f>$D$42*(AU15/100)</f>
        <v>431858.98090097134</v>
      </c>
      <c r="AV3" s="33">
        <f>$D$43*(AV15/100)</f>
        <v>431879.05818084732</v>
      </c>
      <c r="AW3" s="33">
        <f>$D$44*(AW15/100)</f>
        <v>431770.24681387038</v>
      </c>
      <c r="AX3" s="33">
        <f>$D$45*(AX15/100)</f>
        <v>431533.62347573892</v>
      </c>
    </row>
    <row r="4" spans="1:50" ht="18.75" x14ac:dyDescent="0.3">
      <c r="A4" s="7">
        <v>2019</v>
      </c>
      <c r="B4" s="7">
        <v>3012718</v>
      </c>
      <c r="C4" s="13">
        <f>'Population Projection - IBGE'!C13</f>
        <v>97.005005813857622</v>
      </c>
      <c r="D4" s="12">
        <f>'Population Projection - IBGE'!D13</f>
        <v>2922487.2710551349</v>
      </c>
      <c r="E4" s="9"/>
      <c r="F4" s="9"/>
      <c r="G4" s="30" t="s">
        <v>37</v>
      </c>
      <c r="H4" s="33">
        <f>TPUs!O6</f>
        <v>92170</v>
      </c>
      <c r="I4" s="33">
        <f t="shared" ref="I4:I9" si="1">$D$4*(I16/100)</f>
        <v>99170.695484777112</v>
      </c>
      <c r="J4" s="33">
        <f t="shared" ref="J4:J9" si="2">$D$5*(J16/100)</f>
        <v>100528.34123344833</v>
      </c>
      <c r="K4" s="33">
        <f t="shared" ref="K4:K9" si="3">$D$6*(K16/100)</f>
        <v>101863.90919911883</v>
      </c>
      <c r="L4" s="33">
        <f t="shared" ref="L4:L9" si="4">$D$7*(L16/100)</f>
        <v>103175.15846148768</v>
      </c>
      <c r="M4" s="33">
        <f t="shared" ref="M4:M9" si="5">$D$8*(M16/100)</f>
        <v>104459.25039601341</v>
      </c>
      <c r="N4" s="33">
        <f t="shared" ref="N4:N9" si="6">$D$9*(N16/100)</f>
        <v>105714.13303509475</v>
      </c>
      <c r="O4" s="33">
        <f t="shared" ref="O4:O9" si="7">$D$10*(O16/100)</f>
        <v>106938.34484667612</v>
      </c>
      <c r="P4" s="33">
        <f t="shared" ref="P4:P9" si="8">$D$11*(P16/100)</f>
        <v>108130.98308433738</v>
      </c>
      <c r="Q4" s="33">
        <f t="shared" ref="Q4:Q9" si="9">$D$12*(Q16/100)</f>
        <v>109290.8460579159</v>
      </c>
      <c r="R4" s="33">
        <f t="shared" ref="R4:R9" si="10">$D$13*(R16/100)</f>
        <v>110416.46550112423</v>
      </c>
      <c r="S4" s="33">
        <f t="shared" ref="S4:S9" si="11">$D$14*(S16/100)</f>
        <v>111507.09806237173</v>
      </c>
      <c r="T4" s="33">
        <f t="shared" ref="T4:T9" si="12">$D$15*(T16/100)</f>
        <v>112562.23070463131</v>
      </c>
      <c r="U4" s="33">
        <f t="shared" ref="U4:U9" si="13">$D$16*(U16/100)</f>
        <v>113583.66657740474</v>
      </c>
      <c r="V4" s="33">
        <f t="shared" ref="V4:V9" si="14">$D$17*(V16/100)</f>
        <v>114572.78174450269</v>
      </c>
      <c r="W4" s="33">
        <f t="shared" ref="W4:W9" si="15">$D$18*(W16/100)</f>
        <v>115528.93389694218</v>
      </c>
      <c r="X4" s="33">
        <f t="shared" ref="X4:X9" si="16">$D$19*(X16/100)</f>
        <v>116451.74479752492</v>
      </c>
      <c r="Y4" s="33">
        <f t="shared" ref="Y4:Y9" si="17">$D$20*(Y16/100)</f>
        <v>117340.47081979361</v>
      </c>
      <c r="Z4" s="33">
        <f t="shared" ref="Z4:Z9" si="18">$D$21*(Z16/100)</f>
        <v>118193.57080784948</v>
      </c>
      <c r="AA4" s="33">
        <f t="shared" ref="AA4:AA9" si="19">$D$22*(AA16/100)</f>
        <v>119009.60043378006</v>
      </c>
      <c r="AB4" s="33">
        <f t="shared" ref="AB4:AB9" si="20">$D$23*(AB16/100)</f>
        <v>119788.04261391095</v>
      </c>
      <c r="AC4" s="33">
        <f t="shared" ref="AC4:AC9" si="21">$D$24*(AC16/100)</f>
        <v>120528.61196873474</v>
      </c>
      <c r="AD4" s="33">
        <f t="shared" ref="AD4:AD9" si="22">$D$25*(AD16/100)</f>
        <v>121230.7900249736</v>
      </c>
      <c r="AE4" s="33">
        <f t="shared" ref="AE4:AE9" si="23">$D$26*(AE16/100)</f>
        <v>121893.39238823016</v>
      </c>
      <c r="AF4" s="33">
        <f t="shared" ref="AF4:AF9" si="24">$D$27*(AF16/100)</f>
        <v>122515.96449586216</v>
      </c>
      <c r="AG4" s="33">
        <f t="shared" ref="AG4:AG9" si="25">$D$28*(AG16/100)</f>
        <v>123099.24927047822</v>
      </c>
      <c r="AH4" s="33">
        <f t="shared" ref="AH4:AH9" si="26">$D$29*(AH16/100)</f>
        <v>123643.69140865184</v>
      </c>
      <c r="AI4" s="33">
        <f t="shared" ref="AI4:AI9" si="27">$D$30*(AI16/100)</f>
        <v>124149.37006499385</v>
      </c>
      <c r="AJ4" s="33">
        <f t="shared" ref="AJ4:AJ9" si="28">$D$31*(AJ16/100)</f>
        <v>124616.23131983794</v>
      </c>
      <c r="AK4" s="33">
        <f t="shared" ref="AK4:AK9" si="29">$D$32*(AK16/100)</f>
        <v>125044.45466796574</v>
      </c>
      <c r="AL4" s="33">
        <f t="shared" ref="AL4:AL9" si="30">$D$33*(AL16/100)</f>
        <v>125434.55363364445</v>
      </c>
      <c r="AM4" s="33">
        <f t="shared" ref="AM4:AM9" si="31">$D$34*(AM16/100)</f>
        <v>125786.47539667413</v>
      </c>
      <c r="AN4" s="33">
        <f t="shared" ref="AN4:AN9" si="32">$D$35*(AN16/100)</f>
        <v>126099.86662026451</v>
      </c>
      <c r="AO4" s="33">
        <f t="shared" ref="AO4:AO9" si="33">$D$36*(AO16/100)</f>
        <v>126374.70747791839</v>
      </c>
      <c r="AP4" s="33">
        <f t="shared" ref="AP4:AP9" si="34">$D$37*(AP16/100)</f>
        <v>126611.41268076884</v>
      </c>
      <c r="AQ4" s="33">
        <f t="shared" ref="AQ4:AQ9" si="35">$D$38*(AQ16/100)</f>
        <v>126809.92968348254</v>
      </c>
      <c r="AR4" s="33">
        <f t="shared" ref="AR4:AR9" si="36">$D$39*(AR16/100)</f>
        <v>126969.63725989287</v>
      </c>
      <c r="AS4" s="33">
        <f t="shared" ref="AS4:AS9" si="37">$D$40*(AS16/100)</f>
        <v>127090.38168462551</v>
      </c>
      <c r="AT4" s="33">
        <f t="shared" ref="AT4:AT9" si="38">$D$41*(AT16/100)</f>
        <v>127172.44431966962</v>
      </c>
      <c r="AU4" s="33">
        <f t="shared" ref="AU4:AU9" si="39">$D$42*(AU16/100)</f>
        <v>127216.34162120291</v>
      </c>
      <c r="AV4" s="33">
        <f t="shared" ref="AV4:AV9" si="40">$D$43*(AV16/100)</f>
        <v>127222.25595483607</v>
      </c>
      <c r="AW4" s="33">
        <f>$D$44*(AW16/100)</f>
        <v>127190.2024729223</v>
      </c>
      <c r="AX4" s="33">
        <f t="shared" ref="AX4:AX9" si="41">$D$45*(AX16/100)</f>
        <v>127120.49834090106</v>
      </c>
    </row>
    <row r="5" spans="1:50" ht="18.75" x14ac:dyDescent="0.3">
      <c r="A5" s="7">
        <v>2020</v>
      </c>
      <c r="B5" s="7">
        <v>3052546</v>
      </c>
      <c r="C5" s="13">
        <f>'Population Projection - IBGE'!C14</f>
        <v>97.050006459841796</v>
      </c>
      <c r="D5" s="12">
        <f>'Population Projection - IBGE'!D14</f>
        <v>2962496.0901896423</v>
      </c>
      <c r="E5" s="61"/>
      <c r="F5" s="61"/>
      <c r="G5" s="30" t="s">
        <v>38</v>
      </c>
      <c r="H5" s="33">
        <f>TPUs!O10</f>
        <v>463775</v>
      </c>
      <c r="I5" s="33">
        <f t="shared" si="1"/>
        <v>441774.62163558486</v>
      </c>
      <c r="J5" s="33">
        <f t="shared" si="2"/>
        <v>447822.51142805337</v>
      </c>
      <c r="K5" s="33">
        <f t="shared" si="3"/>
        <v>453772.05156002979</v>
      </c>
      <c r="L5" s="33">
        <f t="shared" si="4"/>
        <v>459613.25942815305</v>
      </c>
      <c r="M5" s="33">
        <f t="shared" si="5"/>
        <v>465333.48984246422</v>
      </c>
      <c r="N5" s="33">
        <f>$D$9*(N17/100)</f>
        <v>470923.60192514415</v>
      </c>
      <c r="O5" s="33">
        <f t="shared" si="7"/>
        <v>476377.08500519564</v>
      </c>
      <c r="P5" s="33">
        <f t="shared" si="8"/>
        <v>481689.91762793157</v>
      </c>
      <c r="Q5" s="33">
        <f t="shared" si="9"/>
        <v>486856.74663721718</v>
      </c>
      <c r="R5" s="33">
        <f t="shared" si="10"/>
        <v>491871.03136314556</v>
      </c>
      <c r="S5" s="33">
        <f t="shared" si="11"/>
        <v>496729.46040544793</v>
      </c>
      <c r="T5" s="33">
        <f t="shared" si="12"/>
        <v>501429.74834364362</v>
      </c>
      <c r="U5" s="33">
        <f t="shared" si="13"/>
        <v>505979.92764826259</v>
      </c>
      <c r="V5" s="33">
        <f t="shared" si="14"/>
        <v>510386.12825583812</v>
      </c>
      <c r="W5" s="33">
        <f t="shared" si="15"/>
        <v>514645.48887950991</v>
      </c>
      <c r="X5" s="33">
        <f t="shared" si="16"/>
        <v>518756.32459013286</v>
      </c>
      <c r="Y5" s="33">
        <f t="shared" si="17"/>
        <v>522715.32276299247</v>
      </c>
      <c r="Z5" s="33">
        <f t="shared" si="18"/>
        <v>526515.61802762083</v>
      </c>
      <c r="AA5" s="33">
        <f t="shared" si="19"/>
        <v>530150.77635213058</v>
      </c>
      <c r="AB5" s="33">
        <f t="shared" si="20"/>
        <v>533618.49428948527</v>
      </c>
      <c r="AC5" s="33">
        <f t="shared" si="21"/>
        <v>536917.50056268845</v>
      </c>
      <c r="AD5" s="33">
        <f t="shared" si="22"/>
        <v>540045.48553445202</v>
      </c>
      <c r="AE5" s="33">
        <f t="shared" si="23"/>
        <v>542997.17309589952</v>
      </c>
      <c r="AF5" s="33">
        <f t="shared" si="24"/>
        <v>545770.5383117582</v>
      </c>
      <c r="AG5" s="33">
        <f t="shared" si="25"/>
        <v>548368.89067131549</v>
      </c>
      <c r="AH5" s="33">
        <f t="shared" si="26"/>
        <v>550794.21115957445</v>
      </c>
      <c r="AI5" s="33">
        <f t="shared" si="27"/>
        <v>553046.85238572152</v>
      </c>
      <c r="AJ5" s="33">
        <f t="shared" si="28"/>
        <v>555126.57415440388</v>
      </c>
      <c r="AK5" s="33">
        <f t="shared" si="29"/>
        <v>557034.17605907866</v>
      </c>
      <c r="AL5" s="33">
        <f t="shared" si="30"/>
        <v>558771.94569072954</v>
      </c>
      <c r="AM5" s="33">
        <f t="shared" si="31"/>
        <v>560339.64775178465</v>
      </c>
      <c r="AN5" s="33">
        <f t="shared" si="32"/>
        <v>561735.70823667676</v>
      </c>
      <c r="AO5" s="33">
        <f t="shared" si="33"/>
        <v>562960.03882452345</v>
      </c>
      <c r="AP5" s="33">
        <f t="shared" si="34"/>
        <v>564014.48692451161</v>
      </c>
      <c r="AQ5" s="33">
        <f t="shared" si="35"/>
        <v>564898.81846351491</v>
      </c>
      <c r="AR5" s="33">
        <f t="shared" si="36"/>
        <v>565610.26607206615</v>
      </c>
      <c r="AS5" s="33">
        <f t="shared" si="37"/>
        <v>566148.14495140756</v>
      </c>
      <c r="AT5" s="33">
        <f t="shared" si="38"/>
        <v>566513.70848174102</v>
      </c>
      <c r="AU5" s="33">
        <f t="shared" si="39"/>
        <v>566709.25731479994</v>
      </c>
      <c r="AV5" s="33">
        <f t="shared" si="40"/>
        <v>566735.60383269261</v>
      </c>
      <c r="AW5" s="33">
        <f t="shared" ref="AW5:AW9" si="42">$D$44*(AW17/100)</f>
        <v>566592.81553444243</v>
      </c>
      <c r="AX5" s="33">
        <f t="shared" si="41"/>
        <v>566282.30529349274</v>
      </c>
    </row>
    <row r="6" spans="1:50" ht="18.75" x14ac:dyDescent="0.3">
      <c r="A6" s="7">
        <v>2021</v>
      </c>
      <c r="B6" s="7">
        <v>3091667</v>
      </c>
      <c r="C6" s="13">
        <f>'Population Projection - IBGE'!C15</f>
        <v>97.095007105825971</v>
      </c>
      <c r="D6" s="12">
        <f>'Population Projection - IBGE'!D15</f>
        <v>3001854.2933384767</v>
      </c>
      <c r="E6" s="9"/>
      <c r="F6" s="9"/>
      <c r="G6" s="30" t="s">
        <v>39</v>
      </c>
      <c r="H6" s="33">
        <f>TPUs!O17</f>
        <v>925024</v>
      </c>
      <c r="I6" s="33">
        <f t="shared" si="1"/>
        <v>977308.87936631602</v>
      </c>
      <c r="J6" s="33">
        <f t="shared" si="2"/>
        <v>990688.22735539998</v>
      </c>
      <c r="K6" s="33">
        <f t="shared" si="3"/>
        <v>1003850.0028725169</v>
      </c>
      <c r="L6" s="33">
        <f t="shared" si="4"/>
        <v>1016772.1220621753</v>
      </c>
      <c r="M6" s="33">
        <f t="shared" si="5"/>
        <v>1029426.6108040365</v>
      </c>
      <c r="N6" s="33">
        <f t="shared" si="6"/>
        <v>1041793.2473365502</v>
      </c>
      <c r="O6" s="33">
        <f t="shared" si="7"/>
        <v>1053857.6285313684</v>
      </c>
      <c r="P6" s="33">
        <f t="shared" si="8"/>
        <v>1065610.8579893294</v>
      </c>
      <c r="Q6" s="33">
        <f t="shared" si="9"/>
        <v>1077041.0932759268</v>
      </c>
      <c r="R6" s="33">
        <f t="shared" si="10"/>
        <v>1088133.8648982022</v>
      </c>
      <c r="S6" s="33">
        <f t="shared" si="11"/>
        <v>1098881.8472635858</v>
      </c>
      <c r="T6" s="33">
        <f t="shared" si="12"/>
        <v>1109279.9844869736</v>
      </c>
      <c r="U6" s="33">
        <f t="shared" si="13"/>
        <v>1119346.0462735223</v>
      </c>
      <c r="V6" s="33">
        <f t="shared" si="14"/>
        <v>1129093.5934778182</v>
      </c>
      <c r="W6" s="33">
        <f t="shared" si="15"/>
        <v>1138516.2962635194</v>
      </c>
      <c r="X6" s="33">
        <f t="shared" si="16"/>
        <v>1147610.4271729267</v>
      </c>
      <c r="Y6" s="33">
        <f t="shared" si="17"/>
        <v>1156368.6579047102</v>
      </c>
      <c r="Z6" s="33">
        <f t="shared" si="18"/>
        <v>1164775.8006522597</v>
      </c>
      <c r="AA6" s="33">
        <f t="shared" si="19"/>
        <v>1172817.6218308795</v>
      </c>
      <c r="AB6" s="33">
        <f t="shared" si="20"/>
        <v>1180489.0256765042</v>
      </c>
      <c r="AC6" s="33">
        <f t="shared" si="21"/>
        <v>1187787.1998268203</v>
      </c>
      <c r="AD6" s="33">
        <f t="shared" si="22"/>
        <v>1194707.0348234777</v>
      </c>
      <c r="AE6" s="33">
        <f t="shared" si="23"/>
        <v>1201236.8586785414</v>
      </c>
      <c r="AF6" s="33">
        <f t="shared" si="24"/>
        <v>1207372.1917611649</v>
      </c>
      <c r="AG6" s="33">
        <f t="shared" si="25"/>
        <v>1213120.3554363805</v>
      </c>
      <c r="AH6" s="33">
        <f t="shared" si="26"/>
        <v>1218485.7321067492</v>
      </c>
      <c r="AI6" s="33">
        <f t="shared" si="27"/>
        <v>1223469.1018263348</v>
      </c>
      <c r="AJ6" s="33">
        <f t="shared" si="28"/>
        <v>1228069.9332267889</v>
      </c>
      <c r="AK6" s="33">
        <f t="shared" si="29"/>
        <v>1232289.9951960174</v>
      </c>
      <c r="AL6" s="33">
        <f t="shared" si="30"/>
        <v>1236134.348420786</v>
      </c>
      <c r="AM6" s="33">
        <f t="shared" si="31"/>
        <v>1239602.4723677833</v>
      </c>
      <c r="AN6" s="33">
        <f t="shared" si="32"/>
        <v>1242690.8849682312</v>
      </c>
      <c r="AO6" s="33">
        <f t="shared" si="33"/>
        <v>1245399.3908356626</v>
      </c>
      <c r="AP6" s="33">
        <f t="shared" si="34"/>
        <v>1247732.0768716647</v>
      </c>
      <c r="AQ6" s="33">
        <f t="shared" si="35"/>
        <v>1249688.4252516867</v>
      </c>
      <c r="AR6" s="33">
        <f t="shared" si="36"/>
        <v>1251262.3139066456</v>
      </c>
      <c r="AS6" s="33">
        <f t="shared" si="37"/>
        <v>1252452.2279013831</v>
      </c>
      <c r="AT6" s="33">
        <f t="shared" si="38"/>
        <v>1253260.9400063127</v>
      </c>
      <c r="AU6" s="33">
        <f t="shared" si="39"/>
        <v>1253693.5398016351</v>
      </c>
      <c r="AV6" s="33">
        <f t="shared" si="40"/>
        <v>1253751.8244667468</v>
      </c>
      <c r="AW6" s="33">
        <f t="shared" si="42"/>
        <v>1253435.9433252886</v>
      </c>
      <c r="AX6" s="33">
        <f t="shared" si="41"/>
        <v>1252749.021984061</v>
      </c>
    </row>
    <row r="7" spans="1:50" ht="18.75" x14ac:dyDescent="0.3">
      <c r="A7" s="7">
        <v>2022</v>
      </c>
      <c r="B7" s="7">
        <v>3130014</v>
      </c>
      <c r="C7" s="13">
        <f>'Population Projection - IBGE'!C16</f>
        <v>97.140007751810145</v>
      </c>
      <c r="D7" s="12">
        <f>'Population Projection - IBGE'!D16</f>
        <v>3040495.8422327428</v>
      </c>
      <c r="E7" s="9"/>
      <c r="F7" s="9"/>
      <c r="G7" s="30" t="s">
        <v>40</v>
      </c>
      <c r="H7" s="33">
        <f>TPUs!O21</f>
        <v>331726</v>
      </c>
      <c r="I7" s="33">
        <f t="shared" si="1"/>
        <v>358692.0091818556</v>
      </c>
      <c r="J7" s="33">
        <f t="shared" si="2"/>
        <v>363602.49890835787</v>
      </c>
      <c r="K7" s="33">
        <f t="shared" si="3"/>
        <v>368433.13516298425</v>
      </c>
      <c r="L7" s="33">
        <f t="shared" si="4"/>
        <v>373175.81272673595</v>
      </c>
      <c r="M7" s="33">
        <f t="shared" si="5"/>
        <v>377820.26453498157</v>
      </c>
      <c r="N7" s="33">
        <f t="shared" si="6"/>
        <v>382359.0687946392</v>
      </c>
      <c r="O7" s="33">
        <f t="shared" si="7"/>
        <v>386786.9392680059</v>
      </c>
      <c r="P7" s="33">
        <f t="shared" si="8"/>
        <v>391100.61079771182</v>
      </c>
      <c r="Q7" s="33">
        <f t="shared" si="9"/>
        <v>395295.73697218124</v>
      </c>
      <c r="R7" s="33">
        <f t="shared" si="10"/>
        <v>399367.00719656452</v>
      </c>
      <c r="S7" s="33">
        <f t="shared" si="11"/>
        <v>403311.73283109505</v>
      </c>
      <c r="T7" s="33">
        <f t="shared" si="12"/>
        <v>407128.05826428253</v>
      </c>
      <c r="U7" s="33">
        <f t="shared" si="13"/>
        <v>410822.50533520954</v>
      </c>
      <c r="V7" s="33">
        <f t="shared" si="14"/>
        <v>414400.05115017324</v>
      </c>
      <c r="W7" s="33">
        <f t="shared" si="15"/>
        <v>417858.37253196415</v>
      </c>
      <c r="X7" s="33">
        <f t="shared" si="16"/>
        <v>421196.10142865975</v>
      </c>
      <c r="Y7" s="33">
        <f t="shared" si="17"/>
        <v>424410.54820632393</v>
      </c>
      <c r="Z7" s="33">
        <f t="shared" si="18"/>
        <v>427496.13863455429</v>
      </c>
      <c r="AA7" s="33">
        <f t="shared" si="19"/>
        <v>430447.64870157692</v>
      </c>
      <c r="AB7" s="33">
        <f t="shared" si="20"/>
        <v>433263.20815952099</v>
      </c>
      <c r="AC7" s="33">
        <f t="shared" si="21"/>
        <v>435941.78481487004</v>
      </c>
      <c r="AD7" s="33">
        <f t="shared" si="22"/>
        <v>438481.50339367526</v>
      </c>
      <c r="AE7" s="33">
        <f t="shared" si="23"/>
        <v>440878.08004167944</v>
      </c>
      <c r="AF7" s="33">
        <f t="shared" si="24"/>
        <v>443129.87064429128</v>
      </c>
      <c r="AG7" s="33">
        <f t="shared" si="25"/>
        <v>445239.562289686</v>
      </c>
      <c r="AH7" s="33">
        <f t="shared" si="26"/>
        <v>447208.76340771926</v>
      </c>
      <c r="AI7" s="33">
        <f t="shared" si="27"/>
        <v>449037.7602939168</v>
      </c>
      <c r="AJ7" s="33">
        <f t="shared" si="28"/>
        <v>450726.35792541056</v>
      </c>
      <c r="AK7" s="33">
        <f t="shared" si="29"/>
        <v>452275.20551962877</v>
      </c>
      <c r="AL7" s="33">
        <f t="shared" si="30"/>
        <v>453686.16045036778</v>
      </c>
      <c r="AM7" s="33">
        <f t="shared" si="31"/>
        <v>454959.03167143639</v>
      </c>
      <c r="AN7" s="33">
        <f t="shared" si="32"/>
        <v>456092.54119357996</v>
      </c>
      <c r="AO7" s="33">
        <f t="shared" si="33"/>
        <v>457086.61730603664</v>
      </c>
      <c r="AP7" s="33">
        <f t="shared" si="34"/>
        <v>457942.75998386292</v>
      </c>
      <c r="AQ7" s="33">
        <f t="shared" si="35"/>
        <v>458660.77917503682</v>
      </c>
      <c r="AR7" s="33">
        <f t="shared" si="36"/>
        <v>459238.42795711057</v>
      </c>
      <c r="AS7" s="33">
        <f t="shared" si="37"/>
        <v>459675.15031842049</v>
      </c>
      <c r="AT7" s="33">
        <f t="shared" si="38"/>
        <v>459971.96392145962</v>
      </c>
      <c r="AU7" s="33">
        <f t="shared" si="39"/>
        <v>460130.73674449633</v>
      </c>
      <c r="AV7" s="33">
        <f t="shared" si="40"/>
        <v>460152.1283885045</v>
      </c>
      <c r="AW7" s="33">
        <f t="shared" si="42"/>
        <v>460036.19365826267</v>
      </c>
      <c r="AX7" s="33">
        <f t="shared" si="41"/>
        <v>459784.07971431216</v>
      </c>
    </row>
    <row r="8" spans="1:50" ht="18.75" x14ac:dyDescent="0.3">
      <c r="A8" s="7">
        <v>2023</v>
      </c>
      <c r="B8" s="7">
        <v>3167502</v>
      </c>
      <c r="C8" s="13">
        <f>'Population Projection - IBGE'!C17</f>
        <v>97.18500839779432</v>
      </c>
      <c r="D8" s="12">
        <f>'Population Projection - IBGE'!D17</f>
        <v>3078337.0847003027</v>
      </c>
      <c r="E8" s="9"/>
      <c r="F8" s="9"/>
      <c r="G8" s="30" t="s">
        <v>41</v>
      </c>
      <c r="H8" s="33">
        <f>TPUs!O25</f>
        <v>269446</v>
      </c>
      <c r="I8" s="33">
        <f t="shared" si="1"/>
        <v>241121.20252967608</v>
      </c>
      <c r="J8" s="33">
        <f t="shared" si="2"/>
        <v>244422.14918461969</v>
      </c>
      <c r="K8" s="33">
        <f t="shared" si="3"/>
        <v>247669.41645816644</v>
      </c>
      <c r="L8" s="33">
        <f t="shared" si="4"/>
        <v>250857.55583152658</v>
      </c>
      <c r="M8" s="33">
        <f t="shared" si="5"/>
        <v>253979.66554244445</v>
      </c>
      <c r="N8" s="33">
        <f t="shared" si="6"/>
        <v>257030.75648710108</v>
      </c>
      <c r="O8" s="33">
        <f t="shared" si="7"/>
        <v>260007.27513221683</v>
      </c>
      <c r="P8" s="33">
        <f t="shared" si="8"/>
        <v>262907.02656223375</v>
      </c>
      <c r="Q8" s="33">
        <f t="shared" si="9"/>
        <v>265727.08901709301</v>
      </c>
      <c r="R8" s="33">
        <f t="shared" si="10"/>
        <v>268463.89259006822</v>
      </c>
      <c r="S8" s="33">
        <f t="shared" si="11"/>
        <v>271115.62991429004</v>
      </c>
      <c r="T8" s="33">
        <f t="shared" si="12"/>
        <v>273681.05360408348</v>
      </c>
      <c r="U8" s="33">
        <f t="shared" si="13"/>
        <v>276164.54779302853</v>
      </c>
      <c r="V8" s="33">
        <f t="shared" si="14"/>
        <v>278569.4582090053</v>
      </c>
      <c r="W8" s="33">
        <f t="shared" si="15"/>
        <v>280894.22315766837</v>
      </c>
      <c r="X8" s="33">
        <f t="shared" si="16"/>
        <v>283137.9230023484</v>
      </c>
      <c r="Y8" s="33">
        <f t="shared" si="17"/>
        <v>285298.74970787187</v>
      </c>
      <c r="Z8" s="33">
        <f t="shared" si="18"/>
        <v>287372.95614549494</v>
      </c>
      <c r="AA8" s="33">
        <f t="shared" si="19"/>
        <v>289357.03061167052</v>
      </c>
      <c r="AB8" s="33">
        <f t="shared" si="20"/>
        <v>291249.71588180453</v>
      </c>
      <c r="AC8" s="33">
        <f t="shared" si="21"/>
        <v>293050.31809114519</v>
      </c>
      <c r="AD8" s="33">
        <f t="shared" si="22"/>
        <v>294757.5766364506</v>
      </c>
      <c r="AE8" s="33">
        <f t="shared" si="23"/>
        <v>296368.61181016231</v>
      </c>
      <c r="AF8" s="33">
        <f t="shared" si="24"/>
        <v>297882.31839979393</v>
      </c>
      <c r="AG8" s="33">
        <f t="shared" si="25"/>
        <v>299300.50272919866</v>
      </c>
      <c r="AH8" s="33">
        <f t="shared" si="26"/>
        <v>300624.24602274445</v>
      </c>
      <c r="AI8" s="33">
        <f t="shared" si="27"/>
        <v>301853.7407350156</v>
      </c>
      <c r="AJ8" s="33">
        <f t="shared" si="28"/>
        <v>302988.85576705443</v>
      </c>
      <c r="AK8" s="33">
        <f t="shared" si="29"/>
        <v>304030.0275380814</v>
      </c>
      <c r="AL8" s="33">
        <f t="shared" si="30"/>
        <v>304978.50461843493</v>
      </c>
      <c r="AM8" s="33">
        <f t="shared" si="31"/>
        <v>305834.15858237335</v>
      </c>
      <c r="AN8" s="33">
        <f t="shared" si="32"/>
        <v>306596.13033547008</v>
      </c>
      <c r="AO8" s="33">
        <f t="shared" si="33"/>
        <v>307264.37167206494</v>
      </c>
      <c r="AP8" s="33">
        <f t="shared" si="34"/>
        <v>307839.89091065997</v>
      </c>
      <c r="AQ8" s="33">
        <f t="shared" si="35"/>
        <v>308322.56029381719</v>
      </c>
      <c r="AR8" s="33">
        <f t="shared" si="36"/>
        <v>308710.8693874352</v>
      </c>
      <c r="AS8" s="33">
        <f t="shared" si="37"/>
        <v>309004.44442740007</v>
      </c>
      <c r="AT8" s="33">
        <f t="shared" si="38"/>
        <v>309203.96951036801</v>
      </c>
      <c r="AU8" s="33">
        <f t="shared" si="39"/>
        <v>309310.70033525309</v>
      </c>
      <c r="AV8" s="33">
        <f t="shared" si="40"/>
        <v>309325.08030133898</v>
      </c>
      <c r="AW8" s="33">
        <f t="shared" si="42"/>
        <v>309247.14624968666</v>
      </c>
      <c r="AX8" s="33">
        <f t="shared" si="41"/>
        <v>309077.66932858521</v>
      </c>
    </row>
    <row r="9" spans="1:50" ht="18.75" x14ac:dyDescent="0.3">
      <c r="A9" s="7">
        <v>2024</v>
      </c>
      <c r="B9" s="7">
        <v>3204070</v>
      </c>
      <c r="C9" s="13">
        <f>'Population Projection - IBGE'!C18</f>
        <v>97.230009043778495</v>
      </c>
      <c r="D9" s="12">
        <f>'Population Projection - IBGE'!D18</f>
        <v>3115317.5507689938</v>
      </c>
      <c r="E9" s="9"/>
      <c r="F9" s="9"/>
      <c r="G9" s="30" t="s">
        <v>42</v>
      </c>
      <c r="H9" s="33">
        <f>TPUs!O29</f>
        <v>477049</v>
      </c>
      <c r="I9" s="33">
        <f t="shared" si="1"/>
        <v>467766.92235011875</v>
      </c>
      <c r="J9" s="33">
        <f t="shared" si="2"/>
        <v>474170.64645826665</v>
      </c>
      <c r="K9" s="33">
        <f t="shared" si="3"/>
        <v>480470.23439437221</v>
      </c>
      <c r="L9" s="33">
        <f t="shared" si="4"/>
        <v>486655.11621751409</v>
      </c>
      <c r="M9" s="33">
        <f t="shared" si="5"/>
        <v>492711.90274393221</v>
      </c>
      <c r="N9" s="33">
        <f t="shared" si="6"/>
        <v>498630.91528210463</v>
      </c>
      <c r="O9" s="33">
        <f t="shared" si="7"/>
        <v>504405.26009847212</v>
      </c>
      <c r="P9" s="33">
        <f t="shared" si="8"/>
        <v>510030.67913159274</v>
      </c>
      <c r="Q9" s="33">
        <f t="shared" si="9"/>
        <v>515501.50426644279</v>
      </c>
      <c r="R9" s="33">
        <f t="shared" si="10"/>
        <v>520810.81000553421</v>
      </c>
      <c r="S9" s="33">
        <f t="shared" si="11"/>
        <v>525955.09011868399</v>
      </c>
      <c r="T9" s="33">
        <f t="shared" si="12"/>
        <v>530931.92472015833</v>
      </c>
      <c r="U9" s="33">
        <f t="shared" si="13"/>
        <v>535749.8188798154</v>
      </c>
      <c r="V9" s="33">
        <f t="shared" si="14"/>
        <v>540415.2631958155</v>
      </c>
      <c r="W9" s="33">
        <f t="shared" si="15"/>
        <v>544925.22803430667</v>
      </c>
      <c r="X9" s="33">
        <f t="shared" si="16"/>
        <v>549277.92933146551</v>
      </c>
      <c r="Y9" s="33">
        <f t="shared" si="17"/>
        <v>553469.85956062179</v>
      </c>
      <c r="Z9" s="33">
        <f t="shared" si="18"/>
        <v>557493.74941960804</v>
      </c>
      <c r="AA9" s="33">
        <f t="shared" si="19"/>
        <v>561342.78632312221</v>
      </c>
      <c r="AB9" s="33">
        <f t="shared" si="20"/>
        <v>565014.53129826195</v>
      </c>
      <c r="AC9" s="33">
        <f t="shared" si="21"/>
        <v>568507.63827103609</v>
      </c>
      <c r="AD9" s="33">
        <f t="shared" si="22"/>
        <v>571819.66171408084</v>
      </c>
      <c r="AE9" s="33">
        <f t="shared" si="23"/>
        <v>574945.01509279164</v>
      </c>
      <c r="AF9" s="33">
        <f t="shared" si="24"/>
        <v>577881.5543325789</v>
      </c>
      <c r="AG9" s="33">
        <f t="shared" si="25"/>
        <v>580632.78364020959</v>
      </c>
      <c r="AH9" s="33">
        <f t="shared" si="26"/>
        <v>583200.80055414035</v>
      </c>
      <c r="AI9" s="33">
        <f t="shared" si="27"/>
        <v>585585.97842971119</v>
      </c>
      <c r="AJ9" s="33">
        <f t="shared" si="28"/>
        <v>587788.06293940835</v>
      </c>
      <c r="AK9" s="33">
        <f t="shared" si="29"/>
        <v>589807.90072165884</v>
      </c>
      <c r="AL9" s="33">
        <f t="shared" si="30"/>
        <v>591647.91396040341</v>
      </c>
      <c r="AM9" s="33">
        <f t="shared" si="31"/>
        <v>593307.85351407609</v>
      </c>
      <c r="AN9" s="33">
        <f t="shared" si="32"/>
        <v>594786.05276874313</v>
      </c>
      <c r="AO9" s="33">
        <f t="shared" si="33"/>
        <v>596082.4182070652</v>
      </c>
      <c r="AP9" s="33">
        <f t="shared" si="34"/>
        <v>597198.90593260119</v>
      </c>
      <c r="AQ9" s="33">
        <f t="shared" si="35"/>
        <v>598135.26810027205</v>
      </c>
      <c r="AR9" s="33">
        <f t="shared" si="36"/>
        <v>598888.57451935357</v>
      </c>
      <c r="AS9" s="33">
        <f t="shared" si="37"/>
        <v>599458.10010019201</v>
      </c>
      <c r="AT9" s="33">
        <f t="shared" si="38"/>
        <v>599845.17196700594</v>
      </c>
      <c r="AU9" s="33">
        <f t="shared" si="39"/>
        <v>600052.22613292991</v>
      </c>
      <c r="AV9" s="33">
        <f t="shared" si="40"/>
        <v>600080.12277747598</v>
      </c>
      <c r="AW9" s="33">
        <f t="shared" si="42"/>
        <v>599928.93337104796</v>
      </c>
      <c r="AX9" s="33">
        <f t="shared" si="41"/>
        <v>599600.15391506767</v>
      </c>
    </row>
    <row r="10" spans="1:50" ht="18.75" x14ac:dyDescent="0.3">
      <c r="A10" s="7">
        <v>2025</v>
      </c>
      <c r="B10" s="7">
        <v>3239675</v>
      </c>
      <c r="C10" s="13">
        <f>'Population Projection - IBGE'!C19</f>
        <v>97.275009689762669</v>
      </c>
      <c r="D10" s="12">
        <f>'Population Projection - IBGE'!D19</f>
        <v>3151394.1701668189</v>
      </c>
      <c r="E10" s="3"/>
      <c r="F10" s="3"/>
      <c r="G10" s="63" t="s">
        <v>200</v>
      </c>
      <c r="H10" s="64">
        <f>SUM('Population projection by TPU'!H3:H9)</f>
        <v>2881854</v>
      </c>
      <c r="I10" s="64">
        <f>SUM(I3:I9)</f>
        <v>2922487.2710551354</v>
      </c>
      <c r="J10" s="64">
        <f t="shared" ref="J10:AX10" si="43">SUM(J3:J9)</f>
        <v>2962496.0901896423</v>
      </c>
      <c r="K10" s="64">
        <f t="shared" si="43"/>
        <v>3001854.2933384767</v>
      </c>
      <c r="L10" s="64">
        <f t="shared" si="43"/>
        <v>3040495.8422327428</v>
      </c>
      <c r="M10" s="64">
        <f t="shared" si="43"/>
        <v>3078337.0847003027</v>
      </c>
      <c r="N10" s="64">
        <f t="shared" si="43"/>
        <v>3115317.5507689943</v>
      </c>
      <c r="O10" s="64">
        <f t="shared" si="43"/>
        <v>3151394.1701668194</v>
      </c>
      <c r="P10" s="64">
        <f t="shared" si="43"/>
        <v>3186540.3396224286</v>
      </c>
      <c r="Q10" s="64">
        <f t="shared" si="43"/>
        <v>3220720.6462128139</v>
      </c>
      <c r="R10" s="64">
        <f t="shared" si="43"/>
        <v>3253891.821213129</v>
      </c>
      <c r="S10" s="64">
        <f t="shared" si="43"/>
        <v>3286031.9586001188</v>
      </c>
      <c r="T10" s="64">
        <f t="shared" si="43"/>
        <v>3317125.9395508897</v>
      </c>
      <c r="U10" s="64">
        <f t="shared" si="43"/>
        <v>3347226.901551682</v>
      </c>
      <c r="V10" s="64">
        <f t="shared" si="43"/>
        <v>3376375.3961883369</v>
      </c>
      <c r="W10" s="64">
        <f t="shared" si="43"/>
        <v>3404552.4950887407</v>
      </c>
      <c r="X10" s="64">
        <f t="shared" si="43"/>
        <v>3431747.0518815583</v>
      </c>
      <c r="Y10" s="64">
        <f t="shared" si="43"/>
        <v>3457937.1524434164</v>
      </c>
      <c r="Z10" s="64">
        <f t="shared" si="43"/>
        <v>3483077.3800463704</v>
      </c>
      <c r="AA10" s="64">
        <f t="shared" si="43"/>
        <v>3507125.1714118356</v>
      </c>
      <c r="AB10" s="64">
        <f t="shared" si="43"/>
        <v>3530065.288465206</v>
      </c>
      <c r="AC10" s="64">
        <f t="shared" si="43"/>
        <v>3551889.3212828268</v>
      </c>
      <c r="AD10" s="64">
        <f t="shared" si="43"/>
        <v>3572581.9908395028</v>
      </c>
      <c r="AE10" s="64">
        <f t="shared" si="43"/>
        <v>3592108.3939056755</v>
      </c>
      <c r="AF10" s="64">
        <f t="shared" si="43"/>
        <v>3610455.1348554534</v>
      </c>
      <c r="AG10" s="64">
        <f t="shared" si="43"/>
        <v>3627644.1070703082</v>
      </c>
      <c r="AH10" s="64">
        <f t="shared" si="43"/>
        <v>3643688.4154303591</v>
      </c>
      <c r="AI10" s="64">
        <f t="shared" si="43"/>
        <v>3658590.3925636206</v>
      </c>
      <c r="AJ10" s="64">
        <f t="shared" si="43"/>
        <v>3672348.4494972848</v>
      </c>
      <c r="AK10" s="64">
        <f t="shared" si="43"/>
        <v>3684967.8758102143</v>
      </c>
      <c r="AL10" s="64">
        <f t="shared" si="43"/>
        <v>3696463.8046839084</v>
      </c>
      <c r="AM10" s="64">
        <f t="shared" si="43"/>
        <v>3706834.6795460237</v>
      </c>
      <c r="AN10" s="64">
        <f t="shared" si="43"/>
        <v>3716070.0878218873</v>
      </c>
      <c r="AO10" s="64">
        <f t="shared" si="43"/>
        <v>3724169.4452392468</v>
      </c>
      <c r="AP10" s="64">
        <f t="shared" si="43"/>
        <v>3731144.9730294007</v>
      </c>
      <c r="AQ10" s="64">
        <f t="shared" si="43"/>
        <v>3736995.1227201214</v>
      </c>
      <c r="AR10" s="64">
        <f t="shared" si="43"/>
        <v>3741701.5872343476</v>
      </c>
      <c r="AS10" s="64">
        <f t="shared" si="43"/>
        <v>3745259.83639865</v>
      </c>
      <c r="AT10" s="64">
        <f t="shared" si="43"/>
        <v>3747678.1617433834</v>
      </c>
      <c r="AU10" s="64">
        <f t="shared" si="43"/>
        <v>3748971.7828512886</v>
      </c>
      <c r="AV10" s="64">
        <f t="shared" si="43"/>
        <v>3749146.0739024421</v>
      </c>
      <c r="AW10" s="64">
        <f t="shared" si="43"/>
        <v>3748201.481425521</v>
      </c>
      <c r="AX10" s="64">
        <f t="shared" si="43"/>
        <v>3746147.3520521591</v>
      </c>
    </row>
    <row r="11" spans="1:50" x14ac:dyDescent="0.25">
      <c r="A11" s="7">
        <v>2026</v>
      </c>
      <c r="B11" s="7">
        <v>3274291</v>
      </c>
      <c r="C11" s="13">
        <f>'Population Projection - IBGE'!C20</f>
        <v>97.320010335746844</v>
      </c>
      <c r="D11" s="12">
        <f>'Population Projection - IBGE'!D20</f>
        <v>3186540.3396224286</v>
      </c>
      <c r="E11" s="9"/>
      <c r="F11" s="9"/>
    </row>
    <row r="12" spans="1:50" ht="18.75" x14ac:dyDescent="0.3">
      <c r="A12" s="7">
        <v>2027</v>
      </c>
      <c r="B12" s="7">
        <v>3307883</v>
      </c>
      <c r="C12" s="13">
        <f>'Population Projection - IBGE'!C21</f>
        <v>97.365010981731018</v>
      </c>
      <c r="D12" s="12">
        <f>'Population Projection - IBGE'!D21</f>
        <v>3220720.6462128134</v>
      </c>
      <c r="E12" s="9"/>
      <c r="F12" s="9"/>
      <c r="G12" s="152" t="s">
        <v>166</v>
      </c>
      <c r="H12" s="152"/>
      <c r="I12" s="152"/>
      <c r="J12" s="152"/>
      <c r="K12" s="152"/>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c r="AK12" s="152"/>
      <c r="AL12" s="152"/>
      <c r="AM12" s="152"/>
      <c r="AN12" s="152"/>
      <c r="AO12" s="152"/>
      <c r="AP12" s="152"/>
      <c r="AQ12" s="152"/>
      <c r="AR12" s="152"/>
      <c r="AS12" s="152"/>
      <c r="AT12" s="152"/>
      <c r="AU12" s="152"/>
      <c r="AV12" s="152"/>
      <c r="AW12" s="152"/>
      <c r="AX12" s="152"/>
    </row>
    <row r="13" spans="1:50" ht="37.5" x14ac:dyDescent="0.25">
      <c r="A13" s="7">
        <v>2028</v>
      </c>
      <c r="B13" s="7">
        <v>3340408</v>
      </c>
      <c r="C13" s="13">
        <f>'Population Projection - IBGE'!C22</f>
        <v>97.410011627715193</v>
      </c>
      <c r="D13" s="12">
        <f>'Population Projection - IBGE'!D22</f>
        <v>3253891.8212131285</v>
      </c>
      <c r="E13" s="9"/>
      <c r="F13" s="9"/>
      <c r="G13" s="22" t="s">
        <v>144</v>
      </c>
      <c r="H13" s="51">
        <v>2018</v>
      </c>
      <c r="I13" s="51">
        <f>H13+1</f>
        <v>2019</v>
      </c>
      <c r="J13" s="51">
        <f t="shared" ref="J13:AQ13" si="44">I13+1</f>
        <v>2020</v>
      </c>
      <c r="K13" s="51">
        <f t="shared" si="44"/>
        <v>2021</v>
      </c>
      <c r="L13" s="51">
        <f t="shared" si="44"/>
        <v>2022</v>
      </c>
      <c r="M13" s="51">
        <f t="shared" si="44"/>
        <v>2023</v>
      </c>
      <c r="N13" s="51">
        <f t="shared" si="44"/>
        <v>2024</v>
      </c>
      <c r="O13" s="51">
        <f t="shared" si="44"/>
        <v>2025</v>
      </c>
      <c r="P13" s="51">
        <f t="shared" si="44"/>
        <v>2026</v>
      </c>
      <c r="Q13" s="51">
        <f t="shared" si="44"/>
        <v>2027</v>
      </c>
      <c r="R13" s="51">
        <f t="shared" si="44"/>
        <v>2028</v>
      </c>
      <c r="S13" s="51">
        <f t="shared" si="44"/>
        <v>2029</v>
      </c>
      <c r="T13" s="51">
        <f t="shared" si="44"/>
        <v>2030</v>
      </c>
      <c r="U13" s="51">
        <f t="shared" si="44"/>
        <v>2031</v>
      </c>
      <c r="V13" s="51">
        <f t="shared" si="44"/>
        <v>2032</v>
      </c>
      <c r="W13" s="51">
        <f t="shared" si="44"/>
        <v>2033</v>
      </c>
      <c r="X13" s="51">
        <f t="shared" si="44"/>
        <v>2034</v>
      </c>
      <c r="Y13" s="51">
        <f t="shared" si="44"/>
        <v>2035</v>
      </c>
      <c r="Z13" s="51">
        <f t="shared" si="44"/>
        <v>2036</v>
      </c>
      <c r="AA13" s="51">
        <f t="shared" si="44"/>
        <v>2037</v>
      </c>
      <c r="AB13" s="51">
        <f t="shared" si="44"/>
        <v>2038</v>
      </c>
      <c r="AC13" s="51">
        <f t="shared" si="44"/>
        <v>2039</v>
      </c>
      <c r="AD13" s="51">
        <f t="shared" si="44"/>
        <v>2040</v>
      </c>
      <c r="AE13" s="51">
        <f t="shared" si="44"/>
        <v>2041</v>
      </c>
      <c r="AF13" s="51">
        <f t="shared" si="44"/>
        <v>2042</v>
      </c>
      <c r="AG13" s="51">
        <f t="shared" si="44"/>
        <v>2043</v>
      </c>
      <c r="AH13" s="51">
        <f t="shared" si="44"/>
        <v>2044</v>
      </c>
      <c r="AI13" s="51">
        <f t="shared" si="44"/>
        <v>2045</v>
      </c>
      <c r="AJ13" s="51">
        <f t="shared" si="44"/>
        <v>2046</v>
      </c>
      <c r="AK13" s="51">
        <f t="shared" si="44"/>
        <v>2047</v>
      </c>
      <c r="AL13" s="51">
        <f t="shared" si="44"/>
        <v>2048</v>
      </c>
      <c r="AM13" s="51">
        <f t="shared" si="44"/>
        <v>2049</v>
      </c>
      <c r="AN13" s="51">
        <f t="shared" si="44"/>
        <v>2050</v>
      </c>
      <c r="AO13" s="51">
        <f t="shared" si="44"/>
        <v>2051</v>
      </c>
      <c r="AP13" s="51">
        <f t="shared" si="44"/>
        <v>2052</v>
      </c>
      <c r="AQ13" s="51">
        <f t="shared" si="44"/>
        <v>2053</v>
      </c>
      <c r="AR13" s="51">
        <f>AQ13+1</f>
        <v>2054</v>
      </c>
      <c r="AS13" s="51">
        <f t="shared" ref="AS13:AV13" si="45">AR13+1</f>
        <v>2055</v>
      </c>
      <c r="AT13" s="51">
        <f t="shared" si="45"/>
        <v>2056</v>
      </c>
      <c r="AU13" s="51">
        <f t="shared" si="45"/>
        <v>2057</v>
      </c>
      <c r="AV13" s="51">
        <f t="shared" si="45"/>
        <v>2058</v>
      </c>
      <c r="AW13" s="51">
        <f>AV13+1</f>
        <v>2059</v>
      </c>
      <c r="AX13" s="51">
        <f t="shared" ref="AX13" si="46">AW13+1</f>
        <v>2060</v>
      </c>
    </row>
    <row r="14" spans="1:50" ht="37.5" x14ac:dyDescent="0.25">
      <c r="A14" s="7">
        <v>2029</v>
      </c>
      <c r="B14" s="7">
        <v>3371845</v>
      </c>
      <c r="C14" s="13">
        <f>'Population Projection - IBGE'!C23</f>
        <v>97.455012273699367</v>
      </c>
      <c r="D14" s="12">
        <f>'Population Projection - IBGE'!D23</f>
        <v>3286031.9586001188</v>
      </c>
      <c r="E14" s="9"/>
      <c r="F14" s="9"/>
      <c r="G14" s="55" t="s">
        <v>164</v>
      </c>
      <c r="H14" s="51"/>
      <c r="I14" s="51">
        <f>'Proj.TPU contribution urban pop'!F14</f>
        <v>1</v>
      </c>
      <c r="J14" s="51">
        <f>'Proj.TPU contribution urban pop'!G14</f>
        <v>1</v>
      </c>
      <c r="K14" s="51">
        <f>'Proj.TPU contribution urban pop'!H14</f>
        <v>1</v>
      </c>
      <c r="L14" s="51">
        <f>'Proj.TPU contribution urban pop'!I14</f>
        <v>1</v>
      </c>
      <c r="M14" s="51">
        <f>'Proj.TPU contribution urban pop'!J14</f>
        <v>1</v>
      </c>
      <c r="N14" s="51">
        <f>'Proj.TPU contribution urban pop'!K14</f>
        <v>1</v>
      </c>
      <c r="O14" s="51">
        <f>'Proj.TPU contribution urban pop'!L14</f>
        <v>1</v>
      </c>
      <c r="P14" s="51">
        <f>'Proj.TPU contribution urban pop'!M14</f>
        <v>1</v>
      </c>
      <c r="Q14" s="51">
        <f>'Proj.TPU contribution urban pop'!N14</f>
        <v>1</v>
      </c>
      <c r="R14" s="51">
        <f>'Proj.TPU contribution urban pop'!O14</f>
        <v>1</v>
      </c>
      <c r="S14" s="51">
        <f>'Proj.TPU contribution urban pop'!P14</f>
        <v>1</v>
      </c>
      <c r="T14" s="51">
        <f>'Proj.TPU contribution urban pop'!Q14</f>
        <v>1</v>
      </c>
      <c r="U14" s="51">
        <f>'Proj.TPU contribution urban pop'!R14</f>
        <v>1</v>
      </c>
      <c r="V14" s="51">
        <f>'Proj.TPU contribution urban pop'!S14</f>
        <v>1</v>
      </c>
      <c r="W14" s="51">
        <f>'Proj.TPU contribution urban pop'!T14</f>
        <v>1</v>
      </c>
      <c r="X14" s="51">
        <f>'Proj.TPU contribution urban pop'!U14</f>
        <v>1</v>
      </c>
      <c r="Y14" s="51">
        <f>'Proj.TPU contribution urban pop'!V14</f>
        <v>1</v>
      </c>
      <c r="Z14" s="51">
        <f>'Proj.TPU contribution urban pop'!W14</f>
        <v>1</v>
      </c>
      <c r="AA14" s="51">
        <f>'Proj.TPU contribution urban pop'!X14</f>
        <v>1</v>
      </c>
      <c r="AB14" s="51">
        <f>'Proj.TPU contribution urban pop'!Y14</f>
        <v>1</v>
      </c>
      <c r="AC14" s="51">
        <f>'Proj.TPU contribution urban pop'!Z14</f>
        <v>1</v>
      </c>
      <c r="AD14" s="51">
        <f>'Proj.TPU contribution urban pop'!AA14</f>
        <v>1</v>
      </c>
      <c r="AE14" s="51">
        <f>'Proj.TPU contribution urban pop'!AB14</f>
        <v>1</v>
      </c>
      <c r="AF14" s="51">
        <f>'Proj.TPU contribution urban pop'!AC14</f>
        <v>1</v>
      </c>
      <c r="AG14" s="51">
        <f>'Proj.TPU contribution urban pop'!AD14</f>
        <v>1</v>
      </c>
      <c r="AH14" s="51">
        <f>'Proj.TPU contribution urban pop'!AE14</f>
        <v>1</v>
      </c>
      <c r="AI14" s="51">
        <f>'Proj.TPU contribution urban pop'!AF14</f>
        <v>1</v>
      </c>
      <c r="AJ14" s="51">
        <f>'Proj.TPU contribution urban pop'!AG14</f>
        <v>1</v>
      </c>
      <c r="AK14" s="51">
        <f>'Proj.TPU contribution urban pop'!AH14</f>
        <v>1</v>
      </c>
      <c r="AL14" s="51">
        <f>'Proj.TPU contribution urban pop'!AI14</f>
        <v>1</v>
      </c>
      <c r="AM14" s="51">
        <f>'Proj.TPU contribution urban pop'!AJ14</f>
        <v>1</v>
      </c>
      <c r="AN14" s="51">
        <f>'Proj.TPU contribution urban pop'!AK14</f>
        <v>1</v>
      </c>
      <c r="AO14" s="51">
        <f>'Proj.TPU contribution urban pop'!AL14</f>
        <v>1</v>
      </c>
      <c r="AP14" s="51">
        <f>'Proj.TPU contribution urban pop'!AM14</f>
        <v>1</v>
      </c>
      <c r="AQ14" s="51">
        <f>'Proj.TPU contribution urban pop'!AN14</f>
        <v>1</v>
      </c>
      <c r="AR14" s="51">
        <f>'Proj.TPU contribution urban pop'!AO14</f>
        <v>1</v>
      </c>
      <c r="AS14" s="51">
        <f>'Proj.TPU contribution urban pop'!AP14</f>
        <v>1</v>
      </c>
      <c r="AT14" s="51">
        <f>'Proj.TPU contribution urban pop'!AQ14</f>
        <v>1</v>
      </c>
      <c r="AU14" s="51">
        <f>'Proj.TPU contribution urban pop'!AR14</f>
        <v>1</v>
      </c>
      <c r="AV14" s="51">
        <f>'Proj.TPU contribution urban pop'!AS14</f>
        <v>1</v>
      </c>
      <c r="AW14" s="51">
        <f>'Proj.TPU contribution urban pop'!AT14</f>
        <v>1</v>
      </c>
      <c r="AX14" s="51">
        <f>'Proj.TPU contribution urban pop'!AU14</f>
        <v>1</v>
      </c>
    </row>
    <row r="15" spans="1:50" ht="18.75" x14ac:dyDescent="0.3">
      <c r="A15" s="7">
        <v>2030</v>
      </c>
      <c r="B15" s="7">
        <v>3402180</v>
      </c>
      <c r="C15" s="13">
        <f>'Population Projection - IBGE'!C24</f>
        <v>97.500012919683542</v>
      </c>
      <c r="D15" s="12">
        <f>'Population Projection - IBGE'!D24</f>
        <v>3317125.9395508897</v>
      </c>
      <c r="E15" s="9"/>
      <c r="F15" s="9"/>
      <c r="G15" s="30" t="s">
        <v>36</v>
      </c>
      <c r="H15" s="52">
        <f>'Proj.TPU contribution urban pop'!E15</f>
        <v>11.196403426405363</v>
      </c>
      <c r="I15" s="1">
        <f>'Proj.TPU contribution urban pop'!F15</f>
        <v>11.519398008712674</v>
      </c>
      <c r="J15" s="1">
        <f>'Proj.TPU contribution urban pop'!G15</f>
        <v>11.519398008712674</v>
      </c>
      <c r="K15" s="1">
        <f>'Proj.TPU contribution urban pop'!H15</f>
        <v>11.519398008712674</v>
      </c>
      <c r="L15" s="1">
        <f>'Proj.TPU contribution urban pop'!I15</f>
        <v>11.519398008712674</v>
      </c>
      <c r="M15" s="1">
        <f>'Proj.TPU contribution urban pop'!J15</f>
        <v>11.519398008712674</v>
      </c>
      <c r="N15" s="1">
        <f>'Proj.TPU contribution urban pop'!K15</f>
        <v>11.519398008712674</v>
      </c>
      <c r="O15" s="1">
        <f>'Proj.TPU contribution urban pop'!L15</f>
        <v>11.519398008712674</v>
      </c>
      <c r="P15" s="1">
        <f>'Proj.TPU contribution urban pop'!M15</f>
        <v>11.519398008712674</v>
      </c>
      <c r="Q15" s="1">
        <f>'Proj.TPU contribution urban pop'!N15</f>
        <v>11.519398008712674</v>
      </c>
      <c r="R15" s="1">
        <f>'Proj.TPU contribution urban pop'!O15</f>
        <v>11.519398008712674</v>
      </c>
      <c r="S15" s="1">
        <f>'Proj.TPU contribution urban pop'!P15</f>
        <v>11.519398008712674</v>
      </c>
      <c r="T15" s="1">
        <f>'Proj.TPU contribution urban pop'!Q15</f>
        <v>11.519398008712674</v>
      </c>
      <c r="U15" s="1">
        <f>'Proj.TPU contribution urban pop'!R15</f>
        <v>11.519398008712674</v>
      </c>
      <c r="V15" s="1">
        <f>'Proj.TPU contribution urban pop'!S15</f>
        <v>11.519398008712674</v>
      </c>
      <c r="W15" s="1">
        <f>'Proj.TPU contribution urban pop'!T15</f>
        <v>11.519398008712674</v>
      </c>
      <c r="X15" s="1">
        <f>'Proj.TPU contribution urban pop'!U15</f>
        <v>11.519398008712674</v>
      </c>
      <c r="Y15" s="1">
        <f>'Proj.TPU contribution urban pop'!V15</f>
        <v>11.519398008712674</v>
      </c>
      <c r="Z15" s="1">
        <f>'Proj.TPU contribution urban pop'!W15</f>
        <v>11.519398008712674</v>
      </c>
      <c r="AA15" s="1">
        <f>'Proj.TPU contribution urban pop'!X15</f>
        <v>11.519398008712674</v>
      </c>
      <c r="AB15" s="1">
        <f>'Proj.TPU contribution urban pop'!Y15</f>
        <v>11.519398008712674</v>
      </c>
      <c r="AC15" s="1">
        <f>'Proj.TPU contribution urban pop'!Z15</f>
        <v>11.519398008712674</v>
      </c>
      <c r="AD15" s="1">
        <f>'Proj.TPU contribution urban pop'!AA15</f>
        <v>11.519398008712674</v>
      </c>
      <c r="AE15" s="1">
        <f>'Proj.TPU contribution urban pop'!AB15</f>
        <v>11.519398008712674</v>
      </c>
      <c r="AF15" s="1">
        <f>'Proj.TPU contribution urban pop'!AC15</f>
        <v>11.519398008712674</v>
      </c>
      <c r="AG15" s="1">
        <f>'Proj.TPU contribution urban pop'!AD15</f>
        <v>11.519398008712674</v>
      </c>
      <c r="AH15" s="1">
        <f>'Proj.TPU contribution urban pop'!AE15</f>
        <v>11.519398008712674</v>
      </c>
      <c r="AI15" s="1">
        <f>'Proj.TPU contribution urban pop'!AF15</f>
        <v>11.519398008712674</v>
      </c>
      <c r="AJ15" s="1">
        <f>'Proj.TPU contribution urban pop'!AG15</f>
        <v>11.519398008712674</v>
      </c>
      <c r="AK15" s="1">
        <f>'Proj.TPU contribution urban pop'!AH15</f>
        <v>11.519398008712674</v>
      </c>
      <c r="AL15" s="1">
        <f>'Proj.TPU contribution urban pop'!AI15</f>
        <v>11.519398008712674</v>
      </c>
      <c r="AM15" s="1">
        <f>'Proj.TPU contribution urban pop'!AJ15</f>
        <v>11.519398008712674</v>
      </c>
      <c r="AN15" s="1">
        <f>'Proj.TPU contribution urban pop'!AK15</f>
        <v>11.519398008712674</v>
      </c>
      <c r="AO15" s="1">
        <f>'Proj.TPU contribution urban pop'!AL15</f>
        <v>11.519398008712674</v>
      </c>
      <c r="AP15" s="1">
        <f>'Proj.TPU contribution urban pop'!AM15</f>
        <v>11.519398008712674</v>
      </c>
      <c r="AQ15" s="1">
        <f>'Proj.TPU contribution urban pop'!AN15</f>
        <v>11.519398008712674</v>
      </c>
      <c r="AR15" s="1">
        <f>'Proj.TPU contribution urban pop'!AO15</f>
        <v>11.519398008712674</v>
      </c>
      <c r="AS15" s="1">
        <f>'Proj.TPU contribution urban pop'!AP15</f>
        <v>11.519398008712674</v>
      </c>
      <c r="AT15" s="1">
        <f>'Proj.TPU contribution urban pop'!AQ15</f>
        <v>11.519398008712674</v>
      </c>
      <c r="AU15" s="1">
        <f>'Proj.TPU contribution urban pop'!AR15</f>
        <v>11.519398008712674</v>
      </c>
      <c r="AV15" s="1">
        <f>'Proj.TPU contribution urban pop'!AS15</f>
        <v>11.519398008712674</v>
      </c>
      <c r="AW15" s="1">
        <f>'Proj.TPU contribution urban pop'!AT15</f>
        <v>11.519398008712674</v>
      </c>
      <c r="AX15" s="1">
        <f>'Proj.TPU contribution urban pop'!AU15</f>
        <v>11.519398008712674</v>
      </c>
    </row>
    <row r="16" spans="1:50" ht="18.75" x14ac:dyDescent="0.3">
      <c r="A16" s="7">
        <v>2031</v>
      </c>
      <c r="B16" s="7">
        <v>3431469</v>
      </c>
      <c r="C16" s="13">
        <f>'Population Projection - IBGE'!C25</f>
        <v>97.545013565667716</v>
      </c>
      <c r="D16" s="12">
        <f>'Population Projection - IBGE'!D25</f>
        <v>3347226.9015516825</v>
      </c>
      <c r="E16" s="9"/>
      <c r="F16" s="9"/>
      <c r="G16" s="30" t="s">
        <v>37</v>
      </c>
      <c r="H16" s="52">
        <f>'Proj.TPU contribution urban pop'!E16</f>
        <v>3.198288324113574</v>
      </c>
      <c r="I16" s="1">
        <f>'Proj.TPU contribution urban pop'!F16</f>
        <v>3.3933662078525502</v>
      </c>
      <c r="J16" s="1">
        <f>'Proj.TPU contribution urban pop'!G16</f>
        <v>3.3933662078525502</v>
      </c>
      <c r="K16" s="1">
        <f>'Proj.TPU contribution urban pop'!H16</f>
        <v>3.3933662078525502</v>
      </c>
      <c r="L16" s="1">
        <f>'Proj.TPU contribution urban pop'!I16</f>
        <v>3.3933662078525502</v>
      </c>
      <c r="M16" s="1">
        <f>'Proj.TPU contribution urban pop'!J16</f>
        <v>3.3933662078525502</v>
      </c>
      <c r="N16" s="1">
        <f>'Proj.TPU contribution urban pop'!K16</f>
        <v>3.3933662078525502</v>
      </c>
      <c r="O16" s="1">
        <f>'Proj.TPU contribution urban pop'!L16</f>
        <v>3.3933662078525502</v>
      </c>
      <c r="P16" s="1">
        <f>'Proj.TPU contribution urban pop'!M16</f>
        <v>3.3933662078525502</v>
      </c>
      <c r="Q16" s="1">
        <f>'Proj.TPU contribution urban pop'!N16</f>
        <v>3.3933662078525502</v>
      </c>
      <c r="R16" s="1">
        <f>'Proj.TPU contribution urban pop'!O16</f>
        <v>3.3933662078525502</v>
      </c>
      <c r="S16" s="1">
        <f>'Proj.TPU contribution urban pop'!P16</f>
        <v>3.3933662078525502</v>
      </c>
      <c r="T16" s="1">
        <f>'Proj.TPU contribution urban pop'!Q16</f>
        <v>3.3933662078525502</v>
      </c>
      <c r="U16" s="1">
        <f>'Proj.TPU contribution urban pop'!R16</f>
        <v>3.3933662078525502</v>
      </c>
      <c r="V16" s="1">
        <f>'Proj.TPU contribution urban pop'!S16</f>
        <v>3.3933662078525502</v>
      </c>
      <c r="W16" s="1">
        <f>'Proj.TPU contribution urban pop'!T16</f>
        <v>3.3933662078525502</v>
      </c>
      <c r="X16" s="1">
        <f>'Proj.TPU contribution urban pop'!U16</f>
        <v>3.3933662078525502</v>
      </c>
      <c r="Y16" s="1">
        <f>'Proj.TPU contribution urban pop'!V16</f>
        <v>3.3933662078525502</v>
      </c>
      <c r="Z16" s="1">
        <f>'Proj.TPU contribution urban pop'!W16</f>
        <v>3.3933662078525502</v>
      </c>
      <c r="AA16" s="1">
        <f>'Proj.TPU contribution urban pop'!X16</f>
        <v>3.3933662078525502</v>
      </c>
      <c r="AB16" s="1">
        <f>'Proj.TPU contribution urban pop'!Y16</f>
        <v>3.3933662078525502</v>
      </c>
      <c r="AC16" s="1">
        <f>'Proj.TPU contribution urban pop'!Z16</f>
        <v>3.3933662078525502</v>
      </c>
      <c r="AD16" s="1">
        <f>'Proj.TPU contribution urban pop'!AA16</f>
        <v>3.3933662078525502</v>
      </c>
      <c r="AE16" s="1">
        <f>'Proj.TPU contribution urban pop'!AB16</f>
        <v>3.3933662078525502</v>
      </c>
      <c r="AF16" s="1">
        <f>'Proj.TPU contribution urban pop'!AC16</f>
        <v>3.3933662078525502</v>
      </c>
      <c r="AG16" s="1">
        <f>'Proj.TPU contribution urban pop'!AD16</f>
        <v>3.3933662078525502</v>
      </c>
      <c r="AH16" s="1">
        <f>'Proj.TPU contribution urban pop'!AE16</f>
        <v>3.3933662078525502</v>
      </c>
      <c r="AI16" s="1">
        <f>'Proj.TPU contribution urban pop'!AF16</f>
        <v>3.3933662078525502</v>
      </c>
      <c r="AJ16" s="1">
        <f>'Proj.TPU contribution urban pop'!AG16</f>
        <v>3.3933662078525502</v>
      </c>
      <c r="AK16" s="1">
        <f>'Proj.TPU contribution urban pop'!AH16</f>
        <v>3.3933662078525502</v>
      </c>
      <c r="AL16" s="1">
        <f>'Proj.TPU contribution urban pop'!AI16</f>
        <v>3.3933662078525502</v>
      </c>
      <c r="AM16" s="1">
        <f>'Proj.TPU contribution urban pop'!AJ16</f>
        <v>3.3933662078525502</v>
      </c>
      <c r="AN16" s="1">
        <f>'Proj.TPU contribution urban pop'!AK16</f>
        <v>3.3933662078525502</v>
      </c>
      <c r="AO16" s="1">
        <f>'Proj.TPU contribution urban pop'!AL16</f>
        <v>3.3933662078525502</v>
      </c>
      <c r="AP16" s="1">
        <f>'Proj.TPU contribution urban pop'!AM16</f>
        <v>3.3933662078525502</v>
      </c>
      <c r="AQ16" s="1">
        <f>'Proj.TPU contribution urban pop'!AN16</f>
        <v>3.3933662078525502</v>
      </c>
      <c r="AR16" s="1">
        <f>'Proj.TPU contribution urban pop'!AO16</f>
        <v>3.3933662078525502</v>
      </c>
      <c r="AS16" s="1">
        <f>'Proj.TPU contribution urban pop'!AP16</f>
        <v>3.3933662078525502</v>
      </c>
      <c r="AT16" s="1">
        <f>'Proj.TPU contribution urban pop'!AQ16</f>
        <v>3.3933662078525502</v>
      </c>
      <c r="AU16" s="1">
        <f>'Proj.TPU contribution urban pop'!AR16</f>
        <v>3.3933662078525502</v>
      </c>
      <c r="AV16" s="1">
        <f>'Proj.TPU contribution urban pop'!AS16</f>
        <v>3.3933662078525502</v>
      </c>
      <c r="AW16" s="1">
        <f>'Proj.TPU contribution urban pop'!AT16</f>
        <v>3.3933662078525502</v>
      </c>
      <c r="AX16" s="1">
        <f>'Proj.TPU contribution urban pop'!AU16</f>
        <v>3.3933662078525502</v>
      </c>
    </row>
    <row r="17" spans="1:50" ht="18.75" x14ac:dyDescent="0.3">
      <c r="A17" s="7">
        <v>2032</v>
      </c>
      <c r="B17" s="7">
        <v>3459755</v>
      </c>
      <c r="C17" s="13">
        <f>'Population Projection - IBGE'!C26</f>
        <v>97.590014211651891</v>
      </c>
      <c r="D17" s="12">
        <f>'Population Projection - IBGE'!D26</f>
        <v>3376375.3961883369</v>
      </c>
      <c r="E17" s="9"/>
      <c r="F17" s="9"/>
      <c r="G17" s="30" t="s">
        <v>38</v>
      </c>
      <c r="H17" s="52">
        <f>'Proj.TPU contribution urban pop'!E17</f>
        <v>16.092938781770346</v>
      </c>
      <c r="I17" s="1">
        <f>'Proj.TPU contribution urban pop'!F17</f>
        <v>15.116391643891967</v>
      </c>
      <c r="J17" s="1">
        <f>'Proj.TPU contribution urban pop'!G17</f>
        <v>15.116391643891967</v>
      </c>
      <c r="K17" s="1">
        <f>'Proj.TPU contribution urban pop'!H17</f>
        <v>15.116391643891967</v>
      </c>
      <c r="L17" s="1">
        <f>'Proj.TPU contribution urban pop'!I17</f>
        <v>15.116391643891967</v>
      </c>
      <c r="M17" s="1">
        <f>'Proj.TPU contribution urban pop'!J17</f>
        <v>15.116391643891967</v>
      </c>
      <c r="N17" s="1">
        <f>'Proj.TPU contribution urban pop'!K17</f>
        <v>15.116391643891967</v>
      </c>
      <c r="O17" s="1">
        <f>'Proj.TPU contribution urban pop'!L17</f>
        <v>15.116391643891967</v>
      </c>
      <c r="P17" s="1">
        <f>'Proj.TPU contribution urban pop'!M17</f>
        <v>15.116391643891967</v>
      </c>
      <c r="Q17" s="1">
        <f>'Proj.TPU contribution urban pop'!N17</f>
        <v>15.116391643891967</v>
      </c>
      <c r="R17" s="1">
        <f>'Proj.TPU contribution urban pop'!O17</f>
        <v>15.116391643891967</v>
      </c>
      <c r="S17" s="1">
        <f>'Proj.TPU contribution urban pop'!P17</f>
        <v>15.116391643891967</v>
      </c>
      <c r="T17" s="1">
        <f>'Proj.TPU contribution urban pop'!Q17</f>
        <v>15.116391643891967</v>
      </c>
      <c r="U17" s="1">
        <f>'Proj.TPU contribution urban pop'!R17</f>
        <v>15.116391643891967</v>
      </c>
      <c r="V17" s="1">
        <f>'Proj.TPU contribution urban pop'!S17</f>
        <v>15.116391643891967</v>
      </c>
      <c r="W17" s="1">
        <f>'Proj.TPU contribution urban pop'!T17</f>
        <v>15.116391643891967</v>
      </c>
      <c r="X17" s="1">
        <f>'Proj.TPU contribution urban pop'!U17</f>
        <v>15.116391643891967</v>
      </c>
      <c r="Y17" s="1">
        <f>'Proj.TPU contribution urban pop'!V17</f>
        <v>15.116391643891967</v>
      </c>
      <c r="Z17" s="1">
        <f>'Proj.TPU contribution urban pop'!W17</f>
        <v>15.116391643891967</v>
      </c>
      <c r="AA17" s="1">
        <f>'Proj.TPU contribution urban pop'!X17</f>
        <v>15.116391643891967</v>
      </c>
      <c r="AB17" s="1">
        <f>'Proj.TPU contribution urban pop'!Y17</f>
        <v>15.116391643891967</v>
      </c>
      <c r="AC17" s="1">
        <f>'Proj.TPU contribution urban pop'!Z17</f>
        <v>15.116391643891967</v>
      </c>
      <c r="AD17" s="1">
        <f>'Proj.TPU contribution urban pop'!AA17</f>
        <v>15.116391643891967</v>
      </c>
      <c r="AE17" s="1">
        <f>'Proj.TPU contribution urban pop'!AB17</f>
        <v>15.116391643891967</v>
      </c>
      <c r="AF17" s="1">
        <f>'Proj.TPU contribution urban pop'!AC17</f>
        <v>15.116391643891967</v>
      </c>
      <c r="AG17" s="1">
        <f>'Proj.TPU contribution urban pop'!AD17</f>
        <v>15.116391643891967</v>
      </c>
      <c r="AH17" s="1">
        <f>'Proj.TPU contribution urban pop'!AE17</f>
        <v>15.116391643891967</v>
      </c>
      <c r="AI17" s="1">
        <f>'Proj.TPU contribution urban pop'!AF17</f>
        <v>15.116391643891967</v>
      </c>
      <c r="AJ17" s="1">
        <f>'Proj.TPU contribution urban pop'!AG17</f>
        <v>15.116391643891967</v>
      </c>
      <c r="AK17" s="1">
        <f>'Proj.TPU contribution urban pop'!AH17</f>
        <v>15.116391643891967</v>
      </c>
      <c r="AL17" s="1">
        <f>'Proj.TPU contribution urban pop'!AI17</f>
        <v>15.116391643891967</v>
      </c>
      <c r="AM17" s="1">
        <f>'Proj.TPU contribution urban pop'!AJ17</f>
        <v>15.116391643891967</v>
      </c>
      <c r="AN17" s="1">
        <f>'Proj.TPU contribution urban pop'!AK17</f>
        <v>15.116391643891967</v>
      </c>
      <c r="AO17" s="1">
        <f>'Proj.TPU contribution urban pop'!AL17</f>
        <v>15.116391643891967</v>
      </c>
      <c r="AP17" s="1">
        <f>'Proj.TPU contribution urban pop'!AM17</f>
        <v>15.116391643891967</v>
      </c>
      <c r="AQ17" s="1">
        <f>'Proj.TPU contribution urban pop'!AN17</f>
        <v>15.116391643891967</v>
      </c>
      <c r="AR17" s="1">
        <f>'Proj.TPU contribution urban pop'!AO17</f>
        <v>15.116391643891967</v>
      </c>
      <c r="AS17" s="1">
        <f>'Proj.TPU contribution urban pop'!AP17</f>
        <v>15.116391643891967</v>
      </c>
      <c r="AT17" s="1">
        <f>'Proj.TPU contribution urban pop'!AQ17</f>
        <v>15.116391643891967</v>
      </c>
      <c r="AU17" s="1">
        <f>'Proj.TPU contribution urban pop'!AR17</f>
        <v>15.116391643891967</v>
      </c>
      <c r="AV17" s="1">
        <f>'Proj.TPU contribution urban pop'!AS17</f>
        <v>15.116391643891967</v>
      </c>
      <c r="AW17" s="1">
        <f>'Proj.TPU contribution urban pop'!AT17</f>
        <v>15.116391643891967</v>
      </c>
      <c r="AX17" s="1">
        <f>'Proj.TPU contribution urban pop'!AU17</f>
        <v>15.116391643891967</v>
      </c>
    </row>
    <row r="18" spans="1:50" ht="18.75" x14ac:dyDescent="0.3">
      <c r="A18" s="7">
        <v>2033</v>
      </c>
      <c r="B18" s="7">
        <v>3487020</v>
      </c>
      <c r="C18" s="13">
        <f>'Population Projection - IBGE'!C27</f>
        <v>97.635014857636065</v>
      </c>
      <c r="D18" s="12">
        <f>'Population Projection - IBGE'!D27</f>
        <v>3404552.4950887407</v>
      </c>
      <c r="E18" s="9"/>
      <c r="F18" s="9"/>
      <c r="G18" s="30" t="s">
        <v>39</v>
      </c>
      <c r="H18" s="52">
        <f>'Proj.TPU contribution urban pop'!E18</f>
        <v>32.098225656122757</v>
      </c>
      <c r="I18" s="1">
        <f>'Proj.TPU contribution urban pop'!F18</f>
        <v>33.440996956454441</v>
      </c>
      <c r="J18" s="1">
        <f>'Proj.TPU contribution urban pop'!G18</f>
        <v>33.440996956454441</v>
      </c>
      <c r="K18" s="1">
        <f>'Proj.TPU contribution urban pop'!H18</f>
        <v>33.440996956454441</v>
      </c>
      <c r="L18" s="1">
        <f>'Proj.TPU contribution urban pop'!I18</f>
        <v>33.440996956454441</v>
      </c>
      <c r="M18" s="1">
        <f>'Proj.TPU contribution urban pop'!J18</f>
        <v>33.440996956454441</v>
      </c>
      <c r="N18" s="1">
        <f>'Proj.TPU contribution urban pop'!K18</f>
        <v>33.440996956454441</v>
      </c>
      <c r="O18" s="1">
        <f>'Proj.TPU contribution urban pop'!L18</f>
        <v>33.440996956454441</v>
      </c>
      <c r="P18" s="1">
        <f>'Proj.TPU contribution urban pop'!M18</f>
        <v>33.440996956454441</v>
      </c>
      <c r="Q18" s="1">
        <f>'Proj.TPU contribution urban pop'!N18</f>
        <v>33.440996956454441</v>
      </c>
      <c r="R18" s="1">
        <f>'Proj.TPU contribution urban pop'!O18</f>
        <v>33.440996956454441</v>
      </c>
      <c r="S18" s="1">
        <f>'Proj.TPU contribution urban pop'!P18</f>
        <v>33.440996956454441</v>
      </c>
      <c r="T18" s="1">
        <f>'Proj.TPU contribution urban pop'!Q18</f>
        <v>33.440996956454441</v>
      </c>
      <c r="U18" s="1">
        <f>'Proj.TPU contribution urban pop'!R18</f>
        <v>33.440996956454441</v>
      </c>
      <c r="V18" s="1">
        <f>'Proj.TPU contribution urban pop'!S18</f>
        <v>33.440996956454441</v>
      </c>
      <c r="W18" s="1">
        <f>'Proj.TPU contribution urban pop'!T18</f>
        <v>33.440996956454441</v>
      </c>
      <c r="X18" s="1">
        <f>'Proj.TPU contribution urban pop'!U18</f>
        <v>33.440996956454441</v>
      </c>
      <c r="Y18" s="1">
        <f>'Proj.TPU contribution urban pop'!V18</f>
        <v>33.440996956454441</v>
      </c>
      <c r="Z18" s="1">
        <f>'Proj.TPU contribution urban pop'!W18</f>
        <v>33.440996956454441</v>
      </c>
      <c r="AA18" s="1">
        <f>'Proj.TPU contribution urban pop'!X18</f>
        <v>33.440996956454441</v>
      </c>
      <c r="AB18" s="1">
        <f>'Proj.TPU contribution urban pop'!Y18</f>
        <v>33.440996956454441</v>
      </c>
      <c r="AC18" s="1">
        <f>'Proj.TPU contribution urban pop'!Z18</f>
        <v>33.440996956454441</v>
      </c>
      <c r="AD18" s="1">
        <f>'Proj.TPU contribution urban pop'!AA18</f>
        <v>33.440996956454441</v>
      </c>
      <c r="AE18" s="1">
        <f>'Proj.TPU contribution urban pop'!AB18</f>
        <v>33.440996956454441</v>
      </c>
      <c r="AF18" s="1">
        <f>'Proj.TPU contribution urban pop'!AC18</f>
        <v>33.440996956454441</v>
      </c>
      <c r="AG18" s="1">
        <f>'Proj.TPU contribution urban pop'!AD18</f>
        <v>33.440996956454441</v>
      </c>
      <c r="AH18" s="1">
        <f>'Proj.TPU contribution urban pop'!AE18</f>
        <v>33.440996956454441</v>
      </c>
      <c r="AI18" s="1">
        <f>'Proj.TPU contribution urban pop'!AF18</f>
        <v>33.440996956454441</v>
      </c>
      <c r="AJ18" s="1">
        <f>'Proj.TPU contribution urban pop'!AG18</f>
        <v>33.440996956454441</v>
      </c>
      <c r="AK18" s="1">
        <f>'Proj.TPU contribution urban pop'!AH18</f>
        <v>33.440996956454441</v>
      </c>
      <c r="AL18" s="1">
        <f>'Proj.TPU contribution urban pop'!AI18</f>
        <v>33.440996956454441</v>
      </c>
      <c r="AM18" s="1">
        <f>'Proj.TPU contribution urban pop'!AJ18</f>
        <v>33.440996956454441</v>
      </c>
      <c r="AN18" s="1">
        <f>'Proj.TPU contribution urban pop'!AK18</f>
        <v>33.440996956454441</v>
      </c>
      <c r="AO18" s="1">
        <f>'Proj.TPU contribution urban pop'!AL18</f>
        <v>33.440996956454441</v>
      </c>
      <c r="AP18" s="1">
        <f>'Proj.TPU contribution urban pop'!AM18</f>
        <v>33.440996956454441</v>
      </c>
      <c r="AQ18" s="1">
        <f>'Proj.TPU contribution urban pop'!AN18</f>
        <v>33.440996956454441</v>
      </c>
      <c r="AR18" s="1">
        <f>'Proj.TPU contribution urban pop'!AO18</f>
        <v>33.440996956454441</v>
      </c>
      <c r="AS18" s="1">
        <f>'Proj.TPU contribution urban pop'!AP18</f>
        <v>33.440996956454441</v>
      </c>
      <c r="AT18" s="1">
        <f>'Proj.TPU contribution urban pop'!AQ18</f>
        <v>33.440996956454441</v>
      </c>
      <c r="AU18" s="1">
        <f>'Proj.TPU contribution urban pop'!AR18</f>
        <v>33.440996956454441</v>
      </c>
      <c r="AV18" s="1">
        <f>'Proj.TPU contribution urban pop'!AS18</f>
        <v>33.440996956454441</v>
      </c>
      <c r="AW18" s="1">
        <f>'Proj.TPU contribution urban pop'!AT18</f>
        <v>33.440996956454441</v>
      </c>
      <c r="AX18" s="1">
        <f>'Proj.TPU contribution urban pop'!AU18</f>
        <v>33.440996956454441</v>
      </c>
    </row>
    <row r="19" spans="1:50" ht="18.75" x14ac:dyDescent="0.3">
      <c r="A19" s="7">
        <v>2034</v>
      </c>
      <c r="B19" s="7">
        <v>3513254</v>
      </c>
      <c r="C19" s="13">
        <f>'Population Projection - IBGE'!C28</f>
        <v>97.68001550362024</v>
      </c>
      <c r="D19" s="12">
        <f>'Population Projection - IBGE'!D28</f>
        <v>3431747.0518815583</v>
      </c>
      <c r="E19" s="9"/>
      <c r="F19" s="9"/>
      <c r="G19" s="30" t="s">
        <v>40</v>
      </c>
      <c r="H19" s="52">
        <f>'Proj.TPU contribution urban pop'!E19</f>
        <v>11.510853776770093</v>
      </c>
      <c r="I19" s="1">
        <f>'Proj.TPU contribution urban pop'!F19</f>
        <v>12.273518271042919</v>
      </c>
      <c r="J19" s="1">
        <f>'Proj.TPU contribution urban pop'!G19</f>
        <v>12.273518271042919</v>
      </c>
      <c r="K19" s="1">
        <f>'Proj.TPU contribution urban pop'!H19</f>
        <v>12.273518271042919</v>
      </c>
      <c r="L19" s="1">
        <f>'Proj.TPU contribution urban pop'!I19</f>
        <v>12.273518271042919</v>
      </c>
      <c r="M19" s="1">
        <f>'Proj.TPU contribution urban pop'!J19</f>
        <v>12.273518271042919</v>
      </c>
      <c r="N19" s="1">
        <f>'Proj.TPU contribution urban pop'!K19</f>
        <v>12.273518271042919</v>
      </c>
      <c r="O19" s="1">
        <f>'Proj.TPU contribution urban pop'!L19</f>
        <v>12.273518271042919</v>
      </c>
      <c r="P19" s="1">
        <f>'Proj.TPU contribution urban pop'!M19</f>
        <v>12.273518271042919</v>
      </c>
      <c r="Q19" s="1">
        <f>'Proj.TPU contribution urban pop'!N19</f>
        <v>12.273518271042919</v>
      </c>
      <c r="R19" s="1">
        <f>'Proj.TPU contribution urban pop'!O19</f>
        <v>12.273518271042919</v>
      </c>
      <c r="S19" s="1">
        <f>'Proj.TPU contribution urban pop'!P19</f>
        <v>12.273518271042919</v>
      </c>
      <c r="T19" s="1">
        <f>'Proj.TPU contribution urban pop'!Q19</f>
        <v>12.273518271042919</v>
      </c>
      <c r="U19" s="1">
        <f>'Proj.TPU contribution urban pop'!R19</f>
        <v>12.273518271042919</v>
      </c>
      <c r="V19" s="1">
        <f>'Proj.TPU contribution urban pop'!S19</f>
        <v>12.273518271042919</v>
      </c>
      <c r="W19" s="1">
        <f>'Proj.TPU contribution urban pop'!T19</f>
        <v>12.273518271042919</v>
      </c>
      <c r="X19" s="1">
        <f>'Proj.TPU contribution urban pop'!U19</f>
        <v>12.273518271042919</v>
      </c>
      <c r="Y19" s="1">
        <f>'Proj.TPU contribution urban pop'!V19</f>
        <v>12.273518271042919</v>
      </c>
      <c r="Z19" s="1">
        <f>'Proj.TPU contribution urban pop'!W19</f>
        <v>12.273518271042919</v>
      </c>
      <c r="AA19" s="1">
        <f>'Proj.TPU contribution urban pop'!X19</f>
        <v>12.273518271042919</v>
      </c>
      <c r="AB19" s="1">
        <f>'Proj.TPU contribution urban pop'!Y19</f>
        <v>12.273518271042919</v>
      </c>
      <c r="AC19" s="1">
        <f>'Proj.TPU contribution urban pop'!Z19</f>
        <v>12.273518271042919</v>
      </c>
      <c r="AD19" s="1">
        <f>'Proj.TPU contribution urban pop'!AA19</f>
        <v>12.273518271042919</v>
      </c>
      <c r="AE19" s="1">
        <f>'Proj.TPU contribution urban pop'!AB19</f>
        <v>12.273518271042919</v>
      </c>
      <c r="AF19" s="1">
        <f>'Proj.TPU contribution urban pop'!AC19</f>
        <v>12.273518271042919</v>
      </c>
      <c r="AG19" s="1">
        <f>'Proj.TPU contribution urban pop'!AD19</f>
        <v>12.273518271042919</v>
      </c>
      <c r="AH19" s="1">
        <f>'Proj.TPU contribution urban pop'!AE19</f>
        <v>12.273518271042919</v>
      </c>
      <c r="AI19" s="1">
        <f>'Proj.TPU contribution urban pop'!AF19</f>
        <v>12.273518271042919</v>
      </c>
      <c r="AJ19" s="1">
        <f>'Proj.TPU contribution urban pop'!AG19</f>
        <v>12.273518271042919</v>
      </c>
      <c r="AK19" s="1">
        <f>'Proj.TPU contribution urban pop'!AH19</f>
        <v>12.273518271042919</v>
      </c>
      <c r="AL19" s="1">
        <f>'Proj.TPU contribution urban pop'!AI19</f>
        <v>12.273518271042919</v>
      </c>
      <c r="AM19" s="1">
        <f>'Proj.TPU contribution urban pop'!AJ19</f>
        <v>12.273518271042919</v>
      </c>
      <c r="AN19" s="1">
        <f>'Proj.TPU contribution urban pop'!AK19</f>
        <v>12.273518271042919</v>
      </c>
      <c r="AO19" s="1">
        <f>'Proj.TPU contribution urban pop'!AL19</f>
        <v>12.273518271042919</v>
      </c>
      <c r="AP19" s="1">
        <f>'Proj.TPU contribution urban pop'!AM19</f>
        <v>12.273518271042919</v>
      </c>
      <c r="AQ19" s="1">
        <f>'Proj.TPU contribution urban pop'!AN19</f>
        <v>12.273518271042919</v>
      </c>
      <c r="AR19" s="1">
        <f>'Proj.TPU contribution urban pop'!AO19</f>
        <v>12.273518271042919</v>
      </c>
      <c r="AS19" s="1">
        <f>'Proj.TPU contribution urban pop'!AP19</f>
        <v>12.273518271042919</v>
      </c>
      <c r="AT19" s="1">
        <f>'Proj.TPU contribution urban pop'!AQ19</f>
        <v>12.273518271042919</v>
      </c>
      <c r="AU19" s="1">
        <f>'Proj.TPU contribution urban pop'!AR19</f>
        <v>12.273518271042919</v>
      </c>
      <c r="AV19" s="1">
        <f>'Proj.TPU contribution urban pop'!AS19</f>
        <v>12.273518271042919</v>
      </c>
      <c r="AW19" s="1">
        <f>'Proj.TPU contribution urban pop'!AT19</f>
        <v>12.273518271042919</v>
      </c>
      <c r="AX19" s="1">
        <f>'Proj.TPU contribution urban pop'!AU19</f>
        <v>12.273518271042919</v>
      </c>
    </row>
    <row r="20" spans="1:50" ht="18.75" x14ac:dyDescent="0.3">
      <c r="A20" s="7">
        <v>2035</v>
      </c>
      <c r="B20" s="7">
        <v>3538436</v>
      </c>
      <c r="C20" s="13">
        <f>'Population Projection - IBGE'!C29</f>
        <v>97.725016149604414</v>
      </c>
      <c r="D20" s="12">
        <f>'Population Projection - IBGE'!D29</f>
        <v>3457937.1524434164</v>
      </c>
      <c r="E20" s="9"/>
      <c r="F20" s="9"/>
      <c r="G20" s="30" t="s">
        <v>41</v>
      </c>
      <c r="H20" s="52">
        <f>'Proj.TPU contribution urban pop'!E20</f>
        <v>9.3497449905512209</v>
      </c>
      <c r="I20" s="1">
        <f>'Proj.TPU contribution urban pop'!F20</f>
        <v>8.2505475701395152</v>
      </c>
      <c r="J20" s="1">
        <f>'Proj.TPU contribution urban pop'!G20</f>
        <v>8.2505475701395152</v>
      </c>
      <c r="K20" s="1">
        <f>'Proj.TPU contribution urban pop'!H20</f>
        <v>8.2505475701395152</v>
      </c>
      <c r="L20" s="1">
        <f>'Proj.TPU contribution urban pop'!I20</f>
        <v>8.2505475701395152</v>
      </c>
      <c r="M20" s="1">
        <f>'Proj.TPU contribution urban pop'!J20</f>
        <v>8.2505475701395152</v>
      </c>
      <c r="N20" s="1">
        <f>'Proj.TPU contribution urban pop'!K20</f>
        <v>8.2505475701395152</v>
      </c>
      <c r="O20" s="1">
        <f>'Proj.TPU contribution urban pop'!L20</f>
        <v>8.2505475701395152</v>
      </c>
      <c r="P20" s="1">
        <f>'Proj.TPU contribution urban pop'!M20</f>
        <v>8.2505475701395152</v>
      </c>
      <c r="Q20" s="1">
        <f>'Proj.TPU contribution urban pop'!N20</f>
        <v>8.2505475701395152</v>
      </c>
      <c r="R20" s="1">
        <f>'Proj.TPU contribution urban pop'!O20</f>
        <v>8.2505475701395152</v>
      </c>
      <c r="S20" s="1">
        <f>'Proj.TPU contribution urban pop'!P20</f>
        <v>8.2505475701395152</v>
      </c>
      <c r="T20" s="1">
        <f>'Proj.TPU contribution urban pop'!Q20</f>
        <v>8.2505475701395152</v>
      </c>
      <c r="U20" s="1">
        <f>'Proj.TPU contribution urban pop'!R20</f>
        <v>8.2505475701395152</v>
      </c>
      <c r="V20" s="1">
        <f>'Proj.TPU contribution urban pop'!S20</f>
        <v>8.2505475701395152</v>
      </c>
      <c r="W20" s="1">
        <f>'Proj.TPU contribution urban pop'!T20</f>
        <v>8.2505475701395152</v>
      </c>
      <c r="X20" s="1">
        <f>'Proj.TPU contribution urban pop'!U20</f>
        <v>8.2505475701395152</v>
      </c>
      <c r="Y20" s="1">
        <f>'Proj.TPU contribution urban pop'!V20</f>
        <v>8.2505475701395152</v>
      </c>
      <c r="Z20" s="1">
        <f>'Proj.TPU contribution urban pop'!W20</f>
        <v>8.2505475701395152</v>
      </c>
      <c r="AA20" s="1">
        <f>'Proj.TPU contribution urban pop'!X20</f>
        <v>8.2505475701395152</v>
      </c>
      <c r="AB20" s="1">
        <f>'Proj.TPU contribution urban pop'!Y20</f>
        <v>8.2505475701395152</v>
      </c>
      <c r="AC20" s="1">
        <f>'Proj.TPU contribution urban pop'!Z20</f>
        <v>8.2505475701395152</v>
      </c>
      <c r="AD20" s="1">
        <f>'Proj.TPU contribution urban pop'!AA20</f>
        <v>8.2505475701395152</v>
      </c>
      <c r="AE20" s="1">
        <f>'Proj.TPU contribution urban pop'!AB20</f>
        <v>8.2505475701395152</v>
      </c>
      <c r="AF20" s="1">
        <f>'Proj.TPU contribution urban pop'!AC20</f>
        <v>8.2505475701395152</v>
      </c>
      <c r="AG20" s="1">
        <f>'Proj.TPU contribution urban pop'!AD20</f>
        <v>8.2505475701395152</v>
      </c>
      <c r="AH20" s="1">
        <f>'Proj.TPU contribution urban pop'!AE20</f>
        <v>8.2505475701395152</v>
      </c>
      <c r="AI20" s="1">
        <f>'Proj.TPU contribution urban pop'!AF20</f>
        <v>8.2505475701395152</v>
      </c>
      <c r="AJ20" s="1">
        <f>'Proj.TPU contribution urban pop'!AG20</f>
        <v>8.2505475701395152</v>
      </c>
      <c r="AK20" s="1">
        <f>'Proj.TPU contribution urban pop'!AH20</f>
        <v>8.2505475701395152</v>
      </c>
      <c r="AL20" s="1">
        <f>'Proj.TPU contribution urban pop'!AI20</f>
        <v>8.2505475701395152</v>
      </c>
      <c r="AM20" s="1">
        <f>'Proj.TPU contribution urban pop'!AJ20</f>
        <v>8.2505475701395152</v>
      </c>
      <c r="AN20" s="1">
        <f>'Proj.TPU contribution urban pop'!AK20</f>
        <v>8.2505475701395152</v>
      </c>
      <c r="AO20" s="1">
        <f>'Proj.TPU contribution urban pop'!AL20</f>
        <v>8.2505475701395152</v>
      </c>
      <c r="AP20" s="1">
        <f>'Proj.TPU contribution urban pop'!AM20</f>
        <v>8.2505475701395152</v>
      </c>
      <c r="AQ20" s="1">
        <f>'Proj.TPU contribution urban pop'!AN20</f>
        <v>8.2505475701395152</v>
      </c>
      <c r="AR20" s="1">
        <f>'Proj.TPU contribution urban pop'!AO20</f>
        <v>8.2505475701395152</v>
      </c>
      <c r="AS20" s="1">
        <f>'Proj.TPU contribution urban pop'!AP20</f>
        <v>8.2505475701395152</v>
      </c>
      <c r="AT20" s="1">
        <f>'Proj.TPU contribution urban pop'!AQ20</f>
        <v>8.2505475701395152</v>
      </c>
      <c r="AU20" s="1">
        <f>'Proj.TPU contribution urban pop'!AR20</f>
        <v>8.2505475701395152</v>
      </c>
      <c r="AV20" s="1">
        <f>'Proj.TPU contribution urban pop'!AS20</f>
        <v>8.2505475701395152</v>
      </c>
      <c r="AW20" s="1">
        <f>'Proj.TPU contribution urban pop'!AT20</f>
        <v>8.2505475701395152</v>
      </c>
      <c r="AX20" s="1">
        <f>'Proj.TPU contribution urban pop'!AU20</f>
        <v>8.2505475701395152</v>
      </c>
    </row>
    <row r="21" spans="1:50" ht="18.75" x14ac:dyDescent="0.3">
      <c r="A21" s="7">
        <v>2036</v>
      </c>
      <c r="B21" s="7">
        <v>3562521</v>
      </c>
      <c r="C21" s="13">
        <f>'Population Projection - IBGE'!C30</f>
        <v>97.770016795588589</v>
      </c>
      <c r="D21" s="12">
        <f>'Population Projection - IBGE'!D30</f>
        <v>3483077.3800463704</v>
      </c>
      <c r="E21" s="9"/>
      <c r="F21" s="9"/>
      <c r="G21" s="30" t="s">
        <v>42</v>
      </c>
      <c r="H21" s="52">
        <f>'Proj.TPU contribution urban pop'!E21</f>
        <v>16.553545044266642</v>
      </c>
      <c r="I21" s="1">
        <f>'Proj.TPU contribution urban pop'!F21</f>
        <v>16.005781341905937</v>
      </c>
      <c r="J21" s="1">
        <f>'Proj.TPU contribution urban pop'!G21</f>
        <v>16.005781341905937</v>
      </c>
      <c r="K21" s="1">
        <f>'Proj.TPU contribution urban pop'!H21</f>
        <v>16.005781341905937</v>
      </c>
      <c r="L21" s="1">
        <f>'Proj.TPU contribution urban pop'!I21</f>
        <v>16.005781341905937</v>
      </c>
      <c r="M21" s="1">
        <f>'Proj.TPU contribution urban pop'!J21</f>
        <v>16.005781341905937</v>
      </c>
      <c r="N21" s="1">
        <f>'Proj.TPU contribution urban pop'!K21</f>
        <v>16.005781341905937</v>
      </c>
      <c r="O21" s="1">
        <f>'Proj.TPU contribution urban pop'!L21</f>
        <v>16.005781341905937</v>
      </c>
      <c r="P21" s="1">
        <f>'Proj.TPU contribution urban pop'!M21</f>
        <v>16.005781341905937</v>
      </c>
      <c r="Q21" s="1">
        <f>'Proj.TPU contribution urban pop'!N21</f>
        <v>16.005781341905937</v>
      </c>
      <c r="R21" s="1">
        <f>'Proj.TPU contribution urban pop'!O21</f>
        <v>16.005781341905937</v>
      </c>
      <c r="S21" s="1">
        <f>'Proj.TPU contribution urban pop'!P21</f>
        <v>16.005781341905937</v>
      </c>
      <c r="T21" s="1">
        <f>'Proj.TPU contribution urban pop'!Q21</f>
        <v>16.005781341905937</v>
      </c>
      <c r="U21" s="1">
        <f>'Proj.TPU contribution urban pop'!R21</f>
        <v>16.005781341905937</v>
      </c>
      <c r="V21" s="1">
        <f>'Proj.TPU contribution urban pop'!S21</f>
        <v>16.005781341905937</v>
      </c>
      <c r="W21" s="1">
        <f>'Proj.TPU contribution urban pop'!T21</f>
        <v>16.005781341905937</v>
      </c>
      <c r="X21" s="1">
        <f>'Proj.TPU contribution urban pop'!U21</f>
        <v>16.005781341905937</v>
      </c>
      <c r="Y21" s="1">
        <f>'Proj.TPU contribution urban pop'!V21</f>
        <v>16.005781341905937</v>
      </c>
      <c r="Z21" s="1">
        <f>'Proj.TPU contribution urban pop'!W21</f>
        <v>16.005781341905937</v>
      </c>
      <c r="AA21" s="1">
        <f>'Proj.TPU contribution urban pop'!X21</f>
        <v>16.005781341905937</v>
      </c>
      <c r="AB21" s="1">
        <f>'Proj.TPU contribution urban pop'!Y21</f>
        <v>16.005781341905937</v>
      </c>
      <c r="AC21" s="1">
        <f>'Proj.TPU contribution urban pop'!Z21</f>
        <v>16.005781341905937</v>
      </c>
      <c r="AD21" s="1">
        <f>'Proj.TPU contribution urban pop'!AA21</f>
        <v>16.005781341905937</v>
      </c>
      <c r="AE21" s="1">
        <f>'Proj.TPU contribution urban pop'!AB21</f>
        <v>16.005781341905937</v>
      </c>
      <c r="AF21" s="1">
        <f>'Proj.TPU contribution urban pop'!AC21</f>
        <v>16.005781341905937</v>
      </c>
      <c r="AG21" s="1">
        <f>'Proj.TPU contribution urban pop'!AD21</f>
        <v>16.005781341905937</v>
      </c>
      <c r="AH21" s="1">
        <f>'Proj.TPU contribution urban pop'!AE21</f>
        <v>16.005781341905937</v>
      </c>
      <c r="AI21" s="1">
        <f>'Proj.TPU contribution urban pop'!AF21</f>
        <v>16.005781341905937</v>
      </c>
      <c r="AJ21" s="1">
        <f>'Proj.TPU contribution urban pop'!AG21</f>
        <v>16.005781341905937</v>
      </c>
      <c r="AK21" s="1">
        <f>'Proj.TPU contribution urban pop'!AH21</f>
        <v>16.005781341905937</v>
      </c>
      <c r="AL21" s="1">
        <f>'Proj.TPU contribution urban pop'!AI21</f>
        <v>16.005781341905937</v>
      </c>
      <c r="AM21" s="1">
        <f>'Proj.TPU contribution urban pop'!AJ21</f>
        <v>16.005781341905937</v>
      </c>
      <c r="AN21" s="1">
        <f>'Proj.TPU contribution urban pop'!AK21</f>
        <v>16.005781341905937</v>
      </c>
      <c r="AO21" s="1">
        <f>'Proj.TPU contribution urban pop'!AL21</f>
        <v>16.005781341905937</v>
      </c>
      <c r="AP21" s="1">
        <f>'Proj.TPU contribution urban pop'!AM21</f>
        <v>16.005781341905937</v>
      </c>
      <c r="AQ21" s="1">
        <f>'Proj.TPU contribution urban pop'!AN21</f>
        <v>16.005781341905937</v>
      </c>
      <c r="AR21" s="1">
        <f>'Proj.TPU contribution urban pop'!AO21</f>
        <v>16.005781341905937</v>
      </c>
      <c r="AS21" s="1">
        <f>'Proj.TPU contribution urban pop'!AP21</f>
        <v>16.005781341905937</v>
      </c>
      <c r="AT21" s="1">
        <f>'Proj.TPU contribution urban pop'!AQ21</f>
        <v>16.005781341905937</v>
      </c>
      <c r="AU21" s="1">
        <f>'Proj.TPU contribution urban pop'!AR21</f>
        <v>16.005781341905937</v>
      </c>
      <c r="AV21" s="1">
        <f>'Proj.TPU contribution urban pop'!AS21</f>
        <v>16.005781341905937</v>
      </c>
      <c r="AW21" s="1">
        <f>'Proj.TPU contribution urban pop'!AT21</f>
        <v>16.005781341905937</v>
      </c>
      <c r="AX21" s="1">
        <f>'Proj.TPU contribution urban pop'!AU21</f>
        <v>16.005781341905937</v>
      </c>
    </row>
    <row r="22" spans="1:50" ht="18.75" x14ac:dyDescent="0.3">
      <c r="A22" s="7">
        <v>2037</v>
      </c>
      <c r="B22" s="7">
        <v>3585467</v>
      </c>
      <c r="C22" s="13">
        <f>'Population Projection - IBGE'!C31</f>
        <v>97.815017441572763</v>
      </c>
      <c r="D22" s="12">
        <f>'Population Projection - IBGE'!D31</f>
        <v>3507125.1714118356</v>
      </c>
      <c r="E22" s="9"/>
      <c r="F22" s="9"/>
      <c r="G22" s="54" t="s">
        <v>200</v>
      </c>
      <c r="H22" s="53">
        <f>SUM(H15:H21)</f>
        <v>99.999999999999986</v>
      </c>
      <c r="I22" s="53">
        <f t="shared" ref="I22:K22" si="47">SUM(I15:I21)</f>
        <v>100</v>
      </c>
      <c r="J22" s="53">
        <f t="shared" si="47"/>
        <v>100</v>
      </c>
      <c r="K22" s="53">
        <f t="shared" si="47"/>
        <v>100</v>
      </c>
      <c r="L22" s="53">
        <f t="shared" ref="L22" si="48">SUM(L15:L21)</f>
        <v>100</v>
      </c>
      <c r="M22" s="53">
        <f t="shared" ref="M22" si="49">SUM(M15:M21)</f>
        <v>100</v>
      </c>
      <c r="N22" s="53">
        <f t="shared" ref="N22" si="50">SUM(N15:N21)</f>
        <v>100</v>
      </c>
      <c r="O22" s="53">
        <f t="shared" ref="O22" si="51">SUM(O15:O21)</f>
        <v>100</v>
      </c>
      <c r="P22" s="53">
        <f t="shared" ref="P22" si="52">SUM(P15:P21)</f>
        <v>100</v>
      </c>
      <c r="Q22" s="53">
        <f t="shared" ref="Q22" si="53">SUM(Q15:Q21)</f>
        <v>100</v>
      </c>
      <c r="R22" s="53">
        <f t="shared" ref="R22" si="54">SUM(R15:R21)</f>
        <v>100</v>
      </c>
      <c r="S22" s="53">
        <f t="shared" ref="S22" si="55">SUM(S15:S21)</f>
        <v>100</v>
      </c>
      <c r="T22" s="53">
        <f t="shared" ref="T22" si="56">SUM(T15:T21)</f>
        <v>100</v>
      </c>
      <c r="U22" s="53">
        <f t="shared" ref="U22" si="57">SUM(U15:U21)</f>
        <v>100</v>
      </c>
      <c r="V22" s="53">
        <f t="shared" ref="V22" si="58">SUM(V15:V21)</f>
        <v>100</v>
      </c>
      <c r="W22" s="53">
        <f t="shared" ref="W22" si="59">SUM(W15:W21)</f>
        <v>100</v>
      </c>
      <c r="X22" s="53">
        <f t="shared" ref="X22" si="60">SUM(X15:X21)</f>
        <v>100</v>
      </c>
      <c r="Y22" s="53">
        <f t="shared" ref="Y22" si="61">SUM(Y15:Y21)</f>
        <v>100</v>
      </c>
      <c r="Z22" s="53">
        <f t="shared" ref="Z22" si="62">SUM(Z15:Z21)</f>
        <v>100</v>
      </c>
      <c r="AA22" s="53">
        <f t="shared" ref="AA22" si="63">SUM(AA15:AA21)</f>
        <v>100</v>
      </c>
      <c r="AB22" s="53">
        <f t="shared" ref="AB22" si="64">SUM(AB15:AB21)</f>
        <v>100</v>
      </c>
      <c r="AC22" s="53">
        <f t="shared" ref="AC22" si="65">SUM(AC15:AC21)</f>
        <v>100</v>
      </c>
      <c r="AD22" s="53">
        <f t="shared" ref="AD22" si="66">SUM(AD15:AD21)</f>
        <v>100</v>
      </c>
      <c r="AE22" s="53">
        <f t="shared" ref="AE22" si="67">SUM(AE15:AE21)</f>
        <v>100</v>
      </c>
      <c r="AF22" s="53">
        <f t="shared" ref="AF22" si="68">SUM(AF15:AF21)</f>
        <v>100</v>
      </c>
      <c r="AG22" s="53">
        <f t="shared" ref="AG22" si="69">SUM(AG15:AG21)</f>
        <v>100</v>
      </c>
      <c r="AH22" s="53">
        <f t="shared" ref="AH22" si="70">SUM(AH15:AH21)</f>
        <v>100</v>
      </c>
      <c r="AI22" s="53">
        <f t="shared" ref="AI22" si="71">SUM(AI15:AI21)</f>
        <v>100</v>
      </c>
      <c r="AJ22" s="53">
        <f t="shared" ref="AJ22" si="72">SUM(AJ15:AJ21)</f>
        <v>100</v>
      </c>
      <c r="AK22" s="53">
        <f t="shared" ref="AK22" si="73">SUM(AK15:AK21)</f>
        <v>100</v>
      </c>
      <c r="AL22" s="53">
        <f t="shared" ref="AL22" si="74">SUM(AL15:AL21)</f>
        <v>100</v>
      </c>
      <c r="AM22" s="53">
        <f t="shared" ref="AM22" si="75">SUM(AM15:AM21)</f>
        <v>100</v>
      </c>
      <c r="AN22" s="53">
        <f t="shared" ref="AN22" si="76">SUM(AN15:AN21)</f>
        <v>100</v>
      </c>
      <c r="AO22" s="53">
        <f t="shared" ref="AO22" si="77">SUM(AO15:AO21)</f>
        <v>100</v>
      </c>
      <c r="AP22" s="53">
        <f t="shared" ref="AP22" si="78">SUM(AP15:AP21)</f>
        <v>100</v>
      </c>
      <c r="AQ22" s="53">
        <f t="shared" ref="AQ22" si="79">SUM(AQ15:AQ21)</f>
        <v>100</v>
      </c>
      <c r="AR22" s="53">
        <f t="shared" ref="AR22" si="80">SUM(AR15:AR21)</f>
        <v>100</v>
      </c>
      <c r="AS22" s="53">
        <f t="shared" ref="AS22" si="81">SUM(AS15:AS21)</f>
        <v>100</v>
      </c>
      <c r="AT22" s="53">
        <f t="shared" ref="AT22" si="82">SUM(AT15:AT21)</f>
        <v>100</v>
      </c>
      <c r="AU22" s="53">
        <f t="shared" ref="AU22" si="83">SUM(AU15:AU21)</f>
        <v>100</v>
      </c>
      <c r="AV22" s="53">
        <f t="shared" ref="AV22" si="84">SUM(AV15:AV21)</f>
        <v>100</v>
      </c>
      <c r="AW22" s="53">
        <f t="shared" ref="AW22" si="85">SUM(AW15:AW21)</f>
        <v>100</v>
      </c>
      <c r="AX22" s="53">
        <f t="shared" ref="AX22" si="86">SUM(AX15:AX21)</f>
        <v>100</v>
      </c>
    </row>
    <row r="23" spans="1:50" x14ac:dyDescent="0.25">
      <c r="A23" s="7">
        <v>2038</v>
      </c>
      <c r="B23" s="7">
        <v>3607260</v>
      </c>
      <c r="C23" s="13">
        <f>'Population Projection - IBGE'!C32</f>
        <v>97.860018087556938</v>
      </c>
      <c r="D23" s="12">
        <f>'Population Projection - IBGE'!D32</f>
        <v>3530065.288465206</v>
      </c>
      <c r="E23" s="9"/>
      <c r="F23" s="9"/>
    </row>
    <row r="24" spans="1:50" x14ac:dyDescent="0.25">
      <c r="A24" s="7">
        <v>2039</v>
      </c>
      <c r="B24" s="7">
        <v>3627893</v>
      </c>
      <c r="C24" s="13">
        <f>'Population Projection - IBGE'!C33</f>
        <v>97.905018733541112</v>
      </c>
      <c r="D24" s="12">
        <f>'Population Projection - IBGE'!D33</f>
        <v>3551889.3212828268</v>
      </c>
      <c r="E24" s="9"/>
      <c r="F24" s="9"/>
    </row>
    <row r="25" spans="1:50" x14ac:dyDescent="0.25">
      <c r="A25" s="7">
        <v>2040</v>
      </c>
      <c r="B25" s="7">
        <v>3647352</v>
      </c>
      <c r="C25" s="13">
        <f>'Population Projection - IBGE'!C34</f>
        <v>97.950019379525287</v>
      </c>
      <c r="D25" s="12">
        <f>'Population Projection - IBGE'!D34</f>
        <v>3572581.9908395032</v>
      </c>
      <c r="E25" s="9"/>
      <c r="F25" s="9"/>
    </row>
    <row r="26" spans="1:50" x14ac:dyDescent="0.25">
      <c r="A26" s="7">
        <v>2041</v>
      </c>
      <c r="B26" s="7">
        <v>3665603</v>
      </c>
      <c r="C26" s="13">
        <f>'Population Projection - IBGE'!C35</f>
        <v>97.995020025509461</v>
      </c>
      <c r="D26" s="12">
        <f>'Population Projection - IBGE'!D35</f>
        <v>3592108.3939056755</v>
      </c>
      <c r="E26" s="9"/>
      <c r="F26" s="9"/>
    </row>
    <row r="27" spans="1:50" x14ac:dyDescent="0.25">
      <c r="A27" s="7">
        <v>2042</v>
      </c>
      <c r="B27" s="7">
        <v>3682634</v>
      </c>
      <c r="C27" s="13">
        <f>'Population Projection - IBGE'!C36</f>
        <v>98.040020671493636</v>
      </c>
      <c r="D27" s="12">
        <f>'Population Projection - IBGE'!D36</f>
        <v>3610455.1348554529</v>
      </c>
      <c r="E27" s="9"/>
      <c r="F27" s="9"/>
    </row>
    <row r="28" spans="1:50" x14ac:dyDescent="0.25">
      <c r="A28" s="7">
        <v>2043</v>
      </c>
      <c r="B28" s="7">
        <v>3698469</v>
      </c>
      <c r="C28" s="13">
        <f>'Population Projection - IBGE'!C37</f>
        <v>98.08502131747781</v>
      </c>
      <c r="D28" s="12">
        <f>'Population Projection - IBGE'!D37</f>
        <v>3627644.1070703082</v>
      </c>
      <c r="E28" s="9"/>
      <c r="F28" s="9"/>
    </row>
    <row r="29" spans="1:50" x14ac:dyDescent="0.25">
      <c r="A29" s="7">
        <v>2044</v>
      </c>
      <c r="B29" s="7">
        <v>3713123</v>
      </c>
      <c r="C29" s="13">
        <f>'Population Projection - IBGE'!C38</f>
        <v>98.130021963461985</v>
      </c>
      <c r="D29" s="12">
        <f>'Population Projection - IBGE'!D38</f>
        <v>3643688.4154303586</v>
      </c>
      <c r="E29" s="9"/>
      <c r="F29" s="9"/>
    </row>
    <row r="30" spans="1:50" x14ac:dyDescent="0.25">
      <c r="A30" s="7">
        <v>2045</v>
      </c>
      <c r="B30" s="7">
        <v>3726600</v>
      </c>
      <c r="C30" s="13">
        <f>'Population Projection - IBGE'!C39</f>
        <v>98.17502260944616</v>
      </c>
      <c r="D30" s="12">
        <f>'Population Projection - IBGE'!D39</f>
        <v>3658590.3925636206</v>
      </c>
      <c r="E30" s="9"/>
      <c r="F30" s="9"/>
    </row>
    <row r="31" spans="1:50" x14ac:dyDescent="0.25">
      <c r="A31" s="7">
        <v>2046</v>
      </c>
      <c r="B31" s="7">
        <v>3738900</v>
      </c>
      <c r="C31" s="13">
        <f>'Population Projection - IBGE'!C40</f>
        <v>98.220023255430334</v>
      </c>
      <c r="D31" s="12">
        <f>'Population Projection - IBGE'!D40</f>
        <v>3672348.4494972848</v>
      </c>
      <c r="E31" s="9"/>
      <c r="F31" s="9"/>
    </row>
    <row r="32" spans="1:50" x14ac:dyDescent="0.25">
      <c r="A32" s="7">
        <v>2047</v>
      </c>
      <c r="B32" s="7">
        <v>3750030</v>
      </c>
      <c r="C32" s="13">
        <f>'Population Projection - IBGE'!C41</f>
        <v>98.265023901414509</v>
      </c>
      <c r="D32" s="12">
        <f>'Population Projection - IBGE'!D41</f>
        <v>3684967.8758102143</v>
      </c>
      <c r="E32" s="9"/>
      <c r="F32" s="9"/>
    </row>
    <row r="33" spans="1:6" x14ac:dyDescent="0.25">
      <c r="A33" s="7">
        <v>2048</v>
      </c>
      <c r="B33" s="7">
        <v>3760007</v>
      </c>
      <c r="C33" s="13">
        <f>'Population Projection - IBGE'!C42</f>
        <v>98.310024547398683</v>
      </c>
      <c r="D33" s="12">
        <f>'Population Projection - IBGE'!D42</f>
        <v>3696463.8046839088</v>
      </c>
      <c r="E33" s="9"/>
      <c r="F33" s="9"/>
    </row>
    <row r="34" spans="1:6" x14ac:dyDescent="0.25">
      <c r="A34" s="7">
        <v>2049</v>
      </c>
      <c r="B34" s="7">
        <v>3768831</v>
      </c>
      <c r="C34" s="13">
        <f>'Population Projection - IBGE'!C43</f>
        <v>98.355025193382858</v>
      </c>
      <c r="D34" s="12">
        <f>'Population Projection - IBGE'!D43</f>
        <v>3706834.6795460233</v>
      </c>
      <c r="E34" s="9"/>
      <c r="F34" s="9"/>
    </row>
    <row r="35" spans="1:6" x14ac:dyDescent="0.25">
      <c r="A35" s="7">
        <v>2050</v>
      </c>
      <c r="B35" s="7">
        <v>3776493</v>
      </c>
      <c r="C35" s="13">
        <f>'Population Projection - IBGE'!C44</f>
        <v>98.400025839367032</v>
      </c>
      <c r="D35" s="12">
        <f>'Population Projection - IBGE'!D44</f>
        <v>3716070.0878218873</v>
      </c>
      <c r="E35" s="9"/>
      <c r="F35" s="9"/>
    </row>
    <row r="36" spans="1:6" x14ac:dyDescent="0.25">
      <c r="A36" s="7">
        <v>2051</v>
      </c>
      <c r="B36" s="7">
        <v>3782994</v>
      </c>
      <c r="C36" s="13">
        <f>'Population Projection - IBGE'!C45</f>
        <v>98.445026485351207</v>
      </c>
      <c r="D36" s="12">
        <f>'Population Projection - IBGE'!D45</f>
        <v>3724169.4452392468</v>
      </c>
      <c r="E36" s="9"/>
      <c r="F36" s="9"/>
    </row>
    <row r="37" spans="1:6" x14ac:dyDescent="0.25">
      <c r="A37" s="7">
        <v>2052</v>
      </c>
      <c r="B37" s="7">
        <v>3788348</v>
      </c>
      <c r="C37" s="13">
        <f>'Population Projection - IBGE'!C46</f>
        <v>98.490027131335381</v>
      </c>
      <c r="D37" s="12">
        <f>'Population Projection - IBGE'!D46</f>
        <v>3731144.9730294012</v>
      </c>
      <c r="E37" s="9"/>
      <c r="F37" s="9"/>
    </row>
    <row r="38" spans="1:6" x14ac:dyDescent="0.25">
      <c r="A38" s="7">
        <v>2053</v>
      </c>
      <c r="B38" s="7">
        <v>3792555</v>
      </c>
      <c r="C38" s="13">
        <f>'Population Projection - IBGE'!C47</f>
        <v>98.535027777319556</v>
      </c>
      <c r="D38" s="12">
        <f>'Population Projection - IBGE'!D47</f>
        <v>3736995.1227201214</v>
      </c>
      <c r="E38" s="9"/>
      <c r="F38" s="9"/>
    </row>
    <row r="39" spans="1:6" x14ac:dyDescent="0.25">
      <c r="A39" s="7">
        <v>2054</v>
      </c>
      <c r="B39" s="7">
        <v>3795598</v>
      </c>
      <c r="C39" s="13">
        <f>'Population Projection - IBGE'!C48</f>
        <v>98.58002842330373</v>
      </c>
      <c r="D39" s="12">
        <f>'Population Projection - IBGE'!D48</f>
        <v>3741701.5872343481</v>
      </c>
      <c r="E39" s="9"/>
      <c r="F39" s="9"/>
    </row>
    <row r="40" spans="1:6" x14ac:dyDescent="0.25">
      <c r="A40" s="7">
        <v>2055</v>
      </c>
      <c r="B40" s="7">
        <v>3797474</v>
      </c>
      <c r="C40" s="13">
        <f>'Population Projection - IBGE'!C49</f>
        <v>98.625029069287905</v>
      </c>
      <c r="D40" s="12">
        <f>'Population Projection - IBGE'!D49</f>
        <v>3745259.8363986504</v>
      </c>
      <c r="E40" s="9"/>
      <c r="F40" s="9"/>
    </row>
    <row r="41" spans="1:6" x14ac:dyDescent="0.25">
      <c r="A41" s="7">
        <v>2056</v>
      </c>
      <c r="B41" s="7">
        <v>3798193</v>
      </c>
      <c r="C41" s="13">
        <f>'Population Projection - IBGE'!C50</f>
        <v>98.670029715272079</v>
      </c>
      <c r="D41" s="12">
        <f>'Population Projection - IBGE'!D50</f>
        <v>3747678.1617433839</v>
      </c>
      <c r="E41" s="9"/>
      <c r="F41" s="9"/>
    </row>
    <row r="42" spans="1:6" x14ac:dyDescent="0.25">
      <c r="A42" s="7">
        <v>2057</v>
      </c>
      <c r="B42" s="7">
        <v>3797772</v>
      </c>
      <c r="C42" s="13">
        <f>'Population Projection - IBGE'!C51</f>
        <v>98.715030361256254</v>
      </c>
      <c r="D42" s="12">
        <f>'Population Projection - IBGE'!D51</f>
        <v>3748971.7828512886</v>
      </c>
      <c r="E42" s="9"/>
      <c r="F42" s="9"/>
    </row>
    <row r="43" spans="1:6" x14ac:dyDescent="0.25">
      <c r="A43" s="7">
        <v>2058</v>
      </c>
      <c r="B43" s="7">
        <v>3796218</v>
      </c>
      <c r="C43" s="13">
        <f>'Population Projection - IBGE'!C52</f>
        <v>98.760031007240428</v>
      </c>
      <c r="D43" s="12">
        <f>'Population Projection - IBGE'!D52</f>
        <v>3749146.0739024421</v>
      </c>
      <c r="E43" s="9"/>
      <c r="F43" s="9"/>
    </row>
    <row r="44" spans="1:6" x14ac:dyDescent="0.25">
      <c r="A44" s="7">
        <v>2059</v>
      </c>
      <c r="B44" s="7">
        <v>3793533</v>
      </c>
      <c r="C44" s="13">
        <f>'Population Projection - IBGE'!C53</f>
        <v>98.805031653224603</v>
      </c>
      <c r="D44" s="12">
        <f>'Population Projection - IBGE'!D53</f>
        <v>3748201.481425521</v>
      </c>
      <c r="E44" s="9"/>
      <c r="F44" s="9"/>
    </row>
    <row r="45" spans="1:6" x14ac:dyDescent="0.25">
      <c r="A45" s="7">
        <v>2060</v>
      </c>
      <c r="B45" s="7">
        <v>3789728</v>
      </c>
      <c r="C45" s="13">
        <f>'Population Projection - IBGE'!C54</f>
        <v>98.850032299208777</v>
      </c>
      <c r="D45" s="12">
        <f>'Population Projection - IBGE'!D54</f>
        <v>3746147.3520521587</v>
      </c>
      <c r="E45" s="9"/>
      <c r="F45" s="9"/>
    </row>
    <row r="46" spans="1:6" x14ac:dyDescent="0.25">
      <c r="A46" s="9"/>
      <c r="B46" s="9"/>
      <c r="C46" s="9"/>
      <c r="D46" s="9"/>
      <c r="E46" s="9"/>
      <c r="F46" s="9"/>
    </row>
    <row r="47" spans="1:6" x14ac:dyDescent="0.25">
      <c r="A47" s="9"/>
      <c r="B47" s="9"/>
      <c r="C47" s="9"/>
      <c r="D47" s="9"/>
      <c r="E47" s="9"/>
      <c r="F47" s="9"/>
    </row>
    <row r="48" spans="1:6" x14ac:dyDescent="0.25">
      <c r="A48" s="9"/>
      <c r="B48" s="9"/>
      <c r="C48" s="9"/>
      <c r="D48" s="9"/>
      <c r="E48" s="9"/>
      <c r="F48" s="9"/>
    </row>
    <row r="49" spans="1:6" x14ac:dyDescent="0.25">
      <c r="A49" s="9"/>
      <c r="B49" s="9"/>
      <c r="C49" s="9"/>
      <c r="D49" s="9"/>
      <c r="E49" s="9"/>
      <c r="F49" s="9"/>
    </row>
    <row r="50" spans="1:6" x14ac:dyDescent="0.25">
      <c r="A50" s="9"/>
      <c r="B50" s="9"/>
      <c r="C50" s="9"/>
      <c r="D50" s="9"/>
      <c r="E50" s="9"/>
      <c r="F50" s="9"/>
    </row>
    <row r="51" spans="1:6" x14ac:dyDescent="0.25">
      <c r="A51" s="9"/>
      <c r="B51" s="9"/>
      <c r="C51" s="9"/>
      <c r="D51" s="9"/>
      <c r="E51" s="9"/>
      <c r="F51" s="9"/>
    </row>
    <row r="52" spans="1:6" x14ac:dyDescent="0.25">
      <c r="A52" s="9"/>
      <c r="B52" s="9"/>
      <c r="C52" s="9"/>
      <c r="D52" s="9"/>
      <c r="E52" s="9"/>
      <c r="F52" s="9"/>
    </row>
  </sheetData>
  <mergeCells count="2">
    <mergeCell ref="G1:AX1"/>
    <mergeCell ref="G12:AX12"/>
  </mergeCells>
  <pageMargins left="0.511811024" right="0.511811024" top="0.78740157499999996" bottom="0.78740157499999996" header="0.31496062000000002" footer="0.31496062000000002"/>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76"/>
  <sheetViews>
    <sheetView workbookViewId="0">
      <selection activeCell="A41" sqref="A4:A41"/>
    </sheetView>
  </sheetViews>
  <sheetFormatPr defaultRowHeight="15" x14ac:dyDescent="0.25"/>
  <cols>
    <col min="1" max="1" width="28.5703125" bestFit="1" customWidth="1"/>
    <col min="2" max="2" width="8" style="3" bestFit="1" customWidth="1"/>
    <col min="4" max="4" width="8" bestFit="1" customWidth="1"/>
  </cols>
  <sheetData>
    <row r="1" spans="1:11" ht="18.75" x14ac:dyDescent="0.3">
      <c r="A1" s="152" t="s">
        <v>167</v>
      </c>
      <c r="B1" s="152"/>
      <c r="C1" s="152"/>
      <c r="D1" s="152"/>
      <c r="E1" s="152"/>
      <c r="F1" s="152"/>
      <c r="G1" s="152"/>
      <c r="H1" s="152"/>
      <c r="I1" s="152"/>
      <c r="J1" s="152"/>
      <c r="K1" s="152"/>
    </row>
    <row r="2" spans="1:11" s="19" customFormat="1" ht="25.9" customHeight="1" x14ac:dyDescent="0.25">
      <c r="A2" s="161" t="s">
        <v>168</v>
      </c>
      <c r="B2" s="158" t="s">
        <v>123</v>
      </c>
      <c r="C2" s="159"/>
      <c r="D2" s="159"/>
      <c r="E2" s="159"/>
      <c r="F2" s="159"/>
      <c r="G2" s="159"/>
      <c r="H2" s="159"/>
      <c r="I2" s="159"/>
      <c r="J2" s="159"/>
      <c r="K2" s="160"/>
    </row>
    <row r="3" spans="1:11" s="75" customFormat="1" ht="25.9" customHeight="1" x14ac:dyDescent="0.25">
      <c r="A3" s="161"/>
      <c r="B3" s="68">
        <v>2010</v>
      </c>
      <c r="C3" s="68" t="s">
        <v>88</v>
      </c>
      <c r="D3" s="68">
        <v>2011</v>
      </c>
      <c r="E3" s="68" t="s">
        <v>89</v>
      </c>
      <c r="F3" s="68">
        <v>2013</v>
      </c>
      <c r="G3" s="68" t="s">
        <v>90</v>
      </c>
      <c r="H3" s="68">
        <v>2015</v>
      </c>
      <c r="I3" s="68" t="s">
        <v>91</v>
      </c>
      <c r="J3" s="46">
        <v>2018</v>
      </c>
      <c r="K3" s="46" t="s">
        <v>92</v>
      </c>
    </row>
    <row r="4" spans="1:11" ht="15.75" x14ac:dyDescent="0.25">
      <c r="A4" s="67" t="s">
        <v>36</v>
      </c>
      <c r="B4" s="74">
        <f>SUM(B5:B8)</f>
        <v>305615.78522249998</v>
      </c>
      <c r="C4" s="71">
        <f>SUM(C5:C8)</f>
        <v>100.00000000000001</v>
      </c>
      <c r="D4" s="74">
        <f t="shared" ref="D4:J4" si="0">SUM(D5:D8)</f>
        <v>308674</v>
      </c>
      <c r="E4" s="71">
        <f>SUM(E5:E8)</f>
        <v>100</v>
      </c>
      <c r="F4" s="74">
        <f t="shared" si="0"/>
        <v>317830</v>
      </c>
      <c r="G4" s="71">
        <f>SUM(G5:G8)</f>
        <v>100</v>
      </c>
      <c r="H4" s="74">
        <f t="shared" si="0"/>
        <v>308233</v>
      </c>
      <c r="I4" s="71">
        <f>SUM(I5:I8)</f>
        <v>100</v>
      </c>
      <c r="J4" s="74">
        <f t="shared" si="0"/>
        <v>322664</v>
      </c>
      <c r="K4" s="71">
        <f t="shared" ref="K4" si="1">SUM(K5:K8)</f>
        <v>100</v>
      </c>
    </row>
    <row r="5" spans="1:11" ht="15.75" x14ac:dyDescent="0.25">
      <c r="A5" s="47" t="s">
        <v>193</v>
      </c>
      <c r="B5" s="12">
        <f>TPUs!C2</f>
        <v>208616.89348100001</v>
      </c>
      <c r="C5" s="18">
        <f>(B5/$B$4)*100</f>
        <v>68.261164366598052</v>
      </c>
      <c r="D5" s="18">
        <v>209926</v>
      </c>
      <c r="E5" s="18">
        <f>(D5/$D$4)*100</f>
        <v>68.008967389543656</v>
      </c>
      <c r="F5" s="18">
        <v>216489</v>
      </c>
      <c r="G5" s="18">
        <f>(F5/$F$4)*100</f>
        <v>68.114715413900512</v>
      </c>
      <c r="H5" s="18">
        <v>210067</v>
      </c>
      <c r="I5" s="18">
        <f>(H5/$H$4)*100</f>
        <v>68.152014871866413</v>
      </c>
      <c r="J5" s="25">
        <v>221326</v>
      </c>
      <c r="K5" s="18">
        <f>(J5/$J$4)*100</f>
        <v>68.593335482111414</v>
      </c>
    </row>
    <row r="6" spans="1:11" ht="15.75" x14ac:dyDescent="0.25">
      <c r="A6" s="47" t="s">
        <v>169</v>
      </c>
      <c r="B6" s="12">
        <f>TPUs!C3</f>
        <v>31378.921477000004</v>
      </c>
      <c r="C6" s="18">
        <f>(B6/$B$4)*100</f>
        <v>10.267441341145043</v>
      </c>
      <c r="D6" s="18">
        <v>31230</v>
      </c>
      <c r="E6" s="18">
        <f>(D6/$D$4)*100</f>
        <v>10.117470211290877</v>
      </c>
      <c r="F6" s="18">
        <v>32182</v>
      </c>
      <c r="G6" s="18">
        <f>(F6/$F$4)*100</f>
        <v>10.125538810055691</v>
      </c>
      <c r="H6" s="18">
        <v>29535</v>
      </c>
      <c r="I6" s="18">
        <f>(H6/$H$4)*100</f>
        <v>9.5820369655423008</v>
      </c>
      <c r="J6" s="25">
        <v>31079</v>
      </c>
      <c r="K6" s="18">
        <f>(J6/$J$4)*100</f>
        <v>9.6320010909181057</v>
      </c>
    </row>
    <row r="7" spans="1:11" ht="15.6" customHeight="1" x14ac:dyDescent="0.25">
      <c r="A7" s="47" t="s">
        <v>170</v>
      </c>
      <c r="B7" s="12">
        <f>TPUs!C4</f>
        <v>15923.979970999999</v>
      </c>
      <c r="C7" s="18">
        <f>(B7/$B$4)*100</f>
        <v>5.2104572934302897</v>
      </c>
      <c r="D7" s="18">
        <v>15953</v>
      </c>
      <c r="E7" s="18">
        <f>(D7/$D$4)*100</f>
        <v>5.168235743859217</v>
      </c>
      <c r="F7" s="18">
        <v>16886</v>
      </c>
      <c r="G7" s="18">
        <f>(F7/$F$4)*100</f>
        <v>5.3129031243117391</v>
      </c>
      <c r="H7" s="18">
        <v>15641</v>
      </c>
      <c r="I7" s="18">
        <f>(H7/$H$4)*100</f>
        <v>5.0744079965480662</v>
      </c>
      <c r="J7" s="25">
        <v>16489</v>
      </c>
      <c r="K7" s="18">
        <f>(J7/$J$4)*100</f>
        <v>5.1102695063595567</v>
      </c>
    </row>
    <row r="8" spans="1:11" ht="15.75" x14ac:dyDescent="0.25">
      <c r="A8" s="47" t="s">
        <v>171</v>
      </c>
      <c r="B8" s="12">
        <f>TPUs!C5</f>
        <v>49695.990293499999</v>
      </c>
      <c r="C8" s="18">
        <f>(B8/$B$4)*100</f>
        <v>16.260936998826619</v>
      </c>
      <c r="D8" s="18">
        <v>51565</v>
      </c>
      <c r="E8" s="18">
        <f>(D8/$D$4)*100</f>
        <v>16.705326655306248</v>
      </c>
      <c r="F8" s="18">
        <v>52273</v>
      </c>
      <c r="G8" s="18">
        <f>(F8/$F$4)*100</f>
        <v>16.446842651732059</v>
      </c>
      <c r="H8" s="18">
        <v>52990</v>
      </c>
      <c r="I8" s="18">
        <f>(H8/$H$4)*100</f>
        <v>17.191540166043222</v>
      </c>
      <c r="J8" s="25">
        <v>53770</v>
      </c>
      <c r="K8" s="18">
        <f>(J8/$J$4)*100</f>
        <v>16.664393920610916</v>
      </c>
    </row>
    <row r="9" spans="1:11" ht="15.75" x14ac:dyDescent="0.25">
      <c r="A9" s="67" t="s">
        <v>56</v>
      </c>
      <c r="B9" s="74">
        <f>SUM(B10:B13)</f>
        <v>88991.983257500018</v>
      </c>
      <c r="C9" s="6">
        <f>SUM(C10:C13)</f>
        <v>99.999999999999986</v>
      </c>
      <c r="D9" s="74">
        <f t="shared" ref="D9:J9" si="2">SUM(D10:D13)</f>
        <v>91872</v>
      </c>
      <c r="E9" s="6">
        <f>SUM(E10:E13)</f>
        <v>100</v>
      </c>
      <c r="F9" s="74">
        <f t="shared" si="2"/>
        <v>93830</v>
      </c>
      <c r="G9" s="6">
        <f>SUM(G10:G13)</f>
        <v>100</v>
      </c>
      <c r="H9" s="74">
        <f t="shared" si="2"/>
        <v>93631</v>
      </c>
      <c r="I9" s="6">
        <f>SUM(I10:I13)</f>
        <v>100</v>
      </c>
      <c r="J9" s="74">
        <f t="shared" si="2"/>
        <v>92170</v>
      </c>
      <c r="K9" s="6">
        <f t="shared" ref="K9" si="3">SUM(K10:K13)</f>
        <v>100</v>
      </c>
    </row>
    <row r="10" spans="1:11" ht="15.75" x14ac:dyDescent="0.25">
      <c r="A10" s="47" t="s">
        <v>172</v>
      </c>
      <c r="B10" s="12">
        <f>TPUs!C6</f>
        <v>29520.883917500003</v>
      </c>
      <c r="C10" s="18">
        <f>(B10/$B$9)*100</f>
        <v>33.172520531518842</v>
      </c>
      <c r="D10" s="18">
        <v>29677</v>
      </c>
      <c r="E10" s="18">
        <f>(D10/$D$9)*100</f>
        <v>32.302551375827235</v>
      </c>
      <c r="F10" s="18">
        <v>30629</v>
      </c>
      <c r="G10" s="18">
        <f>(F10/$F$9)*100</f>
        <v>32.643077906852817</v>
      </c>
      <c r="H10" s="18">
        <v>28981</v>
      </c>
      <c r="I10" s="18">
        <f>(H10/$H$9)*100</f>
        <v>30.952355523277546</v>
      </c>
      <c r="J10" s="25">
        <v>29754</v>
      </c>
      <c r="K10" s="18">
        <f>(J10/$J$9)*100</f>
        <v>32.281653466420742</v>
      </c>
    </row>
    <row r="11" spans="1:11" ht="15.75" x14ac:dyDescent="0.25">
      <c r="A11" s="47" t="s">
        <v>173</v>
      </c>
      <c r="B11" s="12">
        <f>TPUs!C7</f>
        <v>8724.1154490000008</v>
      </c>
      <c r="C11" s="18">
        <f>(B11/$B$9)*100</f>
        <v>9.8032599450633704</v>
      </c>
      <c r="D11" s="18">
        <v>9021</v>
      </c>
      <c r="E11" s="18">
        <f>(D11/$D$9)*100</f>
        <v>9.819096133751307</v>
      </c>
      <c r="F11" s="18">
        <v>9292</v>
      </c>
      <c r="G11" s="18">
        <f>(F11/$F$9)*100</f>
        <v>9.9030160929340294</v>
      </c>
      <c r="H11" s="18">
        <v>8453</v>
      </c>
      <c r="I11" s="18">
        <f>(H11/$H$9)*100</f>
        <v>9.0279928656107487</v>
      </c>
      <c r="J11" s="25">
        <v>8802</v>
      </c>
      <c r="K11" s="18">
        <f>(J11/$J$9)*100</f>
        <v>9.5497450363458825</v>
      </c>
    </row>
    <row r="12" spans="1:11" ht="15.75" x14ac:dyDescent="0.25">
      <c r="A12" s="47" t="s">
        <v>174</v>
      </c>
      <c r="B12" s="12">
        <f>TPUs!C8</f>
        <v>18136.898485500002</v>
      </c>
      <c r="C12" s="18">
        <f>(B12/$B$9)*100</f>
        <v>20.380373401748489</v>
      </c>
      <c r="D12" s="18">
        <v>19648</v>
      </c>
      <c r="E12" s="18">
        <f>(D12/$D$9)*100</f>
        <v>21.386276558690351</v>
      </c>
      <c r="F12" s="18">
        <v>19727</v>
      </c>
      <c r="G12" s="18">
        <f>(F12/$F$9)*100</f>
        <v>21.024192688905469</v>
      </c>
      <c r="H12" s="18">
        <v>19803</v>
      </c>
      <c r="I12" s="18">
        <f>(H12/$H$9)*100</f>
        <v>21.150046458971921</v>
      </c>
      <c r="J12" s="25">
        <v>20511</v>
      </c>
      <c r="K12" s="18">
        <f>(J12/$J$9)*100</f>
        <v>22.253444721709883</v>
      </c>
    </row>
    <row r="13" spans="1:11" ht="15.75" x14ac:dyDescent="0.25">
      <c r="A13" s="47" t="s">
        <v>175</v>
      </c>
      <c r="B13" s="12">
        <f>TPUs!C9</f>
        <v>32610.085405500002</v>
      </c>
      <c r="C13" s="18">
        <f>(B13/$B$9)*100</f>
        <v>36.643846121669284</v>
      </c>
      <c r="D13" s="18">
        <v>33526</v>
      </c>
      <c r="E13" s="18">
        <f>(D13/$D$9)*100</f>
        <v>36.492075931731108</v>
      </c>
      <c r="F13" s="18">
        <v>34182</v>
      </c>
      <c r="G13" s="18">
        <f>(F13/$F$9)*100</f>
        <v>36.42971331130768</v>
      </c>
      <c r="H13" s="18">
        <v>36394</v>
      </c>
      <c r="I13" s="18">
        <f>(H13/$H$9)*100</f>
        <v>38.869605152139783</v>
      </c>
      <c r="J13" s="25">
        <v>33103</v>
      </c>
      <c r="K13" s="18">
        <f>(J13/$J$9)*100</f>
        <v>35.915156775523485</v>
      </c>
    </row>
    <row r="14" spans="1:11" ht="15.75" x14ac:dyDescent="0.25">
      <c r="A14" s="67" t="s">
        <v>38</v>
      </c>
      <c r="B14" s="74">
        <f>SUM(B15:B21)</f>
        <v>361615.75175300002</v>
      </c>
      <c r="C14" s="6">
        <f>SUM(C15:C21)</f>
        <v>100</v>
      </c>
      <c r="D14" s="74">
        <f t="shared" ref="D14:J14" si="4">SUM(D15:D21)</f>
        <v>377968</v>
      </c>
      <c r="E14" s="6">
        <f>SUM(E15:E21)</f>
        <v>100</v>
      </c>
      <c r="F14" s="74">
        <f t="shared" si="4"/>
        <v>409613</v>
      </c>
      <c r="G14" s="6">
        <f>SUM(G15:G21)</f>
        <v>100</v>
      </c>
      <c r="H14" s="74">
        <f t="shared" si="4"/>
        <v>448545</v>
      </c>
      <c r="I14" s="6">
        <f>SUM(I15:I21)</f>
        <v>100</v>
      </c>
      <c r="J14" s="74">
        <f t="shared" si="4"/>
        <v>463775</v>
      </c>
      <c r="K14" s="6">
        <f t="shared" ref="K14" si="5">SUM(K15:K21)</f>
        <v>99.999999999999986</v>
      </c>
    </row>
    <row r="15" spans="1:11" ht="15.75" x14ac:dyDescent="0.25">
      <c r="A15" s="47" t="s">
        <v>176</v>
      </c>
      <c r="B15" s="12">
        <f>TPUs!C10</f>
        <v>22530.969946499998</v>
      </c>
      <c r="C15" s="18">
        <f t="shared" ref="C15:C21" si="6">(B15/$B$14)*100</f>
        <v>6.2306384158535417</v>
      </c>
      <c r="D15" s="18">
        <v>22569</v>
      </c>
      <c r="E15" s="18">
        <f t="shared" ref="E15:E21" si="7">(D15/$D$14)*100</f>
        <v>5.971140414003302</v>
      </c>
      <c r="F15" s="18">
        <v>23714</v>
      </c>
      <c r="G15" s="18">
        <f t="shared" ref="G15:G21" si="8">(F15/$F$14)*100</f>
        <v>5.7893670366907299</v>
      </c>
      <c r="H15" s="18">
        <v>23562</v>
      </c>
      <c r="I15" s="18">
        <f t="shared" ref="I15:I21" si="9">(H15/$H$14)*100</f>
        <v>5.2529846503695277</v>
      </c>
      <c r="J15" s="25">
        <v>23619</v>
      </c>
      <c r="K15" s="18">
        <f t="shared" ref="K15:K21" si="10">(J15/$J$14)*100</f>
        <v>5.0927712791763247</v>
      </c>
    </row>
    <row r="16" spans="1:11" ht="15.6" customHeight="1" x14ac:dyDescent="0.25">
      <c r="A16" s="47" t="s">
        <v>177</v>
      </c>
      <c r="B16" s="12">
        <f>TPUs!C11</f>
        <v>107225.91562650001</v>
      </c>
      <c r="C16" s="18">
        <f t="shared" si="6"/>
        <v>29.651892957290251</v>
      </c>
      <c r="D16" s="18">
        <v>107817</v>
      </c>
      <c r="E16" s="18">
        <f t="shared" si="7"/>
        <v>28.525430724294122</v>
      </c>
      <c r="F16" s="18">
        <v>119923</v>
      </c>
      <c r="G16" s="18">
        <f t="shared" si="8"/>
        <v>29.277146965550411</v>
      </c>
      <c r="H16" s="18">
        <v>133171</v>
      </c>
      <c r="I16" s="18">
        <f t="shared" si="9"/>
        <v>29.689551772954776</v>
      </c>
      <c r="J16" s="25">
        <v>134002</v>
      </c>
      <c r="K16" s="18">
        <f t="shared" si="10"/>
        <v>28.893752358363429</v>
      </c>
    </row>
    <row r="17" spans="1:11" ht="15.75" x14ac:dyDescent="0.25">
      <c r="A17" s="47" t="s">
        <v>178</v>
      </c>
      <c r="B17" s="12">
        <f>TPUs!C12</f>
        <v>33927.115634999995</v>
      </c>
      <c r="C17" s="18">
        <f t="shared" si="6"/>
        <v>9.3820900971630667</v>
      </c>
      <c r="D17" s="18">
        <v>35268</v>
      </c>
      <c r="E17" s="18">
        <f t="shared" si="7"/>
        <v>9.3309486517377138</v>
      </c>
      <c r="F17" s="18">
        <v>37606</v>
      </c>
      <c r="G17" s="18">
        <f t="shared" si="8"/>
        <v>9.1808609590027661</v>
      </c>
      <c r="H17" s="18">
        <v>40098</v>
      </c>
      <c r="I17" s="18">
        <f t="shared" si="9"/>
        <v>8.9395712804735314</v>
      </c>
      <c r="J17" s="25">
        <v>41410</v>
      </c>
      <c r="K17" s="18">
        <f t="shared" si="10"/>
        <v>8.9288987116597482</v>
      </c>
    </row>
    <row r="18" spans="1:11" ht="15.75" x14ac:dyDescent="0.25">
      <c r="A18" s="47" t="s">
        <v>194</v>
      </c>
      <c r="B18" s="12">
        <f>TPUs!C13</f>
        <v>30326.935205499998</v>
      </c>
      <c r="C18" s="18">
        <f t="shared" si="6"/>
        <v>8.3865083471846855</v>
      </c>
      <c r="D18" s="18">
        <v>32148</v>
      </c>
      <c r="E18" s="18">
        <f t="shared" si="7"/>
        <v>8.5054819455615291</v>
      </c>
      <c r="F18" s="18">
        <v>35094</v>
      </c>
      <c r="G18" s="18">
        <f t="shared" si="8"/>
        <v>8.5675991728778147</v>
      </c>
      <c r="H18" s="18">
        <v>38429</v>
      </c>
      <c r="I18" s="18">
        <f t="shared" si="9"/>
        <v>8.5674792941622364</v>
      </c>
      <c r="J18" s="25">
        <v>35520</v>
      </c>
      <c r="K18" s="18">
        <f t="shared" si="10"/>
        <v>7.6588863134062848</v>
      </c>
    </row>
    <row r="19" spans="1:11" ht="15.6" customHeight="1" x14ac:dyDescent="0.25">
      <c r="A19" s="47" t="s">
        <v>195</v>
      </c>
      <c r="B19" s="12">
        <f>TPUs!C14</f>
        <v>101925.03646649999</v>
      </c>
      <c r="C19" s="18">
        <f t="shared" si="6"/>
        <v>28.186005718058272</v>
      </c>
      <c r="D19" s="18">
        <v>109935</v>
      </c>
      <c r="E19" s="18">
        <f t="shared" si="7"/>
        <v>29.085795622909878</v>
      </c>
      <c r="F19" s="18">
        <v>118864</v>
      </c>
      <c r="G19" s="18">
        <f t="shared" si="8"/>
        <v>29.018610249186427</v>
      </c>
      <c r="H19" s="18">
        <v>138562</v>
      </c>
      <c r="I19" s="18">
        <f t="shared" si="9"/>
        <v>30.891437871339555</v>
      </c>
      <c r="J19" s="25">
        <v>161184</v>
      </c>
      <c r="K19" s="18">
        <f t="shared" si="10"/>
        <v>34.754784108673384</v>
      </c>
    </row>
    <row r="20" spans="1:11" ht="15.6" customHeight="1" x14ac:dyDescent="0.25">
      <c r="A20" s="47" t="s">
        <v>179</v>
      </c>
      <c r="B20" s="12">
        <f>TPUs!C15</f>
        <v>2487.8892125000002</v>
      </c>
      <c r="C20" s="18">
        <f t="shared" si="6"/>
        <v>0.6879924893867293</v>
      </c>
      <c r="D20" s="18">
        <v>2448</v>
      </c>
      <c r="E20" s="18">
        <f t="shared" si="7"/>
        <v>0.64767387715362146</v>
      </c>
      <c r="F20" s="18">
        <v>1997</v>
      </c>
      <c r="G20" s="18">
        <f t="shared" si="8"/>
        <v>0.48753335465427122</v>
      </c>
      <c r="H20" s="18">
        <v>1990</v>
      </c>
      <c r="I20" s="18">
        <f t="shared" si="9"/>
        <v>0.44365671225852482</v>
      </c>
      <c r="J20" s="25">
        <v>1549</v>
      </c>
      <c r="K20" s="18">
        <f t="shared" si="10"/>
        <v>0.33399816721470543</v>
      </c>
    </row>
    <row r="21" spans="1:11" ht="15.75" x14ac:dyDescent="0.25">
      <c r="A21" s="47" t="s">
        <v>180</v>
      </c>
      <c r="B21" s="12">
        <f>TPUs!C16</f>
        <v>63191.889660500005</v>
      </c>
      <c r="C21" s="18">
        <f t="shared" si="6"/>
        <v>17.474871975063447</v>
      </c>
      <c r="D21" s="18">
        <v>67783</v>
      </c>
      <c r="E21" s="18">
        <f t="shared" si="7"/>
        <v>17.933528764339837</v>
      </c>
      <c r="F21" s="18">
        <v>72415</v>
      </c>
      <c r="G21" s="18">
        <f t="shared" si="8"/>
        <v>17.678882262037583</v>
      </c>
      <c r="H21" s="18">
        <v>72733</v>
      </c>
      <c r="I21" s="18">
        <f t="shared" si="9"/>
        <v>16.21531841844185</v>
      </c>
      <c r="J21" s="25">
        <v>66491</v>
      </c>
      <c r="K21" s="18">
        <f t="shared" si="10"/>
        <v>14.336909061506118</v>
      </c>
    </row>
    <row r="22" spans="1:11" ht="15.75" x14ac:dyDescent="0.25">
      <c r="A22" s="67" t="s">
        <v>39</v>
      </c>
      <c r="B22" s="74">
        <f>SUM(B23:B26)</f>
        <v>832272.77171</v>
      </c>
      <c r="C22" s="6">
        <f>SUM(C23:C26)</f>
        <v>100</v>
      </c>
      <c r="D22" s="74">
        <f t="shared" ref="D22:J22" si="11">SUM(D23:D26)</f>
        <v>853359</v>
      </c>
      <c r="E22" s="6">
        <f>SUM(E23:E26)</f>
        <v>100</v>
      </c>
      <c r="F22" s="74">
        <f t="shared" si="11"/>
        <v>944212</v>
      </c>
      <c r="G22" s="6">
        <f>SUM(G23:G26)</f>
        <v>99.999999999999986</v>
      </c>
      <c r="H22" s="74">
        <f t="shared" si="11"/>
        <v>997031</v>
      </c>
      <c r="I22" s="6">
        <f t="shared" ref="I22" si="12">SUM(I23:I26)</f>
        <v>100</v>
      </c>
      <c r="J22" s="74">
        <f t="shared" si="11"/>
        <v>925024</v>
      </c>
      <c r="K22" s="6">
        <f>SUM(K23:K26)</f>
        <v>100.00000000000001</v>
      </c>
    </row>
    <row r="23" spans="1:11" ht="15.6" customHeight="1" x14ac:dyDescent="0.25">
      <c r="A23" s="47" t="s">
        <v>181</v>
      </c>
      <c r="B23" s="12">
        <f>TPUs!C17</f>
        <v>198349.9144675</v>
      </c>
      <c r="C23" s="18">
        <f>(B23/$B$22)*100</f>
        <v>23.832320509532867</v>
      </c>
      <c r="D23" s="18">
        <v>197783</v>
      </c>
      <c r="E23" s="18">
        <f>(D23/$D$22)*100</f>
        <v>23.176998191851261</v>
      </c>
      <c r="F23" s="18">
        <v>212863</v>
      </c>
      <c r="G23" s="18">
        <f>(F23/$F$22)*100</f>
        <v>22.543983766357556</v>
      </c>
      <c r="H23" s="18">
        <v>207045</v>
      </c>
      <c r="I23" s="18">
        <f>(H23/$H$22)*100</f>
        <v>20.766154713343919</v>
      </c>
      <c r="J23" s="25">
        <v>205670</v>
      </c>
      <c r="K23" s="18">
        <f>(J23/$J$22)*100</f>
        <v>22.234017711972879</v>
      </c>
    </row>
    <row r="24" spans="1:11" ht="15.75" x14ac:dyDescent="0.25">
      <c r="A24" s="47" t="s">
        <v>182</v>
      </c>
      <c r="B24" s="12">
        <f>TPUs!C18</f>
        <v>394084.87745050003</v>
      </c>
      <c r="C24" s="18">
        <f>(B24/$B$22)*100</f>
        <v>47.350446974350412</v>
      </c>
      <c r="D24" s="18">
        <v>404287</v>
      </c>
      <c r="E24" s="18">
        <f>(D24/$D$22)*100</f>
        <v>47.375957832518317</v>
      </c>
      <c r="F24" s="18">
        <v>451872</v>
      </c>
      <c r="G24" s="18">
        <f>(F24/$F$22)*100</f>
        <v>47.857049052543282</v>
      </c>
      <c r="H24" s="18">
        <v>479713</v>
      </c>
      <c r="I24" s="18">
        <f>(H24/$H$22)*100</f>
        <v>48.114150914063856</v>
      </c>
      <c r="J24" s="25">
        <v>432927</v>
      </c>
      <c r="K24" s="18">
        <f>(J24/$J$22)*100</f>
        <v>46.801704604421076</v>
      </c>
    </row>
    <row r="25" spans="1:11" ht="15.75" x14ac:dyDescent="0.25">
      <c r="A25" s="47" t="s">
        <v>183</v>
      </c>
      <c r="B25" s="12">
        <f>TPUs!C19</f>
        <v>197485.04724499999</v>
      </c>
      <c r="C25" s="18">
        <f>(B25/$B$22)*100</f>
        <v>23.728404191241808</v>
      </c>
      <c r="D25" s="18">
        <v>201871</v>
      </c>
      <c r="E25" s="18">
        <f>(D25/$D$22)*100</f>
        <v>23.656046282982896</v>
      </c>
      <c r="F25" s="18">
        <v>228356</v>
      </c>
      <c r="G25" s="18">
        <f>(F25/$F$22)*100</f>
        <v>24.184822899941963</v>
      </c>
      <c r="H25" s="18">
        <v>258457</v>
      </c>
      <c r="I25" s="18">
        <f>(H25/$H$22)*100</f>
        <v>25.922664390575616</v>
      </c>
      <c r="J25" s="25">
        <v>232893</v>
      </c>
      <c r="K25" s="18">
        <f>(J25/$J$22)*100</f>
        <v>25.176968381360915</v>
      </c>
    </row>
    <row r="26" spans="1:11" ht="15.6" customHeight="1" x14ac:dyDescent="0.25">
      <c r="A26" s="47" t="s">
        <v>196</v>
      </c>
      <c r="B26" s="12">
        <f>TPUs!C20</f>
        <v>42352.932546999997</v>
      </c>
      <c r="C26" s="18">
        <f>(B26/$B$22)*100</f>
        <v>5.0888283248749122</v>
      </c>
      <c r="D26" s="18">
        <v>49418</v>
      </c>
      <c r="E26" s="18">
        <f>(D26/$D$22)*100</f>
        <v>5.790997692647526</v>
      </c>
      <c r="F26" s="18">
        <v>51121</v>
      </c>
      <c r="G26" s="18">
        <f>(F26/$F$22)*100</f>
        <v>5.4141442811571974</v>
      </c>
      <c r="H26" s="18">
        <v>51816</v>
      </c>
      <c r="I26" s="18">
        <f>(H26/$H$22)*100</f>
        <v>5.1970299820166073</v>
      </c>
      <c r="J26" s="25">
        <v>53534</v>
      </c>
      <c r="K26" s="18">
        <f>(J26/$J$22)*100</f>
        <v>5.7873093022451316</v>
      </c>
    </row>
    <row r="27" spans="1:11" ht="15.6" customHeight="1" x14ac:dyDescent="0.25">
      <c r="A27" s="67" t="s">
        <v>40</v>
      </c>
      <c r="B27" s="74">
        <f>SUM(B28:B31)</f>
        <v>305960.73943749996</v>
      </c>
      <c r="C27" s="6">
        <f>SUM(C28:C31)</f>
        <v>100</v>
      </c>
      <c r="D27" s="74">
        <f t="shared" ref="D27:J27" si="13">SUM(D28:D31)</f>
        <v>315115</v>
      </c>
      <c r="E27" s="6">
        <f>SUM(E28:E31)</f>
        <v>100</v>
      </c>
      <c r="F27" s="74">
        <f t="shared" si="13"/>
        <v>354964</v>
      </c>
      <c r="G27" s="6">
        <f>SUM(G28:G31)</f>
        <v>100</v>
      </c>
      <c r="H27" s="74">
        <f t="shared" si="13"/>
        <v>362229</v>
      </c>
      <c r="I27" s="6">
        <f>SUM(I28:I31)</f>
        <v>100.00000000000001</v>
      </c>
      <c r="J27" s="74">
        <f t="shared" si="13"/>
        <v>331726</v>
      </c>
      <c r="K27" s="6">
        <f t="shared" ref="K27" si="14">SUM(K28:K31)</f>
        <v>100.00000000000001</v>
      </c>
    </row>
    <row r="28" spans="1:11" ht="15.75" x14ac:dyDescent="0.25">
      <c r="A28" s="47" t="s">
        <v>197</v>
      </c>
      <c r="B28" s="12">
        <f>TPUs!C21</f>
        <v>57869.916177999999</v>
      </c>
      <c r="C28" s="18">
        <f>(B28/$B$27)*100</f>
        <v>18.914164047450068</v>
      </c>
      <c r="D28" s="18">
        <v>59024</v>
      </c>
      <c r="E28" s="18">
        <f>(D28/$D$27)*100</f>
        <v>18.730939498278406</v>
      </c>
      <c r="F28" s="18">
        <v>63715</v>
      </c>
      <c r="G28" s="18">
        <f>(F28/$F$27)*100</f>
        <v>17.949707575979538</v>
      </c>
      <c r="H28" s="18">
        <v>62763</v>
      </c>
      <c r="I28" s="18">
        <f>(H28/$H$27)*100</f>
        <v>17.326884374249438</v>
      </c>
      <c r="J28" s="25">
        <v>60077</v>
      </c>
      <c r="K28" s="18">
        <f>(J28/$J$27)*100</f>
        <v>18.110428486160266</v>
      </c>
    </row>
    <row r="29" spans="1:11" ht="15.75" x14ac:dyDescent="0.25">
      <c r="A29" s="47" t="s">
        <v>184</v>
      </c>
      <c r="B29" s="12">
        <f>TPUs!C22</f>
        <v>157764.93431449999</v>
      </c>
      <c r="C29" s="18">
        <f>(B29/$B$27)*100</f>
        <v>51.56378383858867</v>
      </c>
      <c r="D29" s="18">
        <v>161812</v>
      </c>
      <c r="E29" s="18">
        <f>(D29/$D$27)*100</f>
        <v>51.35014201164654</v>
      </c>
      <c r="F29" s="18">
        <v>185375</v>
      </c>
      <c r="G29" s="18">
        <f>(F29/$F$27)*100</f>
        <v>52.223605774106673</v>
      </c>
      <c r="H29" s="18">
        <v>190495</v>
      </c>
      <c r="I29" s="18">
        <f>(H29/$H$27)*100</f>
        <v>52.589660132126362</v>
      </c>
      <c r="J29" s="25">
        <v>177492</v>
      </c>
      <c r="K29" s="18">
        <f>(J29/$J$27)*100</f>
        <v>53.505604022596962</v>
      </c>
    </row>
    <row r="30" spans="1:11" ht="15.6" customHeight="1" x14ac:dyDescent="0.25">
      <c r="A30" s="47" t="s">
        <v>198</v>
      </c>
      <c r="B30" s="12">
        <f>TPUs!C23</f>
        <v>82959.007022499994</v>
      </c>
      <c r="C30" s="18">
        <f>(B30/$B$27)*100</f>
        <v>27.114265436479773</v>
      </c>
      <c r="D30" s="18">
        <v>94279</v>
      </c>
      <c r="E30" s="18">
        <f>(D30/$D$27)*100</f>
        <v>29.918918490075054</v>
      </c>
      <c r="F30" s="18">
        <v>97466</v>
      </c>
      <c r="G30" s="18">
        <f>(F30/$F$27)*100</f>
        <v>27.457995740413111</v>
      </c>
      <c r="H30" s="18">
        <v>100683</v>
      </c>
      <c r="I30" s="18">
        <f>(H30/$H$27)*100</f>
        <v>27.795400147420558</v>
      </c>
      <c r="J30" s="25">
        <v>85574</v>
      </c>
      <c r="K30" s="18">
        <f>(J30/$J$27)*100</f>
        <v>25.79659116258599</v>
      </c>
    </row>
    <row r="31" spans="1:11" ht="15.75" x14ac:dyDescent="0.25">
      <c r="A31" s="47" t="s">
        <v>185</v>
      </c>
      <c r="B31" s="12">
        <f>TPUs!C24</f>
        <v>7366.8819225000007</v>
      </c>
      <c r="C31" s="18">
        <f>(B31/$B$27)*100</f>
        <v>2.4077866774814969</v>
      </c>
      <c r="D31" s="18" t="s">
        <v>52</v>
      </c>
      <c r="E31" s="18" t="s">
        <v>52</v>
      </c>
      <c r="F31" s="18">
        <v>8408</v>
      </c>
      <c r="G31" s="18">
        <f>(F31/$F$27)*100</f>
        <v>2.3686909095006818</v>
      </c>
      <c r="H31" s="18">
        <v>8288</v>
      </c>
      <c r="I31" s="18">
        <f>(H31/$H$27)*100</f>
        <v>2.2880553462036444</v>
      </c>
      <c r="J31" s="25">
        <v>8583</v>
      </c>
      <c r="K31" s="18">
        <f>(J31/$J$27)*100</f>
        <v>2.587376328656783</v>
      </c>
    </row>
    <row r="32" spans="1:11" ht="15.75" x14ac:dyDescent="0.25">
      <c r="A32" s="67" t="s">
        <v>41</v>
      </c>
      <c r="B32" s="74">
        <f>SUM(B33:B36)</f>
        <v>188447.99131750001</v>
      </c>
      <c r="C32" s="6">
        <f>SUM(C33:C36)</f>
        <v>100</v>
      </c>
      <c r="D32" s="74">
        <f t="shared" ref="D32:J32" si="15">SUM(D33:D36)</f>
        <v>200436</v>
      </c>
      <c r="E32" s="6">
        <f>SUM(E33:E36)</f>
        <v>100</v>
      </c>
      <c r="F32" s="74">
        <f t="shared" si="15"/>
        <v>230137</v>
      </c>
      <c r="G32" s="6">
        <f>SUM(G33:G36)</f>
        <v>100</v>
      </c>
      <c r="H32" s="74">
        <f t="shared" si="15"/>
        <v>238620</v>
      </c>
      <c r="I32" s="6">
        <f>SUM(I33:I36)</f>
        <v>100</v>
      </c>
      <c r="J32" s="74">
        <f t="shared" si="15"/>
        <v>269446</v>
      </c>
      <c r="K32" s="6">
        <f t="shared" ref="K32" si="16">SUM(K33:K36)</f>
        <v>100.00000000000001</v>
      </c>
    </row>
    <row r="33" spans="1:11" ht="15.75" x14ac:dyDescent="0.25">
      <c r="A33" s="47" t="s">
        <v>199</v>
      </c>
      <c r="B33" s="12">
        <f>TPUs!C25</f>
        <v>38970.892228999997</v>
      </c>
      <c r="C33" s="18">
        <f>(B33/$B$32)*100</f>
        <v>20.679919141903326</v>
      </c>
      <c r="D33" s="18">
        <v>42427</v>
      </c>
      <c r="E33" s="18">
        <f>(D33/$D$32)*100</f>
        <v>21.167355165738691</v>
      </c>
      <c r="F33" s="18">
        <v>46233</v>
      </c>
      <c r="G33" s="18">
        <f>(F33/$F$32)*100</f>
        <v>20.089338089920354</v>
      </c>
      <c r="H33" s="18">
        <v>44975</v>
      </c>
      <c r="I33" s="18">
        <f>(H33/$H$32)*100</f>
        <v>18.847959098147683</v>
      </c>
      <c r="J33" s="25">
        <v>65533</v>
      </c>
      <c r="K33" s="18">
        <f>(J33/$J$32)*100</f>
        <v>24.321385361074206</v>
      </c>
    </row>
    <row r="34" spans="1:11" ht="15.75" x14ac:dyDescent="0.25">
      <c r="A34" s="47" t="s">
        <v>186</v>
      </c>
      <c r="B34" s="12">
        <f>TPUs!C26</f>
        <v>76706.898002000002</v>
      </c>
      <c r="C34" s="18">
        <f>(B34/$B$32)*100</f>
        <v>40.704545304896918</v>
      </c>
      <c r="D34" s="18">
        <v>77793</v>
      </c>
      <c r="E34" s="18">
        <f>(D34/$D$32)*100</f>
        <v>38.811890079626416</v>
      </c>
      <c r="F34" s="18">
        <v>98908</v>
      </c>
      <c r="G34" s="18">
        <f>(F34/$F$32)*100</f>
        <v>42.977878394173906</v>
      </c>
      <c r="H34" s="18">
        <v>99525</v>
      </c>
      <c r="I34" s="18">
        <f>(H34/$H$32)*100</f>
        <v>41.708574302237864</v>
      </c>
      <c r="J34" s="25">
        <v>115256</v>
      </c>
      <c r="K34" s="18">
        <f>(J34/$J$32)*100</f>
        <v>42.775175730944234</v>
      </c>
    </row>
    <row r="35" spans="1:11" ht="15.75" x14ac:dyDescent="0.25">
      <c r="A35" s="47" t="s">
        <v>187</v>
      </c>
      <c r="B35" s="12">
        <f>TPUs!C27</f>
        <v>22579.114635500002</v>
      </c>
      <c r="C35" s="18">
        <f>(B35/$B$32)*100</f>
        <v>11.981615976717084</v>
      </c>
      <c r="D35" s="18">
        <v>23856</v>
      </c>
      <c r="E35" s="18">
        <f>(D35/$D$32)*100</f>
        <v>11.902053523319164</v>
      </c>
      <c r="F35" s="18">
        <v>25302</v>
      </c>
      <c r="G35" s="18">
        <f>(F35/$F$32)*100</f>
        <v>10.994320774147573</v>
      </c>
      <c r="H35" s="18">
        <v>26882</v>
      </c>
      <c r="I35" s="18">
        <f>(H35/$H$32)*100</f>
        <v>11.265610594250273</v>
      </c>
      <c r="J35" s="25">
        <v>26449</v>
      </c>
      <c r="K35" s="18">
        <f>(J35/$J$32)*100</f>
        <v>9.8160670412624427</v>
      </c>
    </row>
    <row r="36" spans="1:11" ht="15.75" x14ac:dyDescent="0.25">
      <c r="A36" s="47" t="s">
        <v>188</v>
      </c>
      <c r="B36" s="12">
        <f>TPUs!C28</f>
        <v>50191.086451000003</v>
      </c>
      <c r="C36" s="18">
        <f>(B36/$B$32)*100</f>
        <v>26.633919576482672</v>
      </c>
      <c r="D36" s="18">
        <v>56360</v>
      </c>
      <c r="E36" s="18">
        <f>(D36/$D$32)*100</f>
        <v>28.118701231315729</v>
      </c>
      <c r="F36" s="18">
        <v>59694</v>
      </c>
      <c r="G36" s="18">
        <f>(F36/$F$32)*100</f>
        <v>25.938462741758173</v>
      </c>
      <c r="H36" s="18">
        <v>67238</v>
      </c>
      <c r="I36" s="18">
        <f>(H36/$H$32)*100</f>
        <v>28.177856005364177</v>
      </c>
      <c r="J36" s="25">
        <v>62208</v>
      </c>
      <c r="K36" s="18">
        <f>(J36/$J$32)*100</f>
        <v>23.087371866719121</v>
      </c>
    </row>
    <row r="37" spans="1:11" ht="15.75" x14ac:dyDescent="0.25">
      <c r="A37" s="67" t="s">
        <v>79</v>
      </c>
      <c r="B37" s="74">
        <f>SUM(B38:B41)</f>
        <v>398778.98462800006</v>
      </c>
      <c r="C37" s="6">
        <f>SUM(C38:C41)</f>
        <v>99.999999999999986</v>
      </c>
      <c r="D37" s="74">
        <f t="shared" ref="D37:J37" si="17">SUM(D38:D41)</f>
        <v>408725</v>
      </c>
      <c r="E37" s="6">
        <f>SUM(E38:E41)</f>
        <v>100</v>
      </c>
      <c r="F37" s="74">
        <f t="shared" si="17"/>
        <v>436100</v>
      </c>
      <c r="G37" s="6">
        <f>SUM(G38:G41)</f>
        <v>100</v>
      </c>
      <c r="H37" s="74">
        <f t="shared" si="17"/>
        <v>458285</v>
      </c>
      <c r="I37" s="6">
        <f>SUM(I38:I41)</f>
        <v>100</v>
      </c>
      <c r="J37" s="74">
        <f t="shared" si="17"/>
        <v>477049</v>
      </c>
      <c r="K37" s="6">
        <f t="shared" ref="K37" si="18">SUM(K38:K41)</f>
        <v>100</v>
      </c>
    </row>
    <row r="38" spans="1:11" ht="15.75" x14ac:dyDescent="0.25">
      <c r="A38" s="47" t="s">
        <v>189</v>
      </c>
      <c r="B38" s="12">
        <f>TPUs!C29</f>
        <v>125260.07235300001</v>
      </c>
      <c r="C38" s="18">
        <f>(B38/$B$37)*100</f>
        <v>31.410901070889818</v>
      </c>
      <c r="D38" s="18">
        <v>127475</v>
      </c>
      <c r="E38" s="18">
        <f>(D38/$D$37)*100</f>
        <v>31.188451893082146</v>
      </c>
      <c r="F38" s="18">
        <v>134958</v>
      </c>
      <c r="G38" s="18">
        <f>(F38/$F$37)*100</f>
        <v>30.94657188718184</v>
      </c>
      <c r="H38" s="18">
        <v>134111</v>
      </c>
      <c r="I38" s="18">
        <f>(H38/$H$37)*100</f>
        <v>29.263667804968524</v>
      </c>
      <c r="J38" s="25">
        <v>132466</v>
      </c>
      <c r="K38" s="18">
        <f>(J38/$J$37)*100</f>
        <v>27.767797437999032</v>
      </c>
    </row>
    <row r="39" spans="1:11" ht="15.75" x14ac:dyDescent="0.25">
      <c r="A39" s="47" t="s">
        <v>190</v>
      </c>
      <c r="B39" s="12">
        <f>TPUs!C30</f>
        <v>117628.89097800001</v>
      </c>
      <c r="C39" s="18">
        <f>(B39/$B$37)*100</f>
        <v>29.497264277286277</v>
      </c>
      <c r="D39" s="18">
        <v>119444</v>
      </c>
      <c r="E39" s="18">
        <f>(D39/$D$37)*100</f>
        <v>29.223561074071807</v>
      </c>
      <c r="F39" s="18">
        <v>122721</v>
      </c>
      <c r="G39" s="18">
        <f>(F39/$F$37)*100</f>
        <v>28.140564090804858</v>
      </c>
      <c r="H39" s="18">
        <v>125559</v>
      </c>
      <c r="I39" s="18">
        <f>(H39/$H$37)*100</f>
        <v>27.397580108447801</v>
      </c>
      <c r="J39" s="25">
        <v>128882</v>
      </c>
      <c r="K39" s="18">
        <f t="shared" ref="K39:K41" si="19">(J39/$J$37)*100</f>
        <v>27.016511930640245</v>
      </c>
    </row>
    <row r="40" spans="1:11" ht="15.75" x14ac:dyDescent="0.25">
      <c r="A40" s="47" t="s">
        <v>191</v>
      </c>
      <c r="B40" s="12">
        <f>TPUs!C31</f>
        <v>121481.955109</v>
      </c>
      <c r="C40" s="18">
        <f>(B40/$B$37)*100</f>
        <v>30.46347971980623</v>
      </c>
      <c r="D40" s="18">
        <v>124755</v>
      </c>
      <c r="E40" s="18">
        <f>(D40/$D$37)*100</f>
        <v>30.522967765612574</v>
      </c>
      <c r="F40" s="18">
        <v>138997</v>
      </c>
      <c r="G40" s="18">
        <f>(F40/$F$37)*100</f>
        <v>31.872735611098374</v>
      </c>
      <c r="H40" s="18">
        <v>146906</v>
      </c>
      <c r="I40" s="18">
        <f>(H40/$H$37)*100</f>
        <v>32.055598590396805</v>
      </c>
      <c r="J40" s="25">
        <v>130043</v>
      </c>
      <c r="K40" s="18">
        <f t="shared" si="19"/>
        <v>27.259883156656862</v>
      </c>
    </row>
    <row r="41" spans="1:11" ht="15.75" x14ac:dyDescent="0.25">
      <c r="A41" s="47" t="s">
        <v>192</v>
      </c>
      <c r="B41" s="12">
        <f>TPUs!C32</f>
        <v>34408.066187999997</v>
      </c>
      <c r="C41" s="18">
        <f>(B41/$B$37)*100</f>
        <v>8.6283549320176629</v>
      </c>
      <c r="D41" s="18">
        <v>37051</v>
      </c>
      <c r="E41" s="18">
        <f>(D41/$D$37)*100</f>
        <v>9.0650192672334704</v>
      </c>
      <c r="F41" s="18">
        <v>39424</v>
      </c>
      <c r="G41" s="18">
        <f>(F41/$F$37)*100</f>
        <v>9.040128410914928</v>
      </c>
      <c r="H41" s="18">
        <v>51709</v>
      </c>
      <c r="I41" s="18">
        <f>(H41/$H$37)*100</f>
        <v>11.28315349618687</v>
      </c>
      <c r="J41" s="25">
        <v>85658</v>
      </c>
      <c r="K41" s="18">
        <f t="shared" si="19"/>
        <v>17.955807474703857</v>
      </c>
    </row>
    <row r="42" spans="1:11" ht="15.75" x14ac:dyDescent="0.25">
      <c r="A42" s="67" t="s">
        <v>200</v>
      </c>
      <c r="B42" s="74">
        <f>SUM(B5:B8,B10:B13,B15:B21,B23:B26,B28:B31,B33:B36,B38:B41)</f>
        <v>2481684.0073260004</v>
      </c>
      <c r="C42" s="6"/>
      <c r="D42" s="74">
        <f t="shared" ref="D42:J42" si="20">SUM(D5:D8,D10:D13,D15:D21,D23:D26,D28:D31,D33:D36,D38:D41)</f>
        <v>2556149</v>
      </c>
      <c r="E42" s="6"/>
      <c r="F42" s="74">
        <f t="shared" si="20"/>
        <v>2786686</v>
      </c>
      <c r="G42" s="6"/>
      <c r="H42" s="74">
        <f t="shared" si="20"/>
        <v>2906574</v>
      </c>
      <c r="I42" s="6"/>
      <c r="J42" s="74">
        <f t="shared" si="20"/>
        <v>2881854</v>
      </c>
      <c r="K42" s="6"/>
    </row>
    <row r="44" spans="1:11" ht="18.75" x14ac:dyDescent="0.25">
      <c r="A44" s="21"/>
      <c r="B44" s="21"/>
      <c r="C44" s="43"/>
      <c r="D44" s="43"/>
      <c r="F44" s="43"/>
      <c r="H44" s="43"/>
      <c r="J44" s="43"/>
    </row>
    <row r="45" spans="1:11" x14ac:dyDescent="0.25">
      <c r="A45" s="140"/>
      <c r="C45" s="17"/>
      <c r="D45" s="72"/>
      <c r="F45" s="17"/>
      <c r="H45" s="17"/>
      <c r="J45" s="17"/>
    </row>
    <row r="46" spans="1:11" x14ac:dyDescent="0.25">
      <c r="A46" s="140"/>
      <c r="C46" s="17"/>
      <c r="D46" s="72"/>
      <c r="F46" s="17"/>
      <c r="H46" s="17"/>
      <c r="J46" s="17"/>
    </row>
    <row r="47" spans="1:11" x14ac:dyDescent="0.25">
      <c r="A47" s="140"/>
      <c r="C47" s="17"/>
      <c r="D47" s="72"/>
      <c r="F47" s="17"/>
      <c r="H47" s="17"/>
      <c r="J47" s="17"/>
    </row>
    <row r="48" spans="1:11" x14ac:dyDescent="0.25">
      <c r="A48" s="140"/>
      <c r="C48" s="17"/>
      <c r="D48" s="72"/>
      <c r="F48" s="17"/>
      <c r="H48" s="17"/>
      <c r="J48" s="17"/>
    </row>
    <row r="49" spans="1:10" x14ac:dyDescent="0.25">
      <c r="A49" s="140"/>
      <c r="C49" s="17"/>
      <c r="D49" s="72"/>
      <c r="F49" s="17"/>
      <c r="H49" s="17"/>
      <c r="J49" s="17"/>
    </row>
    <row r="50" spans="1:10" x14ac:dyDescent="0.25">
      <c r="A50" s="140"/>
      <c r="C50" s="17"/>
      <c r="D50" s="72"/>
      <c r="F50" s="17"/>
      <c r="H50" s="17"/>
      <c r="J50" s="17"/>
    </row>
    <row r="51" spans="1:10" x14ac:dyDescent="0.25">
      <c r="A51" s="140"/>
      <c r="C51" s="17"/>
      <c r="D51" s="72"/>
      <c r="F51" s="17"/>
      <c r="H51" s="17"/>
      <c r="J51" s="17"/>
    </row>
    <row r="52" spans="1:10" x14ac:dyDescent="0.25">
      <c r="A52" s="140"/>
      <c r="C52" s="17"/>
      <c r="D52" s="72"/>
      <c r="F52" s="17"/>
      <c r="H52" s="17"/>
      <c r="J52" s="17"/>
    </row>
    <row r="53" spans="1:10" x14ac:dyDescent="0.25">
      <c r="A53" s="140"/>
      <c r="C53" s="17"/>
      <c r="D53" s="72"/>
      <c r="F53" s="17"/>
      <c r="H53" s="17"/>
      <c r="J53" s="17"/>
    </row>
    <row r="54" spans="1:10" x14ac:dyDescent="0.25">
      <c r="A54" s="140"/>
      <c r="C54" s="17"/>
      <c r="D54" s="72"/>
      <c r="F54" s="17"/>
      <c r="H54" s="17"/>
      <c r="J54" s="17"/>
    </row>
    <row r="55" spans="1:10" x14ac:dyDescent="0.25">
      <c r="A55" s="140"/>
      <c r="C55" s="17"/>
      <c r="D55" s="72"/>
      <c r="F55" s="17"/>
      <c r="H55" s="17"/>
      <c r="J55" s="17"/>
    </row>
    <row r="56" spans="1:10" x14ac:dyDescent="0.25">
      <c r="A56" s="140"/>
      <c r="C56" s="17"/>
      <c r="D56" s="72"/>
      <c r="F56" s="17"/>
      <c r="H56" s="17"/>
      <c r="J56" s="17"/>
    </row>
    <row r="57" spans="1:10" ht="13.9" customHeight="1" x14ac:dyDescent="0.25">
      <c r="A57" s="140"/>
      <c r="C57" s="17"/>
      <c r="D57" s="72"/>
      <c r="F57" s="17"/>
      <c r="H57" s="17"/>
      <c r="J57" s="17"/>
    </row>
    <row r="58" spans="1:10" ht="13.9" customHeight="1" x14ac:dyDescent="0.25">
      <c r="A58" s="140"/>
      <c r="B58" s="17"/>
      <c r="C58" s="17"/>
      <c r="D58" s="72"/>
      <c r="F58" s="17"/>
      <c r="H58" s="17"/>
      <c r="J58" s="17"/>
    </row>
    <row r="59" spans="1:10" x14ac:dyDescent="0.25">
      <c r="A59" s="140"/>
      <c r="C59" s="17"/>
      <c r="D59" s="72"/>
      <c r="F59" s="17"/>
      <c r="H59" s="17"/>
      <c r="J59" s="17"/>
    </row>
    <row r="60" spans="1:10" x14ac:dyDescent="0.25">
      <c r="A60" s="139"/>
      <c r="C60" s="17"/>
      <c r="D60" s="72"/>
      <c r="F60" s="17"/>
      <c r="H60" s="17"/>
      <c r="J60" s="17"/>
    </row>
    <row r="61" spans="1:10" x14ac:dyDescent="0.25">
      <c r="A61" s="139"/>
      <c r="C61" s="17"/>
      <c r="D61" s="72"/>
      <c r="F61" s="17"/>
      <c r="H61" s="17"/>
      <c r="J61" s="17"/>
    </row>
    <row r="62" spans="1:10" x14ac:dyDescent="0.25">
      <c r="A62" s="139"/>
      <c r="C62" s="17"/>
      <c r="D62" s="72"/>
      <c r="F62" s="17"/>
      <c r="H62" s="17"/>
      <c r="J62" s="17"/>
    </row>
    <row r="63" spans="1:10" x14ac:dyDescent="0.25">
      <c r="A63" s="139"/>
      <c r="C63" s="17"/>
      <c r="D63" s="72"/>
      <c r="F63" s="17"/>
      <c r="H63" s="17"/>
      <c r="J63" s="17"/>
    </row>
    <row r="64" spans="1:10" x14ac:dyDescent="0.25">
      <c r="A64" s="140"/>
      <c r="C64" s="17"/>
      <c r="D64" s="72"/>
      <c r="F64" s="17"/>
      <c r="H64" s="17"/>
      <c r="J64" s="17"/>
    </row>
    <row r="65" spans="1:10" x14ac:dyDescent="0.25">
      <c r="A65" s="140"/>
      <c r="C65" s="17"/>
      <c r="D65" s="72"/>
      <c r="F65" s="17"/>
      <c r="H65" s="17"/>
      <c r="J65" s="17"/>
    </row>
    <row r="66" spans="1:10" x14ac:dyDescent="0.25">
      <c r="A66" s="140"/>
      <c r="C66" s="17"/>
      <c r="D66" s="72"/>
      <c r="F66" s="17"/>
      <c r="H66" s="17"/>
      <c r="J66" s="17"/>
    </row>
    <row r="67" spans="1:10" x14ac:dyDescent="0.25">
      <c r="A67" s="140"/>
      <c r="C67" s="17"/>
      <c r="D67" s="72"/>
      <c r="F67" s="17"/>
      <c r="H67" s="17"/>
      <c r="J67" s="17"/>
    </row>
    <row r="68" spans="1:10" x14ac:dyDescent="0.25">
      <c r="A68" s="139"/>
      <c r="C68" s="17"/>
      <c r="D68" s="72"/>
      <c r="F68" s="17"/>
      <c r="H68" s="17"/>
      <c r="J68" s="17"/>
    </row>
    <row r="69" spans="1:10" x14ac:dyDescent="0.25">
      <c r="A69" s="139"/>
      <c r="C69" s="17"/>
      <c r="D69" s="72"/>
      <c r="F69" s="17"/>
      <c r="H69" s="17"/>
      <c r="J69" s="17"/>
    </row>
    <row r="70" spans="1:10" x14ac:dyDescent="0.25">
      <c r="A70" s="139"/>
      <c r="C70" s="17"/>
      <c r="D70" s="72"/>
      <c r="F70" s="17"/>
      <c r="H70" s="17"/>
      <c r="J70" s="17"/>
    </row>
    <row r="71" spans="1:10" x14ac:dyDescent="0.25">
      <c r="A71" s="139"/>
      <c r="C71" s="17"/>
      <c r="D71" s="72"/>
      <c r="F71" s="17"/>
      <c r="H71" s="17"/>
      <c r="J71" s="17"/>
    </row>
    <row r="72" spans="1:10" x14ac:dyDescent="0.25">
      <c r="A72" s="139"/>
      <c r="C72" s="17"/>
      <c r="D72" s="72"/>
      <c r="F72" s="17"/>
      <c r="H72" s="17"/>
      <c r="J72" s="17"/>
    </row>
    <row r="73" spans="1:10" x14ac:dyDescent="0.25">
      <c r="A73" s="139"/>
      <c r="C73" s="17"/>
      <c r="D73" s="72"/>
      <c r="F73" s="17"/>
      <c r="H73" s="17"/>
      <c r="J73" s="17"/>
    </row>
    <row r="74" spans="1:10" x14ac:dyDescent="0.25">
      <c r="A74" s="139"/>
      <c r="C74" s="17"/>
      <c r="D74" s="72"/>
      <c r="F74" s="17"/>
      <c r="H74" s="17"/>
      <c r="J74" s="17"/>
    </row>
    <row r="75" spans="1:10" x14ac:dyDescent="0.25">
      <c r="A75" s="139"/>
      <c r="C75" s="17"/>
      <c r="D75" s="72"/>
      <c r="F75" s="17"/>
      <c r="H75" s="17"/>
      <c r="J75" s="17"/>
    </row>
    <row r="76" spans="1:10" x14ac:dyDescent="0.25">
      <c r="B76" s="8"/>
      <c r="C76" s="45"/>
      <c r="D76" s="45"/>
      <c r="F76" s="45"/>
      <c r="H76" s="45"/>
      <c r="J76" s="45"/>
    </row>
  </sheetData>
  <mergeCells count="10">
    <mergeCell ref="B2:K2"/>
    <mergeCell ref="A1:K1"/>
    <mergeCell ref="A72:A75"/>
    <mergeCell ref="A60:A63"/>
    <mergeCell ref="A2:A3"/>
    <mergeCell ref="A49:A52"/>
    <mergeCell ref="A64:A67"/>
    <mergeCell ref="A68:A71"/>
    <mergeCell ref="A53:A59"/>
    <mergeCell ref="A45:A48"/>
  </mergeCells>
  <pageMargins left="0.511811024" right="0.511811024" top="0.78740157499999996" bottom="0.78740157499999996" header="0.31496062000000002" footer="0.31496062000000002"/>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2"/>
  <sheetViews>
    <sheetView workbookViewId="0">
      <selection activeCell="M6" sqref="M6"/>
    </sheetView>
  </sheetViews>
  <sheetFormatPr defaultColWidth="8.85546875" defaultRowHeight="15.75" x14ac:dyDescent="0.25"/>
  <cols>
    <col min="1" max="1" width="28" style="65" bestFit="1" customWidth="1"/>
    <col min="2" max="2" width="17.7109375" style="65" customWidth="1"/>
    <col min="3" max="3" width="8.85546875" style="65"/>
    <col min="4" max="4" width="28.5703125" style="65" bestFit="1" customWidth="1"/>
    <col min="5" max="16384" width="8.85546875" style="65"/>
  </cols>
  <sheetData>
    <row r="1" spans="1:14" ht="18.75" x14ac:dyDescent="0.3">
      <c r="A1" s="162"/>
      <c r="B1" s="162"/>
      <c r="D1" s="162" t="s">
        <v>201</v>
      </c>
      <c r="E1" s="162"/>
      <c r="F1" s="162"/>
      <c r="G1" s="162"/>
      <c r="H1" s="162"/>
      <c r="I1" s="162"/>
      <c r="J1" s="162"/>
      <c r="K1" s="162"/>
      <c r="L1" s="162"/>
      <c r="M1" s="162"/>
      <c r="N1" s="162"/>
    </row>
    <row r="2" spans="1:14" x14ac:dyDescent="0.25">
      <c r="A2" s="161" t="s">
        <v>202</v>
      </c>
      <c r="B2" s="163" t="s">
        <v>203</v>
      </c>
      <c r="D2" s="161" t="s">
        <v>202</v>
      </c>
      <c r="E2" s="158" t="s">
        <v>123</v>
      </c>
      <c r="F2" s="159"/>
      <c r="G2" s="159"/>
      <c r="H2" s="159"/>
      <c r="I2" s="159"/>
      <c r="J2" s="159"/>
      <c r="K2" s="159"/>
      <c r="L2" s="159"/>
      <c r="M2" s="159"/>
      <c r="N2" s="160"/>
    </row>
    <row r="3" spans="1:14" s="66" customFormat="1" ht="31.5" x14ac:dyDescent="0.25">
      <c r="A3" s="161"/>
      <c r="B3" s="164"/>
      <c r="D3" s="161"/>
      <c r="E3" s="68">
        <v>2010</v>
      </c>
      <c r="F3" s="68" t="s">
        <v>88</v>
      </c>
      <c r="G3" s="68">
        <v>2011</v>
      </c>
      <c r="H3" s="68" t="s">
        <v>89</v>
      </c>
      <c r="I3" s="68">
        <v>2013</v>
      </c>
      <c r="J3" s="68" t="s">
        <v>90</v>
      </c>
      <c r="K3" s="68">
        <v>2015</v>
      </c>
      <c r="L3" s="68" t="s">
        <v>91</v>
      </c>
      <c r="M3" s="46">
        <v>2018</v>
      </c>
      <c r="N3" s="46" t="s">
        <v>92</v>
      </c>
    </row>
    <row r="4" spans="1:14" x14ac:dyDescent="0.25">
      <c r="A4" s="67" t="s">
        <v>36</v>
      </c>
      <c r="B4" s="47"/>
      <c r="D4" s="67" t="s">
        <v>36</v>
      </c>
      <c r="E4" s="74">
        <f>'ARs Urban Pop.'!B4</f>
        <v>305615.78522249998</v>
      </c>
      <c r="F4" s="74">
        <f>'ARs Urban Pop.'!C4</f>
        <v>100.00000000000001</v>
      </c>
      <c r="G4" s="74">
        <f>'ARs Urban Pop.'!D4</f>
        <v>308674</v>
      </c>
      <c r="H4" s="74">
        <f>'ARs Urban Pop.'!E4</f>
        <v>100</v>
      </c>
      <c r="I4" s="74">
        <f>'ARs Urban Pop.'!F4</f>
        <v>317830</v>
      </c>
      <c r="J4" s="74">
        <f>'ARs Urban Pop.'!G4</f>
        <v>100</v>
      </c>
      <c r="K4" s="74">
        <f>'ARs Urban Pop.'!H4</f>
        <v>308233</v>
      </c>
      <c r="L4" s="74">
        <f>'ARs Urban Pop.'!I4</f>
        <v>100</v>
      </c>
      <c r="M4" s="74">
        <f>'ARs Urban Pop.'!J4</f>
        <v>322664</v>
      </c>
      <c r="N4" s="74">
        <f>'ARs Urban Pop.'!K4</f>
        <v>100</v>
      </c>
    </row>
    <row r="5" spans="1:14" x14ac:dyDescent="0.25">
      <c r="A5" s="47" t="s">
        <v>193</v>
      </c>
      <c r="B5" s="79">
        <f>SUM(F5,H5,J5,L5,N5)/5</f>
        <v>68.226039504804007</v>
      </c>
      <c r="D5" s="47" t="s">
        <v>193</v>
      </c>
      <c r="E5" s="12">
        <f>'ARs Urban Pop.'!B5</f>
        <v>208616.89348100001</v>
      </c>
      <c r="F5" s="13">
        <f>'ARs Urban Pop.'!C5</f>
        <v>68.261164366598052</v>
      </c>
      <c r="G5" s="12">
        <f>'ARs Urban Pop.'!D5</f>
        <v>209926</v>
      </c>
      <c r="H5" s="13">
        <f>'ARs Urban Pop.'!E5</f>
        <v>68.008967389543656</v>
      </c>
      <c r="I5" s="12">
        <f>'ARs Urban Pop.'!F5</f>
        <v>216489</v>
      </c>
      <c r="J5" s="13">
        <f>'ARs Urban Pop.'!G5</f>
        <v>68.114715413900512</v>
      </c>
      <c r="K5" s="12">
        <f>'ARs Urban Pop.'!H5</f>
        <v>210067</v>
      </c>
      <c r="L5" s="13">
        <f>'ARs Urban Pop.'!I5</f>
        <v>68.152014871866413</v>
      </c>
      <c r="M5" s="12">
        <f>'ARs Urban Pop.'!J5</f>
        <v>221326</v>
      </c>
      <c r="N5" s="13">
        <f>'ARs Urban Pop.'!K5</f>
        <v>68.593335482111414</v>
      </c>
    </row>
    <row r="6" spans="1:14" x14ac:dyDescent="0.25">
      <c r="A6" s="47" t="s">
        <v>169</v>
      </c>
      <c r="B6" s="79">
        <f t="shared" ref="B6:B41" si="0">SUM(F6,H6,J6,L6,N6)/5</f>
        <v>9.9448976837904048</v>
      </c>
      <c r="D6" s="47" t="s">
        <v>169</v>
      </c>
      <c r="E6" s="12">
        <f>'ARs Urban Pop.'!B6</f>
        <v>31378.921477000004</v>
      </c>
      <c r="F6" s="13">
        <f>'ARs Urban Pop.'!C6</f>
        <v>10.267441341145043</v>
      </c>
      <c r="G6" s="12">
        <f>'ARs Urban Pop.'!D6</f>
        <v>31230</v>
      </c>
      <c r="H6" s="13">
        <f>'ARs Urban Pop.'!E6</f>
        <v>10.117470211290877</v>
      </c>
      <c r="I6" s="12">
        <f>'ARs Urban Pop.'!F6</f>
        <v>32182</v>
      </c>
      <c r="J6" s="13">
        <f>'ARs Urban Pop.'!G6</f>
        <v>10.125538810055691</v>
      </c>
      <c r="K6" s="12">
        <f>'ARs Urban Pop.'!H6</f>
        <v>29535</v>
      </c>
      <c r="L6" s="13">
        <f>'ARs Urban Pop.'!I6</f>
        <v>9.5820369655423008</v>
      </c>
      <c r="M6" s="12">
        <f>'ARs Urban Pop.'!J6</f>
        <v>31079</v>
      </c>
      <c r="N6" s="13">
        <f>'ARs Urban Pop.'!K6</f>
        <v>9.6320010909181057</v>
      </c>
    </row>
    <row r="7" spans="1:14" x14ac:dyDescent="0.25">
      <c r="A7" s="47" t="s">
        <v>170</v>
      </c>
      <c r="B7" s="79">
        <f t="shared" si="0"/>
        <v>5.1752547329017746</v>
      </c>
      <c r="D7" s="47" t="s">
        <v>170</v>
      </c>
      <c r="E7" s="12">
        <f>'ARs Urban Pop.'!B7</f>
        <v>15923.979970999999</v>
      </c>
      <c r="F7" s="13">
        <f>'ARs Urban Pop.'!C7</f>
        <v>5.2104572934302897</v>
      </c>
      <c r="G7" s="12">
        <f>'ARs Urban Pop.'!D7</f>
        <v>15953</v>
      </c>
      <c r="H7" s="13">
        <f>'ARs Urban Pop.'!E7</f>
        <v>5.168235743859217</v>
      </c>
      <c r="I7" s="12">
        <f>'ARs Urban Pop.'!F7</f>
        <v>16886</v>
      </c>
      <c r="J7" s="13">
        <f>'ARs Urban Pop.'!G7</f>
        <v>5.3129031243117391</v>
      </c>
      <c r="K7" s="12">
        <f>'ARs Urban Pop.'!H7</f>
        <v>15641</v>
      </c>
      <c r="L7" s="13">
        <f>'ARs Urban Pop.'!I7</f>
        <v>5.0744079965480662</v>
      </c>
      <c r="M7" s="12">
        <f>'ARs Urban Pop.'!J7</f>
        <v>16489</v>
      </c>
      <c r="N7" s="13">
        <f>'ARs Urban Pop.'!K7</f>
        <v>5.1102695063595567</v>
      </c>
    </row>
    <row r="8" spans="1:14" x14ac:dyDescent="0.25">
      <c r="A8" s="47" t="s">
        <v>171</v>
      </c>
      <c r="B8" s="79">
        <f t="shared" si="0"/>
        <v>16.653808078503815</v>
      </c>
      <c r="D8" s="47" t="s">
        <v>171</v>
      </c>
      <c r="E8" s="12">
        <f>'ARs Urban Pop.'!B8</f>
        <v>49695.990293499999</v>
      </c>
      <c r="F8" s="13">
        <f>'ARs Urban Pop.'!C8</f>
        <v>16.260936998826619</v>
      </c>
      <c r="G8" s="12">
        <f>'ARs Urban Pop.'!D8</f>
        <v>51565</v>
      </c>
      <c r="H8" s="13">
        <f>'ARs Urban Pop.'!E8</f>
        <v>16.705326655306248</v>
      </c>
      <c r="I8" s="12">
        <f>'ARs Urban Pop.'!F8</f>
        <v>52273</v>
      </c>
      <c r="J8" s="13">
        <f>'ARs Urban Pop.'!G8</f>
        <v>16.446842651732059</v>
      </c>
      <c r="K8" s="12">
        <f>'ARs Urban Pop.'!H8</f>
        <v>52990</v>
      </c>
      <c r="L8" s="13">
        <f>'ARs Urban Pop.'!I8</f>
        <v>17.191540166043222</v>
      </c>
      <c r="M8" s="12">
        <f>'ARs Urban Pop.'!J8</f>
        <v>53770</v>
      </c>
      <c r="N8" s="13">
        <f>'ARs Urban Pop.'!K8</f>
        <v>16.664393920610916</v>
      </c>
    </row>
    <row r="9" spans="1:14" x14ac:dyDescent="0.25">
      <c r="A9" s="67" t="s">
        <v>56</v>
      </c>
      <c r="B9" s="79"/>
      <c r="D9" s="67" t="s">
        <v>56</v>
      </c>
      <c r="E9" s="74">
        <f>'ARs Urban Pop.'!B9</f>
        <v>88991.983257500018</v>
      </c>
      <c r="F9" s="74">
        <f>'ARs Urban Pop.'!C9</f>
        <v>99.999999999999986</v>
      </c>
      <c r="G9" s="74">
        <f>'ARs Urban Pop.'!D9</f>
        <v>91872</v>
      </c>
      <c r="H9" s="74">
        <f>'ARs Urban Pop.'!E9</f>
        <v>100</v>
      </c>
      <c r="I9" s="74">
        <f>'ARs Urban Pop.'!F9</f>
        <v>93830</v>
      </c>
      <c r="J9" s="74">
        <f>'ARs Urban Pop.'!G9</f>
        <v>100</v>
      </c>
      <c r="K9" s="74">
        <f>'ARs Urban Pop.'!H9</f>
        <v>93631</v>
      </c>
      <c r="L9" s="74">
        <f>'ARs Urban Pop.'!I9</f>
        <v>100</v>
      </c>
      <c r="M9" s="74">
        <f>'ARs Urban Pop.'!J9</f>
        <v>92170</v>
      </c>
      <c r="N9" s="74">
        <f>'ARs Urban Pop.'!K9</f>
        <v>100</v>
      </c>
    </row>
    <row r="10" spans="1:14" x14ac:dyDescent="0.25">
      <c r="A10" s="47" t="s">
        <v>172</v>
      </c>
      <c r="B10" s="79">
        <f t="shared" si="0"/>
        <v>32.270431760779438</v>
      </c>
      <c r="D10" s="47" t="s">
        <v>172</v>
      </c>
      <c r="E10" s="12">
        <f>'ARs Urban Pop.'!B10</f>
        <v>29520.883917500003</v>
      </c>
      <c r="F10" s="13">
        <f>'ARs Urban Pop.'!C10</f>
        <v>33.172520531518842</v>
      </c>
      <c r="G10" s="12">
        <f>'ARs Urban Pop.'!D10</f>
        <v>29677</v>
      </c>
      <c r="H10" s="13">
        <f>'ARs Urban Pop.'!E10</f>
        <v>32.302551375827235</v>
      </c>
      <c r="I10" s="12">
        <f>'ARs Urban Pop.'!F10</f>
        <v>30629</v>
      </c>
      <c r="J10" s="13">
        <f>'ARs Urban Pop.'!G10</f>
        <v>32.643077906852817</v>
      </c>
      <c r="K10" s="12">
        <f>'ARs Urban Pop.'!H10</f>
        <v>28981</v>
      </c>
      <c r="L10" s="13">
        <f>'ARs Urban Pop.'!I10</f>
        <v>30.952355523277546</v>
      </c>
      <c r="M10" s="12">
        <f>'ARs Urban Pop.'!J10</f>
        <v>29754</v>
      </c>
      <c r="N10" s="13">
        <f>'ARs Urban Pop.'!K10</f>
        <v>32.281653466420742</v>
      </c>
    </row>
    <row r="11" spans="1:14" x14ac:dyDescent="0.25">
      <c r="A11" s="47" t="s">
        <v>173</v>
      </c>
      <c r="B11" s="79">
        <f t="shared" si="0"/>
        <v>9.6206220147410679</v>
      </c>
      <c r="D11" s="47" t="s">
        <v>173</v>
      </c>
      <c r="E11" s="12">
        <f>'ARs Urban Pop.'!B11</f>
        <v>8724.1154490000008</v>
      </c>
      <c r="F11" s="13">
        <f>'ARs Urban Pop.'!C11</f>
        <v>9.8032599450633704</v>
      </c>
      <c r="G11" s="12">
        <f>'ARs Urban Pop.'!D11</f>
        <v>9021</v>
      </c>
      <c r="H11" s="13">
        <f>'ARs Urban Pop.'!E11</f>
        <v>9.819096133751307</v>
      </c>
      <c r="I11" s="12">
        <f>'ARs Urban Pop.'!F11</f>
        <v>9292</v>
      </c>
      <c r="J11" s="13">
        <f>'ARs Urban Pop.'!G11</f>
        <v>9.9030160929340294</v>
      </c>
      <c r="K11" s="12">
        <f>'ARs Urban Pop.'!H11</f>
        <v>8453</v>
      </c>
      <c r="L11" s="13">
        <f>'ARs Urban Pop.'!I11</f>
        <v>9.0279928656107487</v>
      </c>
      <c r="M11" s="12">
        <f>'ARs Urban Pop.'!J11</f>
        <v>8802</v>
      </c>
      <c r="N11" s="13">
        <f>'ARs Urban Pop.'!K11</f>
        <v>9.5497450363458825</v>
      </c>
    </row>
    <row r="12" spans="1:14" x14ac:dyDescent="0.25">
      <c r="A12" s="47" t="s">
        <v>174</v>
      </c>
      <c r="B12" s="79">
        <f t="shared" si="0"/>
        <v>21.238866766005223</v>
      </c>
      <c r="D12" s="47" t="s">
        <v>174</v>
      </c>
      <c r="E12" s="12">
        <f>'ARs Urban Pop.'!B12</f>
        <v>18136.898485500002</v>
      </c>
      <c r="F12" s="13">
        <f>'ARs Urban Pop.'!C12</f>
        <v>20.380373401748489</v>
      </c>
      <c r="G12" s="12">
        <f>'ARs Urban Pop.'!D12</f>
        <v>19648</v>
      </c>
      <c r="H12" s="13">
        <f>'ARs Urban Pop.'!E12</f>
        <v>21.386276558690351</v>
      </c>
      <c r="I12" s="12">
        <f>'ARs Urban Pop.'!F12</f>
        <v>19727</v>
      </c>
      <c r="J12" s="13">
        <f>'ARs Urban Pop.'!G12</f>
        <v>21.024192688905469</v>
      </c>
      <c r="K12" s="12">
        <f>'ARs Urban Pop.'!H12</f>
        <v>19803</v>
      </c>
      <c r="L12" s="13">
        <f>'ARs Urban Pop.'!I12</f>
        <v>21.150046458971921</v>
      </c>
      <c r="M12" s="12">
        <f>'ARs Urban Pop.'!J12</f>
        <v>20511</v>
      </c>
      <c r="N12" s="13">
        <f>'ARs Urban Pop.'!K12</f>
        <v>22.253444721709883</v>
      </c>
    </row>
    <row r="13" spans="1:14" x14ac:dyDescent="0.25">
      <c r="A13" s="47" t="s">
        <v>175</v>
      </c>
      <c r="B13" s="79">
        <f t="shared" si="0"/>
        <v>36.870079458474265</v>
      </c>
      <c r="D13" s="47" t="s">
        <v>175</v>
      </c>
      <c r="E13" s="12">
        <f>'ARs Urban Pop.'!B13</f>
        <v>32610.085405500002</v>
      </c>
      <c r="F13" s="13">
        <f>'ARs Urban Pop.'!C13</f>
        <v>36.643846121669284</v>
      </c>
      <c r="G13" s="12">
        <f>'ARs Urban Pop.'!D13</f>
        <v>33526</v>
      </c>
      <c r="H13" s="13">
        <f>'ARs Urban Pop.'!E13</f>
        <v>36.492075931731108</v>
      </c>
      <c r="I13" s="12">
        <f>'ARs Urban Pop.'!F13</f>
        <v>34182</v>
      </c>
      <c r="J13" s="13">
        <f>'ARs Urban Pop.'!G13</f>
        <v>36.42971331130768</v>
      </c>
      <c r="K13" s="12">
        <f>'ARs Urban Pop.'!H13</f>
        <v>36394</v>
      </c>
      <c r="L13" s="13">
        <f>'ARs Urban Pop.'!I13</f>
        <v>38.869605152139783</v>
      </c>
      <c r="M13" s="12">
        <f>'ARs Urban Pop.'!J13</f>
        <v>33103</v>
      </c>
      <c r="N13" s="13">
        <f>'ARs Urban Pop.'!K13</f>
        <v>35.915156775523485</v>
      </c>
    </row>
    <row r="14" spans="1:14" x14ac:dyDescent="0.25">
      <c r="A14" s="67" t="s">
        <v>38</v>
      </c>
      <c r="B14" s="79"/>
      <c r="D14" s="67" t="s">
        <v>38</v>
      </c>
      <c r="E14" s="74">
        <f>'ARs Urban Pop.'!B14</f>
        <v>361615.75175300002</v>
      </c>
      <c r="F14" s="74">
        <f>'ARs Urban Pop.'!C14</f>
        <v>100</v>
      </c>
      <c r="G14" s="74">
        <f>'ARs Urban Pop.'!D14</f>
        <v>377968</v>
      </c>
      <c r="H14" s="74">
        <f>'ARs Urban Pop.'!E14</f>
        <v>100</v>
      </c>
      <c r="I14" s="74">
        <f>'ARs Urban Pop.'!F14</f>
        <v>409613</v>
      </c>
      <c r="J14" s="74">
        <f>'ARs Urban Pop.'!G14</f>
        <v>100</v>
      </c>
      <c r="K14" s="74">
        <f>'ARs Urban Pop.'!H14</f>
        <v>448545</v>
      </c>
      <c r="L14" s="74">
        <f>'ARs Urban Pop.'!I14</f>
        <v>100</v>
      </c>
      <c r="M14" s="74">
        <f>'ARs Urban Pop.'!J14</f>
        <v>463775</v>
      </c>
      <c r="N14" s="74">
        <f>'ARs Urban Pop.'!K14</f>
        <v>99.999999999999986</v>
      </c>
    </row>
    <row r="15" spans="1:14" x14ac:dyDescent="0.25">
      <c r="A15" s="47" t="s">
        <v>176</v>
      </c>
      <c r="B15" s="79">
        <f>SUM(F15,H15,J15,L15,N15)/5</f>
        <v>5.6673803592186847</v>
      </c>
      <c r="D15" s="47" t="s">
        <v>176</v>
      </c>
      <c r="E15" s="12">
        <f>'ARs Urban Pop.'!B15</f>
        <v>22530.969946499998</v>
      </c>
      <c r="F15" s="13">
        <f>'ARs Urban Pop.'!C15</f>
        <v>6.2306384158535417</v>
      </c>
      <c r="G15" s="12">
        <f>'ARs Urban Pop.'!D15</f>
        <v>22569</v>
      </c>
      <c r="H15" s="13">
        <f>'ARs Urban Pop.'!E15</f>
        <v>5.971140414003302</v>
      </c>
      <c r="I15" s="12">
        <f>'ARs Urban Pop.'!F15</f>
        <v>23714</v>
      </c>
      <c r="J15" s="13">
        <f>'ARs Urban Pop.'!G15</f>
        <v>5.7893670366907299</v>
      </c>
      <c r="K15" s="12">
        <f>'ARs Urban Pop.'!H15</f>
        <v>23562</v>
      </c>
      <c r="L15" s="13">
        <f>'ARs Urban Pop.'!I15</f>
        <v>5.2529846503695277</v>
      </c>
      <c r="M15" s="12">
        <f>'ARs Urban Pop.'!J15</f>
        <v>23619</v>
      </c>
      <c r="N15" s="13">
        <f>'ARs Urban Pop.'!K15</f>
        <v>5.0927712791763247</v>
      </c>
    </row>
    <row r="16" spans="1:14" x14ac:dyDescent="0.25">
      <c r="A16" s="47" t="s">
        <v>177</v>
      </c>
      <c r="B16" s="79">
        <f t="shared" si="0"/>
        <v>29.207554955690597</v>
      </c>
      <c r="D16" s="47" t="s">
        <v>177</v>
      </c>
      <c r="E16" s="12">
        <f>'ARs Urban Pop.'!B16</f>
        <v>107225.91562650001</v>
      </c>
      <c r="F16" s="13">
        <f>'ARs Urban Pop.'!C16</f>
        <v>29.651892957290251</v>
      </c>
      <c r="G16" s="12">
        <f>'ARs Urban Pop.'!D16</f>
        <v>107817</v>
      </c>
      <c r="H16" s="13">
        <f>'ARs Urban Pop.'!E16</f>
        <v>28.525430724294122</v>
      </c>
      <c r="I16" s="12">
        <f>'ARs Urban Pop.'!F16</f>
        <v>119923</v>
      </c>
      <c r="J16" s="13">
        <f>'ARs Urban Pop.'!G16</f>
        <v>29.277146965550411</v>
      </c>
      <c r="K16" s="12">
        <f>'ARs Urban Pop.'!H16</f>
        <v>133171</v>
      </c>
      <c r="L16" s="13">
        <f>'ARs Urban Pop.'!I16</f>
        <v>29.689551772954776</v>
      </c>
      <c r="M16" s="12">
        <f>'ARs Urban Pop.'!J16</f>
        <v>134002</v>
      </c>
      <c r="N16" s="13">
        <f>'ARs Urban Pop.'!K16</f>
        <v>28.893752358363429</v>
      </c>
    </row>
    <row r="17" spans="1:14" x14ac:dyDescent="0.25">
      <c r="A17" s="47" t="s">
        <v>178</v>
      </c>
      <c r="B17" s="79">
        <f t="shared" si="0"/>
        <v>9.1524739400073649</v>
      </c>
      <c r="D17" s="47" t="s">
        <v>178</v>
      </c>
      <c r="E17" s="12">
        <f>'ARs Urban Pop.'!B17</f>
        <v>33927.115634999995</v>
      </c>
      <c r="F17" s="13">
        <f>'ARs Urban Pop.'!C17</f>
        <v>9.3820900971630667</v>
      </c>
      <c r="G17" s="12">
        <f>'ARs Urban Pop.'!D17</f>
        <v>35268</v>
      </c>
      <c r="H17" s="13">
        <f>'ARs Urban Pop.'!E17</f>
        <v>9.3309486517377138</v>
      </c>
      <c r="I17" s="12">
        <f>'ARs Urban Pop.'!F17</f>
        <v>37606</v>
      </c>
      <c r="J17" s="13">
        <f>'ARs Urban Pop.'!G17</f>
        <v>9.1808609590027661</v>
      </c>
      <c r="K17" s="12">
        <f>'ARs Urban Pop.'!H17</f>
        <v>40098</v>
      </c>
      <c r="L17" s="13">
        <f>'ARs Urban Pop.'!I17</f>
        <v>8.9395712804735314</v>
      </c>
      <c r="M17" s="12">
        <f>'ARs Urban Pop.'!J17</f>
        <v>41410</v>
      </c>
      <c r="N17" s="13">
        <f>'ARs Urban Pop.'!K17</f>
        <v>8.9288987116597482</v>
      </c>
    </row>
    <row r="18" spans="1:14" x14ac:dyDescent="0.25">
      <c r="A18" s="47" t="s">
        <v>194</v>
      </c>
      <c r="B18" s="79">
        <f t="shared" si="0"/>
        <v>8.3371910146385098</v>
      </c>
      <c r="D18" s="47" t="s">
        <v>194</v>
      </c>
      <c r="E18" s="12">
        <f>'ARs Urban Pop.'!B18</f>
        <v>30326.935205499998</v>
      </c>
      <c r="F18" s="13">
        <f>'ARs Urban Pop.'!C18</f>
        <v>8.3865083471846855</v>
      </c>
      <c r="G18" s="12">
        <f>'ARs Urban Pop.'!D18</f>
        <v>32148</v>
      </c>
      <c r="H18" s="13">
        <f>'ARs Urban Pop.'!E18</f>
        <v>8.5054819455615291</v>
      </c>
      <c r="I18" s="12">
        <f>'ARs Urban Pop.'!F18</f>
        <v>35094</v>
      </c>
      <c r="J18" s="13">
        <f>'ARs Urban Pop.'!G18</f>
        <v>8.5675991728778147</v>
      </c>
      <c r="K18" s="12">
        <f>'ARs Urban Pop.'!H18</f>
        <v>38429</v>
      </c>
      <c r="L18" s="13">
        <f>'ARs Urban Pop.'!I18</f>
        <v>8.5674792941622364</v>
      </c>
      <c r="M18" s="12">
        <f>'ARs Urban Pop.'!J18</f>
        <v>35520</v>
      </c>
      <c r="N18" s="13">
        <f>'ARs Urban Pop.'!K18</f>
        <v>7.6588863134062848</v>
      </c>
    </row>
    <row r="19" spans="1:14" x14ac:dyDescent="0.25">
      <c r="A19" s="47" t="s">
        <v>195</v>
      </c>
      <c r="B19" s="79">
        <f t="shared" si="0"/>
        <v>30.387326714033502</v>
      </c>
      <c r="D19" s="47" t="s">
        <v>195</v>
      </c>
      <c r="E19" s="12">
        <f>'ARs Urban Pop.'!B19</f>
        <v>101925.03646649999</v>
      </c>
      <c r="F19" s="13">
        <f>'ARs Urban Pop.'!C19</f>
        <v>28.186005718058272</v>
      </c>
      <c r="G19" s="12">
        <f>'ARs Urban Pop.'!D19</f>
        <v>109935</v>
      </c>
      <c r="H19" s="13">
        <f>'ARs Urban Pop.'!E19</f>
        <v>29.085795622909878</v>
      </c>
      <c r="I19" s="12">
        <f>'ARs Urban Pop.'!F19</f>
        <v>118864</v>
      </c>
      <c r="J19" s="13">
        <f>'ARs Urban Pop.'!G19</f>
        <v>29.018610249186427</v>
      </c>
      <c r="K19" s="12">
        <f>'ARs Urban Pop.'!H19</f>
        <v>138562</v>
      </c>
      <c r="L19" s="13">
        <f>'ARs Urban Pop.'!I19</f>
        <v>30.891437871339555</v>
      </c>
      <c r="M19" s="12">
        <f>'ARs Urban Pop.'!J19</f>
        <v>161184</v>
      </c>
      <c r="N19" s="13">
        <f>'ARs Urban Pop.'!K19</f>
        <v>34.754784108673384</v>
      </c>
    </row>
    <row r="20" spans="1:14" x14ac:dyDescent="0.25">
      <c r="A20" s="47" t="s">
        <v>179</v>
      </c>
      <c r="B20" s="79">
        <f>SUM(F20,H20,J20,L20,N20)/5</f>
        <v>0.52017092013357047</v>
      </c>
      <c r="D20" s="47" t="s">
        <v>179</v>
      </c>
      <c r="E20" s="12">
        <f>'ARs Urban Pop.'!B20</f>
        <v>2487.8892125000002</v>
      </c>
      <c r="F20" s="13">
        <f>'ARs Urban Pop.'!C20</f>
        <v>0.6879924893867293</v>
      </c>
      <c r="G20" s="12">
        <f>'ARs Urban Pop.'!D20</f>
        <v>2448</v>
      </c>
      <c r="H20" s="13">
        <f>'ARs Urban Pop.'!E20</f>
        <v>0.64767387715362146</v>
      </c>
      <c r="I20" s="12">
        <f>'ARs Urban Pop.'!F20</f>
        <v>1997</v>
      </c>
      <c r="J20" s="13">
        <f>'ARs Urban Pop.'!G20</f>
        <v>0.48753335465427122</v>
      </c>
      <c r="K20" s="12">
        <f>'ARs Urban Pop.'!H20</f>
        <v>1990</v>
      </c>
      <c r="L20" s="13">
        <f>'ARs Urban Pop.'!I20</f>
        <v>0.44365671225852482</v>
      </c>
      <c r="M20" s="12">
        <f>'ARs Urban Pop.'!J20</f>
        <v>1549</v>
      </c>
      <c r="N20" s="13">
        <f>'ARs Urban Pop.'!K20</f>
        <v>0.33399816721470543</v>
      </c>
    </row>
    <row r="21" spans="1:14" x14ac:dyDescent="0.25">
      <c r="A21" s="47" t="s">
        <v>180</v>
      </c>
      <c r="B21" s="79">
        <f t="shared" si="0"/>
        <v>16.727902096277766</v>
      </c>
      <c r="D21" s="47" t="s">
        <v>180</v>
      </c>
      <c r="E21" s="12">
        <f>'ARs Urban Pop.'!B21</f>
        <v>63191.889660500005</v>
      </c>
      <c r="F21" s="13">
        <f>'ARs Urban Pop.'!C21</f>
        <v>17.474871975063447</v>
      </c>
      <c r="G21" s="12">
        <f>'ARs Urban Pop.'!D21</f>
        <v>67783</v>
      </c>
      <c r="H21" s="13">
        <f>'ARs Urban Pop.'!E21</f>
        <v>17.933528764339837</v>
      </c>
      <c r="I21" s="12">
        <f>'ARs Urban Pop.'!F21</f>
        <v>72415</v>
      </c>
      <c r="J21" s="13">
        <f>'ARs Urban Pop.'!G21</f>
        <v>17.678882262037583</v>
      </c>
      <c r="K21" s="12">
        <f>'ARs Urban Pop.'!H21</f>
        <v>72733</v>
      </c>
      <c r="L21" s="13">
        <f>'ARs Urban Pop.'!I21</f>
        <v>16.21531841844185</v>
      </c>
      <c r="M21" s="12">
        <f>'ARs Urban Pop.'!J21</f>
        <v>66491</v>
      </c>
      <c r="N21" s="13">
        <f>'ARs Urban Pop.'!K21</f>
        <v>14.336909061506118</v>
      </c>
    </row>
    <row r="22" spans="1:14" x14ac:dyDescent="0.25">
      <c r="A22" s="67" t="s">
        <v>39</v>
      </c>
      <c r="B22" s="79"/>
      <c r="D22" s="67" t="s">
        <v>39</v>
      </c>
      <c r="E22" s="74">
        <f>'ARs Urban Pop.'!B22</f>
        <v>832272.77171</v>
      </c>
      <c r="F22" s="74">
        <f>'ARs Urban Pop.'!C22</f>
        <v>100</v>
      </c>
      <c r="G22" s="74">
        <f>'ARs Urban Pop.'!D22</f>
        <v>853359</v>
      </c>
      <c r="H22" s="74">
        <f>'ARs Urban Pop.'!E22</f>
        <v>100</v>
      </c>
      <c r="I22" s="74">
        <f>'ARs Urban Pop.'!F22</f>
        <v>944212</v>
      </c>
      <c r="J22" s="74">
        <f>'ARs Urban Pop.'!G22</f>
        <v>99.999999999999986</v>
      </c>
      <c r="K22" s="74">
        <f>'ARs Urban Pop.'!H22</f>
        <v>997031</v>
      </c>
      <c r="L22" s="74">
        <f>'ARs Urban Pop.'!I22</f>
        <v>100</v>
      </c>
      <c r="M22" s="74">
        <f>'ARs Urban Pop.'!J22</f>
        <v>925024</v>
      </c>
      <c r="N22" s="74">
        <f>'ARs Urban Pop.'!K22</f>
        <v>100.00000000000001</v>
      </c>
    </row>
    <row r="23" spans="1:14" x14ac:dyDescent="0.25">
      <c r="A23" s="47" t="s">
        <v>181</v>
      </c>
      <c r="B23" s="79">
        <f t="shared" si="0"/>
        <v>22.510694978611699</v>
      </c>
      <c r="D23" s="47" t="s">
        <v>181</v>
      </c>
      <c r="E23" s="12">
        <f>'ARs Urban Pop.'!B23</f>
        <v>198349.9144675</v>
      </c>
      <c r="F23" s="13">
        <f>'ARs Urban Pop.'!C23</f>
        <v>23.832320509532867</v>
      </c>
      <c r="G23" s="12">
        <f>'ARs Urban Pop.'!D23</f>
        <v>197783</v>
      </c>
      <c r="H23" s="13">
        <f>'ARs Urban Pop.'!E23</f>
        <v>23.176998191851261</v>
      </c>
      <c r="I23" s="12">
        <f>'ARs Urban Pop.'!F23</f>
        <v>212863</v>
      </c>
      <c r="J23" s="13">
        <f>'ARs Urban Pop.'!G23</f>
        <v>22.543983766357556</v>
      </c>
      <c r="K23" s="12">
        <f>'ARs Urban Pop.'!H23</f>
        <v>207045</v>
      </c>
      <c r="L23" s="13">
        <f>'ARs Urban Pop.'!I23</f>
        <v>20.766154713343919</v>
      </c>
      <c r="M23" s="12">
        <f>'ARs Urban Pop.'!J23</f>
        <v>205670</v>
      </c>
      <c r="N23" s="13">
        <f>'ARs Urban Pop.'!K23</f>
        <v>22.234017711972879</v>
      </c>
    </row>
    <row r="24" spans="1:14" x14ac:dyDescent="0.25">
      <c r="A24" s="47" t="s">
        <v>182</v>
      </c>
      <c r="B24" s="79">
        <f t="shared" si="0"/>
        <v>47.499861875579384</v>
      </c>
      <c r="D24" s="47" t="s">
        <v>182</v>
      </c>
      <c r="E24" s="12">
        <f>'ARs Urban Pop.'!B24</f>
        <v>394084.87745050003</v>
      </c>
      <c r="F24" s="13">
        <f>'ARs Urban Pop.'!C24</f>
        <v>47.350446974350412</v>
      </c>
      <c r="G24" s="12">
        <f>'ARs Urban Pop.'!D24</f>
        <v>404287</v>
      </c>
      <c r="H24" s="13">
        <f>'ARs Urban Pop.'!E24</f>
        <v>47.375957832518317</v>
      </c>
      <c r="I24" s="12">
        <f>'ARs Urban Pop.'!F24</f>
        <v>451872</v>
      </c>
      <c r="J24" s="13">
        <f>'ARs Urban Pop.'!G24</f>
        <v>47.857049052543282</v>
      </c>
      <c r="K24" s="12">
        <f>'ARs Urban Pop.'!H24</f>
        <v>479713</v>
      </c>
      <c r="L24" s="13">
        <f>'ARs Urban Pop.'!I24</f>
        <v>48.114150914063856</v>
      </c>
      <c r="M24" s="12">
        <f>'ARs Urban Pop.'!J24</f>
        <v>432927</v>
      </c>
      <c r="N24" s="13">
        <f>'ARs Urban Pop.'!K24</f>
        <v>46.801704604421076</v>
      </c>
    </row>
    <row r="25" spans="1:14" x14ac:dyDescent="0.25">
      <c r="A25" s="47" t="s">
        <v>183</v>
      </c>
      <c r="B25" s="79">
        <f t="shared" si="0"/>
        <v>24.533781229220644</v>
      </c>
      <c r="D25" s="47" t="s">
        <v>183</v>
      </c>
      <c r="E25" s="12">
        <f>'ARs Urban Pop.'!B25</f>
        <v>197485.04724499999</v>
      </c>
      <c r="F25" s="13">
        <f>'ARs Urban Pop.'!C25</f>
        <v>23.728404191241808</v>
      </c>
      <c r="G25" s="12">
        <f>'ARs Urban Pop.'!D25</f>
        <v>201871</v>
      </c>
      <c r="H25" s="13">
        <f>'ARs Urban Pop.'!E25</f>
        <v>23.656046282982896</v>
      </c>
      <c r="I25" s="12">
        <f>'ARs Urban Pop.'!F25</f>
        <v>228356</v>
      </c>
      <c r="J25" s="13">
        <f>'ARs Urban Pop.'!G25</f>
        <v>24.184822899941963</v>
      </c>
      <c r="K25" s="12">
        <f>'ARs Urban Pop.'!H25</f>
        <v>258457</v>
      </c>
      <c r="L25" s="13">
        <f>'ARs Urban Pop.'!I25</f>
        <v>25.922664390575616</v>
      </c>
      <c r="M25" s="12">
        <f>'ARs Urban Pop.'!J25</f>
        <v>232893</v>
      </c>
      <c r="N25" s="13">
        <f>'ARs Urban Pop.'!K25</f>
        <v>25.176968381360915</v>
      </c>
    </row>
    <row r="26" spans="1:14" x14ac:dyDescent="0.25">
      <c r="A26" s="47" t="s">
        <v>196</v>
      </c>
      <c r="B26" s="79">
        <f t="shared" si="0"/>
        <v>5.4556619165882747</v>
      </c>
      <c r="D26" s="47" t="s">
        <v>196</v>
      </c>
      <c r="E26" s="12">
        <f>'ARs Urban Pop.'!B26</f>
        <v>42352.932546999997</v>
      </c>
      <c r="F26" s="13">
        <f>'ARs Urban Pop.'!C26</f>
        <v>5.0888283248749122</v>
      </c>
      <c r="G26" s="12">
        <f>'ARs Urban Pop.'!D26</f>
        <v>49418</v>
      </c>
      <c r="H26" s="13">
        <f>'ARs Urban Pop.'!E26</f>
        <v>5.790997692647526</v>
      </c>
      <c r="I26" s="12">
        <f>'ARs Urban Pop.'!F26</f>
        <v>51121</v>
      </c>
      <c r="J26" s="13">
        <f>'ARs Urban Pop.'!G26</f>
        <v>5.4141442811571974</v>
      </c>
      <c r="K26" s="12">
        <f>'ARs Urban Pop.'!H26</f>
        <v>51816</v>
      </c>
      <c r="L26" s="13">
        <f>'ARs Urban Pop.'!I26</f>
        <v>5.1970299820166073</v>
      </c>
      <c r="M26" s="12">
        <f>'ARs Urban Pop.'!J26</f>
        <v>53534</v>
      </c>
      <c r="N26" s="13">
        <f>'ARs Urban Pop.'!K26</f>
        <v>5.7873093022451316</v>
      </c>
    </row>
    <row r="27" spans="1:14" x14ac:dyDescent="0.25">
      <c r="A27" s="67" t="s">
        <v>40</v>
      </c>
      <c r="B27" s="79"/>
      <c r="D27" s="67" t="s">
        <v>40</v>
      </c>
      <c r="E27" s="74">
        <f>'ARs Urban Pop.'!B27</f>
        <v>305960.73943749996</v>
      </c>
      <c r="F27" s="74">
        <f>'ARs Urban Pop.'!C27</f>
        <v>100</v>
      </c>
      <c r="G27" s="74">
        <f>'ARs Urban Pop.'!D27</f>
        <v>315115</v>
      </c>
      <c r="H27" s="74">
        <f>'ARs Urban Pop.'!E27</f>
        <v>100</v>
      </c>
      <c r="I27" s="74">
        <f>'ARs Urban Pop.'!F27</f>
        <v>354964</v>
      </c>
      <c r="J27" s="74">
        <f>'ARs Urban Pop.'!G27</f>
        <v>100</v>
      </c>
      <c r="K27" s="74">
        <f>'ARs Urban Pop.'!H27</f>
        <v>362229</v>
      </c>
      <c r="L27" s="74">
        <f>'ARs Urban Pop.'!I27</f>
        <v>100.00000000000001</v>
      </c>
      <c r="M27" s="74">
        <f>'ARs Urban Pop.'!J27</f>
        <v>331726</v>
      </c>
      <c r="N27" s="74">
        <f>'ARs Urban Pop.'!K27</f>
        <v>100.00000000000001</v>
      </c>
    </row>
    <row r="28" spans="1:14" x14ac:dyDescent="0.25">
      <c r="A28" s="47" t="s">
        <v>197</v>
      </c>
      <c r="B28" s="79">
        <f t="shared" si="0"/>
        <v>18.206424796423544</v>
      </c>
      <c r="D28" s="47" t="s">
        <v>197</v>
      </c>
      <c r="E28" s="12">
        <f>'ARs Urban Pop.'!B28</f>
        <v>57869.916177999999</v>
      </c>
      <c r="F28" s="13">
        <f>'ARs Urban Pop.'!C28</f>
        <v>18.914164047450068</v>
      </c>
      <c r="G28" s="12">
        <f>'ARs Urban Pop.'!D28</f>
        <v>59024</v>
      </c>
      <c r="H28" s="13">
        <f>'ARs Urban Pop.'!E28</f>
        <v>18.730939498278406</v>
      </c>
      <c r="I28" s="12">
        <f>'ARs Urban Pop.'!F28</f>
        <v>63715</v>
      </c>
      <c r="J28" s="13">
        <f>'ARs Urban Pop.'!G28</f>
        <v>17.949707575979538</v>
      </c>
      <c r="K28" s="12">
        <f>'ARs Urban Pop.'!H28</f>
        <v>62763</v>
      </c>
      <c r="L28" s="13">
        <f>'ARs Urban Pop.'!I28</f>
        <v>17.326884374249438</v>
      </c>
      <c r="M28" s="12">
        <f>'ARs Urban Pop.'!J28</f>
        <v>60077</v>
      </c>
      <c r="N28" s="13">
        <f>'ARs Urban Pop.'!K28</f>
        <v>18.110428486160266</v>
      </c>
    </row>
    <row r="29" spans="1:14" x14ac:dyDescent="0.25">
      <c r="A29" s="47" t="s">
        <v>184</v>
      </c>
      <c r="B29" s="79">
        <f t="shared" si="0"/>
        <v>52.246559155813046</v>
      </c>
      <c r="D29" s="47" t="s">
        <v>184</v>
      </c>
      <c r="E29" s="12">
        <f>'ARs Urban Pop.'!B29</f>
        <v>157764.93431449999</v>
      </c>
      <c r="F29" s="13">
        <f>'ARs Urban Pop.'!C29</f>
        <v>51.56378383858867</v>
      </c>
      <c r="G29" s="12">
        <f>'ARs Urban Pop.'!D29</f>
        <v>161812</v>
      </c>
      <c r="H29" s="13">
        <f>'ARs Urban Pop.'!E29</f>
        <v>51.35014201164654</v>
      </c>
      <c r="I29" s="12">
        <f>'ARs Urban Pop.'!F29</f>
        <v>185375</v>
      </c>
      <c r="J29" s="13">
        <f>'ARs Urban Pop.'!G29</f>
        <v>52.223605774106673</v>
      </c>
      <c r="K29" s="12">
        <f>'ARs Urban Pop.'!H29</f>
        <v>190495</v>
      </c>
      <c r="L29" s="13">
        <f>'ARs Urban Pop.'!I29</f>
        <v>52.589660132126362</v>
      </c>
      <c r="M29" s="12">
        <f>'ARs Urban Pop.'!J29</f>
        <v>177492</v>
      </c>
      <c r="N29" s="13">
        <f>'ARs Urban Pop.'!K29</f>
        <v>53.505604022596962</v>
      </c>
    </row>
    <row r="30" spans="1:14" x14ac:dyDescent="0.25">
      <c r="A30" s="47" t="s">
        <v>198</v>
      </c>
      <c r="B30" s="79">
        <f t="shared" si="0"/>
        <v>27.616634195394898</v>
      </c>
      <c r="D30" s="47" t="s">
        <v>198</v>
      </c>
      <c r="E30" s="12">
        <f>'ARs Urban Pop.'!B30</f>
        <v>82959.007022499994</v>
      </c>
      <c r="F30" s="13">
        <f>'ARs Urban Pop.'!C30</f>
        <v>27.114265436479773</v>
      </c>
      <c r="G30" s="12">
        <f>'ARs Urban Pop.'!D30</f>
        <v>94279</v>
      </c>
      <c r="H30" s="13">
        <f>'ARs Urban Pop.'!E30</f>
        <v>29.918918490075054</v>
      </c>
      <c r="I30" s="12">
        <f>'ARs Urban Pop.'!F30</f>
        <v>97466</v>
      </c>
      <c r="J30" s="13">
        <f>'ARs Urban Pop.'!G30</f>
        <v>27.457995740413111</v>
      </c>
      <c r="K30" s="12">
        <f>'ARs Urban Pop.'!H30</f>
        <v>100683</v>
      </c>
      <c r="L30" s="13">
        <f>'ARs Urban Pop.'!I30</f>
        <v>27.795400147420558</v>
      </c>
      <c r="M30" s="12">
        <f>'ARs Urban Pop.'!J30</f>
        <v>85574</v>
      </c>
      <c r="N30" s="13">
        <f>'ARs Urban Pop.'!K30</f>
        <v>25.79659116258599</v>
      </c>
    </row>
    <row r="31" spans="1:14" x14ac:dyDescent="0.25">
      <c r="A31" s="47" t="s">
        <v>185</v>
      </c>
      <c r="B31" s="79">
        <f>SUM(F31,H31,J31,L31,N31)/4</f>
        <v>2.4129773154606515</v>
      </c>
      <c r="D31" s="47" t="s">
        <v>185</v>
      </c>
      <c r="E31" s="12">
        <f>'ARs Urban Pop.'!B31</f>
        <v>7366.8819225000007</v>
      </c>
      <c r="F31" s="13">
        <f>'ARs Urban Pop.'!C31</f>
        <v>2.4077866774814969</v>
      </c>
      <c r="G31" s="12" t="str">
        <f>'ARs Urban Pop.'!D31</f>
        <v>-</v>
      </c>
      <c r="H31" s="13" t="str">
        <f>'ARs Urban Pop.'!E31</f>
        <v>-</v>
      </c>
      <c r="I31" s="12">
        <f>'ARs Urban Pop.'!F31</f>
        <v>8408</v>
      </c>
      <c r="J31" s="13">
        <f>'ARs Urban Pop.'!G31</f>
        <v>2.3686909095006818</v>
      </c>
      <c r="K31" s="12">
        <f>'ARs Urban Pop.'!H31</f>
        <v>8288</v>
      </c>
      <c r="L31" s="13">
        <f>'ARs Urban Pop.'!I31</f>
        <v>2.2880553462036444</v>
      </c>
      <c r="M31" s="12">
        <f>'ARs Urban Pop.'!J31</f>
        <v>8583</v>
      </c>
      <c r="N31" s="13">
        <f>'ARs Urban Pop.'!K31</f>
        <v>2.587376328656783</v>
      </c>
    </row>
    <row r="32" spans="1:14" x14ac:dyDescent="0.25">
      <c r="A32" s="67" t="s">
        <v>41</v>
      </c>
      <c r="B32" s="79"/>
      <c r="D32" s="67" t="s">
        <v>41</v>
      </c>
      <c r="E32" s="74">
        <f>'ARs Urban Pop.'!B32</f>
        <v>188447.99131750001</v>
      </c>
      <c r="F32" s="74">
        <f>'ARs Urban Pop.'!C32</f>
        <v>100</v>
      </c>
      <c r="G32" s="74">
        <f>'ARs Urban Pop.'!D32</f>
        <v>200436</v>
      </c>
      <c r="H32" s="74">
        <f>'ARs Urban Pop.'!E32</f>
        <v>100</v>
      </c>
      <c r="I32" s="74">
        <f>'ARs Urban Pop.'!F32</f>
        <v>230137</v>
      </c>
      <c r="J32" s="74">
        <f>'ARs Urban Pop.'!G32</f>
        <v>100</v>
      </c>
      <c r="K32" s="74">
        <f>'ARs Urban Pop.'!H32</f>
        <v>238620</v>
      </c>
      <c r="L32" s="74">
        <f>'ARs Urban Pop.'!I32</f>
        <v>100</v>
      </c>
      <c r="M32" s="74">
        <f>'ARs Urban Pop.'!J32</f>
        <v>269446</v>
      </c>
      <c r="N32" s="74">
        <f>'ARs Urban Pop.'!K32</f>
        <v>100.00000000000001</v>
      </c>
    </row>
    <row r="33" spans="1:14" x14ac:dyDescent="0.25">
      <c r="A33" s="47" t="s">
        <v>199</v>
      </c>
      <c r="B33" s="79">
        <f t="shared" si="0"/>
        <v>21.021191371356853</v>
      </c>
      <c r="D33" s="47" t="s">
        <v>199</v>
      </c>
      <c r="E33" s="12">
        <f>'ARs Urban Pop.'!B33</f>
        <v>38970.892228999997</v>
      </c>
      <c r="F33" s="13">
        <f>'ARs Urban Pop.'!C33</f>
        <v>20.679919141903326</v>
      </c>
      <c r="G33" s="12">
        <f>'ARs Urban Pop.'!D33</f>
        <v>42427</v>
      </c>
      <c r="H33" s="13">
        <f>'ARs Urban Pop.'!E33</f>
        <v>21.167355165738691</v>
      </c>
      <c r="I33" s="12">
        <f>'ARs Urban Pop.'!F33</f>
        <v>46233</v>
      </c>
      <c r="J33" s="13">
        <f>'ARs Urban Pop.'!G33</f>
        <v>20.089338089920354</v>
      </c>
      <c r="K33" s="12">
        <f>'ARs Urban Pop.'!H33</f>
        <v>44975</v>
      </c>
      <c r="L33" s="13">
        <f>'ARs Urban Pop.'!I33</f>
        <v>18.847959098147683</v>
      </c>
      <c r="M33" s="12">
        <f>'ARs Urban Pop.'!J33</f>
        <v>65533</v>
      </c>
      <c r="N33" s="13">
        <f>'ARs Urban Pop.'!K33</f>
        <v>24.321385361074206</v>
      </c>
    </row>
    <row r="34" spans="1:14" x14ac:dyDescent="0.25">
      <c r="A34" s="47" t="s">
        <v>186</v>
      </c>
      <c r="B34" s="79">
        <f t="shared" si="0"/>
        <v>41.395612762375869</v>
      </c>
      <c r="D34" s="47" t="s">
        <v>186</v>
      </c>
      <c r="E34" s="12">
        <f>'ARs Urban Pop.'!B34</f>
        <v>76706.898002000002</v>
      </c>
      <c r="F34" s="13">
        <f>'ARs Urban Pop.'!C34</f>
        <v>40.704545304896918</v>
      </c>
      <c r="G34" s="12">
        <f>'ARs Urban Pop.'!D34</f>
        <v>77793</v>
      </c>
      <c r="H34" s="13">
        <f>'ARs Urban Pop.'!E34</f>
        <v>38.811890079626416</v>
      </c>
      <c r="I34" s="12">
        <f>'ARs Urban Pop.'!F34</f>
        <v>98908</v>
      </c>
      <c r="J34" s="13">
        <f>'ARs Urban Pop.'!G34</f>
        <v>42.977878394173906</v>
      </c>
      <c r="K34" s="12">
        <f>'ARs Urban Pop.'!H34</f>
        <v>99525</v>
      </c>
      <c r="L34" s="13">
        <f>'ARs Urban Pop.'!I34</f>
        <v>41.708574302237864</v>
      </c>
      <c r="M34" s="12">
        <f>'ARs Urban Pop.'!J34</f>
        <v>115256</v>
      </c>
      <c r="N34" s="13">
        <f>'ARs Urban Pop.'!K34</f>
        <v>42.775175730944234</v>
      </c>
    </row>
    <row r="35" spans="1:14" x14ac:dyDescent="0.25">
      <c r="A35" s="47" t="s">
        <v>187</v>
      </c>
      <c r="B35" s="79">
        <f t="shared" si="0"/>
        <v>11.191933581939306</v>
      </c>
      <c r="D35" s="47" t="s">
        <v>187</v>
      </c>
      <c r="E35" s="12">
        <f>'ARs Urban Pop.'!B35</f>
        <v>22579.114635500002</v>
      </c>
      <c r="F35" s="13">
        <f>'ARs Urban Pop.'!C35</f>
        <v>11.981615976717084</v>
      </c>
      <c r="G35" s="12">
        <f>'ARs Urban Pop.'!D35</f>
        <v>23856</v>
      </c>
      <c r="H35" s="13">
        <f>'ARs Urban Pop.'!E35</f>
        <v>11.902053523319164</v>
      </c>
      <c r="I35" s="12">
        <f>'ARs Urban Pop.'!F35</f>
        <v>25302</v>
      </c>
      <c r="J35" s="13">
        <f>'ARs Urban Pop.'!G35</f>
        <v>10.994320774147573</v>
      </c>
      <c r="K35" s="12">
        <f>'ARs Urban Pop.'!H35</f>
        <v>26882</v>
      </c>
      <c r="L35" s="13">
        <f>'ARs Urban Pop.'!I35</f>
        <v>11.265610594250273</v>
      </c>
      <c r="M35" s="12">
        <f>'ARs Urban Pop.'!J35</f>
        <v>26449</v>
      </c>
      <c r="N35" s="13">
        <f>'ARs Urban Pop.'!K35</f>
        <v>9.8160670412624427</v>
      </c>
    </row>
    <row r="36" spans="1:14" x14ac:dyDescent="0.25">
      <c r="A36" s="47" t="s">
        <v>188</v>
      </c>
      <c r="B36" s="79">
        <f t="shared" si="0"/>
        <v>26.391262284327972</v>
      </c>
      <c r="D36" s="47" t="s">
        <v>188</v>
      </c>
      <c r="E36" s="12">
        <f>'ARs Urban Pop.'!B36</f>
        <v>50191.086451000003</v>
      </c>
      <c r="F36" s="13">
        <f>'ARs Urban Pop.'!C36</f>
        <v>26.633919576482672</v>
      </c>
      <c r="G36" s="12">
        <f>'ARs Urban Pop.'!D36</f>
        <v>56360</v>
      </c>
      <c r="H36" s="13">
        <f>'ARs Urban Pop.'!E36</f>
        <v>28.118701231315729</v>
      </c>
      <c r="I36" s="12">
        <f>'ARs Urban Pop.'!F36</f>
        <v>59694</v>
      </c>
      <c r="J36" s="13">
        <f>'ARs Urban Pop.'!G36</f>
        <v>25.938462741758173</v>
      </c>
      <c r="K36" s="12">
        <f>'ARs Urban Pop.'!H36</f>
        <v>67238</v>
      </c>
      <c r="L36" s="13">
        <f>'ARs Urban Pop.'!I36</f>
        <v>28.177856005364177</v>
      </c>
      <c r="M36" s="12">
        <f>'ARs Urban Pop.'!J36</f>
        <v>62208</v>
      </c>
      <c r="N36" s="13">
        <f>'ARs Urban Pop.'!K36</f>
        <v>23.087371866719121</v>
      </c>
    </row>
    <row r="37" spans="1:14" x14ac:dyDescent="0.25">
      <c r="A37" s="67" t="s">
        <v>79</v>
      </c>
      <c r="B37" s="79"/>
      <c r="D37" s="67" t="s">
        <v>79</v>
      </c>
      <c r="E37" s="74">
        <f>'ARs Urban Pop.'!B37</f>
        <v>398778.98462800006</v>
      </c>
      <c r="F37" s="74">
        <f>'ARs Urban Pop.'!C37</f>
        <v>99.999999999999986</v>
      </c>
      <c r="G37" s="74">
        <f>'ARs Urban Pop.'!D37</f>
        <v>408725</v>
      </c>
      <c r="H37" s="74">
        <f>'ARs Urban Pop.'!E37</f>
        <v>100</v>
      </c>
      <c r="I37" s="74">
        <f>'ARs Urban Pop.'!F37</f>
        <v>436100</v>
      </c>
      <c r="J37" s="74">
        <f>'ARs Urban Pop.'!G37</f>
        <v>100</v>
      </c>
      <c r="K37" s="74">
        <f>'ARs Urban Pop.'!H37</f>
        <v>458285</v>
      </c>
      <c r="L37" s="74">
        <f>'ARs Urban Pop.'!I37</f>
        <v>100</v>
      </c>
      <c r="M37" s="74">
        <f>'ARs Urban Pop.'!J37</f>
        <v>477049</v>
      </c>
      <c r="N37" s="74">
        <f>'ARs Urban Pop.'!K37</f>
        <v>100</v>
      </c>
    </row>
    <row r="38" spans="1:14" x14ac:dyDescent="0.25">
      <c r="A38" s="47" t="s">
        <v>189</v>
      </c>
      <c r="B38" s="79">
        <f t="shared" si="0"/>
        <v>30.115478018824273</v>
      </c>
      <c r="D38" s="47" t="s">
        <v>189</v>
      </c>
      <c r="E38" s="12">
        <f>'ARs Urban Pop.'!B38</f>
        <v>125260.07235300001</v>
      </c>
      <c r="F38" s="13">
        <f>'ARs Urban Pop.'!C38</f>
        <v>31.410901070889818</v>
      </c>
      <c r="G38" s="12">
        <f>'ARs Urban Pop.'!D38</f>
        <v>127475</v>
      </c>
      <c r="H38" s="13">
        <f>'ARs Urban Pop.'!E38</f>
        <v>31.188451893082146</v>
      </c>
      <c r="I38" s="12">
        <f>'ARs Urban Pop.'!F38</f>
        <v>134958</v>
      </c>
      <c r="J38" s="13">
        <f>'ARs Urban Pop.'!G38</f>
        <v>30.94657188718184</v>
      </c>
      <c r="K38" s="12">
        <f>'ARs Urban Pop.'!H38</f>
        <v>134111</v>
      </c>
      <c r="L38" s="13">
        <f>'ARs Urban Pop.'!I38</f>
        <v>29.263667804968524</v>
      </c>
      <c r="M38" s="12">
        <f>'ARs Urban Pop.'!J38</f>
        <v>132466</v>
      </c>
      <c r="N38" s="13">
        <f>'ARs Urban Pop.'!K38</f>
        <v>27.767797437999032</v>
      </c>
    </row>
    <row r="39" spans="1:14" x14ac:dyDescent="0.25">
      <c r="A39" s="47" t="s">
        <v>190</v>
      </c>
      <c r="B39" s="79">
        <f t="shared" si="0"/>
        <v>28.255096296250194</v>
      </c>
      <c r="D39" s="47" t="s">
        <v>190</v>
      </c>
      <c r="E39" s="12">
        <f>'ARs Urban Pop.'!B39</f>
        <v>117628.89097800001</v>
      </c>
      <c r="F39" s="13">
        <f>'ARs Urban Pop.'!C39</f>
        <v>29.497264277286277</v>
      </c>
      <c r="G39" s="12">
        <f>'ARs Urban Pop.'!D39</f>
        <v>119444</v>
      </c>
      <c r="H39" s="13">
        <f>'ARs Urban Pop.'!E39</f>
        <v>29.223561074071807</v>
      </c>
      <c r="I39" s="12">
        <f>'ARs Urban Pop.'!F39</f>
        <v>122721</v>
      </c>
      <c r="J39" s="13">
        <f>'ARs Urban Pop.'!G39</f>
        <v>28.140564090804858</v>
      </c>
      <c r="K39" s="12">
        <f>'ARs Urban Pop.'!H39</f>
        <v>125559</v>
      </c>
      <c r="L39" s="13">
        <f>'ARs Urban Pop.'!I39</f>
        <v>27.397580108447801</v>
      </c>
      <c r="M39" s="12">
        <f>'ARs Urban Pop.'!J39</f>
        <v>128882</v>
      </c>
      <c r="N39" s="13">
        <f>'ARs Urban Pop.'!K39</f>
        <v>27.016511930640245</v>
      </c>
    </row>
    <row r="40" spans="1:14" x14ac:dyDescent="0.25">
      <c r="A40" s="47" t="s">
        <v>191</v>
      </c>
      <c r="B40" s="79">
        <f t="shared" si="0"/>
        <v>30.434932968714168</v>
      </c>
      <c r="D40" s="47" t="s">
        <v>191</v>
      </c>
      <c r="E40" s="12">
        <f>'ARs Urban Pop.'!B40</f>
        <v>121481.955109</v>
      </c>
      <c r="F40" s="13">
        <f>'ARs Urban Pop.'!C40</f>
        <v>30.46347971980623</v>
      </c>
      <c r="G40" s="12">
        <f>'ARs Urban Pop.'!D40</f>
        <v>124755</v>
      </c>
      <c r="H40" s="13">
        <f>'ARs Urban Pop.'!E40</f>
        <v>30.522967765612574</v>
      </c>
      <c r="I40" s="12">
        <f>'ARs Urban Pop.'!F40</f>
        <v>138997</v>
      </c>
      <c r="J40" s="13">
        <f>'ARs Urban Pop.'!G40</f>
        <v>31.872735611098374</v>
      </c>
      <c r="K40" s="12">
        <f>'ARs Urban Pop.'!H40</f>
        <v>146906</v>
      </c>
      <c r="L40" s="13">
        <f>'ARs Urban Pop.'!I40</f>
        <v>32.055598590396805</v>
      </c>
      <c r="M40" s="12">
        <f>'ARs Urban Pop.'!J40</f>
        <v>130043</v>
      </c>
      <c r="N40" s="13">
        <f>'ARs Urban Pop.'!K40</f>
        <v>27.259883156656862</v>
      </c>
    </row>
    <row r="41" spans="1:14" x14ac:dyDescent="0.25">
      <c r="A41" s="47" t="s">
        <v>192</v>
      </c>
      <c r="B41" s="79">
        <f t="shared" si="0"/>
        <v>11.194492716211357</v>
      </c>
      <c r="D41" s="47" t="s">
        <v>192</v>
      </c>
      <c r="E41" s="12">
        <f>'ARs Urban Pop.'!B41</f>
        <v>34408.066187999997</v>
      </c>
      <c r="F41" s="13">
        <f>'ARs Urban Pop.'!C41</f>
        <v>8.6283549320176629</v>
      </c>
      <c r="G41" s="12">
        <f>'ARs Urban Pop.'!D41</f>
        <v>37051</v>
      </c>
      <c r="H41" s="13">
        <f>'ARs Urban Pop.'!E41</f>
        <v>9.0650192672334704</v>
      </c>
      <c r="I41" s="12">
        <f>'ARs Urban Pop.'!F41</f>
        <v>39424</v>
      </c>
      <c r="J41" s="13">
        <f>'ARs Urban Pop.'!G41</f>
        <v>9.040128410914928</v>
      </c>
      <c r="K41" s="12">
        <f>'ARs Urban Pop.'!H41</f>
        <v>51709</v>
      </c>
      <c r="L41" s="13">
        <f>'ARs Urban Pop.'!I41</f>
        <v>11.28315349618687</v>
      </c>
      <c r="M41" s="12">
        <f>'ARs Urban Pop.'!J41</f>
        <v>85658</v>
      </c>
      <c r="N41" s="13">
        <f>'ARs Urban Pop.'!K41</f>
        <v>17.955807474703857</v>
      </c>
    </row>
    <row r="42" spans="1:14" x14ac:dyDescent="0.25">
      <c r="D42" s="67" t="s">
        <v>54</v>
      </c>
      <c r="E42" s="74">
        <f>SUM(E4:E41)</f>
        <v>4963368.0146520017</v>
      </c>
      <c r="F42" s="6"/>
      <c r="G42" s="74">
        <f t="shared" ref="G42:M42" si="1">SUM(G5:G8,G10:G13,G15:G21,G23:G26,G28:G31,G33:G36,G38:G41)</f>
        <v>2556149</v>
      </c>
      <c r="H42" s="6"/>
      <c r="I42" s="74">
        <f t="shared" si="1"/>
        <v>2786686</v>
      </c>
      <c r="J42" s="6"/>
      <c r="K42" s="74">
        <f t="shared" si="1"/>
        <v>2906574</v>
      </c>
      <c r="L42" s="6"/>
      <c r="M42" s="74">
        <f t="shared" si="1"/>
        <v>2881854</v>
      </c>
      <c r="N42" s="6"/>
    </row>
  </sheetData>
  <mergeCells count="6">
    <mergeCell ref="A2:A3"/>
    <mergeCell ref="D1:N1"/>
    <mergeCell ref="D2:D3"/>
    <mergeCell ref="E2:N2"/>
    <mergeCell ref="B2:B3"/>
    <mergeCell ref="A1:B1"/>
  </mergeCells>
  <pageMargins left="0.511811024" right="0.511811024" top="0.78740157499999996" bottom="0.78740157499999996" header="0.31496062000000002" footer="0.31496062000000002"/>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R44"/>
  <sheetViews>
    <sheetView topLeftCell="A25" workbookViewId="0">
      <selection activeCell="A28" sqref="A28:AR28"/>
    </sheetView>
  </sheetViews>
  <sheetFormatPr defaultRowHeight="15" x14ac:dyDescent="0.25"/>
  <cols>
    <col min="1" max="1" width="29" style="78" bestFit="1" customWidth="1"/>
    <col min="2" max="28" width="9.42578125" style="78" bestFit="1" customWidth="1"/>
    <col min="29" max="42" width="12" style="3" bestFit="1" customWidth="1"/>
  </cols>
  <sheetData>
    <row r="1" spans="1:44" ht="18.75" x14ac:dyDescent="0.25">
      <c r="A1" s="153" t="s">
        <v>204</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s="77" customFormat="1" ht="15.6" customHeight="1" x14ac:dyDescent="0.25">
      <c r="A2" s="67" t="s">
        <v>205</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193</v>
      </c>
      <c r="B3" s="13">
        <f>'ARs urban population evolution'!N5</f>
        <v>68.593335482111414</v>
      </c>
      <c r="C3" s="13">
        <f>$B$22</f>
        <v>68.226039504804007</v>
      </c>
      <c r="D3" s="13">
        <f t="shared" ref="D3:AR3" si="1">$B$22</f>
        <v>68.226039504804007</v>
      </c>
      <c r="E3" s="13">
        <f t="shared" si="1"/>
        <v>68.226039504804007</v>
      </c>
      <c r="F3" s="13">
        <f t="shared" si="1"/>
        <v>68.226039504804007</v>
      </c>
      <c r="G3" s="13">
        <f t="shared" si="1"/>
        <v>68.226039504804007</v>
      </c>
      <c r="H3" s="13">
        <f t="shared" si="1"/>
        <v>68.226039504804007</v>
      </c>
      <c r="I3" s="13">
        <f t="shared" si="1"/>
        <v>68.226039504804007</v>
      </c>
      <c r="J3" s="13">
        <f t="shared" si="1"/>
        <v>68.226039504804007</v>
      </c>
      <c r="K3" s="13">
        <f t="shared" si="1"/>
        <v>68.226039504804007</v>
      </c>
      <c r="L3" s="13">
        <f t="shared" si="1"/>
        <v>68.226039504804007</v>
      </c>
      <c r="M3" s="13">
        <f t="shared" si="1"/>
        <v>68.226039504804007</v>
      </c>
      <c r="N3" s="13">
        <f t="shared" si="1"/>
        <v>68.226039504804007</v>
      </c>
      <c r="O3" s="13">
        <f t="shared" si="1"/>
        <v>68.226039504804007</v>
      </c>
      <c r="P3" s="13">
        <f t="shared" si="1"/>
        <v>68.226039504804007</v>
      </c>
      <c r="Q3" s="13">
        <f t="shared" si="1"/>
        <v>68.226039504804007</v>
      </c>
      <c r="R3" s="13">
        <f t="shared" si="1"/>
        <v>68.226039504804007</v>
      </c>
      <c r="S3" s="13">
        <f t="shared" si="1"/>
        <v>68.226039504804007</v>
      </c>
      <c r="T3" s="13">
        <f t="shared" si="1"/>
        <v>68.226039504804007</v>
      </c>
      <c r="U3" s="13">
        <f t="shared" si="1"/>
        <v>68.226039504804007</v>
      </c>
      <c r="V3" s="13">
        <f t="shared" si="1"/>
        <v>68.226039504804007</v>
      </c>
      <c r="W3" s="13">
        <f t="shared" si="1"/>
        <v>68.226039504804007</v>
      </c>
      <c r="X3" s="13">
        <f t="shared" si="1"/>
        <v>68.226039504804007</v>
      </c>
      <c r="Y3" s="13">
        <f t="shared" si="1"/>
        <v>68.226039504804007</v>
      </c>
      <c r="Z3" s="13">
        <f t="shared" si="1"/>
        <v>68.226039504804007</v>
      </c>
      <c r="AA3" s="13">
        <f t="shared" si="1"/>
        <v>68.226039504804007</v>
      </c>
      <c r="AB3" s="13">
        <f t="shared" si="1"/>
        <v>68.226039504804007</v>
      </c>
      <c r="AC3" s="13">
        <f t="shared" si="1"/>
        <v>68.226039504804007</v>
      </c>
      <c r="AD3" s="13">
        <f t="shared" si="1"/>
        <v>68.226039504804007</v>
      </c>
      <c r="AE3" s="13">
        <f t="shared" si="1"/>
        <v>68.226039504804007</v>
      </c>
      <c r="AF3" s="13">
        <f t="shared" si="1"/>
        <v>68.226039504804007</v>
      </c>
      <c r="AG3" s="13">
        <f t="shared" si="1"/>
        <v>68.226039504804007</v>
      </c>
      <c r="AH3" s="13">
        <f t="shared" si="1"/>
        <v>68.226039504804007</v>
      </c>
      <c r="AI3" s="13">
        <f t="shared" si="1"/>
        <v>68.226039504804007</v>
      </c>
      <c r="AJ3" s="13">
        <f t="shared" si="1"/>
        <v>68.226039504804007</v>
      </c>
      <c r="AK3" s="13">
        <f t="shared" si="1"/>
        <v>68.226039504804007</v>
      </c>
      <c r="AL3" s="13">
        <f t="shared" si="1"/>
        <v>68.226039504804007</v>
      </c>
      <c r="AM3" s="13">
        <f t="shared" si="1"/>
        <v>68.226039504804007</v>
      </c>
      <c r="AN3" s="13">
        <f t="shared" si="1"/>
        <v>68.226039504804007</v>
      </c>
      <c r="AO3" s="13">
        <f t="shared" si="1"/>
        <v>68.226039504804007</v>
      </c>
      <c r="AP3" s="13">
        <f t="shared" si="1"/>
        <v>68.226039504804007</v>
      </c>
      <c r="AQ3" s="13">
        <f t="shared" si="1"/>
        <v>68.226039504804007</v>
      </c>
      <c r="AR3" s="13">
        <f t="shared" si="1"/>
        <v>68.226039504804007</v>
      </c>
    </row>
    <row r="4" spans="1:44" ht="15.75" x14ac:dyDescent="0.25">
      <c r="A4" s="76" t="s">
        <v>169</v>
      </c>
      <c r="B4" s="13">
        <f>'ARs urban population evolution'!N6</f>
        <v>9.6320010909181057</v>
      </c>
      <c r="C4" s="13">
        <f>$B$23</f>
        <v>9.9448976837904048</v>
      </c>
      <c r="D4" s="13">
        <f t="shared" ref="D4:AR4" si="2">$B$23</f>
        <v>9.9448976837904048</v>
      </c>
      <c r="E4" s="13">
        <f t="shared" si="2"/>
        <v>9.9448976837904048</v>
      </c>
      <c r="F4" s="13">
        <f t="shared" si="2"/>
        <v>9.9448976837904048</v>
      </c>
      <c r="G4" s="13">
        <f t="shared" si="2"/>
        <v>9.9448976837904048</v>
      </c>
      <c r="H4" s="13">
        <f t="shared" si="2"/>
        <v>9.9448976837904048</v>
      </c>
      <c r="I4" s="13">
        <f t="shared" si="2"/>
        <v>9.9448976837904048</v>
      </c>
      <c r="J4" s="13">
        <f t="shared" si="2"/>
        <v>9.9448976837904048</v>
      </c>
      <c r="K4" s="13">
        <f t="shared" si="2"/>
        <v>9.9448976837904048</v>
      </c>
      <c r="L4" s="13">
        <f t="shared" si="2"/>
        <v>9.9448976837904048</v>
      </c>
      <c r="M4" s="13">
        <f t="shared" si="2"/>
        <v>9.9448976837904048</v>
      </c>
      <c r="N4" s="13">
        <f t="shared" si="2"/>
        <v>9.9448976837904048</v>
      </c>
      <c r="O4" s="13">
        <f t="shared" si="2"/>
        <v>9.9448976837904048</v>
      </c>
      <c r="P4" s="13">
        <f t="shared" si="2"/>
        <v>9.9448976837904048</v>
      </c>
      <c r="Q4" s="13">
        <f t="shared" si="2"/>
        <v>9.9448976837904048</v>
      </c>
      <c r="R4" s="13">
        <f t="shared" si="2"/>
        <v>9.9448976837904048</v>
      </c>
      <c r="S4" s="13">
        <f t="shared" si="2"/>
        <v>9.9448976837904048</v>
      </c>
      <c r="T4" s="13">
        <f t="shared" si="2"/>
        <v>9.9448976837904048</v>
      </c>
      <c r="U4" s="13">
        <f t="shared" si="2"/>
        <v>9.9448976837904048</v>
      </c>
      <c r="V4" s="13">
        <f t="shared" si="2"/>
        <v>9.9448976837904048</v>
      </c>
      <c r="W4" s="13">
        <f t="shared" si="2"/>
        <v>9.9448976837904048</v>
      </c>
      <c r="X4" s="13">
        <f t="shared" si="2"/>
        <v>9.9448976837904048</v>
      </c>
      <c r="Y4" s="13">
        <f t="shared" si="2"/>
        <v>9.9448976837904048</v>
      </c>
      <c r="Z4" s="13">
        <f t="shared" si="2"/>
        <v>9.9448976837904048</v>
      </c>
      <c r="AA4" s="13">
        <f t="shared" si="2"/>
        <v>9.9448976837904048</v>
      </c>
      <c r="AB4" s="13">
        <f t="shared" si="2"/>
        <v>9.9448976837904048</v>
      </c>
      <c r="AC4" s="13">
        <f t="shared" si="2"/>
        <v>9.9448976837904048</v>
      </c>
      <c r="AD4" s="13">
        <f t="shared" si="2"/>
        <v>9.9448976837904048</v>
      </c>
      <c r="AE4" s="13">
        <f t="shared" si="2"/>
        <v>9.9448976837904048</v>
      </c>
      <c r="AF4" s="13">
        <f t="shared" si="2"/>
        <v>9.9448976837904048</v>
      </c>
      <c r="AG4" s="13">
        <f t="shared" si="2"/>
        <v>9.9448976837904048</v>
      </c>
      <c r="AH4" s="13">
        <f t="shared" si="2"/>
        <v>9.9448976837904048</v>
      </c>
      <c r="AI4" s="13">
        <f t="shared" si="2"/>
        <v>9.9448976837904048</v>
      </c>
      <c r="AJ4" s="13">
        <f t="shared" si="2"/>
        <v>9.9448976837904048</v>
      </c>
      <c r="AK4" s="13">
        <f t="shared" si="2"/>
        <v>9.9448976837904048</v>
      </c>
      <c r="AL4" s="13">
        <f t="shared" si="2"/>
        <v>9.9448976837904048</v>
      </c>
      <c r="AM4" s="13">
        <f t="shared" si="2"/>
        <v>9.9448976837904048</v>
      </c>
      <c r="AN4" s="13">
        <f t="shared" si="2"/>
        <v>9.9448976837904048</v>
      </c>
      <c r="AO4" s="13">
        <f t="shared" si="2"/>
        <v>9.9448976837904048</v>
      </c>
      <c r="AP4" s="13">
        <f t="shared" si="2"/>
        <v>9.9448976837904048</v>
      </c>
      <c r="AQ4" s="13">
        <f t="shared" si="2"/>
        <v>9.9448976837904048</v>
      </c>
      <c r="AR4" s="13">
        <f t="shared" si="2"/>
        <v>9.9448976837904048</v>
      </c>
    </row>
    <row r="5" spans="1:44" ht="15.75" x14ac:dyDescent="0.25">
      <c r="A5" s="76" t="s">
        <v>170</v>
      </c>
      <c r="B5" s="13">
        <f>'ARs urban population evolution'!N7</f>
        <v>5.1102695063595567</v>
      </c>
      <c r="C5" s="13">
        <f>$B$24</f>
        <v>5.1752547329017746</v>
      </c>
      <c r="D5" s="13">
        <f t="shared" ref="D5:AR5" si="3">$B$24</f>
        <v>5.1752547329017746</v>
      </c>
      <c r="E5" s="13">
        <f t="shared" si="3"/>
        <v>5.1752547329017746</v>
      </c>
      <c r="F5" s="13">
        <f t="shared" si="3"/>
        <v>5.1752547329017746</v>
      </c>
      <c r="G5" s="13">
        <f t="shared" si="3"/>
        <v>5.1752547329017746</v>
      </c>
      <c r="H5" s="13">
        <f t="shared" si="3"/>
        <v>5.1752547329017746</v>
      </c>
      <c r="I5" s="13">
        <f t="shared" si="3"/>
        <v>5.1752547329017746</v>
      </c>
      <c r="J5" s="13">
        <f t="shared" si="3"/>
        <v>5.1752547329017746</v>
      </c>
      <c r="K5" s="13">
        <f t="shared" si="3"/>
        <v>5.1752547329017746</v>
      </c>
      <c r="L5" s="13">
        <f t="shared" si="3"/>
        <v>5.1752547329017746</v>
      </c>
      <c r="M5" s="13">
        <f t="shared" si="3"/>
        <v>5.1752547329017746</v>
      </c>
      <c r="N5" s="13">
        <f t="shared" si="3"/>
        <v>5.1752547329017746</v>
      </c>
      <c r="O5" s="13">
        <f t="shared" si="3"/>
        <v>5.1752547329017746</v>
      </c>
      <c r="P5" s="13">
        <f t="shared" si="3"/>
        <v>5.1752547329017746</v>
      </c>
      <c r="Q5" s="13">
        <f t="shared" si="3"/>
        <v>5.1752547329017746</v>
      </c>
      <c r="R5" s="13">
        <f t="shared" si="3"/>
        <v>5.1752547329017746</v>
      </c>
      <c r="S5" s="13">
        <f t="shared" si="3"/>
        <v>5.1752547329017746</v>
      </c>
      <c r="T5" s="13">
        <f t="shared" si="3"/>
        <v>5.1752547329017746</v>
      </c>
      <c r="U5" s="13">
        <f t="shared" si="3"/>
        <v>5.1752547329017746</v>
      </c>
      <c r="V5" s="13">
        <f t="shared" si="3"/>
        <v>5.1752547329017746</v>
      </c>
      <c r="W5" s="13">
        <f t="shared" si="3"/>
        <v>5.1752547329017746</v>
      </c>
      <c r="X5" s="13">
        <f t="shared" si="3"/>
        <v>5.1752547329017746</v>
      </c>
      <c r="Y5" s="13">
        <f t="shared" si="3"/>
        <v>5.1752547329017746</v>
      </c>
      <c r="Z5" s="13">
        <f t="shared" si="3"/>
        <v>5.1752547329017746</v>
      </c>
      <c r="AA5" s="13">
        <f t="shared" si="3"/>
        <v>5.1752547329017746</v>
      </c>
      <c r="AB5" s="13">
        <f t="shared" si="3"/>
        <v>5.1752547329017746</v>
      </c>
      <c r="AC5" s="13">
        <f t="shared" si="3"/>
        <v>5.1752547329017746</v>
      </c>
      <c r="AD5" s="13">
        <f t="shared" si="3"/>
        <v>5.1752547329017746</v>
      </c>
      <c r="AE5" s="13">
        <f t="shared" si="3"/>
        <v>5.1752547329017746</v>
      </c>
      <c r="AF5" s="13">
        <f t="shared" si="3"/>
        <v>5.1752547329017746</v>
      </c>
      <c r="AG5" s="13">
        <f t="shared" si="3"/>
        <v>5.1752547329017746</v>
      </c>
      <c r="AH5" s="13">
        <f t="shared" si="3"/>
        <v>5.1752547329017746</v>
      </c>
      <c r="AI5" s="13">
        <f t="shared" si="3"/>
        <v>5.1752547329017746</v>
      </c>
      <c r="AJ5" s="13">
        <f t="shared" si="3"/>
        <v>5.1752547329017746</v>
      </c>
      <c r="AK5" s="13">
        <f t="shared" si="3"/>
        <v>5.1752547329017746</v>
      </c>
      <c r="AL5" s="13">
        <f t="shared" si="3"/>
        <v>5.1752547329017746</v>
      </c>
      <c r="AM5" s="13">
        <f t="shared" si="3"/>
        <v>5.1752547329017746</v>
      </c>
      <c r="AN5" s="13">
        <f t="shared" si="3"/>
        <v>5.1752547329017746</v>
      </c>
      <c r="AO5" s="13">
        <f t="shared" si="3"/>
        <v>5.1752547329017746</v>
      </c>
      <c r="AP5" s="13">
        <f t="shared" si="3"/>
        <v>5.1752547329017746</v>
      </c>
      <c r="AQ5" s="13">
        <f t="shared" si="3"/>
        <v>5.1752547329017746</v>
      </c>
      <c r="AR5" s="13">
        <f t="shared" si="3"/>
        <v>5.1752547329017746</v>
      </c>
    </row>
    <row r="6" spans="1:44" ht="15.75" x14ac:dyDescent="0.25">
      <c r="A6" s="76" t="s">
        <v>171</v>
      </c>
      <c r="B6" s="13">
        <f>'ARs urban population evolution'!N8</f>
        <v>16.664393920610916</v>
      </c>
      <c r="C6" s="13">
        <f>$B$25</f>
        <v>16.653808078503815</v>
      </c>
      <c r="D6" s="13">
        <f t="shared" ref="D6:AR6" si="4">$B$25</f>
        <v>16.653808078503815</v>
      </c>
      <c r="E6" s="13">
        <f t="shared" si="4"/>
        <v>16.653808078503815</v>
      </c>
      <c r="F6" s="13">
        <f t="shared" si="4"/>
        <v>16.653808078503815</v>
      </c>
      <c r="G6" s="13">
        <f t="shared" si="4"/>
        <v>16.653808078503815</v>
      </c>
      <c r="H6" s="13">
        <f t="shared" si="4"/>
        <v>16.653808078503815</v>
      </c>
      <c r="I6" s="13">
        <f t="shared" si="4"/>
        <v>16.653808078503815</v>
      </c>
      <c r="J6" s="13">
        <f t="shared" si="4"/>
        <v>16.653808078503815</v>
      </c>
      <c r="K6" s="13">
        <f t="shared" si="4"/>
        <v>16.653808078503815</v>
      </c>
      <c r="L6" s="13">
        <f t="shared" si="4"/>
        <v>16.653808078503815</v>
      </c>
      <c r="M6" s="13">
        <f t="shared" si="4"/>
        <v>16.653808078503815</v>
      </c>
      <c r="N6" s="13">
        <f t="shared" si="4"/>
        <v>16.653808078503815</v>
      </c>
      <c r="O6" s="13">
        <f t="shared" si="4"/>
        <v>16.653808078503815</v>
      </c>
      <c r="P6" s="13">
        <f t="shared" si="4"/>
        <v>16.653808078503815</v>
      </c>
      <c r="Q6" s="13">
        <f t="shared" si="4"/>
        <v>16.653808078503815</v>
      </c>
      <c r="R6" s="13">
        <f t="shared" si="4"/>
        <v>16.653808078503815</v>
      </c>
      <c r="S6" s="13">
        <f t="shared" si="4"/>
        <v>16.653808078503815</v>
      </c>
      <c r="T6" s="13">
        <f t="shared" si="4"/>
        <v>16.653808078503815</v>
      </c>
      <c r="U6" s="13">
        <f t="shared" si="4"/>
        <v>16.653808078503815</v>
      </c>
      <c r="V6" s="13">
        <f t="shared" si="4"/>
        <v>16.653808078503815</v>
      </c>
      <c r="W6" s="13">
        <f t="shared" si="4"/>
        <v>16.653808078503815</v>
      </c>
      <c r="X6" s="13">
        <f t="shared" si="4"/>
        <v>16.653808078503815</v>
      </c>
      <c r="Y6" s="13">
        <f t="shared" si="4"/>
        <v>16.653808078503815</v>
      </c>
      <c r="Z6" s="13">
        <f t="shared" si="4"/>
        <v>16.653808078503815</v>
      </c>
      <c r="AA6" s="13">
        <f t="shared" si="4"/>
        <v>16.653808078503815</v>
      </c>
      <c r="AB6" s="13">
        <f t="shared" si="4"/>
        <v>16.653808078503815</v>
      </c>
      <c r="AC6" s="13">
        <f t="shared" si="4"/>
        <v>16.653808078503815</v>
      </c>
      <c r="AD6" s="13">
        <f t="shared" si="4"/>
        <v>16.653808078503815</v>
      </c>
      <c r="AE6" s="13">
        <f t="shared" si="4"/>
        <v>16.653808078503815</v>
      </c>
      <c r="AF6" s="13">
        <f t="shared" si="4"/>
        <v>16.653808078503815</v>
      </c>
      <c r="AG6" s="13">
        <f t="shared" si="4"/>
        <v>16.653808078503815</v>
      </c>
      <c r="AH6" s="13">
        <f t="shared" si="4"/>
        <v>16.653808078503815</v>
      </c>
      <c r="AI6" s="13">
        <f t="shared" si="4"/>
        <v>16.653808078503815</v>
      </c>
      <c r="AJ6" s="13">
        <f t="shared" si="4"/>
        <v>16.653808078503815</v>
      </c>
      <c r="AK6" s="13">
        <f t="shared" si="4"/>
        <v>16.653808078503815</v>
      </c>
      <c r="AL6" s="13">
        <f t="shared" si="4"/>
        <v>16.653808078503815</v>
      </c>
      <c r="AM6" s="13">
        <f t="shared" si="4"/>
        <v>16.653808078503815</v>
      </c>
      <c r="AN6" s="13">
        <f t="shared" si="4"/>
        <v>16.653808078503815</v>
      </c>
      <c r="AO6" s="13">
        <f t="shared" si="4"/>
        <v>16.653808078503815</v>
      </c>
      <c r="AP6" s="13">
        <f t="shared" si="4"/>
        <v>16.653808078503815</v>
      </c>
      <c r="AQ6" s="13">
        <f t="shared" si="4"/>
        <v>16.653808078503815</v>
      </c>
      <c r="AR6" s="13">
        <f t="shared" si="4"/>
        <v>16.653808078503815</v>
      </c>
    </row>
    <row r="7" spans="1:44" ht="15.75" x14ac:dyDescent="0.25">
      <c r="A7" s="67" t="s">
        <v>34</v>
      </c>
      <c r="B7" s="13">
        <f>SUM(B3:B6)</f>
        <v>100</v>
      </c>
      <c r="C7" s="13">
        <f t="shared" ref="C7:AR7" si="5">SUM(C3:C6)</f>
        <v>100</v>
      </c>
      <c r="D7" s="13">
        <f t="shared" si="5"/>
        <v>100</v>
      </c>
      <c r="E7" s="13">
        <f t="shared" si="5"/>
        <v>100</v>
      </c>
      <c r="F7" s="13">
        <f t="shared" si="5"/>
        <v>100</v>
      </c>
      <c r="G7" s="13">
        <f t="shared" si="5"/>
        <v>100</v>
      </c>
      <c r="H7" s="13">
        <f t="shared" si="5"/>
        <v>100</v>
      </c>
      <c r="I7" s="13">
        <f t="shared" si="5"/>
        <v>100</v>
      </c>
      <c r="J7" s="13">
        <f t="shared" si="5"/>
        <v>100</v>
      </c>
      <c r="K7" s="13">
        <f t="shared" si="5"/>
        <v>100</v>
      </c>
      <c r="L7" s="13">
        <f t="shared" si="5"/>
        <v>100</v>
      </c>
      <c r="M7" s="13">
        <f t="shared" si="5"/>
        <v>100</v>
      </c>
      <c r="N7" s="13">
        <f t="shared" si="5"/>
        <v>100</v>
      </c>
      <c r="O7" s="13">
        <f t="shared" si="5"/>
        <v>100</v>
      </c>
      <c r="P7" s="13">
        <f t="shared" si="5"/>
        <v>100</v>
      </c>
      <c r="Q7" s="13">
        <f t="shared" si="5"/>
        <v>100</v>
      </c>
      <c r="R7" s="13">
        <f t="shared" si="5"/>
        <v>100</v>
      </c>
      <c r="S7" s="13">
        <f t="shared" si="5"/>
        <v>100</v>
      </c>
      <c r="T7" s="13">
        <f t="shared" si="5"/>
        <v>100</v>
      </c>
      <c r="U7" s="13">
        <f t="shared" si="5"/>
        <v>100</v>
      </c>
      <c r="V7" s="13">
        <f t="shared" si="5"/>
        <v>100</v>
      </c>
      <c r="W7" s="13">
        <f t="shared" si="5"/>
        <v>100</v>
      </c>
      <c r="X7" s="13">
        <f t="shared" si="5"/>
        <v>100</v>
      </c>
      <c r="Y7" s="13">
        <f t="shared" si="5"/>
        <v>100</v>
      </c>
      <c r="Z7" s="13">
        <f t="shared" si="5"/>
        <v>100</v>
      </c>
      <c r="AA7" s="13">
        <f t="shared" si="5"/>
        <v>100</v>
      </c>
      <c r="AB7" s="13">
        <f t="shared" si="5"/>
        <v>100</v>
      </c>
      <c r="AC7" s="13">
        <f t="shared" si="5"/>
        <v>100</v>
      </c>
      <c r="AD7" s="13">
        <f t="shared" si="5"/>
        <v>100</v>
      </c>
      <c r="AE7" s="13">
        <f t="shared" si="5"/>
        <v>100</v>
      </c>
      <c r="AF7" s="13">
        <f t="shared" si="5"/>
        <v>100</v>
      </c>
      <c r="AG7" s="13">
        <f t="shared" si="5"/>
        <v>100</v>
      </c>
      <c r="AH7" s="13">
        <f t="shared" si="5"/>
        <v>100</v>
      </c>
      <c r="AI7" s="13">
        <f t="shared" si="5"/>
        <v>100</v>
      </c>
      <c r="AJ7" s="13">
        <f t="shared" si="5"/>
        <v>100</v>
      </c>
      <c r="AK7" s="13">
        <f t="shared" si="5"/>
        <v>100</v>
      </c>
      <c r="AL7" s="13">
        <f t="shared" si="5"/>
        <v>100</v>
      </c>
      <c r="AM7" s="13">
        <f t="shared" si="5"/>
        <v>100</v>
      </c>
      <c r="AN7" s="13">
        <f t="shared" si="5"/>
        <v>100</v>
      </c>
      <c r="AO7" s="13">
        <f t="shared" si="5"/>
        <v>100</v>
      </c>
      <c r="AP7" s="13">
        <f t="shared" si="5"/>
        <v>100</v>
      </c>
      <c r="AQ7" s="13">
        <f t="shared" si="5"/>
        <v>100</v>
      </c>
      <c r="AR7" s="13">
        <f t="shared" si="5"/>
        <v>100</v>
      </c>
    </row>
    <row r="8" spans="1:44" ht="15.75" x14ac:dyDescent="0.25">
      <c r="A8" s="65"/>
      <c r="AC8" s="78"/>
      <c r="AD8" s="78"/>
      <c r="AQ8" s="3"/>
      <c r="AR8" s="3"/>
    </row>
    <row r="9" spans="1:44" ht="15.75" x14ac:dyDescent="0.25">
      <c r="A9" s="65"/>
      <c r="AC9" s="78"/>
      <c r="AD9" s="78"/>
      <c r="AQ9" s="3"/>
      <c r="AR9" s="3"/>
    </row>
    <row r="10" spans="1:44" ht="18.75" customHeight="1" x14ac:dyDescent="0.25">
      <c r="A10" s="153" t="s">
        <v>210</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76"/>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1" t="s">
        <v>206</v>
      </c>
      <c r="B12" s="80"/>
      <c r="C12" s="80">
        <f>100/C7</f>
        <v>1</v>
      </c>
      <c r="D12" s="80">
        <f t="shared" ref="D12:AR12" si="8">100/D7</f>
        <v>1</v>
      </c>
      <c r="E12" s="80">
        <f t="shared" si="8"/>
        <v>1</v>
      </c>
      <c r="F12" s="80">
        <f t="shared" si="8"/>
        <v>1</v>
      </c>
      <c r="G12" s="80">
        <f t="shared" si="8"/>
        <v>1</v>
      </c>
      <c r="H12" s="80">
        <f t="shared" si="8"/>
        <v>1</v>
      </c>
      <c r="I12" s="80">
        <f t="shared" si="8"/>
        <v>1</v>
      </c>
      <c r="J12" s="80">
        <f t="shared" si="8"/>
        <v>1</v>
      </c>
      <c r="K12" s="80">
        <f t="shared" si="8"/>
        <v>1</v>
      </c>
      <c r="L12" s="80">
        <f t="shared" si="8"/>
        <v>1</v>
      </c>
      <c r="M12" s="80">
        <f t="shared" si="8"/>
        <v>1</v>
      </c>
      <c r="N12" s="80">
        <f t="shared" si="8"/>
        <v>1</v>
      </c>
      <c r="O12" s="80">
        <f t="shared" si="8"/>
        <v>1</v>
      </c>
      <c r="P12" s="80">
        <f t="shared" si="8"/>
        <v>1</v>
      </c>
      <c r="Q12" s="80">
        <f t="shared" si="8"/>
        <v>1</v>
      </c>
      <c r="R12" s="80">
        <f t="shared" si="8"/>
        <v>1</v>
      </c>
      <c r="S12" s="80">
        <f t="shared" si="8"/>
        <v>1</v>
      </c>
      <c r="T12" s="80">
        <f t="shared" si="8"/>
        <v>1</v>
      </c>
      <c r="U12" s="80">
        <f t="shared" si="8"/>
        <v>1</v>
      </c>
      <c r="V12" s="80">
        <f t="shared" si="8"/>
        <v>1</v>
      </c>
      <c r="W12" s="80">
        <f t="shared" si="8"/>
        <v>1</v>
      </c>
      <c r="X12" s="80">
        <f t="shared" si="8"/>
        <v>1</v>
      </c>
      <c r="Y12" s="80">
        <f t="shared" si="8"/>
        <v>1</v>
      </c>
      <c r="Z12" s="80">
        <f t="shared" si="8"/>
        <v>1</v>
      </c>
      <c r="AA12" s="80">
        <f t="shared" si="8"/>
        <v>1</v>
      </c>
      <c r="AB12" s="80">
        <f t="shared" si="8"/>
        <v>1</v>
      </c>
      <c r="AC12" s="80">
        <f t="shared" si="8"/>
        <v>1</v>
      </c>
      <c r="AD12" s="80">
        <f t="shared" si="8"/>
        <v>1</v>
      </c>
      <c r="AE12" s="80">
        <f t="shared" si="8"/>
        <v>1</v>
      </c>
      <c r="AF12" s="80">
        <f t="shared" si="8"/>
        <v>1</v>
      </c>
      <c r="AG12" s="80">
        <f t="shared" si="8"/>
        <v>1</v>
      </c>
      <c r="AH12" s="80">
        <f t="shared" si="8"/>
        <v>1</v>
      </c>
      <c r="AI12" s="80">
        <f t="shared" si="8"/>
        <v>1</v>
      </c>
      <c r="AJ12" s="80">
        <f t="shared" si="8"/>
        <v>1</v>
      </c>
      <c r="AK12" s="80">
        <f t="shared" si="8"/>
        <v>1</v>
      </c>
      <c r="AL12" s="80">
        <f t="shared" si="8"/>
        <v>1</v>
      </c>
      <c r="AM12" s="80">
        <f t="shared" si="8"/>
        <v>1</v>
      </c>
      <c r="AN12" s="80">
        <f t="shared" si="8"/>
        <v>1</v>
      </c>
      <c r="AO12" s="80">
        <f t="shared" si="8"/>
        <v>1</v>
      </c>
      <c r="AP12" s="80">
        <f t="shared" si="8"/>
        <v>1</v>
      </c>
      <c r="AQ12" s="80">
        <f t="shared" si="8"/>
        <v>1</v>
      </c>
      <c r="AR12" s="80">
        <f t="shared" si="8"/>
        <v>1</v>
      </c>
    </row>
    <row r="13" spans="1:44" ht="15.75" x14ac:dyDescent="0.25">
      <c r="A13" s="76" t="s">
        <v>193</v>
      </c>
      <c r="B13" s="13">
        <f>B3</f>
        <v>68.593335482111414</v>
      </c>
      <c r="C13" s="13">
        <f>C3*$C$12</f>
        <v>68.226039504804007</v>
      </c>
      <c r="D13" s="13">
        <f>D3*$D$12</f>
        <v>68.226039504804007</v>
      </c>
      <c r="E13" s="13">
        <f>E3*$E$12</f>
        <v>68.226039504804007</v>
      </c>
      <c r="F13" s="13">
        <f>F3*$F$12</f>
        <v>68.226039504804007</v>
      </c>
      <c r="G13" s="13">
        <f>G3*$G$12</f>
        <v>68.226039504804007</v>
      </c>
      <c r="H13" s="13">
        <f>H3*$H$12</f>
        <v>68.226039504804007</v>
      </c>
      <c r="I13" s="13">
        <f>I3*$I$12</f>
        <v>68.226039504804007</v>
      </c>
      <c r="J13" s="13">
        <f>J3*$J$12</f>
        <v>68.226039504804007</v>
      </c>
      <c r="K13" s="13">
        <f>K3*$K$12</f>
        <v>68.226039504804007</v>
      </c>
      <c r="L13" s="13">
        <f>L3*$L$12</f>
        <v>68.226039504804007</v>
      </c>
      <c r="M13" s="13">
        <f>M3*$M$12</f>
        <v>68.226039504804007</v>
      </c>
      <c r="N13" s="13">
        <f>N3*$N$12</f>
        <v>68.226039504804007</v>
      </c>
      <c r="O13" s="13">
        <f>O3*$O$12</f>
        <v>68.226039504804007</v>
      </c>
      <c r="P13" s="13">
        <f>P3*$P$12</f>
        <v>68.226039504804007</v>
      </c>
      <c r="Q13" s="13">
        <f>Q3*$Q$12</f>
        <v>68.226039504804007</v>
      </c>
      <c r="R13" s="13">
        <f>R3*$R$12</f>
        <v>68.226039504804007</v>
      </c>
      <c r="S13" s="13">
        <f>S3*$S$12</f>
        <v>68.226039504804007</v>
      </c>
      <c r="T13" s="13">
        <f>T3*$T$12</f>
        <v>68.226039504804007</v>
      </c>
      <c r="U13" s="13">
        <f>U3*$U$12</f>
        <v>68.226039504804007</v>
      </c>
      <c r="V13" s="13">
        <f>V3*$V$12</f>
        <v>68.226039504804007</v>
      </c>
      <c r="W13" s="13">
        <f>W3*$W$12</f>
        <v>68.226039504804007</v>
      </c>
      <c r="X13" s="13">
        <f>X3*$X$12</f>
        <v>68.226039504804007</v>
      </c>
      <c r="Y13" s="13">
        <f>Y3*$Y$12</f>
        <v>68.226039504804007</v>
      </c>
      <c r="Z13" s="13">
        <f>Z3*$Z$12</f>
        <v>68.226039504804007</v>
      </c>
      <c r="AA13" s="13">
        <f>AA3*$AA$12</f>
        <v>68.226039504804007</v>
      </c>
      <c r="AB13" s="13">
        <f>AB3*$AB$12</f>
        <v>68.226039504804007</v>
      </c>
      <c r="AC13" s="13">
        <f>AC3*$AC$12</f>
        <v>68.226039504804007</v>
      </c>
      <c r="AD13" s="13">
        <f>AD3*$AD$12</f>
        <v>68.226039504804007</v>
      </c>
      <c r="AE13" s="13">
        <f>AE3*$AE$12</f>
        <v>68.226039504804007</v>
      </c>
      <c r="AF13" s="13">
        <f>AF3*$AF$12</f>
        <v>68.226039504804007</v>
      </c>
      <c r="AG13" s="13">
        <f>AG3*$AG$12</f>
        <v>68.226039504804007</v>
      </c>
      <c r="AH13" s="13">
        <f>AH3*$AH$12</f>
        <v>68.226039504804007</v>
      </c>
      <c r="AI13" s="13">
        <f>AI3*$AI$12</f>
        <v>68.226039504804007</v>
      </c>
      <c r="AJ13" s="13">
        <f>AJ3*$AJ$12</f>
        <v>68.226039504804007</v>
      </c>
      <c r="AK13" s="13">
        <f>AK3*$AK$12</f>
        <v>68.226039504804007</v>
      </c>
      <c r="AL13" s="13">
        <f>AL3*$AL$12</f>
        <v>68.226039504804007</v>
      </c>
      <c r="AM13" s="13">
        <f>AM3*$AM$12</f>
        <v>68.226039504804007</v>
      </c>
      <c r="AN13" s="13">
        <f>AN3*$AN$12</f>
        <v>68.226039504804007</v>
      </c>
      <c r="AO13" s="13">
        <f>AO3*$AO$12</f>
        <v>68.226039504804007</v>
      </c>
      <c r="AP13" s="13">
        <f>AP3*$AP$12</f>
        <v>68.226039504804007</v>
      </c>
      <c r="AQ13" s="13">
        <f>AQ3*$AQ$12</f>
        <v>68.226039504804007</v>
      </c>
      <c r="AR13" s="13">
        <f>AR3*$AR$12</f>
        <v>68.226039504804007</v>
      </c>
    </row>
    <row r="14" spans="1:44" ht="15.75" x14ac:dyDescent="0.25">
      <c r="A14" s="76" t="s">
        <v>169</v>
      </c>
      <c r="B14" s="13">
        <f t="shared" ref="B14:B16" si="9">B4</f>
        <v>9.6320010909181057</v>
      </c>
      <c r="C14" s="13">
        <f t="shared" ref="C14:C16" si="10">C4*$C$12</f>
        <v>9.9448976837904048</v>
      </c>
      <c r="D14" s="13">
        <f t="shared" ref="D14:D16" si="11">D4*$D$12</f>
        <v>9.9448976837904048</v>
      </c>
      <c r="E14" s="13">
        <f t="shared" ref="E14:E16" si="12">E4*$E$12</f>
        <v>9.9448976837904048</v>
      </c>
      <c r="F14" s="13">
        <f t="shared" ref="F14:F16" si="13">F4*$F$12</f>
        <v>9.9448976837904048</v>
      </c>
      <c r="G14" s="13">
        <f t="shared" ref="G14:G16" si="14">G4*$G$12</f>
        <v>9.9448976837904048</v>
      </c>
      <c r="H14" s="13">
        <f t="shared" ref="H14:H16" si="15">H4*$H$12</f>
        <v>9.9448976837904048</v>
      </c>
      <c r="I14" s="13">
        <f t="shared" ref="I14:I15" si="16">I4*$I$12</f>
        <v>9.9448976837904048</v>
      </c>
      <c r="J14" s="13">
        <f t="shared" ref="J14:J16" si="17">J4*$J$12</f>
        <v>9.9448976837904048</v>
      </c>
      <c r="K14" s="13">
        <f t="shared" ref="K14:K16" si="18">K4*$K$12</f>
        <v>9.9448976837904048</v>
      </c>
      <c r="L14" s="13">
        <f t="shared" ref="L14:L16" si="19">L4*$L$12</f>
        <v>9.9448976837904048</v>
      </c>
      <c r="M14" s="13">
        <f t="shared" ref="M14:M15" si="20">M4*$M$12</f>
        <v>9.9448976837904048</v>
      </c>
      <c r="N14" s="13">
        <f t="shared" ref="N14:N16" si="21">N4*$N$12</f>
        <v>9.9448976837904048</v>
      </c>
      <c r="O14" s="13">
        <f t="shared" ref="O14:O16" si="22">O4*$O$12</f>
        <v>9.9448976837904048</v>
      </c>
      <c r="P14" s="13">
        <f t="shared" ref="P14:P15" si="23">P4*$P$12</f>
        <v>9.9448976837904048</v>
      </c>
      <c r="Q14" s="13">
        <f t="shared" ref="Q14:Q16" si="24">Q4*$Q$12</f>
        <v>9.9448976837904048</v>
      </c>
      <c r="R14" s="13">
        <f t="shared" ref="R14:R16" si="25">R4*$R$12</f>
        <v>9.9448976837904048</v>
      </c>
      <c r="S14" s="13">
        <f t="shared" ref="S14:S16" si="26">S4*$S$12</f>
        <v>9.9448976837904048</v>
      </c>
      <c r="T14" s="13">
        <f t="shared" ref="T14:T16" si="27">T4*$T$12</f>
        <v>9.9448976837904048</v>
      </c>
      <c r="U14" s="13">
        <f t="shared" ref="U14:U16" si="28">U4*$U$12</f>
        <v>9.9448976837904048</v>
      </c>
      <c r="V14" s="13">
        <f t="shared" ref="V14:V16" si="29">V4*$V$12</f>
        <v>9.9448976837904048</v>
      </c>
      <c r="W14" s="13">
        <f t="shared" ref="W14:W16" si="30">W4*$W$12</f>
        <v>9.9448976837904048</v>
      </c>
      <c r="X14" s="13">
        <f t="shared" ref="X14:X16" si="31">X4*$X$12</f>
        <v>9.9448976837904048</v>
      </c>
      <c r="Y14" s="13">
        <f t="shared" ref="Y14:Y16" si="32">Y4*$Y$12</f>
        <v>9.9448976837904048</v>
      </c>
      <c r="Z14" s="13">
        <f t="shared" ref="Z14:Z16" si="33">Z4*$Z$12</f>
        <v>9.9448976837904048</v>
      </c>
      <c r="AA14" s="13">
        <f t="shared" ref="AA14:AA16" si="34">AA4*$AA$12</f>
        <v>9.9448976837904048</v>
      </c>
      <c r="AB14" s="13">
        <f t="shared" ref="AB14:AB16" si="35">AB4*$AB$12</f>
        <v>9.9448976837904048</v>
      </c>
      <c r="AC14" s="13">
        <f t="shared" ref="AC14:AC16" si="36">AC4*$AC$12</f>
        <v>9.9448976837904048</v>
      </c>
      <c r="AD14" s="13">
        <f t="shared" ref="AD14:AD16" si="37">AD4*$AD$12</f>
        <v>9.9448976837904048</v>
      </c>
      <c r="AE14" s="13">
        <f t="shared" ref="AE14:AE16" si="38">AE4*$AE$12</f>
        <v>9.9448976837904048</v>
      </c>
      <c r="AF14" s="13">
        <f t="shared" ref="AF14:AF16" si="39">AF4*$AF$12</f>
        <v>9.9448976837904048</v>
      </c>
      <c r="AG14" s="13">
        <f t="shared" ref="AG14:AG16" si="40">AG4*$AG$12</f>
        <v>9.9448976837904048</v>
      </c>
      <c r="AH14" s="13">
        <f t="shared" ref="AH14:AH15" si="41">AH4*$AH$12</f>
        <v>9.9448976837904048</v>
      </c>
      <c r="AI14" s="13">
        <f t="shared" ref="AI14:AI16" si="42">AI4*$AI$12</f>
        <v>9.9448976837904048</v>
      </c>
      <c r="AJ14" s="13">
        <f t="shared" ref="AJ14:AJ16" si="43">AJ4*$AJ$12</f>
        <v>9.9448976837904048</v>
      </c>
      <c r="AK14" s="13">
        <f t="shared" ref="AK14:AK16" si="44">AK4*$AK$12</f>
        <v>9.9448976837904048</v>
      </c>
      <c r="AL14" s="13">
        <f t="shared" ref="AL14:AL16" si="45">AL4*$AL$12</f>
        <v>9.9448976837904048</v>
      </c>
      <c r="AM14" s="13">
        <f t="shared" ref="AM14:AM16" si="46">AM4*$AM$12</f>
        <v>9.9448976837904048</v>
      </c>
      <c r="AN14" s="13">
        <f t="shared" ref="AN14:AN16" si="47">AN4*$AN$12</f>
        <v>9.9448976837904048</v>
      </c>
      <c r="AO14" s="13">
        <f t="shared" ref="AO14:AO16" si="48">AO4*$AO$12</f>
        <v>9.9448976837904048</v>
      </c>
      <c r="AP14" s="13">
        <f t="shared" ref="AP14:AP16" si="49">AP4*$AP$12</f>
        <v>9.9448976837904048</v>
      </c>
      <c r="AQ14" s="13">
        <f t="shared" ref="AQ14:AQ16" si="50">AQ4*$AQ$12</f>
        <v>9.9448976837904048</v>
      </c>
      <c r="AR14" s="13">
        <f t="shared" ref="AR14:AR16" si="51">AR4*$AR$12</f>
        <v>9.9448976837904048</v>
      </c>
    </row>
    <row r="15" spans="1:44" ht="15.75" x14ac:dyDescent="0.25">
      <c r="A15" s="76" t="s">
        <v>170</v>
      </c>
      <c r="B15" s="13">
        <f t="shared" si="9"/>
        <v>5.1102695063595567</v>
      </c>
      <c r="C15" s="13">
        <f t="shared" si="10"/>
        <v>5.1752547329017746</v>
      </c>
      <c r="D15" s="13">
        <f t="shared" si="11"/>
        <v>5.1752547329017746</v>
      </c>
      <c r="E15" s="13">
        <f t="shared" si="12"/>
        <v>5.1752547329017746</v>
      </c>
      <c r="F15" s="13">
        <f t="shared" si="13"/>
        <v>5.1752547329017746</v>
      </c>
      <c r="G15" s="13">
        <f t="shared" si="14"/>
        <v>5.1752547329017746</v>
      </c>
      <c r="H15" s="13">
        <f t="shared" si="15"/>
        <v>5.1752547329017746</v>
      </c>
      <c r="I15" s="13">
        <f t="shared" si="16"/>
        <v>5.1752547329017746</v>
      </c>
      <c r="J15" s="13">
        <f t="shared" si="17"/>
        <v>5.1752547329017746</v>
      </c>
      <c r="K15" s="13">
        <f t="shared" si="18"/>
        <v>5.1752547329017746</v>
      </c>
      <c r="L15" s="13">
        <f t="shared" si="19"/>
        <v>5.1752547329017746</v>
      </c>
      <c r="M15" s="13">
        <f t="shared" si="20"/>
        <v>5.1752547329017746</v>
      </c>
      <c r="N15" s="13">
        <f t="shared" si="21"/>
        <v>5.1752547329017746</v>
      </c>
      <c r="O15" s="13">
        <f t="shared" si="22"/>
        <v>5.1752547329017746</v>
      </c>
      <c r="P15" s="13">
        <f t="shared" si="23"/>
        <v>5.1752547329017746</v>
      </c>
      <c r="Q15" s="13">
        <f t="shared" si="24"/>
        <v>5.1752547329017746</v>
      </c>
      <c r="R15" s="13">
        <f t="shared" si="25"/>
        <v>5.1752547329017746</v>
      </c>
      <c r="S15" s="13">
        <f t="shared" si="26"/>
        <v>5.1752547329017746</v>
      </c>
      <c r="T15" s="13">
        <f t="shared" si="27"/>
        <v>5.1752547329017746</v>
      </c>
      <c r="U15" s="13">
        <f t="shared" si="28"/>
        <v>5.1752547329017746</v>
      </c>
      <c r="V15" s="13">
        <f t="shared" si="29"/>
        <v>5.1752547329017746</v>
      </c>
      <c r="W15" s="13">
        <f t="shared" si="30"/>
        <v>5.1752547329017746</v>
      </c>
      <c r="X15" s="13">
        <f t="shared" si="31"/>
        <v>5.1752547329017746</v>
      </c>
      <c r="Y15" s="13">
        <f t="shared" si="32"/>
        <v>5.1752547329017746</v>
      </c>
      <c r="Z15" s="13">
        <f t="shared" si="33"/>
        <v>5.1752547329017746</v>
      </c>
      <c r="AA15" s="13">
        <f t="shared" si="34"/>
        <v>5.1752547329017746</v>
      </c>
      <c r="AB15" s="13">
        <f t="shared" si="35"/>
        <v>5.1752547329017746</v>
      </c>
      <c r="AC15" s="13">
        <f t="shared" si="36"/>
        <v>5.1752547329017746</v>
      </c>
      <c r="AD15" s="13">
        <f t="shared" si="37"/>
        <v>5.1752547329017746</v>
      </c>
      <c r="AE15" s="13">
        <f t="shared" si="38"/>
        <v>5.1752547329017746</v>
      </c>
      <c r="AF15" s="13">
        <f t="shared" si="39"/>
        <v>5.1752547329017746</v>
      </c>
      <c r="AG15" s="13">
        <f t="shared" si="40"/>
        <v>5.1752547329017746</v>
      </c>
      <c r="AH15" s="13">
        <f t="shared" si="41"/>
        <v>5.1752547329017746</v>
      </c>
      <c r="AI15" s="13">
        <f t="shared" si="42"/>
        <v>5.1752547329017746</v>
      </c>
      <c r="AJ15" s="13">
        <f t="shared" si="43"/>
        <v>5.1752547329017746</v>
      </c>
      <c r="AK15" s="13">
        <f t="shared" si="44"/>
        <v>5.1752547329017746</v>
      </c>
      <c r="AL15" s="13">
        <f t="shared" si="45"/>
        <v>5.1752547329017746</v>
      </c>
      <c r="AM15" s="13">
        <f t="shared" si="46"/>
        <v>5.1752547329017746</v>
      </c>
      <c r="AN15" s="13">
        <f t="shared" si="47"/>
        <v>5.1752547329017746</v>
      </c>
      <c r="AO15" s="13">
        <f t="shared" si="48"/>
        <v>5.1752547329017746</v>
      </c>
      <c r="AP15" s="13">
        <f t="shared" si="49"/>
        <v>5.1752547329017746</v>
      </c>
      <c r="AQ15" s="13">
        <f t="shared" si="50"/>
        <v>5.1752547329017746</v>
      </c>
      <c r="AR15" s="13">
        <f t="shared" si="51"/>
        <v>5.1752547329017746</v>
      </c>
    </row>
    <row r="16" spans="1:44" ht="15.75" x14ac:dyDescent="0.25">
      <c r="A16" s="76" t="s">
        <v>171</v>
      </c>
      <c r="B16" s="13">
        <f t="shared" si="9"/>
        <v>16.664393920610916</v>
      </c>
      <c r="C16" s="13">
        <f t="shared" si="10"/>
        <v>16.653808078503815</v>
      </c>
      <c r="D16" s="13">
        <f t="shared" si="11"/>
        <v>16.653808078503815</v>
      </c>
      <c r="E16" s="13">
        <f t="shared" si="12"/>
        <v>16.653808078503815</v>
      </c>
      <c r="F16" s="13">
        <f t="shared" si="13"/>
        <v>16.653808078503815</v>
      </c>
      <c r="G16" s="13">
        <f t="shared" si="14"/>
        <v>16.653808078503815</v>
      </c>
      <c r="H16" s="13">
        <f t="shared" si="15"/>
        <v>16.653808078503815</v>
      </c>
      <c r="I16" s="13">
        <f>I6*$I$12</f>
        <v>16.653808078503815</v>
      </c>
      <c r="J16" s="13">
        <f t="shared" si="17"/>
        <v>16.653808078503815</v>
      </c>
      <c r="K16" s="13">
        <f t="shared" si="18"/>
        <v>16.653808078503815</v>
      </c>
      <c r="L16" s="13">
        <f t="shared" si="19"/>
        <v>16.653808078503815</v>
      </c>
      <c r="M16" s="13">
        <f>M6*$M$12</f>
        <v>16.653808078503815</v>
      </c>
      <c r="N16" s="13">
        <f t="shared" si="21"/>
        <v>16.653808078503815</v>
      </c>
      <c r="O16" s="13">
        <f t="shared" si="22"/>
        <v>16.653808078503815</v>
      </c>
      <c r="P16" s="13">
        <f>P6*$P$12</f>
        <v>16.653808078503815</v>
      </c>
      <c r="Q16" s="13">
        <f t="shared" si="24"/>
        <v>16.653808078503815</v>
      </c>
      <c r="R16" s="13">
        <f t="shared" si="25"/>
        <v>16.653808078503815</v>
      </c>
      <c r="S16" s="13">
        <f t="shared" si="26"/>
        <v>16.653808078503815</v>
      </c>
      <c r="T16" s="13">
        <f t="shared" si="27"/>
        <v>16.653808078503815</v>
      </c>
      <c r="U16" s="13">
        <f t="shared" si="28"/>
        <v>16.653808078503815</v>
      </c>
      <c r="V16" s="13">
        <f t="shared" si="29"/>
        <v>16.653808078503815</v>
      </c>
      <c r="W16" s="13">
        <f t="shared" si="30"/>
        <v>16.653808078503815</v>
      </c>
      <c r="X16" s="13">
        <f t="shared" si="31"/>
        <v>16.653808078503815</v>
      </c>
      <c r="Y16" s="13">
        <f t="shared" si="32"/>
        <v>16.653808078503815</v>
      </c>
      <c r="Z16" s="13">
        <f t="shared" si="33"/>
        <v>16.653808078503815</v>
      </c>
      <c r="AA16" s="13">
        <f t="shared" si="34"/>
        <v>16.653808078503815</v>
      </c>
      <c r="AB16" s="13">
        <f t="shared" si="35"/>
        <v>16.653808078503815</v>
      </c>
      <c r="AC16" s="13">
        <f t="shared" si="36"/>
        <v>16.653808078503815</v>
      </c>
      <c r="AD16" s="13">
        <f t="shared" si="37"/>
        <v>16.653808078503815</v>
      </c>
      <c r="AE16" s="13">
        <f t="shared" si="38"/>
        <v>16.653808078503815</v>
      </c>
      <c r="AF16" s="13">
        <f t="shared" si="39"/>
        <v>16.653808078503815</v>
      </c>
      <c r="AG16" s="13">
        <f t="shared" si="40"/>
        <v>16.653808078503815</v>
      </c>
      <c r="AH16" s="13">
        <f>AH6*$AH$12</f>
        <v>16.653808078503815</v>
      </c>
      <c r="AI16" s="13">
        <f t="shared" si="42"/>
        <v>16.653808078503815</v>
      </c>
      <c r="AJ16" s="13">
        <f t="shared" si="43"/>
        <v>16.653808078503815</v>
      </c>
      <c r="AK16" s="13">
        <f t="shared" si="44"/>
        <v>16.653808078503815</v>
      </c>
      <c r="AL16" s="13">
        <f t="shared" si="45"/>
        <v>16.653808078503815</v>
      </c>
      <c r="AM16" s="13">
        <f t="shared" si="46"/>
        <v>16.653808078503815</v>
      </c>
      <c r="AN16" s="13">
        <f t="shared" si="47"/>
        <v>16.653808078503815</v>
      </c>
      <c r="AO16" s="13">
        <f t="shared" si="48"/>
        <v>16.653808078503815</v>
      </c>
      <c r="AP16" s="13">
        <f t="shared" si="49"/>
        <v>16.653808078503815</v>
      </c>
      <c r="AQ16" s="13">
        <f t="shared" si="50"/>
        <v>16.653808078503815</v>
      </c>
      <c r="AR16" s="13">
        <f t="shared" si="51"/>
        <v>16.653808078503815</v>
      </c>
    </row>
    <row r="17" spans="1:44" ht="15.75" x14ac:dyDescent="0.25">
      <c r="A17" s="67" t="s">
        <v>34</v>
      </c>
      <c r="B17" s="13">
        <f>SUM(B13:B16)</f>
        <v>100</v>
      </c>
      <c r="C17" s="13">
        <f>SUM(C13:C16)</f>
        <v>100</v>
      </c>
      <c r="D17" s="13">
        <f t="shared" ref="D17" si="52">SUM(D13:D16)</f>
        <v>100</v>
      </c>
      <c r="E17" s="13">
        <f t="shared" ref="E17" si="53">SUM(E13:E16)</f>
        <v>100</v>
      </c>
      <c r="F17" s="13">
        <f t="shared" ref="F17" si="54">SUM(F13:F16)</f>
        <v>100</v>
      </c>
      <c r="G17" s="13">
        <f t="shared" ref="G17" si="55">SUM(G13:G16)</f>
        <v>100</v>
      </c>
      <c r="H17" s="13">
        <f t="shared" ref="H17" si="56">SUM(H13:H16)</f>
        <v>100</v>
      </c>
      <c r="I17" s="13">
        <f t="shared" ref="I17" si="57">SUM(I13:I16)</f>
        <v>100</v>
      </c>
      <c r="J17" s="13">
        <f t="shared" ref="J17" si="58">SUM(J13:J16)</f>
        <v>100</v>
      </c>
      <c r="K17" s="13">
        <f t="shared" ref="K17" si="59">SUM(K13:K16)</f>
        <v>100</v>
      </c>
      <c r="L17" s="13">
        <f t="shared" ref="L17" si="60">SUM(L13:L16)</f>
        <v>100</v>
      </c>
      <c r="M17" s="13">
        <f t="shared" ref="M17" si="61">SUM(M13:M16)</f>
        <v>100</v>
      </c>
      <c r="N17" s="13">
        <f t="shared" ref="N17" si="62">SUM(N13:N16)</f>
        <v>100</v>
      </c>
      <c r="O17" s="13">
        <f t="shared" ref="O17" si="63">SUM(O13:O16)</f>
        <v>100</v>
      </c>
      <c r="P17" s="13">
        <f t="shared" ref="P17" si="64">SUM(P13:P16)</f>
        <v>100</v>
      </c>
      <c r="Q17" s="13">
        <f t="shared" ref="Q17" si="65">SUM(Q13:Q16)</f>
        <v>100</v>
      </c>
      <c r="R17" s="13">
        <f t="shared" ref="R17" si="66">SUM(R13:R16)</f>
        <v>100</v>
      </c>
      <c r="S17" s="13">
        <f t="shared" ref="S17" si="67">SUM(S13:S16)</f>
        <v>100</v>
      </c>
      <c r="T17" s="13">
        <f t="shared" ref="T17" si="68">SUM(T13:T16)</f>
        <v>100</v>
      </c>
      <c r="U17" s="13">
        <f t="shared" ref="U17" si="69">SUM(U13:U16)</f>
        <v>100</v>
      </c>
      <c r="V17" s="13">
        <f t="shared" ref="V17" si="70">SUM(V13:V16)</f>
        <v>100</v>
      </c>
      <c r="W17" s="13">
        <f t="shared" ref="W17" si="71">SUM(W13:W16)</f>
        <v>100</v>
      </c>
      <c r="X17" s="13">
        <f t="shared" ref="X17" si="72">SUM(X13:X16)</f>
        <v>100</v>
      </c>
      <c r="Y17" s="13">
        <f t="shared" ref="Y17" si="73">SUM(Y13:Y16)</f>
        <v>100</v>
      </c>
      <c r="Z17" s="13">
        <f t="shared" ref="Z17" si="74">SUM(Z13:Z16)</f>
        <v>100</v>
      </c>
      <c r="AA17" s="13">
        <f t="shared" ref="AA17" si="75">SUM(AA13:AA16)</f>
        <v>100</v>
      </c>
      <c r="AB17" s="13">
        <f t="shared" ref="AB17" si="76">SUM(AB13:AB16)</f>
        <v>100</v>
      </c>
      <c r="AC17" s="13">
        <f t="shared" ref="AC17" si="77">SUM(AC13:AC16)</f>
        <v>100</v>
      </c>
      <c r="AD17" s="13">
        <f t="shared" ref="AD17" si="78">SUM(AD13:AD16)</f>
        <v>100</v>
      </c>
      <c r="AE17" s="13">
        <f t="shared" ref="AE17" si="79">SUM(AE13:AE16)</f>
        <v>100</v>
      </c>
      <c r="AF17" s="13">
        <f t="shared" ref="AF17" si="80">SUM(AF13:AF16)</f>
        <v>100</v>
      </c>
      <c r="AG17" s="13">
        <f t="shared" ref="AG17" si="81">SUM(AG13:AG16)</f>
        <v>100</v>
      </c>
      <c r="AH17" s="13">
        <f t="shared" ref="AH17" si="82">SUM(AH13:AH16)</f>
        <v>100</v>
      </c>
      <c r="AI17" s="13">
        <f t="shared" ref="AI17" si="83">SUM(AI13:AI16)</f>
        <v>100</v>
      </c>
      <c r="AJ17" s="13">
        <f t="shared" ref="AJ17" si="84">SUM(AJ13:AJ16)</f>
        <v>100</v>
      </c>
      <c r="AK17" s="13">
        <f t="shared" ref="AK17" si="85">SUM(AK13:AK16)</f>
        <v>100</v>
      </c>
      <c r="AL17" s="13">
        <f t="shared" ref="AL17" si="86">SUM(AL13:AL16)</f>
        <v>100</v>
      </c>
      <c r="AM17" s="13">
        <f t="shared" ref="AM17" si="87">SUM(AM13:AM16)</f>
        <v>100</v>
      </c>
      <c r="AN17" s="13">
        <f t="shared" ref="AN17" si="88">SUM(AN13:AN16)</f>
        <v>100</v>
      </c>
      <c r="AO17" s="13">
        <f t="shared" ref="AO17" si="89">SUM(AO13:AO16)</f>
        <v>100</v>
      </c>
      <c r="AP17" s="13">
        <f t="shared" ref="AP17" si="90">SUM(AP13:AP16)</f>
        <v>100</v>
      </c>
      <c r="AQ17" s="13">
        <f t="shared" ref="AQ17" si="91">SUM(AQ13:AQ16)</f>
        <v>100</v>
      </c>
      <c r="AR17" s="13">
        <f t="shared" ref="AR17" si="92">SUM(AR13:AR16)</f>
        <v>100</v>
      </c>
    </row>
    <row r="18" spans="1:44" ht="15.75" x14ac:dyDescent="0.25">
      <c r="A18" s="65"/>
      <c r="AC18" s="78"/>
      <c r="AD18" s="78"/>
      <c r="AQ18" s="3"/>
      <c r="AR18" s="3"/>
    </row>
    <row r="19" spans="1:44" ht="15.75" x14ac:dyDescent="0.25">
      <c r="A19" s="65"/>
      <c r="AC19" s="78"/>
      <c r="AD19" s="78"/>
      <c r="AQ19" s="3"/>
      <c r="AR19" s="3"/>
    </row>
    <row r="20" spans="1:44" ht="15" customHeight="1" x14ac:dyDescent="0.25">
      <c r="A20" s="163" t="s">
        <v>214</v>
      </c>
      <c r="B20" s="163" t="s">
        <v>212</v>
      </c>
      <c r="AC20" s="78"/>
      <c r="AD20" s="78"/>
      <c r="AQ20" s="3"/>
      <c r="AR20" s="3"/>
    </row>
    <row r="21" spans="1:44" ht="15" customHeight="1" x14ac:dyDescent="0.25">
      <c r="A21" s="164"/>
      <c r="B21" s="164"/>
      <c r="AC21" s="78"/>
      <c r="AD21" s="78"/>
      <c r="AQ21" s="3"/>
      <c r="AR21" s="3"/>
    </row>
    <row r="22" spans="1:44" ht="15.75" x14ac:dyDescent="0.25">
      <c r="A22" s="47" t="s">
        <v>193</v>
      </c>
      <c r="B22" s="79">
        <f>'ARs urban population evolution'!B5</f>
        <v>68.226039504804007</v>
      </c>
      <c r="AC22" s="78"/>
      <c r="AD22" s="78"/>
      <c r="AQ22" s="3"/>
      <c r="AR22" s="3"/>
    </row>
    <row r="23" spans="1:44" ht="15.75" x14ac:dyDescent="0.25">
      <c r="A23" s="47" t="s">
        <v>169</v>
      </c>
      <c r="B23" s="79">
        <f>'ARs urban population evolution'!B6</f>
        <v>9.9448976837904048</v>
      </c>
      <c r="AC23" s="78"/>
      <c r="AD23" s="78"/>
      <c r="AQ23" s="3"/>
      <c r="AR23" s="3"/>
    </row>
    <row r="24" spans="1:44" ht="15.75" x14ac:dyDescent="0.25">
      <c r="A24" s="47" t="s">
        <v>170</v>
      </c>
      <c r="B24" s="79">
        <f>'ARs urban population evolution'!B7</f>
        <v>5.1752547329017746</v>
      </c>
      <c r="AC24" s="78"/>
      <c r="AD24" s="78"/>
      <c r="AQ24" s="3"/>
      <c r="AR24" s="3"/>
    </row>
    <row r="25" spans="1:44" ht="15.75" x14ac:dyDescent="0.25">
      <c r="A25" s="47" t="s">
        <v>171</v>
      </c>
      <c r="B25" s="79">
        <f>'ARs urban population evolution'!B8</f>
        <v>16.653808078503815</v>
      </c>
      <c r="AC25" s="78"/>
      <c r="AD25" s="78"/>
      <c r="AQ25" s="3"/>
      <c r="AR25" s="3"/>
    </row>
    <row r="26" spans="1:44" ht="15.75" x14ac:dyDescent="0.25">
      <c r="A26" s="65"/>
      <c r="AC26" s="78"/>
      <c r="AD26" s="78"/>
      <c r="AQ26" s="3"/>
      <c r="AR26" s="3"/>
    </row>
    <row r="27" spans="1:44" ht="15.75" x14ac:dyDescent="0.25">
      <c r="A27" s="65"/>
      <c r="AC27" s="78"/>
      <c r="AD27" s="78"/>
      <c r="AQ27" s="3"/>
      <c r="AR27" s="3"/>
    </row>
    <row r="28" spans="1:44" ht="18.75" x14ac:dyDescent="0.25">
      <c r="A28" s="153" t="s">
        <v>207</v>
      </c>
      <c r="B28" s="153"/>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row>
    <row r="29" spans="1:44" ht="15.75" x14ac:dyDescent="0.25">
      <c r="A29" s="67" t="s">
        <v>205</v>
      </c>
      <c r="B29" s="80">
        <v>2018</v>
      </c>
      <c r="C29" s="80">
        <f>B29+1</f>
        <v>2019</v>
      </c>
      <c r="D29" s="80">
        <f t="shared" ref="D29" si="93">C29+1</f>
        <v>2020</v>
      </c>
      <c r="E29" s="80">
        <f t="shared" ref="E29" si="94">D29+1</f>
        <v>2021</v>
      </c>
      <c r="F29" s="80">
        <f t="shared" ref="F29" si="95">E29+1</f>
        <v>2022</v>
      </c>
      <c r="G29" s="80">
        <f t="shared" ref="G29" si="96">F29+1</f>
        <v>2023</v>
      </c>
      <c r="H29" s="80">
        <f t="shared" ref="H29" si="97">G29+1</f>
        <v>2024</v>
      </c>
      <c r="I29" s="80">
        <f t="shared" ref="I29" si="98">H29+1</f>
        <v>2025</v>
      </c>
      <c r="J29" s="80">
        <f t="shared" ref="J29" si="99">I29+1</f>
        <v>2026</v>
      </c>
      <c r="K29" s="80">
        <f t="shared" ref="K29" si="100">J29+1</f>
        <v>2027</v>
      </c>
      <c r="L29" s="80">
        <f t="shared" ref="L29" si="101">K29+1</f>
        <v>2028</v>
      </c>
      <c r="M29" s="80">
        <f t="shared" ref="M29" si="102">L29+1</f>
        <v>2029</v>
      </c>
      <c r="N29" s="80">
        <f t="shared" ref="N29" si="103">M29+1</f>
        <v>2030</v>
      </c>
      <c r="O29" s="80">
        <f t="shared" ref="O29" si="104">N29+1</f>
        <v>2031</v>
      </c>
      <c r="P29" s="80">
        <f t="shared" ref="P29" si="105">O29+1</f>
        <v>2032</v>
      </c>
      <c r="Q29" s="80">
        <f t="shared" ref="Q29" si="106">P29+1</f>
        <v>2033</v>
      </c>
      <c r="R29" s="80">
        <f t="shared" ref="R29" si="107">Q29+1</f>
        <v>2034</v>
      </c>
      <c r="S29" s="80">
        <f t="shared" ref="S29" si="108">R29+1</f>
        <v>2035</v>
      </c>
      <c r="T29" s="80">
        <f t="shared" ref="T29" si="109">S29+1</f>
        <v>2036</v>
      </c>
      <c r="U29" s="80">
        <f t="shared" ref="U29" si="110">T29+1</f>
        <v>2037</v>
      </c>
      <c r="V29" s="80">
        <f t="shared" ref="V29" si="111">U29+1</f>
        <v>2038</v>
      </c>
      <c r="W29" s="80">
        <f t="shared" ref="W29" si="112">V29+1</f>
        <v>2039</v>
      </c>
      <c r="X29" s="80">
        <f t="shared" ref="X29" si="113">W29+1</f>
        <v>2040</v>
      </c>
      <c r="Y29" s="80">
        <f t="shared" ref="Y29" si="114">X29+1</f>
        <v>2041</v>
      </c>
      <c r="Z29" s="80">
        <f t="shared" ref="Z29" si="115">Y29+1</f>
        <v>2042</v>
      </c>
      <c r="AA29" s="80">
        <f t="shared" ref="AA29" si="116">Z29+1</f>
        <v>2043</v>
      </c>
      <c r="AB29" s="80">
        <f t="shared" ref="AB29" si="117">AA29+1</f>
        <v>2044</v>
      </c>
      <c r="AC29" s="80">
        <f t="shared" ref="AC29" si="118">AB29+1</f>
        <v>2045</v>
      </c>
      <c r="AD29" s="80">
        <f t="shared" ref="AD29" si="119">AC29+1</f>
        <v>2046</v>
      </c>
      <c r="AE29" s="67">
        <f t="shared" ref="AE29" si="120">AD29+1</f>
        <v>2047</v>
      </c>
      <c r="AF29" s="67">
        <f t="shared" ref="AF29" si="121">AE29+1</f>
        <v>2048</v>
      </c>
      <c r="AG29" s="67">
        <f t="shared" ref="AG29" si="122">AF29+1</f>
        <v>2049</v>
      </c>
      <c r="AH29" s="67">
        <f t="shared" ref="AH29" si="123">AG29+1</f>
        <v>2050</v>
      </c>
      <c r="AI29" s="67">
        <f t="shared" ref="AI29" si="124">AH29+1</f>
        <v>2051</v>
      </c>
      <c r="AJ29" s="67">
        <f t="shared" ref="AJ29" si="125">AI29+1</f>
        <v>2052</v>
      </c>
      <c r="AK29" s="67">
        <f t="shared" ref="AK29" si="126">AJ29+1</f>
        <v>2053</v>
      </c>
      <c r="AL29" s="67">
        <f t="shared" ref="AL29" si="127">AK29+1</f>
        <v>2054</v>
      </c>
      <c r="AM29" s="67">
        <f t="shared" ref="AM29" si="128">AL29+1</f>
        <v>2055</v>
      </c>
      <c r="AN29" s="67">
        <f t="shared" ref="AN29" si="129">AM29+1</f>
        <v>2056</v>
      </c>
      <c r="AO29" s="67">
        <f>AN29+1</f>
        <v>2057</v>
      </c>
      <c r="AP29" s="67">
        <f t="shared" ref="AP29" si="130">AO29+1</f>
        <v>2058</v>
      </c>
      <c r="AQ29" s="67">
        <f t="shared" ref="AQ29" si="131">AP29+1</f>
        <v>2059</v>
      </c>
      <c r="AR29" s="67">
        <f t="shared" ref="AR29" si="132">AQ29+1</f>
        <v>2060</v>
      </c>
    </row>
    <row r="30" spans="1:44" ht="15.75" x14ac:dyDescent="0.25">
      <c r="A30" s="76" t="s">
        <v>193</v>
      </c>
      <c r="B30" s="12">
        <f>'ARs urban population evolution'!M5</f>
        <v>221326</v>
      </c>
      <c r="C30" s="12">
        <f>(C13/100)*'Population projection by TPU'!I3</f>
        <v>229684.96818425818</v>
      </c>
      <c r="D30" s="12">
        <f>(D13/100)*'Population projection by TPU'!J3</f>
        <v>232829.35291469409</v>
      </c>
      <c r="E30" s="12">
        <f>(E13/100)*'Population projection by TPU'!K3</f>
        <v>235922.60424467019</v>
      </c>
      <c r="F30" s="12">
        <f>(F13/100)*'Population projection by TPU'!L3</f>
        <v>238959.53207538257</v>
      </c>
      <c r="G30" s="12">
        <f>(G13/100)*'Population projection by TPU'!M3</f>
        <v>241933.56199102913</v>
      </c>
      <c r="H30" s="12">
        <f>(H13/100)*'Population projection by TPU'!N3</f>
        <v>244839.9415179996</v>
      </c>
      <c r="I30" s="12">
        <f>(I13/100)*'Population projection by TPU'!O3</f>
        <v>247675.28566497113</v>
      </c>
      <c r="J30" s="12">
        <f>(J13/100)*'Population projection by TPU'!P3</f>
        <v>250437.50361991735</v>
      </c>
      <c r="K30" s="12">
        <f>(K13/100)*'Population projection by TPU'!Q3</f>
        <v>253123.81220011052</v>
      </c>
      <c r="L30" s="12">
        <f>(L13/100)*'Population projection by TPU'!R3</f>
        <v>255730.81081736405</v>
      </c>
      <c r="M30" s="12">
        <f>(M13/100)*'Population projection by TPU'!S3</f>
        <v>258256.77782713764</v>
      </c>
      <c r="N30" s="12">
        <f>(N13/100)*'Population projection by TPU'!T3</f>
        <v>260700.52500651247</v>
      </c>
      <c r="O30" s="12">
        <f>(O13/100)*'Population projection by TPU'!U3</f>
        <v>263066.22855223622</v>
      </c>
      <c r="P30" s="12">
        <f>(P13/100)*'Population projection by TPU'!V3</f>
        <v>265357.07550631784</v>
      </c>
      <c r="Q30" s="12">
        <f>(Q13/100)*'Population projection by TPU'!W3</f>
        <v>267571.57824464026</v>
      </c>
      <c r="R30" s="12">
        <f>(R13/100)*'Population projection by TPU'!X3</f>
        <v>269708.86074835091</v>
      </c>
      <c r="S30" s="12">
        <f>(S13/100)*'Population projection by TPU'!Y3</f>
        <v>271767.20073630271</v>
      </c>
      <c r="T30" s="12">
        <f>(T13/100)*'Population projection by TPU'!Z3</f>
        <v>273743.02880382573</v>
      </c>
      <c r="U30" s="12">
        <f>(U13/100)*'Population projection by TPU'!AA3</f>
        <v>275632.99980537075</v>
      </c>
      <c r="V30" s="12">
        <f>(V13/100)*'Population projection by TPU'!AB3</f>
        <v>277435.9161457537</v>
      </c>
      <c r="W30" s="12">
        <f>(W13/100)*'Population projection by TPU'!AC3</f>
        <v>279151.11686981283</v>
      </c>
      <c r="X30" s="12">
        <f>(X13/100)*'Population projection by TPU'!AD3</f>
        <v>280777.40116396366</v>
      </c>
      <c r="Y30" s="12">
        <f>(Y13/100)*'Population projection by TPU'!AE3</f>
        <v>282312.02590345399</v>
      </c>
      <c r="Z30" s="12">
        <f>(Z13/100)*'Population projection by TPU'!AF3</f>
        <v>283753.93829536426</v>
      </c>
      <c r="AA30" s="12">
        <f>(AA13/100)*'Population projection by TPU'!AG3</f>
        <v>285104.85899068823</v>
      </c>
      <c r="AB30" s="12">
        <f>(AB13/100)*'Population projection by TPU'!AH3</f>
        <v>286365.81793196913</v>
      </c>
      <c r="AC30" s="12">
        <f>(AC13/100)*'Population projection by TPU'!AI3</f>
        <v>287536.99844578537</v>
      </c>
      <c r="AD30" s="12">
        <f>(AD13/100)*'Population projection by TPU'!AJ3</f>
        <v>288618.2756511246</v>
      </c>
      <c r="AE30" s="12">
        <f>(AE13/100)*'Population projection by TPU'!AK3</f>
        <v>289610.06526810455</v>
      </c>
      <c r="AF30" s="12">
        <f>(AF13/100)*'Population projection by TPU'!AL3</f>
        <v>290513.55664811999</v>
      </c>
      <c r="AG30" s="12">
        <f>(AG13/100)*'Population projection by TPU'!AM3</f>
        <v>291328.627456585</v>
      </c>
      <c r="AH30" s="12">
        <f>(AH13/100)*'Population projection by TPU'!AN3</f>
        <v>292054.45934540778</v>
      </c>
      <c r="AI30" s="12">
        <f>(AI13/100)*'Population projection by TPU'!AO3</f>
        <v>292691.00639529363</v>
      </c>
      <c r="AJ30" s="12">
        <f>(AJ13/100)*'Population projection by TPU'!AP3</f>
        <v>293239.22910080146</v>
      </c>
      <c r="AK30" s="12">
        <f>(AK13/100)*'Population projection by TPU'!AQ3</f>
        <v>293699.00576395221</v>
      </c>
      <c r="AL30" s="12">
        <f>(AL13/100)*'Population projection by TPU'!AR3</f>
        <v>294068.89758962992</v>
      </c>
      <c r="AM30" s="12">
        <f>(AM13/100)*'Population projection by TPU'!AS3</f>
        <v>294348.54854112898</v>
      </c>
      <c r="AN30" s="12">
        <f>(AN13/100)*'Population projection by TPU'!AT3</f>
        <v>294538.61026881059</v>
      </c>
      <c r="AO30" s="12">
        <f>(AO13/100)*'Population projection by TPU'!AU3</f>
        <v>294640.27891454066</v>
      </c>
      <c r="AP30" s="12">
        <f>(AP13/100)*'Population projection by TPU'!AV3</f>
        <v>294653.97684744035</v>
      </c>
      <c r="AQ30" s="12">
        <f>(AQ13/100)*'Population projection by TPU'!AW3</f>
        <v>294579.73916122096</v>
      </c>
      <c r="AR30" s="12">
        <f>(AR13/100)*'Population projection by TPU'!AX3</f>
        <v>294418.30042906979</v>
      </c>
    </row>
    <row r="31" spans="1:44" ht="15.75" x14ac:dyDescent="0.25">
      <c r="A31" s="76" t="s">
        <v>169</v>
      </c>
      <c r="B31" s="12">
        <f>'ARs urban population evolution'!M6</f>
        <v>31079</v>
      </c>
      <c r="C31" s="12">
        <f>(C14/100)*'Population projection by TPU'!I3</f>
        <v>33479.790482873701</v>
      </c>
      <c r="D31" s="12">
        <f>(D14/100)*'Population projection by TPU'!J3</f>
        <v>33938.128452505603</v>
      </c>
      <c r="E31" s="12">
        <f>(E14/100)*'Population projection by TPU'!K3</f>
        <v>34389.013015205375</v>
      </c>
      <c r="F31" s="12">
        <f>(F14/100)*'Population projection by TPU'!L3</f>
        <v>34831.68764161929</v>
      </c>
      <c r="G31" s="12">
        <f>(G14/100)*'Population projection by TPU'!M3</f>
        <v>35265.19401886627</v>
      </c>
      <c r="H31" s="12">
        <f>(H14/100)*'Population projection by TPU'!N3</f>
        <v>35688.839407573745</v>
      </c>
      <c r="I31" s="12">
        <f>(I14/100)*'Population projection by TPU'!O3</f>
        <v>36102.130398002417</v>
      </c>
      <c r="J31" s="12">
        <f>(J14/100)*'Population projection by TPU'!P3</f>
        <v>36504.762225111983</v>
      </c>
      <c r="K31" s="12">
        <f>(K14/100)*'Population projection by TPU'!Q3</f>
        <v>36896.329201167049</v>
      </c>
      <c r="L31" s="12">
        <f>(L14/100)*'Population projection by TPU'!R3</f>
        <v>37276.335642967671</v>
      </c>
      <c r="M31" s="12">
        <f>(M14/100)*'Population projection by TPU'!S3</f>
        <v>37644.530596788194</v>
      </c>
      <c r="N31" s="12">
        <f>(N14/100)*'Population projection by TPU'!T3</f>
        <v>38000.740862550767</v>
      </c>
      <c r="O31" s="12">
        <f>(O14/100)*'Population projection by TPU'!U3</f>
        <v>38345.575179230487</v>
      </c>
      <c r="P31" s="12">
        <f>(P14/100)*'Population projection by TPU'!V3</f>
        <v>38679.498102690828</v>
      </c>
      <c r="Q31" s="12">
        <f>(Q14/100)*'Population projection by TPU'!W3</f>
        <v>39002.292790949687</v>
      </c>
      <c r="R31" s="12">
        <f>(R14/100)*'Population projection by TPU'!X3</f>
        <v>39313.83155203022</v>
      </c>
      <c r="S31" s="12">
        <f>(S14/100)*'Population projection by TPU'!Y3</f>
        <v>39613.863339412419</v>
      </c>
      <c r="T31" s="12">
        <f>(T14/100)*'Population projection by TPU'!Z3</f>
        <v>39901.867862537263</v>
      </c>
      <c r="U31" s="12">
        <f>(U14/100)*'Population projection by TPU'!AA3</f>
        <v>40177.357519743178</v>
      </c>
      <c r="V31" s="12">
        <f>(V14/100)*'Population projection by TPU'!AB3</f>
        <v>40440.157744813849</v>
      </c>
      <c r="W31" s="12">
        <f>(W14/100)*'Population projection by TPU'!AC3</f>
        <v>40690.172194307583</v>
      </c>
      <c r="X31" s="12">
        <f>(X14/100)*'Population projection by TPU'!AD3</f>
        <v>40927.225832881253</v>
      </c>
      <c r="Y31" s="12">
        <f>(Y14/100)*'Population projection by TPU'!AE3</f>
        <v>41150.918811808609</v>
      </c>
      <c r="Z31" s="12">
        <f>(Z14/100)*'Population projection by TPU'!AF3</f>
        <v>41361.097671824769</v>
      </c>
      <c r="AA31" s="12">
        <f>(AA14/100)*'Population projection by TPU'!AG3</f>
        <v>41558.013221832116</v>
      </c>
      <c r="AB31" s="12">
        <f>(AB14/100)*'Population projection by TPU'!AH3</f>
        <v>41741.81559033419</v>
      </c>
      <c r="AC31" s="12">
        <f>(AC14/100)*'Population projection by TPU'!AI3</f>
        <v>41912.531499739009</v>
      </c>
      <c r="AD31" s="12">
        <f>(AD14/100)*'Population projection by TPU'!AJ3</f>
        <v>42070.142746895697</v>
      </c>
      <c r="AE31" s="12">
        <f>(AE14/100)*'Population projection by TPU'!AK3</f>
        <v>42214.709928814809</v>
      </c>
      <c r="AF31" s="12">
        <f>(AF14/100)*'Population projection by TPU'!AL3</f>
        <v>42346.406410065305</v>
      </c>
      <c r="AG31" s="12">
        <f>(AG14/100)*'Population projection by TPU'!AM3</f>
        <v>42465.214358673518</v>
      </c>
      <c r="AH31" s="12">
        <f>(AH14/100)*'Population projection by TPU'!AN3</f>
        <v>42571.014488981047</v>
      </c>
      <c r="AI31" s="12">
        <f>(AI14/100)*'Population projection by TPU'!AO3</f>
        <v>42663.80010760967</v>
      </c>
      <c r="AJ31" s="12">
        <f>(AJ14/100)*'Population projection by TPU'!AP3</f>
        <v>42743.711220049692</v>
      </c>
      <c r="AK31" s="12">
        <f>(AK14/100)*'Population projection by TPU'!AQ3</f>
        <v>42810.730087121796</v>
      </c>
      <c r="AL31" s="12">
        <f>(AL14/100)*'Population projection by TPU'!AR3</f>
        <v>42864.646984352454</v>
      </c>
      <c r="AM31" s="12">
        <f>(AM14/100)*'Population projection by TPU'!AS3</f>
        <v>42905.410014421599</v>
      </c>
      <c r="AN31" s="12">
        <f>(AN14/100)*'Population projection by TPU'!AT3</f>
        <v>42933.114164466315</v>
      </c>
      <c r="AO31" s="12">
        <f>(AO14/100)*'Population projection by TPU'!AU3</f>
        <v>42947.933788861541</v>
      </c>
      <c r="AP31" s="12">
        <f>(AP14/100)*'Population projection by TPU'!AV3</f>
        <v>42949.930453802903</v>
      </c>
      <c r="AQ31" s="12">
        <f>(AQ14/100)*'Population projection by TPU'!AW3</f>
        <v>42939.109274688708</v>
      </c>
      <c r="AR31" s="12">
        <f>(AR14/100)*'Population projection by TPU'!AX3</f>
        <v>42915.577325815568</v>
      </c>
    </row>
    <row r="32" spans="1:44" ht="15.75" x14ac:dyDescent="0.25">
      <c r="A32" s="76" t="s">
        <v>170</v>
      </c>
      <c r="B32" s="12">
        <f>'ARs urban population evolution'!M7</f>
        <v>16489</v>
      </c>
      <c r="C32" s="12">
        <f>(C15/100)*'Population projection by TPU'!I3</f>
        <v>17422.647237031502</v>
      </c>
      <c r="D32" s="12">
        <f>(D15/100)*'Population projection by TPU'!J3</f>
        <v>17661.163089283291</v>
      </c>
      <c r="E32" s="12">
        <f>(E15/100)*'Population projection by TPU'!K3</f>
        <v>17895.800241046825</v>
      </c>
      <c r="F32" s="12">
        <f>(F15/100)*'Population projection by TPU'!L3</f>
        <v>18126.164999773129</v>
      </c>
      <c r="G32" s="12">
        <f>(G15/100)*'Population projection by TPU'!M3</f>
        <v>18351.758666186339</v>
      </c>
      <c r="H32" s="12">
        <f>(H15/100)*'Population projection by TPU'!N3</f>
        <v>18572.220743594535</v>
      </c>
      <c r="I32" s="12">
        <f>(I15/100)*'Population projection by TPU'!O3</f>
        <v>18787.294465043462</v>
      </c>
      <c r="J32" s="12">
        <f>(J15/100)*'Population projection by TPU'!P3</f>
        <v>18996.821232951999</v>
      </c>
      <c r="K32" s="12">
        <f>(K15/100)*'Population projection by TPU'!Q3</f>
        <v>19200.589930279075</v>
      </c>
      <c r="L32" s="12">
        <f>(L15/100)*'Population projection by TPU'!R3</f>
        <v>19398.342606977531</v>
      </c>
      <c r="M32" s="12">
        <f>(M15/100)*'Population projection by TPU'!S3</f>
        <v>19589.948668495494</v>
      </c>
      <c r="N32" s="12">
        <f>(N15/100)*'Population projection by TPU'!T3</f>
        <v>19775.317982731951</v>
      </c>
      <c r="O32" s="12">
        <f>(O15/100)*'Population projection by TPU'!U3</f>
        <v>19954.767333163425</v>
      </c>
      <c r="P32" s="12">
        <f>(P15/100)*'Population projection by TPU'!V3</f>
        <v>20128.538471390348</v>
      </c>
      <c r="Q32" s="12">
        <f>(Q15/100)*'Population projection by TPU'!W3</f>
        <v>20296.518554372007</v>
      </c>
      <c r="R32" s="12">
        <f>(R15/100)*'Population projection by TPU'!X3</f>
        <v>20458.641132102726</v>
      </c>
      <c r="S32" s="12">
        <f>(S15/100)*'Population projection by TPU'!Y3</f>
        <v>20614.775561741113</v>
      </c>
      <c r="T32" s="12">
        <f>(T15/100)*'Population projection by TPU'!Z3</f>
        <v>20764.651087743594</v>
      </c>
      <c r="U32" s="12">
        <f>(U15/100)*'Population projection by TPU'!AA3</f>
        <v>20908.013965638685</v>
      </c>
      <c r="V32" s="12">
        <f>(V15/100)*'Population projection by TPU'!AB3</f>
        <v>21044.773352396522</v>
      </c>
      <c r="W32" s="12">
        <f>(W15/100)*'Population projection by TPU'!AC3</f>
        <v>21174.879111568411</v>
      </c>
      <c r="X32" s="12">
        <f>(X15/100)*'Population projection by TPU'!AD3</f>
        <v>21298.240155994201</v>
      </c>
      <c r="Y32" s="12">
        <f>(Y15/100)*'Population projection by TPU'!AE3</f>
        <v>21414.648407212069</v>
      </c>
      <c r="Z32" s="12">
        <f>(Z15/100)*'Population projection by TPU'!AF3</f>
        <v>21524.024006101081</v>
      </c>
      <c r="AA32" s="12">
        <f>(AA15/100)*'Population projection by TPU'!AG3</f>
        <v>21626.497471848099</v>
      </c>
      <c r="AB32" s="12">
        <f>(AB15/100)*'Population projection by TPU'!AH3</f>
        <v>21722.146930269311</v>
      </c>
      <c r="AC32" s="12">
        <f>(AC15/100)*'Population projection by TPU'!AI3</f>
        <v>21810.986287517699</v>
      </c>
      <c r="AD32" s="12">
        <f>(AD15/100)*'Population projection by TPU'!AJ3</f>
        <v>21893.006070801712</v>
      </c>
      <c r="AE32" s="12">
        <f>(AE15/100)*'Population projection by TPU'!AK3</f>
        <v>21968.23781437899</v>
      </c>
      <c r="AF32" s="12">
        <f>(AF15/100)*'Population projection by TPU'!AL3</f>
        <v>22036.771735950555</v>
      </c>
      <c r="AG32" s="12">
        <f>(AG15/100)*'Population projection by TPU'!AM3</f>
        <v>22098.598555882869</v>
      </c>
      <c r="AH32" s="12">
        <f>(AH15/100)*'Population projection by TPU'!AN3</f>
        <v>22153.656198759189</v>
      </c>
      <c r="AI32" s="12">
        <f>(AI15/100)*'Population projection by TPU'!AO3</f>
        <v>22201.941181392609</v>
      </c>
      <c r="AJ32" s="12">
        <f>(AJ15/100)*'Population projection by TPU'!AP3</f>
        <v>22243.52636165452</v>
      </c>
      <c r="AK32" s="12">
        <f>(AK15/100)*'Population projection by TPU'!AQ3</f>
        <v>22278.402508200899</v>
      </c>
      <c r="AL32" s="12">
        <f>(AL15/100)*'Population projection by TPU'!AR3</f>
        <v>22306.460481892391</v>
      </c>
      <c r="AM32" s="12">
        <f>(AM15/100)*'Population projection by TPU'!AS3</f>
        <v>22327.673275729034</v>
      </c>
      <c r="AN32" s="12">
        <f>(AN15/100)*'Population projection by TPU'!AT3</f>
        <v>22342.090320348168</v>
      </c>
      <c r="AO32" s="12">
        <f>(AO15/100)*'Population projection by TPU'!AU3</f>
        <v>22349.802348538891</v>
      </c>
      <c r="AP32" s="12">
        <f>(AP15/100)*'Population projection by TPU'!AV3</f>
        <v>22350.841398915909</v>
      </c>
      <c r="AQ32" s="12">
        <f>(AQ15/100)*'Population projection by TPU'!AW3</f>
        <v>22345.210133496501</v>
      </c>
      <c r="AR32" s="12">
        <f>(AR15/100)*'Population projection by TPU'!AX3</f>
        <v>22332.964272990703</v>
      </c>
    </row>
    <row r="33" spans="1:44" ht="15.75" x14ac:dyDescent="0.25">
      <c r="A33" s="76" t="s">
        <v>171</v>
      </c>
      <c r="B33" s="12">
        <f>'ARs urban population evolution'!M8</f>
        <v>53770</v>
      </c>
      <c r="C33" s="12">
        <f>(C16/100)*'Population projection by TPU'!I3</f>
        <v>56065.534602643202</v>
      </c>
      <c r="D33" s="12">
        <f>(D16/100)*'Population projection by TPU'!J3</f>
        <v>56833.071165013498</v>
      </c>
      <c r="E33" s="12">
        <f>(E16/100)*'Population projection by TPU'!K3</f>
        <v>57588.126190365976</v>
      </c>
      <c r="F33" s="12">
        <f>(F16/100)*'Population projection by TPU'!L3</f>
        <v>58329.432788375219</v>
      </c>
      <c r="G33" s="12">
        <f>(G16/100)*'Population projection by TPU'!M3</f>
        <v>59055.38616034868</v>
      </c>
      <c r="H33" s="12">
        <f>(H16/100)*'Population projection by TPU'!N3</f>
        <v>59764.826239192043</v>
      </c>
      <c r="I33" s="12">
        <f>(I16/100)*'Population projection by TPU'!O3</f>
        <v>60456.9267568668</v>
      </c>
      <c r="J33" s="12">
        <f>(J16/100)*'Population projection by TPU'!P3</f>
        <v>61131.177351310769</v>
      </c>
      <c r="K33" s="12">
        <f>(K16/100)*'Population projection by TPU'!Q3</f>
        <v>61786.898654480137</v>
      </c>
      <c r="L33" s="12">
        <f>(L16/100)*'Population projection by TPU'!R3</f>
        <v>62423.260591180391</v>
      </c>
      <c r="M33" s="12">
        <f>(M16/100)*'Population projection by TPU'!S3</f>
        <v>63039.842912222783</v>
      </c>
      <c r="N33" s="12">
        <f>(N16/100)*'Population projection by TPU'!T3</f>
        <v>63636.355575321562</v>
      </c>
      <c r="O33" s="12">
        <f>(O16/100)*'Population projection by TPU'!U3</f>
        <v>64213.81797980929</v>
      </c>
      <c r="P33" s="12">
        <f>(P16/100)*'Population projection by TPU'!V3</f>
        <v>64773.008074784899</v>
      </c>
      <c r="Q33" s="12">
        <f>(Q16/100)*'Population projection by TPU'!W3</f>
        <v>65313.562734868101</v>
      </c>
      <c r="R33" s="12">
        <f>(R16/100)*'Population projection by TPU'!X3</f>
        <v>65835.268126016221</v>
      </c>
      <c r="S33" s="12">
        <f>(S16/100)*'Population projection by TPU'!Y3</f>
        <v>66337.703843646377</v>
      </c>
      <c r="T33" s="12">
        <f>(T16/100)*'Population projection by TPU'!Z3</f>
        <v>66819.998604876542</v>
      </c>
      <c r="U33" s="12">
        <f>(U16/100)*'Population projection by TPU'!AA3</f>
        <v>67281.335867923335</v>
      </c>
      <c r="V33" s="12">
        <f>(V16/100)*'Population projection by TPU'!AB3</f>
        <v>67721.423302754163</v>
      </c>
      <c r="W33" s="12">
        <f>(W16/100)*'Population projection by TPU'!AC3</f>
        <v>68140.099571843195</v>
      </c>
      <c r="X33" s="12">
        <f>(X16/100)*'Population projection by TPU'!AD3</f>
        <v>68537.071559554213</v>
      </c>
      <c r="Y33" s="12">
        <f>(Y16/100)*'Population projection by TPU'!AE3</f>
        <v>68911.669675896526</v>
      </c>
      <c r="Z33" s="12">
        <f>(Z16/100)*'Population projection by TPU'!AF3</f>
        <v>69263.636936713403</v>
      </c>
      <c r="AA33" s="12">
        <f>(AA16/100)*'Population projection by TPU'!AG3</f>
        <v>69593.393348671321</v>
      </c>
      <c r="AB33" s="12">
        <f>(AB16/100)*'Population projection by TPU'!AH3</f>
        <v>69901.1903182065</v>
      </c>
      <c r="AC33" s="12">
        <f>(AC16/100)*'Population projection by TPU'!AI3</f>
        <v>70187.072594884827</v>
      </c>
      <c r="AD33" s="12">
        <f>(AD16/100)*'Population projection by TPU'!AJ3</f>
        <v>70451.009695559012</v>
      </c>
      <c r="AE33" s="12">
        <f>(AE16/100)*'Population projection by TPU'!AK3</f>
        <v>70693.103096485138</v>
      </c>
      <c r="AF33" s="12">
        <f>(AF16/100)*'Population projection by TPU'!AL3</f>
        <v>70913.643115407089</v>
      </c>
      <c r="AG33" s="12">
        <f>(AG16/100)*'Population projection by TPU'!AM3</f>
        <v>71112.599890754005</v>
      </c>
      <c r="AH33" s="12">
        <f>(AH16/100)*'Population projection by TPU'!AN3</f>
        <v>71289.773665773755</v>
      </c>
      <c r="AI33" s="12">
        <f>(AI16/100)*'Population projection by TPU'!AO3</f>
        <v>71445.15323167968</v>
      </c>
      <c r="AJ33" s="12">
        <f>(AJ16/100)*'Population projection by TPU'!AP3</f>
        <v>71578.973042826154</v>
      </c>
      <c r="AK33" s="12">
        <f>(AK16/100)*'Population projection by TPU'!AQ3</f>
        <v>71691.203393036485</v>
      </c>
      <c r="AL33" s="12">
        <f>(AL16/100)*'Population projection by TPU'!AR3</f>
        <v>71781.493075969207</v>
      </c>
      <c r="AM33" s="12">
        <f>(AM16/100)*'Population projection by TPU'!AS3</f>
        <v>71849.755183942048</v>
      </c>
      <c r="AN33" s="12">
        <f>(AN16/100)*'Population projection by TPU'!AT3</f>
        <v>71896.148783201977</v>
      </c>
      <c r="AO33" s="12">
        <f>(AO16/100)*'Population projection by TPU'!AU3</f>
        <v>71920.96584903021</v>
      </c>
      <c r="AP33" s="12">
        <f>(AP16/100)*'Population projection by TPU'!AV3</f>
        <v>71924.309480688142</v>
      </c>
      <c r="AQ33" s="12">
        <f>(AQ16/100)*'Population projection by TPU'!AW3</f>
        <v>71906.188244464211</v>
      </c>
      <c r="AR33" s="12">
        <f>(AR16/100)*'Population projection by TPU'!AX3</f>
        <v>71866.781447862842</v>
      </c>
    </row>
    <row r="34" spans="1:44" s="77" customFormat="1" ht="15.75" x14ac:dyDescent="0.25">
      <c r="A34" s="67" t="s">
        <v>34</v>
      </c>
      <c r="B34" s="74">
        <f>SUM(B30:B33)</f>
        <v>322664</v>
      </c>
      <c r="C34" s="74">
        <f>SUM(C30:C33)</f>
        <v>336652.9405068066</v>
      </c>
      <c r="D34" s="74">
        <f t="shared" ref="D34:AR34" si="133">SUM(D30:D33)</f>
        <v>341261.71562149643</v>
      </c>
      <c r="E34" s="74">
        <f t="shared" si="133"/>
        <v>345795.54369128839</v>
      </c>
      <c r="F34" s="74">
        <f t="shared" si="133"/>
        <v>350246.81750515022</v>
      </c>
      <c r="G34" s="74">
        <f t="shared" si="133"/>
        <v>354605.90083643043</v>
      </c>
      <c r="H34" s="74">
        <f t="shared" si="133"/>
        <v>358865.82790835988</v>
      </c>
      <c r="I34" s="74">
        <f t="shared" si="133"/>
        <v>363021.63728488382</v>
      </c>
      <c r="J34" s="74">
        <f t="shared" si="133"/>
        <v>367070.26442929212</v>
      </c>
      <c r="K34" s="74">
        <f t="shared" si="133"/>
        <v>371007.62998603674</v>
      </c>
      <c r="L34" s="74">
        <f t="shared" si="133"/>
        <v>374828.74965848972</v>
      </c>
      <c r="M34" s="74">
        <f t="shared" si="133"/>
        <v>378531.10000464413</v>
      </c>
      <c r="N34" s="74">
        <f t="shared" si="133"/>
        <v>382112.93942711677</v>
      </c>
      <c r="O34" s="74">
        <f t="shared" si="133"/>
        <v>385580.38904443942</v>
      </c>
      <c r="P34" s="74">
        <f t="shared" si="133"/>
        <v>388938.12015518395</v>
      </c>
      <c r="Q34" s="74">
        <f t="shared" si="133"/>
        <v>392183.95232483005</v>
      </c>
      <c r="R34" s="74">
        <f t="shared" si="133"/>
        <v>395316.60155850009</v>
      </c>
      <c r="S34" s="74">
        <f t="shared" si="133"/>
        <v>398333.54348110262</v>
      </c>
      <c r="T34" s="74">
        <f t="shared" si="133"/>
        <v>401229.54635898315</v>
      </c>
      <c r="U34" s="74">
        <f t="shared" si="133"/>
        <v>403999.707158676</v>
      </c>
      <c r="V34" s="74">
        <f t="shared" si="133"/>
        <v>406642.2705457182</v>
      </c>
      <c r="W34" s="74">
        <f t="shared" si="133"/>
        <v>409156.26774753199</v>
      </c>
      <c r="X34" s="74">
        <f t="shared" si="133"/>
        <v>411539.93871239328</v>
      </c>
      <c r="Y34" s="74">
        <f t="shared" si="133"/>
        <v>413789.2627983712</v>
      </c>
      <c r="Z34" s="74">
        <f t="shared" si="133"/>
        <v>415902.69691000349</v>
      </c>
      <c r="AA34" s="74">
        <f t="shared" si="133"/>
        <v>417882.76303303975</v>
      </c>
      <c r="AB34" s="74">
        <f t="shared" si="133"/>
        <v>419730.97077077912</v>
      </c>
      <c r="AC34" s="74">
        <f t="shared" si="133"/>
        <v>421447.58882792696</v>
      </c>
      <c r="AD34" s="74">
        <f t="shared" si="133"/>
        <v>423032.434164381</v>
      </c>
      <c r="AE34" s="74">
        <f t="shared" si="133"/>
        <v>424486.11610778345</v>
      </c>
      <c r="AF34" s="74">
        <f t="shared" si="133"/>
        <v>425810.37790954293</v>
      </c>
      <c r="AG34" s="74">
        <f t="shared" si="133"/>
        <v>427005.0402618954</v>
      </c>
      <c r="AH34" s="74">
        <f t="shared" si="133"/>
        <v>428068.90369892179</v>
      </c>
      <c r="AI34" s="74">
        <f t="shared" si="133"/>
        <v>429001.90091597557</v>
      </c>
      <c r="AJ34" s="74">
        <f t="shared" si="133"/>
        <v>429805.43972533185</v>
      </c>
      <c r="AK34" s="74">
        <f t="shared" si="133"/>
        <v>430479.34175231139</v>
      </c>
      <c r="AL34" s="74">
        <f t="shared" si="133"/>
        <v>431021.49813184398</v>
      </c>
      <c r="AM34" s="74">
        <f t="shared" si="133"/>
        <v>431431.3870152217</v>
      </c>
      <c r="AN34" s="74">
        <f t="shared" si="133"/>
        <v>431709.96353682707</v>
      </c>
      <c r="AO34" s="74">
        <f t="shared" si="133"/>
        <v>431858.98090097134</v>
      </c>
      <c r="AP34" s="74">
        <f t="shared" si="133"/>
        <v>431879.05818084732</v>
      </c>
      <c r="AQ34" s="74">
        <f t="shared" si="133"/>
        <v>431770.24681387038</v>
      </c>
      <c r="AR34" s="74">
        <f t="shared" si="133"/>
        <v>431533.62347573892</v>
      </c>
    </row>
    <row r="35" spans="1:44" ht="15.75" x14ac:dyDescent="0.25">
      <c r="A35" s="65"/>
      <c r="AC35" s="78"/>
      <c r="AD35" s="78"/>
      <c r="AQ35" s="3"/>
      <c r="AR35" s="3"/>
    </row>
    <row r="36" spans="1:44" ht="15.75" x14ac:dyDescent="0.25">
      <c r="A36" s="65"/>
      <c r="AC36" s="78"/>
      <c r="AD36" s="78"/>
      <c r="AQ36" s="3"/>
      <c r="AR36" s="3"/>
    </row>
    <row r="37" spans="1:44" ht="15.75" x14ac:dyDescent="0.25">
      <c r="A37" s="65"/>
      <c r="AC37" s="78"/>
      <c r="AD37" s="78"/>
      <c r="AQ37" s="3"/>
      <c r="AR37" s="3"/>
    </row>
    <row r="38" spans="1:44" ht="15.75" x14ac:dyDescent="0.25">
      <c r="A38" s="65"/>
      <c r="AC38" s="78"/>
      <c r="AD38" s="78"/>
      <c r="AQ38" s="3"/>
      <c r="AR38" s="3"/>
    </row>
    <row r="39" spans="1:44" ht="15.75" x14ac:dyDescent="0.25">
      <c r="A39" s="65"/>
      <c r="AC39" s="78"/>
      <c r="AD39" s="78"/>
      <c r="AQ39" s="3"/>
      <c r="AR39" s="3"/>
    </row>
    <row r="40" spans="1:44" ht="15.75" x14ac:dyDescent="0.25">
      <c r="A40" s="65"/>
      <c r="AC40" s="78"/>
      <c r="AD40" s="78"/>
      <c r="AQ40" s="3"/>
      <c r="AR40" s="3"/>
    </row>
    <row r="41" spans="1:44" ht="15.75" x14ac:dyDescent="0.25">
      <c r="A41" s="65"/>
      <c r="AC41" s="78"/>
      <c r="AD41" s="78"/>
      <c r="AQ41" s="3"/>
      <c r="AR41" s="3"/>
    </row>
    <row r="42" spans="1:44" ht="15.75" x14ac:dyDescent="0.25">
      <c r="A42" s="65"/>
      <c r="AC42" s="78"/>
      <c r="AD42" s="78"/>
      <c r="AQ42" s="3"/>
      <c r="AR42" s="3"/>
    </row>
    <row r="43" spans="1:44" ht="15.75" x14ac:dyDescent="0.25">
      <c r="A43" s="65"/>
      <c r="AC43" s="78"/>
      <c r="AD43" s="78"/>
      <c r="AQ43" s="3"/>
      <c r="AR43" s="3"/>
    </row>
    <row r="44" spans="1:44" ht="15.75" x14ac:dyDescent="0.25">
      <c r="A44" s="65"/>
      <c r="AC44" s="78"/>
      <c r="AD44" s="78"/>
      <c r="AQ44" s="3"/>
      <c r="AR44" s="3"/>
    </row>
  </sheetData>
  <mergeCells count="5">
    <mergeCell ref="A1:AR1"/>
    <mergeCell ref="A10:AR10"/>
    <mergeCell ref="A28:AR28"/>
    <mergeCell ref="A20:A21"/>
    <mergeCell ref="B20:B21"/>
  </mergeCells>
  <pageMargins left="0.511811024" right="0.511811024" top="0.78740157499999996" bottom="0.78740157499999996" header="0.31496062000000002" footer="0.31496062000000002"/>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35"/>
  <sheetViews>
    <sheetView topLeftCell="A16" workbookViewId="0">
      <selection activeCell="A29" sqref="A29:AR29"/>
    </sheetView>
  </sheetViews>
  <sheetFormatPr defaultRowHeight="15" x14ac:dyDescent="0.25"/>
  <cols>
    <col min="1" max="1" width="29" style="10" bestFit="1" customWidth="1"/>
  </cols>
  <sheetData>
    <row r="1" spans="1:44" ht="18.75" x14ac:dyDescent="0.25">
      <c r="A1" s="153" t="s">
        <v>208</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6" customHeight="1" x14ac:dyDescent="0.25">
      <c r="A2" s="67" t="s">
        <v>209</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4.45" customHeight="1" x14ac:dyDescent="0.25">
      <c r="A3" s="84" t="s">
        <v>172</v>
      </c>
      <c r="B3" s="13">
        <f>'ARs urban population evolution'!N10</f>
        <v>32.281653466420742</v>
      </c>
      <c r="C3" s="13">
        <f>$B$23</f>
        <v>32.270431760779438</v>
      </c>
      <c r="D3" s="13">
        <f t="shared" ref="D3:AR3" si="1">$B$23</f>
        <v>32.270431760779438</v>
      </c>
      <c r="E3" s="13">
        <f t="shared" si="1"/>
        <v>32.270431760779438</v>
      </c>
      <c r="F3" s="13">
        <f t="shared" si="1"/>
        <v>32.270431760779438</v>
      </c>
      <c r="G3" s="13">
        <f t="shared" si="1"/>
        <v>32.270431760779438</v>
      </c>
      <c r="H3" s="13">
        <f t="shared" si="1"/>
        <v>32.270431760779438</v>
      </c>
      <c r="I3" s="13">
        <f t="shared" si="1"/>
        <v>32.270431760779438</v>
      </c>
      <c r="J3" s="13">
        <f t="shared" si="1"/>
        <v>32.270431760779438</v>
      </c>
      <c r="K3" s="13">
        <f t="shared" si="1"/>
        <v>32.270431760779438</v>
      </c>
      <c r="L3" s="13">
        <f t="shared" si="1"/>
        <v>32.270431760779438</v>
      </c>
      <c r="M3" s="13">
        <f t="shared" si="1"/>
        <v>32.270431760779438</v>
      </c>
      <c r="N3" s="13">
        <f t="shared" si="1"/>
        <v>32.270431760779438</v>
      </c>
      <c r="O3" s="13">
        <f t="shared" si="1"/>
        <v>32.270431760779438</v>
      </c>
      <c r="P3" s="13">
        <f t="shared" si="1"/>
        <v>32.270431760779438</v>
      </c>
      <c r="Q3" s="13">
        <f t="shared" si="1"/>
        <v>32.270431760779438</v>
      </c>
      <c r="R3" s="13">
        <f t="shared" si="1"/>
        <v>32.270431760779438</v>
      </c>
      <c r="S3" s="13">
        <f t="shared" si="1"/>
        <v>32.270431760779438</v>
      </c>
      <c r="T3" s="13">
        <f t="shared" si="1"/>
        <v>32.270431760779438</v>
      </c>
      <c r="U3" s="13">
        <f t="shared" si="1"/>
        <v>32.270431760779438</v>
      </c>
      <c r="V3" s="13">
        <f t="shared" si="1"/>
        <v>32.270431760779438</v>
      </c>
      <c r="W3" s="13">
        <f t="shared" si="1"/>
        <v>32.270431760779438</v>
      </c>
      <c r="X3" s="13">
        <f t="shared" si="1"/>
        <v>32.270431760779438</v>
      </c>
      <c r="Y3" s="13">
        <f t="shared" si="1"/>
        <v>32.270431760779438</v>
      </c>
      <c r="Z3" s="13">
        <f t="shared" si="1"/>
        <v>32.270431760779438</v>
      </c>
      <c r="AA3" s="13">
        <f t="shared" si="1"/>
        <v>32.270431760779438</v>
      </c>
      <c r="AB3" s="13">
        <f t="shared" si="1"/>
        <v>32.270431760779438</v>
      </c>
      <c r="AC3" s="13">
        <f t="shared" si="1"/>
        <v>32.270431760779438</v>
      </c>
      <c r="AD3" s="13">
        <f t="shared" si="1"/>
        <v>32.270431760779438</v>
      </c>
      <c r="AE3" s="13">
        <f t="shared" si="1"/>
        <v>32.270431760779438</v>
      </c>
      <c r="AF3" s="13">
        <f t="shared" si="1"/>
        <v>32.270431760779438</v>
      </c>
      <c r="AG3" s="13">
        <f t="shared" si="1"/>
        <v>32.270431760779438</v>
      </c>
      <c r="AH3" s="13">
        <f t="shared" si="1"/>
        <v>32.270431760779438</v>
      </c>
      <c r="AI3" s="13">
        <f t="shared" si="1"/>
        <v>32.270431760779438</v>
      </c>
      <c r="AJ3" s="13">
        <f t="shared" si="1"/>
        <v>32.270431760779438</v>
      </c>
      <c r="AK3" s="13">
        <f t="shared" si="1"/>
        <v>32.270431760779438</v>
      </c>
      <c r="AL3" s="13">
        <f t="shared" si="1"/>
        <v>32.270431760779438</v>
      </c>
      <c r="AM3" s="13">
        <f t="shared" si="1"/>
        <v>32.270431760779438</v>
      </c>
      <c r="AN3" s="13">
        <f t="shared" si="1"/>
        <v>32.270431760779438</v>
      </c>
      <c r="AO3" s="13">
        <f t="shared" si="1"/>
        <v>32.270431760779438</v>
      </c>
      <c r="AP3" s="13">
        <f t="shared" si="1"/>
        <v>32.270431760779438</v>
      </c>
      <c r="AQ3" s="13">
        <f t="shared" si="1"/>
        <v>32.270431760779438</v>
      </c>
      <c r="AR3" s="13">
        <f t="shared" si="1"/>
        <v>32.270431760779438</v>
      </c>
    </row>
    <row r="4" spans="1:44" ht="14.45" customHeight="1" x14ac:dyDescent="0.25">
      <c r="A4" s="84" t="s">
        <v>173</v>
      </c>
      <c r="B4" s="13">
        <f>'ARs urban population evolution'!N11</f>
        <v>9.5497450363458825</v>
      </c>
      <c r="C4" s="13">
        <f>$B$24</f>
        <v>9.6206220147410679</v>
      </c>
      <c r="D4" s="13">
        <f t="shared" ref="D4:AR4" si="2">$B$24</f>
        <v>9.6206220147410679</v>
      </c>
      <c r="E4" s="13">
        <f t="shared" si="2"/>
        <v>9.6206220147410679</v>
      </c>
      <c r="F4" s="13">
        <f t="shared" si="2"/>
        <v>9.6206220147410679</v>
      </c>
      <c r="G4" s="13">
        <f t="shared" si="2"/>
        <v>9.6206220147410679</v>
      </c>
      <c r="H4" s="13">
        <f t="shared" si="2"/>
        <v>9.6206220147410679</v>
      </c>
      <c r="I4" s="13">
        <f t="shared" si="2"/>
        <v>9.6206220147410679</v>
      </c>
      <c r="J4" s="13">
        <f t="shared" si="2"/>
        <v>9.6206220147410679</v>
      </c>
      <c r="K4" s="13">
        <f t="shared" si="2"/>
        <v>9.6206220147410679</v>
      </c>
      <c r="L4" s="13">
        <f t="shared" si="2"/>
        <v>9.6206220147410679</v>
      </c>
      <c r="M4" s="13">
        <f t="shared" si="2"/>
        <v>9.6206220147410679</v>
      </c>
      <c r="N4" s="13">
        <f t="shared" si="2"/>
        <v>9.6206220147410679</v>
      </c>
      <c r="O4" s="13">
        <f t="shared" si="2"/>
        <v>9.6206220147410679</v>
      </c>
      <c r="P4" s="13">
        <f t="shared" si="2"/>
        <v>9.6206220147410679</v>
      </c>
      <c r="Q4" s="13">
        <f t="shared" si="2"/>
        <v>9.6206220147410679</v>
      </c>
      <c r="R4" s="13">
        <f t="shared" si="2"/>
        <v>9.6206220147410679</v>
      </c>
      <c r="S4" s="13">
        <f t="shared" si="2"/>
        <v>9.6206220147410679</v>
      </c>
      <c r="T4" s="13">
        <f t="shared" si="2"/>
        <v>9.6206220147410679</v>
      </c>
      <c r="U4" s="13">
        <f t="shared" si="2"/>
        <v>9.6206220147410679</v>
      </c>
      <c r="V4" s="13">
        <f t="shared" si="2"/>
        <v>9.6206220147410679</v>
      </c>
      <c r="W4" s="13">
        <f t="shared" si="2"/>
        <v>9.6206220147410679</v>
      </c>
      <c r="X4" s="13">
        <f t="shared" si="2"/>
        <v>9.6206220147410679</v>
      </c>
      <c r="Y4" s="13">
        <f t="shared" si="2"/>
        <v>9.6206220147410679</v>
      </c>
      <c r="Z4" s="13">
        <f t="shared" si="2"/>
        <v>9.6206220147410679</v>
      </c>
      <c r="AA4" s="13">
        <f t="shared" si="2"/>
        <v>9.6206220147410679</v>
      </c>
      <c r="AB4" s="13">
        <f t="shared" si="2"/>
        <v>9.6206220147410679</v>
      </c>
      <c r="AC4" s="13">
        <f t="shared" si="2"/>
        <v>9.6206220147410679</v>
      </c>
      <c r="AD4" s="13">
        <f t="shared" si="2"/>
        <v>9.6206220147410679</v>
      </c>
      <c r="AE4" s="13">
        <f t="shared" si="2"/>
        <v>9.6206220147410679</v>
      </c>
      <c r="AF4" s="13">
        <f t="shared" si="2"/>
        <v>9.6206220147410679</v>
      </c>
      <c r="AG4" s="13">
        <f t="shared" si="2"/>
        <v>9.6206220147410679</v>
      </c>
      <c r="AH4" s="13">
        <f t="shared" si="2"/>
        <v>9.6206220147410679</v>
      </c>
      <c r="AI4" s="13">
        <f t="shared" si="2"/>
        <v>9.6206220147410679</v>
      </c>
      <c r="AJ4" s="13">
        <f t="shared" si="2"/>
        <v>9.6206220147410679</v>
      </c>
      <c r="AK4" s="13">
        <f t="shared" si="2"/>
        <v>9.6206220147410679</v>
      </c>
      <c r="AL4" s="13">
        <f t="shared" si="2"/>
        <v>9.6206220147410679</v>
      </c>
      <c r="AM4" s="13">
        <f t="shared" si="2"/>
        <v>9.6206220147410679</v>
      </c>
      <c r="AN4" s="13">
        <f t="shared" si="2"/>
        <v>9.6206220147410679</v>
      </c>
      <c r="AO4" s="13">
        <f t="shared" si="2"/>
        <v>9.6206220147410679</v>
      </c>
      <c r="AP4" s="13">
        <f t="shared" si="2"/>
        <v>9.6206220147410679</v>
      </c>
      <c r="AQ4" s="13">
        <f t="shared" si="2"/>
        <v>9.6206220147410679</v>
      </c>
      <c r="AR4" s="13">
        <f t="shared" si="2"/>
        <v>9.6206220147410679</v>
      </c>
    </row>
    <row r="5" spans="1:44" ht="15.75" x14ac:dyDescent="0.25">
      <c r="A5" s="84" t="s">
        <v>174</v>
      </c>
      <c r="B5" s="13">
        <f>'ARs urban population evolution'!N12</f>
        <v>22.253444721709883</v>
      </c>
      <c r="C5" s="13">
        <f>$B$25</f>
        <v>21.238866766005223</v>
      </c>
      <c r="D5" s="13">
        <f t="shared" ref="D5:AR5" si="3">$B$25</f>
        <v>21.238866766005223</v>
      </c>
      <c r="E5" s="13">
        <f t="shared" si="3"/>
        <v>21.238866766005223</v>
      </c>
      <c r="F5" s="13">
        <f t="shared" si="3"/>
        <v>21.238866766005223</v>
      </c>
      <c r="G5" s="13">
        <f t="shared" si="3"/>
        <v>21.238866766005223</v>
      </c>
      <c r="H5" s="13">
        <f t="shared" si="3"/>
        <v>21.238866766005223</v>
      </c>
      <c r="I5" s="13">
        <f t="shared" si="3"/>
        <v>21.238866766005223</v>
      </c>
      <c r="J5" s="13">
        <f t="shared" si="3"/>
        <v>21.238866766005223</v>
      </c>
      <c r="K5" s="13">
        <f t="shared" si="3"/>
        <v>21.238866766005223</v>
      </c>
      <c r="L5" s="13">
        <f t="shared" si="3"/>
        <v>21.238866766005223</v>
      </c>
      <c r="M5" s="13">
        <f t="shared" si="3"/>
        <v>21.238866766005223</v>
      </c>
      <c r="N5" s="13">
        <f t="shared" si="3"/>
        <v>21.238866766005223</v>
      </c>
      <c r="O5" s="13">
        <f t="shared" si="3"/>
        <v>21.238866766005223</v>
      </c>
      <c r="P5" s="13">
        <f t="shared" si="3"/>
        <v>21.238866766005223</v>
      </c>
      <c r="Q5" s="13">
        <f t="shared" si="3"/>
        <v>21.238866766005223</v>
      </c>
      <c r="R5" s="13">
        <f t="shared" si="3"/>
        <v>21.238866766005223</v>
      </c>
      <c r="S5" s="13">
        <f t="shared" si="3"/>
        <v>21.238866766005223</v>
      </c>
      <c r="T5" s="13">
        <f t="shared" si="3"/>
        <v>21.238866766005223</v>
      </c>
      <c r="U5" s="13">
        <f t="shared" si="3"/>
        <v>21.238866766005223</v>
      </c>
      <c r="V5" s="13">
        <f t="shared" si="3"/>
        <v>21.238866766005223</v>
      </c>
      <c r="W5" s="13">
        <f t="shared" si="3"/>
        <v>21.238866766005223</v>
      </c>
      <c r="X5" s="13">
        <f t="shared" si="3"/>
        <v>21.238866766005223</v>
      </c>
      <c r="Y5" s="13">
        <f t="shared" si="3"/>
        <v>21.238866766005223</v>
      </c>
      <c r="Z5" s="13">
        <f t="shared" si="3"/>
        <v>21.238866766005223</v>
      </c>
      <c r="AA5" s="13">
        <f t="shared" si="3"/>
        <v>21.238866766005223</v>
      </c>
      <c r="AB5" s="13">
        <f t="shared" si="3"/>
        <v>21.238866766005223</v>
      </c>
      <c r="AC5" s="13">
        <f t="shared" si="3"/>
        <v>21.238866766005223</v>
      </c>
      <c r="AD5" s="13">
        <f t="shared" si="3"/>
        <v>21.238866766005223</v>
      </c>
      <c r="AE5" s="13">
        <f t="shared" si="3"/>
        <v>21.238866766005223</v>
      </c>
      <c r="AF5" s="13">
        <f t="shared" si="3"/>
        <v>21.238866766005223</v>
      </c>
      <c r="AG5" s="13">
        <f t="shared" si="3"/>
        <v>21.238866766005223</v>
      </c>
      <c r="AH5" s="13">
        <f t="shared" si="3"/>
        <v>21.238866766005223</v>
      </c>
      <c r="AI5" s="13">
        <f t="shared" si="3"/>
        <v>21.238866766005223</v>
      </c>
      <c r="AJ5" s="13">
        <f t="shared" si="3"/>
        <v>21.238866766005223</v>
      </c>
      <c r="AK5" s="13">
        <f t="shared" si="3"/>
        <v>21.238866766005223</v>
      </c>
      <c r="AL5" s="13">
        <f t="shared" si="3"/>
        <v>21.238866766005223</v>
      </c>
      <c r="AM5" s="13">
        <f t="shared" si="3"/>
        <v>21.238866766005223</v>
      </c>
      <c r="AN5" s="13">
        <f t="shared" si="3"/>
        <v>21.238866766005223</v>
      </c>
      <c r="AO5" s="13">
        <f t="shared" si="3"/>
        <v>21.238866766005223</v>
      </c>
      <c r="AP5" s="13">
        <f t="shared" si="3"/>
        <v>21.238866766005223</v>
      </c>
      <c r="AQ5" s="13">
        <f t="shared" si="3"/>
        <v>21.238866766005223</v>
      </c>
      <c r="AR5" s="13">
        <f t="shared" si="3"/>
        <v>21.238866766005223</v>
      </c>
    </row>
    <row r="6" spans="1:44" ht="15.75" x14ac:dyDescent="0.25">
      <c r="A6" s="84" t="s">
        <v>175</v>
      </c>
      <c r="B6" s="13">
        <f>'ARs urban population evolution'!N13</f>
        <v>35.915156775523485</v>
      </c>
      <c r="C6" s="13">
        <f>$B$26</f>
        <v>36.870079458474265</v>
      </c>
      <c r="D6" s="13">
        <f t="shared" ref="D6:AR6" si="4">$B$26</f>
        <v>36.870079458474265</v>
      </c>
      <c r="E6" s="13">
        <f t="shared" si="4"/>
        <v>36.870079458474265</v>
      </c>
      <c r="F6" s="13">
        <f t="shared" si="4"/>
        <v>36.870079458474265</v>
      </c>
      <c r="G6" s="13">
        <f t="shared" si="4"/>
        <v>36.870079458474265</v>
      </c>
      <c r="H6" s="13">
        <f t="shared" si="4"/>
        <v>36.870079458474265</v>
      </c>
      <c r="I6" s="13">
        <f t="shared" si="4"/>
        <v>36.870079458474265</v>
      </c>
      <c r="J6" s="13">
        <f t="shared" si="4"/>
        <v>36.870079458474265</v>
      </c>
      <c r="K6" s="13">
        <f t="shared" si="4"/>
        <v>36.870079458474265</v>
      </c>
      <c r="L6" s="13">
        <f t="shared" si="4"/>
        <v>36.870079458474265</v>
      </c>
      <c r="M6" s="13">
        <f t="shared" si="4"/>
        <v>36.870079458474265</v>
      </c>
      <c r="N6" s="13">
        <f t="shared" si="4"/>
        <v>36.870079458474265</v>
      </c>
      <c r="O6" s="13">
        <f t="shared" si="4"/>
        <v>36.870079458474265</v>
      </c>
      <c r="P6" s="13">
        <f t="shared" si="4"/>
        <v>36.870079458474265</v>
      </c>
      <c r="Q6" s="13">
        <f t="shared" si="4"/>
        <v>36.870079458474265</v>
      </c>
      <c r="R6" s="13">
        <f t="shared" si="4"/>
        <v>36.870079458474265</v>
      </c>
      <c r="S6" s="13">
        <f t="shared" si="4"/>
        <v>36.870079458474265</v>
      </c>
      <c r="T6" s="13">
        <f t="shared" si="4"/>
        <v>36.870079458474265</v>
      </c>
      <c r="U6" s="13">
        <f t="shared" si="4"/>
        <v>36.870079458474265</v>
      </c>
      <c r="V6" s="13">
        <f t="shared" si="4"/>
        <v>36.870079458474265</v>
      </c>
      <c r="W6" s="13">
        <f t="shared" si="4"/>
        <v>36.870079458474265</v>
      </c>
      <c r="X6" s="13">
        <f t="shared" si="4"/>
        <v>36.870079458474265</v>
      </c>
      <c r="Y6" s="13">
        <f t="shared" si="4"/>
        <v>36.870079458474265</v>
      </c>
      <c r="Z6" s="13">
        <f t="shared" si="4"/>
        <v>36.870079458474265</v>
      </c>
      <c r="AA6" s="13">
        <f t="shared" si="4"/>
        <v>36.870079458474265</v>
      </c>
      <c r="AB6" s="13">
        <f t="shared" si="4"/>
        <v>36.870079458474265</v>
      </c>
      <c r="AC6" s="13">
        <f t="shared" si="4"/>
        <v>36.870079458474265</v>
      </c>
      <c r="AD6" s="13">
        <f t="shared" si="4"/>
        <v>36.870079458474265</v>
      </c>
      <c r="AE6" s="13">
        <f t="shared" si="4"/>
        <v>36.870079458474265</v>
      </c>
      <c r="AF6" s="13">
        <f t="shared" si="4"/>
        <v>36.870079458474265</v>
      </c>
      <c r="AG6" s="13">
        <f t="shared" si="4"/>
        <v>36.870079458474265</v>
      </c>
      <c r="AH6" s="13">
        <f t="shared" si="4"/>
        <v>36.870079458474265</v>
      </c>
      <c r="AI6" s="13">
        <f t="shared" si="4"/>
        <v>36.870079458474265</v>
      </c>
      <c r="AJ6" s="13">
        <f t="shared" si="4"/>
        <v>36.870079458474265</v>
      </c>
      <c r="AK6" s="13">
        <f t="shared" si="4"/>
        <v>36.870079458474265</v>
      </c>
      <c r="AL6" s="13">
        <f t="shared" si="4"/>
        <v>36.870079458474265</v>
      </c>
      <c r="AM6" s="13">
        <f t="shared" si="4"/>
        <v>36.870079458474265</v>
      </c>
      <c r="AN6" s="13">
        <f t="shared" si="4"/>
        <v>36.870079458474265</v>
      </c>
      <c r="AO6" s="13">
        <f t="shared" si="4"/>
        <v>36.870079458474265</v>
      </c>
      <c r="AP6" s="13">
        <f t="shared" si="4"/>
        <v>36.870079458474265</v>
      </c>
      <c r="AQ6" s="13">
        <f t="shared" si="4"/>
        <v>36.870079458474265</v>
      </c>
      <c r="AR6" s="13">
        <f t="shared" si="4"/>
        <v>36.870079458474265</v>
      </c>
    </row>
    <row r="7" spans="1:44" ht="15.75" x14ac:dyDescent="0.25">
      <c r="A7" s="84" t="s">
        <v>34</v>
      </c>
      <c r="B7" s="13">
        <f>SUM(B3:B6)</f>
        <v>100</v>
      </c>
      <c r="C7" s="13">
        <f t="shared" ref="C7:AR7" si="5">SUM(C3:C6)</f>
        <v>100</v>
      </c>
      <c r="D7" s="13">
        <f t="shared" si="5"/>
        <v>100</v>
      </c>
      <c r="E7" s="13">
        <f t="shared" si="5"/>
        <v>100</v>
      </c>
      <c r="F7" s="13">
        <f t="shared" si="5"/>
        <v>100</v>
      </c>
      <c r="G7" s="13">
        <f t="shared" si="5"/>
        <v>100</v>
      </c>
      <c r="H7" s="13">
        <f t="shared" si="5"/>
        <v>100</v>
      </c>
      <c r="I7" s="13">
        <f t="shared" si="5"/>
        <v>100</v>
      </c>
      <c r="J7" s="13">
        <f t="shared" si="5"/>
        <v>100</v>
      </c>
      <c r="K7" s="13">
        <f t="shared" si="5"/>
        <v>100</v>
      </c>
      <c r="L7" s="13">
        <f t="shared" si="5"/>
        <v>100</v>
      </c>
      <c r="M7" s="13">
        <f t="shared" si="5"/>
        <v>100</v>
      </c>
      <c r="N7" s="13">
        <f t="shared" si="5"/>
        <v>100</v>
      </c>
      <c r="O7" s="13">
        <f t="shared" si="5"/>
        <v>100</v>
      </c>
      <c r="P7" s="13">
        <f t="shared" si="5"/>
        <v>100</v>
      </c>
      <c r="Q7" s="13">
        <f t="shared" si="5"/>
        <v>100</v>
      </c>
      <c r="R7" s="13">
        <f t="shared" si="5"/>
        <v>100</v>
      </c>
      <c r="S7" s="13">
        <f t="shared" si="5"/>
        <v>100</v>
      </c>
      <c r="T7" s="13">
        <f t="shared" si="5"/>
        <v>100</v>
      </c>
      <c r="U7" s="13">
        <f t="shared" si="5"/>
        <v>100</v>
      </c>
      <c r="V7" s="13">
        <f t="shared" si="5"/>
        <v>100</v>
      </c>
      <c r="W7" s="13">
        <f t="shared" si="5"/>
        <v>100</v>
      </c>
      <c r="X7" s="13">
        <f t="shared" si="5"/>
        <v>100</v>
      </c>
      <c r="Y7" s="13">
        <f t="shared" si="5"/>
        <v>100</v>
      </c>
      <c r="Z7" s="13">
        <f t="shared" si="5"/>
        <v>100</v>
      </c>
      <c r="AA7" s="13">
        <f t="shared" si="5"/>
        <v>100</v>
      </c>
      <c r="AB7" s="13">
        <f t="shared" si="5"/>
        <v>100</v>
      </c>
      <c r="AC7" s="13">
        <f t="shared" si="5"/>
        <v>100</v>
      </c>
      <c r="AD7" s="13">
        <f t="shared" si="5"/>
        <v>100</v>
      </c>
      <c r="AE7" s="13">
        <f t="shared" si="5"/>
        <v>100</v>
      </c>
      <c r="AF7" s="13">
        <f t="shared" si="5"/>
        <v>100</v>
      </c>
      <c r="AG7" s="13">
        <f t="shared" si="5"/>
        <v>100</v>
      </c>
      <c r="AH7" s="13">
        <f t="shared" si="5"/>
        <v>100</v>
      </c>
      <c r="AI7" s="13">
        <f t="shared" si="5"/>
        <v>100</v>
      </c>
      <c r="AJ7" s="13">
        <f t="shared" si="5"/>
        <v>100</v>
      </c>
      <c r="AK7" s="13">
        <f t="shared" si="5"/>
        <v>100</v>
      </c>
      <c r="AL7" s="13">
        <f t="shared" si="5"/>
        <v>100</v>
      </c>
      <c r="AM7" s="13">
        <f t="shared" si="5"/>
        <v>100</v>
      </c>
      <c r="AN7" s="13">
        <f t="shared" si="5"/>
        <v>100</v>
      </c>
      <c r="AO7" s="13">
        <f t="shared" si="5"/>
        <v>100</v>
      </c>
      <c r="AP7" s="13">
        <f t="shared" si="5"/>
        <v>100</v>
      </c>
      <c r="AQ7" s="13">
        <f t="shared" si="5"/>
        <v>100</v>
      </c>
      <c r="AR7" s="13">
        <f t="shared" si="5"/>
        <v>100</v>
      </c>
    </row>
    <row r="8" spans="1:44" ht="15.75" x14ac:dyDescent="0.25">
      <c r="A8" s="85"/>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3"/>
      <c r="AF8" s="3"/>
      <c r="AG8" s="3"/>
      <c r="AH8" s="3"/>
      <c r="AI8" s="3"/>
      <c r="AJ8" s="3"/>
      <c r="AK8" s="3"/>
      <c r="AL8" s="3"/>
      <c r="AM8" s="3"/>
      <c r="AN8" s="3"/>
      <c r="AO8" s="3"/>
      <c r="AP8" s="3"/>
      <c r="AQ8" s="3"/>
      <c r="AR8" s="3"/>
    </row>
    <row r="9" spans="1:44" ht="15.75" x14ac:dyDescent="0.25">
      <c r="A9" s="85"/>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3"/>
      <c r="AF9" s="3"/>
      <c r="AG9" s="3"/>
      <c r="AH9" s="3"/>
      <c r="AI9" s="3"/>
      <c r="AJ9" s="3"/>
      <c r="AK9" s="3"/>
      <c r="AL9" s="3"/>
      <c r="AM9" s="3"/>
      <c r="AN9" s="3"/>
      <c r="AO9" s="3"/>
      <c r="AP9" s="3"/>
      <c r="AQ9" s="3"/>
      <c r="AR9" s="3"/>
    </row>
    <row r="10" spans="1:44" ht="18.75" x14ac:dyDescent="0.25">
      <c r="A10" s="153" t="s">
        <v>215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84"/>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6" t="s">
        <v>211</v>
      </c>
      <c r="B12" s="80"/>
      <c r="C12" s="80">
        <f>100/C7</f>
        <v>1</v>
      </c>
      <c r="D12" s="80">
        <f t="shared" ref="D12:AR12" si="8">100/D7</f>
        <v>1</v>
      </c>
      <c r="E12" s="80">
        <f t="shared" si="8"/>
        <v>1</v>
      </c>
      <c r="F12" s="80">
        <f t="shared" si="8"/>
        <v>1</v>
      </c>
      <c r="G12" s="80">
        <f t="shared" si="8"/>
        <v>1</v>
      </c>
      <c r="H12" s="80">
        <f t="shared" si="8"/>
        <v>1</v>
      </c>
      <c r="I12" s="80">
        <f t="shared" si="8"/>
        <v>1</v>
      </c>
      <c r="J12" s="80">
        <f t="shared" si="8"/>
        <v>1</v>
      </c>
      <c r="K12" s="80">
        <f t="shared" si="8"/>
        <v>1</v>
      </c>
      <c r="L12" s="80">
        <f t="shared" si="8"/>
        <v>1</v>
      </c>
      <c r="M12" s="80">
        <f t="shared" si="8"/>
        <v>1</v>
      </c>
      <c r="N12" s="80">
        <f t="shared" si="8"/>
        <v>1</v>
      </c>
      <c r="O12" s="80">
        <f t="shared" si="8"/>
        <v>1</v>
      </c>
      <c r="P12" s="80">
        <f t="shared" si="8"/>
        <v>1</v>
      </c>
      <c r="Q12" s="80">
        <f t="shared" si="8"/>
        <v>1</v>
      </c>
      <c r="R12" s="80">
        <f t="shared" si="8"/>
        <v>1</v>
      </c>
      <c r="S12" s="80">
        <f t="shared" si="8"/>
        <v>1</v>
      </c>
      <c r="T12" s="80">
        <f t="shared" si="8"/>
        <v>1</v>
      </c>
      <c r="U12" s="80">
        <f t="shared" si="8"/>
        <v>1</v>
      </c>
      <c r="V12" s="80">
        <f t="shared" si="8"/>
        <v>1</v>
      </c>
      <c r="W12" s="80">
        <f t="shared" si="8"/>
        <v>1</v>
      </c>
      <c r="X12" s="80">
        <f t="shared" si="8"/>
        <v>1</v>
      </c>
      <c r="Y12" s="80">
        <f t="shared" si="8"/>
        <v>1</v>
      </c>
      <c r="Z12" s="80">
        <f t="shared" si="8"/>
        <v>1</v>
      </c>
      <c r="AA12" s="80">
        <f t="shared" si="8"/>
        <v>1</v>
      </c>
      <c r="AB12" s="80">
        <f t="shared" si="8"/>
        <v>1</v>
      </c>
      <c r="AC12" s="80">
        <f t="shared" si="8"/>
        <v>1</v>
      </c>
      <c r="AD12" s="80">
        <f t="shared" si="8"/>
        <v>1</v>
      </c>
      <c r="AE12" s="80">
        <f t="shared" si="8"/>
        <v>1</v>
      </c>
      <c r="AF12" s="80">
        <f t="shared" si="8"/>
        <v>1</v>
      </c>
      <c r="AG12" s="80">
        <f t="shared" si="8"/>
        <v>1</v>
      </c>
      <c r="AH12" s="80">
        <f t="shared" si="8"/>
        <v>1</v>
      </c>
      <c r="AI12" s="80">
        <f t="shared" si="8"/>
        <v>1</v>
      </c>
      <c r="AJ12" s="80">
        <f t="shared" si="8"/>
        <v>1</v>
      </c>
      <c r="AK12" s="80">
        <f t="shared" si="8"/>
        <v>1</v>
      </c>
      <c r="AL12" s="80">
        <f t="shared" si="8"/>
        <v>1</v>
      </c>
      <c r="AM12" s="80">
        <f t="shared" si="8"/>
        <v>1</v>
      </c>
      <c r="AN12" s="80">
        <f t="shared" si="8"/>
        <v>1</v>
      </c>
      <c r="AO12" s="80">
        <f t="shared" si="8"/>
        <v>1</v>
      </c>
      <c r="AP12" s="80">
        <f t="shared" si="8"/>
        <v>1</v>
      </c>
      <c r="AQ12" s="80">
        <f t="shared" si="8"/>
        <v>1</v>
      </c>
      <c r="AR12" s="80">
        <f t="shared" si="8"/>
        <v>1</v>
      </c>
    </row>
    <row r="13" spans="1:44" ht="15.75" x14ac:dyDescent="0.25">
      <c r="A13" s="84" t="s">
        <v>172</v>
      </c>
      <c r="B13" s="13">
        <f>B3</f>
        <v>32.281653466420742</v>
      </c>
      <c r="C13" s="13">
        <f>C3*$C$12</f>
        <v>32.270431760779438</v>
      </c>
      <c r="D13" s="13">
        <f>D3*$D$12</f>
        <v>32.270431760779438</v>
      </c>
      <c r="E13" s="13">
        <f>E3*$E$12</f>
        <v>32.270431760779438</v>
      </c>
      <c r="F13" s="13">
        <f>F3*$F$12</f>
        <v>32.270431760779438</v>
      </c>
      <c r="G13" s="13">
        <f>G3*$G$12</f>
        <v>32.270431760779438</v>
      </c>
      <c r="H13" s="13">
        <f>H3*$H$12</f>
        <v>32.270431760779438</v>
      </c>
      <c r="I13" s="13">
        <f>I3*$I$12</f>
        <v>32.270431760779438</v>
      </c>
      <c r="J13" s="13">
        <f>J3*$J$12</f>
        <v>32.270431760779438</v>
      </c>
      <c r="K13" s="13">
        <f>K3*$K$12</f>
        <v>32.270431760779438</v>
      </c>
      <c r="L13" s="13">
        <f>L3*$L$12</f>
        <v>32.270431760779438</v>
      </c>
      <c r="M13" s="13">
        <f>M3*$M$12</f>
        <v>32.270431760779438</v>
      </c>
      <c r="N13" s="13">
        <f>N3*$N$12</f>
        <v>32.270431760779438</v>
      </c>
      <c r="O13" s="13">
        <f>O3*$O$12</f>
        <v>32.270431760779438</v>
      </c>
      <c r="P13" s="13">
        <f>P3*$P$12</f>
        <v>32.270431760779438</v>
      </c>
      <c r="Q13" s="13">
        <f>Q3*$Q$12</f>
        <v>32.270431760779438</v>
      </c>
      <c r="R13" s="13">
        <f>R3*$R$12</f>
        <v>32.270431760779438</v>
      </c>
      <c r="S13" s="13">
        <f>S3*$S$12</f>
        <v>32.270431760779438</v>
      </c>
      <c r="T13" s="13">
        <f>T3*$T$12</f>
        <v>32.270431760779438</v>
      </c>
      <c r="U13" s="13">
        <f>U3*$U$12</f>
        <v>32.270431760779438</v>
      </c>
      <c r="V13" s="13">
        <f>V3*$V$12</f>
        <v>32.270431760779438</v>
      </c>
      <c r="W13" s="13">
        <f>W3*$W$12</f>
        <v>32.270431760779438</v>
      </c>
      <c r="X13" s="13">
        <f>X3*$X$12</f>
        <v>32.270431760779438</v>
      </c>
      <c r="Y13" s="13">
        <f>Y3*$Y$12</f>
        <v>32.270431760779438</v>
      </c>
      <c r="Z13" s="13">
        <f>Z3*$Z$12</f>
        <v>32.270431760779438</v>
      </c>
      <c r="AA13" s="13">
        <f>AA3*$AA$12</f>
        <v>32.270431760779438</v>
      </c>
      <c r="AB13" s="13">
        <f>AB3*$AB$12</f>
        <v>32.270431760779438</v>
      </c>
      <c r="AC13" s="13">
        <f>AC3*$AC$12</f>
        <v>32.270431760779438</v>
      </c>
      <c r="AD13" s="13">
        <f>AD3*$AD$12</f>
        <v>32.270431760779438</v>
      </c>
      <c r="AE13" s="13">
        <f>AE3*$AE$12</f>
        <v>32.270431760779438</v>
      </c>
      <c r="AF13" s="13">
        <f>AF3*$AF$12</f>
        <v>32.270431760779438</v>
      </c>
      <c r="AG13" s="13">
        <f>AG3*$AG$12</f>
        <v>32.270431760779438</v>
      </c>
      <c r="AH13" s="13">
        <f>AH3*$AH$12</f>
        <v>32.270431760779438</v>
      </c>
      <c r="AI13" s="13">
        <f>AI3*$AI$12</f>
        <v>32.270431760779438</v>
      </c>
      <c r="AJ13" s="13">
        <f>AJ3*$AJ$12</f>
        <v>32.270431760779438</v>
      </c>
      <c r="AK13" s="13">
        <f>AK3*$AK$12</f>
        <v>32.270431760779438</v>
      </c>
      <c r="AL13" s="13">
        <f>AL3*$AL$12</f>
        <v>32.270431760779438</v>
      </c>
      <c r="AM13" s="13">
        <f>AM3*$AM$12</f>
        <v>32.270431760779438</v>
      </c>
      <c r="AN13" s="13">
        <f>AN3*$AN$12</f>
        <v>32.270431760779438</v>
      </c>
      <c r="AO13" s="13">
        <f>AO3*$AO$12</f>
        <v>32.270431760779438</v>
      </c>
      <c r="AP13" s="13">
        <f>AP3*$AP$12</f>
        <v>32.270431760779438</v>
      </c>
      <c r="AQ13" s="13">
        <f>AQ3*$AQ$12</f>
        <v>32.270431760779438</v>
      </c>
      <c r="AR13" s="13">
        <f>AR3*$AR$12</f>
        <v>32.270431760779438</v>
      </c>
    </row>
    <row r="14" spans="1:44" ht="15.75" x14ac:dyDescent="0.25">
      <c r="A14" s="84" t="s">
        <v>173</v>
      </c>
      <c r="B14" s="13">
        <f t="shared" ref="B14:B15" si="9">B4</f>
        <v>9.5497450363458825</v>
      </c>
      <c r="C14" s="13">
        <f t="shared" ref="C14:C16" si="10">C4*$C$12</f>
        <v>9.6206220147410679</v>
      </c>
      <c r="D14" s="13">
        <f t="shared" ref="D14:D16" si="11">D4*$D$12</f>
        <v>9.6206220147410679</v>
      </c>
      <c r="E14" s="13">
        <f t="shared" ref="E14:E16" si="12">E4*$E$12</f>
        <v>9.6206220147410679</v>
      </c>
      <c r="F14" s="13">
        <f t="shared" ref="F14:F16" si="13">F4*$F$12</f>
        <v>9.6206220147410679</v>
      </c>
      <c r="G14" s="13">
        <f t="shared" ref="G14:G16" si="14">G4*$G$12</f>
        <v>9.6206220147410679</v>
      </c>
      <c r="H14" s="13">
        <f t="shared" ref="H14:H16" si="15">H4*$H$12</f>
        <v>9.6206220147410679</v>
      </c>
      <c r="I14" s="13">
        <f t="shared" ref="I14:I16" si="16">I4*$I$12</f>
        <v>9.6206220147410679</v>
      </c>
      <c r="J14" s="13">
        <f t="shared" ref="J14:J16" si="17">J4*$J$12</f>
        <v>9.6206220147410679</v>
      </c>
      <c r="K14" s="13">
        <f t="shared" ref="K14:K16" si="18">K4*$K$12</f>
        <v>9.6206220147410679</v>
      </c>
      <c r="L14" s="13">
        <f t="shared" ref="L14:L16" si="19">L4*$L$12</f>
        <v>9.6206220147410679</v>
      </c>
      <c r="M14" s="13">
        <f t="shared" ref="M14:M15" si="20">M4*$M$12</f>
        <v>9.6206220147410679</v>
      </c>
      <c r="N14" s="13">
        <f t="shared" ref="N14:N16" si="21">N4*$N$12</f>
        <v>9.6206220147410679</v>
      </c>
      <c r="O14" s="13">
        <f t="shared" ref="O14:O16" si="22">O4*$O$12</f>
        <v>9.6206220147410679</v>
      </c>
      <c r="P14" s="13">
        <f t="shared" ref="P14:P15" si="23">P4*$P$12</f>
        <v>9.6206220147410679</v>
      </c>
      <c r="Q14" s="13">
        <f t="shared" ref="Q14:Q16" si="24">Q4*$Q$12</f>
        <v>9.6206220147410679</v>
      </c>
      <c r="R14" s="13">
        <f t="shared" ref="R14:R16" si="25">R4*$R$12</f>
        <v>9.6206220147410679</v>
      </c>
      <c r="S14" s="13">
        <f t="shared" ref="S14:S16" si="26">S4*$S$12</f>
        <v>9.6206220147410679</v>
      </c>
      <c r="T14" s="13">
        <f t="shared" ref="T14:T16" si="27">T4*$T$12</f>
        <v>9.6206220147410679</v>
      </c>
      <c r="U14" s="13">
        <f t="shared" ref="U14:U16" si="28">U4*$U$12</f>
        <v>9.6206220147410679</v>
      </c>
      <c r="V14" s="13">
        <f t="shared" ref="V14:V16" si="29">V4*$V$12</f>
        <v>9.6206220147410679</v>
      </c>
      <c r="W14" s="13">
        <f t="shared" ref="W14:W16" si="30">W4*$W$12</f>
        <v>9.6206220147410679</v>
      </c>
      <c r="X14" s="13">
        <f t="shared" ref="X14:X16" si="31">X4*$X$12</f>
        <v>9.6206220147410679</v>
      </c>
      <c r="Y14" s="13">
        <f t="shared" ref="Y14:Y16" si="32">Y4*$Y$12</f>
        <v>9.6206220147410679</v>
      </c>
      <c r="Z14" s="13">
        <f t="shared" ref="Z14:Z16" si="33">Z4*$Z$12</f>
        <v>9.6206220147410679</v>
      </c>
      <c r="AA14" s="13">
        <f t="shared" ref="AA14:AA16" si="34">AA4*$AA$12</f>
        <v>9.6206220147410679</v>
      </c>
      <c r="AB14" s="13">
        <f t="shared" ref="AB14:AB16" si="35">AB4*$AB$12</f>
        <v>9.6206220147410679</v>
      </c>
      <c r="AC14" s="13">
        <f t="shared" ref="AC14:AC16" si="36">AC4*$AC$12</f>
        <v>9.6206220147410679</v>
      </c>
      <c r="AD14" s="13">
        <f t="shared" ref="AD14:AD16" si="37">AD4*$AD$12</f>
        <v>9.6206220147410679</v>
      </c>
      <c r="AE14" s="13">
        <f t="shared" ref="AE14:AE16" si="38">AE4*$AE$12</f>
        <v>9.6206220147410679</v>
      </c>
      <c r="AF14" s="13">
        <f t="shared" ref="AF14:AF16" si="39">AF4*$AF$12</f>
        <v>9.6206220147410679</v>
      </c>
      <c r="AG14" s="13">
        <f t="shared" ref="AG14:AG16" si="40">AG4*$AG$12</f>
        <v>9.6206220147410679</v>
      </c>
      <c r="AH14" s="13">
        <f t="shared" ref="AH14:AH15" si="41">AH4*$AH$12</f>
        <v>9.6206220147410679</v>
      </c>
      <c r="AI14" s="13">
        <f t="shared" ref="AI14:AI16" si="42">AI4*$AI$12</f>
        <v>9.6206220147410679</v>
      </c>
      <c r="AJ14" s="13">
        <f t="shared" ref="AJ14:AJ16" si="43">AJ4*$AJ$12</f>
        <v>9.6206220147410679</v>
      </c>
      <c r="AK14" s="13">
        <f t="shared" ref="AK14:AK16" si="44">AK4*$AK$12</f>
        <v>9.6206220147410679</v>
      </c>
      <c r="AL14" s="13">
        <f t="shared" ref="AL14:AL16" si="45">AL4*$AL$12</f>
        <v>9.6206220147410679</v>
      </c>
      <c r="AM14" s="13">
        <f t="shared" ref="AM14:AM16" si="46">AM4*$AM$12</f>
        <v>9.6206220147410679</v>
      </c>
      <c r="AN14" s="13">
        <f t="shared" ref="AN14:AN16" si="47">AN4*$AN$12</f>
        <v>9.6206220147410679</v>
      </c>
      <c r="AO14" s="13">
        <f t="shared" ref="AO14:AO16" si="48">AO4*$AO$12</f>
        <v>9.6206220147410679</v>
      </c>
      <c r="AP14" s="13">
        <f t="shared" ref="AP14:AP16" si="49">AP4*$AP$12</f>
        <v>9.6206220147410679</v>
      </c>
      <c r="AQ14" s="13">
        <f t="shared" ref="AQ14:AQ16" si="50">AQ4*$AQ$12</f>
        <v>9.6206220147410679</v>
      </c>
      <c r="AR14" s="13">
        <f t="shared" ref="AR14:AR16" si="51">AR4*$AR$12</f>
        <v>9.6206220147410679</v>
      </c>
    </row>
    <row r="15" spans="1:44" ht="15.75" x14ac:dyDescent="0.25">
      <c r="A15" s="84" t="s">
        <v>174</v>
      </c>
      <c r="B15" s="13">
        <f t="shared" si="9"/>
        <v>22.253444721709883</v>
      </c>
      <c r="C15" s="13">
        <f t="shared" si="10"/>
        <v>21.238866766005223</v>
      </c>
      <c r="D15" s="13">
        <f t="shared" si="11"/>
        <v>21.238866766005223</v>
      </c>
      <c r="E15" s="13">
        <f t="shared" si="12"/>
        <v>21.238866766005223</v>
      </c>
      <c r="F15" s="13">
        <f t="shared" si="13"/>
        <v>21.238866766005223</v>
      </c>
      <c r="G15" s="13">
        <f t="shared" si="14"/>
        <v>21.238866766005223</v>
      </c>
      <c r="H15" s="13">
        <f t="shared" si="15"/>
        <v>21.238866766005223</v>
      </c>
      <c r="I15" s="13">
        <f t="shared" si="16"/>
        <v>21.238866766005223</v>
      </c>
      <c r="J15" s="13">
        <f t="shared" si="17"/>
        <v>21.238866766005223</v>
      </c>
      <c r="K15" s="13">
        <f t="shared" si="18"/>
        <v>21.238866766005223</v>
      </c>
      <c r="L15" s="13">
        <f t="shared" si="19"/>
        <v>21.238866766005223</v>
      </c>
      <c r="M15" s="13">
        <f t="shared" si="20"/>
        <v>21.238866766005223</v>
      </c>
      <c r="N15" s="13">
        <f t="shared" si="21"/>
        <v>21.238866766005223</v>
      </c>
      <c r="O15" s="13">
        <f t="shared" si="22"/>
        <v>21.238866766005223</v>
      </c>
      <c r="P15" s="13">
        <f t="shared" si="23"/>
        <v>21.238866766005223</v>
      </c>
      <c r="Q15" s="13">
        <f t="shared" si="24"/>
        <v>21.238866766005223</v>
      </c>
      <c r="R15" s="13">
        <f t="shared" si="25"/>
        <v>21.238866766005223</v>
      </c>
      <c r="S15" s="13">
        <f t="shared" si="26"/>
        <v>21.238866766005223</v>
      </c>
      <c r="T15" s="13">
        <f t="shared" si="27"/>
        <v>21.238866766005223</v>
      </c>
      <c r="U15" s="13">
        <f t="shared" si="28"/>
        <v>21.238866766005223</v>
      </c>
      <c r="V15" s="13">
        <f t="shared" si="29"/>
        <v>21.238866766005223</v>
      </c>
      <c r="W15" s="13">
        <f t="shared" si="30"/>
        <v>21.238866766005223</v>
      </c>
      <c r="X15" s="13">
        <f t="shared" si="31"/>
        <v>21.238866766005223</v>
      </c>
      <c r="Y15" s="13">
        <f t="shared" si="32"/>
        <v>21.238866766005223</v>
      </c>
      <c r="Z15" s="13">
        <f t="shared" si="33"/>
        <v>21.238866766005223</v>
      </c>
      <c r="AA15" s="13">
        <f t="shared" si="34"/>
        <v>21.238866766005223</v>
      </c>
      <c r="AB15" s="13">
        <f t="shared" si="35"/>
        <v>21.238866766005223</v>
      </c>
      <c r="AC15" s="13">
        <f t="shared" si="36"/>
        <v>21.238866766005223</v>
      </c>
      <c r="AD15" s="13">
        <f t="shared" si="37"/>
        <v>21.238866766005223</v>
      </c>
      <c r="AE15" s="13">
        <f t="shared" si="38"/>
        <v>21.238866766005223</v>
      </c>
      <c r="AF15" s="13">
        <f t="shared" si="39"/>
        <v>21.238866766005223</v>
      </c>
      <c r="AG15" s="13">
        <f t="shared" si="40"/>
        <v>21.238866766005223</v>
      </c>
      <c r="AH15" s="13">
        <f t="shared" si="41"/>
        <v>21.238866766005223</v>
      </c>
      <c r="AI15" s="13">
        <f t="shared" si="42"/>
        <v>21.238866766005223</v>
      </c>
      <c r="AJ15" s="13">
        <f t="shared" si="43"/>
        <v>21.238866766005223</v>
      </c>
      <c r="AK15" s="13">
        <f t="shared" si="44"/>
        <v>21.238866766005223</v>
      </c>
      <c r="AL15" s="13">
        <f t="shared" si="45"/>
        <v>21.238866766005223</v>
      </c>
      <c r="AM15" s="13">
        <f t="shared" si="46"/>
        <v>21.238866766005223</v>
      </c>
      <c r="AN15" s="13">
        <f t="shared" si="47"/>
        <v>21.238866766005223</v>
      </c>
      <c r="AO15" s="13">
        <f t="shared" si="48"/>
        <v>21.238866766005223</v>
      </c>
      <c r="AP15" s="13">
        <f t="shared" si="49"/>
        <v>21.238866766005223</v>
      </c>
      <c r="AQ15" s="13">
        <f t="shared" si="50"/>
        <v>21.238866766005223</v>
      </c>
      <c r="AR15" s="13">
        <f t="shared" si="51"/>
        <v>21.238866766005223</v>
      </c>
    </row>
    <row r="16" spans="1:44" ht="15.75" x14ac:dyDescent="0.25">
      <c r="A16" s="84" t="s">
        <v>175</v>
      </c>
      <c r="B16" s="13">
        <f>B6</f>
        <v>35.915156775523485</v>
      </c>
      <c r="C16" s="13">
        <f t="shared" si="10"/>
        <v>36.870079458474265</v>
      </c>
      <c r="D16" s="13">
        <f t="shared" si="11"/>
        <v>36.870079458474265</v>
      </c>
      <c r="E16" s="13">
        <f t="shared" si="12"/>
        <v>36.870079458474265</v>
      </c>
      <c r="F16" s="13">
        <f t="shared" si="13"/>
        <v>36.870079458474265</v>
      </c>
      <c r="G16" s="13">
        <f t="shared" si="14"/>
        <v>36.870079458474265</v>
      </c>
      <c r="H16" s="13">
        <f t="shared" si="15"/>
        <v>36.870079458474265</v>
      </c>
      <c r="I16" s="13">
        <f t="shared" si="16"/>
        <v>36.870079458474265</v>
      </c>
      <c r="J16" s="13">
        <f t="shared" si="17"/>
        <v>36.870079458474265</v>
      </c>
      <c r="K16" s="13">
        <f t="shared" si="18"/>
        <v>36.870079458474265</v>
      </c>
      <c r="L16" s="13">
        <f t="shared" si="19"/>
        <v>36.870079458474265</v>
      </c>
      <c r="M16" s="13">
        <f>M6*$M$12</f>
        <v>36.870079458474265</v>
      </c>
      <c r="N16" s="13">
        <f t="shared" si="21"/>
        <v>36.870079458474265</v>
      </c>
      <c r="O16" s="13">
        <f t="shared" si="22"/>
        <v>36.870079458474265</v>
      </c>
      <c r="P16" s="13">
        <f>P6*$P$12</f>
        <v>36.870079458474265</v>
      </c>
      <c r="Q16" s="13">
        <f t="shared" si="24"/>
        <v>36.870079458474265</v>
      </c>
      <c r="R16" s="13">
        <f t="shared" si="25"/>
        <v>36.870079458474265</v>
      </c>
      <c r="S16" s="13">
        <f t="shared" si="26"/>
        <v>36.870079458474265</v>
      </c>
      <c r="T16" s="13">
        <f t="shared" si="27"/>
        <v>36.870079458474265</v>
      </c>
      <c r="U16" s="13">
        <f t="shared" si="28"/>
        <v>36.870079458474265</v>
      </c>
      <c r="V16" s="13">
        <f t="shared" si="29"/>
        <v>36.870079458474265</v>
      </c>
      <c r="W16" s="13">
        <f t="shared" si="30"/>
        <v>36.870079458474265</v>
      </c>
      <c r="X16" s="13">
        <f t="shared" si="31"/>
        <v>36.870079458474265</v>
      </c>
      <c r="Y16" s="13">
        <f t="shared" si="32"/>
        <v>36.870079458474265</v>
      </c>
      <c r="Z16" s="13">
        <f t="shared" si="33"/>
        <v>36.870079458474265</v>
      </c>
      <c r="AA16" s="13">
        <f t="shared" si="34"/>
        <v>36.870079458474265</v>
      </c>
      <c r="AB16" s="13">
        <f t="shared" si="35"/>
        <v>36.870079458474265</v>
      </c>
      <c r="AC16" s="13">
        <f t="shared" si="36"/>
        <v>36.870079458474265</v>
      </c>
      <c r="AD16" s="13">
        <f t="shared" si="37"/>
        <v>36.870079458474265</v>
      </c>
      <c r="AE16" s="13">
        <f t="shared" si="38"/>
        <v>36.870079458474265</v>
      </c>
      <c r="AF16" s="13">
        <f t="shared" si="39"/>
        <v>36.870079458474265</v>
      </c>
      <c r="AG16" s="13">
        <f t="shared" si="40"/>
        <v>36.870079458474265</v>
      </c>
      <c r="AH16" s="13">
        <f>AH6*$AH$12</f>
        <v>36.870079458474265</v>
      </c>
      <c r="AI16" s="13">
        <f t="shared" si="42"/>
        <v>36.870079458474265</v>
      </c>
      <c r="AJ16" s="13">
        <f t="shared" si="43"/>
        <v>36.870079458474265</v>
      </c>
      <c r="AK16" s="13">
        <f t="shared" si="44"/>
        <v>36.870079458474265</v>
      </c>
      <c r="AL16" s="13">
        <f t="shared" si="45"/>
        <v>36.870079458474265</v>
      </c>
      <c r="AM16" s="13">
        <f t="shared" si="46"/>
        <v>36.870079458474265</v>
      </c>
      <c r="AN16" s="13">
        <f t="shared" si="47"/>
        <v>36.870079458474265</v>
      </c>
      <c r="AO16" s="13">
        <f t="shared" si="48"/>
        <v>36.870079458474265</v>
      </c>
      <c r="AP16" s="13">
        <f t="shared" si="49"/>
        <v>36.870079458474265</v>
      </c>
      <c r="AQ16" s="13">
        <f t="shared" si="50"/>
        <v>36.870079458474265</v>
      </c>
      <c r="AR16" s="13">
        <f t="shared" si="51"/>
        <v>36.870079458474265</v>
      </c>
    </row>
    <row r="17" spans="1:44" ht="15.75" x14ac:dyDescent="0.25">
      <c r="A17" s="84" t="s">
        <v>34</v>
      </c>
      <c r="B17" s="13">
        <f>SUM(B13:B16)</f>
        <v>100</v>
      </c>
      <c r="C17" s="13">
        <f>SUM(C13:C16)</f>
        <v>100</v>
      </c>
      <c r="D17" s="13">
        <f t="shared" ref="D17:AR17" si="52">SUM(D13:D16)</f>
        <v>100</v>
      </c>
      <c r="E17" s="13">
        <f t="shared" si="52"/>
        <v>100</v>
      </c>
      <c r="F17" s="13">
        <f t="shared" si="52"/>
        <v>100</v>
      </c>
      <c r="G17" s="13">
        <f t="shared" si="52"/>
        <v>100</v>
      </c>
      <c r="H17" s="13">
        <f t="shared" si="52"/>
        <v>100</v>
      </c>
      <c r="I17" s="13">
        <f t="shared" si="52"/>
        <v>100</v>
      </c>
      <c r="J17" s="13">
        <f t="shared" si="52"/>
        <v>100</v>
      </c>
      <c r="K17" s="13">
        <f t="shared" si="52"/>
        <v>100</v>
      </c>
      <c r="L17" s="13">
        <f t="shared" si="52"/>
        <v>100</v>
      </c>
      <c r="M17" s="13">
        <f t="shared" si="52"/>
        <v>100</v>
      </c>
      <c r="N17" s="13">
        <f t="shared" si="52"/>
        <v>100</v>
      </c>
      <c r="O17" s="13">
        <f t="shared" si="52"/>
        <v>100</v>
      </c>
      <c r="P17" s="13">
        <f t="shared" si="52"/>
        <v>100</v>
      </c>
      <c r="Q17" s="13">
        <f t="shared" si="52"/>
        <v>100</v>
      </c>
      <c r="R17" s="13">
        <f t="shared" si="52"/>
        <v>100</v>
      </c>
      <c r="S17" s="13">
        <f t="shared" si="52"/>
        <v>100</v>
      </c>
      <c r="T17" s="13">
        <f t="shared" si="52"/>
        <v>100</v>
      </c>
      <c r="U17" s="13">
        <f t="shared" si="52"/>
        <v>100</v>
      </c>
      <c r="V17" s="13">
        <f t="shared" si="52"/>
        <v>100</v>
      </c>
      <c r="W17" s="13">
        <f t="shared" si="52"/>
        <v>100</v>
      </c>
      <c r="X17" s="13">
        <f t="shared" si="52"/>
        <v>100</v>
      </c>
      <c r="Y17" s="13">
        <f t="shared" si="52"/>
        <v>100</v>
      </c>
      <c r="Z17" s="13">
        <f t="shared" si="52"/>
        <v>100</v>
      </c>
      <c r="AA17" s="13">
        <f t="shared" si="52"/>
        <v>100</v>
      </c>
      <c r="AB17" s="13">
        <f t="shared" si="52"/>
        <v>100</v>
      </c>
      <c r="AC17" s="13">
        <f t="shared" si="52"/>
        <v>100</v>
      </c>
      <c r="AD17" s="13">
        <f t="shared" si="52"/>
        <v>100</v>
      </c>
      <c r="AE17" s="13">
        <f t="shared" si="52"/>
        <v>100</v>
      </c>
      <c r="AF17" s="13">
        <f t="shared" si="52"/>
        <v>100</v>
      </c>
      <c r="AG17" s="13">
        <f t="shared" si="52"/>
        <v>100</v>
      </c>
      <c r="AH17" s="13">
        <f t="shared" si="52"/>
        <v>100</v>
      </c>
      <c r="AI17" s="13">
        <f t="shared" si="52"/>
        <v>100</v>
      </c>
      <c r="AJ17" s="13">
        <f t="shared" si="52"/>
        <v>100</v>
      </c>
      <c r="AK17" s="13">
        <f t="shared" si="52"/>
        <v>100</v>
      </c>
      <c r="AL17" s="13">
        <f t="shared" si="52"/>
        <v>100</v>
      </c>
      <c r="AM17" s="13">
        <f t="shared" si="52"/>
        <v>100</v>
      </c>
      <c r="AN17" s="13">
        <f t="shared" si="52"/>
        <v>100</v>
      </c>
      <c r="AO17" s="13">
        <f t="shared" si="52"/>
        <v>100</v>
      </c>
      <c r="AP17" s="13">
        <f t="shared" si="52"/>
        <v>100</v>
      </c>
      <c r="AQ17" s="13">
        <f t="shared" si="52"/>
        <v>100</v>
      </c>
      <c r="AR17" s="13">
        <f t="shared" si="52"/>
        <v>100</v>
      </c>
    </row>
    <row r="20" spans="1:44" ht="14.45" customHeight="1" x14ac:dyDescent="0.25">
      <c r="A20" s="163" t="s">
        <v>213</v>
      </c>
      <c r="B20" s="165" t="s">
        <v>212</v>
      </c>
    </row>
    <row r="21" spans="1:44" ht="14.45" customHeight="1" x14ac:dyDescent="0.25">
      <c r="A21" s="166"/>
      <c r="B21" s="165"/>
    </row>
    <row r="22" spans="1:44" ht="15.6" customHeight="1" x14ac:dyDescent="0.25">
      <c r="A22" s="164"/>
      <c r="B22" s="165"/>
    </row>
    <row r="23" spans="1:44" ht="15.75" x14ac:dyDescent="0.25">
      <c r="A23" s="87" t="s">
        <v>172</v>
      </c>
      <c r="B23" s="83">
        <f>'ARs urban population evolution'!B10</f>
        <v>32.270431760779438</v>
      </c>
    </row>
    <row r="24" spans="1:44" ht="15.75" x14ac:dyDescent="0.25">
      <c r="A24" s="87" t="s">
        <v>173</v>
      </c>
      <c r="B24" s="83">
        <f>'ARs urban population evolution'!B11</f>
        <v>9.6206220147410679</v>
      </c>
    </row>
    <row r="25" spans="1:44" ht="15.75" x14ac:dyDescent="0.25">
      <c r="A25" s="87" t="s">
        <v>174</v>
      </c>
      <c r="B25" s="83">
        <f>'ARs urban population evolution'!B12</f>
        <v>21.238866766005223</v>
      </c>
    </row>
    <row r="26" spans="1:44" ht="15.75" x14ac:dyDescent="0.25">
      <c r="A26" s="87" t="s">
        <v>175</v>
      </c>
      <c r="B26" s="83">
        <f>'ARs urban population evolution'!B13</f>
        <v>36.870079458474265</v>
      </c>
    </row>
    <row r="29" spans="1:44" ht="18.75" x14ac:dyDescent="0.25">
      <c r="A29" s="153" t="s">
        <v>216</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row>
    <row r="30" spans="1:44" ht="15.75" x14ac:dyDescent="0.25">
      <c r="A30" s="67" t="s">
        <v>209</v>
      </c>
      <c r="B30" s="80">
        <v>2018</v>
      </c>
      <c r="C30" s="80">
        <f>B30+1</f>
        <v>2019</v>
      </c>
      <c r="D30" s="80">
        <f t="shared" ref="D30:AN30" si="53">C30+1</f>
        <v>2020</v>
      </c>
      <c r="E30" s="80">
        <f t="shared" si="53"/>
        <v>2021</v>
      </c>
      <c r="F30" s="80">
        <f t="shared" si="53"/>
        <v>2022</v>
      </c>
      <c r="G30" s="80">
        <f t="shared" si="53"/>
        <v>2023</v>
      </c>
      <c r="H30" s="80">
        <f t="shared" si="53"/>
        <v>2024</v>
      </c>
      <c r="I30" s="80">
        <f t="shared" si="53"/>
        <v>2025</v>
      </c>
      <c r="J30" s="80">
        <f t="shared" si="53"/>
        <v>2026</v>
      </c>
      <c r="K30" s="80">
        <f t="shared" si="53"/>
        <v>2027</v>
      </c>
      <c r="L30" s="80">
        <f t="shared" si="53"/>
        <v>2028</v>
      </c>
      <c r="M30" s="80">
        <f t="shared" si="53"/>
        <v>2029</v>
      </c>
      <c r="N30" s="80">
        <f t="shared" si="53"/>
        <v>2030</v>
      </c>
      <c r="O30" s="80">
        <f t="shared" si="53"/>
        <v>2031</v>
      </c>
      <c r="P30" s="80">
        <f t="shared" si="53"/>
        <v>2032</v>
      </c>
      <c r="Q30" s="80">
        <f t="shared" si="53"/>
        <v>2033</v>
      </c>
      <c r="R30" s="80">
        <f t="shared" si="53"/>
        <v>2034</v>
      </c>
      <c r="S30" s="80">
        <f t="shared" si="53"/>
        <v>2035</v>
      </c>
      <c r="T30" s="80">
        <f t="shared" si="53"/>
        <v>2036</v>
      </c>
      <c r="U30" s="80">
        <f t="shared" si="53"/>
        <v>2037</v>
      </c>
      <c r="V30" s="80">
        <f t="shared" si="53"/>
        <v>2038</v>
      </c>
      <c r="W30" s="80">
        <f t="shared" si="53"/>
        <v>2039</v>
      </c>
      <c r="X30" s="80">
        <f t="shared" si="53"/>
        <v>2040</v>
      </c>
      <c r="Y30" s="80">
        <f t="shared" si="53"/>
        <v>2041</v>
      </c>
      <c r="Z30" s="80">
        <f t="shared" si="53"/>
        <v>2042</v>
      </c>
      <c r="AA30" s="80">
        <f t="shared" si="53"/>
        <v>2043</v>
      </c>
      <c r="AB30" s="80">
        <f t="shared" si="53"/>
        <v>2044</v>
      </c>
      <c r="AC30" s="80">
        <f t="shared" si="53"/>
        <v>2045</v>
      </c>
      <c r="AD30" s="80">
        <f t="shared" si="53"/>
        <v>2046</v>
      </c>
      <c r="AE30" s="67">
        <f t="shared" si="53"/>
        <v>2047</v>
      </c>
      <c r="AF30" s="67">
        <f t="shared" si="53"/>
        <v>2048</v>
      </c>
      <c r="AG30" s="67">
        <f t="shared" si="53"/>
        <v>2049</v>
      </c>
      <c r="AH30" s="67">
        <f t="shared" si="53"/>
        <v>2050</v>
      </c>
      <c r="AI30" s="67">
        <f t="shared" si="53"/>
        <v>2051</v>
      </c>
      <c r="AJ30" s="67">
        <f t="shared" si="53"/>
        <v>2052</v>
      </c>
      <c r="AK30" s="67">
        <f t="shared" si="53"/>
        <v>2053</v>
      </c>
      <c r="AL30" s="67">
        <f t="shared" si="53"/>
        <v>2054</v>
      </c>
      <c r="AM30" s="67">
        <f t="shared" si="53"/>
        <v>2055</v>
      </c>
      <c r="AN30" s="67">
        <f t="shared" si="53"/>
        <v>2056</v>
      </c>
      <c r="AO30" s="67">
        <f>AN30+1</f>
        <v>2057</v>
      </c>
      <c r="AP30" s="67">
        <f t="shared" ref="AP30:AR30" si="54">AO30+1</f>
        <v>2058</v>
      </c>
      <c r="AQ30" s="67">
        <f t="shared" si="54"/>
        <v>2059</v>
      </c>
      <c r="AR30" s="67">
        <f t="shared" si="54"/>
        <v>2060</v>
      </c>
    </row>
    <row r="31" spans="1:44" ht="15.75" x14ac:dyDescent="0.25">
      <c r="A31" s="84" t="s">
        <v>172</v>
      </c>
      <c r="B31" s="12">
        <f>(B13/100)*'Population projection by TPU'!H4</f>
        <v>29753.999999999996</v>
      </c>
      <c r="C31" s="12">
        <f>(C13/100)*'Population projection by TPU'!I4</f>
        <v>32002.811613105376</v>
      </c>
      <c r="D31" s="12">
        <f>(D13/100)*'Population projection by TPU'!J4</f>
        <v>32440.929757983442</v>
      </c>
      <c r="E31" s="12">
        <f>(E13/100)*'Population projection by TPU'!K4</f>
        <v>32871.923306963974</v>
      </c>
      <c r="F31" s="12">
        <f>(F13/100)*'Population projection by TPU'!L4</f>
        <v>33295.069105390437</v>
      </c>
      <c r="G31" s="12">
        <f>(G13/100)*'Population projection by TPU'!M4</f>
        <v>33709.451116867232</v>
      </c>
      <c r="H31" s="12">
        <f>(H13/100)*'Population projection by TPU'!N4</f>
        <v>34114.407162589843</v>
      </c>
      <c r="I31" s="12">
        <f>(I13/100)*'Population projection by TPU'!O4</f>
        <v>34509.465599853611</v>
      </c>
      <c r="J31" s="12">
        <f>(J13/100)*'Population projection by TPU'!P4</f>
        <v>34894.335108491054</v>
      </c>
      <c r="K31" s="12">
        <f>(K13/100)*'Population projection by TPU'!Q4</f>
        <v>35268.627897898259</v>
      </c>
      <c r="L31" s="12">
        <f>(L13/100)*'Population projection by TPU'!R4</f>
        <v>35631.870152204865</v>
      </c>
      <c r="M31" s="12">
        <f>(M13/100)*'Population projection by TPU'!S4</f>
        <v>35983.821988643082</v>
      </c>
      <c r="N31" s="12">
        <f>(N13/100)*'Population projection by TPU'!T4</f>
        <v>36324.317847949169</v>
      </c>
      <c r="O31" s="12">
        <f>(O13/100)*'Population projection by TPU'!U4</f>
        <v>36653.939614252638</v>
      </c>
      <c r="P31" s="12">
        <f>(P13/100)*'Population projection by TPU'!V4</f>
        <v>36973.131349286501</v>
      </c>
      <c r="Q31" s="12">
        <f>(Q13/100)*'Population projection by TPU'!W4</f>
        <v>37281.685777168714</v>
      </c>
      <c r="R31" s="12">
        <f>(R13/100)*'Population projection by TPU'!X4</f>
        <v>37579.480839122298</v>
      </c>
      <c r="S31" s="12">
        <f>(S13/100)*'Population projection by TPU'!Y4</f>
        <v>37866.27656367881</v>
      </c>
      <c r="T31" s="12">
        <f>(T13/100)*'Population projection by TPU'!Z4</f>
        <v>38141.575613175592</v>
      </c>
      <c r="U31" s="12">
        <f>(U13/100)*'Population projection by TPU'!AA4</f>
        <v>38404.911896759266</v>
      </c>
      <c r="V31" s="12">
        <f>(V13/100)*'Population projection by TPU'!AB4</f>
        <v>38656.118549295526</v>
      </c>
      <c r="W31" s="12">
        <f>(W13/100)*'Population projection by TPU'!AC4</f>
        <v>38895.10347758518</v>
      </c>
      <c r="X31" s="12">
        <f>(X13/100)*'Population projection by TPU'!AD4</f>
        <v>39121.699368062909</v>
      </c>
      <c r="Y31" s="12">
        <f>(Y13/100)*'Population projection by TPU'!AE4</f>
        <v>39335.524011542933</v>
      </c>
      <c r="Z31" s="12">
        <f>(Z13/100)*'Population projection by TPU'!AF4</f>
        <v>39536.430718697964</v>
      </c>
      <c r="AA31" s="12">
        <f>(AA13/100)*'Population projection by TPU'!AG4</f>
        <v>39724.659233861457</v>
      </c>
      <c r="AB31" s="12">
        <f>(AB13/100)*'Population projection by TPU'!AH4</f>
        <v>39900.353062537702</v>
      </c>
      <c r="AC31" s="12">
        <f>(AC13/100)*'Population projection by TPU'!AI4</f>
        <v>40063.537748261377</v>
      </c>
      <c r="AD31" s="12">
        <f>(AD13/100)*'Population projection by TPU'!AJ4</f>
        <v>40214.195890923358</v>
      </c>
      <c r="AE31" s="12">
        <f>(AE13/100)*'Population projection by TPU'!AK4</f>
        <v>40352.38541426466</v>
      </c>
      <c r="AF31" s="12">
        <f>(AF13/100)*'Population projection by TPU'!AL4</f>
        <v>40478.27203478352</v>
      </c>
      <c r="AG31" s="12">
        <f>(AG13/100)*'Population projection by TPU'!AM4</f>
        <v>40591.838707173345</v>
      </c>
      <c r="AH31" s="12">
        <f>(AH13/100)*'Population projection by TPU'!AN4</f>
        <v>40692.971408126352</v>
      </c>
      <c r="AI31" s="12">
        <f>(AI13/100)*'Population projection by TPU'!AO4</f>
        <v>40781.663739546282</v>
      </c>
      <c r="AJ31" s="12">
        <f>(AJ13/100)*'Population projection by TPU'!AP4</f>
        <v>40858.049530506352</v>
      </c>
      <c r="AK31" s="12">
        <f>(AK13/100)*'Population projection by TPU'!AQ4</f>
        <v>40922.111824400621</v>
      </c>
      <c r="AL31" s="12">
        <f>(AL13/100)*'Population projection by TPU'!AR4</f>
        <v>40973.650148862915</v>
      </c>
      <c r="AM31" s="12">
        <f>(AM13/100)*'Population projection by TPU'!AS4</f>
        <v>41012.614896051207</v>
      </c>
      <c r="AN31" s="12">
        <f>(AN13/100)*'Population projection by TPU'!AT4</f>
        <v>41039.096862694212</v>
      </c>
      <c r="AO31" s="12">
        <f>(AO13/100)*'Population projection by TPU'!AU4</f>
        <v>41053.26271143034</v>
      </c>
      <c r="AP31" s="12">
        <f>(AP13/100)*'Population projection by TPU'!AV4</f>
        <v>41055.171292429528</v>
      </c>
      <c r="AQ31" s="12">
        <f>(AQ13/100)*'Population projection by TPU'!AW4</f>
        <v>41044.827495421596</v>
      </c>
      <c r="AR31" s="12">
        <f>(AR13/100)*'Population projection by TPU'!AX4</f>
        <v>41022.333671063236</v>
      </c>
    </row>
    <row r="32" spans="1:44" ht="15.75" x14ac:dyDescent="0.25">
      <c r="A32" s="84" t="s">
        <v>173</v>
      </c>
      <c r="B32" s="12">
        <f>(B14/100)*'Population projection by TPU'!H4</f>
        <v>8802</v>
      </c>
      <c r="C32" s="12">
        <f>(C14/100)*'Population projection by TPU'!I4</f>
        <v>9540.8377619802923</v>
      </c>
      <c r="D32" s="12">
        <f>(D14/100)*'Population projection by TPU'!J4</f>
        <v>9671.4517277591513</v>
      </c>
      <c r="E32" s="12">
        <f>(E14/100)*'Population projection by TPU'!K4</f>
        <v>9799.9416734862771</v>
      </c>
      <c r="F32" s="12">
        <f>(F14/100)*'Population projection by TPU'!L4</f>
        <v>9926.0920086898641</v>
      </c>
      <c r="G32" s="12">
        <f>(G14/100)*'Population projection by TPU'!M4</f>
        <v>10049.629640032361</v>
      </c>
      <c r="H32" s="12">
        <f>(H14/100)*'Population projection by TPU'!N4</f>
        <v>10170.357155466985</v>
      </c>
      <c r="I32" s="12">
        <f>(I14/100)*'Population projection by TPU'!O4</f>
        <v>10288.133946519043</v>
      </c>
      <c r="J32" s="12">
        <f>(J14/100)*'Population projection by TPU'!P4</f>
        <v>10402.873163367702</v>
      </c>
      <c r="K32" s="12">
        <f>(K14/100)*'Population projection by TPU'!Q4</f>
        <v>10514.459195944628</v>
      </c>
      <c r="L32" s="12">
        <f>(L14/100)*'Population projection by TPU'!R4</f>
        <v>10622.750787900133</v>
      </c>
      <c r="M32" s="12">
        <f>(M14/100)*'Population projection by TPU'!S4</f>
        <v>10727.676424187446</v>
      </c>
      <c r="N32" s="12">
        <f>(N14/100)*'Population projection by TPU'!T4</f>
        <v>10829.186747453388</v>
      </c>
      <c r="O32" s="12">
        <f>(O14/100)*'Population projection by TPU'!U4</f>
        <v>10927.455231895892</v>
      </c>
      <c r="P32" s="12">
        <f>(P14/100)*'Population projection by TPU'!V4</f>
        <v>11022.614263412861</v>
      </c>
      <c r="Q32" s="12">
        <f>(Q14/100)*'Population projection by TPU'!W4</f>
        <v>11114.602047884875</v>
      </c>
      <c r="R32" s="12">
        <f>(R14/100)*'Population projection by TPU'!X4</f>
        <v>11203.382196540768</v>
      </c>
      <c r="S32" s="12">
        <f>(S14/100)*'Population projection by TPU'!Y4</f>
        <v>11288.883167889882</v>
      </c>
      <c r="T32" s="12">
        <f>(T14/100)*'Population projection by TPU'!Z4</f>
        <v>11370.956693148539</v>
      </c>
      <c r="U32" s="12">
        <f>(U14/100)*'Population projection by TPU'!AA4</f>
        <v>11449.463818987626</v>
      </c>
      <c r="V32" s="12">
        <f>(V14/100)*'Population projection by TPU'!AB4</f>
        <v>11524.354798741328</v>
      </c>
      <c r="W32" s="12">
        <f>(W14/100)*'Population projection by TPU'!AC4</f>
        <v>11595.602177125931</v>
      </c>
      <c r="X32" s="12">
        <f>(X14/100)*'Population projection by TPU'!AD4</f>
        <v>11663.156073787128</v>
      </c>
      <c r="Y32" s="12">
        <f>(Y14/100)*'Population projection by TPU'!AE4</f>
        <v>11726.902542616783</v>
      </c>
      <c r="Z32" s="12">
        <f>(Z14/100)*'Population projection by TPU'!AF4</f>
        <v>11786.797851861265</v>
      </c>
      <c r="AA32" s="12">
        <f>(AA14/100)*'Population projection by TPU'!AG4</f>
        <v>11842.913475296611</v>
      </c>
      <c r="AB32" s="12">
        <f>(AB14/100)*'Population projection by TPU'!AH4</f>
        <v>11895.292195499269</v>
      </c>
      <c r="AC32" s="12">
        <f>(AC14/100)*'Population projection by TPU'!AI4</f>
        <v>11943.941627635155</v>
      </c>
      <c r="AD32" s="12">
        <f>(AD14/100)*'Population projection by TPU'!AJ4</f>
        <v>11988.856584296982</v>
      </c>
      <c r="AE32" s="12">
        <f>(AE14/100)*'Population projection by TPU'!AK4</f>
        <v>12030.054333999225</v>
      </c>
      <c r="AF32" s="12">
        <f>(AF14/100)*'Population projection by TPU'!AL4</f>
        <v>12067.58428097059</v>
      </c>
      <c r="AG32" s="12">
        <f>(AG14/100)*'Population projection by TPU'!AM4</f>
        <v>12101.441343579289</v>
      </c>
      <c r="AH32" s="12">
        <f>(AH14/100)*'Population projection by TPU'!AN4</f>
        <v>12131.591528628291</v>
      </c>
      <c r="AI32" s="12">
        <f>(AI14/100)*'Population projection by TPU'!AO4</f>
        <v>12158.032928685243</v>
      </c>
      <c r="AJ32" s="12">
        <f>(AJ14/100)*'Population projection by TPU'!AP4</f>
        <v>12180.805441540711</v>
      </c>
      <c r="AK32" s="12">
        <f>(AK14/100)*'Population projection by TPU'!AQ4</f>
        <v>12199.904012006789</v>
      </c>
      <c r="AL32" s="12">
        <f>(AL14/100)*'Population projection by TPU'!AR4</f>
        <v>12215.26887426213</v>
      </c>
      <c r="AM32" s="12">
        <f>(AM14/100)*'Population projection by TPU'!AS4</f>
        <v>12226.885238969531</v>
      </c>
      <c r="AN32" s="12">
        <f>(AN14/100)*'Population projection by TPU'!AT4</f>
        <v>12234.780174902462</v>
      </c>
      <c r="AO32" s="12">
        <f>(AO14/100)*'Population projection by TPU'!AU4</f>
        <v>12239.003368357651</v>
      </c>
      <c r="AP32" s="12">
        <f>(AP14/100)*'Population projection by TPU'!AV4</f>
        <v>12239.572364041189</v>
      </c>
      <c r="AQ32" s="12">
        <f>(AQ14/100)*'Population projection by TPU'!AW4</f>
        <v>12236.488619703701</v>
      </c>
      <c r="AR32" s="12">
        <f>(AR14/100)*'Population projection by TPU'!AX4</f>
        <v>12229.782648633281</v>
      </c>
    </row>
    <row r="33" spans="1:44" ht="15.75" x14ac:dyDescent="0.25">
      <c r="A33" s="84" t="s">
        <v>174</v>
      </c>
      <c r="B33" s="12">
        <f>(B15/100)*'Population projection by TPU'!H4</f>
        <v>20511</v>
      </c>
      <c r="C33" s="12">
        <f>(C15/100)*'Population projection by TPU'!I4</f>
        <v>21062.731884932567</v>
      </c>
      <c r="D33" s="12">
        <f>(D15/100)*'Population projection by TPU'!J4</f>
        <v>21351.080456647182</v>
      </c>
      <c r="E33" s="12">
        <f>(E15/100)*'Population projection by TPU'!K4</f>
        <v>21634.739957445388</v>
      </c>
      <c r="F33" s="12">
        <f>(F15/100)*'Population projection by TPU'!L4</f>
        <v>21913.234441250133</v>
      </c>
      <c r="G33" s="12">
        <f>(G15/100)*'Population projection by TPU'!M4</f>
        <v>22185.96101637707</v>
      </c>
      <c r="H33" s="12">
        <f>(H15/100)*'Population projection by TPU'!N4</f>
        <v>22452.483868161289</v>
      </c>
      <c r="I33" s="12">
        <f>(I15/100)*'Population projection by TPU'!O4</f>
        <v>22712.492583756753</v>
      </c>
      <c r="J33" s="12">
        <f>(J15/100)*'Population projection by TPU'!P4</f>
        <v>22965.795430054062</v>
      </c>
      <c r="K33" s="12">
        <f>(K15/100)*'Population projection by TPU'!Q4</f>
        <v>23212.137181680631</v>
      </c>
      <c r="L33" s="12">
        <f>(L15/100)*'Population projection by TPU'!R4</f>
        <v>23451.205995515898</v>
      </c>
      <c r="M33" s="12">
        <f>(M15/100)*'Population projection by TPU'!S4</f>
        <v>23682.843992105925</v>
      </c>
      <c r="N33" s="12">
        <f>(N15/100)*'Population projection by TPU'!T4</f>
        <v>23906.942208200067</v>
      </c>
      <c r="O33" s="12">
        <f>(O15/100)*'Population projection by TPU'!U4</f>
        <v>24123.883612318597</v>
      </c>
      <c r="P33" s="12">
        <f>(P15/100)*'Population projection by TPU'!V4</f>
        <v>24333.960464820881</v>
      </c>
      <c r="Q33" s="12">
        <f>(Q15/100)*'Population projection by TPU'!W4</f>
        <v>24537.036346557798</v>
      </c>
      <c r="R33" s="12">
        <f>(R15/100)*'Population projection by TPU'!X4</f>
        <v>24733.030924234739</v>
      </c>
      <c r="S33" s="12">
        <f>(S15/100)*'Population projection by TPU'!Y4</f>
        <v>24921.786260019202</v>
      </c>
      <c r="T33" s="12">
        <f>(T15/100)*'Population projection by TPU'!Z4</f>
        <v>25102.975029863195</v>
      </c>
      <c r="U33" s="12">
        <f>(U15/100)*'Population projection by TPU'!AA4</f>
        <v>25276.290474885722</v>
      </c>
      <c r="V33" s="12">
        <f>(V15/100)*'Population projection by TPU'!AB4</f>
        <v>25441.622772374107</v>
      </c>
      <c r="W33" s="12">
        <f>(W15/100)*'Population projection by TPU'!AC4</f>
        <v>25598.911310954998</v>
      </c>
      <c r="X33" s="12">
        <f>(X15/100)*'Population projection by TPU'!AD4</f>
        <v>25748.045972779695</v>
      </c>
      <c r="Y33" s="12">
        <f>(Y15/100)*'Population projection by TPU'!AE4</f>
        <v>25888.775205900158</v>
      </c>
      <c r="Z33" s="12">
        <f>(Z15/100)*'Population projection by TPU'!AF4</f>
        <v>26021.002466362428</v>
      </c>
      <c r="AA33" s="12">
        <f>(AA15/100)*'Population projection by TPU'!AG4</f>
        <v>26144.885542509528</v>
      </c>
      <c r="AB33" s="12">
        <f>(AB15/100)*'Population projection by TPU'!AH4</f>
        <v>26260.518882854212</v>
      </c>
      <c r="AC33" s="12">
        <f>(AC15/100)*'Population projection by TPU'!AI4</f>
        <v>26367.919298938818</v>
      </c>
      <c r="AD33" s="12">
        <f>(AD15/100)*'Population projection by TPU'!AJ4</f>
        <v>26467.075338837254</v>
      </c>
      <c r="AE33" s="12">
        <f>(AE15/100)*'Population projection by TPU'!AK4</f>
        <v>26558.025125207041</v>
      </c>
      <c r="AF33" s="12">
        <f>(AF15/100)*'Population projection by TPU'!AL4</f>
        <v>26640.877724783109</v>
      </c>
      <c r="AG33" s="12">
        <f>(AG15/100)*'Population projection by TPU'!AM4</f>
        <v>26715.62191915356</v>
      </c>
      <c r="AH33" s="12">
        <f>(AH15/100)*'Population projection by TPU'!AN4</f>
        <v>26782.182663588275</v>
      </c>
      <c r="AI33" s="12">
        <f>(AI15/100)*'Population projection by TPU'!AO4</f>
        <v>26840.555747163926</v>
      </c>
      <c r="AJ33" s="12">
        <f>(AJ15/100)*'Population projection by TPU'!AP4</f>
        <v>26890.829249825536</v>
      </c>
      <c r="AK33" s="12">
        <f>(AK15/100)*'Population projection by TPU'!AQ4</f>
        <v>26932.992011539765</v>
      </c>
      <c r="AL33" s="12">
        <f>(AL15/100)*'Population projection by TPU'!AR4</f>
        <v>26966.912090908772</v>
      </c>
      <c r="AM33" s="12">
        <f>(AM15/100)*'Population projection by TPU'!AS4</f>
        <v>26992.556838405118</v>
      </c>
      <c r="AN33" s="12">
        <f>(AN15/100)*'Population projection by TPU'!AT4</f>
        <v>27009.98601212681</v>
      </c>
      <c r="AO33" s="12">
        <f>(AO15/100)*'Population projection by TPU'!AU4</f>
        <v>27019.309301513338</v>
      </c>
      <c r="AP33" s="12">
        <f>(AP15/100)*'Population projection by TPU'!AV4</f>
        <v>27020.565438953781</v>
      </c>
      <c r="AQ33" s="12">
        <f>(AQ15/100)*'Population projection by TPU'!AW4</f>
        <v>27013.75764263625</v>
      </c>
      <c r="AR33" s="12">
        <f>(AR15/100)*'Population projection by TPU'!AX4</f>
        <v>26998.953274905856</v>
      </c>
    </row>
    <row r="34" spans="1:44" ht="15.75" x14ac:dyDescent="0.25">
      <c r="A34" s="84" t="s">
        <v>175</v>
      </c>
      <c r="B34" s="12">
        <f>(B16/100)*'Population projection by TPU'!H4</f>
        <v>33102.999999999993</v>
      </c>
      <c r="C34" s="12">
        <f>(C16/100)*'Population projection by TPU'!I4</f>
        <v>36564.314224758869</v>
      </c>
      <c r="D34" s="12">
        <f>(D16/100)*'Population projection by TPU'!J4</f>
        <v>37064.879291058547</v>
      </c>
      <c r="E34" s="12">
        <f>(E16/100)*'Population projection by TPU'!K4</f>
        <v>37557.304261223187</v>
      </c>
      <c r="F34" s="12">
        <f>(F16/100)*'Population projection by TPU'!L4</f>
        <v>38040.762906157237</v>
      </c>
      <c r="G34" s="12">
        <f>(G16/100)*'Population projection by TPU'!M4</f>
        <v>38514.208622736733</v>
      </c>
      <c r="H34" s="12">
        <f>(H16/100)*'Population projection by TPU'!N4</f>
        <v>38976.884848876623</v>
      </c>
      <c r="I34" s="12">
        <f>(I16/100)*'Population projection by TPU'!O4</f>
        <v>39428.252716546704</v>
      </c>
      <c r="J34" s="12">
        <f>(J16/100)*'Population projection by TPU'!P4</f>
        <v>39867.979382424557</v>
      </c>
      <c r="K34" s="12">
        <f>(K16/100)*'Population projection by TPU'!Q4</f>
        <v>40295.62178239238</v>
      </c>
      <c r="L34" s="12">
        <f>(L16/100)*'Population projection by TPU'!R4</f>
        <v>40710.63856550333</v>
      </c>
      <c r="M34" s="12">
        <f>(M16/100)*'Population projection by TPU'!S4</f>
        <v>41112.755657435271</v>
      </c>
      <c r="N34" s="12">
        <f>(N16/100)*'Population projection by TPU'!T4</f>
        <v>41501.783901028677</v>
      </c>
      <c r="O34" s="12">
        <f>(O16/100)*'Population projection by TPU'!U4</f>
        <v>41878.388118937604</v>
      </c>
      <c r="P34" s="12">
        <f>(P16/100)*'Population projection by TPU'!V4</f>
        <v>42243.07566698244</v>
      </c>
      <c r="Q34" s="12">
        <f>(Q16/100)*'Population projection by TPU'!W4</f>
        <v>42595.609725330789</v>
      </c>
      <c r="R34" s="12">
        <f>(R16/100)*'Population projection by TPU'!X4</f>
        <v>42935.850837627113</v>
      </c>
      <c r="S34" s="12">
        <f>(S16/100)*'Population projection by TPU'!Y4</f>
        <v>43263.524828205715</v>
      </c>
      <c r="T34" s="12">
        <f>(T16/100)*'Population projection by TPU'!Z4</f>
        <v>43578.063471662143</v>
      </c>
      <c r="U34" s="12">
        <f>(U16/100)*'Population projection by TPU'!AA4</f>
        <v>43878.934243147436</v>
      </c>
      <c r="V34" s="12">
        <f>(V16/100)*'Population projection by TPU'!AB4</f>
        <v>44165.946493499978</v>
      </c>
      <c r="W34" s="12">
        <f>(W16/100)*'Population projection by TPU'!AC4</f>
        <v>44438.995003068623</v>
      </c>
      <c r="X34" s="12">
        <f>(X16/100)*'Population projection by TPU'!AD4</f>
        <v>44697.888610343856</v>
      </c>
      <c r="Y34" s="12">
        <f>(Y16/100)*'Population projection by TPU'!AE4</f>
        <v>44942.190628170283</v>
      </c>
      <c r="Z34" s="12">
        <f>(Z16/100)*'Population projection by TPU'!AF4</f>
        <v>45171.7334589405</v>
      </c>
      <c r="AA34" s="12">
        <f>(AA16/100)*'Population projection by TPU'!AG4</f>
        <v>45386.791018810618</v>
      </c>
      <c r="AB34" s="12">
        <f>(AB16/100)*'Population projection by TPU'!AH4</f>
        <v>45587.527267760648</v>
      </c>
      <c r="AC34" s="12">
        <f>(AC16/100)*'Population projection by TPU'!AI4</f>
        <v>45773.971390158498</v>
      </c>
      <c r="AD34" s="12">
        <f>(AD16/100)*'Population projection by TPU'!AJ4</f>
        <v>45946.103505780338</v>
      </c>
      <c r="AE34" s="12">
        <f>(AE16/100)*'Population projection by TPU'!AK4</f>
        <v>46103.989794494795</v>
      </c>
      <c r="AF34" s="12">
        <f>(AF16/100)*'Population projection by TPU'!AL4</f>
        <v>46247.819593107226</v>
      </c>
      <c r="AG34" s="12">
        <f>(AG16/100)*'Population projection by TPU'!AM4</f>
        <v>46377.573426767929</v>
      </c>
      <c r="AH34" s="12">
        <f>(AH16/100)*'Population projection by TPU'!AN4</f>
        <v>46493.121019921593</v>
      </c>
      <c r="AI34" s="12">
        <f>(AI16/100)*'Population projection by TPU'!AO4</f>
        <v>46594.455062522931</v>
      </c>
      <c r="AJ34" s="12">
        <f>(AJ16/100)*'Population projection by TPU'!AP4</f>
        <v>46681.728458896236</v>
      </c>
      <c r="AK34" s="12">
        <f>(AK16/100)*'Population projection by TPU'!AQ4</f>
        <v>46754.921835535351</v>
      </c>
      <c r="AL34" s="12">
        <f>(AL16/100)*'Population projection by TPU'!AR4</f>
        <v>46813.806145859046</v>
      </c>
      <c r="AM34" s="12">
        <f>(AM16/100)*'Population projection by TPU'!AS4</f>
        <v>46858.324711199646</v>
      </c>
      <c r="AN34" s="12">
        <f>(AN16/100)*'Population projection by TPU'!AT4</f>
        <v>46888.581269946131</v>
      </c>
      <c r="AO34" s="12">
        <f>(AO16/100)*'Population projection by TPU'!AU4</f>
        <v>46904.766239901583</v>
      </c>
      <c r="AP34" s="12">
        <f>(AP16/100)*'Population projection by TPU'!AV4</f>
        <v>46906.946859411568</v>
      </c>
      <c r="AQ34" s="12">
        <f>(AQ16/100)*'Population projection by TPU'!AW4</f>
        <v>46895.128715160754</v>
      </c>
      <c r="AR34" s="12">
        <f>(AR16/100)*'Population projection by TPU'!AX4</f>
        <v>46869.428746298683</v>
      </c>
    </row>
    <row r="35" spans="1:44" ht="15.75" x14ac:dyDescent="0.25">
      <c r="A35" s="67" t="s">
        <v>34</v>
      </c>
      <c r="B35" s="74">
        <f>SUM(B31:B34)</f>
        <v>92170</v>
      </c>
      <c r="C35" s="74">
        <f>SUM(C31:C34)</f>
        <v>99170.695484777098</v>
      </c>
      <c r="D35" s="74">
        <f t="shared" ref="D35:AR35" si="55">SUM(D31:D34)</f>
        <v>100528.34123344831</v>
      </c>
      <c r="E35" s="74">
        <f t="shared" si="55"/>
        <v>101863.90919911882</v>
      </c>
      <c r="F35" s="74">
        <f t="shared" si="55"/>
        <v>103175.15846148768</v>
      </c>
      <c r="G35" s="74">
        <f t="shared" si="55"/>
        <v>104459.25039601341</v>
      </c>
      <c r="H35" s="74">
        <f t="shared" si="55"/>
        <v>105714.13303509474</v>
      </c>
      <c r="I35" s="74">
        <f t="shared" si="55"/>
        <v>106938.34484667612</v>
      </c>
      <c r="J35" s="74">
        <f t="shared" si="55"/>
        <v>108130.98308433738</v>
      </c>
      <c r="K35" s="74">
        <f t="shared" si="55"/>
        <v>109290.8460579159</v>
      </c>
      <c r="L35" s="74">
        <f t="shared" si="55"/>
        <v>110416.46550112421</v>
      </c>
      <c r="M35" s="74">
        <f t="shared" si="55"/>
        <v>111507.09806237172</v>
      </c>
      <c r="N35" s="74">
        <f t="shared" si="55"/>
        <v>112562.23070463131</v>
      </c>
      <c r="O35" s="74">
        <f t="shared" si="55"/>
        <v>113583.66657740474</v>
      </c>
      <c r="P35" s="74">
        <f t="shared" si="55"/>
        <v>114572.78174450269</v>
      </c>
      <c r="Q35" s="74">
        <f t="shared" si="55"/>
        <v>115528.93389694218</v>
      </c>
      <c r="R35" s="74">
        <f t="shared" si="55"/>
        <v>116451.74479752491</v>
      </c>
      <c r="S35" s="74">
        <f t="shared" si="55"/>
        <v>117340.47081979361</v>
      </c>
      <c r="T35" s="74">
        <f t="shared" si="55"/>
        <v>118193.57080784946</v>
      </c>
      <c r="U35" s="74">
        <f t="shared" si="55"/>
        <v>119009.60043378006</v>
      </c>
      <c r="V35" s="74">
        <f t="shared" si="55"/>
        <v>119788.04261391095</v>
      </c>
      <c r="W35" s="74">
        <f t="shared" si="55"/>
        <v>120528.61196873474</v>
      </c>
      <c r="X35" s="74">
        <f t="shared" si="55"/>
        <v>121230.79002497358</v>
      </c>
      <c r="Y35" s="74">
        <f t="shared" si="55"/>
        <v>121893.39238823015</v>
      </c>
      <c r="Z35" s="74">
        <f t="shared" si="55"/>
        <v>122515.96449586216</v>
      </c>
      <c r="AA35" s="74">
        <f t="shared" si="55"/>
        <v>123099.24927047822</v>
      </c>
      <c r="AB35" s="74">
        <f t="shared" si="55"/>
        <v>123643.69140865182</v>
      </c>
      <c r="AC35" s="74">
        <f t="shared" si="55"/>
        <v>124149.37006499385</v>
      </c>
      <c r="AD35" s="74">
        <f t="shared" si="55"/>
        <v>124616.23131983794</v>
      </c>
      <c r="AE35" s="74">
        <f t="shared" si="55"/>
        <v>125044.45466796574</v>
      </c>
      <c r="AF35" s="74">
        <f t="shared" si="55"/>
        <v>125434.55363364443</v>
      </c>
      <c r="AG35" s="74">
        <f t="shared" si="55"/>
        <v>125786.47539667413</v>
      </c>
      <c r="AH35" s="74">
        <f t="shared" si="55"/>
        <v>126099.86662026451</v>
      </c>
      <c r="AI35" s="74">
        <f t="shared" si="55"/>
        <v>126374.70747791839</v>
      </c>
      <c r="AJ35" s="74">
        <f t="shared" si="55"/>
        <v>126611.41268076883</v>
      </c>
      <c r="AK35" s="74">
        <f t="shared" si="55"/>
        <v>126809.92968348252</v>
      </c>
      <c r="AL35" s="74">
        <f t="shared" si="55"/>
        <v>126969.63725989286</v>
      </c>
      <c r="AM35" s="74">
        <f t="shared" si="55"/>
        <v>127090.38168462551</v>
      </c>
      <c r="AN35" s="74">
        <f t="shared" si="55"/>
        <v>127172.44431966962</v>
      </c>
      <c r="AO35" s="74">
        <f t="shared" si="55"/>
        <v>127216.34162120291</v>
      </c>
      <c r="AP35" s="74">
        <f t="shared" si="55"/>
        <v>127222.25595483606</v>
      </c>
      <c r="AQ35" s="74">
        <f t="shared" si="55"/>
        <v>127190.2024729223</v>
      </c>
      <c r="AR35" s="74">
        <f t="shared" si="55"/>
        <v>127120.49834090106</v>
      </c>
    </row>
  </sheetData>
  <mergeCells count="5">
    <mergeCell ref="A29:AR29"/>
    <mergeCell ref="A1:AR1"/>
    <mergeCell ref="A10:AR10"/>
    <mergeCell ref="B20:B22"/>
    <mergeCell ref="A20:A22"/>
  </mergeCells>
  <pageMargins left="0.511811024" right="0.511811024" top="0.78740157499999996" bottom="0.78740157499999996" header="0.31496062000000002" footer="0.31496062000000002"/>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47"/>
  <sheetViews>
    <sheetView topLeftCell="A25" workbookViewId="0">
      <selection activeCell="A38" sqref="A38:AR38"/>
    </sheetView>
  </sheetViews>
  <sheetFormatPr defaultRowHeight="15" x14ac:dyDescent="0.25"/>
  <cols>
    <col min="1" max="1" width="27.7109375" bestFit="1" customWidth="1"/>
  </cols>
  <sheetData>
    <row r="1" spans="1:44" ht="18.75" x14ac:dyDescent="0.25">
      <c r="A1" s="153" t="s">
        <v>217</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75" x14ac:dyDescent="0.25">
      <c r="A2" s="67" t="s">
        <v>219</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222</v>
      </c>
      <c r="B3" s="13">
        <f>'ARs urban population evolution'!N15</f>
        <v>5.0927712791763247</v>
      </c>
      <c r="C3" s="13">
        <f>$B$29</f>
        <v>5.6673803592186847</v>
      </c>
      <c r="D3" s="13">
        <f t="shared" ref="D3:AR3" si="1">$B$29</f>
        <v>5.6673803592186847</v>
      </c>
      <c r="E3" s="13">
        <f t="shared" si="1"/>
        <v>5.6673803592186847</v>
      </c>
      <c r="F3" s="13">
        <f t="shared" si="1"/>
        <v>5.6673803592186847</v>
      </c>
      <c r="G3" s="13">
        <f t="shared" si="1"/>
        <v>5.6673803592186847</v>
      </c>
      <c r="H3" s="13">
        <f t="shared" si="1"/>
        <v>5.6673803592186847</v>
      </c>
      <c r="I3" s="13">
        <f t="shared" si="1"/>
        <v>5.6673803592186847</v>
      </c>
      <c r="J3" s="13">
        <f t="shared" si="1"/>
        <v>5.6673803592186847</v>
      </c>
      <c r="K3" s="13">
        <f t="shared" si="1"/>
        <v>5.6673803592186847</v>
      </c>
      <c r="L3" s="13">
        <f t="shared" si="1"/>
        <v>5.6673803592186847</v>
      </c>
      <c r="M3" s="13">
        <f t="shared" si="1"/>
        <v>5.6673803592186847</v>
      </c>
      <c r="N3" s="13">
        <f t="shared" si="1"/>
        <v>5.6673803592186847</v>
      </c>
      <c r="O3" s="13">
        <f t="shared" si="1"/>
        <v>5.6673803592186847</v>
      </c>
      <c r="P3" s="13">
        <f t="shared" si="1"/>
        <v>5.6673803592186847</v>
      </c>
      <c r="Q3" s="13">
        <f t="shared" si="1"/>
        <v>5.6673803592186847</v>
      </c>
      <c r="R3" s="13">
        <f t="shared" si="1"/>
        <v>5.6673803592186847</v>
      </c>
      <c r="S3" s="13">
        <f t="shared" si="1"/>
        <v>5.6673803592186847</v>
      </c>
      <c r="T3" s="13">
        <f t="shared" si="1"/>
        <v>5.6673803592186847</v>
      </c>
      <c r="U3" s="13">
        <f t="shared" si="1"/>
        <v>5.6673803592186847</v>
      </c>
      <c r="V3" s="13">
        <f t="shared" si="1"/>
        <v>5.6673803592186847</v>
      </c>
      <c r="W3" s="13">
        <f t="shared" si="1"/>
        <v>5.6673803592186847</v>
      </c>
      <c r="X3" s="13">
        <f t="shared" si="1"/>
        <v>5.6673803592186847</v>
      </c>
      <c r="Y3" s="13">
        <f t="shared" si="1"/>
        <v>5.6673803592186847</v>
      </c>
      <c r="Z3" s="13">
        <f t="shared" si="1"/>
        <v>5.6673803592186847</v>
      </c>
      <c r="AA3" s="13">
        <f t="shared" si="1"/>
        <v>5.6673803592186847</v>
      </c>
      <c r="AB3" s="13">
        <f t="shared" si="1"/>
        <v>5.6673803592186847</v>
      </c>
      <c r="AC3" s="13">
        <f t="shared" si="1"/>
        <v>5.6673803592186847</v>
      </c>
      <c r="AD3" s="13">
        <f t="shared" si="1"/>
        <v>5.6673803592186847</v>
      </c>
      <c r="AE3" s="13">
        <f t="shared" si="1"/>
        <v>5.6673803592186847</v>
      </c>
      <c r="AF3" s="13">
        <f t="shared" si="1"/>
        <v>5.6673803592186847</v>
      </c>
      <c r="AG3" s="13">
        <f t="shared" si="1"/>
        <v>5.6673803592186847</v>
      </c>
      <c r="AH3" s="13">
        <f t="shared" si="1"/>
        <v>5.6673803592186847</v>
      </c>
      <c r="AI3" s="13">
        <f t="shared" si="1"/>
        <v>5.6673803592186847</v>
      </c>
      <c r="AJ3" s="13">
        <f t="shared" si="1"/>
        <v>5.6673803592186847</v>
      </c>
      <c r="AK3" s="13">
        <f t="shared" si="1"/>
        <v>5.6673803592186847</v>
      </c>
      <c r="AL3" s="13">
        <f t="shared" si="1"/>
        <v>5.6673803592186847</v>
      </c>
      <c r="AM3" s="13">
        <f t="shared" si="1"/>
        <v>5.6673803592186847</v>
      </c>
      <c r="AN3" s="13">
        <f t="shared" si="1"/>
        <v>5.6673803592186847</v>
      </c>
      <c r="AO3" s="13">
        <f t="shared" si="1"/>
        <v>5.6673803592186847</v>
      </c>
      <c r="AP3" s="13">
        <f t="shared" si="1"/>
        <v>5.6673803592186847</v>
      </c>
      <c r="AQ3" s="13">
        <f t="shared" si="1"/>
        <v>5.6673803592186847</v>
      </c>
      <c r="AR3" s="13">
        <f t="shared" si="1"/>
        <v>5.6673803592186847</v>
      </c>
    </row>
    <row r="4" spans="1:44" ht="15.75" x14ac:dyDescent="0.25">
      <c r="A4" s="76" t="s">
        <v>177</v>
      </c>
      <c r="B4" s="13">
        <f>'ARs urban population evolution'!N16</f>
        <v>28.893752358363429</v>
      </c>
      <c r="C4" s="13">
        <f>$B$30</f>
        <v>29.207554955690597</v>
      </c>
      <c r="D4" s="13">
        <f t="shared" ref="D4:AR4" si="2">$B$30</f>
        <v>29.207554955690597</v>
      </c>
      <c r="E4" s="13">
        <f t="shared" si="2"/>
        <v>29.207554955690597</v>
      </c>
      <c r="F4" s="13">
        <f t="shared" si="2"/>
        <v>29.207554955690597</v>
      </c>
      <c r="G4" s="13">
        <f t="shared" si="2"/>
        <v>29.207554955690597</v>
      </c>
      <c r="H4" s="13">
        <f t="shared" si="2"/>
        <v>29.207554955690597</v>
      </c>
      <c r="I4" s="13">
        <f t="shared" si="2"/>
        <v>29.207554955690597</v>
      </c>
      <c r="J4" s="13">
        <f t="shared" si="2"/>
        <v>29.207554955690597</v>
      </c>
      <c r="K4" s="13">
        <f t="shared" si="2"/>
        <v>29.207554955690597</v>
      </c>
      <c r="L4" s="13">
        <f t="shared" si="2"/>
        <v>29.207554955690597</v>
      </c>
      <c r="M4" s="13">
        <f t="shared" si="2"/>
        <v>29.207554955690597</v>
      </c>
      <c r="N4" s="13">
        <f t="shared" si="2"/>
        <v>29.207554955690597</v>
      </c>
      <c r="O4" s="13">
        <f t="shared" si="2"/>
        <v>29.207554955690597</v>
      </c>
      <c r="P4" s="13">
        <f t="shared" si="2"/>
        <v>29.207554955690597</v>
      </c>
      <c r="Q4" s="13">
        <f t="shared" si="2"/>
        <v>29.207554955690597</v>
      </c>
      <c r="R4" s="13">
        <f t="shared" si="2"/>
        <v>29.207554955690597</v>
      </c>
      <c r="S4" s="13">
        <f t="shared" si="2"/>
        <v>29.207554955690597</v>
      </c>
      <c r="T4" s="13">
        <f t="shared" si="2"/>
        <v>29.207554955690597</v>
      </c>
      <c r="U4" s="13">
        <f t="shared" si="2"/>
        <v>29.207554955690597</v>
      </c>
      <c r="V4" s="13">
        <f t="shared" si="2"/>
        <v>29.207554955690597</v>
      </c>
      <c r="W4" s="13">
        <f t="shared" si="2"/>
        <v>29.207554955690597</v>
      </c>
      <c r="X4" s="13">
        <f t="shared" si="2"/>
        <v>29.207554955690597</v>
      </c>
      <c r="Y4" s="13">
        <f t="shared" si="2"/>
        <v>29.207554955690597</v>
      </c>
      <c r="Z4" s="13">
        <f t="shared" si="2"/>
        <v>29.207554955690597</v>
      </c>
      <c r="AA4" s="13">
        <f t="shared" si="2"/>
        <v>29.207554955690597</v>
      </c>
      <c r="AB4" s="13">
        <f t="shared" si="2"/>
        <v>29.207554955690597</v>
      </c>
      <c r="AC4" s="13">
        <f t="shared" si="2"/>
        <v>29.207554955690597</v>
      </c>
      <c r="AD4" s="13">
        <f t="shared" si="2"/>
        <v>29.207554955690597</v>
      </c>
      <c r="AE4" s="13">
        <f t="shared" si="2"/>
        <v>29.207554955690597</v>
      </c>
      <c r="AF4" s="13">
        <f t="shared" si="2"/>
        <v>29.207554955690597</v>
      </c>
      <c r="AG4" s="13">
        <f t="shared" si="2"/>
        <v>29.207554955690597</v>
      </c>
      <c r="AH4" s="13">
        <f t="shared" si="2"/>
        <v>29.207554955690597</v>
      </c>
      <c r="AI4" s="13">
        <f t="shared" si="2"/>
        <v>29.207554955690597</v>
      </c>
      <c r="AJ4" s="13">
        <f t="shared" si="2"/>
        <v>29.207554955690597</v>
      </c>
      <c r="AK4" s="13">
        <f t="shared" si="2"/>
        <v>29.207554955690597</v>
      </c>
      <c r="AL4" s="13">
        <f t="shared" si="2"/>
        <v>29.207554955690597</v>
      </c>
      <c r="AM4" s="13">
        <f t="shared" si="2"/>
        <v>29.207554955690597</v>
      </c>
      <c r="AN4" s="13">
        <f t="shared" si="2"/>
        <v>29.207554955690597</v>
      </c>
      <c r="AO4" s="13">
        <f t="shared" si="2"/>
        <v>29.207554955690597</v>
      </c>
      <c r="AP4" s="13">
        <f t="shared" si="2"/>
        <v>29.207554955690597</v>
      </c>
      <c r="AQ4" s="13">
        <f t="shared" si="2"/>
        <v>29.207554955690597</v>
      </c>
      <c r="AR4" s="13">
        <f t="shared" si="2"/>
        <v>29.207554955690597</v>
      </c>
    </row>
    <row r="5" spans="1:44" ht="15.75" x14ac:dyDescent="0.25">
      <c r="A5" s="76" t="s">
        <v>178</v>
      </c>
      <c r="B5" s="13">
        <f>'ARs urban population evolution'!N17</f>
        <v>8.9288987116597482</v>
      </c>
      <c r="C5" s="13">
        <f>$B$31</f>
        <v>9.1524739400073649</v>
      </c>
      <c r="D5" s="13">
        <f t="shared" ref="D5:AR5" si="3">$B$31</f>
        <v>9.1524739400073649</v>
      </c>
      <c r="E5" s="13">
        <f t="shared" si="3"/>
        <v>9.1524739400073649</v>
      </c>
      <c r="F5" s="13">
        <f t="shared" si="3"/>
        <v>9.1524739400073649</v>
      </c>
      <c r="G5" s="13">
        <f t="shared" si="3"/>
        <v>9.1524739400073649</v>
      </c>
      <c r="H5" s="13">
        <f t="shared" si="3"/>
        <v>9.1524739400073649</v>
      </c>
      <c r="I5" s="13">
        <f t="shared" si="3"/>
        <v>9.1524739400073649</v>
      </c>
      <c r="J5" s="13">
        <f t="shared" si="3"/>
        <v>9.1524739400073649</v>
      </c>
      <c r="K5" s="13">
        <f t="shared" si="3"/>
        <v>9.1524739400073649</v>
      </c>
      <c r="L5" s="13">
        <f t="shared" si="3"/>
        <v>9.1524739400073649</v>
      </c>
      <c r="M5" s="13">
        <f t="shared" si="3"/>
        <v>9.1524739400073649</v>
      </c>
      <c r="N5" s="13">
        <f t="shared" si="3"/>
        <v>9.1524739400073649</v>
      </c>
      <c r="O5" s="13">
        <f t="shared" si="3"/>
        <v>9.1524739400073649</v>
      </c>
      <c r="P5" s="13">
        <f t="shared" si="3"/>
        <v>9.1524739400073649</v>
      </c>
      <c r="Q5" s="13">
        <f t="shared" si="3"/>
        <v>9.1524739400073649</v>
      </c>
      <c r="R5" s="13">
        <f t="shared" si="3"/>
        <v>9.1524739400073649</v>
      </c>
      <c r="S5" s="13">
        <f t="shared" si="3"/>
        <v>9.1524739400073649</v>
      </c>
      <c r="T5" s="13">
        <f t="shared" si="3"/>
        <v>9.1524739400073649</v>
      </c>
      <c r="U5" s="13">
        <f t="shared" si="3"/>
        <v>9.1524739400073649</v>
      </c>
      <c r="V5" s="13">
        <f t="shared" si="3"/>
        <v>9.1524739400073649</v>
      </c>
      <c r="W5" s="13">
        <f t="shared" si="3"/>
        <v>9.1524739400073649</v>
      </c>
      <c r="X5" s="13">
        <f t="shared" si="3"/>
        <v>9.1524739400073649</v>
      </c>
      <c r="Y5" s="13">
        <f t="shared" si="3"/>
        <v>9.1524739400073649</v>
      </c>
      <c r="Z5" s="13">
        <f t="shared" si="3"/>
        <v>9.1524739400073649</v>
      </c>
      <c r="AA5" s="13">
        <f t="shared" si="3"/>
        <v>9.1524739400073649</v>
      </c>
      <c r="AB5" s="13">
        <f t="shared" si="3"/>
        <v>9.1524739400073649</v>
      </c>
      <c r="AC5" s="13">
        <f t="shared" si="3"/>
        <v>9.1524739400073649</v>
      </c>
      <c r="AD5" s="13">
        <f t="shared" si="3"/>
        <v>9.1524739400073649</v>
      </c>
      <c r="AE5" s="13">
        <f t="shared" si="3"/>
        <v>9.1524739400073649</v>
      </c>
      <c r="AF5" s="13">
        <f t="shared" si="3"/>
        <v>9.1524739400073649</v>
      </c>
      <c r="AG5" s="13">
        <f t="shared" si="3"/>
        <v>9.1524739400073649</v>
      </c>
      <c r="AH5" s="13">
        <f t="shared" si="3"/>
        <v>9.1524739400073649</v>
      </c>
      <c r="AI5" s="13">
        <f t="shared" si="3"/>
        <v>9.1524739400073649</v>
      </c>
      <c r="AJ5" s="13">
        <f t="shared" si="3"/>
        <v>9.1524739400073649</v>
      </c>
      <c r="AK5" s="13">
        <f t="shared" si="3"/>
        <v>9.1524739400073649</v>
      </c>
      <c r="AL5" s="13">
        <f t="shared" si="3"/>
        <v>9.1524739400073649</v>
      </c>
      <c r="AM5" s="13">
        <f t="shared" si="3"/>
        <v>9.1524739400073649</v>
      </c>
      <c r="AN5" s="13">
        <f t="shared" si="3"/>
        <v>9.1524739400073649</v>
      </c>
      <c r="AO5" s="13">
        <f t="shared" si="3"/>
        <v>9.1524739400073649</v>
      </c>
      <c r="AP5" s="13">
        <f t="shared" si="3"/>
        <v>9.1524739400073649</v>
      </c>
      <c r="AQ5" s="13">
        <f t="shared" si="3"/>
        <v>9.1524739400073649</v>
      </c>
      <c r="AR5" s="13">
        <f t="shared" si="3"/>
        <v>9.1524739400073649</v>
      </c>
    </row>
    <row r="6" spans="1:44" ht="15.75" x14ac:dyDescent="0.25">
      <c r="A6" s="76" t="s">
        <v>194</v>
      </c>
      <c r="B6" s="13">
        <f>'ARs urban population evolution'!N18</f>
        <v>7.6588863134062848</v>
      </c>
      <c r="C6" s="13">
        <f>$B$32</f>
        <v>8.3371910146385098</v>
      </c>
      <c r="D6" s="13">
        <f t="shared" ref="D6:AR6" si="4">$B$32</f>
        <v>8.3371910146385098</v>
      </c>
      <c r="E6" s="13">
        <f t="shared" si="4"/>
        <v>8.3371910146385098</v>
      </c>
      <c r="F6" s="13">
        <f t="shared" si="4"/>
        <v>8.3371910146385098</v>
      </c>
      <c r="G6" s="13">
        <f t="shared" si="4"/>
        <v>8.3371910146385098</v>
      </c>
      <c r="H6" s="13">
        <f t="shared" si="4"/>
        <v>8.3371910146385098</v>
      </c>
      <c r="I6" s="13">
        <f t="shared" si="4"/>
        <v>8.3371910146385098</v>
      </c>
      <c r="J6" s="13">
        <f t="shared" si="4"/>
        <v>8.3371910146385098</v>
      </c>
      <c r="K6" s="13">
        <f t="shared" si="4"/>
        <v>8.3371910146385098</v>
      </c>
      <c r="L6" s="13">
        <f t="shared" si="4"/>
        <v>8.3371910146385098</v>
      </c>
      <c r="M6" s="13">
        <f t="shared" si="4"/>
        <v>8.3371910146385098</v>
      </c>
      <c r="N6" s="13">
        <f t="shared" si="4"/>
        <v>8.3371910146385098</v>
      </c>
      <c r="O6" s="13">
        <f t="shared" si="4"/>
        <v>8.3371910146385098</v>
      </c>
      <c r="P6" s="13">
        <f t="shared" si="4"/>
        <v>8.3371910146385098</v>
      </c>
      <c r="Q6" s="13">
        <f t="shared" si="4"/>
        <v>8.3371910146385098</v>
      </c>
      <c r="R6" s="13">
        <f t="shared" si="4"/>
        <v>8.3371910146385098</v>
      </c>
      <c r="S6" s="13">
        <f t="shared" si="4"/>
        <v>8.3371910146385098</v>
      </c>
      <c r="T6" s="13">
        <f t="shared" si="4"/>
        <v>8.3371910146385098</v>
      </c>
      <c r="U6" s="13">
        <f t="shared" si="4"/>
        <v>8.3371910146385098</v>
      </c>
      <c r="V6" s="13">
        <f t="shared" si="4"/>
        <v>8.3371910146385098</v>
      </c>
      <c r="W6" s="13">
        <f t="shared" si="4"/>
        <v>8.3371910146385098</v>
      </c>
      <c r="X6" s="13">
        <f t="shared" si="4"/>
        <v>8.3371910146385098</v>
      </c>
      <c r="Y6" s="13">
        <f t="shared" si="4"/>
        <v>8.3371910146385098</v>
      </c>
      <c r="Z6" s="13">
        <f t="shared" si="4"/>
        <v>8.3371910146385098</v>
      </c>
      <c r="AA6" s="13">
        <f t="shared" si="4"/>
        <v>8.3371910146385098</v>
      </c>
      <c r="AB6" s="13">
        <f t="shared" si="4"/>
        <v>8.3371910146385098</v>
      </c>
      <c r="AC6" s="13">
        <f t="shared" si="4"/>
        <v>8.3371910146385098</v>
      </c>
      <c r="AD6" s="13">
        <f t="shared" si="4"/>
        <v>8.3371910146385098</v>
      </c>
      <c r="AE6" s="13">
        <f t="shared" si="4"/>
        <v>8.3371910146385098</v>
      </c>
      <c r="AF6" s="13">
        <f t="shared" si="4"/>
        <v>8.3371910146385098</v>
      </c>
      <c r="AG6" s="13">
        <f t="shared" si="4"/>
        <v>8.3371910146385098</v>
      </c>
      <c r="AH6" s="13">
        <f t="shared" si="4"/>
        <v>8.3371910146385098</v>
      </c>
      <c r="AI6" s="13">
        <f t="shared" si="4"/>
        <v>8.3371910146385098</v>
      </c>
      <c r="AJ6" s="13">
        <f t="shared" si="4"/>
        <v>8.3371910146385098</v>
      </c>
      <c r="AK6" s="13">
        <f t="shared" si="4"/>
        <v>8.3371910146385098</v>
      </c>
      <c r="AL6" s="13">
        <f t="shared" si="4"/>
        <v>8.3371910146385098</v>
      </c>
      <c r="AM6" s="13">
        <f t="shared" si="4"/>
        <v>8.3371910146385098</v>
      </c>
      <c r="AN6" s="13">
        <f t="shared" si="4"/>
        <v>8.3371910146385098</v>
      </c>
      <c r="AO6" s="13">
        <f t="shared" si="4"/>
        <v>8.3371910146385098</v>
      </c>
      <c r="AP6" s="13">
        <f t="shared" si="4"/>
        <v>8.3371910146385098</v>
      </c>
      <c r="AQ6" s="13">
        <f t="shared" si="4"/>
        <v>8.3371910146385098</v>
      </c>
      <c r="AR6" s="13">
        <f t="shared" si="4"/>
        <v>8.3371910146385098</v>
      </c>
    </row>
    <row r="7" spans="1:44" ht="15.75" x14ac:dyDescent="0.25">
      <c r="A7" s="76" t="s">
        <v>195</v>
      </c>
      <c r="B7" s="13">
        <f>'ARs urban population evolution'!N19</f>
        <v>34.754784108673384</v>
      </c>
      <c r="C7" s="13">
        <f>$B$33</f>
        <v>30.387326714033502</v>
      </c>
      <c r="D7" s="13">
        <f t="shared" ref="D7:AR7" si="5">$B$33</f>
        <v>30.387326714033502</v>
      </c>
      <c r="E7" s="13">
        <f t="shared" si="5"/>
        <v>30.387326714033502</v>
      </c>
      <c r="F7" s="13">
        <f t="shared" si="5"/>
        <v>30.387326714033502</v>
      </c>
      <c r="G7" s="13">
        <f t="shared" si="5"/>
        <v>30.387326714033502</v>
      </c>
      <c r="H7" s="13">
        <f t="shared" si="5"/>
        <v>30.387326714033502</v>
      </c>
      <c r="I7" s="13">
        <f t="shared" si="5"/>
        <v>30.387326714033502</v>
      </c>
      <c r="J7" s="13">
        <f t="shared" si="5"/>
        <v>30.387326714033502</v>
      </c>
      <c r="K7" s="13">
        <f t="shared" si="5"/>
        <v>30.387326714033502</v>
      </c>
      <c r="L7" s="13">
        <f t="shared" si="5"/>
        <v>30.387326714033502</v>
      </c>
      <c r="M7" s="13">
        <f t="shared" si="5"/>
        <v>30.387326714033502</v>
      </c>
      <c r="N7" s="13">
        <f t="shared" si="5"/>
        <v>30.387326714033502</v>
      </c>
      <c r="O7" s="13">
        <f t="shared" si="5"/>
        <v>30.387326714033502</v>
      </c>
      <c r="P7" s="13">
        <f t="shared" si="5"/>
        <v>30.387326714033502</v>
      </c>
      <c r="Q7" s="13">
        <f t="shared" si="5"/>
        <v>30.387326714033502</v>
      </c>
      <c r="R7" s="13">
        <f t="shared" si="5"/>
        <v>30.387326714033502</v>
      </c>
      <c r="S7" s="13">
        <f t="shared" si="5"/>
        <v>30.387326714033502</v>
      </c>
      <c r="T7" s="13">
        <f t="shared" si="5"/>
        <v>30.387326714033502</v>
      </c>
      <c r="U7" s="13">
        <f t="shared" si="5"/>
        <v>30.387326714033502</v>
      </c>
      <c r="V7" s="13">
        <f t="shared" si="5"/>
        <v>30.387326714033502</v>
      </c>
      <c r="W7" s="13">
        <f t="shared" si="5"/>
        <v>30.387326714033502</v>
      </c>
      <c r="X7" s="13">
        <f t="shared" si="5"/>
        <v>30.387326714033502</v>
      </c>
      <c r="Y7" s="13">
        <f t="shared" si="5"/>
        <v>30.387326714033502</v>
      </c>
      <c r="Z7" s="13">
        <f t="shared" si="5"/>
        <v>30.387326714033502</v>
      </c>
      <c r="AA7" s="13">
        <f t="shared" si="5"/>
        <v>30.387326714033502</v>
      </c>
      <c r="AB7" s="13">
        <f t="shared" si="5"/>
        <v>30.387326714033502</v>
      </c>
      <c r="AC7" s="13">
        <f t="shared" si="5"/>
        <v>30.387326714033502</v>
      </c>
      <c r="AD7" s="13">
        <f t="shared" si="5"/>
        <v>30.387326714033502</v>
      </c>
      <c r="AE7" s="13">
        <f t="shared" si="5"/>
        <v>30.387326714033502</v>
      </c>
      <c r="AF7" s="13">
        <f t="shared" si="5"/>
        <v>30.387326714033502</v>
      </c>
      <c r="AG7" s="13">
        <f t="shared" si="5"/>
        <v>30.387326714033502</v>
      </c>
      <c r="AH7" s="13">
        <f t="shared" si="5"/>
        <v>30.387326714033502</v>
      </c>
      <c r="AI7" s="13">
        <f t="shared" si="5"/>
        <v>30.387326714033502</v>
      </c>
      <c r="AJ7" s="13">
        <f t="shared" si="5"/>
        <v>30.387326714033502</v>
      </c>
      <c r="AK7" s="13">
        <f t="shared" si="5"/>
        <v>30.387326714033502</v>
      </c>
      <c r="AL7" s="13">
        <f t="shared" si="5"/>
        <v>30.387326714033502</v>
      </c>
      <c r="AM7" s="13">
        <f t="shared" si="5"/>
        <v>30.387326714033502</v>
      </c>
      <c r="AN7" s="13">
        <f t="shared" si="5"/>
        <v>30.387326714033502</v>
      </c>
      <c r="AO7" s="13">
        <f t="shared" si="5"/>
        <v>30.387326714033502</v>
      </c>
      <c r="AP7" s="13">
        <f t="shared" si="5"/>
        <v>30.387326714033502</v>
      </c>
      <c r="AQ7" s="13">
        <f t="shared" si="5"/>
        <v>30.387326714033502</v>
      </c>
      <c r="AR7" s="13">
        <f t="shared" si="5"/>
        <v>30.387326714033502</v>
      </c>
    </row>
    <row r="8" spans="1:44" ht="15.75" x14ac:dyDescent="0.25">
      <c r="A8" s="76" t="s">
        <v>179</v>
      </c>
      <c r="B8" s="13">
        <f>'ARs urban population evolution'!N20</f>
        <v>0.33399816721470543</v>
      </c>
      <c r="C8" s="13">
        <f>$B$34</f>
        <v>0.52017092013357047</v>
      </c>
      <c r="D8" s="13">
        <f t="shared" ref="D8:AR8" si="6">$B$34</f>
        <v>0.52017092013357047</v>
      </c>
      <c r="E8" s="13">
        <f t="shared" si="6"/>
        <v>0.52017092013357047</v>
      </c>
      <c r="F8" s="13">
        <f t="shared" si="6"/>
        <v>0.52017092013357047</v>
      </c>
      <c r="G8" s="13">
        <f t="shared" si="6"/>
        <v>0.52017092013357047</v>
      </c>
      <c r="H8" s="13">
        <f t="shared" si="6"/>
        <v>0.52017092013357047</v>
      </c>
      <c r="I8" s="13">
        <f t="shared" si="6"/>
        <v>0.52017092013357047</v>
      </c>
      <c r="J8" s="13">
        <f t="shared" si="6"/>
        <v>0.52017092013357047</v>
      </c>
      <c r="K8" s="13">
        <f t="shared" si="6"/>
        <v>0.52017092013357047</v>
      </c>
      <c r="L8" s="13">
        <f t="shared" si="6"/>
        <v>0.52017092013357047</v>
      </c>
      <c r="M8" s="13">
        <f t="shared" si="6"/>
        <v>0.52017092013357047</v>
      </c>
      <c r="N8" s="13">
        <f t="shared" si="6"/>
        <v>0.52017092013357047</v>
      </c>
      <c r="O8" s="13">
        <f t="shared" si="6"/>
        <v>0.52017092013357047</v>
      </c>
      <c r="P8" s="13">
        <f t="shared" si="6"/>
        <v>0.52017092013357047</v>
      </c>
      <c r="Q8" s="13">
        <f t="shared" si="6"/>
        <v>0.52017092013357047</v>
      </c>
      <c r="R8" s="13">
        <f t="shared" si="6"/>
        <v>0.52017092013357047</v>
      </c>
      <c r="S8" s="13">
        <f t="shared" si="6"/>
        <v>0.52017092013357047</v>
      </c>
      <c r="T8" s="13">
        <f t="shared" si="6"/>
        <v>0.52017092013357047</v>
      </c>
      <c r="U8" s="13">
        <f t="shared" si="6"/>
        <v>0.52017092013357047</v>
      </c>
      <c r="V8" s="13">
        <f t="shared" si="6"/>
        <v>0.52017092013357047</v>
      </c>
      <c r="W8" s="13">
        <f t="shared" si="6"/>
        <v>0.52017092013357047</v>
      </c>
      <c r="X8" s="13">
        <f t="shared" si="6"/>
        <v>0.52017092013357047</v>
      </c>
      <c r="Y8" s="13">
        <f t="shared" si="6"/>
        <v>0.52017092013357047</v>
      </c>
      <c r="Z8" s="13">
        <f t="shared" si="6"/>
        <v>0.52017092013357047</v>
      </c>
      <c r="AA8" s="13">
        <f t="shared" si="6"/>
        <v>0.52017092013357047</v>
      </c>
      <c r="AB8" s="13">
        <f t="shared" si="6"/>
        <v>0.52017092013357047</v>
      </c>
      <c r="AC8" s="13">
        <f t="shared" si="6"/>
        <v>0.52017092013357047</v>
      </c>
      <c r="AD8" s="13">
        <f t="shared" si="6"/>
        <v>0.52017092013357047</v>
      </c>
      <c r="AE8" s="13">
        <f t="shared" si="6"/>
        <v>0.52017092013357047</v>
      </c>
      <c r="AF8" s="13">
        <f t="shared" si="6"/>
        <v>0.52017092013357047</v>
      </c>
      <c r="AG8" s="13">
        <f t="shared" si="6"/>
        <v>0.52017092013357047</v>
      </c>
      <c r="AH8" s="13">
        <f t="shared" si="6"/>
        <v>0.52017092013357047</v>
      </c>
      <c r="AI8" s="13">
        <f t="shared" si="6"/>
        <v>0.52017092013357047</v>
      </c>
      <c r="AJ8" s="13">
        <f t="shared" si="6"/>
        <v>0.52017092013357047</v>
      </c>
      <c r="AK8" s="13">
        <f t="shared" si="6"/>
        <v>0.52017092013357047</v>
      </c>
      <c r="AL8" s="13">
        <f t="shared" si="6"/>
        <v>0.52017092013357047</v>
      </c>
      <c r="AM8" s="13">
        <f t="shared" si="6"/>
        <v>0.52017092013357047</v>
      </c>
      <c r="AN8" s="13">
        <f t="shared" si="6"/>
        <v>0.52017092013357047</v>
      </c>
      <c r="AO8" s="13">
        <f t="shared" si="6"/>
        <v>0.52017092013357047</v>
      </c>
      <c r="AP8" s="13">
        <f t="shared" si="6"/>
        <v>0.52017092013357047</v>
      </c>
      <c r="AQ8" s="13">
        <f t="shared" si="6"/>
        <v>0.52017092013357047</v>
      </c>
      <c r="AR8" s="13">
        <f t="shared" si="6"/>
        <v>0.52017092013357047</v>
      </c>
    </row>
    <row r="9" spans="1:44" ht="15.75" x14ac:dyDescent="0.25">
      <c r="A9" s="76" t="s">
        <v>180</v>
      </c>
      <c r="B9" s="13">
        <f>'ARs urban population evolution'!N21</f>
        <v>14.336909061506118</v>
      </c>
      <c r="C9" s="13">
        <f>$B$35</f>
        <v>16.727902096277766</v>
      </c>
      <c r="D9" s="13">
        <f t="shared" ref="D9:AR9" si="7">$B$35</f>
        <v>16.727902096277766</v>
      </c>
      <c r="E9" s="13">
        <f t="shared" si="7"/>
        <v>16.727902096277766</v>
      </c>
      <c r="F9" s="13">
        <f t="shared" si="7"/>
        <v>16.727902096277766</v>
      </c>
      <c r="G9" s="13">
        <f t="shared" si="7"/>
        <v>16.727902096277766</v>
      </c>
      <c r="H9" s="13">
        <f t="shared" si="7"/>
        <v>16.727902096277766</v>
      </c>
      <c r="I9" s="13">
        <f t="shared" si="7"/>
        <v>16.727902096277766</v>
      </c>
      <c r="J9" s="13">
        <f t="shared" si="7"/>
        <v>16.727902096277766</v>
      </c>
      <c r="K9" s="13">
        <f t="shared" si="7"/>
        <v>16.727902096277766</v>
      </c>
      <c r="L9" s="13">
        <f t="shared" si="7"/>
        <v>16.727902096277766</v>
      </c>
      <c r="M9" s="13">
        <f t="shared" si="7"/>
        <v>16.727902096277766</v>
      </c>
      <c r="N9" s="13">
        <f t="shared" si="7"/>
        <v>16.727902096277766</v>
      </c>
      <c r="O9" s="13">
        <f t="shared" si="7"/>
        <v>16.727902096277766</v>
      </c>
      <c r="P9" s="13">
        <f t="shared" si="7"/>
        <v>16.727902096277766</v>
      </c>
      <c r="Q9" s="13">
        <f t="shared" si="7"/>
        <v>16.727902096277766</v>
      </c>
      <c r="R9" s="13">
        <f t="shared" si="7"/>
        <v>16.727902096277766</v>
      </c>
      <c r="S9" s="13">
        <f t="shared" si="7"/>
        <v>16.727902096277766</v>
      </c>
      <c r="T9" s="13">
        <f t="shared" si="7"/>
        <v>16.727902096277766</v>
      </c>
      <c r="U9" s="13">
        <f t="shared" si="7"/>
        <v>16.727902096277766</v>
      </c>
      <c r="V9" s="13">
        <f t="shared" si="7"/>
        <v>16.727902096277766</v>
      </c>
      <c r="W9" s="13">
        <f t="shared" si="7"/>
        <v>16.727902096277766</v>
      </c>
      <c r="X9" s="13">
        <f t="shared" si="7"/>
        <v>16.727902096277766</v>
      </c>
      <c r="Y9" s="13">
        <f t="shared" si="7"/>
        <v>16.727902096277766</v>
      </c>
      <c r="Z9" s="13">
        <f t="shared" si="7"/>
        <v>16.727902096277766</v>
      </c>
      <c r="AA9" s="13">
        <f t="shared" si="7"/>
        <v>16.727902096277766</v>
      </c>
      <c r="AB9" s="13">
        <f t="shared" si="7"/>
        <v>16.727902096277766</v>
      </c>
      <c r="AC9" s="13">
        <f t="shared" si="7"/>
        <v>16.727902096277766</v>
      </c>
      <c r="AD9" s="13">
        <f t="shared" si="7"/>
        <v>16.727902096277766</v>
      </c>
      <c r="AE9" s="13">
        <f t="shared" si="7"/>
        <v>16.727902096277766</v>
      </c>
      <c r="AF9" s="13">
        <f t="shared" si="7"/>
        <v>16.727902096277766</v>
      </c>
      <c r="AG9" s="13">
        <f t="shared" si="7"/>
        <v>16.727902096277766</v>
      </c>
      <c r="AH9" s="13">
        <f t="shared" si="7"/>
        <v>16.727902096277766</v>
      </c>
      <c r="AI9" s="13">
        <f t="shared" si="7"/>
        <v>16.727902096277766</v>
      </c>
      <c r="AJ9" s="13">
        <f t="shared" si="7"/>
        <v>16.727902096277766</v>
      </c>
      <c r="AK9" s="13">
        <f t="shared" si="7"/>
        <v>16.727902096277766</v>
      </c>
      <c r="AL9" s="13">
        <f t="shared" si="7"/>
        <v>16.727902096277766</v>
      </c>
      <c r="AM9" s="13">
        <f t="shared" si="7"/>
        <v>16.727902096277766</v>
      </c>
      <c r="AN9" s="13">
        <f t="shared" si="7"/>
        <v>16.727902096277766</v>
      </c>
      <c r="AO9" s="13">
        <f t="shared" si="7"/>
        <v>16.727902096277766</v>
      </c>
      <c r="AP9" s="13">
        <f t="shared" si="7"/>
        <v>16.727902096277766</v>
      </c>
      <c r="AQ9" s="13">
        <f t="shared" si="7"/>
        <v>16.727902096277766</v>
      </c>
      <c r="AR9" s="13">
        <f t="shared" si="7"/>
        <v>16.727902096277766</v>
      </c>
    </row>
    <row r="10" spans="1:44" ht="15.75" x14ac:dyDescent="0.25">
      <c r="A10" s="84" t="s">
        <v>34</v>
      </c>
      <c r="B10" s="13">
        <f>SUM(B3:B9)</f>
        <v>99.999999999999986</v>
      </c>
      <c r="C10" s="13">
        <f t="shared" ref="C10:AR10" si="8">SUM(C3:C9)</f>
        <v>100</v>
      </c>
      <c r="D10" s="13">
        <f t="shared" si="8"/>
        <v>100</v>
      </c>
      <c r="E10" s="13">
        <f t="shared" si="8"/>
        <v>100</v>
      </c>
      <c r="F10" s="13">
        <f t="shared" si="8"/>
        <v>100</v>
      </c>
      <c r="G10" s="13">
        <f t="shared" si="8"/>
        <v>100</v>
      </c>
      <c r="H10" s="13">
        <f t="shared" si="8"/>
        <v>100</v>
      </c>
      <c r="I10" s="13">
        <f t="shared" si="8"/>
        <v>100</v>
      </c>
      <c r="J10" s="13">
        <f t="shared" si="8"/>
        <v>100</v>
      </c>
      <c r="K10" s="13">
        <f t="shared" si="8"/>
        <v>100</v>
      </c>
      <c r="L10" s="13">
        <f t="shared" si="8"/>
        <v>100</v>
      </c>
      <c r="M10" s="13">
        <f t="shared" si="8"/>
        <v>100</v>
      </c>
      <c r="N10" s="13">
        <f t="shared" si="8"/>
        <v>100</v>
      </c>
      <c r="O10" s="13">
        <f t="shared" si="8"/>
        <v>100</v>
      </c>
      <c r="P10" s="13">
        <f t="shared" si="8"/>
        <v>100</v>
      </c>
      <c r="Q10" s="13">
        <f t="shared" si="8"/>
        <v>100</v>
      </c>
      <c r="R10" s="13">
        <f t="shared" si="8"/>
        <v>100</v>
      </c>
      <c r="S10" s="13">
        <f t="shared" si="8"/>
        <v>100</v>
      </c>
      <c r="T10" s="13">
        <f t="shared" si="8"/>
        <v>100</v>
      </c>
      <c r="U10" s="13">
        <f t="shared" si="8"/>
        <v>100</v>
      </c>
      <c r="V10" s="13">
        <f t="shared" si="8"/>
        <v>100</v>
      </c>
      <c r="W10" s="13">
        <f t="shared" si="8"/>
        <v>100</v>
      </c>
      <c r="X10" s="13">
        <f t="shared" si="8"/>
        <v>100</v>
      </c>
      <c r="Y10" s="13">
        <f t="shared" si="8"/>
        <v>100</v>
      </c>
      <c r="Z10" s="13">
        <f t="shared" si="8"/>
        <v>100</v>
      </c>
      <c r="AA10" s="13">
        <f t="shared" si="8"/>
        <v>100</v>
      </c>
      <c r="AB10" s="13">
        <f t="shared" si="8"/>
        <v>100</v>
      </c>
      <c r="AC10" s="13">
        <f t="shared" si="8"/>
        <v>100</v>
      </c>
      <c r="AD10" s="13">
        <f t="shared" si="8"/>
        <v>100</v>
      </c>
      <c r="AE10" s="13">
        <f t="shared" si="8"/>
        <v>100</v>
      </c>
      <c r="AF10" s="13">
        <f t="shared" si="8"/>
        <v>100</v>
      </c>
      <c r="AG10" s="13">
        <f t="shared" si="8"/>
        <v>100</v>
      </c>
      <c r="AH10" s="13">
        <f t="shared" si="8"/>
        <v>100</v>
      </c>
      <c r="AI10" s="13">
        <f t="shared" si="8"/>
        <v>100</v>
      </c>
      <c r="AJ10" s="13">
        <f t="shared" si="8"/>
        <v>100</v>
      </c>
      <c r="AK10" s="13">
        <f t="shared" si="8"/>
        <v>100</v>
      </c>
      <c r="AL10" s="13">
        <f t="shared" si="8"/>
        <v>100</v>
      </c>
      <c r="AM10" s="13">
        <f t="shared" si="8"/>
        <v>100</v>
      </c>
      <c r="AN10" s="13">
        <f t="shared" si="8"/>
        <v>100</v>
      </c>
      <c r="AO10" s="13">
        <f t="shared" si="8"/>
        <v>100</v>
      </c>
      <c r="AP10" s="13">
        <f t="shared" si="8"/>
        <v>100</v>
      </c>
      <c r="AQ10" s="13">
        <f t="shared" si="8"/>
        <v>100</v>
      </c>
      <c r="AR10" s="13">
        <f t="shared" si="8"/>
        <v>100</v>
      </c>
    </row>
    <row r="11" spans="1:44" ht="15.75" x14ac:dyDescent="0.25">
      <c r="A11" s="85"/>
      <c r="B11" s="78"/>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3"/>
      <c r="AF11" s="3"/>
      <c r="AG11" s="3"/>
      <c r="AH11" s="3"/>
      <c r="AI11" s="3"/>
      <c r="AJ11" s="3"/>
      <c r="AK11" s="3"/>
      <c r="AL11" s="3"/>
      <c r="AM11" s="3"/>
      <c r="AN11" s="3"/>
      <c r="AO11" s="3"/>
      <c r="AP11" s="3"/>
      <c r="AQ11" s="3"/>
      <c r="AR11" s="3"/>
    </row>
    <row r="12" spans="1:44" ht="15.75" x14ac:dyDescent="0.25">
      <c r="A12" s="85"/>
      <c r="B12" s="78"/>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3"/>
      <c r="AF12" s="3"/>
      <c r="AG12" s="3"/>
      <c r="AH12" s="3"/>
      <c r="AI12" s="3"/>
      <c r="AJ12" s="3"/>
      <c r="AK12" s="3"/>
      <c r="AL12" s="3"/>
      <c r="AM12" s="3"/>
      <c r="AN12" s="3"/>
      <c r="AO12" s="3"/>
      <c r="AP12" s="3"/>
      <c r="AQ12" s="3"/>
      <c r="AR12" s="3"/>
    </row>
    <row r="13" spans="1:44" ht="18.75" x14ac:dyDescent="0.25">
      <c r="A13" s="153" t="s">
        <v>218</v>
      </c>
      <c r="B13" s="153"/>
      <c r="C13" s="153"/>
      <c r="D13" s="153"/>
      <c r="E13" s="153"/>
      <c r="F13" s="153"/>
      <c r="G13" s="153"/>
      <c r="H13" s="153"/>
      <c r="I13" s="153"/>
      <c r="J13" s="153"/>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153"/>
      <c r="AI13" s="153"/>
      <c r="AJ13" s="153"/>
      <c r="AK13" s="153"/>
      <c r="AL13" s="153"/>
      <c r="AM13" s="153"/>
      <c r="AN13" s="153"/>
      <c r="AO13" s="153"/>
      <c r="AP13" s="153"/>
      <c r="AQ13" s="153"/>
      <c r="AR13" s="153"/>
    </row>
    <row r="14" spans="1:44" ht="15.75" x14ac:dyDescent="0.25">
      <c r="A14" s="84"/>
      <c r="B14" s="80">
        <v>2018</v>
      </c>
      <c r="C14" s="80">
        <f>B14+1</f>
        <v>2019</v>
      </c>
      <c r="D14" s="80">
        <f t="shared" ref="D14:AN14" si="9">C14+1</f>
        <v>2020</v>
      </c>
      <c r="E14" s="80">
        <f t="shared" si="9"/>
        <v>2021</v>
      </c>
      <c r="F14" s="80">
        <f t="shared" si="9"/>
        <v>2022</v>
      </c>
      <c r="G14" s="80">
        <f t="shared" si="9"/>
        <v>2023</v>
      </c>
      <c r="H14" s="80">
        <f t="shared" si="9"/>
        <v>2024</v>
      </c>
      <c r="I14" s="80">
        <f t="shared" si="9"/>
        <v>2025</v>
      </c>
      <c r="J14" s="80">
        <f t="shared" si="9"/>
        <v>2026</v>
      </c>
      <c r="K14" s="80">
        <f t="shared" si="9"/>
        <v>2027</v>
      </c>
      <c r="L14" s="80">
        <f t="shared" si="9"/>
        <v>2028</v>
      </c>
      <c r="M14" s="80">
        <f t="shared" si="9"/>
        <v>2029</v>
      </c>
      <c r="N14" s="80">
        <f t="shared" si="9"/>
        <v>2030</v>
      </c>
      <c r="O14" s="80">
        <f t="shared" si="9"/>
        <v>2031</v>
      </c>
      <c r="P14" s="80">
        <f t="shared" si="9"/>
        <v>2032</v>
      </c>
      <c r="Q14" s="80">
        <f t="shared" si="9"/>
        <v>2033</v>
      </c>
      <c r="R14" s="80">
        <f t="shared" si="9"/>
        <v>2034</v>
      </c>
      <c r="S14" s="80">
        <f t="shared" si="9"/>
        <v>2035</v>
      </c>
      <c r="T14" s="80">
        <f t="shared" si="9"/>
        <v>2036</v>
      </c>
      <c r="U14" s="80">
        <f t="shared" si="9"/>
        <v>2037</v>
      </c>
      <c r="V14" s="80">
        <f t="shared" si="9"/>
        <v>2038</v>
      </c>
      <c r="W14" s="80">
        <f t="shared" si="9"/>
        <v>2039</v>
      </c>
      <c r="X14" s="80">
        <f t="shared" si="9"/>
        <v>2040</v>
      </c>
      <c r="Y14" s="80">
        <f t="shared" si="9"/>
        <v>2041</v>
      </c>
      <c r="Z14" s="80">
        <f t="shared" si="9"/>
        <v>2042</v>
      </c>
      <c r="AA14" s="80">
        <f t="shared" si="9"/>
        <v>2043</v>
      </c>
      <c r="AB14" s="80">
        <f t="shared" si="9"/>
        <v>2044</v>
      </c>
      <c r="AC14" s="80">
        <f t="shared" si="9"/>
        <v>2045</v>
      </c>
      <c r="AD14" s="80">
        <f t="shared" si="9"/>
        <v>2046</v>
      </c>
      <c r="AE14" s="67">
        <f t="shared" si="9"/>
        <v>2047</v>
      </c>
      <c r="AF14" s="67">
        <f t="shared" si="9"/>
        <v>2048</v>
      </c>
      <c r="AG14" s="67">
        <f t="shared" si="9"/>
        <v>2049</v>
      </c>
      <c r="AH14" s="67">
        <f t="shared" si="9"/>
        <v>2050</v>
      </c>
      <c r="AI14" s="67">
        <f t="shared" si="9"/>
        <v>2051</v>
      </c>
      <c r="AJ14" s="67">
        <f t="shared" si="9"/>
        <v>2052</v>
      </c>
      <c r="AK14" s="67">
        <f t="shared" si="9"/>
        <v>2053</v>
      </c>
      <c r="AL14" s="67">
        <f t="shared" si="9"/>
        <v>2054</v>
      </c>
      <c r="AM14" s="67">
        <f t="shared" si="9"/>
        <v>2055</v>
      </c>
      <c r="AN14" s="67">
        <f t="shared" si="9"/>
        <v>2056</v>
      </c>
      <c r="AO14" s="67">
        <f>AN14+1</f>
        <v>2057</v>
      </c>
      <c r="AP14" s="67">
        <f t="shared" ref="AP14:AR14" si="10">AO14+1</f>
        <v>2058</v>
      </c>
      <c r="AQ14" s="67">
        <f t="shared" si="10"/>
        <v>2059</v>
      </c>
      <c r="AR14" s="67">
        <f t="shared" si="10"/>
        <v>2060</v>
      </c>
    </row>
    <row r="15" spans="1:44" ht="15.75" x14ac:dyDescent="0.25">
      <c r="A15" s="86" t="s">
        <v>211</v>
      </c>
      <c r="B15" s="80"/>
      <c r="C15" s="80">
        <f>100/C10</f>
        <v>1</v>
      </c>
      <c r="D15" s="80">
        <f t="shared" ref="D15:AR15" si="11">100/D10</f>
        <v>1</v>
      </c>
      <c r="E15" s="80">
        <f t="shared" si="11"/>
        <v>1</v>
      </c>
      <c r="F15" s="80">
        <f t="shared" si="11"/>
        <v>1</v>
      </c>
      <c r="G15" s="80">
        <f t="shared" si="11"/>
        <v>1</v>
      </c>
      <c r="H15" s="80">
        <f t="shared" si="11"/>
        <v>1</v>
      </c>
      <c r="I15" s="80">
        <f t="shared" si="11"/>
        <v>1</v>
      </c>
      <c r="J15" s="80">
        <f t="shared" si="11"/>
        <v>1</v>
      </c>
      <c r="K15" s="80">
        <f t="shared" si="11"/>
        <v>1</v>
      </c>
      <c r="L15" s="80">
        <f t="shared" si="11"/>
        <v>1</v>
      </c>
      <c r="M15" s="80">
        <f t="shared" si="11"/>
        <v>1</v>
      </c>
      <c r="N15" s="80">
        <f t="shared" si="11"/>
        <v>1</v>
      </c>
      <c r="O15" s="80">
        <f t="shared" si="11"/>
        <v>1</v>
      </c>
      <c r="P15" s="80">
        <f t="shared" si="11"/>
        <v>1</v>
      </c>
      <c r="Q15" s="80">
        <f t="shared" si="11"/>
        <v>1</v>
      </c>
      <c r="R15" s="80">
        <f t="shared" si="11"/>
        <v>1</v>
      </c>
      <c r="S15" s="80">
        <f t="shared" si="11"/>
        <v>1</v>
      </c>
      <c r="T15" s="80">
        <f t="shared" si="11"/>
        <v>1</v>
      </c>
      <c r="U15" s="80">
        <f t="shared" si="11"/>
        <v>1</v>
      </c>
      <c r="V15" s="80">
        <f t="shared" si="11"/>
        <v>1</v>
      </c>
      <c r="W15" s="80">
        <f t="shared" si="11"/>
        <v>1</v>
      </c>
      <c r="X15" s="80">
        <f t="shared" si="11"/>
        <v>1</v>
      </c>
      <c r="Y15" s="80">
        <f t="shared" si="11"/>
        <v>1</v>
      </c>
      <c r="Z15" s="80">
        <f t="shared" si="11"/>
        <v>1</v>
      </c>
      <c r="AA15" s="80">
        <f t="shared" si="11"/>
        <v>1</v>
      </c>
      <c r="AB15" s="80">
        <f t="shared" si="11"/>
        <v>1</v>
      </c>
      <c r="AC15" s="80">
        <f t="shared" si="11"/>
        <v>1</v>
      </c>
      <c r="AD15" s="80">
        <f t="shared" si="11"/>
        <v>1</v>
      </c>
      <c r="AE15" s="80">
        <f t="shared" si="11"/>
        <v>1</v>
      </c>
      <c r="AF15" s="80">
        <f t="shared" si="11"/>
        <v>1</v>
      </c>
      <c r="AG15" s="80">
        <f t="shared" si="11"/>
        <v>1</v>
      </c>
      <c r="AH15" s="80">
        <f t="shared" si="11"/>
        <v>1</v>
      </c>
      <c r="AI15" s="80">
        <f t="shared" si="11"/>
        <v>1</v>
      </c>
      <c r="AJ15" s="80">
        <f t="shared" si="11"/>
        <v>1</v>
      </c>
      <c r="AK15" s="80">
        <f t="shared" si="11"/>
        <v>1</v>
      </c>
      <c r="AL15" s="80">
        <f t="shared" si="11"/>
        <v>1</v>
      </c>
      <c r="AM15" s="80">
        <f t="shared" si="11"/>
        <v>1</v>
      </c>
      <c r="AN15" s="80">
        <f t="shared" si="11"/>
        <v>1</v>
      </c>
      <c r="AO15" s="80">
        <f t="shared" si="11"/>
        <v>1</v>
      </c>
      <c r="AP15" s="80">
        <f t="shared" si="11"/>
        <v>1</v>
      </c>
      <c r="AQ15" s="80">
        <f t="shared" si="11"/>
        <v>1</v>
      </c>
      <c r="AR15" s="80">
        <f t="shared" si="11"/>
        <v>1</v>
      </c>
    </row>
    <row r="16" spans="1:44" ht="15.75" x14ac:dyDescent="0.25">
      <c r="A16" s="76" t="s">
        <v>222</v>
      </c>
      <c r="B16" s="13">
        <f>B3</f>
        <v>5.0927712791763247</v>
      </c>
      <c r="C16" s="13">
        <f>C3*$C$15</f>
        <v>5.6673803592186847</v>
      </c>
      <c r="D16" s="13">
        <f>D3*$D$15</f>
        <v>5.6673803592186847</v>
      </c>
      <c r="E16" s="13">
        <f>E3*$E$15</f>
        <v>5.6673803592186847</v>
      </c>
      <c r="F16" s="13">
        <f>F3*$F$15</f>
        <v>5.6673803592186847</v>
      </c>
      <c r="G16" s="13">
        <f>G3*$G$15</f>
        <v>5.6673803592186847</v>
      </c>
      <c r="H16" s="13">
        <f>H3*$H$15</f>
        <v>5.6673803592186847</v>
      </c>
      <c r="I16" s="13">
        <f>I3*$I$15</f>
        <v>5.6673803592186847</v>
      </c>
      <c r="J16" s="13">
        <f>J3*$J$15</f>
        <v>5.6673803592186847</v>
      </c>
      <c r="K16" s="13">
        <f>K3*$K$15</f>
        <v>5.6673803592186847</v>
      </c>
      <c r="L16" s="13">
        <f>L3*$L$15</f>
        <v>5.6673803592186847</v>
      </c>
      <c r="M16" s="13">
        <f>M3*$M$15</f>
        <v>5.6673803592186847</v>
      </c>
      <c r="N16" s="13">
        <f>N3*$N$15</f>
        <v>5.6673803592186847</v>
      </c>
      <c r="O16" s="13">
        <f>O3*$O$15</f>
        <v>5.6673803592186847</v>
      </c>
      <c r="P16" s="13">
        <f>P3*$P$15</f>
        <v>5.6673803592186847</v>
      </c>
      <c r="Q16" s="13">
        <f>Q3*$Q$15</f>
        <v>5.6673803592186847</v>
      </c>
      <c r="R16" s="13">
        <f>R3*$R$15</f>
        <v>5.6673803592186847</v>
      </c>
      <c r="S16" s="13">
        <f>S3*$S$15</f>
        <v>5.6673803592186847</v>
      </c>
      <c r="T16" s="13">
        <f>T3*$T$15</f>
        <v>5.6673803592186847</v>
      </c>
      <c r="U16" s="13">
        <f>U3*$U$15</f>
        <v>5.6673803592186847</v>
      </c>
      <c r="V16" s="13">
        <f>V3*$V$15</f>
        <v>5.6673803592186847</v>
      </c>
      <c r="W16" s="13">
        <f>W3*$W$15</f>
        <v>5.6673803592186847</v>
      </c>
      <c r="X16" s="13">
        <f>X3*$X$15</f>
        <v>5.6673803592186847</v>
      </c>
      <c r="Y16" s="13">
        <f>Y3*$Y$15</f>
        <v>5.6673803592186847</v>
      </c>
      <c r="Z16" s="13">
        <f>Z3*$Z$15</f>
        <v>5.6673803592186847</v>
      </c>
      <c r="AA16" s="13">
        <f>AA3*$AA$15</f>
        <v>5.6673803592186847</v>
      </c>
      <c r="AB16" s="13">
        <f>AB3*$AB$15</f>
        <v>5.6673803592186847</v>
      </c>
      <c r="AC16" s="13">
        <f>AC3*$AC$15</f>
        <v>5.6673803592186847</v>
      </c>
      <c r="AD16" s="13">
        <f>AD3*$AD$15</f>
        <v>5.6673803592186847</v>
      </c>
      <c r="AE16" s="13">
        <f>AE3*$AE$15</f>
        <v>5.6673803592186847</v>
      </c>
      <c r="AF16" s="13">
        <f>AF3*$AF$15</f>
        <v>5.6673803592186847</v>
      </c>
      <c r="AG16" s="13">
        <f>AG3*$AG$15</f>
        <v>5.6673803592186847</v>
      </c>
      <c r="AH16" s="13">
        <f>AH3*$AH$15</f>
        <v>5.6673803592186847</v>
      </c>
      <c r="AI16" s="13">
        <f>AI3*$AI$15</f>
        <v>5.6673803592186847</v>
      </c>
      <c r="AJ16" s="13">
        <f>AJ3*$AJ$15</f>
        <v>5.6673803592186847</v>
      </c>
      <c r="AK16" s="13">
        <f>AK3*$AK$15</f>
        <v>5.6673803592186847</v>
      </c>
      <c r="AL16" s="13">
        <f>AL3*$AL$15</f>
        <v>5.6673803592186847</v>
      </c>
      <c r="AM16" s="13">
        <f>AM3*$AM$15</f>
        <v>5.6673803592186847</v>
      </c>
      <c r="AN16" s="13">
        <f>AN3*$AN$15</f>
        <v>5.6673803592186847</v>
      </c>
      <c r="AO16" s="13">
        <f>AO3*$AO$15</f>
        <v>5.6673803592186847</v>
      </c>
      <c r="AP16" s="13">
        <f>AP3*$AP$15</f>
        <v>5.6673803592186847</v>
      </c>
      <c r="AQ16" s="13">
        <f>AQ3*$AQ$15</f>
        <v>5.6673803592186847</v>
      </c>
      <c r="AR16" s="13">
        <f>AR3*$AR$15</f>
        <v>5.6673803592186847</v>
      </c>
    </row>
    <row r="17" spans="1:44" ht="15.75" x14ac:dyDescent="0.25">
      <c r="A17" s="76" t="s">
        <v>177</v>
      </c>
      <c r="B17" s="13">
        <f t="shared" ref="B17:B22" si="12">B4</f>
        <v>28.893752358363429</v>
      </c>
      <c r="C17" s="13">
        <f t="shared" ref="C17:C22" si="13">C4*$C$15</f>
        <v>29.207554955690597</v>
      </c>
      <c r="D17" s="13">
        <f t="shared" ref="D17:D22" si="14">D4*$D$15</f>
        <v>29.207554955690597</v>
      </c>
      <c r="E17" s="13">
        <f t="shared" ref="E17:E22" si="15">E4*$E$15</f>
        <v>29.207554955690597</v>
      </c>
      <c r="F17" s="13">
        <f t="shared" ref="F17:F22" si="16">F4*$F$15</f>
        <v>29.207554955690597</v>
      </c>
      <c r="G17" s="13">
        <f t="shared" ref="G17:G22" si="17">G4*$G$15</f>
        <v>29.207554955690597</v>
      </c>
      <c r="H17" s="13">
        <f>H4*$H$15</f>
        <v>29.207554955690597</v>
      </c>
      <c r="I17" s="13">
        <f>I4*$I$15</f>
        <v>29.207554955690597</v>
      </c>
      <c r="J17" s="13">
        <f>J4*$J$15</f>
        <v>29.207554955690597</v>
      </c>
      <c r="K17" s="13">
        <f>K4*$K$15</f>
        <v>29.207554955690597</v>
      </c>
      <c r="L17" s="13">
        <f>L4*$L$15</f>
        <v>29.207554955690597</v>
      </c>
      <c r="M17" s="13">
        <f>M4*$M$15</f>
        <v>29.207554955690597</v>
      </c>
      <c r="N17" s="13">
        <f>N4*$N$15</f>
        <v>29.207554955690597</v>
      </c>
      <c r="O17" s="13">
        <f>O4*$O$15</f>
        <v>29.207554955690597</v>
      </c>
      <c r="P17" s="13">
        <f>P4*$P$15</f>
        <v>29.207554955690597</v>
      </c>
      <c r="Q17" s="13">
        <f>Q4*$Q$15</f>
        <v>29.207554955690597</v>
      </c>
      <c r="R17" s="13">
        <f>R4*$R$15</f>
        <v>29.207554955690597</v>
      </c>
      <c r="S17" s="13">
        <f>S4*$S$15</f>
        <v>29.207554955690597</v>
      </c>
      <c r="T17" s="13">
        <f>T4*$T$15</f>
        <v>29.207554955690597</v>
      </c>
      <c r="U17" s="13">
        <f>U4*$U$15</f>
        <v>29.207554955690597</v>
      </c>
      <c r="V17" s="13">
        <f>V4*$V$15</f>
        <v>29.207554955690597</v>
      </c>
      <c r="W17" s="13">
        <f>W4*$W$15</f>
        <v>29.207554955690597</v>
      </c>
      <c r="X17" s="13">
        <f>X4*$X$15</f>
        <v>29.207554955690597</v>
      </c>
      <c r="Y17" s="13">
        <f>Y4*$Y$15</f>
        <v>29.207554955690597</v>
      </c>
      <c r="Z17" s="13">
        <f>Z4*$Z$15</f>
        <v>29.207554955690597</v>
      </c>
      <c r="AA17" s="13">
        <f>AA4*$AA$15</f>
        <v>29.207554955690597</v>
      </c>
      <c r="AB17" s="13">
        <f>AB4*$AB$15</f>
        <v>29.207554955690597</v>
      </c>
      <c r="AC17" s="13">
        <f>AC4*$AC$15</f>
        <v>29.207554955690597</v>
      </c>
      <c r="AD17" s="13">
        <f>AD4*$AD$15</f>
        <v>29.207554955690597</v>
      </c>
      <c r="AE17" s="13">
        <f>AE4*$AE$15</f>
        <v>29.207554955690597</v>
      </c>
      <c r="AF17" s="13">
        <f>AF4*$AF$15</f>
        <v>29.207554955690597</v>
      </c>
      <c r="AG17" s="13">
        <f>AG4*$AG$15</f>
        <v>29.207554955690597</v>
      </c>
      <c r="AH17" s="13">
        <f>AH4*$AH$15</f>
        <v>29.207554955690597</v>
      </c>
      <c r="AI17" s="13">
        <f>AI4*$AI$15</f>
        <v>29.207554955690597</v>
      </c>
      <c r="AJ17" s="13">
        <f>AJ4*$AJ$15</f>
        <v>29.207554955690597</v>
      </c>
      <c r="AK17" s="13">
        <f>AK4*$AK$15</f>
        <v>29.207554955690597</v>
      </c>
      <c r="AL17" s="13">
        <f>AL4*$AL$15</f>
        <v>29.207554955690597</v>
      </c>
      <c r="AM17" s="13">
        <f>AM4*$AM$15</f>
        <v>29.207554955690597</v>
      </c>
      <c r="AN17" s="13">
        <f>AN4*$AN$15</f>
        <v>29.207554955690597</v>
      </c>
      <c r="AO17" s="13">
        <f>AO4*$AO$15</f>
        <v>29.207554955690597</v>
      </c>
      <c r="AP17" s="13">
        <f>AP4*$AP$15</f>
        <v>29.207554955690597</v>
      </c>
      <c r="AQ17" s="13">
        <f>AQ4*$AQ$15</f>
        <v>29.207554955690597</v>
      </c>
      <c r="AR17" s="13">
        <f>AR4*$AR$15</f>
        <v>29.207554955690597</v>
      </c>
    </row>
    <row r="18" spans="1:44" ht="15.75" x14ac:dyDescent="0.25">
      <c r="A18" s="76" t="s">
        <v>178</v>
      </c>
      <c r="B18" s="13">
        <f t="shared" si="12"/>
        <v>8.9288987116597482</v>
      </c>
      <c r="C18" s="13">
        <f t="shared" si="13"/>
        <v>9.1524739400073649</v>
      </c>
      <c r="D18" s="13">
        <f t="shared" si="14"/>
        <v>9.1524739400073649</v>
      </c>
      <c r="E18" s="13">
        <f t="shared" si="15"/>
        <v>9.1524739400073649</v>
      </c>
      <c r="F18" s="13">
        <f t="shared" si="16"/>
        <v>9.1524739400073649</v>
      </c>
      <c r="G18" s="13">
        <f t="shared" si="17"/>
        <v>9.1524739400073649</v>
      </c>
      <c r="H18" s="13">
        <f>H5*$H$15</f>
        <v>9.1524739400073649</v>
      </c>
      <c r="I18" s="13">
        <f>I5*$I$15</f>
        <v>9.1524739400073649</v>
      </c>
      <c r="J18" s="13">
        <f>J5*$J$15</f>
        <v>9.1524739400073649</v>
      </c>
      <c r="K18" s="13">
        <f>K5*$K$15</f>
        <v>9.1524739400073649</v>
      </c>
      <c r="L18" s="13">
        <f>L5*$L$15</f>
        <v>9.1524739400073649</v>
      </c>
      <c r="M18" s="13">
        <f>M5*$M$15</f>
        <v>9.1524739400073649</v>
      </c>
      <c r="N18" s="13">
        <f>N5*$N$15</f>
        <v>9.1524739400073649</v>
      </c>
      <c r="O18" s="13">
        <f>O5*$O$15</f>
        <v>9.1524739400073649</v>
      </c>
      <c r="P18" s="13">
        <f>P5*$P$15</f>
        <v>9.1524739400073649</v>
      </c>
      <c r="Q18" s="13">
        <f>Q5*$Q$15</f>
        <v>9.1524739400073649</v>
      </c>
      <c r="R18" s="13">
        <f>R5*$R$15</f>
        <v>9.1524739400073649</v>
      </c>
      <c r="S18" s="13">
        <f>S5*$S$15</f>
        <v>9.1524739400073649</v>
      </c>
      <c r="T18" s="13">
        <f>T5*$T$15</f>
        <v>9.1524739400073649</v>
      </c>
      <c r="U18" s="13">
        <f>U5*$U$15</f>
        <v>9.1524739400073649</v>
      </c>
      <c r="V18" s="13">
        <f>V5*$V$15</f>
        <v>9.1524739400073649</v>
      </c>
      <c r="W18" s="13">
        <f>W5*$W$15</f>
        <v>9.1524739400073649</v>
      </c>
      <c r="X18" s="13">
        <f>X5*$X$15</f>
        <v>9.1524739400073649</v>
      </c>
      <c r="Y18" s="13">
        <f>Y5*$Y$15</f>
        <v>9.1524739400073649</v>
      </c>
      <c r="Z18" s="13">
        <f>Z5*$Z$15</f>
        <v>9.1524739400073649</v>
      </c>
      <c r="AA18" s="13">
        <f>AA5*$AA$15</f>
        <v>9.1524739400073649</v>
      </c>
      <c r="AB18" s="13">
        <f>AB5*$AB$15</f>
        <v>9.1524739400073649</v>
      </c>
      <c r="AC18" s="13">
        <f>AC5*$AC$15</f>
        <v>9.1524739400073649</v>
      </c>
      <c r="AD18" s="13">
        <f>AD5*$AD$15</f>
        <v>9.1524739400073649</v>
      </c>
      <c r="AE18" s="13">
        <f>AE5*$AE$15</f>
        <v>9.1524739400073649</v>
      </c>
      <c r="AF18" s="13">
        <f>AF5*$AF$15</f>
        <v>9.1524739400073649</v>
      </c>
      <c r="AG18" s="13">
        <f>AG5*$AG$15</f>
        <v>9.1524739400073649</v>
      </c>
      <c r="AH18" s="13">
        <f>AH5*$AH$15</f>
        <v>9.1524739400073649</v>
      </c>
      <c r="AI18" s="13">
        <f>AI5*$AI$15</f>
        <v>9.1524739400073649</v>
      </c>
      <c r="AJ18" s="13">
        <f>AJ5*$AJ$15</f>
        <v>9.1524739400073649</v>
      </c>
      <c r="AK18" s="13">
        <f>AK5*$AK$15</f>
        <v>9.1524739400073649</v>
      </c>
      <c r="AL18" s="13">
        <f>AL5*$AL$15</f>
        <v>9.1524739400073649</v>
      </c>
      <c r="AM18" s="13">
        <f>AM5*$AM$15</f>
        <v>9.1524739400073649</v>
      </c>
      <c r="AN18" s="13">
        <f>AN5*$AN$15</f>
        <v>9.1524739400073649</v>
      </c>
      <c r="AO18" s="13">
        <f>AO5*$AO$15</f>
        <v>9.1524739400073649</v>
      </c>
      <c r="AP18" s="13">
        <f>AP5*$AP$15</f>
        <v>9.1524739400073649</v>
      </c>
      <c r="AQ18" s="13">
        <f>AQ5*$AQ$15</f>
        <v>9.1524739400073649</v>
      </c>
      <c r="AR18" s="13">
        <f>AR5*$AR$15</f>
        <v>9.1524739400073649</v>
      </c>
    </row>
    <row r="19" spans="1:44" ht="15.75" x14ac:dyDescent="0.25">
      <c r="A19" s="76" t="s">
        <v>194</v>
      </c>
      <c r="B19" s="13">
        <f t="shared" si="12"/>
        <v>7.6588863134062848</v>
      </c>
      <c r="C19" s="13">
        <f t="shared" si="13"/>
        <v>8.3371910146385098</v>
      </c>
      <c r="D19" s="13">
        <f t="shared" si="14"/>
        <v>8.3371910146385098</v>
      </c>
      <c r="E19" s="13">
        <f t="shared" si="15"/>
        <v>8.3371910146385098</v>
      </c>
      <c r="F19" s="13">
        <f t="shared" si="16"/>
        <v>8.3371910146385098</v>
      </c>
      <c r="G19" s="13">
        <f t="shared" si="17"/>
        <v>8.3371910146385098</v>
      </c>
      <c r="H19" s="13">
        <f>H6*$H$15</f>
        <v>8.3371910146385098</v>
      </c>
      <c r="I19" s="13">
        <f>I6*$I$15</f>
        <v>8.3371910146385098</v>
      </c>
      <c r="J19" s="13">
        <f>J6*$J$15</f>
        <v>8.3371910146385098</v>
      </c>
      <c r="K19" s="13">
        <f>K6*$K$15</f>
        <v>8.3371910146385098</v>
      </c>
      <c r="L19" s="13">
        <f>L6*$L$15</f>
        <v>8.3371910146385098</v>
      </c>
      <c r="M19" s="13">
        <f>M6*$M$15</f>
        <v>8.3371910146385098</v>
      </c>
      <c r="N19" s="13">
        <f>N6*$N$15</f>
        <v>8.3371910146385098</v>
      </c>
      <c r="O19" s="13">
        <f>O6*$O$15</f>
        <v>8.3371910146385098</v>
      </c>
      <c r="P19" s="13">
        <f>P6*$P$15</f>
        <v>8.3371910146385098</v>
      </c>
      <c r="Q19" s="13">
        <f>Q6*$Q$15</f>
        <v>8.3371910146385098</v>
      </c>
      <c r="R19" s="13">
        <f>R6*$R$15</f>
        <v>8.3371910146385098</v>
      </c>
      <c r="S19" s="13">
        <f>S6*$S$15</f>
        <v>8.3371910146385098</v>
      </c>
      <c r="T19" s="13">
        <f>T6*$T$15</f>
        <v>8.3371910146385098</v>
      </c>
      <c r="U19" s="13">
        <f>U6*$U$15</f>
        <v>8.3371910146385098</v>
      </c>
      <c r="V19" s="13">
        <f>V6*$V$15</f>
        <v>8.3371910146385098</v>
      </c>
      <c r="W19" s="13">
        <f>W6*$W$15</f>
        <v>8.3371910146385098</v>
      </c>
      <c r="X19" s="13">
        <f>X6*$X$15</f>
        <v>8.3371910146385098</v>
      </c>
      <c r="Y19" s="13">
        <f>Y6*$Y$15</f>
        <v>8.3371910146385098</v>
      </c>
      <c r="Z19" s="13">
        <f>Z6*$Z$15</f>
        <v>8.3371910146385098</v>
      </c>
      <c r="AA19" s="13">
        <f>AA6*$AA$15</f>
        <v>8.3371910146385098</v>
      </c>
      <c r="AB19" s="13">
        <f>AB6*$AB$15</f>
        <v>8.3371910146385098</v>
      </c>
      <c r="AC19" s="13">
        <f>AC6*$AC$15</f>
        <v>8.3371910146385098</v>
      </c>
      <c r="AD19" s="13">
        <f>AD6*$AD$15</f>
        <v>8.3371910146385098</v>
      </c>
      <c r="AE19" s="13">
        <f>AE6*$AE$15</f>
        <v>8.3371910146385098</v>
      </c>
      <c r="AF19" s="13">
        <f>AF6*$AF$15</f>
        <v>8.3371910146385098</v>
      </c>
      <c r="AG19" s="13">
        <f>AG6*$AG$15</f>
        <v>8.3371910146385098</v>
      </c>
      <c r="AH19" s="13">
        <f>AH6*$AH$15</f>
        <v>8.3371910146385098</v>
      </c>
      <c r="AI19" s="13">
        <f>AI6*$AI$15</f>
        <v>8.3371910146385098</v>
      </c>
      <c r="AJ19" s="13">
        <f>AJ6*$AJ$15</f>
        <v>8.3371910146385098</v>
      </c>
      <c r="AK19" s="13">
        <f>AK6*$AK$15</f>
        <v>8.3371910146385098</v>
      </c>
      <c r="AL19" s="13">
        <f>AL6*$AL$15</f>
        <v>8.3371910146385098</v>
      </c>
      <c r="AM19" s="13">
        <f>AM6*$AM$15</f>
        <v>8.3371910146385098</v>
      </c>
      <c r="AN19" s="13">
        <f>AN6*$AN$15</f>
        <v>8.3371910146385098</v>
      </c>
      <c r="AO19" s="13">
        <f>AO6*$AO$15</f>
        <v>8.3371910146385098</v>
      </c>
      <c r="AP19" s="13">
        <f>AP6*$AP$15</f>
        <v>8.3371910146385098</v>
      </c>
      <c r="AQ19" s="13">
        <f>AQ6*$AQ$15</f>
        <v>8.3371910146385098</v>
      </c>
      <c r="AR19" s="13">
        <f>AR6*$AR$15</f>
        <v>8.3371910146385098</v>
      </c>
    </row>
    <row r="20" spans="1:44" ht="15.75" x14ac:dyDescent="0.25">
      <c r="A20" s="76" t="s">
        <v>195</v>
      </c>
      <c r="B20" s="13">
        <f t="shared" si="12"/>
        <v>34.754784108673384</v>
      </c>
      <c r="C20" s="13">
        <f t="shared" si="13"/>
        <v>30.387326714033502</v>
      </c>
      <c r="D20" s="13">
        <f t="shared" si="14"/>
        <v>30.387326714033502</v>
      </c>
      <c r="E20" s="13">
        <f t="shared" si="15"/>
        <v>30.387326714033502</v>
      </c>
      <c r="F20" s="13">
        <f t="shared" si="16"/>
        <v>30.387326714033502</v>
      </c>
      <c r="G20" s="13">
        <f t="shared" si="17"/>
        <v>30.387326714033502</v>
      </c>
      <c r="H20" s="13">
        <f t="shared" ref="H20:H22" si="18">H7*$H$15</f>
        <v>30.387326714033502</v>
      </c>
      <c r="I20" s="13">
        <f t="shared" ref="I20:I22" si="19">I7*$I$15</f>
        <v>30.387326714033502</v>
      </c>
      <c r="J20" s="13">
        <f t="shared" ref="J20:J22" si="20">J7*$J$15</f>
        <v>30.387326714033502</v>
      </c>
      <c r="K20" s="13">
        <f t="shared" ref="K20:K22" si="21">K7*$K$15</f>
        <v>30.387326714033502</v>
      </c>
      <c r="L20" s="13">
        <f t="shared" ref="L20:L22" si="22">L7*$L$15</f>
        <v>30.387326714033502</v>
      </c>
      <c r="M20" s="13">
        <f t="shared" ref="M20:M22" si="23">M7*$M$15</f>
        <v>30.387326714033502</v>
      </c>
      <c r="N20" s="13">
        <f t="shared" ref="N20:N22" si="24">N7*$N$15</f>
        <v>30.387326714033502</v>
      </c>
      <c r="O20" s="13">
        <f t="shared" ref="O20:O22" si="25">O7*$O$15</f>
        <v>30.387326714033502</v>
      </c>
      <c r="P20" s="13">
        <f t="shared" ref="P20:P22" si="26">P7*$P$15</f>
        <v>30.387326714033502</v>
      </c>
      <c r="Q20" s="13">
        <f t="shared" ref="Q20:Q22" si="27">Q7*$Q$15</f>
        <v>30.387326714033502</v>
      </c>
      <c r="R20" s="13">
        <f t="shared" ref="R20:R22" si="28">R7*$R$15</f>
        <v>30.387326714033502</v>
      </c>
      <c r="S20" s="13">
        <f t="shared" ref="S20:S22" si="29">S7*$S$15</f>
        <v>30.387326714033502</v>
      </c>
      <c r="T20" s="13">
        <f t="shared" ref="T20:T22" si="30">T7*$T$15</f>
        <v>30.387326714033502</v>
      </c>
      <c r="U20" s="13">
        <f t="shared" ref="U20:U22" si="31">U7*$U$15</f>
        <v>30.387326714033502</v>
      </c>
      <c r="V20" s="13">
        <f t="shared" ref="V20:V22" si="32">V7*$V$15</f>
        <v>30.387326714033502</v>
      </c>
      <c r="W20" s="13">
        <f t="shared" ref="W20:W22" si="33">W7*$W$15</f>
        <v>30.387326714033502</v>
      </c>
      <c r="X20" s="13">
        <f t="shared" ref="X20:X22" si="34">X7*$X$15</f>
        <v>30.387326714033502</v>
      </c>
      <c r="Y20" s="13">
        <f t="shared" ref="Y20:Y22" si="35">Y7*$Y$15</f>
        <v>30.387326714033502</v>
      </c>
      <c r="Z20" s="13">
        <f t="shared" ref="Z20:Z22" si="36">Z7*$Z$15</f>
        <v>30.387326714033502</v>
      </c>
      <c r="AA20" s="13">
        <f t="shared" ref="AA20:AA22" si="37">AA7*$AA$15</f>
        <v>30.387326714033502</v>
      </c>
      <c r="AB20" s="13">
        <f t="shared" ref="AB20:AB22" si="38">AB7*$AB$15</f>
        <v>30.387326714033502</v>
      </c>
      <c r="AC20" s="13">
        <f t="shared" ref="AC20:AC22" si="39">AC7*$AC$15</f>
        <v>30.387326714033502</v>
      </c>
      <c r="AD20" s="13">
        <f t="shared" ref="AD20:AD22" si="40">AD7*$AD$15</f>
        <v>30.387326714033502</v>
      </c>
      <c r="AE20" s="13">
        <f t="shared" ref="AE20:AE22" si="41">AE7*$AE$15</f>
        <v>30.387326714033502</v>
      </c>
      <c r="AF20" s="13">
        <f t="shared" ref="AF20:AF22" si="42">AF7*$AF$15</f>
        <v>30.387326714033502</v>
      </c>
      <c r="AG20" s="13">
        <f t="shared" ref="AG20:AG22" si="43">AG7*$AG$15</f>
        <v>30.387326714033502</v>
      </c>
      <c r="AH20" s="13">
        <f t="shared" ref="AH20:AH22" si="44">AH7*$AH$15</f>
        <v>30.387326714033502</v>
      </c>
      <c r="AI20" s="13">
        <f t="shared" ref="AI20:AI22" si="45">AI7*$AI$15</f>
        <v>30.387326714033502</v>
      </c>
      <c r="AJ20" s="13">
        <f t="shared" ref="AJ20:AJ22" si="46">AJ7*$AJ$15</f>
        <v>30.387326714033502</v>
      </c>
      <c r="AK20" s="13">
        <f t="shared" ref="AK20:AK22" si="47">AK7*$AK$15</f>
        <v>30.387326714033502</v>
      </c>
      <c r="AL20" s="13">
        <f t="shared" ref="AL20:AL22" si="48">AL7*$AL$15</f>
        <v>30.387326714033502</v>
      </c>
      <c r="AM20" s="13">
        <f t="shared" ref="AM20:AM22" si="49">AM7*$AM$15</f>
        <v>30.387326714033502</v>
      </c>
      <c r="AN20" s="13">
        <f t="shared" ref="AN20:AN22" si="50">AN7*$AN$15</f>
        <v>30.387326714033502</v>
      </c>
      <c r="AO20" s="13">
        <f t="shared" ref="AO20:AO22" si="51">AO7*$AO$15</f>
        <v>30.387326714033502</v>
      </c>
      <c r="AP20" s="13">
        <f t="shared" ref="AP20:AP22" si="52">AP7*$AP$15</f>
        <v>30.387326714033502</v>
      </c>
      <c r="AQ20" s="13">
        <f t="shared" ref="AQ20:AQ22" si="53">AQ7*$AQ$15</f>
        <v>30.387326714033502</v>
      </c>
      <c r="AR20" s="13">
        <f t="shared" ref="AR20:AR22" si="54">AR7*$AR$15</f>
        <v>30.387326714033502</v>
      </c>
    </row>
    <row r="21" spans="1:44" ht="15.75" x14ac:dyDescent="0.25">
      <c r="A21" s="76" t="s">
        <v>179</v>
      </c>
      <c r="B21" s="13">
        <f t="shared" si="12"/>
        <v>0.33399816721470543</v>
      </c>
      <c r="C21" s="13">
        <f t="shared" si="13"/>
        <v>0.52017092013357047</v>
      </c>
      <c r="D21" s="13">
        <f t="shared" si="14"/>
        <v>0.52017092013357047</v>
      </c>
      <c r="E21" s="13">
        <f t="shared" si="15"/>
        <v>0.52017092013357047</v>
      </c>
      <c r="F21" s="13">
        <f t="shared" si="16"/>
        <v>0.52017092013357047</v>
      </c>
      <c r="G21" s="13">
        <f t="shared" si="17"/>
        <v>0.52017092013357047</v>
      </c>
      <c r="H21" s="13">
        <f t="shared" si="18"/>
        <v>0.52017092013357047</v>
      </c>
      <c r="I21" s="13">
        <f t="shared" si="19"/>
        <v>0.52017092013357047</v>
      </c>
      <c r="J21" s="13">
        <f t="shared" si="20"/>
        <v>0.52017092013357047</v>
      </c>
      <c r="K21" s="13">
        <f t="shared" si="21"/>
        <v>0.52017092013357047</v>
      </c>
      <c r="L21" s="13">
        <f t="shared" si="22"/>
        <v>0.52017092013357047</v>
      </c>
      <c r="M21" s="13">
        <f t="shared" si="23"/>
        <v>0.52017092013357047</v>
      </c>
      <c r="N21" s="13">
        <f t="shared" si="24"/>
        <v>0.52017092013357047</v>
      </c>
      <c r="O21" s="13">
        <f t="shared" si="25"/>
        <v>0.52017092013357047</v>
      </c>
      <c r="P21" s="13">
        <f t="shared" si="26"/>
        <v>0.52017092013357047</v>
      </c>
      <c r="Q21" s="13">
        <f t="shared" si="27"/>
        <v>0.52017092013357047</v>
      </c>
      <c r="R21" s="13">
        <f t="shared" si="28"/>
        <v>0.52017092013357047</v>
      </c>
      <c r="S21" s="13">
        <f t="shared" si="29"/>
        <v>0.52017092013357047</v>
      </c>
      <c r="T21" s="13">
        <f t="shared" si="30"/>
        <v>0.52017092013357047</v>
      </c>
      <c r="U21" s="13">
        <f t="shared" si="31"/>
        <v>0.52017092013357047</v>
      </c>
      <c r="V21" s="13">
        <f t="shared" si="32"/>
        <v>0.52017092013357047</v>
      </c>
      <c r="W21" s="13">
        <f t="shared" si="33"/>
        <v>0.52017092013357047</v>
      </c>
      <c r="X21" s="13">
        <f t="shared" si="34"/>
        <v>0.52017092013357047</v>
      </c>
      <c r="Y21" s="13">
        <f t="shared" si="35"/>
        <v>0.52017092013357047</v>
      </c>
      <c r="Z21" s="13">
        <f t="shared" si="36"/>
        <v>0.52017092013357047</v>
      </c>
      <c r="AA21" s="13">
        <f t="shared" si="37"/>
        <v>0.52017092013357047</v>
      </c>
      <c r="AB21" s="13">
        <f t="shared" si="38"/>
        <v>0.52017092013357047</v>
      </c>
      <c r="AC21" s="13">
        <f t="shared" si="39"/>
        <v>0.52017092013357047</v>
      </c>
      <c r="AD21" s="13">
        <f t="shared" si="40"/>
        <v>0.52017092013357047</v>
      </c>
      <c r="AE21" s="13">
        <f t="shared" si="41"/>
        <v>0.52017092013357047</v>
      </c>
      <c r="AF21" s="13">
        <f t="shared" si="42"/>
        <v>0.52017092013357047</v>
      </c>
      <c r="AG21" s="13">
        <f t="shared" si="43"/>
        <v>0.52017092013357047</v>
      </c>
      <c r="AH21" s="13">
        <f t="shared" si="44"/>
        <v>0.52017092013357047</v>
      </c>
      <c r="AI21" s="13">
        <f t="shared" si="45"/>
        <v>0.52017092013357047</v>
      </c>
      <c r="AJ21" s="13">
        <f t="shared" si="46"/>
        <v>0.52017092013357047</v>
      </c>
      <c r="AK21" s="13">
        <f t="shared" si="47"/>
        <v>0.52017092013357047</v>
      </c>
      <c r="AL21" s="13">
        <f t="shared" si="48"/>
        <v>0.52017092013357047</v>
      </c>
      <c r="AM21" s="13">
        <f t="shared" si="49"/>
        <v>0.52017092013357047</v>
      </c>
      <c r="AN21" s="13">
        <f t="shared" si="50"/>
        <v>0.52017092013357047</v>
      </c>
      <c r="AO21" s="13">
        <f t="shared" si="51"/>
        <v>0.52017092013357047</v>
      </c>
      <c r="AP21" s="13">
        <f t="shared" si="52"/>
        <v>0.52017092013357047</v>
      </c>
      <c r="AQ21" s="13">
        <f t="shared" si="53"/>
        <v>0.52017092013357047</v>
      </c>
      <c r="AR21" s="13">
        <f t="shared" si="54"/>
        <v>0.52017092013357047</v>
      </c>
    </row>
    <row r="22" spans="1:44" ht="15.75" x14ac:dyDescent="0.25">
      <c r="A22" s="76" t="s">
        <v>180</v>
      </c>
      <c r="B22" s="13">
        <f t="shared" si="12"/>
        <v>14.336909061506118</v>
      </c>
      <c r="C22" s="13">
        <f t="shared" si="13"/>
        <v>16.727902096277766</v>
      </c>
      <c r="D22" s="13">
        <f t="shared" si="14"/>
        <v>16.727902096277766</v>
      </c>
      <c r="E22" s="13">
        <f t="shared" si="15"/>
        <v>16.727902096277766</v>
      </c>
      <c r="F22" s="13">
        <f t="shared" si="16"/>
        <v>16.727902096277766</v>
      </c>
      <c r="G22" s="13">
        <f t="shared" si="17"/>
        <v>16.727902096277766</v>
      </c>
      <c r="H22" s="13">
        <f t="shared" si="18"/>
        <v>16.727902096277766</v>
      </c>
      <c r="I22" s="13">
        <f t="shared" si="19"/>
        <v>16.727902096277766</v>
      </c>
      <c r="J22" s="13">
        <f t="shared" si="20"/>
        <v>16.727902096277766</v>
      </c>
      <c r="K22" s="13">
        <f t="shared" si="21"/>
        <v>16.727902096277766</v>
      </c>
      <c r="L22" s="13">
        <f t="shared" si="22"/>
        <v>16.727902096277766</v>
      </c>
      <c r="M22" s="13">
        <f t="shared" si="23"/>
        <v>16.727902096277766</v>
      </c>
      <c r="N22" s="13">
        <f t="shared" si="24"/>
        <v>16.727902096277766</v>
      </c>
      <c r="O22" s="13">
        <f t="shared" si="25"/>
        <v>16.727902096277766</v>
      </c>
      <c r="P22" s="13">
        <f t="shared" si="26"/>
        <v>16.727902096277766</v>
      </c>
      <c r="Q22" s="13">
        <f t="shared" si="27"/>
        <v>16.727902096277766</v>
      </c>
      <c r="R22" s="13">
        <f t="shared" si="28"/>
        <v>16.727902096277766</v>
      </c>
      <c r="S22" s="13">
        <f t="shared" si="29"/>
        <v>16.727902096277766</v>
      </c>
      <c r="T22" s="13">
        <f t="shared" si="30"/>
        <v>16.727902096277766</v>
      </c>
      <c r="U22" s="13">
        <f t="shared" si="31"/>
        <v>16.727902096277766</v>
      </c>
      <c r="V22" s="13">
        <f t="shared" si="32"/>
        <v>16.727902096277766</v>
      </c>
      <c r="W22" s="13">
        <f t="shared" si="33"/>
        <v>16.727902096277766</v>
      </c>
      <c r="X22" s="13">
        <f t="shared" si="34"/>
        <v>16.727902096277766</v>
      </c>
      <c r="Y22" s="13">
        <f t="shared" si="35"/>
        <v>16.727902096277766</v>
      </c>
      <c r="Z22" s="13">
        <f t="shared" si="36"/>
        <v>16.727902096277766</v>
      </c>
      <c r="AA22" s="13">
        <f t="shared" si="37"/>
        <v>16.727902096277766</v>
      </c>
      <c r="AB22" s="13">
        <f t="shared" si="38"/>
        <v>16.727902096277766</v>
      </c>
      <c r="AC22" s="13">
        <f t="shared" si="39"/>
        <v>16.727902096277766</v>
      </c>
      <c r="AD22" s="13">
        <f t="shared" si="40"/>
        <v>16.727902096277766</v>
      </c>
      <c r="AE22" s="13">
        <f t="shared" si="41"/>
        <v>16.727902096277766</v>
      </c>
      <c r="AF22" s="13">
        <f t="shared" si="42"/>
        <v>16.727902096277766</v>
      </c>
      <c r="AG22" s="13">
        <f t="shared" si="43"/>
        <v>16.727902096277766</v>
      </c>
      <c r="AH22" s="13">
        <f t="shared" si="44"/>
        <v>16.727902096277766</v>
      </c>
      <c r="AI22" s="13">
        <f t="shared" si="45"/>
        <v>16.727902096277766</v>
      </c>
      <c r="AJ22" s="13">
        <f t="shared" si="46"/>
        <v>16.727902096277766</v>
      </c>
      <c r="AK22" s="13">
        <f t="shared" si="47"/>
        <v>16.727902096277766</v>
      </c>
      <c r="AL22" s="13">
        <f t="shared" si="48"/>
        <v>16.727902096277766</v>
      </c>
      <c r="AM22" s="13">
        <f t="shared" si="49"/>
        <v>16.727902096277766</v>
      </c>
      <c r="AN22" s="13">
        <f t="shared" si="50"/>
        <v>16.727902096277766</v>
      </c>
      <c r="AO22" s="13">
        <f t="shared" si="51"/>
        <v>16.727902096277766</v>
      </c>
      <c r="AP22" s="13">
        <f t="shared" si="52"/>
        <v>16.727902096277766</v>
      </c>
      <c r="AQ22" s="13">
        <f t="shared" si="53"/>
        <v>16.727902096277766</v>
      </c>
      <c r="AR22" s="13">
        <f t="shared" si="54"/>
        <v>16.727902096277766</v>
      </c>
    </row>
    <row r="23" spans="1:44" ht="15.75" x14ac:dyDescent="0.25">
      <c r="A23" s="84" t="s">
        <v>34</v>
      </c>
      <c r="B23" s="13">
        <f>SUM(B16:B22)</f>
        <v>99.999999999999986</v>
      </c>
      <c r="C23" s="13">
        <f t="shared" ref="C23:AR23" si="55">SUM(C16:C22)</f>
        <v>100</v>
      </c>
      <c r="D23" s="13">
        <f t="shared" si="55"/>
        <v>100</v>
      </c>
      <c r="E23" s="13">
        <f t="shared" si="55"/>
        <v>100</v>
      </c>
      <c r="F23" s="13">
        <f t="shared" si="55"/>
        <v>100</v>
      </c>
      <c r="G23" s="13">
        <f t="shared" si="55"/>
        <v>100</v>
      </c>
      <c r="H23" s="13">
        <f t="shared" si="55"/>
        <v>100</v>
      </c>
      <c r="I23" s="13">
        <f t="shared" si="55"/>
        <v>100</v>
      </c>
      <c r="J23" s="13">
        <f t="shared" si="55"/>
        <v>100</v>
      </c>
      <c r="K23" s="13">
        <f t="shared" si="55"/>
        <v>100</v>
      </c>
      <c r="L23" s="13">
        <f t="shared" si="55"/>
        <v>100</v>
      </c>
      <c r="M23" s="13">
        <f t="shared" si="55"/>
        <v>100</v>
      </c>
      <c r="N23" s="13">
        <f t="shared" si="55"/>
        <v>100</v>
      </c>
      <c r="O23" s="13">
        <f t="shared" si="55"/>
        <v>100</v>
      </c>
      <c r="P23" s="13">
        <f t="shared" si="55"/>
        <v>100</v>
      </c>
      <c r="Q23" s="13">
        <f t="shared" si="55"/>
        <v>100</v>
      </c>
      <c r="R23" s="13">
        <f t="shared" si="55"/>
        <v>100</v>
      </c>
      <c r="S23" s="13">
        <f t="shared" si="55"/>
        <v>100</v>
      </c>
      <c r="T23" s="13">
        <f t="shared" si="55"/>
        <v>100</v>
      </c>
      <c r="U23" s="13">
        <f t="shared" si="55"/>
        <v>100</v>
      </c>
      <c r="V23" s="13">
        <f t="shared" si="55"/>
        <v>100</v>
      </c>
      <c r="W23" s="13">
        <f t="shared" si="55"/>
        <v>100</v>
      </c>
      <c r="X23" s="13">
        <f t="shared" si="55"/>
        <v>100</v>
      </c>
      <c r="Y23" s="13">
        <f t="shared" si="55"/>
        <v>100</v>
      </c>
      <c r="Z23" s="13">
        <f t="shared" si="55"/>
        <v>100</v>
      </c>
      <c r="AA23" s="13">
        <f t="shared" si="55"/>
        <v>100</v>
      </c>
      <c r="AB23" s="13">
        <f t="shared" si="55"/>
        <v>100</v>
      </c>
      <c r="AC23" s="13">
        <f t="shared" si="55"/>
        <v>100</v>
      </c>
      <c r="AD23" s="13">
        <f t="shared" si="55"/>
        <v>100</v>
      </c>
      <c r="AE23" s="13">
        <f t="shared" si="55"/>
        <v>100</v>
      </c>
      <c r="AF23" s="13">
        <f t="shared" si="55"/>
        <v>100</v>
      </c>
      <c r="AG23" s="13">
        <f t="shared" si="55"/>
        <v>100</v>
      </c>
      <c r="AH23" s="13">
        <f t="shared" si="55"/>
        <v>100</v>
      </c>
      <c r="AI23" s="13">
        <f t="shared" si="55"/>
        <v>100</v>
      </c>
      <c r="AJ23" s="13">
        <f t="shared" si="55"/>
        <v>100</v>
      </c>
      <c r="AK23" s="13">
        <f t="shared" si="55"/>
        <v>100</v>
      </c>
      <c r="AL23" s="13">
        <f t="shared" si="55"/>
        <v>100</v>
      </c>
      <c r="AM23" s="13">
        <f t="shared" si="55"/>
        <v>100</v>
      </c>
      <c r="AN23" s="13">
        <f t="shared" si="55"/>
        <v>100</v>
      </c>
      <c r="AO23" s="13">
        <f t="shared" si="55"/>
        <v>100</v>
      </c>
      <c r="AP23" s="13">
        <f t="shared" si="55"/>
        <v>100</v>
      </c>
      <c r="AQ23" s="13">
        <f t="shared" si="55"/>
        <v>100</v>
      </c>
      <c r="AR23" s="13">
        <f t="shared" si="55"/>
        <v>100</v>
      </c>
    </row>
    <row r="24" spans="1:44" x14ac:dyDescent="0.25">
      <c r="A24" s="10"/>
    </row>
    <row r="25" spans="1:44" x14ac:dyDescent="0.25">
      <c r="A25" s="10"/>
    </row>
    <row r="26" spans="1:44" ht="14.45" customHeight="1" x14ac:dyDescent="0.25">
      <c r="A26" s="163" t="s">
        <v>220</v>
      </c>
      <c r="B26" s="165" t="s">
        <v>212</v>
      </c>
    </row>
    <row r="27" spans="1:44" ht="14.45" customHeight="1" x14ac:dyDescent="0.25">
      <c r="A27" s="166"/>
      <c r="B27" s="165"/>
    </row>
    <row r="28" spans="1:44" ht="15.6" customHeight="1" x14ac:dyDescent="0.25">
      <c r="A28" s="164"/>
      <c r="B28" s="165"/>
    </row>
    <row r="29" spans="1:44" ht="15.75" x14ac:dyDescent="0.25">
      <c r="A29" s="76" t="s">
        <v>222</v>
      </c>
      <c r="B29" s="83">
        <f>'ARs urban population evolution'!B15</f>
        <v>5.6673803592186847</v>
      </c>
    </row>
    <row r="30" spans="1:44" ht="15.75" x14ac:dyDescent="0.25">
      <c r="A30" s="76" t="s">
        <v>177</v>
      </c>
      <c r="B30" s="83">
        <f>'ARs urban population evolution'!B16</f>
        <v>29.207554955690597</v>
      </c>
    </row>
    <row r="31" spans="1:44" ht="15.75" x14ac:dyDescent="0.25">
      <c r="A31" s="76" t="s">
        <v>178</v>
      </c>
      <c r="B31" s="83">
        <f>'ARs urban population evolution'!B17</f>
        <v>9.1524739400073649</v>
      </c>
    </row>
    <row r="32" spans="1:44" ht="15.75" x14ac:dyDescent="0.25">
      <c r="A32" s="76" t="s">
        <v>194</v>
      </c>
      <c r="B32" s="83">
        <f>'ARs urban population evolution'!B18</f>
        <v>8.3371910146385098</v>
      </c>
    </row>
    <row r="33" spans="1:44" ht="15.75" x14ac:dyDescent="0.25">
      <c r="A33" s="76" t="s">
        <v>195</v>
      </c>
      <c r="B33" s="83">
        <f>'ARs urban population evolution'!B19</f>
        <v>30.387326714033502</v>
      </c>
    </row>
    <row r="34" spans="1:44" ht="15.75" x14ac:dyDescent="0.25">
      <c r="A34" s="76" t="s">
        <v>179</v>
      </c>
      <c r="B34" s="83">
        <f>'ARs urban population evolution'!B20</f>
        <v>0.52017092013357047</v>
      </c>
    </row>
    <row r="35" spans="1:44" ht="15.75" x14ac:dyDescent="0.25">
      <c r="A35" s="76" t="s">
        <v>180</v>
      </c>
      <c r="B35" s="83">
        <f>'ARs urban population evolution'!B21</f>
        <v>16.727902096277766</v>
      </c>
    </row>
    <row r="38" spans="1:44" ht="18.75" x14ac:dyDescent="0.25">
      <c r="A38" s="153" t="s">
        <v>221</v>
      </c>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G38" s="153"/>
      <c r="AH38" s="153"/>
      <c r="AI38" s="153"/>
      <c r="AJ38" s="153"/>
      <c r="AK38" s="153"/>
      <c r="AL38" s="153"/>
      <c r="AM38" s="153"/>
      <c r="AN38" s="153"/>
      <c r="AO38" s="153"/>
      <c r="AP38" s="153"/>
      <c r="AQ38" s="153"/>
      <c r="AR38" s="153"/>
    </row>
    <row r="39" spans="1:44" ht="15.75" x14ac:dyDescent="0.25">
      <c r="A39" s="67" t="s">
        <v>219</v>
      </c>
      <c r="B39" s="80">
        <v>2018</v>
      </c>
      <c r="C39" s="80">
        <f>B39+1</f>
        <v>2019</v>
      </c>
      <c r="D39" s="80">
        <f t="shared" ref="D39:AN39" si="56">C39+1</f>
        <v>2020</v>
      </c>
      <c r="E39" s="80">
        <f t="shared" si="56"/>
        <v>2021</v>
      </c>
      <c r="F39" s="80">
        <f t="shared" si="56"/>
        <v>2022</v>
      </c>
      <c r="G39" s="80">
        <f t="shared" si="56"/>
        <v>2023</v>
      </c>
      <c r="H39" s="80">
        <f t="shared" si="56"/>
        <v>2024</v>
      </c>
      <c r="I39" s="80">
        <f t="shared" si="56"/>
        <v>2025</v>
      </c>
      <c r="J39" s="80">
        <f t="shared" si="56"/>
        <v>2026</v>
      </c>
      <c r="K39" s="80">
        <f t="shared" si="56"/>
        <v>2027</v>
      </c>
      <c r="L39" s="80">
        <f t="shared" si="56"/>
        <v>2028</v>
      </c>
      <c r="M39" s="80">
        <f t="shared" si="56"/>
        <v>2029</v>
      </c>
      <c r="N39" s="80">
        <f t="shared" si="56"/>
        <v>2030</v>
      </c>
      <c r="O39" s="80">
        <f t="shared" si="56"/>
        <v>2031</v>
      </c>
      <c r="P39" s="80">
        <f t="shared" si="56"/>
        <v>2032</v>
      </c>
      <c r="Q39" s="80">
        <f t="shared" si="56"/>
        <v>2033</v>
      </c>
      <c r="R39" s="80">
        <f t="shared" si="56"/>
        <v>2034</v>
      </c>
      <c r="S39" s="80">
        <f t="shared" si="56"/>
        <v>2035</v>
      </c>
      <c r="T39" s="80">
        <f t="shared" si="56"/>
        <v>2036</v>
      </c>
      <c r="U39" s="80">
        <f t="shared" si="56"/>
        <v>2037</v>
      </c>
      <c r="V39" s="80">
        <f t="shared" si="56"/>
        <v>2038</v>
      </c>
      <c r="W39" s="80">
        <f t="shared" si="56"/>
        <v>2039</v>
      </c>
      <c r="X39" s="80">
        <f t="shared" si="56"/>
        <v>2040</v>
      </c>
      <c r="Y39" s="80">
        <f t="shared" si="56"/>
        <v>2041</v>
      </c>
      <c r="Z39" s="80">
        <f t="shared" si="56"/>
        <v>2042</v>
      </c>
      <c r="AA39" s="80">
        <f t="shared" si="56"/>
        <v>2043</v>
      </c>
      <c r="AB39" s="80">
        <f t="shared" si="56"/>
        <v>2044</v>
      </c>
      <c r="AC39" s="80">
        <f t="shared" si="56"/>
        <v>2045</v>
      </c>
      <c r="AD39" s="80">
        <f t="shared" si="56"/>
        <v>2046</v>
      </c>
      <c r="AE39" s="67">
        <f t="shared" si="56"/>
        <v>2047</v>
      </c>
      <c r="AF39" s="67">
        <f t="shared" si="56"/>
        <v>2048</v>
      </c>
      <c r="AG39" s="67">
        <f t="shared" si="56"/>
        <v>2049</v>
      </c>
      <c r="AH39" s="67">
        <f t="shared" si="56"/>
        <v>2050</v>
      </c>
      <c r="AI39" s="67">
        <f t="shared" si="56"/>
        <v>2051</v>
      </c>
      <c r="AJ39" s="67">
        <f t="shared" si="56"/>
        <v>2052</v>
      </c>
      <c r="AK39" s="67">
        <f t="shared" si="56"/>
        <v>2053</v>
      </c>
      <c r="AL39" s="67">
        <f t="shared" si="56"/>
        <v>2054</v>
      </c>
      <c r="AM39" s="67">
        <f t="shared" si="56"/>
        <v>2055</v>
      </c>
      <c r="AN39" s="67">
        <f t="shared" si="56"/>
        <v>2056</v>
      </c>
      <c r="AO39" s="67">
        <f>AN39+1</f>
        <v>2057</v>
      </c>
      <c r="AP39" s="67">
        <f t="shared" ref="AP39:AR39" si="57">AO39+1</f>
        <v>2058</v>
      </c>
      <c r="AQ39" s="67">
        <f t="shared" si="57"/>
        <v>2059</v>
      </c>
      <c r="AR39" s="67">
        <f t="shared" si="57"/>
        <v>2060</v>
      </c>
    </row>
    <row r="40" spans="1:44" ht="15.75" x14ac:dyDescent="0.25">
      <c r="A40" s="76" t="s">
        <v>222</v>
      </c>
      <c r="B40" s="12">
        <f>(B16/100)*'Population projection by TPU'!H5</f>
        <v>23619</v>
      </c>
      <c r="C40" s="12">
        <f>(C16/100)*'Population projection by TPU'!I5</f>
        <v>25037.048138587797</v>
      </c>
      <c r="D40" s="12">
        <f>(D16/100)*'Population projection by TPU'!J5</f>
        <v>25379.805056833349</v>
      </c>
      <c r="E40" s="12">
        <f>(E16/100)*'Population projection by TPU'!K5</f>
        <v>25716.988125736814</v>
      </c>
      <c r="F40" s="12">
        <f>(F16/100)*'Population projection by TPU'!L5</f>
        <v>26048.031593195967</v>
      </c>
      <c r="G40" s="12">
        <f>(G16/100)*'Population projection by TPU'!M5</f>
        <v>26372.218808198693</v>
      </c>
      <c r="H40" s="12">
        <f>(H16/100)*'Population projection by TPU'!N5</f>
        <v>26689.031722430806</v>
      </c>
      <c r="I40" s="12">
        <f>(I16/100)*'Population projection by TPU'!O5</f>
        <v>26998.101351402958</v>
      </c>
      <c r="J40" s="12">
        <f>(J16/100)*'Population projection by TPU'!P5</f>
        <v>27299.199783982058</v>
      </c>
      <c r="K40" s="12">
        <f>(K16/100)*'Population projection by TPU'!Q5</f>
        <v>27592.023636448721</v>
      </c>
      <c r="L40" s="12">
        <f>(L16/100)*'Population projection by TPU'!R5</f>
        <v>27876.20222416129</v>
      </c>
      <c r="M40" s="12">
        <f>(M16/100)*'Population projection by TPU'!S5</f>
        <v>28151.547877471312</v>
      </c>
      <c r="N40" s="12">
        <f>(N16/100)*'Population projection by TPU'!T5</f>
        <v>28417.931072907337</v>
      </c>
      <c r="O40" s="12">
        <f>(O16/100)*'Population projection by TPU'!U5</f>
        <v>28675.807041126547</v>
      </c>
      <c r="P40" s="12">
        <f>(P16/100)*'Population projection by TPU'!V5</f>
        <v>28925.523188948056</v>
      </c>
      <c r="Q40" s="12">
        <f>(Q16/100)*'Population projection by TPU'!W5</f>
        <v>29166.917356362326</v>
      </c>
      <c r="R40" s="12">
        <f>(R16/100)*'Population projection by TPU'!X5</f>
        <v>29399.89405202592</v>
      </c>
      <c r="S40" s="12">
        <f>(S16/100)*'Population projection by TPU'!Y5</f>
        <v>29624.26553689639</v>
      </c>
      <c r="T40" s="12">
        <f>(T16/100)*'Population projection by TPU'!Z5</f>
        <v>29839.642724316258</v>
      </c>
      <c r="U40" s="12">
        <f>(U16/100)*'Population projection by TPU'!AA5</f>
        <v>30045.660973226026</v>
      </c>
      <c r="V40" s="12">
        <f>(V16/100)*'Population projection by TPU'!AB5</f>
        <v>30242.189738520767</v>
      </c>
      <c r="W40" s="12">
        <f>(W16/100)*'Population projection by TPU'!AC5</f>
        <v>30429.156972097677</v>
      </c>
      <c r="X40" s="12">
        <f>(X16/100)*'Population projection by TPU'!AD5</f>
        <v>30606.431778026719</v>
      </c>
      <c r="Y40" s="12">
        <f>(Y16/100)*'Population projection by TPU'!AE5</f>
        <v>30773.715139149695</v>
      </c>
      <c r="Z40" s="12">
        <f>(Z16/100)*'Population projection by TPU'!AF5</f>
        <v>30930.892294682671</v>
      </c>
      <c r="AA40" s="12">
        <f>(AA16/100)*'Population projection by TPU'!AG5</f>
        <v>31078.150805971516</v>
      </c>
      <c r="AB40" s="12">
        <f>(AB16/100)*'Population projection by TPU'!AH5</f>
        <v>31215.602942971214</v>
      </c>
      <c r="AC40" s="12">
        <f>(AC16/100)*'Population projection by TPU'!AI5</f>
        <v>31343.268689385535</v>
      </c>
      <c r="AD40" s="12">
        <f>(AD16/100)*'Population projection by TPU'!AJ5</f>
        <v>31461.134432430234</v>
      </c>
      <c r="AE40" s="12">
        <f>(AE16/100)*'Population projection by TPU'!AK5</f>
        <v>31569.245488107856</v>
      </c>
      <c r="AF40" s="12">
        <f>(AF16/100)*'Population projection by TPU'!AL5</f>
        <v>31667.731502900504</v>
      </c>
      <c r="AG40" s="12">
        <f>(AG16/100)*'Population projection by TPU'!AM5</f>
        <v>31756.579141599806</v>
      </c>
      <c r="AH40" s="12">
        <f>(AH16/100)*'Population projection by TPU'!AN5</f>
        <v>31835.699199323397</v>
      </c>
      <c r="AI40" s="12">
        <f>(AI16/100)*'Population projection by TPU'!AO5</f>
        <v>31905.086670590925</v>
      </c>
      <c r="AJ40" s="12">
        <f>(AJ16/100)*'Population projection by TPU'!AP5</f>
        <v>31964.846255107808</v>
      </c>
      <c r="AK40" s="12">
        <f>(AK16/100)*'Population projection by TPU'!AQ5</f>
        <v>32014.964687059659</v>
      </c>
      <c r="AL40" s="12">
        <f>(AL16/100)*'Population projection by TPU'!AR5</f>
        <v>32055.285129092823</v>
      </c>
      <c r="AM40" s="12">
        <f>(AM16/100)*'Population projection by TPU'!AS5</f>
        <v>32085.768771057003</v>
      </c>
      <c r="AN40" s="12">
        <f>(AN16/100)*'Population projection by TPU'!AT5</f>
        <v>32106.486646775589</v>
      </c>
      <c r="AO40" s="12">
        <f>(AO16/100)*'Population projection by TPU'!AU5</f>
        <v>32117.569142933051</v>
      </c>
      <c r="AP40" s="12">
        <f>(AP16/100)*'Population projection by TPU'!AV5</f>
        <v>32119.062300313439</v>
      </c>
      <c r="AQ40" s="12">
        <f>(AQ16/100)*'Population projection by TPU'!AW5</f>
        <v>32110.969944343145</v>
      </c>
      <c r="AR40" s="12">
        <f>(AR16/100)*'Population projection by TPU'!AX5</f>
        <v>32093.372147934198</v>
      </c>
    </row>
    <row r="41" spans="1:44" ht="15.75" x14ac:dyDescent="0.25">
      <c r="A41" s="76" t="s">
        <v>177</v>
      </c>
      <c r="B41" s="12">
        <f>(B17/100)*'Population projection by TPU'!H5</f>
        <v>134002</v>
      </c>
      <c r="C41" s="12">
        <f>(C17/100)*'Population projection by TPU'!I5</f>
        <v>129031.56539450765</v>
      </c>
      <c r="D41" s="12">
        <f>(D17/100)*'Population projection by TPU'!J5</f>
        <v>130798.00612930249</v>
      </c>
      <c r="E41" s="12">
        <f>(E17/100)*'Population projection by TPU'!K5</f>
        <v>132535.72133296035</v>
      </c>
      <c r="F41" s="12">
        <f>(F17/100)*'Population projection by TPU'!L5</f>
        <v>134241.7953311186</v>
      </c>
      <c r="G41" s="12">
        <f>(G17/100)*'Population projection by TPU'!M5</f>
        <v>135912.53477297066</v>
      </c>
      <c r="H41" s="12">
        <f>(H17/100)*'Population projection by TPU'!N5</f>
        <v>137545.26983160409</v>
      </c>
      <c r="I41" s="12">
        <f>(I17/100)*'Population projection by TPU'!O5</f>
        <v>139138.09889920941</v>
      </c>
      <c r="J41" s="12">
        <f>(J17/100)*'Population projection by TPU'!P5</f>
        <v>140689.84740719889</v>
      </c>
      <c r="K41" s="12">
        <f>(K17/100)*'Population projection by TPU'!Q5</f>
        <v>142198.95182955253</v>
      </c>
      <c r="L41" s="12">
        <f>(L17/100)*'Population projection by TPU'!R5</f>
        <v>143663.50179651286</v>
      </c>
      <c r="M41" s="12">
        <f>(M17/100)*'Population projection by TPU'!S5</f>
        <v>145082.53012902656</v>
      </c>
      <c r="N41" s="12">
        <f>(N17/100)*'Population projection by TPU'!T5</f>
        <v>146455.36931165075</v>
      </c>
      <c r="O41" s="12">
        <f>(O17/100)*'Population projection by TPU'!U5</f>
        <v>147784.3654326298</v>
      </c>
      <c r="P41" s="12">
        <f>(P17/100)*'Population projection by TPU'!V5</f>
        <v>149071.30889654541</v>
      </c>
      <c r="Q41" s="12">
        <f>(Q17/100)*'Population projection by TPU'!W5</f>
        <v>150315.36399146539</v>
      </c>
      <c r="R41" s="12">
        <f>(R17/100)*'Population projection by TPU'!X5</f>
        <v>151516.03859078375</v>
      </c>
      <c r="S41" s="12">
        <f>(S17/100)*'Population projection by TPU'!Y5</f>
        <v>152672.3651578165</v>
      </c>
      <c r="T41" s="12">
        <f>(T17/100)*'Population projection by TPU'!Z5</f>
        <v>153782.33848571134</v>
      </c>
      <c r="U41" s="12">
        <f>(U17/100)*'Population projection by TPU'!AA5</f>
        <v>154844.07935106888</v>
      </c>
      <c r="V41" s="12">
        <f>(V17/100)*'Population projection by TPU'!AB5</f>
        <v>155856.9149733301</v>
      </c>
      <c r="W41" s="12">
        <f>(W17/100)*'Population projection by TPU'!AC5</f>
        <v>156820.47404356761</v>
      </c>
      <c r="X41" s="12">
        <f>(X17/100)*'Population projection by TPU'!AD5</f>
        <v>157734.08197320119</v>
      </c>
      <c r="Y41" s="12">
        <f>(Y17/100)*'Population projection by TPU'!AE5</f>
        <v>158596.19773983123</v>
      </c>
      <c r="Z41" s="12">
        <f>(Z17/100)*'Population projection by TPU'!AF5</f>
        <v>159406.22990937516</v>
      </c>
      <c r="AA41" s="12">
        <f>(AA17/100)*'Population projection by TPU'!AG5</f>
        <v>160165.14510273535</v>
      </c>
      <c r="AB41" s="12">
        <f>(AB17/100)*'Population projection by TPU'!AH5</f>
        <v>160873.5219171952</v>
      </c>
      <c r="AC41" s="12">
        <f>(AC17/100)*'Population projection by TPU'!AI5</f>
        <v>161531.46334127666</v>
      </c>
      <c r="AD41" s="12">
        <f>(AD17/100)*'Population projection by TPU'!AJ5</f>
        <v>162138.89921979001</v>
      </c>
      <c r="AE41" s="12">
        <f>(AE17/100)*'Population projection by TPU'!AK5</f>
        <v>162696.06309443372</v>
      </c>
      <c r="AF41" s="12">
        <f>(AF17/100)*'Population projection by TPU'!AL5</f>
        <v>163203.62311460145</v>
      </c>
      <c r="AG41" s="12">
        <f>(AG17/100)*'Population projection by TPU'!AM5</f>
        <v>163661.5105556256</v>
      </c>
      <c r="AH41" s="12">
        <f>(AH17/100)*'Population projection by TPU'!AN5</f>
        <v>164069.26568896516</v>
      </c>
      <c r="AI41" s="12">
        <f>(AI17/100)*'Population projection by TPU'!AO5</f>
        <v>164426.86271824979</v>
      </c>
      <c r="AJ41" s="12">
        <f>(AJ17/100)*'Population projection by TPU'!AP5</f>
        <v>164734.84122653308</v>
      </c>
      <c r="AK41" s="12">
        <f>(AK17/100)*'Population projection by TPU'!AQ5</f>
        <v>164993.13284677797</v>
      </c>
      <c r="AL41" s="12">
        <f>(AL17/100)*'Population projection by TPU'!AR5</f>
        <v>165200.92929802652</v>
      </c>
      <c r="AM41" s="12">
        <f>(AM17/100)*'Population projection by TPU'!AS5</f>
        <v>165358.03056730522</v>
      </c>
      <c r="AN41" s="12">
        <f>(AN17/100)*'Population projection by TPU'!AT5</f>
        <v>165464.80273632533</v>
      </c>
      <c r="AO41" s="12">
        <f>(AO17/100)*'Population projection by TPU'!AU5</f>
        <v>165521.91776920622</v>
      </c>
      <c r="AP41" s="12">
        <f>(AP17/100)*'Population projection by TPU'!AV5</f>
        <v>165529.61294289862</v>
      </c>
      <c r="AQ41" s="12">
        <f>(AQ17/100)*'Population projection by TPU'!AW5</f>
        <v>165487.90797221693</v>
      </c>
      <c r="AR41" s="12">
        <f>(AR17/100)*'Population projection by TPU'!AX5</f>
        <v>165397.21552294848</v>
      </c>
    </row>
    <row r="42" spans="1:44" ht="15.75" x14ac:dyDescent="0.25">
      <c r="A42" s="76" t="s">
        <v>178</v>
      </c>
      <c r="B42" s="12">
        <f>(B18/100)*'Population projection by TPU'!H5</f>
        <v>41410</v>
      </c>
      <c r="C42" s="12">
        <f>(C18/100)*'Population projection by TPU'!I5</f>
        <v>40433.307118763041</v>
      </c>
      <c r="D42" s="12">
        <f>(D18/100)*'Population projection by TPU'!J5</f>
        <v>40986.838655939086</v>
      </c>
      <c r="E42" s="12">
        <f>(E18/100)*'Population projection by TPU'!K5</f>
        <v>41531.36876606851</v>
      </c>
      <c r="F42" s="12">
        <f>(F18/100)*'Population projection by TPU'!L5</f>
        <v>42065.983793980151</v>
      </c>
      <c r="G42" s="12">
        <f>(G18/100)*'Population projection by TPU'!M5</f>
        <v>42589.526391958352</v>
      </c>
      <c r="H42" s="12">
        <f>(H18/100)*'Population projection by TPU'!N5</f>
        <v>43101.159943542836</v>
      </c>
      <c r="I42" s="12">
        <f>(I18/100)*'Population projection by TPU'!O5</f>
        <v>43600.288561267262</v>
      </c>
      <c r="J42" s="12">
        <f>(J18/100)*'Population projection by TPU'!P5</f>
        <v>44086.544182539379</v>
      </c>
      <c r="K42" s="12">
        <f>(K18/100)*'Population projection by TPU'!Q5</f>
        <v>44559.436861138987</v>
      </c>
      <c r="L42" s="12">
        <f>(L18/100)*'Population projection by TPU'!R5</f>
        <v>45018.367963957353</v>
      </c>
      <c r="M42" s="12">
        <f>(M18/100)*'Population projection by TPU'!S5</f>
        <v>45463.034415947826</v>
      </c>
      <c r="N42" s="12">
        <f>(N18/100)*'Population projection by TPU'!T5</f>
        <v>45893.22704459649</v>
      </c>
      <c r="O42" s="12">
        <f>(O18/100)*'Population projection by TPU'!U5</f>
        <v>46309.68101967535</v>
      </c>
      <c r="P42" s="12">
        <f>(P18/100)*'Population projection by TPU'!V5</f>
        <v>46712.957382028151</v>
      </c>
      <c r="Q42" s="12">
        <f>(Q18/100)*'Population projection by TPU'!W5</f>
        <v>47102.794253120643</v>
      </c>
      <c r="R42" s="12">
        <f>(R18/100)*'Population projection by TPU'!X5</f>
        <v>47479.037420251931</v>
      </c>
      <c r="S42" s="12">
        <f>(S18/100)*'Population projection by TPU'!Y5</f>
        <v>47841.383696308272</v>
      </c>
      <c r="T42" s="12">
        <f>(T18/100)*'Population projection by TPU'!Z5</f>
        <v>48189.204730046717</v>
      </c>
      <c r="U42" s="12">
        <f>(U18/100)*'Population projection by TPU'!AA5</f>
        <v>48521.911648375477</v>
      </c>
      <c r="V42" s="12">
        <f>(V18/100)*'Population projection by TPU'!AB5</f>
        <v>48839.29362890483</v>
      </c>
      <c r="W42" s="12">
        <f>(W18/100)*'Population projection by TPU'!AC5</f>
        <v>49141.23431833896</v>
      </c>
      <c r="X42" s="12">
        <f>(X18/100)*'Population projection by TPU'!AD5</f>
        <v>49427.522327726962</v>
      </c>
      <c r="Y42" s="12">
        <f>(Y18/100)*'Population projection by TPU'!AE5</f>
        <v>49697.674762578885</v>
      </c>
      <c r="Z42" s="12">
        <f>(Z18/100)*'Population projection by TPU'!AF5</f>
        <v>49951.50629122158</v>
      </c>
      <c r="AA42" s="12">
        <f>(AA18/100)*'Population projection by TPU'!AG5</f>
        <v>50189.31981379963</v>
      </c>
      <c r="AB42" s="12">
        <f>(AB18/100)*'Population projection by TPU'!AH5</f>
        <v>50411.296639449189</v>
      </c>
      <c r="AC42" s="12">
        <f>(AC18/100)*'Population projection by TPU'!AI5</f>
        <v>50617.469040634162</v>
      </c>
      <c r="AD42" s="12">
        <f>(AD18/100)*'Population projection by TPU'!AJ5</f>
        <v>50807.815033537474</v>
      </c>
      <c r="AE42" s="12">
        <f>(AE18/100)*'Population projection by TPU'!AK5</f>
        <v>50982.407800741916</v>
      </c>
      <c r="AF42" s="12">
        <f>(AF18/100)*'Population projection by TPU'!AL5</f>
        <v>51141.456713416126</v>
      </c>
      <c r="AG42" s="12">
        <f>(AG18/100)*'Population projection by TPU'!AM5</f>
        <v>51284.940236011156</v>
      </c>
      <c r="AH42" s="12">
        <f>(AH18/100)*'Population projection by TPU'!AN5</f>
        <v>51412.714308077644</v>
      </c>
      <c r="AI42" s="12">
        <f>(AI18/100)*'Population projection by TPU'!AO5</f>
        <v>51524.770846069856</v>
      </c>
      <c r="AJ42" s="12">
        <f>(AJ18/100)*'Population projection by TPU'!AP5</f>
        <v>51621.278933632173</v>
      </c>
      <c r="AK42" s="12">
        <f>(AK18/100)*'Population projection by TPU'!AQ5</f>
        <v>51702.217147282718</v>
      </c>
      <c r="AL42" s="12">
        <f>(AL18/100)*'Population projection by TPU'!AR5</f>
        <v>51767.332204252176</v>
      </c>
      <c r="AM42" s="12">
        <f>(AM18/100)*'Population projection by TPU'!AS5</f>
        <v>51816.561428512701</v>
      </c>
      <c r="AN42" s="12">
        <f>(AN18/100)*'Population projection by TPU'!AT5</f>
        <v>51850.01953536064</v>
      </c>
      <c r="AO42" s="12">
        <f>(AO18/100)*'Population projection by TPU'!AU5</f>
        <v>51867.917091346346</v>
      </c>
      <c r="AP42" s="12">
        <f>(AP18/100)*'Population projection by TPU'!AV5</f>
        <v>51870.328449530571</v>
      </c>
      <c r="AQ42" s="12">
        <f>(AQ18/100)*'Population projection by TPU'!AW5</f>
        <v>51857.259787743846</v>
      </c>
      <c r="AR42" s="12">
        <f>(AR18/100)*'Population projection by TPU'!AX5</f>
        <v>51828.840418859872</v>
      </c>
    </row>
    <row r="43" spans="1:44" ht="15.75" x14ac:dyDescent="0.25">
      <c r="A43" s="76" t="s">
        <v>194</v>
      </c>
      <c r="B43" s="12">
        <f>(B19/100)*'Population projection by TPU'!H5</f>
        <v>35520</v>
      </c>
      <c r="C43" s="12">
        <f>(C19/100)*'Population projection by TPU'!I5</f>
        <v>36831.594059955256</v>
      </c>
      <c r="D43" s="12">
        <f>(D19/100)*'Population projection by TPU'!J5</f>
        <v>37335.818184308177</v>
      </c>
      <c r="E43" s="12">
        <f>(E19/100)*'Population projection by TPU'!K5</f>
        <v>37831.842709603625</v>
      </c>
      <c r="F43" s="12">
        <f>(F19/100)*'Population projection by TPU'!L5</f>
        <v>38318.835367131156</v>
      </c>
      <c r="G43" s="12">
        <f>(G19/100)*'Population projection by TPU'!M5</f>
        <v>38795.741903249727</v>
      </c>
      <c r="H43" s="12">
        <f>(H19/100)*'Population projection by TPU'!N5</f>
        <v>39261.800225515137</v>
      </c>
      <c r="I43" s="12">
        <f>(I19/100)*'Population projection by TPU'!O5</f>
        <v>39716.467526850021</v>
      </c>
      <c r="J43" s="12">
        <f>(J19/100)*'Population projection by TPU'!P5</f>
        <v>40159.408530895547</v>
      </c>
      <c r="K43" s="12">
        <f>(K19/100)*'Population projection by TPU'!Q5</f>
        <v>40590.176934799441</v>
      </c>
      <c r="L43" s="12">
        <f>(L19/100)*'Population projection by TPU'!R5</f>
        <v>41008.227430417937</v>
      </c>
      <c r="M43" s="12">
        <f>(M19/100)*'Population projection by TPU'!S5</f>
        <v>41413.283939985355</v>
      </c>
      <c r="N43" s="12">
        <f>(N19/100)*'Population projection by TPU'!T5</f>
        <v>41805.155923630744</v>
      </c>
      <c r="O43" s="12">
        <f>(O19/100)*'Population projection by TPU'!U5</f>
        <v>42184.513063765378</v>
      </c>
      <c r="P43" s="12">
        <f>(P19/100)*'Population projection by TPU'!V5</f>
        <v>42551.866424907115</v>
      </c>
      <c r="Q43" s="12">
        <f>(Q19/100)*'Population projection by TPU'!W5</f>
        <v>42906.977456104927</v>
      </c>
      <c r="R43" s="12">
        <f>(R19/100)*'Population projection by TPU'!X5</f>
        <v>43249.705681597537</v>
      </c>
      <c r="S43" s="12">
        <f>(S19/100)*'Population projection by TPU'!Y5</f>
        <v>43579.774921534889</v>
      </c>
      <c r="T43" s="12">
        <f>(T19/100)*'Population projection by TPU'!Z5</f>
        <v>43896.612796867215</v>
      </c>
      <c r="U43" s="12">
        <f>(U19/100)*'Population projection by TPU'!AA5</f>
        <v>44199.682890066128</v>
      </c>
      <c r="V43" s="12">
        <f>(V19/100)*'Population projection by TPU'!AB5</f>
        <v>44488.793158352273</v>
      </c>
      <c r="W43" s="12">
        <f>(W19/100)*'Population projection by TPU'!AC5</f>
        <v>44763.837612934127</v>
      </c>
      <c r="X43" s="12">
        <f>(X19/100)*'Population projection by TPU'!AD5</f>
        <v>45024.623694939241</v>
      </c>
      <c r="Y43" s="12">
        <f>(Y19/100)*'Population projection by TPU'!AE5</f>
        <v>45270.711525092447</v>
      </c>
      <c r="Z43" s="12">
        <f>(Z19/100)*'Population projection by TPU'!AF5</f>
        <v>45501.932280672125</v>
      </c>
      <c r="AA43" s="12">
        <f>(AA19/100)*'Population projection by TPU'!AG5</f>
        <v>45718.561880121786</v>
      </c>
      <c r="AB43" s="12">
        <f>(AB19/100)*'Population projection by TPU'!AH5</f>
        <v>45920.765481945098</v>
      </c>
      <c r="AC43" s="12">
        <f>(AC19/100)*'Population projection by TPU'!AI5</f>
        <v>46108.572483843476</v>
      </c>
      <c r="AD43" s="12">
        <f>(AD19/100)*'Population projection by TPU'!AJ5</f>
        <v>46281.962860271538</v>
      </c>
      <c r="AE43" s="12">
        <f>(AE19/100)*'Population projection by TPU'!AK5</f>
        <v>46441.003274863157</v>
      </c>
      <c r="AF43" s="12">
        <f>(AF19/100)*'Population projection by TPU'!AL5</f>
        <v>46585.884448448276</v>
      </c>
      <c r="AG43" s="12">
        <f>(AG19/100)*'Population projection by TPU'!AM5</f>
        <v>46716.586763818865</v>
      </c>
      <c r="AH43" s="12">
        <f>(AH19/100)*'Population projection by TPU'!AN5</f>
        <v>46832.978993124205</v>
      </c>
      <c r="AI43" s="12">
        <f>(AI19/100)*'Population projection by TPU'!AO5</f>
        <v>46935.053772883635</v>
      </c>
      <c r="AJ43" s="12">
        <f>(AJ19/100)*'Population projection by TPU'!AP5</f>
        <v>47022.965125129871</v>
      </c>
      <c r="AK43" s="12">
        <f>(AK19/100)*'Population projection by TPU'!AQ5</f>
        <v>47096.693534739272</v>
      </c>
      <c r="AL43" s="12">
        <f>(AL19/100)*'Population projection by TPU'!AR5</f>
        <v>47156.008280833266</v>
      </c>
      <c r="AM43" s="12">
        <f>(AM19/100)*'Population projection by TPU'!AS5</f>
        <v>47200.852270431351</v>
      </c>
      <c r="AN43" s="12">
        <f>(AN19/100)*'Population projection by TPU'!AT5</f>
        <v>47231.33000023511</v>
      </c>
      <c r="AO43" s="12">
        <f>(AO19/100)*'Population projection by TPU'!AU5</f>
        <v>47247.633279974129</v>
      </c>
      <c r="AP43" s="12">
        <f>(AP19/100)*'Population projection by TPU'!AV5</f>
        <v>47249.829839496546</v>
      </c>
      <c r="AQ43" s="12">
        <f>(AQ19/100)*'Population projection by TPU'!AW5</f>
        <v>47237.925306324876</v>
      </c>
      <c r="AR43" s="12">
        <f>(AR19/100)*'Population projection by TPU'!AX5</f>
        <v>47212.037474416888</v>
      </c>
    </row>
    <row r="44" spans="1:44" ht="15.75" x14ac:dyDescent="0.25">
      <c r="A44" s="76" t="s">
        <v>195</v>
      </c>
      <c r="B44" s="12">
        <f>(B20/100)*'Population projection by TPU'!H5</f>
        <v>161184</v>
      </c>
      <c r="C44" s="12">
        <f>(C20/100)*'Population projection by TPU'!I5</f>
        <v>134243.49761609052</v>
      </c>
      <c r="D44" s="12">
        <f>(D20/100)*'Population projection by TPU'!J5</f>
        <v>136081.28964663259</v>
      </c>
      <c r="E44" s="12">
        <f>(E20/100)*'Population projection by TPU'!K5</f>
        <v>137889.19584451881</v>
      </c>
      <c r="F44" s="12">
        <f>(F20/100)*'Population projection by TPU'!L5</f>
        <v>139664.18276345124</v>
      </c>
      <c r="G44" s="12">
        <f>(G20/100)*'Population projection by TPU'!M5</f>
        <v>141402.40786824349</v>
      </c>
      <c r="H44" s="12">
        <f>(H20/100)*'Population projection by TPU'!N5</f>
        <v>143101.09349048813</v>
      </c>
      <c r="I44" s="12">
        <f>(I20/100)*'Population projection by TPU'!O5</f>
        <v>144758.26121131791</v>
      </c>
      <c r="J44" s="12">
        <f>(J20/100)*'Population projection by TPU'!P5</f>
        <v>146372.68901815842</v>
      </c>
      <c r="K44" s="12">
        <f>(K20/100)*'Population projection by TPU'!Q5</f>
        <v>147942.75022996549</v>
      </c>
      <c r="L44" s="12">
        <f>(L20/100)*'Population projection by TPU'!R5</f>
        <v>149466.45731200525</v>
      </c>
      <c r="M44" s="12">
        <f>(M20/100)*'Population projection by TPU'!S5</f>
        <v>150942.80401825914</v>
      </c>
      <c r="N44" s="12">
        <f>(N20/100)*'Population projection by TPU'!T5</f>
        <v>152371.09587053899</v>
      </c>
      <c r="O44" s="12">
        <f>(O20/100)*'Population projection by TPU'!U5</f>
        <v>153753.77372190787</v>
      </c>
      <c r="P44" s="12">
        <f>(P20/100)*'Population projection by TPU'!V5</f>
        <v>155092.70029620759</v>
      </c>
      <c r="Q44" s="12">
        <f>(Q20/100)*'Population projection by TPU'!W5</f>
        <v>156387.00612485164</v>
      </c>
      <c r="R44" s="12">
        <f>(R20/100)*'Population projection by TPU'!X5</f>
        <v>157636.17920291578</v>
      </c>
      <c r="S44" s="12">
        <f>(S20/100)*'Population projection by TPU'!Y5</f>
        <v>158839.21291230526</v>
      </c>
      <c r="T44" s="12">
        <f>(T20/100)*'Population projection by TPU'!Z5</f>
        <v>159994.02105046582</v>
      </c>
      <c r="U44" s="12">
        <f>(U20/100)*'Population projection by TPU'!AA5</f>
        <v>161098.64848710698</v>
      </c>
      <c r="V44" s="12">
        <f>(V20/100)*'Population projection by TPU'!AB5</f>
        <v>162152.3952662521</v>
      </c>
      <c r="W44" s="12">
        <f>(W20/100)*'Population projection by TPU'!AC5</f>
        <v>163154.87508080681</v>
      </c>
      <c r="X44" s="12">
        <f>(X20/100)*'Population projection by TPU'!AD5</f>
        <v>164105.38609374248</v>
      </c>
      <c r="Y44" s="12">
        <f>(Y20/100)*'Population projection by TPU'!AE5</f>
        <v>165002.32503661703</v>
      </c>
      <c r="Z44" s="12">
        <f>(Z20/100)*'Population projection by TPU'!AF5</f>
        <v>165845.07658573336</v>
      </c>
      <c r="AA44" s="12">
        <f>(AA20/100)*'Population projection by TPU'!AG5</f>
        <v>166634.64640641381</v>
      </c>
      <c r="AB44" s="12">
        <f>(AB20/100)*'Population projection by TPU'!AH5</f>
        <v>167371.63646704346</v>
      </c>
      <c r="AC44" s="12">
        <f>(AC20/100)*'Population projection by TPU'!AI5</f>
        <v>168056.15391612778</v>
      </c>
      <c r="AD44" s="12">
        <f>(AD20/100)*'Population projection by TPU'!AJ5</f>
        <v>168688.12576472017</v>
      </c>
      <c r="AE44" s="12">
        <f>(AE20/100)*'Population projection by TPU'!AK5</f>
        <v>169267.79498789684</v>
      </c>
      <c r="AF44" s="12">
        <f>(AF20/100)*'Population projection by TPU'!AL5</f>
        <v>169795.85672340382</v>
      </c>
      <c r="AG44" s="12">
        <f>(AG20/100)*'Population projection by TPU'!AM5</f>
        <v>170272.23947059928</v>
      </c>
      <c r="AH44" s="12">
        <f>(AH20/100)*'Population projection by TPU'!AN5</f>
        <v>170696.46493126897</v>
      </c>
      <c r="AI44" s="12">
        <f>(AI20/100)*'Population projection by TPU'!AO5</f>
        <v>171068.50626705779</v>
      </c>
      <c r="AJ44" s="12">
        <f>(AJ20/100)*'Population projection by TPU'!AP5</f>
        <v>171388.92485623111</v>
      </c>
      <c r="AK44" s="12">
        <f>(AK20/100)*'Population projection by TPU'!AQ5</f>
        <v>171657.64957022329</v>
      </c>
      <c r="AL44" s="12">
        <f>(AL20/100)*'Population projection by TPU'!AR5</f>
        <v>171873.83947943294</v>
      </c>
      <c r="AM44" s="12">
        <f>(AM20/100)*'Population projection by TPU'!AS5</f>
        <v>172037.2864918242</v>
      </c>
      <c r="AN44" s="12">
        <f>(AN20/100)*'Population projection by TPU'!AT5</f>
        <v>172148.37147613397</v>
      </c>
      <c r="AO44" s="12">
        <f>(AO20/100)*'Population projection by TPU'!AU5</f>
        <v>172207.79353892105</v>
      </c>
      <c r="AP44" s="12">
        <f>(AP20/100)*'Population projection by TPU'!AV5</f>
        <v>172215.79954139088</v>
      </c>
      <c r="AQ44" s="12">
        <f>(AQ20/100)*'Population projection by TPU'!AW5</f>
        <v>172172.40999469219</v>
      </c>
      <c r="AR44" s="12">
        <f>(AR20/100)*'Population projection by TPU'!AX5</f>
        <v>172078.05423329427</v>
      </c>
    </row>
    <row r="45" spans="1:44" ht="15.75" x14ac:dyDescent="0.25">
      <c r="A45" s="76" t="s">
        <v>179</v>
      </c>
      <c r="B45" s="12">
        <f>(B21/100)*'Population projection by TPU'!H5</f>
        <v>1549</v>
      </c>
      <c r="C45" s="12">
        <f>(C21/100)*'Population projection by TPU'!I5</f>
        <v>2297.9831142784215</v>
      </c>
      <c r="D45" s="12">
        <f>(D21/100)*'Population projection by TPU'!J5</f>
        <v>2329.4424782605688</v>
      </c>
      <c r="E45" s="12">
        <f>(E21/100)*'Population projection by TPU'!K5</f>
        <v>2360.3902559087869</v>
      </c>
      <c r="F45" s="12">
        <f>(F21/100)*'Population projection by TPU'!L5</f>
        <v>2390.774520623318</v>
      </c>
      <c r="G45" s="12">
        <f>(G21/100)*'Population projection by TPU'!M5</f>
        <v>2420.5294958032009</v>
      </c>
      <c r="H45" s="12">
        <f>(H21/100)*'Population projection by TPU'!N5</f>
        <v>2449.6076332601747</v>
      </c>
      <c r="I45" s="12">
        <f>(I21/100)*'Population projection by TPU'!O5</f>
        <v>2477.9750663770074</v>
      </c>
      <c r="J45" s="12">
        <f>(J21/100)*'Population projection by TPU'!P5</f>
        <v>2505.6108767158494</v>
      </c>
      <c r="K45" s="12">
        <f>(K21/100)*'Population projection by TPU'!Q5</f>
        <v>2532.4872187151786</v>
      </c>
      <c r="L45" s="12">
        <f>(L21/100)*'Population projection by TPU'!R5</f>
        <v>2558.5700697121574</v>
      </c>
      <c r="M45" s="12">
        <f>(M21/100)*'Population projection by TPU'!S5</f>
        <v>2583.8422047655381</v>
      </c>
      <c r="N45" s="12">
        <f>(N21/100)*'Population projection by TPU'!T5</f>
        <v>2608.2917357825777</v>
      </c>
      <c r="O45" s="12">
        <f>(O21/100)*'Population projection by TPU'!U5</f>
        <v>2631.9604453391416</v>
      </c>
      <c r="P45" s="12">
        <f>(P21/100)*'Population projection by TPU'!V5</f>
        <v>2654.8802195824983</v>
      </c>
      <c r="Q45" s="12">
        <f>(Q21/100)*'Population projection by TPU'!W5</f>
        <v>2677.0361749304589</v>
      </c>
      <c r="R45" s="12">
        <f>(R21/100)*'Population projection by TPU'!X5</f>
        <v>2698.4195468715857</v>
      </c>
      <c r="S45" s="12">
        <f>(S21/100)*'Population projection by TPU'!Y5</f>
        <v>2719.0131040954207</v>
      </c>
      <c r="T45" s="12">
        <f>(T21/100)*'Population projection by TPU'!Z5</f>
        <v>2738.7811349412304</v>
      </c>
      <c r="U45" s="12">
        <f>(U21/100)*'Population projection by TPU'!AA5</f>
        <v>2757.6901714461451</v>
      </c>
      <c r="V45" s="12">
        <f>(V21/100)*'Population projection by TPU'!AB5</f>
        <v>2775.7282317485196</v>
      </c>
      <c r="W45" s="12">
        <f>(W21/100)*'Population projection by TPU'!AC5</f>
        <v>2792.8887030351048</v>
      </c>
      <c r="X45" s="12">
        <f>(X21/100)*'Population projection by TPU'!AD5</f>
        <v>2809.1595712443673</v>
      </c>
      <c r="Y45" s="12">
        <f>(Y21/100)*'Population projection by TPU'!AE5</f>
        <v>2824.513391592217</v>
      </c>
      <c r="Z45" s="12">
        <f>(Z21/100)*'Population projection by TPU'!AF5</f>
        <v>2838.9396309542135</v>
      </c>
      <c r="AA45" s="12">
        <f>(AA21/100)*'Population projection by TPU'!AG5</f>
        <v>2852.4555043312348</v>
      </c>
      <c r="AB45" s="12">
        <f>(AB21/100)*'Population projection by TPU'!AH5</f>
        <v>2865.0713162311995</v>
      </c>
      <c r="AC45" s="12">
        <f>(AC21/100)*'Population projection by TPU'!AI5</f>
        <v>2876.788900824557</v>
      </c>
      <c r="AD45" s="12">
        <f>(AD21/100)*'Population projection by TPU'!AJ5</f>
        <v>2887.60700868493</v>
      </c>
      <c r="AE45" s="12">
        <f>(AE21/100)*'Population projection by TPU'!AK5</f>
        <v>2897.5297990649624</v>
      </c>
      <c r="AF45" s="12">
        <f>(AF21/100)*'Population projection by TPU'!AL5</f>
        <v>2906.5691713477227</v>
      </c>
      <c r="AG45" s="12">
        <f>(AG21/100)*'Population projection by TPU'!AM5</f>
        <v>2914.7239015836658</v>
      </c>
      <c r="AH45" s="12">
        <f>(AH21/100)*'Population projection by TPU'!AN5</f>
        <v>2921.9858022535504</v>
      </c>
      <c r="AI45" s="12">
        <f>(AI21/100)*'Population projection by TPU'!AO5</f>
        <v>2928.3544139378291</v>
      </c>
      <c r="AJ45" s="12">
        <f>(AJ21/100)*'Population projection by TPU'!AP5</f>
        <v>2933.8393463218686</v>
      </c>
      <c r="AK45" s="12">
        <f>(AK21/100)*'Population projection by TPU'!AQ5</f>
        <v>2938.4393818253334</v>
      </c>
      <c r="AL45" s="12">
        <f>(AL21/100)*'Population projection by TPU'!AR5</f>
        <v>2942.1401253970025</v>
      </c>
      <c r="AM45" s="12">
        <f>(AM21/100)*'Population projection by TPU'!AS5</f>
        <v>2944.938014912877</v>
      </c>
      <c r="AN45" s="12">
        <f>(AN21/100)*'Population projection by TPU'!AT5</f>
        <v>2946.8395700922852</v>
      </c>
      <c r="AO45" s="12">
        <f>(AO21/100)*'Population projection by TPU'!AU5</f>
        <v>2947.8567582565183</v>
      </c>
      <c r="AP45" s="12">
        <f>(AP21/100)*'Population projection by TPU'!AV5</f>
        <v>2947.9938051810636</v>
      </c>
      <c r="AQ45" s="12">
        <f>(AQ21/100)*'Population projection by TPU'!AW5</f>
        <v>2947.2510619762129</v>
      </c>
      <c r="AR45" s="12">
        <f>(AR21/100)*'Population projection by TPU'!AX5</f>
        <v>2945.6358779987559</v>
      </c>
    </row>
    <row r="46" spans="1:44" ht="15.75" x14ac:dyDescent="0.25">
      <c r="A46" s="76" t="s">
        <v>180</v>
      </c>
      <c r="B46" s="12">
        <f>(B22/100)*'Population projection by TPU'!H5</f>
        <v>66491</v>
      </c>
      <c r="C46" s="12">
        <f>(C22/100)*'Population projection by TPU'!I5</f>
        <v>73899.626193402175</v>
      </c>
      <c r="D46" s="12">
        <f>(D22/100)*'Population projection by TPU'!J5</f>
        <v>74911.31127677708</v>
      </c>
      <c r="E46" s="12">
        <f>(E22/100)*'Population projection by TPU'!K5</f>
        <v>75906.54452523285</v>
      </c>
      <c r="F46" s="12">
        <f>(F22/100)*'Population projection by TPU'!L5</f>
        <v>76883.656058652588</v>
      </c>
      <c r="G46" s="12">
        <f>(G22/100)*'Population projection by TPU'!M5</f>
        <v>77840.53060204006</v>
      </c>
      <c r="H46" s="12">
        <f>(H22/100)*'Population projection by TPU'!N5</f>
        <v>78775.639078302949</v>
      </c>
      <c r="I46" s="12">
        <f>(I22/100)*'Population projection by TPU'!O5</f>
        <v>79687.892388771041</v>
      </c>
      <c r="J46" s="12">
        <f>(J22/100)*'Population projection by TPU'!P5</f>
        <v>80576.617828441405</v>
      </c>
      <c r="K46" s="12">
        <f>(K22/100)*'Population projection by TPU'!Q5</f>
        <v>81440.919926596791</v>
      </c>
      <c r="L46" s="12">
        <f>(L22/100)*'Population projection by TPU'!R5</f>
        <v>82279.704566378699</v>
      </c>
      <c r="M46" s="12">
        <f>(M22/100)*'Population projection by TPU'!S5</f>
        <v>83092.417819992159</v>
      </c>
      <c r="N46" s="12">
        <f>(N22/100)*'Population projection by TPU'!T5</f>
        <v>83878.677384536684</v>
      </c>
      <c r="O46" s="12">
        <f>(O22/100)*'Population projection by TPU'!U5</f>
        <v>84639.826923818444</v>
      </c>
      <c r="P46" s="12">
        <f>(P22/100)*'Population projection by TPU'!V5</f>
        <v>85376.891847619278</v>
      </c>
      <c r="Q46" s="12">
        <f>(Q22/100)*'Population projection by TPU'!W5</f>
        <v>86089.393522674494</v>
      </c>
      <c r="R46" s="12">
        <f>(R22/100)*'Population projection by TPU'!X5</f>
        <v>86777.050095686325</v>
      </c>
      <c r="S46" s="12">
        <f>(S22/100)*'Population projection by TPU'!Y5</f>
        <v>87439.307434035713</v>
      </c>
      <c r="T46" s="12">
        <f>(T22/100)*'Population projection by TPU'!Z5</f>
        <v>88075.017105272229</v>
      </c>
      <c r="U46" s="12">
        <f>(U22/100)*'Population projection by TPU'!AA5</f>
        <v>88683.1028308409</v>
      </c>
      <c r="V46" s="12">
        <f>(V22/100)*'Population projection by TPU'!AB5</f>
        <v>89263.179292376662</v>
      </c>
      <c r="W46" s="12">
        <f>(W22/100)*'Population projection by TPU'!AC5</f>
        <v>89815.033831908149</v>
      </c>
      <c r="X46" s="12">
        <f>(X22/100)*'Population projection by TPU'!AD5</f>
        <v>90338.280095571041</v>
      </c>
      <c r="Y46" s="12">
        <f>(Y22/100)*'Population projection by TPU'!AE5</f>
        <v>90832.035501037986</v>
      </c>
      <c r="Z46" s="12">
        <f>(Z22/100)*'Population projection by TPU'!AF5</f>
        <v>91295.961319119044</v>
      </c>
      <c r="AA46" s="12">
        <f>(AA22/100)*'Population projection by TPU'!AG5</f>
        <v>91730.611157942112</v>
      </c>
      <c r="AB46" s="12">
        <f>(AB22/100)*'Population projection by TPU'!AH5</f>
        <v>92136.316394739042</v>
      </c>
      <c r="AC46" s="12">
        <f>(AC22/100)*'Population projection by TPU'!AI5</f>
        <v>92513.136013629308</v>
      </c>
      <c r="AD46" s="12">
        <f>(AD22/100)*'Population projection by TPU'!AJ5</f>
        <v>92861.029834969479</v>
      </c>
      <c r="AE46" s="12">
        <f>(AE22/100)*'Population projection by TPU'!AK5</f>
        <v>93180.131613970196</v>
      </c>
      <c r="AF46" s="12">
        <f>(AF22/100)*'Population projection by TPU'!AL5</f>
        <v>93470.824016611616</v>
      </c>
      <c r="AG46" s="12">
        <f>(AG22/100)*'Population projection by TPU'!AM5</f>
        <v>93733.067682546243</v>
      </c>
      <c r="AH46" s="12">
        <f>(AH22/100)*'Population projection by TPU'!AN5</f>
        <v>93966.599313663814</v>
      </c>
      <c r="AI46" s="12">
        <f>(AI22/100)*'Population projection by TPU'!AO5</f>
        <v>94171.404135733581</v>
      </c>
      <c r="AJ46" s="12">
        <f>(AJ22/100)*'Population projection by TPU'!AP5</f>
        <v>94347.791181555673</v>
      </c>
      <c r="AK46" s="12">
        <f>(AK22/100)*'Population projection by TPU'!AQ5</f>
        <v>94495.721295606651</v>
      </c>
      <c r="AL46" s="12">
        <f>(AL22/100)*'Population projection by TPU'!AR5</f>
        <v>94614.731555031409</v>
      </c>
      <c r="AM46" s="12">
        <f>(AM22/100)*'Population projection by TPU'!AS5</f>
        <v>94704.7074073642</v>
      </c>
      <c r="AN46" s="12">
        <f>(AN22/100)*'Population projection by TPU'!AT5</f>
        <v>94765.858516818073</v>
      </c>
      <c r="AO46" s="12">
        <f>(AO22/100)*'Population projection by TPU'!AU5</f>
        <v>94798.569734162578</v>
      </c>
      <c r="AP46" s="12">
        <f>(AP22/100)*'Population projection by TPU'!AV5</f>
        <v>94802.976953881443</v>
      </c>
      <c r="AQ46" s="12">
        <f>(AQ22/100)*'Population projection by TPU'!AW5</f>
        <v>94779.091467145219</v>
      </c>
      <c r="AR46" s="12">
        <f>(AR22/100)*'Population projection by TPU'!AX5</f>
        <v>94727.149618040232</v>
      </c>
    </row>
    <row r="47" spans="1:44" ht="15.75" x14ac:dyDescent="0.25">
      <c r="A47" s="67" t="s">
        <v>34</v>
      </c>
      <c r="B47" s="74">
        <f>SUM(B40:B46)</f>
        <v>463775</v>
      </c>
      <c r="C47" s="74">
        <f t="shared" ref="C47:AR47" si="58">SUM(C40:C46)</f>
        <v>441774.62163558486</v>
      </c>
      <c r="D47" s="74">
        <f t="shared" si="58"/>
        <v>447822.51142805332</v>
      </c>
      <c r="E47" s="74">
        <f t="shared" si="58"/>
        <v>453772.05156002979</v>
      </c>
      <c r="F47" s="74">
        <f t="shared" si="58"/>
        <v>459613.25942815305</v>
      </c>
      <c r="G47" s="74">
        <f t="shared" si="58"/>
        <v>465333.48984246416</v>
      </c>
      <c r="H47" s="74">
        <f t="shared" si="58"/>
        <v>470923.60192514415</v>
      </c>
      <c r="I47" s="74">
        <f t="shared" si="58"/>
        <v>476377.08500519564</v>
      </c>
      <c r="J47" s="74">
        <f t="shared" si="58"/>
        <v>481689.91762793157</v>
      </c>
      <c r="K47" s="74">
        <f t="shared" si="58"/>
        <v>486856.74663721718</v>
      </c>
      <c r="L47" s="74">
        <f t="shared" si="58"/>
        <v>491871.03136314556</v>
      </c>
      <c r="M47" s="74">
        <f t="shared" si="58"/>
        <v>496729.46040544787</v>
      </c>
      <c r="N47" s="74">
        <f t="shared" si="58"/>
        <v>501429.7483436435</v>
      </c>
      <c r="O47" s="74">
        <f t="shared" si="58"/>
        <v>505979.92764826253</v>
      </c>
      <c r="P47" s="74">
        <f t="shared" si="58"/>
        <v>510386.12825583806</v>
      </c>
      <c r="Q47" s="74">
        <f t="shared" si="58"/>
        <v>514645.48887950991</v>
      </c>
      <c r="R47" s="74">
        <f t="shared" si="58"/>
        <v>518756.3245901328</v>
      </c>
      <c r="S47" s="74">
        <f t="shared" si="58"/>
        <v>522715.32276299241</v>
      </c>
      <c r="T47" s="74">
        <f t="shared" si="58"/>
        <v>526515.61802762083</v>
      </c>
      <c r="U47" s="74">
        <f t="shared" si="58"/>
        <v>530150.77635213058</v>
      </c>
      <c r="V47" s="74">
        <f t="shared" si="58"/>
        <v>533618.49428948527</v>
      </c>
      <c r="W47" s="74">
        <f t="shared" si="58"/>
        <v>536917.50056268845</v>
      </c>
      <c r="X47" s="74">
        <f t="shared" si="58"/>
        <v>540045.48553445202</v>
      </c>
      <c r="Y47" s="74">
        <f t="shared" si="58"/>
        <v>542997.1730958994</v>
      </c>
      <c r="Z47" s="74">
        <f t="shared" si="58"/>
        <v>545770.5383117582</v>
      </c>
      <c r="AA47" s="74">
        <f t="shared" si="58"/>
        <v>548368.89067131549</v>
      </c>
      <c r="AB47" s="74">
        <f t="shared" si="58"/>
        <v>550794.21115957445</v>
      </c>
      <c r="AC47" s="74">
        <f t="shared" si="58"/>
        <v>553046.85238572152</v>
      </c>
      <c r="AD47" s="74">
        <f t="shared" si="58"/>
        <v>555126.57415440388</v>
      </c>
      <c r="AE47" s="74">
        <f t="shared" si="58"/>
        <v>557034.17605907866</v>
      </c>
      <c r="AF47" s="74">
        <f t="shared" si="58"/>
        <v>558771.94569072954</v>
      </c>
      <c r="AG47" s="74">
        <f t="shared" si="58"/>
        <v>560339.64775178453</v>
      </c>
      <c r="AH47" s="74">
        <f t="shared" si="58"/>
        <v>561735.70823667676</v>
      </c>
      <c r="AI47" s="74">
        <f t="shared" si="58"/>
        <v>562960.03882452345</v>
      </c>
      <c r="AJ47" s="74">
        <f t="shared" si="58"/>
        <v>564014.48692451161</v>
      </c>
      <c r="AK47" s="74">
        <f t="shared" si="58"/>
        <v>564898.81846351491</v>
      </c>
      <c r="AL47" s="74">
        <f t="shared" si="58"/>
        <v>565610.26607206615</v>
      </c>
      <c r="AM47" s="74">
        <f t="shared" si="58"/>
        <v>566148.14495140756</v>
      </c>
      <c r="AN47" s="74">
        <f t="shared" si="58"/>
        <v>566513.7084817409</v>
      </c>
      <c r="AO47" s="74">
        <f t="shared" si="58"/>
        <v>566709.25731479982</v>
      </c>
      <c r="AP47" s="74">
        <f t="shared" si="58"/>
        <v>566735.60383269261</v>
      </c>
      <c r="AQ47" s="74">
        <f t="shared" si="58"/>
        <v>566592.81553444243</v>
      </c>
      <c r="AR47" s="74">
        <f t="shared" si="58"/>
        <v>566282.30529349274</v>
      </c>
    </row>
  </sheetData>
  <mergeCells count="5">
    <mergeCell ref="A1:AR1"/>
    <mergeCell ref="A13:AR13"/>
    <mergeCell ref="B26:B28"/>
    <mergeCell ref="A26:A28"/>
    <mergeCell ref="A38:AR3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35"/>
  <sheetViews>
    <sheetView topLeftCell="A19" workbookViewId="0">
      <selection activeCell="A30" sqref="A30"/>
    </sheetView>
  </sheetViews>
  <sheetFormatPr defaultRowHeight="15" x14ac:dyDescent="0.25"/>
  <cols>
    <col min="1" max="1" width="21.7109375" bestFit="1" customWidth="1"/>
  </cols>
  <sheetData>
    <row r="1" spans="1:44" ht="18.75" x14ac:dyDescent="0.25">
      <c r="A1" s="153" t="s">
        <v>223</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75" x14ac:dyDescent="0.25">
      <c r="A2" s="67" t="s">
        <v>224</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181</v>
      </c>
      <c r="B3" s="13">
        <f>'ARs urban population evolution'!N23</f>
        <v>22.234017711972879</v>
      </c>
      <c r="C3" s="13">
        <f>$B$23</f>
        <v>22.510694978611699</v>
      </c>
      <c r="D3" s="13">
        <f t="shared" ref="D3:AR3" si="1">$B$23</f>
        <v>22.510694978611699</v>
      </c>
      <c r="E3" s="13">
        <f t="shared" si="1"/>
        <v>22.510694978611699</v>
      </c>
      <c r="F3" s="13">
        <f t="shared" si="1"/>
        <v>22.510694978611699</v>
      </c>
      <c r="G3" s="13">
        <f t="shared" si="1"/>
        <v>22.510694978611699</v>
      </c>
      <c r="H3" s="13">
        <f t="shared" si="1"/>
        <v>22.510694978611699</v>
      </c>
      <c r="I3" s="13">
        <f t="shared" si="1"/>
        <v>22.510694978611699</v>
      </c>
      <c r="J3" s="13">
        <f t="shared" si="1"/>
        <v>22.510694978611699</v>
      </c>
      <c r="K3" s="13">
        <f t="shared" si="1"/>
        <v>22.510694978611699</v>
      </c>
      <c r="L3" s="13">
        <f t="shared" si="1"/>
        <v>22.510694978611699</v>
      </c>
      <c r="M3" s="13">
        <f t="shared" si="1"/>
        <v>22.510694978611699</v>
      </c>
      <c r="N3" s="13">
        <f t="shared" si="1"/>
        <v>22.510694978611699</v>
      </c>
      <c r="O3" s="13">
        <f t="shared" si="1"/>
        <v>22.510694978611699</v>
      </c>
      <c r="P3" s="13">
        <f t="shared" si="1"/>
        <v>22.510694978611699</v>
      </c>
      <c r="Q3" s="13">
        <f t="shared" si="1"/>
        <v>22.510694978611699</v>
      </c>
      <c r="R3" s="13">
        <f t="shared" si="1"/>
        <v>22.510694978611699</v>
      </c>
      <c r="S3" s="13">
        <f t="shared" si="1"/>
        <v>22.510694978611699</v>
      </c>
      <c r="T3" s="13">
        <f t="shared" si="1"/>
        <v>22.510694978611699</v>
      </c>
      <c r="U3" s="13">
        <f t="shared" si="1"/>
        <v>22.510694978611699</v>
      </c>
      <c r="V3" s="13">
        <f t="shared" si="1"/>
        <v>22.510694978611699</v>
      </c>
      <c r="W3" s="13">
        <f t="shared" si="1"/>
        <v>22.510694978611699</v>
      </c>
      <c r="X3" s="13">
        <f t="shared" si="1"/>
        <v>22.510694978611699</v>
      </c>
      <c r="Y3" s="13">
        <f t="shared" si="1"/>
        <v>22.510694978611699</v>
      </c>
      <c r="Z3" s="13">
        <f t="shared" si="1"/>
        <v>22.510694978611699</v>
      </c>
      <c r="AA3" s="13">
        <f t="shared" si="1"/>
        <v>22.510694978611699</v>
      </c>
      <c r="AB3" s="13">
        <f t="shared" si="1"/>
        <v>22.510694978611699</v>
      </c>
      <c r="AC3" s="13">
        <f t="shared" si="1"/>
        <v>22.510694978611699</v>
      </c>
      <c r="AD3" s="13">
        <f t="shared" si="1"/>
        <v>22.510694978611699</v>
      </c>
      <c r="AE3" s="13">
        <f t="shared" si="1"/>
        <v>22.510694978611699</v>
      </c>
      <c r="AF3" s="13">
        <f t="shared" si="1"/>
        <v>22.510694978611699</v>
      </c>
      <c r="AG3" s="13">
        <f t="shared" si="1"/>
        <v>22.510694978611699</v>
      </c>
      <c r="AH3" s="13">
        <f t="shared" si="1"/>
        <v>22.510694978611699</v>
      </c>
      <c r="AI3" s="13">
        <f t="shared" si="1"/>
        <v>22.510694978611699</v>
      </c>
      <c r="AJ3" s="13">
        <f t="shared" si="1"/>
        <v>22.510694978611699</v>
      </c>
      <c r="AK3" s="13">
        <f t="shared" si="1"/>
        <v>22.510694978611699</v>
      </c>
      <c r="AL3" s="13">
        <f t="shared" si="1"/>
        <v>22.510694978611699</v>
      </c>
      <c r="AM3" s="13">
        <f t="shared" si="1"/>
        <v>22.510694978611699</v>
      </c>
      <c r="AN3" s="13">
        <f t="shared" si="1"/>
        <v>22.510694978611699</v>
      </c>
      <c r="AO3" s="13">
        <f t="shared" si="1"/>
        <v>22.510694978611699</v>
      </c>
      <c r="AP3" s="13">
        <f t="shared" si="1"/>
        <v>22.510694978611699</v>
      </c>
      <c r="AQ3" s="13">
        <f t="shared" si="1"/>
        <v>22.510694978611699</v>
      </c>
      <c r="AR3" s="13">
        <f t="shared" si="1"/>
        <v>22.510694978611699</v>
      </c>
    </row>
    <row r="4" spans="1:44" ht="15.75" x14ac:dyDescent="0.25">
      <c r="A4" s="76" t="s">
        <v>182</v>
      </c>
      <c r="B4" s="13">
        <f>'ARs urban population evolution'!N24</f>
        <v>46.801704604421076</v>
      </c>
      <c r="C4" s="13">
        <f>$B$24</f>
        <v>47.499861875579384</v>
      </c>
      <c r="D4" s="13">
        <f t="shared" ref="D4:AR4" si="2">$B$24</f>
        <v>47.499861875579384</v>
      </c>
      <c r="E4" s="13">
        <f t="shared" si="2"/>
        <v>47.499861875579384</v>
      </c>
      <c r="F4" s="13">
        <f t="shared" si="2"/>
        <v>47.499861875579384</v>
      </c>
      <c r="G4" s="13">
        <f t="shared" si="2"/>
        <v>47.499861875579384</v>
      </c>
      <c r="H4" s="13">
        <f t="shared" si="2"/>
        <v>47.499861875579384</v>
      </c>
      <c r="I4" s="13">
        <f t="shared" si="2"/>
        <v>47.499861875579384</v>
      </c>
      <c r="J4" s="13">
        <f t="shared" si="2"/>
        <v>47.499861875579384</v>
      </c>
      <c r="K4" s="13">
        <f t="shared" si="2"/>
        <v>47.499861875579384</v>
      </c>
      <c r="L4" s="13">
        <f t="shared" si="2"/>
        <v>47.499861875579384</v>
      </c>
      <c r="M4" s="13">
        <f t="shared" si="2"/>
        <v>47.499861875579384</v>
      </c>
      <c r="N4" s="13">
        <f t="shared" si="2"/>
        <v>47.499861875579384</v>
      </c>
      <c r="O4" s="13">
        <f t="shared" si="2"/>
        <v>47.499861875579384</v>
      </c>
      <c r="P4" s="13">
        <f t="shared" si="2"/>
        <v>47.499861875579384</v>
      </c>
      <c r="Q4" s="13">
        <f t="shared" si="2"/>
        <v>47.499861875579384</v>
      </c>
      <c r="R4" s="13">
        <f t="shared" si="2"/>
        <v>47.499861875579384</v>
      </c>
      <c r="S4" s="13">
        <f t="shared" si="2"/>
        <v>47.499861875579384</v>
      </c>
      <c r="T4" s="13">
        <f t="shared" si="2"/>
        <v>47.499861875579384</v>
      </c>
      <c r="U4" s="13">
        <f t="shared" si="2"/>
        <v>47.499861875579384</v>
      </c>
      <c r="V4" s="13">
        <f t="shared" si="2"/>
        <v>47.499861875579384</v>
      </c>
      <c r="W4" s="13">
        <f t="shared" si="2"/>
        <v>47.499861875579384</v>
      </c>
      <c r="X4" s="13">
        <f t="shared" si="2"/>
        <v>47.499861875579384</v>
      </c>
      <c r="Y4" s="13">
        <f t="shared" si="2"/>
        <v>47.499861875579384</v>
      </c>
      <c r="Z4" s="13">
        <f t="shared" si="2"/>
        <v>47.499861875579384</v>
      </c>
      <c r="AA4" s="13">
        <f t="shared" si="2"/>
        <v>47.499861875579384</v>
      </c>
      <c r="AB4" s="13">
        <f t="shared" si="2"/>
        <v>47.499861875579384</v>
      </c>
      <c r="AC4" s="13">
        <f t="shared" si="2"/>
        <v>47.499861875579384</v>
      </c>
      <c r="AD4" s="13">
        <f t="shared" si="2"/>
        <v>47.499861875579384</v>
      </c>
      <c r="AE4" s="13">
        <f t="shared" si="2"/>
        <v>47.499861875579384</v>
      </c>
      <c r="AF4" s="13">
        <f t="shared" si="2"/>
        <v>47.499861875579384</v>
      </c>
      <c r="AG4" s="13">
        <f t="shared" si="2"/>
        <v>47.499861875579384</v>
      </c>
      <c r="AH4" s="13">
        <f t="shared" si="2"/>
        <v>47.499861875579384</v>
      </c>
      <c r="AI4" s="13">
        <f t="shared" si="2"/>
        <v>47.499861875579384</v>
      </c>
      <c r="AJ4" s="13">
        <f t="shared" si="2"/>
        <v>47.499861875579384</v>
      </c>
      <c r="AK4" s="13">
        <f t="shared" si="2"/>
        <v>47.499861875579384</v>
      </c>
      <c r="AL4" s="13">
        <f t="shared" si="2"/>
        <v>47.499861875579384</v>
      </c>
      <c r="AM4" s="13">
        <f t="shared" si="2"/>
        <v>47.499861875579384</v>
      </c>
      <c r="AN4" s="13">
        <f t="shared" si="2"/>
        <v>47.499861875579384</v>
      </c>
      <c r="AO4" s="13">
        <f t="shared" si="2"/>
        <v>47.499861875579384</v>
      </c>
      <c r="AP4" s="13">
        <f t="shared" si="2"/>
        <v>47.499861875579384</v>
      </c>
      <c r="AQ4" s="13">
        <f t="shared" si="2"/>
        <v>47.499861875579384</v>
      </c>
      <c r="AR4" s="13">
        <f t="shared" si="2"/>
        <v>47.499861875579384</v>
      </c>
    </row>
    <row r="5" spans="1:44" ht="15.75" x14ac:dyDescent="0.25">
      <c r="A5" s="76" t="s">
        <v>183</v>
      </c>
      <c r="B5" s="13">
        <f>'ARs urban population evolution'!N25</f>
        <v>25.176968381360915</v>
      </c>
      <c r="C5" s="13">
        <f>$B$25</f>
        <v>24.533781229220644</v>
      </c>
      <c r="D5" s="13">
        <f t="shared" ref="D5:AR5" si="3">$B$25</f>
        <v>24.533781229220644</v>
      </c>
      <c r="E5" s="13">
        <f t="shared" si="3"/>
        <v>24.533781229220644</v>
      </c>
      <c r="F5" s="13">
        <f t="shared" si="3"/>
        <v>24.533781229220644</v>
      </c>
      <c r="G5" s="13">
        <f t="shared" si="3"/>
        <v>24.533781229220644</v>
      </c>
      <c r="H5" s="13">
        <f t="shared" si="3"/>
        <v>24.533781229220644</v>
      </c>
      <c r="I5" s="13">
        <f t="shared" si="3"/>
        <v>24.533781229220644</v>
      </c>
      <c r="J5" s="13">
        <f t="shared" si="3"/>
        <v>24.533781229220644</v>
      </c>
      <c r="K5" s="13">
        <f t="shared" si="3"/>
        <v>24.533781229220644</v>
      </c>
      <c r="L5" s="13">
        <f t="shared" si="3"/>
        <v>24.533781229220644</v>
      </c>
      <c r="M5" s="13">
        <f t="shared" si="3"/>
        <v>24.533781229220644</v>
      </c>
      <c r="N5" s="13">
        <f t="shared" si="3"/>
        <v>24.533781229220644</v>
      </c>
      <c r="O5" s="13">
        <f t="shared" si="3"/>
        <v>24.533781229220644</v>
      </c>
      <c r="P5" s="13">
        <f t="shared" si="3"/>
        <v>24.533781229220644</v>
      </c>
      <c r="Q5" s="13">
        <f t="shared" si="3"/>
        <v>24.533781229220644</v>
      </c>
      <c r="R5" s="13">
        <f t="shared" si="3"/>
        <v>24.533781229220644</v>
      </c>
      <c r="S5" s="13">
        <f t="shared" si="3"/>
        <v>24.533781229220644</v>
      </c>
      <c r="T5" s="13">
        <f t="shared" si="3"/>
        <v>24.533781229220644</v>
      </c>
      <c r="U5" s="13">
        <f t="shared" si="3"/>
        <v>24.533781229220644</v>
      </c>
      <c r="V5" s="13">
        <f t="shared" si="3"/>
        <v>24.533781229220644</v>
      </c>
      <c r="W5" s="13">
        <f t="shared" si="3"/>
        <v>24.533781229220644</v>
      </c>
      <c r="X5" s="13">
        <f t="shared" si="3"/>
        <v>24.533781229220644</v>
      </c>
      <c r="Y5" s="13">
        <f t="shared" si="3"/>
        <v>24.533781229220644</v>
      </c>
      <c r="Z5" s="13">
        <f t="shared" si="3"/>
        <v>24.533781229220644</v>
      </c>
      <c r="AA5" s="13">
        <f t="shared" si="3"/>
        <v>24.533781229220644</v>
      </c>
      <c r="AB5" s="13">
        <f t="shared" si="3"/>
        <v>24.533781229220644</v>
      </c>
      <c r="AC5" s="13">
        <f t="shared" si="3"/>
        <v>24.533781229220644</v>
      </c>
      <c r="AD5" s="13">
        <f t="shared" si="3"/>
        <v>24.533781229220644</v>
      </c>
      <c r="AE5" s="13">
        <f t="shared" si="3"/>
        <v>24.533781229220644</v>
      </c>
      <c r="AF5" s="13">
        <f t="shared" si="3"/>
        <v>24.533781229220644</v>
      </c>
      <c r="AG5" s="13">
        <f t="shared" si="3"/>
        <v>24.533781229220644</v>
      </c>
      <c r="AH5" s="13">
        <f t="shared" si="3"/>
        <v>24.533781229220644</v>
      </c>
      <c r="AI5" s="13">
        <f t="shared" si="3"/>
        <v>24.533781229220644</v>
      </c>
      <c r="AJ5" s="13">
        <f t="shared" si="3"/>
        <v>24.533781229220644</v>
      </c>
      <c r="AK5" s="13">
        <f t="shared" si="3"/>
        <v>24.533781229220644</v>
      </c>
      <c r="AL5" s="13">
        <f t="shared" si="3"/>
        <v>24.533781229220644</v>
      </c>
      <c r="AM5" s="13">
        <f t="shared" si="3"/>
        <v>24.533781229220644</v>
      </c>
      <c r="AN5" s="13">
        <f t="shared" si="3"/>
        <v>24.533781229220644</v>
      </c>
      <c r="AO5" s="13">
        <f t="shared" si="3"/>
        <v>24.533781229220644</v>
      </c>
      <c r="AP5" s="13">
        <f t="shared" si="3"/>
        <v>24.533781229220644</v>
      </c>
      <c r="AQ5" s="13">
        <f t="shared" si="3"/>
        <v>24.533781229220644</v>
      </c>
      <c r="AR5" s="13">
        <f t="shared" si="3"/>
        <v>24.533781229220644</v>
      </c>
    </row>
    <row r="6" spans="1:44" ht="15.75" x14ac:dyDescent="0.25">
      <c r="A6" s="76" t="s">
        <v>196</v>
      </c>
      <c r="B6" s="13">
        <f>'ARs urban population evolution'!N26</f>
        <v>5.7873093022451316</v>
      </c>
      <c r="C6" s="13">
        <f>$B$26</f>
        <v>5.4556619165882747</v>
      </c>
      <c r="D6" s="13">
        <f t="shared" ref="D6:AR6" si="4">$B$26</f>
        <v>5.4556619165882747</v>
      </c>
      <c r="E6" s="13">
        <f t="shared" si="4"/>
        <v>5.4556619165882747</v>
      </c>
      <c r="F6" s="13">
        <f t="shared" si="4"/>
        <v>5.4556619165882747</v>
      </c>
      <c r="G6" s="13">
        <f t="shared" si="4"/>
        <v>5.4556619165882747</v>
      </c>
      <c r="H6" s="13">
        <f t="shared" si="4"/>
        <v>5.4556619165882747</v>
      </c>
      <c r="I6" s="13">
        <f t="shared" si="4"/>
        <v>5.4556619165882747</v>
      </c>
      <c r="J6" s="13">
        <f t="shared" si="4"/>
        <v>5.4556619165882747</v>
      </c>
      <c r="K6" s="13">
        <f t="shared" si="4"/>
        <v>5.4556619165882747</v>
      </c>
      <c r="L6" s="13">
        <f t="shared" si="4"/>
        <v>5.4556619165882747</v>
      </c>
      <c r="M6" s="13">
        <f t="shared" si="4"/>
        <v>5.4556619165882747</v>
      </c>
      <c r="N6" s="13">
        <f t="shared" si="4"/>
        <v>5.4556619165882747</v>
      </c>
      <c r="O6" s="13">
        <f t="shared" si="4"/>
        <v>5.4556619165882747</v>
      </c>
      <c r="P6" s="13">
        <f t="shared" si="4"/>
        <v>5.4556619165882747</v>
      </c>
      <c r="Q6" s="13">
        <f t="shared" si="4"/>
        <v>5.4556619165882747</v>
      </c>
      <c r="R6" s="13">
        <f t="shared" si="4"/>
        <v>5.4556619165882747</v>
      </c>
      <c r="S6" s="13">
        <f t="shared" si="4"/>
        <v>5.4556619165882747</v>
      </c>
      <c r="T6" s="13">
        <f t="shared" si="4"/>
        <v>5.4556619165882747</v>
      </c>
      <c r="U6" s="13">
        <f t="shared" si="4"/>
        <v>5.4556619165882747</v>
      </c>
      <c r="V6" s="13">
        <f t="shared" si="4"/>
        <v>5.4556619165882747</v>
      </c>
      <c r="W6" s="13">
        <f t="shared" si="4"/>
        <v>5.4556619165882747</v>
      </c>
      <c r="X6" s="13">
        <f t="shared" si="4"/>
        <v>5.4556619165882747</v>
      </c>
      <c r="Y6" s="13">
        <f t="shared" si="4"/>
        <v>5.4556619165882747</v>
      </c>
      <c r="Z6" s="13">
        <f t="shared" si="4"/>
        <v>5.4556619165882747</v>
      </c>
      <c r="AA6" s="13">
        <f t="shared" si="4"/>
        <v>5.4556619165882747</v>
      </c>
      <c r="AB6" s="13">
        <f t="shared" si="4"/>
        <v>5.4556619165882747</v>
      </c>
      <c r="AC6" s="13">
        <f t="shared" si="4"/>
        <v>5.4556619165882747</v>
      </c>
      <c r="AD6" s="13">
        <f t="shared" si="4"/>
        <v>5.4556619165882747</v>
      </c>
      <c r="AE6" s="13">
        <f t="shared" si="4"/>
        <v>5.4556619165882747</v>
      </c>
      <c r="AF6" s="13">
        <f t="shared" si="4"/>
        <v>5.4556619165882747</v>
      </c>
      <c r="AG6" s="13">
        <f t="shared" si="4"/>
        <v>5.4556619165882747</v>
      </c>
      <c r="AH6" s="13">
        <f t="shared" si="4"/>
        <v>5.4556619165882747</v>
      </c>
      <c r="AI6" s="13">
        <f t="shared" si="4"/>
        <v>5.4556619165882747</v>
      </c>
      <c r="AJ6" s="13">
        <f t="shared" si="4"/>
        <v>5.4556619165882747</v>
      </c>
      <c r="AK6" s="13">
        <f t="shared" si="4"/>
        <v>5.4556619165882747</v>
      </c>
      <c r="AL6" s="13">
        <f t="shared" si="4"/>
        <v>5.4556619165882747</v>
      </c>
      <c r="AM6" s="13">
        <f t="shared" si="4"/>
        <v>5.4556619165882747</v>
      </c>
      <c r="AN6" s="13">
        <f t="shared" si="4"/>
        <v>5.4556619165882747</v>
      </c>
      <c r="AO6" s="13">
        <f t="shared" si="4"/>
        <v>5.4556619165882747</v>
      </c>
      <c r="AP6" s="13">
        <f t="shared" si="4"/>
        <v>5.4556619165882747</v>
      </c>
      <c r="AQ6" s="13">
        <f t="shared" si="4"/>
        <v>5.4556619165882747</v>
      </c>
      <c r="AR6" s="13">
        <f t="shared" si="4"/>
        <v>5.4556619165882747</v>
      </c>
    </row>
    <row r="7" spans="1:44" ht="15.75" x14ac:dyDescent="0.25">
      <c r="A7" s="84" t="s">
        <v>34</v>
      </c>
      <c r="B7" s="13">
        <f>SUM(B3:B6)</f>
        <v>100.00000000000001</v>
      </c>
      <c r="C7" s="13">
        <f t="shared" ref="C7:AR7" si="5">SUM(C3:C6)</f>
        <v>100</v>
      </c>
      <c r="D7" s="13">
        <f t="shared" si="5"/>
        <v>100</v>
      </c>
      <c r="E7" s="13">
        <f t="shared" si="5"/>
        <v>100</v>
      </c>
      <c r="F7" s="13">
        <f t="shared" si="5"/>
        <v>100</v>
      </c>
      <c r="G7" s="13">
        <f t="shared" si="5"/>
        <v>100</v>
      </c>
      <c r="H7" s="13">
        <f t="shared" si="5"/>
        <v>100</v>
      </c>
      <c r="I7" s="13">
        <f t="shared" si="5"/>
        <v>100</v>
      </c>
      <c r="J7" s="13">
        <f t="shared" si="5"/>
        <v>100</v>
      </c>
      <c r="K7" s="13">
        <f t="shared" si="5"/>
        <v>100</v>
      </c>
      <c r="L7" s="13">
        <f t="shared" si="5"/>
        <v>100</v>
      </c>
      <c r="M7" s="13">
        <f t="shared" si="5"/>
        <v>100</v>
      </c>
      <c r="N7" s="13">
        <f t="shared" si="5"/>
        <v>100</v>
      </c>
      <c r="O7" s="13">
        <f t="shared" si="5"/>
        <v>100</v>
      </c>
      <c r="P7" s="13">
        <f t="shared" si="5"/>
        <v>100</v>
      </c>
      <c r="Q7" s="13">
        <f t="shared" si="5"/>
        <v>100</v>
      </c>
      <c r="R7" s="13">
        <f t="shared" si="5"/>
        <v>100</v>
      </c>
      <c r="S7" s="13">
        <f t="shared" si="5"/>
        <v>100</v>
      </c>
      <c r="T7" s="13">
        <f t="shared" si="5"/>
        <v>100</v>
      </c>
      <c r="U7" s="13">
        <f t="shared" si="5"/>
        <v>100</v>
      </c>
      <c r="V7" s="13">
        <f t="shared" si="5"/>
        <v>100</v>
      </c>
      <c r="W7" s="13">
        <f t="shared" si="5"/>
        <v>100</v>
      </c>
      <c r="X7" s="13">
        <f t="shared" si="5"/>
        <v>100</v>
      </c>
      <c r="Y7" s="13">
        <f t="shared" si="5"/>
        <v>100</v>
      </c>
      <c r="Z7" s="13">
        <f t="shared" si="5"/>
        <v>100</v>
      </c>
      <c r="AA7" s="13">
        <f t="shared" si="5"/>
        <v>100</v>
      </c>
      <c r="AB7" s="13">
        <f t="shared" si="5"/>
        <v>100</v>
      </c>
      <c r="AC7" s="13">
        <f t="shared" si="5"/>
        <v>100</v>
      </c>
      <c r="AD7" s="13">
        <f t="shared" si="5"/>
        <v>100</v>
      </c>
      <c r="AE7" s="13">
        <f t="shared" si="5"/>
        <v>100</v>
      </c>
      <c r="AF7" s="13">
        <f t="shared" si="5"/>
        <v>100</v>
      </c>
      <c r="AG7" s="13">
        <f t="shared" si="5"/>
        <v>100</v>
      </c>
      <c r="AH7" s="13">
        <f t="shared" si="5"/>
        <v>100</v>
      </c>
      <c r="AI7" s="13">
        <f t="shared" si="5"/>
        <v>100</v>
      </c>
      <c r="AJ7" s="13">
        <f t="shared" si="5"/>
        <v>100</v>
      </c>
      <c r="AK7" s="13">
        <f t="shared" si="5"/>
        <v>100</v>
      </c>
      <c r="AL7" s="13">
        <f t="shared" si="5"/>
        <v>100</v>
      </c>
      <c r="AM7" s="13">
        <f t="shared" si="5"/>
        <v>100</v>
      </c>
      <c r="AN7" s="13">
        <f t="shared" si="5"/>
        <v>100</v>
      </c>
      <c r="AO7" s="13">
        <f t="shared" si="5"/>
        <v>100</v>
      </c>
      <c r="AP7" s="13">
        <f t="shared" si="5"/>
        <v>100</v>
      </c>
      <c r="AQ7" s="13">
        <f t="shared" si="5"/>
        <v>100</v>
      </c>
      <c r="AR7" s="13">
        <f t="shared" si="5"/>
        <v>100</v>
      </c>
    </row>
    <row r="8" spans="1:44" ht="15.75" x14ac:dyDescent="0.25">
      <c r="A8" s="85"/>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3"/>
      <c r="AF8" s="3"/>
      <c r="AG8" s="3"/>
      <c r="AH8" s="3"/>
      <c r="AI8" s="3"/>
      <c r="AJ8" s="3"/>
      <c r="AK8" s="3"/>
      <c r="AL8" s="3"/>
      <c r="AM8" s="3"/>
      <c r="AN8" s="3"/>
      <c r="AO8" s="3"/>
      <c r="AP8" s="3"/>
      <c r="AQ8" s="3"/>
      <c r="AR8" s="3"/>
    </row>
    <row r="9" spans="1:44" ht="15.75" x14ac:dyDescent="0.25">
      <c r="A9" s="85"/>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3"/>
      <c r="AF9" s="3"/>
      <c r="AG9" s="3"/>
      <c r="AH9" s="3"/>
      <c r="AI9" s="3"/>
      <c r="AJ9" s="3"/>
      <c r="AK9" s="3"/>
      <c r="AL9" s="3"/>
      <c r="AM9" s="3"/>
      <c r="AN9" s="3"/>
      <c r="AO9" s="3"/>
      <c r="AP9" s="3"/>
      <c r="AQ9" s="3"/>
      <c r="AR9" s="3"/>
    </row>
    <row r="10" spans="1:44" ht="18.75" x14ac:dyDescent="0.25">
      <c r="A10" s="153" t="s">
        <v>225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84"/>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6" t="s">
        <v>211</v>
      </c>
      <c r="B12" s="80"/>
      <c r="C12" s="80">
        <f>100/C7</f>
        <v>1</v>
      </c>
      <c r="D12" s="80">
        <f>100/D7</f>
        <v>1</v>
      </c>
      <c r="E12" s="80">
        <f t="shared" ref="E12:AR12" si="8">100/E7</f>
        <v>1</v>
      </c>
      <c r="F12" s="80">
        <f t="shared" si="8"/>
        <v>1</v>
      </c>
      <c r="G12" s="80">
        <f t="shared" si="8"/>
        <v>1</v>
      </c>
      <c r="H12" s="80">
        <f t="shared" si="8"/>
        <v>1</v>
      </c>
      <c r="I12" s="80">
        <f t="shared" si="8"/>
        <v>1</v>
      </c>
      <c r="J12" s="80">
        <f t="shared" si="8"/>
        <v>1</v>
      </c>
      <c r="K12" s="80">
        <f t="shared" si="8"/>
        <v>1</v>
      </c>
      <c r="L12" s="80">
        <f t="shared" si="8"/>
        <v>1</v>
      </c>
      <c r="M12" s="80">
        <f t="shared" si="8"/>
        <v>1</v>
      </c>
      <c r="N12" s="80">
        <f t="shared" si="8"/>
        <v>1</v>
      </c>
      <c r="O12" s="80">
        <f t="shared" si="8"/>
        <v>1</v>
      </c>
      <c r="P12" s="80">
        <f t="shared" si="8"/>
        <v>1</v>
      </c>
      <c r="Q12" s="80">
        <f t="shared" si="8"/>
        <v>1</v>
      </c>
      <c r="R12" s="80">
        <f t="shared" si="8"/>
        <v>1</v>
      </c>
      <c r="S12" s="80">
        <f t="shared" si="8"/>
        <v>1</v>
      </c>
      <c r="T12" s="80">
        <f t="shared" si="8"/>
        <v>1</v>
      </c>
      <c r="U12" s="80">
        <f t="shared" si="8"/>
        <v>1</v>
      </c>
      <c r="V12" s="80">
        <f t="shared" si="8"/>
        <v>1</v>
      </c>
      <c r="W12" s="80">
        <f t="shared" si="8"/>
        <v>1</v>
      </c>
      <c r="X12" s="80">
        <f t="shared" si="8"/>
        <v>1</v>
      </c>
      <c r="Y12" s="80">
        <f t="shared" si="8"/>
        <v>1</v>
      </c>
      <c r="Z12" s="80">
        <f t="shared" si="8"/>
        <v>1</v>
      </c>
      <c r="AA12" s="80">
        <f t="shared" si="8"/>
        <v>1</v>
      </c>
      <c r="AB12" s="80">
        <f t="shared" si="8"/>
        <v>1</v>
      </c>
      <c r="AC12" s="80">
        <f t="shared" si="8"/>
        <v>1</v>
      </c>
      <c r="AD12" s="80">
        <f t="shared" si="8"/>
        <v>1</v>
      </c>
      <c r="AE12" s="80">
        <f t="shared" si="8"/>
        <v>1</v>
      </c>
      <c r="AF12" s="80">
        <f t="shared" si="8"/>
        <v>1</v>
      </c>
      <c r="AG12" s="80">
        <f t="shared" si="8"/>
        <v>1</v>
      </c>
      <c r="AH12" s="80">
        <f t="shared" si="8"/>
        <v>1</v>
      </c>
      <c r="AI12" s="80">
        <f t="shared" si="8"/>
        <v>1</v>
      </c>
      <c r="AJ12" s="80">
        <f t="shared" si="8"/>
        <v>1</v>
      </c>
      <c r="AK12" s="80">
        <f t="shared" si="8"/>
        <v>1</v>
      </c>
      <c r="AL12" s="80">
        <f t="shared" si="8"/>
        <v>1</v>
      </c>
      <c r="AM12" s="80">
        <f t="shared" si="8"/>
        <v>1</v>
      </c>
      <c r="AN12" s="80">
        <f t="shared" si="8"/>
        <v>1</v>
      </c>
      <c r="AO12" s="80">
        <f t="shared" si="8"/>
        <v>1</v>
      </c>
      <c r="AP12" s="80">
        <f t="shared" si="8"/>
        <v>1</v>
      </c>
      <c r="AQ12" s="80">
        <f t="shared" si="8"/>
        <v>1</v>
      </c>
      <c r="AR12" s="80">
        <f t="shared" si="8"/>
        <v>1</v>
      </c>
    </row>
    <row r="13" spans="1:44" ht="15.75" x14ac:dyDescent="0.25">
      <c r="A13" s="76" t="s">
        <v>181</v>
      </c>
      <c r="B13" s="13">
        <f>B3</f>
        <v>22.234017711972879</v>
      </c>
      <c r="C13" s="13">
        <f>C3*$C$12</f>
        <v>22.510694978611699</v>
      </c>
      <c r="D13" s="13">
        <f>D3*$D$12</f>
        <v>22.510694978611699</v>
      </c>
      <c r="E13" s="13">
        <f>E3*$E$12</f>
        <v>22.510694978611699</v>
      </c>
      <c r="F13" s="13">
        <f>F3*$F$12</f>
        <v>22.510694978611699</v>
      </c>
      <c r="G13" s="13">
        <f>G3*$G$12</f>
        <v>22.510694978611699</v>
      </c>
      <c r="H13" s="13">
        <f>H3*$H$12</f>
        <v>22.510694978611699</v>
      </c>
      <c r="I13" s="13">
        <f>I3*$I$12</f>
        <v>22.510694978611699</v>
      </c>
      <c r="J13" s="13">
        <f>J3*$J$12</f>
        <v>22.510694978611699</v>
      </c>
      <c r="K13" s="13">
        <f>K3*$K$12</f>
        <v>22.510694978611699</v>
      </c>
      <c r="L13" s="13">
        <f>L3*$L$12</f>
        <v>22.510694978611699</v>
      </c>
      <c r="M13" s="13">
        <f>M3*$M$12</f>
        <v>22.510694978611699</v>
      </c>
      <c r="N13" s="13">
        <f>N3*$N$12</f>
        <v>22.510694978611699</v>
      </c>
      <c r="O13" s="13">
        <f>O3*$O$12</f>
        <v>22.510694978611699</v>
      </c>
      <c r="P13" s="13">
        <f>P3*$P$12</f>
        <v>22.510694978611699</v>
      </c>
      <c r="Q13" s="13">
        <f>Q3*$Q$12</f>
        <v>22.510694978611699</v>
      </c>
      <c r="R13" s="13">
        <f>R3*$R$12</f>
        <v>22.510694978611699</v>
      </c>
      <c r="S13" s="13">
        <f>S3*$S$12</f>
        <v>22.510694978611699</v>
      </c>
      <c r="T13" s="13">
        <f>T3*$T$12</f>
        <v>22.510694978611699</v>
      </c>
      <c r="U13" s="13">
        <f>U3*$U$12</f>
        <v>22.510694978611699</v>
      </c>
      <c r="V13" s="13">
        <f>V3*$V$12</f>
        <v>22.510694978611699</v>
      </c>
      <c r="W13" s="13">
        <f>W3*$W$12</f>
        <v>22.510694978611699</v>
      </c>
      <c r="X13" s="13">
        <f>X3*$X$12</f>
        <v>22.510694978611699</v>
      </c>
      <c r="Y13" s="13">
        <f>Y3*$Y$12</f>
        <v>22.510694978611699</v>
      </c>
      <c r="Z13" s="13">
        <f>Z3*$Z$12</f>
        <v>22.510694978611699</v>
      </c>
      <c r="AA13" s="13">
        <f>AA3*$AA$12</f>
        <v>22.510694978611699</v>
      </c>
      <c r="AB13" s="13">
        <f>AB3*$AB$12</f>
        <v>22.510694978611699</v>
      </c>
      <c r="AC13" s="13">
        <f>AC3*$AC$12</f>
        <v>22.510694978611699</v>
      </c>
      <c r="AD13" s="13">
        <f>AD3*$AD$12</f>
        <v>22.510694978611699</v>
      </c>
      <c r="AE13" s="13">
        <f>AE3*$AE$12</f>
        <v>22.510694978611699</v>
      </c>
      <c r="AF13" s="13">
        <f>AF3*$AF$12</f>
        <v>22.510694978611699</v>
      </c>
      <c r="AG13" s="13">
        <f>AG3*$AG$12</f>
        <v>22.510694978611699</v>
      </c>
      <c r="AH13" s="13">
        <f>AH3*$AH$12</f>
        <v>22.510694978611699</v>
      </c>
      <c r="AI13" s="13">
        <f>AI3*$AI$12</f>
        <v>22.510694978611699</v>
      </c>
      <c r="AJ13" s="13">
        <f>AJ3*$AJ$12</f>
        <v>22.510694978611699</v>
      </c>
      <c r="AK13" s="13">
        <f>AK3*$AK$12</f>
        <v>22.510694978611699</v>
      </c>
      <c r="AL13" s="13">
        <f>AL3*$AL$12</f>
        <v>22.510694978611699</v>
      </c>
      <c r="AM13" s="13">
        <f>AM3*$AM$12</f>
        <v>22.510694978611699</v>
      </c>
      <c r="AN13" s="13">
        <f>AN3*$AN$12</f>
        <v>22.510694978611699</v>
      </c>
      <c r="AO13" s="13">
        <f>AO3*$AO$12</f>
        <v>22.510694978611699</v>
      </c>
      <c r="AP13" s="13">
        <f>AP3*$AP$12</f>
        <v>22.510694978611699</v>
      </c>
      <c r="AQ13" s="13">
        <f>AQ3*$AQ$12</f>
        <v>22.510694978611699</v>
      </c>
      <c r="AR13" s="13">
        <f>AR3*$AR$12</f>
        <v>22.510694978611699</v>
      </c>
    </row>
    <row r="14" spans="1:44" ht="15.75" x14ac:dyDescent="0.25">
      <c r="A14" s="76" t="s">
        <v>182</v>
      </c>
      <c r="B14" s="13">
        <f t="shared" ref="B14:B16" si="9">B4</f>
        <v>46.801704604421076</v>
      </c>
      <c r="C14" s="13">
        <f t="shared" ref="C14:C16" si="10">C4*$C$12</f>
        <v>47.499861875579384</v>
      </c>
      <c r="D14" s="13">
        <f t="shared" ref="D14:D16" si="11">D4*$D$12</f>
        <v>47.499861875579384</v>
      </c>
      <c r="E14" s="13">
        <f t="shared" ref="E14:E16" si="12">E4*$E$12</f>
        <v>47.499861875579384</v>
      </c>
      <c r="F14" s="13">
        <f t="shared" ref="F14:F16" si="13">F4*$F$12</f>
        <v>47.499861875579384</v>
      </c>
      <c r="G14" s="13">
        <f t="shared" ref="G14:G16" si="14">G4*$G$12</f>
        <v>47.499861875579384</v>
      </c>
      <c r="H14" s="13">
        <f t="shared" ref="H14:H16" si="15">H4*$H$12</f>
        <v>47.499861875579384</v>
      </c>
      <c r="I14" s="13">
        <f t="shared" ref="I14:I16" si="16">I4*$I$12</f>
        <v>47.499861875579384</v>
      </c>
      <c r="J14" s="13">
        <f t="shared" ref="J14:J16" si="17">J4*$J$12</f>
        <v>47.499861875579384</v>
      </c>
      <c r="K14" s="13">
        <f t="shared" ref="K14:K16" si="18">K4*$K$12</f>
        <v>47.499861875579384</v>
      </c>
      <c r="L14" s="13">
        <f t="shared" ref="L14:L16" si="19">L4*$L$12</f>
        <v>47.499861875579384</v>
      </c>
      <c r="M14" s="13">
        <f t="shared" ref="M14:M15" si="20">M4*$M$12</f>
        <v>47.499861875579384</v>
      </c>
      <c r="N14" s="13">
        <f t="shared" ref="N14:N16" si="21">N4*$N$12</f>
        <v>47.499861875579384</v>
      </c>
      <c r="O14" s="13">
        <f t="shared" ref="O14:O16" si="22">O4*$O$12</f>
        <v>47.499861875579384</v>
      </c>
      <c r="P14" s="13">
        <f t="shared" ref="P14:P15" si="23">P4*$P$12</f>
        <v>47.499861875579384</v>
      </c>
      <c r="Q14" s="13">
        <f t="shared" ref="Q14:Q16" si="24">Q4*$Q$12</f>
        <v>47.499861875579384</v>
      </c>
      <c r="R14" s="13">
        <f t="shared" ref="R14:R16" si="25">R4*$R$12</f>
        <v>47.499861875579384</v>
      </c>
      <c r="S14" s="13">
        <f t="shared" ref="S14:S16" si="26">S4*$S$12</f>
        <v>47.499861875579384</v>
      </c>
      <c r="T14" s="13">
        <f t="shared" ref="T14:T16" si="27">T4*$T$12</f>
        <v>47.499861875579384</v>
      </c>
      <c r="U14" s="13">
        <f t="shared" ref="U14:U16" si="28">U4*$U$12</f>
        <v>47.499861875579384</v>
      </c>
      <c r="V14" s="13">
        <f t="shared" ref="V14:V16" si="29">V4*$V$12</f>
        <v>47.499861875579384</v>
      </c>
      <c r="W14" s="13">
        <f t="shared" ref="W14:W16" si="30">W4*$W$12</f>
        <v>47.499861875579384</v>
      </c>
      <c r="X14" s="13">
        <f t="shared" ref="X14:X16" si="31">X4*$X$12</f>
        <v>47.499861875579384</v>
      </c>
      <c r="Y14" s="13">
        <f t="shared" ref="Y14:Y16" si="32">Y4*$Y$12</f>
        <v>47.499861875579384</v>
      </c>
      <c r="Z14" s="13">
        <f t="shared" ref="Z14:Z16" si="33">Z4*$Z$12</f>
        <v>47.499861875579384</v>
      </c>
      <c r="AA14" s="13">
        <f t="shared" ref="AA14:AA16" si="34">AA4*$AA$12</f>
        <v>47.499861875579384</v>
      </c>
      <c r="AB14" s="13">
        <f t="shared" ref="AB14:AB16" si="35">AB4*$AB$12</f>
        <v>47.499861875579384</v>
      </c>
      <c r="AC14" s="13">
        <f t="shared" ref="AC14:AC16" si="36">AC4*$AC$12</f>
        <v>47.499861875579384</v>
      </c>
      <c r="AD14" s="13">
        <f t="shared" ref="AD14:AD16" si="37">AD4*$AD$12</f>
        <v>47.499861875579384</v>
      </c>
      <c r="AE14" s="13">
        <f t="shared" ref="AE14:AE16" si="38">AE4*$AE$12</f>
        <v>47.499861875579384</v>
      </c>
      <c r="AF14" s="13">
        <f t="shared" ref="AF14:AF16" si="39">AF4*$AF$12</f>
        <v>47.499861875579384</v>
      </c>
      <c r="AG14" s="13">
        <f t="shared" ref="AG14:AG16" si="40">AG4*$AG$12</f>
        <v>47.499861875579384</v>
      </c>
      <c r="AH14" s="13">
        <f t="shared" ref="AH14:AH15" si="41">AH4*$AH$12</f>
        <v>47.499861875579384</v>
      </c>
      <c r="AI14" s="13">
        <f t="shared" ref="AI14:AI16" si="42">AI4*$AI$12</f>
        <v>47.499861875579384</v>
      </c>
      <c r="AJ14" s="13">
        <f t="shared" ref="AJ14:AJ16" si="43">AJ4*$AJ$12</f>
        <v>47.499861875579384</v>
      </c>
      <c r="AK14" s="13">
        <f t="shared" ref="AK14:AK16" si="44">AK4*$AK$12</f>
        <v>47.499861875579384</v>
      </c>
      <c r="AL14" s="13">
        <f t="shared" ref="AL14:AL16" si="45">AL4*$AL$12</f>
        <v>47.499861875579384</v>
      </c>
      <c r="AM14" s="13">
        <f t="shared" ref="AM14:AM16" si="46">AM4*$AM$12</f>
        <v>47.499861875579384</v>
      </c>
      <c r="AN14" s="13">
        <f t="shared" ref="AN14:AN16" si="47">AN4*$AN$12</f>
        <v>47.499861875579384</v>
      </c>
      <c r="AO14" s="13">
        <f t="shared" ref="AO14:AO16" si="48">AO4*$AO$12</f>
        <v>47.499861875579384</v>
      </c>
      <c r="AP14" s="13">
        <f t="shared" ref="AP14:AP16" si="49">AP4*$AP$12</f>
        <v>47.499861875579384</v>
      </c>
      <c r="AQ14" s="13">
        <f t="shared" ref="AQ14:AQ16" si="50">AQ4*$AQ$12</f>
        <v>47.499861875579384</v>
      </c>
      <c r="AR14" s="13">
        <f t="shared" ref="AR14:AR16" si="51">AR4*$AR$12</f>
        <v>47.499861875579384</v>
      </c>
    </row>
    <row r="15" spans="1:44" ht="15.75" x14ac:dyDescent="0.25">
      <c r="A15" s="76" t="s">
        <v>183</v>
      </c>
      <c r="B15" s="13">
        <f t="shared" si="9"/>
        <v>25.176968381360915</v>
      </c>
      <c r="C15" s="13">
        <f t="shared" si="10"/>
        <v>24.533781229220644</v>
      </c>
      <c r="D15" s="13">
        <f t="shared" si="11"/>
        <v>24.533781229220644</v>
      </c>
      <c r="E15" s="13">
        <f t="shared" si="12"/>
        <v>24.533781229220644</v>
      </c>
      <c r="F15" s="13">
        <f t="shared" si="13"/>
        <v>24.533781229220644</v>
      </c>
      <c r="G15" s="13">
        <f t="shared" si="14"/>
        <v>24.533781229220644</v>
      </c>
      <c r="H15" s="13">
        <f t="shared" si="15"/>
        <v>24.533781229220644</v>
      </c>
      <c r="I15" s="13">
        <f t="shared" si="16"/>
        <v>24.533781229220644</v>
      </c>
      <c r="J15" s="13">
        <f t="shared" si="17"/>
        <v>24.533781229220644</v>
      </c>
      <c r="K15" s="13">
        <f t="shared" si="18"/>
        <v>24.533781229220644</v>
      </c>
      <c r="L15" s="13">
        <f t="shared" si="19"/>
        <v>24.533781229220644</v>
      </c>
      <c r="M15" s="13">
        <f t="shared" si="20"/>
        <v>24.533781229220644</v>
      </c>
      <c r="N15" s="13">
        <f t="shared" si="21"/>
        <v>24.533781229220644</v>
      </c>
      <c r="O15" s="13">
        <f t="shared" si="22"/>
        <v>24.533781229220644</v>
      </c>
      <c r="P15" s="13">
        <f t="shared" si="23"/>
        <v>24.533781229220644</v>
      </c>
      <c r="Q15" s="13">
        <f t="shared" si="24"/>
        <v>24.533781229220644</v>
      </c>
      <c r="R15" s="13">
        <f t="shared" si="25"/>
        <v>24.533781229220644</v>
      </c>
      <c r="S15" s="13">
        <f t="shared" si="26"/>
        <v>24.533781229220644</v>
      </c>
      <c r="T15" s="13">
        <f t="shared" si="27"/>
        <v>24.533781229220644</v>
      </c>
      <c r="U15" s="13">
        <f t="shared" si="28"/>
        <v>24.533781229220644</v>
      </c>
      <c r="V15" s="13">
        <f t="shared" si="29"/>
        <v>24.533781229220644</v>
      </c>
      <c r="W15" s="13">
        <f t="shared" si="30"/>
        <v>24.533781229220644</v>
      </c>
      <c r="X15" s="13">
        <f t="shared" si="31"/>
        <v>24.533781229220644</v>
      </c>
      <c r="Y15" s="13">
        <f t="shared" si="32"/>
        <v>24.533781229220644</v>
      </c>
      <c r="Z15" s="13">
        <f t="shared" si="33"/>
        <v>24.533781229220644</v>
      </c>
      <c r="AA15" s="13">
        <f t="shared" si="34"/>
        <v>24.533781229220644</v>
      </c>
      <c r="AB15" s="13">
        <f t="shared" si="35"/>
        <v>24.533781229220644</v>
      </c>
      <c r="AC15" s="13">
        <f t="shared" si="36"/>
        <v>24.533781229220644</v>
      </c>
      <c r="AD15" s="13">
        <f t="shared" si="37"/>
        <v>24.533781229220644</v>
      </c>
      <c r="AE15" s="13">
        <f t="shared" si="38"/>
        <v>24.533781229220644</v>
      </c>
      <c r="AF15" s="13">
        <f t="shared" si="39"/>
        <v>24.533781229220644</v>
      </c>
      <c r="AG15" s="13">
        <f t="shared" si="40"/>
        <v>24.533781229220644</v>
      </c>
      <c r="AH15" s="13">
        <f t="shared" si="41"/>
        <v>24.533781229220644</v>
      </c>
      <c r="AI15" s="13">
        <f t="shared" si="42"/>
        <v>24.533781229220644</v>
      </c>
      <c r="AJ15" s="13">
        <f t="shared" si="43"/>
        <v>24.533781229220644</v>
      </c>
      <c r="AK15" s="13">
        <f t="shared" si="44"/>
        <v>24.533781229220644</v>
      </c>
      <c r="AL15" s="13">
        <f t="shared" si="45"/>
        <v>24.533781229220644</v>
      </c>
      <c r="AM15" s="13">
        <f t="shared" si="46"/>
        <v>24.533781229220644</v>
      </c>
      <c r="AN15" s="13">
        <f t="shared" si="47"/>
        <v>24.533781229220644</v>
      </c>
      <c r="AO15" s="13">
        <f t="shared" si="48"/>
        <v>24.533781229220644</v>
      </c>
      <c r="AP15" s="13">
        <f t="shared" si="49"/>
        <v>24.533781229220644</v>
      </c>
      <c r="AQ15" s="13">
        <f t="shared" si="50"/>
        <v>24.533781229220644</v>
      </c>
      <c r="AR15" s="13">
        <f t="shared" si="51"/>
        <v>24.533781229220644</v>
      </c>
    </row>
    <row r="16" spans="1:44" ht="15.75" x14ac:dyDescent="0.25">
      <c r="A16" s="76" t="s">
        <v>196</v>
      </c>
      <c r="B16" s="13">
        <f t="shared" si="9"/>
        <v>5.7873093022451316</v>
      </c>
      <c r="C16" s="13">
        <f t="shared" si="10"/>
        <v>5.4556619165882747</v>
      </c>
      <c r="D16" s="13">
        <f t="shared" si="11"/>
        <v>5.4556619165882747</v>
      </c>
      <c r="E16" s="13">
        <f t="shared" si="12"/>
        <v>5.4556619165882747</v>
      </c>
      <c r="F16" s="13">
        <f t="shared" si="13"/>
        <v>5.4556619165882747</v>
      </c>
      <c r="G16" s="13">
        <f t="shared" si="14"/>
        <v>5.4556619165882747</v>
      </c>
      <c r="H16" s="13">
        <f t="shared" si="15"/>
        <v>5.4556619165882747</v>
      </c>
      <c r="I16" s="13">
        <f t="shared" si="16"/>
        <v>5.4556619165882747</v>
      </c>
      <c r="J16" s="13">
        <f t="shared" si="17"/>
        <v>5.4556619165882747</v>
      </c>
      <c r="K16" s="13">
        <f t="shared" si="18"/>
        <v>5.4556619165882747</v>
      </c>
      <c r="L16" s="13">
        <f t="shared" si="19"/>
        <v>5.4556619165882747</v>
      </c>
      <c r="M16" s="13">
        <f>M6*$M$12</f>
        <v>5.4556619165882747</v>
      </c>
      <c r="N16" s="13">
        <f t="shared" si="21"/>
        <v>5.4556619165882747</v>
      </c>
      <c r="O16" s="13">
        <f t="shared" si="22"/>
        <v>5.4556619165882747</v>
      </c>
      <c r="P16" s="13">
        <f>P6*$P$12</f>
        <v>5.4556619165882747</v>
      </c>
      <c r="Q16" s="13">
        <f t="shared" si="24"/>
        <v>5.4556619165882747</v>
      </c>
      <c r="R16" s="13">
        <f t="shared" si="25"/>
        <v>5.4556619165882747</v>
      </c>
      <c r="S16" s="13">
        <f t="shared" si="26"/>
        <v>5.4556619165882747</v>
      </c>
      <c r="T16" s="13">
        <f t="shared" si="27"/>
        <v>5.4556619165882747</v>
      </c>
      <c r="U16" s="13">
        <f t="shared" si="28"/>
        <v>5.4556619165882747</v>
      </c>
      <c r="V16" s="13">
        <f t="shared" si="29"/>
        <v>5.4556619165882747</v>
      </c>
      <c r="W16" s="13">
        <f t="shared" si="30"/>
        <v>5.4556619165882747</v>
      </c>
      <c r="X16" s="13">
        <f t="shared" si="31"/>
        <v>5.4556619165882747</v>
      </c>
      <c r="Y16" s="13">
        <f t="shared" si="32"/>
        <v>5.4556619165882747</v>
      </c>
      <c r="Z16" s="13">
        <f t="shared" si="33"/>
        <v>5.4556619165882747</v>
      </c>
      <c r="AA16" s="13">
        <f t="shared" si="34"/>
        <v>5.4556619165882747</v>
      </c>
      <c r="AB16" s="13">
        <f t="shared" si="35"/>
        <v>5.4556619165882747</v>
      </c>
      <c r="AC16" s="13">
        <f t="shared" si="36"/>
        <v>5.4556619165882747</v>
      </c>
      <c r="AD16" s="13">
        <f t="shared" si="37"/>
        <v>5.4556619165882747</v>
      </c>
      <c r="AE16" s="13">
        <f t="shared" si="38"/>
        <v>5.4556619165882747</v>
      </c>
      <c r="AF16" s="13">
        <f t="shared" si="39"/>
        <v>5.4556619165882747</v>
      </c>
      <c r="AG16" s="13">
        <f t="shared" si="40"/>
        <v>5.4556619165882747</v>
      </c>
      <c r="AH16" s="13">
        <f>AH6*$AH$12</f>
        <v>5.4556619165882747</v>
      </c>
      <c r="AI16" s="13">
        <f t="shared" si="42"/>
        <v>5.4556619165882747</v>
      </c>
      <c r="AJ16" s="13">
        <f t="shared" si="43"/>
        <v>5.4556619165882747</v>
      </c>
      <c r="AK16" s="13">
        <f t="shared" si="44"/>
        <v>5.4556619165882747</v>
      </c>
      <c r="AL16" s="13">
        <f t="shared" si="45"/>
        <v>5.4556619165882747</v>
      </c>
      <c r="AM16" s="13">
        <f t="shared" si="46"/>
        <v>5.4556619165882747</v>
      </c>
      <c r="AN16" s="13">
        <f t="shared" si="47"/>
        <v>5.4556619165882747</v>
      </c>
      <c r="AO16" s="13">
        <f t="shared" si="48"/>
        <v>5.4556619165882747</v>
      </c>
      <c r="AP16" s="13">
        <f t="shared" si="49"/>
        <v>5.4556619165882747</v>
      </c>
      <c r="AQ16" s="13">
        <f t="shared" si="50"/>
        <v>5.4556619165882747</v>
      </c>
      <c r="AR16" s="13">
        <f t="shared" si="51"/>
        <v>5.4556619165882747</v>
      </c>
    </row>
    <row r="17" spans="1:44" ht="15.75" x14ac:dyDescent="0.25">
      <c r="A17" s="84" t="s">
        <v>34</v>
      </c>
      <c r="B17" s="13">
        <f>SUM(B13:B16)</f>
        <v>100.00000000000001</v>
      </c>
      <c r="C17" s="13">
        <f>SUM(C13:C16)</f>
        <v>100</v>
      </c>
      <c r="D17" s="13">
        <f t="shared" ref="D17:AR17" si="52">SUM(D13:D16)</f>
        <v>100</v>
      </c>
      <c r="E17" s="13">
        <f t="shared" si="52"/>
        <v>100</v>
      </c>
      <c r="F17" s="13">
        <f t="shared" si="52"/>
        <v>100</v>
      </c>
      <c r="G17" s="13">
        <f t="shared" si="52"/>
        <v>100</v>
      </c>
      <c r="H17" s="13">
        <f t="shared" si="52"/>
        <v>100</v>
      </c>
      <c r="I17" s="13">
        <f t="shared" si="52"/>
        <v>100</v>
      </c>
      <c r="J17" s="13">
        <f t="shared" si="52"/>
        <v>100</v>
      </c>
      <c r="K17" s="13">
        <f t="shared" si="52"/>
        <v>100</v>
      </c>
      <c r="L17" s="13">
        <f t="shared" si="52"/>
        <v>100</v>
      </c>
      <c r="M17" s="13">
        <f t="shared" si="52"/>
        <v>100</v>
      </c>
      <c r="N17" s="13">
        <f t="shared" si="52"/>
        <v>100</v>
      </c>
      <c r="O17" s="13">
        <f t="shared" si="52"/>
        <v>100</v>
      </c>
      <c r="P17" s="13">
        <f t="shared" si="52"/>
        <v>100</v>
      </c>
      <c r="Q17" s="13">
        <f t="shared" si="52"/>
        <v>100</v>
      </c>
      <c r="R17" s="13">
        <f t="shared" si="52"/>
        <v>100</v>
      </c>
      <c r="S17" s="13">
        <f t="shared" si="52"/>
        <v>100</v>
      </c>
      <c r="T17" s="13">
        <f t="shared" si="52"/>
        <v>100</v>
      </c>
      <c r="U17" s="13">
        <f t="shared" si="52"/>
        <v>100</v>
      </c>
      <c r="V17" s="13">
        <f t="shared" si="52"/>
        <v>100</v>
      </c>
      <c r="W17" s="13">
        <f t="shared" si="52"/>
        <v>100</v>
      </c>
      <c r="X17" s="13">
        <f t="shared" si="52"/>
        <v>100</v>
      </c>
      <c r="Y17" s="13">
        <f t="shared" si="52"/>
        <v>100</v>
      </c>
      <c r="Z17" s="13">
        <f t="shared" si="52"/>
        <v>100</v>
      </c>
      <c r="AA17" s="13">
        <f t="shared" si="52"/>
        <v>100</v>
      </c>
      <c r="AB17" s="13">
        <f t="shared" si="52"/>
        <v>100</v>
      </c>
      <c r="AC17" s="13">
        <f t="shared" si="52"/>
        <v>100</v>
      </c>
      <c r="AD17" s="13">
        <f t="shared" si="52"/>
        <v>100</v>
      </c>
      <c r="AE17" s="13">
        <f t="shared" si="52"/>
        <v>100</v>
      </c>
      <c r="AF17" s="13">
        <f t="shared" si="52"/>
        <v>100</v>
      </c>
      <c r="AG17" s="13">
        <f t="shared" si="52"/>
        <v>100</v>
      </c>
      <c r="AH17" s="13">
        <f t="shared" si="52"/>
        <v>100</v>
      </c>
      <c r="AI17" s="13">
        <f t="shared" si="52"/>
        <v>100</v>
      </c>
      <c r="AJ17" s="13">
        <f t="shared" si="52"/>
        <v>100</v>
      </c>
      <c r="AK17" s="13">
        <f t="shared" si="52"/>
        <v>100</v>
      </c>
      <c r="AL17" s="13">
        <f t="shared" si="52"/>
        <v>100</v>
      </c>
      <c r="AM17" s="13">
        <f t="shared" si="52"/>
        <v>100</v>
      </c>
      <c r="AN17" s="13">
        <f t="shared" si="52"/>
        <v>100</v>
      </c>
      <c r="AO17" s="13">
        <f t="shared" si="52"/>
        <v>100</v>
      </c>
      <c r="AP17" s="13">
        <f t="shared" si="52"/>
        <v>100</v>
      </c>
      <c r="AQ17" s="13">
        <f t="shared" si="52"/>
        <v>100</v>
      </c>
      <c r="AR17" s="13">
        <f t="shared" si="52"/>
        <v>100</v>
      </c>
    </row>
    <row r="18" spans="1:44" x14ac:dyDescent="0.25">
      <c r="A18" s="10"/>
    </row>
    <row r="19" spans="1:44" x14ac:dyDescent="0.25">
      <c r="A19" s="10"/>
    </row>
    <row r="20" spans="1:44" x14ac:dyDescent="0.25">
      <c r="A20" s="163" t="s">
        <v>229</v>
      </c>
      <c r="B20" s="165" t="s">
        <v>212</v>
      </c>
    </row>
    <row r="21" spans="1:44" x14ac:dyDescent="0.25">
      <c r="A21" s="166"/>
      <c r="B21" s="165"/>
    </row>
    <row r="22" spans="1:44" x14ac:dyDescent="0.25">
      <c r="A22" s="164"/>
      <c r="B22" s="165"/>
    </row>
    <row r="23" spans="1:44" ht="15.75" x14ac:dyDescent="0.25">
      <c r="A23" s="76" t="s">
        <v>181</v>
      </c>
      <c r="B23" s="83">
        <f>'ARs urban population evolution'!B23</f>
        <v>22.510694978611699</v>
      </c>
    </row>
    <row r="24" spans="1:44" ht="15.75" x14ac:dyDescent="0.25">
      <c r="A24" s="76" t="s">
        <v>182</v>
      </c>
      <c r="B24" s="83">
        <f>'ARs urban population evolution'!B24</f>
        <v>47.499861875579384</v>
      </c>
    </row>
    <row r="25" spans="1:44" ht="15.75" x14ac:dyDescent="0.25">
      <c r="A25" s="76" t="s">
        <v>183</v>
      </c>
      <c r="B25" s="83">
        <f>'ARs urban population evolution'!B25</f>
        <v>24.533781229220644</v>
      </c>
    </row>
    <row r="26" spans="1:44" ht="15.75" x14ac:dyDescent="0.25">
      <c r="A26" s="76" t="s">
        <v>196</v>
      </c>
      <c r="B26" s="83">
        <f>'ARs urban population evolution'!B26</f>
        <v>5.4556619165882747</v>
      </c>
    </row>
    <row r="29" spans="1:44" ht="18.75" x14ac:dyDescent="0.25">
      <c r="A29" s="153" t="s">
        <v>226</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row>
    <row r="30" spans="1:44" ht="15.75" x14ac:dyDescent="0.25">
      <c r="A30" s="67" t="s">
        <v>224</v>
      </c>
      <c r="B30" s="80">
        <v>2018</v>
      </c>
      <c r="C30" s="80">
        <f>B30+1</f>
        <v>2019</v>
      </c>
      <c r="D30" s="80">
        <f t="shared" ref="D30:AN30" si="53">C30+1</f>
        <v>2020</v>
      </c>
      <c r="E30" s="80">
        <f t="shared" si="53"/>
        <v>2021</v>
      </c>
      <c r="F30" s="80">
        <f t="shared" si="53"/>
        <v>2022</v>
      </c>
      <c r="G30" s="80">
        <f t="shared" si="53"/>
        <v>2023</v>
      </c>
      <c r="H30" s="80">
        <f t="shared" si="53"/>
        <v>2024</v>
      </c>
      <c r="I30" s="80">
        <f t="shared" si="53"/>
        <v>2025</v>
      </c>
      <c r="J30" s="80">
        <f t="shared" si="53"/>
        <v>2026</v>
      </c>
      <c r="K30" s="80">
        <f t="shared" si="53"/>
        <v>2027</v>
      </c>
      <c r="L30" s="80">
        <f t="shared" si="53"/>
        <v>2028</v>
      </c>
      <c r="M30" s="80">
        <f t="shared" si="53"/>
        <v>2029</v>
      </c>
      <c r="N30" s="80">
        <f t="shared" si="53"/>
        <v>2030</v>
      </c>
      <c r="O30" s="80">
        <f t="shared" si="53"/>
        <v>2031</v>
      </c>
      <c r="P30" s="80">
        <f t="shared" si="53"/>
        <v>2032</v>
      </c>
      <c r="Q30" s="80">
        <f t="shared" si="53"/>
        <v>2033</v>
      </c>
      <c r="R30" s="80">
        <f t="shared" si="53"/>
        <v>2034</v>
      </c>
      <c r="S30" s="80">
        <f t="shared" si="53"/>
        <v>2035</v>
      </c>
      <c r="T30" s="80">
        <f t="shared" si="53"/>
        <v>2036</v>
      </c>
      <c r="U30" s="80">
        <f t="shared" si="53"/>
        <v>2037</v>
      </c>
      <c r="V30" s="80">
        <f t="shared" si="53"/>
        <v>2038</v>
      </c>
      <c r="W30" s="80">
        <f t="shared" si="53"/>
        <v>2039</v>
      </c>
      <c r="X30" s="80">
        <f t="shared" si="53"/>
        <v>2040</v>
      </c>
      <c r="Y30" s="80">
        <f t="shared" si="53"/>
        <v>2041</v>
      </c>
      <c r="Z30" s="80">
        <f t="shared" si="53"/>
        <v>2042</v>
      </c>
      <c r="AA30" s="80">
        <f t="shared" si="53"/>
        <v>2043</v>
      </c>
      <c r="AB30" s="80">
        <f t="shared" si="53"/>
        <v>2044</v>
      </c>
      <c r="AC30" s="80">
        <f t="shared" si="53"/>
        <v>2045</v>
      </c>
      <c r="AD30" s="80">
        <f t="shared" si="53"/>
        <v>2046</v>
      </c>
      <c r="AE30" s="67">
        <f t="shared" si="53"/>
        <v>2047</v>
      </c>
      <c r="AF30" s="67">
        <f t="shared" si="53"/>
        <v>2048</v>
      </c>
      <c r="AG30" s="67">
        <f t="shared" si="53"/>
        <v>2049</v>
      </c>
      <c r="AH30" s="67">
        <f t="shared" si="53"/>
        <v>2050</v>
      </c>
      <c r="AI30" s="67">
        <f t="shared" si="53"/>
        <v>2051</v>
      </c>
      <c r="AJ30" s="67">
        <f t="shared" si="53"/>
        <v>2052</v>
      </c>
      <c r="AK30" s="67">
        <f t="shared" si="53"/>
        <v>2053</v>
      </c>
      <c r="AL30" s="67">
        <f t="shared" si="53"/>
        <v>2054</v>
      </c>
      <c r="AM30" s="67">
        <f t="shared" si="53"/>
        <v>2055</v>
      </c>
      <c r="AN30" s="67">
        <f t="shared" si="53"/>
        <v>2056</v>
      </c>
      <c r="AO30" s="67">
        <f>AN30+1</f>
        <v>2057</v>
      </c>
      <c r="AP30" s="67">
        <f t="shared" ref="AP30:AR30" si="54">AO30+1</f>
        <v>2058</v>
      </c>
      <c r="AQ30" s="67">
        <f t="shared" si="54"/>
        <v>2059</v>
      </c>
      <c r="AR30" s="67">
        <f t="shared" si="54"/>
        <v>2060</v>
      </c>
    </row>
    <row r="31" spans="1:44" ht="15.75" x14ac:dyDescent="0.25">
      <c r="A31" s="76" t="s">
        <v>181</v>
      </c>
      <c r="B31" s="12">
        <f>(B13/100)*'Population projection by TPU'!H6</f>
        <v>205670</v>
      </c>
      <c r="C31" s="12">
        <f>(C13/100)*'Population projection by TPU'!I6</f>
        <v>219999.02083303957</v>
      </c>
      <c r="D31" s="12">
        <f>(D13/100)*'Population projection by TPU'!J6</f>
        <v>223010.80504898928</v>
      </c>
      <c r="E31" s="12">
        <f>(E13/100)*'Population projection by TPU'!K6</f>
        <v>225973.61218941706</v>
      </c>
      <c r="F31" s="12">
        <f>(F13/100)*'Population projection by TPU'!L6</f>
        <v>228882.47102497373</v>
      </c>
      <c r="G31" s="12">
        <f>(G13/100)*'Population projection by TPU'!M6</f>
        <v>231731.08438675685</v>
      </c>
      <c r="H31" s="12">
        <f>(H13/100)*'Population projection by TPU'!N6</f>
        <v>234514.90021570458</v>
      </c>
      <c r="I31" s="12">
        <f>(I13/100)*'Population projection by TPU'!O6</f>
        <v>237230.6762675271</v>
      </c>
      <c r="J31" s="12">
        <f>(J13/100)*'Population projection by TPU'!P6</f>
        <v>239876.40990094503</v>
      </c>
      <c r="K31" s="12">
        <f>(K13/100)*'Population projection by TPU'!Q6</f>
        <v>242449.4353016486</v>
      </c>
      <c r="L31" s="12">
        <f>(L13/100)*'Population projection by TPU'!R6</f>
        <v>244946.49528621303</v>
      </c>
      <c r="M31" s="12">
        <f>(M13/100)*'Population projection by TPU'!S6</f>
        <v>247365.94081283949</v>
      </c>
      <c r="N31" s="12">
        <f>(N13/100)*'Population projection by TPU'!T6</f>
        <v>249706.63376665383</v>
      </c>
      <c r="O31" s="12">
        <f>(O13/100)*'Population projection by TPU'!U6</f>
        <v>251972.57423178238</v>
      </c>
      <c r="P31" s="12">
        <f>(P13/100)*'Population projection by TPU'!V6</f>
        <v>254166.81485083763</v>
      </c>
      <c r="Q31" s="12">
        <f>(Q13/100)*'Population projection by TPU'!W6</f>
        <v>256287.93073366798</v>
      </c>
      <c r="R31" s="12">
        <f>(R13/100)*'Population projection by TPU'!X6</f>
        <v>258335.08280364031</v>
      </c>
      <c r="S31" s="12">
        <f>(S13/100)*'Population projection by TPU'!Y6</f>
        <v>260306.6214091951</v>
      </c>
      <c r="T31" s="12">
        <f>(T13/100)*'Population projection by TPU'!Z6</f>
        <v>262199.12766951247</v>
      </c>
      <c r="U31" s="12">
        <f>(U13/100)*'Population projection by TPU'!AA6</f>
        <v>264009.39750575693</v>
      </c>
      <c r="V31" s="12">
        <f>(V13/100)*'Population projection by TPU'!AB6</f>
        <v>265736.28382602305</v>
      </c>
      <c r="W31" s="12">
        <f>(W13/100)*'Population projection by TPU'!AC6</f>
        <v>267379.15354800859</v>
      </c>
      <c r="X31" s="12">
        <f>(X13/100)*'Population projection by TPU'!AD6</f>
        <v>268936.85649712937</v>
      </c>
      <c r="Y31" s="12">
        <f>(Y13/100)*'Population projection by TPU'!AE6</f>
        <v>270406.76522778335</v>
      </c>
      <c r="Z31" s="12">
        <f>(Z13/100)*'Population projection by TPU'!AF6</f>
        <v>271787.87134393456</v>
      </c>
      <c r="AA31" s="12">
        <f>(AA13/100)*'Population projection by TPU'!AG6</f>
        <v>273081.82293573371</v>
      </c>
      <c r="AB31" s="12">
        <f>(AB13/100)*'Population projection by TPU'!AH6</f>
        <v>274289.60651245399</v>
      </c>
      <c r="AC31" s="12">
        <f>(AC13/100)*'Population projection by TPU'!AI6</f>
        <v>275411.39766968641</v>
      </c>
      <c r="AD31" s="12">
        <f>(AD13/100)*'Population projection by TPU'!AJ6</f>
        <v>276447.0767927228</v>
      </c>
      <c r="AE31" s="12">
        <f>(AE13/100)*'Population projection by TPU'!AK6</f>
        <v>277397.04207052424</v>
      </c>
      <c r="AF31" s="12">
        <f>(AF13/100)*'Population projection by TPU'!AL6</f>
        <v>278262.43269885232</v>
      </c>
      <c r="AG31" s="12">
        <f>(AG13/100)*'Population projection by TPU'!AM6</f>
        <v>279043.13150204107</v>
      </c>
      <c r="AH31" s="12">
        <f>(AH13/100)*'Population projection by TPU'!AN6</f>
        <v>279738.3546422089</v>
      </c>
      <c r="AI31" s="12">
        <f>(AI13/100)*'Population projection by TPU'!AO6</f>
        <v>280348.0581365042</v>
      </c>
      <c r="AJ31" s="12">
        <f>(AJ13/100)*'Population projection by TPU'!AP6</f>
        <v>280873.16197487729</v>
      </c>
      <c r="AK31" s="12">
        <f>(AK13/100)*'Population projection by TPU'!AQ6</f>
        <v>281313.54959142307</v>
      </c>
      <c r="AL31" s="12">
        <f>(AL13/100)*'Population projection by TPU'!AR6</f>
        <v>281667.84286584385</v>
      </c>
      <c r="AM31" s="12">
        <f>(AM13/100)*'Population projection by TPU'!AS6</f>
        <v>281935.70077570702</v>
      </c>
      <c r="AN31" s="12">
        <f>(AN13/100)*'Population projection by TPU'!AT6</f>
        <v>282117.74749090284</v>
      </c>
      <c r="AO31" s="12">
        <f>(AO13/100)*'Population projection by TPU'!AU6</f>
        <v>282215.12871130597</v>
      </c>
      <c r="AP31" s="12">
        <f>(AP13/100)*'Population projection by TPU'!AV6</f>
        <v>282228.24899448856</v>
      </c>
      <c r="AQ31" s="12">
        <f>(AQ13/100)*'Population projection by TPU'!AW6</f>
        <v>282157.14195423992</v>
      </c>
      <c r="AR31" s="12">
        <f>(AR13/100)*'Population projection by TPU'!AX6</f>
        <v>282002.51118637319</v>
      </c>
    </row>
    <row r="32" spans="1:44" ht="15.75" x14ac:dyDescent="0.25">
      <c r="A32" s="76" t="s">
        <v>182</v>
      </c>
      <c r="B32" s="12">
        <f>(B14/100)*'Population projection by TPU'!H6</f>
        <v>432927</v>
      </c>
      <c r="C32" s="12">
        <f>(C14/100)*'Population projection by TPU'!I6</f>
        <v>464220.36779677286</v>
      </c>
      <c r="D32" s="12">
        <f>(D14/100)*'Population projection by TPU'!J6</f>
        <v>470575.53961144085</v>
      </c>
      <c r="E32" s="12">
        <f>(E14/100)*'Population projection by TPU'!K6</f>
        <v>476827.36480244523</v>
      </c>
      <c r="F32" s="12">
        <f>(F14/100)*'Population projection by TPU'!L6</f>
        <v>482965.3535689307</v>
      </c>
      <c r="G32" s="12">
        <f>(G14/100)*'Population projection by TPU'!M6</f>
        <v>488976.21824237553</v>
      </c>
      <c r="H32" s="12">
        <f>(H14/100)*'Population projection by TPU'!N6</f>
        <v>494850.35351397446</v>
      </c>
      <c r="I32" s="12">
        <f>(I14/100)*'Population projection by TPU'!O6</f>
        <v>500580.91791765648</v>
      </c>
      <c r="J32" s="12">
        <f>(J14/100)*'Population projection by TPU'!P6</f>
        <v>506163.68567610788</v>
      </c>
      <c r="K32" s="12">
        <f>(K14/100)*'Population projection by TPU'!Q6</f>
        <v>511593.03164929536</v>
      </c>
      <c r="L32" s="12">
        <f>(L14/100)*'Population projection by TPU'!R6</f>
        <v>516862.08284804964</v>
      </c>
      <c r="M32" s="12">
        <f>(M14/100)*'Population projection by TPU'!S6</f>
        <v>521967.3596260185</v>
      </c>
      <c r="N32" s="12">
        <f>(N14/100)*'Population projection by TPU'!T6</f>
        <v>526906.46044476086</v>
      </c>
      <c r="O32" s="12">
        <f>(O14/100)*'Population projection by TPU'!U6</f>
        <v>531687.82588968205</v>
      </c>
      <c r="P32" s="12">
        <f>(P14/100)*'Population projection by TPU'!V6</f>
        <v>536317.89734797948</v>
      </c>
      <c r="Q32" s="12">
        <f>(Q14/100)*'Population projection by TPU'!W6</f>
        <v>540793.66815613396</v>
      </c>
      <c r="R32" s="12">
        <f>(R14/100)*'Population projection by TPU'!X6</f>
        <v>545113.36777688679</v>
      </c>
      <c r="S32" s="12">
        <f>(S14/100)*'Population projection by TPU'!Y6</f>
        <v>549273.51527722843</v>
      </c>
      <c r="T32" s="12">
        <f>(T14/100)*'Population projection by TPU'!Z6</f>
        <v>553266.89646999724</v>
      </c>
      <c r="U32" s="12">
        <f>(U14/100)*'Population projection by TPU'!AA6</f>
        <v>557086.75042212277</v>
      </c>
      <c r="V32" s="12">
        <f>(V14/100)*'Population projection by TPU'!AB6</f>
        <v>560730.65665271238</v>
      </c>
      <c r="W32" s="12">
        <f>(W14/100)*'Population projection by TPU'!AC6</f>
        <v>564197.27929355169</v>
      </c>
      <c r="X32" s="12">
        <f>(X14/100)*'Population projection by TPU'!AD6</f>
        <v>567484.191358982</v>
      </c>
      <c r="Y32" s="12">
        <f>(Y14/100)*'Population projection by TPU'!AE6</f>
        <v>570585.84867085586</v>
      </c>
      <c r="Z32" s="12">
        <f>(Z14/100)*'Population projection by TPU'!AF6</f>
        <v>573500.12341070885</v>
      </c>
      <c r="AA32" s="12">
        <f>(AA14/100)*'Population projection by TPU'!AG6</f>
        <v>576230.49321681843</v>
      </c>
      <c r="AB32" s="12">
        <f>(AB14/100)*'Population projection by TPU'!AH6</f>
        <v>578779.03972434811</v>
      </c>
      <c r="AC32" s="12">
        <f>(AC14/100)*'Population projection by TPU'!AI6</f>
        <v>581146.13345790072</v>
      </c>
      <c r="AD32" s="12">
        <f>(AD14/100)*'Population projection by TPU'!AJ6</f>
        <v>583331.52201824472</v>
      </c>
      <c r="AE32" s="12">
        <f>(AE14/100)*'Population projection by TPU'!AK6</f>
        <v>585336.04562469211</v>
      </c>
      <c r="AF32" s="12">
        <f>(AF14/100)*'Population projection by TPU'!AL6</f>
        <v>587162.10809646652</v>
      </c>
      <c r="AG32" s="12">
        <f>(AG14/100)*'Population projection by TPU'!AM6</f>
        <v>588809.46218096418</v>
      </c>
      <c r="AH32" s="12">
        <f>(AH14/100)*'Population projection by TPU'!AN6</f>
        <v>590276.45390032488</v>
      </c>
      <c r="AI32" s="12">
        <f>(AI14/100)*'Population projection by TPU'!AO6</f>
        <v>591562.99044624681</v>
      </c>
      <c r="AJ32" s="12">
        <f>(AJ14/100)*'Population projection by TPU'!AP6</f>
        <v>592671.0130913388</v>
      </c>
      <c r="AK32" s="12">
        <f>(AK14/100)*'Population projection by TPU'!AQ6</f>
        <v>593600.27586965438</v>
      </c>
      <c r="AL32" s="12">
        <f>(AL14/100)*'Population projection by TPU'!AR6</f>
        <v>594347.87080683524</v>
      </c>
      <c r="AM32" s="12">
        <f>(AM14/100)*'Population projection by TPU'!AS6</f>
        <v>594913.07831077371</v>
      </c>
      <c r="AN32" s="12">
        <f>(AN14/100)*'Population projection by TPU'!AT6</f>
        <v>595297.21544358635</v>
      </c>
      <c r="AO32" s="12">
        <f>(AO14/100)*'Population projection by TPU'!AU6</f>
        <v>595502.69974883855</v>
      </c>
      <c r="AP32" s="12">
        <f>(AP14/100)*'Population projection by TPU'!AV6</f>
        <v>595530.38488426118</v>
      </c>
      <c r="AQ32" s="12">
        <f>(AQ14/100)*'Population projection by TPU'!AW6</f>
        <v>595380.34177837754</v>
      </c>
      <c r="AR32" s="12">
        <f>(AR14/100)*'Population projection by TPU'!AX6</f>
        <v>595054.05509010062</v>
      </c>
    </row>
    <row r="33" spans="1:44" ht="15.75" x14ac:dyDescent="0.25">
      <c r="A33" s="76" t="s">
        <v>183</v>
      </c>
      <c r="B33" s="12">
        <f>(B15/100)*'Population projection by TPU'!H6</f>
        <v>232893</v>
      </c>
      <c r="C33" s="12">
        <f>(C15/100)*'Population projection by TPU'!I6</f>
        <v>239770.82239747987</v>
      </c>
      <c r="D33" s="12">
        <f>(D15/100)*'Population projection by TPU'!J6</f>
        <v>243053.28236301785</v>
      </c>
      <c r="E33" s="12">
        <f>(E15/100)*'Population projection by TPU'!K6</f>
        <v>246282.36357426844</v>
      </c>
      <c r="F33" s="12">
        <f>(F15/100)*'Population projection by TPU'!L6</f>
        <v>249452.64802643837</v>
      </c>
      <c r="G33" s="12">
        <f>(G15/100)*'Population projection by TPU'!M6</f>
        <v>252557.27261004297</v>
      </c>
      <c r="H33" s="12">
        <f>(H15/100)*'Population projection by TPU'!N6</f>
        <v>255591.27616234275</v>
      </c>
      <c r="I33" s="12">
        <f>(I15/100)*'Population projection by TPU'!O6</f>
        <v>258551.12505133869</v>
      </c>
      <c r="J33" s="12">
        <f>(J15/100)*'Population projection by TPU'!P6</f>
        <v>261434.63665392314</v>
      </c>
      <c r="K33" s="12">
        <f>(K15/100)*'Population projection by TPU'!Q6</f>
        <v>264238.90557312215</v>
      </c>
      <c r="L33" s="12">
        <f>(L15/100)*'Population projection by TPU'!R6</f>
        <v>266960.38189518824</v>
      </c>
      <c r="M33" s="12">
        <f>(M15/100)*'Population projection by TPU'!S6</f>
        <v>269597.26837526669</v>
      </c>
      <c r="N33" s="12">
        <f>(N15/100)*'Population projection by TPU'!T6</f>
        <v>272148.3246135668</v>
      </c>
      <c r="O33" s="12">
        <f>(O15/100)*'Population projection by TPU'!U6</f>
        <v>274617.91019067686</v>
      </c>
      <c r="P33" s="12">
        <f>(P15/100)*'Population projection by TPU'!V6</f>
        <v>277009.35209699383</v>
      </c>
      <c r="Q33" s="12">
        <f>(Q15/100)*'Population projection by TPU'!W6</f>
        <v>279321.09738431743</v>
      </c>
      <c r="R33" s="12">
        <f>(R15/100)*'Population projection by TPU'!X6</f>
        <v>281552.23156633036</v>
      </c>
      <c r="S33" s="12">
        <f>(S15/100)*'Population projection by TPU'!Y6</f>
        <v>283700.95673361648</v>
      </c>
      <c r="T33" s="12">
        <f>(T15/100)*'Population projection by TPU'!Z6</f>
        <v>285763.54674292856</v>
      </c>
      <c r="U33" s="12">
        <f>(U15/100)*'Population projection by TPU'!AA6</f>
        <v>287736.50955773628</v>
      </c>
      <c r="V33" s="12">
        <f>(V15/100)*'Population projection by TPU'!AB6</f>
        <v>289618.59499443189</v>
      </c>
      <c r="W33" s="12">
        <f>(W15/100)*'Population projection by TPU'!AC6</f>
        <v>291409.11307419796</v>
      </c>
      <c r="X33" s="12">
        <f>(X15/100)*'Population projection by TPU'!AD6</f>
        <v>293106.81025370094</v>
      </c>
      <c r="Y33" s="12">
        <f>(Y15/100)*'Population projection by TPU'!AE6</f>
        <v>294708.82295295573</v>
      </c>
      <c r="Z33" s="12">
        <f>(Z15/100)*'Population projection by TPU'!AF6</f>
        <v>296214.05214913056</v>
      </c>
      <c r="AA33" s="12">
        <f>(AA15/100)*'Population projection by TPU'!AG6</f>
        <v>297624.2940499055</v>
      </c>
      <c r="AB33" s="12">
        <f>(AB15/100)*'Population projection by TPU'!AH6</f>
        <v>298940.62382433738</v>
      </c>
      <c r="AC33" s="12">
        <f>(AC15/100)*'Population projection by TPU'!AI6</f>
        <v>300163.23284918373</v>
      </c>
      <c r="AD33" s="12">
        <f>(AD15/100)*'Population projection by TPU'!AJ6</f>
        <v>301291.9907596964</v>
      </c>
      <c r="AE33" s="12">
        <f>(AE15/100)*'Population projection by TPU'!AK6</f>
        <v>302327.33153096453</v>
      </c>
      <c r="AF33" s="12">
        <f>(AF15/100)*'Population projection by TPU'!AL6</f>
        <v>303270.49674080772</v>
      </c>
      <c r="AG33" s="12">
        <f>(AG15/100)*'Population projection by TPU'!AM6</f>
        <v>304121.35868272226</v>
      </c>
      <c r="AH33" s="12">
        <f>(AH15/100)*'Population projection by TPU'!AN6</f>
        <v>304879.06307357183</v>
      </c>
      <c r="AI33" s="12">
        <f>(AI15/100)*'Population projection by TPU'!AO6</f>
        <v>305543.56197766803</v>
      </c>
      <c r="AJ33" s="12">
        <f>(AJ15/100)*'Population projection by TPU'!AP6</f>
        <v>306115.8580665054</v>
      </c>
      <c r="AK33" s="12">
        <f>(AK15/100)*'Population projection by TPU'!AQ6</f>
        <v>306595.82429814135</v>
      </c>
      <c r="AL33" s="12">
        <f>(AL15/100)*'Population projection by TPU'!AR6</f>
        <v>306981.95869754051</v>
      </c>
      <c r="AM33" s="12">
        <f>(AM15/100)*'Population projection by TPU'!AS6</f>
        <v>307273.88959382527</v>
      </c>
      <c r="AN33" s="12">
        <f>(AN15/100)*'Population projection by TPU'!AT6</f>
        <v>307472.29725242296</v>
      </c>
      <c r="AO33" s="12">
        <f>(AO15/100)*'Population projection by TPU'!AU6</f>
        <v>307578.43033980537</v>
      </c>
      <c r="AP33" s="12">
        <f>(AP15/100)*'Population projection by TPU'!AV6</f>
        <v>307592.7297720341</v>
      </c>
      <c r="AQ33" s="12">
        <f>(AQ15/100)*'Population projection by TPU'!AW6</f>
        <v>307515.23218384437</v>
      </c>
      <c r="AR33" s="12">
        <f>(AR15/100)*'Population projection by TPU'!AX6</f>
        <v>307346.70440477075</v>
      </c>
    </row>
    <row r="34" spans="1:44" ht="15.75" x14ac:dyDescent="0.25">
      <c r="A34" s="76" t="s">
        <v>196</v>
      </c>
      <c r="B34" s="12">
        <f>(B16/100)*'Population projection by TPU'!H6</f>
        <v>53534.000000000007</v>
      </c>
      <c r="C34" s="12">
        <f>(C16/100)*'Population projection by TPU'!I6</f>
        <v>53318.668339023745</v>
      </c>
      <c r="D34" s="12">
        <f>(D16/100)*'Population projection by TPU'!J6</f>
        <v>54048.600331952017</v>
      </c>
      <c r="E34" s="12">
        <f>(E16/100)*'Population projection by TPU'!K6</f>
        <v>54766.662306386206</v>
      </c>
      <c r="F34" s="12">
        <f>(F16/100)*'Population projection by TPU'!L6</f>
        <v>55471.649441832546</v>
      </c>
      <c r="G34" s="12">
        <f>(G16/100)*'Population projection by TPU'!M6</f>
        <v>56162.035564861217</v>
      </c>
      <c r="H34" s="12">
        <f>(H16/100)*'Population projection by TPU'!N6</f>
        <v>56836.717444528455</v>
      </c>
      <c r="I34" s="12">
        <f>(I16/100)*'Population projection by TPU'!O6</f>
        <v>57494.909294846198</v>
      </c>
      <c r="J34" s="12">
        <f>(J16/100)*'Population projection by TPU'!P6</f>
        <v>58136.125758353402</v>
      </c>
      <c r="K34" s="12">
        <f>(K16/100)*'Population projection by TPU'!Q6</f>
        <v>58759.720751860732</v>
      </c>
      <c r="L34" s="12">
        <f>(L16/100)*'Population projection by TPU'!R6</f>
        <v>59364.904868751328</v>
      </c>
      <c r="M34" s="12">
        <f>(M16/100)*'Population projection by TPU'!S6</f>
        <v>59951.278449461177</v>
      </c>
      <c r="N34" s="12">
        <f>(N16/100)*'Population projection by TPU'!T6</f>
        <v>60518.565661992143</v>
      </c>
      <c r="O34" s="12">
        <f>(O16/100)*'Population projection by TPU'!U6</f>
        <v>61067.73596138112</v>
      </c>
      <c r="P34" s="12">
        <f>(P16/100)*'Population projection by TPU'!V6</f>
        <v>61599.529182007354</v>
      </c>
      <c r="Q34" s="12">
        <f>(Q16/100)*'Population projection by TPU'!W6</f>
        <v>62113.599989400165</v>
      </c>
      <c r="R34" s="12">
        <f>(R16/100)*'Population projection by TPU'!X6</f>
        <v>62609.74502606938</v>
      </c>
      <c r="S34" s="12">
        <f>(S16/100)*'Population projection by TPU'!Y6</f>
        <v>63087.56448467022</v>
      </c>
      <c r="T34" s="12">
        <f>(T16/100)*'Population projection by TPU'!Z6</f>
        <v>63546.22976982149</v>
      </c>
      <c r="U34" s="12">
        <f>(U16/100)*'Population projection by TPU'!AA6</f>
        <v>63984.964345263579</v>
      </c>
      <c r="V34" s="12">
        <f>(V16/100)*'Population projection by TPU'!AB6</f>
        <v>64403.490203337024</v>
      </c>
      <c r="W34" s="12">
        <f>(W16/100)*'Population projection by TPU'!AC6</f>
        <v>64801.653911062102</v>
      </c>
      <c r="X34" s="12">
        <f>(X16/100)*'Population projection by TPU'!AD6</f>
        <v>65179.176713665489</v>
      </c>
      <c r="Y34" s="12">
        <f>(Y16/100)*'Population projection by TPU'!AE6</f>
        <v>65535.421826946491</v>
      </c>
      <c r="Z34" s="12">
        <f>(Z16/100)*'Population projection by TPU'!AF6</f>
        <v>65870.144857391031</v>
      </c>
      <c r="AA34" s="12">
        <f>(AA16/100)*'Population projection by TPU'!AG6</f>
        <v>66183.74523392292</v>
      </c>
      <c r="AB34" s="12">
        <f>(AB16/100)*'Population projection by TPU'!AH6</f>
        <v>66476.462045609747</v>
      </c>
      <c r="AC34" s="12">
        <f>(AC16/100)*'Population projection by TPU'!AI6</f>
        <v>66748.337849563963</v>
      </c>
      <c r="AD34" s="12">
        <f>(AD16/100)*'Population projection by TPU'!AJ6</f>
        <v>66999.343656124969</v>
      </c>
      <c r="AE34" s="12">
        <f>(AE16/100)*'Population projection by TPU'!AK6</f>
        <v>67229.575969836602</v>
      </c>
      <c r="AF34" s="12">
        <f>(AF16/100)*'Population projection by TPU'!AL6</f>
        <v>67439.310884659426</v>
      </c>
      <c r="AG34" s="12">
        <f>(AG16/100)*'Population projection by TPU'!AM6</f>
        <v>67628.52000205584</v>
      </c>
      <c r="AH34" s="12">
        <f>(AH16/100)*'Population projection by TPU'!AN6</f>
        <v>67797.013352125592</v>
      </c>
      <c r="AI34" s="12">
        <f>(AI16/100)*'Population projection by TPU'!AO6</f>
        <v>67944.780275243611</v>
      </c>
      <c r="AJ34" s="12">
        <f>(AJ16/100)*'Population projection by TPU'!AP6</f>
        <v>68072.04373894335</v>
      </c>
      <c r="AK34" s="12">
        <f>(AK16/100)*'Population projection by TPU'!AQ6</f>
        <v>68178.775492468005</v>
      </c>
      <c r="AL34" s="12">
        <f>(AL16/100)*'Population projection by TPU'!AR6</f>
        <v>68264.64153642609</v>
      </c>
      <c r="AM34" s="12">
        <f>(AM16/100)*'Population projection by TPU'!AS6</f>
        <v>68329.559221077143</v>
      </c>
      <c r="AN34" s="12">
        <f>(AN16/100)*'Population projection by TPU'!AT6</f>
        <v>68373.679819400626</v>
      </c>
      <c r="AO34" s="12">
        <f>(AO16/100)*'Population projection by TPU'!AU6</f>
        <v>68397.281001685275</v>
      </c>
      <c r="AP34" s="12">
        <f>(AP16/100)*'Population projection by TPU'!AV6</f>
        <v>68400.460815962972</v>
      </c>
      <c r="AQ34" s="12">
        <f>(AQ16/100)*'Population projection by TPU'!AW6</f>
        <v>68383.227408826759</v>
      </c>
      <c r="AR34" s="12">
        <f>(AR16/100)*'Population projection by TPU'!AX6</f>
        <v>68345.751302816483</v>
      </c>
    </row>
    <row r="35" spans="1:44" ht="15.75" x14ac:dyDescent="0.25">
      <c r="A35" s="67" t="s">
        <v>34</v>
      </c>
      <c r="B35" s="74">
        <f>SUM(B31:B34)</f>
        <v>925024</v>
      </c>
      <c r="C35" s="74">
        <f>SUM(C31:C34)</f>
        <v>977308.87936631602</v>
      </c>
      <c r="D35" s="74">
        <f t="shared" ref="D35:AR35" si="55">SUM(D31:D34)</f>
        <v>990688.22735539998</v>
      </c>
      <c r="E35" s="74">
        <f t="shared" si="55"/>
        <v>1003850.0028725169</v>
      </c>
      <c r="F35" s="74">
        <f t="shared" si="55"/>
        <v>1016772.1220621754</v>
      </c>
      <c r="G35" s="74">
        <f t="shared" si="55"/>
        <v>1029426.6108040366</v>
      </c>
      <c r="H35" s="74">
        <f t="shared" si="55"/>
        <v>1041793.2473365503</v>
      </c>
      <c r="I35" s="74">
        <f t="shared" si="55"/>
        <v>1053857.6285313684</v>
      </c>
      <c r="J35" s="74">
        <f t="shared" si="55"/>
        <v>1065610.8579893294</v>
      </c>
      <c r="K35" s="74">
        <f t="shared" si="55"/>
        <v>1077041.0932759268</v>
      </c>
      <c r="L35" s="74">
        <f t="shared" si="55"/>
        <v>1088133.8648982022</v>
      </c>
      <c r="M35" s="74">
        <f t="shared" si="55"/>
        <v>1098881.8472635858</v>
      </c>
      <c r="N35" s="74">
        <f t="shared" si="55"/>
        <v>1109279.9844869736</v>
      </c>
      <c r="O35" s="74">
        <f t="shared" si="55"/>
        <v>1119346.0462735223</v>
      </c>
      <c r="P35" s="74">
        <f t="shared" si="55"/>
        <v>1129093.5934778184</v>
      </c>
      <c r="Q35" s="74">
        <f t="shared" si="55"/>
        <v>1138516.2962635197</v>
      </c>
      <c r="R35" s="74">
        <f t="shared" si="55"/>
        <v>1147610.427172927</v>
      </c>
      <c r="S35" s="74">
        <f t="shared" si="55"/>
        <v>1156368.6579047104</v>
      </c>
      <c r="T35" s="74">
        <f t="shared" si="55"/>
        <v>1164775.8006522597</v>
      </c>
      <c r="U35" s="74">
        <f t="shared" si="55"/>
        <v>1172817.6218308795</v>
      </c>
      <c r="V35" s="74">
        <f t="shared" si="55"/>
        <v>1180489.0256765042</v>
      </c>
      <c r="W35" s="74">
        <f t="shared" si="55"/>
        <v>1187787.1998268203</v>
      </c>
      <c r="X35" s="74">
        <f t="shared" si="55"/>
        <v>1194707.0348234777</v>
      </c>
      <c r="Y35" s="74">
        <f t="shared" si="55"/>
        <v>1201236.8586785416</v>
      </c>
      <c r="Z35" s="74">
        <f t="shared" si="55"/>
        <v>1207372.1917611649</v>
      </c>
      <c r="AA35" s="74">
        <f t="shared" si="55"/>
        <v>1213120.3554363807</v>
      </c>
      <c r="AB35" s="74">
        <f t="shared" si="55"/>
        <v>1218485.7321067492</v>
      </c>
      <c r="AC35" s="74">
        <f t="shared" si="55"/>
        <v>1223469.1018263348</v>
      </c>
      <c r="AD35" s="74">
        <f t="shared" si="55"/>
        <v>1228069.9332267889</v>
      </c>
      <c r="AE35" s="74">
        <f t="shared" si="55"/>
        <v>1232289.9951960174</v>
      </c>
      <c r="AF35" s="74">
        <f t="shared" si="55"/>
        <v>1236134.348420786</v>
      </c>
      <c r="AG35" s="74">
        <f t="shared" si="55"/>
        <v>1239602.4723677835</v>
      </c>
      <c r="AH35" s="74">
        <f t="shared" si="55"/>
        <v>1242690.8849682312</v>
      </c>
      <c r="AI35" s="74">
        <f t="shared" si="55"/>
        <v>1245399.3908356626</v>
      </c>
      <c r="AJ35" s="74">
        <f t="shared" si="55"/>
        <v>1247732.076871665</v>
      </c>
      <c r="AK35" s="74">
        <f t="shared" si="55"/>
        <v>1249688.4252516867</v>
      </c>
      <c r="AL35" s="74">
        <f t="shared" si="55"/>
        <v>1251262.3139066456</v>
      </c>
      <c r="AM35" s="74">
        <f t="shared" si="55"/>
        <v>1252452.2279013833</v>
      </c>
      <c r="AN35" s="74">
        <f t="shared" si="55"/>
        <v>1253260.9400063127</v>
      </c>
      <c r="AO35" s="74">
        <f t="shared" si="55"/>
        <v>1253693.5398016351</v>
      </c>
      <c r="AP35" s="74">
        <f t="shared" si="55"/>
        <v>1253751.8244667468</v>
      </c>
      <c r="AQ35" s="74">
        <f t="shared" si="55"/>
        <v>1253435.9433252886</v>
      </c>
      <c r="AR35" s="74">
        <f t="shared" si="55"/>
        <v>1252749.021984061</v>
      </c>
    </row>
  </sheetData>
  <mergeCells count="5">
    <mergeCell ref="A1:AR1"/>
    <mergeCell ref="A10:AR10"/>
    <mergeCell ref="A20:A22"/>
    <mergeCell ref="B20:B22"/>
    <mergeCell ref="A29:AR29"/>
  </mergeCells>
  <pageMargins left="0.511811024" right="0.511811024" top="0.78740157499999996" bottom="0.78740157499999996" header="0.31496062000000002" footer="0.31496062000000002"/>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35"/>
  <sheetViews>
    <sheetView topLeftCell="A13" workbookViewId="0">
      <selection activeCell="A30" sqref="A30"/>
    </sheetView>
  </sheetViews>
  <sheetFormatPr defaultRowHeight="15" x14ac:dyDescent="0.25"/>
  <cols>
    <col min="1" max="1" width="22.7109375" bestFit="1" customWidth="1"/>
  </cols>
  <sheetData>
    <row r="1" spans="1:44" ht="18.75" x14ac:dyDescent="0.25">
      <c r="A1" s="153" t="s">
        <v>227</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75" x14ac:dyDescent="0.25">
      <c r="A2" s="67" t="s">
        <v>232</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197</v>
      </c>
      <c r="B3" s="13">
        <f>'ARs urban population evolution'!N28</f>
        <v>18.110428486160266</v>
      </c>
      <c r="C3" s="13">
        <f>$B$23</f>
        <v>18.206424796423544</v>
      </c>
      <c r="D3" s="13">
        <f t="shared" ref="D3:AR3" si="1">$B$23</f>
        <v>18.206424796423544</v>
      </c>
      <c r="E3" s="13">
        <f t="shared" si="1"/>
        <v>18.206424796423544</v>
      </c>
      <c r="F3" s="13">
        <f t="shared" si="1"/>
        <v>18.206424796423544</v>
      </c>
      <c r="G3" s="13">
        <f t="shared" si="1"/>
        <v>18.206424796423544</v>
      </c>
      <c r="H3" s="13">
        <f t="shared" si="1"/>
        <v>18.206424796423544</v>
      </c>
      <c r="I3" s="13">
        <f t="shared" si="1"/>
        <v>18.206424796423544</v>
      </c>
      <c r="J3" s="13">
        <f t="shared" si="1"/>
        <v>18.206424796423544</v>
      </c>
      <c r="K3" s="13">
        <f t="shared" si="1"/>
        <v>18.206424796423544</v>
      </c>
      <c r="L3" s="13">
        <f t="shared" si="1"/>
        <v>18.206424796423544</v>
      </c>
      <c r="M3" s="13">
        <f t="shared" si="1"/>
        <v>18.206424796423544</v>
      </c>
      <c r="N3" s="13">
        <f t="shared" si="1"/>
        <v>18.206424796423544</v>
      </c>
      <c r="O3" s="13">
        <f t="shared" si="1"/>
        <v>18.206424796423544</v>
      </c>
      <c r="P3" s="13">
        <f t="shared" si="1"/>
        <v>18.206424796423544</v>
      </c>
      <c r="Q3" s="13">
        <f t="shared" si="1"/>
        <v>18.206424796423544</v>
      </c>
      <c r="R3" s="13">
        <f t="shared" si="1"/>
        <v>18.206424796423544</v>
      </c>
      <c r="S3" s="13">
        <f t="shared" si="1"/>
        <v>18.206424796423544</v>
      </c>
      <c r="T3" s="13">
        <f t="shared" si="1"/>
        <v>18.206424796423544</v>
      </c>
      <c r="U3" s="13">
        <f t="shared" si="1"/>
        <v>18.206424796423544</v>
      </c>
      <c r="V3" s="13">
        <f t="shared" si="1"/>
        <v>18.206424796423544</v>
      </c>
      <c r="W3" s="13">
        <f t="shared" si="1"/>
        <v>18.206424796423544</v>
      </c>
      <c r="X3" s="13">
        <f t="shared" si="1"/>
        <v>18.206424796423544</v>
      </c>
      <c r="Y3" s="13">
        <f t="shared" si="1"/>
        <v>18.206424796423544</v>
      </c>
      <c r="Z3" s="13">
        <f t="shared" si="1"/>
        <v>18.206424796423544</v>
      </c>
      <c r="AA3" s="13">
        <f t="shared" si="1"/>
        <v>18.206424796423544</v>
      </c>
      <c r="AB3" s="13">
        <f t="shared" si="1"/>
        <v>18.206424796423544</v>
      </c>
      <c r="AC3" s="13">
        <f t="shared" si="1"/>
        <v>18.206424796423544</v>
      </c>
      <c r="AD3" s="13">
        <f t="shared" si="1"/>
        <v>18.206424796423544</v>
      </c>
      <c r="AE3" s="13">
        <f t="shared" si="1"/>
        <v>18.206424796423544</v>
      </c>
      <c r="AF3" s="13">
        <f t="shared" si="1"/>
        <v>18.206424796423544</v>
      </c>
      <c r="AG3" s="13">
        <f t="shared" si="1"/>
        <v>18.206424796423544</v>
      </c>
      <c r="AH3" s="13">
        <f t="shared" si="1"/>
        <v>18.206424796423544</v>
      </c>
      <c r="AI3" s="13">
        <f t="shared" si="1"/>
        <v>18.206424796423544</v>
      </c>
      <c r="AJ3" s="13">
        <f t="shared" si="1"/>
        <v>18.206424796423544</v>
      </c>
      <c r="AK3" s="13">
        <f t="shared" si="1"/>
        <v>18.206424796423544</v>
      </c>
      <c r="AL3" s="13">
        <f t="shared" si="1"/>
        <v>18.206424796423544</v>
      </c>
      <c r="AM3" s="13">
        <f t="shared" si="1"/>
        <v>18.206424796423544</v>
      </c>
      <c r="AN3" s="13">
        <f t="shared" si="1"/>
        <v>18.206424796423544</v>
      </c>
      <c r="AO3" s="13">
        <f t="shared" si="1"/>
        <v>18.206424796423544</v>
      </c>
      <c r="AP3" s="13">
        <f t="shared" si="1"/>
        <v>18.206424796423544</v>
      </c>
      <c r="AQ3" s="13">
        <f t="shared" si="1"/>
        <v>18.206424796423544</v>
      </c>
      <c r="AR3" s="13">
        <f t="shared" si="1"/>
        <v>18.206424796423544</v>
      </c>
    </row>
    <row r="4" spans="1:44" ht="15.75" x14ac:dyDescent="0.25">
      <c r="A4" s="76" t="s">
        <v>184</v>
      </c>
      <c r="B4" s="13">
        <f>'ARs urban population evolution'!N29</f>
        <v>53.505604022596962</v>
      </c>
      <c r="C4" s="13">
        <f>$B$24</f>
        <v>52.246559155813046</v>
      </c>
      <c r="D4" s="13">
        <f t="shared" ref="D4:AR4" si="2">$B$24</f>
        <v>52.246559155813046</v>
      </c>
      <c r="E4" s="13">
        <f t="shared" si="2"/>
        <v>52.246559155813046</v>
      </c>
      <c r="F4" s="13">
        <f t="shared" si="2"/>
        <v>52.246559155813046</v>
      </c>
      <c r="G4" s="13">
        <f t="shared" si="2"/>
        <v>52.246559155813046</v>
      </c>
      <c r="H4" s="13">
        <f t="shared" si="2"/>
        <v>52.246559155813046</v>
      </c>
      <c r="I4" s="13">
        <f t="shared" si="2"/>
        <v>52.246559155813046</v>
      </c>
      <c r="J4" s="13">
        <f t="shared" si="2"/>
        <v>52.246559155813046</v>
      </c>
      <c r="K4" s="13">
        <f t="shared" si="2"/>
        <v>52.246559155813046</v>
      </c>
      <c r="L4" s="13">
        <f t="shared" si="2"/>
        <v>52.246559155813046</v>
      </c>
      <c r="M4" s="13">
        <f t="shared" si="2"/>
        <v>52.246559155813046</v>
      </c>
      <c r="N4" s="13">
        <f t="shared" si="2"/>
        <v>52.246559155813046</v>
      </c>
      <c r="O4" s="13">
        <f t="shared" si="2"/>
        <v>52.246559155813046</v>
      </c>
      <c r="P4" s="13">
        <f t="shared" si="2"/>
        <v>52.246559155813046</v>
      </c>
      <c r="Q4" s="13">
        <f t="shared" si="2"/>
        <v>52.246559155813046</v>
      </c>
      <c r="R4" s="13">
        <f t="shared" si="2"/>
        <v>52.246559155813046</v>
      </c>
      <c r="S4" s="13">
        <f t="shared" si="2"/>
        <v>52.246559155813046</v>
      </c>
      <c r="T4" s="13">
        <f t="shared" si="2"/>
        <v>52.246559155813046</v>
      </c>
      <c r="U4" s="13">
        <f t="shared" si="2"/>
        <v>52.246559155813046</v>
      </c>
      <c r="V4" s="13">
        <f t="shared" si="2"/>
        <v>52.246559155813046</v>
      </c>
      <c r="W4" s="13">
        <f t="shared" si="2"/>
        <v>52.246559155813046</v>
      </c>
      <c r="X4" s="13">
        <f t="shared" si="2"/>
        <v>52.246559155813046</v>
      </c>
      <c r="Y4" s="13">
        <f t="shared" si="2"/>
        <v>52.246559155813046</v>
      </c>
      <c r="Z4" s="13">
        <f t="shared" si="2"/>
        <v>52.246559155813046</v>
      </c>
      <c r="AA4" s="13">
        <f t="shared" si="2"/>
        <v>52.246559155813046</v>
      </c>
      <c r="AB4" s="13">
        <f t="shared" si="2"/>
        <v>52.246559155813046</v>
      </c>
      <c r="AC4" s="13">
        <f t="shared" si="2"/>
        <v>52.246559155813046</v>
      </c>
      <c r="AD4" s="13">
        <f t="shared" si="2"/>
        <v>52.246559155813046</v>
      </c>
      <c r="AE4" s="13">
        <f t="shared" si="2"/>
        <v>52.246559155813046</v>
      </c>
      <c r="AF4" s="13">
        <f t="shared" si="2"/>
        <v>52.246559155813046</v>
      </c>
      <c r="AG4" s="13">
        <f t="shared" si="2"/>
        <v>52.246559155813046</v>
      </c>
      <c r="AH4" s="13">
        <f t="shared" si="2"/>
        <v>52.246559155813046</v>
      </c>
      <c r="AI4" s="13">
        <f t="shared" si="2"/>
        <v>52.246559155813046</v>
      </c>
      <c r="AJ4" s="13">
        <f t="shared" si="2"/>
        <v>52.246559155813046</v>
      </c>
      <c r="AK4" s="13">
        <f t="shared" si="2"/>
        <v>52.246559155813046</v>
      </c>
      <c r="AL4" s="13">
        <f t="shared" si="2"/>
        <v>52.246559155813046</v>
      </c>
      <c r="AM4" s="13">
        <f t="shared" si="2"/>
        <v>52.246559155813046</v>
      </c>
      <c r="AN4" s="13">
        <f t="shared" si="2"/>
        <v>52.246559155813046</v>
      </c>
      <c r="AO4" s="13">
        <f t="shared" si="2"/>
        <v>52.246559155813046</v>
      </c>
      <c r="AP4" s="13">
        <f t="shared" si="2"/>
        <v>52.246559155813046</v>
      </c>
      <c r="AQ4" s="13">
        <f t="shared" si="2"/>
        <v>52.246559155813046</v>
      </c>
      <c r="AR4" s="13">
        <f t="shared" si="2"/>
        <v>52.246559155813046</v>
      </c>
    </row>
    <row r="5" spans="1:44" ht="15.75" x14ac:dyDescent="0.25">
      <c r="A5" s="76" t="s">
        <v>198</v>
      </c>
      <c r="B5" s="13">
        <f>'ARs urban population evolution'!N30</f>
        <v>25.79659116258599</v>
      </c>
      <c r="C5" s="13">
        <f>$B$25</f>
        <v>27.616634195394898</v>
      </c>
      <c r="D5" s="13">
        <f t="shared" ref="D5:AR5" si="3">$B$25</f>
        <v>27.616634195394898</v>
      </c>
      <c r="E5" s="13">
        <f t="shared" si="3"/>
        <v>27.616634195394898</v>
      </c>
      <c r="F5" s="13">
        <f t="shared" si="3"/>
        <v>27.616634195394898</v>
      </c>
      <c r="G5" s="13">
        <f t="shared" si="3"/>
        <v>27.616634195394898</v>
      </c>
      <c r="H5" s="13">
        <f t="shared" si="3"/>
        <v>27.616634195394898</v>
      </c>
      <c r="I5" s="13">
        <f t="shared" si="3"/>
        <v>27.616634195394898</v>
      </c>
      <c r="J5" s="13">
        <f t="shared" si="3"/>
        <v>27.616634195394898</v>
      </c>
      <c r="K5" s="13">
        <f t="shared" si="3"/>
        <v>27.616634195394898</v>
      </c>
      <c r="L5" s="13">
        <f t="shared" si="3"/>
        <v>27.616634195394898</v>
      </c>
      <c r="M5" s="13">
        <f t="shared" si="3"/>
        <v>27.616634195394898</v>
      </c>
      <c r="N5" s="13">
        <f t="shared" si="3"/>
        <v>27.616634195394898</v>
      </c>
      <c r="O5" s="13">
        <f t="shared" si="3"/>
        <v>27.616634195394898</v>
      </c>
      <c r="P5" s="13">
        <f t="shared" si="3"/>
        <v>27.616634195394898</v>
      </c>
      <c r="Q5" s="13">
        <f t="shared" si="3"/>
        <v>27.616634195394898</v>
      </c>
      <c r="R5" s="13">
        <f t="shared" si="3"/>
        <v>27.616634195394898</v>
      </c>
      <c r="S5" s="13">
        <f t="shared" si="3"/>
        <v>27.616634195394898</v>
      </c>
      <c r="T5" s="13">
        <f t="shared" si="3"/>
        <v>27.616634195394898</v>
      </c>
      <c r="U5" s="13">
        <f t="shared" si="3"/>
        <v>27.616634195394898</v>
      </c>
      <c r="V5" s="13">
        <f t="shared" si="3"/>
        <v>27.616634195394898</v>
      </c>
      <c r="W5" s="13">
        <f t="shared" si="3"/>
        <v>27.616634195394898</v>
      </c>
      <c r="X5" s="13">
        <f t="shared" si="3"/>
        <v>27.616634195394898</v>
      </c>
      <c r="Y5" s="13">
        <f t="shared" si="3"/>
        <v>27.616634195394898</v>
      </c>
      <c r="Z5" s="13">
        <f t="shared" si="3"/>
        <v>27.616634195394898</v>
      </c>
      <c r="AA5" s="13">
        <f t="shared" si="3"/>
        <v>27.616634195394898</v>
      </c>
      <c r="AB5" s="13">
        <f t="shared" si="3"/>
        <v>27.616634195394898</v>
      </c>
      <c r="AC5" s="13">
        <f t="shared" si="3"/>
        <v>27.616634195394898</v>
      </c>
      <c r="AD5" s="13">
        <f t="shared" si="3"/>
        <v>27.616634195394898</v>
      </c>
      <c r="AE5" s="13">
        <f t="shared" si="3"/>
        <v>27.616634195394898</v>
      </c>
      <c r="AF5" s="13">
        <f t="shared" si="3"/>
        <v>27.616634195394898</v>
      </c>
      <c r="AG5" s="13">
        <f t="shared" si="3"/>
        <v>27.616634195394898</v>
      </c>
      <c r="AH5" s="13">
        <f t="shared" si="3"/>
        <v>27.616634195394898</v>
      </c>
      <c r="AI5" s="13">
        <f t="shared" si="3"/>
        <v>27.616634195394898</v>
      </c>
      <c r="AJ5" s="13">
        <f t="shared" si="3"/>
        <v>27.616634195394898</v>
      </c>
      <c r="AK5" s="13">
        <f t="shared" si="3"/>
        <v>27.616634195394898</v>
      </c>
      <c r="AL5" s="13">
        <f t="shared" si="3"/>
        <v>27.616634195394898</v>
      </c>
      <c r="AM5" s="13">
        <f t="shared" si="3"/>
        <v>27.616634195394898</v>
      </c>
      <c r="AN5" s="13">
        <f t="shared" si="3"/>
        <v>27.616634195394898</v>
      </c>
      <c r="AO5" s="13">
        <f t="shared" si="3"/>
        <v>27.616634195394898</v>
      </c>
      <c r="AP5" s="13">
        <f t="shared" si="3"/>
        <v>27.616634195394898</v>
      </c>
      <c r="AQ5" s="13">
        <f t="shared" si="3"/>
        <v>27.616634195394898</v>
      </c>
      <c r="AR5" s="13">
        <f t="shared" si="3"/>
        <v>27.616634195394898</v>
      </c>
    </row>
    <row r="6" spans="1:44" ht="15.75" x14ac:dyDescent="0.25">
      <c r="A6" s="76" t="s">
        <v>185</v>
      </c>
      <c r="B6" s="13">
        <f>'ARs urban population evolution'!N31</f>
        <v>2.587376328656783</v>
      </c>
      <c r="C6" s="13">
        <f>$B$26</f>
        <v>2.4129773154606515</v>
      </c>
      <c r="D6" s="13">
        <f t="shared" ref="D6:AR6" si="4">$B$26</f>
        <v>2.4129773154606515</v>
      </c>
      <c r="E6" s="13">
        <f t="shared" si="4"/>
        <v>2.4129773154606515</v>
      </c>
      <c r="F6" s="13">
        <f t="shared" si="4"/>
        <v>2.4129773154606515</v>
      </c>
      <c r="G6" s="13">
        <f t="shared" si="4"/>
        <v>2.4129773154606515</v>
      </c>
      <c r="H6" s="13">
        <f t="shared" si="4"/>
        <v>2.4129773154606515</v>
      </c>
      <c r="I6" s="13">
        <f t="shared" si="4"/>
        <v>2.4129773154606515</v>
      </c>
      <c r="J6" s="13">
        <f t="shared" si="4"/>
        <v>2.4129773154606515</v>
      </c>
      <c r="K6" s="13">
        <f t="shared" si="4"/>
        <v>2.4129773154606515</v>
      </c>
      <c r="L6" s="13">
        <f t="shared" si="4"/>
        <v>2.4129773154606515</v>
      </c>
      <c r="M6" s="13">
        <f t="shared" si="4"/>
        <v>2.4129773154606515</v>
      </c>
      <c r="N6" s="13">
        <f t="shared" si="4"/>
        <v>2.4129773154606515</v>
      </c>
      <c r="O6" s="13">
        <f t="shared" si="4"/>
        <v>2.4129773154606515</v>
      </c>
      <c r="P6" s="13">
        <f t="shared" si="4"/>
        <v>2.4129773154606515</v>
      </c>
      <c r="Q6" s="13">
        <f t="shared" si="4"/>
        <v>2.4129773154606515</v>
      </c>
      <c r="R6" s="13">
        <f t="shared" si="4"/>
        <v>2.4129773154606515</v>
      </c>
      <c r="S6" s="13">
        <f t="shared" si="4"/>
        <v>2.4129773154606515</v>
      </c>
      <c r="T6" s="13">
        <f t="shared" si="4"/>
        <v>2.4129773154606515</v>
      </c>
      <c r="U6" s="13">
        <f t="shared" si="4"/>
        <v>2.4129773154606515</v>
      </c>
      <c r="V6" s="13">
        <f t="shared" si="4"/>
        <v>2.4129773154606515</v>
      </c>
      <c r="W6" s="13">
        <f t="shared" si="4"/>
        <v>2.4129773154606515</v>
      </c>
      <c r="X6" s="13">
        <f t="shared" si="4"/>
        <v>2.4129773154606515</v>
      </c>
      <c r="Y6" s="13">
        <f t="shared" si="4"/>
        <v>2.4129773154606515</v>
      </c>
      <c r="Z6" s="13">
        <f t="shared" si="4"/>
        <v>2.4129773154606515</v>
      </c>
      <c r="AA6" s="13">
        <f t="shared" si="4"/>
        <v>2.4129773154606515</v>
      </c>
      <c r="AB6" s="13">
        <f t="shared" si="4"/>
        <v>2.4129773154606515</v>
      </c>
      <c r="AC6" s="13">
        <f t="shared" si="4"/>
        <v>2.4129773154606515</v>
      </c>
      <c r="AD6" s="13">
        <f t="shared" si="4"/>
        <v>2.4129773154606515</v>
      </c>
      <c r="AE6" s="13">
        <f t="shared" si="4"/>
        <v>2.4129773154606515</v>
      </c>
      <c r="AF6" s="13">
        <f t="shared" si="4"/>
        <v>2.4129773154606515</v>
      </c>
      <c r="AG6" s="13">
        <f t="shared" si="4"/>
        <v>2.4129773154606515</v>
      </c>
      <c r="AH6" s="13">
        <f t="shared" si="4"/>
        <v>2.4129773154606515</v>
      </c>
      <c r="AI6" s="13">
        <f t="shared" si="4"/>
        <v>2.4129773154606515</v>
      </c>
      <c r="AJ6" s="13">
        <f t="shared" si="4"/>
        <v>2.4129773154606515</v>
      </c>
      <c r="AK6" s="13">
        <f t="shared" si="4"/>
        <v>2.4129773154606515</v>
      </c>
      <c r="AL6" s="13">
        <f t="shared" si="4"/>
        <v>2.4129773154606515</v>
      </c>
      <c r="AM6" s="13">
        <f t="shared" si="4"/>
        <v>2.4129773154606515</v>
      </c>
      <c r="AN6" s="13">
        <f t="shared" si="4"/>
        <v>2.4129773154606515</v>
      </c>
      <c r="AO6" s="13">
        <f t="shared" si="4"/>
        <v>2.4129773154606515</v>
      </c>
      <c r="AP6" s="13">
        <f t="shared" si="4"/>
        <v>2.4129773154606515</v>
      </c>
      <c r="AQ6" s="13">
        <f t="shared" si="4"/>
        <v>2.4129773154606515</v>
      </c>
      <c r="AR6" s="13">
        <f t="shared" si="4"/>
        <v>2.4129773154606515</v>
      </c>
    </row>
    <row r="7" spans="1:44" ht="15.75" x14ac:dyDescent="0.25">
      <c r="A7" s="84" t="s">
        <v>34</v>
      </c>
      <c r="B7" s="13">
        <f>SUM(B3:B6)</f>
        <v>100.00000000000001</v>
      </c>
      <c r="C7" s="13">
        <f t="shared" ref="C7:AR7" si="5">SUM(C3:C6)</f>
        <v>100.48259546309214</v>
      </c>
      <c r="D7" s="13">
        <f t="shared" si="5"/>
        <v>100.48259546309214</v>
      </c>
      <c r="E7" s="13">
        <f t="shared" si="5"/>
        <v>100.48259546309214</v>
      </c>
      <c r="F7" s="13">
        <f t="shared" si="5"/>
        <v>100.48259546309214</v>
      </c>
      <c r="G7" s="13">
        <f t="shared" si="5"/>
        <v>100.48259546309214</v>
      </c>
      <c r="H7" s="13">
        <f t="shared" si="5"/>
        <v>100.48259546309214</v>
      </c>
      <c r="I7" s="13">
        <f t="shared" si="5"/>
        <v>100.48259546309214</v>
      </c>
      <c r="J7" s="13">
        <f t="shared" si="5"/>
        <v>100.48259546309214</v>
      </c>
      <c r="K7" s="13">
        <f t="shared" si="5"/>
        <v>100.48259546309214</v>
      </c>
      <c r="L7" s="13">
        <f t="shared" si="5"/>
        <v>100.48259546309214</v>
      </c>
      <c r="M7" s="13">
        <f t="shared" si="5"/>
        <v>100.48259546309214</v>
      </c>
      <c r="N7" s="13">
        <f t="shared" si="5"/>
        <v>100.48259546309214</v>
      </c>
      <c r="O7" s="13">
        <f t="shared" si="5"/>
        <v>100.48259546309214</v>
      </c>
      <c r="P7" s="13">
        <f t="shared" si="5"/>
        <v>100.48259546309214</v>
      </c>
      <c r="Q7" s="13">
        <f t="shared" si="5"/>
        <v>100.48259546309214</v>
      </c>
      <c r="R7" s="13">
        <f t="shared" si="5"/>
        <v>100.48259546309214</v>
      </c>
      <c r="S7" s="13">
        <f t="shared" si="5"/>
        <v>100.48259546309214</v>
      </c>
      <c r="T7" s="13">
        <f t="shared" si="5"/>
        <v>100.48259546309214</v>
      </c>
      <c r="U7" s="13">
        <f t="shared" si="5"/>
        <v>100.48259546309214</v>
      </c>
      <c r="V7" s="13">
        <f t="shared" si="5"/>
        <v>100.48259546309214</v>
      </c>
      <c r="W7" s="13">
        <f t="shared" si="5"/>
        <v>100.48259546309214</v>
      </c>
      <c r="X7" s="13">
        <f t="shared" si="5"/>
        <v>100.48259546309214</v>
      </c>
      <c r="Y7" s="13">
        <f t="shared" si="5"/>
        <v>100.48259546309214</v>
      </c>
      <c r="Z7" s="13">
        <f t="shared" si="5"/>
        <v>100.48259546309214</v>
      </c>
      <c r="AA7" s="13">
        <f t="shared" si="5"/>
        <v>100.48259546309214</v>
      </c>
      <c r="AB7" s="13">
        <f t="shared" si="5"/>
        <v>100.48259546309214</v>
      </c>
      <c r="AC7" s="13">
        <f t="shared" si="5"/>
        <v>100.48259546309214</v>
      </c>
      <c r="AD7" s="13">
        <f t="shared" si="5"/>
        <v>100.48259546309214</v>
      </c>
      <c r="AE7" s="13">
        <f t="shared" si="5"/>
        <v>100.48259546309214</v>
      </c>
      <c r="AF7" s="13">
        <f t="shared" si="5"/>
        <v>100.48259546309214</v>
      </c>
      <c r="AG7" s="13">
        <f t="shared" si="5"/>
        <v>100.48259546309214</v>
      </c>
      <c r="AH7" s="13">
        <f t="shared" si="5"/>
        <v>100.48259546309214</v>
      </c>
      <c r="AI7" s="13">
        <f t="shared" si="5"/>
        <v>100.48259546309214</v>
      </c>
      <c r="AJ7" s="13">
        <f t="shared" si="5"/>
        <v>100.48259546309214</v>
      </c>
      <c r="AK7" s="13">
        <f t="shared" si="5"/>
        <v>100.48259546309214</v>
      </c>
      <c r="AL7" s="13">
        <f t="shared" si="5"/>
        <v>100.48259546309214</v>
      </c>
      <c r="AM7" s="13">
        <f t="shared" si="5"/>
        <v>100.48259546309214</v>
      </c>
      <c r="AN7" s="13">
        <f t="shared" si="5"/>
        <v>100.48259546309214</v>
      </c>
      <c r="AO7" s="13">
        <f t="shared" si="5"/>
        <v>100.48259546309214</v>
      </c>
      <c r="AP7" s="13">
        <f t="shared" si="5"/>
        <v>100.48259546309214</v>
      </c>
      <c r="AQ7" s="13">
        <f t="shared" si="5"/>
        <v>100.48259546309214</v>
      </c>
      <c r="AR7" s="13">
        <f t="shared" si="5"/>
        <v>100.48259546309214</v>
      </c>
    </row>
    <row r="8" spans="1:44" ht="15.75" x14ac:dyDescent="0.25">
      <c r="A8" s="85"/>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3"/>
      <c r="AF8" s="3"/>
      <c r="AG8" s="3"/>
      <c r="AH8" s="3"/>
      <c r="AI8" s="3"/>
      <c r="AJ8" s="3"/>
      <c r="AK8" s="3"/>
      <c r="AL8" s="3"/>
      <c r="AM8" s="3"/>
      <c r="AN8" s="3"/>
      <c r="AO8" s="3"/>
      <c r="AP8" s="3"/>
      <c r="AQ8" s="3"/>
      <c r="AR8" s="3"/>
    </row>
    <row r="9" spans="1:44" ht="15.75" x14ac:dyDescent="0.25">
      <c r="A9" s="85"/>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3"/>
      <c r="AF9" s="3"/>
      <c r="AG9" s="3"/>
      <c r="AH9" s="3"/>
      <c r="AI9" s="3"/>
      <c r="AJ9" s="3"/>
      <c r="AK9" s="3"/>
      <c r="AL9" s="3"/>
      <c r="AM9" s="3"/>
      <c r="AN9" s="3"/>
      <c r="AO9" s="3"/>
      <c r="AP9" s="3"/>
      <c r="AQ9" s="3"/>
      <c r="AR9" s="3"/>
    </row>
    <row r="10" spans="1:44" ht="18.75" x14ac:dyDescent="0.25">
      <c r="A10" s="153" t="s">
        <v>228</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84"/>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6" t="s">
        <v>211</v>
      </c>
      <c r="B12" s="80"/>
      <c r="C12" s="82">
        <f>100/C7</f>
        <v>0.9951972233512878</v>
      </c>
      <c r="D12" s="82">
        <f>100/D7</f>
        <v>0.9951972233512878</v>
      </c>
      <c r="E12" s="82">
        <f t="shared" ref="E12:AR12" si="8">100/E7</f>
        <v>0.9951972233512878</v>
      </c>
      <c r="F12" s="82">
        <f t="shared" si="8"/>
        <v>0.9951972233512878</v>
      </c>
      <c r="G12" s="82">
        <f t="shared" si="8"/>
        <v>0.9951972233512878</v>
      </c>
      <c r="H12" s="82">
        <f t="shared" si="8"/>
        <v>0.9951972233512878</v>
      </c>
      <c r="I12" s="82">
        <f t="shared" si="8"/>
        <v>0.9951972233512878</v>
      </c>
      <c r="J12" s="82">
        <f t="shared" si="8"/>
        <v>0.9951972233512878</v>
      </c>
      <c r="K12" s="82">
        <f t="shared" si="8"/>
        <v>0.9951972233512878</v>
      </c>
      <c r="L12" s="82">
        <f t="shared" si="8"/>
        <v>0.9951972233512878</v>
      </c>
      <c r="M12" s="82">
        <f t="shared" si="8"/>
        <v>0.9951972233512878</v>
      </c>
      <c r="N12" s="82">
        <f t="shared" si="8"/>
        <v>0.9951972233512878</v>
      </c>
      <c r="O12" s="82">
        <f t="shared" si="8"/>
        <v>0.9951972233512878</v>
      </c>
      <c r="P12" s="82">
        <f t="shared" si="8"/>
        <v>0.9951972233512878</v>
      </c>
      <c r="Q12" s="82">
        <f t="shared" si="8"/>
        <v>0.9951972233512878</v>
      </c>
      <c r="R12" s="82">
        <f t="shared" si="8"/>
        <v>0.9951972233512878</v>
      </c>
      <c r="S12" s="82">
        <f t="shared" si="8"/>
        <v>0.9951972233512878</v>
      </c>
      <c r="T12" s="82">
        <f t="shared" si="8"/>
        <v>0.9951972233512878</v>
      </c>
      <c r="U12" s="82">
        <f t="shared" si="8"/>
        <v>0.9951972233512878</v>
      </c>
      <c r="V12" s="82">
        <f t="shared" si="8"/>
        <v>0.9951972233512878</v>
      </c>
      <c r="W12" s="82">
        <f t="shared" si="8"/>
        <v>0.9951972233512878</v>
      </c>
      <c r="X12" s="82">
        <f t="shared" si="8"/>
        <v>0.9951972233512878</v>
      </c>
      <c r="Y12" s="82">
        <f t="shared" si="8"/>
        <v>0.9951972233512878</v>
      </c>
      <c r="Z12" s="82">
        <f t="shared" si="8"/>
        <v>0.9951972233512878</v>
      </c>
      <c r="AA12" s="82">
        <f t="shared" si="8"/>
        <v>0.9951972233512878</v>
      </c>
      <c r="AB12" s="82">
        <f t="shared" si="8"/>
        <v>0.9951972233512878</v>
      </c>
      <c r="AC12" s="82">
        <f t="shared" si="8"/>
        <v>0.9951972233512878</v>
      </c>
      <c r="AD12" s="82">
        <f t="shared" si="8"/>
        <v>0.9951972233512878</v>
      </c>
      <c r="AE12" s="82">
        <f t="shared" si="8"/>
        <v>0.9951972233512878</v>
      </c>
      <c r="AF12" s="82">
        <f t="shared" si="8"/>
        <v>0.9951972233512878</v>
      </c>
      <c r="AG12" s="82">
        <f t="shared" si="8"/>
        <v>0.9951972233512878</v>
      </c>
      <c r="AH12" s="82">
        <f t="shared" si="8"/>
        <v>0.9951972233512878</v>
      </c>
      <c r="AI12" s="82">
        <f t="shared" si="8"/>
        <v>0.9951972233512878</v>
      </c>
      <c r="AJ12" s="82">
        <f t="shared" si="8"/>
        <v>0.9951972233512878</v>
      </c>
      <c r="AK12" s="82">
        <f t="shared" si="8"/>
        <v>0.9951972233512878</v>
      </c>
      <c r="AL12" s="82">
        <f t="shared" si="8"/>
        <v>0.9951972233512878</v>
      </c>
      <c r="AM12" s="82">
        <f t="shared" si="8"/>
        <v>0.9951972233512878</v>
      </c>
      <c r="AN12" s="82">
        <f t="shared" si="8"/>
        <v>0.9951972233512878</v>
      </c>
      <c r="AO12" s="82">
        <f t="shared" si="8"/>
        <v>0.9951972233512878</v>
      </c>
      <c r="AP12" s="82">
        <f t="shared" si="8"/>
        <v>0.9951972233512878</v>
      </c>
      <c r="AQ12" s="82">
        <f t="shared" si="8"/>
        <v>0.9951972233512878</v>
      </c>
      <c r="AR12" s="82">
        <f t="shared" si="8"/>
        <v>0.9951972233512878</v>
      </c>
    </row>
    <row r="13" spans="1:44" ht="15.75" x14ac:dyDescent="0.25">
      <c r="A13" s="76" t="s">
        <v>197</v>
      </c>
      <c r="B13" s="13">
        <f>B3</f>
        <v>18.110428486160266</v>
      </c>
      <c r="C13" s="13">
        <f>C3*$C$12</f>
        <v>18.118983404554747</v>
      </c>
      <c r="D13" s="13">
        <f>D3*$D$12</f>
        <v>18.118983404554747</v>
      </c>
      <c r="E13" s="13">
        <f>E3*$E$12</f>
        <v>18.118983404554747</v>
      </c>
      <c r="F13" s="13">
        <f>F3*$F$12</f>
        <v>18.118983404554747</v>
      </c>
      <c r="G13" s="13">
        <f>G3*$G$12</f>
        <v>18.118983404554747</v>
      </c>
      <c r="H13" s="13">
        <f>H3*$H$12</f>
        <v>18.118983404554747</v>
      </c>
      <c r="I13" s="13">
        <f>I3*$I$12</f>
        <v>18.118983404554747</v>
      </c>
      <c r="J13" s="13">
        <f>J3*$J$12</f>
        <v>18.118983404554747</v>
      </c>
      <c r="K13" s="13">
        <f>K3*$K$12</f>
        <v>18.118983404554747</v>
      </c>
      <c r="L13" s="13">
        <f>L3*$L$12</f>
        <v>18.118983404554747</v>
      </c>
      <c r="M13" s="13">
        <f>M3*$M$12</f>
        <v>18.118983404554747</v>
      </c>
      <c r="N13" s="13">
        <f>N3*$N$12</f>
        <v>18.118983404554747</v>
      </c>
      <c r="O13" s="13">
        <f>O3*$O$12</f>
        <v>18.118983404554747</v>
      </c>
      <c r="P13" s="13">
        <f>P3*$P$12</f>
        <v>18.118983404554747</v>
      </c>
      <c r="Q13" s="13">
        <f>Q3*$Q$12</f>
        <v>18.118983404554747</v>
      </c>
      <c r="R13" s="13">
        <f>R3*$R$12</f>
        <v>18.118983404554747</v>
      </c>
      <c r="S13" s="13">
        <f>S3*$S$12</f>
        <v>18.118983404554747</v>
      </c>
      <c r="T13" s="13">
        <f>T3*$T$12</f>
        <v>18.118983404554747</v>
      </c>
      <c r="U13" s="13">
        <f>U3*$U$12</f>
        <v>18.118983404554747</v>
      </c>
      <c r="V13" s="13">
        <f>V3*$V$12</f>
        <v>18.118983404554747</v>
      </c>
      <c r="W13" s="13">
        <f>W3*$W$12</f>
        <v>18.118983404554747</v>
      </c>
      <c r="X13" s="13">
        <f>X3*$X$12</f>
        <v>18.118983404554747</v>
      </c>
      <c r="Y13" s="13">
        <f>Y3*$Y$12</f>
        <v>18.118983404554747</v>
      </c>
      <c r="Z13" s="13">
        <f>Z3*$Z$12</f>
        <v>18.118983404554747</v>
      </c>
      <c r="AA13" s="13">
        <f>AA3*$AA$12</f>
        <v>18.118983404554747</v>
      </c>
      <c r="AB13" s="13">
        <f>AB3*$AB$12</f>
        <v>18.118983404554747</v>
      </c>
      <c r="AC13" s="13">
        <f>AC3*$AC$12</f>
        <v>18.118983404554747</v>
      </c>
      <c r="AD13" s="13">
        <f>AD3*$AD$12</f>
        <v>18.118983404554747</v>
      </c>
      <c r="AE13" s="13">
        <f>AE3*$AE$12</f>
        <v>18.118983404554747</v>
      </c>
      <c r="AF13" s="13">
        <f>AF3*$AF$12</f>
        <v>18.118983404554747</v>
      </c>
      <c r="AG13" s="13">
        <f>AG3*$AG$12</f>
        <v>18.118983404554747</v>
      </c>
      <c r="AH13" s="13">
        <f>AH3*$AH$12</f>
        <v>18.118983404554747</v>
      </c>
      <c r="AI13" s="13">
        <f>AI3*$AI$12</f>
        <v>18.118983404554747</v>
      </c>
      <c r="AJ13" s="13">
        <f>AJ3*$AJ$12</f>
        <v>18.118983404554747</v>
      </c>
      <c r="AK13" s="13">
        <f>AK3*$AK$12</f>
        <v>18.118983404554747</v>
      </c>
      <c r="AL13" s="13">
        <f>AL3*$AL$12</f>
        <v>18.118983404554747</v>
      </c>
      <c r="AM13" s="13">
        <f>AM3*$AM$12</f>
        <v>18.118983404554747</v>
      </c>
      <c r="AN13" s="13">
        <f>AN3*$AN$12</f>
        <v>18.118983404554747</v>
      </c>
      <c r="AO13" s="13">
        <f>AO3*$AO$12</f>
        <v>18.118983404554747</v>
      </c>
      <c r="AP13" s="13">
        <f>AP3*$AP$12</f>
        <v>18.118983404554747</v>
      </c>
      <c r="AQ13" s="13">
        <f>AQ3*$AQ$12</f>
        <v>18.118983404554747</v>
      </c>
      <c r="AR13" s="13">
        <f>AR3*$AR$12</f>
        <v>18.118983404554747</v>
      </c>
    </row>
    <row r="14" spans="1:44" ht="15.75" x14ac:dyDescent="0.25">
      <c r="A14" s="76" t="s">
        <v>184</v>
      </c>
      <c r="B14" s="13">
        <f t="shared" ref="B14:B16" si="9">B4</f>
        <v>53.505604022596962</v>
      </c>
      <c r="C14" s="13">
        <f t="shared" ref="C14:C16" si="10">C4*$C$12</f>
        <v>51.995630601523949</v>
      </c>
      <c r="D14" s="13">
        <f t="shared" ref="D14:D16" si="11">D4*$D$12</f>
        <v>51.995630601523949</v>
      </c>
      <c r="E14" s="13">
        <f t="shared" ref="E14:E16" si="12">E4*$E$12</f>
        <v>51.995630601523949</v>
      </c>
      <c r="F14" s="13">
        <f t="shared" ref="F14:F16" si="13">F4*$F$12</f>
        <v>51.995630601523949</v>
      </c>
      <c r="G14" s="13">
        <f t="shared" ref="G14:G16" si="14">G4*$G$12</f>
        <v>51.995630601523949</v>
      </c>
      <c r="H14" s="13">
        <f t="shared" ref="H14:H16" si="15">H4*$H$12</f>
        <v>51.995630601523949</v>
      </c>
      <c r="I14" s="13">
        <f t="shared" ref="I14:I16" si="16">I4*$I$12</f>
        <v>51.995630601523949</v>
      </c>
      <c r="J14" s="13">
        <f t="shared" ref="J14:J16" si="17">J4*$J$12</f>
        <v>51.995630601523949</v>
      </c>
      <c r="K14" s="13">
        <f t="shared" ref="K14:K16" si="18">K4*$K$12</f>
        <v>51.995630601523949</v>
      </c>
      <c r="L14" s="13">
        <f t="shared" ref="L14:L16" si="19">L4*$L$12</f>
        <v>51.995630601523949</v>
      </c>
      <c r="M14" s="13">
        <f t="shared" ref="M14:M15" si="20">M4*$M$12</f>
        <v>51.995630601523949</v>
      </c>
      <c r="N14" s="13">
        <f t="shared" ref="N14:N16" si="21">N4*$N$12</f>
        <v>51.995630601523949</v>
      </c>
      <c r="O14" s="13">
        <f t="shared" ref="O14:O16" si="22">O4*$O$12</f>
        <v>51.995630601523949</v>
      </c>
      <c r="P14" s="13">
        <f t="shared" ref="P14:P15" si="23">P4*$P$12</f>
        <v>51.995630601523949</v>
      </c>
      <c r="Q14" s="13">
        <f t="shared" ref="Q14:Q16" si="24">Q4*$Q$12</f>
        <v>51.995630601523949</v>
      </c>
      <c r="R14" s="13">
        <f t="shared" ref="R14:R16" si="25">R4*$R$12</f>
        <v>51.995630601523949</v>
      </c>
      <c r="S14" s="13">
        <f t="shared" ref="S14:S16" si="26">S4*$S$12</f>
        <v>51.995630601523949</v>
      </c>
      <c r="T14" s="13">
        <f t="shared" ref="T14:T16" si="27">T4*$T$12</f>
        <v>51.995630601523949</v>
      </c>
      <c r="U14" s="13">
        <f t="shared" ref="U14:U16" si="28">U4*$U$12</f>
        <v>51.995630601523949</v>
      </c>
      <c r="V14" s="13">
        <f t="shared" ref="V14:V16" si="29">V4*$V$12</f>
        <v>51.995630601523949</v>
      </c>
      <c r="W14" s="13">
        <f t="shared" ref="W14:W16" si="30">W4*$W$12</f>
        <v>51.995630601523949</v>
      </c>
      <c r="X14" s="13">
        <f t="shared" ref="X14:X16" si="31">X4*$X$12</f>
        <v>51.995630601523949</v>
      </c>
      <c r="Y14" s="13">
        <f t="shared" ref="Y14:Y16" si="32">Y4*$Y$12</f>
        <v>51.995630601523949</v>
      </c>
      <c r="Z14" s="13">
        <f t="shared" ref="Z14:Z16" si="33">Z4*$Z$12</f>
        <v>51.995630601523949</v>
      </c>
      <c r="AA14" s="13">
        <f t="shared" ref="AA14:AA16" si="34">AA4*$AA$12</f>
        <v>51.995630601523949</v>
      </c>
      <c r="AB14" s="13">
        <f t="shared" ref="AB14:AB16" si="35">AB4*$AB$12</f>
        <v>51.995630601523949</v>
      </c>
      <c r="AC14" s="13">
        <f t="shared" ref="AC14:AC16" si="36">AC4*$AC$12</f>
        <v>51.995630601523949</v>
      </c>
      <c r="AD14" s="13">
        <f t="shared" ref="AD14:AD16" si="37">AD4*$AD$12</f>
        <v>51.995630601523949</v>
      </c>
      <c r="AE14" s="13">
        <f t="shared" ref="AE14:AE16" si="38">AE4*$AE$12</f>
        <v>51.995630601523949</v>
      </c>
      <c r="AF14" s="13">
        <f t="shared" ref="AF14:AF16" si="39">AF4*$AF$12</f>
        <v>51.995630601523949</v>
      </c>
      <c r="AG14" s="13">
        <f t="shared" ref="AG14:AG16" si="40">AG4*$AG$12</f>
        <v>51.995630601523949</v>
      </c>
      <c r="AH14" s="13">
        <f t="shared" ref="AH14:AH15" si="41">AH4*$AH$12</f>
        <v>51.995630601523949</v>
      </c>
      <c r="AI14" s="13">
        <f t="shared" ref="AI14:AI16" si="42">AI4*$AI$12</f>
        <v>51.995630601523949</v>
      </c>
      <c r="AJ14" s="13">
        <f t="shared" ref="AJ14:AJ16" si="43">AJ4*$AJ$12</f>
        <v>51.995630601523949</v>
      </c>
      <c r="AK14" s="13">
        <f t="shared" ref="AK14:AK16" si="44">AK4*$AK$12</f>
        <v>51.995630601523949</v>
      </c>
      <c r="AL14" s="13">
        <f t="shared" ref="AL14:AL16" si="45">AL4*$AL$12</f>
        <v>51.995630601523949</v>
      </c>
      <c r="AM14" s="13">
        <f t="shared" ref="AM14:AM16" si="46">AM4*$AM$12</f>
        <v>51.995630601523949</v>
      </c>
      <c r="AN14" s="13">
        <f t="shared" ref="AN14:AN16" si="47">AN4*$AN$12</f>
        <v>51.995630601523949</v>
      </c>
      <c r="AO14" s="13">
        <f t="shared" ref="AO14:AO16" si="48">AO4*$AO$12</f>
        <v>51.995630601523949</v>
      </c>
      <c r="AP14" s="13">
        <f t="shared" ref="AP14:AP16" si="49">AP4*$AP$12</f>
        <v>51.995630601523949</v>
      </c>
      <c r="AQ14" s="13">
        <f t="shared" ref="AQ14:AQ16" si="50">AQ4*$AQ$12</f>
        <v>51.995630601523949</v>
      </c>
      <c r="AR14" s="13">
        <f t="shared" ref="AR14:AR16" si="51">AR4*$AR$12</f>
        <v>51.995630601523949</v>
      </c>
    </row>
    <row r="15" spans="1:44" ht="15.75" x14ac:dyDescent="0.25">
      <c r="A15" s="76" t="s">
        <v>198</v>
      </c>
      <c r="B15" s="13">
        <f t="shared" si="9"/>
        <v>25.79659116258599</v>
      </c>
      <c r="C15" s="13">
        <f t="shared" si="10"/>
        <v>27.483997669565227</v>
      </c>
      <c r="D15" s="13">
        <f t="shared" si="11"/>
        <v>27.483997669565227</v>
      </c>
      <c r="E15" s="13">
        <f t="shared" si="12"/>
        <v>27.483997669565227</v>
      </c>
      <c r="F15" s="13">
        <f t="shared" si="13"/>
        <v>27.483997669565227</v>
      </c>
      <c r="G15" s="13">
        <f t="shared" si="14"/>
        <v>27.483997669565227</v>
      </c>
      <c r="H15" s="13">
        <f t="shared" si="15"/>
        <v>27.483997669565227</v>
      </c>
      <c r="I15" s="13">
        <f t="shared" si="16"/>
        <v>27.483997669565227</v>
      </c>
      <c r="J15" s="13">
        <f t="shared" si="17"/>
        <v>27.483997669565227</v>
      </c>
      <c r="K15" s="13">
        <f t="shared" si="18"/>
        <v>27.483997669565227</v>
      </c>
      <c r="L15" s="13">
        <f t="shared" si="19"/>
        <v>27.483997669565227</v>
      </c>
      <c r="M15" s="13">
        <f t="shared" si="20"/>
        <v>27.483997669565227</v>
      </c>
      <c r="N15" s="13">
        <f t="shared" si="21"/>
        <v>27.483997669565227</v>
      </c>
      <c r="O15" s="13">
        <f t="shared" si="22"/>
        <v>27.483997669565227</v>
      </c>
      <c r="P15" s="13">
        <f t="shared" si="23"/>
        <v>27.483997669565227</v>
      </c>
      <c r="Q15" s="13">
        <f t="shared" si="24"/>
        <v>27.483997669565227</v>
      </c>
      <c r="R15" s="13">
        <f t="shared" si="25"/>
        <v>27.483997669565227</v>
      </c>
      <c r="S15" s="13">
        <f t="shared" si="26"/>
        <v>27.483997669565227</v>
      </c>
      <c r="T15" s="13">
        <f t="shared" si="27"/>
        <v>27.483997669565227</v>
      </c>
      <c r="U15" s="13">
        <f t="shared" si="28"/>
        <v>27.483997669565227</v>
      </c>
      <c r="V15" s="13">
        <f t="shared" si="29"/>
        <v>27.483997669565227</v>
      </c>
      <c r="W15" s="13">
        <f t="shared" si="30"/>
        <v>27.483997669565227</v>
      </c>
      <c r="X15" s="13">
        <f t="shared" si="31"/>
        <v>27.483997669565227</v>
      </c>
      <c r="Y15" s="13">
        <f t="shared" si="32"/>
        <v>27.483997669565227</v>
      </c>
      <c r="Z15" s="13">
        <f t="shared" si="33"/>
        <v>27.483997669565227</v>
      </c>
      <c r="AA15" s="13">
        <f t="shared" si="34"/>
        <v>27.483997669565227</v>
      </c>
      <c r="AB15" s="13">
        <f t="shared" si="35"/>
        <v>27.483997669565227</v>
      </c>
      <c r="AC15" s="13">
        <f t="shared" si="36"/>
        <v>27.483997669565227</v>
      </c>
      <c r="AD15" s="13">
        <f t="shared" si="37"/>
        <v>27.483997669565227</v>
      </c>
      <c r="AE15" s="13">
        <f t="shared" si="38"/>
        <v>27.483997669565227</v>
      </c>
      <c r="AF15" s="13">
        <f t="shared" si="39"/>
        <v>27.483997669565227</v>
      </c>
      <c r="AG15" s="13">
        <f t="shared" si="40"/>
        <v>27.483997669565227</v>
      </c>
      <c r="AH15" s="13">
        <f t="shared" si="41"/>
        <v>27.483997669565227</v>
      </c>
      <c r="AI15" s="13">
        <f t="shared" si="42"/>
        <v>27.483997669565227</v>
      </c>
      <c r="AJ15" s="13">
        <f t="shared" si="43"/>
        <v>27.483997669565227</v>
      </c>
      <c r="AK15" s="13">
        <f t="shared" si="44"/>
        <v>27.483997669565227</v>
      </c>
      <c r="AL15" s="13">
        <f t="shared" si="45"/>
        <v>27.483997669565227</v>
      </c>
      <c r="AM15" s="13">
        <f t="shared" si="46"/>
        <v>27.483997669565227</v>
      </c>
      <c r="AN15" s="13">
        <f t="shared" si="47"/>
        <v>27.483997669565227</v>
      </c>
      <c r="AO15" s="13">
        <f t="shared" si="48"/>
        <v>27.483997669565227</v>
      </c>
      <c r="AP15" s="13">
        <f t="shared" si="49"/>
        <v>27.483997669565227</v>
      </c>
      <c r="AQ15" s="13">
        <f t="shared" si="50"/>
        <v>27.483997669565227</v>
      </c>
      <c r="AR15" s="13">
        <f t="shared" si="51"/>
        <v>27.483997669565227</v>
      </c>
    </row>
    <row r="16" spans="1:44" ht="15.75" x14ac:dyDescent="0.25">
      <c r="A16" s="76" t="s">
        <v>185</v>
      </c>
      <c r="B16" s="13">
        <f t="shared" si="9"/>
        <v>2.587376328656783</v>
      </c>
      <c r="C16" s="13">
        <f t="shared" si="10"/>
        <v>2.401388324356085</v>
      </c>
      <c r="D16" s="13">
        <f t="shared" si="11"/>
        <v>2.401388324356085</v>
      </c>
      <c r="E16" s="13">
        <f t="shared" si="12"/>
        <v>2.401388324356085</v>
      </c>
      <c r="F16" s="13">
        <f t="shared" si="13"/>
        <v>2.401388324356085</v>
      </c>
      <c r="G16" s="13">
        <f t="shared" si="14"/>
        <v>2.401388324356085</v>
      </c>
      <c r="H16" s="13">
        <f t="shared" si="15"/>
        <v>2.401388324356085</v>
      </c>
      <c r="I16" s="13">
        <f t="shared" si="16"/>
        <v>2.401388324356085</v>
      </c>
      <c r="J16" s="13">
        <f t="shared" si="17"/>
        <v>2.401388324356085</v>
      </c>
      <c r="K16" s="13">
        <f t="shared" si="18"/>
        <v>2.401388324356085</v>
      </c>
      <c r="L16" s="13">
        <f t="shared" si="19"/>
        <v>2.401388324356085</v>
      </c>
      <c r="M16" s="13">
        <f>M6*$M$12</f>
        <v>2.401388324356085</v>
      </c>
      <c r="N16" s="13">
        <f t="shared" si="21"/>
        <v>2.401388324356085</v>
      </c>
      <c r="O16" s="13">
        <f t="shared" si="22"/>
        <v>2.401388324356085</v>
      </c>
      <c r="P16" s="13">
        <f>P6*$P$12</f>
        <v>2.401388324356085</v>
      </c>
      <c r="Q16" s="13">
        <f t="shared" si="24"/>
        <v>2.401388324356085</v>
      </c>
      <c r="R16" s="13">
        <f t="shared" si="25"/>
        <v>2.401388324356085</v>
      </c>
      <c r="S16" s="13">
        <f t="shared" si="26"/>
        <v>2.401388324356085</v>
      </c>
      <c r="T16" s="13">
        <f t="shared" si="27"/>
        <v>2.401388324356085</v>
      </c>
      <c r="U16" s="13">
        <f t="shared" si="28"/>
        <v>2.401388324356085</v>
      </c>
      <c r="V16" s="13">
        <f t="shared" si="29"/>
        <v>2.401388324356085</v>
      </c>
      <c r="W16" s="13">
        <f t="shared" si="30"/>
        <v>2.401388324356085</v>
      </c>
      <c r="X16" s="13">
        <f t="shared" si="31"/>
        <v>2.401388324356085</v>
      </c>
      <c r="Y16" s="13">
        <f t="shared" si="32"/>
        <v>2.401388324356085</v>
      </c>
      <c r="Z16" s="13">
        <f t="shared" si="33"/>
        <v>2.401388324356085</v>
      </c>
      <c r="AA16" s="13">
        <f t="shared" si="34"/>
        <v>2.401388324356085</v>
      </c>
      <c r="AB16" s="13">
        <f t="shared" si="35"/>
        <v>2.401388324356085</v>
      </c>
      <c r="AC16" s="13">
        <f t="shared" si="36"/>
        <v>2.401388324356085</v>
      </c>
      <c r="AD16" s="13">
        <f t="shared" si="37"/>
        <v>2.401388324356085</v>
      </c>
      <c r="AE16" s="13">
        <f t="shared" si="38"/>
        <v>2.401388324356085</v>
      </c>
      <c r="AF16" s="13">
        <f t="shared" si="39"/>
        <v>2.401388324356085</v>
      </c>
      <c r="AG16" s="13">
        <f t="shared" si="40"/>
        <v>2.401388324356085</v>
      </c>
      <c r="AH16" s="13">
        <f>AH6*$AH$12</f>
        <v>2.401388324356085</v>
      </c>
      <c r="AI16" s="13">
        <f t="shared" si="42"/>
        <v>2.401388324356085</v>
      </c>
      <c r="AJ16" s="13">
        <f t="shared" si="43"/>
        <v>2.401388324356085</v>
      </c>
      <c r="AK16" s="13">
        <f t="shared" si="44"/>
        <v>2.401388324356085</v>
      </c>
      <c r="AL16" s="13">
        <f t="shared" si="45"/>
        <v>2.401388324356085</v>
      </c>
      <c r="AM16" s="13">
        <f t="shared" si="46"/>
        <v>2.401388324356085</v>
      </c>
      <c r="AN16" s="13">
        <f t="shared" si="47"/>
        <v>2.401388324356085</v>
      </c>
      <c r="AO16" s="13">
        <f t="shared" si="48"/>
        <v>2.401388324356085</v>
      </c>
      <c r="AP16" s="13">
        <f t="shared" si="49"/>
        <v>2.401388324356085</v>
      </c>
      <c r="AQ16" s="13">
        <f t="shared" si="50"/>
        <v>2.401388324356085</v>
      </c>
      <c r="AR16" s="13">
        <f t="shared" si="51"/>
        <v>2.401388324356085</v>
      </c>
    </row>
    <row r="17" spans="1:44" ht="15.75" x14ac:dyDescent="0.25">
      <c r="A17" s="84" t="s">
        <v>34</v>
      </c>
      <c r="B17" s="13">
        <f>SUM(B13:B16)</f>
        <v>100.00000000000001</v>
      </c>
      <c r="C17" s="13">
        <f>SUM(C13:C16)</f>
        <v>100.00000000000001</v>
      </c>
      <c r="D17" s="13">
        <f t="shared" ref="D17:AR17" si="52">SUM(D13:D16)</f>
        <v>100.00000000000001</v>
      </c>
      <c r="E17" s="13">
        <f t="shared" si="52"/>
        <v>100.00000000000001</v>
      </c>
      <c r="F17" s="13">
        <f t="shared" si="52"/>
        <v>100.00000000000001</v>
      </c>
      <c r="G17" s="13">
        <f t="shared" si="52"/>
        <v>100.00000000000001</v>
      </c>
      <c r="H17" s="13">
        <f t="shared" si="52"/>
        <v>100.00000000000001</v>
      </c>
      <c r="I17" s="13">
        <f t="shared" si="52"/>
        <v>100.00000000000001</v>
      </c>
      <c r="J17" s="13">
        <f t="shared" si="52"/>
        <v>100.00000000000001</v>
      </c>
      <c r="K17" s="13">
        <f t="shared" si="52"/>
        <v>100.00000000000001</v>
      </c>
      <c r="L17" s="13">
        <f t="shared" si="52"/>
        <v>100.00000000000001</v>
      </c>
      <c r="M17" s="13">
        <f t="shared" si="52"/>
        <v>100.00000000000001</v>
      </c>
      <c r="N17" s="13">
        <f t="shared" si="52"/>
        <v>100.00000000000001</v>
      </c>
      <c r="O17" s="13">
        <f t="shared" si="52"/>
        <v>100.00000000000001</v>
      </c>
      <c r="P17" s="13">
        <f t="shared" si="52"/>
        <v>100.00000000000001</v>
      </c>
      <c r="Q17" s="13">
        <f t="shared" si="52"/>
        <v>100.00000000000001</v>
      </c>
      <c r="R17" s="13">
        <f t="shared" si="52"/>
        <v>100.00000000000001</v>
      </c>
      <c r="S17" s="13">
        <f t="shared" si="52"/>
        <v>100.00000000000001</v>
      </c>
      <c r="T17" s="13">
        <f t="shared" si="52"/>
        <v>100.00000000000001</v>
      </c>
      <c r="U17" s="13">
        <f t="shared" si="52"/>
        <v>100.00000000000001</v>
      </c>
      <c r="V17" s="13">
        <f t="shared" si="52"/>
        <v>100.00000000000001</v>
      </c>
      <c r="W17" s="13">
        <f t="shared" si="52"/>
        <v>100.00000000000001</v>
      </c>
      <c r="X17" s="13">
        <f t="shared" si="52"/>
        <v>100.00000000000001</v>
      </c>
      <c r="Y17" s="13">
        <f t="shared" si="52"/>
        <v>100.00000000000001</v>
      </c>
      <c r="Z17" s="13">
        <f t="shared" si="52"/>
        <v>100.00000000000001</v>
      </c>
      <c r="AA17" s="13">
        <f t="shared" si="52"/>
        <v>100.00000000000001</v>
      </c>
      <c r="AB17" s="13">
        <f t="shared" si="52"/>
        <v>100.00000000000001</v>
      </c>
      <c r="AC17" s="13">
        <f t="shared" si="52"/>
        <v>100.00000000000001</v>
      </c>
      <c r="AD17" s="13">
        <f t="shared" si="52"/>
        <v>100.00000000000001</v>
      </c>
      <c r="AE17" s="13">
        <f t="shared" si="52"/>
        <v>100.00000000000001</v>
      </c>
      <c r="AF17" s="13">
        <f t="shared" si="52"/>
        <v>100.00000000000001</v>
      </c>
      <c r="AG17" s="13">
        <f t="shared" si="52"/>
        <v>100.00000000000001</v>
      </c>
      <c r="AH17" s="13">
        <f t="shared" si="52"/>
        <v>100.00000000000001</v>
      </c>
      <c r="AI17" s="13">
        <f t="shared" si="52"/>
        <v>100.00000000000001</v>
      </c>
      <c r="AJ17" s="13">
        <f t="shared" si="52"/>
        <v>100.00000000000001</v>
      </c>
      <c r="AK17" s="13">
        <f t="shared" si="52"/>
        <v>100.00000000000001</v>
      </c>
      <c r="AL17" s="13">
        <f t="shared" si="52"/>
        <v>100.00000000000001</v>
      </c>
      <c r="AM17" s="13">
        <f t="shared" si="52"/>
        <v>100.00000000000001</v>
      </c>
      <c r="AN17" s="13">
        <f t="shared" si="52"/>
        <v>100.00000000000001</v>
      </c>
      <c r="AO17" s="13">
        <f t="shared" si="52"/>
        <v>100.00000000000001</v>
      </c>
      <c r="AP17" s="13">
        <f t="shared" si="52"/>
        <v>100.00000000000001</v>
      </c>
      <c r="AQ17" s="13">
        <f t="shared" si="52"/>
        <v>100.00000000000001</v>
      </c>
      <c r="AR17" s="13">
        <f t="shared" si="52"/>
        <v>100.00000000000001</v>
      </c>
    </row>
    <row r="18" spans="1:44" x14ac:dyDescent="0.25">
      <c r="A18" s="10"/>
    </row>
    <row r="19" spans="1:44" x14ac:dyDescent="0.25">
      <c r="A19" s="10"/>
    </row>
    <row r="20" spans="1:44" x14ac:dyDescent="0.25">
      <c r="A20" s="163" t="s">
        <v>230</v>
      </c>
      <c r="B20" s="165" t="s">
        <v>212</v>
      </c>
    </row>
    <row r="21" spans="1:44" x14ac:dyDescent="0.25">
      <c r="A21" s="166"/>
      <c r="B21" s="165"/>
    </row>
    <row r="22" spans="1:44" x14ac:dyDescent="0.25">
      <c r="A22" s="164"/>
      <c r="B22" s="165"/>
    </row>
    <row r="23" spans="1:44" ht="15.75" x14ac:dyDescent="0.25">
      <c r="A23" s="76" t="s">
        <v>197</v>
      </c>
      <c r="B23" s="83">
        <f>'ARs urban population evolution'!B28</f>
        <v>18.206424796423544</v>
      </c>
    </row>
    <row r="24" spans="1:44" ht="15.75" x14ac:dyDescent="0.25">
      <c r="A24" s="76" t="s">
        <v>184</v>
      </c>
      <c r="B24" s="83">
        <f>'ARs urban population evolution'!B29</f>
        <v>52.246559155813046</v>
      </c>
    </row>
    <row r="25" spans="1:44" ht="15.75" x14ac:dyDescent="0.25">
      <c r="A25" s="76" t="s">
        <v>198</v>
      </c>
      <c r="B25" s="83">
        <f>'ARs urban population evolution'!B30</f>
        <v>27.616634195394898</v>
      </c>
    </row>
    <row r="26" spans="1:44" ht="15.75" x14ac:dyDescent="0.25">
      <c r="A26" s="76" t="s">
        <v>185</v>
      </c>
      <c r="B26" s="83">
        <f>'ARs urban population evolution'!B31</f>
        <v>2.4129773154606515</v>
      </c>
    </row>
    <row r="29" spans="1:44" ht="18.75" x14ac:dyDescent="0.25">
      <c r="A29" s="153" t="s">
        <v>231</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row>
    <row r="30" spans="1:44" ht="15.75" x14ac:dyDescent="0.25">
      <c r="A30" s="67" t="s">
        <v>232</v>
      </c>
      <c r="B30" s="80">
        <v>2018</v>
      </c>
      <c r="C30" s="80">
        <f>B30+1</f>
        <v>2019</v>
      </c>
      <c r="D30" s="80">
        <f t="shared" ref="D30:AN30" si="53">C30+1</f>
        <v>2020</v>
      </c>
      <c r="E30" s="80">
        <f t="shared" si="53"/>
        <v>2021</v>
      </c>
      <c r="F30" s="80">
        <f t="shared" si="53"/>
        <v>2022</v>
      </c>
      <c r="G30" s="80">
        <f t="shared" si="53"/>
        <v>2023</v>
      </c>
      <c r="H30" s="80">
        <f t="shared" si="53"/>
        <v>2024</v>
      </c>
      <c r="I30" s="80">
        <f t="shared" si="53"/>
        <v>2025</v>
      </c>
      <c r="J30" s="80">
        <f t="shared" si="53"/>
        <v>2026</v>
      </c>
      <c r="K30" s="80">
        <f t="shared" si="53"/>
        <v>2027</v>
      </c>
      <c r="L30" s="80">
        <f t="shared" si="53"/>
        <v>2028</v>
      </c>
      <c r="M30" s="80">
        <f t="shared" si="53"/>
        <v>2029</v>
      </c>
      <c r="N30" s="80">
        <f t="shared" si="53"/>
        <v>2030</v>
      </c>
      <c r="O30" s="80">
        <f t="shared" si="53"/>
        <v>2031</v>
      </c>
      <c r="P30" s="80">
        <f t="shared" si="53"/>
        <v>2032</v>
      </c>
      <c r="Q30" s="80">
        <f t="shared" si="53"/>
        <v>2033</v>
      </c>
      <c r="R30" s="80">
        <f t="shared" si="53"/>
        <v>2034</v>
      </c>
      <c r="S30" s="80">
        <f t="shared" si="53"/>
        <v>2035</v>
      </c>
      <c r="T30" s="80">
        <f t="shared" si="53"/>
        <v>2036</v>
      </c>
      <c r="U30" s="80">
        <f t="shared" si="53"/>
        <v>2037</v>
      </c>
      <c r="V30" s="80">
        <f t="shared" si="53"/>
        <v>2038</v>
      </c>
      <c r="W30" s="80">
        <f t="shared" si="53"/>
        <v>2039</v>
      </c>
      <c r="X30" s="80">
        <f t="shared" si="53"/>
        <v>2040</v>
      </c>
      <c r="Y30" s="80">
        <f t="shared" si="53"/>
        <v>2041</v>
      </c>
      <c r="Z30" s="80">
        <f t="shared" si="53"/>
        <v>2042</v>
      </c>
      <c r="AA30" s="80">
        <f t="shared" si="53"/>
        <v>2043</v>
      </c>
      <c r="AB30" s="80">
        <f t="shared" si="53"/>
        <v>2044</v>
      </c>
      <c r="AC30" s="80">
        <f t="shared" si="53"/>
        <v>2045</v>
      </c>
      <c r="AD30" s="80">
        <f t="shared" si="53"/>
        <v>2046</v>
      </c>
      <c r="AE30" s="67">
        <f t="shared" si="53"/>
        <v>2047</v>
      </c>
      <c r="AF30" s="67">
        <f t="shared" si="53"/>
        <v>2048</v>
      </c>
      <c r="AG30" s="67">
        <f t="shared" si="53"/>
        <v>2049</v>
      </c>
      <c r="AH30" s="67">
        <f t="shared" si="53"/>
        <v>2050</v>
      </c>
      <c r="AI30" s="67">
        <f t="shared" si="53"/>
        <v>2051</v>
      </c>
      <c r="AJ30" s="67">
        <f t="shared" si="53"/>
        <v>2052</v>
      </c>
      <c r="AK30" s="67">
        <f t="shared" si="53"/>
        <v>2053</v>
      </c>
      <c r="AL30" s="67">
        <f t="shared" si="53"/>
        <v>2054</v>
      </c>
      <c r="AM30" s="67">
        <f t="shared" si="53"/>
        <v>2055</v>
      </c>
      <c r="AN30" s="67">
        <f t="shared" si="53"/>
        <v>2056</v>
      </c>
      <c r="AO30" s="67">
        <f>AN30+1</f>
        <v>2057</v>
      </c>
      <c r="AP30" s="67">
        <f t="shared" ref="AP30:AR30" si="54">AO30+1</f>
        <v>2058</v>
      </c>
      <c r="AQ30" s="67">
        <f t="shared" si="54"/>
        <v>2059</v>
      </c>
      <c r="AR30" s="67">
        <f t="shared" si="54"/>
        <v>2060</v>
      </c>
    </row>
    <row r="31" spans="1:44" ht="15.75" x14ac:dyDescent="0.25">
      <c r="A31" s="76" t="s">
        <v>197</v>
      </c>
      <c r="B31" s="12">
        <f>(B13/100)*'Population projection by TPU'!H7</f>
        <v>60077</v>
      </c>
      <c r="C31" s="12">
        <f>(C13/100)*'Population projection by TPU'!I7</f>
        <v>64991.345617124411</v>
      </c>
      <c r="D31" s="12">
        <f>(D13/100)*'Population projection by TPU'!J7</f>
        <v>65881.076435751718</v>
      </c>
      <c r="E31" s="12">
        <f>(E13/100)*'Population projection by TPU'!K7</f>
        <v>66756.338617061876</v>
      </c>
      <c r="F31" s="12">
        <f>(F13/100)*'Population projection by TPU'!L7</f>
        <v>67615.663577769592</v>
      </c>
      <c r="G31" s="12">
        <f>(G13/100)*'Population projection by TPU'!M7</f>
        <v>68457.191030138158</v>
      </c>
      <c r="H31" s="12">
        <f>(H13/100)*'Population projection by TPU'!N7</f>
        <v>69279.576220710747</v>
      </c>
      <c r="I31" s="12">
        <f>(I13/100)*'Population projection by TPU'!O7</f>
        <v>70081.861336955233</v>
      </c>
      <c r="J31" s="12">
        <f>(J13/100)*'Population projection by TPU'!P7</f>
        <v>70863.454765549657</v>
      </c>
      <c r="K31" s="12">
        <f>(K13/100)*'Population projection by TPU'!Q7</f>
        <v>71623.56898090191</v>
      </c>
      <c r="L31" s="12">
        <f>(L13/100)*'Population projection by TPU'!R7</f>
        <v>72361.241757212483</v>
      </c>
      <c r="M31" s="12">
        <f>(M13/100)*'Population projection by TPU'!S7</f>
        <v>73075.985940288301</v>
      </c>
      <c r="N31" s="12">
        <f>(N13/100)*'Population projection by TPU'!T7</f>
        <v>73767.465312191329</v>
      </c>
      <c r="O31" s="12">
        <f>(O13/100)*'Population projection by TPU'!U7</f>
        <v>74436.861563862665</v>
      </c>
      <c r="P31" s="12">
        <f>(P13/100)*'Population projection by TPU'!V7</f>
        <v>75085.07649636628</v>
      </c>
      <c r="Q31" s="12">
        <f>(Q13/100)*'Population projection by TPU'!W7</f>
        <v>75711.689173609135</v>
      </c>
      <c r="R31" s="12">
        <f>(R13/100)*'Population projection by TPU'!X7</f>
        <v>76316.45171849044</v>
      </c>
      <c r="S31" s="12">
        <f>(S13/100)*'Population projection by TPU'!Y7</f>
        <v>76898.87679668366</v>
      </c>
      <c r="T31" s="12">
        <f>(T13/100)*'Population projection by TPU'!Z7</f>
        <v>77457.954414307242</v>
      </c>
      <c r="U31" s="12">
        <f>(U13/100)*'Population projection by TPU'!AA7</f>
        <v>77992.738033534843</v>
      </c>
      <c r="V31" s="12">
        <f>(V13/100)*'Population projection by TPU'!AB7</f>
        <v>78502.888784465104</v>
      </c>
      <c r="W31" s="12">
        <f>(W13/100)*'Population projection by TPU'!AC7</f>
        <v>78988.219644126075</v>
      </c>
      <c r="X31" s="12">
        <f>(X13/100)*'Population projection by TPU'!AD7</f>
        <v>79448.39083194219</v>
      </c>
      <c r="Y31" s="12">
        <f>(Y13/100)*'Population projection by TPU'!AE7</f>
        <v>79882.6261570715</v>
      </c>
      <c r="Z31" s="12">
        <f>(Z13/100)*'Population projection by TPU'!AF7</f>
        <v>80290.627722664052</v>
      </c>
      <c r="AA31" s="12">
        <f>(AA13/100)*'Population projection by TPU'!AG7</f>
        <v>80672.8824017804</v>
      </c>
      <c r="AB31" s="12">
        <f>(AB13/100)*'Population projection by TPU'!AH7</f>
        <v>81029.681625559155</v>
      </c>
      <c r="AC31" s="12">
        <f>(AC13/100)*'Population projection by TPU'!AI7</f>
        <v>81361.077267839108</v>
      </c>
      <c r="AD31" s="12">
        <f>(AD13/100)*'Population projection by TPU'!AJ7</f>
        <v>81667.033992459168</v>
      </c>
      <c r="AE31" s="12">
        <f>(AE13/100)*'Population projection by TPU'!AK7</f>
        <v>81947.669431017421</v>
      </c>
      <c r="AF31" s="12">
        <f>(AF13/100)*'Population projection by TPU'!AL7</f>
        <v>82203.320120763761</v>
      </c>
      <c r="AG31" s="12">
        <f>(AG13/100)*'Population projection by TPU'!AM7</f>
        <v>82433.95144607054</v>
      </c>
      <c r="AH31" s="12">
        <f>(AH13/100)*'Population projection by TPU'!AN7</f>
        <v>82639.331848276779</v>
      </c>
      <c r="AI31" s="12">
        <f>(AI13/100)*'Population projection by TPU'!AO7</f>
        <v>82819.448334121451</v>
      </c>
      <c r="AJ31" s="12">
        <f>(AJ13/100)*'Population projection by TPU'!AP7</f>
        <v>82974.572683836101</v>
      </c>
      <c r="AK31" s="12">
        <f>(AK13/100)*'Population projection by TPU'!AQ7</f>
        <v>83104.67046192642</v>
      </c>
      <c r="AL31" s="12">
        <f>(AL13/100)*'Population projection by TPU'!AR7</f>
        <v>83209.334548886982</v>
      </c>
      <c r="AM31" s="12">
        <f>(AM13/100)*'Population projection by TPU'!AS7</f>
        <v>83288.464201056704</v>
      </c>
      <c r="AN31" s="12">
        <f>(AN13/100)*'Population projection by TPU'!AT7</f>
        <v>83342.243808533822</v>
      </c>
      <c r="AO31" s="12">
        <f>(AO13/100)*'Population projection by TPU'!AU7</f>
        <v>83371.011829990792</v>
      </c>
      <c r="AP31" s="12">
        <f>(AP13/100)*'Population projection by TPU'!AV7</f>
        <v>83374.88777841859</v>
      </c>
      <c r="AQ31" s="12">
        <f>(AQ13/100)*'Population projection by TPU'!AW7</f>
        <v>83353.881583885959</v>
      </c>
      <c r="AR31" s="12">
        <f>(AR13/100)*'Population projection by TPU'!AX7</f>
        <v>83308.201100220991</v>
      </c>
    </row>
    <row r="32" spans="1:44" ht="15.75" x14ac:dyDescent="0.25">
      <c r="A32" s="76" t="s">
        <v>184</v>
      </c>
      <c r="B32" s="12">
        <f>(B14/100)*'Population projection by TPU'!H7</f>
        <v>177492</v>
      </c>
      <c r="C32" s="12">
        <f>(C14/100)*'Population projection by TPU'!I7</f>
        <v>186504.172091382</v>
      </c>
      <c r="D32" s="12">
        <f>(D14/100)*'Population projection by TPU'!J7</f>
        <v>189057.41219029989</v>
      </c>
      <c r="E32" s="12">
        <f>(E14/100)*'Population projection by TPU'!K7</f>
        <v>191569.13197295871</v>
      </c>
      <c r="F32" s="12">
        <f>(F14/100)*'Population projection by TPU'!L7</f>
        <v>194035.1170796284</v>
      </c>
      <c r="G32" s="12">
        <f>(G14/100)*'Population projection by TPU'!M7</f>
        <v>196450.02908530959</v>
      </c>
      <c r="H32" s="12">
        <f>(H14/100)*'Population projection by TPU'!N7</f>
        <v>198810.00898188743</v>
      </c>
      <c r="I32" s="12">
        <f>(I14/100)*'Population projection by TPU'!O7</f>
        <v>201112.30815673311</v>
      </c>
      <c r="J32" s="12">
        <f>(J14/100)*'Population projection by TPU'!P7</f>
        <v>203355.22887068213</v>
      </c>
      <c r="K32" s="12">
        <f>(K14/100)*'Population projection by TPU'!Q7</f>
        <v>205536.51117962706</v>
      </c>
      <c r="L32" s="12">
        <f>(L14/100)*'Population projection by TPU'!R7</f>
        <v>207653.39380628723</v>
      </c>
      <c r="M32" s="12">
        <f>(M14/100)*'Population projection by TPU'!S7</f>
        <v>209704.47877546135</v>
      </c>
      <c r="N32" s="12">
        <f>(N14/100)*'Population projection by TPU'!T7</f>
        <v>211688.80125025351</v>
      </c>
      <c r="O32" s="12">
        <f>(O14/100)*'Population projection by TPU'!U7</f>
        <v>213609.75230202154</v>
      </c>
      <c r="P32" s="12">
        <f>(P14/100)*'Population projection by TPU'!V7</f>
        <v>215469.91980857035</v>
      </c>
      <c r="Q32" s="12">
        <f>(Q14/100)*'Population projection by TPU'!W7</f>
        <v>217268.09581925988</v>
      </c>
      <c r="R32" s="12">
        <f>(R14/100)*'Population projection by TPU'!X7</f>
        <v>219003.56900686605</v>
      </c>
      <c r="S32" s="12">
        <f>(S14/100)*'Population projection by TPU'!Y7</f>
        <v>220674.9408792629</v>
      </c>
      <c r="T32" s="12">
        <f>(T14/100)*'Population projection by TPU'!Z7</f>
        <v>222279.31308020154</v>
      </c>
      <c r="U32" s="12">
        <f>(U14/100)*'Population projection by TPU'!AA7</f>
        <v>223813.96935181742</v>
      </c>
      <c r="V32" s="12">
        <f>(V14/100)*'Population projection by TPU'!AB7</f>
        <v>225277.93724693629</v>
      </c>
      <c r="W32" s="12">
        <f>(W14/100)*'Population projection by TPU'!AC7</f>
        <v>226670.68007003024</v>
      </c>
      <c r="X32" s="12">
        <f>(X14/100)*'Population projection by TPU'!AD7</f>
        <v>227991.22276058406</v>
      </c>
      <c r="Y32" s="12">
        <f>(Y14/100)*'Population projection by TPU'!AE7</f>
        <v>229237.33790156271</v>
      </c>
      <c r="Z32" s="12">
        <f>(Z14/100)*'Population projection by TPU'!AF7</f>
        <v>230408.17062521659</v>
      </c>
      <c r="AA32" s="12">
        <f>(AA14/100)*'Population projection by TPU'!AG7</f>
        <v>231505.11809998724</v>
      </c>
      <c r="AB32" s="12">
        <f>(AB14/100)*'Population projection by TPU'!AH7</f>
        <v>232529.01663912091</v>
      </c>
      <c r="AC32" s="12">
        <f>(AC14/100)*'Population projection by TPU'!AI7</f>
        <v>233480.01510378154</v>
      </c>
      <c r="AD32" s="12">
        <f>(AD14/100)*'Population projection by TPU'!AJ7</f>
        <v>234358.01209059914</v>
      </c>
      <c r="AE32" s="12">
        <f>(AE14/100)*'Population projection by TPU'!AK7</f>
        <v>235163.34516426941</v>
      </c>
      <c r="AF32" s="12">
        <f>(AF14/100)*'Population projection by TPU'!AL7</f>
        <v>235896.98007801047</v>
      </c>
      <c r="AG32" s="12">
        <f>(AG14/100)*'Population projection by TPU'!AM7</f>
        <v>236558.81749615041</v>
      </c>
      <c r="AH32" s="12">
        <f>(AH14/100)*'Population projection by TPU'!AN7</f>
        <v>237148.19292011726</v>
      </c>
      <c r="AI32" s="12">
        <f>(AI14/100)*'Population projection by TPU'!AO7</f>
        <v>237665.06906344823</v>
      </c>
      <c r="AJ32" s="12">
        <f>(AJ14/100)*'Population projection by TPU'!AP7</f>
        <v>238110.2258476328</v>
      </c>
      <c r="AK32" s="12">
        <f>(AK14/100)*'Population projection by TPU'!AQ7</f>
        <v>238483.56445392361</v>
      </c>
      <c r="AL32" s="12">
        <f>(AL14/100)*'Population projection by TPU'!AR7</f>
        <v>238783.91658082488</v>
      </c>
      <c r="AM32" s="12">
        <f>(AM14/100)*'Population projection by TPU'!AS7</f>
        <v>239010.99312656585</v>
      </c>
      <c r="AN32" s="12">
        <f>(AN14/100)*'Population projection by TPU'!AT7</f>
        <v>239165.32323117714</v>
      </c>
      <c r="AO32" s="12">
        <f>(AO14/100)*'Population projection by TPU'!AU7</f>
        <v>239247.87816173892</v>
      </c>
      <c r="AP32" s="12">
        <f>(AP14/100)*'Population projection by TPU'!AV7</f>
        <v>239259.00088193701</v>
      </c>
      <c r="AQ32" s="12">
        <f>(AQ14/100)*'Population projection by TPU'!AW7</f>
        <v>239198.71988786157</v>
      </c>
      <c r="AR32" s="12">
        <f>(AR14/100)*'Population projection by TPU'!AX7</f>
        <v>239067.63165287016</v>
      </c>
    </row>
    <row r="33" spans="1:44" ht="15.75" x14ac:dyDescent="0.25">
      <c r="A33" s="76" t="s">
        <v>198</v>
      </c>
      <c r="B33" s="12">
        <f>(B15/100)*'Population projection by TPU'!H7</f>
        <v>85574</v>
      </c>
      <c r="C33" s="12">
        <f>(C15/100)*'Population projection by TPU'!I7</f>
        <v>98582.903444457872</v>
      </c>
      <c r="D33" s="12">
        <f>(D15/100)*'Population projection by TPU'!J7</f>
        <v>99932.502326453992</v>
      </c>
      <c r="E33" s="12">
        <f>(E15/100)*'Population projection by TPU'!K7</f>
        <v>101260.15428210069</v>
      </c>
      <c r="F33" s="12">
        <f>(F15/100)*'Population projection by TPU'!L7</f>
        <v>102563.63167319719</v>
      </c>
      <c r="G33" s="12">
        <f>(G15/100)*'Population projection by TPU'!M7</f>
        <v>103840.11269993951</v>
      </c>
      <c r="H33" s="12">
        <f>(H15/100)*'Population projection by TPU'!N7</f>
        <v>105087.55755688994</v>
      </c>
      <c r="I33" s="12">
        <f>(I15/100)*'Population projection by TPU'!O7</f>
        <v>106304.5133746014</v>
      </c>
      <c r="J33" s="12">
        <f>(J15/100)*'Population projection by TPU'!P7</f>
        <v>107490.08275729847</v>
      </c>
      <c r="K33" s="12">
        <f>(K15/100)*'Population projection by TPU'!Q7</f>
        <v>108643.07113732497</v>
      </c>
      <c r="L33" s="12">
        <f>(L15/100)*'Population projection by TPU'!R7</f>
        <v>109762.01895091617</v>
      </c>
      <c r="M33" s="12">
        <f>(M15/100)*'Population projection by TPU'!S7</f>
        <v>110846.18725238129</v>
      </c>
      <c r="N33" s="12">
        <f>(N15/100)*'Population projection by TPU'!T7</f>
        <v>111895.06604550156</v>
      </c>
      <c r="O33" s="12">
        <f>(O15/100)*'Population projection by TPU'!U7</f>
        <v>112910.44779237846</v>
      </c>
      <c r="P33" s="12">
        <f>(P15/100)*'Population projection by TPU'!V7</f>
        <v>113893.70040079071</v>
      </c>
      <c r="Q33" s="12">
        <f>(Q15/100)*'Population projection by TPU'!W7</f>
        <v>114844.1853687682</v>
      </c>
      <c r="R33" s="12">
        <f>(R15/100)*'Population projection by TPU'!X7</f>
        <v>115761.52670095243</v>
      </c>
      <c r="S33" s="12">
        <f>(S15/100)*'Population projection by TPU'!Y7</f>
        <v>116644.98517841507</v>
      </c>
      <c r="T33" s="12">
        <f>(T15/100)*'Population projection by TPU'!Z7</f>
        <v>117493.02877980222</v>
      </c>
      <c r="U33" s="12">
        <f>(U15/100)*'Population projection by TPU'!AA7</f>
        <v>118304.2217378397</v>
      </c>
      <c r="V33" s="12">
        <f>(V15/100)*'Population projection by TPU'!AB7</f>
        <v>119078.05003364627</v>
      </c>
      <c r="W33" s="12">
        <f>(W15/100)*'Population projection by TPU'!AC7</f>
        <v>119814.22997917993</v>
      </c>
      <c r="X33" s="12">
        <f>(X15/100)*'Population projection by TPU'!AD7</f>
        <v>120512.24617419227</v>
      </c>
      <c r="Y33" s="12">
        <f>(Y15/100)*'Population projection by TPU'!AE7</f>
        <v>121170.92124427907</v>
      </c>
      <c r="Z33" s="12">
        <f>(Z15/100)*'Population projection by TPU'!AF7</f>
        <v>121789.8033210244</v>
      </c>
      <c r="AA33" s="12">
        <f>(AA15/100)*'Population projection by TPU'!AG7</f>
        <v>122369.63092367971</v>
      </c>
      <c r="AB33" s="12">
        <f>(AB15/100)*'Population projection by TPU'!AH7</f>
        <v>122910.84611306903</v>
      </c>
      <c r="AC33" s="12">
        <f>(AC15/100)*'Population projection by TPU'!AI7</f>
        <v>123413.52757464797</v>
      </c>
      <c r="AD33" s="12">
        <f>(AD15/100)*'Population projection by TPU'!AJ7</f>
        <v>123877.62170833605</v>
      </c>
      <c r="AE33" s="12">
        <f>(AE15/100)*'Population projection by TPU'!AK7</f>
        <v>124303.30694503611</v>
      </c>
      <c r="AF33" s="12">
        <f>(AF15/100)*'Population projection by TPU'!AL7</f>
        <v>124691.09376531902</v>
      </c>
      <c r="AG33" s="12">
        <f>(AG15/100)*'Population projection by TPU'!AM7</f>
        <v>125040.92966205408</v>
      </c>
      <c r="AH33" s="12">
        <f>(AH15/100)*'Population projection by TPU'!AN7</f>
        <v>125352.46339270433</v>
      </c>
      <c r="AI33" s="12">
        <f>(AI15/100)*'Population projection by TPU'!AO7</f>
        <v>125625.67524828562</v>
      </c>
      <c r="AJ33" s="12">
        <f>(AJ15/100)*'Population projection by TPU'!AP7</f>
        <v>125860.97748190755</v>
      </c>
      <c r="AK33" s="12">
        <f>(AK15/100)*'Population projection by TPU'!AQ7</f>
        <v>126058.31785967683</v>
      </c>
      <c r="AL33" s="12">
        <f>(AL15/100)*'Population projection by TPU'!AR7</f>
        <v>126217.07883748024</v>
      </c>
      <c r="AM33" s="12">
        <f>(AM15/100)*'Population projection by TPU'!AS7</f>
        <v>126337.10760108512</v>
      </c>
      <c r="AN33" s="12">
        <f>(AN15/100)*'Population projection by TPU'!AT7</f>
        <v>126418.68384482736</v>
      </c>
      <c r="AO33" s="12">
        <f>(AO15/100)*'Population projection by TPU'!AU7</f>
        <v>126462.32096381066</v>
      </c>
      <c r="AP33" s="12">
        <f>(AP15/100)*'Population projection by TPU'!AV7</f>
        <v>126468.20024275135</v>
      </c>
      <c r="AQ33" s="12">
        <f>(AQ15/100)*'Population projection by TPU'!AW7</f>
        <v>126436.33674419347</v>
      </c>
      <c r="AR33" s="12">
        <f>(AR15/100)*'Population projection by TPU'!AX7</f>
        <v>126367.04575371346</v>
      </c>
    </row>
    <row r="34" spans="1:44" ht="15.75" x14ac:dyDescent="0.25">
      <c r="A34" s="76" t="s">
        <v>185</v>
      </c>
      <c r="B34" s="12">
        <f>(B16/100)*'Population projection by TPU'!H7</f>
        <v>8583</v>
      </c>
      <c r="C34" s="12">
        <f>(C16/100)*'Population projection by TPU'!I7</f>
        <v>8613.5880288913359</v>
      </c>
      <c r="D34" s="12">
        <f>(D16/100)*'Population projection by TPU'!J7</f>
        <v>8731.5079558522666</v>
      </c>
      <c r="E34" s="12">
        <f>(E16/100)*'Population projection by TPU'!K7</f>
        <v>8847.510290862976</v>
      </c>
      <c r="F34" s="12">
        <f>(F16/100)*'Population projection by TPU'!L7</f>
        <v>8961.4003961407652</v>
      </c>
      <c r="G34" s="12">
        <f>(G16/100)*'Population projection by TPU'!M7</f>
        <v>9072.9317195943204</v>
      </c>
      <c r="H34" s="12">
        <f>(H16/100)*'Population projection by TPU'!N7</f>
        <v>9181.9260351511166</v>
      </c>
      <c r="I34" s="12">
        <f>(I16/100)*'Population projection by TPU'!O7</f>
        <v>9288.2563997161542</v>
      </c>
      <c r="J34" s="12">
        <f>(J16/100)*'Population projection by TPU'!P7</f>
        <v>9391.8444041815856</v>
      </c>
      <c r="K34" s="12">
        <f>(K16/100)*'Population projection by TPU'!Q7</f>
        <v>9492.5856743272998</v>
      </c>
      <c r="L34" s="12">
        <f>(L16/100)*'Population projection by TPU'!R7</f>
        <v>9590.3526821486248</v>
      </c>
      <c r="M34" s="12">
        <f>(M16/100)*'Population projection by TPU'!S7</f>
        <v>9685.0808629641233</v>
      </c>
      <c r="N34" s="12">
        <f>(N16/100)*'Population projection by TPU'!T7</f>
        <v>9776.7256563361188</v>
      </c>
      <c r="O34" s="12">
        <f>(O16/100)*'Population projection by TPU'!U7</f>
        <v>9865.4436769468757</v>
      </c>
      <c r="P34" s="12">
        <f>(P16/100)*'Population projection by TPU'!V7</f>
        <v>9951.3544444459039</v>
      </c>
      <c r="Q34" s="12">
        <f>(Q16/100)*'Population projection by TPU'!W7</f>
        <v>10034.402170326941</v>
      </c>
      <c r="R34" s="12">
        <f>(R16/100)*'Population projection by TPU'!X7</f>
        <v>10114.554002350847</v>
      </c>
      <c r="S34" s="12">
        <f>(S16/100)*'Population projection by TPU'!Y7</f>
        <v>10191.745351962316</v>
      </c>
      <c r="T34" s="12">
        <f>(T16/100)*'Population projection by TPU'!Z7</f>
        <v>10265.842360243289</v>
      </c>
      <c r="U34" s="12">
        <f>(U16/100)*'Population projection by TPU'!AA7</f>
        <v>10336.719578384964</v>
      </c>
      <c r="V34" s="12">
        <f>(V16/100)*'Population projection by TPU'!AB7</f>
        <v>10404.332094473337</v>
      </c>
      <c r="W34" s="12">
        <f>(W16/100)*'Population projection by TPU'!AC7</f>
        <v>10468.655121533817</v>
      </c>
      <c r="X34" s="12">
        <f>(X16/100)*'Population projection by TPU'!AD7</f>
        <v>10529.643626956748</v>
      </c>
      <c r="Y34" s="12">
        <f>(Y16/100)*'Population projection by TPU'!AE7</f>
        <v>10587.194738766164</v>
      </c>
      <c r="Z34" s="12">
        <f>(Z16/100)*'Population projection by TPU'!AF7</f>
        <v>10641.268975386232</v>
      </c>
      <c r="AA34" s="12">
        <f>(AA16/100)*'Population projection by TPU'!AG7</f>
        <v>10691.930864238657</v>
      </c>
      <c r="AB34" s="12">
        <f>(AB16/100)*'Population projection by TPU'!AH7</f>
        <v>10739.219029970198</v>
      </c>
      <c r="AC34" s="12">
        <f>(AC16/100)*'Population projection by TPU'!AI7</f>
        <v>10783.140347648181</v>
      </c>
      <c r="AD34" s="12">
        <f>(AD16/100)*'Population projection by TPU'!AJ7</f>
        <v>10823.690134016226</v>
      </c>
      <c r="AE34" s="12">
        <f>(AE16/100)*'Population projection by TPU'!AK7</f>
        <v>10860.883979305852</v>
      </c>
      <c r="AF34" s="12">
        <f>(AF16/100)*'Population projection by TPU'!AL7</f>
        <v>10894.766486274546</v>
      </c>
      <c r="AG34" s="12">
        <f>(AG16/100)*'Population projection by TPU'!AM7</f>
        <v>10925.333067161375</v>
      </c>
      <c r="AH34" s="12">
        <f>(AH16/100)*'Population projection by TPU'!AN7</f>
        <v>10952.553032481595</v>
      </c>
      <c r="AI34" s="12">
        <f>(AI16/100)*'Population projection by TPU'!AO7</f>
        <v>10976.424660181343</v>
      </c>
      <c r="AJ34" s="12">
        <f>(AJ16/100)*'Population projection by TPU'!AP7</f>
        <v>10996.983970486493</v>
      </c>
      <c r="AK34" s="12">
        <f>(AK16/100)*'Population projection by TPU'!AQ7</f>
        <v>11014.226399509978</v>
      </c>
      <c r="AL34" s="12">
        <f>(AL16/100)*'Population projection by TPU'!AR7</f>
        <v>11028.097989918484</v>
      </c>
      <c r="AM34" s="12">
        <f>(AM16/100)*'Population projection by TPU'!AS7</f>
        <v>11038.585389712833</v>
      </c>
      <c r="AN34" s="12">
        <f>(AN16/100)*'Population projection by TPU'!AT7</f>
        <v>11045.713036921314</v>
      </c>
      <c r="AO34" s="12">
        <f>(AO16/100)*'Population projection by TPU'!AU7</f>
        <v>11049.525788955969</v>
      </c>
      <c r="AP34" s="12">
        <f>(AP16/100)*'Population projection by TPU'!AV7</f>
        <v>11050.039485397569</v>
      </c>
      <c r="AQ34" s="12">
        <f>(AQ16/100)*'Population projection by TPU'!AW7</f>
        <v>11047.255442321668</v>
      </c>
      <c r="AR34" s="12">
        <f>(AR16/100)*'Population projection by TPU'!AX7</f>
        <v>11041.201207507565</v>
      </c>
    </row>
    <row r="35" spans="1:44" ht="15.75" x14ac:dyDescent="0.25">
      <c r="A35" s="67" t="s">
        <v>34</v>
      </c>
      <c r="B35" s="74">
        <f>SUM(B31:B34)</f>
        <v>331726</v>
      </c>
      <c r="C35" s="74">
        <f>SUM(C31:C34)</f>
        <v>358692.00918185565</v>
      </c>
      <c r="D35" s="74">
        <f t="shared" ref="D35:AR35" si="55">SUM(D31:D34)</f>
        <v>363602.49890835787</v>
      </c>
      <c r="E35" s="74">
        <f t="shared" si="55"/>
        <v>368433.13516298425</v>
      </c>
      <c r="F35" s="74">
        <f t="shared" si="55"/>
        <v>373175.81272673595</v>
      </c>
      <c r="G35" s="74">
        <f t="shared" si="55"/>
        <v>377820.26453498163</v>
      </c>
      <c r="H35" s="74">
        <f t="shared" si="55"/>
        <v>382359.06879463926</v>
      </c>
      <c r="I35" s="74">
        <f t="shared" si="55"/>
        <v>386786.9392680059</v>
      </c>
      <c r="J35" s="74">
        <f t="shared" si="55"/>
        <v>391100.61079771188</v>
      </c>
      <c r="K35" s="74">
        <f t="shared" si="55"/>
        <v>395295.73697218124</v>
      </c>
      <c r="L35" s="74">
        <f t="shared" si="55"/>
        <v>399367.00719656452</v>
      </c>
      <c r="M35" s="74">
        <f t="shared" si="55"/>
        <v>403311.73283109505</v>
      </c>
      <c r="N35" s="74">
        <f t="shared" si="55"/>
        <v>407128.05826428253</v>
      </c>
      <c r="O35" s="74">
        <f t="shared" si="55"/>
        <v>410822.50533520948</v>
      </c>
      <c r="P35" s="74">
        <f t="shared" si="55"/>
        <v>414400.0511501733</v>
      </c>
      <c r="Q35" s="74">
        <f t="shared" si="55"/>
        <v>417858.37253196415</v>
      </c>
      <c r="R35" s="74">
        <f t="shared" si="55"/>
        <v>421196.10142865975</v>
      </c>
      <c r="S35" s="74">
        <f t="shared" si="55"/>
        <v>424410.54820632399</v>
      </c>
      <c r="T35" s="74">
        <f t="shared" si="55"/>
        <v>427496.13863455423</v>
      </c>
      <c r="U35" s="74">
        <f t="shared" si="55"/>
        <v>430447.64870157687</v>
      </c>
      <c r="V35" s="74">
        <f t="shared" si="55"/>
        <v>433263.20815952105</v>
      </c>
      <c r="W35" s="74">
        <f t="shared" si="55"/>
        <v>435941.78481487004</v>
      </c>
      <c r="X35" s="74">
        <f t="shared" si="55"/>
        <v>438481.50339367526</v>
      </c>
      <c r="Y35" s="74">
        <f t="shared" si="55"/>
        <v>440878.0800416795</v>
      </c>
      <c r="Z35" s="74">
        <f t="shared" si="55"/>
        <v>443129.87064429128</v>
      </c>
      <c r="AA35" s="74">
        <f t="shared" si="55"/>
        <v>445239.56228968594</v>
      </c>
      <c r="AB35" s="74">
        <f t="shared" si="55"/>
        <v>447208.76340771926</v>
      </c>
      <c r="AC35" s="74">
        <f t="shared" si="55"/>
        <v>449037.7602939168</v>
      </c>
      <c r="AD35" s="74">
        <f t="shared" si="55"/>
        <v>450726.35792541056</v>
      </c>
      <c r="AE35" s="74">
        <f t="shared" si="55"/>
        <v>452275.20551962877</v>
      </c>
      <c r="AF35" s="74">
        <f t="shared" si="55"/>
        <v>453686.16045036778</v>
      </c>
      <c r="AG35" s="74">
        <f t="shared" si="55"/>
        <v>454959.03167143639</v>
      </c>
      <c r="AH35" s="74">
        <f t="shared" si="55"/>
        <v>456092.54119357996</v>
      </c>
      <c r="AI35" s="74">
        <f t="shared" si="55"/>
        <v>457086.61730603664</v>
      </c>
      <c r="AJ35" s="74">
        <f t="shared" si="55"/>
        <v>457942.75998386292</v>
      </c>
      <c r="AK35" s="74">
        <f t="shared" si="55"/>
        <v>458660.77917503688</v>
      </c>
      <c r="AL35" s="74">
        <f t="shared" si="55"/>
        <v>459238.42795711057</v>
      </c>
      <c r="AM35" s="74">
        <f t="shared" si="55"/>
        <v>459675.15031842049</v>
      </c>
      <c r="AN35" s="74">
        <f t="shared" si="55"/>
        <v>459971.96392145962</v>
      </c>
      <c r="AO35" s="74">
        <f t="shared" si="55"/>
        <v>460130.73674449633</v>
      </c>
      <c r="AP35" s="74">
        <f t="shared" si="55"/>
        <v>460152.1283885045</v>
      </c>
      <c r="AQ35" s="74">
        <f t="shared" si="55"/>
        <v>460036.19365826261</v>
      </c>
      <c r="AR35" s="74">
        <f t="shared" si="55"/>
        <v>459784.07971431216</v>
      </c>
    </row>
  </sheetData>
  <mergeCells count="5">
    <mergeCell ref="A1:AR1"/>
    <mergeCell ref="A10:AR10"/>
    <mergeCell ref="A20:A22"/>
    <mergeCell ref="B20:B22"/>
    <mergeCell ref="A29:AR2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R35"/>
  <sheetViews>
    <sheetView topLeftCell="A19" workbookViewId="0">
      <selection activeCell="A30" sqref="A30"/>
    </sheetView>
  </sheetViews>
  <sheetFormatPr defaultRowHeight="15" x14ac:dyDescent="0.25"/>
  <cols>
    <col min="1" max="1" width="25.7109375" style="17" bestFit="1" customWidth="1"/>
  </cols>
  <sheetData>
    <row r="1" spans="1:44" ht="18.75" x14ac:dyDescent="0.25">
      <c r="A1" s="153" t="s">
        <v>233</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75" x14ac:dyDescent="0.25">
      <c r="A2" s="67" t="s">
        <v>236</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199</v>
      </c>
      <c r="B3" s="13">
        <f>'ARs urban population evolution'!N33</f>
        <v>24.321385361074206</v>
      </c>
      <c r="C3" s="13">
        <f>$B$23</f>
        <v>21.021191371356853</v>
      </c>
      <c r="D3" s="13">
        <f t="shared" ref="D3:AR3" si="1">$B$23</f>
        <v>21.021191371356853</v>
      </c>
      <c r="E3" s="13">
        <f t="shared" si="1"/>
        <v>21.021191371356853</v>
      </c>
      <c r="F3" s="13">
        <f t="shared" si="1"/>
        <v>21.021191371356853</v>
      </c>
      <c r="G3" s="13">
        <f t="shared" si="1"/>
        <v>21.021191371356853</v>
      </c>
      <c r="H3" s="13">
        <f t="shared" si="1"/>
        <v>21.021191371356853</v>
      </c>
      <c r="I3" s="13">
        <f t="shared" si="1"/>
        <v>21.021191371356853</v>
      </c>
      <c r="J3" s="13">
        <f t="shared" si="1"/>
        <v>21.021191371356853</v>
      </c>
      <c r="K3" s="13">
        <f t="shared" si="1"/>
        <v>21.021191371356853</v>
      </c>
      <c r="L3" s="13">
        <f t="shared" si="1"/>
        <v>21.021191371356853</v>
      </c>
      <c r="M3" s="13">
        <f t="shared" si="1"/>
        <v>21.021191371356853</v>
      </c>
      <c r="N3" s="13">
        <f t="shared" si="1"/>
        <v>21.021191371356853</v>
      </c>
      <c r="O3" s="13">
        <f t="shared" si="1"/>
        <v>21.021191371356853</v>
      </c>
      <c r="P3" s="13">
        <f t="shared" si="1"/>
        <v>21.021191371356853</v>
      </c>
      <c r="Q3" s="13">
        <f t="shared" si="1"/>
        <v>21.021191371356853</v>
      </c>
      <c r="R3" s="13">
        <f t="shared" si="1"/>
        <v>21.021191371356853</v>
      </c>
      <c r="S3" s="13">
        <f t="shared" si="1"/>
        <v>21.021191371356853</v>
      </c>
      <c r="T3" s="13">
        <f t="shared" si="1"/>
        <v>21.021191371356853</v>
      </c>
      <c r="U3" s="13">
        <f t="shared" si="1"/>
        <v>21.021191371356853</v>
      </c>
      <c r="V3" s="13">
        <f t="shared" si="1"/>
        <v>21.021191371356853</v>
      </c>
      <c r="W3" s="13">
        <f t="shared" si="1"/>
        <v>21.021191371356853</v>
      </c>
      <c r="X3" s="13">
        <f t="shared" si="1"/>
        <v>21.021191371356853</v>
      </c>
      <c r="Y3" s="13">
        <f t="shared" si="1"/>
        <v>21.021191371356853</v>
      </c>
      <c r="Z3" s="13">
        <f t="shared" si="1"/>
        <v>21.021191371356853</v>
      </c>
      <c r="AA3" s="13">
        <f t="shared" si="1"/>
        <v>21.021191371356853</v>
      </c>
      <c r="AB3" s="13">
        <f t="shared" si="1"/>
        <v>21.021191371356853</v>
      </c>
      <c r="AC3" s="13">
        <f t="shared" si="1"/>
        <v>21.021191371356853</v>
      </c>
      <c r="AD3" s="13">
        <f t="shared" si="1"/>
        <v>21.021191371356853</v>
      </c>
      <c r="AE3" s="13">
        <f t="shared" si="1"/>
        <v>21.021191371356853</v>
      </c>
      <c r="AF3" s="13">
        <f t="shared" si="1"/>
        <v>21.021191371356853</v>
      </c>
      <c r="AG3" s="13">
        <f t="shared" si="1"/>
        <v>21.021191371356853</v>
      </c>
      <c r="AH3" s="13">
        <f t="shared" si="1"/>
        <v>21.021191371356853</v>
      </c>
      <c r="AI3" s="13">
        <f t="shared" si="1"/>
        <v>21.021191371356853</v>
      </c>
      <c r="AJ3" s="13">
        <f t="shared" si="1"/>
        <v>21.021191371356853</v>
      </c>
      <c r="AK3" s="13">
        <f t="shared" si="1"/>
        <v>21.021191371356853</v>
      </c>
      <c r="AL3" s="13">
        <f t="shared" si="1"/>
        <v>21.021191371356853</v>
      </c>
      <c r="AM3" s="13">
        <f t="shared" si="1"/>
        <v>21.021191371356853</v>
      </c>
      <c r="AN3" s="13">
        <f t="shared" si="1"/>
        <v>21.021191371356853</v>
      </c>
      <c r="AO3" s="13">
        <f t="shared" si="1"/>
        <v>21.021191371356853</v>
      </c>
      <c r="AP3" s="13">
        <f t="shared" si="1"/>
        <v>21.021191371356853</v>
      </c>
      <c r="AQ3" s="13">
        <f t="shared" si="1"/>
        <v>21.021191371356853</v>
      </c>
      <c r="AR3" s="13">
        <f t="shared" si="1"/>
        <v>21.021191371356853</v>
      </c>
    </row>
    <row r="4" spans="1:44" ht="15.75" x14ac:dyDescent="0.25">
      <c r="A4" s="76" t="s">
        <v>186</v>
      </c>
      <c r="B4" s="13">
        <f>'ARs urban population evolution'!N34</f>
        <v>42.775175730944234</v>
      </c>
      <c r="C4" s="13">
        <f>$B$24</f>
        <v>41.395612762375869</v>
      </c>
      <c r="D4" s="13">
        <f t="shared" ref="D4:AR4" si="2">$B$24</f>
        <v>41.395612762375869</v>
      </c>
      <c r="E4" s="13">
        <f t="shared" si="2"/>
        <v>41.395612762375869</v>
      </c>
      <c r="F4" s="13">
        <f t="shared" si="2"/>
        <v>41.395612762375869</v>
      </c>
      <c r="G4" s="13">
        <f t="shared" si="2"/>
        <v>41.395612762375869</v>
      </c>
      <c r="H4" s="13">
        <f t="shared" si="2"/>
        <v>41.395612762375869</v>
      </c>
      <c r="I4" s="13">
        <f t="shared" si="2"/>
        <v>41.395612762375869</v>
      </c>
      <c r="J4" s="13">
        <f t="shared" si="2"/>
        <v>41.395612762375869</v>
      </c>
      <c r="K4" s="13">
        <f t="shared" si="2"/>
        <v>41.395612762375869</v>
      </c>
      <c r="L4" s="13">
        <f t="shared" si="2"/>
        <v>41.395612762375869</v>
      </c>
      <c r="M4" s="13">
        <f t="shared" si="2"/>
        <v>41.395612762375869</v>
      </c>
      <c r="N4" s="13">
        <f t="shared" si="2"/>
        <v>41.395612762375869</v>
      </c>
      <c r="O4" s="13">
        <f t="shared" si="2"/>
        <v>41.395612762375869</v>
      </c>
      <c r="P4" s="13">
        <f t="shared" si="2"/>
        <v>41.395612762375869</v>
      </c>
      <c r="Q4" s="13">
        <f t="shared" si="2"/>
        <v>41.395612762375869</v>
      </c>
      <c r="R4" s="13">
        <f t="shared" si="2"/>
        <v>41.395612762375869</v>
      </c>
      <c r="S4" s="13">
        <f t="shared" si="2"/>
        <v>41.395612762375869</v>
      </c>
      <c r="T4" s="13">
        <f t="shared" si="2"/>
        <v>41.395612762375869</v>
      </c>
      <c r="U4" s="13">
        <f t="shared" si="2"/>
        <v>41.395612762375869</v>
      </c>
      <c r="V4" s="13">
        <f t="shared" si="2"/>
        <v>41.395612762375869</v>
      </c>
      <c r="W4" s="13">
        <f t="shared" si="2"/>
        <v>41.395612762375869</v>
      </c>
      <c r="X4" s="13">
        <f t="shared" si="2"/>
        <v>41.395612762375869</v>
      </c>
      <c r="Y4" s="13">
        <f t="shared" si="2"/>
        <v>41.395612762375869</v>
      </c>
      <c r="Z4" s="13">
        <f t="shared" si="2"/>
        <v>41.395612762375869</v>
      </c>
      <c r="AA4" s="13">
        <f t="shared" si="2"/>
        <v>41.395612762375869</v>
      </c>
      <c r="AB4" s="13">
        <f t="shared" si="2"/>
        <v>41.395612762375869</v>
      </c>
      <c r="AC4" s="13">
        <f t="shared" si="2"/>
        <v>41.395612762375869</v>
      </c>
      <c r="AD4" s="13">
        <f t="shared" si="2"/>
        <v>41.395612762375869</v>
      </c>
      <c r="AE4" s="13">
        <f t="shared" si="2"/>
        <v>41.395612762375869</v>
      </c>
      <c r="AF4" s="13">
        <f t="shared" si="2"/>
        <v>41.395612762375869</v>
      </c>
      <c r="AG4" s="13">
        <f t="shared" si="2"/>
        <v>41.395612762375869</v>
      </c>
      <c r="AH4" s="13">
        <f t="shared" si="2"/>
        <v>41.395612762375869</v>
      </c>
      <c r="AI4" s="13">
        <f t="shared" si="2"/>
        <v>41.395612762375869</v>
      </c>
      <c r="AJ4" s="13">
        <f t="shared" si="2"/>
        <v>41.395612762375869</v>
      </c>
      <c r="AK4" s="13">
        <f t="shared" si="2"/>
        <v>41.395612762375869</v>
      </c>
      <c r="AL4" s="13">
        <f t="shared" si="2"/>
        <v>41.395612762375869</v>
      </c>
      <c r="AM4" s="13">
        <f t="shared" si="2"/>
        <v>41.395612762375869</v>
      </c>
      <c r="AN4" s="13">
        <f t="shared" si="2"/>
        <v>41.395612762375869</v>
      </c>
      <c r="AO4" s="13">
        <f t="shared" si="2"/>
        <v>41.395612762375869</v>
      </c>
      <c r="AP4" s="13">
        <f t="shared" si="2"/>
        <v>41.395612762375869</v>
      </c>
      <c r="AQ4" s="13">
        <f t="shared" si="2"/>
        <v>41.395612762375869</v>
      </c>
      <c r="AR4" s="13">
        <f t="shared" si="2"/>
        <v>41.395612762375869</v>
      </c>
    </row>
    <row r="5" spans="1:44" ht="15.75" x14ac:dyDescent="0.25">
      <c r="A5" s="76" t="s">
        <v>187</v>
      </c>
      <c r="B5" s="13">
        <f>'ARs urban population evolution'!N35</f>
        <v>9.8160670412624427</v>
      </c>
      <c r="C5" s="13">
        <f>$B$25</f>
        <v>11.191933581939306</v>
      </c>
      <c r="D5" s="13">
        <f t="shared" ref="D5:AR5" si="3">$B$25</f>
        <v>11.191933581939306</v>
      </c>
      <c r="E5" s="13">
        <f t="shared" si="3"/>
        <v>11.191933581939306</v>
      </c>
      <c r="F5" s="13">
        <f t="shared" si="3"/>
        <v>11.191933581939306</v>
      </c>
      <c r="G5" s="13">
        <f t="shared" si="3"/>
        <v>11.191933581939306</v>
      </c>
      <c r="H5" s="13">
        <f t="shared" si="3"/>
        <v>11.191933581939306</v>
      </c>
      <c r="I5" s="13">
        <f t="shared" si="3"/>
        <v>11.191933581939306</v>
      </c>
      <c r="J5" s="13">
        <f t="shared" si="3"/>
        <v>11.191933581939306</v>
      </c>
      <c r="K5" s="13">
        <f t="shared" si="3"/>
        <v>11.191933581939306</v>
      </c>
      <c r="L5" s="13">
        <f t="shared" si="3"/>
        <v>11.191933581939306</v>
      </c>
      <c r="M5" s="13">
        <f t="shared" si="3"/>
        <v>11.191933581939306</v>
      </c>
      <c r="N5" s="13">
        <f t="shared" si="3"/>
        <v>11.191933581939306</v>
      </c>
      <c r="O5" s="13">
        <f t="shared" si="3"/>
        <v>11.191933581939306</v>
      </c>
      <c r="P5" s="13">
        <f t="shared" si="3"/>
        <v>11.191933581939306</v>
      </c>
      <c r="Q5" s="13">
        <f t="shared" si="3"/>
        <v>11.191933581939306</v>
      </c>
      <c r="R5" s="13">
        <f t="shared" si="3"/>
        <v>11.191933581939306</v>
      </c>
      <c r="S5" s="13">
        <f t="shared" si="3"/>
        <v>11.191933581939306</v>
      </c>
      <c r="T5" s="13">
        <f t="shared" si="3"/>
        <v>11.191933581939306</v>
      </c>
      <c r="U5" s="13">
        <f t="shared" si="3"/>
        <v>11.191933581939306</v>
      </c>
      <c r="V5" s="13">
        <f t="shared" si="3"/>
        <v>11.191933581939306</v>
      </c>
      <c r="W5" s="13">
        <f t="shared" si="3"/>
        <v>11.191933581939306</v>
      </c>
      <c r="X5" s="13">
        <f t="shared" si="3"/>
        <v>11.191933581939306</v>
      </c>
      <c r="Y5" s="13">
        <f t="shared" si="3"/>
        <v>11.191933581939306</v>
      </c>
      <c r="Z5" s="13">
        <f t="shared" si="3"/>
        <v>11.191933581939306</v>
      </c>
      <c r="AA5" s="13">
        <f t="shared" si="3"/>
        <v>11.191933581939306</v>
      </c>
      <c r="AB5" s="13">
        <f t="shared" si="3"/>
        <v>11.191933581939306</v>
      </c>
      <c r="AC5" s="13">
        <f t="shared" si="3"/>
        <v>11.191933581939306</v>
      </c>
      <c r="AD5" s="13">
        <f t="shared" si="3"/>
        <v>11.191933581939306</v>
      </c>
      <c r="AE5" s="13">
        <f t="shared" si="3"/>
        <v>11.191933581939306</v>
      </c>
      <c r="AF5" s="13">
        <f t="shared" si="3"/>
        <v>11.191933581939306</v>
      </c>
      <c r="AG5" s="13">
        <f t="shared" si="3"/>
        <v>11.191933581939306</v>
      </c>
      <c r="AH5" s="13">
        <f t="shared" si="3"/>
        <v>11.191933581939306</v>
      </c>
      <c r="AI5" s="13">
        <f t="shared" si="3"/>
        <v>11.191933581939306</v>
      </c>
      <c r="AJ5" s="13">
        <f t="shared" si="3"/>
        <v>11.191933581939306</v>
      </c>
      <c r="AK5" s="13">
        <f t="shared" si="3"/>
        <v>11.191933581939306</v>
      </c>
      <c r="AL5" s="13">
        <f t="shared" si="3"/>
        <v>11.191933581939306</v>
      </c>
      <c r="AM5" s="13">
        <f t="shared" si="3"/>
        <v>11.191933581939306</v>
      </c>
      <c r="AN5" s="13">
        <f t="shared" si="3"/>
        <v>11.191933581939306</v>
      </c>
      <c r="AO5" s="13">
        <f t="shared" si="3"/>
        <v>11.191933581939306</v>
      </c>
      <c r="AP5" s="13">
        <f t="shared" si="3"/>
        <v>11.191933581939306</v>
      </c>
      <c r="AQ5" s="13">
        <f t="shared" si="3"/>
        <v>11.191933581939306</v>
      </c>
      <c r="AR5" s="13">
        <f t="shared" si="3"/>
        <v>11.191933581939306</v>
      </c>
    </row>
    <row r="6" spans="1:44" ht="15.75" x14ac:dyDescent="0.25">
      <c r="A6" s="76" t="s">
        <v>188</v>
      </c>
      <c r="B6" s="13">
        <f>'ARs urban population evolution'!N36</f>
        <v>23.087371866719121</v>
      </c>
      <c r="C6" s="13">
        <f>$B$26</f>
        <v>26.391262284327972</v>
      </c>
      <c r="D6" s="13">
        <f t="shared" ref="D6:AR6" si="4">$B$26</f>
        <v>26.391262284327972</v>
      </c>
      <c r="E6" s="13">
        <f t="shared" si="4"/>
        <v>26.391262284327972</v>
      </c>
      <c r="F6" s="13">
        <f t="shared" si="4"/>
        <v>26.391262284327972</v>
      </c>
      <c r="G6" s="13">
        <f t="shared" si="4"/>
        <v>26.391262284327972</v>
      </c>
      <c r="H6" s="13">
        <f t="shared" si="4"/>
        <v>26.391262284327972</v>
      </c>
      <c r="I6" s="13">
        <f t="shared" si="4"/>
        <v>26.391262284327972</v>
      </c>
      <c r="J6" s="13">
        <f t="shared" si="4"/>
        <v>26.391262284327972</v>
      </c>
      <c r="K6" s="13">
        <f t="shared" si="4"/>
        <v>26.391262284327972</v>
      </c>
      <c r="L6" s="13">
        <f t="shared" si="4"/>
        <v>26.391262284327972</v>
      </c>
      <c r="M6" s="13">
        <f t="shared" si="4"/>
        <v>26.391262284327972</v>
      </c>
      <c r="N6" s="13">
        <f t="shared" si="4"/>
        <v>26.391262284327972</v>
      </c>
      <c r="O6" s="13">
        <f t="shared" si="4"/>
        <v>26.391262284327972</v>
      </c>
      <c r="P6" s="13">
        <f t="shared" si="4"/>
        <v>26.391262284327972</v>
      </c>
      <c r="Q6" s="13">
        <f t="shared" si="4"/>
        <v>26.391262284327972</v>
      </c>
      <c r="R6" s="13">
        <f t="shared" si="4"/>
        <v>26.391262284327972</v>
      </c>
      <c r="S6" s="13">
        <f t="shared" si="4"/>
        <v>26.391262284327972</v>
      </c>
      <c r="T6" s="13">
        <f t="shared" si="4"/>
        <v>26.391262284327972</v>
      </c>
      <c r="U6" s="13">
        <f t="shared" si="4"/>
        <v>26.391262284327972</v>
      </c>
      <c r="V6" s="13">
        <f t="shared" si="4"/>
        <v>26.391262284327972</v>
      </c>
      <c r="W6" s="13">
        <f t="shared" si="4"/>
        <v>26.391262284327972</v>
      </c>
      <c r="X6" s="13">
        <f t="shared" si="4"/>
        <v>26.391262284327972</v>
      </c>
      <c r="Y6" s="13">
        <f t="shared" si="4"/>
        <v>26.391262284327972</v>
      </c>
      <c r="Z6" s="13">
        <f t="shared" si="4"/>
        <v>26.391262284327972</v>
      </c>
      <c r="AA6" s="13">
        <f t="shared" si="4"/>
        <v>26.391262284327972</v>
      </c>
      <c r="AB6" s="13">
        <f t="shared" si="4"/>
        <v>26.391262284327972</v>
      </c>
      <c r="AC6" s="13">
        <f t="shared" si="4"/>
        <v>26.391262284327972</v>
      </c>
      <c r="AD6" s="13">
        <f t="shared" si="4"/>
        <v>26.391262284327972</v>
      </c>
      <c r="AE6" s="13">
        <f t="shared" si="4"/>
        <v>26.391262284327972</v>
      </c>
      <c r="AF6" s="13">
        <f t="shared" si="4"/>
        <v>26.391262284327972</v>
      </c>
      <c r="AG6" s="13">
        <f t="shared" si="4"/>
        <v>26.391262284327972</v>
      </c>
      <c r="AH6" s="13">
        <f t="shared" si="4"/>
        <v>26.391262284327972</v>
      </c>
      <c r="AI6" s="13">
        <f t="shared" si="4"/>
        <v>26.391262284327972</v>
      </c>
      <c r="AJ6" s="13">
        <f t="shared" si="4"/>
        <v>26.391262284327972</v>
      </c>
      <c r="AK6" s="13">
        <f t="shared" si="4"/>
        <v>26.391262284327972</v>
      </c>
      <c r="AL6" s="13">
        <f t="shared" si="4"/>
        <v>26.391262284327972</v>
      </c>
      <c r="AM6" s="13">
        <f t="shared" si="4"/>
        <v>26.391262284327972</v>
      </c>
      <c r="AN6" s="13">
        <f t="shared" si="4"/>
        <v>26.391262284327972</v>
      </c>
      <c r="AO6" s="13">
        <f t="shared" si="4"/>
        <v>26.391262284327972</v>
      </c>
      <c r="AP6" s="13">
        <f t="shared" si="4"/>
        <v>26.391262284327972</v>
      </c>
      <c r="AQ6" s="13">
        <f t="shared" si="4"/>
        <v>26.391262284327972</v>
      </c>
      <c r="AR6" s="13">
        <f t="shared" si="4"/>
        <v>26.391262284327972</v>
      </c>
    </row>
    <row r="7" spans="1:44" ht="15.75" x14ac:dyDescent="0.25">
      <c r="A7" s="84" t="s">
        <v>34</v>
      </c>
      <c r="B7" s="13">
        <f>SUM(B3:B6)</f>
        <v>100.00000000000001</v>
      </c>
      <c r="C7" s="13">
        <f t="shared" ref="C7:AR7" si="5">SUM(C3:C6)</f>
        <v>100</v>
      </c>
      <c r="D7" s="13">
        <f t="shared" si="5"/>
        <v>100</v>
      </c>
      <c r="E7" s="13">
        <f t="shared" si="5"/>
        <v>100</v>
      </c>
      <c r="F7" s="13">
        <f t="shared" si="5"/>
        <v>100</v>
      </c>
      <c r="G7" s="13">
        <f>SUM(G3:G6)</f>
        <v>100</v>
      </c>
      <c r="H7" s="13">
        <f t="shared" si="5"/>
        <v>100</v>
      </c>
      <c r="I7" s="13">
        <f t="shared" si="5"/>
        <v>100</v>
      </c>
      <c r="J7" s="13">
        <f t="shared" si="5"/>
        <v>100</v>
      </c>
      <c r="K7" s="13">
        <f t="shared" si="5"/>
        <v>100</v>
      </c>
      <c r="L7" s="13">
        <f t="shared" si="5"/>
        <v>100</v>
      </c>
      <c r="M7" s="13">
        <f t="shared" si="5"/>
        <v>100</v>
      </c>
      <c r="N7" s="13">
        <f t="shared" si="5"/>
        <v>100</v>
      </c>
      <c r="O7" s="13">
        <f t="shared" si="5"/>
        <v>100</v>
      </c>
      <c r="P7" s="13">
        <f t="shared" si="5"/>
        <v>100</v>
      </c>
      <c r="Q7" s="13">
        <f t="shared" si="5"/>
        <v>100</v>
      </c>
      <c r="R7" s="13">
        <f t="shared" si="5"/>
        <v>100</v>
      </c>
      <c r="S7" s="13">
        <f t="shared" si="5"/>
        <v>100</v>
      </c>
      <c r="T7" s="13">
        <f t="shared" si="5"/>
        <v>100</v>
      </c>
      <c r="U7" s="13">
        <f t="shared" si="5"/>
        <v>100</v>
      </c>
      <c r="V7" s="13">
        <f t="shared" si="5"/>
        <v>100</v>
      </c>
      <c r="W7" s="13">
        <f t="shared" si="5"/>
        <v>100</v>
      </c>
      <c r="X7" s="13">
        <f t="shared" si="5"/>
        <v>100</v>
      </c>
      <c r="Y7" s="13">
        <f t="shared" si="5"/>
        <v>100</v>
      </c>
      <c r="Z7" s="13">
        <f t="shared" si="5"/>
        <v>100</v>
      </c>
      <c r="AA7" s="13">
        <f t="shared" si="5"/>
        <v>100</v>
      </c>
      <c r="AB7" s="13">
        <f t="shared" si="5"/>
        <v>100</v>
      </c>
      <c r="AC7" s="13">
        <f t="shared" si="5"/>
        <v>100</v>
      </c>
      <c r="AD7" s="13">
        <f t="shared" si="5"/>
        <v>100</v>
      </c>
      <c r="AE7" s="13">
        <f t="shared" si="5"/>
        <v>100</v>
      </c>
      <c r="AF7" s="13">
        <f t="shared" si="5"/>
        <v>100</v>
      </c>
      <c r="AG7" s="13">
        <f t="shared" si="5"/>
        <v>100</v>
      </c>
      <c r="AH7" s="13">
        <f t="shared" si="5"/>
        <v>100</v>
      </c>
      <c r="AI7" s="13">
        <f t="shared" si="5"/>
        <v>100</v>
      </c>
      <c r="AJ7" s="13">
        <f t="shared" si="5"/>
        <v>100</v>
      </c>
      <c r="AK7" s="13">
        <f t="shared" si="5"/>
        <v>100</v>
      </c>
      <c r="AL7" s="13">
        <f t="shared" si="5"/>
        <v>100</v>
      </c>
      <c r="AM7" s="13">
        <f t="shared" si="5"/>
        <v>100</v>
      </c>
      <c r="AN7" s="13">
        <f t="shared" si="5"/>
        <v>100</v>
      </c>
      <c r="AO7" s="13">
        <f t="shared" si="5"/>
        <v>100</v>
      </c>
      <c r="AP7" s="13">
        <f t="shared" si="5"/>
        <v>100</v>
      </c>
      <c r="AQ7" s="13">
        <f t="shared" si="5"/>
        <v>100</v>
      </c>
      <c r="AR7" s="13">
        <f t="shared" si="5"/>
        <v>100</v>
      </c>
    </row>
    <row r="8" spans="1:44" ht="15.75" x14ac:dyDescent="0.25">
      <c r="A8" s="85"/>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3"/>
      <c r="AF8" s="3"/>
      <c r="AG8" s="3"/>
      <c r="AH8" s="3"/>
      <c r="AI8" s="3"/>
      <c r="AJ8" s="3"/>
      <c r="AK8" s="3"/>
      <c r="AL8" s="3"/>
      <c r="AM8" s="3"/>
      <c r="AN8" s="3"/>
      <c r="AO8" s="3"/>
      <c r="AP8" s="3"/>
      <c r="AQ8" s="3"/>
      <c r="AR8" s="3"/>
    </row>
    <row r="9" spans="1:44" ht="15.75" x14ac:dyDescent="0.25">
      <c r="A9" s="85"/>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3"/>
      <c r="AF9" s="3"/>
      <c r="AG9" s="3"/>
      <c r="AH9" s="3"/>
      <c r="AI9" s="3"/>
      <c r="AJ9" s="3"/>
      <c r="AK9" s="3"/>
      <c r="AL9" s="3"/>
      <c r="AM9" s="3"/>
      <c r="AN9" s="3"/>
      <c r="AO9" s="3"/>
      <c r="AP9" s="3"/>
      <c r="AQ9" s="3"/>
      <c r="AR9" s="3"/>
    </row>
    <row r="10" spans="1:44" ht="18.75" x14ac:dyDescent="0.25">
      <c r="A10" s="153" t="s">
        <v>234</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84"/>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6" t="s">
        <v>211</v>
      </c>
      <c r="B12" s="80"/>
      <c r="C12" s="80">
        <f>100/C7</f>
        <v>1</v>
      </c>
      <c r="D12" s="80">
        <f>100/D7</f>
        <v>1</v>
      </c>
      <c r="E12" s="80">
        <f t="shared" ref="E12:AR12" si="8">100/E7</f>
        <v>1</v>
      </c>
      <c r="F12" s="80">
        <f t="shared" si="8"/>
        <v>1</v>
      </c>
      <c r="G12" s="80">
        <f t="shared" si="8"/>
        <v>1</v>
      </c>
      <c r="H12" s="80">
        <f t="shared" si="8"/>
        <v>1</v>
      </c>
      <c r="I12" s="80">
        <f t="shared" si="8"/>
        <v>1</v>
      </c>
      <c r="J12" s="80">
        <f t="shared" si="8"/>
        <v>1</v>
      </c>
      <c r="K12" s="80">
        <f t="shared" si="8"/>
        <v>1</v>
      </c>
      <c r="L12" s="80">
        <f t="shared" si="8"/>
        <v>1</v>
      </c>
      <c r="M12" s="80">
        <f t="shared" si="8"/>
        <v>1</v>
      </c>
      <c r="N12" s="80">
        <f t="shared" si="8"/>
        <v>1</v>
      </c>
      <c r="O12" s="80">
        <f t="shared" si="8"/>
        <v>1</v>
      </c>
      <c r="P12" s="80">
        <f t="shared" si="8"/>
        <v>1</v>
      </c>
      <c r="Q12" s="80">
        <f t="shared" si="8"/>
        <v>1</v>
      </c>
      <c r="R12" s="80">
        <f t="shared" si="8"/>
        <v>1</v>
      </c>
      <c r="S12" s="80">
        <f t="shared" si="8"/>
        <v>1</v>
      </c>
      <c r="T12" s="80">
        <f t="shared" si="8"/>
        <v>1</v>
      </c>
      <c r="U12" s="80">
        <f t="shared" si="8"/>
        <v>1</v>
      </c>
      <c r="V12" s="80">
        <f t="shared" si="8"/>
        <v>1</v>
      </c>
      <c r="W12" s="80">
        <f t="shared" si="8"/>
        <v>1</v>
      </c>
      <c r="X12" s="80">
        <f t="shared" si="8"/>
        <v>1</v>
      </c>
      <c r="Y12" s="80">
        <f t="shared" si="8"/>
        <v>1</v>
      </c>
      <c r="Z12" s="80">
        <f t="shared" si="8"/>
        <v>1</v>
      </c>
      <c r="AA12" s="80">
        <f t="shared" si="8"/>
        <v>1</v>
      </c>
      <c r="AB12" s="80">
        <f t="shared" si="8"/>
        <v>1</v>
      </c>
      <c r="AC12" s="80">
        <f t="shared" si="8"/>
        <v>1</v>
      </c>
      <c r="AD12" s="80">
        <f t="shared" si="8"/>
        <v>1</v>
      </c>
      <c r="AE12" s="80">
        <f t="shared" si="8"/>
        <v>1</v>
      </c>
      <c r="AF12" s="80">
        <f t="shared" si="8"/>
        <v>1</v>
      </c>
      <c r="AG12" s="80">
        <f t="shared" si="8"/>
        <v>1</v>
      </c>
      <c r="AH12" s="80">
        <f t="shared" si="8"/>
        <v>1</v>
      </c>
      <c r="AI12" s="80">
        <f t="shared" si="8"/>
        <v>1</v>
      </c>
      <c r="AJ12" s="80">
        <f t="shared" si="8"/>
        <v>1</v>
      </c>
      <c r="AK12" s="80">
        <f t="shared" si="8"/>
        <v>1</v>
      </c>
      <c r="AL12" s="80">
        <f t="shared" si="8"/>
        <v>1</v>
      </c>
      <c r="AM12" s="80">
        <f t="shared" si="8"/>
        <v>1</v>
      </c>
      <c r="AN12" s="80">
        <f t="shared" si="8"/>
        <v>1</v>
      </c>
      <c r="AO12" s="80">
        <f t="shared" si="8"/>
        <v>1</v>
      </c>
      <c r="AP12" s="80">
        <f t="shared" si="8"/>
        <v>1</v>
      </c>
      <c r="AQ12" s="80">
        <f t="shared" si="8"/>
        <v>1</v>
      </c>
      <c r="AR12" s="80">
        <f t="shared" si="8"/>
        <v>1</v>
      </c>
    </row>
    <row r="13" spans="1:44" ht="15.75" x14ac:dyDescent="0.25">
      <c r="A13" s="76" t="s">
        <v>199</v>
      </c>
      <c r="B13" s="13">
        <f>B3</f>
        <v>24.321385361074206</v>
      </c>
      <c r="C13" s="13">
        <f>C3*$C$12</f>
        <v>21.021191371356853</v>
      </c>
      <c r="D13" s="13">
        <f>D3*$D$12</f>
        <v>21.021191371356853</v>
      </c>
      <c r="E13" s="13">
        <f>E3*$E$12</f>
        <v>21.021191371356853</v>
      </c>
      <c r="F13" s="13">
        <f>F3*$F$12</f>
        <v>21.021191371356853</v>
      </c>
      <c r="G13" s="13">
        <f>G3*$G$12</f>
        <v>21.021191371356853</v>
      </c>
      <c r="H13" s="13">
        <f>H3*$H$12</f>
        <v>21.021191371356853</v>
      </c>
      <c r="I13" s="13">
        <f>I3*$I$12</f>
        <v>21.021191371356853</v>
      </c>
      <c r="J13" s="13">
        <f>J3*$J$12</f>
        <v>21.021191371356853</v>
      </c>
      <c r="K13" s="13">
        <f>K3*$K$12</f>
        <v>21.021191371356853</v>
      </c>
      <c r="L13" s="13">
        <f>L3*$L$12</f>
        <v>21.021191371356853</v>
      </c>
      <c r="M13" s="13">
        <f>M3*$M$12</f>
        <v>21.021191371356853</v>
      </c>
      <c r="N13" s="13">
        <f>N3*$N$12</f>
        <v>21.021191371356853</v>
      </c>
      <c r="O13" s="13">
        <f>O3*$O$12</f>
        <v>21.021191371356853</v>
      </c>
      <c r="P13" s="13">
        <f>P3*$P$12</f>
        <v>21.021191371356853</v>
      </c>
      <c r="Q13" s="13">
        <f>Q3*$Q$12</f>
        <v>21.021191371356853</v>
      </c>
      <c r="R13" s="13">
        <f>R3*$R$12</f>
        <v>21.021191371356853</v>
      </c>
      <c r="S13" s="13">
        <f>S3*$S$12</f>
        <v>21.021191371356853</v>
      </c>
      <c r="T13" s="13">
        <f>T3*$T$12</f>
        <v>21.021191371356853</v>
      </c>
      <c r="U13" s="13">
        <f>U3*$U$12</f>
        <v>21.021191371356853</v>
      </c>
      <c r="V13" s="13">
        <f>V3*$V$12</f>
        <v>21.021191371356853</v>
      </c>
      <c r="W13" s="13">
        <f>W3*$W$12</f>
        <v>21.021191371356853</v>
      </c>
      <c r="X13" s="13">
        <f>X3*$X$12</f>
        <v>21.021191371356853</v>
      </c>
      <c r="Y13" s="13">
        <f>Y3*$Y$12</f>
        <v>21.021191371356853</v>
      </c>
      <c r="Z13" s="13">
        <f>Z3*$Z$12</f>
        <v>21.021191371356853</v>
      </c>
      <c r="AA13" s="13">
        <f>AA3*$AA$12</f>
        <v>21.021191371356853</v>
      </c>
      <c r="AB13" s="13">
        <f>AB3*$AB$12</f>
        <v>21.021191371356853</v>
      </c>
      <c r="AC13" s="13">
        <f>AC3*$AC$12</f>
        <v>21.021191371356853</v>
      </c>
      <c r="AD13" s="13">
        <f>AD3*$AD$12</f>
        <v>21.021191371356853</v>
      </c>
      <c r="AE13" s="13">
        <f>AE3*$AE$12</f>
        <v>21.021191371356853</v>
      </c>
      <c r="AF13" s="13">
        <f>AF3*$AF$12</f>
        <v>21.021191371356853</v>
      </c>
      <c r="AG13" s="13">
        <f>AG3*$AG$12</f>
        <v>21.021191371356853</v>
      </c>
      <c r="AH13" s="13">
        <f>AH3*$AH$12</f>
        <v>21.021191371356853</v>
      </c>
      <c r="AI13" s="13">
        <f>AI3*$AI$12</f>
        <v>21.021191371356853</v>
      </c>
      <c r="AJ13" s="13">
        <f>AJ3*$AJ$12</f>
        <v>21.021191371356853</v>
      </c>
      <c r="AK13" s="13">
        <f>AK3*$AK$12</f>
        <v>21.021191371356853</v>
      </c>
      <c r="AL13" s="13">
        <f>AL3*$AL$12</f>
        <v>21.021191371356853</v>
      </c>
      <c r="AM13" s="13">
        <f>AM3*$AM$12</f>
        <v>21.021191371356853</v>
      </c>
      <c r="AN13" s="13">
        <f>AN3*$AN$12</f>
        <v>21.021191371356853</v>
      </c>
      <c r="AO13" s="13">
        <f>AO3*$AO$12</f>
        <v>21.021191371356853</v>
      </c>
      <c r="AP13" s="13">
        <f>AP3*$AP$12</f>
        <v>21.021191371356853</v>
      </c>
      <c r="AQ13" s="13">
        <f>AQ3*$AQ$12</f>
        <v>21.021191371356853</v>
      </c>
      <c r="AR13" s="13">
        <f>AR3*$AR$12</f>
        <v>21.021191371356853</v>
      </c>
    </row>
    <row r="14" spans="1:44" ht="15.75" x14ac:dyDescent="0.25">
      <c r="A14" s="76" t="s">
        <v>186</v>
      </c>
      <c r="B14" s="13">
        <f t="shared" ref="B14:B16" si="9">B4</f>
        <v>42.775175730944234</v>
      </c>
      <c r="C14" s="13">
        <f t="shared" ref="C14:C16" si="10">C4*$C$12</f>
        <v>41.395612762375869</v>
      </c>
      <c r="D14" s="13">
        <f t="shared" ref="D14:D16" si="11">D4*$D$12</f>
        <v>41.395612762375869</v>
      </c>
      <c r="E14" s="13">
        <f t="shared" ref="E14:E16" si="12">E4*$E$12</f>
        <v>41.395612762375869</v>
      </c>
      <c r="F14" s="13">
        <f t="shared" ref="F14:F16" si="13">F4*$F$12</f>
        <v>41.395612762375869</v>
      </c>
      <c r="G14" s="13">
        <f t="shared" ref="G14:G16" si="14">G4*$G$12</f>
        <v>41.395612762375869</v>
      </c>
      <c r="H14" s="13">
        <f t="shared" ref="H14:H16" si="15">H4*$H$12</f>
        <v>41.395612762375869</v>
      </c>
      <c r="I14" s="13">
        <f t="shared" ref="I14:I16" si="16">I4*$I$12</f>
        <v>41.395612762375869</v>
      </c>
      <c r="J14" s="13">
        <f t="shared" ref="J14:J16" si="17">J4*$J$12</f>
        <v>41.395612762375869</v>
      </c>
      <c r="K14" s="13">
        <f t="shared" ref="K14:K16" si="18">K4*$K$12</f>
        <v>41.395612762375869</v>
      </c>
      <c r="L14" s="13">
        <f t="shared" ref="L14:L16" si="19">L4*$L$12</f>
        <v>41.395612762375869</v>
      </c>
      <c r="M14" s="13">
        <f t="shared" ref="M14:M15" si="20">M4*$M$12</f>
        <v>41.395612762375869</v>
      </c>
      <c r="N14" s="13">
        <f t="shared" ref="N14:N16" si="21">N4*$N$12</f>
        <v>41.395612762375869</v>
      </c>
      <c r="O14" s="13">
        <f t="shared" ref="O14:O16" si="22">O4*$O$12</f>
        <v>41.395612762375869</v>
      </c>
      <c r="P14" s="13">
        <f t="shared" ref="P14:P15" si="23">P4*$P$12</f>
        <v>41.395612762375869</v>
      </c>
      <c r="Q14" s="13">
        <f t="shared" ref="Q14:Q16" si="24">Q4*$Q$12</f>
        <v>41.395612762375869</v>
      </c>
      <c r="R14" s="13">
        <f t="shared" ref="R14:R16" si="25">R4*$R$12</f>
        <v>41.395612762375869</v>
      </c>
      <c r="S14" s="13">
        <f t="shared" ref="S14:S16" si="26">S4*$S$12</f>
        <v>41.395612762375869</v>
      </c>
      <c r="T14" s="13">
        <f t="shared" ref="T14:T16" si="27">T4*$T$12</f>
        <v>41.395612762375869</v>
      </c>
      <c r="U14" s="13">
        <f t="shared" ref="U14:U16" si="28">U4*$U$12</f>
        <v>41.395612762375869</v>
      </c>
      <c r="V14" s="13">
        <f t="shared" ref="V14:V16" si="29">V4*$V$12</f>
        <v>41.395612762375869</v>
      </c>
      <c r="W14" s="13">
        <f t="shared" ref="W14:W16" si="30">W4*$W$12</f>
        <v>41.395612762375869</v>
      </c>
      <c r="X14" s="13">
        <f t="shared" ref="X14:X16" si="31">X4*$X$12</f>
        <v>41.395612762375869</v>
      </c>
      <c r="Y14" s="13">
        <f t="shared" ref="Y14:Y16" si="32">Y4*$Y$12</f>
        <v>41.395612762375869</v>
      </c>
      <c r="Z14" s="13">
        <f t="shared" ref="Z14:Z16" si="33">Z4*$Z$12</f>
        <v>41.395612762375869</v>
      </c>
      <c r="AA14" s="13">
        <f t="shared" ref="AA14:AA16" si="34">AA4*$AA$12</f>
        <v>41.395612762375869</v>
      </c>
      <c r="AB14" s="13">
        <f t="shared" ref="AB14:AB16" si="35">AB4*$AB$12</f>
        <v>41.395612762375869</v>
      </c>
      <c r="AC14" s="13">
        <f t="shared" ref="AC14:AC16" si="36">AC4*$AC$12</f>
        <v>41.395612762375869</v>
      </c>
      <c r="AD14" s="13">
        <f t="shared" ref="AD14:AD16" si="37">AD4*$AD$12</f>
        <v>41.395612762375869</v>
      </c>
      <c r="AE14" s="13">
        <f t="shared" ref="AE14:AE16" si="38">AE4*$AE$12</f>
        <v>41.395612762375869</v>
      </c>
      <c r="AF14" s="13">
        <f t="shared" ref="AF14:AF16" si="39">AF4*$AF$12</f>
        <v>41.395612762375869</v>
      </c>
      <c r="AG14" s="13">
        <f t="shared" ref="AG14:AG16" si="40">AG4*$AG$12</f>
        <v>41.395612762375869</v>
      </c>
      <c r="AH14" s="13">
        <f t="shared" ref="AH14:AH15" si="41">AH4*$AH$12</f>
        <v>41.395612762375869</v>
      </c>
      <c r="AI14" s="13">
        <f t="shared" ref="AI14:AI16" si="42">AI4*$AI$12</f>
        <v>41.395612762375869</v>
      </c>
      <c r="AJ14" s="13">
        <f t="shared" ref="AJ14:AJ16" si="43">AJ4*$AJ$12</f>
        <v>41.395612762375869</v>
      </c>
      <c r="AK14" s="13">
        <f t="shared" ref="AK14:AK16" si="44">AK4*$AK$12</f>
        <v>41.395612762375869</v>
      </c>
      <c r="AL14" s="13">
        <f t="shared" ref="AL14:AL16" si="45">AL4*$AL$12</f>
        <v>41.395612762375869</v>
      </c>
      <c r="AM14" s="13">
        <f t="shared" ref="AM14:AM16" si="46">AM4*$AM$12</f>
        <v>41.395612762375869</v>
      </c>
      <c r="AN14" s="13">
        <f t="shared" ref="AN14:AN16" si="47">AN4*$AN$12</f>
        <v>41.395612762375869</v>
      </c>
      <c r="AO14" s="13">
        <f t="shared" ref="AO14:AO16" si="48">AO4*$AO$12</f>
        <v>41.395612762375869</v>
      </c>
      <c r="AP14" s="13">
        <f t="shared" ref="AP14:AP16" si="49">AP4*$AP$12</f>
        <v>41.395612762375869</v>
      </c>
      <c r="AQ14" s="13">
        <f t="shared" ref="AQ14:AQ16" si="50">AQ4*$AQ$12</f>
        <v>41.395612762375869</v>
      </c>
      <c r="AR14" s="13">
        <f t="shared" ref="AR14:AR16" si="51">AR4*$AR$12</f>
        <v>41.395612762375869</v>
      </c>
    </row>
    <row r="15" spans="1:44" ht="15.75" x14ac:dyDescent="0.25">
      <c r="A15" s="76" t="s">
        <v>187</v>
      </c>
      <c r="B15" s="13">
        <f t="shared" si="9"/>
        <v>9.8160670412624427</v>
      </c>
      <c r="C15" s="13">
        <f t="shared" si="10"/>
        <v>11.191933581939306</v>
      </c>
      <c r="D15" s="13">
        <f t="shared" si="11"/>
        <v>11.191933581939306</v>
      </c>
      <c r="E15" s="13">
        <f t="shared" si="12"/>
        <v>11.191933581939306</v>
      </c>
      <c r="F15" s="13">
        <f t="shared" si="13"/>
        <v>11.191933581939306</v>
      </c>
      <c r="G15" s="13">
        <f t="shared" si="14"/>
        <v>11.191933581939306</v>
      </c>
      <c r="H15" s="13">
        <f t="shared" si="15"/>
        <v>11.191933581939306</v>
      </c>
      <c r="I15" s="13">
        <f t="shared" si="16"/>
        <v>11.191933581939306</v>
      </c>
      <c r="J15" s="13">
        <f t="shared" si="17"/>
        <v>11.191933581939306</v>
      </c>
      <c r="K15" s="13">
        <f t="shared" si="18"/>
        <v>11.191933581939306</v>
      </c>
      <c r="L15" s="13">
        <f t="shared" si="19"/>
        <v>11.191933581939306</v>
      </c>
      <c r="M15" s="13">
        <f t="shared" si="20"/>
        <v>11.191933581939306</v>
      </c>
      <c r="N15" s="13">
        <f t="shared" si="21"/>
        <v>11.191933581939306</v>
      </c>
      <c r="O15" s="13">
        <f t="shared" si="22"/>
        <v>11.191933581939306</v>
      </c>
      <c r="P15" s="13">
        <f t="shared" si="23"/>
        <v>11.191933581939306</v>
      </c>
      <c r="Q15" s="13">
        <f t="shared" si="24"/>
        <v>11.191933581939306</v>
      </c>
      <c r="R15" s="13">
        <f t="shared" si="25"/>
        <v>11.191933581939306</v>
      </c>
      <c r="S15" s="13">
        <f t="shared" si="26"/>
        <v>11.191933581939306</v>
      </c>
      <c r="T15" s="13">
        <f t="shared" si="27"/>
        <v>11.191933581939306</v>
      </c>
      <c r="U15" s="13">
        <f t="shared" si="28"/>
        <v>11.191933581939306</v>
      </c>
      <c r="V15" s="13">
        <f t="shared" si="29"/>
        <v>11.191933581939306</v>
      </c>
      <c r="W15" s="13">
        <f t="shared" si="30"/>
        <v>11.191933581939306</v>
      </c>
      <c r="X15" s="13">
        <f t="shared" si="31"/>
        <v>11.191933581939306</v>
      </c>
      <c r="Y15" s="13">
        <f t="shared" si="32"/>
        <v>11.191933581939306</v>
      </c>
      <c r="Z15" s="13">
        <f t="shared" si="33"/>
        <v>11.191933581939306</v>
      </c>
      <c r="AA15" s="13">
        <f t="shared" si="34"/>
        <v>11.191933581939306</v>
      </c>
      <c r="AB15" s="13">
        <f t="shared" si="35"/>
        <v>11.191933581939306</v>
      </c>
      <c r="AC15" s="13">
        <f t="shared" si="36"/>
        <v>11.191933581939306</v>
      </c>
      <c r="AD15" s="13">
        <f t="shared" si="37"/>
        <v>11.191933581939306</v>
      </c>
      <c r="AE15" s="13">
        <f t="shared" si="38"/>
        <v>11.191933581939306</v>
      </c>
      <c r="AF15" s="13">
        <f t="shared" si="39"/>
        <v>11.191933581939306</v>
      </c>
      <c r="AG15" s="13">
        <f t="shared" si="40"/>
        <v>11.191933581939306</v>
      </c>
      <c r="AH15" s="13">
        <f t="shared" si="41"/>
        <v>11.191933581939306</v>
      </c>
      <c r="AI15" s="13">
        <f t="shared" si="42"/>
        <v>11.191933581939306</v>
      </c>
      <c r="AJ15" s="13">
        <f t="shared" si="43"/>
        <v>11.191933581939306</v>
      </c>
      <c r="AK15" s="13">
        <f t="shared" si="44"/>
        <v>11.191933581939306</v>
      </c>
      <c r="AL15" s="13">
        <f t="shared" si="45"/>
        <v>11.191933581939306</v>
      </c>
      <c r="AM15" s="13">
        <f t="shared" si="46"/>
        <v>11.191933581939306</v>
      </c>
      <c r="AN15" s="13">
        <f t="shared" si="47"/>
        <v>11.191933581939306</v>
      </c>
      <c r="AO15" s="13">
        <f t="shared" si="48"/>
        <v>11.191933581939306</v>
      </c>
      <c r="AP15" s="13">
        <f t="shared" si="49"/>
        <v>11.191933581939306</v>
      </c>
      <c r="AQ15" s="13">
        <f t="shared" si="50"/>
        <v>11.191933581939306</v>
      </c>
      <c r="AR15" s="13">
        <f t="shared" si="51"/>
        <v>11.191933581939306</v>
      </c>
    </row>
    <row r="16" spans="1:44" ht="15.75" x14ac:dyDescent="0.25">
      <c r="A16" s="76" t="s">
        <v>188</v>
      </c>
      <c r="B16" s="13">
        <f t="shared" si="9"/>
        <v>23.087371866719121</v>
      </c>
      <c r="C16" s="13">
        <f t="shared" si="10"/>
        <v>26.391262284327972</v>
      </c>
      <c r="D16" s="13">
        <f t="shared" si="11"/>
        <v>26.391262284327972</v>
      </c>
      <c r="E16" s="13">
        <f t="shared" si="12"/>
        <v>26.391262284327972</v>
      </c>
      <c r="F16" s="13">
        <f t="shared" si="13"/>
        <v>26.391262284327972</v>
      </c>
      <c r="G16" s="13">
        <f t="shared" si="14"/>
        <v>26.391262284327972</v>
      </c>
      <c r="H16" s="13">
        <f t="shared" si="15"/>
        <v>26.391262284327972</v>
      </c>
      <c r="I16" s="13">
        <f t="shared" si="16"/>
        <v>26.391262284327972</v>
      </c>
      <c r="J16" s="13">
        <f t="shared" si="17"/>
        <v>26.391262284327972</v>
      </c>
      <c r="K16" s="13">
        <f t="shared" si="18"/>
        <v>26.391262284327972</v>
      </c>
      <c r="L16" s="13">
        <f t="shared" si="19"/>
        <v>26.391262284327972</v>
      </c>
      <c r="M16" s="13">
        <f>M6*$M$12</f>
        <v>26.391262284327972</v>
      </c>
      <c r="N16" s="13">
        <f t="shared" si="21"/>
        <v>26.391262284327972</v>
      </c>
      <c r="O16" s="13">
        <f t="shared" si="22"/>
        <v>26.391262284327972</v>
      </c>
      <c r="P16" s="13">
        <f>P6*$P$12</f>
        <v>26.391262284327972</v>
      </c>
      <c r="Q16" s="13">
        <f t="shared" si="24"/>
        <v>26.391262284327972</v>
      </c>
      <c r="R16" s="13">
        <f t="shared" si="25"/>
        <v>26.391262284327972</v>
      </c>
      <c r="S16" s="13">
        <f t="shared" si="26"/>
        <v>26.391262284327972</v>
      </c>
      <c r="T16" s="13">
        <f t="shared" si="27"/>
        <v>26.391262284327972</v>
      </c>
      <c r="U16" s="13">
        <f t="shared" si="28"/>
        <v>26.391262284327972</v>
      </c>
      <c r="V16" s="13">
        <f t="shared" si="29"/>
        <v>26.391262284327972</v>
      </c>
      <c r="W16" s="13">
        <f t="shared" si="30"/>
        <v>26.391262284327972</v>
      </c>
      <c r="X16" s="13">
        <f t="shared" si="31"/>
        <v>26.391262284327972</v>
      </c>
      <c r="Y16" s="13">
        <f t="shared" si="32"/>
        <v>26.391262284327972</v>
      </c>
      <c r="Z16" s="13">
        <f t="shared" si="33"/>
        <v>26.391262284327972</v>
      </c>
      <c r="AA16" s="13">
        <f t="shared" si="34"/>
        <v>26.391262284327972</v>
      </c>
      <c r="AB16" s="13">
        <f t="shared" si="35"/>
        <v>26.391262284327972</v>
      </c>
      <c r="AC16" s="13">
        <f t="shared" si="36"/>
        <v>26.391262284327972</v>
      </c>
      <c r="AD16" s="13">
        <f t="shared" si="37"/>
        <v>26.391262284327972</v>
      </c>
      <c r="AE16" s="13">
        <f t="shared" si="38"/>
        <v>26.391262284327972</v>
      </c>
      <c r="AF16" s="13">
        <f t="shared" si="39"/>
        <v>26.391262284327972</v>
      </c>
      <c r="AG16" s="13">
        <f t="shared" si="40"/>
        <v>26.391262284327972</v>
      </c>
      <c r="AH16" s="13">
        <f>AH6*$AH$12</f>
        <v>26.391262284327972</v>
      </c>
      <c r="AI16" s="13">
        <f t="shared" si="42"/>
        <v>26.391262284327972</v>
      </c>
      <c r="AJ16" s="13">
        <f t="shared" si="43"/>
        <v>26.391262284327972</v>
      </c>
      <c r="AK16" s="13">
        <f t="shared" si="44"/>
        <v>26.391262284327972</v>
      </c>
      <c r="AL16" s="13">
        <f t="shared" si="45"/>
        <v>26.391262284327972</v>
      </c>
      <c r="AM16" s="13">
        <f t="shared" si="46"/>
        <v>26.391262284327972</v>
      </c>
      <c r="AN16" s="13">
        <f t="shared" si="47"/>
        <v>26.391262284327972</v>
      </c>
      <c r="AO16" s="13">
        <f t="shared" si="48"/>
        <v>26.391262284327972</v>
      </c>
      <c r="AP16" s="13">
        <f t="shared" si="49"/>
        <v>26.391262284327972</v>
      </c>
      <c r="AQ16" s="13">
        <f t="shared" si="50"/>
        <v>26.391262284327972</v>
      </c>
      <c r="AR16" s="13">
        <f t="shared" si="51"/>
        <v>26.391262284327972</v>
      </c>
    </row>
    <row r="17" spans="1:44" ht="15.75" x14ac:dyDescent="0.25">
      <c r="A17" s="84" t="s">
        <v>34</v>
      </c>
      <c r="B17" s="13">
        <f>SUM(B13:B16)</f>
        <v>100.00000000000001</v>
      </c>
      <c r="C17" s="13">
        <f>SUM(C13:C16)</f>
        <v>100</v>
      </c>
      <c r="D17" s="13">
        <f t="shared" ref="D17:AR17" si="52">SUM(D13:D16)</f>
        <v>100</v>
      </c>
      <c r="E17" s="13">
        <f t="shared" si="52"/>
        <v>100</v>
      </c>
      <c r="F17" s="13">
        <f t="shared" si="52"/>
        <v>100</v>
      </c>
      <c r="G17" s="13">
        <f t="shared" si="52"/>
        <v>100</v>
      </c>
      <c r="H17" s="13">
        <f t="shared" si="52"/>
        <v>100</v>
      </c>
      <c r="I17" s="13">
        <f t="shared" si="52"/>
        <v>100</v>
      </c>
      <c r="J17" s="13">
        <f t="shared" si="52"/>
        <v>100</v>
      </c>
      <c r="K17" s="13">
        <f t="shared" si="52"/>
        <v>100</v>
      </c>
      <c r="L17" s="13">
        <f t="shared" si="52"/>
        <v>100</v>
      </c>
      <c r="M17" s="13">
        <f t="shared" si="52"/>
        <v>100</v>
      </c>
      <c r="N17" s="13">
        <f t="shared" si="52"/>
        <v>100</v>
      </c>
      <c r="O17" s="13">
        <f t="shared" si="52"/>
        <v>100</v>
      </c>
      <c r="P17" s="13">
        <f t="shared" si="52"/>
        <v>100</v>
      </c>
      <c r="Q17" s="13">
        <f t="shared" si="52"/>
        <v>100</v>
      </c>
      <c r="R17" s="13">
        <f t="shared" si="52"/>
        <v>100</v>
      </c>
      <c r="S17" s="13">
        <f t="shared" si="52"/>
        <v>100</v>
      </c>
      <c r="T17" s="13">
        <f t="shared" si="52"/>
        <v>100</v>
      </c>
      <c r="U17" s="13">
        <f t="shared" si="52"/>
        <v>100</v>
      </c>
      <c r="V17" s="13">
        <f t="shared" si="52"/>
        <v>100</v>
      </c>
      <c r="W17" s="13">
        <f t="shared" si="52"/>
        <v>100</v>
      </c>
      <c r="X17" s="13">
        <f t="shared" si="52"/>
        <v>100</v>
      </c>
      <c r="Y17" s="13">
        <f t="shared" si="52"/>
        <v>100</v>
      </c>
      <c r="Z17" s="13">
        <f t="shared" si="52"/>
        <v>100</v>
      </c>
      <c r="AA17" s="13">
        <f t="shared" si="52"/>
        <v>100</v>
      </c>
      <c r="AB17" s="13">
        <f t="shared" si="52"/>
        <v>100</v>
      </c>
      <c r="AC17" s="13">
        <f t="shared" si="52"/>
        <v>100</v>
      </c>
      <c r="AD17" s="13">
        <f t="shared" si="52"/>
        <v>100</v>
      </c>
      <c r="AE17" s="13">
        <f t="shared" si="52"/>
        <v>100</v>
      </c>
      <c r="AF17" s="13">
        <f t="shared" si="52"/>
        <v>100</v>
      </c>
      <c r="AG17" s="13">
        <f t="shared" si="52"/>
        <v>100</v>
      </c>
      <c r="AH17" s="13">
        <f t="shared" si="52"/>
        <v>100</v>
      </c>
      <c r="AI17" s="13">
        <f t="shared" si="52"/>
        <v>100</v>
      </c>
      <c r="AJ17" s="13">
        <f t="shared" si="52"/>
        <v>100</v>
      </c>
      <c r="AK17" s="13">
        <f t="shared" si="52"/>
        <v>100</v>
      </c>
      <c r="AL17" s="13">
        <f t="shared" si="52"/>
        <v>100</v>
      </c>
      <c r="AM17" s="13">
        <f t="shared" si="52"/>
        <v>100</v>
      </c>
      <c r="AN17" s="13">
        <f t="shared" si="52"/>
        <v>100</v>
      </c>
      <c r="AO17" s="13">
        <f t="shared" si="52"/>
        <v>100</v>
      </c>
      <c r="AP17" s="13">
        <f t="shared" si="52"/>
        <v>100</v>
      </c>
      <c r="AQ17" s="13">
        <f t="shared" si="52"/>
        <v>100</v>
      </c>
      <c r="AR17" s="13">
        <f t="shared" si="52"/>
        <v>100</v>
      </c>
    </row>
    <row r="18" spans="1:44" x14ac:dyDescent="0.25">
      <c r="A18" s="10"/>
    </row>
    <row r="19" spans="1:44" x14ac:dyDescent="0.25">
      <c r="A19" s="10"/>
    </row>
    <row r="20" spans="1:44" x14ac:dyDescent="0.25">
      <c r="A20" s="163" t="s">
        <v>239</v>
      </c>
      <c r="B20" s="165" t="s">
        <v>212</v>
      </c>
    </row>
    <row r="21" spans="1:44" x14ac:dyDescent="0.25">
      <c r="A21" s="166"/>
      <c r="B21" s="165"/>
    </row>
    <row r="22" spans="1:44" x14ac:dyDescent="0.25">
      <c r="A22" s="164"/>
      <c r="B22" s="165"/>
    </row>
    <row r="23" spans="1:44" ht="15.75" x14ac:dyDescent="0.25">
      <c r="A23" s="76" t="s">
        <v>199</v>
      </c>
      <c r="B23" s="83">
        <f>'ARs urban population evolution'!B33</f>
        <v>21.021191371356853</v>
      </c>
    </row>
    <row r="24" spans="1:44" ht="15.75" x14ac:dyDescent="0.25">
      <c r="A24" s="76" t="s">
        <v>186</v>
      </c>
      <c r="B24" s="83">
        <f>'ARs urban population evolution'!B34</f>
        <v>41.395612762375869</v>
      </c>
    </row>
    <row r="25" spans="1:44" ht="15.75" x14ac:dyDescent="0.25">
      <c r="A25" s="76" t="s">
        <v>187</v>
      </c>
      <c r="B25" s="83">
        <f>'ARs urban population evolution'!B35</f>
        <v>11.191933581939306</v>
      </c>
    </row>
    <row r="26" spans="1:44" ht="15.75" x14ac:dyDescent="0.25">
      <c r="A26" s="76" t="s">
        <v>188</v>
      </c>
      <c r="B26" s="83">
        <f>'ARs urban population evolution'!B36</f>
        <v>26.391262284327972</v>
      </c>
    </row>
    <row r="29" spans="1:44" ht="18.75" x14ac:dyDescent="0.25">
      <c r="A29" s="153" t="s">
        <v>235</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row>
    <row r="30" spans="1:44" ht="15.75" x14ac:dyDescent="0.25">
      <c r="A30" s="67" t="s">
        <v>236</v>
      </c>
      <c r="B30" s="80">
        <v>2018</v>
      </c>
      <c r="C30" s="80">
        <f>B30+1</f>
        <v>2019</v>
      </c>
      <c r="D30" s="80">
        <f t="shared" ref="D30:AN30" si="53">C30+1</f>
        <v>2020</v>
      </c>
      <c r="E30" s="80">
        <f t="shared" si="53"/>
        <v>2021</v>
      </c>
      <c r="F30" s="80">
        <f t="shared" si="53"/>
        <v>2022</v>
      </c>
      <c r="G30" s="80">
        <f t="shared" si="53"/>
        <v>2023</v>
      </c>
      <c r="H30" s="80">
        <f t="shared" si="53"/>
        <v>2024</v>
      </c>
      <c r="I30" s="80">
        <f t="shared" si="53"/>
        <v>2025</v>
      </c>
      <c r="J30" s="80">
        <f t="shared" si="53"/>
        <v>2026</v>
      </c>
      <c r="K30" s="80">
        <f t="shared" si="53"/>
        <v>2027</v>
      </c>
      <c r="L30" s="80">
        <f t="shared" si="53"/>
        <v>2028</v>
      </c>
      <c r="M30" s="80">
        <f t="shared" si="53"/>
        <v>2029</v>
      </c>
      <c r="N30" s="80">
        <f t="shared" si="53"/>
        <v>2030</v>
      </c>
      <c r="O30" s="80">
        <f t="shared" si="53"/>
        <v>2031</v>
      </c>
      <c r="P30" s="80">
        <f t="shared" si="53"/>
        <v>2032</v>
      </c>
      <c r="Q30" s="80">
        <f t="shared" si="53"/>
        <v>2033</v>
      </c>
      <c r="R30" s="80">
        <f t="shared" si="53"/>
        <v>2034</v>
      </c>
      <c r="S30" s="80">
        <f t="shared" si="53"/>
        <v>2035</v>
      </c>
      <c r="T30" s="80">
        <f t="shared" si="53"/>
        <v>2036</v>
      </c>
      <c r="U30" s="80">
        <f t="shared" si="53"/>
        <v>2037</v>
      </c>
      <c r="V30" s="80">
        <f t="shared" si="53"/>
        <v>2038</v>
      </c>
      <c r="W30" s="80">
        <f t="shared" si="53"/>
        <v>2039</v>
      </c>
      <c r="X30" s="80">
        <f t="shared" si="53"/>
        <v>2040</v>
      </c>
      <c r="Y30" s="80">
        <f t="shared" si="53"/>
        <v>2041</v>
      </c>
      <c r="Z30" s="80">
        <f t="shared" si="53"/>
        <v>2042</v>
      </c>
      <c r="AA30" s="80">
        <f t="shared" si="53"/>
        <v>2043</v>
      </c>
      <c r="AB30" s="80">
        <f t="shared" si="53"/>
        <v>2044</v>
      </c>
      <c r="AC30" s="80">
        <f t="shared" si="53"/>
        <v>2045</v>
      </c>
      <c r="AD30" s="80">
        <f t="shared" si="53"/>
        <v>2046</v>
      </c>
      <c r="AE30" s="67">
        <f t="shared" si="53"/>
        <v>2047</v>
      </c>
      <c r="AF30" s="67">
        <f t="shared" si="53"/>
        <v>2048</v>
      </c>
      <c r="AG30" s="67">
        <f t="shared" si="53"/>
        <v>2049</v>
      </c>
      <c r="AH30" s="67">
        <f t="shared" si="53"/>
        <v>2050</v>
      </c>
      <c r="AI30" s="67">
        <f t="shared" si="53"/>
        <v>2051</v>
      </c>
      <c r="AJ30" s="67">
        <f t="shared" si="53"/>
        <v>2052</v>
      </c>
      <c r="AK30" s="67">
        <f t="shared" si="53"/>
        <v>2053</v>
      </c>
      <c r="AL30" s="67">
        <f t="shared" si="53"/>
        <v>2054</v>
      </c>
      <c r="AM30" s="67">
        <f t="shared" si="53"/>
        <v>2055</v>
      </c>
      <c r="AN30" s="67">
        <f t="shared" si="53"/>
        <v>2056</v>
      </c>
      <c r="AO30" s="67">
        <f>AN30+1</f>
        <v>2057</v>
      </c>
      <c r="AP30" s="67">
        <f t="shared" ref="AP30:AR30" si="54">AO30+1</f>
        <v>2058</v>
      </c>
      <c r="AQ30" s="67">
        <f t="shared" si="54"/>
        <v>2059</v>
      </c>
      <c r="AR30" s="67">
        <f t="shared" si="54"/>
        <v>2060</v>
      </c>
    </row>
    <row r="31" spans="1:44" ht="15.75" x14ac:dyDescent="0.25">
      <c r="A31" s="76" t="s">
        <v>199</v>
      </c>
      <c r="B31" s="12">
        <f>(B13/100)*'Population projection by TPU'!H8</f>
        <v>65533.000000000007</v>
      </c>
      <c r="C31" s="12">
        <f>(C13/100)*'Population projection by TPU'!I8</f>
        <v>50686.549420680152</v>
      </c>
      <c r="D31" s="12">
        <f>(D13/100)*'Population projection by TPU'!J8</f>
        <v>51380.447734082249</v>
      </c>
      <c r="E31" s="12">
        <f>(E13/100)*'Population projection by TPU'!K8</f>
        <v>52063.062001993952</v>
      </c>
      <c r="F31" s="12">
        <f>(F13/100)*'Population projection by TPU'!L8</f>
        <v>52733.24688085357</v>
      </c>
      <c r="G31" s="12">
        <f>(G13/100)*'Population projection by TPU'!M8</f>
        <v>53389.551538009327</v>
      </c>
      <c r="H31" s="12">
        <f>(H13/100)*'Population projection by TPU'!N8</f>
        <v>54030.927204399741</v>
      </c>
      <c r="I31" s="12">
        <f>(I13/100)*'Population projection by TPU'!O8</f>
        <v>54656.626884993639</v>
      </c>
      <c r="J31" s="12">
        <f>(J13/100)*'Population projection by TPU'!P8</f>
        <v>55266.18918239115</v>
      </c>
      <c r="K31" s="12">
        <f>(K13/100)*'Population projection by TPU'!Q8</f>
        <v>55858.999907818899</v>
      </c>
      <c r="L31" s="12">
        <f>(L13/100)*'Population projection by TPU'!R8</f>
        <v>56434.308624352154</v>
      </c>
      <c r="M31" s="12">
        <f>(M13/100)*'Population projection by TPU'!S8</f>
        <v>56991.735401942518</v>
      </c>
      <c r="N31" s="12">
        <f>(N13/100)*'Population projection by TPU'!T8</f>
        <v>57531.01802526012</v>
      </c>
      <c r="O31" s="12">
        <f>(O13/100)*'Population projection by TPU'!U8</f>
        <v>58053.078091414791</v>
      </c>
      <c r="P31" s="12">
        <f>(P13/100)*'Population projection by TPU'!V8</f>
        <v>58558.61891226696</v>
      </c>
      <c r="Q31" s="12">
        <f>(Q13/100)*'Population projection by TPU'!W8</f>
        <v>59047.312201059649</v>
      </c>
      <c r="R31" s="12">
        <f>(R13/100)*'Population projection by TPU'!X8</f>
        <v>59518.964639208672</v>
      </c>
      <c r="S31" s="12">
        <f>(S13/100)*'Population projection by TPU'!Y8</f>
        <v>59973.196156180151</v>
      </c>
      <c r="T31" s="12">
        <f>(T13/100)*'Population projection by TPU'!Z8</f>
        <v>60409.219060869902</v>
      </c>
      <c r="U31" s="12">
        <f>(U13/100)*'Population projection by TPU'!AA8</f>
        <v>60826.295151354891</v>
      </c>
      <c r="V31" s="12">
        <f>(V13/100)*'Population projection by TPU'!AB8</f>
        <v>61224.160144047244</v>
      </c>
      <c r="W31" s="12">
        <f>(W13/100)*'Population projection by TPU'!AC8</f>
        <v>61602.668180309629</v>
      </c>
      <c r="X31" s="12">
        <f>(X13/100)*'Population projection by TPU'!AD8</f>
        <v>61961.55426632212</v>
      </c>
      <c r="Y31" s="12">
        <f>(Y13/100)*'Population projection by TPU'!AE8</f>
        <v>62300.213053247928</v>
      </c>
      <c r="Z31" s="12">
        <f>(Z13/100)*'Population projection by TPU'!AF8</f>
        <v>62618.412212255229</v>
      </c>
      <c r="AA31" s="12">
        <f>(AA13/100)*'Population projection by TPU'!AG8</f>
        <v>62916.531454137992</v>
      </c>
      <c r="AB31" s="12">
        <f>(AB13/100)*'Population projection by TPU'!AH8</f>
        <v>63194.798065139759</v>
      </c>
      <c r="AC31" s="12">
        <f>(AC13/100)*'Population projection by TPU'!AI8</f>
        <v>63453.252501506984</v>
      </c>
      <c r="AD31" s="12">
        <f>(AD13/100)*'Population projection by TPU'!AJ8</f>
        <v>63691.867204676906</v>
      </c>
      <c r="AE31" s="12">
        <f>(AE13/100)*'Population projection by TPU'!AK8</f>
        <v>63910.733915169032</v>
      </c>
      <c r="AF31" s="12">
        <f>(AF13/100)*'Population projection by TPU'!AL8</f>
        <v>64110.115097343609</v>
      </c>
      <c r="AG31" s="12">
        <f>(AG13/100)*'Population projection by TPU'!AM8</f>
        <v>64289.983754579705</v>
      </c>
      <c r="AH31" s="12">
        <f>(AH13/100)*'Population projection by TPU'!AN8</f>
        <v>64450.159294993849</v>
      </c>
      <c r="AI31" s="12">
        <f>(AI13/100)*'Population projection by TPU'!AO8</f>
        <v>64590.631585181967</v>
      </c>
      <c r="AJ31" s="12">
        <f>(AJ13/100)*'Population projection by TPU'!AP8</f>
        <v>64711.612585706003</v>
      </c>
      <c r="AK31" s="12">
        <f>(AK13/100)*'Population projection by TPU'!AQ8</f>
        <v>64813.075440430432</v>
      </c>
      <c r="AL31" s="12">
        <f>(AL13/100)*'Population projection by TPU'!AR8</f>
        <v>64894.702638112256</v>
      </c>
      <c r="AM31" s="12">
        <f>(AM13/100)*'Population projection by TPU'!AS8</f>
        <v>64956.415609081807</v>
      </c>
      <c r="AN31" s="12">
        <f>(AN13/100)*'Population projection by TPU'!AT8</f>
        <v>64998.358158606359</v>
      </c>
      <c r="AO31" s="12">
        <f>(AO13/100)*'Population projection by TPU'!AU8</f>
        <v>65020.794249557679</v>
      </c>
      <c r="AP31" s="12">
        <f>(AP13/100)*'Population projection by TPU'!AV8</f>
        <v>65023.817089747732</v>
      </c>
      <c r="AQ31" s="12">
        <f>(AQ13/100)*'Population projection by TPU'!AW8</f>
        <v>65007.434423606443</v>
      </c>
      <c r="AR31" s="12">
        <f>(AR13/100)*'Population projection by TPU'!AX8</f>
        <v>64971.808355691421</v>
      </c>
    </row>
    <row r="32" spans="1:44" ht="15.75" x14ac:dyDescent="0.25">
      <c r="A32" s="76" t="s">
        <v>186</v>
      </c>
      <c r="B32" s="12">
        <f>(B14/100)*'Population projection by TPU'!H8</f>
        <v>115256</v>
      </c>
      <c r="C32" s="12">
        <f>(C14/100)*'Population projection by TPU'!I8</f>
        <v>99813.599287168749</v>
      </c>
      <c r="D32" s="12">
        <f>(D14/100)*'Population projection by TPU'!J8</f>
        <v>101180.04638194181</v>
      </c>
      <c r="E32" s="12">
        <f>(E14/100)*'Population projection by TPU'!K8</f>
        <v>102524.27256785858</v>
      </c>
      <c r="F32" s="12">
        <f>(F14/100)*'Population projection by TPU'!L8</f>
        <v>103844.02239717958</v>
      </c>
      <c r="G32" s="12">
        <f>(G14/100)*'Population projection by TPU'!M8</f>
        <v>105136.43884312767</v>
      </c>
      <c r="H32" s="12">
        <f>(H14/100)*'Population projection by TPU'!N8</f>
        <v>106399.45663560565</v>
      </c>
      <c r="I32" s="12">
        <f>(I14/100)*'Population projection by TPU'!O8</f>
        <v>107631.60476773768</v>
      </c>
      <c r="J32" s="12">
        <f>(J14/100)*'Population projection by TPU'!P8</f>
        <v>108831.97464077894</v>
      </c>
      <c r="K32" s="12">
        <f>(K14/100)*'Population projection by TPU'!Q8</f>
        <v>109999.35677424964</v>
      </c>
      <c r="L32" s="12">
        <f>(L14/100)*'Population projection by TPU'!R8</f>
        <v>111132.27338338531</v>
      </c>
      <c r="M32" s="12">
        <f>(M14/100)*'Population projection by TPU'!S8</f>
        <v>112229.97629759557</v>
      </c>
      <c r="N32" s="12">
        <f>(N14/100)*'Population projection by TPU'!T8</f>
        <v>113291.94915393672</v>
      </c>
      <c r="O32" s="12">
        <f>(O14/100)*'Population projection by TPU'!U8</f>
        <v>114320.00679136852</v>
      </c>
      <c r="P32" s="12">
        <f>(P14/100)*'Population projection by TPU'!V8</f>
        <v>115315.53419444831</v>
      </c>
      <c r="Q32" s="12">
        <f>(Q14/100)*'Population projection by TPU'!W8</f>
        <v>116277.88489023231</v>
      </c>
      <c r="R32" s="12">
        <f>(R14/100)*'Population projection by TPU'!X8</f>
        <v>117206.67818948609</v>
      </c>
      <c r="S32" s="12">
        <f>(S14/100)*'Population projection by TPU'!Y8</f>
        <v>118101.16564497059</v>
      </c>
      <c r="T32" s="12">
        <f>(T14/100)*'Population projection by TPU'!Z8</f>
        <v>118959.79610978131</v>
      </c>
      <c r="U32" s="12">
        <f>(U14/100)*'Population projection by TPU'!AA8</f>
        <v>119781.11589271652</v>
      </c>
      <c r="V32" s="12">
        <f>(V14/100)*'Population projection by TPU'!AB8</f>
        <v>120564.60455795172</v>
      </c>
      <c r="W32" s="12">
        <f>(W14/100)*'Population projection by TPU'!AC8</f>
        <v>121309.97487592117</v>
      </c>
      <c r="X32" s="12">
        <f>(X14/100)*'Population projection by TPU'!AD8</f>
        <v>122016.70501218837</v>
      </c>
      <c r="Y32" s="12">
        <f>(Y14/100)*'Population projection by TPU'!AE8</f>
        <v>122683.60289416373</v>
      </c>
      <c r="Z32" s="12">
        <f>(Z14/100)*'Population projection by TPU'!AF8</f>
        <v>123310.21101236621</v>
      </c>
      <c r="AA32" s="12">
        <f>(AA14/100)*'Population projection by TPU'!AG8</f>
        <v>123897.27710562329</v>
      </c>
      <c r="AB32" s="12">
        <f>(AB14/100)*'Population projection by TPU'!AH8</f>
        <v>124445.24875338742</v>
      </c>
      <c r="AC32" s="12">
        <f>(AC14/100)*'Population projection by TPU'!AI8</f>
        <v>124954.20562341307</v>
      </c>
      <c r="AD32" s="12">
        <f>(AD14/100)*'Population projection by TPU'!AJ8</f>
        <v>125424.09344648338</v>
      </c>
      <c r="AE32" s="12">
        <f>(AE14/100)*'Population projection by TPU'!AK8</f>
        <v>125855.09288100888</v>
      </c>
      <c r="AF32" s="12">
        <f>(AF14/100)*'Population projection by TPU'!AL8</f>
        <v>126247.72078033192</v>
      </c>
      <c r="AG32" s="12">
        <f>(AG14/100)*'Population projection by TPU'!AM8</f>
        <v>126601.92398182979</v>
      </c>
      <c r="AH32" s="12">
        <f>(AH14/100)*'Population projection by TPU'!AN8</f>
        <v>126917.3468581004</v>
      </c>
      <c r="AI32" s="12">
        <f>(AI14/100)*'Population projection by TPU'!AO8</f>
        <v>127193.96945411533</v>
      </c>
      <c r="AJ32" s="12">
        <f>(AJ14/100)*'Population projection by TPU'!AP8</f>
        <v>127432.2091694971</v>
      </c>
      <c r="AK32" s="12">
        <f>(AK14/100)*'Population projection by TPU'!AQ8</f>
        <v>127632.01311827141</v>
      </c>
      <c r="AL32" s="12">
        <f>(AL14/100)*'Population projection by TPU'!AR8</f>
        <v>127792.75604698661</v>
      </c>
      <c r="AM32" s="12">
        <f>(AM14/100)*'Population projection by TPU'!AS8</f>
        <v>127914.28323369747</v>
      </c>
      <c r="AN32" s="12">
        <f>(AN14/100)*'Population projection by TPU'!AT8</f>
        <v>127996.87786440668</v>
      </c>
      <c r="AO32" s="12">
        <f>(AO14/100)*'Population projection by TPU'!AU8</f>
        <v>128041.05974337419</v>
      </c>
      <c r="AP32" s="12">
        <f>(AP14/100)*'Population projection by TPU'!AV8</f>
        <v>128047.01241845048</v>
      </c>
      <c r="AQ32" s="12">
        <f>(AQ14/100)*'Population projection by TPU'!AW8</f>
        <v>128014.75114021845</v>
      </c>
      <c r="AR32" s="12">
        <f>(AR14/100)*'Population projection by TPU'!AX8</f>
        <v>127944.59513023769</v>
      </c>
    </row>
    <row r="33" spans="1:44" ht="15.75" x14ac:dyDescent="0.25">
      <c r="A33" s="76" t="s">
        <v>187</v>
      </c>
      <c r="B33" s="12">
        <f>(B15/100)*'Population projection by TPU'!H8</f>
        <v>26449</v>
      </c>
      <c r="C33" s="12">
        <f>(C15/100)*'Population projection by TPU'!I8</f>
        <v>26986.124839094704</v>
      </c>
      <c r="D33" s="12">
        <f>(D15/100)*'Population projection by TPU'!J8</f>
        <v>27355.564596291242</v>
      </c>
      <c r="E33" s="12">
        <f>(E15/100)*'Population projection by TPU'!K8</f>
        <v>27718.996592774645</v>
      </c>
      <c r="F33" s="12">
        <f>(F15/100)*'Population projection by TPU'!L8</f>
        <v>28075.811033940769</v>
      </c>
      <c r="G33" s="12">
        <f>(G15/100)*'Population projection by TPU'!M8</f>
        <v>28425.235479141971</v>
      </c>
      <c r="H33" s="12">
        <f>(H15/100)*'Population projection by TPU'!N8</f>
        <v>28766.711551192508</v>
      </c>
      <c r="I33" s="12">
        <f>(I15/100)*'Population projection by TPU'!O8</f>
        <v>29099.841541007903</v>
      </c>
      <c r="J33" s="12">
        <f>(J15/100)*'Population projection by TPU'!P8</f>
        <v>29424.379795096731</v>
      </c>
      <c r="K33" s="12">
        <f>(K15/100)*'Population projection by TPU'!Q8</f>
        <v>29739.999312013788</v>
      </c>
      <c r="L33" s="12">
        <f>(L15/100)*'Population projection by TPU'!R8</f>
        <v>30046.300550169315</v>
      </c>
      <c r="M33" s="12">
        <f>(M15/100)*'Population projection by TPU'!S8</f>
        <v>30343.081230263713</v>
      </c>
      <c r="N33" s="12">
        <f>(N15/100)*'Population projection by TPU'!T8</f>
        <v>30630.201745720733</v>
      </c>
      <c r="O33" s="12">
        <f>(O15/100)*'Population projection by TPU'!U8</f>
        <v>30908.152765858784</v>
      </c>
      <c r="P33" s="12">
        <f>(P15/100)*'Population projection by TPU'!V8</f>
        <v>31177.308742320045</v>
      </c>
      <c r="Q33" s="12">
        <f>(Q15/100)*'Population projection by TPU'!W8</f>
        <v>31437.49489131062</v>
      </c>
      <c r="R33" s="12">
        <f>(R15/100)*'Population projection by TPU'!X8</f>
        <v>31688.608287705287</v>
      </c>
      <c r="S33" s="12">
        <f>(S15/100)*'Population projection by TPU'!Y8</f>
        <v>31930.446577408282</v>
      </c>
      <c r="T33" s="12">
        <f>(T15/100)*'Population projection by TPU'!Z8</f>
        <v>32162.590384259365</v>
      </c>
      <c r="U33" s="12">
        <f>(U15/100)*'Population projection by TPU'!AA8</f>
        <v>32384.646680729951</v>
      </c>
      <c r="V33" s="12">
        <f>(V15/100)*'Population projection by TPU'!AB8</f>
        <v>32596.474759078497</v>
      </c>
      <c r="W33" s="12">
        <f>(W15/100)*'Population projection by TPU'!AC8</f>
        <v>32797.99696242284</v>
      </c>
      <c r="X33" s="12">
        <f>(X15/100)*'Population projection by TPU'!AD8</f>
        <v>32989.0722048854</v>
      </c>
      <c r="Y33" s="12">
        <f>(Y15/100)*'Population projection by TPU'!AE8</f>
        <v>33169.378191508898</v>
      </c>
      <c r="Z33" s="12">
        <f>(Z15/100)*'Population projection by TPU'!AF8</f>
        <v>33338.791227645903</v>
      </c>
      <c r="AA33" s="12">
        <f>(AA15/100)*'Population projection by TPU'!AG8</f>
        <v>33497.513475862354</v>
      </c>
      <c r="AB33" s="12">
        <f>(AB15/100)*'Population projection by TPU'!AH8</f>
        <v>33645.665946071378</v>
      </c>
      <c r="AC33" s="12">
        <f>(AC15/100)*'Population projection by TPU'!AI8</f>
        <v>33783.27017766222</v>
      </c>
      <c r="AD33" s="12">
        <f>(AD15/100)*'Population projection by TPU'!AJ8</f>
        <v>33910.311498126612</v>
      </c>
      <c r="AE33" s="12">
        <f>(AE15/100)*'Population projection by TPU'!AK8</f>
        <v>34026.838751213851</v>
      </c>
      <c r="AF33" s="12">
        <f>(AF15/100)*'Population projection by TPU'!AL8</f>
        <v>34132.991676086938</v>
      </c>
      <c r="AG33" s="12">
        <f>(AG15/100)*'Population projection by TPU'!AM8</f>
        <v>34228.755899422154</v>
      </c>
      <c r="AH33" s="12">
        <f>(AH15/100)*'Population projection by TPU'!AN8</f>
        <v>34314.035271941881</v>
      </c>
      <c r="AI33" s="12">
        <f>(AI15/100)*'Population projection by TPU'!AO8</f>
        <v>34388.824398500641</v>
      </c>
      <c r="AJ33" s="12">
        <f>(AJ15/100)*'Population projection by TPU'!AP8</f>
        <v>34453.236129435478</v>
      </c>
      <c r="AK33" s="12">
        <f>(AK15/100)*'Population projection by TPU'!AQ8</f>
        <v>34507.256166218795</v>
      </c>
      <c r="AL33" s="12">
        <f>(AL15/100)*'Population projection by TPU'!AR8</f>
        <v>34550.715462069151</v>
      </c>
      <c r="AM33" s="12">
        <f>(AM15/100)*'Population projection by TPU'!AS8</f>
        <v>34583.572185555167</v>
      </c>
      <c r="AN33" s="12">
        <f>(AN15/100)*'Population projection by TPU'!AT8</f>
        <v>34605.902900320252</v>
      </c>
      <c r="AO33" s="12">
        <f>(AO15/100)*'Population projection by TPU'!AU8</f>
        <v>34617.848143352843</v>
      </c>
      <c r="AP33" s="12">
        <f>(AP15/100)*'Population projection by TPU'!AV8</f>
        <v>34619.457539606286</v>
      </c>
      <c r="AQ33" s="12">
        <f>(AQ15/100)*'Population projection by TPU'!AW8</f>
        <v>34610.735212307642</v>
      </c>
      <c r="AR33" s="12">
        <f>(AR15/100)*'Population projection by TPU'!AX8</f>
        <v>34591.767467861253</v>
      </c>
    </row>
    <row r="34" spans="1:44" ht="15.75" x14ac:dyDescent="0.25">
      <c r="A34" s="76" t="s">
        <v>188</v>
      </c>
      <c r="B34" s="12">
        <f>(B16/100)*'Population projection by TPU'!H8</f>
        <v>62208</v>
      </c>
      <c r="C34" s="12">
        <f>(C16/100)*'Population projection by TPU'!I8</f>
        <v>63634.928982732468</v>
      </c>
      <c r="D34" s="12">
        <f>(D16/100)*'Population projection by TPU'!J8</f>
        <v>64506.090472304386</v>
      </c>
      <c r="E34" s="12">
        <f>(E16/100)*'Population projection by TPU'!K8</f>
        <v>65363.085295539255</v>
      </c>
      <c r="F34" s="12">
        <f>(F16/100)*'Population projection by TPU'!L8</f>
        <v>66204.475519552652</v>
      </c>
      <c r="G34" s="12">
        <f>(G16/100)*'Population projection by TPU'!M8</f>
        <v>67028.439682165466</v>
      </c>
      <c r="H34" s="12">
        <f>(H16/100)*'Population projection by TPU'!N8</f>
        <v>67833.661095903182</v>
      </c>
      <c r="I34" s="12">
        <f>(I16/100)*'Population projection by TPU'!O8</f>
        <v>68619.201938477607</v>
      </c>
      <c r="J34" s="12">
        <f>(J16/100)*'Population projection by TPU'!P8</f>
        <v>69384.482943966912</v>
      </c>
      <c r="K34" s="12">
        <f>(K16/100)*'Population projection by TPU'!Q8</f>
        <v>70128.733023010675</v>
      </c>
      <c r="L34" s="12">
        <f>(L16/100)*'Population projection by TPU'!R8</f>
        <v>70851.01003216143</v>
      </c>
      <c r="M34" s="12">
        <f>(M16/100)*'Population projection by TPU'!S8</f>
        <v>71550.836984488225</v>
      </c>
      <c r="N34" s="12">
        <f>(N16/100)*'Population projection by TPU'!T8</f>
        <v>72227.884679165902</v>
      </c>
      <c r="O34" s="12">
        <f>(O16/100)*'Population projection by TPU'!U8</f>
        <v>72883.310144386429</v>
      </c>
      <c r="P34" s="12">
        <f>(P16/100)*'Population projection by TPU'!V8</f>
        <v>73517.996359969984</v>
      </c>
      <c r="Q34" s="12">
        <f>(Q16/100)*'Population projection by TPU'!W8</f>
        <v>74131.531175065771</v>
      </c>
      <c r="R34" s="12">
        <f>(R16/100)*'Population projection by TPU'!X8</f>
        <v>74723.671885948337</v>
      </c>
      <c r="S34" s="12">
        <f>(S16/100)*'Population projection by TPU'!Y8</f>
        <v>75293.941329312845</v>
      </c>
      <c r="T34" s="12">
        <f>(T16/100)*'Population projection by TPU'!Z8</f>
        <v>75841.350590584363</v>
      </c>
      <c r="U34" s="12">
        <f>(U16/100)*'Population projection by TPU'!AA8</f>
        <v>76364.972886869145</v>
      </c>
      <c r="V34" s="12">
        <f>(V16/100)*'Population projection by TPU'!AB8</f>
        <v>76864.476420727049</v>
      </c>
      <c r="W34" s="12">
        <f>(W16/100)*'Population projection by TPU'!AC8</f>
        <v>77339.678072491544</v>
      </c>
      <c r="X34" s="12">
        <f>(X16/100)*'Population projection by TPU'!AD8</f>
        <v>77790.245153054697</v>
      </c>
      <c r="Y34" s="12">
        <f>(Y16/100)*'Population projection by TPU'!AE8</f>
        <v>78215.417671241739</v>
      </c>
      <c r="Z34" s="12">
        <f>(Z16/100)*'Population projection by TPU'!AF8</f>
        <v>78614.903947526574</v>
      </c>
      <c r="AA34" s="12">
        <f>(AA16/100)*'Population projection by TPU'!AG8</f>
        <v>78989.180693575021</v>
      </c>
      <c r="AB34" s="12">
        <f>(AB16/100)*'Population projection by TPU'!AH8</f>
        <v>79338.533258145893</v>
      </c>
      <c r="AC34" s="12">
        <f>(AC16/100)*'Population projection by TPU'!AI8</f>
        <v>79663.012432433316</v>
      </c>
      <c r="AD34" s="12">
        <f>(AD16/100)*'Population projection by TPU'!AJ8</f>
        <v>79962.583617767508</v>
      </c>
      <c r="AE34" s="12">
        <f>(AE16/100)*'Population projection by TPU'!AK8</f>
        <v>80237.36199068962</v>
      </c>
      <c r="AF34" s="12">
        <f>(AF16/100)*'Population projection by TPU'!AL8</f>
        <v>80487.677064672462</v>
      </c>
      <c r="AG34" s="12">
        <f>(AG16/100)*'Population projection by TPU'!AM8</f>
        <v>80713.494946541687</v>
      </c>
      <c r="AH34" s="12">
        <f>(AH16/100)*'Population projection by TPU'!AN8</f>
        <v>80914.588910433944</v>
      </c>
      <c r="AI34" s="12">
        <f>(AI16/100)*'Population projection by TPU'!AO8</f>
        <v>81090.946234266987</v>
      </c>
      <c r="AJ34" s="12">
        <f>(AJ16/100)*'Population projection by TPU'!AP8</f>
        <v>81242.83302602137</v>
      </c>
      <c r="AK34" s="12">
        <f>(AK16/100)*'Population projection by TPU'!AQ8</f>
        <v>81370.215568896543</v>
      </c>
      <c r="AL34" s="12">
        <f>(AL16/100)*'Population projection by TPU'!AR8</f>
        <v>81472.695240267174</v>
      </c>
      <c r="AM34" s="12">
        <f>(AM16/100)*'Population projection by TPU'!AS8</f>
        <v>81550.173399065621</v>
      </c>
      <c r="AN34" s="12">
        <f>(AN16/100)*'Population projection by TPU'!AT8</f>
        <v>81602.83058703471</v>
      </c>
      <c r="AO34" s="12">
        <f>(AO16/100)*'Population projection by TPU'!AU8</f>
        <v>81630.998198968358</v>
      </c>
      <c r="AP34" s="12">
        <f>(AP16/100)*'Population projection by TPU'!AV8</f>
        <v>81634.793253534488</v>
      </c>
      <c r="AQ34" s="12">
        <f>(AQ16/100)*'Population projection by TPU'!AW8</f>
        <v>81614.225473554121</v>
      </c>
      <c r="AR34" s="12">
        <f>(AR16/100)*'Population projection by TPU'!AX8</f>
        <v>81569.498374794828</v>
      </c>
    </row>
    <row r="35" spans="1:44" ht="15.75" x14ac:dyDescent="0.25">
      <c r="A35" s="67" t="s">
        <v>34</v>
      </c>
      <c r="B35" s="74">
        <f>SUM(B31:B34)</f>
        <v>269446</v>
      </c>
      <c r="C35" s="74">
        <f>SUM(C31:C34)</f>
        <v>241121.20252967608</v>
      </c>
      <c r="D35" s="74">
        <f t="shared" ref="D35:AQ35" si="55">SUM(D31:D34)</f>
        <v>244422.14918461969</v>
      </c>
      <c r="E35" s="74">
        <f t="shared" si="55"/>
        <v>247669.41645816644</v>
      </c>
      <c r="F35" s="74">
        <f t="shared" si="55"/>
        <v>250857.55583152655</v>
      </c>
      <c r="G35" s="74">
        <f t="shared" si="55"/>
        <v>253979.66554244445</v>
      </c>
      <c r="H35" s="74">
        <f t="shared" si="55"/>
        <v>257030.75648710108</v>
      </c>
      <c r="I35" s="74">
        <f t="shared" si="55"/>
        <v>260007.27513221683</v>
      </c>
      <c r="J35" s="74">
        <f t="shared" si="55"/>
        <v>262907.02656223375</v>
      </c>
      <c r="K35" s="74">
        <f t="shared" si="55"/>
        <v>265727.08901709301</v>
      </c>
      <c r="L35" s="74">
        <f t="shared" si="55"/>
        <v>268463.89259006822</v>
      </c>
      <c r="M35" s="74">
        <f t="shared" si="55"/>
        <v>271115.62991429004</v>
      </c>
      <c r="N35" s="74">
        <f t="shared" si="55"/>
        <v>273681.05360408348</v>
      </c>
      <c r="O35" s="74">
        <f t="shared" si="55"/>
        <v>276164.54779302853</v>
      </c>
      <c r="P35" s="74">
        <f t="shared" si="55"/>
        <v>278569.4582090053</v>
      </c>
      <c r="Q35" s="74">
        <f t="shared" si="55"/>
        <v>280894.22315766837</v>
      </c>
      <c r="R35" s="74">
        <f t="shared" si="55"/>
        <v>283137.9230023484</v>
      </c>
      <c r="S35" s="74">
        <f t="shared" si="55"/>
        <v>285298.74970787187</v>
      </c>
      <c r="T35" s="74">
        <f t="shared" si="55"/>
        <v>287372.95614549494</v>
      </c>
      <c r="U35" s="74">
        <f t="shared" si="55"/>
        <v>289357.03061167052</v>
      </c>
      <c r="V35" s="74">
        <f t="shared" si="55"/>
        <v>291249.71588180453</v>
      </c>
      <c r="W35" s="74">
        <f t="shared" si="55"/>
        <v>293050.31809114519</v>
      </c>
      <c r="X35" s="74">
        <f t="shared" si="55"/>
        <v>294757.5766364506</v>
      </c>
      <c r="Y35" s="74">
        <f t="shared" si="55"/>
        <v>296368.61181016231</v>
      </c>
      <c r="Z35" s="74">
        <f t="shared" si="55"/>
        <v>297882.31839979393</v>
      </c>
      <c r="AA35" s="74">
        <f t="shared" si="55"/>
        <v>299300.50272919866</v>
      </c>
      <c r="AB35" s="74">
        <f t="shared" si="55"/>
        <v>300624.24602274445</v>
      </c>
      <c r="AC35" s="74">
        <f t="shared" si="55"/>
        <v>301853.7407350156</v>
      </c>
      <c r="AD35" s="74">
        <f t="shared" si="55"/>
        <v>302988.85576705437</v>
      </c>
      <c r="AE35" s="74">
        <f t="shared" si="55"/>
        <v>304030.0275380814</v>
      </c>
      <c r="AF35" s="74">
        <f t="shared" si="55"/>
        <v>304978.50461843493</v>
      </c>
      <c r="AG35" s="74">
        <f t="shared" si="55"/>
        <v>305834.15858237335</v>
      </c>
      <c r="AH35" s="74">
        <f t="shared" si="55"/>
        <v>306596.13033547008</v>
      </c>
      <c r="AI35" s="74">
        <f t="shared" si="55"/>
        <v>307264.37167206494</v>
      </c>
      <c r="AJ35" s="74">
        <f t="shared" si="55"/>
        <v>307839.89091065992</v>
      </c>
      <c r="AK35" s="74">
        <f t="shared" si="55"/>
        <v>308322.56029381719</v>
      </c>
      <c r="AL35" s="74">
        <f t="shared" si="55"/>
        <v>308710.86938743514</v>
      </c>
      <c r="AM35" s="74">
        <f t="shared" si="55"/>
        <v>309004.44442740007</v>
      </c>
      <c r="AN35" s="74">
        <f t="shared" si="55"/>
        <v>309203.96951036801</v>
      </c>
      <c r="AO35" s="74">
        <f t="shared" si="55"/>
        <v>309310.70033525303</v>
      </c>
      <c r="AP35" s="74">
        <f t="shared" si="55"/>
        <v>309325.08030133898</v>
      </c>
      <c r="AQ35" s="74">
        <f t="shared" si="55"/>
        <v>309247.14624968666</v>
      </c>
      <c r="AR35" s="74">
        <f>SUM(AR31:AR34)</f>
        <v>309077.66932858521</v>
      </c>
    </row>
  </sheetData>
  <mergeCells count="5">
    <mergeCell ref="A1:AR1"/>
    <mergeCell ref="A10:AR10"/>
    <mergeCell ref="A20:A22"/>
    <mergeCell ref="B20:B22"/>
    <mergeCell ref="A29:AR2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R35"/>
  <sheetViews>
    <sheetView topLeftCell="A25" workbookViewId="0">
      <selection activeCell="G32" sqref="G32"/>
    </sheetView>
  </sheetViews>
  <sheetFormatPr defaultRowHeight="15" x14ac:dyDescent="0.25"/>
  <cols>
    <col min="1" max="1" width="26.28515625" bestFit="1" customWidth="1"/>
  </cols>
  <sheetData>
    <row r="1" spans="1:44" ht="18.75" x14ac:dyDescent="0.25">
      <c r="A1" s="153" t="s">
        <v>238</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row>
    <row r="2" spans="1:44" ht="15.75" x14ac:dyDescent="0.25">
      <c r="A2" s="67" t="s">
        <v>242</v>
      </c>
      <c r="B2" s="80">
        <v>2018</v>
      </c>
      <c r="C2" s="80">
        <f>B2+1</f>
        <v>2019</v>
      </c>
      <c r="D2" s="80">
        <f t="shared" ref="D2:AR2" si="0">C2+1</f>
        <v>2020</v>
      </c>
      <c r="E2" s="80">
        <f t="shared" si="0"/>
        <v>2021</v>
      </c>
      <c r="F2" s="80">
        <f t="shared" si="0"/>
        <v>2022</v>
      </c>
      <c r="G2" s="80">
        <f t="shared" si="0"/>
        <v>2023</v>
      </c>
      <c r="H2" s="80">
        <f t="shared" si="0"/>
        <v>2024</v>
      </c>
      <c r="I2" s="80">
        <f t="shared" si="0"/>
        <v>2025</v>
      </c>
      <c r="J2" s="80">
        <f t="shared" si="0"/>
        <v>2026</v>
      </c>
      <c r="K2" s="80">
        <f t="shared" si="0"/>
        <v>2027</v>
      </c>
      <c r="L2" s="80">
        <f t="shared" si="0"/>
        <v>2028</v>
      </c>
      <c r="M2" s="80">
        <f t="shared" si="0"/>
        <v>2029</v>
      </c>
      <c r="N2" s="80">
        <f t="shared" si="0"/>
        <v>2030</v>
      </c>
      <c r="O2" s="80">
        <f t="shared" si="0"/>
        <v>2031</v>
      </c>
      <c r="P2" s="80">
        <f t="shared" si="0"/>
        <v>2032</v>
      </c>
      <c r="Q2" s="80">
        <f t="shared" si="0"/>
        <v>2033</v>
      </c>
      <c r="R2" s="80">
        <f t="shared" si="0"/>
        <v>2034</v>
      </c>
      <c r="S2" s="80">
        <f t="shared" si="0"/>
        <v>2035</v>
      </c>
      <c r="T2" s="80">
        <f t="shared" si="0"/>
        <v>2036</v>
      </c>
      <c r="U2" s="80">
        <f t="shared" si="0"/>
        <v>2037</v>
      </c>
      <c r="V2" s="80">
        <f t="shared" si="0"/>
        <v>2038</v>
      </c>
      <c r="W2" s="80">
        <f t="shared" si="0"/>
        <v>2039</v>
      </c>
      <c r="X2" s="80">
        <f t="shared" si="0"/>
        <v>2040</v>
      </c>
      <c r="Y2" s="80">
        <f t="shared" si="0"/>
        <v>2041</v>
      </c>
      <c r="Z2" s="80">
        <f t="shared" si="0"/>
        <v>2042</v>
      </c>
      <c r="AA2" s="80">
        <f t="shared" si="0"/>
        <v>2043</v>
      </c>
      <c r="AB2" s="80">
        <f t="shared" si="0"/>
        <v>2044</v>
      </c>
      <c r="AC2" s="80">
        <f t="shared" si="0"/>
        <v>2045</v>
      </c>
      <c r="AD2" s="80">
        <f t="shared" si="0"/>
        <v>2046</v>
      </c>
      <c r="AE2" s="67">
        <f t="shared" si="0"/>
        <v>2047</v>
      </c>
      <c r="AF2" s="67">
        <f t="shared" si="0"/>
        <v>2048</v>
      </c>
      <c r="AG2" s="67">
        <f t="shared" si="0"/>
        <v>2049</v>
      </c>
      <c r="AH2" s="67">
        <f t="shared" si="0"/>
        <v>2050</v>
      </c>
      <c r="AI2" s="67">
        <f t="shared" si="0"/>
        <v>2051</v>
      </c>
      <c r="AJ2" s="67">
        <f t="shared" si="0"/>
        <v>2052</v>
      </c>
      <c r="AK2" s="67">
        <f t="shared" si="0"/>
        <v>2053</v>
      </c>
      <c r="AL2" s="67">
        <f t="shared" si="0"/>
        <v>2054</v>
      </c>
      <c r="AM2" s="67">
        <f t="shared" si="0"/>
        <v>2055</v>
      </c>
      <c r="AN2" s="67">
        <f t="shared" si="0"/>
        <v>2056</v>
      </c>
      <c r="AO2" s="67">
        <f>AN2+1</f>
        <v>2057</v>
      </c>
      <c r="AP2" s="67">
        <f t="shared" si="0"/>
        <v>2058</v>
      </c>
      <c r="AQ2" s="67">
        <f t="shared" si="0"/>
        <v>2059</v>
      </c>
      <c r="AR2" s="67">
        <f t="shared" si="0"/>
        <v>2060</v>
      </c>
    </row>
    <row r="3" spans="1:44" ht="15.75" x14ac:dyDescent="0.25">
      <c r="A3" s="76" t="s">
        <v>189</v>
      </c>
      <c r="B3" s="13">
        <f>'ARs urban population evolution'!N38</f>
        <v>27.767797437999032</v>
      </c>
      <c r="C3" s="13">
        <f>$B$23</f>
        <v>30.115478018824273</v>
      </c>
      <c r="D3" s="13">
        <f t="shared" ref="D3:AR3" si="1">$B$23</f>
        <v>30.115478018824273</v>
      </c>
      <c r="E3" s="13">
        <f t="shared" si="1"/>
        <v>30.115478018824273</v>
      </c>
      <c r="F3" s="13">
        <f t="shared" si="1"/>
        <v>30.115478018824273</v>
      </c>
      <c r="G3" s="13">
        <f t="shared" si="1"/>
        <v>30.115478018824273</v>
      </c>
      <c r="H3" s="13">
        <f t="shared" si="1"/>
        <v>30.115478018824273</v>
      </c>
      <c r="I3" s="13">
        <f t="shared" si="1"/>
        <v>30.115478018824273</v>
      </c>
      <c r="J3" s="13">
        <f t="shared" si="1"/>
        <v>30.115478018824273</v>
      </c>
      <c r="K3" s="13">
        <f t="shared" si="1"/>
        <v>30.115478018824273</v>
      </c>
      <c r="L3" s="13">
        <f t="shared" si="1"/>
        <v>30.115478018824273</v>
      </c>
      <c r="M3" s="13">
        <f t="shared" si="1"/>
        <v>30.115478018824273</v>
      </c>
      <c r="N3" s="13">
        <f t="shared" si="1"/>
        <v>30.115478018824273</v>
      </c>
      <c r="O3" s="13">
        <f t="shared" si="1"/>
        <v>30.115478018824273</v>
      </c>
      <c r="P3" s="13">
        <f t="shared" si="1"/>
        <v>30.115478018824273</v>
      </c>
      <c r="Q3" s="13">
        <f t="shared" si="1"/>
        <v>30.115478018824273</v>
      </c>
      <c r="R3" s="13">
        <f t="shared" si="1"/>
        <v>30.115478018824273</v>
      </c>
      <c r="S3" s="13">
        <f t="shared" si="1"/>
        <v>30.115478018824273</v>
      </c>
      <c r="T3" s="13">
        <f t="shared" si="1"/>
        <v>30.115478018824273</v>
      </c>
      <c r="U3" s="13">
        <f t="shared" si="1"/>
        <v>30.115478018824273</v>
      </c>
      <c r="V3" s="13">
        <f t="shared" si="1"/>
        <v>30.115478018824273</v>
      </c>
      <c r="W3" s="13">
        <f t="shared" si="1"/>
        <v>30.115478018824273</v>
      </c>
      <c r="X3" s="13">
        <f t="shared" si="1"/>
        <v>30.115478018824273</v>
      </c>
      <c r="Y3" s="13">
        <f t="shared" si="1"/>
        <v>30.115478018824273</v>
      </c>
      <c r="Z3" s="13">
        <f t="shared" si="1"/>
        <v>30.115478018824273</v>
      </c>
      <c r="AA3" s="13">
        <f t="shared" si="1"/>
        <v>30.115478018824273</v>
      </c>
      <c r="AB3" s="13">
        <f t="shared" si="1"/>
        <v>30.115478018824273</v>
      </c>
      <c r="AC3" s="13">
        <f t="shared" si="1"/>
        <v>30.115478018824273</v>
      </c>
      <c r="AD3" s="13">
        <f t="shared" si="1"/>
        <v>30.115478018824273</v>
      </c>
      <c r="AE3" s="13">
        <f t="shared" si="1"/>
        <v>30.115478018824273</v>
      </c>
      <c r="AF3" s="13">
        <f t="shared" si="1"/>
        <v>30.115478018824273</v>
      </c>
      <c r="AG3" s="13">
        <f t="shared" si="1"/>
        <v>30.115478018824273</v>
      </c>
      <c r="AH3" s="13">
        <f t="shared" si="1"/>
        <v>30.115478018824273</v>
      </c>
      <c r="AI3" s="13">
        <f t="shared" si="1"/>
        <v>30.115478018824273</v>
      </c>
      <c r="AJ3" s="13">
        <f t="shared" si="1"/>
        <v>30.115478018824273</v>
      </c>
      <c r="AK3" s="13">
        <f t="shared" si="1"/>
        <v>30.115478018824273</v>
      </c>
      <c r="AL3" s="13">
        <f t="shared" si="1"/>
        <v>30.115478018824273</v>
      </c>
      <c r="AM3" s="13">
        <f t="shared" si="1"/>
        <v>30.115478018824273</v>
      </c>
      <c r="AN3" s="13">
        <f t="shared" si="1"/>
        <v>30.115478018824273</v>
      </c>
      <c r="AO3" s="13">
        <f t="shared" si="1"/>
        <v>30.115478018824273</v>
      </c>
      <c r="AP3" s="13">
        <f t="shared" si="1"/>
        <v>30.115478018824273</v>
      </c>
      <c r="AQ3" s="13">
        <f t="shared" si="1"/>
        <v>30.115478018824273</v>
      </c>
      <c r="AR3" s="13">
        <f t="shared" si="1"/>
        <v>30.115478018824273</v>
      </c>
    </row>
    <row r="4" spans="1:44" ht="15.75" x14ac:dyDescent="0.25">
      <c r="A4" s="76" t="s">
        <v>190</v>
      </c>
      <c r="B4" s="13">
        <f>'ARs urban population evolution'!N39</f>
        <v>27.016511930640245</v>
      </c>
      <c r="C4" s="13">
        <f>$B$24</f>
        <v>28.255096296250194</v>
      </c>
      <c r="D4" s="13">
        <f t="shared" ref="D4:AR4" si="2">$B$24</f>
        <v>28.255096296250194</v>
      </c>
      <c r="E4" s="13">
        <f t="shared" si="2"/>
        <v>28.255096296250194</v>
      </c>
      <c r="F4" s="13">
        <f t="shared" si="2"/>
        <v>28.255096296250194</v>
      </c>
      <c r="G4" s="13">
        <f t="shared" si="2"/>
        <v>28.255096296250194</v>
      </c>
      <c r="H4" s="13">
        <f t="shared" si="2"/>
        <v>28.255096296250194</v>
      </c>
      <c r="I4" s="13">
        <f t="shared" si="2"/>
        <v>28.255096296250194</v>
      </c>
      <c r="J4" s="13">
        <f t="shared" si="2"/>
        <v>28.255096296250194</v>
      </c>
      <c r="K4" s="13">
        <f t="shared" si="2"/>
        <v>28.255096296250194</v>
      </c>
      <c r="L4" s="13">
        <f t="shared" si="2"/>
        <v>28.255096296250194</v>
      </c>
      <c r="M4" s="13">
        <f t="shared" si="2"/>
        <v>28.255096296250194</v>
      </c>
      <c r="N4" s="13">
        <f t="shared" si="2"/>
        <v>28.255096296250194</v>
      </c>
      <c r="O4" s="13">
        <f t="shared" si="2"/>
        <v>28.255096296250194</v>
      </c>
      <c r="P4" s="13">
        <f t="shared" si="2"/>
        <v>28.255096296250194</v>
      </c>
      <c r="Q4" s="13">
        <f t="shared" si="2"/>
        <v>28.255096296250194</v>
      </c>
      <c r="R4" s="13">
        <f t="shared" si="2"/>
        <v>28.255096296250194</v>
      </c>
      <c r="S4" s="13">
        <f t="shared" si="2"/>
        <v>28.255096296250194</v>
      </c>
      <c r="T4" s="13">
        <f t="shared" si="2"/>
        <v>28.255096296250194</v>
      </c>
      <c r="U4" s="13">
        <f t="shared" si="2"/>
        <v>28.255096296250194</v>
      </c>
      <c r="V4" s="13">
        <f t="shared" si="2"/>
        <v>28.255096296250194</v>
      </c>
      <c r="W4" s="13">
        <f t="shared" si="2"/>
        <v>28.255096296250194</v>
      </c>
      <c r="X4" s="13">
        <f t="shared" si="2"/>
        <v>28.255096296250194</v>
      </c>
      <c r="Y4" s="13">
        <f t="shared" si="2"/>
        <v>28.255096296250194</v>
      </c>
      <c r="Z4" s="13">
        <f t="shared" si="2"/>
        <v>28.255096296250194</v>
      </c>
      <c r="AA4" s="13">
        <f t="shared" si="2"/>
        <v>28.255096296250194</v>
      </c>
      <c r="AB4" s="13">
        <f t="shared" si="2"/>
        <v>28.255096296250194</v>
      </c>
      <c r="AC4" s="13">
        <f t="shared" si="2"/>
        <v>28.255096296250194</v>
      </c>
      <c r="AD4" s="13">
        <f t="shared" si="2"/>
        <v>28.255096296250194</v>
      </c>
      <c r="AE4" s="13">
        <f t="shared" si="2"/>
        <v>28.255096296250194</v>
      </c>
      <c r="AF4" s="13">
        <f t="shared" si="2"/>
        <v>28.255096296250194</v>
      </c>
      <c r="AG4" s="13">
        <f t="shared" si="2"/>
        <v>28.255096296250194</v>
      </c>
      <c r="AH4" s="13">
        <f t="shared" si="2"/>
        <v>28.255096296250194</v>
      </c>
      <c r="AI4" s="13">
        <f t="shared" si="2"/>
        <v>28.255096296250194</v>
      </c>
      <c r="AJ4" s="13">
        <f t="shared" si="2"/>
        <v>28.255096296250194</v>
      </c>
      <c r="AK4" s="13">
        <f t="shared" si="2"/>
        <v>28.255096296250194</v>
      </c>
      <c r="AL4" s="13">
        <f t="shared" si="2"/>
        <v>28.255096296250194</v>
      </c>
      <c r="AM4" s="13">
        <f t="shared" si="2"/>
        <v>28.255096296250194</v>
      </c>
      <c r="AN4" s="13">
        <f t="shared" si="2"/>
        <v>28.255096296250194</v>
      </c>
      <c r="AO4" s="13">
        <f t="shared" si="2"/>
        <v>28.255096296250194</v>
      </c>
      <c r="AP4" s="13">
        <f t="shared" si="2"/>
        <v>28.255096296250194</v>
      </c>
      <c r="AQ4" s="13">
        <f t="shared" si="2"/>
        <v>28.255096296250194</v>
      </c>
      <c r="AR4" s="13">
        <f t="shared" si="2"/>
        <v>28.255096296250194</v>
      </c>
    </row>
    <row r="5" spans="1:44" ht="15.75" x14ac:dyDescent="0.25">
      <c r="A5" s="76" t="s">
        <v>191</v>
      </c>
      <c r="B5" s="13">
        <f>'ARs urban population evolution'!N40</f>
        <v>27.259883156656862</v>
      </c>
      <c r="C5" s="13">
        <f>$B$25</f>
        <v>30.434932968714168</v>
      </c>
      <c r="D5" s="13">
        <f t="shared" ref="D5:AR5" si="3">$B$25</f>
        <v>30.434932968714168</v>
      </c>
      <c r="E5" s="13">
        <f t="shared" si="3"/>
        <v>30.434932968714168</v>
      </c>
      <c r="F5" s="13">
        <f t="shared" si="3"/>
        <v>30.434932968714168</v>
      </c>
      <c r="G5" s="13">
        <f t="shared" si="3"/>
        <v>30.434932968714168</v>
      </c>
      <c r="H5" s="13">
        <f t="shared" si="3"/>
        <v>30.434932968714168</v>
      </c>
      <c r="I5" s="13">
        <f t="shared" si="3"/>
        <v>30.434932968714168</v>
      </c>
      <c r="J5" s="13">
        <f t="shared" si="3"/>
        <v>30.434932968714168</v>
      </c>
      <c r="K5" s="13">
        <f t="shared" si="3"/>
        <v>30.434932968714168</v>
      </c>
      <c r="L5" s="13">
        <f t="shared" si="3"/>
        <v>30.434932968714168</v>
      </c>
      <c r="M5" s="13">
        <f t="shared" si="3"/>
        <v>30.434932968714168</v>
      </c>
      <c r="N5" s="13">
        <f t="shared" si="3"/>
        <v>30.434932968714168</v>
      </c>
      <c r="O5" s="13">
        <f t="shared" si="3"/>
        <v>30.434932968714168</v>
      </c>
      <c r="P5" s="13">
        <f t="shared" si="3"/>
        <v>30.434932968714168</v>
      </c>
      <c r="Q5" s="13">
        <f t="shared" si="3"/>
        <v>30.434932968714168</v>
      </c>
      <c r="R5" s="13">
        <f t="shared" si="3"/>
        <v>30.434932968714168</v>
      </c>
      <c r="S5" s="13">
        <f t="shared" si="3"/>
        <v>30.434932968714168</v>
      </c>
      <c r="T5" s="13">
        <f t="shared" si="3"/>
        <v>30.434932968714168</v>
      </c>
      <c r="U5" s="13">
        <f t="shared" si="3"/>
        <v>30.434932968714168</v>
      </c>
      <c r="V5" s="13">
        <f t="shared" si="3"/>
        <v>30.434932968714168</v>
      </c>
      <c r="W5" s="13">
        <f t="shared" si="3"/>
        <v>30.434932968714168</v>
      </c>
      <c r="X5" s="13">
        <f t="shared" si="3"/>
        <v>30.434932968714168</v>
      </c>
      <c r="Y5" s="13">
        <f t="shared" si="3"/>
        <v>30.434932968714168</v>
      </c>
      <c r="Z5" s="13">
        <f t="shared" si="3"/>
        <v>30.434932968714168</v>
      </c>
      <c r="AA5" s="13">
        <f t="shared" si="3"/>
        <v>30.434932968714168</v>
      </c>
      <c r="AB5" s="13">
        <f t="shared" si="3"/>
        <v>30.434932968714168</v>
      </c>
      <c r="AC5" s="13">
        <f t="shared" si="3"/>
        <v>30.434932968714168</v>
      </c>
      <c r="AD5" s="13">
        <f t="shared" si="3"/>
        <v>30.434932968714168</v>
      </c>
      <c r="AE5" s="13">
        <f t="shared" si="3"/>
        <v>30.434932968714168</v>
      </c>
      <c r="AF5" s="13">
        <f t="shared" si="3"/>
        <v>30.434932968714168</v>
      </c>
      <c r="AG5" s="13">
        <f t="shared" si="3"/>
        <v>30.434932968714168</v>
      </c>
      <c r="AH5" s="13">
        <f t="shared" si="3"/>
        <v>30.434932968714168</v>
      </c>
      <c r="AI5" s="13">
        <f t="shared" si="3"/>
        <v>30.434932968714168</v>
      </c>
      <c r="AJ5" s="13">
        <f t="shared" si="3"/>
        <v>30.434932968714168</v>
      </c>
      <c r="AK5" s="13">
        <f t="shared" si="3"/>
        <v>30.434932968714168</v>
      </c>
      <c r="AL5" s="13">
        <f t="shared" si="3"/>
        <v>30.434932968714168</v>
      </c>
      <c r="AM5" s="13">
        <f t="shared" si="3"/>
        <v>30.434932968714168</v>
      </c>
      <c r="AN5" s="13">
        <f t="shared" si="3"/>
        <v>30.434932968714168</v>
      </c>
      <c r="AO5" s="13">
        <f t="shared" si="3"/>
        <v>30.434932968714168</v>
      </c>
      <c r="AP5" s="13">
        <f t="shared" si="3"/>
        <v>30.434932968714168</v>
      </c>
      <c r="AQ5" s="13">
        <f t="shared" si="3"/>
        <v>30.434932968714168</v>
      </c>
      <c r="AR5" s="13">
        <f t="shared" si="3"/>
        <v>30.434932968714168</v>
      </c>
    </row>
    <row r="6" spans="1:44" ht="15.75" x14ac:dyDescent="0.25">
      <c r="A6" s="76" t="s">
        <v>192</v>
      </c>
      <c r="B6" s="13">
        <f>'ARs urban population evolution'!N41</f>
        <v>17.955807474703857</v>
      </c>
      <c r="C6" s="13">
        <f>$B$26</f>
        <v>11.194492716211357</v>
      </c>
      <c r="D6" s="13">
        <f t="shared" ref="D6:AR6" si="4">$B$26</f>
        <v>11.194492716211357</v>
      </c>
      <c r="E6" s="13">
        <f t="shared" si="4"/>
        <v>11.194492716211357</v>
      </c>
      <c r="F6" s="13">
        <f t="shared" si="4"/>
        <v>11.194492716211357</v>
      </c>
      <c r="G6" s="13">
        <f t="shared" si="4"/>
        <v>11.194492716211357</v>
      </c>
      <c r="H6" s="13">
        <f t="shared" si="4"/>
        <v>11.194492716211357</v>
      </c>
      <c r="I6" s="13">
        <f t="shared" si="4"/>
        <v>11.194492716211357</v>
      </c>
      <c r="J6" s="13">
        <f t="shared" si="4"/>
        <v>11.194492716211357</v>
      </c>
      <c r="K6" s="13">
        <f t="shared" si="4"/>
        <v>11.194492716211357</v>
      </c>
      <c r="L6" s="13">
        <f t="shared" si="4"/>
        <v>11.194492716211357</v>
      </c>
      <c r="M6" s="13">
        <f t="shared" si="4"/>
        <v>11.194492716211357</v>
      </c>
      <c r="N6" s="13">
        <f t="shared" si="4"/>
        <v>11.194492716211357</v>
      </c>
      <c r="O6" s="13">
        <f t="shared" si="4"/>
        <v>11.194492716211357</v>
      </c>
      <c r="P6" s="13">
        <f t="shared" si="4"/>
        <v>11.194492716211357</v>
      </c>
      <c r="Q6" s="13">
        <f t="shared" si="4"/>
        <v>11.194492716211357</v>
      </c>
      <c r="R6" s="13">
        <f t="shared" si="4"/>
        <v>11.194492716211357</v>
      </c>
      <c r="S6" s="13">
        <f t="shared" si="4"/>
        <v>11.194492716211357</v>
      </c>
      <c r="T6" s="13">
        <f t="shared" si="4"/>
        <v>11.194492716211357</v>
      </c>
      <c r="U6" s="13">
        <f t="shared" si="4"/>
        <v>11.194492716211357</v>
      </c>
      <c r="V6" s="13">
        <f t="shared" si="4"/>
        <v>11.194492716211357</v>
      </c>
      <c r="W6" s="13">
        <f t="shared" si="4"/>
        <v>11.194492716211357</v>
      </c>
      <c r="X6" s="13">
        <f t="shared" si="4"/>
        <v>11.194492716211357</v>
      </c>
      <c r="Y6" s="13">
        <f t="shared" si="4"/>
        <v>11.194492716211357</v>
      </c>
      <c r="Z6" s="13">
        <f t="shared" si="4"/>
        <v>11.194492716211357</v>
      </c>
      <c r="AA6" s="13">
        <f t="shared" si="4"/>
        <v>11.194492716211357</v>
      </c>
      <c r="AB6" s="13">
        <f t="shared" si="4"/>
        <v>11.194492716211357</v>
      </c>
      <c r="AC6" s="13">
        <f t="shared" si="4"/>
        <v>11.194492716211357</v>
      </c>
      <c r="AD6" s="13">
        <f t="shared" si="4"/>
        <v>11.194492716211357</v>
      </c>
      <c r="AE6" s="13">
        <f t="shared" si="4"/>
        <v>11.194492716211357</v>
      </c>
      <c r="AF6" s="13">
        <f t="shared" si="4"/>
        <v>11.194492716211357</v>
      </c>
      <c r="AG6" s="13">
        <f t="shared" si="4"/>
        <v>11.194492716211357</v>
      </c>
      <c r="AH6" s="13">
        <f t="shared" si="4"/>
        <v>11.194492716211357</v>
      </c>
      <c r="AI6" s="13">
        <f t="shared" si="4"/>
        <v>11.194492716211357</v>
      </c>
      <c r="AJ6" s="13">
        <f t="shared" si="4"/>
        <v>11.194492716211357</v>
      </c>
      <c r="AK6" s="13">
        <f t="shared" si="4"/>
        <v>11.194492716211357</v>
      </c>
      <c r="AL6" s="13">
        <f t="shared" si="4"/>
        <v>11.194492716211357</v>
      </c>
      <c r="AM6" s="13">
        <f t="shared" si="4"/>
        <v>11.194492716211357</v>
      </c>
      <c r="AN6" s="13">
        <f t="shared" si="4"/>
        <v>11.194492716211357</v>
      </c>
      <c r="AO6" s="13">
        <f t="shared" si="4"/>
        <v>11.194492716211357</v>
      </c>
      <c r="AP6" s="13">
        <f t="shared" si="4"/>
        <v>11.194492716211357</v>
      </c>
      <c r="AQ6" s="13">
        <f t="shared" si="4"/>
        <v>11.194492716211357</v>
      </c>
      <c r="AR6" s="13">
        <f t="shared" si="4"/>
        <v>11.194492716211357</v>
      </c>
    </row>
    <row r="7" spans="1:44" ht="15.75" x14ac:dyDescent="0.25">
      <c r="A7" s="84" t="s">
        <v>34</v>
      </c>
      <c r="B7" s="13">
        <f>SUM(B3:B6)</f>
        <v>100</v>
      </c>
      <c r="C7" s="13">
        <f t="shared" ref="C7:AR7" si="5">SUM(C3:C6)</f>
        <v>99.999999999999986</v>
      </c>
      <c r="D7" s="13">
        <f t="shared" si="5"/>
        <v>99.999999999999986</v>
      </c>
      <c r="E7" s="13">
        <f t="shared" si="5"/>
        <v>99.999999999999986</v>
      </c>
      <c r="F7" s="13">
        <f t="shared" si="5"/>
        <v>99.999999999999986</v>
      </c>
      <c r="G7" s="13">
        <f>SUM(G3:G6)</f>
        <v>99.999999999999986</v>
      </c>
      <c r="H7" s="13">
        <f t="shared" si="5"/>
        <v>99.999999999999986</v>
      </c>
      <c r="I7" s="13">
        <f t="shared" si="5"/>
        <v>99.999999999999986</v>
      </c>
      <c r="J7" s="13">
        <f t="shared" si="5"/>
        <v>99.999999999999986</v>
      </c>
      <c r="K7" s="13">
        <f t="shared" si="5"/>
        <v>99.999999999999986</v>
      </c>
      <c r="L7" s="13">
        <f t="shared" si="5"/>
        <v>99.999999999999986</v>
      </c>
      <c r="M7" s="13">
        <f t="shared" si="5"/>
        <v>99.999999999999986</v>
      </c>
      <c r="N7" s="13">
        <f t="shared" si="5"/>
        <v>99.999999999999986</v>
      </c>
      <c r="O7" s="13">
        <f t="shared" si="5"/>
        <v>99.999999999999986</v>
      </c>
      <c r="P7" s="13">
        <f t="shared" si="5"/>
        <v>99.999999999999986</v>
      </c>
      <c r="Q7" s="13">
        <f t="shared" si="5"/>
        <v>99.999999999999986</v>
      </c>
      <c r="R7" s="13">
        <f t="shared" si="5"/>
        <v>99.999999999999986</v>
      </c>
      <c r="S7" s="13">
        <f t="shared" si="5"/>
        <v>99.999999999999986</v>
      </c>
      <c r="T7" s="13">
        <f t="shared" si="5"/>
        <v>99.999999999999986</v>
      </c>
      <c r="U7" s="13">
        <f t="shared" si="5"/>
        <v>99.999999999999986</v>
      </c>
      <c r="V7" s="13">
        <f t="shared" si="5"/>
        <v>99.999999999999986</v>
      </c>
      <c r="W7" s="13">
        <f t="shared" si="5"/>
        <v>99.999999999999986</v>
      </c>
      <c r="X7" s="13">
        <f t="shared" si="5"/>
        <v>99.999999999999986</v>
      </c>
      <c r="Y7" s="13">
        <f t="shared" si="5"/>
        <v>99.999999999999986</v>
      </c>
      <c r="Z7" s="13">
        <f t="shared" si="5"/>
        <v>99.999999999999986</v>
      </c>
      <c r="AA7" s="13">
        <f t="shared" si="5"/>
        <v>99.999999999999986</v>
      </c>
      <c r="AB7" s="13">
        <f t="shared" si="5"/>
        <v>99.999999999999986</v>
      </c>
      <c r="AC7" s="13">
        <f t="shared" si="5"/>
        <v>99.999999999999986</v>
      </c>
      <c r="AD7" s="13">
        <f t="shared" si="5"/>
        <v>99.999999999999986</v>
      </c>
      <c r="AE7" s="13">
        <f t="shared" si="5"/>
        <v>99.999999999999986</v>
      </c>
      <c r="AF7" s="13">
        <f t="shared" si="5"/>
        <v>99.999999999999986</v>
      </c>
      <c r="AG7" s="13">
        <f t="shared" si="5"/>
        <v>99.999999999999986</v>
      </c>
      <c r="AH7" s="13">
        <f t="shared" si="5"/>
        <v>99.999999999999986</v>
      </c>
      <c r="AI7" s="13">
        <f t="shared" si="5"/>
        <v>99.999999999999986</v>
      </c>
      <c r="AJ7" s="13">
        <f t="shared" si="5"/>
        <v>99.999999999999986</v>
      </c>
      <c r="AK7" s="13">
        <f t="shared" si="5"/>
        <v>99.999999999999986</v>
      </c>
      <c r="AL7" s="13">
        <f t="shared" si="5"/>
        <v>99.999999999999986</v>
      </c>
      <c r="AM7" s="13">
        <f t="shared" si="5"/>
        <v>99.999999999999986</v>
      </c>
      <c r="AN7" s="13">
        <f t="shared" si="5"/>
        <v>99.999999999999986</v>
      </c>
      <c r="AO7" s="13">
        <f t="shared" si="5"/>
        <v>99.999999999999986</v>
      </c>
      <c r="AP7" s="13">
        <f t="shared" si="5"/>
        <v>99.999999999999986</v>
      </c>
      <c r="AQ7" s="13">
        <f t="shared" si="5"/>
        <v>99.999999999999986</v>
      </c>
      <c r="AR7" s="13">
        <f t="shared" si="5"/>
        <v>99.999999999999986</v>
      </c>
    </row>
    <row r="8" spans="1:44" ht="15.75" x14ac:dyDescent="0.25">
      <c r="A8" s="85"/>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3"/>
      <c r="AF8" s="3"/>
      <c r="AG8" s="3"/>
      <c r="AH8" s="3"/>
      <c r="AI8" s="3"/>
      <c r="AJ8" s="3"/>
      <c r="AK8" s="3"/>
      <c r="AL8" s="3"/>
      <c r="AM8" s="3"/>
      <c r="AN8" s="3"/>
      <c r="AO8" s="3"/>
      <c r="AP8" s="3"/>
      <c r="AQ8" s="3"/>
      <c r="AR8" s="3"/>
    </row>
    <row r="9" spans="1:44" ht="15.75" x14ac:dyDescent="0.25">
      <c r="A9" s="85"/>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3"/>
      <c r="AF9" s="3"/>
      <c r="AG9" s="3"/>
      <c r="AH9" s="3"/>
      <c r="AI9" s="3"/>
      <c r="AJ9" s="3"/>
      <c r="AK9" s="3"/>
      <c r="AL9" s="3"/>
      <c r="AM9" s="3"/>
      <c r="AN9" s="3"/>
      <c r="AO9" s="3"/>
      <c r="AP9" s="3"/>
      <c r="AQ9" s="3"/>
      <c r="AR9" s="3"/>
    </row>
    <row r="10" spans="1:44" ht="18.75" x14ac:dyDescent="0.25">
      <c r="A10" s="153" t="s">
        <v>243</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row>
    <row r="11" spans="1:44" ht="15.75" x14ac:dyDescent="0.25">
      <c r="A11" s="84"/>
      <c r="B11" s="80">
        <v>2018</v>
      </c>
      <c r="C11" s="80">
        <f>B11+1</f>
        <v>2019</v>
      </c>
      <c r="D11" s="80">
        <f t="shared" ref="D11:AN11" si="6">C11+1</f>
        <v>2020</v>
      </c>
      <c r="E11" s="80">
        <f t="shared" si="6"/>
        <v>2021</v>
      </c>
      <c r="F11" s="80">
        <f t="shared" si="6"/>
        <v>2022</v>
      </c>
      <c r="G11" s="80">
        <f t="shared" si="6"/>
        <v>2023</v>
      </c>
      <c r="H11" s="80">
        <f t="shared" si="6"/>
        <v>2024</v>
      </c>
      <c r="I11" s="80">
        <f t="shared" si="6"/>
        <v>2025</v>
      </c>
      <c r="J11" s="80">
        <f t="shared" si="6"/>
        <v>2026</v>
      </c>
      <c r="K11" s="80">
        <f t="shared" si="6"/>
        <v>2027</v>
      </c>
      <c r="L11" s="80">
        <f t="shared" si="6"/>
        <v>2028</v>
      </c>
      <c r="M11" s="80">
        <f t="shared" si="6"/>
        <v>2029</v>
      </c>
      <c r="N11" s="80">
        <f t="shared" si="6"/>
        <v>2030</v>
      </c>
      <c r="O11" s="80">
        <f t="shared" si="6"/>
        <v>2031</v>
      </c>
      <c r="P11" s="80">
        <f t="shared" si="6"/>
        <v>2032</v>
      </c>
      <c r="Q11" s="80">
        <f t="shared" si="6"/>
        <v>2033</v>
      </c>
      <c r="R11" s="80">
        <f t="shared" si="6"/>
        <v>2034</v>
      </c>
      <c r="S11" s="80">
        <f t="shared" si="6"/>
        <v>2035</v>
      </c>
      <c r="T11" s="80">
        <f t="shared" si="6"/>
        <v>2036</v>
      </c>
      <c r="U11" s="80">
        <f t="shared" si="6"/>
        <v>2037</v>
      </c>
      <c r="V11" s="80">
        <f t="shared" si="6"/>
        <v>2038</v>
      </c>
      <c r="W11" s="80">
        <f t="shared" si="6"/>
        <v>2039</v>
      </c>
      <c r="X11" s="80">
        <f t="shared" si="6"/>
        <v>2040</v>
      </c>
      <c r="Y11" s="80">
        <f t="shared" si="6"/>
        <v>2041</v>
      </c>
      <c r="Z11" s="80">
        <f t="shared" si="6"/>
        <v>2042</v>
      </c>
      <c r="AA11" s="80">
        <f t="shared" si="6"/>
        <v>2043</v>
      </c>
      <c r="AB11" s="80">
        <f t="shared" si="6"/>
        <v>2044</v>
      </c>
      <c r="AC11" s="80">
        <f t="shared" si="6"/>
        <v>2045</v>
      </c>
      <c r="AD11" s="80">
        <f t="shared" si="6"/>
        <v>2046</v>
      </c>
      <c r="AE11" s="67">
        <f t="shared" si="6"/>
        <v>2047</v>
      </c>
      <c r="AF11" s="67">
        <f t="shared" si="6"/>
        <v>2048</v>
      </c>
      <c r="AG11" s="67">
        <f t="shared" si="6"/>
        <v>2049</v>
      </c>
      <c r="AH11" s="67">
        <f t="shared" si="6"/>
        <v>2050</v>
      </c>
      <c r="AI11" s="67">
        <f t="shared" si="6"/>
        <v>2051</v>
      </c>
      <c r="AJ11" s="67">
        <f t="shared" si="6"/>
        <v>2052</v>
      </c>
      <c r="AK11" s="67">
        <f t="shared" si="6"/>
        <v>2053</v>
      </c>
      <c r="AL11" s="67">
        <f t="shared" si="6"/>
        <v>2054</v>
      </c>
      <c r="AM11" s="67">
        <f t="shared" si="6"/>
        <v>2055</v>
      </c>
      <c r="AN11" s="67">
        <f t="shared" si="6"/>
        <v>2056</v>
      </c>
      <c r="AO11" s="67">
        <f>AN11+1</f>
        <v>2057</v>
      </c>
      <c r="AP11" s="67">
        <f t="shared" ref="AP11:AR11" si="7">AO11+1</f>
        <v>2058</v>
      </c>
      <c r="AQ11" s="67">
        <f t="shared" si="7"/>
        <v>2059</v>
      </c>
      <c r="AR11" s="67">
        <f t="shared" si="7"/>
        <v>2060</v>
      </c>
    </row>
    <row r="12" spans="1:44" ht="15.75" x14ac:dyDescent="0.25">
      <c r="A12" s="86" t="s">
        <v>211</v>
      </c>
      <c r="B12" s="80"/>
      <c r="C12" s="80">
        <f>100/C7</f>
        <v>1.0000000000000002</v>
      </c>
      <c r="D12" s="80">
        <f>100/D7</f>
        <v>1.0000000000000002</v>
      </c>
      <c r="E12" s="80">
        <f t="shared" ref="E12:AR12" si="8">100/E7</f>
        <v>1.0000000000000002</v>
      </c>
      <c r="F12" s="80">
        <f t="shared" si="8"/>
        <v>1.0000000000000002</v>
      </c>
      <c r="G12" s="80">
        <f t="shared" si="8"/>
        <v>1.0000000000000002</v>
      </c>
      <c r="H12" s="80">
        <f t="shared" si="8"/>
        <v>1.0000000000000002</v>
      </c>
      <c r="I12" s="80">
        <f t="shared" si="8"/>
        <v>1.0000000000000002</v>
      </c>
      <c r="J12" s="80">
        <f t="shared" si="8"/>
        <v>1.0000000000000002</v>
      </c>
      <c r="K12" s="80">
        <f t="shared" si="8"/>
        <v>1.0000000000000002</v>
      </c>
      <c r="L12" s="80">
        <f t="shared" si="8"/>
        <v>1.0000000000000002</v>
      </c>
      <c r="M12" s="80">
        <f t="shared" si="8"/>
        <v>1.0000000000000002</v>
      </c>
      <c r="N12" s="80">
        <f t="shared" si="8"/>
        <v>1.0000000000000002</v>
      </c>
      <c r="O12" s="80">
        <f t="shared" si="8"/>
        <v>1.0000000000000002</v>
      </c>
      <c r="P12" s="80">
        <f t="shared" si="8"/>
        <v>1.0000000000000002</v>
      </c>
      <c r="Q12" s="80">
        <f t="shared" si="8"/>
        <v>1.0000000000000002</v>
      </c>
      <c r="R12" s="80">
        <f t="shared" si="8"/>
        <v>1.0000000000000002</v>
      </c>
      <c r="S12" s="80">
        <f t="shared" si="8"/>
        <v>1.0000000000000002</v>
      </c>
      <c r="T12" s="80">
        <f t="shared" si="8"/>
        <v>1.0000000000000002</v>
      </c>
      <c r="U12" s="80">
        <f t="shared" si="8"/>
        <v>1.0000000000000002</v>
      </c>
      <c r="V12" s="80">
        <f t="shared" si="8"/>
        <v>1.0000000000000002</v>
      </c>
      <c r="W12" s="80">
        <f t="shared" si="8"/>
        <v>1.0000000000000002</v>
      </c>
      <c r="X12" s="80">
        <f t="shared" si="8"/>
        <v>1.0000000000000002</v>
      </c>
      <c r="Y12" s="80">
        <f t="shared" si="8"/>
        <v>1.0000000000000002</v>
      </c>
      <c r="Z12" s="80">
        <f t="shared" si="8"/>
        <v>1.0000000000000002</v>
      </c>
      <c r="AA12" s="80">
        <f t="shared" si="8"/>
        <v>1.0000000000000002</v>
      </c>
      <c r="AB12" s="80">
        <f t="shared" si="8"/>
        <v>1.0000000000000002</v>
      </c>
      <c r="AC12" s="80">
        <f t="shared" si="8"/>
        <v>1.0000000000000002</v>
      </c>
      <c r="AD12" s="80">
        <f t="shared" si="8"/>
        <v>1.0000000000000002</v>
      </c>
      <c r="AE12" s="80">
        <f t="shared" si="8"/>
        <v>1.0000000000000002</v>
      </c>
      <c r="AF12" s="80">
        <f t="shared" si="8"/>
        <v>1.0000000000000002</v>
      </c>
      <c r="AG12" s="80">
        <f t="shared" si="8"/>
        <v>1.0000000000000002</v>
      </c>
      <c r="AH12" s="80">
        <f t="shared" si="8"/>
        <v>1.0000000000000002</v>
      </c>
      <c r="AI12" s="80">
        <f t="shared" si="8"/>
        <v>1.0000000000000002</v>
      </c>
      <c r="AJ12" s="80">
        <f t="shared" si="8"/>
        <v>1.0000000000000002</v>
      </c>
      <c r="AK12" s="80">
        <f t="shared" si="8"/>
        <v>1.0000000000000002</v>
      </c>
      <c r="AL12" s="80">
        <f t="shared" si="8"/>
        <v>1.0000000000000002</v>
      </c>
      <c r="AM12" s="80">
        <f t="shared" si="8"/>
        <v>1.0000000000000002</v>
      </c>
      <c r="AN12" s="80">
        <f t="shared" si="8"/>
        <v>1.0000000000000002</v>
      </c>
      <c r="AO12" s="80">
        <f t="shared" si="8"/>
        <v>1.0000000000000002</v>
      </c>
      <c r="AP12" s="80">
        <f t="shared" si="8"/>
        <v>1.0000000000000002</v>
      </c>
      <c r="AQ12" s="80">
        <f t="shared" si="8"/>
        <v>1.0000000000000002</v>
      </c>
      <c r="AR12" s="80">
        <f t="shared" si="8"/>
        <v>1.0000000000000002</v>
      </c>
    </row>
    <row r="13" spans="1:44" ht="15.75" x14ac:dyDescent="0.25">
      <c r="A13" s="76" t="s">
        <v>189</v>
      </c>
      <c r="B13" s="13">
        <f>B3</f>
        <v>27.767797437999032</v>
      </c>
      <c r="C13" s="13">
        <f>C3*$C$12</f>
        <v>30.11547801882428</v>
      </c>
      <c r="D13" s="13">
        <f>D3*$D$12</f>
        <v>30.11547801882428</v>
      </c>
      <c r="E13" s="13">
        <f>E3*$E$12</f>
        <v>30.11547801882428</v>
      </c>
      <c r="F13" s="13">
        <f>F3*$F$12</f>
        <v>30.11547801882428</v>
      </c>
      <c r="G13" s="13">
        <f>G3*$G$12</f>
        <v>30.11547801882428</v>
      </c>
      <c r="H13" s="13">
        <f>H3*$H$12</f>
        <v>30.11547801882428</v>
      </c>
      <c r="I13" s="13">
        <f>I3*$I$12</f>
        <v>30.11547801882428</v>
      </c>
      <c r="J13" s="13">
        <f>J3*$J$12</f>
        <v>30.11547801882428</v>
      </c>
      <c r="K13" s="13">
        <f>K3*$K$12</f>
        <v>30.11547801882428</v>
      </c>
      <c r="L13" s="13">
        <f>L3*$L$12</f>
        <v>30.11547801882428</v>
      </c>
      <c r="M13" s="13">
        <f>M3*$M$12</f>
        <v>30.11547801882428</v>
      </c>
      <c r="N13" s="13">
        <f>N3*$N$12</f>
        <v>30.11547801882428</v>
      </c>
      <c r="O13" s="13">
        <f>O3*$O$12</f>
        <v>30.11547801882428</v>
      </c>
      <c r="P13" s="13">
        <f>P3*$P$12</f>
        <v>30.11547801882428</v>
      </c>
      <c r="Q13" s="13">
        <f>Q3*$Q$12</f>
        <v>30.11547801882428</v>
      </c>
      <c r="R13" s="13">
        <f>R3*$R$12</f>
        <v>30.11547801882428</v>
      </c>
      <c r="S13" s="13">
        <f>S3*$S$12</f>
        <v>30.11547801882428</v>
      </c>
      <c r="T13" s="13">
        <f>T3*$T$12</f>
        <v>30.11547801882428</v>
      </c>
      <c r="U13" s="13">
        <f>U3*$U$12</f>
        <v>30.11547801882428</v>
      </c>
      <c r="V13" s="13">
        <f>V3*$V$12</f>
        <v>30.11547801882428</v>
      </c>
      <c r="W13" s="13">
        <f>W3*$W$12</f>
        <v>30.11547801882428</v>
      </c>
      <c r="X13" s="13">
        <f>X3*$X$12</f>
        <v>30.11547801882428</v>
      </c>
      <c r="Y13" s="13">
        <f>Y3*$Y$12</f>
        <v>30.11547801882428</v>
      </c>
      <c r="Z13" s="13">
        <f>Z3*$Z$12</f>
        <v>30.11547801882428</v>
      </c>
      <c r="AA13" s="13">
        <f>AA3*$AA$12</f>
        <v>30.11547801882428</v>
      </c>
      <c r="AB13" s="13">
        <f>AB3*$AB$12</f>
        <v>30.11547801882428</v>
      </c>
      <c r="AC13" s="13">
        <f>AC3*$AC$12</f>
        <v>30.11547801882428</v>
      </c>
      <c r="AD13" s="13">
        <f>AD3*$AD$12</f>
        <v>30.11547801882428</v>
      </c>
      <c r="AE13" s="13">
        <f>AE3*$AE$12</f>
        <v>30.11547801882428</v>
      </c>
      <c r="AF13" s="13">
        <f>AF3*$AF$12</f>
        <v>30.11547801882428</v>
      </c>
      <c r="AG13" s="13">
        <f>AG3*$AG$12</f>
        <v>30.11547801882428</v>
      </c>
      <c r="AH13" s="13">
        <f>AH3*$AH$12</f>
        <v>30.11547801882428</v>
      </c>
      <c r="AI13" s="13">
        <f>AI3*$AI$12</f>
        <v>30.11547801882428</v>
      </c>
      <c r="AJ13" s="13">
        <f>AJ3*$AJ$12</f>
        <v>30.11547801882428</v>
      </c>
      <c r="AK13" s="13">
        <f>AK3*$AK$12</f>
        <v>30.11547801882428</v>
      </c>
      <c r="AL13" s="13">
        <f>AL3*$AL$12</f>
        <v>30.11547801882428</v>
      </c>
      <c r="AM13" s="13">
        <f>AM3*$AM$12</f>
        <v>30.11547801882428</v>
      </c>
      <c r="AN13" s="13">
        <f>AN3*$AN$12</f>
        <v>30.11547801882428</v>
      </c>
      <c r="AO13" s="13">
        <f>AO3*$AO$12</f>
        <v>30.11547801882428</v>
      </c>
      <c r="AP13" s="13">
        <f>AP3*$AP$12</f>
        <v>30.11547801882428</v>
      </c>
      <c r="AQ13" s="13">
        <f>AQ3*$AQ$12</f>
        <v>30.11547801882428</v>
      </c>
      <c r="AR13" s="13">
        <f>AR3*$AR$12</f>
        <v>30.11547801882428</v>
      </c>
    </row>
    <row r="14" spans="1:44" ht="15.75" x14ac:dyDescent="0.25">
      <c r="A14" s="76" t="s">
        <v>190</v>
      </c>
      <c r="B14" s="13">
        <f t="shared" ref="B14:B16" si="9">B4</f>
        <v>27.016511930640245</v>
      </c>
      <c r="C14" s="13">
        <f t="shared" ref="C14:C16" si="10">C4*$C$12</f>
        <v>28.255096296250201</v>
      </c>
      <c r="D14" s="13">
        <f t="shared" ref="D14:D16" si="11">D4*$D$12</f>
        <v>28.255096296250201</v>
      </c>
      <c r="E14" s="13">
        <f t="shared" ref="E14:E16" si="12">E4*$E$12</f>
        <v>28.255096296250201</v>
      </c>
      <c r="F14" s="13">
        <f t="shared" ref="F14:F16" si="13">F4*$F$12</f>
        <v>28.255096296250201</v>
      </c>
      <c r="G14" s="13">
        <f t="shared" ref="G14:G16" si="14">G4*$G$12</f>
        <v>28.255096296250201</v>
      </c>
      <c r="H14" s="13">
        <f t="shared" ref="H14:H16" si="15">H4*$H$12</f>
        <v>28.255096296250201</v>
      </c>
      <c r="I14" s="13">
        <f t="shared" ref="I14:I16" si="16">I4*$I$12</f>
        <v>28.255096296250201</v>
      </c>
      <c r="J14" s="13">
        <f t="shared" ref="J14:J16" si="17">J4*$J$12</f>
        <v>28.255096296250201</v>
      </c>
      <c r="K14" s="13">
        <f t="shared" ref="K14:K16" si="18">K4*$K$12</f>
        <v>28.255096296250201</v>
      </c>
      <c r="L14" s="13">
        <f t="shared" ref="L14:L16" si="19">L4*$L$12</f>
        <v>28.255096296250201</v>
      </c>
      <c r="M14" s="13">
        <f t="shared" ref="M14:M15" si="20">M4*$M$12</f>
        <v>28.255096296250201</v>
      </c>
      <c r="N14" s="13">
        <f t="shared" ref="N14:N16" si="21">N4*$N$12</f>
        <v>28.255096296250201</v>
      </c>
      <c r="O14" s="13">
        <f t="shared" ref="O14:O16" si="22">O4*$O$12</f>
        <v>28.255096296250201</v>
      </c>
      <c r="P14" s="13">
        <f t="shared" ref="P14:P15" si="23">P4*$P$12</f>
        <v>28.255096296250201</v>
      </c>
      <c r="Q14" s="13">
        <f t="shared" ref="Q14:Q16" si="24">Q4*$Q$12</f>
        <v>28.255096296250201</v>
      </c>
      <c r="R14" s="13">
        <f t="shared" ref="R14:R16" si="25">R4*$R$12</f>
        <v>28.255096296250201</v>
      </c>
      <c r="S14" s="13">
        <f t="shared" ref="S14:S16" si="26">S4*$S$12</f>
        <v>28.255096296250201</v>
      </c>
      <c r="T14" s="13">
        <f t="shared" ref="T14:T16" si="27">T4*$T$12</f>
        <v>28.255096296250201</v>
      </c>
      <c r="U14" s="13">
        <f t="shared" ref="U14:U16" si="28">U4*$U$12</f>
        <v>28.255096296250201</v>
      </c>
      <c r="V14" s="13">
        <f t="shared" ref="V14:V16" si="29">V4*$V$12</f>
        <v>28.255096296250201</v>
      </c>
      <c r="W14" s="13">
        <f t="shared" ref="W14:W16" si="30">W4*$W$12</f>
        <v>28.255096296250201</v>
      </c>
      <c r="X14" s="13">
        <f t="shared" ref="X14:X16" si="31">X4*$X$12</f>
        <v>28.255096296250201</v>
      </c>
      <c r="Y14" s="13">
        <f t="shared" ref="Y14:Y16" si="32">Y4*$Y$12</f>
        <v>28.255096296250201</v>
      </c>
      <c r="Z14" s="13">
        <f t="shared" ref="Z14:Z16" si="33">Z4*$Z$12</f>
        <v>28.255096296250201</v>
      </c>
      <c r="AA14" s="13">
        <f t="shared" ref="AA14:AA16" si="34">AA4*$AA$12</f>
        <v>28.255096296250201</v>
      </c>
      <c r="AB14" s="13">
        <f t="shared" ref="AB14:AB16" si="35">AB4*$AB$12</f>
        <v>28.255096296250201</v>
      </c>
      <c r="AC14" s="13">
        <f t="shared" ref="AC14:AC16" si="36">AC4*$AC$12</f>
        <v>28.255096296250201</v>
      </c>
      <c r="AD14" s="13">
        <f t="shared" ref="AD14:AD16" si="37">AD4*$AD$12</f>
        <v>28.255096296250201</v>
      </c>
      <c r="AE14" s="13">
        <f t="shared" ref="AE14:AE16" si="38">AE4*$AE$12</f>
        <v>28.255096296250201</v>
      </c>
      <c r="AF14" s="13">
        <f t="shared" ref="AF14:AF16" si="39">AF4*$AF$12</f>
        <v>28.255096296250201</v>
      </c>
      <c r="AG14" s="13">
        <f t="shared" ref="AG14:AG16" si="40">AG4*$AG$12</f>
        <v>28.255096296250201</v>
      </c>
      <c r="AH14" s="13">
        <f t="shared" ref="AH14:AH15" si="41">AH4*$AH$12</f>
        <v>28.255096296250201</v>
      </c>
      <c r="AI14" s="13">
        <f t="shared" ref="AI14:AI16" si="42">AI4*$AI$12</f>
        <v>28.255096296250201</v>
      </c>
      <c r="AJ14" s="13">
        <f t="shared" ref="AJ14:AJ16" si="43">AJ4*$AJ$12</f>
        <v>28.255096296250201</v>
      </c>
      <c r="AK14" s="13">
        <f t="shared" ref="AK14:AK16" si="44">AK4*$AK$12</f>
        <v>28.255096296250201</v>
      </c>
      <c r="AL14" s="13">
        <f t="shared" ref="AL14:AL16" si="45">AL4*$AL$12</f>
        <v>28.255096296250201</v>
      </c>
      <c r="AM14" s="13">
        <f t="shared" ref="AM14:AM16" si="46">AM4*$AM$12</f>
        <v>28.255096296250201</v>
      </c>
      <c r="AN14" s="13">
        <f t="shared" ref="AN14:AN16" si="47">AN4*$AN$12</f>
        <v>28.255096296250201</v>
      </c>
      <c r="AO14" s="13">
        <f t="shared" ref="AO14:AO16" si="48">AO4*$AO$12</f>
        <v>28.255096296250201</v>
      </c>
      <c r="AP14" s="13">
        <f t="shared" ref="AP14:AP16" si="49">AP4*$AP$12</f>
        <v>28.255096296250201</v>
      </c>
      <c r="AQ14" s="13">
        <f t="shared" ref="AQ14:AQ16" si="50">AQ4*$AQ$12</f>
        <v>28.255096296250201</v>
      </c>
      <c r="AR14" s="13">
        <f t="shared" ref="AR14:AR16" si="51">AR4*$AR$12</f>
        <v>28.255096296250201</v>
      </c>
    </row>
    <row r="15" spans="1:44" ht="15.75" x14ac:dyDescent="0.25">
      <c r="A15" s="76" t="s">
        <v>191</v>
      </c>
      <c r="B15" s="13">
        <f t="shared" si="9"/>
        <v>27.259883156656862</v>
      </c>
      <c r="C15" s="13">
        <f t="shared" si="10"/>
        <v>30.434932968714175</v>
      </c>
      <c r="D15" s="13">
        <f t="shared" si="11"/>
        <v>30.434932968714175</v>
      </c>
      <c r="E15" s="13">
        <f t="shared" si="12"/>
        <v>30.434932968714175</v>
      </c>
      <c r="F15" s="13">
        <f t="shared" si="13"/>
        <v>30.434932968714175</v>
      </c>
      <c r="G15" s="13">
        <f t="shared" si="14"/>
        <v>30.434932968714175</v>
      </c>
      <c r="H15" s="13">
        <f t="shared" si="15"/>
        <v>30.434932968714175</v>
      </c>
      <c r="I15" s="13">
        <f t="shared" si="16"/>
        <v>30.434932968714175</v>
      </c>
      <c r="J15" s="13">
        <f t="shared" si="17"/>
        <v>30.434932968714175</v>
      </c>
      <c r="K15" s="13">
        <f t="shared" si="18"/>
        <v>30.434932968714175</v>
      </c>
      <c r="L15" s="13">
        <f t="shared" si="19"/>
        <v>30.434932968714175</v>
      </c>
      <c r="M15" s="13">
        <f t="shared" si="20"/>
        <v>30.434932968714175</v>
      </c>
      <c r="N15" s="13">
        <f t="shared" si="21"/>
        <v>30.434932968714175</v>
      </c>
      <c r="O15" s="13">
        <f t="shared" si="22"/>
        <v>30.434932968714175</v>
      </c>
      <c r="P15" s="13">
        <f t="shared" si="23"/>
        <v>30.434932968714175</v>
      </c>
      <c r="Q15" s="13">
        <f t="shared" si="24"/>
        <v>30.434932968714175</v>
      </c>
      <c r="R15" s="13">
        <f t="shared" si="25"/>
        <v>30.434932968714175</v>
      </c>
      <c r="S15" s="13">
        <f t="shared" si="26"/>
        <v>30.434932968714175</v>
      </c>
      <c r="T15" s="13">
        <f t="shared" si="27"/>
        <v>30.434932968714175</v>
      </c>
      <c r="U15" s="13">
        <f t="shared" si="28"/>
        <v>30.434932968714175</v>
      </c>
      <c r="V15" s="13">
        <f t="shared" si="29"/>
        <v>30.434932968714175</v>
      </c>
      <c r="W15" s="13">
        <f t="shared" si="30"/>
        <v>30.434932968714175</v>
      </c>
      <c r="X15" s="13">
        <f t="shared" si="31"/>
        <v>30.434932968714175</v>
      </c>
      <c r="Y15" s="13">
        <f t="shared" si="32"/>
        <v>30.434932968714175</v>
      </c>
      <c r="Z15" s="13">
        <f t="shared" si="33"/>
        <v>30.434932968714175</v>
      </c>
      <c r="AA15" s="13">
        <f t="shared" si="34"/>
        <v>30.434932968714175</v>
      </c>
      <c r="AB15" s="13">
        <f t="shared" si="35"/>
        <v>30.434932968714175</v>
      </c>
      <c r="AC15" s="13">
        <f t="shared" si="36"/>
        <v>30.434932968714175</v>
      </c>
      <c r="AD15" s="13">
        <f t="shared" si="37"/>
        <v>30.434932968714175</v>
      </c>
      <c r="AE15" s="13">
        <f t="shared" si="38"/>
        <v>30.434932968714175</v>
      </c>
      <c r="AF15" s="13">
        <f t="shared" si="39"/>
        <v>30.434932968714175</v>
      </c>
      <c r="AG15" s="13">
        <f t="shared" si="40"/>
        <v>30.434932968714175</v>
      </c>
      <c r="AH15" s="13">
        <f t="shared" si="41"/>
        <v>30.434932968714175</v>
      </c>
      <c r="AI15" s="13">
        <f t="shared" si="42"/>
        <v>30.434932968714175</v>
      </c>
      <c r="AJ15" s="13">
        <f t="shared" si="43"/>
        <v>30.434932968714175</v>
      </c>
      <c r="AK15" s="13">
        <f t="shared" si="44"/>
        <v>30.434932968714175</v>
      </c>
      <c r="AL15" s="13">
        <f t="shared" si="45"/>
        <v>30.434932968714175</v>
      </c>
      <c r="AM15" s="13">
        <f t="shared" si="46"/>
        <v>30.434932968714175</v>
      </c>
      <c r="AN15" s="13">
        <f t="shared" si="47"/>
        <v>30.434932968714175</v>
      </c>
      <c r="AO15" s="13">
        <f t="shared" si="48"/>
        <v>30.434932968714175</v>
      </c>
      <c r="AP15" s="13">
        <f t="shared" si="49"/>
        <v>30.434932968714175</v>
      </c>
      <c r="AQ15" s="13">
        <f t="shared" si="50"/>
        <v>30.434932968714175</v>
      </c>
      <c r="AR15" s="13">
        <f t="shared" si="51"/>
        <v>30.434932968714175</v>
      </c>
    </row>
    <row r="16" spans="1:44" ht="15.75" x14ac:dyDescent="0.25">
      <c r="A16" s="76" t="s">
        <v>192</v>
      </c>
      <c r="B16" s="13">
        <f t="shared" si="9"/>
        <v>17.955807474703857</v>
      </c>
      <c r="C16" s="13">
        <f t="shared" si="10"/>
        <v>11.194492716211359</v>
      </c>
      <c r="D16" s="13">
        <f t="shared" si="11"/>
        <v>11.194492716211359</v>
      </c>
      <c r="E16" s="13">
        <f t="shared" si="12"/>
        <v>11.194492716211359</v>
      </c>
      <c r="F16" s="13">
        <f t="shared" si="13"/>
        <v>11.194492716211359</v>
      </c>
      <c r="G16" s="13">
        <f t="shared" si="14"/>
        <v>11.194492716211359</v>
      </c>
      <c r="H16" s="13">
        <f t="shared" si="15"/>
        <v>11.194492716211359</v>
      </c>
      <c r="I16" s="13">
        <f t="shared" si="16"/>
        <v>11.194492716211359</v>
      </c>
      <c r="J16" s="13">
        <f t="shared" si="17"/>
        <v>11.194492716211359</v>
      </c>
      <c r="K16" s="13">
        <f t="shared" si="18"/>
        <v>11.194492716211359</v>
      </c>
      <c r="L16" s="13">
        <f t="shared" si="19"/>
        <v>11.194492716211359</v>
      </c>
      <c r="M16" s="13">
        <f>M6*$M$12</f>
        <v>11.194492716211359</v>
      </c>
      <c r="N16" s="13">
        <f t="shared" si="21"/>
        <v>11.194492716211359</v>
      </c>
      <c r="O16" s="13">
        <f t="shared" si="22"/>
        <v>11.194492716211359</v>
      </c>
      <c r="P16" s="13">
        <f>P6*$P$12</f>
        <v>11.194492716211359</v>
      </c>
      <c r="Q16" s="13">
        <f t="shared" si="24"/>
        <v>11.194492716211359</v>
      </c>
      <c r="R16" s="13">
        <f t="shared" si="25"/>
        <v>11.194492716211359</v>
      </c>
      <c r="S16" s="13">
        <f t="shared" si="26"/>
        <v>11.194492716211359</v>
      </c>
      <c r="T16" s="13">
        <f t="shared" si="27"/>
        <v>11.194492716211359</v>
      </c>
      <c r="U16" s="13">
        <f t="shared" si="28"/>
        <v>11.194492716211359</v>
      </c>
      <c r="V16" s="13">
        <f t="shared" si="29"/>
        <v>11.194492716211359</v>
      </c>
      <c r="W16" s="13">
        <f t="shared" si="30"/>
        <v>11.194492716211359</v>
      </c>
      <c r="X16" s="13">
        <f t="shared" si="31"/>
        <v>11.194492716211359</v>
      </c>
      <c r="Y16" s="13">
        <f t="shared" si="32"/>
        <v>11.194492716211359</v>
      </c>
      <c r="Z16" s="13">
        <f t="shared" si="33"/>
        <v>11.194492716211359</v>
      </c>
      <c r="AA16" s="13">
        <f t="shared" si="34"/>
        <v>11.194492716211359</v>
      </c>
      <c r="AB16" s="13">
        <f t="shared" si="35"/>
        <v>11.194492716211359</v>
      </c>
      <c r="AC16" s="13">
        <f t="shared" si="36"/>
        <v>11.194492716211359</v>
      </c>
      <c r="AD16" s="13">
        <f t="shared" si="37"/>
        <v>11.194492716211359</v>
      </c>
      <c r="AE16" s="13">
        <f t="shared" si="38"/>
        <v>11.194492716211359</v>
      </c>
      <c r="AF16" s="13">
        <f t="shared" si="39"/>
        <v>11.194492716211359</v>
      </c>
      <c r="AG16" s="13">
        <f t="shared" si="40"/>
        <v>11.194492716211359</v>
      </c>
      <c r="AH16" s="13">
        <f>AH6*$AH$12</f>
        <v>11.194492716211359</v>
      </c>
      <c r="AI16" s="13">
        <f t="shared" si="42"/>
        <v>11.194492716211359</v>
      </c>
      <c r="AJ16" s="13">
        <f t="shared" si="43"/>
        <v>11.194492716211359</v>
      </c>
      <c r="AK16" s="13">
        <f t="shared" si="44"/>
        <v>11.194492716211359</v>
      </c>
      <c r="AL16" s="13">
        <f t="shared" si="45"/>
        <v>11.194492716211359</v>
      </c>
      <c r="AM16" s="13">
        <f t="shared" si="46"/>
        <v>11.194492716211359</v>
      </c>
      <c r="AN16" s="13">
        <f t="shared" si="47"/>
        <v>11.194492716211359</v>
      </c>
      <c r="AO16" s="13">
        <f t="shared" si="48"/>
        <v>11.194492716211359</v>
      </c>
      <c r="AP16" s="13">
        <f t="shared" si="49"/>
        <v>11.194492716211359</v>
      </c>
      <c r="AQ16" s="13">
        <f t="shared" si="50"/>
        <v>11.194492716211359</v>
      </c>
      <c r="AR16" s="13">
        <f t="shared" si="51"/>
        <v>11.194492716211359</v>
      </c>
    </row>
    <row r="17" spans="1:44" ht="15.75" x14ac:dyDescent="0.25">
      <c r="A17" s="84" t="s">
        <v>34</v>
      </c>
      <c r="B17" s="13">
        <f>SUM(B13:B16)</f>
        <v>100</v>
      </c>
      <c r="C17" s="13">
        <f>SUM(C13:C16)</f>
        <v>100.00000000000001</v>
      </c>
      <c r="D17" s="13">
        <f t="shared" ref="D17:AR17" si="52">SUM(D13:D16)</f>
        <v>100.00000000000001</v>
      </c>
      <c r="E17" s="13">
        <f t="shared" si="52"/>
        <v>100.00000000000001</v>
      </c>
      <c r="F17" s="13">
        <f t="shared" si="52"/>
        <v>100.00000000000001</v>
      </c>
      <c r="G17" s="13">
        <f t="shared" si="52"/>
        <v>100.00000000000001</v>
      </c>
      <c r="H17" s="13">
        <f t="shared" si="52"/>
        <v>100.00000000000001</v>
      </c>
      <c r="I17" s="13">
        <f t="shared" si="52"/>
        <v>100.00000000000001</v>
      </c>
      <c r="J17" s="13">
        <f t="shared" si="52"/>
        <v>100.00000000000001</v>
      </c>
      <c r="K17" s="13">
        <f t="shared" si="52"/>
        <v>100.00000000000001</v>
      </c>
      <c r="L17" s="13">
        <f t="shared" si="52"/>
        <v>100.00000000000001</v>
      </c>
      <c r="M17" s="13">
        <f t="shared" si="52"/>
        <v>100.00000000000001</v>
      </c>
      <c r="N17" s="13">
        <f t="shared" si="52"/>
        <v>100.00000000000001</v>
      </c>
      <c r="O17" s="13">
        <f t="shared" si="52"/>
        <v>100.00000000000001</v>
      </c>
      <c r="P17" s="13">
        <f t="shared" si="52"/>
        <v>100.00000000000001</v>
      </c>
      <c r="Q17" s="13">
        <f t="shared" si="52"/>
        <v>100.00000000000001</v>
      </c>
      <c r="R17" s="13">
        <f t="shared" si="52"/>
        <v>100.00000000000001</v>
      </c>
      <c r="S17" s="13">
        <f t="shared" si="52"/>
        <v>100.00000000000001</v>
      </c>
      <c r="T17" s="13">
        <f t="shared" si="52"/>
        <v>100.00000000000001</v>
      </c>
      <c r="U17" s="13">
        <f t="shared" si="52"/>
        <v>100.00000000000001</v>
      </c>
      <c r="V17" s="13">
        <f t="shared" si="52"/>
        <v>100.00000000000001</v>
      </c>
      <c r="W17" s="13">
        <f t="shared" si="52"/>
        <v>100.00000000000001</v>
      </c>
      <c r="X17" s="13">
        <f t="shared" si="52"/>
        <v>100.00000000000001</v>
      </c>
      <c r="Y17" s="13">
        <f t="shared" si="52"/>
        <v>100.00000000000001</v>
      </c>
      <c r="Z17" s="13">
        <f t="shared" si="52"/>
        <v>100.00000000000001</v>
      </c>
      <c r="AA17" s="13">
        <f t="shared" si="52"/>
        <v>100.00000000000001</v>
      </c>
      <c r="AB17" s="13">
        <f t="shared" si="52"/>
        <v>100.00000000000001</v>
      </c>
      <c r="AC17" s="13">
        <f t="shared" si="52"/>
        <v>100.00000000000001</v>
      </c>
      <c r="AD17" s="13">
        <f t="shared" si="52"/>
        <v>100.00000000000001</v>
      </c>
      <c r="AE17" s="13">
        <f t="shared" si="52"/>
        <v>100.00000000000001</v>
      </c>
      <c r="AF17" s="13">
        <f t="shared" si="52"/>
        <v>100.00000000000001</v>
      </c>
      <c r="AG17" s="13">
        <f t="shared" si="52"/>
        <v>100.00000000000001</v>
      </c>
      <c r="AH17" s="13">
        <f t="shared" si="52"/>
        <v>100.00000000000001</v>
      </c>
      <c r="AI17" s="13">
        <f t="shared" si="52"/>
        <v>100.00000000000001</v>
      </c>
      <c r="AJ17" s="13">
        <f t="shared" si="52"/>
        <v>100.00000000000001</v>
      </c>
      <c r="AK17" s="13">
        <f t="shared" si="52"/>
        <v>100.00000000000001</v>
      </c>
      <c r="AL17" s="13">
        <f t="shared" si="52"/>
        <v>100.00000000000001</v>
      </c>
      <c r="AM17" s="13">
        <f t="shared" si="52"/>
        <v>100.00000000000001</v>
      </c>
      <c r="AN17" s="13">
        <f t="shared" si="52"/>
        <v>100.00000000000001</v>
      </c>
      <c r="AO17" s="13">
        <f t="shared" si="52"/>
        <v>100.00000000000001</v>
      </c>
      <c r="AP17" s="13">
        <f t="shared" si="52"/>
        <v>100.00000000000001</v>
      </c>
      <c r="AQ17" s="13">
        <f t="shared" si="52"/>
        <v>100.00000000000001</v>
      </c>
      <c r="AR17" s="13">
        <f t="shared" si="52"/>
        <v>100.00000000000001</v>
      </c>
    </row>
    <row r="18" spans="1:44" x14ac:dyDescent="0.25">
      <c r="A18" s="10"/>
    </row>
    <row r="19" spans="1:44" x14ac:dyDescent="0.25">
      <c r="A19" s="10"/>
    </row>
    <row r="20" spans="1:44" x14ac:dyDescent="0.25">
      <c r="A20" s="163" t="s">
        <v>240</v>
      </c>
      <c r="B20" s="165" t="s">
        <v>212</v>
      </c>
    </row>
    <row r="21" spans="1:44" x14ac:dyDescent="0.25">
      <c r="A21" s="166"/>
      <c r="B21" s="165"/>
    </row>
    <row r="22" spans="1:44" x14ac:dyDescent="0.25">
      <c r="A22" s="164"/>
      <c r="B22" s="165"/>
    </row>
    <row r="23" spans="1:44" ht="15.75" x14ac:dyDescent="0.25">
      <c r="A23" s="76" t="s">
        <v>189</v>
      </c>
      <c r="B23" s="83">
        <f>'ARs urban population evolution'!B38</f>
        <v>30.115478018824273</v>
      </c>
    </row>
    <row r="24" spans="1:44" ht="15.75" x14ac:dyDescent="0.25">
      <c r="A24" s="76" t="s">
        <v>190</v>
      </c>
      <c r="B24" s="83">
        <f>'ARs urban population evolution'!B39</f>
        <v>28.255096296250194</v>
      </c>
    </row>
    <row r="25" spans="1:44" ht="15.75" x14ac:dyDescent="0.25">
      <c r="A25" s="76" t="s">
        <v>191</v>
      </c>
      <c r="B25" s="83">
        <f>'ARs urban population evolution'!B40</f>
        <v>30.434932968714168</v>
      </c>
    </row>
    <row r="26" spans="1:44" ht="15.75" x14ac:dyDescent="0.25">
      <c r="A26" s="76" t="s">
        <v>192</v>
      </c>
      <c r="B26" s="83">
        <f>'ARs urban population evolution'!B41</f>
        <v>11.194492716211357</v>
      </c>
    </row>
    <row r="29" spans="1:44" ht="18.75" x14ac:dyDescent="0.25">
      <c r="A29" s="153" t="s">
        <v>241</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row>
    <row r="30" spans="1:44" ht="15.75" x14ac:dyDescent="0.25">
      <c r="A30" s="67" t="s">
        <v>242</v>
      </c>
      <c r="B30" s="80">
        <v>2018</v>
      </c>
      <c r="C30" s="80">
        <f>B30+1</f>
        <v>2019</v>
      </c>
      <c r="D30" s="80">
        <f t="shared" ref="D30:AN30" si="53">C30+1</f>
        <v>2020</v>
      </c>
      <c r="E30" s="80">
        <f t="shared" si="53"/>
        <v>2021</v>
      </c>
      <c r="F30" s="80">
        <f t="shared" si="53"/>
        <v>2022</v>
      </c>
      <c r="G30" s="80">
        <f t="shared" si="53"/>
        <v>2023</v>
      </c>
      <c r="H30" s="80">
        <f t="shared" si="53"/>
        <v>2024</v>
      </c>
      <c r="I30" s="80">
        <f t="shared" si="53"/>
        <v>2025</v>
      </c>
      <c r="J30" s="80">
        <f t="shared" si="53"/>
        <v>2026</v>
      </c>
      <c r="K30" s="80">
        <f t="shared" si="53"/>
        <v>2027</v>
      </c>
      <c r="L30" s="80">
        <f t="shared" si="53"/>
        <v>2028</v>
      </c>
      <c r="M30" s="80">
        <f t="shared" si="53"/>
        <v>2029</v>
      </c>
      <c r="N30" s="80">
        <f t="shared" si="53"/>
        <v>2030</v>
      </c>
      <c r="O30" s="80">
        <f t="shared" si="53"/>
        <v>2031</v>
      </c>
      <c r="P30" s="80">
        <f t="shared" si="53"/>
        <v>2032</v>
      </c>
      <c r="Q30" s="80">
        <f t="shared" si="53"/>
        <v>2033</v>
      </c>
      <c r="R30" s="80">
        <f t="shared" si="53"/>
        <v>2034</v>
      </c>
      <c r="S30" s="80">
        <f t="shared" si="53"/>
        <v>2035</v>
      </c>
      <c r="T30" s="80">
        <f t="shared" si="53"/>
        <v>2036</v>
      </c>
      <c r="U30" s="80">
        <f t="shared" si="53"/>
        <v>2037</v>
      </c>
      <c r="V30" s="80">
        <f t="shared" si="53"/>
        <v>2038</v>
      </c>
      <c r="W30" s="80">
        <f t="shared" si="53"/>
        <v>2039</v>
      </c>
      <c r="X30" s="80">
        <f t="shared" si="53"/>
        <v>2040</v>
      </c>
      <c r="Y30" s="80">
        <f t="shared" si="53"/>
        <v>2041</v>
      </c>
      <c r="Z30" s="80">
        <f t="shared" si="53"/>
        <v>2042</v>
      </c>
      <c r="AA30" s="80">
        <f t="shared" si="53"/>
        <v>2043</v>
      </c>
      <c r="AB30" s="80">
        <f t="shared" si="53"/>
        <v>2044</v>
      </c>
      <c r="AC30" s="80">
        <f t="shared" si="53"/>
        <v>2045</v>
      </c>
      <c r="AD30" s="80">
        <f t="shared" si="53"/>
        <v>2046</v>
      </c>
      <c r="AE30" s="67">
        <f t="shared" si="53"/>
        <v>2047</v>
      </c>
      <c r="AF30" s="67">
        <f t="shared" si="53"/>
        <v>2048</v>
      </c>
      <c r="AG30" s="67">
        <f t="shared" si="53"/>
        <v>2049</v>
      </c>
      <c r="AH30" s="67">
        <f t="shared" si="53"/>
        <v>2050</v>
      </c>
      <c r="AI30" s="67">
        <f t="shared" si="53"/>
        <v>2051</v>
      </c>
      <c r="AJ30" s="67">
        <f t="shared" si="53"/>
        <v>2052</v>
      </c>
      <c r="AK30" s="67">
        <f t="shared" si="53"/>
        <v>2053</v>
      </c>
      <c r="AL30" s="67">
        <f t="shared" si="53"/>
        <v>2054</v>
      </c>
      <c r="AM30" s="67">
        <f t="shared" si="53"/>
        <v>2055</v>
      </c>
      <c r="AN30" s="67">
        <f t="shared" si="53"/>
        <v>2056</v>
      </c>
      <c r="AO30" s="67">
        <f>AN30+1</f>
        <v>2057</v>
      </c>
      <c r="AP30" s="67">
        <f t="shared" ref="AP30:AR30" si="54">AO30+1</f>
        <v>2058</v>
      </c>
      <c r="AQ30" s="67">
        <f t="shared" si="54"/>
        <v>2059</v>
      </c>
      <c r="AR30" s="67">
        <f t="shared" si="54"/>
        <v>2060</v>
      </c>
    </row>
    <row r="31" spans="1:44" ht="15.75" x14ac:dyDescent="0.25">
      <c r="A31" s="76" t="s">
        <v>189</v>
      </c>
      <c r="B31" s="12">
        <f>(B13/100)*'Population projection by TPU'!H9</f>
        <v>132466</v>
      </c>
      <c r="C31" s="12">
        <f>(C13/100)*'Population projection by TPU'!I9</f>
        <v>140870.24467968085</v>
      </c>
      <c r="D31" s="12">
        <f>(D13/100)*'Population projection by TPU'!J9</f>
        <v>142798.7568058563</v>
      </c>
      <c r="E31" s="12">
        <f>(E13/100)*'Population projection by TPU'!K9</f>
        <v>144695.90782603066</v>
      </c>
      <c r="F31" s="12">
        <f>(F13/100)*'Population projection by TPU'!L9</f>
        <v>146558.51455196922</v>
      </c>
      <c r="G31" s="12">
        <f>(G13/100)*'Population projection by TPU'!M9</f>
        <v>148382.54476697979</v>
      </c>
      <c r="H31" s="12">
        <f>(H13/100)*'Population projection by TPU'!N9</f>
        <v>150165.08368684456</v>
      </c>
      <c r="I31" s="12">
        <f>(I13/100)*'Population projection by TPU'!O9</f>
        <v>151904.05523074881</v>
      </c>
      <c r="J31" s="12">
        <f>(J13/100)*'Population projection by TPU'!P9</f>
        <v>153598.17706313502</v>
      </c>
      <c r="K31" s="12">
        <f>(K13/100)*'Population projection by TPU'!Q9</f>
        <v>155245.7422040691</v>
      </c>
      <c r="L31" s="12">
        <f>(L13/100)*'Population projection by TPU'!R9</f>
        <v>156844.66500687736</v>
      </c>
      <c r="M31" s="12">
        <f>(M13/100)*'Population projection by TPU'!S9</f>
        <v>158393.88955357973</v>
      </c>
      <c r="N31" s="12">
        <f>(N13/100)*'Population projection by TPU'!T9</f>
        <v>159892.68708401997</v>
      </c>
      <c r="O31" s="12">
        <f>(O13/100)*'Population projection by TPU'!U9</f>
        <v>161343.61894064173</v>
      </c>
      <c r="P31" s="12">
        <f>(P13/100)*'Population projection by TPU'!V9</f>
        <v>162748.63979810721</v>
      </c>
      <c r="Q31" s="12">
        <f>(Q13/100)*'Population projection by TPU'!W9</f>
        <v>164106.83726769971</v>
      </c>
      <c r="R31" s="12">
        <f>(R13/100)*'Population projection by TPU'!X9</f>
        <v>165417.67407007067</v>
      </c>
      <c r="S31" s="12">
        <f>(S13/100)*'Population projection by TPU'!Y9</f>
        <v>166680.09389679666</v>
      </c>
      <c r="T31" s="12">
        <f>(T13/100)*'Population projection by TPU'!Z9</f>
        <v>167891.90756278139</v>
      </c>
      <c r="U31" s="12">
        <f>(U13/100)*'Population projection by TPU'!AA9</f>
        <v>169051.06342539564</v>
      </c>
      <c r="V31" s="12">
        <f>(V13/100)*'Population projection by TPU'!AB9</f>
        <v>170156.82697629111</v>
      </c>
      <c r="W31" s="12">
        <f>(W13/100)*'Population projection by TPU'!AC9</f>
        <v>171208.79283885093</v>
      </c>
      <c r="X31" s="12">
        <f>(X13/100)*'Population projection by TPU'!AD9</f>
        <v>172206.2245308194</v>
      </c>
      <c r="Y31" s="12">
        <f>(Y13/100)*'Population projection by TPU'!AE9</f>
        <v>173147.43964059561</v>
      </c>
      <c r="Z31" s="12">
        <f>(Z13/100)*'Population projection by TPU'!AF9</f>
        <v>174031.79246986791</v>
      </c>
      <c r="AA31" s="12">
        <f>(AA13/100)*'Population projection by TPU'!AG9</f>
        <v>174860.33832725487</v>
      </c>
      <c r="AB31" s="12">
        <f>(AB13/100)*'Population projection by TPU'!AH9</f>
        <v>175633.70889648938</v>
      </c>
      <c r="AC31" s="12">
        <f>(AC13/100)*'Population projection by TPU'!AI9</f>
        <v>176352.01661531677</v>
      </c>
      <c r="AD31" s="12">
        <f>(AD13/100)*'Population projection by TPU'!AJ9</f>
        <v>177015.18489179056</v>
      </c>
      <c r="AE31" s="12">
        <f>(AE13/100)*'Population projection by TPU'!AK9</f>
        <v>177623.4686951201</v>
      </c>
      <c r="AF31" s="12">
        <f>(AF13/100)*'Population projection by TPU'!AL9</f>
        <v>178177.59747757768</v>
      </c>
      <c r="AG31" s="12">
        <f>(AG13/100)*'Population projection by TPU'!AM9</f>
        <v>178677.49620898976</v>
      </c>
      <c r="AH31" s="12">
        <f>(AH13/100)*'Population projection by TPU'!AN9</f>
        <v>179122.66298060343</v>
      </c>
      <c r="AI31" s="12">
        <f>(AI13/100)*'Population projection by TPU'!AO9</f>
        <v>179513.06962922495</v>
      </c>
      <c r="AJ31" s="12">
        <f>(AJ13/100)*'Population projection by TPU'!AP9</f>
        <v>179849.30524479161</v>
      </c>
      <c r="AK31" s="12">
        <f>(AK13/100)*'Population projection by TPU'!AQ9</f>
        <v>180131.29518757312</v>
      </c>
      <c r="AL31" s="12">
        <f>(AL13/100)*'Population projection by TPU'!AR9</f>
        <v>180358.15701662601</v>
      </c>
      <c r="AM31" s="12">
        <f>(AM13/100)*'Population projection by TPU'!AS9</f>
        <v>180529.67236773498</v>
      </c>
      <c r="AN31" s="12">
        <f>(AN13/100)*'Population projection by TPU'!AT9</f>
        <v>180646.24091070239</v>
      </c>
      <c r="AO31" s="12">
        <f>(AO13/100)*'Population projection by TPU'!AU9</f>
        <v>180708.59626252827</v>
      </c>
      <c r="AP31" s="12">
        <f>(AP13/100)*'Population projection by TPU'!AV9</f>
        <v>180716.99747038455</v>
      </c>
      <c r="AQ31" s="12">
        <f>(AQ13/100)*'Population projection by TPU'!AW9</f>
        <v>180671.46605792493</v>
      </c>
      <c r="AR31" s="12">
        <f>(AR13/100)*'Population projection by TPU'!AX9</f>
        <v>180572.45255312877</v>
      </c>
    </row>
    <row r="32" spans="1:44" ht="15.75" x14ac:dyDescent="0.25">
      <c r="A32" s="76" t="s">
        <v>190</v>
      </c>
      <c r="B32" s="12">
        <f>(B14/100)*'Population projection by TPU'!H9</f>
        <v>128881.99999999999</v>
      </c>
      <c r="C32" s="12">
        <f>(C14/100)*'Population projection by TPU'!I9</f>
        <v>132167.99435203196</v>
      </c>
      <c r="D32" s="12">
        <f>(D14/100)*'Population projection by TPU'!J9</f>
        <v>133977.37276533534</v>
      </c>
      <c r="E32" s="12">
        <f>(E14/100)*'Population projection by TPU'!K9</f>
        <v>135757.32740294893</v>
      </c>
      <c r="F32" s="12">
        <f>(F14/100)*'Population projection by TPU'!L9</f>
        <v>137504.87171788694</v>
      </c>
      <c r="G32" s="12">
        <f>(G14/100)*'Population projection by TPU'!M9</f>
        <v>139216.22258338469</v>
      </c>
      <c r="H32" s="12">
        <f>(H14/100)*'Population projection by TPU'!N9</f>
        <v>140888.64527583244</v>
      </c>
      <c r="I32" s="12">
        <f>(I14/100)*'Population projection by TPU'!O9</f>
        <v>142520.19196417459</v>
      </c>
      <c r="J32" s="12">
        <f>(J14/100)*'Population projection by TPU'!P9</f>
        <v>144109.65952905043</v>
      </c>
      <c r="K32" s="12">
        <f>(K14/100)*'Population projection by TPU'!Q9</f>
        <v>145655.44643910177</v>
      </c>
      <c r="L32" s="12">
        <f>(L14/100)*'Population projection by TPU'!R9</f>
        <v>147155.5958883444</v>
      </c>
      <c r="M32" s="12">
        <f>(M14/100)*'Population projection by TPU'!S9</f>
        <v>148609.11718806371</v>
      </c>
      <c r="N32" s="12">
        <f>(N14/100)*'Population projection by TPU'!T9</f>
        <v>150015.32659721537</v>
      </c>
      <c r="O32" s="12">
        <f>(O14/100)*'Population projection by TPU'!U9</f>
        <v>151376.62723147791</v>
      </c>
      <c r="P32" s="12">
        <f>(P14/100)*'Population projection by TPU'!V9</f>
        <v>152694.85301561165</v>
      </c>
      <c r="Q32" s="12">
        <f>(Q14/100)*'Population projection by TPU'!W9</f>
        <v>153969.14792365435</v>
      </c>
      <c r="R32" s="12">
        <f>(R14/100)*'Population projection by TPU'!X9</f>
        <v>155199.00786665472</v>
      </c>
      <c r="S32" s="12">
        <f>(S14/100)*'Population projection by TPU'!Y9</f>
        <v>156383.44178957446</v>
      </c>
      <c r="T32" s="12">
        <f>(T14/100)*'Population projection by TPU'!Z9</f>
        <v>157520.39574408607</v>
      </c>
      <c r="U32" s="12">
        <f>(U14/100)*'Population projection by TPU'!AA9</f>
        <v>158607.94482765219</v>
      </c>
      <c r="V32" s="12">
        <f>(V14/100)*'Population projection by TPU'!AB9</f>
        <v>159645.39990613065</v>
      </c>
      <c r="W32" s="12">
        <f>(W14/100)*'Population projection by TPU'!AC9</f>
        <v>160632.38064501903</v>
      </c>
      <c r="X32" s="12">
        <f>(X14/100)*'Population projection by TPU'!AD9</f>
        <v>161568.19605820571</v>
      </c>
      <c r="Y32" s="12">
        <f>(Y14/100)*'Population projection by TPU'!AE9</f>
        <v>162451.26766495855</v>
      </c>
      <c r="Z32" s="12">
        <f>(Z14/100)*'Population projection by TPU'!AF9</f>
        <v>163280.98965493761</v>
      </c>
      <c r="AA32" s="12">
        <f>(AA14/100)*'Population projection by TPU'!AG9</f>
        <v>164058.35214513933</v>
      </c>
      <c r="AB32" s="12">
        <f>(AB14/100)*'Population projection by TPU'!AH9</f>
        <v>164783.94779707445</v>
      </c>
      <c r="AC32" s="12">
        <f>(AC14/100)*'Population projection by TPU'!AI9</f>
        <v>165457.88210265385</v>
      </c>
      <c r="AD32" s="12">
        <f>(AD14/100)*'Population projection by TPU'!AJ9</f>
        <v>166080.08320139357</v>
      </c>
      <c r="AE32" s="12">
        <f>(AE14/100)*'Population projection by TPU'!AK9</f>
        <v>166650.7903117965</v>
      </c>
      <c r="AF32" s="12">
        <f>(AF14/100)*'Population projection by TPU'!AL9</f>
        <v>167170.68782426754</v>
      </c>
      <c r="AG32" s="12">
        <f>(AG14/100)*'Population projection by TPU'!AM9</f>
        <v>167639.7053436173</v>
      </c>
      <c r="AH32" s="12">
        <f>(AH14/100)*'Population projection by TPU'!AN9</f>
        <v>168057.37196647393</v>
      </c>
      <c r="AI32" s="12">
        <f>(AI14/100)*'Population projection by TPU'!AO9</f>
        <v>168423.66126942314</v>
      </c>
      <c r="AJ32" s="12">
        <f>(AJ14/100)*'Population projection by TPU'!AP9</f>
        <v>168739.12595140914</v>
      </c>
      <c r="AK32" s="12">
        <f>(AK14/100)*'Population projection by TPU'!AQ9</f>
        <v>169003.6959835662</v>
      </c>
      <c r="AL32" s="12">
        <f>(AL14/100)*'Population projection by TPU'!AR9</f>
        <v>169216.54343768352</v>
      </c>
      <c r="AM32" s="12">
        <f>(AM14/100)*'Population projection by TPU'!AS9</f>
        <v>169377.46343898118</v>
      </c>
      <c r="AN32" s="12">
        <f>(AN14/100)*'Population projection by TPU'!AT9</f>
        <v>169486.83096768515</v>
      </c>
      <c r="AO32" s="12">
        <f>(AO14/100)*'Population projection by TPU'!AU9</f>
        <v>169545.33432165236</v>
      </c>
      <c r="AP32" s="12">
        <f>(AP14/100)*'Population projection by TPU'!AV9</f>
        <v>169553.21654543228</v>
      </c>
      <c r="AQ32" s="12">
        <f>(AQ14/100)*'Population projection by TPU'!AW9</f>
        <v>169510.49783305632</v>
      </c>
      <c r="AR32" s="12">
        <f>(AR14/100)*'Population projection by TPU'!AX9</f>
        <v>169417.60088116681</v>
      </c>
    </row>
    <row r="33" spans="1:44" ht="15.75" x14ac:dyDescent="0.25">
      <c r="A33" s="76" t="s">
        <v>191</v>
      </c>
      <c r="B33" s="12">
        <f>(B15/100)*'Population projection by TPU'!H9</f>
        <v>130042.99999999999</v>
      </c>
      <c r="C33" s="12">
        <f>(C15/100)*'Population projection by TPU'!I9</f>
        <v>142364.54926707593</v>
      </c>
      <c r="D33" s="12">
        <f>(D15/100)*'Population projection by TPU'!J9</f>
        <v>144313.51840689211</v>
      </c>
      <c r="E33" s="12">
        <f>(E15/100)*'Population projection by TPU'!K9</f>
        <v>146230.79377255106</v>
      </c>
      <c r="F33" s="12">
        <f>(F15/100)*'Population projection by TPU'!L9</f>
        <v>148113.15840961848</v>
      </c>
      <c r="G33" s="12">
        <f>(G15/100)*'Population projection by TPU'!M9</f>
        <v>149956.53732899195</v>
      </c>
      <c r="H33" s="12">
        <f>(H15/100)*'Population projection by TPU'!N9</f>
        <v>151757.98482739451</v>
      </c>
      <c r="I33" s="12">
        <f>(I15/100)*'Population projection by TPU'!O9</f>
        <v>153515.40280163838</v>
      </c>
      <c r="J33" s="12">
        <f>(J15/100)*'Population projection by TPU'!P9</f>
        <v>155227.49531357791</v>
      </c>
      <c r="K33" s="12">
        <f>(K15/100)*'Population projection by TPU'!Q9</f>
        <v>156892.53727620511</v>
      </c>
      <c r="L33" s="12">
        <f>(L15/100)*'Population projection by TPU'!R9</f>
        <v>158508.42091900166</v>
      </c>
      <c r="M33" s="12">
        <f>(M15/100)*'Population projection by TPU'!S9</f>
        <v>160074.0791231617</v>
      </c>
      <c r="N33" s="12">
        <f>(N15/100)*'Population projection by TPU'!T9</f>
        <v>161588.7753980842</v>
      </c>
      <c r="O33" s="12">
        <f>(O15/100)*'Population projection by TPU'!U9</f>
        <v>163055.09825607942</v>
      </c>
      <c r="P33" s="12">
        <f>(P15/100)*'Population projection by TPU'!V9</f>
        <v>164475.02310634672</v>
      </c>
      <c r="Q33" s="12">
        <f>(Q15/100)*'Population projection by TPU'!W9</f>
        <v>165847.6278818541</v>
      </c>
      <c r="R33" s="12">
        <f>(R15/100)*'Population projection by TPU'!X9</f>
        <v>167172.36960397274</v>
      </c>
      <c r="S33" s="12">
        <f>(S15/100)*'Population projection by TPU'!Y9</f>
        <v>168448.18075931171</v>
      </c>
      <c r="T33" s="12">
        <f>(T15/100)*'Population projection by TPU'!Z9</f>
        <v>169672.84894062908</v>
      </c>
      <c r="U33" s="12">
        <f>(U15/100)*'Population projection by TPU'!AA9</f>
        <v>170844.30074215468</v>
      </c>
      <c r="V33" s="12">
        <f>(V15/100)*'Population projection by TPU'!AB9</f>
        <v>171961.79386412058</v>
      </c>
      <c r="W33" s="12">
        <f>(W15/100)*'Population projection by TPU'!AC9</f>
        <v>173024.91862980986</v>
      </c>
      <c r="X33" s="12">
        <f>(X15/100)*'Population projection by TPU'!AD9</f>
        <v>174032.93074460866</v>
      </c>
      <c r="Y33" s="12">
        <f>(Y15/100)*'Population projection by TPU'!AE9</f>
        <v>174984.12995045472</v>
      </c>
      <c r="Z33" s="12">
        <f>(Z15/100)*'Population projection by TPU'!AF9</f>
        <v>175877.86369968398</v>
      </c>
      <c r="AA33" s="12">
        <f>(AA15/100)*'Population projection by TPU'!AG9</f>
        <v>176715.19849527697</v>
      </c>
      <c r="AB33" s="12">
        <f>(AB15/100)*'Population projection by TPU'!AH9</f>
        <v>177496.77272165706</v>
      </c>
      <c r="AC33" s="12">
        <f>(AC15/100)*'Population projection by TPU'!AI9</f>
        <v>178222.70000927165</v>
      </c>
      <c r="AD33" s="12">
        <f>(AD15/100)*'Population projection by TPU'!AJ9</f>
        <v>178892.90295371242</v>
      </c>
      <c r="AE33" s="12">
        <f>(AE15/100)*'Population projection by TPU'!AK9</f>
        <v>179507.6392288171</v>
      </c>
      <c r="AF33" s="12">
        <f>(AF15/100)*'Population projection by TPU'!AL9</f>
        <v>180067.64602464449</v>
      </c>
      <c r="AG33" s="12">
        <f>(AG15/100)*'Population projection by TPU'!AM9</f>
        <v>180572.84751512593</v>
      </c>
      <c r="AH33" s="12">
        <f>(AH15/100)*'Population projection by TPU'!AN9</f>
        <v>181022.73646742789</v>
      </c>
      <c r="AI33" s="12">
        <f>(AI15/100)*'Population projection by TPU'!AO9</f>
        <v>181417.28441961078</v>
      </c>
      <c r="AJ33" s="12">
        <f>(AJ15/100)*'Population projection by TPU'!AP9</f>
        <v>181757.08671048158</v>
      </c>
      <c r="AK33" s="12">
        <f>(AK15/100)*'Population projection by TPU'!AQ9</f>
        <v>182042.06790855661</v>
      </c>
      <c r="AL33" s="12">
        <f>(AL15/100)*'Population projection by TPU'!AR9</f>
        <v>182271.33621225308</v>
      </c>
      <c r="AM33" s="12">
        <f>(AM15/100)*'Population projection by TPU'!AS9</f>
        <v>182444.67094102094</v>
      </c>
      <c r="AN33" s="12">
        <f>(AN15/100)*'Population projection by TPU'!AT9</f>
        <v>182562.47600422651</v>
      </c>
      <c r="AO33" s="12">
        <f>(AO15/100)*'Population projection by TPU'!AU9</f>
        <v>182625.49280083441</v>
      </c>
      <c r="AP33" s="12">
        <f>(AP15/100)*'Population projection by TPU'!AV9</f>
        <v>182633.98312590254</v>
      </c>
      <c r="AQ33" s="12">
        <f>(AQ15/100)*'Population projection by TPU'!AW9</f>
        <v>182587.96873140035</v>
      </c>
      <c r="AR33" s="12">
        <f>(AR15/100)*'Population projection by TPU'!AX9</f>
        <v>182487.90492435786</v>
      </c>
    </row>
    <row r="34" spans="1:44" ht="15.75" x14ac:dyDescent="0.25">
      <c r="A34" s="76" t="s">
        <v>192</v>
      </c>
      <c r="B34" s="12">
        <f>(B16/100)*'Population projection by TPU'!H9</f>
        <v>85658</v>
      </c>
      <c r="C34" s="12">
        <f>(C16/100)*'Population projection by TPU'!I9</f>
        <v>52364.134051330082</v>
      </c>
      <c r="D34" s="12">
        <f>(D16/100)*'Population projection by TPU'!J9</f>
        <v>53080.998480182971</v>
      </c>
      <c r="E34" s="12">
        <f>(E16/100)*'Population projection by TPU'!K9</f>
        <v>53786.205392841635</v>
      </c>
      <c r="F34" s="12">
        <f>(F16/100)*'Population projection by TPU'!L9</f>
        <v>54478.571538039534</v>
      </c>
      <c r="G34" s="12">
        <f>(G16/100)*'Population projection by TPU'!M9</f>
        <v>55156.598064575883</v>
      </c>
      <c r="H34" s="12">
        <f>(H16/100)*'Population projection by TPU'!N9</f>
        <v>55819.201492033229</v>
      </c>
      <c r="I34" s="12">
        <f>(I16/100)*'Population projection by TPU'!O9</f>
        <v>56465.610101910417</v>
      </c>
      <c r="J34" s="12">
        <f>(J16/100)*'Population projection by TPU'!P9</f>
        <v>57095.347225829479</v>
      </c>
      <c r="K34" s="12">
        <f>(K16/100)*'Population projection by TPU'!Q9</f>
        <v>57707.778347066924</v>
      </c>
      <c r="L34" s="12">
        <f>(L16/100)*'Population projection by TPU'!R9</f>
        <v>58302.128191310905</v>
      </c>
      <c r="M34" s="12">
        <f>(M16/100)*'Population projection by TPU'!S9</f>
        <v>58878.004253878964</v>
      </c>
      <c r="N34" s="12">
        <f>(N16/100)*'Population projection by TPU'!T9</f>
        <v>59435.135640838897</v>
      </c>
      <c r="O34" s="12">
        <f>(O16/100)*'Population projection by TPU'!U9</f>
        <v>59974.474451616479</v>
      </c>
      <c r="P34" s="12">
        <f>(P16/100)*'Population projection by TPU'!V9</f>
        <v>60496.747275750007</v>
      </c>
      <c r="Q34" s="12">
        <f>(Q16/100)*'Population projection by TPU'!W9</f>
        <v>61001.614961098596</v>
      </c>
      <c r="R34" s="12">
        <f>(R16/100)*'Population projection by TPU'!X9</f>
        <v>61488.877790767481</v>
      </c>
      <c r="S34" s="12">
        <f>(S16/100)*'Population projection by TPU'!Y9</f>
        <v>61958.143114939041</v>
      </c>
      <c r="T34" s="12">
        <f>(T16/100)*'Population projection by TPU'!Z9</f>
        <v>62408.597172111622</v>
      </c>
      <c r="U34" s="12">
        <f>(U16/100)*'Population projection by TPU'!AA9</f>
        <v>62839.477327919805</v>
      </c>
      <c r="V34" s="12">
        <f>(V16/100)*'Population projection by TPU'!AB9</f>
        <v>63250.510551719679</v>
      </c>
      <c r="W34" s="12">
        <f>(W16/100)*'Population projection by TPU'!AC9</f>
        <v>63641.546157356352</v>
      </c>
      <c r="X34" s="12">
        <f>(X16/100)*'Population projection by TPU'!AD9</f>
        <v>64012.310380447212</v>
      </c>
      <c r="Y34" s="12">
        <f>(Y16/100)*'Population projection by TPU'!AE9</f>
        <v>64362.177836782859</v>
      </c>
      <c r="Z34" s="12">
        <f>(Z16/100)*'Population projection by TPU'!AF9</f>
        <v>64690.908508089531</v>
      </c>
      <c r="AA34" s="12">
        <f>(AA16/100)*'Population projection by TPU'!AG9</f>
        <v>64998.894672538518</v>
      </c>
      <c r="AB34" s="12">
        <f>(AB16/100)*'Population projection by TPU'!AH9</f>
        <v>65286.371138919574</v>
      </c>
      <c r="AC34" s="12">
        <f>(AC16/100)*'Population projection by TPU'!AI9</f>
        <v>65553.379702469043</v>
      </c>
      <c r="AD34" s="12">
        <f>(AD16/100)*'Population projection by TPU'!AJ9</f>
        <v>65799.891892511907</v>
      </c>
      <c r="AE34" s="12">
        <f>(AE16/100)*'Population projection by TPU'!AK9</f>
        <v>66026.002485925215</v>
      </c>
      <c r="AF34" s="12">
        <f>(AF16/100)*'Population projection by TPU'!AL9</f>
        <v>66231.982633913809</v>
      </c>
      <c r="AG34" s="12">
        <f>(AG16/100)*'Population projection by TPU'!AM9</f>
        <v>66417.804446343202</v>
      </c>
      <c r="AH34" s="12">
        <f>(AH16/100)*'Population projection by TPU'!AN9</f>
        <v>66583.281354238003</v>
      </c>
      <c r="AI34" s="12">
        <f>(AI16/100)*'Population projection by TPU'!AO9</f>
        <v>66728.402888806449</v>
      </c>
      <c r="AJ34" s="12">
        <f>(AJ16/100)*'Population projection by TPU'!AP9</f>
        <v>66853.388025918961</v>
      </c>
      <c r="AK34" s="12">
        <f>(AK16/100)*'Population projection by TPU'!AQ9</f>
        <v>66958.209020576236</v>
      </c>
      <c r="AL34" s="12">
        <f>(AL16/100)*'Population projection by TPU'!AR9</f>
        <v>67042.537852791065</v>
      </c>
      <c r="AM34" s="12">
        <f>(AM16/100)*'Population projection by TPU'!AS9</f>
        <v>67106.293352454988</v>
      </c>
      <c r="AN34" s="12">
        <f>(AN16/100)*'Population projection by TPU'!AT9</f>
        <v>67149.62408439198</v>
      </c>
      <c r="AO34" s="12">
        <f>(AO16/100)*'Population projection by TPU'!AU9</f>
        <v>67172.802747914946</v>
      </c>
      <c r="AP34" s="12">
        <f>(AP16/100)*'Population projection by TPU'!AV9</f>
        <v>67175.925635756721</v>
      </c>
      <c r="AQ34" s="12">
        <f>(AQ16/100)*'Population projection by TPU'!AW9</f>
        <v>67159.000748666454</v>
      </c>
      <c r="AR34" s="12">
        <f>(AR16/100)*'Population projection by TPU'!AX9</f>
        <v>67122.195556414343</v>
      </c>
    </row>
    <row r="35" spans="1:44" ht="15.75" x14ac:dyDescent="0.25">
      <c r="A35" s="67" t="s">
        <v>34</v>
      </c>
      <c r="B35" s="74">
        <f>SUM(B31:B34)</f>
        <v>477049</v>
      </c>
      <c r="C35" s="74">
        <f>SUM(C31:C34)</f>
        <v>467766.92235011881</v>
      </c>
      <c r="D35" s="74">
        <f t="shared" ref="D35:AR35" si="55">SUM(D31:D34)</f>
        <v>474170.64645826665</v>
      </c>
      <c r="E35" s="74">
        <f t="shared" si="55"/>
        <v>480470.23439437232</v>
      </c>
      <c r="F35" s="74">
        <f t="shared" si="55"/>
        <v>486655.11621751415</v>
      </c>
      <c r="G35" s="74">
        <f t="shared" si="55"/>
        <v>492711.90274393227</v>
      </c>
      <c r="H35" s="74">
        <f t="shared" si="55"/>
        <v>498630.91528210475</v>
      </c>
      <c r="I35" s="74">
        <f t="shared" si="55"/>
        <v>504405.26009847224</v>
      </c>
      <c r="J35" s="74">
        <f t="shared" si="55"/>
        <v>510030.67913159286</v>
      </c>
      <c r="K35" s="74">
        <f t="shared" si="55"/>
        <v>515501.50426644296</v>
      </c>
      <c r="L35" s="74">
        <f t="shared" si="55"/>
        <v>520810.81000553432</v>
      </c>
      <c r="M35" s="74">
        <f t="shared" si="55"/>
        <v>525955.09011868411</v>
      </c>
      <c r="N35" s="74">
        <f t="shared" si="55"/>
        <v>530931.92472015845</v>
      </c>
      <c r="O35" s="74">
        <f t="shared" si="55"/>
        <v>535749.81887981552</v>
      </c>
      <c r="P35" s="74">
        <f t="shared" si="55"/>
        <v>540415.26319581561</v>
      </c>
      <c r="Q35" s="74">
        <f t="shared" si="55"/>
        <v>544925.22803430678</v>
      </c>
      <c r="R35" s="74">
        <f t="shared" si="55"/>
        <v>549277.92933146562</v>
      </c>
      <c r="S35" s="74">
        <f t="shared" si="55"/>
        <v>553469.8595606219</v>
      </c>
      <c r="T35" s="74">
        <f t="shared" si="55"/>
        <v>557493.74941960815</v>
      </c>
      <c r="U35" s="74">
        <f t="shared" si="55"/>
        <v>561342.78632312233</v>
      </c>
      <c r="V35" s="74">
        <f t="shared" si="55"/>
        <v>565014.53129826207</v>
      </c>
      <c r="W35" s="74">
        <f t="shared" si="55"/>
        <v>568507.63827103621</v>
      </c>
      <c r="X35" s="74">
        <f t="shared" si="55"/>
        <v>571819.66171408095</v>
      </c>
      <c r="Y35" s="74">
        <f t="shared" si="55"/>
        <v>574945.01509279176</v>
      </c>
      <c r="Z35" s="74">
        <f t="shared" si="55"/>
        <v>577881.55433257902</v>
      </c>
      <c r="AA35" s="74">
        <f t="shared" si="55"/>
        <v>580632.7836402097</v>
      </c>
      <c r="AB35" s="74">
        <f t="shared" si="55"/>
        <v>583200.80055414047</v>
      </c>
      <c r="AC35" s="74">
        <f t="shared" si="55"/>
        <v>585585.97842971119</v>
      </c>
      <c r="AD35" s="74">
        <f t="shared" si="55"/>
        <v>587788.06293940835</v>
      </c>
      <c r="AE35" s="74">
        <f t="shared" si="55"/>
        <v>589807.90072165895</v>
      </c>
      <c r="AF35" s="74">
        <f t="shared" si="55"/>
        <v>591647.91396040353</v>
      </c>
      <c r="AG35" s="74">
        <f t="shared" si="55"/>
        <v>593307.85351407621</v>
      </c>
      <c r="AH35" s="74">
        <f t="shared" si="55"/>
        <v>594786.05276874336</v>
      </c>
      <c r="AI35" s="74">
        <f t="shared" si="55"/>
        <v>596082.41820706532</v>
      </c>
      <c r="AJ35" s="74">
        <f t="shared" si="55"/>
        <v>597198.90593260131</v>
      </c>
      <c r="AK35" s="74">
        <f t="shared" si="55"/>
        <v>598135.26810027217</v>
      </c>
      <c r="AL35" s="74">
        <f t="shared" si="55"/>
        <v>598888.57451935357</v>
      </c>
      <c r="AM35" s="74">
        <f t="shared" si="55"/>
        <v>599458.10010019212</v>
      </c>
      <c r="AN35" s="74">
        <f t="shared" si="55"/>
        <v>599845.17196700606</v>
      </c>
      <c r="AO35" s="74">
        <f t="shared" si="55"/>
        <v>600052.22613292991</v>
      </c>
      <c r="AP35" s="74">
        <f t="shared" si="55"/>
        <v>600080.12277747598</v>
      </c>
      <c r="AQ35" s="74">
        <f t="shared" si="55"/>
        <v>599928.93337104807</v>
      </c>
      <c r="AR35" s="74">
        <f t="shared" si="55"/>
        <v>599600.15391506779</v>
      </c>
    </row>
  </sheetData>
  <mergeCells count="5">
    <mergeCell ref="A1:AR1"/>
    <mergeCell ref="A10:AR10"/>
    <mergeCell ref="A20:A22"/>
    <mergeCell ref="B20:B22"/>
    <mergeCell ref="A29:AR2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AR29"/>
  <sheetViews>
    <sheetView topLeftCell="A10" zoomScaleNormal="100" workbookViewId="0">
      <selection activeCell="I19" sqref="I19"/>
    </sheetView>
  </sheetViews>
  <sheetFormatPr defaultRowHeight="15" x14ac:dyDescent="0.25"/>
  <cols>
    <col min="1" max="1" width="29" bestFit="1" customWidth="1"/>
  </cols>
  <sheetData>
    <row r="2" spans="1:44" ht="17.45" customHeight="1" x14ac:dyDescent="0.25">
      <c r="A2" s="153" t="s">
        <v>237</v>
      </c>
      <c r="B2" s="153"/>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3"/>
      <c r="AJ2" s="153"/>
      <c r="AK2" s="153"/>
      <c r="AL2" s="153"/>
      <c r="AM2" s="153"/>
      <c r="AN2" s="153"/>
      <c r="AO2" s="153"/>
      <c r="AP2" s="153"/>
      <c r="AQ2" s="153"/>
      <c r="AR2" s="153"/>
    </row>
    <row r="3" spans="1:44" ht="15.75" x14ac:dyDescent="0.25">
      <c r="A3" s="89"/>
      <c r="B3" s="90">
        <v>2018</v>
      </c>
      <c r="C3" s="90">
        <f>B3+1</f>
        <v>2019</v>
      </c>
      <c r="D3" s="90">
        <f t="shared" ref="D3:AN3" si="0">C3+1</f>
        <v>2020</v>
      </c>
      <c r="E3" s="90">
        <f t="shared" si="0"/>
        <v>2021</v>
      </c>
      <c r="F3" s="90">
        <f t="shared" si="0"/>
        <v>2022</v>
      </c>
      <c r="G3" s="90">
        <f t="shared" si="0"/>
        <v>2023</v>
      </c>
      <c r="H3" s="90">
        <f t="shared" si="0"/>
        <v>2024</v>
      </c>
      <c r="I3" s="90">
        <f t="shared" si="0"/>
        <v>2025</v>
      </c>
      <c r="J3" s="90">
        <f t="shared" si="0"/>
        <v>2026</v>
      </c>
      <c r="K3" s="90">
        <f t="shared" si="0"/>
        <v>2027</v>
      </c>
      <c r="L3" s="90">
        <f t="shared" si="0"/>
        <v>2028</v>
      </c>
      <c r="M3" s="90">
        <f t="shared" si="0"/>
        <v>2029</v>
      </c>
      <c r="N3" s="90">
        <f t="shared" si="0"/>
        <v>2030</v>
      </c>
      <c r="O3" s="90">
        <f t="shared" si="0"/>
        <v>2031</v>
      </c>
      <c r="P3" s="90">
        <f t="shared" si="0"/>
        <v>2032</v>
      </c>
      <c r="Q3" s="90">
        <f t="shared" si="0"/>
        <v>2033</v>
      </c>
      <c r="R3" s="90">
        <f t="shared" si="0"/>
        <v>2034</v>
      </c>
      <c r="S3" s="90">
        <f t="shared" si="0"/>
        <v>2035</v>
      </c>
      <c r="T3" s="90">
        <f t="shared" si="0"/>
        <v>2036</v>
      </c>
      <c r="U3" s="90">
        <f t="shared" si="0"/>
        <v>2037</v>
      </c>
      <c r="V3" s="90">
        <f t="shared" si="0"/>
        <v>2038</v>
      </c>
      <c r="W3" s="90">
        <f t="shared" si="0"/>
        <v>2039</v>
      </c>
      <c r="X3" s="90">
        <f t="shared" si="0"/>
        <v>2040</v>
      </c>
      <c r="Y3" s="90">
        <f t="shared" si="0"/>
        <v>2041</v>
      </c>
      <c r="Z3" s="90">
        <f t="shared" si="0"/>
        <v>2042</v>
      </c>
      <c r="AA3" s="90">
        <f t="shared" si="0"/>
        <v>2043</v>
      </c>
      <c r="AB3" s="90">
        <f t="shared" si="0"/>
        <v>2044</v>
      </c>
      <c r="AC3" s="90">
        <f t="shared" si="0"/>
        <v>2045</v>
      </c>
      <c r="AD3" s="90">
        <f t="shared" si="0"/>
        <v>2046</v>
      </c>
      <c r="AE3" s="89">
        <f t="shared" si="0"/>
        <v>2047</v>
      </c>
      <c r="AF3" s="89">
        <f t="shared" si="0"/>
        <v>2048</v>
      </c>
      <c r="AG3" s="89">
        <f t="shared" si="0"/>
        <v>2049</v>
      </c>
      <c r="AH3" s="89">
        <f t="shared" si="0"/>
        <v>2050</v>
      </c>
      <c r="AI3" s="89">
        <f t="shared" si="0"/>
        <v>2051</v>
      </c>
      <c r="AJ3" s="89">
        <f t="shared" si="0"/>
        <v>2052</v>
      </c>
      <c r="AK3" s="89">
        <f t="shared" si="0"/>
        <v>2053</v>
      </c>
      <c r="AL3" s="89">
        <f t="shared" si="0"/>
        <v>2054</v>
      </c>
      <c r="AM3" s="89">
        <f t="shared" si="0"/>
        <v>2055</v>
      </c>
      <c r="AN3" s="89">
        <f t="shared" si="0"/>
        <v>2056</v>
      </c>
      <c r="AO3" s="89">
        <f>AN3+1</f>
        <v>2057</v>
      </c>
      <c r="AP3" s="89">
        <f t="shared" ref="AP3:AR3" si="1">AO3+1</f>
        <v>2058</v>
      </c>
      <c r="AQ3" s="89">
        <f t="shared" si="1"/>
        <v>2059</v>
      </c>
      <c r="AR3" s="89">
        <f t="shared" si="1"/>
        <v>2060</v>
      </c>
    </row>
    <row r="4" spans="1:44" ht="15.75" x14ac:dyDescent="0.25">
      <c r="A4" s="47" t="s">
        <v>193</v>
      </c>
      <c r="B4" s="12">
        <f>'TPU I ARs urban projections'!B30</f>
        <v>221326</v>
      </c>
      <c r="C4" s="12">
        <f>'TPU I ARs urban projections'!C30</f>
        <v>229684.96818425818</v>
      </c>
      <c r="D4" s="12">
        <f>'TPU I ARs urban projections'!D30</f>
        <v>232829.35291469409</v>
      </c>
      <c r="E4" s="12">
        <f>'TPU I ARs urban projections'!E30</f>
        <v>235922.60424467019</v>
      </c>
      <c r="F4" s="12">
        <f>'TPU I ARs urban projections'!F30</f>
        <v>238959.53207538257</v>
      </c>
      <c r="G4" s="12">
        <f>'TPU I ARs urban projections'!G30</f>
        <v>241933.56199102913</v>
      </c>
      <c r="H4" s="12">
        <f>'TPU I ARs urban projections'!H30</f>
        <v>244839.9415179996</v>
      </c>
      <c r="I4" s="12">
        <f>'TPU I ARs urban projections'!I30</f>
        <v>247675.28566497113</v>
      </c>
      <c r="J4" s="12">
        <f>'TPU I ARs urban projections'!J30</f>
        <v>250437.50361991735</v>
      </c>
      <c r="K4" s="12">
        <f>'TPU I ARs urban projections'!K30</f>
        <v>253123.81220011052</v>
      </c>
      <c r="L4" s="12">
        <f>'TPU I ARs urban projections'!L30</f>
        <v>255730.81081736405</v>
      </c>
      <c r="M4" s="12">
        <f>'TPU I ARs urban projections'!M30</f>
        <v>258256.77782713764</v>
      </c>
      <c r="N4" s="12">
        <f>'TPU I ARs urban projections'!N30</f>
        <v>260700.52500651247</v>
      </c>
      <c r="O4" s="12">
        <f>'TPU I ARs urban projections'!O30</f>
        <v>263066.22855223622</v>
      </c>
      <c r="P4" s="12">
        <f>'TPU I ARs urban projections'!P30</f>
        <v>265357.07550631784</v>
      </c>
      <c r="Q4" s="12">
        <f>'TPU I ARs urban projections'!Q30</f>
        <v>267571.57824464026</v>
      </c>
      <c r="R4" s="12">
        <f>'TPU I ARs urban projections'!R30</f>
        <v>269708.86074835091</v>
      </c>
      <c r="S4" s="12">
        <f>'TPU I ARs urban projections'!S30</f>
        <v>271767.20073630271</v>
      </c>
      <c r="T4" s="12">
        <f>'TPU I ARs urban projections'!T30</f>
        <v>273743.02880382573</v>
      </c>
      <c r="U4" s="12">
        <f>'TPU I ARs urban projections'!U30</f>
        <v>275632.99980537075</v>
      </c>
      <c r="V4" s="12">
        <f>'TPU I ARs urban projections'!V30</f>
        <v>277435.9161457537</v>
      </c>
      <c r="W4" s="12">
        <f>'TPU I ARs urban projections'!W30</f>
        <v>279151.11686981283</v>
      </c>
      <c r="X4" s="12">
        <f>'TPU I ARs urban projections'!X30</f>
        <v>280777.40116396366</v>
      </c>
      <c r="Y4" s="12">
        <f>'TPU I ARs urban projections'!Y30</f>
        <v>282312.02590345399</v>
      </c>
      <c r="Z4" s="12">
        <f>'TPU I ARs urban projections'!Z30</f>
        <v>283753.93829536426</v>
      </c>
      <c r="AA4" s="12">
        <f>'TPU I ARs urban projections'!AA30</f>
        <v>285104.85899068823</v>
      </c>
      <c r="AB4" s="12">
        <f>'TPU I ARs urban projections'!AB30</f>
        <v>286365.81793196913</v>
      </c>
      <c r="AC4" s="12">
        <f>'TPU I ARs urban projections'!AC30</f>
        <v>287536.99844578537</v>
      </c>
      <c r="AD4" s="12">
        <f>'TPU I ARs urban projections'!AD30</f>
        <v>288618.2756511246</v>
      </c>
      <c r="AE4" s="12">
        <f>'TPU I ARs urban projections'!AE30</f>
        <v>289610.06526810455</v>
      </c>
      <c r="AF4" s="12">
        <f>'TPU I ARs urban projections'!AF30</f>
        <v>290513.55664811999</v>
      </c>
      <c r="AG4" s="12">
        <f>'TPU I ARs urban projections'!AG30</f>
        <v>291328.627456585</v>
      </c>
      <c r="AH4" s="12">
        <f>'TPU I ARs urban projections'!AH30</f>
        <v>292054.45934540778</v>
      </c>
      <c r="AI4" s="12">
        <f>'TPU I ARs urban projections'!AI30</f>
        <v>292691.00639529363</v>
      </c>
      <c r="AJ4" s="12">
        <f>'TPU I ARs urban projections'!AJ30</f>
        <v>293239.22910080146</v>
      </c>
      <c r="AK4" s="12">
        <f>'TPU I ARs urban projections'!AK30</f>
        <v>293699.00576395221</v>
      </c>
      <c r="AL4" s="12">
        <f>'TPU I ARs urban projections'!AL30</f>
        <v>294068.89758962992</v>
      </c>
      <c r="AM4" s="12">
        <f>'TPU I ARs urban projections'!AM30</f>
        <v>294348.54854112898</v>
      </c>
      <c r="AN4" s="12">
        <f>'TPU I ARs urban projections'!AN30</f>
        <v>294538.61026881059</v>
      </c>
      <c r="AO4" s="12">
        <f>'TPU I ARs urban projections'!AO30</f>
        <v>294640.27891454066</v>
      </c>
      <c r="AP4" s="12">
        <f>'TPU I ARs urban projections'!AP30</f>
        <v>294653.97684744035</v>
      </c>
      <c r="AQ4" s="12">
        <f>'TPU I ARs urban projections'!AQ30</f>
        <v>294579.73916122096</v>
      </c>
      <c r="AR4" s="12">
        <f>'TPU I ARs urban projections'!AR30</f>
        <v>294418.30042906979</v>
      </c>
    </row>
    <row r="5" spans="1:44" ht="15.75" x14ac:dyDescent="0.25">
      <c r="A5" s="47" t="s">
        <v>169</v>
      </c>
      <c r="B5" s="12">
        <f>'TPU I ARs urban projections'!B31</f>
        <v>31079</v>
      </c>
      <c r="C5" s="12">
        <f>'TPU I ARs urban projections'!C31</f>
        <v>33479.790482873701</v>
      </c>
      <c r="D5" s="12">
        <f>'TPU I ARs urban projections'!D31</f>
        <v>33938.128452505603</v>
      </c>
      <c r="E5" s="12">
        <f>'TPU I ARs urban projections'!E31</f>
        <v>34389.013015205375</v>
      </c>
      <c r="F5" s="12">
        <f>'TPU I ARs urban projections'!F31</f>
        <v>34831.68764161929</v>
      </c>
      <c r="G5" s="12">
        <f>'TPU I ARs urban projections'!G31</f>
        <v>35265.19401886627</v>
      </c>
      <c r="H5" s="12">
        <f>'TPU I ARs urban projections'!H31</f>
        <v>35688.839407573745</v>
      </c>
      <c r="I5" s="12">
        <f>'TPU I ARs urban projections'!I31</f>
        <v>36102.130398002417</v>
      </c>
      <c r="J5" s="12">
        <f>'TPU I ARs urban projections'!J31</f>
        <v>36504.762225111983</v>
      </c>
      <c r="K5" s="12">
        <f>'TPU I ARs urban projections'!K31</f>
        <v>36896.329201167049</v>
      </c>
      <c r="L5" s="12">
        <f>'TPU I ARs urban projections'!L31</f>
        <v>37276.335642967671</v>
      </c>
      <c r="M5" s="12">
        <f>'TPU I ARs urban projections'!M31</f>
        <v>37644.530596788194</v>
      </c>
      <c r="N5" s="12">
        <f>'TPU I ARs urban projections'!N31</f>
        <v>38000.740862550767</v>
      </c>
      <c r="O5" s="12">
        <f>'TPU I ARs urban projections'!O31</f>
        <v>38345.575179230487</v>
      </c>
      <c r="P5" s="12">
        <f>'TPU I ARs urban projections'!P31</f>
        <v>38679.498102690828</v>
      </c>
      <c r="Q5" s="12">
        <f>'TPU I ARs urban projections'!Q31</f>
        <v>39002.292790949687</v>
      </c>
      <c r="R5" s="12">
        <f>'TPU I ARs urban projections'!R31</f>
        <v>39313.83155203022</v>
      </c>
      <c r="S5" s="12">
        <f>'TPU I ARs urban projections'!S31</f>
        <v>39613.863339412419</v>
      </c>
      <c r="T5" s="12">
        <f>'TPU I ARs urban projections'!T31</f>
        <v>39901.867862537263</v>
      </c>
      <c r="U5" s="12">
        <f>'TPU I ARs urban projections'!U31</f>
        <v>40177.357519743178</v>
      </c>
      <c r="V5" s="12">
        <f>'TPU I ARs urban projections'!V31</f>
        <v>40440.157744813849</v>
      </c>
      <c r="W5" s="12">
        <f>'TPU I ARs urban projections'!W31</f>
        <v>40690.172194307583</v>
      </c>
      <c r="X5" s="12">
        <f>'TPU I ARs urban projections'!X31</f>
        <v>40927.225832881253</v>
      </c>
      <c r="Y5" s="12">
        <f>'TPU I ARs urban projections'!Y31</f>
        <v>41150.918811808609</v>
      </c>
      <c r="Z5" s="12">
        <f>'TPU I ARs urban projections'!Z31</f>
        <v>41361.097671824769</v>
      </c>
      <c r="AA5" s="12">
        <f>'TPU I ARs urban projections'!AA31</f>
        <v>41558.013221832116</v>
      </c>
      <c r="AB5" s="12">
        <f>'TPU I ARs urban projections'!AB31</f>
        <v>41741.81559033419</v>
      </c>
      <c r="AC5" s="12">
        <f>'TPU I ARs urban projections'!AC31</f>
        <v>41912.531499739009</v>
      </c>
      <c r="AD5" s="12">
        <f>'TPU I ARs urban projections'!AD31</f>
        <v>42070.142746895697</v>
      </c>
      <c r="AE5" s="12">
        <f>'TPU I ARs urban projections'!AE31</f>
        <v>42214.709928814809</v>
      </c>
      <c r="AF5" s="12">
        <f>'TPU I ARs urban projections'!AF31</f>
        <v>42346.406410065305</v>
      </c>
      <c r="AG5" s="12">
        <f>'TPU I ARs urban projections'!AG31</f>
        <v>42465.214358673518</v>
      </c>
      <c r="AH5" s="12">
        <f>'TPU I ARs urban projections'!AH31</f>
        <v>42571.014488981047</v>
      </c>
      <c r="AI5" s="12">
        <f>'TPU I ARs urban projections'!AI31</f>
        <v>42663.80010760967</v>
      </c>
      <c r="AJ5" s="12">
        <f>'TPU I ARs urban projections'!AJ31</f>
        <v>42743.711220049692</v>
      </c>
      <c r="AK5" s="12">
        <f>'TPU I ARs urban projections'!AK31</f>
        <v>42810.730087121796</v>
      </c>
      <c r="AL5" s="12">
        <f>'TPU I ARs urban projections'!AL31</f>
        <v>42864.646984352454</v>
      </c>
      <c r="AM5" s="12">
        <f>'TPU I ARs urban projections'!AM31</f>
        <v>42905.410014421599</v>
      </c>
      <c r="AN5" s="12">
        <f>'TPU I ARs urban projections'!AN31</f>
        <v>42933.114164466315</v>
      </c>
      <c r="AO5" s="12">
        <f>'TPU I ARs urban projections'!AO31</f>
        <v>42947.933788861541</v>
      </c>
      <c r="AP5" s="12">
        <f>'TPU I ARs urban projections'!AP31</f>
        <v>42949.930453802903</v>
      </c>
      <c r="AQ5" s="12">
        <f>'TPU I ARs urban projections'!AQ31</f>
        <v>42939.109274688708</v>
      </c>
      <c r="AR5" s="12">
        <f>'TPU I ARs urban projections'!AR31</f>
        <v>42915.577325815568</v>
      </c>
    </row>
    <row r="6" spans="1:44" ht="15.75" x14ac:dyDescent="0.25">
      <c r="A6" s="47" t="s">
        <v>171</v>
      </c>
      <c r="B6" s="12">
        <f>'TPU I ARs urban projections'!B33</f>
        <v>53770</v>
      </c>
      <c r="C6" s="12">
        <f>'TPU I ARs urban projections'!C33</f>
        <v>56065.534602643202</v>
      </c>
      <c r="D6" s="12">
        <f>'TPU I ARs urban projections'!D33</f>
        <v>56833.071165013498</v>
      </c>
      <c r="E6" s="12">
        <f>'TPU I ARs urban projections'!E33</f>
        <v>57588.126190365976</v>
      </c>
      <c r="F6" s="12">
        <f>'TPU I ARs urban projections'!F33</f>
        <v>58329.432788375219</v>
      </c>
      <c r="G6" s="12">
        <f>'TPU I ARs urban projections'!G33</f>
        <v>59055.38616034868</v>
      </c>
      <c r="H6" s="12">
        <f>'TPU I ARs urban projections'!H33</f>
        <v>59764.826239192043</v>
      </c>
      <c r="I6" s="12">
        <f>'TPU I ARs urban projections'!I33</f>
        <v>60456.9267568668</v>
      </c>
      <c r="J6" s="12">
        <f>'TPU I ARs urban projections'!J33</f>
        <v>61131.177351310769</v>
      </c>
      <c r="K6" s="12">
        <f>'TPU I ARs urban projections'!K33</f>
        <v>61786.898654480137</v>
      </c>
      <c r="L6" s="12">
        <f>'TPU I ARs urban projections'!L33</f>
        <v>62423.260591180391</v>
      </c>
      <c r="M6" s="12">
        <f>'TPU I ARs urban projections'!M33</f>
        <v>63039.842912222783</v>
      </c>
      <c r="N6" s="12">
        <f>'TPU I ARs urban projections'!N33</f>
        <v>63636.355575321562</v>
      </c>
      <c r="O6" s="12">
        <f>'TPU I ARs urban projections'!O33</f>
        <v>64213.81797980929</v>
      </c>
      <c r="P6" s="12">
        <f>'TPU I ARs urban projections'!P33</f>
        <v>64773.008074784899</v>
      </c>
      <c r="Q6" s="12">
        <f>'TPU I ARs urban projections'!Q33</f>
        <v>65313.562734868101</v>
      </c>
      <c r="R6" s="12">
        <f>'TPU I ARs urban projections'!R33</f>
        <v>65835.268126016221</v>
      </c>
      <c r="S6" s="12">
        <f>'TPU I ARs urban projections'!S33</f>
        <v>66337.703843646377</v>
      </c>
      <c r="T6" s="12">
        <f>'TPU I ARs urban projections'!T33</f>
        <v>66819.998604876542</v>
      </c>
      <c r="U6" s="12">
        <f>'TPU I ARs urban projections'!U33</f>
        <v>67281.335867923335</v>
      </c>
      <c r="V6" s="12">
        <f>'TPU I ARs urban projections'!V33</f>
        <v>67721.423302754163</v>
      </c>
      <c r="W6" s="12">
        <f>'TPU I ARs urban projections'!W33</f>
        <v>68140.099571843195</v>
      </c>
      <c r="X6" s="12">
        <f>'TPU I ARs urban projections'!X33</f>
        <v>68537.071559554213</v>
      </c>
      <c r="Y6" s="12">
        <f>'TPU I ARs urban projections'!Y33</f>
        <v>68911.669675896526</v>
      </c>
      <c r="Z6" s="12">
        <f>'TPU I ARs urban projections'!Z33</f>
        <v>69263.636936713403</v>
      </c>
      <c r="AA6" s="12">
        <f>'TPU I ARs urban projections'!AA33</f>
        <v>69593.393348671321</v>
      </c>
      <c r="AB6" s="12">
        <f>'TPU I ARs urban projections'!AB33</f>
        <v>69901.1903182065</v>
      </c>
      <c r="AC6" s="12">
        <f>'TPU I ARs urban projections'!AC33</f>
        <v>70187.072594884827</v>
      </c>
      <c r="AD6" s="12">
        <f>'TPU I ARs urban projections'!AD33</f>
        <v>70451.009695559012</v>
      </c>
      <c r="AE6" s="12">
        <f>'TPU I ARs urban projections'!AE33</f>
        <v>70693.103096485138</v>
      </c>
      <c r="AF6" s="12">
        <f>'TPU I ARs urban projections'!AF33</f>
        <v>70913.643115407089</v>
      </c>
      <c r="AG6" s="12">
        <f>'TPU I ARs urban projections'!AG33</f>
        <v>71112.599890754005</v>
      </c>
      <c r="AH6" s="12">
        <f>'TPU I ARs urban projections'!AH33</f>
        <v>71289.773665773755</v>
      </c>
      <c r="AI6" s="12">
        <f>'TPU I ARs urban projections'!AI33</f>
        <v>71445.15323167968</v>
      </c>
      <c r="AJ6" s="12">
        <f>'TPU I ARs urban projections'!AJ33</f>
        <v>71578.973042826154</v>
      </c>
      <c r="AK6" s="12">
        <f>'TPU I ARs urban projections'!AK33</f>
        <v>71691.203393036485</v>
      </c>
      <c r="AL6" s="12">
        <f>'TPU I ARs urban projections'!AL33</f>
        <v>71781.493075969207</v>
      </c>
      <c r="AM6" s="12">
        <f>'TPU I ARs urban projections'!AM33</f>
        <v>71849.755183942048</v>
      </c>
      <c r="AN6" s="12">
        <f>'TPU I ARs urban projections'!AN33</f>
        <v>71896.148783201977</v>
      </c>
      <c r="AO6" s="12">
        <f>'TPU I ARs urban projections'!AO33</f>
        <v>71920.96584903021</v>
      </c>
      <c r="AP6" s="12">
        <f>'TPU I ARs urban projections'!AP33</f>
        <v>71924.309480688142</v>
      </c>
      <c r="AQ6" s="12">
        <f>'TPU I ARs urban projections'!AQ33</f>
        <v>71906.188244464211</v>
      </c>
      <c r="AR6" s="12">
        <f>'TPU I ARs urban projections'!AR33</f>
        <v>71866.781447862842</v>
      </c>
    </row>
    <row r="7" spans="1:44" ht="15.75" x14ac:dyDescent="0.25">
      <c r="A7" s="87" t="s">
        <v>172</v>
      </c>
      <c r="B7" s="12">
        <f>'TPU II ARs urban projections'!B31</f>
        <v>29753.999999999996</v>
      </c>
      <c r="C7" s="12">
        <f>'TPU II ARs urban projections'!C31</f>
        <v>32002.811613105376</v>
      </c>
      <c r="D7" s="12">
        <f>'TPU II ARs urban projections'!D31</f>
        <v>32440.929757983442</v>
      </c>
      <c r="E7" s="12">
        <f>'TPU II ARs urban projections'!E31</f>
        <v>32871.923306963974</v>
      </c>
      <c r="F7" s="12">
        <f>'TPU II ARs urban projections'!F31</f>
        <v>33295.069105390437</v>
      </c>
      <c r="G7" s="12">
        <f>'TPU II ARs urban projections'!G31</f>
        <v>33709.451116867232</v>
      </c>
      <c r="H7" s="12">
        <f>'TPU II ARs urban projections'!H31</f>
        <v>34114.407162589843</v>
      </c>
      <c r="I7" s="12">
        <f>'TPU II ARs urban projections'!I31</f>
        <v>34509.465599853611</v>
      </c>
      <c r="J7" s="12">
        <f>'TPU II ARs urban projections'!J31</f>
        <v>34894.335108491054</v>
      </c>
      <c r="K7" s="12">
        <f>'TPU II ARs urban projections'!K31</f>
        <v>35268.627897898259</v>
      </c>
      <c r="L7" s="12">
        <f>'TPU II ARs urban projections'!L31</f>
        <v>35631.870152204865</v>
      </c>
      <c r="M7" s="12">
        <f>'TPU II ARs urban projections'!M31</f>
        <v>35983.821988643082</v>
      </c>
      <c r="N7" s="12">
        <f>'TPU II ARs urban projections'!N31</f>
        <v>36324.317847949169</v>
      </c>
      <c r="O7" s="12">
        <f>'TPU II ARs urban projections'!O31</f>
        <v>36653.939614252638</v>
      </c>
      <c r="P7" s="12">
        <f>'TPU II ARs urban projections'!P31</f>
        <v>36973.131349286501</v>
      </c>
      <c r="Q7" s="12">
        <f>'TPU II ARs urban projections'!Q31</f>
        <v>37281.685777168714</v>
      </c>
      <c r="R7" s="12">
        <f>'TPU II ARs urban projections'!R31</f>
        <v>37579.480839122298</v>
      </c>
      <c r="S7" s="12">
        <f>'TPU II ARs urban projections'!S31</f>
        <v>37866.27656367881</v>
      </c>
      <c r="T7" s="12">
        <f>'TPU II ARs urban projections'!T31</f>
        <v>38141.575613175592</v>
      </c>
      <c r="U7" s="12">
        <f>'TPU II ARs urban projections'!U31</f>
        <v>38404.911896759266</v>
      </c>
      <c r="V7" s="12">
        <f>'TPU II ARs urban projections'!V31</f>
        <v>38656.118549295526</v>
      </c>
      <c r="W7" s="12">
        <f>'TPU II ARs urban projections'!W31</f>
        <v>38895.10347758518</v>
      </c>
      <c r="X7" s="12">
        <f>'TPU II ARs urban projections'!X31</f>
        <v>39121.699368062909</v>
      </c>
      <c r="Y7" s="12">
        <f>'TPU II ARs urban projections'!Y31</f>
        <v>39335.524011542933</v>
      </c>
      <c r="Z7" s="12">
        <f>'TPU II ARs urban projections'!Z31</f>
        <v>39536.430718697964</v>
      </c>
      <c r="AA7" s="12">
        <f>'TPU II ARs urban projections'!AA31</f>
        <v>39724.659233861457</v>
      </c>
      <c r="AB7" s="12">
        <f>'TPU II ARs urban projections'!AB31</f>
        <v>39900.353062537702</v>
      </c>
      <c r="AC7" s="12">
        <f>'TPU II ARs urban projections'!AC31</f>
        <v>40063.537748261377</v>
      </c>
      <c r="AD7" s="12">
        <f>'TPU II ARs urban projections'!AD31</f>
        <v>40214.195890923358</v>
      </c>
      <c r="AE7" s="12">
        <f>'TPU II ARs urban projections'!AE31</f>
        <v>40352.38541426466</v>
      </c>
      <c r="AF7" s="12">
        <f>'TPU II ARs urban projections'!AF31</f>
        <v>40478.27203478352</v>
      </c>
      <c r="AG7" s="12">
        <f>'TPU II ARs urban projections'!AG31</f>
        <v>40591.838707173345</v>
      </c>
      <c r="AH7" s="12">
        <f>'TPU II ARs urban projections'!AH31</f>
        <v>40692.971408126352</v>
      </c>
      <c r="AI7" s="12">
        <f>'TPU II ARs urban projections'!AI31</f>
        <v>40781.663739546282</v>
      </c>
      <c r="AJ7" s="12">
        <f>'TPU II ARs urban projections'!AJ31</f>
        <v>40858.049530506352</v>
      </c>
      <c r="AK7" s="12">
        <f>'TPU II ARs urban projections'!AK31</f>
        <v>40922.111824400621</v>
      </c>
      <c r="AL7" s="12">
        <f>'TPU II ARs urban projections'!AL31</f>
        <v>40973.650148862915</v>
      </c>
      <c r="AM7" s="12">
        <f>'TPU II ARs urban projections'!AM31</f>
        <v>41012.614896051207</v>
      </c>
      <c r="AN7" s="12">
        <f>'TPU II ARs urban projections'!AN31</f>
        <v>41039.096862694212</v>
      </c>
      <c r="AO7" s="12">
        <f>'TPU II ARs urban projections'!AO31</f>
        <v>41053.26271143034</v>
      </c>
      <c r="AP7" s="12">
        <f>'TPU II ARs urban projections'!AP31</f>
        <v>41055.171292429528</v>
      </c>
      <c r="AQ7" s="12">
        <f>'TPU II ARs urban projections'!AQ31</f>
        <v>41044.827495421596</v>
      </c>
      <c r="AR7" s="12">
        <f>'TPU II ARs urban projections'!AR31</f>
        <v>41022.333671063236</v>
      </c>
    </row>
    <row r="8" spans="1:44" ht="15.75" x14ac:dyDescent="0.25">
      <c r="A8" s="87" t="s">
        <v>173</v>
      </c>
      <c r="B8" s="12">
        <f>'TPU II ARs urban projections'!B32</f>
        <v>8802</v>
      </c>
      <c r="C8" s="12">
        <f>'TPU II ARs urban projections'!C32</f>
        <v>9540.8377619802923</v>
      </c>
      <c r="D8" s="12">
        <f>'TPU II ARs urban projections'!D32</f>
        <v>9671.4517277591513</v>
      </c>
      <c r="E8" s="12">
        <f>'TPU II ARs urban projections'!E32</f>
        <v>9799.9416734862771</v>
      </c>
      <c r="F8" s="12">
        <f>'TPU II ARs urban projections'!F32</f>
        <v>9926.0920086898641</v>
      </c>
      <c r="G8" s="12">
        <f>'TPU II ARs urban projections'!G32</f>
        <v>10049.629640032361</v>
      </c>
      <c r="H8" s="12">
        <f>'TPU II ARs urban projections'!H32</f>
        <v>10170.357155466985</v>
      </c>
      <c r="I8" s="12">
        <f>'TPU II ARs urban projections'!I32</f>
        <v>10288.133946519043</v>
      </c>
      <c r="J8" s="12">
        <f>'TPU II ARs urban projections'!J32</f>
        <v>10402.873163367702</v>
      </c>
      <c r="K8" s="12">
        <f>'TPU II ARs urban projections'!K32</f>
        <v>10514.459195944628</v>
      </c>
      <c r="L8" s="12">
        <f>'TPU II ARs urban projections'!L32</f>
        <v>10622.750787900133</v>
      </c>
      <c r="M8" s="12">
        <f>'TPU II ARs urban projections'!M32</f>
        <v>10727.676424187446</v>
      </c>
      <c r="N8" s="12">
        <f>'TPU II ARs urban projections'!N32</f>
        <v>10829.186747453388</v>
      </c>
      <c r="O8" s="12">
        <f>'TPU II ARs urban projections'!O32</f>
        <v>10927.455231895892</v>
      </c>
      <c r="P8" s="12">
        <f>'TPU II ARs urban projections'!P32</f>
        <v>11022.614263412861</v>
      </c>
      <c r="Q8" s="12">
        <f>'TPU II ARs urban projections'!Q32</f>
        <v>11114.602047884875</v>
      </c>
      <c r="R8" s="12">
        <f>'TPU II ARs urban projections'!R32</f>
        <v>11203.382196540768</v>
      </c>
      <c r="S8" s="12">
        <f>'TPU II ARs urban projections'!S32</f>
        <v>11288.883167889882</v>
      </c>
      <c r="T8" s="12">
        <f>'TPU II ARs urban projections'!T32</f>
        <v>11370.956693148539</v>
      </c>
      <c r="U8" s="12">
        <f>'TPU II ARs urban projections'!U32</f>
        <v>11449.463818987626</v>
      </c>
      <c r="V8" s="12">
        <f>'TPU II ARs urban projections'!V32</f>
        <v>11524.354798741328</v>
      </c>
      <c r="W8" s="12">
        <f>'TPU II ARs urban projections'!W32</f>
        <v>11595.602177125931</v>
      </c>
      <c r="X8" s="12">
        <f>'TPU II ARs urban projections'!X32</f>
        <v>11663.156073787128</v>
      </c>
      <c r="Y8" s="12">
        <f>'TPU II ARs urban projections'!Y32</f>
        <v>11726.902542616783</v>
      </c>
      <c r="Z8" s="12">
        <f>'TPU II ARs urban projections'!Z32</f>
        <v>11786.797851861265</v>
      </c>
      <c r="AA8" s="12">
        <f>'TPU II ARs urban projections'!AA32</f>
        <v>11842.913475296611</v>
      </c>
      <c r="AB8" s="12">
        <f>'TPU II ARs urban projections'!AB32</f>
        <v>11895.292195499269</v>
      </c>
      <c r="AC8" s="12">
        <f>'TPU II ARs urban projections'!AC32</f>
        <v>11943.941627635155</v>
      </c>
      <c r="AD8" s="12">
        <f>'TPU II ARs urban projections'!AD32</f>
        <v>11988.856584296982</v>
      </c>
      <c r="AE8" s="12">
        <f>'TPU II ARs urban projections'!AE32</f>
        <v>12030.054333999225</v>
      </c>
      <c r="AF8" s="12">
        <f>'TPU II ARs urban projections'!AF32</f>
        <v>12067.58428097059</v>
      </c>
      <c r="AG8" s="12">
        <f>'TPU II ARs urban projections'!AG32</f>
        <v>12101.441343579289</v>
      </c>
      <c r="AH8" s="12">
        <f>'TPU II ARs urban projections'!AH32</f>
        <v>12131.591528628291</v>
      </c>
      <c r="AI8" s="12">
        <f>'TPU II ARs urban projections'!AI32</f>
        <v>12158.032928685243</v>
      </c>
      <c r="AJ8" s="12">
        <f>'TPU II ARs urban projections'!AJ32</f>
        <v>12180.805441540711</v>
      </c>
      <c r="AK8" s="12">
        <f>'TPU II ARs urban projections'!AK32</f>
        <v>12199.904012006789</v>
      </c>
      <c r="AL8" s="12">
        <f>'TPU II ARs urban projections'!AL32</f>
        <v>12215.26887426213</v>
      </c>
      <c r="AM8" s="12">
        <f>'TPU II ARs urban projections'!AM32</f>
        <v>12226.885238969531</v>
      </c>
      <c r="AN8" s="12">
        <f>'TPU II ARs urban projections'!AN32</f>
        <v>12234.780174902462</v>
      </c>
      <c r="AO8" s="12">
        <f>'TPU II ARs urban projections'!AO32</f>
        <v>12239.003368357651</v>
      </c>
      <c r="AP8" s="12">
        <f>'TPU II ARs urban projections'!AP32</f>
        <v>12239.572364041189</v>
      </c>
      <c r="AQ8" s="12">
        <f>'TPU II ARs urban projections'!AQ32</f>
        <v>12236.488619703701</v>
      </c>
      <c r="AR8" s="12">
        <f>'TPU II ARs urban projections'!AR32</f>
        <v>12229.782648633281</v>
      </c>
    </row>
    <row r="9" spans="1:44" ht="15.75" x14ac:dyDescent="0.25">
      <c r="A9" s="87" t="s">
        <v>175</v>
      </c>
      <c r="B9" s="12">
        <f>'TPU II ARs urban projections'!B34</f>
        <v>33102.999999999993</v>
      </c>
      <c r="C9" s="12">
        <f>'TPU II ARs urban projections'!C34</f>
        <v>36564.314224758869</v>
      </c>
      <c r="D9" s="12">
        <f>'TPU II ARs urban projections'!D34</f>
        <v>37064.879291058547</v>
      </c>
      <c r="E9" s="12">
        <f>'TPU II ARs urban projections'!E34</f>
        <v>37557.304261223187</v>
      </c>
      <c r="F9" s="12">
        <f>'TPU II ARs urban projections'!F34</f>
        <v>38040.762906157237</v>
      </c>
      <c r="G9" s="12">
        <f>'TPU II ARs urban projections'!G34</f>
        <v>38514.208622736733</v>
      </c>
      <c r="H9" s="12">
        <f>'TPU II ARs urban projections'!H34</f>
        <v>38976.884848876623</v>
      </c>
      <c r="I9" s="12">
        <f>'TPU II ARs urban projections'!I34</f>
        <v>39428.252716546704</v>
      </c>
      <c r="J9" s="12">
        <f>'TPU II ARs urban projections'!J34</f>
        <v>39867.979382424557</v>
      </c>
      <c r="K9" s="12">
        <f>'TPU II ARs urban projections'!K34</f>
        <v>40295.62178239238</v>
      </c>
      <c r="L9" s="12">
        <f>'TPU II ARs urban projections'!L34</f>
        <v>40710.63856550333</v>
      </c>
      <c r="M9" s="12">
        <f>'TPU II ARs urban projections'!M34</f>
        <v>41112.755657435271</v>
      </c>
      <c r="N9" s="12">
        <f>'TPU II ARs urban projections'!N34</f>
        <v>41501.783901028677</v>
      </c>
      <c r="O9" s="12">
        <f>'TPU II ARs urban projections'!O34</f>
        <v>41878.388118937604</v>
      </c>
      <c r="P9" s="12">
        <f>'TPU II ARs urban projections'!P34</f>
        <v>42243.07566698244</v>
      </c>
      <c r="Q9" s="12">
        <f>'TPU II ARs urban projections'!Q34</f>
        <v>42595.609725330789</v>
      </c>
      <c r="R9" s="12">
        <f>'TPU II ARs urban projections'!R34</f>
        <v>42935.850837627113</v>
      </c>
      <c r="S9" s="12">
        <f>'TPU II ARs urban projections'!S34</f>
        <v>43263.524828205715</v>
      </c>
      <c r="T9" s="12">
        <f>'TPU II ARs urban projections'!T34</f>
        <v>43578.063471662143</v>
      </c>
      <c r="U9" s="12">
        <f>'TPU II ARs urban projections'!U34</f>
        <v>43878.934243147436</v>
      </c>
      <c r="V9" s="12">
        <f>'TPU II ARs urban projections'!V34</f>
        <v>44165.946493499978</v>
      </c>
      <c r="W9" s="12">
        <f>'TPU II ARs urban projections'!W34</f>
        <v>44438.995003068623</v>
      </c>
      <c r="X9" s="12">
        <f>'TPU II ARs urban projections'!X34</f>
        <v>44697.888610343856</v>
      </c>
      <c r="Y9" s="12">
        <f>'TPU II ARs urban projections'!Y34</f>
        <v>44942.190628170283</v>
      </c>
      <c r="Z9" s="12">
        <f>'TPU II ARs urban projections'!Z34</f>
        <v>45171.7334589405</v>
      </c>
      <c r="AA9" s="12">
        <f>'TPU II ARs urban projections'!AA34</f>
        <v>45386.791018810618</v>
      </c>
      <c r="AB9" s="12">
        <f>'TPU II ARs urban projections'!AB34</f>
        <v>45587.527267760648</v>
      </c>
      <c r="AC9" s="12">
        <f>'TPU II ARs urban projections'!AC34</f>
        <v>45773.971390158498</v>
      </c>
      <c r="AD9" s="12">
        <f>'TPU II ARs urban projections'!AD34</f>
        <v>45946.103505780338</v>
      </c>
      <c r="AE9" s="12">
        <f>'TPU II ARs urban projections'!AE34</f>
        <v>46103.989794494795</v>
      </c>
      <c r="AF9" s="12">
        <f>'TPU II ARs urban projections'!AF34</f>
        <v>46247.819593107226</v>
      </c>
      <c r="AG9" s="12">
        <f>'TPU II ARs urban projections'!AG34</f>
        <v>46377.573426767929</v>
      </c>
      <c r="AH9" s="12">
        <f>'TPU II ARs urban projections'!AH34</f>
        <v>46493.121019921593</v>
      </c>
      <c r="AI9" s="12">
        <f>'TPU II ARs urban projections'!AI34</f>
        <v>46594.455062522931</v>
      </c>
      <c r="AJ9" s="12">
        <f>'TPU II ARs urban projections'!AJ34</f>
        <v>46681.728458896236</v>
      </c>
      <c r="AK9" s="12">
        <f>'TPU II ARs urban projections'!AK34</f>
        <v>46754.921835535351</v>
      </c>
      <c r="AL9" s="12">
        <f>'TPU II ARs urban projections'!AL34</f>
        <v>46813.806145859046</v>
      </c>
      <c r="AM9" s="12">
        <f>'TPU II ARs urban projections'!AM34</f>
        <v>46858.324711199646</v>
      </c>
      <c r="AN9" s="12">
        <f>'TPU II ARs urban projections'!AN34</f>
        <v>46888.581269946131</v>
      </c>
      <c r="AO9" s="12">
        <f>'TPU II ARs urban projections'!AO34</f>
        <v>46904.766239901583</v>
      </c>
      <c r="AP9" s="12">
        <f>'TPU II ARs urban projections'!AP34</f>
        <v>46906.946859411568</v>
      </c>
      <c r="AQ9" s="12">
        <f>'TPU II ARs urban projections'!AQ34</f>
        <v>46895.128715160754</v>
      </c>
      <c r="AR9" s="12">
        <f>'TPU II ARs urban projections'!AR34</f>
        <v>46869.428746298683</v>
      </c>
    </row>
    <row r="10" spans="1:44" ht="15.75" x14ac:dyDescent="0.25">
      <c r="A10" s="47" t="s">
        <v>199</v>
      </c>
      <c r="B10" s="12">
        <f>'TPU VI ARs urban projections'!B31</f>
        <v>65533.000000000007</v>
      </c>
      <c r="C10" s="12">
        <f>'TPU VI ARs urban projections'!C31</f>
        <v>50686.549420680152</v>
      </c>
      <c r="D10" s="12">
        <f>'TPU VI ARs urban projections'!D31</f>
        <v>51380.447734082249</v>
      </c>
      <c r="E10" s="12">
        <f>'TPU VI ARs urban projections'!E31</f>
        <v>52063.062001993952</v>
      </c>
      <c r="F10" s="12">
        <f>'TPU VI ARs urban projections'!F31</f>
        <v>52733.24688085357</v>
      </c>
      <c r="G10" s="12">
        <f>'TPU VI ARs urban projections'!G31</f>
        <v>53389.551538009327</v>
      </c>
      <c r="H10" s="12">
        <f>'TPU VI ARs urban projections'!H31</f>
        <v>54030.927204399741</v>
      </c>
      <c r="I10" s="12">
        <f>'TPU VI ARs urban projections'!I31</f>
        <v>54656.626884993639</v>
      </c>
      <c r="J10" s="12">
        <f>'TPU VI ARs urban projections'!J31</f>
        <v>55266.18918239115</v>
      </c>
      <c r="K10" s="12">
        <f>'TPU VI ARs urban projections'!K31</f>
        <v>55858.999907818899</v>
      </c>
      <c r="L10" s="12">
        <f>'TPU VI ARs urban projections'!L31</f>
        <v>56434.308624352154</v>
      </c>
      <c r="M10" s="12">
        <f>'TPU VI ARs urban projections'!M31</f>
        <v>56991.735401942518</v>
      </c>
      <c r="N10" s="12">
        <f>'TPU VI ARs urban projections'!N31</f>
        <v>57531.01802526012</v>
      </c>
      <c r="O10" s="12">
        <f>'TPU VI ARs urban projections'!O31</f>
        <v>58053.078091414791</v>
      </c>
      <c r="P10" s="12">
        <f>'TPU VI ARs urban projections'!P31</f>
        <v>58558.61891226696</v>
      </c>
      <c r="Q10" s="12">
        <f>'TPU VI ARs urban projections'!Q31</f>
        <v>59047.312201059649</v>
      </c>
      <c r="R10" s="12">
        <f>'TPU VI ARs urban projections'!R31</f>
        <v>59518.964639208672</v>
      </c>
      <c r="S10" s="12">
        <f>'TPU VI ARs urban projections'!S31</f>
        <v>59973.196156180151</v>
      </c>
      <c r="T10" s="12">
        <f>'TPU VI ARs urban projections'!T31</f>
        <v>60409.219060869902</v>
      </c>
      <c r="U10" s="12">
        <f>'TPU VI ARs urban projections'!U31</f>
        <v>60826.295151354891</v>
      </c>
      <c r="V10" s="12">
        <f>'TPU VI ARs urban projections'!V31</f>
        <v>61224.160144047244</v>
      </c>
      <c r="W10" s="12">
        <f>'TPU VI ARs urban projections'!W31</f>
        <v>61602.668180309629</v>
      </c>
      <c r="X10" s="12">
        <f>'TPU VI ARs urban projections'!X31</f>
        <v>61961.55426632212</v>
      </c>
      <c r="Y10" s="12">
        <f>'TPU VI ARs urban projections'!Y31</f>
        <v>62300.213053247928</v>
      </c>
      <c r="Z10" s="12">
        <f>'TPU VI ARs urban projections'!Z31</f>
        <v>62618.412212255229</v>
      </c>
      <c r="AA10" s="12">
        <f>'TPU VI ARs urban projections'!AA31</f>
        <v>62916.531454137992</v>
      </c>
      <c r="AB10" s="12">
        <f>'TPU VI ARs urban projections'!AB31</f>
        <v>63194.798065139759</v>
      </c>
      <c r="AC10" s="12">
        <f>'TPU VI ARs urban projections'!AC31</f>
        <v>63453.252501506984</v>
      </c>
      <c r="AD10" s="12">
        <f>'TPU VI ARs urban projections'!AD31</f>
        <v>63691.867204676906</v>
      </c>
      <c r="AE10" s="12">
        <f>'TPU VI ARs urban projections'!AE31</f>
        <v>63910.733915169032</v>
      </c>
      <c r="AF10" s="12">
        <f>'TPU VI ARs urban projections'!AF31</f>
        <v>64110.115097343609</v>
      </c>
      <c r="AG10" s="12">
        <f>'TPU VI ARs urban projections'!AG31</f>
        <v>64289.983754579705</v>
      </c>
      <c r="AH10" s="12">
        <f>'TPU VI ARs urban projections'!AH31</f>
        <v>64450.159294993849</v>
      </c>
      <c r="AI10" s="12">
        <f>'TPU VI ARs urban projections'!AI31</f>
        <v>64590.631585181967</v>
      </c>
      <c r="AJ10" s="12">
        <f>'TPU VI ARs urban projections'!AJ31</f>
        <v>64711.612585706003</v>
      </c>
      <c r="AK10" s="12">
        <f>'TPU VI ARs urban projections'!AK31</f>
        <v>64813.075440430432</v>
      </c>
      <c r="AL10" s="12">
        <f>'TPU VI ARs urban projections'!AL31</f>
        <v>64894.702638112256</v>
      </c>
      <c r="AM10" s="12">
        <f>'TPU VI ARs urban projections'!AM31</f>
        <v>64956.415609081807</v>
      </c>
      <c r="AN10" s="12">
        <f>'TPU VI ARs urban projections'!AN31</f>
        <v>64998.358158606359</v>
      </c>
      <c r="AO10" s="12">
        <f>'TPU VI ARs urban projections'!AO31</f>
        <v>65020.794249557679</v>
      </c>
      <c r="AP10" s="12">
        <f>'TPU VI ARs urban projections'!AP31</f>
        <v>65023.817089747732</v>
      </c>
      <c r="AQ10" s="12">
        <f>'TPU VI ARs urban projections'!AQ31</f>
        <v>65007.434423606443</v>
      </c>
      <c r="AR10" s="12">
        <f>'TPU VI ARs urban projections'!AR31</f>
        <v>64971.808355691421</v>
      </c>
    </row>
    <row r="11" spans="1:44" ht="15.75" x14ac:dyDescent="0.25">
      <c r="A11" s="47" t="s">
        <v>187</v>
      </c>
      <c r="B11" s="12">
        <f>'TPU VI ARs urban projections'!B33</f>
        <v>26449</v>
      </c>
      <c r="C11" s="12">
        <f>'TPU VI ARs urban projections'!C33</f>
        <v>26986.124839094704</v>
      </c>
      <c r="D11" s="12">
        <f>'TPU VI ARs urban projections'!D33</f>
        <v>27355.564596291242</v>
      </c>
      <c r="E11" s="12">
        <f>'TPU VI ARs urban projections'!E33</f>
        <v>27718.996592774645</v>
      </c>
      <c r="F11" s="12">
        <f>'TPU VI ARs urban projections'!F33</f>
        <v>28075.811033940769</v>
      </c>
      <c r="G11" s="12">
        <f>'TPU VI ARs urban projections'!G33</f>
        <v>28425.235479141971</v>
      </c>
      <c r="H11" s="12">
        <f>'TPU VI ARs urban projections'!H33</f>
        <v>28766.711551192508</v>
      </c>
      <c r="I11" s="12">
        <f>'TPU VI ARs urban projections'!I33</f>
        <v>29099.841541007903</v>
      </c>
      <c r="J11" s="12">
        <f>'TPU VI ARs urban projections'!J33</f>
        <v>29424.379795096731</v>
      </c>
      <c r="K11" s="12">
        <f>'TPU VI ARs urban projections'!K33</f>
        <v>29739.999312013788</v>
      </c>
      <c r="L11" s="12">
        <f>'TPU VI ARs urban projections'!L33</f>
        <v>30046.300550169315</v>
      </c>
      <c r="M11" s="12">
        <f>'TPU VI ARs urban projections'!M33</f>
        <v>30343.081230263713</v>
      </c>
      <c r="N11" s="12">
        <f>'TPU VI ARs urban projections'!N33</f>
        <v>30630.201745720733</v>
      </c>
      <c r="O11" s="12">
        <f>'TPU VI ARs urban projections'!O33</f>
        <v>30908.152765858784</v>
      </c>
      <c r="P11" s="12">
        <f>'TPU VI ARs urban projections'!P33</f>
        <v>31177.308742320045</v>
      </c>
      <c r="Q11" s="12">
        <f>'TPU VI ARs urban projections'!Q33</f>
        <v>31437.49489131062</v>
      </c>
      <c r="R11" s="12">
        <f>'TPU VI ARs urban projections'!R33</f>
        <v>31688.608287705287</v>
      </c>
      <c r="S11" s="12">
        <f>'TPU VI ARs urban projections'!S33</f>
        <v>31930.446577408282</v>
      </c>
      <c r="T11" s="12">
        <f>'TPU VI ARs urban projections'!T33</f>
        <v>32162.590384259365</v>
      </c>
      <c r="U11" s="12">
        <f>'TPU VI ARs urban projections'!U33</f>
        <v>32384.646680729951</v>
      </c>
      <c r="V11" s="12">
        <f>'TPU VI ARs urban projections'!V33</f>
        <v>32596.474759078497</v>
      </c>
      <c r="W11" s="12">
        <f>'TPU VI ARs urban projections'!W33</f>
        <v>32797.99696242284</v>
      </c>
      <c r="X11" s="12">
        <f>'TPU VI ARs urban projections'!X33</f>
        <v>32989.0722048854</v>
      </c>
      <c r="Y11" s="12">
        <f>'TPU VI ARs urban projections'!Y33</f>
        <v>33169.378191508898</v>
      </c>
      <c r="Z11" s="12">
        <f>'TPU VI ARs urban projections'!Z33</f>
        <v>33338.791227645903</v>
      </c>
      <c r="AA11" s="12">
        <f>'TPU VI ARs urban projections'!AA33</f>
        <v>33497.513475862354</v>
      </c>
      <c r="AB11" s="12">
        <f>'TPU VI ARs urban projections'!AB33</f>
        <v>33645.665946071378</v>
      </c>
      <c r="AC11" s="12">
        <f>'TPU VI ARs urban projections'!AC33</f>
        <v>33783.27017766222</v>
      </c>
      <c r="AD11" s="12">
        <f>'TPU VI ARs urban projections'!AD33</f>
        <v>33910.311498126612</v>
      </c>
      <c r="AE11" s="12">
        <f>'TPU VI ARs urban projections'!AE33</f>
        <v>34026.838751213851</v>
      </c>
      <c r="AF11" s="12">
        <f>'TPU VI ARs urban projections'!AF33</f>
        <v>34132.991676086938</v>
      </c>
      <c r="AG11" s="12">
        <f>'TPU VI ARs urban projections'!AG33</f>
        <v>34228.755899422154</v>
      </c>
      <c r="AH11" s="12">
        <f>'TPU VI ARs urban projections'!AH33</f>
        <v>34314.035271941881</v>
      </c>
      <c r="AI11" s="12">
        <f>'TPU VI ARs urban projections'!AI33</f>
        <v>34388.824398500641</v>
      </c>
      <c r="AJ11" s="12">
        <f>'TPU VI ARs urban projections'!AJ33</f>
        <v>34453.236129435478</v>
      </c>
      <c r="AK11" s="12">
        <f>'TPU VI ARs urban projections'!AK33</f>
        <v>34507.256166218795</v>
      </c>
      <c r="AL11" s="12">
        <f>'TPU VI ARs urban projections'!AL33</f>
        <v>34550.715462069151</v>
      </c>
      <c r="AM11" s="12">
        <f>'TPU VI ARs urban projections'!AM33</f>
        <v>34583.572185555167</v>
      </c>
      <c r="AN11" s="12">
        <f>'TPU VI ARs urban projections'!AN33</f>
        <v>34605.902900320252</v>
      </c>
      <c r="AO11" s="12">
        <f>'TPU VI ARs urban projections'!AO33</f>
        <v>34617.848143352843</v>
      </c>
      <c r="AP11" s="12">
        <f>'TPU VI ARs urban projections'!AP33</f>
        <v>34619.457539606286</v>
      </c>
      <c r="AQ11" s="12">
        <f>'TPU VI ARs urban projections'!AQ33</f>
        <v>34610.735212307642</v>
      </c>
      <c r="AR11" s="12">
        <f>'TPU VI ARs urban projections'!AR33</f>
        <v>34591.767467861253</v>
      </c>
    </row>
    <row r="12" spans="1:44" ht="15.75" x14ac:dyDescent="0.25">
      <c r="A12" s="47" t="s">
        <v>188</v>
      </c>
      <c r="B12" s="12">
        <f>'TPU VI ARs urban projections'!B34</f>
        <v>62208</v>
      </c>
      <c r="C12" s="12">
        <f>'TPU VI ARs urban projections'!C34</f>
        <v>63634.928982732468</v>
      </c>
      <c r="D12" s="12">
        <f>'TPU VI ARs urban projections'!D34</f>
        <v>64506.090472304386</v>
      </c>
      <c r="E12" s="12">
        <f>'TPU VI ARs urban projections'!E34</f>
        <v>65363.085295539255</v>
      </c>
      <c r="F12" s="12">
        <f>'TPU VI ARs urban projections'!F34</f>
        <v>66204.475519552652</v>
      </c>
      <c r="G12" s="12">
        <f>'TPU VI ARs urban projections'!G34</f>
        <v>67028.439682165466</v>
      </c>
      <c r="H12" s="12">
        <f>'TPU VI ARs urban projections'!H34</f>
        <v>67833.661095903182</v>
      </c>
      <c r="I12" s="12">
        <f>'TPU VI ARs urban projections'!I34</f>
        <v>68619.201938477607</v>
      </c>
      <c r="J12" s="12">
        <f>'TPU VI ARs urban projections'!J34</f>
        <v>69384.482943966912</v>
      </c>
      <c r="K12" s="12">
        <f>'TPU VI ARs urban projections'!K34</f>
        <v>70128.733023010675</v>
      </c>
      <c r="L12" s="12">
        <f>'TPU VI ARs urban projections'!L34</f>
        <v>70851.01003216143</v>
      </c>
      <c r="M12" s="12">
        <f>'TPU VI ARs urban projections'!M34</f>
        <v>71550.836984488225</v>
      </c>
      <c r="N12" s="12">
        <f>'TPU VI ARs urban projections'!N34</f>
        <v>72227.884679165902</v>
      </c>
      <c r="O12" s="12">
        <f>'TPU VI ARs urban projections'!O34</f>
        <v>72883.310144386429</v>
      </c>
      <c r="P12" s="12">
        <f>'TPU VI ARs urban projections'!P34</f>
        <v>73517.996359969984</v>
      </c>
      <c r="Q12" s="12">
        <f>'TPU VI ARs urban projections'!Q34</f>
        <v>74131.531175065771</v>
      </c>
      <c r="R12" s="12">
        <f>'TPU VI ARs urban projections'!R34</f>
        <v>74723.671885948337</v>
      </c>
      <c r="S12" s="12">
        <f>'TPU VI ARs urban projections'!S34</f>
        <v>75293.941329312845</v>
      </c>
      <c r="T12" s="12">
        <f>'TPU VI ARs urban projections'!T34</f>
        <v>75841.350590584363</v>
      </c>
      <c r="U12" s="12">
        <f>'TPU VI ARs urban projections'!U34</f>
        <v>76364.972886869145</v>
      </c>
      <c r="V12" s="12">
        <f>'TPU VI ARs urban projections'!V34</f>
        <v>76864.476420727049</v>
      </c>
      <c r="W12" s="12">
        <f>'TPU VI ARs urban projections'!W34</f>
        <v>77339.678072491544</v>
      </c>
      <c r="X12" s="12">
        <f>'TPU VI ARs urban projections'!X34</f>
        <v>77790.245153054697</v>
      </c>
      <c r="Y12" s="12">
        <f>'TPU VI ARs urban projections'!Y34</f>
        <v>78215.417671241739</v>
      </c>
      <c r="Z12" s="12">
        <f>'TPU VI ARs urban projections'!Z34</f>
        <v>78614.903947526574</v>
      </c>
      <c r="AA12" s="12">
        <f>'TPU VI ARs urban projections'!AA34</f>
        <v>78989.180693575021</v>
      </c>
      <c r="AB12" s="12">
        <f>'TPU VI ARs urban projections'!AB34</f>
        <v>79338.533258145893</v>
      </c>
      <c r="AC12" s="12">
        <f>'TPU VI ARs urban projections'!AC34</f>
        <v>79663.012432433316</v>
      </c>
      <c r="AD12" s="12">
        <f>'TPU VI ARs urban projections'!AD34</f>
        <v>79962.583617767508</v>
      </c>
      <c r="AE12" s="12">
        <f>'TPU VI ARs urban projections'!AE34</f>
        <v>80237.36199068962</v>
      </c>
      <c r="AF12" s="12">
        <f>'TPU VI ARs urban projections'!AF34</f>
        <v>80487.677064672462</v>
      </c>
      <c r="AG12" s="12">
        <f>'TPU VI ARs urban projections'!AG34</f>
        <v>80713.494946541687</v>
      </c>
      <c r="AH12" s="12">
        <f>'TPU VI ARs urban projections'!AH34</f>
        <v>80914.588910433944</v>
      </c>
      <c r="AI12" s="12">
        <f>'TPU VI ARs urban projections'!AI34</f>
        <v>81090.946234266987</v>
      </c>
      <c r="AJ12" s="12">
        <f>'TPU VI ARs urban projections'!AJ34</f>
        <v>81242.83302602137</v>
      </c>
      <c r="AK12" s="12">
        <f>'TPU VI ARs urban projections'!AK34</f>
        <v>81370.215568896543</v>
      </c>
      <c r="AL12" s="12">
        <f>'TPU VI ARs urban projections'!AL34</f>
        <v>81472.695240267174</v>
      </c>
      <c r="AM12" s="12">
        <f>'TPU VI ARs urban projections'!AM34</f>
        <v>81550.173399065621</v>
      </c>
      <c r="AN12" s="12">
        <f>'TPU VI ARs urban projections'!AN34</f>
        <v>81602.83058703471</v>
      </c>
      <c r="AO12" s="12">
        <f>'TPU VI ARs urban projections'!AO34</f>
        <v>81630.998198968358</v>
      </c>
      <c r="AP12" s="12">
        <f>'TPU VI ARs urban projections'!AP34</f>
        <v>81634.793253534488</v>
      </c>
      <c r="AQ12" s="12">
        <f>'TPU VI ARs urban projections'!AQ34</f>
        <v>81614.225473554121</v>
      </c>
      <c r="AR12" s="12">
        <f>'TPU VI ARs urban projections'!AR34</f>
        <v>81569.498374794828</v>
      </c>
    </row>
    <row r="13" spans="1:44" ht="15.75" x14ac:dyDescent="0.25">
      <c r="A13" s="47" t="s">
        <v>177</v>
      </c>
      <c r="B13" s="12">
        <f>'TPU III ARs urban projections'!B41</f>
        <v>134002</v>
      </c>
      <c r="C13" s="12">
        <f>'TPU III ARs urban projections'!C41</f>
        <v>129031.56539450765</v>
      </c>
      <c r="D13" s="12">
        <f>'TPU III ARs urban projections'!D41</f>
        <v>130798.00612930249</v>
      </c>
      <c r="E13" s="12">
        <f>'TPU III ARs urban projections'!E41</f>
        <v>132535.72133296035</v>
      </c>
      <c r="F13" s="12">
        <f>'TPU III ARs urban projections'!F41</f>
        <v>134241.7953311186</v>
      </c>
      <c r="G13" s="12">
        <f>'TPU III ARs urban projections'!G41</f>
        <v>135912.53477297066</v>
      </c>
      <c r="H13" s="12">
        <f>'TPU III ARs urban projections'!H41</f>
        <v>137545.26983160409</v>
      </c>
      <c r="I13" s="12">
        <f>'TPU III ARs urban projections'!I41</f>
        <v>139138.09889920941</v>
      </c>
      <c r="J13" s="12">
        <f>'TPU III ARs urban projections'!J41</f>
        <v>140689.84740719889</v>
      </c>
      <c r="K13" s="12">
        <f>'TPU III ARs urban projections'!K41</f>
        <v>142198.95182955253</v>
      </c>
      <c r="L13" s="12">
        <f>'TPU III ARs urban projections'!L41</f>
        <v>143663.50179651286</v>
      </c>
      <c r="M13" s="12">
        <f>'TPU III ARs urban projections'!M41</f>
        <v>145082.53012902656</v>
      </c>
      <c r="N13" s="12">
        <f>'TPU III ARs urban projections'!N41</f>
        <v>146455.36931165075</v>
      </c>
      <c r="O13" s="12">
        <f>'TPU III ARs urban projections'!O41</f>
        <v>147784.3654326298</v>
      </c>
      <c r="P13" s="12">
        <f>'TPU III ARs urban projections'!P41</f>
        <v>149071.30889654541</v>
      </c>
      <c r="Q13" s="12">
        <f>'TPU III ARs urban projections'!Q41</f>
        <v>150315.36399146539</v>
      </c>
      <c r="R13" s="12">
        <f>'TPU III ARs urban projections'!R41</f>
        <v>151516.03859078375</v>
      </c>
      <c r="S13" s="12">
        <f>'TPU III ARs urban projections'!S41</f>
        <v>152672.3651578165</v>
      </c>
      <c r="T13" s="12">
        <f>'TPU III ARs urban projections'!T41</f>
        <v>153782.33848571134</v>
      </c>
      <c r="U13" s="12">
        <f>'TPU III ARs urban projections'!U41</f>
        <v>154844.07935106888</v>
      </c>
      <c r="V13" s="12">
        <f>'TPU III ARs urban projections'!V41</f>
        <v>155856.9149733301</v>
      </c>
      <c r="W13" s="12">
        <f>'TPU III ARs urban projections'!W41</f>
        <v>156820.47404356761</v>
      </c>
      <c r="X13" s="12">
        <f>'TPU III ARs urban projections'!X41</f>
        <v>157734.08197320119</v>
      </c>
      <c r="Y13" s="12">
        <f>'TPU III ARs urban projections'!Y41</f>
        <v>158596.19773983123</v>
      </c>
      <c r="Z13" s="12">
        <f>'TPU III ARs urban projections'!Z41</f>
        <v>159406.22990937516</v>
      </c>
      <c r="AA13" s="12">
        <f>'TPU III ARs urban projections'!AA41</f>
        <v>160165.14510273535</v>
      </c>
      <c r="AB13" s="12">
        <f>'TPU III ARs urban projections'!AB41</f>
        <v>160873.5219171952</v>
      </c>
      <c r="AC13" s="12">
        <f>'TPU III ARs urban projections'!AC41</f>
        <v>161531.46334127666</v>
      </c>
      <c r="AD13" s="12">
        <f>'TPU III ARs urban projections'!AD41</f>
        <v>162138.89921979001</v>
      </c>
      <c r="AE13" s="12">
        <f>'TPU III ARs urban projections'!AE41</f>
        <v>162696.06309443372</v>
      </c>
      <c r="AF13" s="12">
        <f>'TPU III ARs urban projections'!AF41</f>
        <v>163203.62311460145</v>
      </c>
      <c r="AG13" s="12">
        <f>'TPU III ARs urban projections'!AG41</f>
        <v>163661.5105556256</v>
      </c>
      <c r="AH13" s="12">
        <f>'TPU III ARs urban projections'!AH41</f>
        <v>164069.26568896516</v>
      </c>
      <c r="AI13" s="12">
        <f>'TPU III ARs urban projections'!AI41</f>
        <v>164426.86271824979</v>
      </c>
      <c r="AJ13" s="12">
        <f>'TPU III ARs urban projections'!AJ41</f>
        <v>164734.84122653308</v>
      </c>
      <c r="AK13" s="12">
        <f>'TPU III ARs urban projections'!AK41</f>
        <v>164993.13284677797</v>
      </c>
      <c r="AL13" s="12">
        <f>'TPU III ARs urban projections'!AL41</f>
        <v>165200.92929802652</v>
      </c>
      <c r="AM13" s="12">
        <f>'TPU III ARs urban projections'!AM41</f>
        <v>165358.03056730522</v>
      </c>
      <c r="AN13" s="12">
        <f>'TPU III ARs urban projections'!AN41</f>
        <v>165464.80273632533</v>
      </c>
      <c r="AO13" s="12">
        <f>'TPU III ARs urban projections'!AO41</f>
        <v>165521.91776920622</v>
      </c>
      <c r="AP13" s="12">
        <f>'TPU III ARs urban projections'!AP41</f>
        <v>165529.61294289862</v>
      </c>
      <c r="AQ13" s="12">
        <f>'TPU III ARs urban projections'!AQ41</f>
        <v>165487.90797221693</v>
      </c>
      <c r="AR13" s="12">
        <f>'TPU III ARs urban projections'!AR41</f>
        <v>165397.21552294848</v>
      </c>
    </row>
    <row r="14" spans="1:44" ht="15.75" x14ac:dyDescent="0.25">
      <c r="A14" s="47" t="s">
        <v>194</v>
      </c>
      <c r="B14" s="12">
        <f>'TPU III ARs urban projections'!B43</f>
        <v>35520</v>
      </c>
      <c r="C14" s="12">
        <f>'TPU III ARs urban projections'!C43</f>
        <v>36831.594059955256</v>
      </c>
      <c r="D14" s="12">
        <f>'TPU III ARs urban projections'!D43</f>
        <v>37335.818184308177</v>
      </c>
      <c r="E14" s="12">
        <f>'TPU III ARs urban projections'!E43</f>
        <v>37831.842709603625</v>
      </c>
      <c r="F14" s="12">
        <f>'TPU III ARs urban projections'!F43</f>
        <v>38318.835367131156</v>
      </c>
      <c r="G14" s="12">
        <f>'TPU III ARs urban projections'!G43</f>
        <v>38795.741903249727</v>
      </c>
      <c r="H14" s="12">
        <f>'TPU III ARs urban projections'!H43</f>
        <v>39261.800225515137</v>
      </c>
      <c r="I14" s="12">
        <f>'TPU III ARs urban projections'!I43</f>
        <v>39716.467526850021</v>
      </c>
      <c r="J14" s="12">
        <f>'TPU III ARs urban projections'!J43</f>
        <v>40159.408530895547</v>
      </c>
      <c r="K14" s="12">
        <f>'TPU III ARs urban projections'!K43</f>
        <v>40590.176934799441</v>
      </c>
      <c r="L14" s="12">
        <f>'TPU III ARs urban projections'!L43</f>
        <v>41008.227430417937</v>
      </c>
      <c r="M14" s="12">
        <f>'TPU III ARs urban projections'!M43</f>
        <v>41413.283939985355</v>
      </c>
      <c r="N14" s="12">
        <f>'TPU III ARs urban projections'!N43</f>
        <v>41805.155923630744</v>
      </c>
      <c r="O14" s="12">
        <f>'TPU III ARs urban projections'!O43</f>
        <v>42184.513063765378</v>
      </c>
      <c r="P14" s="12">
        <f>'TPU III ARs urban projections'!P43</f>
        <v>42551.866424907115</v>
      </c>
      <c r="Q14" s="12">
        <f>'TPU III ARs urban projections'!Q43</f>
        <v>42906.977456104927</v>
      </c>
      <c r="R14" s="12">
        <f>'TPU III ARs urban projections'!R43</f>
        <v>43249.705681597537</v>
      </c>
      <c r="S14" s="12">
        <f>'TPU III ARs urban projections'!S43</f>
        <v>43579.774921534889</v>
      </c>
      <c r="T14" s="12">
        <f>'TPU III ARs urban projections'!T43</f>
        <v>43896.612796867215</v>
      </c>
      <c r="U14" s="12">
        <f>'TPU III ARs urban projections'!U43</f>
        <v>44199.682890066128</v>
      </c>
      <c r="V14" s="12">
        <f>'TPU III ARs urban projections'!V43</f>
        <v>44488.793158352273</v>
      </c>
      <c r="W14" s="12">
        <f>'TPU III ARs urban projections'!W43</f>
        <v>44763.837612934127</v>
      </c>
      <c r="X14" s="12">
        <f>'TPU III ARs urban projections'!X43</f>
        <v>45024.623694939241</v>
      </c>
      <c r="Y14" s="12">
        <f>'TPU III ARs urban projections'!Y43</f>
        <v>45270.711525092447</v>
      </c>
      <c r="Z14" s="12">
        <f>'TPU III ARs urban projections'!Z43</f>
        <v>45501.932280672125</v>
      </c>
      <c r="AA14" s="12">
        <f>'TPU III ARs urban projections'!AA43</f>
        <v>45718.561880121786</v>
      </c>
      <c r="AB14" s="12">
        <f>'TPU III ARs urban projections'!AB43</f>
        <v>45920.765481945098</v>
      </c>
      <c r="AC14" s="12">
        <f>'TPU III ARs urban projections'!AC43</f>
        <v>46108.572483843476</v>
      </c>
      <c r="AD14" s="12">
        <f>'TPU III ARs urban projections'!AD43</f>
        <v>46281.962860271538</v>
      </c>
      <c r="AE14" s="12">
        <f>'TPU III ARs urban projections'!AE43</f>
        <v>46441.003274863157</v>
      </c>
      <c r="AF14" s="12">
        <f>'TPU III ARs urban projections'!AF43</f>
        <v>46585.884448448276</v>
      </c>
      <c r="AG14" s="12">
        <f>'TPU III ARs urban projections'!AG43</f>
        <v>46716.586763818865</v>
      </c>
      <c r="AH14" s="12">
        <f>'TPU III ARs urban projections'!AH43</f>
        <v>46832.978993124205</v>
      </c>
      <c r="AI14" s="12">
        <f>'TPU III ARs urban projections'!AI43</f>
        <v>46935.053772883635</v>
      </c>
      <c r="AJ14" s="12">
        <f>'TPU III ARs urban projections'!AJ43</f>
        <v>47022.965125129871</v>
      </c>
      <c r="AK14" s="12">
        <f>'TPU III ARs urban projections'!AK43</f>
        <v>47096.693534739272</v>
      </c>
      <c r="AL14" s="12">
        <f>'TPU III ARs urban projections'!AL43</f>
        <v>47156.008280833266</v>
      </c>
      <c r="AM14" s="12">
        <f>'TPU III ARs urban projections'!AM43</f>
        <v>47200.852270431351</v>
      </c>
      <c r="AN14" s="12">
        <f>'TPU III ARs urban projections'!AN43</f>
        <v>47231.33000023511</v>
      </c>
      <c r="AO14" s="12">
        <f>'TPU III ARs urban projections'!AO43</f>
        <v>47247.633279974129</v>
      </c>
      <c r="AP14" s="12">
        <f>'TPU III ARs urban projections'!AP43</f>
        <v>47249.829839496546</v>
      </c>
      <c r="AQ14" s="12">
        <f>'TPU III ARs urban projections'!AQ43</f>
        <v>47237.925306324876</v>
      </c>
      <c r="AR14" s="12">
        <f>'TPU III ARs urban projections'!AR43</f>
        <v>47212.037474416888</v>
      </c>
    </row>
    <row r="15" spans="1:44" ht="15.75" x14ac:dyDescent="0.25">
      <c r="A15" s="47" t="s">
        <v>179</v>
      </c>
      <c r="B15" s="12">
        <f>'TPU III ARs urban projections'!B45</f>
        <v>1549</v>
      </c>
      <c r="C15" s="12">
        <f>'TPU III ARs urban projections'!C45</f>
        <v>2297.9831142784215</v>
      </c>
      <c r="D15" s="12">
        <f>'TPU III ARs urban projections'!D45</f>
        <v>2329.4424782605688</v>
      </c>
      <c r="E15" s="12">
        <f>'TPU III ARs urban projections'!E45</f>
        <v>2360.3902559087869</v>
      </c>
      <c r="F15" s="12">
        <f>'TPU III ARs urban projections'!F45</f>
        <v>2390.774520623318</v>
      </c>
      <c r="G15" s="12">
        <f>'TPU III ARs urban projections'!G45</f>
        <v>2420.5294958032009</v>
      </c>
      <c r="H15" s="12">
        <f>'TPU III ARs urban projections'!H45</f>
        <v>2449.6076332601747</v>
      </c>
      <c r="I15" s="12">
        <f>'TPU III ARs urban projections'!I45</f>
        <v>2477.9750663770074</v>
      </c>
      <c r="J15" s="12">
        <f>'TPU III ARs urban projections'!J45</f>
        <v>2505.6108767158494</v>
      </c>
      <c r="K15" s="12">
        <f>'TPU III ARs urban projections'!K45</f>
        <v>2532.4872187151786</v>
      </c>
      <c r="L15" s="12">
        <f>'TPU III ARs urban projections'!L45</f>
        <v>2558.5700697121574</v>
      </c>
      <c r="M15" s="12">
        <f>'TPU III ARs urban projections'!M45</f>
        <v>2583.8422047655381</v>
      </c>
      <c r="N15" s="12">
        <f>'TPU III ARs urban projections'!N45</f>
        <v>2608.2917357825777</v>
      </c>
      <c r="O15" s="12">
        <f>'TPU III ARs urban projections'!O45</f>
        <v>2631.9604453391416</v>
      </c>
      <c r="P15" s="12">
        <f>'TPU III ARs urban projections'!P45</f>
        <v>2654.8802195824983</v>
      </c>
      <c r="Q15" s="12">
        <f>'TPU III ARs urban projections'!Q45</f>
        <v>2677.0361749304589</v>
      </c>
      <c r="R15" s="12">
        <f>'TPU III ARs urban projections'!R45</f>
        <v>2698.4195468715857</v>
      </c>
      <c r="S15" s="12">
        <f>'TPU III ARs urban projections'!S45</f>
        <v>2719.0131040954207</v>
      </c>
      <c r="T15" s="12">
        <f>'TPU III ARs urban projections'!T45</f>
        <v>2738.7811349412304</v>
      </c>
      <c r="U15" s="12">
        <f>'TPU III ARs urban projections'!U45</f>
        <v>2757.6901714461451</v>
      </c>
      <c r="V15" s="12">
        <f>'TPU III ARs urban projections'!V45</f>
        <v>2775.7282317485196</v>
      </c>
      <c r="W15" s="12">
        <f>'TPU III ARs urban projections'!W45</f>
        <v>2792.8887030351048</v>
      </c>
      <c r="X15" s="12">
        <f>'TPU III ARs urban projections'!X45</f>
        <v>2809.1595712443673</v>
      </c>
      <c r="Y15" s="12">
        <f>'TPU III ARs urban projections'!Y45</f>
        <v>2824.513391592217</v>
      </c>
      <c r="Z15" s="12">
        <f>'TPU III ARs urban projections'!Z45</f>
        <v>2838.9396309542135</v>
      </c>
      <c r="AA15" s="12">
        <f>'TPU III ARs urban projections'!AA45</f>
        <v>2852.4555043312348</v>
      </c>
      <c r="AB15" s="12">
        <f>'TPU III ARs urban projections'!AB45</f>
        <v>2865.0713162311995</v>
      </c>
      <c r="AC15" s="12">
        <f>'TPU III ARs urban projections'!AC45</f>
        <v>2876.788900824557</v>
      </c>
      <c r="AD15" s="12">
        <f>'TPU III ARs urban projections'!AD45</f>
        <v>2887.60700868493</v>
      </c>
      <c r="AE15" s="12">
        <f>'TPU III ARs urban projections'!AE45</f>
        <v>2897.5297990649624</v>
      </c>
      <c r="AF15" s="12">
        <f>'TPU III ARs urban projections'!AF45</f>
        <v>2906.5691713477227</v>
      </c>
      <c r="AG15" s="12">
        <f>'TPU III ARs urban projections'!AG45</f>
        <v>2914.7239015836658</v>
      </c>
      <c r="AH15" s="12">
        <f>'TPU III ARs urban projections'!AH45</f>
        <v>2921.9858022535504</v>
      </c>
      <c r="AI15" s="12">
        <f>'TPU III ARs urban projections'!AI45</f>
        <v>2928.3544139378291</v>
      </c>
      <c r="AJ15" s="12">
        <f>'TPU III ARs urban projections'!AJ45</f>
        <v>2933.8393463218686</v>
      </c>
      <c r="AK15" s="12">
        <f>'TPU III ARs urban projections'!AK45</f>
        <v>2938.4393818253334</v>
      </c>
      <c r="AL15" s="12">
        <f>'TPU III ARs urban projections'!AL45</f>
        <v>2942.1401253970025</v>
      </c>
      <c r="AM15" s="12">
        <f>'TPU III ARs urban projections'!AM45</f>
        <v>2944.938014912877</v>
      </c>
      <c r="AN15" s="12">
        <f>'TPU III ARs urban projections'!AN45</f>
        <v>2946.8395700922852</v>
      </c>
      <c r="AO15" s="12">
        <f>'TPU III ARs urban projections'!AO45</f>
        <v>2947.8567582565183</v>
      </c>
      <c r="AP15" s="12">
        <f>'TPU III ARs urban projections'!AP45</f>
        <v>2947.9938051810636</v>
      </c>
      <c r="AQ15" s="12">
        <f>'TPU III ARs urban projections'!AQ45</f>
        <v>2947.2510619762129</v>
      </c>
      <c r="AR15" s="12">
        <f>'TPU III ARs urban projections'!AR45</f>
        <v>2945.6358779987559</v>
      </c>
    </row>
    <row r="16" spans="1:44" ht="15.75" x14ac:dyDescent="0.25">
      <c r="A16" s="47" t="s">
        <v>170</v>
      </c>
      <c r="B16" s="12">
        <f>'TPU I ARs urban projections'!B32</f>
        <v>16489</v>
      </c>
      <c r="C16" s="12">
        <f>'TPU I ARs urban projections'!C32</f>
        <v>17422.647237031502</v>
      </c>
      <c r="D16" s="12">
        <f>'TPU I ARs urban projections'!D32</f>
        <v>17661.163089283291</v>
      </c>
      <c r="E16" s="12">
        <f>'TPU I ARs urban projections'!E32</f>
        <v>17895.800241046825</v>
      </c>
      <c r="F16" s="12">
        <f>'TPU I ARs urban projections'!F32</f>
        <v>18126.164999773129</v>
      </c>
      <c r="G16" s="12">
        <f>'TPU I ARs urban projections'!G32</f>
        <v>18351.758666186339</v>
      </c>
      <c r="H16" s="12">
        <f>'TPU I ARs urban projections'!H32</f>
        <v>18572.220743594535</v>
      </c>
      <c r="I16" s="12">
        <f>'TPU I ARs urban projections'!I32</f>
        <v>18787.294465043462</v>
      </c>
      <c r="J16" s="12">
        <f>'TPU I ARs urban projections'!J32</f>
        <v>18996.821232951999</v>
      </c>
      <c r="K16" s="12">
        <f>'TPU I ARs urban projections'!K32</f>
        <v>19200.589930279075</v>
      </c>
      <c r="L16" s="12">
        <f>'TPU I ARs urban projections'!L32</f>
        <v>19398.342606977531</v>
      </c>
      <c r="M16" s="12">
        <f>'TPU I ARs urban projections'!M32</f>
        <v>19589.948668495494</v>
      </c>
      <c r="N16" s="12">
        <f>'TPU I ARs urban projections'!N32</f>
        <v>19775.317982731951</v>
      </c>
      <c r="O16" s="12">
        <f>'TPU I ARs urban projections'!O32</f>
        <v>19954.767333163425</v>
      </c>
      <c r="P16" s="12">
        <f>'TPU I ARs urban projections'!P32</f>
        <v>20128.538471390348</v>
      </c>
      <c r="Q16" s="12">
        <f>'TPU I ARs urban projections'!Q32</f>
        <v>20296.518554372007</v>
      </c>
      <c r="R16" s="12">
        <f>'TPU I ARs urban projections'!R32</f>
        <v>20458.641132102726</v>
      </c>
      <c r="S16" s="12">
        <f>'TPU I ARs urban projections'!S32</f>
        <v>20614.775561741113</v>
      </c>
      <c r="T16" s="12">
        <f>'TPU I ARs urban projections'!T32</f>
        <v>20764.651087743594</v>
      </c>
      <c r="U16" s="12">
        <f>'TPU I ARs urban projections'!U32</f>
        <v>20908.013965638685</v>
      </c>
      <c r="V16" s="12">
        <f>'TPU I ARs urban projections'!V32</f>
        <v>21044.773352396522</v>
      </c>
      <c r="W16" s="12">
        <f>'TPU I ARs urban projections'!W32</f>
        <v>21174.879111568411</v>
      </c>
      <c r="X16" s="12">
        <f>'TPU I ARs urban projections'!X32</f>
        <v>21298.240155994201</v>
      </c>
      <c r="Y16" s="12">
        <f>'TPU I ARs urban projections'!Y32</f>
        <v>21414.648407212069</v>
      </c>
      <c r="Z16" s="12">
        <f>'TPU I ARs urban projections'!Z32</f>
        <v>21524.024006101081</v>
      </c>
      <c r="AA16" s="12">
        <f>'TPU I ARs urban projections'!AA32</f>
        <v>21626.497471848099</v>
      </c>
      <c r="AB16" s="12">
        <f>'TPU I ARs urban projections'!AB32</f>
        <v>21722.146930269311</v>
      </c>
      <c r="AC16" s="12">
        <f>'TPU I ARs urban projections'!AC32</f>
        <v>21810.986287517699</v>
      </c>
      <c r="AD16" s="12">
        <f>'TPU I ARs urban projections'!AD32</f>
        <v>21893.006070801712</v>
      </c>
      <c r="AE16" s="12">
        <f>'TPU I ARs urban projections'!AE32</f>
        <v>21968.23781437899</v>
      </c>
      <c r="AF16" s="12">
        <f>'TPU I ARs urban projections'!AF32</f>
        <v>22036.771735950555</v>
      </c>
      <c r="AG16" s="12">
        <f>'TPU I ARs urban projections'!AG32</f>
        <v>22098.598555882869</v>
      </c>
      <c r="AH16" s="12">
        <f>'TPU I ARs urban projections'!AH32</f>
        <v>22153.656198759189</v>
      </c>
      <c r="AI16" s="12">
        <f>'TPU I ARs urban projections'!AI32</f>
        <v>22201.941181392609</v>
      </c>
      <c r="AJ16" s="12">
        <f>'TPU I ARs urban projections'!AJ32</f>
        <v>22243.52636165452</v>
      </c>
      <c r="AK16" s="12">
        <f>'TPU I ARs urban projections'!AK32</f>
        <v>22278.402508200899</v>
      </c>
      <c r="AL16" s="12">
        <f>'TPU I ARs urban projections'!AL32</f>
        <v>22306.460481892391</v>
      </c>
      <c r="AM16" s="12">
        <f>'TPU I ARs urban projections'!AM32</f>
        <v>22327.673275729034</v>
      </c>
      <c r="AN16" s="12">
        <f>'TPU I ARs urban projections'!AN32</f>
        <v>22342.090320348168</v>
      </c>
      <c r="AO16" s="12">
        <f>'TPU I ARs urban projections'!AO32</f>
        <v>22349.802348538891</v>
      </c>
      <c r="AP16" s="12">
        <f>'TPU I ARs urban projections'!AP32</f>
        <v>22350.841398915909</v>
      </c>
      <c r="AQ16" s="12">
        <f>'TPU I ARs urban projections'!AQ32</f>
        <v>22345.210133496501</v>
      </c>
      <c r="AR16" s="12">
        <f>'TPU I ARs urban projections'!AR32</f>
        <v>22332.964272990703</v>
      </c>
    </row>
    <row r="17" spans="1:44" ht="15.75" x14ac:dyDescent="0.25">
      <c r="A17" s="87" t="s">
        <v>174</v>
      </c>
      <c r="B17" s="12">
        <f>'TPU II ARs urban projections'!B33</f>
        <v>20511</v>
      </c>
      <c r="C17" s="12">
        <f>'TPU II ARs urban projections'!C33</f>
        <v>21062.731884932567</v>
      </c>
      <c r="D17" s="12">
        <f>'TPU II ARs urban projections'!D33</f>
        <v>21351.080456647182</v>
      </c>
      <c r="E17" s="12">
        <f>'TPU II ARs urban projections'!E33</f>
        <v>21634.739957445388</v>
      </c>
      <c r="F17" s="12">
        <f>'TPU II ARs urban projections'!F33</f>
        <v>21913.234441250133</v>
      </c>
      <c r="G17" s="12">
        <f>'TPU II ARs urban projections'!G33</f>
        <v>22185.96101637707</v>
      </c>
      <c r="H17" s="12">
        <f>'TPU II ARs urban projections'!H33</f>
        <v>22452.483868161289</v>
      </c>
      <c r="I17" s="12">
        <f>'TPU II ARs urban projections'!I33</f>
        <v>22712.492583756753</v>
      </c>
      <c r="J17" s="12">
        <f>'TPU II ARs urban projections'!J33</f>
        <v>22965.795430054062</v>
      </c>
      <c r="K17" s="12">
        <f>'TPU II ARs urban projections'!K33</f>
        <v>23212.137181680631</v>
      </c>
      <c r="L17" s="12">
        <f>'TPU II ARs urban projections'!L33</f>
        <v>23451.205995515898</v>
      </c>
      <c r="M17" s="12">
        <f>'TPU II ARs urban projections'!M33</f>
        <v>23682.843992105925</v>
      </c>
      <c r="N17" s="12">
        <f>'TPU II ARs urban projections'!N33</f>
        <v>23906.942208200067</v>
      </c>
      <c r="O17" s="12">
        <f>'TPU II ARs urban projections'!O33</f>
        <v>24123.883612318597</v>
      </c>
      <c r="P17" s="12">
        <f>'TPU II ARs urban projections'!P33</f>
        <v>24333.960464820881</v>
      </c>
      <c r="Q17" s="12">
        <f>'TPU II ARs urban projections'!Q33</f>
        <v>24537.036346557798</v>
      </c>
      <c r="R17" s="12">
        <f>'TPU II ARs urban projections'!R33</f>
        <v>24733.030924234739</v>
      </c>
      <c r="S17" s="12">
        <f>'TPU II ARs urban projections'!S33</f>
        <v>24921.786260019202</v>
      </c>
      <c r="T17" s="12">
        <f>'TPU II ARs urban projections'!T33</f>
        <v>25102.975029863195</v>
      </c>
      <c r="U17" s="12">
        <f>'TPU II ARs urban projections'!U33</f>
        <v>25276.290474885722</v>
      </c>
      <c r="V17" s="12">
        <f>'TPU II ARs urban projections'!V33</f>
        <v>25441.622772374107</v>
      </c>
      <c r="W17" s="12">
        <f>'TPU II ARs urban projections'!W33</f>
        <v>25598.911310954998</v>
      </c>
      <c r="X17" s="12">
        <f>'TPU II ARs urban projections'!X33</f>
        <v>25748.045972779695</v>
      </c>
      <c r="Y17" s="12">
        <f>'TPU II ARs urban projections'!Y33</f>
        <v>25888.775205900158</v>
      </c>
      <c r="Z17" s="12">
        <f>'TPU II ARs urban projections'!Z33</f>
        <v>26021.002466362428</v>
      </c>
      <c r="AA17" s="12">
        <f>'TPU II ARs urban projections'!AA33</f>
        <v>26144.885542509528</v>
      </c>
      <c r="AB17" s="12">
        <f>'TPU II ARs urban projections'!AB33</f>
        <v>26260.518882854212</v>
      </c>
      <c r="AC17" s="12">
        <f>'TPU II ARs urban projections'!AC33</f>
        <v>26367.919298938818</v>
      </c>
      <c r="AD17" s="12">
        <f>'TPU II ARs urban projections'!AD33</f>
        <v>26467.075338837254</v>
      </c>
      <c r="AE17" s="12">
        <f>'TPU II ARs urban projections'!AE33</f>
        <v>26558.025125207041</v>
      </c>
      <c r="AF17" s="12">
        <f>'TPU II ARs urban projections'!AF33</f>
        <v>26640.877724783109</v>
      </c>
      <c r="AG17" s="12">
        <f>'TPU II ARs urban projections'!AG33</f>
        <v>26715.62191915356</v>
      </c>
      <c r="AH17" s="12">
        <f>'TPU II ARs urban projections'!AH33</f>
        <v>26782.182663588275</v>
      </c>
      <c r="AI17" s="12">
        <f>'TPU II ARs urban projections'!AI33</f>
        <v>26840.555747163926</v>
      </c>
      <c r="AJ17" s="12">
        <f>'TPU II ARs urban projections'!AJ33</f>
        <v>26890.829249825536</v>
      </c>
      <c r="AK17" s="12">
        <f>'TPU II ARs urban projections'!AK33</f>
        <v>26932.992011539765</v>
      </c>
      <c r="AL17" s="12">
        <f>'TPU II ARs urban projections'!AL33</f>
        <v>26966.912090908772</v>
      </c>
      <c r="AM17" s="12">
        <f>'TPU II ARs urban projections'!AM33</f>
        <v>26992.556838405118</v>
      </c>
      <c r="AN17" s="12">
        <f>'TPU II ARs urban projections'!AN33</f>
        <v>27009.98601212681</v>
      </c>
      <c r="AO17" s="12">
        <f>'TPU II ARs urban projections'!AO33</f>
        <v>27019.309301513338</v>
      </c>
      <c r="AP17" s="12">
        <f>'TPU II ARs urban projections'!AP33</f>
        <v>27020.565438953781</v>
      </c>
      <c r="AQ17" s="12">
        <f>'TPU II ARs urban projections'!AQ33</f>
        <v>27013.75764263625</v>
      </c>
      <c r="AR17" s="12">
        <f>'TPU II ARs urban projections'!AR33</f>
        <v>26998.953274905856</v>
      </c>
    </row>
    <row r="18" spans="1:44" ht="15.75" x14ac:dyDescent="0.25">
      <c r="A18" s="47" t="s">
        <v>222</v>
      </c>
      <c r="B18" s="12">
        <f>'TPU III ARs urban projections'!B40</f>
        <v>23619</v>
      </c>
      <c r="C18" s="12">
        <f>'TPU III ARs urban projections'!C40</f>
        <v>25037.048138587797</v>
      </c>
      <c r="D18" s="12">
        <f>'TPU III ARs urban projections'!D40</f>
        <v>25379.805056833349</v>
      </c>
      <c r="E18" s="12">
        <f>'TPU III ARs urban projections'!E40</f>
        <v>25716.988125736814</v>
      </c>
      <c r="F18" s="12">
        <f>'TPU III ARs urban projections'!F40</f>
        <v>26048.031593195967</v>
      </c>
      <c r="G18" s="12">
        <f>'TPU III ARs urban projections'!G40</f>
        <v>26372.218808198693</v>
      </c>
      <c r="H18" s="12">
        <f>'TPU III ARs urban projections'!H40</f>
        <v>26689.031722430806</v>
      </c>
      <c r="I18" s="12">
        <f>'TPU III ARs urban projections'!I40</f>
        <v>26998.101351402958</v>
      </c>
      <c r="J18" s="12">
        <f>'TPU III ARs urban projections'!J40</f>
        <v>27299.199783982058</v>
      </c>
      <c r="K18" s="12">
        <f>'TPU III ARs urban projections'!K40</f>
        <v>27592.023636448721</v>
      </c>
      <c r="L18" s="12">
        <f>'TPU III ARs urban projections'!L40</f>
        <v>27876.20222416129</v>
      </c>
      <c r="M18" s="12">
        <f>'TPU III ARs urban projections'!M40</f>
        <v>28151.547877471312</v>
      </c>
      <c r="N18" s="12">
        <f>'TPU III ARs urban projections'!N40</f>
        <v>28417.931072907337</v>
      </c>
      <c r="O18" s="12">
        <f>'TPU III ARs urban projections'!O40</f>
        <v>28675.807041126547</v>
      </c>
      <c r="P18" s="12">
        <f>'TPU III ARs urban projections'!P40</f>
        <v>28925.523188948056</v>
      </c>
      <c r="Q18" s="12">
        <f>'TPU III ARs urban projections'!Q40</f>
        <v>29166.917356362326</v>
      </c>
      <c r="R18" s="12">
        <f>'TPU III ARs urban projections'!R40</f>
        <v>29399.89405202592</v>
      </c>
      <c r="S18" s="12">
        <f>'TPU III ARs urban projections'!S40</f>
        <v>29624.26553689639</v>
      </c>
      <c r="T18" s="12">
        <f>'TPU III ARs urban projections'!T40</f>
        <v>29839.642724316258</v>
      </c>
      <c r="U18" s="12">
        <f>'TPU III ARs urban projections'!U40</f>
        <v>30045.660973226026</v>
      </c>
      <c r="V18" s="12">
        <f>'TPU III ARs urban projections'!V40</f>
        <v>30242.189738520767</v>
      </c>
      <c r="W18" s="12">
        <f>'TPU III ARs urban projections'!W40</f>
        <v>30429.156972097677</v>
      </c>
      <c r="X18" s="12">
        <f>'TPU III ARs urban projections'!X40</f>
        <v>30606.431778026719</v>
      </c>
      <c r="Y18" s="12">
        <f>'TPU III ARs urban projections'!Y40</f>
        <v>30773.715139149695</v>
      </c>
      <c r="Z18" s="12">
        <f>'TPU III ARs urban projections'!Z40</f>
        <v>30930.892294682671</v>
      </c>
      <c r="AA18" s="12">
        <f>'TPU III ARs urban projections'!AA40</f>
        <v>31078.150805971516</v>
      </c>
      <c r="AB18" s="12">
        <f>'TPU III ARs urban projections'!AB40</f>
        <v>31215.602942971214</v>
      </c>
      <c r="AC18" s="12">
        <f>'TPU III ARs urban projections'!AC40</f>
        <v>31343.268689385535</v>
      </c>
      <c r="AD18" s="12">
        <f>'TPU III ARs urban projections'!AD40</f>
        <v>31461.134432430234</v>
      </c>
      <c r="AE18" s="12">
        <f>'TPU III ARs urban projections'!AE40</f>
        <v>31569.245488107856</v>
      </c>
      <c r="AF18" s="12">
        <f>'TPU III ARs urban projections'!AF40</f>
        <v>31667.731502900504</v>
      </c>
      <c r="AG18" s="12">
        <f>'TPU III ARs urban projections'!AG40</f>
        <v>31756.579141599806</v>
      </c>
      <c r="AH18" s="12">
        <f>'TPU III ARs urban projections'!AH40</f>
        <v>31835.699199323397</v>
      </c>
      <c r="AI18" s="12">
        <f>'TPU III ARs urban projections'!AI40</f>
        <v>31905.086670590925</v>
      </c>
      <c r="AJ18" s="12">
        <f>'TPU III ARs urban projections'!AJ40</f>
        <v>31964.846255107808</v>
      </c>
      <c r="AK18" s="12">
        <f>'TPU III ARs urban projections'!AK40</f>
        <v>32014.964687059659</v>
      </c>
      <c r="AL18" s="12">
        <f>'TPU III ARs urban projections'!AL40</f>
        <v>32055.285129092823</v>
      </c>
      <c r="AM18" s="12">
        <f>'TPU III ARs urban projections'!AM40</f>
        <v>32085.768771057003</v>
      </c>
      <c r="AN18" s="12">
        <f>'TPU III ARs urban projections'!AN40</f>
        <v>32106.486646775589</v>
      </c>
      <c r="AO18" s="12">
        <f>'TPU III ARs urban projections'!AO40</f>
        <v>32117.569142933051</v>
      </c>
      <c r="AP18" s="12">
        <f>'TPU III ARs urban projections'!AP40</f>
        <v>32119.062300313439</v>
      </c>
      <c r="AQ18" s="12">
        <f>'TPU III ARs urban projections'!AQ40</f>
        <v>32110.969944343145</v>
      </c>
      <c r="AR18" s="12">
        <f>'TPU III ARs urban projections'!AR40</f>
        <v>32093.372147934198</v>
      </c>
    </row>
    <row r="19" spans="1:44" ht="15.75" x14ac:dyDescent="0.25">
      <c r="A19" s="47" t="s">
        <v>178</v>
      </c>
      <c r="B19" s="12">
        <f>'TPU III ARs urban projections'!B42</f>
        <v>41410</v>
      </c>
      <c r="C19" s="12">
        <f>'TPU III ARs urban projections'!C42</f>
        <v>40433.307118763041</v>
      </c>
      <c r="D19" s="12">
        <f>'TPU III ARs urban projections'!D42</f>
        <v>40986.838655939086</v>
      </c>
      <c r="E19" s="12">
        <f>'TPU III ARs urban projections'!E42</f>
        <v>41531.36876606851</v>
      </c>
      <c r="F19" s="12">
        <f>'TPU III ARs urban projections'!F42</f>
        <v>42065.983793980151</v>
      </c>
      <c r="G19" s="12">
        <f>'TPU III ARs urban projections'!G42</f>
        <v>42589.526391958352</v>
      </c>
      <c r="H19" s="12">
        <f>'TPU III ARs urban projections'!H42</f>
        <v>43101.159943542836</v>
      </c>
      <c r="I19" s="12">
        <f>'TPU III ARs urban projections'!I42</f>
        <v>43600.288561267262</v>
      </c>
      <c r="J19" s="12">
        <f>'TPU III ARs urban projections'!J42</f>
        <v>44086.544182539379</v>
      </c>
      <c r="K19" s="12">
        <f>'TPU III ARs urban projections'!K42</f>
        <v>44559.436861138987</v>
      </c>
      <c r="L19" s="12">
        <f>'TPU III ARs urban projections'!L42</f>
        <v>45018.367963957353</v>
      </c>
      <c r="M19" s="12">
        <f>'TPU III ARs urban projections'!M42</f>
        <v>45463.034415947826</v>
      </c>
      <c r="N19" s="12">
        <f>'TPU III ARs urban projections'!N42</f>
        <v>45893.22704459649</v>
      </c>
      <c r="O19" s="12">
        <f>'TPU III ARs urban projections'!O42</f>
        <v>46309.68101967535</v>
      </c>
      <c r="P19" s="12">
        <f>'TPU III ARs urban projections'!P42</f>
        <v>46712.957382028151</v>
      </c>
      <c r="Q19" s="12">
        <f>'TPU III ARs urban projections'!Q42</f>
        <v>47102.794253120643</v>
      </c>
      <c r="R19" s="12">
        <f>'TPU III ARs urban projections'!R42</f>
        <v>47479.037420251931</v>
      </c>
      <c r="S19" s="12">
        <f>'TPU III ARs urban projections'!S42</f>
        <v>47841.383696308272</v>
      </c>
      <c r="T19" s="12">
        <f>'TPU III ARs urban projections'!T42</f>
        <v>48189.204730046717</v>
      </c>
      <c r="U19" s="12">
        <f>'TPU III ARs urban projections'!U42</f>
        <v>48521.911648375477</v>
      </c>
      <c r="V19" s="12">
        <f>'TPU III ARs urban projections'!V42</f>
        <v>48839.29362890483</v>
      </c>
      <c r="W19" s="12">
        <f>'TPU III ARs urban projections'!W42</f>
        <v>49141.23431833896</v>
      </c>
      <c r="X19" s="12">
        <f>'TPU III ARs urban projections'!X42</f>
        <v>49427.522327726962</v>
      </c>
      <c r="Y19" s="12">
        <f>'TPU III ARs urban projections'!Y42</f>
        <v>49697.674762578885</v>
      </c>
      <c r="Z19" s="12">
        <f>'TPU III ARs urban projections'!Z42</f>
        <v>49951.50629122158</v>
      </c>
      <c r="AA19" s="12">
        <f>'TPU III ARs urban projections'!AA42</f>
        <v>50189.31981379963</v>
      </c>
      <c r="AB19" s="12">
        <f>'TPU III ARs urban projections'!AB42</f>
        <v>50411.296639449189</v>
      </c>
      <c r="AC19" s="12">
        <f>'TPU III ARs urban projections'!AC42</f>
        <v>50617.469040634162</v>
      </c>
      <c r="AD19" s="12">
        <f>'TPU III ARs urban projections'!AD42</f>
        <v>50807.815033537474</v>
      </c>
      <c r="AE19" s="12">
        <f>'TPU III ARs urban projections'!AE42</f>
        <v>50982.407800741916</v>
      </c>
      <c r="AF19" s="12">
        <f>'TPU III ARs urban projections'!AF42</f>
        <v>51141.456713416126</v>
      </c>
      <c r="AG19" s="12">
        <f>'TPU III ARs urban projections'!AG42</f>
        <v>51284.940236011156</v>
      </c>
      <c r="AH19" s="12">
        <f>'TPU III ARs urban projections'!AH42</f>
        <v>51412.714308077644</v>
      </c>
      <c r="AI19" s="12">
        <f>'TPU III ARs urban projections'!AI42</f>
        <v>51524.770846069856</v>
      </c>
      <c r="AJ19" s="12">
        <f>'TPU III ARs urban projections'!AJ42</f>
        <v>51621.278933632173</v>
      </c>
      <c r="AK19" s="12">
        <f>'TPU III ARs urban projections'!AK42</f>
        <v>51702.217147282718</v>
      </c>
      <c r="AL19" s="12">
        <f>'TPU III ARs urban projections'!AL42</f>
        <v>51767.332204252176</v>
      </c>
      <c r="AM19" s="12">
        <f>'TPU III ARs urban projections'!AM42</f>
        <v>51816.561428512701</v>
      </c>
      <c r="AN19" s="12">
        <f>'TPU III ARs urban projections'!AN42</f>
        <v>51850.01953536064</v>
      </c>
      <c r="AO19" s="12">
        <f>'TPU III ARs urban projections'!AO42</f>
        <v>51867.917091346346</v>
      </c>
      <c r="AP19" s="12">
        <f>'TPU III ARs urban projections'!AP42</f>
        <v>51870.328449530571</v>
      </c>
      <c r="AQ19" s="12">
        <f>'TPU III ARs urban projections'!AQ42</f>
        <v>51857.259787743846</v>
      </c>
      <c r="AR19" s="12">
        <f>'TPU III ARs urban projections'!AR42</f>
        <v>51828.840418859872</v>
      </c>
    </row>
    <row r="20" spans="1:44" ht="15.75" x14ac:dyDescent="0.25">
      <c r="A20" s="47" t="s">
        <v>195</v>
      </c>
      <c r="B20" s="12">
        <f>'TPU III ARs urban projections'!B44</f>
        <v>161184</v>
      </c>
      <c r="C20" s="12">
        <f>'TPU III ARs urban projections'!C44</f>
        <v>134243.49761609052</v>
      </c>
      <c r="D20" s="12">
        <f>'TPU III ARs urban projections'!D44</f>
        <v>136081.28964663259</v>
      </c>
      <c r="E20" s="12">
        <f>'TPU III ARs urban projections'!E44</f>
        <v>137889.19584451881</v>
      </c>
      <c r="F20" s="12">
        <f>'TPU III ARs urban projections'!F44</f>
        <v>139664.18276345124</v>
      </c>
      <c r="G20" s="12">
        <f>'TPU III ARs urban projections'!G44</f>
        <v>141402.40786824349</v>
      </c>
      <c r="H20" s="12">
        <f>'TPU III ARs urban projections'!H44</f>
        <v>143101.09349048813</v>
      </c>
      <c r="I20" s="12">
        <f>'TPU III ARs urban projections'!I44</f>
        <v>144758.26121131791</v>
      </c>
      <c r="J20" s="12">
        <f>'TPU III ARs urban projections'!J44</f>
        <v>146372.68901815842</v>
      </c>
      <c r="K20" s="12">
        <f>'TPU III ARs urban projections'!K44</f>
        <v>147942.75022996549</v>
      </c>
      <c r="L20" s="12">
        <f>'TPU III ARs urban projections'!L44</f>
        <v>149466.45731200525</v>
      </c>
      <c r="M20" s="12">
        <f>'TPU III ARs urban projections'!M44</f>
        <v>150942.80401825914</v>
      </c>
      <c r="N20" s="12">
        <f>'TPU III ARs urban projections'!N44</f>
        <v>152371.09587053899</v>
      </c>
      <c r="O20" s="12">
        <f>'TPU III ARs urban projections'!O44</f>
        <v>153753.77372190787</v>
      </c>
      <c r="P20" s="12">
        <f>'TPU III ARs urban projections'!P44</f>
        <v>155092.70029620759</v>
      </c>
      <c r="Q20" s="12">
        <f>'TPU III ARs urban projections'!Q44</f>
        <v>156387.00612485164</v>
      </c>
      <c r="R20" s="12">
        <f>'TPU III ARs urban projections'!R44</f>
        <v>157636.17920291578</v>
      </c>
      <c r="S20" s="12">
        <f>'TPU III ARs urban projections'!S44</f>
        <v>158839.21291230526</v>
      </c>
      <c r="T20" s="12">
        <f>'TPU III ARs urban projections'!T44</f>
        <v>159994.02105046582</v>
      </c>
      <c r="U20" s="12">
        <f>'TPU III ARs urban projections'!U44</f>
        <v>161098.64848710698</v>
      </c>
      <c r="V20" s="12">
        <f>'TPU III ARs urban projections'!V44</f>
        <v>162152.3952662521</v>
      </c>
      <c r="W20" s="12">
        <f>'TPU III ARs urban projections'!W44</f>
        <v>163154.87508080681</v>
      </c>
      <c r="X20" s="12">
        <f>'TPU III ARs urban projections'!X44</f>
        <v>164105.38609374248</v>
      </c>
      <c r="Y20" s="12">
        <f>'TPU III ARs urban projections'!Y44</f>
        <v>165002.32503661703</v>
      </c>
      <c r="Z20" s="12">
        <f>'TPU III ARs urban projections'!Z44</f>
        <v>165845.07658573336</v>
      </c>
      <c r="AA20" s="12">
        <f>'TPU III ARs urban projections'!AA44</f>
        <v>166634.64640641381</v>
      </c>
      <c r="AB20" s="12">
        <f>'TPU III ARs urban projections'!AB44</f>
        <v>167371.63646704346</v>
      </c>
      <c r="AC20" s="12">
        <f>'TPU III ARs urban projections'!AC44</f>
        <v>168056.15391612778</v>
      </c>
      <c r="AD20" s="12">
        <f>'TPU III ARs urban projections'!AD44</f>
        <v>168688.12576472017</v>
      </c>
      <c r="AE20" s="12">
        <f>'TPU III ARs urban projections'!AE44</f>
        <v>169267.79498789684</v>
      </c>
      <c r="AF20" s="12">
        <f>'TPU III ARs urban projections'!AF44</f>
        <v>169795.85672340382</v>
      </c>
      <c r="AG20" s="12">
        <f>'TPU III ARs urban projections'!AG44</f>
        <v>170272.23947059928</v>
      </c>
      <c r="AH20" s="12">
        <f>'TPU III ARs urban projections'!AH44</f>
        <v>170696.46493126897</v>
      </c>
      <c r="AI20" s="12">
        <f>'TPU III ARs urban projections'!AI44</f>
        <v>171068.50626705779</v>
      </c>
      <c r="AJ20" s="12">
        <f>'TPU III ARs urban projections'!AJ44</f>
        <v>171388.92485623111</v>
      </c>
      <c r="AK20" s="12">
        <f>'TPU III ARs urban projections'!AK44</f>
        <v>171657.64957022329</v>
      </c>
      <c r="AL20" s="12">
        <f>'TPU III ARs urban projections'!AL44</f>
        <v>171873.83947943294</v>
      </c>
      <c r="AM20" s="12">
        <f>'TPU III ARs urban projections'!AM44</f>
        <v>172037.2864918242</v>
      </c>
      <c r="AN20" s="12">
        <f>'TPU III ARs urban projections'!AN44</f>
        <v>172148.37147613397</v>
      </c>
      <c r="AO20" s="12">
        <f>'TPU III ARs urban projections'!AO44</f>
        <v>172207.79353892105</v>
      </c>
      <c r="AP20" s="12">
        <f>'TPU III ARs urban projections'!AP44</f>
        <v>172215.79954139088</v>
      </c>
      <c r="AQ20" s="12">
        <f>'TPU III ARs urban projections'!AQ44</f>
        <v>172172.40999469219</v>
      </c>
      <c r="AR20" s="12">
        <f>'TPU III ARs urban projections'!AR44</f>
        <v>172078.05423329427</v>
      </c>
    </row>
    <row r="21" spans="1:44" ht="15.75" x14ac:dyDescent="0.25">
      <c r="A21" s="47" t="s">
        <v>180</v>
      </c>
      <c r="B21" s="12">
        <f>'TPU III ARs urban projections'!B46</f>
        <v>66491</v>
      </c>
      <c r="C21" s="12">
        <f>'TPU III ARs urban projections'!C46</f>
        <v>73899.626193402175</v>
      </c>
      <c r="D21" s="12">
        <f>'TPU III ARs urban projections'!D46</f>
        <v>74911.31127677708</v>
      </c>
      <c r="E21" s="12">
        <f>'TPU III ARs urban projections'!E46</f>
        <v>75906.54452523285</v>
      </c>
      <c r="F21" s="12">
        <f>'TPU III ARs urban projections'!F46</f>
        <v>76883.656058652588</v>
      </c>
      <c r="G21" s="12">
        <f>'TPU III ARs urban projections'!G46</f>
        <v>77840.53060204006</v>
      </c>
      <c r="H21" s="12">
        <f>'TPU III ARs urban projections'!H46</f>
        <v>78775.639078302949</v>
      </c>
      <c r="I21" s="12">
        <f>'TPU III ARs urban projections'!I46</f>
        <v>79687.892388771041</v>
      </c>
      <c r="J21" s="12">
        <f>'TPU III ARs urban projections'!J46</f>
        <v>80576.617828441405</v>
      </c>
      <c r="K21" s="12">
        <f>'TPU III ARs urban projections'!K46</f>
        <v>81440.919926596791</v>
      </c>
      <c r="L21" s="12">
        <f>'TPU III ARs urban projections'!L46</f>
        <v>82279.704566378699</v>
      </c>
      <c r="M21" s="12">
        <f>'TPU III ARs urban projections'!M46</f>
        <v>83092.417819992159</v>
      </c>
      <c r="N21" s="12">
        <f>'TPU III ARs urban projections'!N46</f>
        <v>83878.677384536684</v>
      </c>
      <c r="O21" s="12">
        <f>'TPU III ARs urban projections'!O46</f>
        <v>84639.826923818444</v>
      </c>
      <c r="P21" s="12">
        <f>'TPU III ARs urban projections'!P46</f>
        <v>85376.891847619278</v>
      </c>
      <c r="Q21" s="12">
        <f>'TPU III ARs urban projections'!Q46</f>
        <v>86089.393522674494</v>
      </c>
      <c r="R21" s="12">
        <f>'TPU III ARs urban projections'!R46</f>
        <v>86777.050095686325</v>
      </c>
      <c r="S21" s="12">
        <f>'TPU III ARs urban projections'!S46</f>
        <v>87439.307434035713</v>
      </c>
      <c r="T21" s="12">
        <f>'TPU III ARs urban projections'!T46</f>
        <v>88075.017105272229</v>
      </c>
      <c r="U21" s="12">
        <f>'TPU III ARs urban projections'!U46</f>
        <v>88683.1028308409</v>
      </c>
      <c r="V21" s="12">
        <f>'TPU III ARs urban projections'!V46</f>
        <v>89263.179292376662</v>
      </c>
      <c r="W21" s="12">
        <f>'TPU III ARs urban projections'!W46</f>
        <v>89815.033831908149</v>
      </c>
      <c r="X21" s="12">
        <f>'TPU III ARs urban projections'!X46</f>
        <v>90338.280095571041</v>
      </c>
      <c r="Y21" s="12">
        <f>'TPU III ARs urban projections'!Y46</f>
        <v>90832.035501037986</v>
      </c>
      <c r="Z21" s="12">
        <f>'TPU III ARs urban projections'!Z46</f>
        <v>91295.961319119044</v>
      </c>
      <c r="AA21" s="12">
        <f>'TPU III ARs urban projections'!AA46</f>
        <v>91730.611157942112</v>
      </c>
      <c r="AB21" s="12">
        <f>'TPU III ARs urban projections'!AB46</f>
        <v>92136.316394739042</v>
      </c>
      <c r="AC21" s="12">
        <f>'TPU III ARs urban projections'!AC46</f>
        <v>92513.136013629308</v>
      </c>
      <c r="AD21" s="12">
        <f>'TPU III ARs urban projections'!AD46</f>
        <v>92861.029834969479</v>
      </c>
      <c r="AE21" s="12">
        <f>'TPU III ARs urban projections'!AE46</f>
        <v>93180.131613970196</v>
      </c>
      <c r="AF21" s="12">
        <f>'TPU III ARs urban projections'!AF46</f>
        <v>93470.824016611616</v>
      </c>
      <c r="AG21" s="12">
        <f>'TPU III ARs urban projections'!AG46</f>
        <v>93733.067682546243</v>
      </c>
      <c r="AH21" s="12">
        <f>'TPU III ARs urban projections'!AH46</f>
        <v>93966.599313663814</v>
      </c>
      <c r="AI21" s="12">
        <f>'TPU III ARs urban projections'!AI46</f>
        <v>94171.404135733581</v>
      </c>
      <c r="AJ21" s="12">
        <f>'TPU III ARs urban projections'!AJ46</f>
        <v>94347.791181555673</v>
      </c>
      <c r="AK21" s="12">
        <f>'TPU III ARs urban projections'!AK46</f>
        <v>94495.721295606651</v>
      </c>
      <c r="AL21" s="12">
        <f>'TPU III ARs urban projections'!AL46</f>
        <v>94614.731555031409</v>
      </c>
      <c r="AM21" s="12">
        <f>'TPU III ARs urban projections'!AM46</f>
        <v>94704.7074073642</v>
      </c>
      <c r="AN21" s="12">
        <f>'TPU III ARs urban projections'!AN46</f>
        <v>94765.858516818073</v>
      </c>
      <c r="AO21" s="12">
        <f>'TPU III ARs urban projections'!AO46</f>
        <v>94798.569734162578</v>
      </c>
      <c r="AP21" s="12">
        <f>'TPU III ARs urban projections'!AP46</f>
        <v>94802.976953881443</v>
      </c>
      <c r="AQ21" s="12">
        <f>'TPU III ARs urban projections'!AQ46</f>
        <v>94779.091467145219</v>
      </c>
      <c r="AR21" s="12">
        <f>'TPU III ARs urban projections'!AR46</f>
        <v>94727.149618040232</v>
      </c>
    </row>
    <row r="22" spans="1:44" ht="15.75" x14ac:dyDescent="0.25">
      <c r="A22" s="47" t="s">
        <v>181</v>
      </c>
      <c r="B22" s="12">
        <f>'TPU IV ARs urban projections'!B31</f>
        <v>205670</v>
      </c>
      <c r="C22" s="12">
        <f>'TPU IV ARs urban projections'!C31</f>
        <v>219999.02083303957</v>
      </c>
      <c r="D22" s="12">
        <f>'TPU IV ARs urban projections'!D31</f>
        <v>223010.80504898928</v>
      </c>
      <c r="E22" s="12">
        <f>'TPU IV ARs urban projections'!E31</f>
        <v>225973.61218941706</v>
      </c>
      <c r="F22" s="12">
        <f>'TPU IV ARs urban projections'!F31</f>
        <v>228882.47102497373</v>
      </c>
      <c r="G22" s="12">
        <f>'TPU IV ARs urban projections'!G31</f>
        <v>231731.08438675685</v>
      </c>
      <c r="H22" s="12">
        <f>'TPU IV ARs urban projections'!H31</f>
        <v>234514.90021570458</v>
      </c>
      <c r="I22" s="12">
        <f>'TPU IV ARs urban projections'!I31</f>
        <v>237230.6762675271</v>
      </c>
      <c r="J22" s="12">
        <f>'TPU IV ARs urban projections'!J31</f>
        <v>239876.40990094503</v>
      </c>
      <c r="K22" s="12">
        <f>'TPU IV ARs urban projections'!K31</f>
        <v>242449.4353016486</v>
      </c>
      <c r="L22" s="12">
        <f>'TPU IV ARs urban projections'!L31</f>
        <v>244946.49528621303</v>
      </c>
      <c r="M22" s="12">
        <f>'TPU IV ARs urban projections'!M31</f>
        <v>247365.94081283949</v>
      </c>
      <c r="N22" s="12">
        <f>'TPU IV ARs urban projections'!N31</f>
        <v>249706.63376665383</v>
      </c>
      <c r="O22" s="12">
        <f>'TPU IV ARs urban projections'!O31</f>
        <v>251972.57423178238</v>
      </c>
      <c r="P22" s="12">
        <f>'TPU IV ARs urban projections'!P31</f>
        <v>254166.81485083763</v>
      </c>
      <c r="Q22" s="12">
        <f>'TPU IV ARs urban projections'!Q31</f>
        <v>256287.93073366798</v>
      </c>
      <c r="R22" s="12">
        <f>'TPU IV ARs urban projections'!R31</f>
        <v>258335.08280364031</v>
      </c>
      <c r="S22" s="12">
        <f>'TPU IV ARs urban projections'!S31</f>
        <v>260306.6214091951</v>
      </c>
      <c r="T22" s="12">
        <f>'TPU IV ARs urban projections'!T31</f>
        <v>262199.12766951247</v>
      </c>
      <c r="U22" s="12">
        <f>'TPU IV ARs urban projections'!U31</f>
        <v>264009.39750575693</v>
      </c>
      <c r="V22" s="12">
        <f>'TPU IV ARs urban projections'!V31</f>
        <v>265736.28382602305</v>
      </c>
      <c r="W22" s="12">
        <f>'TPU IV ARs urban projections'!W31</f>
        <v>267379.15354800859</v>
      </c>
      <c r="X22" s="12">
        <f>'TPU IV ARs urban projections'!X31</f>
        <v>268936.85649712937</v>
      </c>
      <c r="Y22" s="12">
        <f>'TPU IV ARs urban projections'!Y31</f>
        <v>270406.76522778335</v>
      </c>
      <c r="Z22" s="12">
        <f>'TPU IV ARs urban projections'!Z31</f>
        <v>271787.87134393456</v>
      </c>
      <c r="AA22" s="12">
        <f>'TPU IV ARs urban projections'!AA31</f>
        <v>273081.82293573371</v>
      </c>
      <c r="AB22" s="12">
        <f>'TPU IV ARs urban projections'!AB31</f>
        <v>274289.60651245399</v>
      </c>
      <c r="AC22" s="12">
        <f>'TPU IV ARs urban projections'!AC31</f>
        <v>275411.39766968641</v>
      </c>
      <c r="AD22" s="12">
        <f>'TPU IV ARs urban projections'!AD31</f>
        <v>276447.0767927228</v>
      </c>
      <c r="AE22" s="12">
        <f>'TPU IV ARs urban projections'!AE31</f>
        <v>277397.04207052424</v>
      </c>
      <c r="AF22" s="12">
        <f>'TPU IV ARs urban projections'!AF31</f>
        <v>278262.43269885232</v>
      </c>
      <c r="AG22" s="12">
        <f>'TPU IV ARs urban projections'!AG31</f>
        <v>279043.13150204107</v>
      </c>
      <c r="AH22" s="12">
        <f>'TPU IV ARs urban projections'!AH31</f>
        <v>279738.3546422089</v>
      </c>
      <c r="AI22" s="12">
        <f>'TPU IV ARs urban projections'!AI31</f>
        <v>280348.0581365042</v>
      </c>
      <c r="AJ22" s="12">
        <f>'TPU IV ARs urban projections'!AJ31</f>
        <v>280873.16197487729</v>
      </c>
      <c r="AK22" s="12">
        <f>'TPU IV ARs urban projections'!AK31</f>
        <v>281313.54959142307</v>
      </c>
      <c r="AL22" s="12">
        <f>'TPU IV ARs urban projections'!AL31</f>
        <v>281667.84286584385</v>
      </c>
      <c r="AM22" s="12">
        <f>'TPU IV ARs urban projections'!AM31</f>
        <v>281935.70077570702</v>
      </c>
      <c r="AN22" s="12">
        <f>'TPU IV ARs urban projections'!AN31</f>
        <v>282117.74749090284</v>
      </c>
      <c r="AO22" s="12">
        <f>'TPU IV ARs urban projections'!AO31</f>
        <v>282215.12871130597</v>
      </c>
      <c r="AP22" s="12">
        <f>'TPU IV ARs urban projections'!AP31</f>
        <v>282228.24899448856</v>
      </c>
      <c r="AQ22" s="12">
        <f>'TPU IV ARs urban projections'!AQ31</f>
        <v>282157.14195423992</v>
      </c>
      <c r="AR22" s="12">
        <f>'TPU IV ARs urban projections'!AR31</f>
        <v>282002.51118637319</v>
      </c>
    </row>
    <row r="23" spans="1:44" ht="15.75" x14ac:dyDescent="0.25">
      <c r="A23" s="47" t="s">
        <v>182</v>
      </c>
      <c r="B23" s="12">
        <f>'TPU IV ARs urban projections'!B32</f>
        <v>432927</v>
      </c>
      <c r="C23" s="12">
        <f>'TPU IV ARs urban projections'!C32</f>
        <v>464220.36779677286</v>
      </c>
      <c r="D23" s="12">
        <f>'TPU IV ARs urban projections'!D32</f>
        <v>470575.53961144085</v>
      </c>
      <c r="E23" s="12">
        <f>'TPU IV ARs urban projections'!E32</f>
        <v>476827.36480244523</v>
      </c>
      <c r="F23" s="12">
        <f>'TPU IV ARs urban projections'!F32</f>
        <v>482965.3535689307</v>
      </c>
      <c r="G23" s="12">
        <f>'TPU IV ARs urban projections'!G32</f>
        <v>488976.21824237553</v>
      </c>
      <c r="H23" s="12">
        <f>'TPU IV ARs urban projections'!H32</f>
        <v>494850.35351397446</v>
      </c>
      <c r="I23" s="12">
        <f>'TPU IV ARs urban projections'!I32</f>
        <v>500580.91791765648</v>
      </c>
      <c r="J23" s="12">
        <f>'TPU IV ARs urban projections'!J32</f>
        <v>506163.68567610788</v>
      </c>
      <c r="K23" s="12">
        <f>'TPU IV ARs urban projections'!K32</f>
        <v>511593.03164929536</v>
      </c>
      <c r="L23" s="12">
        <f>'TPU IV ARs urban projections'!L32</f>
        <v>516862.08284804964</v>
      </c>
      <c r="M23" s="12">
        <f>'TPU IV ARs urban projections'!M32</f>
        <v>521967.3596260185</v>
      </c>
      <c r="N23" s="12">
        <f>'TPU IV ARs urban projections'!N32</f>
        <v>526906.46044476086</v>
      </c>
      <c r="O23" s="12">
        <f>'TPU IV ARs urban projections'!O32</f>
        <v>531687.82588968205</v>
      </c>
      <c r="P23" s="12">
        <f>'TPU IV ARs urban projections'!P32</f>
        <v>536317.89734797948</v>
      </c>
      <c r="Q23" s="12">
        <f>'TPU IV ARs urban projections'!Q32</f>
        <v>540793.66815613396</v>
      </c>
      <c r="R23" s="12">
        <f>'TPU IV ARs urban projections'!R32</f>
        <v>545113.36777688679</v>
      </c>
      <c r="S23" s="12">
        <f>'TPU IV ARs urban projections'!S32</f>
        <v>549273.51527722843</v>
      </c>
      <c r="T23" s="12">
        <f>'TPU IV ARs urban projections'!T32</f>
        <v>553266.89646999724</v>
      </c>
      <c r="U23" s="12">
        <f>'TPU IV ARs urban projections'!U32</f>
        <v>557086.75042212277</v>
      </c>
      <c r="V23" s="12">
        <f>'TPU IV ARs urban projections'!V32</f>
        <v>560730.65665271238</v>
      </c>
      <c r="W23" s="12">
        <f>'TPU IV ARs urban projections'!W32</f>
        <v>564197.27929355169</v>
      </c>
      <c r="X23" s="12">
        <f>'TPU IV ARs urban projections'!X32</f>
        <v>567484.191358982</v>
      </c>
      <c r="Y23" s="12">
        <f>'TPU IV ARs urban projections'!Y32</f>
        <v>570585.84867085586</v>
      </c>
      <c r="Z23" s="12">
        <f>'TPU IV ARs urban projections'!Z32</f>
        <v>573500.12341070885</v>
      </c>
      <c r="AA23" s="12">
        <f>'TPU IV ARs urban projections'!AA32</f>
        <v>576230.49321681843</v>
      </c>
      <c r="AB23" s="12">
        <f>'TPU IV ARs urban projections'!AB32</f>
        <v>578779.03972434811</v>
      </c>
      <c r="AC23" s="12">
        <f>'TPU IV ARs urban projections'!AC32</f>
        <v>581146.13345790072</v>
      </c>
      <c r="AD23" s="12">
        <f>'TPU IV ARs urban projections'!AD32</f>
        <v>583331.52201824472</v>
      </c>
      <c r="AE23" s="12">
        <f>'TPU IV ARs urban projections'!AE32</f>
        <v>585336.04562469211</v>
      </c>
      <c r="AF23" s="12">
        <f>'TPU IV ARs urban projections'!AF32</f>
        <v>587162.10809646652</v>
      </c>
      <c r="AG23" s="12">
        <f>'TPU IV ARs urban projections'!AG32</f>
        <v>588809.46218096418</v>
      </c>
      <c r="AH23" s="12">
        <f>'TPU IV ARs urban projections'!AH32</f>
        <v>590276.45390032488</v>
      </c>
      <c r="AI23" s="12">
        <f>'TPU IV ARs urban projections'!AI32</f>
        <v>591562.99044624681</v>
      </c>
      <c r="AJ23" s="12">
        <f>'TPU IV ARs urban projections'!AJ32</f>
        <v>592671.0130913388</v>
      </c>
      <c r="AK23" s="12">
        <f>'TPU IV ARs urban projections'!AK32</f>
        <v>593600.27586965438</v>
      </c>
      <c r="AL23" s="12">
        <f>'TPU IV ARs urban projections'!AL32</f>
        <v>594347.87080683524</v>
      </c>
      <c r="AM23" s="12">
        <f>'TPU IV ARs urban projections'!AM32</f>
        <v>594913.07831077371</v>
      </c>
      <c r="AN23" s="12">
        <f>'TPU IV ARs urban projections'!AN32</f>
        <v>595297.21544358635</v>
      </c>
      <c r="AO23" s="12">
        <f>'TPU IV ARs urban projections'!AO32</f>
        <v>595502.69974883855</v>
      </c>
      <c r="AP23" s="12">
        <f>'TPU IV ARs urban projections'!AP32</f>
        <v>595530.38488426118</v>
      </c>
      <c r="AQ23" s="12">
        <f>'TPU IV ARs urban projections'!AQ32</f>
        <v>595380.34177837754</v>
      </c>
      <c r="AR23" s="12">
        <f>'TPU IV ARs urban projections'!AR32</f>
        <v>595054.05509010062</v>
      </c>
    </row>
    <row r="24" spans="1:44" ht="15.75" x14ac:dyDescent="0.25">
      <c r="A24" s="47" t="s">
        <v>183</v>
      </c>
      <c r="B24" s="12">
        <f>'TPU IV ARs urban projections'!B33</f>
        <v>232893</v>
      </c>
      <c r="C24" s="12">
        <f>'TPU IV ARs urban projections'!C33</f>
        <v>239770.82239747987</v>
      </c>
      <c r="D24" s="12">
        <f>'TPU IV ARs urban projections'!D33</f>
        <v>243053.28236301785</v>
      </c>
      <c r="E24" s="12">
        <f>'TPU IV ARs urban projections'!E33</f>
        <v>246282.36357426844</v>
      </c>
      <c r="F24" s="12">
        <f>'TPU IV ARs urban projections'!F33</f>
        <v>249452.64802643837</v>
      </c>
      <c r="G24" s="12">
        <f>'TPU IV ARs urban projections'!G33</f>
        <v>252557.27261004297</v>
      </c>
      <c r="H24" s="12">
        <f>'TPU IV ARs urban projections'!H33</f>
        <v>255591.27616234275</v>
      </c>
      <c r="I24" s="12">
        <f>'TPU IV ARs urban projections'!I33</f>
        <v>258551.12505133869</v>
      </c>
      <c r="J24" s="12">
        <f>'TPU IV ARs urban projections'!J33</f>
        <v>261434.63665392314</v>
      </c>
      <c r="K24" s="12">
        <f>'TPU IV ARs urban projections'!K33</f>
        <v>264238.90557312215</v>
      </c>
      <c r="L24" s="12">
        <f>'TPU IV ARs urban projections'!L33</f>
        <v>266960.38189518824</v>
      </c>
      <c r="M24" s="12">
        <f>'TPU IV ARs urban projections'!M33</f>
        <v>269597.26837526669</v>
      </c>
      <c r="N24" s="12">
        <f>'TPU IV ARs urban projections'!N33</f>
        <v>272148.3246135668</v>
      </c>
      <c r="O24" s="12">
        <f>'TPU IV ARs urban projections'!O33</f>
        <v>274617.91019067686</v>
      </c>
      <c r="P24" s="12">
        <f>'TPU IV ARs urban projections'!P33</f>
        <v>277009.35209699383</v>
      </c>
      <c r="Q24" s="12">
        <f>'TPU IV ARs urban projections'!Q33</f>
        <v>279321.09738431743</v>
      </c>
      <c r="R24" s="12">
        <f>'TPU IV ARs urban projections'!R33</f>
        <v>281552.23156633036</v>
      </c>
      <c r="S24" s="12">
        <f>'TPU IV ARs urban projections'!S33</f>
        <v>283700.95673361648</v>
      </c>
      <c r="T24" s="12">
        <f>'TPU IV ARs urban projections'!T33</f>
        <v>285763.54674292856</v>
      </c>
      <c r="U24" s="12">
        <f>'TPU IV ARs urban projections'!U33</f>
        <v>287736.50955773628</v>
      </c>
      <c r="V24" s="12">
        <f>'TPU IV ARs urban projections'!V33</f>
        <v>289618.59499443189</v>
      </c>
      <c r="W24" s="12">
        <f>'TPU IV ARs urban projections'!W33</f>
        <v>291409.11307419796</v>
      </c>
      <c r="X24" s="12">
        <f>'TPU IV ARs urban projections'!X33</f>
        <v>293106.81025370094</v>
      </c>
      <c r="Y24" s="12">
        <f>'TPU IV ARs urban projections'!Y33</f>
        <v>294708.82295295573</v>
      </c>
      <c r="Z24" s="12">
        <f>'TPU IV ARs urban projections'!Z33</f>
        <v>296214.05214913056</v>
      </c>
      <c r="AA24" s="12">
        <f>'TPU IV ARs urban projections'!AA33</f>
        <v>297624.2940499055</v>
      </c>
      <c r="AB24" s="12">
        <f>'TPU IV ARs urban projections'!AB33</f>
        <v>298940.62382433738</v>
      </c>
      <c r="AC24" s="12">
        <f>'TPU IV ARs urban projections'!AC33</f>
        <v>300163.23284918373</v>
      </c>
      <c r="AD24" s="12">
        <f>'TPU IV ARs urban projections'!AD33</f>
        <v>301291.9907596964</v>
      </c>
      <c r="AE24" s="12">
        <f>'TPU IV ARs urban projections'!AE33</f>
        <v>302327.33153096453</v>
      </c>
      <c r="AF24" s="12">
        <f>'TPU IV ARs urban projections'!AF33</f>
        <v>303270.49674080772</v>
      </c>
      <c r="AG24" s="12">
        <f>'TPU IV ARs urban projections'!AG33</f>
        <v>304121.35868272226</v>
      </c>
      <c r="AH24" s="12">
        <f>'TPU IV ARs urban projections'!AH33</f>
        <v>304879.06307357183</v>
      </c>
      <c r="AI24" s="12">
        <f>'TPU IV ARs urban projections'!AI33</f>
        <v>305543.56197766803</v>
      </c>
      <c r="AJ24" s="12">
        <f>'TPU IV ARs urban projections'!AJ33</f>
        <v>306115.8580665054</v>
      </c>
      <c r="AK24" s="12">
        <f>'TPU IV ARs urban projections'!AK33</f>
        <v>306595.82429814135</v>
      </c>
      <c r="AL24" s="12">
        <f>'TPU IV ARs urban projections'!AL33</f>
        <v>306981.95869754051</v>
      </c>
      <c r="AM24" s="12">
        <f>'TPU IV ARs urban projections'!AM33</f>
        <v>307273.88959382527</v>
      </c>
      <c r="AN24" s="12">
        <f>'TPU IV ARs urban projections'!AN33</f>
        <v>307472.29725242296</v>
      </c>
      <c r="AO24" s="12">
        <f>'TPU IV ARs urban projections'!AO33</f>
        <v>307578.43033980537</v>
      </c>
      <c r="AP24" s="12">
        <f>'TPU IV ARs urban projections'!AP33</f>
        <v>307592.7297720341</v>
      </c>
      <c r="AQ24" s="12">
        <f>'TPU IV ARs urban projections'!AQ33</f>
        <v>307515.23218384437</v>
      </c>
      <c r="AR24" s="12">
        <f>'TPU IV ARs urban projections'!AR33</f>
        <v>307346.70440477075</v>
      </c>
    </row>
    <row r="25" spans="1:44" ht="15.75" x14ac:dyDescent="0.25">
      <c r="A25" s="47" t="s">
        <v>189</v>
      </c>
      <c r="B25" s="12">
        <f>'Proj urb RAs da UPT VII - Sul'!B31</f>
        <v>132466</v>
      </c>
      <c r="C25" s="12">
        <f>'Proj urb RAs da UPT VII - Sul'!C31</f>
        <v>140870.24467968085</v>
      </c>
      <c r="D25" s="12">
        <f>'Proj urb RAs da UPT VII - Sul'!D31</f>
        <v>142798.7568058563</v>
      </c>
      <c r="E25" s="12">
        <f>'Proj urb RAs da UPT VII - Sul'!E31</f>
        <v>144695.90782603066</v>
      </c>
      <c r="F25" s="12">
        <f>'Proj urb RAs da UPT VII - Sul'!F31</f>
        <v>146558.51455196922</v>
      </c>
      <c r="G25" s="12">
        <f>'Proj urb RAs da UPT VII - Sul'!G31</f>
        <v>148382.54476697979</v>
      </c>
      <c r="H25" s="12">
        <f>'Proj urb RAs da UPT VII - Sul'!H31</f>
        <v>150165.08368684456</v>
      </c>
      <c r="I25" s="12">
        <f>'Proj urb RAs da UPT VII - Sul'!I31</f>
        <v>151904.05523074881</v>
      </c>
      <c r="J25" s="12">
        <f>'Proj urb RAs da UPT VII - Sul'!J31</f>
        <v>153598.17706313502</v>
      </c>
      <c r="K25" s="12">
        <f>'Proj urb RAs da UPT VII - Sul'!K31</f>
        <v>155245.7422040691</v>
      </c>
      <c r="L25" s="12">
        <f>'Proj urb RAs da UPT VII - Sul'!L31</f>
        <v>156844.66500687736</v>
      </c>
      <c r="M25" s="12">
        <f>'Proj urb RAs da UPT VII - Sul'!M31</f>
        <v>158393.88955357973</v>
      </c>
      <c r="N25" s="12">
        <f>'Proj urb RAs da UPT VII - Sul'!N31</f>
        <v>159892.68708401997</v>
      </c>
      <c r="O25" s="12">
        <f>'Proj urb RAs da UPT VII - Sul'!O31</f>
        <v>161343.61894064173</v>
      </c>
      <c r="P25" s="12">
        <f>'Proj urb RAs da UPT VII - Sul'!P31</f>
        <v>162748.63979810721</v>
      </c>
      <c r="Q25" s="12">
        <f>'Proj urb RAs da UPT VII - Sul'!Q31</f>
        <v>164106.83726769971</v>
      </c>
      <c r="R25" s="12">
        <f>'Proj urb RAs da UPT VII - Sul'!R31</f>
        <v>165417.67407007067</v>
      </c>
      <c r="S25" s="12">
        <f>'Proj urb RAs da UPT VII - Sul'!S31</f>
        <v>166680.09389679666</v>
      </c>
      <c r="T25" s="12">
        <f>'Proj urb RAs da UPT VII - Sul'!T31</f>
        <v>167891.90756278139</v>
      </c>
      <c r="U25" s="12">
        <f>'Proj urb RAs da UPT VII - Sul'!U31</f>
        <v>169051.06342539564</v>
      </c>
      <c r="V25" s="12">
        <f>'Proj urb RAs da UPT VII - Sul'!V31</f>
        <v>170156.82697629111</v>
      </c>
      <c r="W25" s="12">
        <f>'Proj urb RAs da UPT VII - Sul'!W31</f>
        <v>171208.79283885093</v>
      </c>
      <c r="X25" s="12">
        <f>'Proj urb RAs da UPT VII - Sul'!X31</f>
        <v>172206.2245308194</v>
      </c>
      <c r="Y25" s="12">
        <f>'Proj urb RAs da UPT VII - Sul'!Y31</f>
        <v>173147.43964059561</v>
      </c>
      <c r="Z25" s="12">
        <f>'Proj urb RAs da UPT VII - Sul'!Z31</f>
        <v>174031.79246986791</v>
      </c>
      <c r="AA25" s="12">
        <f>'Proj urb RAs da UPT VII - Sul'!AA31</f>
        <v>174860.33832725487</v>
      </c>
      <c r="AB25" s="12">
        <f>'Proj urb RAs da UPT VII - Sul'!AB31</f>
        <v>175633.70889648938</v>
      </c>
      <c r="AC25" s="12">
        <f>'Proj urb RAs da UPT VII - Sul'!AC31</f>
        <v>176352.01661531677</v>
      </c>
      <c r="AD25" s="12">
        <f>'Proj urb RAs da UPT VII - Sul'!AD31</f>
        <v>177015.18489179056</v>
      </c>
      <c r="AE25" s="12">
        <f>'Proj urb RAs da UPT VII - Sul'!AE31</f>
        <v>177623.4686951201</v>
      </c>
      <c r="AF25" s="12">
        <f>'Proj urb RAs da UPT VII - Sul'!AF31</f>
        <v>178177.59747757768</v>
      </c>
      <c r="AG25" s="12">
        <f>'Proj urb RAs da UPT VII - Sul'!AG31</f>
        <v>178677.49620898976</v>
      </c>
      <c r="AH25" s="12">
        <f>'Proj urb RAs da UPT VII - Sul'!AH31</f>
        <v>179122.66298060343</v>
      </c>
      <c r="AI25" s="12">
        <f>'Proj urb RAs da UPT VII - Sul'!AI31</f>
        <v>179513.06962922495</v>
      </c>
      <c r="AJ25" s="12">
        <f>'Proj urb RAs da UPT VII - Sul'!AJ31</f>
        <v>179849.30524479161</v>
      </c>
      <c r="AK25" s="12">
        <f>'Proj urb RAs da UPT VII - Sul'!AK31</f>
        <v>180131.29518757312</v>
      </c>
      <c r="AL25" s="12">
        <f>'Proj urb RAs da UPT VII - Sul'!AL31</f>
        <v>180358.15701662601</v>
      </c>
      <c r="AM25" s="12">
        <f>'Proj urb RAs da UPT VII - Sul'!AM31</f>
        <v>180529.67236773498</v>
      </c>
      <c r="AN25" s="12">
        <f>'Proj urb RAs da UPT VII - Sul'!AN31</f>
        <v>180646.24091070239</v>
      </c>
      <c r="AO25" s="12">
        <f>'Proj urb RAs da UPT VII - Sul'!AO31</f>
        <v>180708.59626252827</v>
      </c>
      <c r="AP25" s="12">
        <f>'Proj urb RAs da UPT VII - Sul'!AP31</f>
        <v>180716.99747038455</v>
      </c>
      <c r="AQ25" s="12">
        <f>'Proj urb RAs da UPT VII - Sul'!AQ31</f>
        <v>180671.46605792493</v>
      </c>
      <c r="AR25" s="12">
        <f>'Proj urb RAs da UPT VII - Sul'!AR31</f>
        <v>180572.45255312877</v>
      </c>
    </row>
    <row r="26" spans="1:44" ht="15.75" x14ac:dyDescent="0.25">
      <c r="A26" s="47" t="s">
        <v>190</v>
      </c>
      <c r="B26" s="12">
        <f>'Proj urb RAs da UPT VII - Sul'!B32</f>
        <v>128881.99999999999</v>
      </c>
      <c r="C26" s="12">
        <f>'Proj urb RAs da UPT VII - Sul'!C32</f>
        <v>132167.99435203196</v>
      </c>
      <c r="D26" s="12">
        <f>'Proj urb RAs da UPT VII - Sul'!D32</f>
        <v>133977.37276533534</v>
      </c>
      <c r="E26" s="12">
        <f>'Proj urb RAs da UPT VII - Sul'!E32</f>
        <v>135757.32740294893</v>
      </c>
      <c r="F26" s="12">
        <f>'Proj urb RAs da UPT VII - Sul'!F32</f>
        <v>137504.87171788694</v>
      </c>
      <c r="G26" s="12">
        <f>'Proj urb RAs da UPT VII - Sul'!G32</f>
        <v>139216.22258338469</v>
      </c>
      <c r="H26" s="12">
        <f>'Proj urb RAs da UPT VII - Sul'!H32</f>
        <v>140888.64527583244</v>
      </c>
      <c r="I26" s="12">
        <f>'Proj urb RAs da UPT VII - Sul'!I32</f>
        <v>142520.19196417459</v>
      </c>
      <c r="J26" s="12">
        <f>'Proj urb RAs da UPT VII - Sul'!J32</f>
        <v>144109.65952905043</v>
      </c>
      <c r="K26" s="12">
        <f>'Proj urb RAs da UPT VII - Sul'!K32</f>
        <v>145655.44643910177</v>
      </c>
      <c r="L26" s="12">
        <f>'Proj urb RAs da UPT VII - Sul'!L32</f>
        <v>147155.5958883444</v>
      </c>
      <c r="M26" s="12">
        <f>'Proj urb RAs da UPT VII - Sul'!M32</f>
        <v>148609.11718806371</v>
      </c>
      <c r="N26" s="12">
        <f>'Proj urb RAs da UPT VII - Sul'!N32</f>
        <v>150015.32659721537</v>
      </c>
      <c r="O26" s="12">
        <f>'Proj urb RAs da UPT VII - Sul'!O32</f>
        <v>151376.62723147791</v>
      </c>
      <c r="P26" s="12">
        <f>'Proj urb RAs da UPT VII - Sul'!P32</f>
        <v>152694.85301561165</v>
      </c>
      <c r="Q26" s="12">
        <f>'Proj urb RAs da UPT VII - Sul'!Q32</f>
        <v>153969.14792365435</v>
      </c>
      <c r="R26" s="12">
        <f>'Proj urb RAs da UPT VII - Sul'!R32</f>
        <v>155199.00786665472</v>
      </c>
      <c r="S26" s="12">
        <f>'Proj urb RAs da UPT VII - Sul'!S32</f>
        <v>156383.44178957446</v>
      </c>
      <c r="T26" s="12">
        <f>'Proj urb RAs da UPT VII - Sul'!T32</f>
        <v>157520.39574408607</v>
      </c>
      <c r="U26" s="12">
        <f>'Proj urb RAs da UPT VII - Sul'!U32</f>
        <v>158607.94482765219</v>
      </c>
      <c r="V26" s="12">
        <f>'Proj urb RAs da UPT VII - Sul'!V32</f>
        <v>159645.39990613065</v>
      </c>
      <c r="W26" s="12">
        <f>'Proj urb RAs da UPT VII - Sul'!W32</f>
        <v>160632.38064501903</v>
      </c>
      <c r="X26" s="12">
        <f>'Proj urb RAs da UPT VII - Sul'!X32</f>
        <v>161568.19605820571</v>
      </c>
      <c r="Y26" s="12">
        <f>'Proj urb RAs da UPT VII - Sul'!Y32</f>
        <v>162451.26766495855</v>
      </c>
      <c r="Z26" s="12">
        <f>'Proj urb RAs da UPT VII - Sul'!Z32</f>
        <v>163280.98965493761</v>
      </c>
      <c r="AA26" s="12">
        <f>'Proj urb RAs da UPT VII - Sul'!AA32</f>
        <v>164058.35214513933</v>
      </c>
      <c r="AB26" s="12">
        <f>'Proj urb RAs da UPT VII - Sul'!AB32</f>
        <v>164783.94779707445</v>
      </c>
      <c r="AC26" s="12">
        <f>'Proj urb RAs da UPT VII - Sul'!AC32</f>
        <v>165457.88210265385</v>
      </c>
      <c r="AD26" s="12">
        <f>'Proj urb RAs da UPT VII - Sul'!AD32</f>
        <v>166080.08320139357</v>
      </c>
      <c r="AE26" s="12">
        <f>'Proj urb RAs da UPT VII - Sul'!AE32</f>
        <v>166650.7903117965</v>
      </c>
      <c r="AF26" s="12">
        <f>'Proj urb RAs da UPT VII - Sul'!AF32</f>
        <v>167170.68782426754</v>
      </c>
      <c r="AG26" s="12">
        <f>'Proj urb RAs da UPT VII - Sul'!AG32</f>
        <v>167639.7053436173</v>
      </c>
      <c r="AH26" s="12">
        <f>'Proj urb RAs da UPT VII - Sul'!AH32</f>
        <v>168057.37196647393</v>
      </c>
      <c r="AI26" s="12">
        <f>'Proj urb RAs da UPT VII - Sul'!AI32</f>
        <v>168423.66126942314</v>
      </c>
      <c r="AJ26" s="12">
        <f>'Proj urb RAs da UPT VII - Sul'!AJ32</f>
        <v>168739.12595140914</v>
      </c>
      <c r="AK26" s="12">
        <f>'Proj urb RAs da UPT VII - Sul'!AK32</f>
        <v>169003.6959835662</v>
      </c>
      <c r="AL26" s="12">
        <f>'Proj urb RAs da UPT VII - Sul'!AL32</f>
        <v>169216.54343768352</v>
      </c>
      <c r="AM26" s="12">
        <f>'Proj urb RAs da UPT VII - Sul'!AM32</f>
        <v>169377.46343898118</v>
      </c>
      <c r="AN26" s="12">
        <f>'Proj urb RAs da UPT VII - Sul'!AN32</f>
        <v>169486.83096768515</v>
      </c>
      <c r="AO26" s="12">
        <f>'Proj urb RAs da UPT VII - Sul'!AO32</f>
        <v>169545.33432165236</v>
      </c>
      <c r="AP26" s="12">
        <f>'Proj urb RAs da UPT VII - Sul'!AP32</f>
        <v>169553.21654543228</v>
      </c>
      <c r="AQ26" s="12">
        <f>'Proj urb RAs da UPT VII - Sul'!AQ32</f>
        <v>169510.49783305632</v>
      </c>
      <c r="AR26" s="12">
        <f>'Proj urb RAs da UPT VII - Sul'!AR32</f>
        <v>169417.60088116681</v>
      </c>
    </row>
    <row r="27" spans="1:44" ht="15.75" x14ac:dyDescent="0.25">
      <c r="A27" s="47" t="s">
        <v>191</v>
      </c>
      <c r="B27" s="12">
        <f>'Proj urb RAs da UPT VII - Sul'!B33</f>
        <v>130042.99999999999</v>
      </c>
      <c r="C27" s="12">
        <f>'Proj urb RAs da UPT VII - Sul'!C33</f>
        <v>142364.54926707593</v>
      </c>
      <c r="D27" s="12">
        <f>'Proj urb RAs da UPT VII - Sul'!D33</f>
        <v>144313.51840689211</v>
      </c>
      <c r="E27" s="12">
        <f>'Proj urb RAs da UPT VII - Sul'!E33</f>
        <v>146230.79377255106</v>
      </c>
      <c r="F27" s="12">
        <f>'Proj urb RAs da UPT VII - Sul'!F33</f>
        <v>148113.15840961848</v>
      </c>
      <c r="G27" s="12">
        <f>'Proj urb RAs da UPT VII - Sul'!G33</f>
        <v>149956.53732899195</v>
      </c>
      <c r="H27" s="12">
        <f>'Proj urb RAs da UPT VII - Sul'!H33</f>
        <v>151757.98482739451</v>
      </c>
      <c r="I27" s="12">
        <f>'Proj urb RAs da UPT VII - Sul'!I33</f>
        <v>153515.40280163838</v>
      </c>
      <c r="J27" s="12">
        <f>'Proj urb RAs da UPT VII - Sul'!J33</f>
        <v>155227.49531357791</v>
      </c>
      <c r="K27" s="12">
        <f>'Proj urb RAs da UPT VII - Sul'!K33</f>
        <v>156892.53727620511</v>
      </c>
      <c r="L27" s="12">
        <f>'Proj urb RAs da UPT VII - Sul'!L33</f>
        <v>158508.42091900166</v>
      </c>
      <c r="M27" s="12">
        <f>'Proj urb RAs da UPT VII - Sul'!M33</f>
        <v>160074.0791231617</v>
      </c>
      <c r="N27" s="12">
        <f>'Proj urb RAs da UPT VII - Sul'!N33</f>
        <v>161588.7753980842</v>
      </c>
      <c r="O27" s="12">
        <f>'Proj urb RAs da UPT VII - Sul'!O33</f>
        <v>163055.09825607942</v>
      </c>
      <c r="P27" s="12">
        <f>'Proj urb RAs da UPT VII - Sul'!P33</f>
        <v>164475.02310634672</v>
      </c>
      <c r="Q27" s="12">
        <f>'Proj urb RAs da UPT VII - Sul'!Q33</f>
        <v>165847.6278818541</v>
      </c>
      <c r="R27" s="12">
        <f>'Proj urb RAs da UPT VII - Sul'!R33</f>
        <v>167172.36960397274</v>
      </c>
      <c r="S27" s="12">
        <f>'Proj urb RAs da UPT VII - Sul'!S33</f>
        <v>168448.18075931171</v>
      </c>
      <c r="T27" s="12">
        <f>'Proj urb RAs da UPT VII - Sul'!T33</f>
        <v>169672.84894062908</v>
      </c>
      <c r="U27" s="12">
        <f>'Proj urb RAs da UPT VII - Sul'!U33</f>
        <v>170844.30074215468</v>
      </c>
      <c r="V27" s="12">
        <f>'Proj urb RAs da UPT VII - Sul'!V33</f>
        <v>171961.79386412058</v>
      </c>
      <c r="W27" s="12">
        <f>'Proj urb RAs da UPT VII - Sul'!W33</f>
        <v>173024.91862980986</v>
      </c>
      <c r="X27" s="12">
        <f>'Proj urb RAs da UPT VII - Sul'!X33</f>
        <v>174032.93074460866</v>
      </c>
      <c r="Y27" s="12">
        <f>'Proj urb RAs da UPT VII - Sul'!Y33</f>
        <v>174984.12995045472</v>
      </c>
      <c r="Z27" s="12">
        <f>'Proj urb RAs da UPT VII - Sul'!Z33</f>
        <v>175877.86369968398</v>
      </c>
      <c r="AA27" s="12">
        <f>'Proj urb RAs da UPT VII - Sul'!AA33</f>
        <v>176715.19849527697</v>
      </c>
      <c r="AB27" s="12">
        <f>'Proj urb RAs da UPT VII - Sul'!AB33</f>
        <v>177496.77272165706</v>
      </c>
      <c r="AC27" s="12">
        <f>'Proj urb RAs da UPT VII - Sul'!AC33</f>
        <v>178222.70000927165</v>
      </c>
      <c r="AD27" s="12">
        <f>'Proj urb RAs da UPT VII - Sul'!AD33</f>
        <v>178892.90295371242</v>
      </c>
      <c r="AE27" s="12">
        <f>'Proj urb RAs da UPT VII - Sul'!AE33</f>
        <v>179507.6392288171</v>
      </c>
      <c r="AF27" s="12">
        <f>'Proj urb RAs da UPT VII - Sul'!AF33</f>
        <v>180067.64602464449</v>
      </c>
      <c r="AG27" s="12">
        <f>'Proj urb RAs da UPT VII - Sul'!AG33</f>
        <v>180572.84751512593</v>
      </c>
      <c r="AH27" s="12">
        <f>'Proj urb RAs da UPT VII - Sul'!AH33</f>
        <v>181022.73646742789</v>
      </c>
      <c r="AI27" s="12">
        <f>'Proj urb RAs da UPT VII - Sul'!AI33</f>
        <v>181417.28441961078</v>
      </c>
      <c r="AJ27" s="12">
        <f>'Proj urb RAs da UPT VII - Sul'!AJ33</f>
        <v>181757.08671048158</v>
      </c>
      <c r="AK27" s="12">
        <f>'Proj urb RAs da UPT VII - Sul'!AK33</f>
        <v>182042.06790855661</v>
      </c>
      <c r="AL27" s="12">
        <f>'Proj urb RAs da UPT VII - Sul'!AL33</f>
        <v>182271.33621225308</v>
      </c>
      <c r="AM27" s="12">
        <f>'Proj urb RAs da UPT VII - Sul'!AM33</f>
        <v>182444.67094102094</v>
      </c>
      <c r="AN27" s="12">
        <f>'Proj urb RAs da UPT VII - Sul'!AN33</f>
        <v>182562.47600422651</v>
      </c>
      <c r="AO27" s="12">
        <f>'Proj urb RAs da UPT VII - Sul'!AO33</f>
        <v>182625.49280083441</v>
      </c>
      <c r="AP27" s="12">
        <f>'Proj urb RAs da UPT VII - Sul'!AP33</f>
        <v>182633.98312590254</v>
      </c>
      <c r="AQ27" s="12">
        <f>'Proj urb RAs da UPT VII - Sul'!AQ33</f>
        <v>182587.96873140035</v>
      </c>
      <c r="AR27" s="12">
        <f>'Proj urb RAs da UPT VII - Sul'!AR33</f>
        <v>182487.90492435786</v>
      </c>
    </row>
    <row r="28" spans="1:44" ht="15.75" x14ac:dyDescent="0.25">
      <c r="A28" s="47" t="s">
        <v>192</v>
      </c>
      <c r="B28" s="12">
        <f>'Proj urb RAs da UPT VII - Sul'!B34</f>
        <v>85658</v>
      </c>
      <c r="C28" s="12">
        <f>'Proj urb RAs da UPT VII - Sul'!C34</f>
        <v>52364.134051330082</v>
      </c>
      <c r="D28" s="12">
        <f>'Proj urb RAs da UPT VII - Sul'!D34</f>
        <v>53080.998480182971</v>
      </c>
      <c r="E28" s="12">
        <f>'Proj urb RAs da UPT VII - Sul'!E34</f>
        <v>53786.205392841635</v>
      </c>
      <c r="F28" s="12">
        <f>'Proj urb RAs da UPT VII - Sul'!F34</f>
        <v>54478.571538039534</v>
      </c>
      <c r="G28" s="12">
        <f>'Proj urb RAs da UPT VII - Sul'!G34</f>
        <v>55156.598064575883</v>
      </c>
      <c r="H28" s="12">
        <f>'Proj urb RAs da UPT VII - Sul'!H34</f>
        <v>55819.201492033229</v>
      </c>
      <c r="I28" s="12">
        <f>'Proj urb RAs da UPT VII - Sul'!I34</f>
        <v>56465.610101910417</v>
      </c>
      <c r="J28" s="12">
        <f>'Proj urb RAs da UPT VII - Sul'!J34</f>
        <v>57095.347225829479</v>
      </c>
      <c r="K28" s="12">
        <f>'Proj urb RAs da UPT VII - Sul'!K34</f>
        <v>57707.778347066924</v>
      </c>
      <c r="L28" s="12">
        <f>'Proj urb RAs da UPT VII - Sul'!L34</f>
        <v>58302.128191310905</v>
      </c>
      <c r="M28" s="12">
        <f>'Proj urb RAs da UPT VII - Sul'!M34</f>
        <v>58878.004253878964</v>
      </c>
      <c r="N28" s="12">
        <f>'Proj urb RAs da UPT VII - Sul'!N34</f>
        <v>59435.135640838897</v>
      </c>
      <c r="O28" s="12">
        <f>'Proj urb RAs da UPT VII - Sul'!O34</f>
        <v>59974.474451616479</v>
      </c>
      <c r="P28" s="12">
        <f>'Proj urb RAs da UPT VII - Sul'!P34</f>
        <v>60496.747275750007</v>
      </c>
      <c r="Q28" s="12">
        <f>'Proj urb RAs da UPT VII - Sul'!Q34</f>
        <v>61001.614961098596</v>
      </c>
      <c r="R28" s="12">
        <f>'Proj urb RAs da UPT VII - Sul'!R34</f>
        <v>61488.877790767481</v>
      </c>
      <c r="S28" s="12">
        <f>'Proj urb RAs da UPT VII - Sul'!S34</f>
        <v>61958.143114939041</v>
      </c>
      <c r="T28" s="12">
        <f>'Proj urb RAs da UPT VII - Sul'!T34</f>
        <v>62408.597172111622</v>
      </c>
      <c r="U28" s="12">
        <f>'Proj urb RAs da UPT VII - Sul'!U34</f>
        <v>62839.477327919805</v>
      </c>
      <c r="V28" s="12">
        <f>'Proj urb RAs da UPT VII - Sul'!V34</f>
        <v>63250.510551719679</v>
      </c>
      <c r="W28" s="12">
        <f>'Proj urb RAs da UPT VII - Sul'!W34</f>
        <v>63641.546157356352</v>
      </c>
      <c r="X28" s="12">
        <f>'Proj urb RAs da UPT VII - Sul'!X34</f>
        <v>64012.310380447212</v>
      </c>
      <c r="Y28" s="12">
        <f>'Proj urb RAs da UPT VII - Sul'!Y34</f>
        <v>64362.177836782859</v>
      </c>
      <c r="Z28" s="12">
        <f>'Proj urb RAs da UPT VII - Sul'!Z34</f>
        <v>64690.908508089531</v>
      </c>
      <c r="AA28" s="12">
        <f>'Proj urb RAs da UPT VII - Sul'!AA34</f>
        <v>64998.894672538518</v>
      </c>
      <c r="AB28" s="12">
        <f>'Proj urb RAs da UPT VII - Sul'!AB34</f>
        <v>65286.371138919574</v>
      </c>
      <c r="AC28" s="12">
        <f>'Proj urb RAs da UPT VII - Sul'!AC34</f>
        <v>65553.379702469043</v>
      </c>
      <c r="AD28" s="12">
        <f>'Proj urb RAs da UPT VII - Sul'!AD34</f>
        <v>65799.891892511907</v>
      </c>
      <c r="AE28" s="12">
        <f>'Proj urb RAs da UPT VII - Sul'!AE34</f>
        <v>66026.002485925215</v>
      </c>
      <c r="AF28" s="12">
        <f>'Proj urb RAs da UPT VII - Sul'!AF34</f>
        <v>66231.982633913809</v>
      </c>
      <c r="AG28" s="12">
        <f>'Proj urb RAs da UPT VII - Sul'!AG34</f>
        <v>66417.804446343202</v>
      </c>
      <c r="AH28" s="12">
        <f>'Proj urb RAs da UPT VII - Sul'!AH34</f>
        <v>66583.281354238003</v>
      </c>
      <c r="AI28" s="12">
        <f>'Proj urb RAs da UPT VII - Sul'!AI34</f>
        <v>66728.402888806449</v>
      </c>
      <c r="AJ28" s="12">
        <f>'Proj urb RAs da UPT VII - Sul'!AJ34</f>
        <v>66853.388025918961</v>
      </c>
      <c r="AK28" s="12">
        <f>'Proj urb RAs da UPT VII - Sul'!AK34</f>
        <v>66958.209020576236</v>
      </c>
      <c r="AL28" s="12">
        <f>'Proj urb RAs da UPT VII - Sul'!AL34</f>
        <v>67042.537852791065</v>
      </c>
      <c r="AM28" s="12">
        <f>'Proj urb RAs da UPT VII - Sul'!AM34</f>
        <v>67106.293352454988</v>
      </c>
      <c r="AN28" s="12">
        <f>'Proj urb RAs da UPT VII - Sul'!AN34</f>
        <v>67149.62408439198</v>
      </c>
      <c r="AO28" s="12">
        <f>'Proj urb RAs da UPT VII - Sul'!AO34</f>
        <v>67172.802747914946</v>
      </c>
      <c r="AP28" s="12">
        <f>'Proj urb RAs da UPT VII - Sul'!AP34</f>
        <v>67175.925635756721</v>
      </c>
      <c r="AQ28" s="12">
        <f>'Proj urb RAs da UPT VII - Sul'!AQ34</f>
        <v>67159.000748666454</v>
      </c>
      <c r="AR28" s="12">
        <f>'Proj urb RAs da UPT VII - Sul'!AR34</f>
        <v>67122.195556414343</v>
      </c>
    </row>
    <row r="29" spans="1:44" ht="15.75" x14ac:dyDescent="0.25">
      <c r="A29" s="67" t="s">
        <v>95</v>
      </c>
      <c r="B29" s="98">
        <f>SUM(B4:B28)</f>
        <v>2381338</v>
      </c>
      <c r="C29" s="98">
        <f t="shared" ref="C29:AP29" si="2">SUM(C4:C28)</f>
        <v>2410662.9942470868</v>
      </c>
      <c r="D29" s="98">
        <f>SUM(D4:D28)</f>
        <v>2443664.9445673907</v>
      </c>
      <c r="E29" s="98">
        <f t="shared" si="2"/>
        <v>2476130.2233012482</v>
      </c>
      <c r="F29" s="98">
        <f t="shared" si="2"/>
        <v>2508004.3576669944</v>
      </c>
      <c r="G29" s="98">
        <f t="shared" si="2"/>
        <v>2539218.3457573326</v>
      </c>
      <c r="H29" s="98">
        <f t="shared" si="2"/>
        <v>2569722.307894221</v>
      </c>
      <c r="I29" s="98">
        <f t="shared" si="2"/>
        <v>2599480.716836229</v>
      </c>
      <c r="J29" s="98">
        <f t="shared" si="2"/>
        <v>2628471.6284255842</v>
      </c>
      <c r="K29" s="98">
        <f t="shared" si="2"/>
        <v>2656665.8317145226</v>
      </c>
      <c r="L29" s="98">
        <f t="shared" si="2"/>
        <v>2684027.6357644275</v>
      </c>
      <c r="M29" s="98">
        <f t="shared" si="2"/>
        <v>2710538.9710219675</v>
      </c>
      <c r="N29" s="98">
        <f t="shared" si="2"/>
        <v>2736187.3664706787</v>
      </c>
      <c r="O29" s="98">
        <f t="shared" si="2"/>
        <v>2761016.6534637231</v>
      </c>
      <c r="P29" s="98">
        <f t="shared" si="2"/>
        <v>2785060.2816617088</v>
      </c>
      <c r="Q29" s="98">
        <f t="shared" si="2"/>
        <v>2808302.6376771443</v>
      </c>
      <c r="R29" s="98">
        <f t="shared" si="2"/>
        <v>2830734.5272373431</v>
      </c>
      <c r="S29" s="98">
        <f t="shared" si="2"/>
        <v>2852337.8741074512</v>
      </c>
      <c r="T29" s="98">
        <f t="shared" si="2"/>
        <v>2873075.2155322139</v>
      </c>
      <c r="U29" s="98">
        <f t="shared" si="2"/>
        <v>2892911.4424722786</v>
      </c>
      <c r="V29" s="98">
        <f t="shared" si="2"/>
        <v>2911833.9855443961</v>
      </c>
      <c r="W29" s="98">
        <f t="shared" si="2"/>
        <v>2929835.9076809734</v>
      </c>
      <c r="X29" s="98">
        <f t="shared" si="2"/>
        <v>2946904.6057199747</v>
      </c>
      <c r="Y29" s="98">
        <f t="shared" si="2"/>
        <v>2963011.2891428866</v>
      </c>
      <c r="Z29" s="98">
        <f t="shared" si="2"/>
        <v>2978144.9083414045</v>
      </c>
      <c r="AA29" s="98">
        <f t="shared" si="2"/>
        <v>2992323.5224410766</v>
      </c>
      <c r="AB29" s="98">
        <f t="shared" si="2"/>
        <v>3005557.9412236423</v>
      </c>
      <c r="AC29" s="98">
        <f t="shared" si="2"/>
        <v>3017850.0887967269</v>
      </c>
      <c r="AD29" s="98">
        <f t="shared" si="2"/>
        <v>3029198.6544692661</v>
      </c>
      <c r="AE29" s="98">
        <f t="shared" si="2"/>
        <v>3039608.0014397404</v>
      </c>
      <c r="AF29" s="98">
        <f t="shared" si="2"/>
        <v>3049090.6125685498</v>
      </c>
      <c r="AG29" s="98">
        <f t="shared" si="2"/>
        <v>3057645.2038907018</v>
      </c>
      <c r="AH29" s="98">
        <f t="shared" si="2"/>
        <v>3065263.1864180816</v>
      </c>
      <c r="AI29" s="98">
        <f t="shared" si="2"/>
        <v>3071944.0782038514</v>
      </c>
      <c r="AJ29" s="98">
        <f t="shared" si="2"/>
        <v>3077697.9601370986</v>
      </c>
      <c r="AK29" s="98">
        <f t="shared" si="2"/>
        <v>3082523.5549343457</v>
      </c>
      <c r="AL29" s="98">
        <f t="shared" si="2"/>
        <v>3086405.761693825</v>
      </c>
      <c r="AM29" s="98">
        <f t="shared" si="2"/>
        <v>3089340.8436254552</v>
      </c>
      <c r="AN29" s="98">
        <f t="shared" si="2"/>
        <v>3091335.6401381176</v>
      </c>
      <c r="AO29" s="98">
        <f t="shared" si="2"/>
        <v>3092402.7053617337</v>
      </c>
      <c r="AP29" s="98">
        <f t="shared" si="2"/>
        <v>3092546.4722795249</v>
      </c>
      <c r="AQ29" s="98">
        <f>SUM(AQ4:AQ28)</f>
        <v>3091767.3092182134</v>
      </c>
      <c r="AR29" s="98">
        <f>SUM(AR4:AR28)</f>
        <v>3090072.9259047927</v>
      </c>
    </row>
  </sheetData>
  <mergeCells count="1">
    <mergeCell ref="A2:AR2"/>
  </mergeCells>
  <pageMargins left="0.511811024" right="0.511811024" top="0.78740157499999996" bottom="0.78740157499999996" header="0.31496062000000002" footer="0.31496062000000002"/>
  <pageSetup paperSize="9" orientation="portrait" horizontalDpi="4294967293"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E31"/>
  <sheetViews>
    <sheetView topLeftCell="CP19" workbookViewId="0">
      <selection activeCell="DB29" sqref="DB29:DE30"/>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09" width="8.85546875" style="17"/>
    <col min="110" max="110" width="10" style="17" bestFit="1" customWidth="1"/>
    <col min="111" max="16384" width="8.85546875" style="17"/>
  </cols>
  <sheetData>
    <row r="1" spans="1:161" ht="15.75" x14ac:dyDescent="0.25">
      <c r="A1" s="140"/>
      <c r="B1" s="140"/>
      <c r="C1" s="140"/>
      <c r="D1" s="140"/>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3"/>
      <c r="B2" s="173"/>
      <c r="C2" s="173"/>
      <c r="D2" s="173"/>
      <c r="E2" s="17"/>
      <c r="F2" s="172">
        <v>2018</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2018</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2017</v>
      </c>
      <c r="C3" s="97">
        <f t="shared" ref="C3" si="0">B3+1</f>
        <v>2018</v>
      </c>
      <c r="D3" s="99" t="s">
        <v>244</v>
      </c>
      <c r="E3" s="99" t="s">
        <v>245</v>
      </c>
      <c r="F3" s="95">
        <v>1</v>
      </c>
      <c r="G3" s="95">
        <f>F3+1</f>
        <v>2</v>
      </c>
      <c r="H3" s="95">
        <f t="shared" ref="H3:BE3" si="1">G3+1</f>
        <v>3</v>
      </c>
      <c r="I3" s="95">
        <f t="shared" si="1"/>
        <v>4</v>
      </c>
      <c r="J3" s="95">
        <f t="shared" si="1"/>
        <v>5</v>
      </c>
      <c r="K3" s="95">
        <f t="shared" si="1"/>
        <v>6</v>
      </c>
      <c r="L3" s="95">
        <f t="shared" si="1"/>
        <v>7</v>
      </c>
      <c r="M3" s="95">
        <f t="shared" si="1"/>
        <v>8</v>
      </c>
      <c r="N3" s="95">
        <f t="shared" si="1"/>
        <v>9</v>
      </c>
      <c r="O3" s="95">
        <f t="shared" si="1"/>
        <v>10</v>
      </c>
      <c r="P3" s="95">
        <f t="shared" si="1"/>
        <v>11</v>
      </c>
      <c r="Q3" s="95">
        <f t="shared" si="1"/>
        <v>12</v>
      </c>
      <c r="R3" s="95">
        <f t="shared" si="1"/>
        <v>13</v>
      </c>
      <c r="S3" s="95">
        <f t="shared" si="1"/>
        <v>14</v>
      </c>
      <c r="T3" s="95">
        <f t="shared" si="1"/>
        <v>15</v>
      </c>
      <c r="U3" s="95">
        <f t="shared" si="1"/>
        <v>16</v>
      </c>
      <c r="V3" s="95">
        <f t="shared" si="1"/>
        <v>17</v>
      </c>
      <c r="W3" s="95">
        <f t="shared" si="1"/>
        <v>18</v>
      </c>
      <c r="X3" s="95">
        <f t="shared" si="1"/>
        <v>19</v>
      </c>
      <c r="Y3" s="95">
        <f t="shared" si="1"/>
        <v>20</v>
      </c>
      <c r="Z3" s="95">
        <f t="shared" si="1"/>
        <v>21</v>
      </c>
      <c r="AA3" s="95">
        <f t="shared" si="1"/>
        <v>22</v>
      </c>
      <c r="AB3" s="95">
        <f t="shared" si="1"/>
        <v>23</v>
      </c>
      <c r="AC3" s="95">
        <f t="shared" si="1"/>
        <v>24</v>
      </c>
      <c r="AD3" s="95">
        <f t="shared" si="1"/>
        <v>25</v>
      </c>
      <c r="AE3" s="95">
        <f t="shared" si="1"/>
        <v>26</v>
      </c>
      <c r="AF3" s="95">
        <f t="shared" si="1"/>
        <v>27</v>
      </c>
      <c r="AG3" s="95">
        <f t="shared" si="1"/>
        <v>28</v>
      </c>
      <c r="AH3" s="95">
        <f t="shared" si="1"/>
        <v>29</v>
      </c>
      <c r="AI3" s="95">
        <f t="shared" si="1"/>
        <v>30</v>
      </c>
      <c r="AJ3" s="95">
        <f t="shared" si="1"/>
        <v>31</v>
      </c>
      <c r="AK3" s="95">
        <f t="shared" si="1"/>
        <v>32</v>
      </c>
      <c r="AL3" s="95">
        <f t="shared" si="1"/>
        <v>33</v>
      </c>
      <c r="AM3" s="95">
        <f t="shared" si="1"/>
        <v>34</v>
      </c>
      <c r="AN3" s="95">
        <f t="shared" si="1"/>
        <v>35</v>
      </c>
      <c r="AO3" s="95">
        <f t="shared" si="1"/>
        <v>36</v>
      </c>
      <c r="AP3" s="95">
        <f t="shared" si="1"/>
        <v>37</v>
      </c>
      <c r="AQ3" s="95">
        <f>AP3+1</f>
        <v>38</v>
      </c>
      <c r="AR3" s="95">
        <f t="shared" si="1"/>
        <v>39</v>
      </c>
      <c r="AS3" s="95">
        <f t="shared" si="1"/>
        <v>40</v>
      </c>
      <c r="AT3" s="95">
        <f t="shared" si="1"/>
        <v>41</v>
      </c>
      <c r="AU3" s="95">
        <f t="shared" si="1"/>
        <v>42</v>
      </c>
      <c r="AV3" s="95">
        <f t="shared" si="1"/>
        <v>43</v>
      </c>
      <c r="AW3" s="95">
        <f t="shared" si="1"/>
        <v>44</v>
      </c>
      <c r="AX3" s="95">
        <f t="shared" si="1"/>
        <v>45</v>
      </c>
      <c r="AY3" s="95">
        <f t="shared" si="1"/>
        <v>46</v>
      </c>
      <c r="AZ3" s="95">
        <f t="shared" si="1"/>
        <v>47</v>
      </c>
      <c r="BA3" s="95">
        <f t="shared" si="1"/>
        <v>48</v>
      </c>
      <c r="BB3" s="95">
        <f t="shared" si="1"/>
        <v>49</v>
      </c>
      <c r="BC3" s="95">
        <f t="shared" si="1"/>
        <v>50</v>
      </c>
      <c r="BD3" s="95">
        <f t="shared" si="1"/>
        <v>51</v>
      </c>
      <c r="BE3" s="95">
        <f t="shared" si="1"/>
        <v>52</v>
      </c>
      <c r="BF3" s="107">
        <v>1</v>
      </c>
      <c r="BG3" s="107">
        <f t="shared" ref="BG3:BP3" si="2">BF3+1</f>
        <v>2</v>
      </c>
      <c r="BH3" s="107">
        <f t="shared" si="2"/>
        <v>3</v>
      </c>
      <c r="BI3" s="107">
        <f t="shared" si="2"/>
        <v>4</v>
      </c>
      <c r="BJ3" s="107">
        <f t="shared" si="2"/>
        <v>5</v>
      </c>
      <c r="BK3" s="107">
        <f t="shared" si="2"/>
        <v>6</v>
      </c>
      <c r="BL3" s="107">
        <f t="shared" si="2"/>
        <v>7</v>
      </c>
      <c r="BM3" s="107">
        <f t="shared" si="2"/>
        <v>8</v>
      </c>
      <c r="BN3" s="107">
        <f t="shared" si="2"/>
        <v>9</v>
      </c>
      <c r="BO3" s="107">
        <f t="shared" si="2"/>
        <v>10</v>
      </c>
      <c r="BP3" s="107">
        <f t="shared" si="2"/>
        <v>11</v>
      </c>
      <c r="BQ3" s="107">
        <f>BP3+1</f>
        <v>12</v>
      </c>
      <c r="BR3" s="107">
        <f t="shared" ref="BR3:DE3" si="3">BQ3+1</f>
        <v>13</v>
      </c>
      <c r="BS3" s="107">
        <f t="shared" si="3"/>
        <v>14</v>
      </c>
      <c r="BT3" s="107">
        <f t="shared" si="3"/>
        <v>15</v>
      </c>
      <c r="BU3" s="107">
        <f t="shared" si="3"/>
        <v>16</v>
      </c>
      <c r="BV3" s="107">
        <f t="shared" si="3"/>
        <v>17</v>
      </c>
      <c r="BW3" s="107">
        <f t="shared" si="3"/>
        <v>18</v>
      </c>
      <c r="BX3" s="107">
        <f t="shared" si="3"/>
        <v>19</v>
      </c>
      <c r="BY3" s="107">
        <f t="shared" si="3"/>
        <v>20</v>
      </c>
      <c r="BZ3" s="107">
        <f t="shared" si="3"/>
        <v>21</v>
      </c>
      <c r="CA3" s="107">
        <f t="shared" si="3"/>
        <v>22</v>
      </c>
      <c r="CB3" s="107">
        <f t="shared" si="3"/>
        <v>23</v>
      </c>
      <c r="CC3" s="107">
        <f t="shared" si="3"/>
        <v>24</v>
      </c>
      <c r="CD3" s="107">
        <f t="shared" si="3"/>
        <v>25</v>
      </c>
      <c r="CE3" s="107">
        <f t="shared" si="3"/>
        <v>26</v>
      </c>
      <c r="CF3" s="107">
        <f t="shared" si="3"/>
        <v>27</v>
      </c>
      <c r="CG3" s="107">
        <f t="shared" si="3"/>
        <v>28</v>
      </c>
      <c r="CH3" s="107">
        <f t="shared" si="3"/>
        <v>29</v>
      </c>
      <c r="CI3" s="107">
        <f t="shared" si="3"/>
        <v>30</v>
      </c>
      <c r="CJ3" s="107">
        <f t="shared" si="3"/>
        <v>31</v>
      </c>
      <c r="CK3" s="107">
        <f t="shared" si="3"/>
        <v>32</v>
      </c>
      <c r="CL3" s="107">
        <f t="shared" si="3"/>
        <v>33</v>
      </c>
      <c r="CM3" s="107">
        <f t="shared" si="3"/>
        <v>34</v>
      </c>
      <c r="CN3" s="107">
        <f t="shared" si="3"/>
        <v>35</v>
      </c>
      <c r="CO3" s="107">
        <f t="shared" si="3"/>
        <v>36</v>
      </c>
      <c r="CP3" s="107">
        <f t="shared" si="3"/>
        <v>37</v>
      </c>
      <c r="CQ3" s="107">
        <f t="shared" si="3"/>
        <v>38</v>
      </c>
      <c r="CR3" s="107">
        <f t="shared" si="3"/>
        <v>39</v>
      </c>
      <c r="CS3" s="107">
        <f t="shared" si="3"/>
        <v>40</v>
      </c>
      <c r="CT3" s="107">
        <f t="shared" si="3"/>
        <v>41</v>
      </c>
      <c r="CU3" s="107">
        <f t="shared" si="3"/>
        <v>42</v>
      </c>
      <c r="CV3" s="107">
        <f t="shared" si="3"/>
        <v>43</v>
      </c>
      <c r="CW3" s="107">
        <f t="shared" si="3"/>
        <v>44</v>
      </c>
      <c r="CX3" s="107">
        <f t="shared" si="3"/>
        <v>45</v>
      </c>
      <c r="CY3" s="107">
        <f t="shared" si="3"/>
        <v>46</v>
      </c>
      <c r="CZ3" s="107">
        <f t="shared" si="3"/>
        <v>47</v>
      </c>
      <c r="DA3" s="107">
        <f t="shared" si="3"/>
        <v>48</v>
      </c>
      <c r="DB3" s="107">
        <f t="shared" si="3"/>
        <v>49</v>
      </c>
      <c r="DC3" s="107">
        <f t="shared" si="3"/>
        <v>50</v>
      </c>
      <c r="DD3" s="107">
        <f t="shared" si="3"/>
        <v>51</v>
      </c>
      <c r="DE3" s="107">
        <f t="shared" si="3"/>
        <v>52</v>
      </c>
      <c r="DF3" s="96">
        <v>1</v>
      </c>
      <c r="DG3" s="96">
        <f t="shared" ref="DG3" si="4">DF3+1</f>
        <v>2</v>
      </c>
      <c r="DH3" s="96">
        <f t="shared" ref="DH3" si="5">DG3+1</f>
        <v>3</v>
      </c>
      <c r="DI3" s="96">
        <f t="shared" ref="DI3" si="6">DH3+1</f>
        <v>4</v>
      </c>
      <c r="DJ3" s="96">
        <f t="shared" ref="DJ3" si="7">DI3+1</f>
        <v>5</v>
      </c>
      <c r="DK3" s="96">
        <f t="shared" ref="DK3" si="8">DJ3+1</f>
        <v>6</v>
      </c>
      <c r="DL3" s="96">
        <f t="shared" ref="DL3" si="9">DK3+1</f>
        <v>7</v>
      </c>
      <c r="DM3" s="96">
        <f t="shared" ref="DM3" si="10">DL3+1</f>
        <v>8</v>
      </c>
      <c r="DN3" s="96">
        <f t="shared" ref="DN3" si="11">DM3+1</f>
        <v>9</v>
      </c>
      <c r="DO3" s="96">
        <f t="shared" ref="DO3" si="12">DN3+1</f>
        <v>10</v>
      </c>
      <c r="DP3" s="96">
        <f t="shared" ref="DP3" si="13">DO3+1</f>
        <v>11</v>
      </c>
      <c r="DQ3" s="96">
        <f>DP3+1</f>
        <v>12</v>
      </c>
      <c r="DR3" s="96">
        <f t="shared" ref="DR3" si="14">DQ3+1</f>
        <v>13</v>
      </c>
      <c r="DS3" s="96">
        <f t="shared" ref="DS3" si="15">DR3+1</f>
        <v>14</v>
      </c>
      <c r="DT3" s="96">
        <f t="shared" ref="DT3" si="16">DS3+1</f>
        <v>15</v>
      </c>
      <c r="DU3" s="96">
        <f t="shared" ref="DU3" si="17">DT3+1</f>
        <v>16</v>
      </c>
      <c r="DV3" s="96">
        <f t="shared" ref="DV3" si="18">DU3+1</f>
        <v>17</v>
      </c>
      <c r="DW3" s="96">
        <f t="shared" ref="DW3" si="19">DV3+1</f>
        <v>18</v>
      </c>
      <c r="DX3" s="96">
        <f t="shared" ref="DX3" si="20">DW3+1</f>
        <v>19</v>
      </c>
      <c r="DY3" s="96">
        <f t="shared" ref="DY3" si="21">DX3+1</f>
        <v>20</v>
      </c>
      <c r="DZ3" s="96">
        <f t="shared" ref="DZ3" si="22">DY3+1</f>
        <v>21</v>
      </c>
      <c r="EA3" s="96">
        <f t="shared" ref="EA3" si="23">DZ3+1</f>
        <v>22</v>
      </c>
      <c r="EB3" s="96">
        <f t="shared" ref="EB3" si="24">EA3+1</f>
        <v>23</v>
      </c>
      <c r="EC3" s="96">
        <f t="shared" ref="EC3" si="25">EB3+1</f>
        <v>24</v>
      </c>
      <c r="ED3" s="96">
        <f t="shared" ref="ED3" si="26">EC3+1</f>
        <v>25</v>
      </c>
      <c r="EE3" s="96">
        <f t="shared" ref="EE3" si="27">ED3+1</f>
        <v>26</v>
      </c>
      <c r="EF3" s="96">
        <f t="shared" ref="EF3" si="28">EE3+1</f>
        <v>27</v>
      </c>
      <c r="EG3" s="96">
        <f t="shared" ref="EG3" si="29">EF3+1</f>
        <v>28</v>
      </c>
      <c r="EH3" s="96">
        <f t="shared" ref="EH3" si="30">EG3+1</f>
        <v>29</v>
      </c>
      <c r="EI3" s="96">
        <f t="shared" ref="EI3" si="31">EH3+1</f>
        <v>30</v>
      </c>
      <c r="EJ3" s="96">
        <f t="shared" ref="EJ3" si="32">EI3+1</f>
        <v>31</v>
      </c>
      <c r="EK3" s="96">
        <f t="shared" ref="EK3" si="33">EJ3+1</f>
        <v>32</v>
      </c>
      <c r="EL3" s="96">
        <f t="shared" ref="EL3" si="34">EK3+1</f>
        <v>33</v>
      </c>
      <c r="EM3" s="96">
        <f t="shared" ref="EM3" si="35">EL3+1</f>
        <v>34</v>
      </c>
      <c r="EN3" s="96">
        <f t="shared" ref="EN3" si="36">EM3+1</f>
        <v>35</v>
      </c>
      <c r="EO3" s="96">
        <f t="shared" ref="EO3" si="37">EN3+1</f>
        <v>36</v>
      </c>
      <c r="EP3" s="96">
        <f t="shared" ref="EP3" si="38">EO3+1</f>
        <v>37</v>
      </c>
      <c r="EQ3" s="96">
        <f t="shared" ref="EQ3" si="39">EP3+1</f>
        <v>38</v>
      </c>
      <c r="ER3" s="96">
        <f t="shared" ref="ER3" si="40">EQ3+1</f>
        <v>39</v>
      </c>
      <c r="ES3" s="96">
        <f t="shared" ref="ES3" si="41">ER3+1</f>
        <v>40</v>
      </c>
      <c r="ET3" s="96">
        <f t="shared" ref="ET3" si="42">ES3+1</f>
        <v>41</v>
      </c>
      <c r="EU3" s="96">
        <f t="shared" ref="EU3" si="43">ET3+1</f>
        <v>42</v>
      </c>
      <c r="EV3" s="96">
        <f t="shared" ref="EV3" si="44">EU3+1</f>
        <v>43</v>
      </c>
      <c r="EW3" s="96">
        <f t="shared" ref="EW3" si="45">EV3+1</f>
        <v>44</v>
      </c>
      <c r="EX3" s="96">
        <f t="shared" ref="EX3" si="46">EW3+1</f>
        <v>45</v>
      </c>
      <c r="EY3" s="96">
        <f t="shared" ref="EY3" si="47">EX3+1</f>
        <v>46</v>
      </c>
      <c r="EZ3" s="96">
        <f t="shared" ref="EZ3" si="48">EY3+1</f>
        <v>47</v>
      </c>
      <c r="FA3" s="96">
        <f t="shared" ref="FA3" si="49">EZ3+1</f>
        <v>48</v>
      </c>
      <c r="FB3" s="96">
        <f t="shared" ref="FB3" si="50">FA3+1</f>
        <v>49</v>
      </c>
      <c r="FC3" s="96">
        <f t="shared" ref="FC3" si="51">FB3+1</f>
        <v>50</v>
      </c>
      <c r="FD3" s="96">
        <f t="shared" ref="FD3" si="52">FC3+1</f>
        <v>51</v>
      </c>
      <c r="FE3" s="96">
        <f t="shared" ref="FE3" si="53">FD3+1</f>
        <v>52</v>
      </c>
    </row>
    <row r="4" spans="1:161" ht="15.75" x14ac:dyDescent="0.25">
      <c r="A4" s="47" t="s">
        <v>193</v>
      </c>
      <c r="B4" s="12">
        <v>229748.96662453559</v>
      </c>
      <c r="C4" s="12">
        <f>'Urb proj of all 25 ARs '!B4</f>
        <v>221326</v>
      </c>
      <c r="D4" s="100">
        <f>(C4-B4)/B4</f>
        <v>-3.6661608312261618E-2</v>
      </c>
      <c r="E4" s="101">
        <f>((1+D4)^(1/52))-1</f>
        <v>-7.18021631136323E-4</v>
      </c>
      <c r="F4" s="69">
        <f t="shared" ref="F4:F28" si="54">B4*(1+E4)</f>
        <v>229584.00189676796</v>
      </c>
      <c r="G4" s="69">
        <f>F4*(1+E4)</f>
        <v>229419.15561724323</v>
      </c>
      <c r="H4" s="69">
        <f>G4*(1+E4)</f>
        <v>229254.42770091302</v>
      </c>
      <c r="I4" s="69">
        <f>H4*(1+$E$4)</f>
        <v>229089.81806278997</v>
      </c>
      <c r="J4" s="69">
        <f>I4*(1+$E$4)</f>
        <v>228925.32661794781</v>
      </c>
      <c r="K4" s="69">
        <f t="shared" ref="K4:BE4" si="55">J4*(1+$E$4)</f>
        <v>228760.95328152119</v>
      </c>
      <c r="L4" s="69">
        <f t="shared" si="55"/>
        <v>228596.69796870567</v>
      </c>
      <c r="M4" s="69">
        <f t="shared" si="55"/>
        <v>228432.56059475782</v>
      </c>
      <c r="N4" s="69">
        <f t="shared" si="55"/>
        <v>228268.54107499492</v>
      </c>
      <c r="O4" s="69">
        <f t="shared" si="55"/>
        <v>228104.63932479513</v>
      </c>
      <c r="P4" s="69">
        <f t="shared" si="55"/>
        <v>227940.85525959739</v>
      </c>
      <c r="Q4" s="69">
        <f t="shared" si="55"/>
        <v>227777.18879490127</v>
      </c>
      <c r="R4" s="69">
        <f t="shared" si="55"/>
        <v>227613.63984626712</v>
      </c>
      <c r="S4" s="69">
        <f t="shared" si="55"/>
        <v>227450.20832931582</v>
      </c>
      <c r="T4" s="69">
        <f t="shared" si="55"/>
        <v>227286.89415972892</v>
      </c>
      <c r="U4" s="69">
        <f t="shared" si="55"/>
        <v>227123.69725324845</v>
      </c>
      <c r="V4" s="69">
        <f t="shared" si="55"/>
        <v>226960.61752567696</v>
      </c>
      <c r="W4" s="69">
        <f t="shared" si="55"/>
        <v>226797.65489287747</v>
      </c>
      <c r="X4" s="69">
        <f t="shared" si="55"/>
        <v>226634.8092707734</v>
      </c>
      <c r="Y4" s="69">
        <f t="shared" si="55"/>
        <v>226472.08057534855</v>
      </c>
      <c r="Z4" s="69">
        <f t="shared" si="55"/>
        <v>226309.468722647</v>
      </c>
      <c r="AA4" s="69">
        <f t="shared" si="55"/>
        <v>226146.97362877318</v>
      </c>
      <c r="AB4" s="69">
        <f t="shared" si="55"/>
        <v>225984.5952098917</v>
      </c>
      <c r="AC4" s="69">
        <f t="shared" si="55"/>
        <v>225822.33338222743</v>
      </c>
      <c r="AD4" s="69">
        <f t="shared" si="55"/>
        <v>225660.18806206531</v>
      </c>
      <c r="AE4" s="69">
        <f t="shared" si="55"/>
        <v>225498.15916575046</v>
      </c>
      <c r="AF4" s="69">
        <f t="shared" si="55"/>
        <v>225336.24660968804</v>
      </c>
      <c r="AG4" s="69">
        <f t="shared" si="55"/>
        <v>225174.45031034321</v>
      </c>
      <c r="AH4" s="69">
        <f t="shared" si="55"/>
        <v>225012.77018424115</v>
      </c>
      <c r="AI4" s="69">
        <f t="shared" si="55"/>
        <v>224851.20614796696</v>
      </c>
      <c r="AJ4" s="69">
        <f t="shared" si="55"/>
        <v>224689.75811816563</v>
      </c>
      <c r="AK4" s="69">
        <f t="shared" si="55"/>
        <v>224528.426011542</v>
      </c>
      <c r="AL4" s="69">
        <f t="shared" si="55"/>
        <v>224367.20974486074</v>
      </c>
      <c r="AM4" s="69">
        <f t="shared" si="55"/>
        <v>224206.10923494623</v>
      </c>
      <c r="AN4" s="69">
        <f t="shared" si="55"/>
        <v>224045.12439868262</v>
      </c>
      <c r="AO4" s="69">
        <f t="shared" si="55"/>
        <v>223884.25515301374</v>
      </c>
      <c r="AP4" s="69">
        <f t="shared" si="55"/>
        <v>223723.50141494302</v>
      </c>
      <c r="AQ4" s="69">
        <f t="shared" si="55"/>
        <v>223562.86310153353</v>
      </c>
      <c r="AR4" s="69">
        <f t="shared" si="55"/>
        <v>223402.34012990785</v>
      </c>
      <c r="AS4" s="69">
        <f t="shared" si="55"/>
        <v>223241.93241724811</v>
      </c>
      <c r="AT4" s="69">
        <f t="shared" si="55"/>
        <v>223081.63988079585</v>
      </c>
      <c r="AU4" s="69">
        <f t="shared" si="55"/>
        <v>222921.46243785208</v>
      </c>
      <c r="AV4" s="69">
        <f t="shared" si="55"/>
        <v>222761.40000577716</v>
      </c>
      <c r="AW4" s="69">
        <f t="shared" si="55"/>
        <v>222601.4525019908</v>
      </c>
      <c r="AX4" s="69">
        <f t="shared" si="55"/>
        <v>222441.619843972</v>
      </c>
      <c r="AY4" s="69">
        <f t="shared" si="55"/>
        <v>222281.90194925902</v>
      </c>
      <c r="AZ4" s="69">
        <f t="shared" si="55"/>
        <v>222122.29873544932</v>
      </c>
      <c r="BA4" s="69">
        <f t="shared" si="55"/>
        <v>221962.81012019955</v>
      </c>
      <c r="BB4" s="69">
        <f t="shared" si="55"/>
        <v>221803.43602122544</v>
      </c>
      <c r="BC4" s="69">
        <f t="shared" si="55"/>
        <v>221644.17635630185</v>
      </c>
      <c r="BD4" s="69">
        <f t="shared" si="55"/>
        <v>221485.03104326263</v>
      </c>
      <c r="BE4" s="69">
        <f t="shared" si="55"/>
        <v>221326.00000000067</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384918.37682383135</v>
      </c>
      <c r="DG4" s="108">
        <f t="shared" ref="DG4:FE4" si="56">G4*BG4</f>
        <v>384641.99710304994</v>
      </c>
      <c r="DH4" s="108">
        <f t="shared" si="56"/>
        <v>384365.81582888647</v>
      </c>
      <c r="DI4" s="108">
        <f t="shared" si="56"/>
        <v>384089.83285885194</v>
      </c>
      <c r="DJ4" s="108">
        <f t="shared" si="56"/>
        <v>439870.61182069947</v>
      </c>
      <c r="DK4" s="108">
        <f t="shared" si="56"/>
        <v>439554.77520651103</v>
      </c>
      <c r="DL4" s="108">
        <f t="shared" si="56"/>
        <v>439239.16536984348</v>
      </c>
      <c r="DM4" s="108">
        <f t="shared" si="56"/>
        <v>438923.78214786568</v>
      </c>
      <c r="DN4" s="108">
        <f t="shared" si="56"/>
        <v>389496.16077937128</v>
      </c>
      <c r="DO4" s="108">
        <f t="shared" si="56"/>
        <v>389216.49411068711</v>
      </c>
      <c r="DP4" s="108">
        <f t="shared" si="56"/>
        <v>388937.02824872057</v>
      </c>
      <c r="DQ4" s="108">
        <f t="shared" si="56"/>
        <v>388657.76304928813</v>
      </c>
      <c r="DR4" s="108">
        <f t="shared" si="56"/>
        <v>388378.69836830965</v>
      </c>
      <c r="DS4" s="108">
        <f t="shared" si="56"/>
        <v>400985.58196183562</v>
      </c>
      <c r="DT4" s="108">
        <f t="shared" si="56"/>
        <v>400697.66564021324</v>
      </c>
      <c r="DU4" s="108">
        <f t="shared" si="56"/>
        <v>400409.95604873775</v>
      </c>
      <c r="DV4" s="108">
        <f t="shared" si="56"/>
        <v>400122.4530389724</v>
      </c>
      <c r="DW4" s="108">
        <f t="shared" si="56"/>
        <v>403623.00422481744</v>
      </c>
      <c r="DX4" s="108">
        <f t="shared" si="56"/>
        <v>403333.19417695981</v>
      </c>
      <c r="DY4" s="108">
        <f t="shared" si="56"/>
        <v>403043.59221898549</v>
      </c>
      <c r="DZ4" s="108">
        <f t="shared" si="56"/>
        <v>402754.19820148137</v>
      </c>
      <c r="EA4" s="108">
        <f t="shared" si="56"/>
        <v>413801.39231486613</v>
      </c>
      <c r="EB4" s="108">
        <f t="shared" si="56"/>
        <v>413504.27396418975</v>
      </c>
      <c r="EC4" s="108">
        <f t="shared" si="56"/>
        <v>413207.36895091616</v>
      </c>
      <c r="ED4" s="108">
        <f t="shared" si="56"/>
        <v>412910.67712186446</v>
      </c>
      <c r="EE4" s="108">
        <f t="shared" si="56"/>
        <v>412614.19832396385</v>
      </c>
      <c r="EF4" s="108">
        <f t="shared" si="56"/>
        <v>414383.21822116961</v>
      </c>
      <c r="EG4" s="108">
        <f t="shared" si="56"/>
        <v>414085.6821069069</v>
      </c>
      <c r="EH4" s="108">
        <f t="shared" si="56"/>
        <v>413788.35963001032</v>
      </c>
      <c r="EI4" s="108">
        <f t="shared" si="56"/>
        <v>413491.25063708355</v>
      </c>
      <c r="EJ4" s="108">
        <f t="shared" si="56"/>
        <v>431965.72988961096</v>
      </c>
      <c r="EK4" s="108">
        <f t="shared" si="56"/>
        <v>431655.56915164064</v>
      </c>
      <c r="EL4" s="108">
        <f t="shared" si="56"/>
        <v>431345.63111578929</v>
      </c>
      <c r="EM4" s="108">
        <f t="shared" si="56"/>
        <v>431035.91562215204</v>
      </c>
      <c r="EN4" s="108">
        <f t="shared" si="56"/>
        <v>464336.94873606716</v>
      </c>
      <c r="EO4" s="108">
        <f t="shared" si="56"/>
        <v>464003.54476273886</v>
      </c>
      <c r="EP4" s="108">
        <f t="shared" si="56"/>
        <v>463670.38018067525</v>
      </c>
      <c r="EQ4" s="108">
        <f t="shared" si="56"/>
        <v>463337.45481798833</v>
      </c>
      <c r="ER4" s="108">
        <f t="shared" si="56"/>
        <v>463004.76850291336</v>
      </c>
      <c r="ES4" s="108">
        <f t="shared" si="56"/>
        <v>440920.42864434229</v>
      </c>
      <c r="ET4" s="108">
        <f t="shared" si="56"/>
        <v>440603.83823896572</v>
      </c>
      <c r="EU4" s="108">
        <f t="shared" si="56"/>
        <v>440287.47515234846</v>
      </c>
      <c r="EV4" s="108">
        <f t="shared" si="56"/>
        <v>439971.3392212707</v>
      </c>
      <c r="EW4" s="108">
        <f t="shared" si="56"/>
        <v>435016.74963916605</v>
      </c>
      <c r="EX4" s="108">
        <f t="shared" si="56"/>
        <v>434704.39820301847</v>
      </c>
      <c r="EY4" s="108">
        <f t="shared" si="56"/>
        <v>434392.27104195859</v>
      </c>
      <c r="EZ4" s="108">
        <f t="shared" si="56"/>
        <v>434080.36799495202</v>
      </c>
      <c r="FA4" s="108">
        <f t="shared" si="56"/>
        <v>379821.80506457889</v>
      </c>
      <c r="FB4" s="108">
        <f t="shared" si="56"/>
        <v>379549.08479256526</v>
      </c>
      <c r="FC4" s="108">
        <f t="shared" si="56"/>
        <v>379276.56033960619</v>
      </c>
      <c r="FD4" s="108">
        <f t="shared" si="56"/>
        <v>379004.23156509938</v>
      </c>
      <c r="FE4" s="108">
        <f t="shared" si="56"/>
        <v>378732.09832854348</v>
      </c>
    </row>
    <row r="5" spans="1:161" ht="15.75" x14ac:dyDescent="0.25">
      <c r="A5" s="47" t="s">
        <v>169</v>
      </c>
      <c r="B5" s="12">
        <v>32271.838611437932</v>
      </c>
      <c r="C5" s="12">
        <f>'Urb proj of all 25 ARs '!B5</f>
        <v>31079</v>
      </c>
      <c r="D5" s="100">
        <f t="shared" ref="D5:D28" si="57">(C5-B5)/B5</f>
        <v>-3.696221420167739E-2</v>
      </c>
      <c r="E5" s="101">
        <f t="shared" ref="E5:E28" si="58">((1+D5)^(1/52))-1</f>
        <v>-7.2401912474029384E-4</v>
      </c>
      <c r="F5" s="69">
        <f t="shared" si="54"/>
        <v>32248.473183092719</v>
      </c>
      <c r="G5" s="69">
        <f t="shared" ref="G5:G28" si="59">F5*(1+E5)</f>
        <v>32225.124671764486</v>
      </c>
      <c r="H5" s="69">
        <f>G5*(1+$E$5)</f>
        <v>32201.793065204987</v>
      </c>
      <c r="I5" s="69">
        <f t="shared" ref="I5:BE5" si="60">H5*(1+$E$5)</f>
        <v>32178.47835117485</v>
      </c>
      <c r="J5" s="69">
        <f t="shared" si="60"/>
        <v>32155.180517443558</v>
      </c>
      <c r="K5" s="69">
        <f t="shared" si="60"/>
        <v>32131.899551789451</v>
      </c>
      <c r="L5" s="69">
        <f t="shared" si="60"/>
        <v>32108.635441999722</v>
      </c>
      <c r="M5" s="69">
        <f t="shared" si="60"/>
        <v>32085.388175870401</v>
      </c>
      <c r="N5" s="69">
        <f t="shared" si="60"/>
        <v>32062.157741206356</v>
      </c>
      <c r="O5" s="69">
        <f t="shared" si="60"/>
        <v>32038.944125821283</v>
      </c>
      <c r="P5" s="69">
        <f t="shared" si="60"/>
        <v>32015.747317537702</v>
      </c>
      <c r="Q5" s="69">
        <f t="shared" si="60"/>
        <v>31992.567304186952</v>
      </c>
      <c r="R5" s="69">
        <f t="shared" si="60"/>
        <v>31969.404073609181</v>
      </c>
      <c r="S5" s="69">
        <f t="shared" si="60"/>
        <v>31946.257613653339</v>
      </c>
      <c r="T5" s="69">
        <f t="shared" si="60"/>
        <v>31923.127912177173</v>
      </c>
      <c r="U5" s="69">
        <f t="shared" si="60"/>
        <v>31900.014957047228</v>
      </c>
      <c r="V5" s="69">
        <f t="shared" si="60"/>
        <v>31876.918736138825</v>
      </c>
      <c r="W5" s="69">
        <f t="shared" si="60"/>
        <v>31853.839237336069</v>
      </c>
      <c r="X5" s="69">
        <f t="shared" si="60"/>
        <v>31830.776448531837</v>
      </c>
      <c r="Y5" s="69">
        <f t="shared" si="60"/>
        <v>31807.730357627766</v>
      </c>
      <c r="Z5" s="69">
        <f t="shared" si="60"/>
        <v>31784.700952534262</v>
      </c>
      <c r="AA5" s="69">
        <f t="shared" si="60"/>
        <v>31761.688221170476</v>
      </c>
      <c r="AB5" s="69">
        <f t="shared" si="60"/>
        <v>31738.692151464311</v>
      </c>
      <c r="AC5" s="69">
        <f t="shared" si="60"/>
        <v>31715.712731352407</v>
      </c>
      <c r="AD5" s="69">
        <f t="shared" si="60"/>
        <v>31692.74994878014</v>
      </c>
      <c r="AE5" s="69">
        <f t="shared" si="60"/>
        <v>31669.803791701612</v>
      </c>
      <c r="AF5" s="69">
        <f t="shared" si="60"/>
        <v>31646.874248079646</v>
      </c>
      <c r="AG5" s="69">
        <f t="shared" si="60"/>
        <v>31623.961305885787</v>
      </c>
      <c r="AH5" s="69">
        <f t="shared" si="60"/>
        <v>31601.064953100278</v>
      </c>
      <c r="AI5" s="69">
        <f t="shared" si="60"/>
        <v>31578.185177712072</v>
      </c>
      <c r="AJ5" s="69">
        <f t="shared" si="60"/>
        <v>31555.321967718817</v>
      </c>
      <c r="AK5" s="69">
        <f t="shared" si="60"/>
        <v>31532.475311126851</v>
      </c>
      <c r="AL5" s="69">
        <f t="shared" si="60"/>
        <v>31509.645195951194</v>
      </c>
      <c r="AM5" s="69">
        <f t="shared" si="60"/>
        <v>31486.831610215544</v>
      </c>
      <c r="AN5" s="69">
        <f t="shared" si="60"/>
        <v>31464.034541952271</v>
      </c>
      <c r="AO5" s="69">
        <f t="shared" si="60"/>
        <v>31441.253979202407</v>
      </c>
      <c r="AP5" s="69">
        <f t="shared" si="60"/>
        <v>31418.489910015647</v>
      </c>
      <c r="AQ5" s="69">
        <f t="shared" si="60"/>
        <v>31395.742322450336</v>
      </c>
      <c r="AR5" s="69">
        <f t="shared" si="60"/>
        <v>31373.011204573464</v>
      </c>
      <c r="AS5" s="69">
        <f t="shared" si="60"/>
        <v>31350.29654446066</v>
      </c>
      <c r="AT5" s="69">
        <f t="shared" si="60"/>
        <v>31327.59833019619</v>
      </c>
      <c r="AU5" s="69">
        <f t="shared" si="60"/>
        <v>31304.916549872945</v>
      </c>
      <c r="AV5" s="69">
        <f t="shared" si="60"/>
        <v>31282.251191592437</v>
      </c>
      <c r="AW5" s="69">
        <f t="shared" si="60"/>
        <v>31259.602243464793</v>
      </c>
      <c r="AX5" s="69">
        <f t="shared" si="60"/>
        <v>31236.969693608749</v>
      </c>
      <c r="AY5" s="69">
        <f t="shared" si="60"/>
        <v>31214.353530151642</v>
      </c>
      <c r="AZ5" s="69">
        <f t="shared" si="60"/>
        <v>31191.753741229408</v>
      </c>
      <c r="BA5" s="69">
        <f t="shared" si="60"/>
        <v>31169.170314986568</v>
      </c>
      <c r="BB5" s="69">
        <f t="shared" si="60"/>
        <v>31146.60323957623</v>
      </c>
      <c r="BC5" s="69">
        <f t="shared" si="60"/>
        <v>31124.052503160081</v>
      </c>
      <c r="BD5" s="69">
        <f t="shared" si="60"/>
        <v>31101.518093908373</v>
      </c>
      <c r="BE5" s="69">
        <f t="shared" si="60"/>
        <v>31078.999999999927</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F28" si="61">F5*BF5</f>
        <v>36914.456015273063</v>
      </c>
      <c r="DG5" s="108">
        <f t="shared" ref="DG5:DG28" si="62">G5*BG5</f>
        <v>36887.729243138623</v>
      </c>
      <c r="DH5" s="108">
        <f t="shared" ref="DH5:DH28" si="63">H5*BH5</f>
        <v>36861.021821698341</v>
      </c>
      <c r="DI5" s="108">
        <f t="shared" ref="DI5:DI28" si="64">I5*BI5</f>
        <v>36834.333736941968</v>
      </c>
      <c r="DJ5" s="108">
        <f t="shared" ref="DJ5:DJ28" si="65">J5*BJ5</f>
        <v>38547.93763216232</v>
      </c>
      <c r="DK5" s="108">
        <f t="shared" ref="DK5:DK28" si="66">K5*BK5</f>
        <v>38520.028188097334</v>
      </c>
      <c r="DL5" s="108">
        <f t="shared" ref="DL5:DL28" si="67">L5*BL5</f>
        <v>38492.138951003617</v>
      </c>
      <c r="DM5" s="108">
        <f t="shared" ref="DM5:DM28" si="68">M5*BM5</f>
        <v>38464.269906250935</v>
      </c>
      <c r="DN5" s="108">
        <f t="shared" ref="DN5:DN28" si="69">N5*BN5</f>
        <v>35347.462396833973</v>
      </c>
      <c r="DO5" s="108">
        <f t="shared" ref="DO5:DO28" si="70">O5*BO5</f>
        <v>35321.870158047626</v>
      </c>
      <c r="DP5" s="108">
        <f t="shared" ref="DP5:DP28" si="71">P5*BP5</f>
        <v>35296.296448531604</v>
      </c>
      <c r="DQ5" s="108">
        <f t="shared" ref="DQ5:DQ28" si="72">Q5*BQ5</f>
        <v>35270.741254870365</v>
      </c>
      <c r="DR5" s="108">
        <f t="shared" ref="DR5:DR28" si="73">R5*BR5</f>
        <v>35245.204563658073</v>
      </c>
      <c r="DS5" s="108">
        <f t="shared" ref="DS5:DS28" si="74">S5*BS5</f>
        <v>36971.350026191569</v>
      </c>
      <c r="DT5" s="108">
        <f t="shared" ref="DT5:DT28" si="75">T5*BT5</f>
        <v>36944.582061705143</v>
      </c>
      <c r="DU5" s="108">
        <f t="shared" ref="DU5:DU28" si="76">U5*BU5</f>
        <v>36917.833477736931</v>
      </c>
      <c r="DV5" s="108">
        <f t="shared" ref="DV5:DV28" si="77">V5*BV5</f>
        <v>36891.104260255073</v>
      </c>
      <c r="DW5" s="108">
        <f t="shared" ref="DW5:DW28" si="78">W5*BW5</f>
        <v>36191.646740972938</v>
      </c>
      <c r="DX5" s="108">
        <f t="shared" ref="DX5:DX28" si="79">X5*BX5</f>
        <v>36165.443296576625</v>
      </c>
      <c r="DY5" s="108">
        <f t="shared" ref="DY5:DY28" si="80">Y5*BY5</f>
        <v>36139.258823975193</v>
      </c>
      <c r="DZ5" s="108">
        <f t="shared" ref="DZ5:DZ28" si="81">Z5*BZ5</f>
        <v>36113.093309432697</v>
      </c>
      <c r="EA5" s="108">
        <f t="shared" ref="EA5:EA28" si="82">AA5*CA5</f>
        <v>37492.676224953044</v>
      </c>
      <c r="EB5" s="108">
        <f t="shared" ref="EB5:EB28" si="83">AB5*CB5</f>
        <v>37465.530810328484</v>
      </c>
      <c r="EC5" s="108">
        <f t="shared" ref="EC5:EC28" si="84">AC5*CC5</f>
        <v>37438.405049503264</v>
      </c>
      <c r="ED5" s="108">
        <f t="shared" ref="ED5:ED28" si="85">AD5*CD5</f>
        <v>37411.298928247648</v>
      </c>
      <c r="EE5" s="108">
        <f t="shared" ref="EE5:EE28" si="86">AE5*CE5</f>
        <v>37384.212432342225</v>
      </c>
      <c r="EF5" s="108">
        <f t="shared" ref="EF5:EF28" si="87">AF5*CF5</f>
        <v>40917.445047475325</v>
      </c>
      <c r="EG5" s="108">
        <f t="shared" ref="EG5:EG28" si="88">AG5*CG5</f>
        <v>40887.820034725446</v>
      </c>
      <c r="EH5" s="108">
        <f t="shared" ref="EH5:EH28" si="89">AH5*CH5</f>
        <v>40858.216471051361</v>
      </c>
      <c r="EI5" s="108">
        <f t="shared" ref="EI5:EI28" si="90">AI5*CI5</f>
        <v>40828.634340923541</v>
      </c>
      <c r="EJ5" s="108">
        <f t="shared" ref="EJ5:EJ28" si="91">AJ5*CJ5</f>
        <v>38183.534693319583</v>
      </c>
      <c r="EK5" s="108">
        <f t="shared" ref="EK5:EK28" si="92">AK5*CK5</f>
        <v>38155.889083951435</v>
      </c>
      <c r="EL5" s="108">
        <f t="shared" ref="EL5:EL28" si="93">AL5*CL5</f>
        <v>38128.263490533187</v>
      </c>
      <c r="EM5" s="108">
        <f t="shared" ref="EM5:EM28" si="94">AM5*CM5</f>
        <v>38100.657898572899</v>
      </c>
      <c r="EN5" s="108">
        <f t="shared" ref="EN5:EN28" si="95">AN5*CN5</f>
        <v>41976.962244889037</v>
      </c>
      <c r="EO5" s="108">
        <f t="shared" ref="EO5:EO28" si="96">AO5*CO5</f>
        <v>41946.570121425233</v>
      </c>
      <c r="EP5" s="108">
        <f t="shared" ref="EP5:EP28" si="97">AP5*CP5</f>
        <v>41916.200002440062</v>
      </c>
      <c r="EQ5" s="108">
        <f t="shared" ref="EQ5:EQ28" si="98">AQ5*CQ5</f>
        <v>41885.851872001855</v>
      </c>
      <c r="ER5" s="108">
        <f t="shared" ref="ER5:ER28" si="99">AR5*CR5</f>
        <v>41855.525714190488</v>
      </c>
      <c r="ES5" s="108">
        <f t="shared" ref="ES5:ES28" si="100">AS5*CS5</f>
        <v>38761.471327758591</v>
      </c>
      <c r="ET5" s="108">
        <f t="shared" ref="ET5:ET28" si="101">AT5*CT5</f>
        <v>38733.407281214219</v>
      </c>
      <c r="EU5" s="108">
        <f t="shared" ref="EU5:EU28" si="102">AU5*CU5</f>
        <v>38705.363553576266</v>
      </c>
      <c r="EV5" s="108">
        <f t="shared" ref="EV5:EV28" si="103">AV5*CV5</f>
        <v>38677.340130133445</v>
      </c>
      <c r="EW5" s="108">
        <f t="shared" ref="EW5:EW28" si="104">AW5*CW5</f>
        <v>38304.609271251931</v>
      </c>
      <c r="EX5" s="108">
        <f t="shared" ref="EX5:EX28" si="105">AX5*CX5</f>
        <v>38276.876001573837</v>
      </c>
      <c r="EY5" s="108">
        <f t="shared" ref="EY5:EY28" si="106">AY5*CY5</f>
        <v>38249.162811313385</v>
      </c>
      <c r="EZ5" s="108">
        <f t="shared" ref="EZ5:EZ28" si="107">AZ5*CZ5</f>
        <v>38221.469685932687</v>
      </c>
      <c r="FA5" s="108">
        <f t="shared" ref="FA5:FA28" si="108">BA5*DA5</f>
        <v>34157.046260112482</v>
      </c>
      <c r="FB5" s="108">
        <f t="shared" ref="FB5:FB28" si="109">BB5*DB5</f>
        <v>34132.315905375515</v>
      </c>
      <c r="FC5" s="108">
        <f t="shared" ref="FC5:FC28" si="110">BC5*DC5</f>
        <v>34107.603455888355</v>
      </c>
      <c r="FD5" s="108">
        <f t="shared" ref="FD5:FD28" si="111">BD5*DD5</f>
        <v>34082.90889868723</v>
      </c>
      <c r="FE5" s="108">
        <f t="shared" ref="FE5:FE28" si="112">BE5*DE5</f>
        <v>34058.232220817801</v>
      </c>
    </row>
    <row r="6" spans="1:161" ht="15.75" x14ac:dyDescent="0.25">
      <c r="A6" s="47" t="s">
        <v>171</v>
      </c>
      <c r="B6" s="12">
        <v>56348.361033543406</v>
      </c>
      <c r="C6" s="12">
        <f>'Urb proj of all 25 ARs '!B6</f>
        <v>53770</v>
      </c>
      <c r="D6" s="100">
        <f t="shared" si="57"/>
        <v>-4.5757516035090054E-2</v>
      </c>
      <c r="E6" s="101">
        <f t="shared" si="58"/>
        <v>-9.0031493015652053E-4</v>
      </c>
      <c r="F6" s="69">
        <f t="shared" si="54"/>
        <v>56297.629762815057</v>
      </c>
      <c r="G6" s="69">
        <f t="shared" ref="G6:G15" si="113">F6*(1+E6)</f>
        <v>56246.944166207169</v>
      </c>
      <c r="H6" s="69">
        <f t="shared" ref="H6:AM6" si="114">G6*(1+$E$6)</f>
        <v>56196.304202598651</v>
      </c>
      <c r="I6" s="69">
        <f t="shared" si="114"/>
        <v>56145.709830905435</v>
      </c>
      <c r="J6" s="69">
        <f t="shared" si="114"/>
        <v>56095.161010080432</v>
      </c>
      <c r="K6" s="69">
        <f t="shared" si="114"/>
        <v>56044.657699113523</v>
      </c>
      <c r="L6" s="69">
        <f t="shared" si="114"/>
        <v>55994.199857031497</v>
      </c>
      <c r="M6" s="69">
        <f t="shared" si="114"/>
        <v>55943.787442898043</v>
      </c>
      <c r="N6" s="69">
        <f t="shared" si="114"/>
        <v>55893.4204158137</v>
      </c>
      <c r="O6" s="69">
        <f t="shared" si="114"/>
        <v>55843.098734915824</v>
      </c>
      <c r="P6" s="69">
        <f t="shared" si="114"/>
        <v>55792.822359378573</v>
      </c>
      <c r="Q6" s="69">
        <f t="shared" si="114"/>
        <v>55742.591248412857</v>
      </c>
      <c r="R6" s="69">
        <f t="shared" si="114"/>
        <v>55692.405361266297</v>
      </c>
      <c r="S6" s="69">
        <f t="shared" si="114"/>
        <v>55642.264657223219</v>
      </c>
      <c r="T6" s="69">
        <f t="shared" si="114"/>
        <v>55592.1690956046</v>
      </c>
      <c r="U6" s="69">
        <f t="shared" si="114"/>
        <v>55542.118635768042</v>
      </c>
      <c r="V6" s="69">
        <f t="shared" si="114"/>
        <v>55492.113237107733</v>
      </c>
      <c r="W6" s="69">
        <f t="shared" si="114"/>
        <v>55442.152859054426</v>
      </c>
      <c r="X6" s="69">
        <f t="shared" si="114"/>
        <v>55392.237461075398</v>
      </c>
      <c r="Y6" s="69">
        <f t="shared" si="114"/>
        <v>55342.367002674415</v>
      </c>
      <c r="Z6" s="69">
        <f t="shared" si="114"/>
        <v>55292.541443391703</v>
      </c>
      <c r="AA6" s="69">
        <f t="shared" si="114"/>
        <v>55242.760742803919</v>
      </c>
      <c r="AB6" s="69">
        <f t="shared" si="114"/>
        <v>55193.024860524107</v>
      </c>
      <c r="AC6" s="69">
        <f t="shared" si="114"/>
        <v>55143.333756201675</v>
      </c>
      <c r="AD6" s="69">
        <f t="shared" si="114"/>
        <v>55093.687389522362</v>
      </c>
      <c r="AE6" s="69">
        <f t="shared" si="114"/>
        <v>55044.085720208197</v>
      </c>
      <c r="AF6" s="69">
        <f t="shared" si="114"/>
        <v>54994.528708017475</v>
      </c>
      <c r="AG6" s="69">
        <f t="shared" si="114"/>
        <v>54945.016312744723</v>
      </c>
      <c r="AH6" s="69">
        <f t="shared" si="114"/>
        <v>54895.548494220668</v>
      </c>
      <c r="AI6" s="69">
        <f t="shared" si="114"/>
        <v>54846.125212312189</v>
      </c>
      <c r="AJ6" s="69">
        <f t="shared" si="114"/>
        <v>54796.746426922313</v>
      </c>
      <c r="AK6" s="69">
        <f t="shared" si="114"/>
        <v>54747.412097990156</v>
      </c>
      <c r="AL6" s="69">
        <f t="shared" si="114"/>
        <v>54698.122185490902</v>
      </c>
      <c r="AM6" s="69">
        <f t="shared" si="114"/>
        <v>54648.876649435777</v>
      </c>
      <c r="AN6" s="69">
        <f t="shared" ref="AN6:BE6" si="115">AM6*(1+$E$6)</f>
        <v>54599.675449872011</v>
      </c>
      <c r="AO6" s="69">
        <f t="shared" si="115"/>
        <v>54550.518546882791</v>
      </c>
      <c r="AP6" s="69">
        <f t="shared" si="115"/>
        <v>54501.405900587255</v>
      </c>
      <c r="AQ6" s="69">
        <f t="shared" si="115"/>
        <v>54452.337471140432</v>
      </c>
      <c r="AR6" s="69">
        <f t="shared" si="115"/>
        <v>54403.313218733245</v>
      </c>
      <c r="AS6" s="69">
        <f t="shared" si="115"/>
        <v>54354.333103592435</v>
      </c>
      <c r="AT6" s="69">
        <f t="shared" si="115"/>
        <v>54305.39708598057</v>
      </c>
      <c r="AU6" s="69">
        <f t="shared" si="115"/>
        <v>54256.505126195982</v>
      </c>
      <c r="AV6" s="69">
        <f t="shared" si="115"/>
        <v>54207.657184572752</v>
      </c>
      <c r="AW6" s="69">
        <f t="shared" si="115"/>
        <v>54158.853221480676</v>
      </c>
      <c r="AX6" s="69">
        <f t="shared" si="115"/>
        <v>54110.093197325223</v>
      </c>
      <c r="AY6" s="69">
        <f t="shared" si="115"/>
        <v>54061.377072547511</v>
      </c>
      <c r="AZ6" s="69">
        <f t="shared" si="115"/>
        <v>54012.704807624279</v>
      </c>
      <c r="BA6" s="69">
        <f t="shared" si="115"/>
        <v>53964.076363067841</v>
      </c>
      <c r="BB6" s="69">
        <f t="shared" si="115"/>
        <v>53915.491699426064</v>
      </c>
      <c r="BC6" s="69">
        <f t="shared" si="115"/>
        <v>53866.950777282342</v>
      </c>
      <c r="BD6" s="69">
        <f t="shared" si="115"/>
        <v>53818.453557255547</v>
      </c>
      <c r="BE6" s="69">
        <f t="shared" si="115"/>
        <v>53770.000000000015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16">F6*BF6</f>
        <v>64308.982411602599</v>
      </c>
      <c r="DG6" s="108">
        <f t="shared" si="62"/>
        <v>64251.084074594262</v>
      </c>
      <c r="DH6" s="108">
        <f t="shared" si="63"/>
        <v>64193.237864323157</v>
      </c>
      <c r="DI6" s="108">
        <f t="shared" si="64"/>
        <v>64135.443733858825</v>
      </c>
      <c r="DJ6" s="108">
        <f t="shared" si="65"/>
        <v>71015.766679003194</v>
      </c>
      <c r="DK6" s="108">
        <f t="shared" si="66"/>
        <v>70951.830123985579</v>
      </c>
      <c r="DL6" s="108">
        <f t="shared" si="67"/>
        <v>70887.951132003014</v>
      </c>
      <c r="DM6" s="108">
        <f t="shared" si="68"/>
        <v>70824.129651230673</v>
      </c>
      <c r="DN6" s="108">
        <f t="shared" si="69"/>
        <v>64275.55180477471</v>
      </c>
      <c r="DO6" s="108">
        <f t="shared" si="70"/>
        <v>64217.683565840824</v>
      </c>
      <c r="DP6" s="108">
        <f t="shared" si="71"/>
        <v>64159.867426546429</v>
      </c>
      <c r="DQ6" s="108">
        <f t="shared" si="72"/>
        <v>64102.10333998545</v>
      </c>
      <c r="DR6" s="108">
        <f t="shared" si="73"/>
        <v>64044.391259294018</v>
      </c>
      <c r="DS6" s="108">
        <f t="shared" si="74"/>
        <v>66332.108805860451</v>
      </c>
      <c r="DT6" s="108">
        <f t="shared" si="75"/>
        <v>66272.38901795377</v>
      </c>
      <c r="DU6" s="108">
        <f t="shared" si="76"/>
        <v>66212.722996663768</v>
      </c>
      <c r="DV6" s="108">
        <f t="shared" si="77"/>
        <v>66153.110693583556</v>
      </c>
      <c r="DW6" s="108">
        <f t="shared" si="78"/>
        <v>66292.163653892145</v>
      </c>
      <c r="DX6" s="108">
        <f t="shared" si="79"/>
        <v>66232.479829202159</v>
      </c>
      <c r="DY6" s="108">
        <f t="shared" si="80"/>
        <v>66172.849738750636</v>
      </c>
      <c r="DZ6" s="108">
        <f t="shared" si="81"/>
        <v>66113.273334159836</v>
      </c>
      <c r="EA6" s="108">
        <f t="shared" si="82"/>
        <v>67139.770993421989</v>
      </c>
      <c r="EB6" s="108">
        <f t="shared" si="83"/>
        <v>67079.324055189325</v>
      </c>
      <c r="EC6" s="108">
        <f t="shared" si="84"/>
        <v>67018.931538237623</v>
      </c>
      <c r="ED6" s="108">
        <f t="shared" si="85"/>
        <v>66958.593393570613</v>
      </c>
      <c r="EE6" s="108">
        <f t="shared" si="86"/>
        <v>66898.309572236089</v>
      </c>
      <c r="EF6" s="108">
        <f t="shared" si="87"/>
        <v>71807.679414224942</v>
      </c>
      <c r="EG6" s="108">
        <f t="shared" si="88"/>
        <v>71743.029888348407</v>
      </c>
      <c r="EH6" s="108">
        <f t="shared" si="89"/>
        <v>71678.438567405276</v>
      </c>
      <c r="EI6" s="108">
        <f t="shared" si="90"/>
        <v>71613.905398992734</v>
      </c>
      <c r="EJ6" s="108">
        <f t="shared" si="91"/>
        <v>68812.352399891752</v>
      </c>
      <c r="EK6" s="108">
        <f t="shared" si="92"/>
        <v>68750.399611646935</v>
      </c>
      <c r="EL6" s="108">
        <f t="shared" si="93"/>
        <v>68688.502600422347</v>
      </c>
      <c r="EM6" s="108">
        <f t="shared" si="94"/>
        <v>68626.661316001089</v>
      </c>
      <c r="EN6" s="108">
        <f t="shared" si="95"/>
        <v>77038.799917913275</v>
      </c>
      <c r="EO6" s="108">
        <f t="shared" si="96"/>
        <v>76969.440736145843</v>
      </c>
      <c r="EP6" s="108">
        <f t="shared" si="97"/>
        <v>76900.143999485299</v>
      </c>
      <c r="EQ6" s="108">
        <f t="shared" si="98"/>
        <v>76830.909651711365</v>
      </c>
      <c r="ER6" s="108">
        <f t="shared" si="99"/>
        <v>76761.737636654434</v>
      </c>
      <c r="ES6" s="108">
        <f t="shared" si="100"/>
        <v>70176.854032132804</v>
      </c>
      <c r="ET6" s="108">
        <f t="shared" si="101"/>
        <v>70113.672762696253</v>
      </c>
      <c r="EU6" s="108">
        <f t="shared" si="102"/>
        <v>70050.548376299892</v>
      </c>
      <c r="EV6" s="108">
        <f t="shared" si="103"/>
        <v>69987.480821731049</v>
      </c>
      <c r="EW6" s="108">
        <f t="shared" si="104"/>
        <v>67382.250575178332</v>
      </c>
      <c r="EX6" s="108">
        <f t="shared" si="105"/>
        <v>67321.585328957954</v>
      </c>
      <c r="EY6" s="108">
        <f t="shared" si="106"/>
        <v>67260.974700564489</v>
      </c>
      <c r="EZ6" s="108">
        <f t="shared" si="107"/>
        <v>67200.41864082469</v>
      </c>
      <c r="FA6" s="108">
        <f t="shared" si="108"/>
        <v>62372.448659016489</v>
      </c>
      <c r="FB6" s="108">
        <f t="shared" si="109"/>
        <v>62316.293812258358</v>
      </c>
      <c r="FC6" s="108">
        <f t="shared" si="110"/>
        <v>62260.18952254716</v>
      </c>
      <c r="FD6" s="108">
        <f t="shared" si="111"/>
        <v>62204.135744365638</v>
      </c>
      <c r="FE6" s="108">
        <f t="shared" si="112"/>
        <v>62148.1324322375</v>
      </c>
    </row>
    <row r="7" spans="1:161" ht="15.75" x14ac:dyDescent="0.25">
      <c r="A7" s="87" t="s">
        <v>172</v>
      </c>
      <c r="B7" s="12">
        <v>31084.808132429869</v>
      </c>
      <c r="C7" s="12">
        <f>'Urb proj of all 25 ARs '!B7</f>
        <v>29753.999999999996</v>
      </c>
      <c r="D7" s="100">
        <f t="shared" si="57"/>
        <v>-4.2812171359085202E-2</v>
      </c>
      <c r="E7" s="101">
        <f t="shared" si="58"/>
        <v>-8.4110066511344783E-4</v>
      </c>
      <c r="F7" s="69">
        <f t="shared" si="54"/>
        <v>31058.662679634759</v>
      </c>
      <c r="G7" s="69">
        <f t="shared" si="113"/>
        <v>31032.539217797384</v>
      </c>
      <c r="H7" s="69">
        <f t="shared" ref="H7:AM7" si="117">G7*(1+$E$7)</f>
        <v>31006.437728421137</v>
      </c>
      <c r="I7" s="69">
        <f t="shared" si="117"/>
        <v>30980.358193024964</v>
      </c>
      <c r="J7" s="69">
        <f t="shared" si="117"/>
        <v>30954.300593143358</v>
      </c>
      <c r="K7" s="69">
        <f t="shared" si="117"/>
        <v>30928.264910326343</v>
      </c>
      <c r="L7" s="69">
        <f t="shared" si="117"/>
        <v>30902.251126139461</v>
      </c>
      <c r="M7" s="69">
        <f t="shared" si="117"/>
        <v>30876.259222163764</v>
      </c>
      <c r="N7" s="69">
        <f t="shared" si="117"/>
        <v>30850.289179995787</v>
      </c>
      <c r="O7" s="69">
        <f t="shared" si="117"/>
        <v>30824.340981247551</v>
      </c>
      <c r="P7" s="69">
        <f t="shared" si="117"/>
        <v>30798.41460754654</v>
      </c>
      <c r="Q7" s="69">
        <f t="shared" si="117"/>
        <v>30772.510040535693</v>
      </c>
      <c r="R7" s="69">
        <f t="shared" si="117"/>
        <v>30746.627261873389</v>
      </c>
      <c r="S7" s="69">
        <f t="shared" si="117"/>
        <v>30720.766253233433</v>
      </c>
      <c r="T7" s="69">
        <f t="shared" si="117"/>
        <v>30694.926996305043</v>
      </c>
      <c r="U7" s="69">
        <f t="shared" si="117"/>
        <v>30669.109472792843</v>
      </c>
      <c r="V7" s="69">
        <f t="shared" si="117"/>
        <v>30643.313664416841</v>
      </c>
      <c r="W7" s="69">
        <f t="shared" si="117"/>
        <v>30617.539552912418</v>
      </c>
      <c r="X7" s="69">
        <f t="shared" si="117"/>
        <v>30591.787120030327</v>
      </c>
      <c r="Y7" s="69">
        <f t="shared" si="117"/>
        <v>30566.056347536662</v>
      </c>
      <c r="Z7" s="69">
        <f t="shared" si="117"/>
        <v>30540.347217212853</v>
      </c>
      <c r="AA7" s="69">
        <f t="shared" si="117"/>
        <v>30514.65971085566</v>
      </c>
      <c r="AB7" s="69">
        <f t="shared" si="117"/>
        <v>30488.993810277148</v>
      </c>
      <c r="AC7" s="69">
        <f t="shared" si="117"/>
        <v>30463.349497304684</v>
      </c>
      <c r="AD7" s="69">
        <f t="shared" si="117"/>
        <v>30437.726753780917</v>
      </c>
      <c r="AE7" s="69">
        <f t="shared" si="117"/>
        <v>30412.125561563771</v>
      </c>
      <c r="AF7" s="69">
        <f t="shared" si="117"/>
        <v>30386.545902526424</v>
      </c>
      <c r="AG7" s="69">
        <f t="shared" si="117"/>
        <v>30360.987758557309</v>
      </c>
      <c r="AH7" s="69">
        <f t="shared" si="117"/>
        <v>30335.451111560084</v>
      </c>
      <c r="AI7" s="69">
        <f t="shared" si="117"/>
        <v>30309.935943453635</v>
      </c>
      <c r="AJ7" s="69">
        <f t="shared" si="117"/>
        <v>30284.44223617205</v>
      </c>
      <c r="AK7" s="69">
        <f t="shared" si="117"/>
        <v>30258.969971664617</v>
      </c>
      <c r="AL7" s="69">
        <f t="shared" si="117"/>
        <v>30233.519131895802</v>
      </c>
      <c r="AM7" s="69">
        <f t="shared" si="117"/>
        <v>30208.089698845244</v>
      </c>
      <c r="AN7" s="69">
        <f t="shared" ref="AN7:BE7" si="118">AM7*(1+$E$7)</f>
        <v>30182.681654507738</v>
      </c>
      <c r="AO7" s="69">
        <f t="shared" si="118"/>
        <v>30157.294980893224</v>
      </c>
      <c r="AP7" s="69">
        <f t="shared" si="118"/>
        <v>30131.929660026773</v>
      </c>
      <c r="AQ7" s="69">
        <f t="shared" si="118"/>
        <v>30106.585673948572</v>
      </c>
      <c r="AR7" s="69">
        <f t="shared" si="118"/>
        <v>30081.263004713917</v>
      </c>
      <c r="AS7" s="69">
        <f t="shared" si="118"/>
        <v>30055.961634393199</v>
      </c>
      <c r="AT7" s="69">
        <f t="shared" si="118"/>
        <v>30030.681545071886</v>
      </c>
      <c r="AU7" s="69">
        <f t="shared" si="118"/>
        <v>30005.422718850517</v>
      </c>
      <c r="AV7" s="69">
        <f t="shared" si="118"/>
        <v>29980.185137844681</v>
      </c>
      <c r="AW7" s="69">
        <f t="shared" si="118"/>
        <v>29954.968784185014</v>
      </c>
      <c r="AX7" s="69">
        <f t="shared" si="118"/>
        <v>29929.773640017182</v>
      </c>
      <c r="AY7" s="69">
        <f t="shared" si="118"/>
        <v>29904.599687501868</v>
      </c>
      <c r="AZ7" s="69">
        <f t="shared" si="118"/>
        <v>29879.44690881476</v>
      </c>
      <c r="BA7" s="69">
        <f t="shared" si="118"/>
        <v>29854.315286146535</v>
      </c>
      <c r="BB7" s="69">
        <f t="shared" si="118"/>
        <v>29829.20480170285</v>
      </c>
      <c r="BC7" s="69">
        <f t="shared" si="118"/>
        <v>29804.115437704331</v>
      </c>
      <c r="BD7" s="69">
        <f t="shared" si="118"/>
        <v>29779.047176386561</v>
      </c>
      <c r="BE7" s="69">
        <f t="shared" si="118"/>
        <v>29754.000000000058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16"/>
        <v>83180.705596627959</v>
      </c>
      <c r="DG7" s="108">
        <f t="shared" si="62"/>
        <v>83110.742249826028</v>
      </c>
      <c r="DH7" s="108">
        <f t="shared" si="63"/>
        <v>83040.837749241633</v>
      </c>
      <c r="DI7" s="108">
        <f t="shared" si="64"/>
        <v>82970.992045379171</v>
      </c>
      <c r="DJ7" s="108">
        <f t="shared" si="65"/>
        <v>99116.458546238297</v>
      </c>
      <c r="DK7" s="108">
        <f t="shared" si="66"/>
        <v>99033.091627031361</v>
      </c>
      <c r="DL7" s="108">
        <f t="shared" si="67"/>
        <v>98949.794827795617</v>
      </c>
      <c r="DM7" s="108">
        <f t="shared" si="68"/>
        <v>98866.568089553126</v>
      </c>
      <c r="DN7" s="108">
        <f t="shared" si="69"/>
        <v>82690.87382110981</v>
      </c>
      <c r="DO7" s="108">
        <f t="shared" si="70"/>
        <v>82621.322472140062</v>
      </c>
      <c r="DP7" s="108">
        <f t="shared" si="71"/>
        <v>82551.829622856196</v>
      </c>
      <c r="DQ7" s="108">
        <f t="shared" si="72"/>
        <v>82482.395224054082</v>
      </c>
      <c r="DR7" s="108">
        <f t="shared" si="73"/>
        <v>82413.019226570977</v>
      </c>
      <c r="DS7" s="108">
        <f t="shared" si="74"/>
        <v>88257.530349494249</v>
      </c>
      <c r="DT7" s="108">
        <f t="shared" si="75"/>
        <v>88183.296882016017</v>
      </c>
      <c r="DU7" s="108">
        <f t="shared" si="76"/>
        <v>88109.125852356665</v>
      </c>
      <c r="DV7" s="108">
        <f t="shared" si="77"/>
        <v>88035.017207999685</v>
      </c>
      <c r="DW7" s="108">
        <f t="shared" si="78"/>
        <v>88096.308416120286</v>
      </c>
      <c r="DX7" s="108">
        <f t="shared" si="79"/>
        <v>88022.210552517456</v>
      </c>
      <c r="DY7" s="108">
        <f t="shared" si="80"/>
        <v>87948.175012676977</v>
      </c>
      <c r="DZ7" s="108">
        <f t="shared" si="81"/>
        <v>87874.201744178295</v>
      </c>
      <c r="EA7" s="108">
        <f t="shared" si="82"/>
        <v>95067.877679397134</v>
      </c>
      <c r="EB7" s="108">
        <f t="shared" si="83"/>
        <v>94987.916024250066</v>
      </c>
      <c r="EC7" s="108">
        <f t="shared" si="84"/>
        <v>94908.02162490433</v>
      </c>
      <c r="ED7" s="108">
        <f t="shared" si="85"/>
        <v>94828.194424791014</v>
      </c>
      <c r="EE7" s="108">
        <f t="shared" si="86"/>
        <v>94748.434367388822</v>
      </c>
      <c r="EF7" s="108">
        <f t="shared" si="87"/>
        <v>96973.133997811921</v>
      </c>
      <c r="EG7" s="108">
        <f t="shared" si="88"/>
        <v>96891.569830308232</v>
      </c>
      <c r="EH7" s="108">
        <f t="shared" si="89"/>
        <v>96810.074266480064</v>
      </c>
      <c r="EI7" s="108">
        <f t="shared" si="90"/>
        <v>96728.647248624853</v>
      </c>
      <c r="EJ7" s="108">
        <f t="shared" si="91"/>
        <v>103123.38170520804</v>
      </c>
      <c r="EK7" s="108">
        <f t="shared" si="92"/>
        <v>103036.64456026704</v>
      </c>
      <c r="EL7" s="108">
        <f t="shared" si="93"/>
        <v>102949.98036999634</v>
      </c>
      <c r="EM7" s="108">
        <f t="shared" si="94"/>
        <v>102863.38907303372</v>
      </c>
      <c r="EN7" s="108">
        <f t="shared" si="95"/>
        <v>106197.15991461358</v>
      </c>
      <c r="EO7" s="108">
        <f t="shared" si="96"/>
        <v>106107.83741277625</v>
      </c>
      <c r="EP7" s="108">
        <f t="shared" si="97"/>
        <v>106018.59004015461</v>
      </c>
      <c r="EQ7" s="108">
        <f t="shared" si="98"/>
        <v>105929.41773355745</v>
      </c>
      <c r="ER7" s="108">
        <f t="shared" si="99"/>
        <v>105840.32042984666</v>
      </c>
      <c r="ES7" s="108">
        <f t="shared" si="100"/>
        <v>99071.347780610042</v>
      </c>
      <c r="ET7" s="108">
        <f t="shared" si="101"/>
        <v>98988.018804098087</v>
      </c>
      <c r="EU7" s="108">
        <f t="shared" si="102"/>
        <v>98904.759915643692</v>
      </c>
      <c r="EV7" s="108">
        <f t="shared" si="103"/>
        <v>98821.571056295754</v>
      </c>
      <c r="EW7" s="108">
        <f t="shared" si="104"/>
        <v>87866.424626891181</v>
      </c>
      <c r="EX7" s="108">
        <f t="shared" si="105"/>
        <v>87792.520118696368</v>
      </c>
      <c r="EY7" s="108">
        <f t="shared" si="106"/>
        <v>87718.677771632545</v>
      </c>
      <c r="EZ7" s="108">
        <f t="shared" si="107"/>
        <v>87644.897533415948</v>
      </c>
      <c r="FA7" s="108">
        <f t="shared" si="108"/>
        <v>82175.195685981802</v>
      </c>
      <c r="FB7" s="108">
        <f t="shared" si="109"/>
        <v>82106.078074234494</v>
      </c>
      <c r="FC7" s="108">
        <f t="shared" si="110"/>
        <v>82037.018597356393</v>
      </c>
      <c r="FD7" s="108">
        <f t="shared" si="111"/>
        <v>81968.01720645024</v>
      </c>
      <c r="FE7" s="108">
        <f t="shared" si="112"/>
        <v>81899.073852659873</v>
      </c>
    </row>
    <row r="8" spans="1:161" ht="15.75" x14ac:dyDescent="0.25">
      <c r="A8" s="87" t="s">
        <v>173</v>
      </c>
      <c r="B8" s="12">
        <v>9164.4287996130006</v>
      </c>
      <c r="C8" s="12">
        <f>'Urb proj of all 25 ARs '!B8</f>
        <v>8802</v>
      </c>
      <c r="D8" s="100">
        <f t="shared" si="57"/>
        <v>-3.9547341960723771E-2</v>
      </c>
      <c r="E8" s="101">
        <f t="shared" si="58"/>
        <v>-7.7567183516535909E-4</v>
      </c>
      <c r="F8" s="69">
        <f t="shared" si="54"/>
        <v>9157.320210307762</v>
      </c>
      <c r="G8" s="69">
        <f t="shared" si="113"/>
        <v>9150.2171349350356</v>
      </c>
      <c r="H8" s="69">
        <f t="shared" ref="H8:AM8" si="119">G8*(1+$E$8)</f>
        <v>9143.1195692178189</v>
      </c>
      <c r="I8" s="69">
        <f t="shared" si="119"/>
        <v>9136.0275088824274</v>
      </c>
      <c r="J8" s="69">
        <f t="shared" si="119"/>
        <v>9128.9409496584922</v>
      </c>
      <c r="K8" s="69">
        <f t="shared" si="119"/>
        <v>9121.8598872789535</v>
      </c>
      <c r="L8" s="69">
        <f t="shared" si="119"/>
        <v>9114.7843174800673</v>
      </c>
      <c r="M8" s="69">
        <f t="shared" si="119"/>
        <v>9107.7142360013913</v>
      </c>
      <c r="N8" s="69">
        <f t="shared" si="119"/>
        <v>9100.6496385857899</v>
      </c>
      <c r="O8" s="69">
        <f t="shared" si="119"/>
        <v>9093.5905209794309</v>
      </c>
      <c r="P8" s="69">
        <f t="shared" si="119"/>
        <v>9086.5368789317799</v>
      </c>
      <c r="Q8" s="69">
        <f t="shared" si="119"/>
        <v>9079.4887081956003</v>
      </c>
      <c r="R8" s="69">
        <f t="shared" si="119"/>
        <v>9072.4460045269516</v>
      </c>
      <c r="S8" s="69">
        <f t="shared" si="119"/>
        <v>9065.4087636851818</v>
      </c>
      <c r="T8" s="69">
        <f t="shared" si="119"/>
        <v>9058.3769814329298</v>
      </c>
      <c r="U8" s="69">
        <f t="shared" si="119"/>
        <v>9051.350653536123</v>
      </c>
      <c r="V8" s="69">
        <f t="shared" si="119"/>
        <v>9044.3297757639702</v>
      </c>
      <c r="W8" s="69">
        <f t="shared" si="119"/>
        <v>9037.314343888962</v>
      </c>
      <c r="X8" s="69">
        <f t="shared" si="119"/>
        <v>9030.3043536868718</v>
      </c>
      <c r="Y8" s="69">
        <f t="shared" si="119"/>
        <v>9023.2998009367457</v>
      </c>
      <c r="Z8" s="69">
        <f t="shared" si="119"/>
        <v>9016.3006814209057</v>
      </c>
      <c r="AA8" s="69">
        <f t="shared" si="119"/>
        <v>9009.3069909249461</v>
      </c>
      <c r="AB8" s="69">
        <f t="shared" si="119"/>
        <v>9002.3187252377265</v>
      </c>
      <c r="AC8" s="69">
        <f t="shared" si="119"/>
        <v>8995.3358801513787</v>
      </c>
      <c r="AD8" s="69">
        <f t="shared" si="119"/>
        <v>8988.3584514612921</v>
      </c>
      <c r="AE8" s="69">
        <f t="shared" si="119"/>
        <v>8981.3864349661235</v>
      </c>
      <c r="AF8" s="69">
        <f t="shared" si="119"/>
        <v>8974.4198264677834</v>
      </c>
      <c r="AG8" s="69">
        <f t="shared" si="119"/>
        <v>8967.4586217714423</v>
      </c>
      <c r="AH8" s="69">
        <f t="shared" si="119"/>
        <v>8960.5028166855227</v>
      </c>
      <c r="AI8" s="69">
        <f t="shared" si="119"/>
        <v>8953.5524070216998</v>
      </c>
      <c r="AJ8" s="69">
        <f t="shared" si="119"/>
        <v>8946.6073885948954</v>
      </c>
      <c r="AK8" s="69">
        <f t="shared" si="119"/>
        <v>8939.6677572232802</v>
      </c>
      <c r="AL8" s="69">
        <f t="shared" si="119"/>
        <v>8932.7335087282663</v>
      </c>
      <c r="AM8" s="69">
        <f t="shared" si="119"/>
        <v>8925.8046389345072</v>
      </c>
      <c r="AN8" s="69">
        <f t="shared" ref="AN8:BE8" si="120">AM8*(1+$E$8)</f>
        <v>8918.8811436698979</v>
      </c>
      <c r="AO8" s="69">
        <f t="shared" si="120"/>
        <v>8911.9630187655657</v>
      </c>
      <c r="AP8" s="69">
        <f t="shared" si="120"/>
        <v>8905.0502600558739</v>
      </c>
      <c r="AQ8" s="69">
        <f t="shared" si="120"/>
        <v>8898.1428633784162</v>
      </c>
      <c r="AR8" s="69">
        <f t="shared" si="120"/>
        <v>8891.2408245740153</v>
      </c>
      <c r="AS8" s="69">
        <f t="shared" si="120"/>
        <v>8884.3441394867205</v>
      </c>
      <c r="AT8" s="69">
        <f t="shared" si="120"/>
        <v>8877.4528039638044</v>
      </c>
      <c r="AU8" s="69">
        <f t="shared" si="120"/>
        <v>8870.5668138557594</v>
      </c>
      <c r="AV8" s="69">
        <f t="shared" si="120"/>
        <v>8863.6861650162991</v>
      </c>
      <c r="AW8" s="69">
        <f t="shared" si="120"/>
        <v>8856.8108533023515</v>
      </c>
      <c r="AX8" s="69">
        <f t="shared" si="120"/>
        <v>8849.9408745740584</v>
      </c>
      <c r="AY8" s="69">
        <f t="shared" si="120"/>
        <v>8843.0762246947725</v>
      </c>
      <c r="AZ8" s="69">
        <f t="shared" si="120"/>
        <v>8836.2168995310567</v>
      </c>
      <c r="BA8" s="69">
        <f t="shared" si="120"/>
        <v>8829.3628949526774</v>
      </c>
      <c r="BB8" s="69">
        <f t="shared" si="120"/>
        <v>8822.5142068326077</v>
      </c>
      <c r="BC8" s="69">
        <f t="shared" si="120"/>
        <v>8815.6708310470221</v>
      </c>
      <c r="BD8" s="69">
        <f t="shared" si="120"/>
        <v>8808.8327634752895</v>
      </c>
      <c r="BE8" s="69">
        <f t="shared" si="120"/>
        <v>8801.99999999998</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16"/>
        <v>8557.6958943882619</v>
      </c>
      <c r="DG8" s="108">
        <f t="shared" si="62"/>
        <v>8551.0579307090738</v>
      </c>
      <c r="DH8" s="108">
        <f t="shared" si="63"/>
        <v>8544.4251159113555</v>
      </c>
      <c r="DI8" s="108">
        <f t="shared" si="64"/>
        <v>8537.7974460012629</v>
      </c>
      <c r="DJ8" s="108">
        <f t="shared" si="65"/>
        <v>9327.5158257397197</v>
      </c>
      <c r="DK8" s="108">
        <f t="shared" si="66"/>
        <v>9320.2807344216326</v>
      </c>
      <c r="DL8" s="108">
        <f t="shared" si="67"/>
        <v>9313.0512551601078</v>
      </c>
      <c r="DM8" s="108">
        <f t="shared" si="68"/>
        <v>9305.8273836020289</v>
      </c>
      <c r="DN8" s="108">
        <f t="shared" si="69"/>
        <v>7850.0916025522502</v>
      </c>
      <c r="DO8" s="108">
        <f t="shared" si="70"/>
        <v>7844.0025075926824</v>
      </c>
      <c r="DP8" s="108">
        <f t="shared" si="71"/>
        <v>7837.9181357725756</v>
      </c>
      <c r="DQ8" s="108">
        <f t="shared" si="72"/>
        <v>7831.8384834283243</v>
      </c>
      <c r="DR8" s="108">
        <f t="shared" si="73"/>
        <v>7825.7635468991648</v>
      </c>
      <c r="DS8" s="108">
        <f t="shared" si="74"/>
        <v>8072.4420849398921</v>
      </c>
      <c r="DT8" s="108">
        <f t="shared" si="75"/>
        <v>8066.1805189736006</v>
      </c>
      <c r="DU8" s="108">
        <f t="shared" si="76"/>
        <v>8059.9238099276736</v>
      </c>
      <c r="DV8" s="108">
        <f t="shared" si="77"/>
        <v>8053.6719540347349</v>
      </c>
      <c r="DW8" s="108">
        <f t="shared" si="78"/>
        <v>8132.9572925857219</v>
      </c>
      <c r="DX8" s="108">
        <f t="shared" si="79"/>
        <v>8126.6487866772613</v>
      </c>
      <c r="DY8" s="108">
        <f t="shared" si="80"/>
        <v>8120.345174099155</v>
      </c>
      <c r="DZ8" s="108">
        <f t="shared" si="81"/>
        <v>8114.0464510557849</v>
      </c>
      <c r="EA8" s="108">
        <f t="shared" si="82"/>
        <v>8383.3208153721953</v>
      </c>
      <c r="EB8" s="108">
        <f t="shared" si="83"/>
        <v>8376.8181095305536</v>
      </c>
      <c r="EC8" s="108">
        <f t="shared" si="84"/>
        <v>8370.3204476546889</v>
      </c>
      <c r="ED8" s="108">
        <f t="shared" si="85"/>
        <v>8363.8278258321334</v>
      </c>
      <c r="EE8" s="108">
        <f t="shared" si="86"/>
        <v>8357.340240153464</v>
      </c>
      <c r="EF8" s="108">
        <f t="shared" si="87"/>
        <v>7809.5328917223915</v>
      </c>
      <c r="EG8" s="108">
        <f t="shared" si="88"/>
        <v>7803.4752570124847</v>
      </c>
      <c r="EH8" s="108">
        <f t="shared" si="89"/>
        <v>7797.4223210392092</v>
      </c>
      <c r="EI8" s="108">
        <f t="shared" si="90"/>
        <v>7791.3740801578897</v>
      </c>
      <c r="EJ8" s="108">
        <f t="shared" si="91"/>
        <v>7894.2038941551427</v>
      </c>
      <c r="EK8" s="108">
        <f t="shared" si="92"/>
        <v>7888.0805825333937</v>
      </c>
      <c r="EL8" s="108">
        <f t="shared" si="93"/>
        <v>7881.9620205920082</v>
      </c>
      <c r="EM8" s="108">
        <f t="shared" si="94"/>
        <v>7875.8482046467907</v>
      </c>
      <c r="EN8" s="108">
        <f t="shared" si="95"/>
        <v>8706.9379136841981</v>
      </c>
      <c r="EO8" s="108">
        <f t="shared" si="96"/>
        <v>8700.1841871740198</v>
      </c>
      <c r="EP8" s="108">
        <f t="shared" si="97"/>
        <v>8693.4356993392776</v>
      </c>
      <c r="EQ8" s="108">
        <f t="shared" si="98"/>
        <v>8686.6924461164781</v>
      </c>
      <c r="ER8" s="108">
        <f t="shared" si="99"/>
        <v>8679.9544234452824</v>
      </c>
      <c r="ES8" s="108">
        <f t="shared" si="100"/>
        <v>8521.945462280426</v>
      </c>
      <c r="ET8" s="108">
        <f t="shared" si="101"/>
        <v>8515.3352292045201</v>
      </c>
      <c r="EU8" s="108">
        <f t="shared" si="102"/>
        <v>8508.7301235002342</v>
      </c>
      <c r="EV8" s="108">
        <f t="shared" si="103"/>
        <v>8502.1301411904115</v>
      </c>
      <c r="EW8" s="108">
        <f t="shared" si="104"/>
        <v>8539.175011466561</v>
      </c>
      <c r="EX8" s="108">
        <f t="shared" si="105"/>
        <v>8532.5514139146198</v>
      </c>
      <c r="EY8" s="108">
        <f t="shared" si="106"/>
        <v>8525.9329541007464</v>
      </c>
      <c r="EZ8" s="108">
        <f t="shared" si="107"/>
        <v>8519.3196280397424</v>
      </c>
      <c r="FA8" s="108">
        <f t="shared" si="108"/>
        <v>7719.15173950196</v>
      </c>
      <c r="FB8" s="108">
        <f t="shared" si="109"/>
        <v>7713.1642109062595</v>
      </c>
      <c r="FC8" s="108">
        <f t="shared" si="110"/>
        <v>7707.1813266678555</v>
      </c>
      <c r="FD8" s="108">
        <f t="shared" si="111"/>
        <v>7701.2030831842458</v>
      </c>
      <c r="FE8" s="108">
        <f t="shared" si="112"/>
        <v>7695.2294768557313</v>
      </c>
    </row>
    <row r="9" spans="1:161" ht="15.75" x14ac:dyDescent="0.25">
      <c r="A9" s="87" t="s">
        <v>175</v>
      </c>
      <c r="B9" s="12">
        <v>35661.950000106524</v>
      </c>
      <c r="C9" s="12">
        <f>'Urb proj of all 25 ARs '!B9</f>
        <v>33102.999999999993</v>
      </c>
      <c r="D9" s="100">
        <f t="shared" si="57"/>
        <v>-7.1755750880108576E-2</v>
      </c>
      <c r="E9" s="101">
        <f t="shared" si="58"/>
        <v>-1.4309056872843229E-3</v>
      </c>
      <c r="F9" s="69">
        <f t="shared" si="54"/>
        <v>35610.92111303172</v>
      </c>
      <c r="G9" s="69">
        <f t="shared" si="113"/>
        <v>35559.965243481653</v>
      </c>
      <c r="H9" s="69">
        <f t="shared" ref="H9:AM9" si="121">G9*(1+$E$9)</f>
        <v>35509.082286975121</v>
      </c>
      <c r="I9" s="69">
        <f t="shared" si="121"/>
        <v>35458.272139180444</v>
      </c>
      <c r="J9" s="69">
        <f t="shared" si="121"/>
        <v>35407.534695915216</v>
      </c>
      <c r="K9" s="69">
        <f t="shared" si="121"/>
        <v>35356.869853146112</v>
      </c>
      <c r="L9" s="69">
        <f t="shared" si="121"/>
        <v>35306.277506988677</v>
      </c>
      <c r="M9" s="69">
        <f t="shared" si="121"/>
        <v>35255.757553707088</v>
      </c>
      <c r="N9" s="69">
        <f t="shared" si="121"/>
        <v>35205.309889713972</v>
      </c>
      <c r="O9" s="69">
        <f t="shared" si="121"/>
        <v>35154.934411570175</v>
      </c>
      <c r="P9" s="69">
        <f t="shared" si="121"/>
        <v>35104.631015984553</v>
      </c>
      <c r="Q9" s="69">
        <f t="shared" si="121"/>
        <v>35054.399599813762</v>
      </c>
      <c r="R9" s="69">
        <f t="shared" si="121"/>
        <v>35004.240060062053</v>
      </c>
      <c r="S9" s="69">
        <f t="shared" si="121"/>
        <v>34954.152293881045</v>
      </c>
      <c r="T9" s="69">
        <f t="shared" si="121"/>
        <v>34904.136198569526</v>
      </c>
      <c r="U9" s="69">
        <f t="shared" si="121"/>
        <v>34854.191671573244</v>
      </c>
      <c r="V9" s="69">
        <f t="shared" si="121"/>
        <v>34804.31861048469</v>
      </c>
      <c r="W9" s="69">
        <f t="shared" si="121"/>
        <v>34754.516913042891</v>
      </c>
      <c r="X9" s="69">
        <f t="shared" si="121"/>
        <v>34704.786477133202</v>
      </c>
      <c r="Y9" s="69">
        <f t="shared" si="121"/>
        <v>34655.127200787087</v>
      </c>
      <c r="Z9" s="69">
        <f t="shared" si="121"/>
        <v>34605.538982181919</v>
      </c>
      <c r="AA9" s="69">
        <f t="shared" si="121"/>
        <v>34556.021719640776</v>
      </c>
      <c r="AB9" s="69">
        <f t="shared" si="121"/>
        <v>34506.575311632223</v>
      </c>
      <c r="AC9" s="69">
        <f t="shared" si="121"/>
        <v>34457.199656770106</v>
      </c>
      <c r="AD9" s="69">
        <f t="shared" si="121"/>
        <v>34407.894653813346</v>
      </c>
      <c r="AE9" s="69">
        <f t="shared" si="121"/>
        <v>34358.660201665727</v>
      </c>
      <c r="AF9" s="69">
        <f t="shared" si="121"/>
        <v>34309.496199375695</v>
      </c>
      <c r="AG9" s="69">
        <f t="shared" si="121"/>
        <v>34260.402546136145</v>
      </c>
      <c r="AH9" s="69">
        <f t="shared" si="121"/>
        <v>34211.379141284226</v>
      </c>
      <c r="AI9" s="69">
        <f t="shared" si="121"/>
        <v>34162.425884301119</v>
      </c>
      <c r="AJ9" s="69">
        <f t="shared" si="121"/>
        <v>34113.542674811841</v>
      </c>
      <c r="AK9" s="69">
        <f t="shared" si="121"/>
        <v>34064.729412585039</v>
      </c>
      <c r="AL9" s="69">
        <f t="shared" si="121"/>
        <v>34015.985997532771</v>
      </c>
      <c r="AM9" s="69">
        <f t="shared" si="121"/>
        <v>33967.312329710316</v>
      </c>
      <c r="AN9" s="69">
        <f t="shared" ref="AN9:BE9" si="122">AM9*(1+$E$9)</f>
        <v>33918.708309315967</v>
      </c>
      <c r="AO9" s="69">
        <f t="shared" si="122"/>
        <v>33870.173836690832</v>
      </c>
      <c r="AP9" s="69">
        <f t="shared" si="122"/>
        <v>33821.708812318604</v>
      </c>
      <c r="AQ9" s="69">
        <f t="shared" si="122"/>
        <v>33773.313136825382</v>
      </c>
      <c r="AR9" s="69">
        <f t="shared" si="122"/>
        <v>33724.986710979465</v>
      </c>
      <c r="AS9" s="69">
        <f t="shared" si="122"/>
        <v>33676.729435691137</v>
      </c>
      <c r="AT9" s="69">
        <f t="shared" si="122"/>
        <v>33628.541212012475</v>
      </c>
      <c r="AU9" s="69">
        <f t="shared" si="122"/>
        <v>33580.42194113713</v>
      </c>
      <c r="AV9" s="69">
        <f t="shared" si="122"/>
        <v>33532.371524400151</v>
      </c>
      <c r="AW9" s="69">
        <f t="shared" si="122"/>
        <v>33484.389863277756</v>
      </c>
      <c r="AX9" s="69">
        <f t="shared" si="122"/>
        <v>33436.476859387149</v>
      </c>
      <c r="AY9" s="69">
        <f t="shared" si="122"/>
        <v>33388.632414486303</v>
      </c>
      <c r="AZ9" s="69">
        <f t="shared" si="122"/>
        <v>33340.856430473767</v>
      </c>
      <c r="BA9" s="69">
        <f t="shared" si="122"/>
        <v>33293.148809388469</v>
      </c>
      <c r="BB9" s="69">
        <f t="shared" si="122"/>
        <v>33245.509453409511</v>
      </c>
      <c r="BC9" s="69">
        <f t="shared" si="122"/>
        <v>33197.938264855962</v>
      </c>
      <c r="BD9" s="69">
        <f t="shared" si="122"/>
        <v>33150.435146186668</v>
      </c>
      <c r="BE9" s="69">
        <f t="shared" si="122"/>
        <v>33103.000000000036</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16"/>
        <v>60519.323041084841</v>
      </c>
      <c r="DG9" s="108">
        <f t="shared" si="62"/>
        <v>60432.725597554767</v>
      </c>
      <c r="DH9" s="108">
        <f t="shared" si="63"/>
        <v>60346.252066799127</v>
      </c>
      <c r="DI9" s="108">
        <f t="shared" si="64"/>
        <v>60259.902271510458</v>
      </c>
      <c r="DJ9" s="108">
        <f t="shared" si="65"/>
        <v>64777.365028279295</v>
      </c>
      <c r="DK9" s="108">
        <f t="shared" si="66"/>
        <v>64684.674728253034</v>
      </c>
      <c r="DL9" s="108">
        <f t="shared" si="67"/>
        <v>64592.117059304248</v>
      </c>
      <c r="DM9" s="108">
        <f t="shared" si="68"/>
        <v>64499.691831650351</v>
      </c>
      <c r="DN9" s="108">
        <f t="shared" si="69"/>
        <v>55008.086792811097</v>
      </c>
      <c r="DO9" s="108">
        <f t="shared" si="70"/>
        <v>54929.375408572632</v>
      </c>
      <c r="DP9" s="108">
        <f t="shared" si="71"/>
        <v>54850.776652901535</v>
      </c>
      <c r="DQ9" s="108">
        <f t="shared" si="72"/>
        <v>54772.29036463693</v>
      </c>
      <c r="DR9" s="108">
        <f t="shared" si="73"/>
        <v>54693.916382848591</v>
      </c>
      <c r="DS9" s="108">
        <f t="shared" si="74"/>
        <v>58642.086190267917</v>
      </c>
      <c r="DT9" s="108">
        <f t="shared" si="75"/>
        <v>58558.174895624041</v>
      </c>
      <c r="DU9" s="108">
        <f t="shared" si="76"/>
        <v>58474.383670128904</v>
      </c>
      <c r="DV9" s="108">
        <f t="shared" si="77"/>
        <v>58390.712341974868</v>
      </c>
      <c r="DW9" s="108">
        <f t="shared" si="78"/>
        <v>55962.492367739025</v>
      </c>
      <c r="DX9" s="108">
        <f t="shared" si="79"/>
        <v>55882.415319135427</v>
      </c>
      <c r="DY9" s="108">
        <f t="shared" si="80"/>
        <v>55802.4528532361</v>
      </c>
      <c r="DZ9" s="108">
        <f t="shared" si="81"/>
        <v>55722.604806083989</v>
      </c>
      <c r="EA9" s="108">
        <f t="shared" si="82"/>
        <v>61462.537915620262</v>
      </c>
      <c r="EB9" s="108">
        <f t="shared" si="83"/>
        <v>61374.590820561869</v>
      </c>
      <c r="EC9" s="108">
        <f t="shared" si="84"/>
        <v>61286.769569501987</v>
      </c>
      <c r="ED9" s="108">
        <f t="shared" si="85"/>
        <v>61199.073982369708</v>
      </c>
      <c r="EE9" s="108">
        <f t="shared" si="86"/>
        <v>61111.503879351803</v>
      </c>
      <c r="EF9" s="108">
        <f t="shared" si="87"/>
        <v>62664.140977874842</v>
      </c>
      <c r="EG9" s="108">
        <f t="shared" si="88"/>
        <v>62574.474502160811</v>
      </c>
      <c r="EH9" s="108">
        <f t="shared" si="89"/>
        <v>62484.936330716831</v>
      </c>
      <c r="EI9" s="108">
        <f t="shared" si="90"/>
        <v>62395.526279951606</v>
      </c>
      <c r="EJ9" s="108">
        <f t="shared" si="91"/>
        <v>65468.886895866395</v>
      </c>
      <c r="EK9" s="108">
        <f t="shared" si="92"/>
        <v>65375.207093266938</v>
      </c>
      <c r="EL9" s="108">
        <f t="shared" si="93"/>
        <v>65281.66133762979</v>
      </c>
      <c r="EM9" s="108">
        <f t="shared" si="94"/>
        <v>65188.249437146405</v>
      </c>
      <c r="EN9" s="108">
        <f t="shared" si="95"/>
        <v>70706.32533552713</v>
      </c>
      <c r="EO9" s="108">
        <f t="shared" si="96"/>
        <v>70605.151252477561</v>
      </c>
      <c r="EP9" s="108">
        <f t="shared" si="97"/>
        <v>70504.121939998819</v>
      </c>
      <c r="EQ9" s="108">
        <f t="shared" si="98"/>
        <v>70403.237190937885</v>
      </c>
      <c r="ER9" s="108">
        <f t="shared" si="99"/>
        <v>70302.496798438151</v>
      </c>
      <c r="ES9" s="108">
        <f t="shared" si="100"/>
        <v>65553.725754545841</v>
      </c>
      <c r="ET9" s="108">
        <f t="shared" si="101"/>
        <v>65459.924555540994</v>
      </c>
      <c r="EU9" s="108">
        <f t="shared" si="102"/>
        <v>65366.257577205266</v>
      </c>
      <c r="EV9" s="108">
        <f t="shared" si="103"/>
        <v>65272.724627481555</v>
      </c>
      <c r="EW9" s="108">
        <f t="shared" si="104"/>
        <v>60139.898530352941</v>
      </c>
      <c r="EX9" s="108">
        <f t="shared" si="105"/>
        <v>60053.844007513158</v>
      </c>
      <c r="EY9" s="108">
        <f t="shared" si="106"/>
        <v>59967.912620579526</v>
      </c>
      <c r="EZ9" s="108">
        <f t="shared" si="107"/>
        <v>59882.104193356165</v>
      </c>
      <c r="FA9" s="108">
        <f t="shared" si="108"/>
        <v>52708.196817106764</v>
      </c>
      <c r="FB9" s="108">
        <f t="shared" si="109"/>
        <v>52632.77635851466</v>
      </c>
      <c r="FC9" s="108">
        <f t="shared" si="110"/>
        <v>52557.463819485696</v>
      </c>
      <c r="FD9" s="108">
        <f t="shared" si="111"/>
        <v>52482.259045597159</v>
      </c>
      <c r="FE9" s="108">
        <f t="shared" si="112"/>
        <v>52407.161882647277</v>
      </c>
    </row>
    <row r="10" spans="1:161" ht="15.75" x14ac:dyDescent="0.25">
      <c r="A10" s="47" t="s">
        <v>199</v>
      </c>
      <c r="B10" s="12">
        <v>63203.522158253312</v>
      </c>
      <c r="C10" s="12">
        <f>'Urb proj of all 25 ARs '!B10</f>
        <v>65533.000000000007</v>
      </c>
      <c r="D10" s="100">
        <f t="shared" si="57"/>
        <v>3.6856772569003174E-2</v>
      </c>
      <c r="E10" s="101">
        <f t="shared" si="58"/>
        <v>6.9627695391494271E-4</v>
      </c>
      <c r="F10" s="69">
        <f t="shared" si="54"/>
        <v>63247.529314138359</v>
      </c>
      <c r="G10" s="69">
        <f t="shared" si="113"/>
        <v>63291.567111191856</v>
      </c>
      <c r="H10" s="69">
        <f t="shared" ref="H10:AM10" si="123">G10*(1+$E$10)</f>
        <v>63335.635570748542</v>
      </c>
      <c r="I10" s="69">
        <f t="shared" si="123"/>
        <v>63379.73471415801</v>
      </c>
      <c r="J10" s="69">
        <f t="shared" si="123"/>
        <v>63423.864562784722</v>
      </c>
      <c r="K10" s="69">
        <f t="shared" si="123"/>
        <v>63468.025138008008</v>
      </c>
      <c r="L10" s="69">
        <f t="shared" si="123"/>
        <v>63512.216461222095</v>
      </c>
      <c r="M10" s="69">
        <f t="shared" si="123"/>
        <v>63556.438553836102</v>
      </c>
      <c r="N10" s="69">
        <f t="shared" si="123"/>
        <v>63600.69143727405</v>
      </c>
      <c r="O10" s="69">
        <f t="shared" si="123"/>
        <v>63644.975132974876</v>
      </c>
      <c r="P10" s="69">
        <f t="shared" si="123"/>
        <v>63689.289662392453</v>
      </c>
      <c r="Q10" s="69">
        <f t="shared" si="123"/>
        <v>63733.635046995594</v>
      </c>
      <c r="R10" s="69">
        <f t="shared" si="123"/>
        <v>63778.01130826804</v>
      </c>
      <c r="S10" s="69">
        <f t="shared" si="123"/>
        <v>63822.418467708514</v>
      </c>
      <c r="T10" s="69">
        <f t="shared" si="123"/>
        <v>63866.856546830692</v>
      </c>
      <c r="U10" s="69">
        <f t="shared" si="123"/>
        <v>63911.325567163243</v>
      </c>
      <c r="V10" s="69">
        <f t="shared" si="123"/>
        <v>63955.825550249814</v>
      </c>
      <c r="W10" s="69">
        <f t="shared" si="123"/>
        <v>64000.356517649059</v>
      </c>
      <c r="X10" s="69">
        <f t="shared" si="123"/>
        <v>64044.918490934637</v>
      </c>
      <c r="Y10" s="69">
        <f t="shared" si="123"/>
        <v>64089.511491695237</v>
      </c>
      <c r="Z10" s="69">
        <f t="shared" si="123"/>
        <v>64134.135541534568</v>
      </c>
      <c r="AA10" s="69">
        <f t="shared" si="123"/>
        <v>64178.790662071398</v>
      </c>
      <c r="AB10" s="69">
        <f t="shared" si="123"/>
        <v>64223.47687493953</v>
      </c>
      <c r="AC10" s="69">
        <f t="shared" si="123"/>
        <v>64268.194201787839</v>
      </c>
      <c r="AD10" s="69">
        <f t="shared" si="123"/>
        <v>64312.942664280272</v>
      </c>
      <c r="AE10" s="69">
        <f t="shared" si="123"/>
        <v>64357.722284095864</v>
      </c>
      <c r="AF10" s="69">
        <f t="shared" si="123"/>
        <v>64402.533082928741</v>
      </c>
      <c r="AG10" s="69">
        <f t="shared" si="123"/>
        <v>64447.375082488128</v>
      </c>
      <c r="AH10" s="69">
        <f t="shared" si="123"/>
        <v>64492.248304498375</v>
      </c>
      <c r="AI10" s="69">
        <f t="shared" si="123"/>
        <v>64537.152770698958</v>
      </c>
      <c r="AJ10" s="69">
        <f t="shared" si="123"/>
        <v>64582.088502844483</v>
      </c>
      <c r="AK10" s="69">
        <f t="shared" si="123"/>
        <v>64627.055522704708</v>
      </c>
      <c r="AL10" s="69">
        <f t="shared" si="123"/>
        <v>64672.05385206455</v>
      </c>
      <c r="AM10" s="69">
        <f t="shared" si="123"/>
        <v>64717.083512724086</v>
      </c>
      <c r="AN10" s="69">
        <f t="shared" ref="AN10:BE10" si="124">AM10*(1+$E$10)</f>
        <v>64762.144526498581</v>
      </c>
      <c r="AO10" s="69">
        <f t="shared" si="124"/>
        <v>64807.236915218491</v>
      </c>
      <c r="AP10" s="69">
        <f t="shared" si="124"/>
        <v>64852.360700729463</v>
      </c>
      <c r="AQ10" s="69">
        <f t="shared" si="124"/>
        <v>64897.51590489236</v>
      </c>
      <c r="AR10" s="69">
        <f t="shared" si="124"/>
        <v>64942.702549583264</v>
      </c>
      <c r="AS10" s="69">
        <f t="shared" si="124"/>
        <v>64987.920656693495</v>
      </c>
      <c r="AT10" s="69">
        <f t="shared" si="124"/>
        <v>65033.170248129602</v>
      </c>
      <c r="AU10" s="69">
        <f t="shared" si="124"/>
        <v>65078.451345813402</v>
      </c>
      <c r="AV10" s="69">
        <f t="shared" si="124"/>
        <v>65123.763971681969</v>
      </c>
      <c r="AW10" s="69">
        <f t="shared" si="124"/>
        <v>65169.10814768765</v>
      </c>
      <c r="AX10" s="69">
        <f t="shared" si="124"/>
        <v>65214.483895798076</v>
      </c>
      <c r="AY10" s="69">
        <f t="shared" si="124"/>
        <v>65259.891237996177</v>
      </c>
      <c r="AZ10" s="69">
        <f t="shared" si="124"/>
        <v>65305.330196280192</v>
      </c>
      <c r="BA10" s="69">
        <f t="shared" si="124"/>
        <v>65350.800792663671</v>
      </c>
      <c r="BB10" s="69">
        <f t="shared" si="124"/>
        <v>65396.303049175491</v>
      </c>
      <c r="BC10" s="69">
        <f t="shared" si="124"/>
        <v>65441.836987859868</v>
      </c>
      <c r="BD10" s="69">
        <f t="shared" si="124"/>
        <v>65487.402630776371</v>
      </c>
      <c r="BE10" s="69">
        <f t="shared" si="124"/>
        <v>65532.999999999927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16"/>
        <v>63103.680450833745</v>
      </c>
      <c r="DG10" s="108">
        <f t="shared" si="62"/>
        <v>63147.61808923888</v>
      </c>
      <c r="DH10" s="108">
        <f t="shared" si="63"/>
        <v>63191.586320409042</v>
      </c>
      <c r="DI10" s="108">
        <f t="shared" si="64"/>
        <v>63235.585165645265</v>
      </c>
      <c r="DJ10" s="108">
        <f t="shared" si="65"/>
        <v>67649.825092673505</v>
      </c>
      <c r="DK10" s="108">
        <f t="shared" si="66"/>
        <v>67696.928106821913</v>
      </c>
      <c r="DL10" s="108">
        <f t="shared" si="67"/>
        <v>67744.063917713516</v>
      </c>
      <c r="DM10" s="108">
        <f t="shared" si="68"/>
        <v>67791.232548183965</v>
      </c>
      <c r="DN10" s="108">
        <f t="shared" si="69"/>
        <v>60243.351048597906</v>
      </c>
      <c r="DO10" s="108">
        <f t="shared" si="70"/>
        <v>60285.29710555965</v>
      </c>
      <c r="DP10" s="108">
        <f t="shared" si="71"/>
        <v>60327.27236859416</v>
      </c>
      <c r="DQ10" s="108">
        <f t="shared" si="72"/>
        <v>60369.276858036967</v>
      </c>
      <c r="DR10" s="108">
        <f t="shared" si="73"/>
        <v>60411.31059423773</v>
      </c>
      <c r="DS10" s="108">
        <f t="shared" si="74"/>
        <v>62845.216655193821</v>
      </c>
      <c r="DT10" s="108">
        <f t="shared" si="75"/>
        <v>62888.974331214617</v>
      </c>
      <c r="DU10" s="108">
        <f t="shared" si="76"/>
        <v>62932.762474696792</v>
      </c>
      <c r="DV10" s="108">
        <f t="shared" si="77"/>
        <v>62976.58110685413</v>
      </c>
      <c r="DW10" s="108">
        <f t="shared" si="78"/>
        <v>62789.36045468464</v>
      </c>
      <c r="DX10" s="108">
        <f t="shared" si="79"/>
        <v>62833.079239320294</v>
      </c>
      <c r="DY10" s="108">
        <f t="shared" si="80"/>
        <v>62876.828464338148</v>
      </c>
      <c r="DZ10" s="108">
        <f t="shared" si="81"/>
        <v>62920.608150933127</v>
      </c>
      <c r="EA10" s="108">
        <f t="shared" si="82"/>
        <v>64313.908619201451</v>
      </c>
      <c r="EB10" s="108">
        <f t="shared" si="83"/>
        <v>64358.688911589197</v>
      </c>
      <c r="EC10" s="108">
        <f t="shared" si="84"/>
        <v>64403.500383462517</v>
      </c>
      <c r="ED10" s="108">
        <f t="shared" si="85"/>
        <v>64448.343056530968</v>
      </c>
      <c r="EE10" s="108">
        <f t="shared" si="86"/>
        <v>64493.216952519237</v>
      </c>
      <c r="EF10" s="108">
        <f t="shared" si="87"/>
        <v>62849.464812896855</v>
      </c>
      <c r="EG10" s="108">
        <f t="shared" si="88"/>
        <v>62893.225446811957</v>
      </c>
      <c r="EH10" s="108">
        <f t="shared" si="89"/>
        <v>62937.01655024795</v>
      </c>
      <c r="EI10" s="108">
        <f t="shared" si="90"/>
        <v>62980.83814442005</v>
      </c>
      <c r="EJ10" s="108">
        <f t="shared" si="91"/>
        <v>63108.083528658608</v>
      </c>
      <c r="EK10" s="108">
        <f t="shared" si="92"/>
        <v>63152.024232825352</v>
      </c>
      <c r="EL10" s="108">
        <f t="shared" si="93"/>
        <v>63195.995531891749</v>
      </c>
      <c r="EM10" s="108">
        <f t="shared" si="94"/>
        <v>63239.997447160313</v>
      </c>
      <c r="EN10" s="108">
        <f t="shared" si="95"/>
        <v>69222.810716356878</v>
      </c>
      <c r="EO10" s="108">
        <f t="shared" si="96"/>
        <v>69271.008964143897</v>
      </c>
      <c r="EP10" s="108">
        <f t="shared" si="97"/>
        <v>69319.240771260069</v>
      </c>
      <c r="EQ10" s="108">
        <f t="shared" si="98"/>
        <v>69367.506161071971</v>
      </c>
      <c r="ER10" s="108">
        <f t="shared" si="99"/>
        <v>69415.80515696248</v>
      </c>
      <c r="ES10" s="108">
        <f t="shared" si="100"/>
        <v>67019.209515631097</v>
      </c>
      <c r="ET10" s="108">
        <f t="shared" si="101"/>
        <v>67065.873446686426</v>
      </c>
      <c r="EU10" s="108">
        <f t="shared" si="102"/>
        <v>67112.569868761537</v>
      </c>
      <c r="EV10" s="108">
        <f t="shared" si="103"/>
        <v>67159.298804479156</v>
      </c>
      <c r="EW10" s="108">
        <f t="shared" si="104"/>
        <v>67838.078779081305</v>
      </c>
      <c r="EX10" s="108">
        <f t="shared" si="105"/>
        <v>67885.312869933041</v>
      </c>
      <c r="EY10" s="108">
        <f t="shared" si="106"/>
        <v>67932.579848793685</v>
      </c>
      <c r="EZ10" s="108">
        <f t="shared" si="107"/>
        <v>67979.879738562391</v>
      </c>
      <c r="FA10" s="108">
        <f t="shared" si="108"/>
        <v>63255.03811202685</v>
      </c>
      <c r="FB10" s="108">
        <f t="shared" si="109"/>
        <v>63299.081137283269</v>
      </c>
      <c r="FC10" s="108">
        <f t="shared" si="110"/>
        <v>63343.154828683146</v>
      </c>
      <c r="FD10" s="108">
        <f t="shared" si="111"/>
        <v>63387.259207578623</v>
      </c>
      <c r="FE10" s="108">
        <f t="shared" si="112"/>
        <v>63431.394295336693</v>
      </c>
    </row>
    <row r="11" spans="1:161" ht="15.75" x14ac:dyDescent="0.25">
      <c r="A11" s="47" t="s">
        <v>187</v>
      </c>
      <c r="B11" s="12">
        <v>27990.653547105023</v>
      </c>
      <c r="C11" s="12">
        <f>'Urb proj of all 25 ARs '!B11</f>
        <v>26449</v>
      </c>
      <c r="D11" s="100">
        <f t="shared" si="57"/>
        <v>-5.5077440207339165E-2</v>
      </c>
      <c r="E11" s="101">
        <f t="shared" si="58"/>
        <v>-1.0888740950572018E-3</v>
      </c>
      <c r="F11" s="69">
        <f t="shared" si="54"/>
        <v>27960.17524955386</v>
      </c>
      <c r="G11" s="69">
        <f t="shared" si="113"/>
        <v>27929.730139031362</v>
      </c>
      <c r="H11" s="69">
        <f t="shared" ref="H11:AM11" si="125">G11*(1+$E$11)</f>
        <v>27899.318179401034</v>
      </c>
      <c r="I11" s="69">
        <f t="shared" si="125"/>
        <v>27868.939334565726</v>
      </c>
      <c r="J11" s="69">
        <f t="shared" si="125"/>
        <v>27838.593568467597</v>
      </c>
      <c r="K11" s="69">
        <f t="shared" si="125"/>
        <v>27808.280845088066</v>
      </c>
      <c r="L11" s="69">
        <f t="shared" si="125"/>
        <v>27778.001128447773</v>
      </c>
      <c r="M11" s="69">
        <f t="shared" si="125"/>
        <v>27747.754382606538</v>
      </c>
      <c r="N11" s="69">
        <f t="shared" si="125"/>
        <v>27717.540571663307</v>
      </c>
      <c r="O11" s="69">
        <f t="shared" si="125"/>
        <v>27687.359659756126</v>
      </c>
      <c r="P11" s="69">
        <f t="shared" si="125"/>
        <v>27657.211611062085</v>
      </c>
      <c r="Q11" s="69">
        <f t="shared" si="125"/>
        <v>27627.096389797283</v>
      </c>
      <c r="R11" s="69">
        <f t="shared" si="125"/>
        <v>27597.013960216784</v>
      </c>
      <c r="S11" s="69">
        <f t="shared" si="125"/>
        <v>27566.964286614573</v>
      </c>
      <c r="T11" s="69">
        <f t="shared" si="125"/>
        <v>27536.947333323511</v>
      </c>
      <c r="U11" s="69">
        <f t="shared" si="125"/>
        <v>27506.963064715299</v>
      </c>
      <c r="V11" s="69">
        <f t="shared" si="125"/>
        <v>27477.011445200435</v>
      </c>
      <c r="W11" s="69">
        <f t="shared" si="125"/>
        <v>27447.092439228167</v>
      </c>
      <c r="X11" s="69">
        <f t="shared" si="125"/>
        <v>27417.206011286449</v>
      </c>
      <c r="Y11" s="69">
        <f t="shared" si="125"/>
        <v>27387.352125901914</v>
      </c>
      <c r="Z11" s="69">
        <f t="shared" si="125"/>
        <v>27357.530747639808</v>
      </c>
      <c r="AA11" s="69">
        <f t="shared" si="125"/>
        <v>27327.741841103973</v>
      </c>
      <c r="AB11" s="69">
        <f t="shared" si="125"/>
        <v>27297.985370936785</v>
      </c>
      <c r="AC11" s="69">
        <f t="shared" si="125"/>
        <v>27268.261301819122</v>
      </c>
      <c r="AD11" s="69">
        <f t="shared" si="125"/>
        <v>27238.56959847032</v>
      </c>
      <c r="AE11" s="69">
        <f t="shared" si="125"/>
        <v>27208.910225648131</v>
      </c>
      <c r="AF11" s="69">
        <f t="shared" si="125"/>
        <v>27179.283148148686</v>
      </c>
      <c r="AG11" s="69">
        <f t="shared" si="125"/>
        <v>27149.688330806443</v>
      </c>
      <c r="AH11" s="69">
        <f t="shared" si="125"/>
        <v>27120.125738494149</v>
      </c>
      <c r="AI11" s="69">
        <f t="shared" si="125"/>
        <v>27090.595336122809</v>
      </c>
      <c r="AJ11" s="69">
        <f t="shared" si="125"/>
        <v>27061.097088641629</v>
      </c>
      <c r="AK11" s="69">
        <f t="shared" si="125"/>
        <v>27031.630961037979</v>
      </c>
      <c r="AL11" s="69">
        <f t="shared" si="125"/>
        <v>27002.196918337359</v>
      </c>
      <c r="AM11" s="69">
        <f t="shared" si="125"/>
        <v>26972.794925603346</v>
      </c>
      <c r="AN11" s="69">
        <f t="shared" ref="AN11:BE11" si="126">AM11*(1+$E$11)</f>
        <v>26943.424947937565</v>
      </c>
      <c r="AO11" s="69">
        <f t="shared" si="126"/>
        <v>26914.086950479639</v>
      </c>
      <c r="AP11" s="69">
        <f t="shared" si="126"/>
        <v>26884.780898407145</v>
      </c>
      <c r="AQ11" s="69">
        <f t="shared" si="126"/>
        <v>26855.506756935582</v>
      </c>
      <c r="AR11" s="69">
        <f t="shared" si="126"/>
        <v>26826.264491318321</v>
      </c>
      <c r="AS11" s="69">
        <f t="shared" si="126"/>
        <v>26797.054066846573</v>
      </c>
      <c r="AT11" s="69">
        <f t="shared" si="126"/>
        <v>26767.875448849336</v>
      </c>
      <c r="AU11" s="69">
        <f t="shared" si="126"/>
        <v>26738.728602693365</v>
      </c>
      <c r="AV11" s="69">
        <f t="shared" si="126"/>
        <v>26709.613493783127</v>
      </c>
      <c r="AW11" s="69">
        <f t="shared" si="126"/>
        <v>26680.530087560757</v>
      </c>
      <c r="AX11" s="69">
        <f t="shared" si="126"/>
        <v>26651.478349506018</v>
      </c>
      <c r="AY11" s="69">
        <f t="shared" si="126"/>
        <v>26622.458245136262</v>
      </c>
      <c r="AZ11" s="69">
        <f t="shared" si="126"/>
        <v>26593.469740006392</v>
      </c>
      <c r="BA11" s="69">
        <f t="shared" si="126"/>
        <v>26564.512799708813</v>
      </c>
      <c r="BB11" s="69">
        <f t="shared" si="126"/>
        <v>26535.587389873395</v>
      </c>
      <c r="BC11" s="69">
        <f t="shared" si="126"/>
        <v>26506.693476167435</v>
      </c>
      <c r="BD11" s="69">
        <f t="shared" si="126"/>
        <v>26477.831024295614</v>
      </c>
      <c r="BE11" s="69">
        <f t="shared" si="126"/>
        <v>26448.999999999956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16"/>
        <v>39091.702766682334</v>
      </c>
      <c r="DG11" s="108">
        <f t="shared" si="62"/>
        <v>39049.136824208021</v>
      </c>
      <c r="DH11" s="108">
        <f t="shared" si="63"/>
        <v>39006.617230685799</v>
      </c>
      <c r="DI11" s="108">
        <f t="shared" si="64"/>
        <v>38964.143935647488</v>
      </c>
      <c r="DJ11" s="108">
        <f t="shared" si="65"/>
        <v>42229.060297353019</v>
      </c>
      <c r="DK11" s="108">
        <f t="shared" si="66"/>
        <v>42183.078167536623</v>
      </c>
      <c r="DL11" s="108">
        <f t="shared" si="67"/>
        <v>42137.146106470216</v>
      </c>
      <c r="DM11" s="108">
        <f t="shared" si="68"/>
        <v>42091.264059635243</v>
      </c>
      <c r="DN11" s="108">
        <f t="shared" si="69"/>
        <v>36115.722628130025</v>
      </c>
      <c r="DO11" s="108">
        <f t="shared" si="70"/>
        <v>36076.397153335987</v>
      </c>
      <c r="DP11" s="108">
        <f t="shared" si="71"/>
        <v>36037.114499032723</v>
      </c>
      <c r="DQ11" s="108">
        <f t="shared" si="72"/>
        <v>35997.874618594113</v>
      </c>
      <c r="DR11" s="108">
        <f t="shared" si="73"/>
        <v>35958.677465444809</v>
      </c>
      <c r="DS11" s="108">
        <f t="shared" si="74"/>
        <v>36987.715682732407</v>
      </c>
      <c r="DT11" s="108">
        <f t="shared" si="75"/>
        <v>36947.440717290141</v>
      </c>
      <c r="DU11" s="108">
        <f t="shared" si="76"/>
        <v>36907.209606214419</v>
      </c>
      <c r="DV11" s="108">
        <f t="shared" si="77"/>
        <v>36867.022301753364</v>
      </c>
      <c r="DW11" s="108">
        <f t="shared" si="78"/>
        <v>38672.117141370778</v>
      </c>
      <c r="DX11" s="108">
        <f t="shared" si="79"/>
        <v>38630.008074814519</v>
      </c>
      <c r="DY11" s="108">
        <f t="shared" si="80"/>
        <v>38587.944859730007</v>
      </c>
      <c r="DZ11" s="108">
        <f t="shared" si="81"/>
        <v>38545.927446190748</v>
      </c>
      <c r="EA11" s="108">
        <f t="shared" si="82"/>
        <v>42675.008582801871</v>
      </c>
      <c r="EB11" s="108">
        <f t="shared" si="83"/>
        <v>42628.540871449717</v>
      </c>
      <c r="EC11" s="108">
        <f t="shared" si="84"/>
        <v>42582.123757584712</v>
      </c>
      <c r="ED11" s="108">
        <f t="shared" si="85"/>
        <v>42535.757186112554</v>
      </c>
      <c r="EE11" s="108">
        <f t="shared" si="86"/>
        <v>42489.441101998957</v>
      </c>
      <c r="EF11" s="108">
        <f t="shared" si="87"/>
        <v>42305.110892460667</v>
      </c>
      <c r="EG11" s="108">
        <f t="shared" si="88"/>
        <v>42259.045953121342</v>
      </c>
      <c r="EH11" s="108">
        <f t="shared" si="89"/>
        <v>42213.031172701158</v>
      </c>
      <c r="EI11" s="108">
        <f t="shared" si="90"/>
        <v>42167.066496583364</v>
      </c>
      <c r="EJ11" s="108">
        <f t="shared" si="91"/>
        <v>44840.777688397495</v>
      </c>
      <c r="EK11" s="108">
        <f t="shared" si="92"/>
        <v>44791.951727170381</v>
      </c>
      <c r="EL11" s="108">
        <f t="shared" si="93"/>
        <v>44743.178931267612</v>
      </c>
      <c r="EM11" s="108">
        <f t="shared" si="94"/>
        <v>44694.459242798846</v>
      </c>
      <c r="EN11" s="108">
        <f t="shared" si="95"/>
        <v>50405.157160125331</v>
      </c>
      <c r="EO11" s="108">
        <f t="shared" si="96"/>
        <v>50350.272290236389</v>
      </c>
      <c r="EP11" s="108">
        <f t="shared" si="97"/>
        <v>50295.447183060474</v>
      </c>
      <c r="EQ11" s="108">
        <f t="shared" si="98"/>
        <v>50240.681773523524</v>
      </c>
      <c r="ER11" s="108">
        <f t="shared" si="99"/>
        <v>50185.975996622321</v>
      </c>
      <c r="ES11" s="108">
        <f t="shared" si="100"/>
        <v>45952.045278242433</v>
      </c>
      <c r="ET11" s="108">
        <f t="shared" si="101"/>
        <v>45902.009286524059</v>
      </c>
      <c r="EU11" s="108">
        <f t="shared" si="102"/>
        <v>45852.027777700881</v>
      </c>
      <c r="EV11" s="108">
        <f t="shared" si="103"/>
        <v>45802.100692447901</v>
      </c>
      <c r="EW11" s="108">
        <f t="shared" si="104"/>
        <v>41474.12687026176</v>
      </c>
      <c r="EX11" s="108">
        <f t="shared" si="105"/>
        <v>41428.966767897618</v>
      </c>
      <c r="EY11" s="108">
        <f t="shared" si="106"/>
        <v>41383.855839199066</v>
      </c>
      <c r="EZ11" s="108">
        <f t="shared" si="107"/>
        <v>41338.794030622186</v>
      </c>
      <c r="FA11" s="108">
        <f t="shared" si="108"/>
        <v>33621.404010474464</v>
      </c>
      <c r="FB11" s="108">
        <f t="shared" si="109"/>
        <v>33584.794534608009</v>
      </c>
      <c r="FC11" s="108">
        <f t="shared" si="110"/>
        <v>33548.224921851455</v>
      </c>
      <c r="FD11" s="108">
        <f t="shared" si="111"/>
        <v>33511.695128798892</v>
      </c>
      <c r="FE11" s="108">
        <f t="shared" si="112"/>
        <v>33475.205112091688</v>
      </c>
    </row>
    <row r="12" spans="1:161" ht="15.75" x14ac:dyDescent="0.25">
      <c r="A12" s="47" t="s">
        <v>188</v>
      </c>
      <c r="B12" s="12">
        <v>66974.385833571039</v>
      </c>
      <c r="C12" s="12">
        <f>'Urb proj of all 25 ARs '!B12</f>
        <v>62208</v>
      </c>
      <c r="D12" s="100">
        <f t="shared" si="57"/>
        <v>-7.1167294395432582E-2</v>
      </c>
      <c r="E12" s="101">
        <f t="shared" si="58"/>
        <v>-1.4187356506395465E-3</v>
      </c>
      <c r="F12" s="69">
        <f t="shared" si="54"/>
        <v>66879.366884709263</v>
      </c>
      <c r="G12" s="69">
        <f t="shared" si="113"/>
        <v>66784.482742617722</v>
      </c>
      <c r="H12" s="69">
        <f t="shared" ref="H12:AM12" si="127">G12*(1+$E$12)</f>
        <v>66689.733216041248</v>
      </c>
      <c r="I12" s="69">
        <f t="shared" si="127"/>
        <v>66595.11811399601</v>
      </c>
      <c r="J12" s="69">
        <f t="shared" si="127"/>
        <v>66500.637245769132</v>
      </c>
      <c r="K12" s="69">
        <f t="shared" si="127"/>
        <v>66406.290420918318</v>
      </c>
      <c r="L12" s="69">
        <f t="shared" si="127"/>
        <v>66312.077449271441</v>
      </c>
      <c r="M12" s="69">
        <f t="shared" si="127"/>
        <v>66217.998140926182</v>
      </c>
      <c r="N12" s="69">
        <f t="shared" si="127"/>
        <v>66124.052306249665</v>
      </c>
      <c r="O12" s="69">
        <f t="shared" si="127"/>
        <v>66030.239755878036</v>
      </c>
      <c r="P12" s="69">
        <f t="shared" si="127"/>
        <v>65936.560300716097</v>
      </c>
      <c r="Q12" s="69">
        <f t="shared" si="127"/>
        <v>65843.013751936931</v>
      </c>
      <c r="R12" s="69">
        <f t="shared" si="127"/>
        <v>65749.599920981505</v>
      </c>
      <c r="S12" s="69">
        <f t="shared" si="127"/>
        <v>65656.318619558326</v>
      </c>
      <c r="T12" s="69">
        <f t="shared" si="127"/>
        <v>65563.169659643012</v>
      </c>
      <c r="U12" s="69">
        <f t="shared" si="127"/>
        <v>65470.15285347795</v>
      </c>
      <c r="V12" s="69">
        <f t="shared" si="127"/>
        <v>65377.268013571898</v>
      </c>
      <c r="W12" s="69">
        <f t="shared" si="127"/>
        <v>65284.514952699625</v>
      </c>
      <c r="X12" s="69">
        <f t="shared" si="127"/>
        <v>65191.89348390152</v>
      </c>
      <c r="Y12" s="69">
        <f t="shared" si="127"/>
        <v>65099.403420483213</v>
      </c>
      <c r="Z12" s="69">
        <f t="shared" si="127"/>
        <v>65007.044576015207</v>
      </c>
      <c r="AA12" s="69">
        <f t="shared" si="127"/>
        <v>64914.8167643325</v>
      </c>
      <c r="AB12" s="69">
        <f t="shared" si="127"/>
        <v>64822.719799534207</v>
      </c>
      <c r="AC12" s="69">
        <f t="shared" si="127"/>
        <v>64730.75349598319</v>
      </c>
      <c r="AD12" s="69">
        <f t="shared" si="127"/>
        <v>64638.917668305679</v>
      </c>
      <c r="AE12" s="69">
        <f t="shared" si="127"/>
        <v>64547.212131390901</v>
      </c>
      <c r="AF12" s="69">
        <f t="shared" si="127"/>
        <v>64455.6367003907</v>
      </c>
      <c r="AG12" s="69">
        <f t="shared" si="127"/>
        <v>64364.191190719182</v>
      </c>
      <c r="AH12" s="69">
        <f t="shared" si="127"/>
        <v>64272.875418052332</v>
      </c>
      <c r="AI12" s="69">
        <f t="shared" si="127"/>
        <v>64181.689198327629</v>
      </c>
      <c r="AJ12" s="69">
        <f t="shared" si="127"/>
        <v>64090.632347743696</v>
      </c>
      <c r="AK12" s="69">
        <f t="shared" si="127"/>
        <v>63999.704682759919</v>
      </c>
      <c r="AL12" s="69">
        <f t="shared" si="127"/>
        <v>63908.906020096081</v>
      </c>
      <c r="AM12" s="69">
        <f t="shared" si="127"/>
        <v>63818.236176731996</v>
      </c>
      <c r="AN12" s="69">
        <f t="shared" ref="AN12:BE12" si="128">AM12*(1+$E$12)</f>
        <v>63727.694969907134</v>
      </c>
      <c r="AO12" s="69">
        <f t="shared" si="128"/>
        <v>63637.282217120242</v>
      </c>
      <c r="AP12" s="69">
        <f t="shared" si="128"/>
        <v>63546.997736129</v>
      </c>
      <c r="AQ12" s="69">
        <f t="shared" si="128"/>
        <v>63456.841344949644</v>
      </c>
      <c r="AR12" s="69">
        <f t="shared" si="128"/>
        <v>63366.81286185659</v>
      </c>
      <c r="AS12" s="69">
        <f t="shared" si="128"/>
        <v>63276.912105382071</v>
      </c>
      <c r="AT12" s="69">
        <f t="shared" si="128"/>
        <v>63187.13889431578</v>
      </c>
      <c r="AU12" s="69">
        <f t="shared" si="128"/>
        <v>63097.493047704498</v>
      </c>
      <c r="AV12" s="69">
        <f t="shared" si="128"/>
        <v>63007.974384851739</v>
      </c>
      <c r="AW12" s="69">
        <f t="shared" si="128"/>
        <v>62918.58272531737</v>
      </c>
      <c r="AX12" s="69">
        <f t="shared" si="128"/>
        <v>62829.317888917249</v>
      </c>
      <c r="AY12" s="69">
        <f t="shared" si="128"/>
        <v>62740.17969572288</v>
      </c>
      <c r="AZ12" s="69">
        <f t="shared" si="128"/>
        <v>62651.167966061024</v>
      </c>
      <c r="BA12" s="69">
        <f t="shared" si="128"/>
        <v>62562.28252051337</v>
      </c>
      <c r="BB12" s="69">
        <f t="shared" si="128"/>
        <v>62473.523179916134</v>
      </c>
      <c r="BC12" s="69">
        <f t="shared" si="128"/>
        <v>62384.889765359731</v>
      </c>
      <c r="BD12" s="69">
        <f t="shared" si="128"/>
        <v>62296.382098188398</v>
      </c>
      <c r="BE12" s="69">
        <f t="shared" si="128"/>
        <v>62207.999999999833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16"/>
        <v>57140.912348917183</v>
      </c>
      <c r="DG12" s="108">
        <f t="shared" si="62"/>
        <v>57059.8444994577</v>
      </c>
      <c r="DH12" s="108">
        <f t="shared" si="63"/>
        <v>56978.891663846371</v>
      </c>
      <c r="DI12" s="108">
        <f t="shared" si="64"/>
        <v>56898.053678908946</v>
      </c>
      <c r="DJ12" s="108">
        <f t="shared" si="65"/>
        <v>60544.851480025223</v>
      </c>
      <c r="DK12" s="108">
        <f t="shared" si="66"/>
        <v>60458.954340767843</v>
      </c>
      <c r="DL12" s="108">
        <f t="shared" si="67"/>
        <v>60373.179066844204</v>
      </c>
      <c r="DM12" s="108">
        <f t="shared" si="68"/>
        <v>60287.52548535962</v>
      </c>
      <c r="DN12" s="108">
        <f t="shared" si="69"/>
        <v>53855.558724801711</v>
      </c>
      <c r="DO12" s="108">
        <f t="shared" si="70"/>
        <v>53779.151923653728</v>
      </c>
      <c r="DP12" s="108">
        <f t="shared" si="71"/>
        <v>53702.853523558479</v>
      </c>
      <c r="DQ12" s="108">
        <f t="shared" si="72"/>
        <v>53626.663370723538</v>
      </c>
      <c r="DR12" s="108">
        <f t="shared" si="73"/>
        <v>53550.581311574642</v>
      </c>
      <c r="DS12" s="108">
        <f t="shared" si="74"/>
        <v>54780.003391415252</v>
      </c>
      <c r="DT12" s="108">
        <f t="shared" si="75"/>
        <v>54702.285047661702</v>
      </c>
      <c r="DU12" s="108">
        <f t="shared" si="76"/>
        <v>54624.676965693136</v>
      </c>
      <c r="DV12" s="108">
        <f t="shared" si="77"/>
        <v>54547.178989077242</v>
      </c>
      <c r="DW12" s="108">
        <f t="shared" si="78"/>
        <v>54068.083144525954</v>
      </c>
      <c r="DX12" s="108">
        <f t="shared" si="79"/>
        <v>53991.374827407068</v>
      </c>
      <c r="DY12" s="108">
        <f t="shared" si="80"/>
        <v>53914.775339112384</v>
      </c>
      <c r="DZ12" s="108">
        <f t="shared" si="81"/>
        <v>53838.284525242561</v>
      </c>
      <c r="EA12" s="108">
        <f t="shared" si="82"/>
        <v>54993.267878476559</v>
      </c>
      <c r="EB12" s="108">
        <f t="shared" si="83"/>
        <v>54915.246968792198</v>
      </c>
      <c r="EC12" s="108">
        <f t="shared" si="84"/>
        <v>54837.336750153896</v>
      </c>
      <c r="ED12" s="108">
        <f t="shared" si="85"/>
        <v>54759.53706552033</v>
      </c>
      <c r="EE12" s="108">
        <f t="shared" si="86"/>
        <v>54681.84775807296</v>
      </c>
      <c r="EF12" s="108">
        <f t="shared" si="87"/>
        <v>52193.079090005987</v>
      </c>
      <c r="EG12" s="108">
        <f t="shared" si="88"/>
        <v>52119.03090798435</v>
      </c>
      <c r="EH12" s="108">
        <f t="shared" si="89"/>
        <v>52045.087780758404</v>
      </c>
      <c r="EI12" s="108">
        <f t="shared" si="90"/>
        <v>51971.249559283184</v>
      </c>
      <c r="EJ12" s="108">
        <f t="shared" si="91"/>
        <v>51996.235096429948</v>
      </c>
      <c r="EK12" s="108">
        <f t="shared" si="92"/>
        <v>51922.466183999604</v>
      </c>
      <c r="EL12" s="108">
        <f t="shared" si="93"/>
        <v>51848.801930155234</v>
      </c>
      <c r="EM12" s="108">
        <f t="shared" si="94"/>
        <v>51775.242186413976</v>
      </c>
      <c r="EN12" s="108">
        <f t="shared" si="95"/>
        <v>55593.598640816599</v>
      </c>
      <c r="EO12" s="108">
        <f t="shared" si="96"/>
        <v>55514.726020477523</v>
      </c>
      <c r="EP12" s="108">
        <f t="shared" si="97"/>
        <v>55435.965299536787</v>
      </c>
      <c r="EQ12" s="108">
        <f t="shared" si="98"/>
        <v>55357.316319238715</v>
      </c>
      <c r="ER12" s="108">
        <f t="shared" si="99"/>
        <v>55278.778921052886</v>
      </c>
      <c r="ES12" s="108">
        <f t="shared" si="100"/>
        <v>55669.122215128897</v>
      </c>
      <c r="ET12" s="108">
        <f t="shared" si="101"/>
        <v>55590.142446802485</v>
      </c>
      <c r="EU12" s="108">
        <f t="shared" si="102"/>
        <v>55511.274729889075</v>
      </c>
      <c r="EV12" s="108">
        <f t="shared" si="103"/>
        <v>55432.518905417332</v>
      </c>
      <c r="EW12" s="108">
        <f t="shared" si="104"/>
        <v>54828.018499133927</v>
      </c>
      <c r="EX12" s="108">
        <f t="shared" si="105"/>
        <v>54750.232034635279</v>
      </c>
      <c r="EY12" s="108">
        <f t="shared" si="106"/>
        <v>54672.555928566959</v>
      </c>
      <c r="EZ12" s="108">
        <f t="shared" si="107"/>
        <v>54594.990024359511</v>
      </c>
      <c r="FA12" s="108">
        <f t="shared" si="108"/>
        <v>50686.32202634131</v>
      </c>
      <c r="FB12" s="108">
        <f t="shared" si="109"/>
        <v>50614.411534282743</v>
      </c>
      <c r="FC12" s="108">
        <f t="shared" si="110"/>
        <v>50542.603064202915</v>
      </c>
      <c r="FD12" s="108">
        <f t="shared" si="111"/>
        <v>50470.896471359607</v>
      </c>
      <c r="FE12" s="108">
        <f t="shared" si="112"/>
        <v>50399.291611215951</v>
      </c>
    </row>
    <row r="13" spans="1:161" ht="15.75" x14ac:dyDescent="0.25">
      <c r="A13" s="47" t="s">
        <v>177</v>
      </c>
      <c r="B13" s="12">
        <v>140705.1168078593</v>
      </c>
      <c r="C13" s="12">
        <f>'Urb proj of all 25 ARs '!B13</f>
        <v>134002</v>
      </c>
      <c r="D13" s="100">
        <f t="shared" si="57"/>
        <v>-4.7639467276892167E-2</v>
      </c>
      <c r="E13" s="101">
        <f t="shared" si="58"/>
        <v>-9.3824428563160645E-4</v>
      </c>
      <c r="F13" s="69">
        <f t="shared" si="54"/>
        <v>140573.10103605519</v>
      </c>
      <c r="G13" s="69">
        <f t="shared" si="113"/>
        <v>140441.2091272946</v>
      </c>
      <c r="H13" s="69">
        <f t="shared" ref="H13:AM13" si="129">G13*(1+$E$13)</f>
        <v>140309.44096536373</v>
      </c>
      <c r="I13" s="69">
        <f t="shared" si="129"/>
        <v>140177.79643415782</v>
      </c>
      <c r="J13" s="69">
        <f t="shared" si="129"/>
        <v>140046.27541768103</v>
      </c>
      <c r="K13" s="69">
        <f t="shared" si="129"/>
        <v>139914.87780004641</v>
      </c>
      <c r="L13" s="69">
        <f t="shared" si="129"/>
        <v>139783.60346547567</v>
      </c>
      <c r="M13" s="69">
        <f t="shared" si="129"/>
        <v>139652.45229829918</v>
      </c>
      <c r="N13" s="69">
        <f t="shared" si="129"/>
        <v>139521.42418295585</v>
      </c>
      <c r="O13" s="69">
        <f t="shared" si="129"/>
        <v>139390.51900399302</v>
      </c>
      <c r="P13" s="69">
        <f t="shared" si="129"/>
        <v>139259.7366460663</v>
      </c>
      <c r="Q13" s="69">
        <f t="shared" si="129"/>
        <v>139129.07699393958</v>
      </c>
      <c r="R13" s="69">
        <f t="shared" si="129"/>
        <v>138998.53993248483</v>
      </c>
      <c r="S13" s="69">
        <f t="shared" si="129"/>
        <v>138868.12534668203</v>
      </c>
      <c r="T13" s="69">
        <f t="shared" si="129"/>
        <v>138737.83312161913</v>
      </c>
      <c r="U13" s="69">
        <f t="shared" si="129"/>
        <v>138607.66314249186</v>
      </c>
      <c r="V13" s="69">
        <f t="shared" si="129"/>
        <v>138477.61529460366</v>
      </c>
      <c r="W13" s="69">
        <f t="shared" si="129"/>
        <v>138347.68946336562</v>
      </c>
      <c r="X13" s="69">
        <f t="shared" si="129"/>
        <v>138217.88553429628</v>
      </c>
      <c r="Y13" s="69">
        <f t="shared" si="129"/>
        <v>138088.20339302163</v>
      </c>
      <c r="Z13" s="69">
        <f t="shared" si="129"/>
        <v>137958.64292527499</v>
      </c>
      <c r="AA13" s="69">
        <f t="shared" si="129"/>
        <v>137829.20401689687</v>
      </c>
      <c r="AB13" s="69">
        <f t="shared" si="129"/>
        <v>137699.88655383486</v>
      </c>
      <c r="AC13" s="69">
        <f t="shared" si="129"/>
        <v>137570.69042214361</v>
      </c>
      <c r="AD13" s="69">
        <f t="shared" si="129"/>
        <v>137441.61550798465</v>
      </c>
      <c r="AE13" s="69">
        <f t="shared" si="129"/>
        <v>137312.66169762632</v>
      </c>
      <c r="AF13" s="69">
        <f t="shared" si="129"/>
        <v>137183.82887744365</v>
      </c>
      <c r="AG13" s="69">
        <f t="shared" si="129"/>
        <v>137055.11693391833</v>
      </c>
      <c r="AH13" s="69">
        <f t="shared" si="129"/>
        <v>136926.5257536385</v>
      </c>
      <c r="AI13" s="69">
        <f t="shared" si="129"/>
        <v>136798.05522329875</v>
      </c>
      <c r="AJ13" s="69">
        <f t="shared" si="129"/>
        <v>136669.70522969999</v>
      </c>
      <c r="AK13" s="69">
        <f t="shared" si="129"/>
        <v>136541.47565974927</v>
      </c>
      <c r="AL13" s="69">
        <f t="shared" si="129"/>
        <v>136413.36640045981</v>
      </c>
      <c r="AM13" s="69">
        <f t="shared" si="129"/>
        <v>136285.37733895081</v>
      </c>
      <c r="AN13" s="69">
        <f t="shared" ref="AN13:BE13" si="130">AM13*(1+$E$13)</f>
        <v>136157.50836244741</v>
      </c>
      <c r="AO13" s="69">
        <f t="shared" si="130"/>
        <v>136029.75935828051</v>
      </c>
      <c r="AP13" s="69">
        <f t="shared" si="130"/>
        <v>135902.13021388676</v>
      </c>
      <c r="AQ13" s="69">
        <f t="shared" si="130"/>
        <v>135774.62081680843</v>
      </c>
      <c r="AR13" s="69">
        <f t="shared" si="130"/>
        <v>135647.23105469326</v>
      </c>
      <c r="AS13" s="69">
        <f t="shared" si="130"/>
        <v>135519.96081529444</v>
      </c>
      <c r="AT13" s="69">
        <f t="shared" si="130"/>
        <v>135392.80998647047</v>
      </c>
      <c r="AU13" s="69">
        <f t="shared" si="130"/>
        <v>135265.77845618507</v>
      </c>
      <c r="AV13" s="69">
        <f t="shared" si="130"/>
        <v>135138.86611250704</v>
      </c>
      <c r="AW13" s="69">
        <f t="shared" si="130"/>
        <v>135012.07284361025</v>
      </c>
      <c r="AX13" s="69">
        <f t="shared" si="130"/>
        <v>134885.39853777346</v>
      </c>
      <c r="AY13" s="69">
        <f t="shared" si="130"/>
        <v>134758.84308338026</v>
      </c>
      <c r="AZ13" s="69">
        <f t="shared" si="130"/>
        <v>134632.40636891895</v>
      </c>
      <c r="BA13" s="69">
        <f t="shared" si="130"/>
        <v>134506.08828298247</v>
      </c>
      <c r="BB13" s="69">
        <f t="shared" si="130"/>
        <v>134379.88871426831</v>
      </c>
      <c r="BC13" s="69">
        <f t="shared" si="130"/>
        <v>134253.80755157833</v>
      </c>
      <c r="BD13" s="69">
        <f t="shared" si="130"/>
        <v>134127.84468381878</v>
      </c>
      <c r="BE13" s="69">
        <f t="shared" si="130"/>
        <v>134002.00000000012</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16"/>
        <v>151310.46375582443</v>
      </c>
      <c r="DG13" s="108">
        <f t="shared" si="62"/>
        <v>151168.49757784925</v>
      </c>
      <c r="DH13" s="108">
        <f t="shared" si="63"/>
        <v>151026.66459882932</v>
      </c>
      <c r="DI13" s="108">
        <f t="shared" si="64"/>
        <v>150884.96469379149</v>
      </c>
      <c r="DJ13" s="108">
        <f t="shared" si="65"/>
        <v>163686.14083404251</v>
      </c>
      <c r="DK13" s="108">
        <f t="shared" si="66"/>
        <v>163532.56324776792</v>
      </c>
      <c r="DL13" s="108">
        <f t="shared" si="67"/>
        <v>163379.129754786</v>
      </c>
      <c r="DM13" s="108">
        <f t="shared" si="68"/>
        <v>163225.84021990208</v>
      </c>
      <c r="DN13" s="108">
        <f t="shared" si="69"/>
        <v>145123.40484420344</v>
      </c>
      <c r="DO13" s="108">
        <f t="shared" si="70"/>
        <v>144987.24363889697</v>
      </c>
      <c r="DP13" s="108">
        <f t="shared" si="71"/>
        <v>144851.21018606331</v>
      </c>
      <c r="DQ13" s="108">
        <f t="shared" si="72"/>
        <v>144715.30436583943</v>
      </c>
      <c r="DR13" s="108">
        <f t="shared" si="73"/>
        <v>144579.52605847473</v>
      </c>
      <c r="DS13" s="108">
        <f t="shared" si="74"/>
        <v>148653.78198332788</v>
      </c>
      <c r="DT13" s="108">
        <f t="shared" si="75"/>
        <v>148514.3084218445</v>
      </c>
      <c r="DU13" s="108">
        <f t="shared" si="76"/>
        <v>148374.96572063316</v>
      </c>
      <c r="DV13" s="108">
        <f t="shared" si="77"/>
        <v>148235.75375691499</v>
      </c>
      <c r="DW13" s="108">
        <f t="shared" si="78"/>
        <v>145427.46738700225</v>
      </c>
      <c r="DX13" s="108">
        <f t="shared" si="79"/>
        <v>145291.02089675254</v>
      </c>
      <c r="DY13" s="108">
        <f t="shared" si="80"/>
        <v>145154.70242664256</v>
      </c>
      <c r="DZ13" s="108">
        <f t="shared" si="81"/>
        <v>145018.51185655821</v>
      </c>
      <c r="EA13" s="108">
        <f t="shared" si="82"/>
        <v>149552.58852351445</v>
      </c>
      <c r="EB13" s="108">
        <f t="shared" si="83"/>
        <v>149412.27166193086</v>
      </c>
      <c r="EC13" s="108">
        <f t="shared" si="84"/>
        <v>149272.08645184082</v>
      </c>
      <c r="ED13" s="108">
        <f t="shared" si="85"/>
        <v>149132.03276972307</v>
      </c>
      <c r="EE13" s="108">
        <f t="shared" si="86"/>
        <v>148992.11049217227</v>
      </c>
      <c r="EF13" s="108">
        <f t="shared" si="87"/>
        <v>151616.39347384777</v>
      </c>
      <c r="EG13" s="108">
        <f t="shared" si="88"/>
        <v>151474.14025906287</v>
      </c>
      <c r="EH13" s="108">
        <f t="shared" si="89"/>
        <v>151332.02051254385</v>
      </c>
      <c r="EI13" s="108">
        <f t="shared" si="90"/>
        <v>151190.03410906484</v>
      </c>
      <c r="EJ13" s="108">
        <f t="shared" si="91"/>
        <v>151763.55461747161</v>
      </c>
      <c r="EK13" s="108">
        <f t="shared" si="92"/>
        <v>151621.16332958464</v>
      </c>
      <c r="EL13" s="108">
        <f t="shared" si="93"/>
        <v>151478.90563950985</v>
      </c>
      <c r="EM13" s="108">
        <f t="shared" si="94"/>
        <v>151336.78142189985</v>
      </c>
      <c r="EN13" s="108">
        <f t="shared" si="95"/>
        <v>162585.44516397506</v>
      </c>
      <c r="EO13" s="108">
        <f t="shared" si="96"/>
        <v>162432.90029912311</v>
      </c>
      <c r="EP13" s="108">
        <f t="shared" si="97"/>
        <v>162280.49855861888</v>
      </c>
      <c r="EQ13" s="108">
        <f t="shared" si="98"/>
        <v>162128.23980817682</v>
      </c>
      <c r="ER13" s="108">
        <f t="shared" si="99"/>
        <v>161976.12391363728</v>
      </c>
      <c r="ES13" s="108">
        <f t="shared" si="100"/>
        <v>156260.67378539962</v>
      </c>
      <c r="ET13" s="108">
        <f t="shared" si="101"/>
        <v>156114.06310115152</v>
      </c>
      <c r="EU13" s="108">
        <f t="shared" si="102"/>
        <v>155967.58997354013</v>
      </c>
      <c r="EV13" s="108">
        <f t="shared" si="103"/>
        <v>155821.25427350373</v>
      </c>
      <c r="EW13" s="108">
        <f t="shared" si="104"/>
        <v>154549.19640586383</v>
      </c>
      <c r="EX13" s="108">
        <f t="shared" si="105"/>
        <v>154404.19150548708</v>
      </c>
      <c r="EY13" s="108">
        <f t="shared" si="106"/>
        <v>154259.32265512948</v>
      </c>
      <c r="EZ13" s="108">
        <f t="shared" si="107"/>
        <v>154114.58972714288</v>
      </c>
      <c r="FA13" s="108">
        <f t="shared" si="108"/>
        <v>140417.11675665301</v>
      </c>
      <c r="FB13" s="108">
        <f t="shared" si="109"/>
        <v>140285.37119925124</v>
      </c>
      <c r="FC13" s="108">
        <f t="shared" si="110"/>
        <v>140153.74925136581</v>
      </c>
      <c r="FD13" s="108">
        <f t="shared" si="111"/>
        <v>140022.25079702088</v>
      </c>
      <c r="FE13" s="108">
        <f t="shared" si="112"/>
        <v>139890.87572034932</v>
      </c>
    </row>
    <row r="14" spans="1:161" ht="15.75" x14ac:dyDescent="0.25">
      <c r="A14" s="47" t="s">
        <v>194</v>
      </c>
      <c r="B14" s="12">
        <v>38140.335182059825</v>
      </c>
      <c r="C14" s="12">
        <f>'Urb proj of all 25 ARs '!B14</f>
        <v>35520</v>
      </c>
      <c r="D14" s="100">
        <f t="shared" si="57"/>
        <v>-6.870246864774171E-2</v>
      </c>
      <c r="E14" s="101">
        <f t="shared" si="58"/>
        <v>-1.3678419236059502E-3</v>
      </c>
      <c r="F14" s="69">
        <f t="shared" si="54"/>
        <v>38088.165232617423</v>
      </c>
      <c r="G14" s="69">
        <f t="shared" si="113"/>
        <v>38036.066643419021</v>
      </c>
      <c r="H14" s="69">
        <f t="shared" ref="H14:AM14" si="131">G14*(1+$E$14)</f>
        <v>37984.03931685508</v>
      </c>
      <c r="I14" s="69">
        <f t="shared" si="131"/>
        <v>37932.083155449589</v>
      </c>
      <c r="J14" s="69">
        <f t="shared" si="131"/>
        <v>37880.198061859861</v>
      </c>
      <c r="K14" s="69">
        <f t="shared" si="131"/>
        <v>37828.383938876352</v>
      </c>
      <c r="L14" s="69">
        <f t="shared" si="131"/>
        <v>37776.640689422493</v>
      </c>
      <c r="M14" s="69">
        <f t="shared" si="131"/>
        <v>37724.968216554502</v>
      </c>
      <c r="N14" s="69">
        <f t="shared" si="131"/>
        <v>37673.366423461193</v>
      </c>
      <c r="O14" s="69">
        <f t="shared" si="131"/>
        <v>37621.835213463812</v>
      </c>
      <c r="P14" s="69">
        <f t="shared" si="131"/>
        <v>37570.374490015842</v>
      </c>
      <c r="Q14" s="69">
        <f t="shared" si="131"/>
        <v>37518.98415670282</v>
      </c>
      <c r="R14" s="69">
        <f t="shared" si="131"/>
        <v>37467.664117242173</v>
      </c>
      <c r="S14" s="69">
        <f t="shared" si="131"/>
        <v>37416.414275483025</v>
      </c>
      <c r="T14" s="69">
        <f t="shared" si="131"/>
        <v>37365.234535406009</v>
      </c>
      <c r="U14" s="69">
        <f t="shared" si="131"/>
        <v>37314.124801123115</v>
      </c>
      <c r="V14" s="69">
        <f t="shared" si="131"/>
        <v>37263.084976877471</v>
      </c>
      <c r="W14" s="69">
        <f t="shared" si="131"/>
        <v>37212.114967043206</v>
      </c>
      <c r="X14" s="69">
        <f t="shared" si="131"/>
        <v>37161.214676125237</v>
      </c>
      <c r="Y14" s="69">
        <f t="shared" si="131"/>
        <v>37110.384008759109</v>
      </c>
      <c r="Z14" s="69">
        <f t="shared" si="131"/>
        <v>37059.622869710809</v>
      </c>
      <c r="AA14" s="69">
        <f t="shared" si="131"/>
        <v>37008.931163876594</v>
      </c>
      <c r="AB14" s="69">
        <f t="shared" si="131"/>
        <v>36958.308796282799</v>
      </c>
      <c r="AC14" s="69">
        <f t="shared" si="131"/>
        <v>36907.755672085666</v>
      </c>
      <c r="AD14" s="69">
        <f t="shared" si="131"/>
        <v>36857.271696571181</v>
      </c>
      <c r="AE14" s="69">
        <f t="shared" si="131"/>
        <v>36806.856775154876</v>
      </c>
      <c r="AF14" s="69">
        <f t="shared" si="131"/>
        <v>36756.510813381661</v>
      </c>
      <c r="AG14" s="69">
        <f t="shared" si="131"/>
        <v>36706.233716925643</v>
      </c>
      <c r="AH14" s="69">
        <f t="shared" si="131"/>
        <v>36656.025391589952</v>
      </c>
      <c r="AI14" s="69">
        <f t="shared" si="131"/>
        <v>36605.885743306571</v>
      </c>
      <c r="AJ14" s="69">
        <f t="shared" si="131"/>
        <v>36555.81467813615</v>
      </c>
      <c r="AK14" s="69">
        <f t="shared" si="131"/>
        <v>36505.812102267824</v>
      </c>
      <c r="AL14" s="69">
        <f t="shared" si="131"/>
        <v>36455.877922019063</v>
      </c>
      <c r="AM14" s="69">
        <f t="shared" si="131"/>
        <v>36406.012043835464</v>
      </c>
      <c r="AN14" s="69">
        <f t="shared" ref="AN14:BE14" si="132">AM14*(1+$E$14)</f>
        <v>36356.214374290605</v>
      </c>
      <c r="AO14" s="69">
        <f t="shared" si="132"/>
        <v>36306.484820085847</v>
      </c>
      <c r="AP14" s="69">
        <f t="shared" si="132"/>
        <v>36256.823288050167</v>
      </c>
      <c r="AQ14" s="69">
        <f t="shared" si="132"/>
        <v>36207.229685140002</v>
      </c>
      <c r="AR14" s="69">
        <f t="shared" si="132"/>
        <v>36157.703918439038</v>
      </c>
      <c r="AS14" s="69">
        <f t="shared" si="132"/>
        <v>36108.245895158063</v>
      </c>
      <c r="AT14" s="69">
        <f t="shared" si="132"/>
        <v>36058.855522634796</v>
      </c>
      <c r="AU14" s="69">
        <f t="shared" si="132"/>
        <v>36009.532708333689</v>
      </c>
      <c r="AV14" s="69">
        <f t="shared" si="132"/>
        <v>35960.277359845772</v>
      </c>
      <c r="AW14" s="69">
        <f t="shared" si="132"/>
        <v>35911.089384888473</v>
      </c>
      <c r="AX14" s="69">
        <f t="shared" si="132"/>
        <v>35861.968691305461</v>
      </c>
      <c r="AY14" s="69">
        <f t="shared" si="132"/>
        <v>35812.91518706645</v>
      </c>
      <c r="AZ14" s="69">
        <f t="shared" si="132"/>
        <v>35763.928780267037</v>
      </c>
      <c r="BA14" s="69">
        <f t="shared" si="132"/>
        <v>35715.009379128533</v>
      </c>
      <c r="BB14" s="69">
        <f t="shared" si="132"/>
        <v>35666.15689199778</v>
      </c>
      <c r="BC14" s="69">
        <f t="shared" si="132"/>
        <v>35617.371227347001</v>
      </c>
      <c r="BD14" s="69">
        <f t="shared" si="132"/>
        <v>35568.652293773601</v>
      </c>
      <c r="BE14" s="69">
        <f t="shared" si="132"/>
        <v>35520.000000000015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16"/>
        <v>45244.152227929568</v>
      </c>
      <c r="DG14" s="108">
        <f t="shared" si="62"/>
        <v>45182.265379714205</v>
      </c>
      <c r="DH14" s="108">
        <f t="shared" si="63"/>
        <v>45120.463182924337</v>
      </c>
      <c r="DI14" s="108">
        <f t="shared" si="64"/>
        <v>45058.745521770215</v>
      </c>
      <c r="DJ14" s="108">
        <f t="shared" si="65"/>
        <v>49499.004322441942</v>
      </c>
      <c r="DK14" s="108">
        <f t="shared" si="66"/>
        <v>49431.297509152952</v>
      </c>
      <c r="DL14" s="108">
        <f t="shared" si="67"/>
        <v>49363.683308081694</v>
      </c>
      <c r="DM14" s="108">
        <f t="shared" si="68"/>
        <v>49296.161592549295</v>
      </c>
      <c r="DN14" s="108">
        <f t="shared" si="69"/>
        <v>44928.083450926068</v>
      </c>
      <c r="DO14" s="108">
        <f t="shared" si="70"/>
        <v>44866.628934834618</v>
      </c>
      <c r="DP14" s="108">
        <f t="shared" si="71"/>
        <v>44805.258478806682</v>
      </c>
      <c r="DQ14" s="108">
        <f t="shared" si="72"/>
        <v>44743.971967861362</v>
      </c>
      <c r="DR14" s="108">
        <f t="shared" si="73"/>
        <v>44682.76928717507</v>
      </c>
      <c r="DS14" s="108">
        <f t="shared" si="74"/>
        <v>45430.355427027804</v>
      </c>
      <c r="DT14" s="108">
        <f t="shared" si="75"/>
        <v>45368.213882270393</v>
      </c>
      <c r="DU14" s="108">
        <f t="shared" si="76"/>
        <v>45306.157337323108</v>
      </c>
      <c r="DV14" s="108">
        <f t="shared" si="77"/>
        <v>45244.185675919623</v>
      </c>
      <c r="DW14" s="108">
        <f t="shared" si="78"/>
        <v>43851.01510155671</v>
      </c>
      <c r="DX14" s="108">
        <f t="shared" si="79"/>
        <v>43791.033844708123</v>
      </c>
      <c r="DY14" s="108">
        <f t="shared" si="80"/>
        <v>43731.134632737281</v>
      </c>
      <c r="DZ14" s="108">
        <f t="shared" si="81"/>
        <v>43671.317353419763</v>
      </c>
      <c r="EA14" s="108">
        <f t="shared" si="82"/>
        <v>44761.577475075333</v>
      </c>
      <c r="EB14" s="108">
        <f t="shared" si="83"/>
        <v>44700.35071283819</v>
      </c>
      <c r="EC14" s="108">
        <f t="shared" si="84"/>
        <v>44639.20769913328</v>
      </c>
      <c r="ED14" s="108">
        <f t="shared" si="85"/>
        <v>44578.148319405853</v>
      </c>
      <c r="EE14" s="108">
        <f t="shared" si="86"/>
        <v>44517.172459257839</v>
      </c>
      <c r="EF14" s="108">
        <f t="shared" si="87"/>
        <v>42236.830163928156</v>
      </c>
      <c r="EG14" s="108">
        <f t="shared" si="88"/>
        <v>42179.056856909716</v>
      </c>
      <c r="EH14" s="108">
        <f t="shared" si="89"/>
        <v>42121.36257464267</v>
      </c>
      <c r="EI14" s="108">
        <f t="shared" si="90"/>
        <v>42063.747209033667</v>
      </c>
      <c r="EJ14" s="108">
        <f t="shared" si="91"/>
        <v>41980.068199274254</v>
      </c>
      <c r="EK14" s="108">
        <f t="shared" si="92"/>
        <v>41922.646102035447</v>
      </c>
      <c r="EL14" s="108">
        <f t="shared" si="93"/>
        <v>41865.30254914859</v>
      </c>
      <c r="EM14" s="108">
        <f t="shared" si="94"/>
        <v>41808.037433177415</v>
      </c>
      <c r="EN14" s="108">
        <f t="shared" si="95"/>
        <v>44857.786034085606</v>
      </c>
      <c r="EO14" s="108">
        <f t="shared" si="96"/>
        <v>44796.42767374804</v>
      </c>
      <c r="EP14" s="108">
        <f t="shared" si="97"/>
        <v>44735.153241948101</v>
      </c>
      <c r="EQ14" s="108">
        <f t="shared" si="98"/>
        <v>44673.962623884836</v>
      </c>
      <c r="ER14" s="108">
        <f t="shared" si="99"/>
        <v>44612.855704914276</v>
      </c>
      <c r="ES14" s="108">
        <f t="shared" si="100"/>
        <v>44671.495090002289</v>
      </c>
      <c r="ET14" s="108">
        <f t="shared" si="101"/>
        <v>44610.391546228027</v>
      </c>
      <c r="EU14" s="108">
        <f t="shared" si="102"/>
        <v>44549.371582442625</v>
      </c>
      <c r="EV14" s="108">
        <f t="shared" si="103"/>
        <v>44488.435084321864</v>
      </c>
      <c r="EW14" s="108">
        <f t="shared" si="104"/>
        <v>43907.054469356881</v>
      </c>
      <c r="EX14" s="108">
        <f t="shared" si="105"/>
        <v>43846.996559511645</v>
      </c>
      <c r="EY14" s="108">
        <f t="shared" si="106"/>
        <v>43787.020799393336</v>
      </c>
      <c r="EZ14" s="108">
        <f t="shared" si="107"/>
        <v>43727.127076634126</v>
      </c>
      <c r="FA14" s="108">
        <f t="shared" si="108"/>
        <v>40759.60479465135</v>
      </c>
      <c r="FB14" s="108">
        <f t="shared" si="109"/>
        <v>40703.852098423617</v>
      </c>
      <c r="FC14" s="108">
        <f t="shared" si="110"/>
        <v>40648.175663071139</v>
      </c>
      <c r="FD14" s="108">
        <f t="shared" si="111"/>
        <v>40592.575384281088</v>
      </c>
      <c r="FE14" s="108">
        <f t="shared" si="112"/>
        <v>40537.051157883339</v>
      </c>
    </row>
    <row r="15" spans="1:161" ht="15.75" x14ac:dyDescent="0.25">
      <c r="A15" s="47" t="s">
        <v>179</v>
      </c>
      <c r="B15" s="12">
        <v>1747.951440134824</v>
      </c>
      <c r="C15" s="12">
        <f>'Urb proj of all 25 ARs '!B15</f>
        <v>1549</v>
      </c>
      <c r="D15" s="100">
        <f t="shared" si="57"/>
        <v>-0.11381977529048425</v>
      </c>
      <c r="E15" s="101">
        <f t="shared" si="58"/>
        <v>-2.3210509392107559E-3</v>
      </c>
      <c r="F15" s="69">
        <f t="shared" si="54"/>
        <v>1743.8943558030044</v>
      </c>
      <c r="G15" s="69">
        <f t="shared" si="113"/>
        <v>1739.8466881705835</v>
      </c>
      <c r="H15" s="69">
        <f t="shared" ref="H15:AM15" si="133">G15*(1+$E$15)</f>
        <v>1735.8084153809225</v>
      </c>
      <c r="I15" s="69">
        <f t="shared" si="133"/>
        <v>1731.7795156281127</v>
      </c>
      <c r="J15" s="69">
        <f t="shared" si="133"/>
        <v>1727.759967156858</v>
      </c>
      <c r="K15" s="69">
        <f t="shared" si="133"/>
        <v>1723.7497482623578</v>
      </c>
      <c r="L15" s="69">
        <f t="shared" si="133"/>
        <v>1719.7488372901892</v>
      </c>
      <c r="M15" s="69">
        <f t="shared" si="133"/>
        <v>1715.7572126361902</v>
      </c>
      <c r="N15" s="69">
        <f t="shared" si="133"/>
        <v>1711.7748527463434</v>
      </c>
      <c r="O15" s="69">
        <f t="shared" si="133"/>
        <v>1707.8017361166592</v>
      </c>
      <c r="P15" s="69">
        <f t="shared" si="133"/>
        <v>1703.8378412930599</v>
      </c>
      <c r="Q15" s="69">
        <f t="shared" si="133"/>
        <v>1699.8831468712638</v>
      </c>
      <c r="R15" s="69">
        <f t="shared" si="133"/>
        <v>1695.9376314966696</v>
      </c>
      <c r="S15" s="69">
        <f t="shared" si="133"/>
        <v>1692.0012738642415</v>
      </c>
      <c r="T15" s="69">
        <f t="shared" si="133"/>
        <v>1688.0740527183932</v>
      </c>
      <c r="U15" s="69">
        <f t="shared" si="133"/>
        <v>1684.155946852874</v>
      </c>
      <c r="V15" s="69">
        <f t="shared" si="133"/>
        <v>1680.2469351106538</v>
      </c>
      <c r="W15" s="69">
        <f t="shared" si="133"/>
        <v>1676.3469963838093</v>
      </c>
      <c r="X15" s="69">
        <f t="shared" si="133"/>
        <v>1672.4561096134096</v>
      </c>
      <c r="Y15" s="69">
        <f t="shared" si="133"/>
        <v>1668.5742537894025</v>
      </c>
      <c r="Z15" s="69">
        <f t="shared" si="133"/>
        <v>1664.7014079505018</v>
      </c>
      <c r="AA15" s="69">
        <f t="shared" si="133"/>
        <v>1660.8375511840727</v>
      </c>
      <c r="AB15" s="69">
        <f t="shared" si="133"/>
        <v>1656.9826626260203</v>
      </c>
      <c r="AC15" s="69">
        <f t="shared" si="133"/>
        <v>1653.1367214606762</v>
      </c>
      <c r="AD15" s="69">
        <f t="shared" si="133"/>
        <v>1649.299706920686</v>
      </c>
      <c r="AE15" s="69">
        <f t="shared" si="133"/>
        <v>1645.4715982868977</v>
      </c>
      <c r="AF15" s="69">
        <f t="shared" si="133"/>
        <v>1641.6523748882494</v>
      </c>
      <c r="AG15" s="69">
        <f t="shared" si="133"/>
        <v>1637.8420161016575</v>
      </c>
      <c r="AH15" s="69">
        <f t="shared" si="133"/>
        <v>1634.040501351906</v>
      </c>
      <c r="AI15" s="69">
        <f t="shared" si="133"/>
        <v>1630.2478101115346</v>
      </c>
      <c r="AJ15" s="69">
        <f t="shared" si="133"/>
        <v>1626.463921900729</v>
      </c>
      <c r="AK15" s="69">
        <f t="shared" si="133"/>
        <v>1622.688816287209</v>
      </c>
      <c r="AL15" s="69">
        <f t="shared" si="133"/>
        <v>1618.9224728861188</v>
      </c>
      <c r="AM15" s="69">
        <f t="shared" si="133"/>
        <v>1615.164871359917</v>
      </c>
      <c r="AN15" s="69">
        <f t="shared" ref="AN15:BE15" si="134">AM15*(1+$E$15)</f>
        <v>1611.4159914182669</v>
      </c>
      <c r="AO15" s="69">
        <f t="shared" si="134"/>
        <v>1607.6758128179263</v>
      </c>
      <c r="AP15" s="69">
        <f t="shared" si="134"/>
        <v>1603.9443153626389</v>
      </c>
      <c r="AQ15" s="69">
        <f t="shared" si="134"/>
        <v>1600.2214789030247</v>
      </c>
      <c r="AR15" s="69">
        <f t="shared" si="134"/>
        <v>1596.5072833364716</v>
      </c>
      <c r="AS15" s="69">
        <f t="shared" si="134"/>
        <v>1592.8017086070267</v>
      </c>
      <c r="AT15" s="69">
        <f t="shared" si="134"/>
        <v>1589.1047347052879</v>
      </c>
      <c r="AU15" s="69">
        <f t="shared" si="134"/>
        <v>1585.4163416682959</v>
      </c>
      <c r="AV15" s="69">
        <f t="shared" si="134"/>
        <v>1581.7365095794266</v>
      </c>
      <c r="AW15" s="69">
        <f t="shared" si="134"/>
        <v>1578.0652185682834</v>
      </c>
      <c r="AX15" s="69">
        <f t="shared" si="134"/>
        <v>1574.4024488105897</v>
      </c>
      <c r="AY15" s="69">
        <f t="shared" si="134"/>
        <v>1570.7481805280822</v>
      </c>
      <c r="AZ15" s="69">
        <f t="shared" si="134"/>
        <v>1567.1023939884039</v>
      </c>
      <c r="BA15" s="69">
        <f t="shared" si="134"/>
        <v>1563.4650695049977</v>
      </c>
      <c r="BB15" s="69">
        <f t="shared" si="134"/>
        <v>1559.8361874369998</v>
      </c>
      <c r="BC15" s="69">
        <f t="shared" si="134"/>
        <v>1556.2157281891343</v>
      </c>
      <c r="BD15" s="69">
        <f t="shared" si="134"/>
        <v>1552.6036722116064</v>
      </c>
      <c r="BE15" s="69">
        <f t="shared" si="134"/>
        <v>1548.9999999999975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16"/>
        <v>5731.5985842493801</v>
      </c>
      <c r="DG15" s="108">
        <f t="shared" si="62"/>
        <v>5718.2952519722294</v>
      </c>
      <c r="DH15" s="108">
        <f t="shared" si="63"/>
        <v>5705.0227974069549</v>
      </c>
      <c r="DI15" s="108">
        <f t="shared" si="64"/>
        <v>5691.7811488848147</v>
      </c>
      <c r="DJ15" s="108">
        <f t="shared" si="65"/>
        <v>6553.9642880921392</v>
      </c>
      <c r="DK15" s="108">
        <f t="shared" si="66"/>
        <v>6538.7522031257095</v>
      </c>
      <c r="DL15" s="108">
        <f t="shared" si="67"/>
        <v>6523.5754261833781</v>
      </c>
      <c r="DM15" s="108">
        <f t="shared" si="68"/>
        <v>6508.4338753134225</v>
      </c>
      <c r="DN15" s="108">
        <f t="shared" si="69"/>
        <v>5115.424453766952</v>
      </c>
      <c r="DO15" s="108">
        <f t="shared" si="70"/>
        <v>5103.5512930340747</v>
      </c>
      <c r="DP15" s="108">
        <f t="shared" si="71"/>
        <v>5091.705690512068</v>
      </c>
      <c r="DQ15" s="108">
        <f t="shared" si="72"/>
        <v>5079.88758223692</v>
      </c>
      <c r="DR15" s="108">
        <f t="shared" si="73"/>
        <v>5068.0969043930836</v>
      </c>
      <c r="DS15" s="108">
        <f t="shared" si="74"/>
        <v>5158.7899689770265</v>
      </c>
      <c r="DT15" s="108">
        <f t="shared" si="75"/>
        <v>5146.8161546743422</v>
      </c>
      <c r="DU15" s="108">
        <f t="shared" si="76"/>
        <v>5134.8701322045899</v>
      </c>
      <c r="DV15" s="108">
        <f t="shared" si="77"/>
        <v>5122.9518370615115</v>
      </c>
      <c r="DW15" s="108">
        <f t="shared" si="78"/>
        <v>4743.9409190984034</v>
      </c>
      <c r="DX15" s="108">
        <f t="shared" si="79"/>
        <v>4732.9299905725693</v>
      </c>
      <c r="DY15" s="108">
        <f t="shared" si="80"/>
        <v>4721.9446189727323</v>
      </c>
      <c r="DZ15" s="108">
        <f t="shared" si="81"/>
        <v>4710.9847449799645</v>
      </c>
      <c r="EA15" s="108">
        <f t="shared" si="82"/>
        <v>4953.0105206385188</v>
      </c>
      <c r="EB15" s="108">
        <f t="shared" si="83"/>
        <v>4941.5143309176701</v>
      </c>
      <c r="EC15" s="108">
        <f t="shared" si="84"/>
        <v>4930.0448244387699</v>
      </c>
      <c r="ED15" s="108">
        <f t="shared" si="85"/>
        <v>4918.6019392686549</v>
      </c>
      <c r="EE15" s="108">
        <f t="shared" si="86"/>
        <v>4907.1856136179113</v>
      </c>
      <c r="EF15" s="108">
        <f t="shared" si="87"/>
        <v>5489.7943511317999</v>
      </c>
      <c r="EG15" s="108">
        <f t="shared" si="88"/>
        <v>5477.0522587970318</v>
      </c>
      <c r="EH15" s="108">
        <f t="shared" si="89"/>
        <v>5464.3397415076452</v>
      </c>
      <c r="EI15" s="108">
        <f t="shared" si="90"/>
        <v>5451.6567306184515</v>
      </c>
      <c r="EJ15" s="108">
        <f t="shared" si="91"/>
        <v>5591.0771673825966</v>
      </c>
      <c r="EK15" s="108">
        <f t="shared" si="92"/>
        <v>5578.0999924720436</v>
      </c>
      <c r="EL15" s="108">
        <f t="shared" si="93"/>
        <v>5565.1529382455046</v>
      </c>
      <c r="EM15" s="108">
        <f t="shared" si="94"/>
        <v>5552.235934791338</v>
      </c>
      <c r="EN15" s="108">
        <f t="shared" si="95"/>
        <v>6122.1992434076747</v>
      </c>
      <c r="EO15" s="108">
        <f t="shared" si="96"/>
        <v>6107.9893071037277</v>
      </c>
      <c r="EP15" s="108">
        <f t="shared" si="97"/>
        <v>6093.8123527857861</v>
      </c>
      <c r="EQ15" s="108">
        <f t="shared" si="98"/>
        <v>6079.6683039009786</v>
      </c>
      <c r="ER15" s="108">
        <f t="shared" si="99"/>
        <v>6065.5570840741193</v>
      </c>
      <c r="ES15" s="108">
        <f t="shared" si="100"/>
        <v>5868.0917835281398</v>
      </c>
      <c r="ET15" s="108">
        <f t="shared" si="101"/>
        <v>5854.4716435826067</v>
      </c>
      <c r="EU15" s="108">
        <f t="shared" si="102"/>
        <v>5840.8831166756863</v>
      </c>
      <c r="EV15" s="108">
        <f t="shared" si="103"/>
        <v>5827.3261294319063</v>
      </c>
      <c r="EW15" s="108">
        <f t="shared" si="104"/>
        <v>5546.0726136284738</v>
      </c>
      <c r="EX15" s="108">
        <f t="shared" si="105"/>
        <v>5533.1998965796802</v>
      </c>
      <c r="EY15" s="108">
        <f t="shared" si="106"/>
        <v>5520.3570577628834</v>
      </c>
      <c r="EZ15" s="108">
        <f t="shared" si="107"/>
        <v>5507.5440278291844</v>
      </c>
      <c r="FA15" s="108">
        <f t="shared" si="108"/>
        <v>4860.6115229496054</v>
      </c>
      <c r="FB15" s="108">
        <f t="shared" si="109"/>
        <v>4849.3297960091249</v>
      </c>
      <c r="FC15" s="108">
        <f t="shared" si="110"/>
        <v>4838.0742545315552</v>
      </c>
      <c r="FD15" s="108">
        <f t="shared" si="111"/>
        <v>4826.8448377391032</v>
      </c>
      <c r="FE15" s="108">
        <f t="shared" si="112"/>
        <v>4815.6414849950443</v>
      </c>
    </row>
    <row r="16" spans="1:161" ht="15.75" x14ac:dyDescent="0.25">
      <c r="A16" s="47" t="s">
        <v>170</v>
      </c>
      <c r="B16" s="12">
        <v>17114.017505713426</v>
      </c>
      <c r="C16" s="12">
        <f>'Urb proj of all 25 ARs '!B16</f>
        <v>16489</v>
      </c>
      <c r="D16" s="100">
        <f t="shared" si="57"/>
        <v>-3.652079387582529E-2</v>
      </c>
      <c r="E16" s="101">
        <f t="shared" si="58"/>
        <v>-7.152128241569855E-4</v>
      </c>
      <c r="F16" s="69">
        <f t="shared" si="54"/>
        <v>17101.777340920493</v>
      </c>
      <c r="G16" s="69">
        <f t="shared" si="59"/>
        <v>17089.545930450389</v>
      </c>
      <c r="H16" s="69">
        <f>G16*(1+$E$16)</f>
        <v>17077.32326804191</v>
      </c>
      <c r="I16" s="69">
        <f t="shared" ref="I16:BE16" si="135">H16*(1+$E$16)</f>
        <v>17065.109347438331</v>
      </c>
      <c r="J16" s="69">
        <f t="shared" si="135"/>
        <v>17052.9041623874</v>
      </c>
      <c r="K16" s="69">
        <f t="shared" si="135"/>
        <v>17040.70770664134</v>
      </c>
      <c r="L16" s="69">
        <f t="shared" si="135"/>
        <v>17028.519973956838</v>
      </c>
      <c r="M16" s="69">
        <f t="shared" si="135"/>
        <v>17016.34095809505</v>
      </c>
      <c r="N16" s="69">
        <f t="shared" si="135"/>
        <v>17004.170652821595</v>
      </c>
      <c r="O16" s="69">
        <f t="shared" si="135"/>
        <v>16992.009051906542</v>
      </c>
      <c r="P16" s="69">
        <f t="shared" si="135"/>
        <v>16979.856149124425</v>
      </c>
      <c r="Q16" s="69">
        <f t="shared" si="135"/>
        <v>16967.71193825423</v>
      </c>
      <c r="R16" s="69">
        <f t="shared" si="135"/>
        <v>16955.576413079387</v>
      </c>
      <c r="S16" s="69">
        <f t="shared" si="135"/>
        <v>16943.449567387779</v>
      </c>
      <c r="T16" s="69">
        <f t="shared" si="135"/>
        <v>16931.331394971727</v>
      </c>
      <c r="U16" s="69">
        <f t="shared" si="135"/>
        <v>16919.221889627992</v>
      </c>
      <c r="V16" s="69">
        <f t="shared" si="135"/>
        <v>16907.121045157772</v>
      </c>
      <c r="W16" s="69">
        <f t="shared" si="135"/>
        <v>16895.028855366701</v>
      </c>
      <c r="X16" s="69">
        <f t="shared" si="135"/>
        <v>16882.94531406484</v>
      </c>
      <c r="Y16" s="69">
        <f t="shared" si="135"/>
        <v>16870.870415066682</v>
      </c>
      <c r="Z16" s="69">
        <f t="shared" si="135"/>
        <v>16858.804152191136</v>
      </c>
      <c r="AA16" s="69">
        <f t="shared" si="135"/>
        <v>16846.746519261538</v>
      </c>
      <c r="AB16" s="69">
        <f t="shared" si="135"/>
        <v>16834.697510105641</v>
      </c>
      <c r="AC16" s="69">
        <f t="shared" si="135"/>
        <v>16822.657118555609</v>
      </c>
      <c r="AD16" s="69">
        <f t="shared" si="135"/>
        <v>16810.625338448022</v>
      </c>
      <c r="AE16" s="69">
        <f t="shared" si="135"/>
        <v>16798.602163623866</v>
      </c>
      <c r="AF16" s="69">
        <f t="shared" si="135"/>
        <v>16786.58758792853</v>
      </c>
      <c r="AG16" s="69">
        <f t="shared" si="135"/>
        <v>16774.58160521181</v>
      </c>
      <c r="AH16" s="69">
        <f t="shared" si="135"/>
        <v>16762.584209327895</v>
      </c>
      <c r="AI16" s="69">
        <f t="shared" si="135"/>
        <v>16750.595394135373</v>
      </c>
      <c r="AJ16" s="69">
        <f t="shared" si="135"/>
        <v>16738.615153497223</v>
      </c>
      <c r="AK16" s="69">
        <f t="shared" si="135"/>
        <v>16726.643481280815</v>
      </c>
      <c r="AL16" s="69">
        <f t="shared" si="135"/>
        <v>16714.680371357899</v>
      </c>
      <c r="AM16" s="69">
        <f t="shared" si="135"/>
        <v>16702.72581760462</v>
      </c>
      <c r="AN16" s="69">
        <f t="shared" si="135"/>
        <v>16690.779813901492</v>
      </c>
      <c r="AO16" s="69">
        <f t="shared" si="135"/>
        <v>16678.842354133409</v>
      </c>
      <c r="AP16" s="69">
        <f t="shared" si="135"/>
        <v>16666.913432189638</v>
      </c>
      <c r="AQ16" s="69">
        <f t="shared" si="135"/>
        <v>16654.993041963822</v>
      </c>
      <c r="AR16" s="69">
        <f t="shared" si="135"/>
        <v>16643.081177353964</v>
      </c>
      <c r="AS16" s="69">
        <f t="shared" si="135"/>
        <v>16631.177832262434</v>
      </c>
      <c r="AT16" s="69">
        <f t="shared" si="135"/>
        <v>16619.283000595966</v>
      </c>
      <c r="AU16" s="69">
        <f t="shared" si="135"/>
        <v>16607.396676265646</v>
      </c>
      <c r="AV16" s="69">
        <f t="shared" si="135"/>
        <v>16595.518853186917</v>
      </c>
      <c r="AW16" s="69">
        <f t="shared" si="135"/>
        <v>16583.649525279579</v>
      </c>
      <c r="AX16" s="69">
        <f t="shared" si="135"/>
        <v>16571.788686467775</v>
      </c>
      <c r="AY16" s="69">
        <f t="shared" si="135"/>
        <v>16559.936330679993</v>
      </c>
      <c r="AZ16" s="69">
        <f t="shared" si="135"/>
        <v>16548.092451849068</v>
      </c>
      <c r="BA16" s="69">
        <f t="shared" si="135"/>
        <v>16536.25704391217</v>
      </c>
      <c r="BB16" s="69">
        <f t="shared" si="135"/>
        <v>16524.430100810809</v>
      </c>
      <c r="BC16" s="69">
        <f t="shared" si="135"/>
        <v>16512.611616490824</v>
      </c>
      <c r="BD16" s="69">
        <f t="shared" si="135"/>
        <v>16500.801584902387</v>
      </c>
      <c r="BE16" s="69">
        <f t="shared" si="135"/>
        <v>16488.999999999996</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61"/>
        <v>18385.309021139568</v>
      </c>
      <c r="DG16" s="108">
        <f t="shared" si="62"/>
        <v>18372.159612351559</v>
      </c>
      <c r="DH16" s="108">
        <f t="shared" si="63"/>
        <v>18359.019608189345</v>
      </c>
      <c r="DI16" s="108">
        <f t="shared" si="64"/>
        <v>18345.889001926618</v>
      </c>
      <c r="DJ16" s="108">
        <f t="shared" si="65"/>
        <v>19456.820173965167</v>
      </c>
      <c r="DK16" s="108">
        <f t="shared" si="66"/>
        <v>19442.904406659429</v>
      </c>
      <c r="DL16" s="108">
        <f t="shared" si="67"/>
        <v>19428.998592088927</v>
      </c>
      <c r="DM16" s="108">
        <f t="shared" si="68"/>
        <v>19415.102723135336</v>
      </c>
      <c r="DN16" s="108">
        <f t="shared" si="69"/>
        <v>16874.021004527673</v>
      </c>
      <c r="DO16" s="108">
        <f t="shared" si="70"/>
        <v>16861.952488310137</v>
      </c>
      <c r="DP16" s="108">
        <f t="shared" si="71"/>
        <v>16849.892603650173</v>
      </c>
      <c r="DQ16" s="108">
        <f t="shared" si="72"/>
        <v>16837.84134437437</v>
      </c>
      <c r="DR16" s="108">
        <f t="shared" si="73"/>
        <v>16825.798704313751</v>
      </c>
      <c r="DS16" s="108">
        <f t="shared" si="74"/>
        <v>17801.952967526671</v>
      </c>
      <c r="DT16" s="108">
        <f t="shared" si="75"/>
        <v>17789.220782469256</v>
      </c>
      <c r="DU16" s="108">
        <f t="shared" si="76"/>
        <v>17776.497703633875</v>
      </c>
      <c r="DV16" s="108">
        <f t="shared" si="77"/>
        <v>17763.783724507637</v>
      </c>
      <c r="DW16" s="108">
        <f t="shared" si="78"/>
        <v>16978.614372395321</v>
      </c>
      <c r="DX16" s="108">
        <f t="shared" si="79"/>
        <v>16966.471049659765</v>
      </c>
      <c r="DY16" s="108">
        <f t="shared" si="80"/>
        <v>16954.336411984365</v>
      </c>
      <c r="DZ16" s="108">
        <f t="shared" si="81"/>
        <v>16942.21045315744</v>
      </c>
      <c r="EA16" s="108">
        <f t="shared" si="82"/>
        <v>17654.38101677005</v>
      </c>
      <c r="EB16" s="108">
        <f t="shared" si="83"/>
        <v>17641.754377064302</v>
      </c>
      <c r="EC16" s="108">
        <f t="shared" si="84"/>
        <v>17629.136768093198</v>
      </c>
      <c r="ED16" s="108">
        <f t="shared" si="85"/>
        <v>17616.528183397841</v>
      </c>
      <c r="EE16" s="108">
        <f t="shared" si="86"/>
        <v>17603.92861652395</v>
      </c>
      <c r="EF16" s="108">
        <f t="shared" si="87"/>
        <v>17181.659257747826</v>
      </c>
      <c r="EG16" s="108">
        <f t="shared" si="88"/>
        <v>17169.370714706391</v>
      </c>
      <c r="EH16" s="108">
        <f t="shared" si="89"/>
        <v>17157.090960588528</v>
      </c>
      <c r="EI16" s="108">
        <f t="shared" si="90"/>
        <v>17144.819989108288</v>
      </c>
      <c r="EJ16" s="108">
        <f t="shared" si="91"/>
        <v>17394.501978940534</v>
      </c>
      <c r="EK16" s="108">
        <f t="shared" si="92"/>
        <v>17382.061208055373</v>
      </c>
      <c r="EL16" s="108">
        <f t="shared" si="93"/>
        <v>17369.62933496909</v>
      </c>
      <c r="EM16" s="108">
        <f t="shared" si="94"/>
        <v>17357.206353317866</v>
      </c>
      <c r="EN16" s="108">
        <f t="shared" si="95"/>
        <v>18834.939093597855</v>
      </c>
      <c r="EO16" s="108">
        <f t="shared" si="96"/>
        <v>18821.468103615898</v>
      </c>
      <c r="EP16" s="108">
        <f t="shared" si="97"/>
        <v>18808.006748258729</v>
      </c>
      <c r="EQ16" s="108">
        <f t="shared" si="98"/>
        <v>18794.555020635544</v>
      </c>
      <c r="ER16" s="108">
        <f t="shared" si="99"/>
        <v>18781.112913860459</v>
      </c>
      <c r="ES16" s="108">
        <f t="shared" si="100"/>
        <v>18547.25780226534</v>
      </c>
      <c r="ET16" s="108">
        <f t="shared" si="101"/>
        <v>18533.992565632216</v>
      </c>
      <c r="EU16" s="108">
        <f t="shared" si="102"/>
        <v>18520.736816466444</v>
      </c>
      <c r="EV16" s="108">
        <f t="shared" si="103"/>
        <v>18507.49054798247</v>
      </c>
      <c r="EW16" s="108">
        <f t="shared" si="104"/>
        <v>18146.905582055253</v>
      </c>
      <c r="EX16" s="108">
        <f t="shared" si="105"/>
        <v>18133.9266824642</v>
      </c>
      <c r="EY16" s="108">
        <f t="shared" si="106"/>
        <v>18120.957065548577</v>
      </c>
      <c r="EZ16" s="108">
        <f t="shared" si="107"/>
        <v>18107.996724669301</v>
      </c>
      <c r="FA16" s="108">
        <f t="shared" si="108"/>
        <v>16608.159813565162</v>
      </c>
      <c r="FB16" s="108">
        <f t="shared" si="109"/>
        <v>16596.281444680852</v>
      </c>
      <c r="FC16" s="108">
        <f t="shared" si="110"/>
        <v>16584.411571358298</v>
      </c>
      <c r="FD16" s="108">
        <f t="shared" si="111"/>
        <v>16572.550187521367</v>
      </c>
      <c r="FE16" s="108">
        <f t="shared" si="112"/>
        <v>16560.697287098268</v>
      </c>
    </row>
    <row r="17" spans="1:161" ht="15.75" x14ac:dyDescent="0.25">
      <c r="A17" s="87" t="s">
        <v>174</v>
      </c>
      <c r="B17" s="12">
        <v>21382.900687878311</v>
      </c>
      <c r="C17" s="12">
        <f>'Urb proj of all 25 ARs '!B17</f>
        <v>20511</v>
      </c>
      <c r="D17" s="100">
        <f t="shared" si="57"/>
        <v>-4.0775603862416118E-2</v>
      </c>
      <c r="E17" s="101">
        <f t="shared" si="58"/>
        <v>-8.0026119226950243E-4</v>
      </c>
      <c r="F17" s="69">
        <f t="shared" si="54"/>
        <v>21365.788782279651</v>
      </c>
      <c r="G17" s="69">
        <f t="shared" si="59"/>
        <v>21348.690570674964</v>
      </c>
      <c r="H17" s="69">
        <f>G17*(1+$E$17)</f>
        <v>21331.606042105483</v>
      </c>
      <c r="I17" s="69">
        <f t="shared" ref="I17:BE17" si="136">H17*(1+$E$17)</f>
        <v>21314.535185621204</v>
      </c>
      <c r="J17" s="69">
        <f t="shared" si="136"/>
        <v>21297.477990280888</v>
      </c>
      <c r="K17" s="69">
        <f t="shared" si="136"/>
        <v>21280.434445152052</v>
      </c>
      <c r="L17" s="69">
        <f t="shared" si="136"/>
        <v>21263.404539310963</v>
      </c>
      <c r="M17" s="69">
        <f t="shared" si="136"/>
        <v>21246.388261842625</v>
      </c>
      <c r="N17" s="69">
        <f t="shared" si="136"/>
        <v>21229.385601840782</v>
      </c>
      <c r="O17" s="69">
        <f t="shared" si="136"/>
        <v>21212.396548407905</v>
      </c>
      <c r="P17" s="69">
        <f t="shared" si="136"/>
        <v>21195.421090655182</v>
      </c>
      <c r="Q17" s="69">
        <f t="shared" si="136"/>
        <v>21178.459217702519</v>
      </c>
      <c r="R17" s="69">
        <f t="shared" si="136"/>
        <v>21161.51091867853</v>
      </c>
      <c r="S17" s="69">
        <f t="shared" si="136"/>
        <v>21144.576182720524</v>
      </c>
      <c r="T17" s="69">
        <f t="shared" si="136"/>
        <v>21127.654998974507</v>
      </c>
      <c r="U17" s="69">
        <f t="shared" si="136"/>
        <v>21110.74735659517</v>
      </c>
      <c r="V17" s="69">
        <f t="shared" si="136"/>
        <v>21093.853244745882</v>
      </c>
      <c r="W17" s="69">
        <f t="shared" si="136"/>
        <v>21076.972652598684</v>
      </c>
      <c r="X17" s="69">
        <f t="shared" si="136"/>
        <v>21060.105569334282</v>
      </c>
      <c r="Y17" s="69">
        <f t="shared" si="136"/>
        <v>21043.251984142044</v>
      </c>
      <c r="Z17" s="69">
        <f t="shared" si="136"/>
        <v>21026.411886219987</v>
      </c>
      <c r="AA17" s="69">
        <f t="shared" si="136"/>
        <v>21009.585264774771</v>
      </c>
      <c r="AB17" s="69">
        <f t="shared" si="136"/>
        <v>20992.772109021695</v>
      </c>
      <c r="AC17" s="69">
        <f t="shared" si="136"/>
        <v>20975.972408184687</v>
      </c>
      <c r="AD17" s="69">
        <f t="shared" si="136"/>
        <v>20959.186151496302</v>
      </c>
      <c r="AE17" s="69">
        <f t="shared" si="136"/>
        <v>20942.413328197708</v>
      </c>
      <c r="AF17" s="69">
        <f t="shared" si="136"/>
        <v>20925.653927538686</v>
      </c>
      <c r="AG17" s="69">
        <f t="shared" si="136"/>
        <v>20908.907938777615</v>
      </c>
      <c r="AH17" s="69">
        <f t="shared" si="136"/>
        <v>20892.175351181475</v>
      </c>
      <c r="AI17" s="69">
        <f t="shared" si="136"/>
        <v>20875.456154025836</v>
      </c>
      <c r="AJ17" s="69">
        <f t="shared" si="136"/>
        <v>20858.750336594847</v>
      </c>
      <c r="AK17" s="69">
        <f t="shared" si="136"/>
        <v>20842.057888181233</v>
      </c>
      <c r="AL17" s="69">
        <f t="shared" si="136"/>
        <v>20825.378798086287</v>
      </c>
      <c r="AM17" s="69">
        <f t="shared" si="136"/>
        <v>20808.713055619868</v>
      </c>
      <c r="AN17" s="69">
        <f t="shared" si="136"/>
        <v>20792.060650100382</v>
      </c>
      <c r="AO17" s="69">
        <f t="shared" si="136"/>
        <v>20775.421570854793</v>
      </c>
      <c r="AP17" s="69">
        <f t="shared" si="136"/>
        <v>20758.795807218597</v>
      </c>
      <c r="AQ17" s="69">
        <f t="shared" si="136"/>
        <v>20742.183348535833</v>
      </c>
      <c r="AR17" s="69">
        <f t="shared" si="136"/>
        <v>20725.584184159063</v>
      </c>
      <c r="AS17" s="69">
        <f t="shared" si="136"/>
        <v>20708.998303449367</v>
      </c>
      <c r="AT17" s="69">
        <f t="shared" si="136"/>
        <v>20692.425695776343</v>
      </c>
      <c r="AU17" s="69">
        <f t="shared" si="136"/>
        <v>20675.866350518092</v>
      </c>
      <c r="AV17" s="69">
        <f t="shared" si="136"/>
        <v>20659.320257061223</v>
      </c>
      <c r="AW17" s="69">
        <f t="shared" si="136"/>
        <v>20642.787404800831</v>
      </c>
      <c r="AX17" s="69">
        <f t="shared" si="136"/>
        <v>20626.267783140498</v>
      </c>
      <c r="AY17" s="69">
        <f t="shared" si="136"/>
        <v>20609.761381492292</v>
      </c>
      <c r="AZ17" s="69">
        <f t="shared" si="136"/>
        <v>20593.268189276747</v>
      </c>
      <c r="BA17" s="69">
        <f t="shared" si="136"/>
        <v>20576.788195922869</v>
      </c>
      <c r="BB17" s="69">
        <f t="shared" si="136"/>
        <v>20560.321390868121</v>
      </c>
      <c r="BC17" s="69">
        <f t="shared" si="136"/>
        <v>20543.867763558421</v>
      </c>
      <c r="BD17" s="69">
        <f t="shared" si="136"/>
        <v>20527.42730344813</v>
      </c>
      <c r="BE17" s="69">
        <f t="shared" si="136"/>
        <v>20511.000000000047</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61"/>
        <v>34910.979288643764</v>
      </c>
      <c r="DG17" s="108">
        <f t="shared" si="62"/>
        <v>34883.041386734934</v>
      </c>
      <c r="DH17" s="108">
        <f t="shared" si="63"/>
        <v>34855.125842444802</v>
      </c>
      <c r="DI17" s="108">
        <f t="shared" si="64"/>
        <v>34827.232637881425</v>
      </c>
      <c r="DJ17" s="108">
        <f t="shared" si="65"/>
        <v>40369.486486146503</v>
      </c>
      <c r="DK17" s="108">
        <f t="shared" si="66"/>
        <v>40337.180352759795</v>
      </c>
      <c r="DL17" s="108">
        <f t="shared" si="67"/>
        <v>40304.900072717908</v>
      </c>
      <c r="DM17" s="108">
        <f t="shared" si="68"/>
        <v>40272.64562533141</v>
      </c>
      <c r="DN17" s="108">
        <f t="shared" si="69"/>
        <v>33467.927409720331</v>
      </c>
      <c r="DO17" s="108">
        <f t="shared" si="70"/>
        <v>33441.144326228641</v>
      </c>
      <c r="DP17" s="108">
        <f t="shared" si="71"/>
        <v>33414.382676199275</v>
      </c>
      <c r="DQ17" s="108">
        <f t="shared" si="72"/>
        <v>33387.642442479868</v>
      </c>
      <c r="DR17" s="108">
        <f t="shared" si="73"/>
        <v>33360.923607931785</v>
      </c>
      <c r="DS17" s="108">
        <f t="shared" si="74"/>
        <v>36144.206668567182</v>
      </c>
      <c r="DT17" s="108">
        <f t="shared" si="75"/>
        <v>36115.281862644966</v>
      </c>
      <c r="DU17" s="108">
        <f t="shared" si="76"/>
        <v>36086.380204122412</v>
      </c>
      <c r="DV17" s="108">
        <f t="shared" si="77"/>
        <v>36057.501674475578</v>
      </c>
      <c r="DW17" s="108">
        <f t="shared" si="78"/>
        <v>35138.472925023714</v>
      </c>
      <c r="DX17" s="108">
        <f t="shared" si="79"/>
        <v>35110.352968786203</v>
      </c>
      <c r="DY17" s="108">
        <f t="shared" si="80"/>
        <v>35082.255515858393</v>
      </c>
      <c r="DZ17" s="108">
        <f t="shared" si="81"/>
        <v>35054.180548231772</v>
      </c>
      <c r="EA17" s="108">
        <f t="shared" si="82"/>
        <v>39042.035414207632</v>
      </c>
      <c r="EB17" s="108">
        <f t="shared" si="83"/>
        <v>39010.791588398431</v>
      </c>
      <c r="EC17" s="108">
        <f t="shared" si="84"/>
        <v>38979.572765810524</v>
      </c>
      <c r="ED17" s="108">
        <f t="shared" si="85"/>
        <v>38948.378926434802</v>
      </c>
      <c r="EE17" s="108">
        <f t="shared" si="86"/>
        <v>38917.210050278169</v>
      </c>
      <c r="EF17" s="108">
        <f t="shared" si="87"/>
        <v>38982.186192737601</v>
      </c>
      <c r="EG17" s="108">
        <f t="shared" si="88"/>
        <v>38950.990261937724</v>
      </c>
      <c r="EH17" s="108">
        <f t="shared" si="89"/>
        <v>38919.819296030633</v>
      </c>
      <c r="EI17" s="108">
        <f t="shared" si="90"/>
        <v>38888.67327503788</v>
      </c>
      <c r="EJ17" s="108">
        <f t="shared" si="91"/>
        <v>41615.493112367643</v>
      </c>
      <c r="EK17" s="108">
        <f t="shared" si="92"/>
        <v>41582.189848232658</v>
      </c>
      <c r="EL17" s="108">
        <f t="shared" si="93"/>
        <v>41548.913235407534</v>
      </c>
      <c r="EM17" s="108">
        <f t="shared" si="94"/>
        <v>41515.663252564271</v>
      </c>
      <c r="EN17" s="108">
        <f t="shared" si="95"/>
        <v>41307.690452188472</v>
      </c>
      <c r="EO17" s="108">
        <f t="shared" si="96"/>
        <v>41274.633510577303</v>
      </c>
      <c r="EP17" s="108">
        <f t="shared" si="97"/>
        <v>41241.603023153642</v>
      </c>
      <c r="EQ17" s="108">
        <f t="shared" si="98"/>
        <v>41208.598968747225</v>
      </c>
      <c r="ER17" s="108">
        <f t="shared" si="99"/>
        <v>41175.621326204746</v>
      </c>
      <c r="ES17" s="108">
        <f t="shared" si="100"/>
        <v>40667.265463230353</v>
      </c>
      <c r="ET17" s="108">
        <f t="shared" si="101"/>
        <v>40634.721028884414</v>
      </c>
      <c r="EU17" s="108">
        <f t="shared" si="102"/>
        <v>40602.202638586299</v>
      </c>
      <c r="EV17" s="108">
        <f t="shared" si="103"/>
        <v>40569.710271493976</v>
      </c>
      <c r="EW17" s="108">
        <f t="shared" si="104"/>
        <v>36339.598245643298</v>
      </c>
      <c r="EX17" s="108">
        <f t="shared" si="105"/>
        <v>36310.517075424643</v>
      </c>
      <c r="EY17" s="108">
        <f t="shared" si="106"/>
        <v>36281.459177737939</v>
      </c>
      <c r="EZ17" s="108">
        <f t="shared" si="107"/>
        <v>36252.424533959078</v>
      </c>
      <c r="FA17" s="108">
        <f t="shared" si="108"/>
        <v>33845.121485928685</v>
      </c>
      <c r="FB17" s="108">
        <f t="shared" si="109"/>
        <v>33818.036548655844</v>
      </c>
      <c r="FC17" s="108">
        <f t="shared" si="110"/>
        <v>33790.973286407207</v>
      </c>
      <c r="FD17" s="108">
        <f t="shared" si="111"/>
        <v>33763.931681837079</v>
      </c>
      <c r="FE17" s="108">
        <f t="shared" si="112"/>
        <v>33736.911717613671</v>
      </c>
    </row>
    <row r="18" spans="1:161" ht="15.75" x14ac:dyDescent="0.25">
      <c r="A18" s="47" t="s">
        <v>222</v>
      </c>
      <c r="B18" s="12">
        <v>24824.599747596534</v>
      </c>
      <c r="C18" s="12">
        <f>'Urb proj of all 25 ARs '!B18</f>
        <v>23619</v>
      </c>
      <c r="D18" s="100">
        <f t="shared" si="57"/>
        <v>-4.8564720473016201E-2</v>
      </c>
      <c r="E18" s="101">
        <f t="shared" si="58"/>
        <v>-9.5691905247941023E-4</v>
      </c>
      <c r="F18" s="69">
        <f t="shared" si="54"/>
        <v>24800.844615127884</v>
      </c>
      <c r="G18" s="69">
        <f t="shared" si="59"/>
        <v>24777.112214398087</v>
      </c>
      <c r="H18" s="69">
        <f>G18*(1+$E$18)</f>
        <v>24753.40252365471</v>
      </c>
      <c r="I18" s="69">
        <f t="shared" ref="I18:BE18" si="137">H18*(1+$E$18)</f>
        <v>24729.715521166134</v>
      </c>
      <c r="J18" s="69">
        <f t="shared" si="137"/>
        <v>24706.051185221535</v>
      </c>
      <c r="K18" s="69">
        <f t="shared" si="137"/>
        <v>24682.409494130865</v>
      </c>
      <c r="L18" s="69">
        <f t="shared" si="137"/>
        <v>24658.790426224834</v>
      </c>
      <c r="M18" s="69">
        <f t="shared" si="137"/>
        <v>24635.193959854882</v>
      </c>
      <c r="N18" s="69">
        <f t="shared" si="137"/>
        <v>24611.620073393169</v>
      </c>
      <c r="O18" s="69">
        <f t="shared" si="137"/>
        <v>24588.068745232555</v>
      </c>
      <c r="P18" s="69">
        <f t="shared" si="137"/>
        <v>24564.539953786567</v>
      </c>
      <c r="Q18" s="69">
        <f t="shared" si="137"/>
        <v>24541.033677489399</v>
      </c>
      <c r="R18" s="69">
        <f t="shared" si="137"/>
        <v>24517.549894795869</v>
      </c>
      <c r="S18" s="69">
        <f t="shared" si="137"/>
        <v>24494.088584181423</v>
      </c>
      <c r="T18" s="69">
        <f t="shared" si="137"/>
        <v>24470.649724142102</v>
      </c>
      <c r="U18" s="69">
        <f t="shared" si="137"/>
        <v>24447.23329319452</v>
      </c>
      <c r="V18" s="69">
        <f t="shared" si="137"/>
        <v>24423.839269875854</v>
      </c>
      <c r="W18" s="69">
        <f t="shared" si="137"/>
        <v>24400.467632743814</v>
      </c>
      <c r="X18" s="69">
        <f t="shared" si="137"/>
        <v>24377.118360376633</v>
      </c>
      <c r="Y18" s="69">
        <f t="shared" si="137"/>
        <v>24353.791431373043</v>
      </c>
      <c r="Z18" s="69">
        <f t="shared" si="137"/>
        <v>24330.486824352254</v>
      </c>
      <c r="AA18" s="69">
        <f t="shared" si="137"/>
        <v>24307.204517953931</v>
      </c>
      <c r="AB18" s="69">
        <f t="shared" si="137"/>
        <v>24283.944490838188</v>
      </c>
      <c r="AC18" s="69">
        <f t="shared" si="137"/>
        <v>24260.706721685554</v>
      </c>
      <c r="AD18" s="69">
        <f t="shared" si="137"/>
        <v>24237.491189196957</v>
      </c>
      <c r="AE18" s="69">
        <f t="shared" si="137"/>
        <v>24214.297872093714</v>
      </c>
      <c r="AF18" s="69">
        <f t="shared" si="137"/>
        <v>24191.126749117495</v>
      </c>
      <c r="AG18" s="69">
        <f t="shared" si="137"/>
        <v>24167.977799030319</v>
      </c>
      <c r="AH18" s="69">
        <f t="shared" si="137"/>
        <v>24144.851000614526</v>
      </c>
      <c r="AI18" s="69">
        <f t="shared" si="137"/>
        <v>24121.746332672763</v>
      </c>
      <c r="AJ18" s="69">
        <f t="shared" si="137"/>
        <v>24098.663774027955</v>
      </c>
      <c r="AK18" s="69">
        <f t="shared" si="137"/>
        <v>24075.60330352329</v>
      </c>
      <c r="AL18" s="69">
        <f t="shared" si="137"/>
        <v>24052.564900022211</v>
      </c>
      <c r="AM18" s="69">
        <f t="shared" si="137"/>
        <v>24029.548542408382</v>
      </c>
      <c r="AN18" s="69">
        <f t="shared" si="137"/>
        <v>24006.554209585673</v>
      </c>
      <c r="AO18" s="69">
        <f t="shared" si="137"/>
        <v>23983.581880478141</v>
      </c>
      <c r="AP18" s="69">
        <f t="shared" si="137"/>
        <v>23960.631534030013</v>
      </c>
      <c r="AQ18" s="69">
        <f t="shared" si="137"/>
        <v>23937.703149205659</v>
      </c>
      <c r="AR18" s="69">
        <f t="shared" si="137"/>
        <v>23914.796704989589</v>
      </c>
      <c r="AS18" s="69">
        <f t="shared" si="137"/>
        <v>23891.912180386411</v>
      </c>
      <c r="AT18" s="69">
        <f t="shared" si="137"/>
        <v>23869.049554420835</v>
      </c>
      <c r="AU18" s="69">
        <f t="shared" si="137"/>
        <v>23846.208806137634</v>
      </c>
      <c r="AV18" s="69">
        <f t="shared" si="137"/>
        <v>23823.389914601637</v>
      </c>
      <c r="AW18" s="69">
        <f t="shared" si="137"/>
        <v>23800.592858897708</v>
      </c>
      <c r="AX18" s="69">
        <f t="shared" si="137"/>
        <v>23777.817618130724</v>
      </c>
      <c r="AY18" s="69">
        <f t="shared" si="137"/>
        <v>23755.064171425554</v>
      </c>
      <c r="AZ18" s="69">
        <f t="shared" si="137"/>
        <v>23732.332497927047</v>
      </c>
      <c r="BA18" s="69">
        <f t="shared" si="137"/>
        <v>23709.622576800004</v>
      </c>
      <c r="BB18" s="69">
        <f t="shared" si="137"/>
        <v>23686.934387229168</v>
      </c>
      <c r="BC18" s="69">
        <f t="shared" si="137"/>
        <v>23664.267908419199</v>
      </c>
      <c r="BD18" s="69">
        <f t="shared" si="137"/>
        <v>23641.623119594657</v>
      </c>
      <c r="BE18" s="69">
        <f t="shared" si="137"/>
        <v>23618.999999999978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61"/>
        <v>28391.151786558541</v>
      </c>
      <c r="DG18" s="108">
        <f t="shared" si="62"/>
        <v>28363.983752492146</v>
      </c>
      <c r="DH18" s="108">
        <f t="shared" si="63"/>
        <v>28336.841716035171</v>
      </c>
      <c r="DI18" s="108">
        <f t="shared" si="64"/>
        <v>28309.725652310008</v>
      </c>
      <c r="DJ18" s="108">
        <f t="shared" si="65"/>
        <v>31332.609288551877</v>
      </c>
      <c r="DK18" s="108">
        <f t="shared" si="66"/>
        <v>31302.626517759771</v>
      </c>
      <c r="DL18" s="108">
        <f t="shared" si="67"/>
        <v>31272.672438052279</v>
      </c>
      <c r="DM18" s="108">
        <f t="shared" si="68"/>
        <v>31242.747021974359</v>
      </c>
      <c r="DN18" s="108">
        <f t="shared" si="69"/>
        <v>27578.314461356476</v>
      </c>
      <c r="DO18" s="108">
        <f t="shared" si="70"/>
        <v>27551.924246813134</v>
      </c>
      <c r="DP18" s="108">
        <f t="shared" si="71"/>
        <v>27525.559285568888</v>
      </c>
      <c r="DQ18" s="108">
        <f t="shared" si="72"/>
        <v>27499.219553458377</v>
      </c>
      <c r="DR18" s="108">
        <f t="shared" si="73"/>
        <v>27472.905026339358</v>
      </c>
      <c r="DS18" s="108">
        <f t="shared" si="74"/>
        <v>27970.156065605213</v>
      </c>
      <c r="DT18" s="108">
        <f t="shared" si="75"/>
        <v>27943.390890365212</v>
      </c>
      <c r="DU18" s="108">
        <f t="shared" si="76"/>
        <v>27916.651327231342</v>
      </c>
      <c r="DV18" s="108">
        <f t="shared" si="77"/>
        <v>27889.937351694891</v>
      </c>
      <c r="DW18" s="108">
        <f t="shared" si="78"/>
        <v>27679.20458211191</v>
      </c>
      <c r="DX18" s="108">
        <f t="shared" si="79"/>
        <v>27652.717823889812</v>
      </c>
      <c r="DY18" s="108">
        <f t="shared" si="80"/>
        <v>27626.256411351293</v>
      </c>
      <c r="DZ18" s="108">
        <f t="shared" si="81"/>
        <v>27599.820320242594</v>
      </c>
      <c r="EA18" s="108">
        <f t="shared" si="82"/>
        <v>28135.895847095089</v>
      </c>
      <c r="EB18" s="108">
        <f t="shared" si="83"/>
        <v>28108.972072300428</v>
      </c>
      <c r="EC18" s="108">
        <f t="shared" si="84"/>
        <v>28082.074061378837</v>
      </c>
      <c r="ED18" s="108">
        <f t="shared" si="85"/>
        <v>28055.201789676361</v>
      </c>
      <c r="EE18" s="108">
        <f t="shared" si="86"/>
        <v>28028.35523256267</v>
      </c>
      <c r="EF18" s="108">
        <f t="shared" si="87"/>
        <v>27956.082432792846</v>
      </c>
      <c r="EG18" s="108">
        <f t="shared" si="88"/>
        <v>27929.330724880219</v>
      </c>
      <c r="EH18" s="108">
        <f t="shared" si="89"/>
        <v>27902.604616186582</v>
      </c>
      <c r="EI18" s="108">
        <f t="shared" si="90"/>
        <v>27875.904082215555</v>
      </c>
      <c r="EJ18" s="108">
        <f t="shared" si="91"/>
        <v>28407.328503228895</v>
      </c>
      <c r="EK18" s="108">
        <f t="shared" si="92"/>
        <v>28380.14498935411</v>
      </c>
      <c r="EL18" s="108">
        <f t="shared" si="93"/>
        <v>28352.987487901668</v>
      </c>
      <c r="EM18" s="108">
        <f t="shared" si="94"/>
        <v>28325.855973979786</v>
      </c>
      <c r="EN18" s="108">
        <f t="shared" si="95"/>
        <v>30444.344271845206</v>
      </c>
      <c r="EO18" s="108">
        <f t="shared" si="96"/>
        <v>30415.211498771238</v>
      </c>
      <c r="EP18" s="108">
        <f t="shared" si="97"/>
        <v>30386.106603402874</v>
      </c>
      <c r="EQ18" s="108">
        <f t="shared" si="98"/>
        <v>30357.029559063405</v>
      </c>
      <c r="ER18" s="108">
        <f t="shared" si="99"/>
        <v>30327.980339101658</v>
      </c>
      <c r="ES18" s="108">
        <f t="shared" si="100"/>
        <v>28804.036434278263</v>
      </c>
      <c r="ET18" s="108">
        <f t="shared" si="101"/>
        <v>28776.473303025992</v>
      </c>
      <c r="EU18" s="108">
        <f t="shared" si="102"/>
        <v>28748.936547459161</v>
      </c>
      <c r="EV18" s="108">
        <f t="shared" si="103"/>
        <v>28721.426142338372</v>
      </c>
      <c r="EW18" s="108">
        <f t="shared" si="104"/>
        <v>28907.620384932274</v>
      </c>
      <c r="EX18" s="108">
        <f t="shared" si="105"/>
        <v>28879.958132224092</v>
      </c>
      <c r="EY18" s="108">
        <f t="shared" si="106"/>
        <v>28852.32235005256</v>
      </c>
      <c r="EZ18" s="108">
        <f t="shared" si="107"/>
        <v>28824.713013087519</v>
      </c>
      <c r="FA18" s="108">
        <f t="shared" si="108"/>
        <v>26996.622508297522</v>
      </c>
      <c r="FB18" s="108">
        <f t="shared" si="109"/>
        <v>26970.788925866735</v>
      </c>
      <c r="FC18" s="108">
        <f t="shared" si="110"/>
        <v>26944.980064083175</v>
      </c>
      <c r="FD18" s="108">
        <f t="shared" si="111"/>
        <v>26919.195899291175</v>
      </c>
      <c r="FE18" s="108">
        <f t="shared" si="112"/>
        <v>26893.436407857716</v>
      </c>
    </row>
    <row r="19" spans="1:161" ht="15.75" x14ac:dyDescent="0.25">
      <c r="A19" s="47" t="s">
        <v>178</v>
      </c>
      <c r="B19" s="12">
        <v>43196.989688059111</v>
      </c>
      <c r="C19" s="12">
        <f>'Urb proj of all 25 ARs '!B19</f>
        <v>41410</v>
      </c>
      <c r="D19" s="100">
        <f t="shared" si="57"/>
        <v>-4.1368384717629679E-2</v>
      </c>
      <c r="E19" s="101">
        <f t="shared" si="58"/>
        <v>-8.1213949985747824E-4</v>
      </c>
      <c r="F19" s="69">
        <f t="shared" si="54"/>
        <v>43161.9077064585</v>
      </c>
      <c r="G19" s="69">
        <f t="shared" si="59"/>
        <v>43126.854216320884</v>
      </c>
      <c r="H19" s="69">
        <f>G19*(1+$E$19)</f>
        <v>43091.829194507212</v>
      </c>
      <c r="I19" s="69">
        <f t="shared" ref="I19:BE19" si="138">H19*(1+$E$19)</f>
        <v>43056.832617897242</v>
      </c>
      <c r="J19" s="69">
        <f t="shared" si="138"/>
        <v>43021.864463389495</v>
      </c>
      <c r="K19" s="69">
        <f t="shared" si="138"/>
        <v>42986.924707901264</v>
      </c>
      <c r="L19" s="69">
        <f t="shared" si="138"/>
        <v>42952.013328368579</v>
      </c>
      <c r="M19" s="69">
        <f t="shared" si="138"/>
        <v>42917.130301746205</v>
      </c>
      <c r="N19" s="69">
        <f t="shared" si="138"/>
        <v>42882.275605007628</v>
      </c>
      <c r="O19" s="69">
        <f t="shared" si="138"/>
        <v>42847.449215145025</v>
      </c>
      <c r="P19" s="69">
        <f t="shared" si="138"/>
        <v>42812.651109169266</v>
      </c>
      <c r="Q19" s="69">
        <f t="shared" si="138"/>
        <v>42777.881264109892</v>
      </c>
      <c r="R19" s="69">
        <f t="shared" si="138"/>
        <v>42743.139657015097</v>
      </c>
      <c r="S19" s="69">
        <f t="shared" si="138"/>
        <v>42708.426264951711</v>
      </c>
      <c r="T19" s="69">
        <f t="shared" si="138"/>
        <v>42673.741065005197</v>
      </c>
      <c r="U19" s="69">
        <f t="shared" si="138"/>
        <v>42639.084034279615</v>
      </c>
      <c r="V19" s="69">
        <f t="shared" si="138"/>
        <v>42604.455149897636</v>
      </c>
      <c r="W19" s="69">
        <f t="shared" si="138"/>
        <v>42569.854389000495</v>
      </c>
      <c r="X19" s="69">
        <f t="shared" si="138"/>
        <v>42535.281728748007</v>
      </c>
      <c r="Y19" s="69">
        <f t="shared" si="138"/>
        <v>42500.737146318526</v>
      </c>
      <c r="Z19" s="69">
        <f t="shared" si="138"/>
        <v>42466.220618908941</v>
      </c>
      <c r="AA19" s="69">
        <f t="shared" si="138"/>
        <v>42431.732123734662</v>
      </c>
      <c r="AB19" s="69">
        <f t="shared" si="138"/>
        <v>42397.271638029604</v>
      </c>
      <c r="AC19" s="69">
        <f t="shared" si="138"/>
        <v>42362.839139046177</v>
      </c>
      <c r="AD19" s="69">
        <f t="shared" si="138"/>
        <v>42328.434604055248</v>
      </c>
      <c r="AE19" s="69">
        <f t="shared" si="138"/>
        <v>42294.058010346162</v>
      </c>
      <c r="AF19" s="69">
        <f t="shared" si="138"/>
        <v>42259.709335226697</v>
      </c>
      <c r="AG19" s="69">
        <f t="shared" si="138"/>
        <v>42225.388556023063</v>
      </c>
      <c r="AH19" s="69">
        <f t="shared" si="138"/>
        <v>42191.095650079886</v>
      </c>
      <c r="AI19" s="69">
        <f t="shared" si="138"/>
        <v>42156.830594760191</v>
      </c>
      <c r="AJ19" s="69">
        <f t="shared" si="138"/>
        <v>42122.593367445385</v>
      </c>
      <c r="AK19" s="69">
        <f t="shared" si="138"/>
        <v>42088.38394553525</v>
      </c>
      <c r="AL19" s="69">
        <f t="shared" si="138"/>
        <v>42054.202306447914</v>
      </c>
      <c r="AM19" s="69">
        <f t="shared" si="138"/>
        <v>42020.048427619848</v>
      </c>
      <c r="AN19" s="69">
        <f t="shared" si="138"/>
        <v>41985.922286505855</v>
      </c>
      <c r="AO19" s="69">
        <f t="shared" si="138"/>
        <v>41951.823860579039</v>
      </c>
      <c r="AP19" s="69">
        <f t="shared" si="138"/>
        <v>41917.753127330798</v>
      </c>
      <c r="AQ19" s="69">
        <f t="shared" si="138"/>
        <v>41883.710064270817</v>
      </c>
      <c r="AR19" s="69">
        <f t="shared" si="138"/>
        <v>41849.694648927041</v>
      </c>
      <c r="AS19" s="69">
        <f t="shared" si="138"/>
        <v>41815.706858845675</v>
      </c>
      <c r="AT19" s="69">
        <f t="shared" si="138"/>
        <v>41781.746671591143</v>
      </c>
      <c r="AU19" s="69">
        <f t="shared" si="138"/>
        <v>41747.814064746104</v>
      </c>
      <c r="AV19" s="69">
        <f t="shared" si="138"/>
        <v>41713.90901591142</v>
      </c>
      <c r="AW19" s="69">
        <f t="shared" si="138"/>
        <v>41680.031502706137</v>
      </c>
      <c r="AX19" s="69">
        <f t="shared" si="138"/>
        <v>41646.181502767482</v>
      </c>
      <c r="AY19" s="69">
        <f t="shared" si="138"/>
        <v>41612.358993750851</v>
      </c>
      <c r="AZ19" s="69">
        <f t="shared" si="138"/>
        <v>41578.56395332978</v>
      </c>
      <c r="BA19" s="69">
        <f t="shared" si="138"/>
        <v>41544.796359195927</v>
      </c>
      <c r="BB19" s="69">
        <f t="shared" si="138"/>
        <v>41511.056189059091</v>
      </c>
      <c r="BC19" s="69">
        <f t="shared" si="138"/>
        <v>41477.34342064715</v>
      </c>
      <c r="BD19" s="69">
        <f t="shared" si="138"/>
        <v>41443.658031706087</v>
      </c>
      <c r="BE19" s="69">
        <f t="shared" si="138"/>
        <v>41409.999999999956</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61"/>
        <v>43771.328996852142</v>
      </c>
      <c r="DG19" s="108">
        <f t="shared" si="62"/>
        <v>43735.780571612544</v>
      </c>
      <c r="DH19" s="108">
        <f t="shared" si="63"/>
        <v>43700.261016653232</v>
      </c>
      <c r="DI19" s="108">
        <f t="shared" si="64"/>
        <v>43664.770308527528</v>
      </c>
      <c r="DJ19" s="108">
        <f t="shared" si="65"/>
        <v>47004.062174565734</v>
      </c>
      <c r="DK19" s="108">
        <f t="shared" si="66"/>
        <v>46965.888319020021</v>
      </c>
      <c r="DL19" s="108">
        <f t="shared" si="67"/>
        <v>46927.745465970249</v>
      </c>
      <c r="DM19" s="108">
        <f t="shared" si="68"/>
        <v>46889.633590238074</v>
      </c>
      <c r="DN19" s="108">
        <f t="shared" si="69"/>
        <v>41542.509720114838</v>
      </c>
      <c r="DO19" s="108">
        <f t="shared" si="70"/>
        <v>41508.77140704792</v>
      </c>
      <c r="DP19" s="108">
        <f t="shared" si="71"/>
        <v>41475.060494197693</v>
      </c>
      <c r="DQ19" s="108">
        <f t="shared" si="72"/>
        <v>41441.376959311376</v>
      </c>
      <c r="DR19" s="108">
        <f t="shared" si="73"/>
        <v>41407.720780154239</v>
      </c>
      <c r="DS19" s="108">
        <f t="shared" si="74"/>
        <v>42325.41587729357</v>
      </c>
      <c r="DT19" s="108">
        <f t="shared" si="75"/>
        <v>42291.041735211729</v>
      </c>
      <c r="DU19" s="108">
        <f t="shared" si="76"/>
        <v>42256.695509728437</v>
      </c>
      <c r="DV19" s="108">
        <f t="shared" si="77"/>
        <v>42222.37717817154</v>
      </c>
      <c r="DW19" s="108">
        <f t="shared" si="78"/>
        <v>41611.056021583121</v>
      </c>
      <c r="DX19" s="108">
        <f t="shared" si="79"/>
        <v>41577.262039357214</v>
      </c>
      <c r="DY19" s="108">
        <f t="shared" si="80"/>
        <v>41543.495502559126</v>
      </c>
      <c r="DZ19" s="108">
        <f t="shared" si="81"/>
        <v>41509.756388899346</v>
      </c>
      <c r="EA19" s="108">
        <f t="shared" si="82"/>
        <v>42537.126712986676</v>
      </c>
      <c r="EB19" s="108">
        <f t="shared" si="83"/>
        <v>42502.580632172612</v>
      </c>
      <c r="EC19" s="108">
        <f t="shared" si="84"/>
        <v>42468.062607595355</v>
      </c>
      <c r="ED19" s="108">
        <f t="shared" si="85"/>
        <v>42433.572616469304</v>
      </c>
      <c r="EE19" s="108">
        <f t="shared" si="86"/>
        <v>42399.110636027399</v>
      </c>
      <c r="EF19" s="108">
        <f t="shared" si="87"/>
        <v>42123.076855756561</v>
      </c>
      <c r="EG19" s="108">
        <f t="shared" si="88"/>
        <v>42088.867041186473</v>
      </c>
      <c r="EH19" s="108">
        <f t="shared" si="89"/>
        <v>42054.685009758075</v>
      </c>
      <c r="EI19" s="108">
        <f t="shared" si="90"/>
        <v>42020.530738907582</v>
      </c>
      <c r="EJ19" s="108">
        <f t="shared" si="91"/>
        <v>42152.847758911739</v>
      </c>
      <c r="EK19" s="108">
        <f t="shared" si="92"/>
        <v>42118.613766215247</v>
      </c>
      <c r="EL19" s="108">
        <f t="shared" si="93"/>
        <v>42084.407576296464</v>
      </c>
      <c r="EM19" s="108">
        <f t="shared" si="94"/>
        <v>42050.229166575649</v>
      </c>
      <c r="EN19" s="108">
        <f t="shared" si="95"/>
        <v>45855.549591574643</v>
      </c>
      <c r="EO19" s="108">
        <f t="shared" si="96"/>
        <v>45818.308488463656</v>
      </c>
      <c r="EP19" s="108">
        <f t="shared" si="97"/>
        <v>45781.097630323515</v>
      </c>
      <c r="EQ19" s="108">
        <f t="shared" si="98"/>
        <v>45743.916992591097</v>
      </c>
      <c r="ER19" s="108">
        <f t="shared" si="99"/>
        <v>45706.766550723209</v>
      </c>
      <c r="ES19" s="108">
        <f t="shared" si="100"/>
        <v>44115.087169224156</v>
      </c>
      <c r="ET19" s="108">
        <f t="shared" si="101"/>
        <v>44079.259564394371</v>
      </c>
      <c r="EU19" s="108">
        <f t="shared" si="102"/>
        <v>44043.461056577653</v>
      </c>
      <c r="EV19" s="108">
        <f t="shared" si="103"/>
        <v>44007.691622143175</v>
      </c>
      <c r="EW19" s="108">
        <f t="shared" si="104"/>
        <v>43937.03289677549</v>
      </c>
      <c r="EX19" s="108">
        <f t="shared" si="105"/>
        <v>43901.349896853484</v>
      </c>
      <c r="EY19" s="108">
        <f t="shared" si="106"/>
        <v>43865.695876505182</v>
      </c>
      <c r="EZ19" s="108">
        <f t="shared" si="107"/>
        <v>43830.070812195139</v>
      </c>
      <c r="FA19" s="108">
        <f t="shared" si="108"/>
        <v>40146.029402978973</v>
      </c>
      <c r="FB19" s="108">
        <f t="shared" si="109"/>
        <v>40113.425226738378</v>
      </c>
      <c r="FC19" s="108">
        <f t="shared" si="110"/>
        <v>40080.847529637162</v>
      </c>
      <c r="FD19" s="108">
        <f t="shared" si="111"/>
        <v>40048.296290170576</v>
      </c>
      <c r="FE19" s="108">
        <f t="shared" si="112"/>
        <v>40015.771486851336</v>
      </c>
    </row>
    <row r="20" spans="1:161" ht="15.75" x14ac:dyDescent="0.25">
      <c r="A20" s="47" t="s">
        <v>195</v>
      </c>
      <c r="B20" s="12">
        <v>163418.22691814604</v>
      </c>
      <c r="C20" s="12">
        <f>'Urb proj of all 25 ARs '!B20</f>
        <v>161184</v>
      </c>
      <c r="D20" s="100">
        <f t="shared" si="57"/>
        <v>-1.3671834288504043E-2</v>
      </c>
      <c r="E20" s="101">
        <f t="shared" si="58"/>
        <v>-2.6469870127576733E-4</v>
      </c>
      <c r="F20" s="69">
        <f t="shared" si="54"/>
        <v>163374.97032571601</v>
      </c>
      <c r="G20" s="69">
        <f t="shared" si="59"/>
        <v>163331.72518324983</v>
      </c>
      <c r="H20" s="69">
        <f>G20*(1+$E$20)</f>
        <v>163288.4914877167</v>
      </c>
      <c r="I20" s="69">
        <f t="shared" ref="I20:BE20" si="139">H20*(1+$E$20)</f>
        <v>163245.26923608663</v>
      </c>
      <c r="J20" s="69">
        <f t="shared" si="139"/>
        <v>163202.05842533044</v>
      </c>
      <c r="K20" s="69">
        <f t="shared" si="139"/>
        <v>163158.85905241972</v>
      </c>
      <c r="L20" s="69">
        <f t="shared" si="139"/>
        <v>163115.67111432692</v>
      </c>
      <c r="M20" s="69">
        <f t="shared" si="139"/>
        <v>163072.49460802524</v>
      </c>
      <c r="N20" s="69">
        <f t="shared" si="139"/>
        <v>163029.3295304887</v>
      </c>
      <c r="O20" s="69">
        <f t="shared" si="139"/>
        <v>162986.17587869213</v>
      </c>
      <c r="P20" s="69">
        <f t="shared" si="139"/>
        <v>162943.03364961114</v>
      </c>
      <c r="Q20" s="69">
        <f t="shared" si="139"/>
        <v>162899.90284022214</v>
      </c>
      <c r="R20" s="69">
        <f t="shared" si="139"/>
        <v>162856.78344750238</v>
      </c>
      <c r="S20" s="69">
        <f t="shared" si="139"/>
        <v>162813.67546842989</v>
      </c>
      <c r="T20" s="69">
        <f t="shared" si="139"/>
        <v>162770.57889998346</v>
      </c>
      <c r="U20" s="69">
        <f t="shared" si="139"/>
        <v>162727.49373914272</v>
      </c>
      <c r="V20" s="69">
        <f t="shared" si="139"/>
        <v>162684.41998288812</v>
      </c>
      <c r="W20" s="69">
        <f t="shared" si="139"/>
        <v>162641.35762820084</v>
      </c>
      <c r="X20" s="69">
        <f t="shared" si="139"/>
        <v>162598.30667206293</v>
      </c>
      <c r="Y20" s="69">
        <f t="shared" si="139"/>
        <v>162555.26711145719</v>
      </c>
      <c r="Z20" s="69">
        <f t="shared" si="139"/>
        <v>162512.23894336724</v>
      </c>
      <c r="AA20" s="69">
        <f t="shared" si="139"/>
        <v>162469.22216477751</v>
      </c>
      <c r="AB20" s="69">
        <f t="shared" si="139"/>
        <v>162426.21677267322</v>
      </c>
      <c r="AC20" s="69">
        <f t="shared" si="139"/>
        <v>162383.22276404034</v>
      </c>
      <c r="AD20" s="69">
        <f t="shared" si="139"/>
        <v>162340.24013586572</v>
      </c>
      <c r="AE20" s="69">
        <f t="shared" si="139"/>
        <v>162297.26888513696</v>
      </c>
      <c r="AF20" s="69">
        <f t="shared" si="139"/>
        <v>162254.30900884245</v>
      </c>
      <c r="AG20" s="69">
        <f t="shared" si="139"/>
        <v>162211.3605039714</v>
      </c>
      <c r="AH20" s="69">
        <f t="shared" si="139"/>
        <v>162168.42336751384</v>
      </c>
      <c r="AI20" s="69">
        <f t="shared" si="139"/>
        <v>162125.49759646051</v>
      </c>
      <c r="AJ20" s="69">
        <f t="shared" si="139"/>
        <v>162082.58318780304</v>
      </c>
      <c r="AK20" s="69">
        <f t="shared" si="139"/>
        <v>162039.68013853382</v>
      </c>
      <c r="AL20" s="69">
        <f t="shared" si="139"/>
        <v>161996.788445646</v>
      </c>
      <c r="AM20" s="69">
        <f t="shared" si="139"/>
        <v>161953.9081061336</v>
      </c>
      <c r="AN20" s="69">
        <f t="shared" si="139"/>
        <v>161911.03911699136</v>
      </c>
      <c r="AO20" s="69">
        <f t="shared" si="139"/>
        <v>161868.18147521489</v>
      </c>
      <c r="AP20" s="69">
        <f t="shared" si="139"/>
        <v>161825.33517780053</v>
      </c>
      <c r="AQ20" s="69">
        <f t="shared" si="139"/>
        <v>161782.50022174546</v>
      </c>
      <c r="AR20" s="69">
        <f t="shared" si="139"/>
        <v>161739.67660404762</v>
      </c>
      <c r="AS20" s="69">
        <f t="shared" si="139"/>
        <v>161696.86432170577</v>
      </c>
      <c r="AT20" s="69">
        <f t="shared" si="139"/>
        <v>161654.06337171944</v>
      </c>
      <c r="AU20" s="69">
        <f t="shared" si="139"/>
        <v>161611.273751089</v>
      </c>
      <c r="AV20" s="69">
        <f t="shared" si="139"/>
        <v>161568.49545681555</v>
      </c>
      <c r="AW20" s="69">
        <f t="shared" si="139"/>
        <v>161525.72848590105</v>
      </c>
      <c r="AX20" s="69">
        <f t="shared" si="139"/>
        <v>161482.97283534822</v>
      </c>
      <c r="AY20" s="69">
        <f t="shared" si="139"/>
        <v>161440.22850216055</v>
      </c>
      <c r="AZ20" s="69">
        <f t="shared" si="139"/>
        <v>161397.49548334235</v>
      </c>
      <c r="BA20" s="69">
        <f t="shared" si="139"/>
        <v>161354.77377589876</v>
      </c>
      <c r="BB20" s="69">
        <f t="shared" si="139"/>
        <v>161312.06337683563</v>
      </c>
      <c r="BC20" s="69">
        <f t="shared" si="139"/>
        <v>161269.36428315967</v>
      </c>
      <c r="BD20" s="69">
        <f t="shared" si="139"/>
        <v>161226.67649187834</v>
      </c>
      <c r="BE20" s="69">
        <f t="shared" si="139"/>
        <v>161183.99999999994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61"/>
        <v>178803.06845994634</v>
      </c>
      <c r="DG20" s="108">
        <f t="shared" si="62"/>
        <v>178755.73951994086</v>
      </c>
      <c r="DH20" s="108">
        <f t="shared" si="63"/>
        <v>178708.42310784434</v>
      </c>
      <c r="DI20" s="108">
        <f t="shared" si="64"/>
        <v>178661.11922034068</v>
      </c>
      <c r="DJ20" s="108">
        <f t="shared" si="65"/>
        <v>203376.73485683277</v>
      </c>
      <c r="DK20" s="108">
        <f t="shared" si="66"/>
        <v>203322.90129924647</v>
      </c>
      <c r="DL20" s="108">
        <f t="shared" si="67"/>
        <v>203269.08199133296</v>
      </c>
      <c r="DM20" s="108">
        <f t="shared" si="68"/>
        <v>203215.27692932033</v>
      </c>
      <c r="DN20" s="108">
        <f t="shared" si="69"/>
        <v>180742.8993963465</v>
      </c>
      <c r="DO20" s="108">
        <f t="shared" si="70"/>
        <v>180695.05698561147</v>
      </c>
      <c r="DP20" s="108">
        <f t="shared" si="71"/>
        <v>180647.22723870046</v>
      </c>
      <c r="DQ20" s="108">
        <f t="shared" si="72"/>
        <v>180599.41015226129</v>
      </c>
      <c r="DR20" s="108">
        <f t="shared" si="73"/>
        <v>180551.6057229428</v>
      </c>
      <c r="DS20" s="108">
        <f t="shared" si="74"/>
        <v>183351.19369415735</v>
      </c>
      <c r="DT20" s="108">
        <f t="shared" si="75"/>
        <v>183302.66087130914</v>
      </c>
      <c r="DU20" s="108">
        <f t="shared" si="76"/>
        <v>183254.14089503611</v>
      </c>
      <c r="DV20" s="108">
        <f t="shared" si="77"/>
        <v>183205.63376193782</v>
      </c>
      <c r="DW20" s="108">
        <f t="shared" si="78"/>
        <v>185984.35331354951</v>
      </c>
      <c r="DX20" s="108">
        <f t="shared" si="79"/>
        <v>185935.12349676981</v>
      </c>
      <c r="DY20" s="108">
        <f t="shared" si="80"/>
        <v>185885.90671105866</v>
      </c>
      <c r="DZ20" s="108">
        <f t="shared" si="81"/>
        <v>185836.70295296676</v>
      </c>
      <c r="EA20" s="108">
        <f t="shared" si="82"/>
        <v>188762.83721953846</v>
      </c>
      <c r="EB20" s="108">
        <f t="shared" si="83"/>
        <v>188712.87194167732</v>
      </c>
      <c r="EC20" s="108">
        <f t="shared" si="84"/>
        <v>188662.91988956035</v>
      </c>
      <c r="ED20" s="108">
        <f t="shared" si="85"/>
        <v>188612.98105968666</v>
      </c>
      <c r="EE20" s="108">
        <f t="shared" si="86"/>
        <v>188563.05544855641</v>
      </c>
      <c r="EF20" s="108">
        <f t="shared" si="87"/>
        <v>198108.58059565333</v>
      </c>
      <c r="EG20" s="108">
        <f t="shared" si="88"/>
        <v>198056.14151165806</v>
      </c>
      <c r="EH20" s="108">
        <f t="shared" si="89"/>
        <v>198003.71630822026</v>
      </c>
      <c r="EI20" s="108">
        <f t="shared" si="90"/>
        <v>197951.30498166569</v>
      </c>
      <c r="EJ20" s="108">
        <f t="shared" si="91"/>
        <v>201025.35033119065</v>
      </c>
      <c r="EK20" s="108">
        <f t="shared" si="92"/>
        <v>200972.13918203447</v>
      </c>
      <c r="EL20" s="108">
        <f t="shared" si="93"/>
        <v>200918.94211780038</v>
      </c>
      <c r="EM20" s="108">
        <f t="shared" si="94"/>
        <v>200865.7591347601</v>
      </c>
      <c r="EN20" s="108">
        <f t="shared" si="95"/>
        <v>216674.79019038889</v>
      </c>
      <c r="EO20" s="108">
        <f t="shared" si="96"/>
        <v>216617.43665482631</v>
      </c>
      <c r="EP20" s="108">
        <f t="shared" si="97"/>
        <v>216560.09830067007</v>
      </c>
      <c r="EQ20" s="108">
        <f t="shared" si="98"/>
        <v>216502.77512390175</v>
      </c>
      <c r="ER20" s="108">
        <f t="shared" si="99"/>
        <v>216445.46712050386</v>
      </c>
      <c r="ES20" s="108">
        <f t="shared" si="100"/>
        <v>194110.21783810895</v>
      </c>
      <c r="ET20" s="108">
        <f t="shared" si="101"/>
        <v>194058.83711554285</v>
      </c>
      <c r="EU20" s="108">
        <f t="shared" si="102"/>
        <v>194007.46999338729</v>
      </c>
      <c r="EV20" s="108">
        <f t="shared" si="103"/>
        <v>193956.11646804222</v>
      </c>
      <c r="EW20" s="108">
        <f t="shared" si="104"/>
        <v>190997.46015406199</v>
      </c>
      <c r="EX20" s="108">
        <f t="shared" si="105"/>
        <v>190946.90337441227</v>
      </c>
      <c r="EY20" s="108">
        <f t="shared" si="106"/>
        <v>190896.35997707641</v>
      </c>
      <c r="EZ20" s="108">
        <f t="shared" si="107"/>
        <v>190845.82995851221</v>
      </c>
      <c r="FA20" s="108">
        <f t="shared" si="108"/>
        <v>176817.10167790815</v>
      </c>
      <c r="FB20" s="108">
        <f t="shared" si="109"/>
        <v>176770.29842073069</v>
      </c>
      <c r="FC20" s="108">
        <f t="shared" si="110"/>
        <v>176723.50755231458</v>
      </c>
      <c r="FD20" s="108">
        <f t="shared" si="111"/>
        <v>176676.72906938058</v>
      </c>
      <c r="FE20" s="108">
        <f t="shared" si="112"/>
        <v>176629.96296865027</v>
      </c>
    </row>
    <row r="21" spans="1:161" ht="15.75" x14ac:dyDescent="0.25">
      <c r="A21" s="47" t="s">
        <v>180</v>
      </c>
      <c r="B21" s="12">
        <v>71610.808132422055</v>
      </c>
      <c r="C21" s="12">
        <f>'Urb proj of all 25 ARs '!B21</f>
        <v>66491</v>
      </c>
      <c r="D21" s="100">
        <f t="shared" si="57"/>
        <v>-7.1494907904887092E-2</v>
      </c>
      <c r="E21" s="101">
        <f t="shared" si="58"/>
        <v>-1.4255101858117181E-3</v>
      </c>
      <c r="F21" s="69">
        <f t="shared" si="54"/>
        <v>71508.726196015079</v>
      </c>
      <c r="G21" s="69">
        <f t="shared" si="59"/>
        <v>71406.789778448234</v>
      </c>
      <c r="H21" s="69">
        <f>G21*(1+$E$21)</f>
        <v>71304.998672282934</v>
      </c>
      <c r="I21" s="69">
        <f t="shared" ref="I21:BE21" si="140">H21*(1+$E$21)</f>
        <v>71203.352670376305</v>
      </c>
      <c r="J21" s="69">
        <f t="shared" si="140"/>
        <v>71101.851565880745</v>
      </c>
      <c r="K21" s="69">
        <f t="shared" si="140"/>
        <v>71000.495152243515</v>
      </c>
      <c r="L21" s="69">
        <f t="shared" si="140"/>
        <v>70899.283223206323</v>
      </c>
      <c r="M21" s="69">
        <f t="shared" si="140"/>
        <v>70798.215572804897</v>
      </c>
      <c r="N21" s="69">
        <f t="shared" si="140"/>
        <v>70697.291995368563</v>
      </c>
      <c r="O21" s="69">
        <f t="shared" si="140"/>
        <v>70596.512285519857</v>
      </c>
      <c r="P21" s="69">
        <f t="shared" si="140"/>
        <v>70495.876238174067</v>
      </c>
      <c r="Q21" s="69">
        <f t="shared" si="140"/>
        <v>70395.383648538831</v>
      </c>
      <c r="R21" s="69">
        <f t="shared" si="140"/>
        <v>70295.034312113712</v>
      </c>
      <c r="S21" s="69">
        <f t="shared" si="140"/>
        <v>70194.828024689807</v>
      </c>
      <c r="T21" s="69">
        <f t="shared" si="140"/>
        <v>70094.764582349308</v>
      </c>
      <c r="U21" s="69">
        <f t="shared" si="140"/>
        <v>69994.843781465097</v>
      </c>
      <c r="V21" s="69">
        <f t="shared" si="140"/>
        <v>69895.065418700324</v>
      </c>
      <c r="W21" s="69">
        <f t="shared" si="140"/>
        <v>69795.429291007997</v>
      </c>
      <c r="X21" s="69">
        <f t="shared" si="140"/>
        <v>69695.935195630562</v>
      </c>
      <c r="Y21" s="69">
        <f t="shared" si="140"/>
        <v>69596.58293009951</v>
      </c>
      <c r="Z21" s="69">
        <f t="shared" si="140"/>
        <v>69497.37229223497</v>
      </c>
      <c r="AA21" s="69">
        <f t="shared" si="140"/>
        <v>69398.303080145241</v>
      </c>
      <c r="AB21" s="69">
        <f t="shared" si="140"/>
        <v>69299.375092226444</v>
      </c>
      <c r="AC21" s="69">
        <f t="shared" si="140"/>
        <v>69200.588127162089</v>
      </c>
      <c r="AD21" s="69">
        <f t="shared" si="140"/>
        <v>69101.941983922661</v>
      </c>
      <c r="AE21" s="69">
        <f t="shared" si="140"/>
        <v>69003.436461765203</v>
      </c>
      <c r="AF21" s="69">
        <f t="shared" si="140"/>
        <v>68905.071360232949</v>
      </c>
      <c r="AG21" s="69">
        <f t="shared" si="140"/>
        <v>68806.846479154847</v>
      </c>
      <c r="AH21" s="69">
        <f t="shared" si="140"/>
        <v>68708.761618645221</v>
      </c>
      <c r="AI21" s="69">
        <f t="shared" si="140"/>
        <v>68610.816579103339</v>
      </c>
      <c r="AJ21" s="69">
        <f t="shared" si="140"/>
        <v>68513.011161212969</v>
      </c>
      <c r="AK21" s="69">
        <f t="shared" si="140"/>
        <v>68415.345165942024</v>
      </c>
      <c r="AL21" s="69">
        <f t="shared" si="140"/>
        <v>68317.818394542148</v>
      </c>
      <c r="AM21" s="69">
        <f t="shared" si="140"/>
        <v>68220.430648548296</v>
      </c>
      <c r="AN21" s="69">
        <f t="shared" si="140"/>
        <v>68123.181729778327</v>
      </c>
      <c r="AO21" s="69">
        <f t="shared" si="140"/>
        <v>68026.071440332627</v>
      </c>
      <c r="AP21" s="69">
        <f t="shared" si="140"/>
        <v>67929.099582593684</v>
      </c>
      <c r="AQ21" s="69">
        <f t="shared" si="140"/>
        <v>67832.265959225682</v>
      </c>
      <c r="AR21" s="69">
        <f t="shared" si="140"/>
        <v>67735.570373174123</v>
      </c>
      <c r="AS21" s="69">
        <f t="shared" si="140"/>
        <v>67639.01262766539</v>
      </c>
      <c r="AT21" s="69">
        <f t="shared" si="140"/>
        <v>67542.592526206412</v>
      </c>
      <c r="AU21" s="69">
        <f t="shared" si="140"/>
        <v>67446.30987258417</v>
      </c>
      <c r="AV21" s="69">
        <f t="shared" si="140"/>
        <v>67350.164470865391</v>
      </c>
      <c r="AW21" s="69">
        <f t="shared" si="140"/>
        <v>67254.156125396083</v>
      </c>
      <c r="AX21" s="69">
        <f t="shared" si="140"/>
        <v>67158.284640801154</v>
      </c>
      <c r="AY21" s="69">
        <f t="shared" si="140"/>
        <v>67062.549821984052</v>
      </c>
      <c r="AZ21" s="69">
        <f t="shared" si="140"/>
        <v>66966.951474126312</v>
      </c>
      <c r="BA21" s="69">
        <f t="shared" si="140"/>
        <v>66871.489402687192</v>
      </c>
      <c r="BB21" s="69">
        <f t="shared" si="140"/>
        <v>66776.163413403265</v>
      </c>
      <c r="BC21" s="69">
        <f t="shared" si="140"/>
        <v>66680.973312288028</v>
      </c>
      <c r="BD21" s="69">
        <f t="shared" si="140"/>
        <v>66585.918905631523</v>
      </c>
      <c r="BE21" s="69">
        <f t="shared" si="140"/>
        <v>66490.999999999913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61"/>
        <v>86815.308030583939</v>
      </c>
      <c r="DG21" s="108">
        <f t="shared" si="62"/>
        <v>86691.551924701955</v>
      </c>
      <c r="DH21" s="108">
        <f t="shared" si="63"/>
        <v>86567.972234409463</v>
      </c>
      <c r="DI21" s="108">
        <f t="shared" si="64"/>
        <v>86444.568708224251</v>
      </c>
      <c r="DJ21" s="108">
        <f t="shared" si="65"/>
        <v>96905.929614961991</v>
      </c>
      <c r="DK21" s="108">
        <f t="shared" si="66"/>
        <v>96767.789225230314</v>
      </c>
      <c r="DL21" s="108">
        <f t="shared" si="67"/>
        <v>96629.845756031282</v>
      </c>
      <c r="DM21" s="108">
        <f t="shared" si="68"/>
        <v>96492.098926652645</v>
      </c>
      <c r="DN21" s="108">
        <f t="shared" si="69"/>
        <v>81284.147672936364</v>
      </c>
      <c r="DO21" s="108">
        <f t="shared" si="70"/>
        <v>81168.27629248357</v>
      </c>
      <c r="DP21" s="108">
        <f t="shared" si="71"/>
        <v>81052.57008786386</v>
      </c>
      <c r="DQ21" s="108">
        <f t="shared" si="72"/>
        <v>80937.028823617395</v>
      </c>
      <c r="DR21" s="108">
        <f t="shared" si="73"/>
        <v>80821.652264619988</v>
      </c>
      <c r="DS21" s="108">
        <f t="shared" si="74"/>
        <v>83021.449058891187</v>
      </c>
      <c r="DT21" s="108">
        <f t="shared" si="75"/>
        <v>82903.10113761689</v>
      </c>
      <c r="DU21" s="108">
        <f t="shared" si="76"/>
        <v>82784.92192250985</v>
      </c>
      <c r="DV21" s="108">
        <f t="shared" si="77"/>
        <v>82666.911173077679</v>
      </c>
      <c r="DW21" s="108">
        <f t="shared" si="78"/>
        <v>83562.505627115504</v>
      </c>
      <c r="DX21" s="108">
        <f t="shared" si="79"/>
        <v>83443.386424192096</v>
      </c>
      <c r="DY21" s="108">
        <f t="shared" si="80"/>
        <v>83324.437026905784</v>
      </c>
      <c r="DZ21" s="108">
        <f t="shared" si="81"/>
        <v>83205.657193196908</v>
      </c>
      <c r="EA21" s="108">
        <f t="shared" si="82"/>
        <v>88649.405130368643</v>
      </c>
      <c r="EB21" s="108">
        <f t="shared" si="83"/>
        <v>88523.034500389142</v>
      </c>
      <c r="EC21" s="108">
        <f t="shared" si="84"/>
        <v>88396.844013029884</v>
      </c>
      <c r="ED21" s="108">
        <f t="shared" si="85"/>
        <v>88270.833411495696</v>
      </c>
      <c r="EE21" s="108">
        <f t="shared" si="86"/>
        <v>88145.002439357515</v>
      </c>
      <c r="EF21" s="108">
        <f t="shared" si="87"/>
        <v>86764.139103299851</v>
      </c>
      <c r="EG21" s="108">
        <f t="shared" si="88"/>
        <v>86640.455939244901</v>
      </c>
      <c r="EH21" s="108">
        <f t="shared" si="89"/>
        <v>86516.94908680013</v>
      </c>
      <c r="EI21" s="108">
        <f t="shared" si="90"/>
        <v>86393.618294631553</v>
      </c>
      <c r="EJ21" s="108">
        <f t="shared" si="91"/>
        <v>92027.097142009778</v>
      </c>
      <c r="EK21" s="108">
        <f t="shared" si="92"/>
        <v>91895.911577663152</v>
      </c>
      <c r="EL21" s="108">
        <f t="shared" si="93"/>
        <v>91764.913019674743</v>
      </c>
      <c r="EM21" s="108">
        <f t="shared" si="94"/>
        <v>91634.101201465077</v>
      </c>
      <c r="EN21" s="108">
        <f t="shared" si="95"/>
        <v>98225.570074173011</v>
      </c>
      <c r="EO21" s="108">
        <f t="shared" si="96"/>
        <v>98085.548523525125</v>
      </c>
      <c r="EP21" s="108">
        <f t="shared" si="97"/>
        <v>97945.726575023917</v>
      </c>
      <c r="EQ21" s="108">
        <f t="shared" si="98"/>
        <v>97806.103944134491</v>
      </c>
      <c r="ER21" s="108">
        <f t="shared" si="99"/>
        <v>97666.680346727575</v>
      </c>
      <c r="ES21" s="108">
        <f t="shared" si="100"/>
        <v>93410.60913696335</v>
      </c>
      <c r="ET21" s="108">
        <f t="shared" si="101"/>
        <v>93277.451362175751</v>
      </c>
      <c r="EU21" s="108">
        <f t="shared" si="102"/>
        <v>93144.483405152394</v>
      </c>
      <c r="EV21" s="108">
        <f t="shared" si="103"/>
        <v>93011.704995306194</v>
      </c>
      <c r="EW21" s="108">
        <f t="shared" si="104"/>
        <v>87640.60525349692</v>
      </c>
      <c r="EX21" s="108">
        <f t="shared" si="105"/>
        <v>87515.672678017349</v>
      </c>
      <c r="EY21" s="108">
        <f t="shared" si="106"/>
        <v>87390.918195196675</v>
      </c>
      <c r="EZ21" s="108">
        <f t="shared" si="107"/>
        <v>87266.341551161982</v>
      </c>
      <c r="FA21" s="108">
        <f t="shared" si="108"/>
        <v>78622.645131238824</v>
      </c>
      <c r="FB21" s="108">
        <f t="shared" si="109"/>
        <v>78510.567749768787</v>
      </c>
      <c r="FC21" s="108">
        <f t="shared" si="110"/>
        <v>78398.650135747623</v>
      </c>
      <c r="FD21" s="108">
        <f t="shared" si="111"/>
        <v>78286.892061425227</v>
      </c>
      <c r="FE21" s="108">
        <f t="shared" si="112"/>
        <v>78175.293299376121</v>
      </c>
    </row>
    <row r="22" spans="1:161" ht="15.75" x14ac:dyDescent="0.25">
      <c r="A22" s="47" t="s">
        <v>181</v>
      </c>
      <c r="B22" s="12">
        <v>216841.56820188335</v>
      </c>
      <c r="C22" s="12">
        <f>'Urb proj of all 25 ARs '!B22</f>
        <v>205670</v>
      </c>
      <c r="D22" s="100">
        <f t="shared" si="57"/>
        <v>-5.1519495521644719E-2</v>
      </c>
      <c r="E22" s="101">
        <f t="shared" si="58"/>
        <v>-1.0166759858329932E-3</v>
      </c>
      <c r="F22" s="69">
        <f t="shared" si="54"/>
        <v>216621.11058676214</v>
      </c>
      <c r="G22" s="69">
        <f t="shared" si="59"/>
        <v>216400.8771056041</v>
      </c>
      <c r="H22" s="69">
        <f>G22*(1+$E$22)</f>
        <v>216180.86753053762</v>
      </c>
      <c r="I22" s="69">
        <f t="shared" ref="I22:BD22" si="141">H22*(1+$E$22)</f>
        <v>215961.08163392279</v>
      </c>
      <c r="J22" s="69">
        <f t="shared" si="141"/>
        <v>215741.51918835106</v>
      </c>
      <c r="K22" s="69">
        <f t="shared" si="141"/>
        <v>215522.17996664514</v>
      </c>
      <c r="L22" s="69">
        <f t="shared" si="141"/>
        <v>215303.06374185867</v>
      </c>
      <c r="M22" s="69">
        <f t="shared" si="141"/>
        <v>215084.17028727607</v>
      </c>
      <c r="N22" s="69">
        <f t="shared" si="141"/>
        <v>214865.49937641219</v>
      </c>
      <c r="O22" s="69">
        <f t="shared" si="141"/>
        <v>214647.05078301218</v>
      </c>
      <c r="P22" s="69">
        <f t="shared" si="141"/>
        <v>214428.8242810512</v>
      </c>
      <c r="Q22" s="69">
        <f t="shared" si="141"/>
        <v>214210.81964473426</v>
      </c>
      <c r="R22" s="69">
        <f t="shared" si="141"/>
        <v>213993.03664849585</v>
      </c>
      <c r="S22" s="69">
        <f t="shared" si="141"/>
        <v>213775.47506699985</v>
      </c>
      <c r="T22" s="69">
        <f t="shared" si="141"/>
        <v>213558.13467513918</v>
      </c>
      <c r="U22" s="69">
        <f t="shared" si="141"/>
        <v>213341.01524803569</v>
      </c>
      <c r="V22" s="69">
        <f t="shared" si="141"/>
        <v>213124.11656103979</v>
      </c>
      <c r="W22" s="69">
        <f t="shared" si="141"/>
        <v>212907.43838973032</v>
      </c>
      <c r="X22" s="69">
        <f t="shared" si="141"/>
        <v>212690.98050991425</v>
      </c>
      <c r="Y22" s="69">
        <f t="shared" si="141"/>
        <v>212474.74269762656</v>
      </c>
      <c r="Z22" s="69">
        <f t="shared" si="141"/>
        <v>212258.72472912984</v>
      </c>
      <c r="AA22" s="69">
        <f t="shared" si="141"/>
        <v>212042.9263809142</v>
      </c>
      <c r="AB22" s="69">
        <f t="shared" si="141"/>
        <v>211827.34742969697</v>
      </c>
      <c r="AC22" s="69">
        <f t="shared" si="141"/>
        <v>211611.98765242248</v>
      </c>
      <c r="AD22" s="69">
        <f t="shared" si="141"/>
        <v>211396.84682626187</v>
      </c>
      <c r="AE22" s="69">
        <f t="shared" si="141"/>
        <v>211181.92472861279</v>
      </c>
      <c r="AF22" s="69">
        <f t="shared" si="141"/>
        <v>210967.22113709923</v>
      </c>
      <c r="AG22" s="69">
        <f t="shared" si="141"/>
        <v>210752.73582957123</v>
      </c>
      <c r="AH22" s="69">
        <f t="shared" si="141"/>
        <v>210538.4685841047</v>
      </c>
      <c r="AI22" s="69">
        <f t="shared" si="141"/>
        <v>210324.41917900118</v>
      </c>
      <c r="AJ22" s="69">
        <f t="shared" si="141"/>
        <v>210110.58739278762</v>
      </c>
      <c r="AK22" s="69">
        <f t="shared" si="141"/>
        <v>209896.97300421612</v>
      </c>
      <c r="AL22" s="69">
        <f t="shared" si="141"/>
        <v>209683.5757922637</v>
      </c>
      <c r="AM22" s="69">
        <f t="shared" si="141"/>
        <v>209470.3955361321</v>
      </c>
      <c r="AN22" s="69">
        <f t="shared" si="141"/>
        <v>209257.43201524758</v>
      </c>
      <c r="AO22" s="69">
        <f t="shared" si="141"/>
        <v>209044.6850092606</v>
      </c>
      <c r="AP22" s="69">
        <f t="shared" si="141"/>
        <v>208832.15429804567</v>
      </c>
      <c r="AQ22" s="69">
        <f t="shared" si="141"/>
        <v>208619.83966170109</v>
      </c>
      <c r="AR22" s="69">
        <f t="shared" si="141"/>
        <v>208407.74088054872</v>
      </c>
      <c r="AS22" s="69">
        <f t="shared" si="141"/>
        <v>208195.85773513376</v>
      </c>
      <c r="AT22" s="69">
        <f t="shared" si="141"/>
        <v>207984.19000622455</v>
      </c>
      <c r="AU22" s="69">
        <f t="shared" si="141"/>
        <v>207772.73747481231</v>
      </c>
      <c r="AV22" s="69">
        <f t="shared" si="141"/>
        <v>207561.49992211087</v>
      </c>
      <c r="AW22" s="69">
        <f t="shared" si="141"/>
        <v>207350.47712955659</v>
      </c>
      <c r="AX22" s="69">
        <f t="shared" si="141"/>
        <v>207139.66887880795</v>
      </c>
      <c r="AY22" s="69">
        <f t="shared" si="141"/>
        <v>206929.07495174545</v>
      </c>
      <c r="AZ22" s="69">
        <f t="shared" si="141"/>
        <v>206718.69513047137</v>
      </c>
      <c r="BA22" s="69">
        <f t="shared" si="141"/>
        <v>206508.52919730949</v>
      </c>
      <c r="BB22" s="69">
        <f t="shared" si="141"/>
        <v>206298.57693480488</v>
      </c>
      <c r="BC22" s="69">
        <f t="shared" si="141"/>
        <v>206088.83812572373</v>
      </c>
      <c r="BD22" s="69">
        <f t="shared" si="141"/>
        <v>205879.31255305308</v>
      </c>
      <c r="BE22" s="69">
        <f>BD22*(1+$E$22)</f>
        <v>205670.00000000058</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61"/>
        <v>244360.61022324732</v>
      </c>
      <c r="DG22" s="108">
        <f t="shared" si="62"/>
        <v>244112.17465894984</v>
      </c>
      <c r="DH22" s="108">
        <f t="shared" si="63"/>
        <v>243863.9916731246</v>
      </c>
      <c r="DI22" s="108">
        <f t="shared" si="64"/>
        <v>243616.06100898117</v>
      </c>
      <c r="DJ22" s="108">
        <f t="shared" si="65"/>
        <v>266368.69451745931</v>
      </c>
      <c r="DK22" s="108">
        <f t="shared" si="66"/>
        <v>266097.88386236574</v>
      </c>
      <c r="DL22" s="108">
        <f t="shared" si="67"/>
        <v>265827.34853396186</v>
      </c>
      <c r="DM22" s="108">
        <f t="shared" si="68"/>
        <v>265557.08825232973</v>
      </c>
      <c r="DN22" s="108">
        <f t="shared" si="69"/>
        <v>234191.07615189525</v>
      </c>
      <c r="DO22" s="108">
        <f t="shared" si="70"/>
        <v>233952.97970867524</v>
      </c>
      <c r="DP22" s="108">
        <f t="shared" si="71"/>
        <v>233715.12533239136</v>
      </c>
      <c r="DQ22" s="108">
        <f t="shared" si="72"/>
        <v>233477.51277693996</v>
      </c>
      <c r="DR22" s="108">
        <f t="shared" si="73"/>
        <v>233240.14179646762</v>
      </c>
      <c r="DS22" s="108">
        <f t="shared" si="74"/>
        <v>236830.30069035271</v>
      </c>
      <c r="DT22" s="108">
        <f t="shared" si="75"/>
        <v>236589.52101092323</v>
      </c>
      <c r="DU22" s="108">
        <f t="shared" si="76"/>
        <v>236348.98612641171</v>
      </c>
      <c r="DV22" s="108">
        <f t="shared" si="77"/>
        <v>236108.69578794102</v>
      </c>
      <c r="DW22" s="108">
        <f t="shared" si="78"/>
        <v>233431.65742783999</v>
      </c>
      <c r="DX22" s="108">
        <f t="shared" si="79"/>
        <v>233194.33306739992</v>
      </c>
      <c r="DY22" s="108">
        <f t="shared" si="80"/>
        <v>232957.24998893795</v>
      </c>
      <c r="DZ22" s="108">
        <f t="shared" si="81"/>
        <v>232720.40794714852</v>
      </c>
      <c r="EA22" s="108">
        <f t="shared" si="82"/>
        <v>243369.10122456955</v>
      </c>
      <c r="EB22" s="108">
        <f t="shared" si="83"/>
        <v>243121.67370366075</v>
      </c>
      <c r="EC22" s="108">
        <f t="shared" si="84"/>
        <v>242874.49773637071</v>
      </c>
      <c r="ED22" s="108">
        <f t="shared" si="85"/>
        <v>242627.57306695089</v>
      </c>
      <c r="EE22" s="108">
        <f t="shared" si="86"/>
        <v>242380.89943991278</v>
      </c>
      <c r="EF22" s="108">
        <f t="shared" si="87"/>
        <v>242224.96096976538</v>
      </c>
      <c r="EG22" s="108">
        <f t="shared" si="88"/>
        <v>241978.69666877811</v>
      </c>
      <c r="EH22" s="108">
        <f t="shared" si="89"/>
        <v>241732.6827387918</v>
      </c>
      <c r="EI22" s="108">
        <f t="shared" si="90"/>
        <v>241486.91892526025</v>
      </c>
      <c r="EJ22" s="108">
        <f t="shared" si="91"/>
        <v>247789.96786656481</v>
      </c>
      <c r="EK22" s="108">
        <f t="shared" si="92"/>
        <v>247538.04575670455</v>
      </c>
      <c r="EL22" s="108">
        <f t="shared" si="93"/>
        <v>247286.3797700037</v>
      </c>
      <c r="EM22" s="108">
        <f t="shared" si="94"/>
        <v>247034.96964606794</v>
      </c>
      <c r="EN22" s="108">
        <f t="shared" si="95"/>
        <v>266491.96618977631</v>
      </c>
      <c r="EO22" s="108">
        <f t="shared" si="96"/>
        <v>266221.03020733374</v>
      </c>
      <c r="EP22" s="108">
        <f t="shared" si="97"/>
        <v>265950.36967899825</v>
      </c>
      <c r="EQ22" s="108">
        <f t="shared" si="98"/>
        <v>265679.9843247222</v>
      </c>
      <c r="ER22" s="108">
        <f t="shared" si="99"/>
        <v>265409.87386474281</v>
      </c>
      <c r="ES22" s="108">
        <f t="shared" si="100"/>
        <v>251586.40203059008</v>
      </c>
      <c r="ET22" s="108">
        <f t="shared" si="101"/>
        <v>251330.62017728345</v>
      </c>
      <c r="EU22" s="108">
        <f t="shared" si="102"/>
        <v>251075.09837124471</v>
      </c>
      <c r="EV22" s="108">
        <f t="shared" si="103"/>
        <v>250819.83634809</v>
      </c>
      <c r="EW22" s="108">
        <f t="shared" si="104"/>
        <v>246191.27393039034</v>
      </c>
      <c r="EX22" s="108">
        <f t="shared" si="105"/>
        <v>245940.97717426365</v>
      </c>
      <c r="EY22" s="108">
        <f t="shared" si="106"/>
        <v>245690.93488883827</v>
      </c>
      <c r="EZ22" s="108">
        <f t="shared" si="107"/>
        <v>245441.14681539993</v>
      </c>
      <c r="FA22" s="108">
        <f t="shared" si="108"/>
        <v>227776.02321970265</v>
      </c>
      <c r="FB22" s="108">
        <f t="shared" si="109"/>
        <v>227544.44880674663</v>
      </c>
      <c r="FC22" s="108">
        <f t="shared" si="110"/>
        <v>227313.10982993522</v>
      </c>
      <c r="FD22" s="108">
        <f t="shared" si="111"/>
        <v>227082.00604990608</v>
      </c>
      <c r="FE22" s="108">
        <f t="shared" si="112"/>
        <v>226851.13722754037</v>
      </c>
    </row>
    <row r="23" spans="1:161" ht="15.75" x14ac:dyDescent="0.25">
      <c r="A23" s="47" t="s">
        <v>182</v>
      </c>
      <c r="B23" s="12">
        <v>467304.34708493424</v>
      </c>
      <c r="C23" s="12">
        <f>'Urb proj of all 25 ARs '!B23</f>
        <v>432927</v>
      </c>
      <c r="D23" s="100">
        <f t="shared" si="57"/>
        <v>-7.3565219967204873E-2</v>
      </c>
      <c r="E23" s="101">
        <f t="shared" si="58"/>
        <v>-1.4683752969353314E-3</v>
      </c>
      <c r="F23" s="69">
        <f t="shared" si="54"/>
        <v>466618.16892552422</v>
      </c>
      <c r="G23" s="69">
        <f t="shared" si="59"/>
        <v>465932.99833317281</v>
      </c>
      <c r="H23" s="69">
        <f>G23*(1+$E$23)</f>
        <v>465248.83382839337</v>
      </c>
      <c r="I23" s="69">
        <f t="shared" ref="I23:BE23" si="142">H23*(1+$E$23)</f>
        <v>464565.67393387179</v>
      </c>
      <c r="J23" s="69">
        <f t="shared" si="142"/>
        <v>463883.5171744632</v>
      </c>
      <c r="K23" s="69">
        <f t="shared" si="142"/>
        <v>463202.36207718874</v>
      </c>
      <c r="L23" s="69">
        <f t="shared" si="142"/>
        <v>462522.2071712325</v>
      </c>
      <c r="M23" s="69">
        <f t="shared" si="142"/>
        <v>461843.05098793824</v>
      </c>
      <c r="N23" s="69">
        <f t="shared" si="142"/>
        <v>461164.89206080633</v>
      </c>
      <c r="O23" s="69">
        <f t="shared" si="142"/>
        <v>460487.7289254904</v>
      </c>
      <c r="P23" s="69">
        <f t="shared" si="142"/>
        <v>459811.56011979433</v>
      </c>
      <c r="Q23" s="69">
        <f t="shared" si="142"/>
        <v>459136.38418366911</v>
      </c>
      <c r="R23" s="69">
        <f t="shared" si="142"/>
        <v>458462.19965920958</v>
      </c>
      <c r="S23" s="69">
        <f t="shared" si="142"/>
        <v>457789.00509065139</v>
      </c>
      <c r="T23" s="69">
        <f t="shared" si="142"/>
        <v>457116.7990243677</v>
      </c>
      <c r="U23" s="69">
        <f t="shared" si="142"/>
        <v>456445.58000886615</v>
      </c>
      <c r="V23" s="69">
        <f t="shared" si="142"/>
        <v>455775.34659478581</v>
      </c>
      <c r="W23" s="69">
        <f t="shared" si="142"/>
        <v>455106.09733489389</v>
      </c>
      <c r="X23" s="69">
        <f t="shared" si="142"/>
        <v>454437.8307840827</v>
      </c>
      <c r="Y23" s="69">
        <f t="shared" si="142"/>
        <v>453770.54549936648</v>
      </c>
      <c r="Z23" s="69">
        <f t="shared" si="142"/>
        <v>453104.24003987835</v>
      </c>
      <c r="AA23" s="69">
        <f t="shared" si="142"/>
        <v>452438.91296686715</v>
      </c>
      <c r="AB23" s="69">
        <f t="shared" si="142"/>
        <v>451774.56284369435</v>
      </c>
      <c r="AC23" s="69">
        <f t="shared" si="142"/>
        <v>451111.18823583092</v>
      </c>
      <c r="AD23" s="69">
        <f t="shared" si="142"/>
        <v>450448.78771085426</v>
      </c>
      <c r="AE23" s="69">
        <f t="shared" si="142"/>
        <v>449787.35983844515</v>
      </c>
      <c r="AF23" s="69">
        <f t="shared" si="142"/>
        <v>449126.90319038462</v>
      </c>
      <c r="AG23" s="69">
        <f t="shared" si="142"/>
        <v>448467.41634055082</v>
      </c>
      <c r="AH23" s="69">
        <f t="shared" si="142"/>
        <v>447808.89786491595</v>
      </c>
      <c r="AI23" s="69">
        <f t="shared" si="142"/>
        <v>447151.34634154325</v>
      </c>
      <c r="AJ23" s="69">
        <f t="shared" si="142"/>
        <v>446494.76035058394</v>
      </c>
      <c r="AK23" s="69">
        <f t="shared" si="142"/>
        <v>445839.13847427408</v>
      </c>
      <c r="AL23" s="69">
        <f t="shared" si="142"/>
        <v>445184.47929693153</v>
      </c>
      <c r="AM23" s="69">
        <f t="shared" si="142"/>
        <v>444530.78140495293</v>
      </c>
      <c r="AN23" s="69">
        <f t="shared" si="142"/>
        <v>443878.04338681052</v>
      </c>
      <c r="AO23" s="69">
        <f t="shared" si="142"/>
        <v>443226.26383304934</v>
      </c>
      <c r="AP23" s="69">
        <f t="shared" si="142"/>
        <v>442575.44133628393</v>
      </c>
      <c r="AQ23" s="69">
        <f t="shared" si="142"/>
        <v>441925.5744911955</v>
      </c>
      <c r="AR23" s="69">
        <f t="shared" si="142"/>
        <v>441276.66189452866</v>
      </c>
      <c r="AS23" s="69">
        <f t="shared" si="142"/>
        <v>440628.70214508864</v>
      </c>
      <c r="AT23" s="69">
        <f t="shared" si="142"/>
        <v>439981.69384373812</v>
      </c>
      <c r="AU23" s="69">
        <f t="shared" si="142"/>
        <v>439335.63559339422</v>
      </c>
      <c r="AV23" s="69">
        <f t="shared" si="142"/>
        <v>438690.5259990255</v>
      </c>
      <c r="AW23" s="69">
        <f t="shared" si="142"/>
        <v>438046.36366764898</v>
      </c>
      <c r="AX23" s="69">
        <f t="shared" si="142"/>
        <v>437403.14720832708</v>
      </c>
      <c r="AY23" s="69">
        <f t="shared" si="142"/>
        <v>436760.87523216463</v>
      </c>
      <c r="AZ23" s="69">
        <f t="shared" si="142"/>
        <v>436119.54635230586</v>
      </c>
      <c r="BA23" s="69">
        <f t="shared" si="142"/>
        <v>435479.15918393148</v>
      </c>
      <c r="BB23" s="69">
        <f t="shared" si="142"/>
        <v>434839.71234425565</v>
      </c>
      <c r="BC23" s="69">
        <f t="shared" si="142"/>
        <v>434201.20445252286</v>
      </c>
      <c r="BD23" s="69">
        <f t="shared" si="142"/>
        <v>433563.6341300052</v>
      </c>
      <c r="BE23" s="69">
        <f t="shared" si="142"/>
        <v>432926.99999999919</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61"/>
        <v>434998.53139413375</v>
      </c>
      <c r="DG23" s="108">
        <f t="shared" si="62"/>
        <v>434359.79029643146</v>
      </c>
      <c r="DH23" s="108">
        <f t="shared" si="63"/>
        <v>433721.98711037816</v>
      </c>
      <c r="DI23" s="108">
        <f t="shared" si="64"/>
        <v>433085.12045876757</v>
      </c>
      <c r="DJ23" s="108">
        <f t="shared" si="65"/>
        <v>466375.63647933677</v>
      </c>
      <c r="DK23" s="108">
        <f t="shared" si="66"/>
        <v>465690.822015638</v>
      </c>
      <c r="DL23" s="108">
        <f t="shared" si="67"/>
        <v>465007.01311658073</v>
      </c>
      <c r="DM23" s="108">
        <f t="shared" si="68"/>
        <v>464324.20830561867</v>
      </c>
      <c r="DN23" s="108">
        <f t="shared" si="69"/>
        <v>411061.04847723112</v>
      </c>
      <c r="DO23" s="108">
        <f t="shared" si="70"/>
        <v>410457.45658811479</v>
      </c>
      <c r="DP23" s="108">
        <f t="shared" si="71"/>
        <v>409854.75099841791</v>
      </c>
      <c r="DQ23" s="108">
        <f t="shared" si="72"/>
        <v>409252.9304067202</v>
      </c>
      <c r="DR23" s="108">
        <f t="shared" si="73"/>
        <v>408651.9935135126</v>
      </c>
      <c r="DS23" s="108">
        <f t="shared" si="74"/>
        <v>419077.32247182529</v>
      </c>
      <c r="DT23" s="108">
        <f t="shared" si="75"/>
        <v>418461.95968400192</v>
      </c>
      <c r="DU23" s="108">
        <f t="shared" si="76"/>
        <v>417847.50047969475</v>
      </c>
      <c r="DV23" s="108">
        <f t="shared" si="77"/>
        <v>417233.9435321042</v>
      </c>
      <c r="DW23" s="108">
        <f t="shared" si="78"/>
        <v>412677.8284107013</v>
      </c>
      <c r="DX23" s="108">
        <f t="shared" si="79"/>
        <v>412071.86248187011</v>
      </c>
      <c r="DY23" s="108">
        <f t="shared" si="80"/>
        <v>411466.78633843962</v>
      </c>
      <c r="DZ23" s="108">
        <f t="shared" si="81"/>
        <v>410862.59867387085</v>
      </c>
      <c r="EA23" s="108">
        <f t="shared" si="82"/>
        <v>427609.90797269129</v>
      </c>
      <c r="EB23" s="108">
        <f t="shared" si="83"/>
        <v>426982.01614709938</v>
      </c>
      <c r="EC23" s="108">
        <f t="shared" si="84"/>
        <v>426355.04630235338</v>
      </c>
      <c r="ED23" s="108">
        <f t="shared" si="85"/>
        <v>425728.99708463927</v>
      </c>
      <c r="EE23" s="108">
        <f t="shared" si="86"/>
        <v>425103.86714213109</v>
      </c>
      <c r="EF23" s="108">
        <f t="shared" si="87"/>
        <v>407786.14805186476</v>
      </c>
      <c r="EG23" s="108">
        <f t="shared" si="88"/>
        <v>407187.36494563305</v>
      </c>
      <c r="EH23" s="108">
        <f t="shared" si="89"/>
        <v>406589.46107772266</v>
      </c>
      <c r="EI23" s="108">
        <f t="shared" si="90"/>
        <v>405992.43515708187</v>
      </c>
      <c r="EJ23" s="108">
        <f t="shared" si="91"/>
        <v>409119.8629570714</v>
      </c>
      <c r="EK23" s="108">
        <f t="shared" si="92"/>
        <v>408519.1214568197</v>
      </c>
      <c r="EL23" s="108">
        <f t="shared" si="93"/>
        <v>407919.2620705468</v>
      </c>
      <c r="EM23" s="108">
        <f t="shared" si="94"/>
        <v>407320.28350297833</v>
      </c>
      <c r="EN23" s="108">
        <f t="shared" si="95"/>
        <v>433678.64449490281</v>
      </c>
      <c r="EO23" s="108">
        <f t="shared" si="96"/>
        <v>433041.8414865181</v>
      </c>
      <c r="EP23" s="108">
        <f t="shared" si="97"/>
        <v>432405.97354393988</v>
      </c>
      <c r="EQ23" s="108">
        <f t="shared" si="98"/>
        <v>431771.0392941407</v>
      </c>
      <c r="ER23" s="108">
        <f t="shared" si="99"/>
        <v>431137.03736610909</v>
      </c>
      <c r="ES23" s="108">
        <f t="shared" si="100"/>
        <v>424232.91727985546</v>
      </c>
      <c r="ET23" s="108">
        <f t="shared" si="101"/>
        <v>423609.98414397496</v>
      </c>
      <c r="EU23" s="108">
        <f t="shared" si="102"/>
        <v>422987.96570772276</v>
      </c>
      <c r="EV23" s="108">
        <f t="shared" si="103"/>
        <v>422366.86062797665</v>
      </c>
      <c r="EW23" s="108">
        <f t="shared" si="104"/>
        <v>419907.55763491197</v>
      </c>
      <c r="EX23" s="108">
        <f t="shared" si="105"/>
        <v>419290.97575028444</v>
      </c>
      <c r="EY23" s="108">
        <f t="shared" si="106"/>
        <v>418675.29923926486</v>
      </c>
      <c r="EZ23" s="108">
        <f t="shared" si="107"/>
        <v>418060.52677242487</v>
      </c>
      <c r="FA23" s="108">
        <f t="shared" si="108"/>
        <v>392896.47173058806</v>
      </c>
      <c r="FB23" s="108">
        <f t="shared" si="109"/>
        <v>392319.55225724587</v>
      </c>
      <c r="FC23" s="108">
        <f t="shared" si="110"/>
        <v>391743.47991820658</v>
      </c>
      <c r="FD23" s="108">
        <f t="shared" si="111"/>
        <v>391168.25346955919</v>
      </c>
      <c r="FE23" s="108">
        <f t="shared" si="112"/>
        <v>390593.87166921917</v>
      </c>
    </row>
    <row r="24" spans="1:161" ht="15.75" x14ac:dyDescent="0.25">
      <c r="A24" s="47" t="s">
        <v>183</v>
      </c>
      <c r="B24" s="12">
        <v>251484.15492791007</v>
      </c>
      <c r="C24" s="12">
        <f>'Urb proj of all 25 ARs '!B24</f>
        <v>232893</v>
      </c>
      <c r="D24" s="100">
        <f t="shared" si="57"/>
        <v>-7.3925750643174221E-2</v>
      </c>
      <c r="E24" s="101">
        <f t="shared" si="58"/>
        <v>-1.4758495663037552E-3</v>
      </c>
      <c r="F24" s="69">
        <f t="shared" si="54"/>
        <v>251113.00214692744</v>
      </c>
      <c r="G24" s="69">
        <f t="shared" si="59"/>
        <v>250742.39713161567</v>
      </c>
      <c r="H24" s="69">
        <f>G24*(1+$E$24)</f>
        <v>250372.33907355502</v>
      </c>
      <c r="I24" s="69">
        <f t="shared" ref="I24:BD24" si="143">H24*(1+$E$24)</f>
        <v>250002.82716551886</v>
      </c>
      <c r="J24" s="69">
        <f t="shared" si="143"/>
        <v>249633.86060147191</v>
      </c>
      <c r="K24" s="69">
        <f t="shared" si="143"/>
        <v>249265.4385765685</v>
      </c>
      <c r="L24" s="69">
        <f t="shared" si="143"/>
        <v>248897.56028715076</v>
      </c>
      <c r="M24" s="69">
        <f t="shared" si="143"/>
        <v>248530.22493074692</v>
      </c>
      <c r="N24" s="69">
        <f t="shared" si="143"/>
        <v>248163.4317060695</v>
      </c>
      <c r="O24" s="69">
        <f t="shared" si="143"/>
        <v>247797.17981301364</v>
      </c>
      <c r="P24" s="69">
        <f t="shared" si="143"/>
        <v>247431.4684526553</v>
      </c>
      <c r="Q24" s="69">
        <f t="shared" si="143"/>
        <v>247066.29682724955</v>
      </c>
      <c r="R24" s="69">
        <f t="shared" si="143"/>
        <v>246701.66414022876</v>
      </c>
      <c r="S24" s="69">
        <f t="shared" si="143"/>
        <v>246337.56959620101</v>
      </c>
      <c r="T24" s="69">
        <f t="shared" si="143"/>
        <v>245974.01240094812</v>
      </c>
      <c r="U24" s="69">
        <f t="shared" si="143"/>
        <v>245610.9917614242</v>
      </c>
      <c r="V24" s="69">
        <f t="shared" si="143"/>
        <v>245248.50688575365</v>
      </c>
      <c r="W24" s="69">
        <f t="shared" si="143"/>
        <v>244886.55698322968</v>
      </c>
      <c r="X24" s="69">
        <f t="shared" si="143"/>
        <v>244525.14126431235</v>
      </c>
      <c r="Y24" s="69">
        <f t="shared" si="143"/>
        <v>244164.25894062704</v>
      </c>
      <c r="Z24" s="69">
        <f t="shared" si="143"/>
        <v>243803.90922496264</v>
      </c>
      <c r="AA24" s="69">
        <f t="shared" si="143"/>
        <v>243444.09133126982</v>
      </c>
      <c r="AB24" s="69">
        <f t="shared" si="143"/>
        <v>243084.80447465935</v>
      </c>
      <c r="AC24" s="69">
        <f t="shared" si="143"/>
        <v>242726.0478714004</v>
      </c>
      <c r="AD24" s="69">
        <f t="shared" si="143"/>
        <v>242367.82073891876</v>
      </c>
      <c r="AE24" s="69">
        <f t="shared" si="143"/>
        <v>242010.12229579524</v>
      </c>
      <c r="AF24" s="69">
        <f t="shared" si="143"/>
        <v>241652.95176176386</v>
      </c>
      <c r="AG24" s="69">
        <f t="shared" si="143"/>
        <v>241296.30835771025</v>
      </c>
      <c r="AH24" s="69">
        <f t="shared" si="143"/>
        <v>240940.19130566984</v>
      </c>
      <c r="AI24" s="69">
        <f t="shared" si="143"/>
        <v>240584.59982882623</v>
      </c>
      <c r="AJ24" s="69">
        <f t="shared" si="143"/>
        <v>240229.5331515095</v>
      </c>
      <c r="AK24" s="69">
        <f t="shared" si="143"/>
        <v>239874.99049919451</v>
      </c>
      <c r="AL24" s="69">
        <f t="shared" si="143"/>
        <v>239520.97109849914</v>
      </c>
      <c r="AM24" s="69">
        <f t="shared" si="143"/>
        <v>239167.47417718277</v>
      </c>
      <c r="AN24" s="69">
        <f t="shared" si="143"/>
        <v>238814.49896414441</v>
      </c>
      <c r="AO24" s="69">
        <f t="shared" si="143"/>
        <v>238462.04468942113</v>
      </c>
      <c r="AP24" s="69">
        <f t="shared" si="143"/>
        <v>238110.11058418633</v>
      </c>
      <c r="AQ24" s="69">
        <f t="shared" si="143"/>
        <v>237758.69588074813</v>
      </c>
      <c r="AR24" s="69">
        <f t="shared" si="143"/>
        <v>237407.79981254757</v>
      </c>
      <c r="AS24" s="69">
        <f t="shared" si="143"/>
        <v>237057.42161415709</v>
      </c>
      <c r="AT24" s="69">
        <f t="shared" si="143"/>
        <v>236707.56052127876</v>
      </c>
      <c r="AU24" s="69">
        <f t="shared" si="143"/>
        <v>236358.21577074262</v>
      </c>
      <c r="AV24" s="69">
        <f t="shared" si="143"/>
        <v>236009.38660050504</v>
      </c>
      <c r="AW24" s="69">
        <f t="shared" si="143"/>
        <v>235661.07224964706</v>
      </c>
      <c r="AX24" s="69">
        <f t="shared" si="143"/>
        <v>235313.27195837273</v>
      </c>
      <c r="AY24" s="69">
        <f t="shared" si="143"/>
        <v>234965.98496800745</v>
      </c>
      <c r="AZ24" s="69">
        <f t="shared" si="143"/>
        <v>234619.21052099628</v>
      </c>
      <c r="BA24" s="69">
        <f t="shared" si="143"/>
        <v>234272.94786090232</v>
      </c>
      <c r="BB24" s="69">
        <f t="shared" si="143"/>
        <v>233927.19623240511</v>
      </c>
      <c r="BC24" s="69">
        <f t="shared" si="143"/>
        <v>233581.95488129885</v>
      </c>
      <c r="BD24" s="69">
        <f t="shared" si="143"/>
        <v>233237.2230544909</v>
      </c>
      <c r="BE24" s="69">
        <f>BD24*(1+$E$24)</f>
        <v>232893.00000000003</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61"/>
        <v>231781.06259851236</v>
      </c>
      <c r="DG24" s="108">
        <f t="shared" si="62"/>
        <v>231438.98861779892</v>
      </c>
      <c r="DH24" s="108">
        <f t="shared" si="63"/>
        <v>231097.41948682157</v>
      </c>
      <c r="DI24" s="108">
        <f t="shared" si="64"/>
        <v>230756.35446049803</v>
      </c>
      <c r="DJ24" s="108">
        <f t="shared" si="65"/>
        <v>248726.10830378885</v>
      </c>
      <c r="DK24" s="108">
        <f t="shared" si="66"/>
        <v>248359.0259847203</v>
      </c>
      <c r="DL24" s="108">
        <f t="shared" si="67"/>
        <v>247992.48542393313</v>
      </c>
      <c r="DM24" s="108">
        <f t="shared" si="68"/>
        <v>247626.48582187365</v>
      </c>
      <c r="DN24" s="108">
        <f t="shared" si="69"/>
        <v>219227.1844295167</v>
      </c>
      <c r="DO24" s="108">
        <f t="shared" si="70"/>
        <v>218903.6380844544</v>
      </c>
      <c r="DP24" s="108">
        <f t="shared" si="71"/>
        <v>218580.56924512514</v>
      </c>
      <c r="DQ24" s="108">
        <f t="shared" si="72"/>
        <v>218257.97720680229</v>
      </c>
      <c r="DR24" s="108">
        <f t="shared" si="73"/>
        <v>217935.86126579929</v>
      </c>
      <c r="DS24" s="108">
        <f t="shared" si="74"/>
        <v>225276.29035017843</v>
      </c>
      <c r="DT24" s="108">
        <f t="shared" si="75"/>
        <v>224943.8164347666</v>
      </c>
      <c r="DU24" s="108">
        <f t="shared" si="76"/>
        <v>224611.83320083865</v>
      </c>
      <c r="DV24" s="108">
        <f t="shared" si="77"/>
        <v>224280.33992422247</v>
      </c>
      <c r="DW24" s="108">
        <f t="shared" si="78"/>
        <v>220056.2512261396</v>
      </c>
      <c r="DX24" s="108">
        <f t="shared" si="79"/>
        <v>219731.48130320507</v>
      </c>
      <c r="DY24" s="108">
        <f t="shared" si="80"/>
        <v>219407.19069182046</v>
      </c>
      <c r="DZ24" s="108">
        <f t="shared" si="81"/>
        <v>219083.378684594</v>
      </c>
      <c r="EA24" s="108">
        <f t="shared" si="82"/>
        <v>226833.82625215204</v>
      </c>
      <c r="EB24" s="108">
        <f t="shared" si="83"/>
        <v>226499.05364805477</v>
      </c>
      <c r="EC24" s="108">
        <f t="shared" si="84"/>
        <v>226164.77511796009</v>
      </c>
      <c r="ED24" s="108">
        <f t="shared" si="85"/>
        <v>225830.98993268906</v>
      </c>
      <c r="EE24" s="108">
        <f t="shared" si="86"/>
        <v>225497.69736413893</v>
      </c>
      <c r="EF24" s="108">
        <f t="shared" si="87"/>
        <v>218392.58976406805</v>
      </c>
      <c r="EG24" s="108">
        <f t="shared" si="88"/>
        <v>218070.2751551808</v>
      </c>
      <c r="EH24" s="108">
        <f t="shared" si="89"/>
        <v>217748.43623416929</v>
      </c>
      <c r="EI24" s="108">
        <f t="shared" si="90"/>
        <v>217427.07229898978</v>
      </c>
      <c r="EJ24" s="108">
        <f t="shared" si="91"/>
        <v>219024.44556229594</v>
      </c>
      <c r="EK24" s="108">
        <f t="shared" si="92"/>
        <v>218701.19842930292</v>
      </c>
      <c r="EL24" s="108">
        <f t="shared" si="93"/>
        <v>218378.4283604509</v>
      </c>
      <c r="EM24" s="108">
        <f t="shared" si="94"/>
        <v>218056.13465166505</v>
      </c>
      <c r="EN24" s="108">
        <f t="shared" si="95"/>
        <v>234426.64733152281</v>
      </c>
      <c r="EO24" s="108">
        <f t="shared" si="96"/>
        <v>234080.66886572854</v>
      </c>
      <c r="EP24" s="108">
        <f t="shared" si="97"/>
        <v>233735.20101210295</v>
      </c>
      <c r="EQ24" s="108">
        <f t="shared" si="98"/>
        <v>233390.24301705931</v>
      </c>
      <c r="ER24" s="108">
        <f t="shared" si="99"/>
        <v>233045.79412812306</v>
      </c>
      <c r="ES24" s="108">
        <f t="shared" si="100"/>
        <v>227655.40421338877</v>
      </c>
      <c r="ET24" s="108">
        <f t="shared" si="101"/>
        <v>227319.41908381376</v>
      </c>
      <c r="EU24" s="108">
        <f t="shared" si="102"/>
        <v>226983.92981774651</v>
      </c>
      <c r="EV24" s="108">
        <f t="shared" si="103"/>
        <v>226648.93568336705</v>
      </c>
      <c r="EW24" s="108">
        <f t="shared" si="104"/>
        <v>226402.72688090667</v>
      </c>
      <c r="EX24" s="108">
        <f t="shared" si="105"/>
        <v>226068.5905146295</v>
      </c>
      <c r="EY24" s="108">
        <f t="shared" si="106"/>
        <v>225734.94728336358</v>
      </c>
      <c r="EZ24" s="108">
        <f t="shared" si="107"/>
        <v>225401.79645931581</v>
      </c>
      <c r="FA24" s="108">
        <f t="shared" si="108"/>
        <v>207585.75639408774</v>
      </c>
      <c r="FB24" s="108">
        <f t="shared" si="109"/>
        <v>207279.3910455427</v>
      </c>
      <c r="FC24" s="108">
        <f t="shared" si="110"/>
        <v>206973.47784616443</v>
      </c>
      <c r="FD24" s="108">
        <f t="shared" si="111"/>
        <v>206668.01612864877</v>
      </c>
      <c r="FE24" s="108">
        <f t="shared" si="112"/>
        <v>206363.00522667644</v>
      </c>
    </row>
    <row r="25" spans="1:161" ht="15.75" x14ac:dyDescent="0.25">
      <c r="A25" s="47" t="s">
        <v>189</v>
      </c>
      <c r="B25" s="12">
        <v>139773.20340366385</v>
      </c>
      <c r="C25" s="12">
        <f>'Urb proj of all 25 ARs '!B25</f>
        <v>132466</v>
      </c>
      <c r="D25" s="100">
        <f t="shared" si="57"/>
        <v>-5.2279000736362234E-2</v>
      </c>
      <c r="E25" s="101">
        <f t="shared" si="58"/>
        <v>-1.0320656039077836E-3</v>
      </c>
      <c r="F25" s="69">
        <f t="shared" si="54"/>
        <v>139628.94828808293</v>
      </c>
      <c r="G25" s="69">
        <f t="shared" si="59"/>
        <v>139484.842053245</v>
      </c>
      <c r="H25" s="69">
        <f>G25*(1+$E$25)</f>
        <v>139340.88454549533</v>
      </c>
      <c r="I25" s="69">
        <f t="shared" ref="I25:BE25" si="144">H25*(1+$E$25)</f>
        <v>139197.07561133784</v>
      </c>
      <c r="J25" s="69">
        <f t="shared" si="144"/>
        <v>139053.41509743483</v>
      </c>
      <c r="K25" s="69">
        <f t="shared" si="144"/>
        <v>138909.90285060686</v>
      </c>
      <c r="L25" s="69">
        <f t="shared" si="144"/>
        <v>138766.53871783256</v>
      </c>
      <c r="M25" s="69">
        <f t="shared" si="144"/>
        <v>138623.32254624856</v>
      </c>
      <c r="N25" s="69">
        <f t="shared" si="144"/>
        <v>138480.25418314917</v>
      </c>
      <c r="O25" s="69">
        <f t="shared" si="144"/>
        <v>138337.33347598632</v>
      </c>
      <c r="P25" s="69">
        <f t="shared" si="144"/>
        <v>138194.56027236945</v>
      </c>
      <c r="Q25" s="69">
        <f t="shared" si="144"/>
        <v>138051.93442006517</v>
      </c>
      <c r="R25" s="69">
        <f t="shared" si="144"/>
        <v>137909.4557669973</v>
      </c>
      <c r="S25" s="69">
        <f t="shared" si="144"/>
        <v>137767.12416124655</v>
      </c>
      <c r="T25" s="69">
        <f t="shared" si="144"/>
        <v>137624.93945105045</v>
      </c>
      <c r="U25" s="69">
        <f t="shared" si="144"/>
        <v>137482.90148480312</v>
      </c>
      <c r="V25" s="69">
        <f t="shared" si="144"/>
        <v>137341.01011105522</v>
      </c>
      <c r="W25" s="69">
        <f t="shared" si="144"/>
        <v>137199.26517851365</v>
      </c>
      <c r="X25" s="69">
        <f t="shared" si="144"/>
        <v>137057.66653604148</v>
      </c>
      <c r="Y25" s="69">
        <f t="shared" si="144"/>
        <v>136916.21403265776</v>
      </c>
      <c r="Z25" s="69">
        <f t="shared" si="144"/>
        <v>136774.90751753739</v>
      </c>
      <c r="AA25" s="69">
        <f t="shared" si="144"/>
        <v>136633.74684001086</v>
      </c>
      <c r="AB25" s="69">
        <f t="shared" si="144"/>
        <v>136492.73184956424</v>
      </c>
      <c r="AC25" s="69">
        <f t="shared" si="144"/>
        <v>136351.86239583889</v>
      </c>
      <c r="AD25" s="69">
        <f t="shared" si="144"/>
        <v>136211.13832863138</v>
      </c>
      <c r="AE25" s="69">
        <f t="shared" si="144"/>
        <v>136070.55949789326</v>
      </c>
      <c r="AF25" s="69">
        <f t="shared" si="144"/>
        <v>135930.125753731</v>
      </c>
      <c r="AG25" s="69">
        <f t="shared" si="144"/>
        <v>135789.8369464057</v>
      </c>
      <c r="AH25" s="69">
        <f t="shared" si="144"/>
        <v>135649.69292633308</v>
      </c>
      <c r="AI25" s="69">
        <f t="shared" si="144"/>
        <v>135509.69354408316</v>
      </c>
      <c r="AJ25" s="69">
        <f t="shared" si="144"/>
        <v>135369.83865038023</v>
      </c>
      <c r="AK25" s="69">
        <f t="shared" si="144"/>
        <v>135230.12809610262</v>
      </c>
      <c r="AL25" s="69">
        <f t="shared" si="144"/>
        <v>135090.5617322826</v>
      </c>
      <c r="AM25" s="69">
        <f t="shared" si="144"/>
        <v>134951.13941010612</v>
      </c>
      <c r="AN25" s="69">
        <f t="shared" si="144"/>
        <v>134811.86098091278</v>
      </c>
      <c r="AO25" s="69">
        <f t="shared" si="144"/>
        <v>134672.72629619559</v>
      </c>
      <c r="AP25" s="69">
        <f t="shared" si="144"/>
        <v>134533.73520760078</v>
      </c>
      <c r="AQ25" s="69">
        <f t="shared" si="144"/>
        <v>134394.88756692779</v>
      </c>
      <c r="AR25" s="69">
        <f t="shared" si="144"/>
        <v>134256.18322612892</v>
      </c>
      <c r="AS25" s="69">
        <f t="shared" si="144"/>
        <v>134117.62203730931</v>
      </c>
      <c r="AT25" s="69">
        <f t="shared" si="144"/>
        <v>133979.2038527267</v>
      </c>
      <c r="AU25" s="69">
        <f t="shared" si="144"/>
        <v>133840.92852479135</v>
      </c>
      <c r="AV25" s="69">
        <f t="shared" si="144"/>
        <v>133702.79590606585</v>
      </c>
      <c r="AW25" s="69">
        <f t="shared" si="144"/>
        <v>133564.8058492649</v>
      </c>
      <c r="AX25" s="69">
        <f t="shared" si="144"/>
        <v>133426.95820725526</v>
      </c>
      <c r="AY25" s="69">
        <f t="shared" si="144"/>
        <v>133289.25283305551</v>
      </c>
      <c r="AZ25" s="69">
        <f t="shared" si="144"/>
        <v>133151.68957983595</v>
      </c>
      <c r="BA25" s="69">
        <f t="shared" si="144"/>
        <v>133014.2683009184</v>
      </c>
      <c r="BB25" s="69">
        <f t="shared" si="144"/>
        <v>132876.98884977607</v>
      </c>
      <c r="BC25" s="69">
        <f t="shared" si="144"/>
        <v>132739.85108003338</v>
      </c>
      <c r="BD25" s="69">
        <f t="shared" si="144"/>
        <v>132602.85484546583</v>
      </c>
      <c r="BE25" s="69">
        <f t="shared" si="144"/>
        <v>132465.99999999985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61"/>
        <v>144142.00264711084</v>
      </c>
      <c r="DG25" s="108">
        <f t="shared" si="62"/>
        <v>143993.23864410038</v>
      </c>
      <c r="DH25" s="108">
        <f t="shared" si="63"/>
        <v>143844.62817530052</v>
      </c>
      <c r="DI25" s="108">
        <f t="shared" si="64"/>
        <v>143696.17108225389</v>
      </c>
      <c r="DJ25" s="108">
        <f t="shared" si="65"/>
        <v>154899.54652197976</v>
      </c>
      <c r="DK25" s="108">
        <f t="shared" si="66"/>
        <v>154739.68002795352</v>
      </c>
      <c r="DL25" s="108">
        <f t="shared" si="67"/>
        <v>154579.97852663696</v>
      </c>
      <c r="DM25" s="108">
        <f t="shared" si="68"/>
        <v>154420.44184774681</v>
      </c>
      <c r="DN25" s="108">
        <f t="shared" si="69"/>
        <v>136809.14480811486</v>
      </c>
      <c r="DO25" s="108">
        <f t="shared" si="70"/>
        <v>136667.94879545836</v>
      </c>
      <c r="DP25" s="108">
        <f t="shared" si="71"/>
        <v>136526.89850634994</v>
      </c>
      <c r="DQ25" s="108">
        <f t="shared" si="72"/>
        <v>136385.99379039332</v>
      </c>
      <c r="DR25" s="108">
        <f t="shared" si="73"/>
        <v>136245.2344973475</v>
      </c>
      <c r="DS25" s="108">
        <f t="shared" si="74"/>
        <v>141173.88829645989</v>
      </c>
      <c r="DT25" s="108">
        <f t="shared" si="75"/>
        <v>141028.18758217921</v>
      </c>
      <c r="DU25" s="108">
        <f t="shared" si="76"/>
        <v>140882.63724059417</v>
      </c>
      <c r="DV25" s="108">
        <f t="shared" si="77"/>
        <v>140737.23711651034</v>
      </c>
      <c r="DW25" s="108">
        <f t="shared" si="78"/>
        <v>138326.47619243345</v>
      </c>
      <c r="DX25" s="108">
        <f t="shared" si="79"/>
        <v>138183.71419424546</v>
      </c>
      <c r="DY25" s="108">
        <f t="shared" si="80"/>
        <v>138041.09953580538</v>
      </c>
      <c r="DZ25" s="108">
        <f t="shared" si="81"/>
        <v>137898.63206504885</v>
      </c>
      <c r="EA25" s="108">
        <f t="shared" si="82"/>
        <v>142364.99130058641</v>
      </c>
      <c r="EB25" s="108">
        <f t="shared" si="83"/>
        <v>142218.06128986445</v>
      </c>
      <c r="EC25" s="108">
        <f t="shared" si="84"/>
        <v>142071.28292055271</v>
      </c>
      <c r="ED25" s="108">
        <f t="shared" si="85"/>
        <v>141924.65603614735</v>
      </c>
      <c r="EE25" s="108">
        <f t="shared" si="86"/>
        <v>141778.18048030601</v>
      </c>
      <c r="EF25" s="108">
        <f t="shared" si="87"/>
        <v>138597.7601082449</v>
      </c>
      <c r="EG25" s="108">
        <f t="shared" si="88"/>
        <v>138454.7181272585</v>
      </c>
      <c r="EH25" s="108">
        <f t="shared" si="89"/>
        <v>138311.82377498064</v>
      </c>
      <c r="EI25" s="108">
        <f t="shared" si="90"/>
        <v>138169.07689904873</v>
      </c>
      <c r="EJ25" s="108">
        <f t="shared" si="91"/>
        <v>139384.49342816375</v>
      </c>
      <c r="EK25" s="108">
        <f t="shared" si="92"/>
        <v>139240.63948677844</v>
      </c>
      <c r="EL25" s="108">
        <f t="shared" si="93"/>
        <v>139096.93401209801</v>
      </c>
      <c r="EM25" s="108">
        <f t="shared" si="94"/>
        <v>138953.37685089509</v>
      </c>
      <c r="EN25" s="108">
        <f t="shared" si="95"/>
        <v>150730.99970000933</v>
      </c>
      <c r="EO25" s="108">
        <f t="shared" si="96"/>
        <v>150575.43541977633</v>
      </c>
      <c r="EP25" s="108">
        <f t="shared" si="97"/>
        <v>150420.03169208611</v>
      </c>
      <c r="EQ25" s="108">
        <f t="shared" si="98"/>
        <v>150264.78835123801</v>
      </c>
      <c r="ER25" s="108">
        <f t="shared" si="99"/>
        <v>150109.70523170222</v>
      </c>
      <c r="ES25" s="108">
        <f t="shared" si="100"/>
        <v>146773.7721172967</v>
      </c>
      <c r="ET25" s="108">
        <f t="shared" si="101"/>
        <v>146622.29195553862</v>
      </c>
      <c r="EU25" s="108">
        <f t="shared" si="102"/>
        <v>146470.9681312452</v>
      </c>
      <c r="EV25" s="108">
        <f t="shared" si="103"/>
        <v>146319.80048306589</v>
      </c>
      <c r="EW25" s="108">
        <f t="shared" si="104"/>
        <v>144034.76833353232</v>
      </c>
      <c r="EX25" s="108">
        <f t="shared" si="105"/>
        <v>143886.11500336844</v>
      </c>
      <c r="EY25" s="108">
        <f t="shared" si="106"/>
        <v>143737.61509319354</v>
      </c>
      <c r="EZ25" s="108">
        <f t="shared" si="107"/>
        <v>143589.26844466815</v>
      </c>
      <c r="FA25" s="108">
        <f t="shared" si="108"/>
        <v>131351.63992720304</v>
      </c>
      <c r="FB25" s="108">
        <f t="shared" si="109"/>
        <v>131216.0764176173</v>
      </c>
      <c r="FC25" s="108">
        <f t="shared" si="110"/>
        <v>131080.65281846694</v>
      </c>
      <c r="FD25" s="108">
        <f t="shared" si="111"/>
        <v>130945.36898535522</v>
      </c>
      <c r="FE25" s="108">
        <f t="shared" si="112"/>
        <v>130810.22477403443</v>
      </c>
    </row>
    <row r="26" spans="1:161" ht="15.75" x14ac:dyDescent="0.25">
      <c r="A26" s="47" t="s">
        <v>190</v>
      </c>
      <c r="B26" s="12">
        <v>134657.51680165855</v>
      </c>
      <c r="C26" s="12">
        <f>'Urb proj of all 25 ARs '!B26</f>
        <v>128881.99999999999</v>
      </c>
      <c r="D26" s="100">
        <f t="shared" si="57"/>
        <v>-4.2890415172036137E-2</v>
      </c>
      <c r="E26" s="101">
        <f t="shared" si="58"/>
        <v>-8.426713948490594E-4</v>
      </c>
      <c r="F26" s="69">
        <f t="shared" si="54"/>
        <v>134544.04476414839</v>
      </c>
      <c r="G26" s="69">
        <f t="shared" si="59"/>
        <v>134430.66834627834</v>
      </c>
      <c r="H26" s="69">
        <f>G26*(1+$E$26)</f>
        <v>134317.38746747249</v>
      </c>
      <c r="I26" s="69">
        <f t="shared" ref="I26:BE26" si="145">H26*(1+$E$26)</f>
        <v>134204.20204722279</v>
      </c>
      <c r="J26" s="69">
        <f t="shared" si="145"/>
        <v>134091.11200508906</v>
      </c>
      <c r="K26" s="69">
        <f t="shared" si="145"/>
        <v>133978.11726069887</v>
      </c>
      <c r="L26" s="69">
        <f t="shared" si="145"/>
        <v>133865.21773374756</v>
      </c>
      <c r="M26" s="69">
        <f t="shared" si="145"/>
        <v>133752.41334399808</v>
      </c>
      <c r="N26" s="69">
        <f t="shared" si="145"/>
        <v>133639.70401128108</v>
      </c>
      <c r="O26" s="69">
        <f t="shared" si="145"/>
        <v>133527.08965549467</v>
      </c>
      <c r="P26" s="69">
        <f t="shared" si="145"/>
        <v>133414.57019660453</v>
      </c>
      <c r="Q26" s="69">
        <f t="shared" si="145"/>
        <v>133302.14555464376</v>
      </c>
      <c r="R26" s="69">
        <f t="shared" si="145"/>
        <v>133189.81564971287</v>
      </c>
      <c r="S26" s="69">
        <f t="shared" si="145"/>
        <v>133077.58040197962</v>
      </c>
      <c r="T26" s="69">
        <f t="shared" si="145"/>
        <v>132965.43973167916</v>
      </c>
      <c r="U26" s="69">
        <f t="shared" si="145"/>
        <v>132853.39355911376</v>
      </c>
      <c r="V26" s="69">
        <f t="shared" si="145"/>
        <v>132741.44180465286</v>
      </c>
      <c r="W26" s="69">
        <f t="shared" si="145"/>
        <v>132629.58438873306</v>
      </c>
      <c r="X26" s="69">
        <f t="shared" si="145"/>
        <v>132517.82123185796</v>
      </c>
      <c r="Y26" s="69">
        <f t="shared" si="145"/>
        <v>132406.15225459816</v>
      </c>
      <c r="Z26" s="69">
        <f t="shared" si="145"/>
        <v>132294.57737759117</v>
      </c>
      <c r="AA26" s="69">
        <f t="shared" si="145"/>
        <v>132183.09652154142</v>
      </c>
      <c r="AB26" s="69">
        <f t="shared" si="145"/>
        <v>132071.70960722014</v>
      </c>
      <c r="AC26" s="69">
        <f t="shared" si="145"/>
        <v>131960.41655546532</v>
      </c>
      <c r="AD26" s="69">
        <f t="shared" si="145"/>
        <v>131849.21728718167</v>
      </c>
      <c r="AE26" s="69">
        <f t="shared" si="145"/>
        <v>131738.11172334052</v>
      </c>
      <c r="AF26" s="69">
        <f t="shared" si="145"/>
        <v>131627.09978497983</v>
      </c>
      <c r="AG26" s="69">
        <f t="shared" si="145"/>
        <v>131516.18139320408</v>
      </c>
      <c r="AH26" s="69">
        <f t="shared" si="145"/>
        <v>131405.35646918425</v>
      </c>
      <c r="AI26" s="69">
        <f t="shared" si="145"/>
        <v>131294.62493415773</v>
      </c>
      <c r="AJ26" s="69">
        <f t="shared" si="145"/>
        <v>131183.98670942828</v>
      </c>
      <c r="AK26" s="69">
        <f t="shared" si="145"/>
        <v>131073.44171636598</v>
      </c>
      <c r="AL26" s="69">
        <f t="shared" si="145"/>
        <v>130962.98987640718</v>
      </c>
      <c r="AM26" s="69">
        <f t="shared" si="145"/>
        <v>130852.63111105443</v>
      </c>
      <c r="AN26" s="69">
        <f t="shared" si="145"/>
        <v>130742.36534187642</v>
      </c>
      <c r="AO26" s="69">
        <f t="shared" si="145"/>
        <v>130632.19249050791</v>
      </c>
      <c r="AP26" s="69">
        <f t="shared" si="145"/>
        <v>130522.11247864974</v>
      </c>
      <c r="AQ26" s="69">
        <f t="shared" si="145"/>
        <v>130412.1252280687</v>
      </c>
      <c r="AR26" s="69">
        <f t="shared" si="145"/>
        <v>130302.23066059753</v>
      </c>
      <c r="AS26" s="69">
        <f t="shared" si="145"/>
        <v>130192.42869813483</v>
      </c>
      <c r="AT26" s="69">
        <f t="shared" si="145"/>
        <v>130082.71926264498</v>
      </c>
      <c r="AU26" s="69">
        <f t="shared" si="145"/>
        <v>129973.10227615817</v>
      </c>
      <c r="AV26" s="69">
        <f t="shared" si="145"/>
        <v>129863.57766077026</v>
      </c>
      <c r="AW26" s="69">
        <f t="shared" si="145"/>
        <v>129754.14533864276</v>
      </c>
      <c r="AX26" s="69">
        <f t="shared" si="145"/>
        <v>129644.80523200279</v>
      </c>
      <c r="AY26" s="69">
        <f t="shared" si="145"/>
        <v>129535.55726314301</v>
      </c>
      <c r="AZ26" s="69">
        <f t="shared" si="145"/>
        <v>129426.40135442153</v>
      </c>
      <c r="BA26" s="69">
        <f t="shared" si="145"/>
        <v>129317.3374282619</v>
      </c>
      <c r="BB26" s="69">
        <f t="shared" si="145"/>
        <v>129208.36540715306</v>
      </c>
      <c r="BC26" s="69">
        <f t="shared" si="145"/>
        <v>129099.48521364926</v>
      </c>
      <c r="BD26" s="69">
        <f t="shared" si="145"/>
        <v>128990.69677036998</v>
      </c>
      <c r="BE26" s="69">
        <f t="shared" si="145"/>
        <v>128881.99999999994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61"/>
        <v>130480.28162213739</v>
      </c>
      <c r="DG26" s="108">
        <f t="shared" si="62"/>
        <v>130370.32962122255</v>
      </c>
      <c r="DH26" s="108">
        <f t="shared" si="63"/>
        <v>130260.47027371371</v>
      </c>
      <c r="DI26" s="108">
        <f t="shared" si="64"/>
        <v>130150.70350153446</v>
      </c>
      <c r="DJ26" s="108">
        <f t="shared" si="65"/>
        <v>139922.86545840802</v>
      </c>
      <c r="DK26" s="108">
        <f t="shared" si="66"/>
        <v>139804.95646220091</v>
      </c>
      <c r="DL26" s="108">
        <f t="shared" si="67"/>
        <v>139687.1468245321</v>
      </c>
      <c r="DM26" s="108">
        <f t="shared" si="68"/>
        <v>139569.43646167498</v>
      </c>
      <c r="DN26" s="108">
        <f t="shared" si="69"/>
        <v>123206.24598761123</v>
      </c>
      <c r="DO26" s="108">
        <f t="shared" si="70"/>
        <v>123102.42360845071</v>
      </c>
      <c r="DP26" s="108">
        <f t="shared" si="71"/>
        <v>122998.68871743928</v>
      </c>
      <c r="DQ26" s="108">
        <f t="shared" si="72"/>
        <v>122895.04124085314</v>
      </c>
      <c r="DR26" s="108">
        <f t="shared" si="73"/>
        <v>122791.48110503069</v>
      </c>
      <c r="DS26" s="108">
        <f t="shared" si="74"/>
        <v>126159.44935314434</v>
      </c>
      <c r="DT26" s="108">
        <f t="shared" si="75"/>
        <v>126053.13839398455</v>
      </c>
      <c r="DU26" s="108">
        <f t="shared" si="76"/>
        <v>125946.91702002901</v>
      </c>
      <c r="DV26" s="108">
        <f t="shared" si="77"/>
        <v>125840.7851557868</v>
      </c>
      <c r="DW26" s="108">
        <f t="shared" si="78"/>
        <v>126059.65042145543</v>
      </c>
      <c r="DX26" s="108">
        <f t="shared" si="79"/>
        <v>125953.42356000061</v>
      </c>
      <c r="DY26" s="108">
        <f t="shared" si="80"/>
        <v>125847.28621288329</v>
      </c>
      <c r="DZ26" s="108">
        <f t="shared" si="81"/>
        <v>125741.2383046723</v>
      </c>
      <c r="EA26" s="108">
        <f t="shared" si="82"/>
        <v>130174.74866193409</v>
      </c>
      <c r="EB26" s="108">
        <f t="shared" si="83"/>
        <v>130065.05412490501</v>
      </c>
      <c r="EC26" s="108">
        <f t="shared" si="84"/>
        <v>129955.45202432445</v>
      </c>
      <c r="ED26" s="108">
        <f t="shared" si="85"/>
        <v>129845.94228229889</v>
      </c>
      <c r="EE26" s="108">
        <f t="shared" si="86"/>
        <v>129736.52482100036</v>
      </c>
      <c r="EF26" s="108">
        <f t="shared" si="87"/>
        <v>126933.31813361261</v>
      </c>
      <c r="EG26" s="108">
        <f t="shared" si="88"/>
        <v>126826.35505736814</v>
      </c>
      <c r="EH26" s="108">
        <f t="shared" si="89"/>
        <v>126719.48211584832</v>
      </c>
      <c r="EI26" s="108">
        <f t="shared" si="90"/>
        <v>126612.69923309922</v>
      </c>
      <c r="EJ26" s="108">
        <f t="shared" si="91"/>
        <v>124915.72768705401</v>
      </c>
      <c r="EK26" s="108">
        <f t="shared" si="92"/>
        <v>124810.46477656536</v>
      </c>
      <c r="EL26" s="108">
        <f t="shared" si="93"/>
        <v>124705.29056812034</v>
      </c>
      <c r="EM26" s="108">
        <f t="shared" si="94"/>
        <v>124600.20498697224</v>
      </c>
      <c r="EN26" s="108">
        <f t="shared" si="95"/>
        <v>134254.2215908854</v>
      </c>
      <c r="EO26" s="108">
        <f t="shared" si="96"/>
        <v>134141.08939871303</v>
      </c>
      <c r="EP26" s="108">
        <f t="shared" si="97"/>
        <v>134028.05253980285</v>
      </c>
      <c r="EQ26" s="108">
        <f t="shared" si="98"/>
        <v>133915.11093382022</v>
      </c>
      <c r="ER26" s="108">
        <f t="shared" si="99"/>
        <v>133802.26450049825</v>
      </c>
      <c r="ES26" s="108">
        <f t="shared" si="100"/>
        <v>132174.72833259852</v>
      </c>
      <c r="ET26" s="108">
        <f t="shared" si="101"/>
        <v>132063.34846991071</v>
      </c>
      <c r="EU26" s="108">
        <f t="shared" si="102"/>
        <v>131952.06246384713</v>
      </c>
      <c r="EV26" s="108">
        <f t="shared" si="103"/>
        <v>131840.8702353175</v>
      </c>
      <c r="EW26" s="108">
        <f t="shared" si="104"/>
        <v>129564.56049908604</v>
      </c>
      <c r="EX26" s="108">
        <f t="shared" si="105"/>
        <v>129455.38015016727</v>
      </c>
      <c r="EY26" s="108">
        <f t="shared" si="106"/>
        <v>129346.29180440542</v>
      </c>
      <c r="EZ26" s="108">
        <f t="shared" si="107"/>
        <v>129237.29538427205</v>
      </c>
      <c r="FA26" s="108">
        <f t="shared" si="108"/>
        <v>119962.3136149153</v>
      </c>
      <c r="FB26" s="108">
        <f t="shared" si="109"/>
        <v>119861.22480477209</v>
      </c>
      <c r="FC26" s="108">
        <f t="shared" si="110"/>
        <v>119760.22117927753</v>
      </c>
      <c r="FD26" s="108">
        <f t="shared" si="111"/>
        <v>119659.30266664897</v>
      </c>
      <c r="FE26" s="108">
        <f t="shared" si="112"/>
        <v>119558.4691951642</v>
      </c>
    </row>
    <row r="27" spans="1:161" ht="15.75" x14ac:dyDescent="0.25">
      <c r="A27" s="47" t="s">
        <v>191</v>
      </c>
      <c r="B27" s="12">
        <v>141347.89755398003</v>
      </c>
      <c r="C27" s="12">
        <f>'Urb proj of all 25 ARs '!B27</f>
        <v>130042.99999999999</v>
      </c>
      <c r="D27" s="100">
        <f t="shared" si="57"/>
        <v>-7.9979240933971185E-2</v>
      </c>
      <c r="E27" s="101">
        <f t="shared" si="58"/>
        <v>-1.6017743454718181E-3</v>
      </c>
      <c r="F27" s="69">
        <f t="shared" si="54"/>
        <v>141121.49011789169</v>
      </c>
      <c r="G27" s="69">
        <f t="shared" si="59"/>
        <v>140895.44533542611</v>
      </c>
      <c r="H27" s="69">
        <f>G27*(1+$E$27)</f>
        <v>140669.76262569398</v>
      </c>
      <c r="I27" s="69">
        <f t="shared" ref="I27:BD27" si="146">H27*(1+$E$27)</f>
        <v>140444.44140873654</v>
      </c>
      <c r="J27" s="69">
        <f t="shared" si="146"/>
        <v>140219.48110552391</v>
      </c>
      <c r="K27" s="69">
        <f t="shared" si="146"/>
        <v>139994.88113795372</v>
      </c>
      <c r="L27" s="69">
        <f t="shared" si="146"/>
        <v>139770.64092884958</v>
      </c>
      <c r="M27" s="69">
        <f t="shared" si="146"/>
        <v>139546.75990195959</v>
      </c>
      <c r="N27" s="69">
        <f t="shared" si="146"/>
        <v>139323.23748195491</v>
      </c>
      <c r="O27" s="69">
        <f t="shared" si="146"/>
        <v>139100.07309442825</v>
      </c>
      <c r="P27" s="69">
        <f t="shared" si="146"/>
        <v>138877.26616589233</v>
      </c>
      <c r="Q27" s="69">
        <f t="shared" si="146"/>
        <v>138654.81612377855</v>
      </c>
      <c r="R27" s="69">
        <f t="shared" si="146"/>
        <v>138432.72239643536</v>
      </c>
      <c r="S27" s="69">
        <f t="shared" si="146"/>
        <v>138210.98441312692</v>
      </c>
      <c r="T27" s="69">
        <f t="shared" si="146"/>
        <v>137989.60160403157</v>
      </c>
      <c r="U27" s="69">
        <f t="shared" si="146"/>
        <v>137768.57340024036</v>
      </c>
      <c r="V27" s="69">
        <f t="shared" si="146"/>
        <v>137547.8992337556</v>
      </c>
      <c r="W27" s="69">
        <f t="shared" si="146"/>
        <v>137327.57853748943</v>
      </c>
      <c r="X27" s="69">
        <f t="shared" si="146"/>
        <v>137107.61074526233</v>
      </c>
      <c r="Y27" s="69">
        <f t="shared" si="146"/>
        <v>136887.99529180164</v>
      </c>
      <c r="Z27" s="69">
        <f t="shared" si="146"/>
        <v>136668.73161274017</v>
      </c>
      <c r="AA27" s="69">
        <f t="shared" si="146"/>
        <v>136449.81914461471</v>
      </c>
      <c r="AB27" s="69">
        <f t="shared" si="146"/>
        <v>136231.25732486459</v>
      </c>
      <c r="AC27" s="69">
        <f t="shared" si="146"/>
        <v>136013.04559183025</v>
      </c>
      <c r="AD27" s="69">
        <f t="shared" si="146"/>
        <v>135795.18338475176</v>
      </c>
      <c r="AE27" s="69">
        <f t="shared" si="146"/>
        <v>135577.67014376741</v>
      </c>
      <c r="AF27" s="69">
        <f t="shared" si="146"/>
        <v>135360.50530991229</v>
      </c>
      <c r="AG27" s="69">
        <f t="shared" si="146"/>
        <v>135143.68832511676</v>
      </c>
      <c r="AH27" s="69">
        <f t="shared" si="146"/>
        <v>134927.21863220516</v>
      </c>
      <c r="AI27" s="69">
        <f t="shared" si="146"/>
        <v>134711.09567489423</v>
      </c>
      <c r="AJ27" s="69">
        <f t="shared" si="146"/>
        <v>134495.31889779179</v>
      </c>
      <c r="AK27" s="69">
        <f t="shared" si="146"/>
        <v>134279.88774639525</v>
      </c>
      <c r="AL27" s="69">
        <f t="shared" si="146"/>
        <v>134064.80166709024</v>
      </c>
      <c r="AM27" s="69">
        <f t="shared" si="146"/>
        <v>133850.06010714913</v>
      </c>
      <c r="AN27" s="69">
        <f t="shared" si="146"/>
        <v>133635.66251472963</v>
      </c>
      <c r="AO27" s="69">
        <f t="shared" si="146"/>
        <v>133421.6083388734</v>
      </c>
      <c r="AP27" s="69">
        <f t="shared" si="146"/>
        <v>133207.89702950459</v>
      </c>
      <c r="AQ27" s="69">
        <f t="shared" si="146"/>
        <v>132994.52803742848</v>
      </c>
      <c r="AR27" s="69">
        <f t="shared" si="146"/>
        <v>132781.50081432998</v>
      </c>
      <c r="AS27" s="69">
        <f t="shared" si="146"/>
        <v>132568.81481277233</v>
      </c>
      <c r="AT27" s="69">
        <f t="shared" si="146"/>
        <v>132356.46948619562</v>
      </c>
      <c r="AU27" s="69">
        <f t="shared" si="146"/>
        <v>132144.46428891542</v>
      </c>
      <c r="AV27" s="69">
        <f t="shared" si="146"/>
        <v>131932.79867612131</v>
      </c>
      <c r="AW27" s="69">
        <f t="shared" si="146"/>
        <v>131721.4721038756</v>
      </c>
      <c r="AX27" s="69">
        <f t="shared" si="146"/>
        <v>131510.48402911183</v>
      </c>
      <c r="AY27" s="69">
        <f t="shared" si="146"/>
        <v>131299.83390963342</v>
      </c>
      <c r="AZ27" s="69">
        <f t="shared" si="146"/>
        <v>131089.52120411227</v>
      </c>
      <c r="BA27" s="69">
        <f t="shared" si="146"/>
        <v>130879.54537208735</v>
      </c>
      <c r="BB27" s="69">
        <f t="shared" si="146"/>
        <v>130669.90587396332</v>
      </c>
      <c r="BC27" s="69">
        <f t="shared" si="146"/>
        <v>130460.60217100919</v>
      </c>
      <c r="BD27" s="69">
        <f t="shared" si="146"/>
        <v>130251.63372535686</v>
      </c>
      <c r="BE27" s="69">
        <f>BD27*(1+$E$27)</f>
        <v>130042.9999999998</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61"/>
        <v>137406.63170483839</v>
      </c>
      <c r="DG27" s="108">
        <f t="shared" si="62"/>
        <v>137186.53728727589</v>
      </c>
      <c r="DH27" s="108">
        <f t="shared" si="63"/>
        <v>136966.79541130501</v>
      </c>
      <c r="DI27" s="108">
        <f t="shared" si="64"/>
        <v>136747.4055122337</v>
      </c>
      <c r="DJ27" s="108">
        <f t="shared" si="65"/>
        <v>146201.88459271993</v>
      </c>
      <c r="DK27" s="108">
        <f t="shared" si="66"/>
        <v>145967.70216471967</v>
      </c>
      <c r="DL27" s="108">
        <f t="shared" si="67"/>
        <v>145733.89484412476</v>
      </c>
      <c r="DM27" s="108">
        <f t="shared" si="68"/>
        <v>145500.46203009775</v>
      </c>
      <c r="DN27" s="108">
        <f t="shared" si="69"/>
        <v>127420.63130016887</v>
      </c>
      <c r="DO27" s="108">
        <f t="shared" si="70"/>
        <v>127216.53220186845</v>
      </c>
      <c r="DP27" s="108">
        <f t="shared" si="71"/>
        <v>127012.7600242676</v>
      </c>
      <c r="DQ27" s="108">
        <f t="shared" si="72"/>
        <v>126809.31424371316</v>
      </c>
      <c r="DR27" s="108">
        <f t="shared" si="73"/>
        <v>126606.1943373907</v>
      </c>
      <c r="DS27" s="108">
        <f t="shared" si="74"/>
        <v>131415.52158850027</v>
      </c>
      <c r="DT27" s="108">
        <f t="shared" si="75"/>
        <v>131205.02357742304</v>
      </c>
      <c r="DU27" s="108">
        <f t="shared" si="76"/>
        <v>130994.86273665969</v>
      </c>
      <c r="DV27" s="108">
        <f t="shared" si="77"/>
        <v>130785.0385261395</v>
      </c>
      <c r="DW27" s="108">
        <f t="shared" si="78"/>
        <v>125724.76626663825</v>
      </c>
      <c r="DX27" s="108">
        <f t="shared" si="79"/>
        <v>125523.38356144191</v>
      </c>
      <c r="DY27" s="108">
        <f t="shared" si="80"/>
        <v>125322.32342589638</v>
      </c>
      <c r="DZ27" s="108">
        <f t="shared" si="81"/>
        <v>125121.58534331787</v>
      </c>
      <c r="EA27" s="108">
        <f t="shared" si="82"/>
        <v>129981.12357310808</v>
      </c>
      <c r="EB27" s="108">
        <f t="shared" si="83"/>
        <v>129772.92314397306</v>
      </c>
      <c r="EC27" s="108">
        <f t="shared" si="84"/>
        <v>129565.05620494415</v>
      </c>
      <c r="ED27" s="108">
        <f t="shared" si="85"/>
        <v>129357.52222184546</v>
      </c>
      <c r="EE27" s="108">
        <f t="shared" si="86"/>
        <v>129150.32066135669</v>
      </c>
      <c r="EF27" s="108">
        <f t="shared" si="87"/>
        <v>125308.66879560266</v>
      </c>
      <c r="EG27" s="108">
        <f t="shared" si="88"/>
        <v>125107.95258466063</v>
      </c>
      <c r="EH27" s="108">
        <f t="shared" si="89"/>
        <v>124907.55787579602</v>
      </c>
      <c r="EI27" s="108">
        <f t="shared" si="90"/>
        <v>124707.48415403503</v>
      </c>
      <c r="EJ27" s="108">
        <f t="shared" si="91"/>
        <v>126120.60156226784</v>
      </c>
      <c r="EK27" s="108">
        <f t="shared" si="92"/>
        <v>125918.58481824992</v>
      </c>
      <c r="EL27" s="108">
        <f t="shared" si="93"/>
        <v>125716.89165946994</v>
      </c>
      <c r="EM27" s="108">
        <f t="shared" si="94"/>
        <v>125515.52156761732</v>
      </c>
      <c r="EN27" s="108">
        <f t="shared" si="95"/>
        <v>133833.13459945784</v>
      </c>
      <c r="EO27" s="108">
        <f t="shared" si="96"/>
        <v>133618.76411788235</v>
      </c>
      <c r="EP27" s="108">
        <f t="shared" si="97"/>
        <v>133404.73700944468</v>
      </c>
      <c r="EQ27" s="108">
        <f t="shared" si="98"/>
        <v>133191.05272413854</v>
      </c>
      <c r="ER27" s="108">
        <f t="shared" si="99"/>
        <v>132977.7107128386</v>
      </c>
      <c r="ES27" s="108">
        <f t="shared" si="100"/>
        <v>132634.02048995646</v>
      </c>
      <c r="ET27" s="108">
        <f t="shared" si="101"/>
        <v>132421.57071859887</v>
      </c>
      <c r="EU27" s="108">
        <f t="shared" si="102"/>
        <v>132209.46124383475</v>
      </c>
      <c r="EV27" s="108">
        <f t="shared" si="103"/>
        <v>131997.69152058571</v>
      </c>
      <c r="EW27" s="108">
        <f t="shared" si="104"/>
        <v>130376.66017454411</v>
      </c>
      <c r="EX27" s="108">
        <f t="shared" si="105"/>
        <v>130167.82618502824</v>
      </c>
      <c r="EY27" s="108">
        <f t="shared" si="106"/>
        <v>129959.32670043924</v>
      </c>
      <c r="EZ27" s="108">
        <f t="shared" si="107"/>
        <v>129751.16118497569</v>
      </c>
      <c r="FA27" s="108">
        <f t="shared" si="108"/>
        <v>120373.79397661329</v>
      </c>
      <c r="FB27" s="108">
        <f t="shared" si="109"/>
        <v>120180.98232155443</v>
      </c>
      <c r="FC27" s="108">
        <f t="shared" si="110"/>
        <v>119988.47950725818</v>
      </c>
      <c r="FD27" s="108">
        <f t="shared" si="111"/>
        <v>119796.28503903128</v>
      </c>
      <c r="FE27" s="108">
        <f t="shared" si="112"/>
        <v>119604.39842297292</v>
      </c>
    </row>
    <row r="28" spans="1:161" ht="15.75" x14ac:dyDescent="0.25">
      <c r="A28" s="47" t="s">
        <v>192</v>
      </c>
      <c r="B28" s="12">
        <v>80896.70895153335</v>
      </c>
      <c r="C28" s="12">
        <f>'Urb proj of all 25 ARs '!B28</f>
        <v>85658</v>
      </c>
      <c r="D28" s="100">
        <f t="shared" si="57"/>
        <v>5.8856424571229762E-2</v>
      </c>
      <c r="E28" s="101">
        <f t="shared" si="58"/>
        <v>1.1004027109668968E-3</v>
      </c>
      <c r="F28" s="69">
        <f t="shared" si="54"/>
        <v>80985.727909371912</v>
      </c>
      <c r="G28" s="69">
        <f t="shared" si="59"/>
        <v>81074.844823913008</v>
      </c>
      <c r="H28" s="69">
        <f>G28*(1+$E$28)</f>
        <v>81164.059802948468</v>
      </c>
      <c r="I28" s="69">
        <f t="shared" ref="I28:BE28" si="147">H28*(1+$E$28)</f>
        <v>81253.372954388717</v>
      </c>
      <c r="J28" s="69">
        <f t="shared" si="147"/>
        <v>81342.784386262923</v>
      </c>
      <c r="K28" s="69">
        <f t="shared" si="147"/>
        <v>81432.294206719162</v>
      </c>
      <c r="L28" s="69">
        <f t="shared" si="147"/>
        <v>81521.902524024496</v>
      </c>
      <c r="M28" s="69">
        <f t="shared" si="147"/>
        <v>81611.609446565111</v>
      </c>
      <c r="N28" s="69">
        <f t="shared" si="147"/>
        <v>81701.415082846477</v>
      </c>
      <c r="O28" s="69">
        <f t="shared" si="147"/>
        <v>81791.319541493474</v>
      </c>
      <c r="P28" s="69">
        <f t="shared" si="147"/>
        <v>81881.322931250499</v>
      </c>
      <c r="Q28" s="69">
        <f t="shared" si="147"/>
        <v>81971.425360981608</v>
      </c>
      <c r="R28" s="69">
        <f t="shared" si="147"/>
        <v>82061.626939670648</v>
      </c>
      <c r="S28" s="69">
        <f t="shared" si="147"/>
        <v>82151.92777642142</v>
      </c>
      <c r="T28" s="69">
        <f t="shared" si="147"/>
        <v>82242.327980457747</v>
      </c>
      <c r="U28" s="69">
        <f t="shared" si="147"/>
        <v>82332.827661123665</v>
      </c>
      <c r="V28" s="69">
        <f t="shared" si="147"/>
        <v>82423.426927883542</v>
      </c>
      <c r="W28" s="69">
        <f t="shared" si="147"/>
        <v>82514.125890322161</v>
      </c>
      <c r="X28" s="69">
        <f t="shared" si="147"/>
        <v>82604.924658144941</v>
      </c>
      <c r="Y28" s="69">
        <f t="shared" si="147"/>
        <v>82695.82334117798</v>
      </c>
      <c r="Z28" s="69">
        <f t="shared" si="147"/>
        <v>82786.822049368246</v>
      </c>
      <c r="AA28" s="69">
        <f t="shared" si="147"/>
        <v>82877.920892783703</v>
      </c>
      <c r="AB28" s="69">
        <f t="shared" si="147"/>
        <v>82969.119981613418</v>
      </c>
      <c r="AC28" s="69">
        <f t="shared" si="147"/>
        <v>83060.419426167718</v>
      </c>
      <c r="AD28" s="69">
        <f t="shared" si="147"/>
        <v>83151.819336878325</v>
      </c>
      <c r="AE28" s="69">
        <f t="shared" si="147"/>
        <v>83243.319824298451</v>
      </c>
      <c r="AF28" s="69">
        <f t="shared" si="147"/>
        <v>83334.920999102993</v>
      </c>
      <c r="AG28" s="69">
        <f t="shared" si="147"/>
        <v>83426.622972088619</v>
      </c>
      <c r="AH28" s="69">
        <f t="shared" si="147"/>
        <v>83518.425854173911</v>
      </c>
      <c r="AI28" s="69">
        <f t="shared" si="147"/>
        <v>83610.329756399529</v>
      </c>
      <c r="AJ28" s="69">
        <f t="shared" si="147"/>
        <v>83702.334789928311</v>
      </c>
      <c r="AK28" s="69">
        <f t="shared" si="147"/>
        <v>83794.441066045401</v>
      </c>
      <c r="AL28" s="69">
        <f t="shared" si="147"/>
        <v>83886.648696158431</v>
      </c>
      <c r="AM28" s="69">
        <f t="shared" si="147"/>
        <v>83978.957791797613</v>
      </c>
      <c r="AN28" s="69">
        <f t="shared" si="147"/>
        <v>84071.36846461588</v>
      </c>
      <c r="AO28" s="69">
        <f t="shared" si="147"/>
        <v>84163.880826389039</v>
      </c>
      <c r="AP28" s="69">
        <f t="shared" si="147"/>
        <v>84256.49498901589</v>
      </c>
      <c r="AQ28" s="69">
        <f t="shared" si="147"/>
        <v>84349.211064518371</v>
      </c>
      <c r="AR28" s="69">
        <f t="shared" si="147"/>
        <v>84442.029165041691</v>
      </c>
      <c r="AS28" s="69">
        <f t="shared" si="147"/>
        <v>84534.949402854443</v>
      </c>
      <c r="AT28" s="69">
        <f t="shared" si="147"/>
        <v>84627.971890348796</v>
      </c>
      <c r="AU28" s="69">
        <f t="shared" si="147"/>
        <v>84721.096740040564</v>
      </c>
      <c r="AV28" s="69">
        <f t="shared" si="147"/>
        <v>84814.324064569388</v>
      </c>
      <c r="AW28" s="69">
        <f t="shared" si="147"/>
        <v>84907.653976698872</v>
      </c>
      <c r="AX28" s="69">
        <f t="shared" si="147"/>
        <v>85001.086589316677</v>
      </c>
      <c r="AY28" s="69">
        <f t="shared" si="147"/>
        <v>85094.622015434696</v>
      </c>
      <c r="AZ28" s="69">
        <f t="shared" si="147"/>
        <v>85188.260368189178</v>
      </c>
      <c r="BA28" s="69">
        <f t="shared" si="147"/>
        <v>85282.001760840882</v>
      </c>
      <c r="BB28" s="69">
        <f t="shared" si="147"/>
        <v>85375.846306775202</v>
      </c>
      <c r="BC28" s="69">
        <f t="shared" si="147"/>
        <v>85469.794119502272</v>
      </c>
      <c r="BD28" s="69">
        <f t="shared" si="147"/>
        <v>85563.845312657155</v>
      </c>
      <c r="BE28" s="69">
        <f t="shared" si="147"/>
        <v>85657.999999999956</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61"/>
        <v>70412.670444658652</v>
      </c>
      <c r="DG28" s="108">
        <f t="shared" si="62"/>
        <v>70490.152738102362</v>
      </c>
      <c r="DH28" s="108">
        <f t="shared" si="63"/>
        <v>70567.72029327185</v>
      </c>
      <c r="DI28" s="108">
        <f t="shared" si="64"/>
        <v>70645.373203989322</v>
      </c>
      <c r="DJ28" s="108">
        <f t="shared" si="65"/>
        <v>75493.930909025337</v>
      </c>
      <c r="DK28" s="108">
        <f t="shared" si="66"/>
        <v>75577.004635259174</v>
      </c>
      <c r="DL28" s="108">
        <f t="shared" si="67"/>
        <v>75660.169776046576</v>
      </c>
      <c r="DM28" s="108">
        <f t="shared" si="68"/>
        <v>75743.426431980362</v>
      </c>
      <c r="DN28" s="108">
        <f t="shared" si="69"/>
        <v>66743.4756220696</v>
      </c>
      <c r="DO28" s="108">
        <f t="shared" si="70"/>
        <v>66816.920323583472</v>
      </c>
      <c r="DP28" s="108">
        <f t="shared" si="71"/>
        <v>66890.445843846013</v>
      </c>
      <c r="DQ28" s="108">
        <f t="shared" si="72"/>
        <v>66964.052271790366</v>
      </c>
      <c r="DR28" s="108">
        <f t="shared" si="73"/>
        <v>67037.739696447563</v>
      </c>
      <c r="DS28" s="108">
        <f t="shared" si="74"/>
        <v>69811.121409442625</v>
      </c>
      <c r="DT28" s="108">
        <f t="shared" si="75"/>
        <v>69887.941756697212</v>
      </c>
      <c r="DU28" s="108">
        <f t="shared" si="76"/>
        <v>69964.846637270166</v>
      </c>
      <c r="DV28" s="108">
        <f t="shared" si="77"/>
        <v>70041.836144182205</v>
      </c>
      <c r="DW28" s="108">
        <f t="shared" si="78"/>
        <v>67708.539433683007</v>
      </c>
      <c r="DX28" s="108">
        <f t="shared" si="79"/>
        <v>67783.046094031452</v>
      </c>
      <c r="DY28" s="108">
        <f t="shared" si="80"/>
        <v>67857.634741710921</v>
      </c>
      <c r="DZ28" s="108">
        <f t="shared" si="81"/>
        <v>67932.305466940496</v>
      </c>
      <c r="EA28" s="108">
        <f t="shared" si="82"/>
        <v>71499.47673261397</v>
      </c>
      <c r="EB28" s="108">
        <f t="shared" si="83"/>
        <v>71578.154950643249</v>
      </c>
      <c r="EC28" s="108">
        <f t="shared" si="84"/>
        <v>71656.919746396947</v>
      </c>
      <c r="ED28" s="108">
        <f t="shared" si="85"/>
        <v>71735.771215145418</v>
      </c>
      <c r="EE28" s="108">
        <f t="shared" si="86"/>
        <v>71814.709452263865</v>
      </c>
      <c r="EF28" s="108">
        <f t="shared" si="87"/>
        <v>71241.075723211048</v>
      </c>
      <c r="EG28" s="108">
        <f t="shared" si="88"/>
        <v>71319.469596069073</v>
      </c>
      <c r="EH28" s="108">
        <f t="shared" si="89"/>
        <v>71397.949733757298</v>
      </c>
      <c r="EI28" s="108">
        <f t="shared" si="90"/>
        <v>71476.516231201793</v>
      </c>
      <c r="EJ28" s="108">
        <f t="shared" si="91"/>
        <v>71281.36834008788</v>
      </c>
      <c r="EK28" s="108">
        <f t="shared" si="92"/>
        <v>71359.806551050744</v>
      </c>
      <c r="EL28" s="108">
        <f t="shared" si="93"/>
        <v>71438.331075633585</v>
      </c>
      <c r="EM28" s="108">
        <f t="shared" si="94"/>
        <v>71516.942008816171</v>
      </c>
      <c r="EN28" s="108">
        <f t="shared" si="95"/>
        <v>76933.664664880649</v>
      </c>
      <c r="EO28" s="108">
        <f t="shared" si="96"/>
        <v>77018.322678042503</v>
      </c>
      <c r="EP28" s="108">
        <f t="shared" si="97"/>
        <v>77103.073849111548</v>
      </c>
      <c r="EQ28" s="108">
        <f t="shared" si="98"/>
        <v>77187.918280598984</v>
      </c>
      <c r="ER28" s="108">
        <f t="shared" si="99"/>
        <v>77272.856075128846</v>
      </c>
      <c r="ES28" s="108">
        <f t="shared" si="100"/>
        <v>77115.259769061682</v>
      </c>
      <c r="ET28" s="108">
        <f t="shared" si="101"/>
        <v>77200.117609968482</v>
      </c>
      <c r="EU28" s="108">
        <f t="shared" si="102"/>
        <v>77285.068828673451</v>
      </c>
      <c r="EV28" s="108">
        <f t="shared" si="103"/>
        <v>77370.113527929789</v>
      </c>
      <c r="EW28" s="108">
        <f t="shared" si="104"/>
        <v>76682.913967044835</v>
      </c>
      <c r="EX28" s="108">
        <f t="shared" si="105"/>
        <v>76767.296053459024</v>
      </c>
      <c r="EY28" s="108">
        <f t="shared" si="106"/>
        <v>76851.770994149847</v>
      </c>
      <c r="EZ28" s="108">
        <f t="shared" si="107"/>
        <v>76936.338891294406</v>
      </c>
      <c r="FA28" s="108">
        <f t="shared" si="108"/>
        <v>70579.612760782402</v>
      </c>
      <c r="FB28" s="108">
        <f t="shared" si="109"/>
        <v>70657.278758003376</v>
      </c>
      <c r="FC28" s="108">
        <f t="shared" si="110"/>
        <v>70735.030219098218</v>
      </c>
      <c r="FD28" s="108">
        <f t="shared" si="111"/>
        <v>70812.867238111648</v>
      </c>
      <c r="FE28" s="108">
        <f t="shared" si="112"/>
        <v>70890.789909191808</v>
      </c>
    </row>
    <row r="29" spans="1:161" s="45" customFormat="1" ht="15.75" x14ac:dyDescent="0.25">
      <c r="A29" s="67" t="s">
        <v>95</v>
      </c>
      <c r="B29" s="98">
        <f>SUM(B4:B28)</f>
        <v>2506895.2577760285</v>
      </c>
      <c r="C29" s="98">
        <f>SUM(C4:C28)</f>
        <v>2381338</v>
      </c>
      <c r="D29" s="102"/>
      <c r="E29" s="103"/>
      <c r="F29" s="29">
        <f t="shared" ref="F29:AK29" si="148">SUM(F4:F28)</f>
        <v>2504395.7486237534</v>
      </c>
      <c r="G29" s="29">
        <f t="shared" si="148"/>
        <v>2501899.6395259514</v>
      </c>
      <c r="H29" s="29">
        <f t="shared" si="148"/>
        <v>2499406.9262795262</v>
      </c>
      <c r="I29" s="29">
        <f t="shared" si="148"/>
        <v>2496917.6046874989</v>
      </c>
      <c r="J29" s="29">
        <f t="shared" si="148"/>
        <v>2494431.6705589956</v>
      </c>
      <c r="K29" s="29">
        <f t="shared" si="148"/>
        <v>2491949.1197092445</v>
      </c>
      <c r="L29" s="29">
        <f t="shared" si="148"/>
        <v>2489469.9479595651</v>
      </c>
      <c r="M29" s="29">
        <f t="shared" si="148"/>
        <v>2486994.1511373585</v>
      </c>
      <c r="N29" s="29">
        <f t="shared" si="148"/>
        <v>2484521.7250761008</v>
      </c>
      <c r="O29" s="29">
        <f t="shared" si="148"/>
        <v>2482052.6656153346</v>
      </c>
      <c r="P29" s="29">
        <f t="shared" si="148"/>
        <v>2479586.9686006606</v>
      </c>
      <c r="Q29" s="29">
        <f t="shared" si="148"/>
        <v>2477124.629883728</v>
      </c>
      <c r="R29" s="29">
        <f t="shared" si="148"/>
        <v>2474665.6453222302</v>
      </c>
      <c r="S29" s="29">
        <f t="shared" si="148"/>
        <v>2472210.0107798907</v>
      </c>
      <c r="T29" s="29">
        <f t="shared" si="148"/>
        <v>2469757.7221264588</v>
      </c>
      <c r="U29" s="29">
        <f t="shared" si="148"/>
        <v>2467308.7752377023</v>
      </c>
      <c r="V29" s="29">
        <f t="shared" si="148"/>
        <v>2464863.1659953953</v>
      </c>
      <c r="W29" s="29">
        <f t="shared" si="148"/>
        <v>2462420.8902873117</v>
      </c>
      <c r="X29" s="29">
        <f t="shared" si="148"/>
        <v>2459981.9440072216</v>
      </c>
      <c r="Y29" s="29">
        <f t="shared" si="148"/>
        <v>2457546.3230548743</v>
      </c>
      <c r="Z29" s="29">
        <f t="shared" si="148"/>
        <v>2455114.0233359965</v>
      </c>
      <c r="AA29" s="29">
        <f t="shared" si="148"/>
        <v>2452685.0407622838</v>
      </c>
      <c r="AB29" s="29">
        <f t="shared" si="148"/>
        <v>2450259.3712513894</v>
      </c>
      <c r="AC29" s="29">
        <f t="shared" si="148"/>
        <v>2447837.0107269185</v>
      </c>
      <c r="AD29" s="29">
        <f t="shared" si="148"/>
        <v>2445417.9551184191</v>
      </c>
      <c r="AE29" s="29">
        <f t="shared" si="148"/>
        <v>2443002.2003613752</v>
      </c>
      <c r="AF29" s="29">
        <f t="shared" si="148"/>
        <v>2440589.7423971975</v>
      </c>
      <c r="AG29" s="29">
        <f t="shared" si="148"/>
        <v>2438180.5771732144</v>
      </c>
      <c r="AH29" s="29">
        <f t="shared" si="148"/>
        <v>2435774.7006426672</v>
      </c>
      <c r="AI29" s="29">
        <f t="shared" si="148"/>
        <v>2433372.1087646973</v>
      </c>
      <c r="AJ29" s="29">
        <f t="shared" si="148"/>
        <v>2430972.7975043436</v>
      </c>
      <c r="AK29" s="29">
        <f t="shared" si="148"/>
        <v>2428576.7628325289</v>
      </c>
      <c r="AL29" s="29">
        <f t="shared" ref="AL29:BE29" si="149">SUM(AL4:AL28)</f>
        <v>2426184.0007260581</v>
      </c>
      <c r="AM29" s="29">
        <f t="shared" si="149"/>
        <v>2423794.5071676029</v>
      </c>
      <c r="AN29" s="29">
        <f t="shared" si="149"/>
        <v>2421408.2781456998</v>
      </c>
      <c r="AO29" s="29">
        <f t="shared" si="149"/>
        <v>2419025.3096547411</v>
      </c>
      <c r="AP29" s="29">
        <f t="shared" si="149"/>
        <v>2416645.5976949628</v>
      </c>
      <c r="AQ29" s="29">
        <f t="shared" si="149"/>
        <v>2414269.1382724405</v>
      </c>
      <c r="AR29" s="29">
        <f t="shared" si="149"/>
        <v>2411895.927399083</v>
      </c>
      <c r="AS29" s="29">
        <f t="shared" si="149"/>
        <v>2409525.9610926192</v>
      </c>
      <c r="AT29" s="29">
        <f t="shared" si="149"/>
        <v>2407159.2353765937</v>
      </c>
      <c r="AU29" s="29">
        <f t="shared" si="149"/>
        <v>2404795.7462803582</v>
      </c>
      <c r="AV29" s="29">
        <f t="shared" si="149"/>
        <v>2402435.4898390635</v>
      </c>
      <c r="AW29" s="29">
        <f t="shared" si="149"/>
        <v>2400078.4620936504</v>
      </c>
      <c r="AX29" s="29">
        <f t="shared" si="149"/>
        <v>2397724.6590908458</v>
      </c>
      <c r="AY29" s="29">
        <f t="shared" si="149"/>
        <v>2395374.0768831493</v>
      </c>
      <c r="AZ29" s="29">
        <f t="shared" si="149"/>
        <v>2393026.7115288284</v>
      </c>
      <c r="BA29" s="29">
        <f t="shared" si="149"/>
        <v>2390682.5590919126</v>
      </c>
      <c r="BB29" s="29">
        <f t="shared" si="149"/>
        <v>2388341.6156421802</v>
      </c>
      <c r="BC29" s="29">
        <f t="shared" si="149"/>
        <v>2386003.8772551566</v>
      </c>
      <c r="BD29" s="29">
        <f t="shared" si="149"/>
        <v>2383669.3400120996</v>
      </c>
      <c r="BE29" s="29">
        <f t="shared" si="149"/>
        <v>2381337.9999999995</v>
      </c>
      <c r="DB29" s="167" t="s">
        <v>251</v>
      </c>
      <c r="DC29" s="167"/>
      <c r="DD29" s="167"/>
      <c r="DE29" s="167"/>
      <c r="DF29" s="135">
        <f>SUM(DF4:DF15)</f>
        <v>1000022.0499172448</v>
      </c>
      <c r="DG29" s="135">
        <f t="shared" ref="DG29:FE29" si="150">SUM(DG4:DG15)</f>
        <v>999200.99382131302</v>
      </c>
      <c r="DH29" s="135">
        <f t="shared" si="150"/>
        <v>998380.83624096191</v>
      </c>
      <c r="DI29" s="135">
        <f t="shared" si="150"/>
        <v>997561.5762371918</v>
      </c>
      <c r="DJ29" s="135">
        <f t="shared" si="150"/>
        <v>1112818.5018467505</v>
      </c>
      <c r="DK29" s="135">
        <f t="shared" si="150"/>
        <v>1111906.2541834731</v>
      </c>
      <c r="DL29" s="135">
        <f t="shared" si="150"/>
        <v>1110994.996175189</v>
      </c>
      <c r="DM29" s="135">
        <f t="shared" si="150"/>
        <v>1110084.7267910964</v>
      </c>
      <c r="DN29" s="135">
        <f t="shared" si="150"/>
        <v>980049.77234787913</v>
      </c>
      <c r="DO29" s="135">
        <f t="shared" si="150"/>
        <v>979249.01827219583</v>
      </c>
      <c r="DP29" s="135">
        <f t="shared" si="150"/>
        <v>978449.13128189638</v>
      </c>
      <c r="DQ29" s="135">
        <f t="shared" si="150"/>
        <v>977650.11047955567</v>
      </c>
      <c r="DR29" s="135">
        <f t="shared" si="150"/>
        <v>976851.95496888063</v>
      </c>
      <c r="DS29" s="135">
        <f t="shared" si="150"/>
        <v>1013116.9625272638</v>
      </c>
      <c r="DT29" s="135">
        <f t="shared" si="150"/>
        <v>1012290.3275714417</v>
      </c>
      <c r="DU29" s="135">
        <f t="shared" si="150"/>
        <v>1011464.5880923169</v>
      </c>
      <c r="DV29" s="135">
        <f t="shared" si="150"/>
        <v>1010639.7431644012</v>
      </c>
      <c r="DW29" s="135">
        <f t="shared" si="150"/>
        <v>1007850.5568443662</v>
      </c>
      <c r="DX29" s="135">
        <f t="shared" si="150"/>
        <v>1007031.8388346439</v>
      </c>
      <c r="DY29" s="135">
        <f t="shared" si="150"/>
        <v>1006214.0041632565</v>
      </c>
      <c r="DZ29" s="135">
        <f t="shared" si="150"/>
        <v>1005397.0519237162</v>
      </c>
      <c r="EA29" s="135">
        <f t="shared" si="150"/>
        <v>1044596.937543339</v>
      </c>
      <c r="EB29" s="135">
        <f t="shared" si="150"/>
        <v>1043745.0672415679</v>
      </c>
      <c r="EC29" s="135">
        <f t="shared" si="150"/>
        <v>1042894.1170473321</v>
      </c>
      <c r="ED29" s="135">
        <f t="shared" si="150"/>
        <v>1042044.086013237</v>
      </c>
      <c r="EE29" s="135">
        <f t="shared" si="150"/>
        <v>1041194.9731930755</v>
      </c>
      <c r="EF29" s="135">
        <f t="shared" si="150"/>
        <v>1051245.8233345505</v>
      </c>
      <c r="EG29" s="135">
        <f t="shared" si="150"/>
        <v>1050387.6033021498</v>
      </c>
      <c r="EH29" s="135">
        <f t="shared" si="150"/>
        <v>1049530.3059191047</v>
      </c>
      <c r="EI29" s="135">
        <f t="shared" si="150"/>
        <v>1048673.9302347377</v>
      </c>
      <c r="EJ29" s="135">
        <f t="shared" si="150"/>
        <v>1074727.8857756665</v>
      </c>
      <c r="EK29" s="135">
        <f t="shared" si="150"/>
        <v>1073850.1416513938</v>
      </c>
      <c r="EL29" s="135">
        <f t="shared" si="150"/>
        <v>1072973.3384551816</v>
      </c>
      <c r="EM29" s="135">
        <f t="shared" si="150"/>
        <v>1072097.4752177948</v>
      </c>
      <c r="EN29" s="135">
        <f t="shared" si="150"/>
        <v>1157750.1310214614</v>
      </c>
      <c r="EO29" s="135">
        <f t="shared" si="150"/>
        <v>1156806.0530275702</v>
      </c>
      <c r="EP29" s="135">
        <f t="shared" si="150"/>
        <v>1155862.9892693034</v>
      </c>
      <c r="EQ29" s="135">
        <f t="shared" si="150"/>
        <v>1154920.9387021102</v>
      </c>
      <c r="ER29" s="135">
        <f t="shared" si="150"/>
        <v>1153979.9002827518</v>
      </c>
      <c r="ES29" s="135">
        <f t="shared" si="150"/>
        <v>1098446.4106696025</v>
      </c>
      <c r="ET29" s="135">
        <f t="shared" si="150"/>
        <v>1097551.1483426949</v>
      </c>
      <c r="EU29" s="135">
        <f t="shared" si="150"/>
        <v>1096656.8517475841</v>
      </c>
      <c r="EV29" s="135">
        <f t="shared" si="150"/>
        <v>1095763.5198877046</v>
      </c>
      <c r="EW29" s="135">
        <f t="shared" si="150"/>
        <v>1065391.6552916332</v>
      </c>
      <c r="EX29" s="135">
        <f t="shared" si="150"/>
        <v>1064530.6747077189</v>
      </c>
      <c r="EY29" s="135">
        <f t="shared" si="150"/>
        <v>1063670.6240289947</v>
      </c>
      <c r="EZ29" s="135">
        <f t="shared" si="150"/>
        <v>1062811.5023016715</v>
      </c>
      <c r="FA29" s="135">
        <f t="shared" si="150"/>
        <v>952553.94144939515</v>
      </c>
      <c r="FB29" s="135">
        <f t="shared" si="150"/>
        <v>951786.55345371261</v>
      </c>
      <c r="FC29" s="135">
        <f t="shared" si="150"/>
        <v>951019.99904525769</v>
      </c>
      <c r="FD29" s="135">
        <f t="shared" si="150"/>
        <v>950254.27737016208</v>
      </c>
      <c r="FE29" s="135">
        <f t="shared" si="150"/>
        <v>949489.38757563371</v>
      </c>
    </row>
    <row r="30" spans="1:161" x14ac:dyDescent="0.25">
      <c r="DB30" s="167" t="s">
        <v>252</v>
      </c>
      <c r="DC30" s="167"/>
      <c r="DD30" s="167"/>
      <c r="DE30" s="167"/>
      <c r="DF30" s="109">
        <f>SUM(DF16:DF28)</f>
        <v>1784658.936218363</v>
      </c>
      <c r="DG30" s="109">
        <f t="shared" ref="DG30:FE30" si="151">SUM(DG16:DG28)</f>
        <v>1782753.4686317155</v>
      </c>
      <c r="DH30" s="109">
        <f t="shared" si="151"/>
        <v>1780850.655949492</v>
      </c>
      <c r="DI30" s="109">
        <f t="shared" si="151"/>
        <v>1778950.4947574686</v>
      </c>
      <c r="DJ30" s="109">
        <f t="shared" si="151"/>
        <v>1936434.3093777418</v>
      </c>
      <c r="DK30" s="109">
        <f t="shared" si="151"/>
        <v>1934376.3652735334</v>
      </c>
      <c r="DL30" s="109">
        <f t="shared" si="151"/>
        <v>1932321.2813620099</v>
      </c>
      <c r="DM30" s="109">
        <f t="shared" si="151"/>
        <v>1930269.0539679741</v>
      </c>
      <c r="DN30" s="109">
        <f t="shared" si="151"/>
        <v>1700148.6264416096</v>
      </c>
      <c r="DO30" s="109">
        <f t="shared" si="151"/>
        <v>1698345.0250571005</v>
      </c>
      <c r="DP30" s="109">
        <f t="shared" si="151"/>
        <v>1696543.9310540175</v>
      </c>
      <c r="DQ30" s="109">
        <f t="shared" si="151"/>
        <v>1694745.3412127148</v>
      </c>
      <c r="DR30" s="109">
        <f t="shared" si="151"/>
        <v>1692949.2523182977</v>
      </c>
      <c r="DS30" s="109">
        <f t="shared" si="151"/>
        <v>1740358.2684919448</v>
      </c>
      <c r="DT30" s="109">
        <f t="shared" si="151"/>
        <v>1738514.2857195931</v>
      </c>
      <c r="DU30" s="109">
        <f t="shared" si="151"/>
        <v>1736672.87100376</v>
      </c>
      <c r="DV30" s="109">
        <f t="shared" si="151"/>
        <v>1734834.0210507517</v>
      </c>
      <c r="DW30" s="109">
        <f t="shared" si="151"/>
        <v>1714939.3762206701</v>
      </c>
      <c r="DX30" s="109">
        <f t="shared" si="151"/>
        <v>1713126.5580648493</v>
      </c>
      <c r="DY30" s="109">
        <f t="shared" si="151"/>
        <v>1711316.2585152118</v>
      </c>
      <c r="DZ30" s="109">
        <f t="shared" si="151"/>
        <v>1709508.4743422878</v>
      </c>
      <c r="EA30" s="109">
        <f t="shared" si="151"/>
        <v>1776614.8570586219</v>
      </c>
      <c r="EB30" s="109">
        <f t="shared" si="151"/>
        <v>1774736.9421202028</v>
      </c>
      <c r="EC30" s="109">
        <f t="shared" si="151"/>
        <v>1772861.6401583701</v>
      </c>
      <c r="ED30" s="109">
        <f t="shared" si="151"/>
        <v>1770988.9478268772</v>
      </c>
      <c r="EE30" s="109">
        <f t="shared" si="151"/>
        <v>1769118.8617844158</v>
      </c>
      <c r="EF30" s="109">
        <f t="shared" si="151"/>
        <v>1741600.2459843573</v>
      </c>
      <c r="EG30" s="109">
        <f t="shared" si="151"/>
        <v>1739779.9883285621</v>
      </c>
      <c r="EH30" s="109">
        <f t="shared" si="151"/>
        <v>1737962.2588286498</v>
      </c>
      <c r="EI30" s="109">
        <f t="shared" si="151"/>
        <v>1736147.0542602832</v>
      </c>
      <c r="EJ30" s="109">
        <f t="shared" si="151"/>
        <v>1760259.0862301546</v>
      </c>
      <c r="EK30" s="109">
        <f t="shared" si="151"/>
        <v>1758418.9218470268</v>
      </c>
      <c r="EL30" s="109">
        <f t="shared" si="151"/>
        <v>1756581.3102883731</v>
      </c>
      <c r="EM30" s="109">
        <f t="shared" si="151"/>
        <v>1754746.248297675</v>
      </c>
      <c r="EN30" s="109">
        <f t="shared" si="151"/>
        <v>1881692.1622452035</v>
      </c>
      <c r="EO30" s="109">
        <f t="shared" si="151"/>
        <v>1879729.7589537741</v>
      </c>
      <c r="EP30" s="109">
        <f t="shared" si="151"/>
        <v>1877770.0782063189</v>
      </c>
      <c r="EQ30" s="109">
        <f t="shared" si="151"/>
        <v>1875813.1165347914</v>
      </c>
      <c r="ER30" s="109">
        <f t="shared" si="151"/>
        <v>1873858.8704762645</v>
      </c>
      <c r="ES30" s="109">
        <f t="shared" si="151"/>
        <v>1811826.9780768179</v>
      </c>
      <c r="ET30" s="109">
        <f t="shared" si="151"/>
        <v>1809928.087098744</v>
      </c>
      <c r="EU30" s="109">
        <f t="shared" si="151"/>
        <v>1808031.8450219436</v>
      </c>
      <c r="EV30" s="109">
        <f t="shared" si="151"/>
        <v>1806138.2484736391</v>
      </c>
      <c r="EW30" s="109">
        <f t="shared" si="151"/>
        <v>1779129.6839373815</v>
      </c>
      <c r="EX30" s="109">
        <f t="shared" si="151"/>
        <v>1777265.4886705966</v>
      </c>
      <c r="EY30" s="109">
        <f t="shared" si="151"/>
        <v>1775403.8986457721</v>
      </c>
      <c r="EZ30" s="109">
        <f t="shared" si="151"/>
        <v>1773544.9105459361</v>
      </c>
      <c r="FA30" s="109">
        <f t="shared" si="151"/>
        <v>1643561.29164381</v>
      </c>
      <c r="FB30" s="109">
        <f t="shared" si="151"/>
        <v>1641838.3527279235</v>
      </c>
      <c r="FC30" s="109">
        <f t="shared" si="151"/>
        <v>1640117.8214579553</v>
      </c>
      <c r="FD30" s="109">
        <f t="shared" si="151"/>
        <v>1638399.6947668868</v>
      </c>
      <c r="FE30" s="109">
        <f t="shared" si="151"/>
        <v>1636683.9695922469</v>
      </c>
    </row>
    <row r="31" spans="1:161" x14ac:dyDescent="0.25">
      <c r="C31" s="136"/>
    </row>
  </sheetData>
  <mergeCells count="9">
    <mergeCell ref="A1:D2"/>
    <mergeCell ref="BF1:DE1"/>
    <mergeCell ref="BF2:DE2"/>
    <mergeCell ref="DB29:DE29"/>
    <mergeCell ref="DB30:DE30"/>
    <mergeCell ref="DF1:FE1"/>
    <mergeCell ref="DF2:FE2"/>
    <mergeCell ref="F1:BE1"/>
    <mergeCell ref="F2:BE2"/>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E30"/>
  <sheetViews>
    <sheetView topLeftCell="CP19" workbookViewId="0">
      <selection activeCell="DB29" sqref="DB29:DE30"/>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09" width="8.85546875" style="17"/>
    <col min="110" max="110" width="9.140625" style="17" bestFit="1" customWidth="1"/>
    <col min="111" max="160" width="8.85546875" style="17"/>
    <col min="161" max="161" width="9.140625" style="17" bestFit="1" customWidth="1"/>
    <col min="162"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2019</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2019</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2018</v>
      </c>
      <c r="C3" s="97">
        <v>2019</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'!B4</f>
        <v>221326</v>
      </c>
      <c r="C4" s="12">
        <f>'Urb proj of all 25 ARs '!C4</f>
        <v>229684.96818425818</v>
      </c>
      <c r="D4" s="100">
        <f>(C4-B4)/B4</f>
        <v>3.7767673857830426E-2</v>
      </c>
      <c r="E4" s="101">
        <f>((1+D4)^(1/52))-1</f>
        <v>7.131760881775584E-4</v>
      </c>
      <c r="F4" s="69">
        <f>B4*(1+E4)</f>
        <v>221483.84441089199</v>
      </c>
      <c r="G4" s="69">
        <f>F4*(1+E4)</f>
        <v>221641.80139264348</v>
      </c>
      <c r="H4" s="69">
        <f>G4*(1+E4)</f>
        <v>221799.87102553732</v>
      </c>
      <c r="I4" s="69">
        <f>H4*(1+$E$4)</f>
        <v>221958.05338991361</v>
      </c>
      <c r="J4" s="69">
        <f>I4*(1+$E$4)</f>
        <v>222116.34856616973</v>
      </c>
      <c r="K4" s="69">
        <f t="shared" ref="K4:BE4" si="5">J4*(1+$E$4)</f>
        <v>222274.75663476044</v>
      </c>
      <c r="L4" s="69">
        <f t="shared" si="5"/>
        <v>222433.27767619785</v>
      </c>
      <c r="M4" s="69">
        <f t="shared" si="5"/>
        <v>222591.91177105147</v>
      </c>
      <c r="N4" s="69">
        <f t="shared" si="5"/>
        <v>222750.65899994833</v>
      </c>
      <c r="O4" s="69">
        <f t="shared" si="5"/>
        <v>222909.51944357288</v>
      </c>
      <c r="P4" s="69">
        <f t="shared" si="5"/>
        <v>223068.49318266718</v>
      </c>
      <c r="Q4" s="69">
        <f t="shared" si="5"/>
        <v>223227.58029803087</v>
      </c>
      <c r="R4" s="69">
        <f t="shared" si="5"/>
        <v>223386.78087052115</v>
      </c>
      <c r="S4" s="69">
        <f t="shared" si="5"/>
        <v>223546.09498105297</v>
      </c>
      <c r="T4" s="69">
        <f t="shared" si="5"/>
        <v>223705.52271059892</v>
      </c>
      <c r="U4" s="69">
        <f t="shared" si="5"/>
        <v>223865.06414018938</v>
      </c>
      <c r="V4" s="69">
        <f t="shared" si="5"/>
        <v>224024.71935091249</v>
      </c>
      <c r="W4" s="69">
        <f t="shared" si="5"/>
        <v>224184.48842391424</v>
      </c>
      <c r="X4" s="69">
        <f t="shared" si="5"/>
        <v>224344.37144039851</v>
      </c>
      <c r="Y4" s="69">
        <f t="shared" si="5"/>
        <v>224504.36848162703</v>
      </c>
      <c r="Z4" s="69">
        <f t="shared" si="5"/>
        <v>224664.47962891954</v>
      </c>
      <c r="AA4" s="69">
        <f t="shared" si="5"/>
        <v>224824.70496365373</v>
      </c>
      <c r="AB4" s="69">
        <f t="shared" si="5"/>
        <v>224985.04456726537</v>
      </c>
      <c r="AC4" s="69">
        <f t="shared" si="5"/>
        <v>225145.49852124832</v>
      </c>
      <c r="AD4" s="69">
        <f t="shared" si="5"/>
        <v>225306.06690715448</v>
      </c>
      <c r="AE4" s="69">
        <f t="shared" si="5"/>
        <v>225466.74980659399</v>
      </c>
      <c r="AF4" s="69">
        <f t="shared" si="5"/>
        <v>225627.54730123517</v>
      </c>
      <c r="AG4" s="69">
        <f t="shared" si="5"/>
        <v>225788.45947280456</v>
      </c>
      <c r="AH4" s="69">
        <f t="shared" si="5"/>
        <v>225949.48640308701</v>
      </c>
      <c r="AI4" s="69">
        <f t="shared" si="5"/>
        <v>226110.62817392568</v>
      </c>
      <c r="AJ4" s="69">
        <f t="shared" si="5"/>
        <v>226271.88486722214</v>
      </c>
      <c r="AK4" s="69">
        <f t="shared" si="5"/>
        <v>226433.25656493631</v>
      </c>
      <c r="AL4" s="69">
        <f t="shared" si="5"/>
        <v>226594.74334908661</v>
      </c>
      <c r="AM4" s="69">
        <f t="shared" si="5"/>
        <v>226756.34530174991</v>
      </c>
      <c r="AN4" s="69">
        <f t="shared" si="5"/>
        <v>226918.06250506165</v>
      </c>
      <c r="AO4" s="69">
        <f t="shared" si="5"/>
        <v>227079.89504121584</v>
      </c>
      <c r="AP4" s="69">
        <f t="shared" si="5"/>
        <v>227241.8429924651</v>
      </c>
      <c r="AQ4" s="69">
        <f t="shared" si="5"/>
        <v>227403.90644112072</v>
      </c>
      <c r="AR4" s="69">
        <f t="shared" si="5"/>
        <v>227566.08546955269</v>
      </c>
      <c r="AS4" s="69">
        <f t="shared" si="5"/>
        <v>227728.38016018976</v>
      </c>
      <c r="AT4" s="69">
        <f t="shared" si="5"/>
        <v>227890.79059551941</v>
      </c>
      <c r="AU4" s="69">
        <f t="shared" si="5"/>
        <v>228053.31685808802</v>
      </c>
      <c r="AV4" s="69">
        <f t="shared" si="5"/>
        <v>228215.95903050079</v>
      </c>
      <c r="AW4" s="69">
        <f t="shared" si="5"/>
        <v>228378.71719542186</v>
      </c>
      <c r="AX4" s="69">
        <f t="shared" si="5"/>
        <v>228541.59143557432</v>
      </c>
      <c r="AY4" s="69">
        <f t="shared" si="5"/>
        <v>228704.5818337402</v>
      </c>
      <c r="AZ4" s="69">
        <f t="shared" si="5"/>
        <v>228867.68847276067</v>
      </c>
      <c r="BA4" s="69">
        <f t="shared" si="5"/>
        <v>229030.91143553591</v>
      </c>
      <c r="BB4" s="69">
        <f t="shared" si="5"/>
        <v>229194.25080502525</v>
      </c>
      <c r="BC4" s="69">
        <f t="shared" si="5"/>
        <v>229357.70666424718</v>
      </c>
      <c r="BD4" s="69">
        <f t="shared" si="5"/>
        <v>229521.27909627935</v>
      </c>
      <c r="BE4" s="69">
        <f t="shared" si="5"/>
        <v>229684.96818425876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371337.72901857726</v>
      </c>
      <c r="DG4" s="108">
        <f t="shared" ref="DG4:FE18" si="6">G4*BG4</f>
        <v>371602.55820755148</v>
      </c>
      <c r="DH4" s="108">
        <f t="shared" si="6"/>
        <v>371867.57626637071</v>
      </c>
      <c r="DI4" s="108">
        <f t="shared" si="6"/>
        <v>372132.78332973248</v>
      </c>
      <c r="DJ4" s="108">
        <f t="shared" si="6"/>
        <v>426787.44017797516</v>
      </c>
      <c r="DK4" s="108">
        <f t="shared" si="6"/>
        <v>427091.81477504462</v>
      </c>
      <c r="DL4" s="108">
        <f t="shared" si="6"/>
        <v>427396.40644479851</v>
      </c>
      <c r="DM4" s="108">
        <f t="shared" si="6"/>
        <v>427701.21534204797</v>
      </c>
      <c r="DN4" s="108">
        <f t="shared" si="6"/>
        <v>380080.96114764508</v>
      </c>
      <c r="DO4" s="108">
        <f t="shared" si="6"/>
        <v>380352.02580070711</v>
      </c>
      <c r="DP4" s="108">
        <f t="shared" si="6"/>
        <v>380623.28377059806</v>
      </c>
      <c r="DQ4" s="108">
        <f t="shared" si="6"/>
        <v>380894.73519518692</v>
      </c>
      <c r="DR4" s="108">
        <f t="shared" si="6"/>
        <v>381166.3802124408</v>
      </c>
      <c r="DS4" s="108">
        <f t="shared" si="6"/>
        <v>394102.78693387267</v>
      </c>
      <c r="DT4" s="108">
        <f t="shared" si="6"/>
        <v>394383.85161779803</v>
      </c>
      <c r="DU4" s="108">
        <f t="shared" si="6"/>
        <v>394665.1167503352</v>
      </c>
      <c r="DV4" s="108">
        <f t="shared" si="6"/>
        <v>394946.58247443935</v>
      </c>
      <c r="DW4" s="108">
        <f t="shared" si="6"/>
        <v>398972.45304852474</v>
      </c>
      <c r="DX4" s="108">
        <f t="shared" si="6"/>
        <v>399256.99066188053</v>
      </c>
      <c r="DY4" s="108">
        <f t="shared" si="6"/>
        <v>399541.73120065831</v>
      </c>
      <c r="DZ4" s="108">
        <f t="shared" si="6"/>
        <v>399826.67480957968</v>
      </c>
      <c r="EA4" s="108">
        <f t="shared" si="6"/>
        <v>411381.91879346088</v>
      </c>
      <c r="EB4" s="108">
        <f t="shared" si="6"/>
        <v>411675.306541053</v>
      </c>
      <c r="EC4" s="108">
        <f t="shared" si="6"/>
        <v>411968.90352577122</v>
      </c>
      <c r="ED4" s="108">
        <f t="shared" si="6"/>
        <v>412262.70989683853</v>
      </c>
      <c r="EE4" s="108">
        <f t="shared" si="6"/>
        <v>412556.72580358421</v>
      </c>
      <c r="EF4" s="108">
        <f t="shared" si="6"/>
        <v>414918.90708547574</v>
      </c>
      <c r="EG4" s="108">
        <f t="shared" si="6"/>
        <v>415214.81732854189</v>
      </c>
      <c r="EH4" s="108">
        <f t="shared" si="6"/>
        <v>415510.93860771763</v>
      </c>
      <c r="EI4" s="108">
        <f t="shared" si="6"/>
        <v>415807.27107350883</v>
      </c>
      <c r="EJ4" s="108">
        <f t="shared" si="6"/>
        <v>435007.36624036374</v>
      </c>
      <c r="EK4" s="108">
        <f t="shared" si="6"/>
        <v>435317.6030921475</v>
      </c>
      <c r="EL4" s="108">
        <f t="shared" si="6"/>
        <v>435628.0611974356</v>
      </c>
      <c r="EM4" s="108">
        <f t="shared" si="6"/>
        <v>435938.74071402079</v>
      </c>
      <c r="EN4" s="108">
        <f t="shared" si="6"/>
        <v>470291.15692427923</v>
      </c>
      <c r="EO4" s="108">
        <f t="shared" si="6"/>
        <v>470626.55733187898</v>
      </c>
      <c r="EP4" s="108">
        <f t="shared" si="6"/>
        <v>470962.19693902938</v>
      </c>
      <c r="EQ4" s="108">
        <f t="shared" si="6"/>
        <v>471298.07591632183</v>
      </c>
      <c r="ER4" s="108">
        <f t="shared" si="6"/>
        <v>471634.19443446945</v>
      </c>
      <c r="ES4" s="108">
        <f t="shared" si="6"/>
        <v>449781.51688385365</v>
      </c>
      <c r="ET4" s="108">
        <f t="shared" si="6"/>
        <v>450102.29030659946</v>
      </c>
      <c r="EU4" s="108">
        <f t="shared" si="6"/>
        <v>450423.29249728011</v>
      </c>
      <c r="EV4" s="108">
        <f t="shared" si="6"/>
        <v>450744.52361904737</v>
      </c>
      <c r="EW4" s="108">
        <f t="shared" si="6"/>
        <v>446306.91365424142</v>
      </c>
      <c r="EX4" s="108">
        <f t="shared" si="6"/>
        <v>446625.20907304797</v>
      </c>
      <c r="EY4" s="108">
        <f t="shared" si="6"/>
        <v>446943.73149253614</v>
      </c>
      <c r="EZ4" s="108">
        <f t="shared" si="6"/>
        <v>447262.48107459751</v>
      </c>
      <c r="FA4" s="108">
        <f t="shared" si="6"/>
        <v>391916.70960519346</v>
      </c>
      <c r="FB4" s="108">
        <f t="shared" si="6"/>
        <v>392196.21523104113</v>
      </c>
      <c r="FC4" s="108">
        <f t="shared" si="6"/>
        <v>392475.9201936177</v>
      </c>
      <c r="FD4" s="108">
        <f t="shared" si="6"/>
        <v>392755.82463508524</v>
      </c>
      <c r="FE4" s="108">
        <f t="shared" si="6"/>
        <v>393035.92869770748</v>
      </c>
    </row>
    <row r="5" spans="1:161" ht="15.75" x14ac:dyDescent="0.25">
      <c r="A5" s="47" t="s">
        <v>169</v>
      </c>
      <c r="B5" s="12">
        <f>'Urb proj of all 25 ARs '!B5</f>
        <v>31079</v>
      </c>
      <c r="C5" s="12">
        <f>'Urb proj of all 25 ARs '!C5</f>
        <v>33479.790482873701</v>
      </c>
      <c r="D5" s="100">
        <f t="shared" ref="D5:D28" si="7">(C5-B5)/B5</f>
        <v>7.7247996488744849E-2</v>
      </c>
      <c r="E5" s="101">
        <f t="shared" ref="E5:E28" si="8">((1+D5)^(1/52))-1</f>
        <v>1.4319788746526285E-3</v>
      </c>
      <c r="F5" s="69">
        <f t="shared" ref="F5:F28" si="9">B5*(1+E5)</f>
        <v>31123.504471445329</v>
      </c>
      <c r="G5" s="69">
        <f t="shared" ref="G5:G28" si="10">F5*(1+E5)</f>
        <v>31168.072672353595</v>
      </c>
      <c r="H5" s="69">
        <f>G5*(1+$E$5)</f>
        <v>31212.704693984044</v>
      </c>
      <c r="I5" s="69">
        <f t="shared" ref="I5:BE5" si="11">H5*(1+$E$5)</f>
        <v>31257.400627726602</v>
      </c>
      <c r="J5" s="69">
        <f t="shared" si="11"/>
        <v>31302.160565102058</v>
      </c>
      <c r="K5" s="69">
        <f t="shared" si="11"/>
        <v>31346.984597762268</v>
      </c>
      <c r="L5" s="69">
        <f t="shared" si="11"/>
        <v>31391.872817490326</v>
      </c>
      <c r="M5" s="69">
        <f t="shared" si="11"/>
        <v>31436.825316200753</v>
      </c>
      <c r="N5" s="69">
        <f t="shared" si="11"/>
        <v>31481.842185939699</v>
      </c>
      <c r="O5" s="69">
        <f t="shared" si="11"/>
        <v>31526.923518885113</v>
      </c>
      <c r="P5" s="69">
        <f t="shared" si="11"/>
        <v>31572.069407346946</v>
      </c>
      <c r="Q5" s="69">
        <f t="shared" si="11"/>
        <v>31617.279943767335</v>
      </c>
      <c r="R5" s="69">
        <f t="shared" si="11"/>
        <v>31662.555220720787</v>
      </c>
      <c r="S5" s="69">
        <f t="shared" si="11"/>
        <v>31707.895330914384</v>
      </c>
      <c r="T5" s="69">
        <f t="shared" si="11"/>
        <v>31753.300367187949</v>
      </c>
      <c r="U5" s="69">
        <f t="shared" si="11"/>
        <v>31798.770422514262</v>
      </c>
      <c r="V5" s="69">
        <f t="shared" si="11"/>
        <v>31844.305589999232</v>
      </c>
      <c r="W5" s="69">
        <f t="shared" si="11"/>
        <v>31889.905962882094</v>
      </c>
      <c r="X5" s="69">
        <f t="shared" si="11"/>
        <v>31935.571634535601</v>
      </c>
      <c r="Y5" s="69">
        <f t="shared" si="11"/>
        <v>31981.302698466214</v>
      </c>
      <c r="Z5" s="69">
        <f t="shared" si="11"/>
        <v>32027.099248314287</v>
      </c>
      <c r="AA5" s="69">
        <f t="shared" si="11"/>
        <v>32072.961377854277</v>
      </c>
      <c r="AB5" s="69">
        <f t="shared" si="11"/>
        <v>32118.889180994913</v>
      </c>
      <c r="AC5" s="69">
        <f t="shared" si="11"/>
        <v>32164.882751779405</v>
      </c>
      <c r="AD5" s="69">
        <f t="shared" si="11"/>
        <v>32210.942184385633</v>
      </c>
      <c r="AE5" s="69">
        <f t="shared" si="11"/>
        <v>32257.067573126329</v>
      </c>
      <c r="AF5" s="69">
        <f t="shared" si="11"/>
        <v>32303.259012449289</v>
      </c>
      <c r="AG5" s="69">
        <f t="shared" si="11"/>
        <v>32349.516596937548</v>
      </c>
      <c r="AH5" s="69">
        <f t="shared" si="11"/>
        <v>32395.840421309589</v>
      </c>
      <c r="AI5" s="69">
        <f t="shared" si="11"/>
        <v>32442.230580419524</v>
      </c>
      <c r="AJ5" s="69">
        <f t="shared" si="11"/>
        <v>32488.687169257293</v>
      </c>
      <c r="AK5" s="69">
        <f t="shared" si="11"/>
        <v>32535.210282948869</v>
      </c>
      <c r="AL5" s="69">
        <f t="shared" si="11"/>
        <v>32581.800016756431</v>
      </c>
      <c r="AM5" s="69">
        <f t="shared" si="11"/>
        <v>32628.456466078584</v>
      </c>
      <c r="AN5" s="69">
        <f t="shared" si="11"/>
        <v>32675.179726450529</v>
      </c>
      <c r="AO5" s="69">
        <f t="shared" si="11"/>
        <v>32721.969893544283</v>
      </c>
      <c r="AP5" s="69">
        <f t="shared" si="11"/>
        <v>32768.827063168857</v>
      </c>
      <c r="AQ5" s="69">
        <f t="shared" si="11"/>
        <v>32815.751331270461</v>
      </c>
      <c r="AR5" s="69">
        <f t="shared" si="11"/>
        <v>32862.742793932695</v>
      </c>
      <c r="AS5" s="69">
        <f t="shared" si="11"/>
        <v>32909.801547376752</v>
      </c>
      <c r="AT5" s="69">
        <f t="shared" si="11"/>
        <v>32956.927687961608</v>
      </c>
      <c r="AU5" s="69">
        <f t="shared" si="11"/>
        <v>33004.121312184223</v>
      </c>
      <c r="AV5" s="69">
        <f t="shared" si="11"/>
        <v>33051.382516679747</v>
      </c>
      <c r="AW5" s="69">
        <f t="shared" si="11"/>
        <v>33098.711398221698</v>
      </c>
      <c r="AX5" s="69">
        <f t="shared" si="11"/>
        <v>33146.108053722179</v>
      </c>
      <c r="AY5" s="69">
        <f t="shared" si="11"/>
        <v>33193.572580232059</v>
      </c>
      <c r="AZ5" s="69">
        <f t="shared" si="11"/>
        <v>33241.105074941202</v>
      </c>
      <c r="BA5" s="69">
        <f t="shared" si="11"/>
        <v>33288.705635178623</v>
      </c>
      <c r="BB5" s="69">
        <f t="shared" si="11"/>
        <v>33336.37435841273</v>
      </c>
      <c r="BC5" s="69">
        <f t="shared" si="11"/>
        <v>33384.11134225149</v>
      </c>
      <c r="BD5" s="69">
        <f t="shared" si="11"/>
        <v>33431.916684442644</v>
      </c>
      <c r="BE5" s="69">
        <f t="shared" si="11"/>
        <v>33479.790482873912</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2">F5*BF5</f>
        <v>35626.717281445555</v>
      </c>
      <c r="DG5" s="108">
        <f t="shared" si="6"/>
        <v>35677.73398796581</v>
      </c>
      <c r="DH5" s="108">
        <f t="shared" si="6"/>
        <v>35728.823749332056</v>
      </c>
      <c r="DI5" s="108">
        <f t="shared" si="6"/>
        <v>35779.986670157283</v>
      </c>
      <c r="DJ5" s="108">
        <f t="shared" si="6"/>
        <v>37525.329163084927</v>
      </c>
      <c r="DK5" s="108">
        <f t="shared" si="6"/>
        <v>37579.064641710851</v>
      </c>
      <c r="DL5" s="108">
        <f t="shared" si="6"/>
        <v>37632.877068406982</v>
      </c>
      <c r="DM5" s="108">
        <f t="shared" si="6"/>
        <v>37686.76655336134</v>
      </c>
      <c r="DN5" s="108">
        <f t="shared" si="6"/>
        <v>34707.683800718994</v>
      </c>
      <c r="DO5" s="108">
        <f t="shared" si="6"/>
        <v>34757.384470709745</v>
      </c>
      <c r="DP5" s="108">
        <f t="shared" si="6"/>
        <v>34807.156311009981</v>
      </c>
      <c r="DQ5" s="108">
        <f t="shared" si="6"/>
        <v>34856.999423534086</v>
      </c>
      <c r="DR5" s="108">
        <f t="shared" si="6"/>
        <v>34906.913910342359</v>
      </c>
      <c r="DS5" s="108">
        <f t="shared" si="6"/>
        <v>36695.493758619945</v>
      </c>
      <c r="DT5" s="108">
        <f t="shared" si="6"/>
        <v>36748.04093047724</v>
      </c>
      <c r="DU5" s="108">
        <f t="shared" si="6"/>
        <v>36800.663348774549</v>
      </c>
      <c r="DV5" s="108">
        <f t="shared" si="6"/>
        <v>36853.361121263202</v>
      </c>
      <c r="DW5" s="108">
        <f t="shared" si="6"/>
        <v>36232.624978488973</v>
      </c>
      <c r="DX5" s="108">
        <f t="shared" si="6"/>
        <v>36284.509332031383</v>
      </c>
      <c r="DY5" s="108">
        <f t="shared" si="6"/>
        <v>36336.467982871989</v>
      </c>
      <c r="DZ5" s="108">
        <f t="shared" si="6"/>
        <v>36388.501037402959</v>
      </c>
      <c r="EA5" s="108">
        <f t="shared" si="6"/>
        <v>37860.114618019506</v>
      </c>
      <c r="EB5" s="108">
        <f t="shared" si="6"/>
        <v>37914.329502344437</v>
      </c>
      <c r="EC5" s="108">
        <f t="shared" si="6"/>
        <v>37968.622021238414</v>
      </c>
      <c r="ED5" s="108">
        <f t="shared" si="6"/>
        <v>38022.992285872497</v>
      </c>
      <c r="EE5" s="108">
        <f t="shared" si="6"/>
        <v>38077.440407576949</v>
      </c>
      <c r="EF5" s="108">
        <f t="shared" si="6"/>
        <v>41766.109826042666</v>
      </c>
      <c r="EG5" s="108">
        <f t="shared" si="6"/>
        <v>41825.918012989976</v>
      </c>
      <c r="EH5" s="108">
        <f t="shared" si="6"/>
        <v>41885.811843997537</v>
      </c>
      <c r="EI5" s="108">
        <f t="shared" si="6"/>
        <v>41945.791441705813</v>
      </c>
      <c r="EJ5" s="108">
        <f t="shared" si="6"/>
        <v>39312.953768521562</v>
      </c>
      <c r="EK5" s="108">
        <f t="shared" si="6"/>
        <v>39369.24908781828</v>
      </c>
      <c r="EL5" s="108">
        <f t="shared" si="6"/>
        <v>39425.625020822969</v>
      </c>
      <c r="EM5" s="108">
        <f t="shared" si="6"/>
        <v>39482.08168297277</v>
      </c>
      <c r="EN5" s="108">
        <f t="shared" si="6"/>
        <v>43592.78158982953</v>
      </c>
      <c r="EO5" s="108">
        <f t="shared" si="6"/>
        <v>43655.205532153515</v>
      </c>
      <c r="EP5" s="108">
        <f t="shared" si="6"/>
        <v>43717.718864244176</v>
      </c>
      <c r="EQ5" s="108">
        <f t="shared" si="6"/>
        <v>43780.321714105776</v>
      </c>
      <c r="ER5" s="108">
        <f t="shared" si="6"/>
        <v>43843.014209925874</v>
      </c>
      <c r="ES5" s="108">
        <f t="shared" si="6"/>
        <v>40689.64155639743</v>
      </c>
      <c r="ET5" s="108">
        <f t="shared" si="6"/>
        <v>40747.908263523379</v>
      </c>
      <c r="EU5" s="108">
        <f t="shared" si="6"/>
        <v>40806.258407343026</v>
      </c>
      <c r="EV5" s="108">
        <f t="shared" si="6"/>
        <v>40864.692107335963</v>
      </c>
      <c r="EW5" s="108">
        <f t="shared" si="6"/>
        <v>40558.200248880996</v>
      </c>
      <c r="EX5" s="108">
        <f t="shared" si="6"/>
        <v>40616.278734831329</v>
      </c>
      <c r="EY5" s="108">
        <f t="shared" si="6"/>
        <v>40674.440387946604</v>
      </c>
      <c r="EZ5" s="108">
        <f t="shared" si="6"/>
        <v>40732.685327320469</v>
      </c>
      <c r="FA5" s="108">
        <f t="shared" si="6"/>
        <v>36479.760187051135</v>
      </c>
      <c r="FB5" s="108">
        <f t="shared" si="6"/>
        <v>36531.998432991393</v>
      </c>
      <c r="FC5" s="108">
        <f t="shared" si="6"/>
        <v>36584.31148299628</v>
      </c>
      <c r="FD5" s="108">
        <f t="shared" si="6"/>
        <v>36636.699444183636</v>
      </c>
      <c r="FE5" s="108">
        <f t="shared" si="6"/>
        <v>36689.16242382471</v>
      </c>
    </row>
    <row r="6" spans="1:161" ht="15.75" x14ac:dyDescent="0.25">
      <c r="A6" s="47" t="s">
        <v>171</v>
      </c>
      <c r="B6" s="12">
        <f>'Urb proj of all 25 ARs '!B6</f>
        <v>53770</v>
      </c>
      <c r="C6" s="12">
        <f>'Urb proj of all 25 ARs '!C6</f>
        <v>56065.534602643202</v>
      </c>
      <c r="D6" s="100">
        <f t="shared" si="7"/>
        <v>4.2691735217467018E-2</v>
      </c>
      <c r="E6" s="101">
        <f t="shared" si="8"/>
        <v>8.0427665049143116E-4</v>
      </c>
      <c r="F6" s="69">
        <f t="shared" si="9"/>
        <v>53813.245955496925</v>
      </c>
      <c r="G6" s="69">
        <f t="shared" ref="G6:G15" si="13">F6*(1+E6)</f>
        <v>53856.52669270608</v>
      </c>
      <c r="H6" s="69">
        <f t="shared" ref="H6:AM6" si="14">G6*(1+$E$6)</f>
        <v>53899.842239601596</v>
      </c>
      <c r="I6" s="69">
        <f t="shared" si="14"/>
        <v>53943.192624180076</v>
      </c>
      <c r="J6" s="69">
        <f t="shared" si="14"/>
        <v>53986.577874460665</v>
      </c>
      <c r="K6" s="69">
        <f t="shared" si="14"/>
        <v>54029.998018485028</v>
      </c>
      <c r="L6" s="69">
        <f t="shared" si="14"/>
        <v>54073.453084317392</v>
      </c>
      <c r="M6" s="69">
        <f t="shared" si="14"/>
        <v>54116.943100044555</v>
      </c>
      <c r="N6" s="69">
        <f t="shared" si="14"/>
        <v>54160.468093775897</v>
      </c>
      <c r="O6" s="69">
        <f t="shared" si="14"/>
        <v>54204.028093643406</v>
      </c>
      <c r="P6" s="69">
        <f t="shared" si="14"/>
        <v>54247.623127801708</v>
      </c>
      <c r="Q6" s="69">
        <f t="shared" si="14"/>
        <v>54291.253224428059</v>
      </c>
      <c r="R6" s="69">
        <f t="shared" si="14"/>
        <v>54334.918411722385</v>
      </c>
      <c r="S6" s="69">
        <f t="shared" si="14"/>
        <v>54378.618717907288</v>
      </c>
      <c r="T6" s="69">
        <f t="shared" si="14"/>
        <v>54422.354171228078</v>
      </c>
      <c r="U6" s="69">
        <f t="shared" si="14"/>
        <v>54466.12479995277</v>
      </c>
      <c r="V6" s="69">
        <f t="shared" si="14"/>
        <v>54509.930632372125</v>
      </c>
      <c r="W6" s="69">
        <f t="shared" si="14"/>
        <v>54553.771696799646</v>
      </c>
      <c r="X6" s="69">
        <f t="shared" si="14"/>
        <v>54597.648021571622</v>
      </c>
      <c r="Y6" s="69">
        <f t="shared" si="14"/>
        <v>54641.559635047124</v>
      </c>
      <c r="Z6" s="69">
        <f t="shared" si="14"/>
        <v>54685.506565608026</v>
      </c>
      <c r="AA6" s="69">
        <f t="shared" si="14"/>
        <v>54729.48884165904</v>
      </c>
      <c r="AB6" s="69">
        <f t="shared" si="14"/>
        <v>54773.506491627719</v>
      </c>
      <c r="AC6" s="69">
        <f t="shared" si="14"/>
        <v>54817.559543964475</v>
      </c>
      <c r="AD6" s="69">
        <f t="shared" si="14"/>
        <v>54861.648027142612</v>
      </c>
      <c r="AE6" s="69">
        <f t="shared" si="14"/>
        <v>54905.771969658323</v>
      </c>
      <c r="AF6" s="69">
        <f t="shared" si="14"/>
        <v>54949.931400030728</v>
      </c>
      <c r="AG6" s="69">
        <f t="shared" si="14"/>
        <v>54994.126346801881</v>
      </c>
      <c r="AH6" s="69">
        <f t="shared" si="14"/>
        <v>55038.356838536791</v>
      </c>
      <c r="AI6" s="69">
        <f t="shared" si="14"/>
        <v>55082.622903823438</v>
      </c>
      <c r="AJ6" s="69">
        <f t="shared" si="14"/>
        <v>55126.924571272808</v>
      </c>
      <c r="AK6" s="69">
        <f t="shared" si="14"/>
        <v>55171.261869518887</v>
      </c>
      <c r="AL6" s="69">
        <f t="shared" si="14"/>
        <v>55215.634827218688</v>
      </c>
      <c r="AM6" s="69">
        <f t="shared" si="14"/>
        <v>55260.043473052283</v>
      </c>
      <c r="AN6" s="69">
        <f t="shared" ref="AN6:BE6" si="15">AM6*(1+$E$6)</f>
        <v>55304.487835722801</v>
      </c>
      <c r="AO6" s="69">
        <f t="shared" si="15"/>
        <v>55348.967943956457</v>
      </c>
      <c r="AP6" s="69">
        <f t="shared" si="15"/>
        <v>55393.483826502583</v>
      </c>
      <c r="AQ6" s="69">
        <f t="shared" si="15"/>
        <v>55438.035512133611</v>
      </c>
      <c r="AR6" s="69">
        <f t="shared" si="15"/>
        <v>55482.623029645132</v>
      </c>
      <c r="AS6" s="69">
        <f t="shared" si="15"/>
        <v>55527.246407855891</v>
      </c>
      <c r="AT6" s="69">
        <f t="shared" si="15"/>
        <v>55571.905675607813</v>
      </c>
      <c r="AU6" s="69">
        <f t="shared" si="15"/>
        <v>55616.600861766019</v>
      </c>
      <c r="AV6" s="69">
        <f t="shared" si="15"/>
        <v>55661.331995218839</v>
      </c>
      <c r="AW6" s="69">
        <f t="shared" si="15"/>
        <v>55706.099104877845</v>
      </c>
      <c r="AX6" s="69">
        <f t="shared" si="15"/>
        <v>55750.902219677861</v>
      </c>
      <c r="AY6" s="69">
        <f t="shared" si="15"/>
        <v>55795.741368576979</v>
      </c>
      <c r="AZ6" s="69">
        <f t="shared" si="15"/>
        <v>55840.616580556583</v>
      </c>
      <c r="BA6" s="69">
        <f t="shared" si="15"/>
        <v>55885.52788462137</v>
      </c>
      <c r="BB6" s="69">
        <f t="shared" si="15"/>
        <v>55930.47530979936</v>
      </c>
      <c r="BC6" s="69">
        <f t="shared" si="15"/>
        <v>55975.458885141918</v>
      </c>
      <c r="BD6" s="69">
        <f t="shared" si="15"/>
        <v>56020.478639723777</v>
      </c>
      <c r="BE6" s="69">
        <f t="shared" si="15"/>
        <v>56065.534602643063</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6">F6*BF6</f>
        <v>61471.061965544679</v>
      </c>
      <c r="DG6" s="108">
        <f t="shared" ref="DG6:DG15" si="17">G6*BG6</f>
        <v>61520.50170536447</v>
      </c>
      <c r="DH6" s="108">
        <f t="shared" ref="DH6:DH15" si="18">H6*BH6</f>
        <v>61569.981208412617</v>
      </c>
      <c r="DI6" s="108">
        <f t="shared" ref="DI6:DI15" si="19">I6*BI6</f>
        <v>61619.500506669734</v>
      </c>
      <c r="DJ6" s="108">
        <f t="shared" ref="DJ6:DJ15" si="20">J6*BJ6</f>
        <v>68346.327011015703</v>
      </c>
      <c r="DK6" s="108">
        <f t="shared" ref="DK6:DK15" si="21">K6*BK6</f>
        <v>68401.296365977498</v>
      </c>
      <c r="DL6" s="108">
        <f t="shared" ref="DL6:DL15" si="22">L6*BL6</f>
        <v>68456.309931508004</v>
      </c>
      <c r="DM6" s="108">
        <f t="shared" ref="DM6:DM15" si="23">M6*BM6</f>
        <v>68511.367743164723</v>
      </c>
      <c r="DN6" s="108">
        <f t="shared" ref="DN6:DN15" si="24">N6*BN6</f>
        <v>62282.71497493505</v>
      </c>
      <c r="DO6" s="108">
        <f t="shared" ref="DO6:DO15" si="25">O6*BO6</f>
        <v>62332.807508318605</v>
      </c>
      <c r="DP6" s="108">
        <f t="shared" ref="DP6:DP15" si="26">P6*BP6</f>
        <v>62382.940329957128</v>
      </c>
      <c r="DQ6" s="108">
        <f t="shared" ref="DQ6:DQ15" si="27">Q6*BQ6</f>
        <v>62433.113472253513</v>
      </c>
      <c r="DR6" s="108">
        <f t="shared" ref="DR6:DR15" si="28">R6*BR6</f>
        <v>62483.326967636727</v>
      </c>
      <c r="DS6" s="108">
        <f t="shared" ref="DS6:DS15" si="29">S6*BS6</f>
        <v>64825.694563824261</v>
      </c>
      <c r="DT6" s="108">
        <f t="shared" ref="DT6:DT15" si="30">T6*BT6</f>
        <v>64877.83235631384</v>
      </c>
      <c r="DU6" s="108">
        <f t="shared" ref="DU6:DU15" si="31">U6*BU6</f>
        <v>64930.012082012516</v>
      </c>
      <c r="DV6" s="108">
        <f t="shared" ref="DV6:DV15" si="32">V6*BV6</f>
        <v>64982.233774646207</v>
      </c>
      <c r="DW6" s="108">
        <f t="shared" ref="DW6:DW15" si="33">W6*BW6</f>
        <v>65229.926594935467</v>
      </c>
      <c r="DX6" s="108">
        <f t="shared" ref="DX6:DX15" si="34">X6*BX6</f>
        <v>65282.389501809041</v>
      </c>
      <c r="DY6" s="108">
        <f t="shared" ref="DY6:DY15" si="35">Y6*BY6</f>
        <v>65334.894603373636</v>
      </c>
      <c r="DZ6" s="108">
        <f t="shared" ref="DZ6:DZ15" si="36">Z6*BZ6</f>
        <v>65387.441933565446</v>
      </c>
      <c r="EA6" s="108">
        <f t="shared" ref="EA6:EA15" si="37">AA6*CA6</f>
        <v>66515.96151256228</v>
      </c>
      <c r="EB6" s="108">
        <f t="shared" ref="EB6:EB15" si="38">AB6*CB6</f>
        <v>66569.458747291821</v>
      </c>
      <c r="EC6" s="108">
        <f t="shared" ref="EC6:EC15" si="39">AC6*CC6</f>
        <v>66622.999008598126</v>
      </c>
      <c r="ED6" s="108">
        <f t="shared" ref="ED6:ED15" si="40">AD6*CD6</f>
        <v>66676.582331086451</v>
      </c>
      <c r="EE6" s="108">
        <f t="shared" ref="EE6:EE15" si="41">AE6*CE6</f>
        <v>66730.208749389916</v>
      </c>
      <c r="EF6" s="108">
        <f t="shared" ref="EF6:EF15" si="42">AF6*CF6</f>
        <v>71749.447636084748</v>
      </c>
      <c r="EG6" s="108">
        <f t="shared" ref="EG6:EG15" si="43">AG6*CG6</f>
        <v>71807.154041504109</v>
      </c>
      <c r="EH6" s="108">
        <f t="shared" ref="EH6:EH15" si="44">AH6*CH6</f>
        <v>71864.90685883793</v>
      </c>
      <c r="EI6" s="108">
        <f t="shared" ref="EI6:EI15" si="45">AI6*CI6</f>
        <v>71922.706125414232</v>
      </c>
      <c r="EJ6" s="108">
        <f t="shared" ref="EJ6:EJ15" si="46">AJ6*CJ6</f>
        <v>69226.981667234999</v>
      </c>
      <c r="EK6" s="108">
        <f t="shared" ref="EK6:EK15" si="47">AK6*CK6</f>
        <v>69282.659312173957</v>
      </c>
      <c r="EL6" s="108">
        <f t="shared" ref="EL6:EL15" si="48">AL6*CL6</f>
        <v>69338.381737342686</v>
      </c>
      <c r="EM6" s="108">
        <f t="shared" ref="EM6:EM15" si="49">AM6*CM6</f>
        <v>69394.148978756901</v>
      </c>
      <c r="EN6" s="108">
        <f t="shared" ref="EN6:EN15" si="50">AN6*CN6</f>
        <v>78033.272869003937</v>
      </c>
      <c r="EO6" s="108">
        <f t="shared" ref="EO6:EO15" si="51">AO6*CO6</f>
        <v>78096.033208333902</v>
      </c>
      <c r="EP6" s="108">
        <f t="shared" ref="EP6:EP15" si="52">AP6*CP6</f>
        <v>78158.844024339371</v>
      </c>
      <c r="EQ6" s="108">
        <f t="shared" ref="EQ6:EQ15" si="53">AQ6*CQ6</f>
        <v>78221.705357617539</v>
      </c>
      <c r="ER6" s="108">
        <f t="shared" ref="ER6:ER15" si="54">AR6*CR6</f>
        <v>78284.617248798284</v>
      </c>
      <c r="ES6" s="108">
        <f t="shared" ref="ES6:ES15" si="55">AS6*CS6</f>
        <v>71691.20185034204</v>
      </c>
      <c r="ET6" s="108">
        <f t="shared" ref="ET6:ET15" si="56">AT6*CT6</f>
        <v>71748.861410035926</v>
      </c>
      <c r="EU6" s="108">
        <f t="shared" ref="EU6:EU15" si="57">AU6*CU6</f>
        <v>71806.56734396737</v>
      </c>
      <c r="EV6" s="108">
        <f t="shared" ref="EV6:EV15" si="58">AV6*CV6</f>
        <v>71864.319689434065</v>
      </c>
      <c r="EW6" s="108">
        <f t="shared" ref="EW6:EW15" si="59">AW6*CW6</f>
        <v>69307.271206433696</v>
      </c>
      <c r="EX6" s="108">
        <f t="shared" ref="EX6:EX15" si="60">AX6*CX6</f>
        <v>69363.013426374309</v>
      </c>
      <c r="EY6" s="108">
        <f t="shared" ref="EY6:EY15" si="61">AY6*CY6</f>
        <v>69418.800478480858</v>
      </c>
      <c r="EZ6" s="108">
        <f t="shared" ref="EZ6:EZ15" si="62">AZ6*CZ6</f>
        <v>69474.632398810834</v>
      </c>
      <c r="FA6" s="108">
        <f t="shared" ref="FA6:FA15" si="63">BA6*DA6</f>
        <v>64593.289715807136</v>
      </c>
      <c r="FB6" s="108">
        <f t="shared" ref="FB6:FB15" si="64">BB6*DB6</f>
        <v>64645.240590503985</v>
      </c>
      <c r="FC6" s="108">
        <f t="shared" ref="FC6:FC15" si="65">BC6*DC6</f>
        <v>64697.233248076329</v>
      </c>
      <c r="FD6" s="108">
        <f t="shared" ref="FD6:FD15" si="66">BD6*DD6</f>
        <v>64749.267722129152</v>
      </c>
      <c r="FE6" s="108">
        <f t="shared" ref="FE6:FE15" si="67">BE6*DE6</f>
        <v>64801.344046294478</v>
      </c>
    </row>
    <row r="7" spans="1:161" ht="15.75" x14ac:dyDescent="0.25">
      <c r="A7" s="87" t="s">
        <v>172</v>
      </c>
      <c r="B7" s="12">
        <f>'Urb proj of all 25 ARs '!B7</f>
        <v>29753.999999999996</v>
      </c>
      <c r="C7" s="12">
        <f>'Urb proj of all 25 ARs '!C7</f>
        <v>32002.811613105376</v>
      </c>
      <c r="D7" s="100">
        <f t="shared" si="7"/>
        <v>7.5580144286663292E-2</v>
      </c>
      <c r="E7" s="101">
        <f t="shared" si="8"/>
        <v>1.4021394857155478E-3</v>
      </c>
      <c r="F7" s="69">
        <f t="shared" si="9"/>
        <v>29795.719258257977</v>
      </c>
      <c r="G7" s="69">
        <f t="shared" si="13"/>
        <v>29837.497012735275</v>
      </c>
      <c r="H7" s="69">
        <f t="shared" ref="H7:AM7" si="68">G7*(1+$E$7)</f>
        <v>29879.333345451752</v>
      </c>
      <c r="I7" s="69">
        <f t="shared" si="68"/>
        <v>29921.228338542267</v>
      </c>
      <c r="J7" s="69">
        <f t="shared" si="68"/>
        <v>29963.182074256849</v>
      </c>
      <c r="K7" s="69">
        <f t="shared" si="68"/>
        <v>30005.194634960848</v>
      </c>
      <c r="L7" s="69">
        <f t="shared" si="68"/>
        <v>30047.266103135105</v>
      </c>
      <c r="M7" s="69">
        <f t="shared" si="68"/>
        <v>30089.396561376114</v>
      </c>
      <c r="N7" s="69">
        <f t="shared" si="68"/>
        <v>30131.586092396174</v>
      </c>
      <c r="O7" s="69">
        <f t="shared" si="68"/>
        <v>30173.83477902356</v>
      </c>
      <c r="P7" s="69">
        <f t="shared" si="68"/>
        <v>30216.142704202688</v>
      </c>
      <c r="Q7" s="69">
        <f t="shared" si="68"/>
        <v>30258.509950994267</v>
      </c>
      <c r="R7" s="69">
        <f t="shared" si="68"/>
        <v>30300.936602575472</v>
      </c>
      <c r="S7" s="69">
        <f t="shared" si="68"/>
        <v>30343.422742240105</v>
      </c>
      <c r="T7" s="69">
        <f t="shared" si="68"/>
        <v>30385.96845339876</v>
      </c>
      <c r="U7" s="69">
        <f t="shared" si="68"/>
        <v>30428.573819578978</v>
      </c>
      <c r="V7" s="69">
        <f t="shared" si="68"/>
        <v>30471.238924425419</v>
      </c>
      <c r="W7" s="69">
        <f t="shared" si="68"/>
        <v>30513.963851700028</v>
      </c>
      <c r="X7" s="69">
        <f t="shared" si="68"/>
        <v>30556.748685282193</v>
      </c>
      <c r="Y7" s="69">
        <f t="shared" si="68"/>
        <v>30599.593509168913</v>
      </c>
      <c r="Z7" s="69">
        <f t="shared" si="68"/>
        <v>30642.498407474963</v>
      </c>
      <c r="AA7" s="69">
        <f t="shared" si="68"/>
        <v>30685.463464433058</v>
      </c>
      <c r="AB7" s="69">
        <f t="shared" si="68"/>
        <v>30728.48876439402</v>
      </c>
      <c r="AC7" s="69">
        <f t="shared" si="68"/>
        <v>30771.574391826944</v>
      </c>
      <c r="AD7" s="69">
        <f t="shared" si="68"/>
        <v>30814.720431319358</v>
      </c>
      <c r="AE7" s="69">
        <f t="shared" si="68"/>
        <v>30857.926967577398</v>
      </c>
      <c r="AF7" s="69">
        <f t="shared" si="68"/>
        <v>30901.194085425963</v>
      </c>
      <c r="AG7" s="69">
        <f t="shared" si="68"/>
        <v>30944.521869808897</v>
      </c>
      <c r="AH7" s="69">
        <f t="shared" si="68"/>
        <v>30987.910405789145</v>
      </c>
      <c r="AI7" s="69">
        <f t="shared" si="68"/>
        <v>31031.359778548918</v>
      </c>
      <c r="AJ7" s="69">
        <f t="shared" si="68"/>
        <v>31074.870073389866</v>
      </c>
      <c r="AK7" s="69">
        <f t="shared" si="68"/>
        <v>31118.441375733248</v>
      </c>
      <c r="AL7" s="69">
        <f t="shared" si="68"/>
        <v>31162.073771120089</v>
      </c>
      <c r="AM7" s="69">
        <f t="shared" si="68"/>
        <v>31205.767345211356</v>
      </c>
      <c r="AN7" s="69">
        <f t="shared" ref="AN7:BE7" si="69">AM7*(1+$E$7)</f>
        <v>31249.522183788129</v>
      </c>
      <c r="AO7" s="69">
        <f t="shared" si="69"/>
        <v>31293.338372751761</v>
      </c>
      <c r="AP7" s="69">
        <f t="shared" si="69"/>
        <v>31337.215998124055</v>
      </c>
      <c r="AQ7" s="69">
        <f t="shared" si="69"/>
        <v>31381.155146047422</v>
      </c>
      <c r="AR7" s="69">
        <f t="shared" si="69"/>
        <v>31425.15590278506</v>
      </c>
      <c r="AS7" s="69">
        <f t="shared" si="69"/>
        <v>31469.218354721121</v>
      </c>
      <c r="AT7" s="69">
        <f t="shared" si="69"/>
        <v>31513.34258836088</v>
      </c>
      <c r="AU7" s="69">
        <f t="shared" si="69"/>
        <v>31557.528690330902</v>
      </c>
      <c r="AV7" s="69">
        <f t="shared" si="69"/>
        <v>31601.776747379216</v>
      </c>
      <c r="AW7" s="69">
        <f t="shared" si="69"/>
        <v>31646.086846375485</v>
      </c>
      <c r="AX7" s="69">
        <f t="shared" si="69"/>
        <v>31690.459074311173</v>
      </c>
      <c r="AY7" s="69">
        <f t="shared" si="69"/>
        <v>31734.893518299716</v>
      </c>
      <c r="AZ7" s="69">
        <f t="shared" si="69"/>
        <v>31779.390265576701</v>
      </c>
      <c r="BA7" s="69">
        <f t="shared" si="69"/>
        <v>31823.949403500032</v>
      </c>
      <c r="BB7" s="69">
        <f t="shared" si="69"/>
        <v>31868.571019550094</v>
      </c>
      <c r="BC7" s="69">
        <f t="shared" si="69"/>
        <v>31913.255201329936</v>
      </c>
      <c r="BD7" s="69">
        <f t="shared" si="69"/>
        <v>31958.002036565438</v>
      </c>
      <c r="BE7" s="69">
        <f t="shared" si="69"/>
        <v>32002.811613105485</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6"/>
        <v>79798.315118250292</v>
      </c>
      <c r="DG7" s="108">
        <f t="shared" si="17"/>
        <v>79910.203486771163</v>
      </c>
      <c r="DH7" s="108">
        <f t="shared" si="18"/>
        <v>80022.248738391529</v>
      </c>
      <c r="DI7" s="108">
        <f t="shared" si="19"/>
        <v>80134.451093083379</v>
      </c>
      <c r="DJ7" s="108">
        <f t="shared" si="20"/>
        <v>95942.871816471132</v>
      </c>
      <c r="DK7" s="108">
        <f t="shared" si="21"/>
        <v>96077.397105417942</v>
      </c>
      <c r="DL7" s="108">
        <f t="shared" si="22"/>
        <v>96212.111017584219</v>
      </c>
      <c r="DM7" s="108">
        <f t="shared" si="23"/>
        <v>96347.013817446015</v>
      </c>
      <c r="DN7" s="108">
        <f t="shared" si="24"/>
        <v>80764.467686476957</v>
      </c>
      <c r="DO7" s="108">
        <f t="shared" si="25"/>
        <v>80877.710735662957</v>
      </c>
      <c r="DP7" s="108">
        <f t="shared" si="26"/>
        <v>80991.112567399716</v>
      </c>
      <c r="DQ7" s="108">
        <f t="shared" si="27"/>
        <v>81104.673404322501</v>
      </c>
      <c r="DR7" s="108">
        <f t="shared" si="28"/>
        <v>81218.39346937876</v>
      </c>
      <c r="DS7" s="108">
        <f t="shared" si="29"/>
        <v>87173.462129998821</v>
      </c>
      <c r="DT7" s="108">
        <f t="shared" si="30"/>
        <v>87295.691483357819</v>
      </c>
      <c r="DU7" s="108">
        <f t="shared" si="31"/>
        <v>87418.092219319471</v>
      </c>
      <c r="DV7" s="108">
        <f t="shared" si="32"/>
        <v>87540.664578186101</v>
      </c>
      <c r="DW7" s="108">
        <f t="shared" si="33"/>
        <v>87798.288488599545</v>
      </c>
      <c r="DX7" s="108">
        <f t="shared" si="34"/>
        <v>87921.393935667642</v>
      </c>
      <c r="DY7" s="108">
        <f t="shared" si="35"/>
        <v>88044.671993743992</v>
      </c>
      <c r="DZ7" s="108">
        <f t="shared" si="36"/>
        <v>88168.122904853299</v>
      </c>
      <c r="EA7" s="108">
        <f t="shared" si="37"/>
        <v>95600.013725027064</v>
      </c>
      <c r="EB7" s="108">
        <f t="shared" si="38"/>
        <v>95734.05827910587</v>
      </c>
      <c r="EC7" s="108">
        <f t="shared" si="39"/>
        <v>95868.290782346798</v>
      </c>
      <c r="ED7" s="108">
        <f t="shared" si="40"/>
        <v>96002.711498280783</v>
      </c>
      <c r="EE7" s="108">
        <f t="shared" si="41"/>
        <v>96137.320690808294</v>
      </c>
      <c r="EF7" s="108">
        <f t="shared" si="42"/>
        <v>98615.540060091545</v>
      </c>
      <c r="EG7" s="108">
        <f t="shared" si="43"/>
        <v>98753.812802714951</v>
      </c>
      <c r="EH7" s="108">
        <f t="shared" si="44"/>
        <v>98892.279423010608</v>
      </c>
      <c r="EI7" s="108">
        <f t="shared" si="45"/>
        <v>99030.940192822032</v>
      </c>
      <c r="EJ7" s="108">
        <f t="shared" si="46"/>
        <v>105814.91523031541</v>
      </c>
      <c r="EK7" s="108">
        <f t="shared" si="47"/>
        <v>105963.28250113748</v>
      </c>
      <c r="EL7" s="108">
        <f t="shared" si="48"/>
        <v>106111.85780356836</v>
      </c>
      <c r="EM7" s="108">
        <f t="shared" si="49"/>
        <v>106260.64142929738</v>
      </c>
      <c r="EN7" s="108">
        <f t="shared" si="50"/>
        <v>109950.81691528173</v>
      </c>
      <c r="EO7" s="108">
        <f t="shared" si="51"/>
        <v>110104.98329716532</v>
      </c>
      <c r="EP7" s="108">
        <f t="shared" si="52"/>
        <v>110259.36584182033</v>
      </c>
      <c r="EQ7" s="108">
        <f t="shared" si="53"/>
        <v>110413.9648523371</v>
      </c>
      <c r="ER7" s="108">
        <f t="shared" si="54"/>
        <v>110568.78063223096</v>
      </c>
      <c r="ES7" s="108">
        <f t="shared" si="55"/>
        <v>103729.7662915877</v>
      </c>
      <c r="ET7" s="108">
        <f t="shared" si="56"/>
        <v>103875.20989274919</v>
      </c>
      <c r="EU7" s="108">
        <f t="shared" si="57"/>
        <v>104020.85742612681</v>
      </c>
      <c r="EV7" s="108">
        <f t="shared" si="58"/>
        <v>104166.70917766196</v>
      </c>
      <c r="EW7" s="108">
        <f t="shared" si="59"/>
        <v>92826.953840498114</v>
      </c>
      <c r="EX7" s="108">
        <f t="shared" si="60"/>
        <v>92957.110177816576</v>
      </c>
      <c r="EY7" s="108">
        <f t="shared" si="61"/>
        <v>93087.449012474899</v>
      </c>
      <c r="EZ7" s="108">
        <f t="shared" si="62"/>
        <v>93217.970600359826</v>
      </c>
      <c r="FA7" s="108">
        <f t="shared" si="63"/>
        <v>87596.692292819615</v>
      </c>
      <c r="FB7" s="108">
        <f t="shared" si="64"/>
        <v>87719.515073901464</v>
      </c>
      <c r="FC7" s="108">
        <f t="shared" si="65"/>
        <v>87842.510069654396</v>
      </c>
      <c r="FD7" s="108">
        <f t="shared" si="66"/>
        <v>87965.677521547419</v>
      </c>
      <c r="FE7" s="108">
        <f t="shared" si="67"/>
        <v>88089.017671388108</v>
      </c>
    </row>
    <row r="8" spans="1:161" ht="15.75" x14ac:dyDescent="0.25">
      <c r="A8" s="87" t="s">
        <v>173</v>
      </c>
      <c r="B8" s="12">
        <f>'Urb proj of all 25 ARs '!B8</f>
        <v>8802</v>
      </c>
      <c r="C8" s="12">
        <f>'Urb proj of all 25 ARs '!C8</f>
        <v>9540.8377619802923</v>
      </c>
      <c r="D8" s="100">
        <f t="shared" si="7"/>
        <v>8.3939759370630793E-2</v>
      </c>
      <c r="E8" s="101">
        <f t="shared" si="8"/>
        <v>1.5512467276099784E-3</v>
      </c>
      <c r="F8" s="69">
        <f t="shared" si="9"/>
        <v>8815.6540736964234</v>
      </c>
      <c r="G8" s="69">
        <f t="shared" si="13"/>
        <v>8829.3293282299874</v>
      </c>
      <c r="H8" s="69">
        <f t="shared" ref="H8:AM8" si="70">G8*(1+$E$8)</f>
        <v>8843.0257964573957</v>
      </c>
      <c r="I8" s="69">
        <f t="shared" si="70"/>
        <v>8856.7435112863204</v>
      </c>
      <c r="J8" s="69">
        <f t="shared" si="70"/>
        <v>8870.4825056754835</v>
      </c>
      <c r="K8" s="69">
        <f t="shared" si="70"/>
        <v>8884.2428126347349</v>
      </c>
      <c r="L8" s="69">
        <f t="shared" si="70"/>
        <v>8898.0244652251276</v>
      </c>
      <c r="M8" s="69">
        <f t="shared" si="70"/>
        <v>8911.8274965590008</v>
      </c>
      <c r="N8" s="69">
        <f t="shared" si="70"/>
        <v>8925.6519398000619</v>
      </c>
      <c r="O8" s="69">
        <f t="shared" si="70"/>
        <v>8939.4978281634631</v>
      </c>
      <c r="P8" s="69">
        <f t="shared" si="70"/>
        <v>8953.3651949158775</v>
      </c>
      <c r="Q8" s="69">
        <f t="shared" si="70"/>
        <v>8967.2540733755886</v>
      </c>
      <c r="R8" s="69">
        <f t="shared" si="70"/>
        <v>8981.1644969125591</v>
      </c>
      <c r="S8" s="69">
        <f t="shared" si="70"/>
        <v>8995.0964989485219</v>
      </c>
      <c r="T8" s="69">
        <f t="shared" si="70"/>
        <v>9009.0501129570512</v>
      </c>
      <c r="U8" s="69">
        <f t="shared" si="70"/>
        <v>9023.0253724636495</v>
      </c>
      <c r="V8" s="69">
        <f t="shared" si="70"/>
        <v>9037.0223110458264</v>
      </c>
      <c r="W8" s="69">
        <f t="shared" si="70"/>
        <v>9051.0409623331743</v>
      </c>
      <c r="X8" s="69">
        <f t="shared" si="70"/>
        <v>9065.081360007458</v>
      </c>
      <c r="Y8" s="69">
        <f t="shared" si="70"/>
        <v>9079.1435378026872</v>
      </c>
      <c r="Z8" s="69">
        <f t="shared" si="70"/>
        <v>9093.2275295052041</v>
      </c>
      <c r="AA8" s="69">
        <f t="shared" si="70"/>
        <v>9107.3333689537612</v>
      </c>
      <c r="AB8" s="69">
        <f t="shared" si="70"/>
        <v>9121.4610900396037</v>
      </c>
      <c r="AC8" s="69">
        <f t="shared" si="70"/>
        <v>9135.610726706549</v>
      </c>
      <c r="AD8" s="69">
        <f t="shared" si="70"/>
        <v>9149.7823129510707</v>
      </c>
      <c r="AE8" s="69">
        <f t="shared" si="70"/>
        <v>9163.9758828223803</v>
      </c>
      <c r="AF8" s="69">
        <f t="shared" si="70"/>
        <v>9178.1914704225055</v>
      </c>
      <c r="AG8" s="69">
        <f t="shared" si="70"/>
        <v>9192.4291099063757</v>
      </c>
      <c r="AH8" s="69">
        <f t="shared" si="70"/>
        <v>9206.6888354819039</v>
      </c>
      <c r="AI8" s="69">
        <f t="shared" si="70"/>
        <v>9220.9706814100682</v>
      </c>
      <c r="AJ8" s="69">
        <f t="shared" si="70"/>
        <v>9235.2746820049924</v>
      </c>
      <c r="AK8" s="69">
        <f t="shared" si="70"/>
        <v>9249.6008716340311</v>
      </c>
      <c r="AL8" s="69">
        <f t="shared" si="70"/>
        <v>9263.9492847178517</v>
      </c>
      <c r="AM8" s="69">
        <f t="shared" si="70"/>
        <v>9278.3199557305143</v>
      </c>
      <c r="AN8" s="69">
        <f t="shared" ref="AN8:BE8" si="71">AM8*(1+$E$8)</f>
        <v>9292.7129191995591</v>
      </c>
      <c r="AO8" s="69">
        <f t="shared" si="71"/>
        <v>9307.1282097060866</v>
      </c>
      <c r="AP8" s="69">
        <f t="shared" si="71"/>
        <v>9321.5658618848393</v>
      </c>
      <c r="AQ8" s="69">
        <f t="shared" si="71"/>
        <v>9336.0259104242887</v>
      </c>
      <c r="AR8" s="69">
        <f t="shared" si="71"/>
        <v>9350.5083900667159</v>
      </c>
      <c r="AS8" s="69">
        <f t="shared" si="71"/>
        <v>9365.013335608297</v>
      </c>
      <c r="AT8" s="69">
        <f t="shared" si="71"/>
        <v>9379.5407818991825</v>
      </c>
      <c r="AU8" s="69">
        <f t="shared" si="71"/>
        <v>9394.0907638435874</v>
      </c>
      <c r="AV8" s="69">
        <f t="shared" si="71"/>
        <v>9408.6633163998704</v>
      </c>
      <c r="AW8" s="69">
        <f t="shared" si="71"/>
        <v>9423.2584745806198</v>
      </c>
      <c r="AX8" s="69">
        <f t="shared" si="71"/>
        <v>9437.8762734527354</v>
      </c>
      <c r="AY8" s="69">
        <f t="shared" si="71"/>
        <v>9452.5167481375174</v>
      </c>
      <c r="AZ8" s="69">
        <f t="shared" si="71"/>
        <v>9467.1799338107448</v>
      </c>
      <c r="BA8" s="69">
        <f t="shared" si="71"/>
        <v>9481.8658657027645</v>
      </c>
      <c r="BB8" s="69">
        <f t="shared" si="71"/>
        <v>9496.5745790985729</v>
      </c>
      <c r="BC8" s="69">
        <f t="shared" si="71"/>
        <v>9511.3061093379038</v>
      </c>
      <c r="BD8" s="69">
        <f t="shared" si="71"/>
        <v>9526.0604918153113</v>
      </c>
      <c r="BE8" s="69">
        <f t="shared" si="71"/>
        <v>9540.8377619802541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6"/>
        <v>8238.4021679071066</v>
      </c>
      <c r="DG8" s="108">
        <f t="shared" si="17"/>
        <v>8251.1819623108076</v>
      </c>
      <c r="DH8" s="108">
        <f t="shared" si="18"/>
        <v>8263.9815813287587</v>
      </c>
      <c r="DI8" s="108">
        <f t="shared" si="19"/>
        <v>8276.8010557138241</v>
      </c>
      <c r="DJ8" s="108">
        <f t="shared" si="20"/>
        <v>9063.4353327403896</v>
      </c>
      <c r="DK8" s="108">
        <f t="shared" si="21"/>
        <v>9077.4949571412089</v>
      </c>
      <c r="DL8" s="108">
        <f t="shared" si="22"/>
        <v>9091.5763914883719</v>
      </c>
      <c r="DM8" s="108">
        <f t="shared" si="23"/>
        <v>9105.6796696144829</v>
      </c>
      <c r="DN8" s="108">
        <f t="shared" si="24"/>
        <v>7699.1410638259522</v>
      </c>
      <c r="DO8" s="108">
        <f t="shared" si="25"/>
        <v>7711.0843312066208</v>
      </c>
      <c r="DP8" s="108">
        <f t="shared" si="26"/>
        <v>7723.0461255417285</v>
      </c>
      <c r="DQ8" s="108">
        <f t="shared" si="27"/>
        <v>7735.0264755711569</v>
      </c>
      <c r="DR8" s="108">
        <f t="shared" si="28"/>
        <v>7747.0254100793627</v>
      </c>
      <c r="DS8" s="108">
        <f t="shared" si="29"/>
        <v>8009.8313742986529</v>
      </c>
      <c r="DT8" s="108">
        <f t="shared" si="30"/>
        <v>8022.2565990067405</v>
      </c>
      <c r="DU8" s="108">
        <f t="shared" si="31"/>
        <v>8034.7010983039963</v>
      </c>
      <c r="DV8" s="108">
        <f t="shared" si="32"/>
        <v>8047.1649020900659</v>
      </c>
      <c r="DW8" s="108">
        <f t="shared" si="33"/>
        <v>8145.3102989469417</v>
      </c>
      <c r="DX8" s="108">
        <f t="shared" si="34"/>
        <v>8157.9456848935515</v>
      </c>
      <c r="DY8" s="108">
        <f t="shared" si="35"/>
        <v>8170.6006714412615</v>
      </c>
      <c r="DZ8" s="108">
        <f t="shared" si="36"/>
        <v>8183.2752889954418</v>
      </c>
      <c r="EA8" s="108">
        <f t="shared" si="37"/>
        <v>8474.5361082035179</v>
      </c>
      <c r="EB8" s="108">
        <f t="shared" si="38"/>
        <v>8487.6822046093821</v>
      </c>
      <c r="EC8" s="108">
        <f t="shared" si="39"/>
        <v>8500.8486938542737</v>
      </c>
      <c r="ED8" s="108">
        <f t="shared" si="40"/>
        <v>8514.0356075725231</v>
      </c>
      <c r="EE8" s="108">
        <f t="shared" si="41"/>
        <v>8527.2429774475258</v>
      </c>
      <c r="EF8" s="108">
        <f t="shared" si="42"/>
        <v>7986.8548118727531</v>
      </c>
      <c r="EG8" s="108">
        <f t="shared" si="43"/>
        <v>7999.2443942635664</v>
      </c>
      <c r="EH8" s="108">
        <f t="shared" si="44"/>
        <v>8011.6531959535196</v>
      </c>
      <c r="EI8" s="108">
        <f t="shared" si="45"/>
        <v>8024.0812467564883</v>
      </c>
      <c r="EJ8" s="108">
        <f t="shared" si="46"/>
        <v>8148.9147999514798</v>
      </c>
      <c r="EK8" s="108">
        <f t="shared" si="47"/>
        <v>8161.5557773684768</v>
      </c>
      <c r="EL8" s="108">
        <f t="shared" si="48"/>
        <v>8174.2163640603258</v>
      </c>
      <c r="EM8" s="108">
        <f t="shared" si="49"/>
        <v>8186.8965904458491</v>
      </c>
      <c r="EN8" s="108">
        <f t="shared" si="50"/>
        <v>9071.8861630516931</v>
      </c>
      <c r="EO8" s="108">
        <f t="shared" si="51"/>
        <v>9085.9588967753771</v>
      </c>
      <c r="EP8" s="108">
        <f t="shared" si="52"/>
        <v>9100.0534607811987</v>
      </c>
      <c r="EQ8" s="108">
        <f t="shared" si="53"/>
        <v>9114.1698889333111</v>
      </c>
      <c r="ER8" s="108">
        <f t="shared" si="54"/>
        <v>9128.3082151483995</v>
      </c>
      <c r="ES8" s="108">
        <f t="shared" si="55"/>
        <v>8983.0078221388649</v>
      </c>
      <c r="ET8" s="108">
        <f t="shared" si="56"/>
        <v>8996.9426836270522</v>
      </c>
      <c r="EU8" s="108">
        <f t="shared" si="57"/>
        <v>9010.8991615235227</v>
      </c>
      <c r="EV8" s="108">
        <f t="shared" si="58"/>
        <v>9024.8772893606601</v>
      </c>
      <c r="EW8" s="108">
        <f t="shared" si="59"/>
        <v>9085.3078636907394</v>
      </c>
      <c r="EX8" s="108">
        <f t="shared" si="60"/>
        <v>9099.4014177836179</v>
      </c>
      <c r="EY8" s="108">
        <f t="shared" si="61"/>
        <v>9113.5168344561644</v>
      </c>
      <c r="EZ8" s="108">
        <f t="shared" si="62"/>
        <v>9127.6541476226339</v>
      </c>
      <c r="FA8" s="108">
        <f t="shared" si="63"/>
        <v>8289.6084645930769</v>
      </c>
      <c r="FB8" s="108">
        <f t="shared" si="64"/>
        <v>8302.4676925969452</v>
      </c>
      <c r="FC8" s="108">
        <f t="shared" si="65"/>
        <v>8315.3468684361742</v>
      </c>
      <c r="FD8" s="108">
        <f t="shared" si="66"/>
        <v>8328.2460230547786</v>
      </c>
      <c r="FE8" s="108">
        <f t="shared" si="67"/>
        <v>8341.1651874447725</v>
      </c>
    </row>
    <row r="9" spans="1:161" ht="15.75" x14ac:dyDescent="0.25">
      <c r="A9" s="87" t="s">
        <v>175</v>
      </c>
      <c r="B9" s="12">
        <f>'Urb proj of all 25 ARs '!B9</f>
        <v>33102.999999999993</v>
      </c>
      <c r="C9" s="12">
        <f>'Urb proj of all 25 ARs '!C9</f>
        <v>36564.314224758869</v>
      </c>
      <c r="D9" s="100">
        <f t="shared" si="7"/>
        <v>0.10456194981599484</v>
      </c>
      <c r="E9" s="101">
        <f t="shared" si="8"/>
        <v>1.9143074681831074E-3</v>
      </c>
      <c r="F9" s="69">
        <f t="shared" si="9"/>
        <v>33166.369320119258</v>
      </c>
      <c r="G9" s="69">
        <f t="shared" si="13"/>
        <v>33229.859948601283</v>
      </c>
      <c r="H9" s="69">
        <f t="shared" ref="H9:AM9" si="72">G9*(1+$E$9)</f>
        <v>33293.472117667567</v>
      </c>
      <c r="I9" s="69">
        <f t="shared" si="72"/>
        <v>33357.206059984164</v>
      </c>
      <c r="J9" s="69">
        <f t="shared" si="72"/>
        <v>33421.062008662513</v>
      </c>
      <c r="K9" s="69">
        <f t="shared" si="72"/>
        <v>33485.040197260307</v>
      </c>
      <c r="L9" s="69">
        <f t="shared" si="72"/>
        <v>33549.140859782332</v>
      </c>
      <c r="M9" s="69">
        <f t="shared" si="72"/>
        <v>33613.364230681342</v>
      </c>
      <c r="N9" s="69">
        <f t="shared" si="72"/>
        <v>33677.710544858892</v>
      </c>
      <c r="O9" s="69">
        <f t="shared" si="72"/>
        <v>33742.180037666221</v>
      </c>
      <c r="P9" s="69">
        <f t="shared" si="72"/>
        <v>33806.772944905104</v>
      </c>
      <c r="Q9" s="69">
        <f t="shared" si="72"/>
        <v>33871.489502828706</v>
      </c>
      <c r="R9" s="69">
        <f t="shared" si="72"/>
        <v>33936.329948142455</v>
      </c>
      <c r="S9" s="69">
        <f t="shared" si="72"/>
        <v>34001.294518004906</v>
      </c>
      <c r="T9" s="69">
        <f t="shared" si="72"/>
        <v>34066.383450028618</v>
      </c>
      <c r="U9" s="69">
        <f t="shared" si="72"/>
        <v>34131.596982281</v>
      </c>
      <c r="V9" s="69">
        <f t="shared" si="72"/>
        <v>34196.935353285196</v>
      </c>
      <c r="W9" s="69">
        <f t="shared" si="72"/>
        <v>34262.398802020965</v>
      </c>
      <c r="X9" s="69">
        <f t="shared" si="72"/>
        <v>34327.987567925542</v>
      </c>
      <c r="Y9" s="69">
        <f t="shared" si="72"/>
        <v>34393.701890894517</v>
      </c>
      <c r="Z9" s="69">
        <f t="shared" si="72"/>
        <v>34459.54201128272</v>
      </c>
      <c r="AA9" s="69">
        <f t="shared" si="72"/>
        <v>34525.508169905086</v>
      </c>
      <c r="AB9" s="69">
        <f t="shared" si="72"/>
        <v>34591.600608037552</v>
      </c>
      <c r="AC9" s="69">
        <f t="shared" si="72"/>
        <v>34657.819567417922</v>
      </c>
      <c r="AD9" s="69">
        <f t="shared" si="72"/>
        <v>34724.165290246776</v>
      </c>
      <c r="AE9" s="69">
        <f t="shared" si="72"/>
        <v>34790.638019188322</v>
      </c>
      <c r="AF9" s="69">
        <f t="shared" si="72"/>
        <v>34857.23799737131</v>
      </c>
      <c r="AG9" s="69">
        <f t="shared" si="72"/>
        <v>34923.965468389913</v>
      </c>
      <c r="AH9" s="69">
        <f t="shared" si="72"/>
        <v>34990.820676304618</v>
      </c>
      <c r="AI9" s="69">
        <f t="shared" si="72"/>
        <v>35057.803865643124</v>
      </c>
      <c r="AJ9" s="69">
        <f t="shared" si="72"/>
        <v>35124.91528140122</v>
      </c>
      <c r="AK9" s="69">
        <f t="shared" si="72"/>
        <v>35192.155169043705</v>
      </c>
      <c r="AL9" s="69">
        <f t="shared" si="72"/>
        <v>35259.523774505265</v>
      </c>
      <c r="AM9" s="69">
        <f t="shared" si="72"/>
        <v>35327.02134419138</v>
      </c>
      <c r="AN9" s="69">
        <f t="shared" ref="AN9:BE9" si="73">AM9*(1+$E$9)</f>
        <v>35394.648124979227</v>
      </c>
      <c r="AO9" s="69">
        <f t="shared" si="73"/>
        <v>35462.404364218586</v>
      </c>
      <c r="AP9" s="69">
        <f t="shared" si="73"/>
        <v>35530.290309732736</v>
      </c>
      <c r="AQ9" s="69">
        <f t="shared" si="73"/>
        <v>35598.30620981937</v>
      </c>
      <c r="AR9" s="69">
        <f t="shared" si="73"/>
        <v>35666.452313251495</v>
      </c>
      <c r="AS9" s="69">
        <f t="shared" si="73"/>
        <v>35734.728869278348</v>
      </c>
      <c r="AT9" s="69">
        <f t="shared" si="73"/>
        <v>35803.136127626305</v>
      </c>
      <c r="AU9" s="69">
        <f t="shared" si="73"/>
        <v>35871.674338499797</v>
      </c>
      <c r="AV9" s="69">
        <f t="shared" si="73"/>
        <v>35940.343752582223</v>
      </c>
      <c r="AW9" s="69">
        <f t="shared" si="73"/>
        <v>36009.144621036859</v>
      </c>
      <c r="AX9" s="69">
        <f t="shared" si="73"/>
        <v>36078.077195507794</v>
      </c>
      <c r="AY9" s="69">
        <f t="shared" si="73"/>
        <v>36147.141728120841</v>
      </c>
      <c r="AZ9" s="69">
        <f t="shared" si="73"/>
        <v>36216.338471484458</v>
      </c>
      <c r="BA9" s="69">
        <f t="shared" si="73"/>
        <v>36285.667678690668</v>
      </c>
      <c r="BB9" s="69">
        <f t="shared" si="73"/>
        <v>36355.129603315996</v>
      </c>
      <c r="BC9" s="69">
        <f t="shared" si="73"/>
        <v>36424.724499422387</v>
      </c>
      <c r="BD9" s="69">
        <f t="shared" si="73"/>
        <v>36494.452621558143</v>
      </c>
      <c r="BE9" s="69">
        <f t="shared" si="73"/>
        <v>36564.314224758848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6"/>
        <v>56364.905940320969</v>
      </c>
      <c r="DG9" s="108">
        <f t="shared" si="17"/>
        <v>56472.805700705961</v>
      </c>
      <c r="DH9" s="108">
        <f t="shared" si="18"/>
        <v>56580.912014408073</v>
      </c>
      <c r="DI9" s="108">
        <f t="shared" si="19"/>
        <v>56689.225276833866</v>
      </c>
      <c r="DJ9" s="108">
        <f t="shared" si="20"/>
        <v>61143.153624238214</v>
      </c>
      <c r="DK9" s="108">
        <f t="shared" si="21"/>
        <v>61260.20041984936</v>
      </c>
      <c r="DL9" s="108">
        <f t="shared" si="22"/>
        <v>61377.471279015474</v>
      </c>
      <c r="DM9" s="108">
        <f t="shared" si="23"/>
        <v>61494.96663066309</v>
      </c>
      <c r="DN9" s="108">
        <f t="shared" si="24"/>
        <v>52621.221924708319</v>
      </c>
      <c r="DO9" s="108">
        <f t="shared" si="25"/>
        <v>52721.955122823703</v>
      </c>
      <c r="DP9" s="108">
        <f t="shared" si="26"/>
        <v>52822.881155252537</v>
      </c>
      <c r="DQ9" s="108">
        <f t="shared" si="27"/>
        <v>52924.000391138987</v>
      </c>
      <c r="DR9" s="108">
        <f t="shared" si="28"/>
        <v>53025.313200333861</v>
      </c>
      <c r="DS9" s="108">
        <f t="shared" si="29"/>
        <v>57043.490196573141</v>
      </c>
      <c r="DT9" s="108">
        <f t="shared" si="30"/>
        <v>57152.68897586767</v>
      </c>
      <c r="DU9" s="108">
        <f t="shared" si="31"/>
        <v>57262.096795200923</v>
      </c>
      <c r="DV9" s="108">
        <f t="shared" si="32"/>
        <v>57371.714054739801</v>
      </c>
      <c r="DW9" s="108">
        <f t="shared" si="33"/>
        <v>55170.072893142467</v>
      </c>
      <c r="DX9" s="108">
        <f t="shared" si="34"/>
        <v>55275.685375702014</v>
      </c>
      <c r="DY9" s="108">
        <f t="shared" si="35"/>
        <v>55381.500033025659</v>
      </c>
      <c r="DZ9" s="108">
        <f t="shared" si="36"/>
        <v>55487.517252138066</v>
      </c>
      <c r="EA9" s="108">
        <f t="shared" si="37"/>
        <v>61408.265458484253</v>
      </c>
      <c r="EB9" s="108">
        <f t="shared" si="38"/>
        <v>61525.8197596596</v>
      </c>
      <c r="EC9" s="108">
        <f t="shared" si="39"/>
        <v>61643.599095911602</v>
      </c>
      <c r="ED9" s="108">
        <f t="shared" si="40"/>
        <v>61761.603898026595</v>
      </c>
      <c r="EE9" s="108">
        <f t="shared" si="41"/>
        <v>61879.834597615554</v>
      </c>
      <c r="EF9" s="108">
        <f t="shared" si="42"/>
        <v>63664.556986597709</v>
      </c>
      <c r="EG9" s="108">
        <f t="shared" si="43"/>
        <v>63786.430523495721</v>
      </c>
      <c r="EH9" s="108">
        <f t="shared" si="44"/>
        <v>63908.537363815587</v>
      </c>
      <c r="EI9" s="108">
        <f t="shared" si="45"/>
        <v>64030.877954171796</v>
      </c>
      <c r="EJ9" s="108">
        <f t="shared" si="46"/>
        <v>67409.859119758796</v>
      </c>
      <c r="EK9" s="108">
        <f t="shared" si="47"/>
        <v>67538.902316500913</v>
      </c>
      <c r="EL9" s="108">
        <f t="shared" si="48"/>
        <v>67668.192541598284</v>
      </c>
      <c r="EM9" s="108">
        <f t="shared" si="49"/>
        <v>67797.730267939114</v>
      </c>
      <c r="EN9" s="108">
        <f t="shared" si="50"/>
        <v>73783.042757377829</v>
      </c>
      <c r="EO9" s="108">
        <f t="shared" si="51"/>
        <v>73924.286187153542</v>
      </c>
      <c r="EP9" s="108">
        <f t="shared" si="52"/>
        <v>74065.800000281713</v>
      </c>
      <c r="EQ9" s="108">
        <f t="shared" si="53"/>
        <v>74207.584714359211</v>
      </c>
      <c r="ER9" s="108">
        <f t="shared" si="54"/>
        <v>74349.640847973729</v>
      </c>
      <c r="ES9" s="108">
        <f t="shared" si="55"/>
        <v>69559.74215616849</v>
      </c>
      <c r="ET9" s="108">
        <f t="shared" si="56"/>
        <v>69692.900890062927</v>
      </c>
      <c r="EU9" s="108">
        <f t="shared" si="57"/>
        <v>69826.314530716118</v>
      </c>
      <c r="EV9" s="108">
        <f t="shared" si="58"/>
        <v>69959.983566097988</v>
      </c>
      <c r="EW9" s="108">
        <f t="shared" si="59"/>
        <v>64674.503926050449</v>
      </c>
      <c r="EX9" s="108">
        <f t="shared" si="60"/>
        <v>64798.310811917123</v>
      </c>
      <c r="EY9" s="108">
        <f t="shared" si="61"/>
        <v>64922.354702230026</v>
      </c>
      <c r="EZ9" s="108">
        <f t="shared" si="62"/>
        <v>65046.636050688539</v>
      </c>
      <c r="FA9" s="108">
        <f t="shared" si="63"/>
        <v>57445.816392988003</v>
      </c>
      <c r="FB9" s="108">
        <f t="shared" si="64"/>
        <v>57555.785348324978</v>
      </c>
      <c r="FC9" s="108">
        <f t="shared" si="65"/>
        <v>57665.964818054417</v>
      </c>
      <c r="FD9" s="108">
        <f t="shared" si="66"/>
        <v>57776.355205165601</v>
      </c>
      <c r="FE9" s="108">
        <f t="shared" si="67"/>
        <v>57886.95691341925</v>
      </c>
    </row>
    <row r="10" spans="1:161" ht="15.75" x14ac:dyDescent="0.25">
      <c r="A10" s="47" t="s">
        <v>199</v>
      </c>
      <c r="B10" s="12">
        <f>'Urb proj of all 25 ARs '!B10</f>
        <v>65533.000000000007</v>
      </c>
      <c r="C10" s="12">
        <f>'Urb proj of all 25 ARs '!C10</f>
        <v>50686.549420680152</v>
      </c>
      <c r="D10" s="100">
        <f t="shared" si="7"/>
        <v>-0.22654922831733407</v>
      </c>
      <c r="E10" s="101">
        <f t="shared" si="8"/>
        <v>-4.9280719072596346E-3</v>
      </c>
      <c r="F10" s="69">
        <f t="shared" si="9"/>
        <v>65210.048663701564</v>
      </c>
      <c r="G10" s="69">
        <f t="shared" si="13"/>
        <v>64888.688854810942</v>
      </c>
      <c r="H10" s="69">
        <f t="shared" ref="H10:AM10" si="74">G10*(1+$E$10)</f>
        <v>64568.912730166638</v>
      </c>
      <c r="I10" s="69">
        <f t="shared" si="74"/>
        <v>64250.712485258802</v>
      </c>
      <c r="J10" s="69">
        <f t="shared" si="74"/>
        <v>63934.080354038786</v>
      </c>
      <c r="K10" s="69">
        <f t="shared" si="74"/>
        <v>63619.008608729564</v>
      </c>
      <c r="L10" s="69">
        <f t="shared" si="74"/>
        <v>63305.489559637172</v>
      </c>
      <c r="M10" s="69">
        <f t="shared" si="74"/>
        <v>62993.515554963007</v>
      </c>
      <c r="N10" s="69">
        <f t="shared" si="74"/>
        <v>62683.078980617072</v>
      </c>
      <c r="O10" s="69">
        <f t="shared" si="74"/>
        <v>62374.172260032159</v>
      </c>
      <c r="P10" s="69">
        <f t="shared" si="74"/>
        <v>62066.787853978924</v>
      </c>
      <c r="Q10" s="69">
        <f t="shared" si="74"/>
        <v>61760.918260381884</v>
      </c>
      <c r="R10" s="69">
        <f t="shared" si="74"/>
        <v>61456.556014136338</v>
      </c>
      <c r="S10" s="69">
        <f t="shared" si="74"/>
        <v>61153.693686926148</v>
      </c>
      <c r="T10" s="69">
        <f t="shared" si="74"/>
        <v>60852.323887042447</v>
      </c>
      <c r="U10" s="69">
        <f t="shared" si="74"/>
        <v>60552.439259203245</v>
      </c>
      <c r="V10" s="69">
        <f t="shared" si="74"/>
        <v>60254.032484373922</v>
      </c>
      <c r="W10" s="69">
        <f t="shared" si="74"/>
        <v>59957.096279588572</v>
      </c>
      <c r="X10" s="69">
        <f t="shared" si="74"/>
        <v>59661.623397772273</v>
      </c>
      <c r="Y10" s="69">
        <f t="shared" si="74"/>
        <v>59367.606627564208</v>
      </c>
      <c r="Z10" s="69">
        <f t="shared" si="74"/>
        <v>59075.03879314167</v>
      </c>
      <c r="AA10" s="69">
        <f t="shared" si="74"/>
        <v>58783.912754044912</v>
      </c>
      <c r="AB10" s="69">
        <f t="shared" si="74"/>
        <v>58494.2214050029</v>
      </c>
      <c r="AC10" s="69">
        <f t="shared" si="74"/>
        <v>58205.957675759877</v>
      </c>
      <c r="AD10" s="69">
        <f t="shared" si="74"/>
        <v>57919.114530902822</v>
      </c>
      <c r="AE10" s="69">
        <f t="shared" si="74"/>
        <v>57633.684969689726</v>
      </c>
      <c r="AF10" s="69">
        <f t="shared" si="74"/>
        <v>57349.662025878744</v>
      </c>
      <c r="AG10" s="69">
        <f t="shared" si="74"/>
        <v>57067.038767558173</v>
      </c>
      <c r="AH10" s="69">
        <f t="shared" si="74"/>
        <v>56785.808296977273</v>
      </c>
      <c r="AI10" s="69">
        <f t="shared" si="74"/>
        <v>56505.963750377909</v>
      </c>
      <c r="AJ10" s="69">
        <f t="shared" si="74"/>
        <v>56227.498297827042</v>
      </c>
      <c r="AK10" s="69">
        <f t="shared" si="74"/>
        <v>55950.405143050033</v>
      </c>
      <c r="AL10" s="69">
        <f t="shared" si="74"/>
        <v>55674.677523264771</v>
      </c>
      <c r="AM10" s="69">
        <f t="shared" si="74"/>
        <v>55400.30870901663</v>
      </c>
      <c r="AN10" s="69">
        <f t="shared" ref="AN10:BE10" si="75">AM10*(1+$E$10)</f>
        <v>55127.292004014213</v>
      </c>
      <c r="AO10" s="69">
        <f t="shared" si="75"/>
        <v>54855.620744965934</v>
      </c>
      <c r="AP10" s="69">
        <f t="shared" si="75"/>
        <v>54585.288301417379</v>
      </c>
      <c r="AQ10" s="69">
        <f t="shared" si="75"/>
        <v>54316.288075589495</v>
      </c>
      <c r="AR10" s="69">
        <f t="shared" si="75"/>
        <v>54048.613502217559</v>
      </c>
      <c r="AS10" s="69">
        <f t="shared" si="75"/>
        <v>53782.258048390948</v>
      </c>
      <c r="AT10" s="69">
        <f t="shared" si="75"/>
        <v>53517.215213393683</v>
      </c>
      <c r="AU10" s="69">
        <f t="shared" si="75"/>
        <v>53253.478528545791</v>
      </c>
      <c r="AV10" s="69">
        <f t="shared" si="75"/>
        <v>52991.041557045413</v>
      </c>
      <c r="AW10" s="69">
        <f t="shared" si="75"/>
        <v>52729.897893811707</v>
      </c>
      <c r="AX10" s="69">
        <f t="shared" si="75"/>
        <v>52470.041165328541</v>
      </c>
      <c r="AY10" s="69">
        <f t="shared" si="75"/>
        <v>52211.465029488929</v>
      </c>
      <c r="AZ10" s="69">
        <f t="shared" si="75"/>
        <v>51954.163175440233</v>
      </c>
      <c r="BA10" s="69">
        <f t="shared" si="75"/>
        <v>51698.129323430163</v>
      </c>
      <c r="BB10" s="69">
        <f t="shared" si="75"/>
        <v>51443.35722465349</v>
      </c>
      <c r="BC10" s="69">
        <f t="shared" si="75"/>
        <v>51189.840661099552</v>
      </c>
      <c r="BD10" s="69">
        <f t="shared" si="75"/>
        <v>50937.573445400492</v>
      </c>
      <c r="BE10" s="69">
        <f t="shared" si="75"/>
        <v>50686.54942068024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6"/>
        <v>65061.736287265143</v>
      </c>
      <c r="DG10" s="108">
        <f t="shared" si="17"/>
        <v>64741.107372430335</v>
      </c>
      <c r="DH10" s="108">
        <f t="shared" si="18"/>
        <v>64422.058539943384</v>
      </c>
      <c r="DI10" s="108">
        <f t="shared" si="19"/>
        <v>64104.582003044852</v>
      </c>
      <c r="DJ10" s="108">
        <f t="shared" si="20"/>
        <v>68194.036790837839</v>
      </c>
      <c r="DK10" s="108">
        <f t="shared" si="21"/>
        <v>67857.971673886277</v>
      </c>
      <c r="DL10" s="108">
        <f t="shared" si="22"/>
        <v>67523.562709996564</v>
      </c>
      <c r="DM10" s="108">
        <f t="shared" si="23"/>
        <v>67190.801737527348</v>
      </c>
      <c r="DN10" s="108">
        <f t="shared" si="24"/>
        <v>59374.177332027983</v>
      </c>
      <c r="DO10" s="108">
        <f t="shared" si="25"/>
        <v>59081.577116701366</v>
      </c>
      <c r="DP10" s="108">
        <f t="shared" si="26"/>
        <v>58790.418856275952</v>
      </c>
      <c r="DQ10" s="108">
        <f t="shared" si="27"/>
        <v>58500.695444694313</v>
      </c>
      <c r="DR10" s="108">
        <f t="shared" si="28"/>
        <v>58212.399810918163</v>
      </c>
      <c r="DS10" s="108">
        <f t="shared" si="29"/>
        <v>60217.353420487198</v>
      </c>
      <c r="DT10" s="108">
        <f t="shared" si="30"/>
        <v>59920.597972766169</v>
      </c>
      <c r="DU10" s="108">
        <f t="shared" si="31"/>
        <v>59625.304957230379</v>
      </c>
      <c r="DV10" s="108">
        <f t="shared" si="32"/>
        <v>59331.467166908864</v>
      </c>
      <c r="DW10" s="108">
        <f t="shared" si="33"/>
        <v>58822.605606535246</v>
      </c>
      <c r="DX10" s="108">
        <f t="shared" si="34"/>
        <v>58532.723576333869</v>
      </c>
      <c r="DY10" s="108">
        <f t="shared" si="35"/>
        <v>58244.270105621945</v>
      </c>
      <c r="DZ10" s="108">
        <f t="shared" si="36"/>
        <v>57957.238154355589</v>
      </c>
      <c r="EA10" s="108">
        <f t="shared" si="37"/>
        <v>58907.672677245399</v>
      </c>
      <c r="EB10" s="108">
        <f t="shared" si="38"/>
        <v>58617.371430402614</v>
      </c>
      <c r="EC10" s="108">
        <f t="shared" si="39"/>
        <v>58328.500808979043</v>
      </c>
      <c r="ED10" s="108">
        <f t="shared" si="40"/>
        <v>58041.05376274974</v>
      </c>
      <c r="EE10" s="108">
        <f t="shared" si="41"/>
        <v>57755.023276233791</v>
      </c>
      <c r="EF10" s="108">
        <f t="shared" si="42"/>
        <v>55966.673871130923</v>
      </c>
      <c r="EG10" s="108">
        <f t="shared" si="43"/>
        <v>55690.866077883838</v>
      </c>
      <c r="EH10" s="108">
        <f t="shared" si="44"/>
        <v>55416.417485274462</v>
      </c>
      <c r="EI10" s="108">
        <f t="shared" si="45"/>
        <v>55143.321395064311</v>
      </c>
      <c r="EJ10" s="108">
        <f t="shared" si="46"/>
        <v>54944.176341254293</v>
      </c>
      <c r="EK10" s="108">
        <f t="shared" si="47"/>
        <v>54673.407489359437</v>
      </c>
      <c r="EL10" s="108">
        <f t="shared" si="48"/>
        <v>54403.973005836968</v>
      </c>
      <c r="EM10" s="108">
        <f t="shared" si="49"/>
        <v>54135.866314823586</v>
      </c>
      <c r="EN10" s="108">
        <f t="shared" si="50"/>
        <v>58924.331916429961</v>
      </c>
      <c r="EO10" s="108">
        <f t="shared" si="51"/>
        <v>58633.948571658562</v>
      </c>
      <c r="EP10" s="108">
        <f t="shared" si="52"/>
        <v>58344.996256890867</v>
      </c>
      <c r="EQ10" s="108">
        <f t="shared" si="53"/>
        <v>58057.467919908107</v>
      </c>
      <c r="ER10" s="108">
        <f t="shared" si="54"/>
        <v>57771.356543245383</v>
      </c>
      <c r="ES10" s="108">
        <f t="shared" si="55"/>
        <v>55463.29816289647</v>
      </c>
      <c r="ET10" s="108">
        <f t="shared" si="56"/>
        <v>55189.971041335935</v>
      </c>
      <c r="EU10" s="108">
        <f t="shared" si="57"/>
        <v>54917.990895484654</v>
      </c>
      <c r="EV10" s="108">
        <f t="shared" si="58"/>
        <v>54647.351087349482</v>
      </c>
      <c r="EW10" s="108">
        <f t="shared" si="59"/>
        <v>54889.426432333887</v>
      </c>
      <c r="EX10" s="108">
        <f t="shared" si="60"/>
        <v>54618.9273919271</v>
      </c>
      <c r="EY10" s="108">
        <f t="shared" si="61"/>
        <v>54349.761390242296</v>
      </c>
      <c r="EZ10" s="108">
        <f t="shared" si="62"/>
        <v>54081.921857968773</v>
      </c>
      <c r="FA10" s="108">
        <f t="shared" si="63"/>
        <v>50040.199982387654</v>
      </c>
      <c r="FB10" s="108">
        <f t="shared" si="64"/>
        <v>49793.598278620797</v>
      </c>
      <c r="FC10" s="108">
        <f t="shared" si="65"/>
        <v>49548.211845782549</v>
      </c>
      <c r="FD10" s="108">
        <f t="shared" si="66"/>
        <v>49304.0346949304</v>
      </c>
      <c r="FE10" s="108">
        <f t="shared" si="67"/>
        <v>49061.060866635758</v>
      </c>
    </row>
    <row r="11" spans="1:161" ht="15.75" x14ac:dyDescent="0.25">
      <c r="A11" s="47" t="s">
        <v>187</v>
      </c>
      <c r="B11" s="12">
        <f>'Urb proj of all 25 ARs '!B11</f>
        <v>26449</v>
      </c>
      <c r="C11" s="12">
        <f>'Urb proj of all 25 ARs '!C11</f>
        <v>26986.124839094704</v>
      </c>
      <c r="D11" s="100">
        <f t="shared" si="7"/>
        <v>2.0307945067666224E-2</v>
      </c>
      <c r="E11" s="101">
        <f t="shared" si="8"/>
        <v>3.866995309274035E-4</v>
      </c>
      <c r="F11" s="69">
        <f t="shared" si="9"/>
        <v>26459.227815893501</v>
      </c>
      <c r="G11" s="69">
        <f t="shared" si="13"/>
        <v>26469.459586878609</v>
      </c>
      <c r="H11" s="69">
        <f t="shared" ref="H11:AM11" si="76">G11*(1+$E$11)</f>
        <v>26479.695314484758</v>
      </c>
      <c r="I11" s="69">
        <f t="shared" si="76"/>
        <v>26489.935000241971</v>
      </c>
      <c r="J11" s="69">
        <f t="shared" si="76"/>
        <v>26500.178645680862</v>
      </c>
      <c r="K11" s="69">
        <f t="shared" si="76"/>
        <v>26510.42625233264</v>
      </c>
      <c r="L11" s="69">
        <f t="shared" si="76"/>
        <v>26520.677821729103</v>
      </c>
      <c r="M11" s="69">
        <f t="shared" si="76"/>
        <v>26530.933355402642</v>
      </c>
      <c r="N11" s="69">
        <f t="shared" si="76"/>
        <v>26541.192854886242</v>
      </c>
      <c r="O11" s="69">
        <f t="shared" si="76"/>
        <v>26551.456321713478</v>
      </c>
      <c r="P11" s="69">
        <f t="shared" si="76"/>
        <v>26561.723757418524</v>
      </c>
      <c r="Q11" s="69">
        <f t="shared" si="76"/>
        <v>26571.995163536139</v>
      </c>
      <c r="R11" s="69">
        <f t="shared" si="76"/>
        <v>26582.270541601683</v>
      </c>
      <c r="S11" s="69">
        <f t="shared" si="76"/>
        <v>26592.549893151107</v>
      </c>
      <c r="T11" s="69">
        <f t="shared" si="76"/>
        <v>26602.833219720953</v>
      </c>
      <c r="U11" s="69">
        <f t="shared" si="76"/>
        <v>26613.12052284836</v>
      </c>
      <c r="V11" s="69">
        <f t="shared" si="76"/>
        <v>26623.41180407106</v>
      </c>
      <c r="W11" s="69">
        <f t="shared" si="76"/>
        <v>26633.707064927381</v>
      </c>
      <c r="X11" s="69">
        <f t="shared" si="76"/>
        <v>26644.006306956246</v>
      </c>
      <c r="Y11" s="69">
        <f t="shared" si="76"/>
        <v>26654.309531697174</v>
      </c>
      <c r="Z11" s="69">
        <f t="shared" si="76"/>
        <v>26664.616740690275</v>
      </c>
      <c r="AA11" s="69">
        <f t="shared" si="76"/>
        <v>26674.927935476258</v>
      </c>
      <c r="AB11" s="69">
        <f t="shared" si="76"/>
        <v>26685.24311759643</v>
      </c>
      <c r="AC11" s="69">
        <f t="shared" si="76"/>
        <v>26695.56228859269</v>
      </c>
      <c r="AD11" s="69">
        <f t="shared" si="76"/>
        <v>26705.885450007532</v>
      </c>
      <c r="AE11" s="69">
        <f t="shared" si="76"/>
        <v>26716.21260338405</v>
      </c>
      <c r="AF11" s="69">
        <f t="shared" si="76"/>
        <v>26726.543750265937</v>
      </c>
      <c r="AG11" s="69">
        <f t="shared" si="76"/>
        <v>26736.878892197474</v>
      </c>
      <c r="AH11" s="69">
        <f t="shared" si="76"/>
        <v>26747.21803072355</v>
      </c>
      <c r="AI11" s="69">
        <f t="shared" si="76"/>
        <v>26757.561167389646</v>
      </c>
      <c r="AJ11" s="69">
        <f t="shared" si="76"/>
        <v>26767.908303741835</v>
      </c>
      <c r="AK11" s="69">
        <f t="shared" si="76"/>
        <v>26778.259441326798</v>
      </c>
      <c r="AL11" s="69">
        <f t="shared" si="76"/>
        <v>26788.614581691811</v>
      </c>
      <c r="AM11" s="69">
        <f t="shared" si="76"/>
        <v>26798.973726384746</v>
      </c>
      <c r="AN11" s="69">
        <f t="shared" ref="AN11:BE11" si="77">AM11*(1+$E$11)</f>
        <v>26809.336876954076</v>
      </c>
      <c r="AO11" s="69">
        <f t="shared" si="77"/>
        <v>26819.704034948867</v>
      </c>
      <c r="AP11" s="69">
        <f t="shared" si="77"/>
        <v>26830.075201918793</v>
      </c>
      <c r="AQ11" s="69">
        <f t="shared" si="77"/>
        <v>26840.450379414124</v>
      </c>
      <c r="AR11" s="69">
        <f t="shared" si="77"/>
        <v>26850.829568985722</v>
      </c>
      <c r="AS11" s="69">
        <f t="shared" si="77"/>
        <v>26861.212772185059</v>
      </c>
      <c r="AT11" s="69">
        <f t="shared" si="77"/>
        <v>26871.599990564206</v>
      </c>
      <c r="AU11" s="69">
        <f t="shared" si="77"/>
        <v>26881.991225675825</v>
      </c>
      <c r="AV11" s="69">
        <f t="shared" si="77"/>
        <v>26892.38647907319</v>
      </c>
      <c r="AW11" s="69">
        <f t="shared" si="77"/>
        <v>26902.785752310167</v>
      </c>
      <c r="AX11" s="69">
        <f t="shared" si="77"/>
        <v>26913.189046941225</v>
      </c>
      <c r="AY11" s="69">
        <f t="shared" si="77"/>
        <v>26923.596364521436</v>
      </c>
      <c r="AZ11" s="69">
        <f t="shared" si="77"/>
        <v>26934.007706606477</v>
      </c>
      <c r="BA11" s="69">
        <f t="shared" si="77"/>
        <v>26944.423074752616</v>
      </c>
      <c r="BB11" s="69">
        <f t="shared" si="77"/>
        <v>26954.842470516731</v>
      </c>
      <c r="BC11" s="69">
        <f t="shared" si="77"/>
        <v>26965.265895456301</v>
      </c>
      <c r="BD11" s="69">
        <f t="shared" si="77"/>
        <v>26975.693351129408</v>
      </c>
      <c r="BE11" s="69">
        <f t="shared" si="77"/>
        <v>26986.124839094733</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6"/>
        <v>36993.196930385704</v>
      </c>
      <c r="DG11" s="108">
        <f t="shared" si="17"/>
        <v>37007.502182286189</v>
      </c>
      <c r="DH11" s="108">
        <f t="shared" si="18"/>
        <v>37021.812966020872</v>
      </c>
      <c r="DI11" s="108">
        <f t="shared" si="19"/>
        <v>37036.129283728915</v>
      </c>
      <c r="DJ11" s="108">
        <f t="shared" si="20"/>
        <v>40198.785156540682</v>
      </c>
      <c r="DK11" s="108">
        <f t="shared" si="21"/>
        <v>40214.330007904566</v>
      </c>
      <c r="DL11" s="108">
        <f t="shared" si="22"/>
        <v>40229.880870455185</v>
      </c>
      <c r="DM11" s="108">
        <f t="shared" si="23"/>
        <v>40245.437746517055</v>
      </c>
      <c r="DN11" s="108">
        <f t="shared" si="24"/>
        <v>34582.951430645495</v>
      </c>
      <c r="DO11" s="108">
        <f t="shared" si="25"/>
        <v>34596.324641741805</v>
      </c>
      <c r="DP11" s="108">
        <f t="shared" si="26"/>
        <v>34609.70302425258</v>
      </c>
      <c r="DQ11" s="108">
        <f t="shared" si="27"/>
        <v>34623.086580177594</v>
      </c>
      <c r="DR11" s="108">
        <f t="shared" si="28"/>
        <v>34636.475311517403</v>
      </c>
      <c r="DS11" s="108">
        <f t="shared" si="29"/>
        <v>35680.30431280913</v>
      </c>
      <c r="DT11" s="108">
        <f t="shared" si="30"/>
        <v>35694.101869750244</v>
      </c>
      <c r="DU11" s="108">
        <f t="shared" si="31"/>
        <v>35707.904762200153</v>
      </c>
      <c r="DV11" s="108">
        <f t="shared" si="32"/>
        <v>35721.712992222092</v>
      </c>
      <c r="DW11" s="108">
        <f t="shared" si="33"/>
        <v>37526.081926686951</v>
      </c>
      <c r="DX11" s="108">
        <f t="shared" si="34"/>
        <v>37540.593244965545</v>
      </c>
      <c r="DY11" s="108">
        <f t="shared" si="35"/>
        <v>37555.110174764108</v>
      </c>
      <c r="DZ11" s="108">
        <f t="shared" si="36"/>
        <v>37569.632718252615</v>
      </c>
      <c r="EA11" s="108">
        <f t="shared" si="37"/>
        <v>41655.574222377247</v>
      </c>
      <c r="EB11" s="108">
        <f t="shared" si="38"/>
        <v>41671.682413389557</v>
      </c>
      <c r="EC11" s="108">
        <f t="shared" si="39"/>
        <v>41687.79683343177</v>
      </c>
      <c r="ED11" s="108">
        <f t="shared" si="40"/>
        <v>41703.917484912658</v>
      </c>
      <c r="EE11" s="108">
        <f t="shared" si="41"/>
        <v>41720.044370241907</v>
      </c>
      <c r="EF11" s="108">
        <f t="shared" si="42"/>
        <v>41600.412746876202</v>
      </c>
      <c r="EG11" s="108">
        <f t="shared" si="43"/>
        <v>41616.499606971796</v>
      </c>
      <c r="EH11" s="108">
        <f t="shared" si="44"/>
        <v>41632.592687848657</v>
      </c>
      <c r="EI11" s="108">
        <f t="shared" si="45"/>
        <v>41648.691991912339</v>
      </c>
      <c r="EJ11" s="108">
        <f t="shared" si="46"/>
        <v>44354.958023312996</v>
      </c>
      <c r="EK11" s="108">
        <f t="shared" si="47"/>
        <v>44372.110064774912</v>
      </c>
      <c r="EL11" s="108">
        <f t="shared" si="48"/>
        <v>44389.268738923216</v>
      </c>
      <c r="EM11" s="108">
        <f t="shared" si="49"/>
        <v>44406.434048322772</v>
      </c>
      <c r="EN11" s="108">
        <f t="shared" si="50"/>
        <v>50154.308194031357</v>
      </c>
      <c r="EO11" s="108">
        <f t="shared" si="51"/>
        <v>50173.702841483973</v>
      </c>
      <c r="EP11" s="108">
        <f t="shared" si="52"/>
        <v>50193.104988837666</v>
      </c>
      <c r="EQ11" s="108">
        <f t="shared" si="53"/>
        <v>50212.514638992638</v>
      </c>
      <c r="ER11" s="108">
        <f t="shared" si="54"/>
        <v>50231.931794850221</v>
      </c>
      <c r="ES11" s="108">
        <f t="shared" si="55"/>
        <v>46062.065720241502</v>
      </c>
      <c r="ET11" s="108">
        <f t="shared" si="56"/>
        <v>46079.877899449071</v>
      </c>
      <c r="EU11" s="108">
        <f t="shared" si="57"/>
        <v>46097.696966617979</v>
      </c>
      <c r="EV11" s="108">
        <f t="shared" si="58"/>
        <v>46115.522924411809</v>
      </c>
      <c r="EW11" s="108">
        <f t="shared" si="59"/>
        <v>41819.616993853757</v>
      </c>
      <c r="EX11" s="108">
        <f t="shared" si="60"/>
        <v>41835.788620128849</v>
      </c>
      <c r="EY11" s="108">
        <f t="shared" si="61"/>
        <v>41851.966499964226</v>
      </c>
      <c r="EZ11" s="108">
        <f t="shared" si="62"/>
        <v>41868.150635778155</v>
      </c>
      <c r="FA11" s="108">
        <f t="shared" si="63"/>
        <v>34102.237856036962</v>
      </c>
      <c r="FB11" s="108">
        <f t="shared" si="64"/>
        <v>34115.425175419463</v>
      </c>
      <c r="FC11" s="108">
        <f t="shared" si="65"/>
        <v>34128.617594332187</v>
      </c>
      <c r="FD11" s="108">
        <f t="shared" si="66"/>
        <v>34141.815114747114</v>
      </c>
      <c r="FE11" s="108">
        <f t="shared" si="67"/>
        <v>34155.017738637005</v>
      </c>
    </row>
    <row r="12" spans="1:161" ht="15.75" x14ac:dyDescent="0.25">
      <c r="A12" s="47" t="s">
        <v>188</v>
      </c>
      <c r="B12" s="12">
        <f>'Urb proj of all 25 ARs '!B12</f>
        <v>62208</v>
      </c>
      <c r="C12" s="12">
        <f>'Urb proj of all 25 ARs '!C12</f>
        <v>63634.928982732468</v>
      </c>
      <c r="D12" s="100">
        <f t="shared" si="7"/>
        <v>2.2938030200817711E-2</v>
      </c>
      <c r="E12" s="101">
        <f t="shared" si="8"/>
        <v>4.3622797737530306E-4</v>
      </c>
      <c r="F12" s="69">
        <f t="shared" si="9"/>
        <v>62235.136870016562</v>
      </c>
      <c r="G12" s="69">
        <f t="shared" si="13"/>
        <v>62262.285577895047</v>
      </c>
      <c r="H12" s="69">
        <f t="shared" ref="H12:AM12" si="78">G12*(1+$E$12)</f>
        <v>62289.446128799456</v>
      </c>
      <c r="I12" s="69">
        <f t="shared" si="78"/>
        <v>62316.618527896047</v>
      </c>
      <c r="J12" s="69">
        <f t="shared" si="78"/>
        <v>62343.80278035334</v>
      </c>
      <c r="K12" s="69">
        <f t="shared" si="78"/>
        <v>62370.998891342097</v>
      </c>
      <c r="L12" s="69">
        <f t="shared" si="78"/>
        <v>62398.206866035347</v>
      </c>
      <c r="M12" s="69">
        <f t="shared" si="78"/>
        <v>62425.426709608364</v>
      </c>
      <c r="N12" s="69">
        <f t="shared" si="78"/>
        <v>62452.65842723869</v>
      </c>
      <c r="O12" s="69">
        <f t="shared" si="78"/>
        <v>62479.902024106115</v>
      </c>
      <c r="P12" s="69">
        <f t="shared" si="78"/>
        <v>62507.157505392701</v>
      </c>
      <c r="Q12" s="69">
        <f t="shared" si="78"/>
        <v>62534.424876282756</v>
      </c>
      <c r="R12" s="69">
        <f t="shared" si="78"/>
        <v>62561.704141962866</v>
      </c>
      <c r="S12" s="69">
        <f t="shared" si="78"/>
        <v>62588.995307621866</v>
      </c>
      <c r="T12" s="69">
        <f t="shared" si="78"/>
        <v>62616.298378450861</v>
      </c>
      <c r="U12" s="69">
        <f t="shared" si="78"/>
        <v>62643.613359643219</v>
      </c>
      <c r="V12" s="69">
        <f t="shared" si="78"/>
        <v>62670.940256394577</v>
      </c>
      <c r="W12" s="69">
        <f t="shared" si="78"/>
        <v>62698.279073902835</v>
      </c>
      <c r="X12" s="69">
        <f t="shared" si="78"/>
        <v>62725.629817368157</v>
      </c>
      <c r="Y12" s="69">
        <f t="shared" si="78"/>
        <v>62752.992491992976</v>
      </c>
      <c r="Z12" s="69">
        <f t="shared" si="78"/>
        <v>62780.367102982003</v>
      </c>
      <c r="AA12" s="69">
        <f t="shared" si="78"/>
        <v>62807.753655542219</v>
      </c>
      <c r="AB12" s="69">
        <f t="shared" si="78"/>
        <v>62835.15215488286</v>
      </c>
      <c r="AC12" s="69">
        <f t="shared" si="78"/>
        <v>62862.562606215455</v>
      </c>
      <c r="AD12" s="69">
        <f t="shared" si="78"/>
        <v>62889.985014753795</v>
      </c>
      <c r="AE12" s="69">
        <f t="shared" si="78"/>
        <v>62917.419385713947</v>
      </c>
      <c r="AF12" s="69">
        <f t="shared" si="78"/>
        <v>62944.865724314252</v>
      </c>
      <c r="AG12" s="69">
        <f t="shared" si="78"/>
        <v>62972.324035775331</v>
      </c>
      <c r="AH12" s="69">
        <f t="shared" si="78"/>
        <v>62999.794325320079</v>
      </c>
      <c r="AI12" s="69">
        <f t="shared" si="78"/>
        <v>63027.276598173674</v>
      </c>
      <c r="AJ12" s="69">
        <f t="shared" si="78"/>
        <v>63054.77085956357</v>
      </c>
      <c r="AK12" s="69">
        <f t="shared" si="78"/>
        <v>63082.277114719502</v>
      </c>
      <c r="AL12" s="69">
        <f t="shared" si="78"/>
        <v>63109.795368873485</v>
      </c>
      <c r="AM12" s="69">
        <f t="shared" si="78"/>
        <v>63137.325627259816</v>
      </c>
      <c r="AN12" s="69">
        <f t="shared" ref="AN12:BE12" si="79">AM12*(1+$E$12)</f>
        <v>63164.86789511508</v>
      </c>
      <c r="AO12" s="69">
        <f t="shared" si="79"/>
        <v>63192.422177678141</v>
      </c>
      <c r="AP12" s="69">
        <f t="shared" si="79"/>
        <v>63219.988480190157</v>
      </c>
      <c r="AQ12" s="69">
        <f t="shared" si="79"/>
        <v>63247.56680789456</v>
      </c>
      <c r="AR12" s="69">
        <f t="shared" si="79"/>
        <v>63275.157166037076</v>
      </c>
      <c r="AS12" s="69">
        <f t="shared" si="79"/>
        <v>63302.759559865721</v>
      </c>
      <c r="AT12" s="69">
        <f t="shared" si="79"/>
        <v>63330.373994630798</v>
      </c>
      <c r="AU12" s="69">
        <f t="shared" si="79"/>
        <v>63358.0004755849</v>
      </c>
      <c r="AV12" s="69">
        <f t="shared" si="79"/>
        <v>63385.639007982907</v>
      </c>
      <c r="AW12" s="69">
        <f t="shared" si="79"/>
        <v>63413.289597082003</v>
      </c>
      <c r="AX12" s="69">
        <f t="shared" si="79"/>
        <v>63440.95224814165</v>
      </c>
      <c r="AY12" s="69">
        <f t="shared" si="79"/>
        <v>63468.626966423617</v>
      </c>
      <c r="AZ12" s="69">
        <f t="shared" si="79"/>
        <v>63496.313757191965</v>
      </c>
      <c r="BA12" s="69">
        <f t="shared" si="79"/>
        <v>63524.012625713054</v>
      </c>
      <c r="BB12" s="69">
        <f t="shared" si="79"/>
        <v>63551.723577255529</v>
      </c>
      <c r="BC12" s="69">
        <f t="shared" si="79"/>
        <v>63579.446617090347</v>
      </c>
      <c r="BD12" s="69">
        <f t="shared" si="79"/>
        <v>63607.181750490759</v>
      </c>
      <c r="BE12" s="69">
        <f t="shared" si="79"/>
        <v>63634.928982732323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6"/>
        <v>53172.939077650473</v>
      </c>
      <c r="DG12" s="108">
        <f t="shared" si="17"/>
        <v>53196.134601315425</v>
      </c>
      <c r="DH12" s="108">
        <f t="shared" si="18"/>
        <v>53219.340243516737</v>
      </c>
      <c r="DI12" s="108">
        <f t="shared" si="19"/>
        <v>53242.556008668413</v>
      </c>
      <c r="DJ12" s="108">
        <f t="shared" si="20"/>
        <v>56760.302402615278</v>
      </c>
      <c r="DK12" s="108">
        <f t="shared" si="21"/>
        <v>56785.062834527576</v>
      </c>
      <c r="DL12" s="108">
        <f t="shared" si="22"/>
        <v>56809.834067633012</v>
      </c>
      <c r="DM12" s="108">
        <f t="shared" si="23"/>
        <v>56834.616106643363</v>
      </c>
      <c r="DN12" s="108">
        <f t="shared" si="24"/>
        <v>50865.346211249132</v>
      </c>
      <c r="DO12" s="108">
        <f t="shared" si="25"/>
        <v>50887.535098345361</v>
      </c>
      <c r="DP12" s="108">
        <f t="shared" si="26"/>
        <v>50909.733664854932</v>
      </c>
      <c r="DQ12" s="108">
        <f t="shared" si="27"/>
        <v>50931.941915000265</v>
      </c>
      <c r="DR12" s="108">
        <f t="shared" si="28"/>
        <v>50954.159853005644</v>
      </c>
      <c r="DS12" s="108">
        <f t="shared" si="29"/>
        <v>52220.798352764301</v>
      </c>
      <c r="DT12" s="108">
        <f t="shared" si="30"/>
        <v>52243.578526006648</v>
      </c>
      <c r="DU12" s="108">
        <f t="shared" si="31"/>
        <v>52266.368636597894</v>
      </c>
      <c r="DV12" s="108">
        <f t="shared" si="32"/>
        <v>52289.168688872989</v>
      </c>
      <c r="DW12" s="108">
        <f t="shared" si="33"/>
        <v>51926.184462618708</v>
      </c>
      <c r="DX12" s="108">
        <f t="shared" si="34"/>
        <v>51948.836117039653</v>
      </c>
      <c r="DY12" s="108">
        <f t="shared" si="35"/>
        <v>51971.497652745988</v>
      </c>
      <c r="DZ12" s="108">
        <f t="shared" si="36"/>
        <v>51994.169074048208</v>
      </c>
      <c r="EA12" s="108">
        <f t="shared" si="37"/>
        <v>53208.24726601407</v>
      </c>
      <c r="EB12" s="108">
        <f t="shared" si="38"/>
        <v>53231.458192098602</v>
      </c>
      <c r="EC12" s="108">
        <f t="shared" si="39"/>
        <v>53254.679243438484</v>
      </c>
      <c r="ED12" s="108">
        <f t="shared" si="40"/>
        <v>53277.910424450616</v>
      </c>
      <c r="EE12" s="108">
        <f t="shared" si="41"/>
        <v>53301.151739553861</v>
      </c>
      <c r="EF12" s="108">
        <f t="shared" si="42"/>
        <v>50969.729309012117</v>
      </c>
      <c r="EG12" s="108">
        <f t="shared" si="43"/>
        <v>50991.963730935953</v>
      </c>
      <c r="EH12" s="108">
        <f t="shared" si="44"/>
        <v>51014.207852136693</v>
      </c>
      <c r="EI12" s="108">
        <f t="shared" si="45"/>
        <v>51036.461676845436</v>
      </c>
      <c r="EJ12" s="108">
        <f t="shared" si="46"/>
        <v>51155.848670305881</v>
      </c>
      <c r="EK12" s="108">
        <f t="shared" si="47"/>
        <v>51178.164282702252</v>
      </c>
      <c r="EL12" s="108">
        <f t="shared" si="48"/>
        <v>51200.489629793075</v>
      </c>
      <c r="EM12" s="108">
        <f t="shared" si="49"/>
        <v>51222.8247158249</v>
      </c>
      <c r="EN12" s="108">
        <f t="shared" si="50"/>
        <v>55102.609871884197</v>
      </c>
      <c r="EO12" s="108">
        <f t="shared" si="51"/>
        <v>55126.647171936711</v>
      </c>
      <c r="EP12" s="108">
        <f t="shared" si="52"/>
        <v>55150.694957732005</v>
      </c>
      <c r="EQ12" s="108">
        <f t="shared" si="53"/>
        <v>55174.753233844262</v>
      </c>
      <c r="ER12" s="108">
        <f t="shared" si="54"/>
        <v>55198.822004849637</v>
      </c>
      <c r="ES12" s="108">
        <f t="shared" si="55"/>
        <v>55691.862027403622</v>
      </c>
      <c r="ET12" s="108">
        <f t="shared" si="56"/>
        <v>55716.156375732098</v>
      </c>
      <c r="EU12" s="108">
        <f t="shared" si="57"/>
        <v>55740.461321935014</v>
      </c>
      <c r="EV12" s="108">
        <f t="shared" si="58"/>
        <v>55764.776870635447</v>
      </c>
      <c r="EW12" s="108">
        <f t="shared" si="59"/>
        <v>55259.112086145789</v>
      </c>
      <c r="EX12" s="108">
        <f t="shared" si="60"/>
        <v>55283.217656842688</v>
      </c>
      <c r="EY12" s="108">
        <f t="shared" si="61"/>
        <v>55307.333743063922</v>
      </c>
      <c r="EZ12" s="108">
        <f t="shared" si="62"/>
        <v>55331.460349396679</v>
      </c>
      <c r="FA12" s="108">
        <f t="shared" si="63"/>
        <v>51465.490558093567</v>
      </c>
      <c r="FB12" s="108">
        <f t="shared" si="64"/>
        <v>51487.941244944348</v>
      </c>
      <c r="FC12" s="108">
        <f t="shared" si="65"/>
        <v>51510.401725412848</v>
      </c>
      <c r="FD12" s="108">
        <f t="shared" si="66"/>
        <v>51532.872003771314</v>
      </c>
      <c r="FE12" s="108">
        <f t="shared" si="67"/>
        <v>51555.35208429386</v>
      </c>
    </row>
    <row r="13" spans="1:161" ht="15.75" x14ac:dyDescent="0.25">
      <c r="A13" s="47" t="s">
        <v>177</v>
      </c>
      <c r="B13" s="12">
        <f>'Urb proj of all 25 ARs '!B13</f>
        <v>134002</v>
      </c>
      <c r="C13" s="12">
        <f>'Urb proj of all 25 ARs '!C13</f>
        <v>129031.56539450765</v>
      </c>
      <c r="D13" s="100">
        <f t="shared" si="7"/>
        <v>-3.7092241947824296E-2</v>
      </c>
      <c r="E13" s="101">
        <f t="shared" si="8"/>
        <v>-7.2661392282602488E-4</v>
      </c>
      <c r="F13" s="69">
        <f t="shared" si="9"/>
        <v>133904.63228111347</v>
      </c>
      <c r="G13" s="69">
        <f t="shared" si="13"/>
        <v>133807.33531096712</v>
      </c>
      <c r="H13" s="69">
        <f t="shared" ref="H13:AM13" si="80">G13*(1+$E$13)</f>
        <v>133710.10903815393</v>
      </c>
      <c r="I13" s="69">
        <f t="shared" si="80"/>
        <v>133612.95341130422</v>
      </c>
      <c r="J13" s="69">
        <f t="shared" si="80"/>
        <v>133515.86837908564</v>
      </c>
      <c r="K13" s="69">
        <f t="shared" si="80"/>
        <v>133418.8538902032</v>
      </c>
      <c r="L13" s="69">
        <f t="shared" si="80"/>
        <v>133321.90989339908</v>
      </c>
      <c r="M13" s="69">
        <f t="shared" si="80"/>
        <v>133225.03633745277</v>
      </c>
      <c r="N13" s="69">
        <f t="shared" si="80"/>
        <v>133128.23317118097</v>
      </c>
      <c r="O13" s="69">
        <f t="shared" si="80"/>
        <v>133031.50034343757</v>
      </c>
      <c r="P13" s="69">
        <f t="shared" si="80"/>
        <v>132934.83780311359</v>
      </c>
      <c r="Q13" s="69">
        <f t="shared" si="80"/>
        <v>132838.24549913724</v>
      </c>
      <c r="R13" s="69">
        <f t="shared" si="80"/>
        <v>132741.72338047379</v>
      </c>
      <c r="S13" s="69">
        <f t="shared" si="80"/>
        <v>132645.27139612561</v>
      </c>
      <c r="T13" s="69">
        <f t="shared" si="80"/>
        <v>132548.88949513214</v>
      </c>
      <c r="U13" s="69">
        <f t="shared" si="80"/>
        <v>132452.57762656984</v>
      </c>
      <c r="V13" s="69">
        <f t="shared" si="80"/>
        <v>132356.33573955219</v>
      </c>
      <c r="W13" s="69">
        <f t="shared" si="80"/>
        <v>132260.1637832296</v>
      </c>
      <c r="X13" s="69">
        <f t="shared" si="80"/>
        <v>132164.06170678945</v>
      </c>
      <c r="Y13" s="69">
        <f t="shared" si="80"/>
        <v>132068.02945945607</v>
      </c>
      <c r="Z13" s="69">
        <f t="shared" si="80"/>
        <v>131972.06699049062</v>
      </c>
      <c r="AA13" s="69">
        <f t="shared" si="80"/>
        <v>131876.17424919122</v>
      </c>
      <c r="AB13" s="69">
        <f t="shared" si="80"/>
        <v>131780.35118489273</v>
      </c>
      <c r="AC13" s="69">
        <f t="shared" si="80"/>
        <v>131684.59774696687</v>
      </c>
      <c r="AD13" s="69">
        <f t="shared" si="80"/>
        <v>131588.91388482219</v>
      </c>
      <c r="AE13" s="69">
        <f t="shared" si="80"/>
        <v>131493.29954790394</v>
      </c>
      <c r="AF13" s="69">
        <f t="shared" si="80"/>
        <v>131397.75468569409</v>
      </c>
      <c r="AG13" s="69">
        <f t="shared" si="80"/>
        <v>131302.27924771138</v>
      </c>
      <c r="AH13" s="69">
        <f t="shared" si="80"/>
        <v>131206.8731835112</v>
      </c>
      <c r="AI13" s="69">
        <f t="shared" si="80"/>
        <v>131111.53644268558</v>
      </c>
      <c r="AJ13" s="69">
        <f t="shared" si="80"/>
        <v>131016.26897486321</v>
      </c>
      <c r="AK13" s="69">
        <f t="shared" si="80"/>
        <v>130921.07072970936</v>
      </c>
      <c r="AL13" s="69">
        <f t="shared" si="80"/>
        <v>130825.94165692586</v>
      </c>
      <c r="AM13" s="69">
        <f t="shared" si="80"/>
        <v>130730.88170625111</v>
      </c>
      <c r="AN13" s="69">
        <f t="shared" ref="AN13:BE13" si="81">AM13*(1+$E$13)</f>
        <v>130635.89082746003</v>
      </c>
      <c r="AO13" s="69">
        <f t="shared" si="81"/>
        <v>130540.96897036402</v>
      </c>
      <c r="AP13" s="69">
        <f t="shared" si="81"/>
        <v>130446.11608481096</v>
      </c>
      <c r="AQ13" s="69">
        <f t="shared" si="81"/>
        <v>130351.33212068515</v>
      </c>
      <c r="AR13" s="69">
        <f t="shared" si="81"/>
        <v>130256.61702790734</v>
      </c>
      <c r="AS13" s="69">
        <f t="shared" si="81"/>
        <v>130161.97075643465</v>
      </c>
      <c r="AT13" s="69">
        <f t="shared" si="81"/>
        <v>130067.39325626055</v>
      </c>
      <c r="AU13" s="69">
        <f t="shared" si="81"/>
        <v>129972.88447741486</v>
      </c>
      <c r="AV13" s="69">
        <f t="shared" si="81"/>
        <v>129878.4443699637</v>
      </c>
      <c r="AW13" s="69">
        <f t="shared" si="81"/>
        <v>129784.07288400951</v>
      </c>
      <c r="AX13" s="69">
        <f t="shared" si="81"/>
        <v>129689.76996969093</v>
      </c>
      <c r="AY13" s="69">
        <f t="shared" si="81"/>
        <v>129595.53557718285</v>
      </c>
      <c r="AZ13" s="69">
        <f t="shared" si="81"/>
        <v>129501.36965669638</v>
      </c>
      <c r="BA13" s="69">
        <f t="shared" si="81"/>
        <v>129407.27215847878</v>
      </c>
      <c r="BB13" s="69">
        <f t="shared" si="81"/>
        <v>129313.24303281349</v>
      </c>
      <c r="BC13" s="69">
        <f t="shared" si="81"/>
        <v>129219.28223002006</v>
      </c>
      <c r="BD13" s="69">
        <f t="shared" si="81"/>
        <v>129125.38970045415</v>
      </c>
      <c r="BE13" s="69">
        <f t="shared" si="81"/>
        <v>129031.56539450746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6"/>
        <v>144132.63889164463</v>
      </c>
      <c r="DG13" s="108">
        <f t="shared" si="17"/>
        <v>144027.91010949228</v>
      </c>
      <c r="DH13" s="108">
        <f t="shared" si="18"/>
        <v>143923.25742473121</v>
      </c>
      <c r="DI13" s="108">
        <f t="shared" si="19"/>
        <v>143818.68078206794</v>
      </c>
      <c r="DJ13" s="108">
        <f t="shared" si="20"/>
        <v>156053.3985634245</v>
      </c>
      <c r="DK13" s="108">
        <f t="shared" si="21"/>
        <v>155940.007991324</v>
      </c>
      <c r="DL13" s="108">
        <f t="shared" si="22"/>
        <v>155826.6998103919</v>
      </c>
      <c r="DM13" s="108">
        <f t="shared" si="23"/>
        <v>155713.47396076162</v>
      </c>
      <c r="DN13" s="108">
        <f t="shared" si="24"/>
        <v>138473.51825595091</v>
      </c>
      <c r="DO13" s="108">
        <f t="shared" si="25"/>
        <v>138372.90146964346</v>
      </c>
      <c r="DP13" s="108">
        <f t="shared" si="26"/>
        <v>138272.35779289377</v>
      </c>
      <c r="DQ13" s="108">
        <f t="shared" si="27"/>
        <v>138171.88717257947</v>
      </c>
      <c r="DR13" s="108">
        <f t="shared" si="28"/>
        <v>138071.48955561675</v>
      </c>
      <c r="DS13" s="108">
        <f t="shared" si="29"/>
        <v>141992.42055016436</v>
      </c>
      <c r="DT13" s="108">
        <f t="shared" si="30"/>
        <v>141889.24688045683</v>
      </c>
      <c r="DU13" s="108">
        <f t="shared" si="31"/>
        <v>141786.14817817419</v>
      </c>
      <c r="DV13" s="108">
        <f t="shared" si="32"/>
        <v>141683.12438884407</v>
      </c>
      <c r="DW13" s="108">
        <f t="shared" si="33"/>
        <v>139028.41984418122</v>
      </c>
      <c r="DX13" s="108">
        <f t="shared" si="34"/>
        <v>138927.39985865392</v>
      </c>
      <c r="DY13" s="108">
        <f t="shared" si="35"/>
        <v>138826.45327565461</v>
      </c>
      <c r="DZ13" s="108">
        <f t="shared" si="36"/>
        <v>138725.58004184798</v>
      </c>
      <c r="EA13" s="108">
        <f t="shared" si="37"/>
        <v>143093.20992035011</v>
      </c>
      <c r="EB13" s="108">
        <f t="shared" si="38"/>
        <v>142989.23640176014</v>
      </c>
      <c r="EC13" s="108">
        <f t="shared" si="39"/>
        <v>142885.33843177633</v>
      </c>
      <c r="ED13" s="108">
        <f t="shared" si="40"/>
        <v>142781.51595550412</v>
      </c>
      <c r="EE13" s="108">
        <f t="shared" si="41"/>
        <v>142677.76891808864</v>
      </c>
      <c r="EF13" s="108">
        <f t="shared" si="42"/>
        <v>145221.58944699049</v>
      </c>
      <c r="EG13" s="108">
        <f t="shared" si="43"/>
        <v>145116.06941820338</v>
      </c>
      <c r="EH13" s="108">
        <f t="shared" si="44"/>
        <v>145010.62606173832</v>
      </c>
      <c r="EI13" s="108">
        <f t="shared" si="45"/>
        <v>144905.25932188414</v>
      </c>
      <c r="EJ13" s="108">
        <f t="shared" si="46"/>
        <v>145485.75091258102</v>
      </c>
      <c r="EK13" s="108">
        <f t="shared" si="47"/>
        <v>145380.03894039514</v>
      </c>
      <c r="EL13" s="108">
        <f t="shared" si="48"/>
        <v>145274.40378000005</v>
      </c>
      <c r="EM13" s="108">
        <f t="shared" si="49"/>
        <v>145168.84537558325</v>
      </c>
      <c r="EN13" s="108">
        <f t="shared" si="50"/>
        <v>155992.09121862092</v>
      </c>
      <c r="EO13" s="108">
        <f t="shared" si="51"/>
        <v>155878.74519329073</v>
      </c>
      <c r="EP13" s="108">
        <f t="shared" si="52"/>
        <v>155765.48152676065</v>
      </c>
      <c r="EQ13" s="108">
        <f t="shared" si="53"/>
        <v>155652.30015918758</v>
      </c>
      <c r="ER13" s="108">
        <f t="shared" si="54"/>
        <v>155539.20103077203</v>
      </c>
      <c r="ES13" s="108">
        <f t="shared" si="55"/>
        <v>150082.66774336706</v>
      </c>
      <c r="ET13" s="108">
        <f t="shared" si="56"/>
        <v>149973.61558740985</v>
      </c>
      <c r="EU13" s="108">
        <f t="shared" si="57"/>
        <v>149864.64267026749</v>
      </c>
      <c r="EV13" s="108">
        <f t="shared" si="58"/>
        <v>149755.74893436392</v>
      </c>
      <c r="EW13" s="108">
        <f t="shared" si="59"/>
        <v>148564.6709071545</v>
      </c>
      <c r="EX13" s="108">
        <f t="shared" si="60"/>
        <v>148456.72174883331</v>
      </c>
      <c r="EY13" s="108">
        <f t="shared" si="61"/>
        <v>148348.85102787352</v>
      </c>
      <c r="EZ13" s="108">
        <f t="shared" si="62"/>
        <v>148241.05868728142</v>
      </c>
      <c r="FA13" s="108">
        <f t="shared" si="63"/>
        <v>135094.22715206607</v>
      </c>
      <c r="FB13" s="108">
        <f t="shared" si="64"/>
        <v>134996.06580572398</v>
      </c>
      <c r="FC13" s="108">
        <f t="shared" si="65"/>
        <v>134897.97578478279</v>
      </c>
      <c r="FD13" s="108">
        <f t="shared" si="66"/>
        <v>134799.95703741652</v>
      </c>
      <c r="FE13" s="108">
        <f t="shared" si="67"/>
        <v>134702.00951183678</v>
      </c>
    </row>
    <row r="14" spans="1:161" ht="15.75" x14ac:dyDescent="0.25">
      <c r="A14" s="47" t="s">
        <v>194</v>
      </c>
      <c r="B14" s="12">
        <f>'Urb proj of all 25 ARs '!B14</f>
        <v>35520</v>
      </c>
      <c r="C14" s="12">
        <f>'Urb proj of all 25 ARs '!C14</f>
        <v>36831.594059955256</v>
      </c>
      <c r="D14" s="100">
        <f t="shared" si="7"/>
        <v>3.6925508444686263E-2</v>
      </c>
      <c r="E14" s="101">
        <f t="shared" si="8"/>
        <v>6.9755265675830458E-4</v>
      </c>
      <c r="F14" s="69">
        <f t="shared" si="9"/>
        <v>35544.777070368058</v>
      </c>
      <c r="G14" s="69">
        <f t="shared" si="13"/>
        <v>35569.571424047375</v>
      </c>
      <c r="H14" s="69">
        <f t="shared" ref="H14:AM14" si="82">G14*(1+$E$14)</f>
        <v>35594.383073093974</v>
      </c>
      <c r="I14" s="69">
        <f t="shared" si="82"/>
        <v>35619.212029572285</v>
      </c>
      <c r="J14" s="69">
        <f t="shared" si="82"/>
        <v>35644.058305555154</v>
      </c>
      <c r="K14" s="69">
        <f t="shared" si="82"/>
        <v>35668.921913123842</v>
      </c>
      <c r="L14" s="69">
        <f t="shared" si="82"/>
        <v>35693.802864368045</v>
      </c>
      <c r="M14" s="69">
        <f t="shared" si="82"/>
        <v>35718.701171385888</v>
      </c>
      <c r="N14" s="69">
        <f t="shared" si="82"/>
        <v>35743.616846283941</v>
      </c>
      <c r="O14" s="69">
        <f t="shared" si="82"/>
        <v>35768.549901177219</v>
      </c>
      <c r="P14" s="69">
        <f t="shared" si="82"/>
        <v>35793.500348189176</v>
      </c>
      <c r="Q14" s="69">
        <f t="shared" si="82"/>
        <v>35818.468199451738</v>
      </c>
      <c r="R14" s="69">
        <f t="shared" si="82"/>
        <v>35843.453467105275</v>
      </c>
      <c r="S14" s="69">
        <f t="shared" si="82"/>
        <v>35868.456163298644</v>
      </c>
      <c r="T14" s="69">
        <f t="shared" si="82"/>
        <v>35893.47630018917</v>
      </c>
      <c r="U14" s="69">
        <f t="shared" si="82"/>
        <v>35918.51388994266</v>
      </c>
      <c r="V14" s="69">
        <f t="shared" si="82"/>
        <v>35943.568944733401</v>
      </c>
      <c r="W14" s="69">
        <f t="shared" si="82"/>
        <v>35968.641476744175</v>
      </c>
      <c r="X14" s="69">
        <f t="shared" si="82"/>
        <v>35993.731498166264</v>
      </c>
      <c r="Y14" s="69">
        <f t="shared" si="82"/>
        <v>36018.839021199456</v>
      </c>
      <c r="Z14" s="69">
        <f t="shared" si="82"/>
        <v>36043.964058052043</v>
      </c>
      <c r="AA14" s="69">
        <f t="shared" si="82"/>
        <v>36069.106620940838</v>
      </c>
      <c r="AB14" s="69">
        <f t="shared" si="82"/>
        <v>36094.266722091175</v>
      </c>
      <c r="AC14" s="69">
        <f t="shared" si="82"/>
        <v>36119.444373736915</v>
      </c>
      <c r="AD14" s="69">
        <f t="shared" si="82"/>
        <v>36144.639588120452</v>
      </c>
      <c r="AE14" s="69">
        <f t="shared" si="82"/>
        <v>36169.852377492716</v>
      </c>
      <c r="AF14" s="69">
        <f t="shared" si="82"/>
        <v>36195.082754113195</v>
      </c>
      <c r="AG14" s="69">
        <f t="shared" si="82"/>
        <v>36220.330730249916</v>
      </c>
      <c r="AH14" s="69">
        <f t="shared" si="82"/>
        <v>36245.596318179465</v>
      </c>
      <c r="AI14" s="69">
        <f t="shared" si="82"/>
        <v>36270.879530186998</v>
      </c>
      <c r="AJ14" s="69">
        <f t="shared" si="82"/>
        <v>36296.180378566241</v>
      </c>
      <c r="AK14" s="69">
        <f t="shared" si="82"/>
        <v>36321.498875619487</v>
      </c>
      <c r="AL14" s="69">
        <f t="shared" si="82"/>
        <v>36346.835033657619</v>
      </c>
      <c r="AM14" s="69">
        <f t="shared" si="82"/>
        <v>36372.188865000106</v>
      </c>
      <c r="AN14" s="69">
        <f t="shared" ref="AN14:BE14" si="83">AM14*(1+$E$14)</f>
        <v>36397.560381975003</v>
      </c>
      <c r="AO14" s="69">
        <f t="shared" si="83"/>
        <v>36422.949596918974</v>
      </c>
      <c r="AP14" s="69">
        <f t="shared" si="83"/>
        <v>36448.356522177281</v>
      </c>
      <c r="AQ14" s="69">
        <f t="shared" si="83"/>
        <v>36473.781170103801</v>
      </c>
      <c r="AR14" s="69">
        <f t="shared" si="83"/>
        <v>36499.223553061027</v>
      </c>
      <c r="AS14" s="69">
        <f t="shared" si="83"/>
        <v>36524.68368342008</v>
      </c>
      <c r="AT14" s="69">
        <f t="shared" si="83"/>
        <v>36550.161573560705</v>
      </c>
      <c r="AU14" s="69">
        <f t="shared" si="83"/>
        <v>36575.657235871287</v>
      </c>
      <c r="AV14" s="69">
        <f t="shared" si="83"/>
        <v>36601.170682748852</v>
      </c>
      <c r="AW14" s="69">
        <f t="shared" si="83"/>
        <v>36626.701926599068</v>
      </c>
      <c r="AX14" s="69">
        <f t="shared" si="83"/>
        <v>36652.250979836259</v>
      </c>
      <c r="AY14" s="69">
        <f t="shared" si="83"/>
        <v>36677.817854883418</v>
      </c>
      <c r="AZ14" s="69">
        <f t="shared" si="83"/>
        <v>36703.402564172189</v>
      </c>
      <c r="BA14" s="69">
        <f t="shared" si="83"/>
        <v>36729.005120142894</v>
      </c>
      <c r="BB14" s="69">
        <f t="shared" si="83"/>
        <v>36754.625535244537</v>
      </c>
      <c r="BC14" s="69">
        <f t="shared" si="83"/>
        <v>36780.263821934801</v>
      </c>
      <c r="BD14" s="69">
        <f t="shared" si="83"/>
        <v>36805.919992680065</v>
      </c>
      <c r="BE14" s="69">
        <f t="shared" si="83"/>
        <v>36831.594059955394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6"/>
        <v>42222.91346558091</v>
      </c>
      <c r="DG14" s="108">
        <f t="shared" si="17"/>
        <v>42252.366171044901</v>
      </c>
      <c r="DH14" s="108">
        <f t="shared" si="18"/>
        <v>42281.839421321842</v>
      </c>
      <c r="DI14" s="108">
        <f t="shared" si="19"/>
        <v>42311.333230742814</v>
      </c>
      <c r="DJ14" s="108">
        <f t="shared" si="20"/>
        <v>46576.984451211196</v>
      </c>
      <c r="DK14" s="108">
        <f t="shared" si="21"/>
        <v>46609.474350458928</v>
      </c>
      <c r="DL14" s="108">
        <f t="shared" si="22"/>
        <v>46641.9869131222</v>
      </c>
      <c r="DM14" s="108">
        <f t="shared" si="23"/>
        <v>46674.52215500993</v>
      </c>
      <c r="DN14" s="108">
        <f t="shared" si="24"/>
        <v>42626.72420768052</v>
      </c>
      <c r="DO14" s="108">
        <f t="shared" si="25"/>
        <v>42656.458592400493</v>
      </c>
      <c r="DP14" s="108">
        <f t="shared" si="26"/>
        <v>42686.213718419516</v>
      </c>
      <c r="DQ14" s="108">
        <f t="shared" si="27"/>
        <v>42715.989600205758</v>
      </c>
      <c r="DR14" s="108">
        <f t="shared" si="28"/>
        <v>42745.786252237442</v>
      </c>
      <c r="DS14" s="108">
        <f t="shared" si="29"/>
        <v>43550.851776439697</v>
      </c>
      <c r="DT14" s="108">
        <f t="shared" si="30"/>
        <v>43581.230788800436</v>
      </c>
      <c r="DU14" s="108">
        <f t="shared" si="31"/>
        <v>43611.630992121965</v>
      </c>
      <c r="DV14" s="108">
        <f t="shared" si="32"/>
        <v>43642.052401186083</v>
      </c>
      <c r="DW14" s="108">
        <f t="shared" si="33"/>
        <v>42385.697291757926</v>
      </c>
      <c r="DX14" s="108">
        <f t="shared" si="34"/>
        <v>42415.263547512346</v>
      </c>
      <c r="DY14" s="108">
        <f t="shared" si="35"/>
        <v>42444.85042728702</v>
      </c>
      <c r="DZ14" s="108">
        <f t="shared" si="36"/>
        <v>42474.457945468283</v>
      </c>
      <c r="EA14" s="108">
        <f t="shared" si="37"/>
        <v>43624.878095530497</v>
      </c>
      <c r="EB14" s="108">
        <f t="shared" si="38"/>
        <v>43655.308745146795</v>
      </c>
      <c r="EC14" s="108">
        <f t="shared" si="39"/>
        <v>43685.760621743575</v>
      </c>
      <c r="ED14" s="108">
        <f t="shared" si="40"/>
        <v>43716.233740127784</v>
      </c>
      <c r="EE14" s="108">
        <f t="shared" si="41"/>
        <v>43746.728115116675</v>
      </c>
      <c r="EF14" s="108">
        <f t="shared" si="42"/>
        <v>41591.694348154451</v>
      </c>
      <c r="EG14" s="108">
        <f t="shared" si="43"/>
        <v>41620.706745046089</v>
      </c>
      <c r="EH14" s="108">
        <f t="shared" si="44"/>
        <v>41649.739379612256</v>
      </c>
      <c r="EI14" s="108">
        <f t="shared" si="45"/>
        <v>41678.792265969787</v>
      </c>
      <c r="EJ14" s="108">
        <f t="shared" si="46"/>
        <v>41681.908639740912</v>
      </c>
      <c r="EK14" s="108">
        <f t="shared" si="47"/>
        <v>41710.983965851316</v>
      </c>
      <c r="EL14" s="108">
        <f t="shared" si="48"/>
        <v>41740.079573532697</v>
      </c>
      <c r="EM14" s="108">
        <f t="shared" si="49"/>
        <v>41769.195476932524</v>
      </c>
      <c r="EN14" s="108">
        <f t="shared" si="50"/>
        <v>44908.800431431169</v>
      </c>
      <c r="EO14" s="108">
        <f t="shared" si="51"/>
        <v>44940.126684483941</v>
      </c>
      <c r="EP14" s="108">
        <f t="shared" si="52"/>
        <v>44971.474789247761</v>
      </c>
      <c r="EQ14" s="108">
        <f t="shared" si="53"/>
        <v>45002.844760965345</v>
      </c>
      <c r="ER14" s="108">
        <f t="shared" si="54"/>
        <v>45034.236614890033</v>
      </c>
      <c r="ES14" s="108">
        <f t="shared" si="55"/>
        <v>45186.693160483264</v>
      </c>
      <c r="ET14" s="108">
        <f t="shared" si="56"/>
        <v>45218.213258347481</v>
      </c>
      <c r="EU14" s="108">
        <f t="shared" si="57"/>
        <v>45249.755343139703</v>
      </c>
      <c r="EV14" s="108">
        <f t="shared" si="58"/>
        <v>45281.319430196978</v>
      </c>
      <c r="EW14" s="108">
        <f t="shared" si="59"/>
        <v>44782.005337905684</v>
      </c>
      <c r="EX14" s="108">
        <f t="shared" si="60"/>
        <v>44813.243144704109</v>
      </c>
      <c r="EY14" s="108">
        <f t="shared" si="61"/>
        <v>44844.502741517652</v>
      </c>
      <c r="EZ14" s="108">
        <f t="shared" si="62"/>
        <v>44875.784143546</v>
      </c>
      <c r="FA14" s="108">
        <f t="shared" si="63"/>
        <v>41916.823185061679</v>
      </c>
      <c r="FB14" s="108">
        <f t="shared" si="64"/>
        <v>41946.062376437287</v>
      </c>
      <c r="FC14" s="108">
        <f t="shared" si="65"/>
        <v>41975.321963688519</v>
      </c>
      <c r="FD14" s="108">
        <f t="shared" si="66"/>
        <v>42004.601961042572</v>
      </c>
      <c r="FE14" s="108">
        <f t="shared" si="67"/>
        <v>42033.902382736575</v>
      </c>
    </row>
    <row r="15" spans="1:161" ht="15.75" x14ac:dyDescent="0.25">
      <c r="A15" s="47" t="s">
        <v>179</v>
      </c>
      <c r="B15" s="12">
        <f>'Urb proj of all 25 ARs '!B15</f>
        <v>1549</v>
      </c>
      <c r="C15" s="12">
        <f>'Urb proj of all 25 ARs '!C15</f>
        <v>2297.9831142784215</v>
      </c>
      <c r="D15" s="100">
        <f t="shared" si="7"/>
        <v>0.48352686525398414</v>
      </c>
      <c r="E15" s="101">
        <f t="shared" si="8"/>
        <v>7.6138829663363605E-3</v>
      </c>
      <c r="F15" s="69">
        <f t="shared" si="9"/>
        <v>1560.793904714855</v>
      </c>
      <c r="G15" s="69">
        <f t="shared" si="13"/>
        <v>1572.6776068399251</v>
      </c>
      <c r="H15" s="69">
        <f t="shared" ref="H15:AM15" si="84">G15*(1+$E$15)</f>
        <v>1584.6517900821823</v>
      </c>
      <c r="I15" s="69">
        <f t="shared" si="84"/>
        <v>1596.7171433542635</v>
      </c>
      <c r="J15" s="69">
        <f t="shared" si="84"/>
        <v>1608.8743608141058</v>
      </c>
      <c r="K15" s="69">
        <f t="shared" si="84"/>
        <v>1621.1241419048836</v>
      </c>
      <c r="L15" s="69">
        <f t="shared" si="84"/>
        <v>1633.4671913952498</v>
      </c>
      <c r="M15" s="69">
        <f t="shared" si="84"/>
        <v>1645.9042194198832</v>
      </c>
      <c r="N15" s="69">
        <f t="shared" si="84"/>
        <v>1658.4359415203455</v>
      </c>
      <c r="O15" s="69">
        <f t="shared" si="84"/>
        <v>1671.0630786862473</v>
      </c>
      <c r="P15" s="69">
        <f t="shared" si="84"/>
        <v>1683.7863573967302</v>
      </c>
      <c r="Q15" s="69">
        <f t="shared" si="84"/>
        <v>1696.6065096622626</v>
      </c>
      <c r="R15" s="69">
        <f t="shared" si="84"/>
        <v>1709.5242730667555</v>
      </c>
      <c r="S15" s="69">
        <f t="shared" si="84"/>
        <v>1722.540390809997</v>
      </c>
      <c r="T15" s="69">
        <f t="shared" si="84"/>
        <v>1735.6556117504117</v>
      </c>
      <c r="U15" s="69">
        <f t="shared" si="84"/>
        <v>1748.8706904481444</v>
      </c>
      <c r="V15" s="69">
        <f t="shared" si="84"/>
        <v>1762.1863872084725</v>
      </c>
      <c r="W15" s="69">
        <f t="shared" si="84"/>
        <v>1775.6034681255489</v>
      </c>
      <c r="X15" s="69">
        <f t="shared" si="84"/>
        <v>1789.1227051264777</v>
      </c>
      <c r="Y15" s="69">
        <f t="shared" si="84"/>
        <v>1802.7448760157258</v>
      </c>
      <c r="Z15" s="69">
        <f t="shared" si="84"/>
        <v>1816.4707645198721</v>
      </c>
      <c r="AA15" s="69">
        <f t="shared" si="84"/>
        <v>1830.3011603326979</v>
      </c>
      <c r="AB15" s="69">
        <f t="shared" si="84"/>
        <v>1844.2368591606207</v>
      </c>
      <c r="AC15" s="69">
        <f t="shared" si="84"/>
        <v>1858.2786627684734</v>
      </c>
      <c r="AD15" s="69">
        <f t="shared" si="84"/>
        <v>1872.4273790256325</v>
      </c>
      <c r="AE15" s="69">
        <f t="shared" si="84"/>
        <v>1886.6838219524975</v>
      </c>
      <c r="AF15" s="69">
        <f t="shared" si="84"/>
        <v>1901.048811767324</v>
      </c>
      <c r="AG15" s="69">
        <f t="shared" si="84"/>
        <v>1915.5231749334132</v>
      </c>
      <c r="AH15" s="69">
        <f t="shared" si="84"/>
        <v>1930.1077442066612</v>
      </c>
      <c r="AI15" s="69">
        <f t="shared" si="84"/>
        <v>1944.8033586834702</v>
      </c>
      <c r="AJ15" s="69">
        <f t="shared" si="84"/>
        <v>1959.6108638490239</v>
      </c>
      <c r="AK15" s="69">
        <f t="shared" si="84"/>
        <v>1974.5311116259315</v>
      </c>
      <c r="AL15" s="69">
        <f t="shared" si="84"/>
        <v>1989.5649604232415</v>
      </c>
      <c r="AM15" s="69">
        <f t="shared" si="84"/>
        <v>2004.7132751858276</v>
      </c>
      <c r="AN15" s="69">
        <f t="shared" ref="AN15:BE15" si="85">AM15*(1+$E$15)</f>
        <v>2019.9769274441533</v>
      </c>
      <c r="AO15" s="69">
        <f t="shared" si="85"/>
        <v>2035.3567953644128</v>
      </c>
      <c r="AP15" s="69">
        <f t="shared" si="85"/>
        <v>2050.8537637990548</v>
      </c>
      <c r="AQ15" s="69">
        <f t="shared" si="85"/>
        <v>2066.4687243376911</v>
      </c>
      <c r="AR15" s="69">
        <f t="shared" si="85"/>
        <v>2082.2025753583926</v>
      </c>
      <c r="AS15" s="69">
        <f t="shared" si="85"/>
        <v>2098.0562220793754</v>
      </c>
      <c r="AT15" s="69">
        <f t="shared" si="85"/>
        <v>2114.0305766110814</v>
      </c>
      <c r="AU15" s="69">
        <f t="shared" si="85"/>
        <v>2130.1265580086547</v>
      </c>
      <c r="AV15" s="69">
        <f t="shared" si="85"/>
        <v>2146.3450923248174</v>
      </c>
      <c r="AW15" s="69">
        <f t="shared" si="85"/>
        <v>2162.687112663149</v>
      </c>
      <c r="AX15" s="69">
        <f t="shared" si="85"/>
        <v>2179.15355923177</v>
      </c>
      <c r="AY15" s="69">
        <f t="shared" si="85"/>
        <v>2195.745379397436</v>
      </c>
      <c r="AZ15" s="69">
        <f t="shared" si="85"/>
        <v>2212.4635277400421</v>
      </c>
      <c r="BA15" s="69">
        <f t="shared" si="85"/>
        <v>2229.3089661075423</v>
      </c>
      <c r="BB15" s="69">
        <f t="shared" si="85"/>
        <v>2246.2826636712894</v>
      </c>
      <c r="BC15" s="69">
        <f t="shared" si="85"/>
        <v>2263.3855969817928</v>
      </c>
      <c r="BD15" s="69">
        <f t="shared" si="85"/>
        <v>2280.6187500249034</v>
      </c>
      <c r="BE15" s="69">
        <f t="shared" si="85"/>
        <v>2297.9831142784255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6"/>
        <v>5129.8085258435658</v>
      </c>
      <c r="DG15" s="108">
        <f t="shared" si="17"/>
        <v>5168.866287599054</v>
      </c>
      <c r="DH15" s="108">
        <f t="shared" si="18"/>
        <v>5208.2214305814741</v>
      </c>
      <c r="DI15" s="108">
        <f t="shared" si="19"/>
        <v>5247.8762190166872</v>
      </c>
      <c r="DJ15" s="108">
        <f t="shared" si="20"/>
        <v>6102.991911633645</v>
      </c>
      <c r="DK15" s="108">
        <f t="shared" si="21"/>
        <v>6149.4593777933214</v>
      </c>
      <c r="DL15" s="108">
        <f t="shared" si="22"/>
        <v>6196.2806418020791</v>
      </c>
      <c r="DM15" s="108">
        <f t="shared" si="23"/>
        <v>6243.4583974353345</v>
      </c>
      <c r="DN15" s="108">
        <f t="shared" si="24"/>
        <v>4956.0278074235293</v>
      </c>
      <c r="DO15" s="108">
        <f t="shared" si="25"/>
        <v>4993.7624231271602</v>
      </c>
      <c r="DP15" s="108">
        <f t="shared" si="26"/>
        <v>5031.7843457785393</v>
      </c>
      <c r="DQ15" s="108">
        <f t="shared" si="27"/>
        <v>5070.09576289914</v>
      </c>
      <c r="DR15" s="108">
        <f t="shared" si="28"/>
        <v>5108.6988786659722</v>
      </c>
      <c r="DS15" s="108">
        <f t="shared" si="29"/>
        <v>5251.9015360867688</v>
      </c>
      <c r="DT15" s="108">
        <f t="shared" si="30"/>
        <v>5291.888899733256</v>
      </c>
      <c r="DU15" s="108">
        <f t="shared" si="31"/>
        <v>5332.1807224866798</v>
      </c>
      <c r="DV15" s="108">
        <f t="shared" si="32"/>
        <v>5372.7793224630486</v>
      </c>
      <c r="DW15" s="108">
        <f t="shared" si="33"/>
        <v>5024.8295649436368</v>
      </c>
      <c r="DX15" s="108">
        <f t="shared" si="34"/>
        <v>5063.0880291769045</v>
      </c>
      <c r="DY15" s="108">
        <f t="shared" si="35"/>
        <v>5101.6377888793158</v>
      </c>
      <c r="DZ15" s="108">
        <f t="shared" si="36"/>
        <v>5140.4810619404816</v>
      </c>
      <c r="EA15" s="108">
        <f t="shared" si="37"/>
        <v>5458.3910970712395</v>
      </c>
      <c r="EB15" s="108">
        <f t="shared" si="38"/>
        <v>5499.9506480688324</v>
      </c>
      <c r="EC15" s="108">
        <f t="shared" si="39"/>
        <v>5541.826628623854</v>
      </c>
      <c r="ED15" s="108">
        <f t="shared" si="40"/>
        <v>5584.0214479939223</v>
      </c>
      <c r="EE15" s="108">
        <f t="shared" si="41"/>
        <v>5626.5375337804599</v>
      </c>
      <c r="EF15" s="108">
        <f t="shared" si="42"/>
        <v>6357.2332289754704</v>
      </c>
      <c r="EG15" s="108">
        <f t="shared" si="43"/>
        <v>6405.6364587705948</v>
      </c>
      <c r="EH15" s="108">
        <f t="shared" si="44"/>
        <v>6454.4082250925712</v>
      </c>
      <c r="EI15" s="108">
        <f t="shared" si="45"/>
        <v>6503.5513339353847</v>
      </c>
      <c r="EJ15" s="108">
        <f t="shared" si="46"/>
        <v>6736.291786304917</v>
      </c>
      <c r="EK15" s="108">
        <f t="shared" si="47"/>
        <v>6787.581123592935</v>
      </c>
      <c r="EL15" s="108">
        <f t="shared" si="48"/>
        <v>6839.2609718924859</v>
      </c>
      <c r="EM15" s="108">
        <f t="shared" si="49"/>
        <v>6891.3343045087067</v>
      </c>
      <c r="EN15" s="108">
        <f t="shared" si="50"/>
        <v>7674.4312348639178</v>
      </c>
      <c r="EO15" s="108">
        <f t="shared" si="51"/>
        <v>7732.8634561193685</v>
      </c>
      <c r="EP15" s="108">
        <f t="shared" si="52"/>
        <v>7791.74057346892</v>
      </c>
      <c r="EQ15" s="108">
        <f t="shared" si="53"/>
        <v>7851.0659742993666</v>
      </c>
      <c r="ER15" s="108">
        <f t="shared" si="54"/>
        <v>7910.8430717886667</v>
      </c>
      <c r="ES15" s="108">
        <f t="shared" si="55"/>
        <v>7729.5161171889258</v>
      </c>
      <c r="ET15" s="108">
        <f t="shared" si="56"/>
        <v>7788.3677482916128</v>
      </c>
      <c r="EU15" s="108">
        <f t="shared" si="57"/>
        <v>7847.6674688258936</v>
      </c>
      <c r="EV15" s="108">
        <f t="shared" si="58"/>
        <v>7907.418690492259</v>
      </c>
      <c r="EW15" s="108">
        <f t="shared" si="59"/>
        <v>7600.7123319468346</v>
      </c>
      <c r="EX15" s="108">
        <f t="shared" si="60"/>
        <v>7658.5832661030663</v>
      </c>
      <c r="EY15" s="108">
        <f t="shared" si="61"/>
        <v>7716.894822779117</v>
      </c>
      <c r="EZ15" s="108">
        <f t="shared" si="62"/>
        <v>7775.6503568232847</v>
      </c>
      <c r="FA15" s="108">
        <f t="shared" si="63"/>
        <v>6930.6344351574626</v>
      </c>
      <c r="FB15" s="108">
        <f t="shared" si="64"/>
        <v>6983.4034746292118</v>
      </c>
      <c r="FC15" s="108">
        <f t="shared" si="65"/>
        <v>7036.5742913917447</v>
      </c>
      <c r="FD15" s="108">
        <f t="shared" si="66"/>
        <v>7090.1499445303325</v>
      </c>
      <c r="FE15" s="108">
        <f t="shared" si="67"/>
        <v>7144.1335164217635</v>
      </c>
    </row>
    <row r="16" spans="1:161" ht="15.75" x14ac:dyDescent="0.25">
      <c r="A16" s="47" t="s">
        <v>170</v>
      </c>
      <c r="B16" s="12">
        <f>'Urb proj of all 25 ARs '!B16</f>
        <v>16489</v>
      </c>
      <c r="C16" s="12">
        <f>'Urb proj of all 25 ARs '!C16</f>
        <v>17422.647237031502</v>
      </c>
      <c r="D16" s="100">
        <f t="shared" si="7"/>
        <v>5.6622429318424546E-2</v>
      </c>
      <c r="E16" s="101">
        <f t="shared" si="8"/>
        <v>1.0597425412330885E-3</v>
      </c>
      <c r="F16" s="69">
        <f t="shared" si="9"/>
        <v>16506.474094762394</v>
      </c>
      <c r="G16" s="69">
        <f t="shared" si="10"/>
        <v>16523.966707566375</v>
      </c>
      <c r="H16" s="69">
        <f>G16*(1+$E$16)</f>
        <v>16541.477858036302</v>
      </c>
      <c r="I16" s="69">
        <f t="shared" ref="I16:BE16" si="86">H16*(1+$E$16)</f>
        <v>16559.007565817326</v>
      </c>
      <c r="J16" s="69">
        <f t="shared" si="86"/>
        <v>16576.555850575423</v>
      </c>
      <c r="K16" s="69">
        <f t="shared" si="86"/>
        <v>16594.122731997406</v>
      </c>
      <c r="L16" s="69">
        <f t="shared" si="86"/>
        <v>16611.708229790947</v>
      </c>
      <c r="M16" s="69">
        <f t="shared" si="86"/>
        <v>16629.31236368461</v>
      </c>
      <c r="N16" s="69">
        <f t="shared" si="86"/>
        <v>16646.935153427861</v>
      </c>
      <c r="O16" s="69">
        <f t="shared" si="86"/>
        <v>16664.576618791096</v>
      </c>
      <c r="P16" s="69">
        <f t="shared" si="86"/>
        <v>16682.236779565668</v>
      </c>
      <c r="Q16" s="69">
        <f t="shared" si="86"/>
        <v>16699.915655563898</v>
      </c>
      <c r="R16" s="69">
        <f t="shared" si="86"/>
        <v>16717.613266619104</v>
      </c>
      <c r="S16" s="69">
        <f t="shared" si="86"/>
        <v>16735.329632585624</v>
      </c>
      <c r="T16" s="69">
        <f t="shared" si="86"/>
        <v>16753.064773338836</v>
      </c>
      <c r="U16" s="69">
        <f t="shared" si="86"/>
        <v>16770.818708775176</v>
      </c>
      <c r="V16" s="69">
        <f t="shared" si="86"/>
        <v>16788.591458812174</v>
      </c>
      <c r="W16" s="69">
        <f t="shared" si="86"/>
        <v>16806.383043388461</v>
      </c>
      <c r="X16" s="69">
        <f t="shared" si="86"/>
        <v>16824.193482463797</v>
      </c>
      <c r="Y16" s="69">
        <f t="shared" si="86"/>
        <v>16842.0227960191</v>
      </c>
      <c r="Z16" s="69">
        <f t="shared" si="86"/>
        <v>16859.871004056458</v>
      </c>
      <c r="AA16" s="69">
        <f t="shared" si="86"/>
        <v>16877.738126599161</v>
      </c>
      <c r="AB16" s="69">
        <f t="shared" si="86"/>
        <v>16895.624183691711</v>
      </c>
      <c r="AC16" s="69">
        <f t="shared" si="86"/>
        <v>16913.529195399857</v>
      </c>
      <c r="AD16" s="69">
        <f t="shared" si="86"/>
        <v>16931.453181810612</v>
      </c>
      <c r="AE16" s="69">
        <f t="shared" si="86"/>
        <v>16949.396163032274</v>
      </c>
      <c r="AF16" s="69">
        <f t="shared" si="86"/>
        <v>16967.358159194453</v>
      </c>
      <c r="AG16" s="69">
        <f t="shared" si="86"/>
        <v>16985.339190448089</v>
      </c>
      <c r="AH16" s="69">
        <f t="shared" si="86"/>
        <v>17003.339276965478</v>
      </c>
      <c r="AI16" s="69">
        <f t="shared" si="86"/>
        <v>17021.358438940297</v>
      </c>
      <c r="AJ16" s="69">
        <f t="shared" si="86"/>
        <v>17039.396696587617</v>
      </c>
      <c r="AK16" s="69">
        <f t="shared" si="86"/>
        <v>17057.454070143936</v>
      </c>
      <c r="AL16" s="69">
        <f t="shared" si="86"/>
        <v>17075.530579867198</v>
      </c>
      <c r="AM16" s="69">
        <f t="shared" si="86"/>
        <v>17093.626246036809</v>
      </c>
      <c r="AN16" s="69">
        <f t="shared" si="86"/>
        <v>17111.741088953673</v>
      </c>
      <c r="AO16" s="69">
        <f t="shared" si="86"/>
        <v>17129.875128940203</v>
      </c>
      <c r="AP16" s="69">
        <f t="shared" si="86"/>
        <v>17148.028386340353</v>
      </c>
      <c r="AQ16" s="69">
        <f t="shared" si="86"/>
        <v>17166.200881519631</v>
      </c>
      <c r="AR16" s="69">
        <f t="shared" si="86"/>
        <v>17184.392634865129</v>
      </c>
      <c r="AS16" s="69">
        <f t="shared" si="86"/>
        <v>17202.603666785548</v>
      </c>
      <c r="AT16" s="69">
        <f t="shared" si="86"/>
        <v>17220.833997711212</v>
      </c>
      <c r="AU16" s="69">
        <f t="shared" si="86"/>
        <v>17239.0836480941</v>
      </c>
      <c r="AV16" s="69">
        <f t="shared" si="86"/>
        <v>17257.352638407861</v>
      </c>
      <c r="AW16" s="69">
        <f t="shared" si="86"/>
        <v>17275.640989147843</v>
      </c>
      <c r="AX16" s="69">
        <f t="shared" si="86"/>
        <v>17293.948720831115</v>
      </c>
      <c r="AY16" s="69">
        <f t="shared" si="86"/>
        <v>17312.275853996482</v>
      </c>
      <c r="AZ16" s="69">
        <f t="shared" si="86"/>
        <v>17330.622409204523</v>
      </c>
      <c r="BA16" s="69">
        <f t="shared" si="86"/>
        <v>17348.988407037603</v>
      </c>
      <c r="BB16" s="69">
        <f t="shared" si="86"/>
        <v>17367.373868099901</v>
      </c>
      <c r="BC16" s="69">
        <f t="shared" si="86"/>
        <v>17385.778813017427</v>
      </c>
      <c r="BD16" s="69">
        <f t="shared" si="86"/>
        <v>17404.203262438052</v>
      </c>
      <c r="BE16" s="69">
        <f t="shared" si="86"/>
        <v>17422.647237031524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2"/>
        <v>17745.326759429507</v>
      </c>
      <c r="DG16" s="108">
        <f t="shared" si="6"/>
        <v>17764.132237104553</v>
      </c>
      <c r="DH16" s="108">
        <f t="shared" si="6"/>
        <v>17782.957643744303</v>
      </c>
      <c r="DI16" s="108">
        <f t="shared" si="6"/>
        <v>17801.803000468324</v>
      </c>
      <c r="DJ16" s="108">
        <f t="shared" si="6"/>
        <v>18913.321931387818</v>
      </c>
      <c r="DK16" s="108">
        <f t="shared" si="6"/>
        <v>18933.365183234546</v>
      </c>
      <c r="DL16" s="108">
        <f t="shared" si="6"/>
        <v>18953.429675767922</v>
      </c>
      <c r="DM16" s="108">
        <f t="shared" si="6"/>
        <v>18973.515431497606</v>
      </c>
      <c r="DN16" s="108">
        <f t="shared" si="6"/>
        <v>16519.519779892376</v>
      </c>
      <c r="DO16" s="108">
        <f t="shared" si="6"/>
        <v>16537.026217763869</v>
      </c>
      <c r="DP16" s="108">
        <f t="shared" si="6"/>
        <v>16554.551207952321</v>
      </c>
      <c r="DQ16" s="108">
        <f t="shared" si="6"/>
        <v>16572.094770118412</v>
      </c>
      <c r="DR16" s="108">
        <f t="shared" si="6"/>
        <v>16589.656923943654</v>
      </c>
      <c r="DS16" s="108">
        <f t="shared" si="6"/>
        <v>17583.287855902421</v>
      </c>
      <c r="DT16" s="108">
        <f t="shared" si="6"/>
        <v>17601.921614058072</v>
      </c>
      <c r="DU16" s="108">
        <f t="shared" si="6"/>
        <v>17620.575119199937</v>
      </c>
      <c r="DV16" s="108">
        <f t="shared" si="6"/>
        <v>17639.248392254747</v>
      </c>
      <c r="DW16" s="108">
        <f t="shared" si="6"/>
        <v>16889.529999104754</v>
      </c>
      <c r="DX16" s="108">
        <f t="shared" si="6"/>
        <v>16907.428552546236</v>
      </c>
      <c r="DY16" s="108">
        <f t="shared" si="6"/>
        <v>16925.346073846227</v>
      </c>
      <c r="DZ16" s="108">
        <f t="shared" si="6"/>
        <v>16943.282583105774</v>
      </c>
      <c r="EA16" s="108">
        <f t="shared" si="6"/>
        <v>17686.85836446653</v>
      </c>
      <c r="EB16" s="108">
        <f t="shared" si="6"/>
        <v>17705.601880696118</v>
      </c>
      <c r="EC16" s="108">
        <f t="shared" si="6"/>
        <v>17724.36526022723</v>
      </c>
      <c r="ED16" s="108">
        <f t="shared" si="6"/>
        <v>17743.148524109849</v>
      </c>
      <c r="EE16" s="108">
        <f t="shared" si="6"/>
        <v>17761.951693416268</v>
      </c>
      <c r="EF16" s="108">
        <f t="shared" si="6"/>
        <v>17366.684257203524</v>
      </c>
      <c r="EG16" s="108">
        <f t="shared" si="6"/>
        <v>17385.088471311046</v>
      </c>
      <c r="EH16" s="108">
        <f t="shared" si="6"/>
        <v>17403.512189147194</v>
      </c>
      <c r="EI16" s="108">
        <f t="shared" si="6"/>
        <v>17421.955431380899</v>
      </c>
      <c r="EJ16" s="108">
        <f t="shared" si="6"/>
        <v>17707.069362713712</v>
      </c>
      <c r="EK16" s="108">
        <f t="shared" si="6"/>
        <v>17725.834297397942</v>
      </c>
      <c r="EL16" s="108">
        <f t="shared" si="6"/>
        <v>17744.619118081744</v>
      </c>
      <c r="EM16" s="108">
        <f t="shared" si="6"/>
        <v>17763.423845839152</v>
      </c>
      <c r="EN16" s="108">
        <f t="shared" si="6"/>
        <v>19309.978610311591</v>
      </c>
      <c r="EO16" s="108">
        <f t="shared" si="6"/>
        <v>19330.442216115236</v>
      </c>
      <c r="EP16" s="108">
        <f t="shared" si="6"/>
        <v>19350.927508072506</v>
      </c>
      <c r="EQ16" s="108">
        <f t="shared" si="6"/>
        <v>19371.434509165127</v>
      </c>
      <c r="ER16" s="108">
        <f t="shared" si="6"/>
        <v>19391.963242399201</v>
      </c>
      <c r="ES16" s="108">
        <f t="shared" si="6"/>
        <v>19184.517674937451</v>
      </c>
      <c r="ET16" s="108">
        <f t="shared" si="6"/>
        <v>19204.848324450621</v>
      </c>
      <c r="EU16" s="108">
        <f t="shared" si="6"/>
        <v>19225.200519217971</v>
      </c>
      <c r="EV16" s="108">
        <f t="shared" si="6"/>
        <v>19245.574282071924</v>
      </c>
      <c r="EW16" s="108">
        <f t="shared" si="6"/>
        <v>18904.127551758804</v>
      </c>
      <c r="EX16" s="108">
        <f t="shared" si="6"/>
        <v>18924.161059930302</v>
      </c>
      <c r="EY16" s="108">
        <f t="shared" si="6"/>
        <v>18944.215798462654</v>
      </c>
      <c r="EZ16" s="108">
        <f t="shared" si="6"/>
        <v>18964.291789854582</v>
      </c>
      <c r="FA16" s="108">
        <f t="shared" si="6"/>
        <v>17424.425086198495</v>
      </c>
      <c r="FB16" s="108">
        <f t="shared" si="6"/>
        <v>17442.89049071887</v>
      </c>
      <c r="FC16" s="108">
        <f t="shared" si="6"/>
        <v>17461.375463813954</v>
      </c>
      <c r="FD16" s="108">
        <f t="shared" si="6"/>
        <v>17479.880026221403</v>
      </c>
      <c r="FE16" s="108">
        <f t="shared" si="6"/>
        <v>17498.404198700842</v>
      </c>
    </row>
    <row r="17" spans="1:161" ht="15.75" x14ac:dyDescent="0.25">
      <c r="A17" s="87" t="s">
        <v>174</v>
      </c>
      <c r="B17" s="12">
        <f>'Urb proj of all 25 ARs '!B17</f>
        <v>20511</v>
      </c>
      <c r="C17" s="12">
        <f>'Urb proj of all 25 ARs '!C17</f>
        <v>21062.731884932567</v>
      </c>
      <c r="D17" s="100">
        <f t="shared" si="7"/>
        <v>2.6899316704820219E-2</v>
      </c>
      <c r="E17" s="101">
        <f t="shared" si="8"/>
        <v>5.1058972630890764E-4</v>
      </c>
      <c r="F17" s="69">
        <f t="shared" si="9"/>
        <v>20521.472705876324</v>
      </c>
      <c r="G17" s="69">
        <f t="shared" si="10"/>
        <v>20531.950759008672</v>
      </c>
      <c r="H17" s="69">
        <f>G17*(1+$E$17)</f>
        <v>20542.434162127302</v>
      </c>
      <c r="I17" s="69">
        <f t="shared" ref="I17:BE17" si="87">H17*(1+$E$17)</f>
        <v>20552.922917963861</v>
      </c>
      <c r="J17" s="69">
        <f t="shared" si="87"/>
        <v>20563.417029251392</v>
      </c>
      <c r="K17" s="69">
        <f t="shared" si="87"/>
        <v>20573.916498724335</v>
      </c>
      <c r="L17" s="69">
        <f t="shared" si="87"/>
        <v>20584.421329118522</v>
      </c>
      <c r="M17" s="69">
        <f t="shared" si="87"/>
        <v>20594.931523171184</v>
      </c>
      <c r="N17" s="69">
        <f t="shared" si="87"/>
        <v>20605.447083620951</v>
      </c>
      <c r="O17" s="69">
        <f t="shared" si="87"/>
        <v>20615.96801320785</v>
      </c>
      <c r="P17" s="69">
        <f t="shared" si="87"/>
        <v>20626.494314673306</v>
      </c>
      <c r="Q17" s="69">
        <f t="shared" si="87"/>
        <v>20637.025990760147</v>
      </c>
      <c r="R17" s="69">
        <f t="shared" si="87"/>
        <v>20647.563044212598</v>
      </c>
      <c r="S17" s="69">
        <f t="shared" si="87"/>
        <v>20658.105477776287</v>
      </c>
      <c r="T17" s="69">
        <f t="shared" si="87"/>
        <v>20668.653294198244</v>
      </c>
      <c r="U17" s="69">
        <f t="shared" si="87"/>
        <v>20679.206496226903</v>
      </c>
      <c r="V17" s="69">
        <f t="shared" si="87"/>
        <v>20689.765086612097</v>
      </c>
      <c r="W17" s="69">
        <f t="shared" si="87"/>
        <v>20700.329068105064</v>
      </c>
      <c r="X17" s="69">
        <f t="shared" si="87"/>
        <v>20710.898443458453</v>
      </c>
      <c r="Y17" s="69">
        <f t="shared" si="87"/>
        <v>20721.473215426311</v>
      </c>
      <c r="Z17" s="69">
        <f t="shared" si="87"/>
        <v>20732.053386764092</v>
      </c>
      <c r="AA17" s="69">
        <f t="shared" si="87"/>
        <v>20742.638960228662</v>
      </c>
      <c r="AB17" s="69">
        <f t="shared" si="87"/>
        <v>20753.22993857829</v>
      </c>
      <c r="AC17" s="69">
        <f t="shared" si="87"/>
        <v>20763.826324572656</v>
      </c>
      <c r="AD17" s="69">
        <f t="shared" si="87"/>
        <v>20774.428120972843</v>
      </c>
      <c r="AE17" s="69">
        <f t="shared" si="87"/>
        <v>20785.035330541356</v>
      </c>
      <c r="AF17" s="69">
        <f t="shared" si="87"/>
        <v>20795.647956042099</v>
      </c>
      <c r="AG17" s="69">
        <f t="shared" si="87"/>
        <v>20806.26600024039</v>
      </c>
      <c r="AH17" s="69">
        <f t="shared" si="87"/>
        <v>20816.889465902965</v>
      </c>
      <c r="AI17" s="69">
        <f t="shared" si="87"/>
        <v>20827.518355797962</v>
      </c>
      <c r="AJ17" s="69">
        <f t="shared" si="87"/>
        <v>20838.152672694941</v>
      </c>
      <c r="AK17" s="69">
        <f t="shared" si="87"/>
        <v>20848.792419364876</v>
      </c>
      <c r="AL17" s="69">
        <f t="shared" si="87"/>
        <v>20859.437598580149</v>
      </c>
      <c r="AM17" s="69">
        <f t="shared" si="87"/>
        <v>20870.088213114566</v>
      </c>
      <c r="AN17" s="69">
        <f t="shared" si="87"/>
        <v>20880.744265743342</v>
      </c>
      <c r="AO17" s="69">
        <f t="shared" si="87"/>
        <v>20891.405759243113</v>
      </c>
      <c r="AP17" s="69">
        <f t="shared" si="87"/>
        <v>20902.072696391933</v>
      </c>
      <c r="AQ17" s="69">
        <f t="shared" si="87"/>
        <v>20912.745079969274</v>
      </c>
      <c r="AR17" s="69">
        <f t="shared" si="87"/>
        <v>20923.422912756025</v>
      </c>
      <c r="AS17" s="69">
        <f t="shared" si="87"/>
        <v>20934.106197534493</v>
      </c>
      <c r="AT17" s="69">
        <f t="shared" si="87"/>
        <v>20944.794937088413</v>
      </c>
      <c r="AU17" s="69">
        <f t="shared" si="87"/>
        <v>20955.489134202937</v>
      </c>
      <c r="AV17" s="69">
        <f t="shared" si="87"/>
        <v>20966.188791664637</v>
      </c>
      <c r="AW17" s="69">
        <f t="shared" si="87"/>
        <v>20976.893912261516</v>
      </c>
      <c r="AX17" s="69">
        <f t="shared" si="87"/>
        <v>20987.604498782988</v>
      </c>
      <c r="AY17" s="69">
        <f t="shared" si="87"/>
        <v>20998.320554019901</v>
      </c>
      <c r="AZ17" s="69">
        <f t="shared" si="87"/>
        <v>21009.042080764524</v>
      </c>
      <c r="BA17" s="69">
        <f t="shared" si="87"/>
        <v>21019.769081810555</v>
      </c>
      <c r="BB17" s="69">
        <f t="shared" si="87"/>
        <v>21030.501559953114</v>
      </c>
      <c r="BC17" s="69">
        <f t="shared" si="87"/>
        <v>21041.23951798875</v>
      </c>
      <c r="BD17" s="69">
        <f t="shared" si="87"/>
        <v>21051.982958715438</v>
      </c>
      <c r="BE17" s="69">
        <f t="shared" si="87"/>
        <v>21062.731884932589</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2"/>
        <v>33531.395255648356</v>
      </c>
      <c r="DG17" s="108">
        <f t="shared" si="6"/>
        <v>33548.516041574687</v>
      </c>
      <c r="DH17" s="108">
        <f t="shared" si="6"/>
        <v>33565.645569198423</v>
      </c>
      <c r="DI17" s="108">
        <f t="shared" si="6"/>
        <v>33582.783842982986</v>
      </c>
      <c r="DJ17" s="108">
        <f t="shared" si="6"/>
        <v>38978.069903403171</v>
      </c>
      <c r="DK17" s="108">
        <f t="shared" si="6"/>
        <v>38997.971705447206</v>
      </c>
      <c r="DL17" s="108">
        <f t="shared" si="6"/>
        <v>39017.883669146897</v>
      </c>
      <c r="DM17" s="108">
        <f t="shared" si="6"/>
        <v>39037.805799690679</v>
      </c>
      <c r="DN17" s="108">
        <f t="shared" si="6"/>
        <v>32484.294184173796</v>
      </c>
      <c r="DO17" s="108">
        <f t="shared" si="6"/>
        <v>32500.880331050634</v>
      </c>
      <c r="DP17" s="108">
        <f t="shared" si="6"/>
        <v>32517.474946643659</v>
      </c>
      <c r="DQ17" s="108">
        <f t="shared" si="6"/>
        <v>32534.078035276922</v>
      </c>
      <c r="DR17" s="108">
        <f t="shared" si="6"/>
        <v>32550.689601276667</v>
      </c>
      <c r="DS17" s="108">
        <f t="shared" si="6"/>
        <v>35312.641280556381</v>
      </c>
      <c r="DT17" s="108">
        <f t="shared" si="6"/>
        <v>35330.671552403059</v>
      </c>
      <c r="DU17" s="108">
        <f t="shared" si="6"/>
        <v>35348.711030321312</v>
      </c>
      <c r="DV17" s="108">
        <f t="shared" si="6"/>
        <v>35366.759719011658</v>
      </c>
      <c r="DW17" s="108">
        <f t="shared" si="6"/>
        <v>34510.551609460337</v>
      </c>
      <c r="DX17" s="108">
        <f t="shared" si="6"/>
        <v>34528.172342561389</v>
      </c>
      <c r="DY17" s="108">
        <f t="shared" si="6"/>
        <v>34545.802072627725</v>
      </c>
      <c r="DZ17" s="108">
        <f t="shared" si="6"/>
        <v>34563.440804253107</v>
      </c>
      <c r="EA17" s="108">
        <f t="shared" si="6"/>
        <v>38545.970073343669</v>
      </c>
      <c r="EB17" s="108">
        <f t="shared" si="6"/>
        <v>38565.651249653733</v>
      </c>
      <c r="EC17" s="108">
        <f t="shared" si="6"/>
        <v>38585.342474970217</v>
      </c>
      <c r="ED17" s="108">
        <f t="shared" si="6"/>
        <v>38605.043754424041</v>
      </c>
      <c r="EE17" s="108">
        <f t="shared" si="6"/>
        <v>38624.755093148764</v>
      </c>
      <c r="EF17" s="108">
        <f t="shared" si="6"/>
        <v>38739.999401127796</v>
      </c>
      <c r="EG17" s="108">
        <f t="shared" si="6"/>
        <v>38759.779646819225</v>
      </c>
      <c r="EH17" s="108">
        <f t="shared" si="6"/>
        <v>38779.569992100885</v>
      </c>
      <c r="EI17" s="108">
        <f t="shared" si="6"/>
        <v>38799.370442129533</v>
      </c>
      <c r="EJ17" s="108">
        <f t="shared" si="6"/>
        <v>41574.398515312445</v>
      </c>
      <c r="EK17" s="108">
        <f t="shared" si="6"/>
        <v>41595.625976071831</v>
      </c>
      <c r="EL17" s="108">
        <f t="shared" si="6"/>
        <v>41616.864275354601</v>
      </c>
      <c r="EM17" s="108">
        <f t="shared" si="6"/>
        <v>41638.113418694789</v>
      </c>
      <c r="EN17" s="108">
        <f t="shared" si="6"/>
        <v>41483.878633091197</v>
      </c>
      <c r="EO17" s="108">
        <f t="shared" si="6"/>
        <v>41505.05987532869</v>
      </c>
      <c r="EP17" s="108">
        <f t="shared" si="6"/>
        <v>41526.251932490872</v>
      </c>
      <c r="EQ17" s="108">
        <f t="shared" si="6"/>
        <v>41547.45481009972</v>
      </c>
      <c r="ER17" s="108">
        <f t="shared" si="6"/>
        <v>41568.668513680044</v>
      </c>
      <c r="ES17" s="108">
        <f t="shared" si="6"/>
        <v>41109.320764625772</v>
      </c>
      <c r="ET17" s="108">
        <f t="shared" si="6"/>
        <v>41130.310761463727</v>
      </c>
      <c r="EU17" s="108">
        <f t="shared" si="6"/>
        <v>41151.311475578426</v>
      </c>
      <c r="EV17" s="108">
        <f t="shared" si="6"/>
        <v>41172.322912441989</v>
      </c>
      <c r="EW17" s="108">
        <f t="shared" si="6"/>
        <v>36927.759912684087</v>
      </c>
      <c r="EX17" s="108">
        <f t="shared" si="6"/>
        <v>36946.614847511104</v>
      </c>
      <c r="EY17" s="108">
        <f t="shared" si="6"/>
        <v>36965.479409474137</v>
      </c>
      <c r="EZ17" s="108">
        <f t="shared" si="6"/>
        <v>36984.353603488693</v>
      </c>
      <c r="FA17" s="108">
        <f t="shared" si="6"/>
        <v>34573.745494498871</v>
      </c>
      <c r="FB17" s="108">
        <f t="shared" si="6"/>
        <v>34591.398493748384</v>
      </c>
      <c r="FC17" s="108">
        <f t="shared" si="6"/>
        <v>34609.060506437949</v>
      </c>
      <c r="FD17" s="108">
        <f t="shared" si="6"/>
        <v>34626.73153716974</v>
      </c>
      <c r="FE17" s="108">
        <f t="shared" si="6"/>
        <v>34644.411590548276</v>
      </c>
    </row>
    <row r="18" spans="1:161" ht="15.75" x14ac:dyDescent="0.25">
      <c r="A18" s="47" t="s">
        <v>222</v>
      </c>
      <c r="B18" s="12">
        <f>'Urb proj of all 25 ARs '!B18</f>
        <v>23619</v>
      </c>
      <c r="C18" s="12">
        <f>'Urb proj of all 25 ARs '!C18</f>
        <v>25037.048138587797</v>
      </c>
      <c r="D18" s="100">
        <f t="shared" si="7"/>
        <v>6.0038449493534755E-2</v>
      </c>
      <c r="E18" s="101">
        <f t="shared" si="8"/>
        <v>1.1218823122445265E-3</v>
      </c>
      <c r="F18" s="69">
        <f t="shared" si="9"/>
        <v>23645.497738332902</v>
      </c>
      <c r="G18" s="69">
        <f t="shared" si="10"/>
        <v>23672.025204009755</v>
      </c>
      <c r="H18" s="69">
        <f>G18*(1+$E$18)</f>
        <v>23698.582430381139</v>
      </c>
      <c r="I18" s="69">
        <f t="shared" ref="I18:BE18" si="88">H18*(1+$E$18)</f>
        <v>23725.169450835052</v>
      </c>
      <c r="J18" s="69">
        <f t="shared" si="88"/>
        <v>23751.786298796949</v>
      </c>
      <c r="K18" s="69">
        <f t="shared" si="88"/>
        <v>23778.433007729782</v>
      </c>
      <c r="L18" s="69">
        <f t="shared" si="88"/>
        <v>23805.109611134045</v>
      </c>
      <c r="M18" s="69">
        <f t="shared" si="88"/>
        <v>23831.816142547817</v>
      </c>
      <c r="N18" s="69">
        <f t="shared" si="88"/>
        <v>23858.552635546806</v>
      </c>
      <c r="O18" s="69">
        <f t="shared" si="88"/>
        <v>23885.319123744383</v>
      </c>
      <c r="P18" s="69">
        <f t="shared" si="88"/>
        <v>23912.115640791628</v>
      </c>
      <c r="Q18" s="69">
        <f t="shared" si="88"/>
        <v>23938.942220377379</v>
      </c>
      <c r="R18" s="69">
        <f t="shared" si="88"/>
        <v>23965.798896228265</v>
      </c>
      <c r="S18" s="69">
        <f t="shared" si="88"/>
        <v>23992.685702108753</v>
      </c>
      <c r="T18" s="69">
        <f t="shared" si="88"/>
        <v>24019.602671821191</v>
      </c>
      <c r="U18" s="69">
        <f t="shared" si="88"/>
        <v>24046.549839205847</v>
      </c>
      <c r="V18" s="69">
        <f t="shared" si="88"/>
        <v>24073.52723814096</v>
      </c>
      <c r="W18" s="69">
        <f t="shared" si="88"/>
        <v>24100.534902542768</v>
      </c>
      <c r="X18" s="69">
        <f t="shared" si="88"/>
        <v>24127.572866365561</v>
      </c>
      <c r="Y18" s="69">
        <f t="shared" si="88"/>
        <v>24154.641163601729</v>
      </c>
      <c r="Z18" s="69">
        <f t="shared" si="88"/>
        <v>24181.739828281789</v>
      </c>
      <c r="AA18" s="69">
        <f t="shared" si="88"/>
        <v>24208.868894474435</v>
      </c>
      <c r="AB18" s="69">
        <f t="shared" si="88"/>
        <v>24236.028396286594</v>
      </c>
      <c r="AC18" s="69">
        <f t="shared" si="88"/>
        <v>24263.218367863443</v>
      </c>
      <c r="AD18" s="69">
        <f t="shared" si="88"/>
        <v>24290.438843388474</v>
      </c>
      <c r="AE18" s="69">
        <f t="shared" si="88"/>
        <v>24317.689857083529</v>
      </c>
      <c r="AF18" s="69">
        <f t="shared" si="88"/>
        <v>24344.97144320884</v>
      </c>
      <c r="AG18" s="69">
        <f t="shared" si="88"/>
        <v>24372.283636063075</v>
      </c>
      <c r="AH18" s="69">
        <f t="shared" si="88"/>
        <v>24399.626469983381</v>
      </c>
      <c r="AI18" s="69">
        <f t="shared" si="88"/>
        <v>24426.99997934543</v>
      </c>
      <c r="AJ18" s="69">
        <f t="shared" si="88"/>
        <v>24454.404198563454</v>
      </c>
      <c r="AK18" s="69">
        <f t="shared" si="88"/>
        <v>24481.839162090302</v>
      </c>
      <c r="AL18" s="69">
        <f t="shared" si="88"/>
        <v>24509.304904417466</v>
      </c>
      <c r="AM18" s="69">
        <f t="shared" si="88"/>
        <v>24536.801460075141</v>
      </c>
      <c r="AN18" s="69">
        <f t="shared" si="88"/>
        <v>24564.328863632254</v>
      </c>
      <c r="AO18" s="69">
        <f t="shared" si="88"/>
        <v>24591.887149696522</v>
      </c>
      <c r="AP18" s="69">
        <f t="shared" si="88"/>
        <v>24619.47635291448</v>
      </c>
      <c r="AQ18" s="69">
        <f t="shared" si="88"/>
        <v>24647.096507971539</v>
      </c>
      <c r="AR18" s="69">
        <f t="shared" si="88"/>
        <v>24674.747649592016</v>
      </c>
      <c r="AS18" s="69">
        <f t="shared" si="88"/>
        <v>24702.429812539191</v>
      </c>
      <c r="AT18" s="69">
        <f t="shared" si="88"/>
        <v>24730.143031615342</v>
      </c>
      <c r="AU18" s="69">
        <f t="shared" si="88"/>
        <v>24757.88734166179</v>
      </c>
      <c r="AV18" s="69">
        <f t="shared" si="88"/>
        <v>24785.662777558944</v>
      </c>
      <c r="AW18" s="69">
        <f t="shared" si="88"/>
        <v>24813.469374226344</v>
      </c>
      <c r="AX18" s="69">
        <f t="shared" si="88"/>
        <v>24841.307166622712</v>
      </c>
      <c r="AY18" s="69">
        <f t="shared" si="88"/>
        <v>24869.17618974598</v>
      </c>
      <c r="AZ18" s="69">
        <f t="shared" si="88"/>
        <v>24897.076478633349</v>
      </c>
      <c r="BA18" s="69">
        <f t="shared" si="88"/>
        <v>24925.008068361327</v>
      </c>
      <c r="BB18" s="69">
        <f t="shared" si="88"/>
        <v>24952.970994045772</v>
      </c>
      <c r="BC18" s="69">
        <f t="shared" si="88"/>
        <v>24980.965290841945</v>
      </c>
      <c r="BD18" s="69">
        <f t="shared" si="88"/>
        <v>25008.990993944535</v>
      </c>
      <c r="BE18" s="69">
        <f t="shared" si="88"/>
        <v>25037.048138587725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2"/>
        <v>27068.550518164458</v>
      </c>
      <c r="DG18" s="108">
        <f t="shared" si="6"/>
        <v>27098.918246208883</v>
      </c>
      <c r="DH18" s="108">
        <f t="shared" si="6"/>
        <v>27129.320043270265</v>
      </c>
      <c r="DI18" s="108">
        <f t="shared" si="6"/>
        <v>27159.755947570029</v>
      </c>
      <c r="DJ18" s="108">
        <f t="shared" si="6"/>
        <v>30122.395296037728</v>
      </c>
      <c r="DK18" s="108">
        <f t="shared" si="6"/>
        <v>30156.189078522792</v>
      </c>
      <c r="DL18" s="108">
        <f t="shared" si="6"/>
        <v>30190.020773654687</v>
      </c>
      <c r="DM18" s="108">
        <f t="shared" si="6"/>
        <v>30223.890423966946</v>
      </c>
      <c r="DN18" s="108">
        <f t="shared" si="6"/>
        <v>26734.471977619007</v>
      </c>
      <c r="DO18" s="108">
        <f t="shared" si="6"/>
        <v>26764.464908857895</v>
      </c>
      <c r="DP18" s="108">
        <f t="shared" si="6"/>
        <v>26794.491488635835</v>
      </c>
      <c r="DQ18" s="108">
        <f t="shared" si="6"/>
        <v>26824.551754702523</v>
      </c>
      <c r="DR18" s="108">
        <f t="shared" si="6"/>
        <v>26854.645744850011</v>
      </c>
      <c r="DS18" s="108">
        <f t="shared" si="6"/>
        <v>27397.596820744235</v>
      </c>
      <c r="DT18" s="108">
        <f t="shared" si="6"/>
        <v>27428.333700015432</v>
      </c>
      <c r="DU18" s="108">
        <f t="shared" si="6"/>
        <v>27459.105062447819</v>
      </c>
      <c r="DV18" s="108">
        <f t="shared" si="6"/>
        <v>27489.910946727447</v>
      </c>
      <c r="DW18" s="108">
        <f t="shared" si="6"/>
        <v>27338.96932412179</v>
      </c>
      <c r="DX18" s="108">
        <f t="shared" si="6"/>
        <v>27369.640430241518</v>
      </c>
      <c r="DY18" s="108">
        <f t="shared" si="6"/>
        <v>27400.345945732701</v>
      </c>
      <c r="DZ18" s="108">
        <f t="shared" si="6"/>
        <v>27431.085909198602</v>
      </c>
      <c r="EA18" s="108">
        <f t="shared" si="6"/>
        <v>28022.071122485781</v>
      </c>
      <c r="EB18" s="108">
        <f t="shared" si="6"/>
        <v>28053.508588430559</v>
      </c>
      <c r="EC18" s="108">
        <f t="shared" si="6"/>
        <v>28084.981323512315</v>
      </c>
      <c r="ED18" s="108">
        <f t="shared" si="6"/>
        <v>28116.48936729888</v>
      </c>
      <c r="EE18" s="108">
        <f t="shared" si="6"/>
        <v>28148.032759402464</v>
      </c>
      <c r="EF18" s="108">
        <f t="shared" si="6"/>
        <v>28133.870552977136</v>
      </c>
      <c r="EG18" s="108">
        <f t="shared" si="6"/>
        <v>28165.433444725499</v>
      </c>
      <c r="EH18" s="108">
        <f t="shared" si="6"/>
        <v>28197.031746323835</v>
      </c>
      <c r="EI18" s="108">
        <f t="shared" si="6"/>
        <v>28228.665497497834</v>
      </c>
      <c r="EJ18" s="108">
        <f t="shared" si="6"/>
        <v>28826.672712369207</v>
      </c>
      <c r="EK18" s="108">
        <f t="shared" si="6"/>
        <v>28859.012846606078</v>
      </c>
      <c r="EL18" s="108">
        <f t="shared" si="6"/>
        <v>28891.389262667522</v>
      </c>
      <c r="EM18" s="108">
        <f t="shared" si="6"/>
        <v>28923.802001257482</v>
      </c>
      <c r="EN18" s="108">
        <f t="shared" si="6"/>
        <v>31151.696249378201</v>
      </c>
      <c r="EO18" s="108">
        <f t="shared" si="6"/>
        <v>31186.644786396795</v>
      </c>
      <c r="EP18" s="108">
        <f t="shared" si="6"/>
        <v>31221.632531560907</v>
      </c>
      <c r="EQ18" s="108">
        <f t="shared" si="6"/>
        <v>31256.659528857464</v>
      </c>
      <c r="ER18" s="108">
        <f t="shared" si="6"/>
        <v>31291.72582232274</v>
      </c>
      <c r="ES18" s="108">
        <f t="shared" si="6"/>
        <v>29781.194697329269</v>
      </c>
      <c r="ET18" s="108">
        <f t="shared" si="6"/>
        <v>29814.605692897716</v>
      </c>
      <c r="EU18" s="108">
        <f t="shared" si="6"/>
        <v>29848.054171671127</v>
      </c>
      <c r="EV18" s="108">
        <f t="shared" si="6"/>
        <v>29881.540175701241</v>
      </c>
      <c r="EW18" s="108">
        <f t="shared" si="6"/>
        <v>30137.835530223801</v>
      </c>
      <c r="EX18" s="108">
        <f t="shared" si="6"/>
        <v>30171.646634834495</v>
      </c>
      <c r="EY18" s="108">
        <f t="shared" si="6"/>
        <v>30205.495671525408</v>
      </c>
      <c r="EZ18" s="108">
        <f t="shared" si="6"/>
        <v>30239.382682851872</v>
      </c>
      <c r="FA18" s="108">
        <f t="shared" si="6"/>
        <v>28380.503808451522</v>
      </c>
      <c r="FB18" s="108">
        <f t="shared" si="6"/>
        <v>28412.34339368681</v>
      </c>
      <c r="FC18" s="108">
        <f t="shared" si="6"/>
        <v>28444.218699189609</v>
      </c>
      <c r="FD18" s="108">
        <f t="shared" si="6"/>
        <v>28476.129765033842</v>
      </c>
      <c r="FE18" s="108">
        <f t="shared" si="6"/>
        <v>28508.076631338416</v>
      </c>
    </row>
    <row r="19" spans="1:161" ht="15.75" x14ac:dyDescent="0.25">
      <c r="A19" s="47" t="s">
        <v>178</v>
      </c>
      <c r="B19" s="12">
        <f>'Urb proj of all 25 ARs '!B19</f>
        <v>41410</v>
      </c>
      <c r="C19" s="12">
        <f>'Urb proj of all 25 ARs '!C19</f>
        <v>40433.307118763041</v>
      </c>
      <c r="D19" s="100">
        <f t="shared" si="7"/>
        <v>-2.358591840707459E-2</v>
      </c>
      <c r="E19" s="101">
        <f t="shared" si="8"/>
        <v>-4.5890464442999157E-4</v>
      </c>
      <c r="F19" s="69">
        <f t="shared" si="9"/>
        <v>41390.996758674155</v>
      </c>
      <c r="G19" s="69">
        <f t="shared" si="10"/>
        <v>41372.002238024012</v>
      </c>
      <c r="H19" s="69">
        <f>G19*(1+$E$19)</f>
        <v>41353.016434047611</v>
      </c>
      <c r="I19" s="69">
        <f t="shared" ref="I19:BE19" si="89">H19*(1+$E$19)</f>
        <v>41334.039342744836</v>
      </c>
      <c r="J19" s="69">
        <f t="shared" si="89"/>
        <v>41315.070960117402</v>
      </c>
      <c r="K19" s="69">
        <f t="shared" si="89"/>
        <v>41296.111282168851</v>
      </c>
      <c r="L19" s="69">
        <f t="shared" si="89"/>
        <v>41277.160304904566</v>
      </c>
      <c r="M19" s="69">
        <f t="shared" si="89"/>
        <v>41258.218024331763</v>
      </c>
      <c r="N19" s="69">
        <f t="shared" si="89"/>
        <v>41239.284436459493</v>
      </c>
      <c r="O19" s="69">
        <f t="shared" si="89"/>
        <v>41220.359537298631</v>
      </c>
      <c r="P19" s="69">
        <f t="shared" si="89"/>
        <v>41201.443322861887</v>
      </c>
      <c r="Q19" s="69">
        <f t="shared" si="89"/>
        <v>41182.535789163805</v>
      </c>
      <c r="R19" s="69">
        <f t="shared" si="89"/>
        <v>41163.636932220754</v>
      </c>
      <c r="S19" s="69">
        <f t="shared" si="89"/>
        <v>41144.746748050929</v>
      </c>
      <c r="T19" s="69">
        <f t="shared" si="89"/>
        <v>41125.865232674354</v>
      </c>
      <c r="U19" s="69">
        <f t="shared" si="89"/>
        <v>41106.992382112876</v>
      </c>
      <c r="V19" s="69">
        <f t="shared" si="89"/>
        <v>41088.128192390177</v>
      </c>
      <c r="W19" s="69">
        <f t="shared" si="89"/>
        <v>41069.272659531751</v>
      </c>
      <c r="X19" s="69">
        <f t="shared" si="89"/>
        <v>41050.425779564932</v>
      </c>
      <c r="Y19" s="69">
        <f t="shared" si="89"/>
        <v>41031.587548518859</v>
      </c>
      <c r="Z19" s="69">
        <f t="shared" si="89"/>
        <v>41012.757962424505</v>
      </c>
      <c r="AA19" s="69">
        <f t="shared" si="89"/>
        <v>40993.937017314667</v>
      </c>
      <c r="AB19" s="69">
        <f t="shared" si="89"/>
        <v>40975.12470922395</v>
      </c>
      <c r="AC19" s="69">
        <f t="shared" si="89"/>
        <v>40956.32103418879</v>
      </c>
      <c r="AD19" s="69">
        <f t="shared" si="89"/>
        <v>40937.525988247435</v>
      </c>
      <c r="AE19" s="69">
        <f t="shared" si="89"/>
        <v>40918.739567439952</v>
      </c>
      <c r="AF19" s="69">
        <f t="shared" si="89"/>
        <v>40899.961767808236</v>
      </c>
      <c r="AG19" s="69">
        <f t="shared" si="89"/>
        <v>40881.192585395976</v>
      </c>
      <c r="AH19" s="69">
        <f t="shared" si="89"/>
        <v>40862.432016248698</v>
      </c>
      <c r="AI19" s="69">
        <f t="shared" si="89"/>
        <v>40843.680056413737</v>
      </c>
      <c r="AJ19" s="69">
        <f t="shared" si="89"/>
        <v>40824.936701940234</v>
      </c>
      <c r="AK19" s="69">
        <f t="shared" si="89"/>
        <v>40806.201948879156</v>
      </c>
      <c r="AL19" s="69">
        <f t="shared" si="89"/>
        <v>40787.475793283265</v>
      </c>
      <c r="AM19" s="69">
        <f t="shared" si="89"/>
        <v>40768.758231207154</v>
      </c>
      <c r="AN19" s="69">
        <f t="shared" si="89"/>
        <v>40750.049258707208</v>
      </c>
      <c r="AO19" s="69">
        <f t="shared" si="89"/>
        <v>40731.348871841634</v>
      </c>
      <c r="AP19" s="69">
        <f t="shared" si="89"/>
        <v>40712.65706667045</v>
      </c>
      <c r="AQ19" s="69">
        <f t="shared" si="89"/>
        <v>40693.973839255472</v>
      </c>
      <c r="AR19" s="69">
        <f t="shared" si="89"/>
        <v>40675.299185660326</v>
      </c>
      <c r="AS19" s="69">
        <f t="shared" si="89"/>
        <v>40656.633101950443</v>
      </c>
      <c r="AT19" s="69">
        <f t="shared" si="89"/>
        <v>40637.975584193075</v>
      </c>
      <c r="AU19" s="69">
        <f t="shared" si="89"/>
        <v>40619.326628457253</v>
      </c>
      <c r="AV19" s="69">
        <f t="shared" si="89"/>
        <v>40600.686230813837</v>
      </c>
      <c r="AW19" s="69">
        <f t="shared" si="89"/>
        <v>40582.054387335469</v>
      </c>
      <c r="AX19" s="69">
        <f t="shared" si="89"/>
        <v>40563.43109409661</v>
      </c>
      <c r="AY19" s="69">
        <f t="shared" si="89"/>
        <v>40544.81634717351</v>
      </c>
      <c r="AZ19" s="69">
        <f t="shared" si="89"/>
        <v>40526.210142644231</v>
      </c>
      <c r="BA19" s="69">
        <f t="shared" si="89"/>
        <v>40507.612476588627</v>
      </c>
      <c r="BB19" s="69">
        <f t="shared" si="89"/>
        <v>40489.023345088353</v>
      </c>
      <c r="BC19" s="69">
        <f t="shared" si="89"/>
        <v>40470.442744226857</v>
      </c>
      <c r="BD19" s="69">
        <f t="shared" si="89"/>
        <v>40451.870670089396</v>
      </c>
      <c r="BE19" s="69">
        <f t="shared" si="89"/>
        <v>40433.307118763012</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2"/>
        <v>41975.413805921024</v>
      </c>
      <c r="DG19" s="108">
        <f t="shared" si="12"/>
        <v>41956.151093573608</v>
      </c>
      <c r="DH19" s="108">
        <f t="shared" si="12"/>
        <v>41936.897220974359</v>
      </c>
      <c r="DI19" s="108">
        <f t="shared" si="12"/>
        <v>41917.652184066668</v>
      </c>
      <c r="DJ19" s="108">
        <f t="shared" si="12"/>
        <v>45139.284137918425</v>
      </c>
      <c r="DK19" s="108">
        <f t="shared" si="12"/>
        <v>45118.569510781286</v>
      </c>
      <c r="DL19" s="108">
        <f t="shared" si="12"/>
        <v>45097.864389682756</v>
      </c>
      <c r="DM19" s="108">
        <f t="shared" si="12"/>
        <v>45077.168770260454</v>
      </c>
      <c r="DN19" s="108">
        <f t="shared" si="12"/>
        <v>39950.850331089707</v>
      </c>
      <c r="DO19" s="108">
        <f t="shared" si="12"/>
        <v>39932.516700323838</v>
      </c>
      <c r="DP19" s="108">
        <f t="shared" si="12"/>
        <v>39914.191482946277</v>
      </c>
      <c r="DQ19" s="108">
        <f t="shared" si="12"/>
        <v>39895.874675096085</v>
      </c>
      <c r="DR19" s="108">
        <f t="shared" si="12"/>
        <v>39877.566272914089</v>
      </c>
      <c r="DS19" s="108">
        <f t="shared" si="12"/>
        <v>40775.759483001566</v>
      </c>
      <c r="DT19" s="108">
        <f t="shared" si="12"/>
        <v>40757.047297594654</v>
      </c>
      <c r="DU19" s="108">
        <f t="shared" si="12"/>
        <v>40738.343699296536</v>
      </c>
      <c r="DV19" s="108">
        <f t="shared" ref="DV19:EK28" si="90">V19*BV19</f>
        <v>40719.648684166539</v>
      </c>
      <c r="DW19" s="108">
        <f t="shared" si="90"/>
        <v>40144.271807587269</v>
      </c>
      <c r="DX19" s="108">
        <f t="shared" si="90"/>
        <v>40125.849414807511</v>
      </c>
      <c r="DY19" s="108">
        <f t="shared" si="90"/>
        <v>40107.435476149352</v>
      </c>
      <c r="DZ19" s="108">
        <f t="shared" si="90"/>
        <v>40089.029987733171</v>
      </c>
      <c r="EA19" s="108">
        <f t="shared" si="90"/>
        <v>41095.7603211846</v>
      </c>
      <c r="EB19" s="108">
        <f t="shared" si="90"/>
        <v>41076.901285906832</v>
      </c>
      <c r="EC19" s="108">
        <f t="shared" si="90"/>
        <v>41058.050905127937</v>
      </c>
      <c r="ED19" s="108">
        <f t="shared" si="90"/>
        <v>41039.209174876327</v>
      </c>
      <c r="EE19" s="108">
        <f t="shared" si="90"/>
        <v>41020.376091182239</v>
      </c>
      <c r="EF19" s="108">
        <f t="shared" si="90"/>
        <v>40767.72557228119</v>
      </c>
      <c r="EG19" s="108">
        <f t="shared" si="90"/>
        <v>40749.017073673218</v>
      </c>
      <c r="EH19" s="108">
        <f t="shared" si="90"/>
        <v>40730.317160482147</v>
      </c>
      <c r="EI19" s="108">
        <f t="shared" si="90"/>
        <v>40711.625828768098</v>
      </c>
      <c r="EJ19" s="108">
        <f t="shared" si="90"/>
        <v>40854.259056473231</v>
      </c>
      <c r="EK19" s="108">
        <f t="shared" si="90"/>
        <v>40835.510847247475</v>
      </c>
      <c r="EL19" s="108">
        <f t="shared" ref="EL19:FA28" si="91">AL19*CL19</f>
        <v>40816.771241661998</v>
      </c>
      <c r="EM19" s="108">
        <f t="shared" si="91"/>
        <v>40798.040235768567</v>
      </c>
      <c r="EN19" s="108">
        <f t="shared" si="91"/>
        <v>44505.772479894418</v>
      </c>
      <c r="EO19" s="108">
        <f t="shared" si="91"/>
        <v>44485.348574199445</v>
      </c>
      <c r="EP19" s="108">
        <f t="shared" si="91"/>
        <v>44464.934041129665</v>
      </c>
      <c r="EQ19" s="108">
        <f t="shared" si="91"/>
        <v>44444.52887638392</v>
      </c>
      <c r="ER19" s="108">
        <f t="shared" si="91"/>
        <v>44424.133075663041</v>
      </c>
      <c r="ES19" s="108">
        <f t="shared" si="91"/>
        <v>42892.277759506462</v>
      </c>
      <c r="ET19" s="108">
        <f t="shared" si="91"/>
        <v>42872.594294032446</v>
      </c>
      <c r="EU19" s="108">
        <f t="shared" si="91"/>
        <v>42852.919861392147</v>
      </c>
      <c r="EV19" s="108">
        <f t="shared" si="91"/>
        <v>42833.254457440366</v>
      </c>
      <c r="EW19" s="108">
        <f t="shared" si="91"/>
        <v>42779.59959121728</v>
      </c>
      <c r="EX19" s="108">
        <f t="shared" si="91"/>
        <v>42759.96783427801</v>
      </c>
      <c r="EY19" s="108">
        <f t="shared" si="91"/>
        <v>42740.34508644318</v>
      </c>
      <c r="EZ19" s="108">
        <f t="shared" si="91"/>
        <v>42720.731343578474</v>
      </c>
      <c r="FA19" s="108">
        <f t="shared" si="91"/>
        <v>39143.766344870812</v>
      </c>
      <c r="FB19" s="108">
        <f t="shared" ref="FB19:FE28" si="92">BB19*DB19</f>
        <v>39125.803088694673</v>
      </c>
      <c r="FC19" s="108">
        <f t="shared" si="92"/>
        <v>39107.848075940215</v>
      </c>
      <c r="FD19" s="108">
        <f t="shared" si="92"/>
        <v>39089.90130282451</v>
      </c>
      <c r="FE19" s="108">
        <f t="shared" si="92"/>
        <v>39071.962765566335</v>
      </c>
    </row>
    <row r="20" spans="1:161" ht="15.75" x14ac:dyDescent="0.25">
      <c r="A20" s="47" t="s">
        <v>195</v>
      </c>
      <c r="B20" s="12">
        <f>'Urb proj of all 25 ARs '!B20</f>
        <v>161184</v>
      </c>
      <c r="C20" s="12">
        <f>'Urb proj of all 25 ARs '!C20</f>
        <v>134243.49761609052</v>
      </c>
      <c r="D20" s="100">
        <f t="shared" si="7"/>
        <v>-0.16714129432145547</v>
      </c>
      <c r="E20" s="101">
        <f t="shared" si="8"/>
        <v>-3.5109619593000074E-3</v>
      </c>
      <c r="F20" s="69">
        <f t="shared" si="9"/>
        <v>160618.08910755219</v>
      </c>
      <c r="G20" s="69">
        <f t="shared" si="10"/>
        <v>160054.16510672012</v>
      </c>
      <c r="H20" s="69">
        <f>G20*(1+$E$20)</f>
        <v>159492.22102160289</v>
      </c>
      <c r="I20" s="69">
        <f t="shared" ref="I20:BE20" si="93">H20*(1+$E$20)</f>
        <v>158932.24990079176</v>
      </c>
      <c r="J20" s="69">
        <f t="shared" si="93"/>
        <v>158374.24481728411</v>
      </c>
      <c r="K20" s="69">
        <f t="shared" si="93"/>
        <v>157818.19886839777</v>
      </c>
      <c r="L20" s="69">
        <f t="shared" si="93"/>
        <v>157264.10517568557</v>
      </c>
      <c r="M20" s="69">
        <f t="shared" si="93"/>
        <v>156711.9568848504</v>
      </c>
      <c r="N20" s="69">
        <f t="shared" si="93"/>
        <v>156161.74716566023</v>
      </c>
      <c r="O20" s="69">
        <f t="shared" si="93"/>
        <v>155613.46921186376</v>
      </c>
      <c r="P20" s="69">
        <f t="shared" si="93"/>
        <v>155067.11624110621</v>
      </c>
      <c r="Q20" s="69">
        <f t="shared" si="93"/>
        <v>154522.68149484534</v>
      </c>
      <c r="R20" s="69">
        <f t="shared" si="93"/>
        <v>153980.1582382679</v>
      </c>
      <c r="S20" s="69">
        <f t="shared" si="93"/>
        <v>153439.53976020636</v>
      </c>
      <c r="T20" s="69">
        <f t="shared" si="93"/>
        <v>152900.81937305577</v>
      </c>
      <c r="U20" s="69">
        <f t="shared" si="93"/>
        <v>152363.99041269117</v>
      </c>
      <c r="V20" s="69">
        <f t="shared" si="93"/>
        <v>151829.04623838505</v>
      </c>
      <c r="W20" s="69">
        <f t="shared" si="93"/>
        <v>151295.98023272527</v>
      </c>
      <c r="X20" s="69">
        <f t="shared" si="93"/>
        <v>150764.78580153317</v>
      </c>
      <c r="Y20" s="69">
        <f t="shared" si="93"/>
        <v>150235.45637378198</v>
      </c>
      <c r="Z20" s="69">
        <f t="shared" si="93"/>
        <v>149707.98540151556</v>
      </c>
      <c r="AA20" s="69">
        <f t="shared" si="93"/>
        <v>149182.36635976739</v>
      </c>
      <c r="AB20" s="69">
        <f t="shared" si="93"/>
        <v>148658.59274647987</v>
      </c>
      <c r="AC20" s="69">
        <f t="shared" si="93"/>
        <v>148136.65808242391</v>
      </c>
      <c r="AD20" s="69">
        <f t="shared" si="93"/>
        <v>147616.55591111869</v>
      </c>
      <c r="AE20" s="69">
        <f t="shared" si="93"/>
        <v>147098.27979875187</v>
      </c>
      <c r="AF20" s="69">
        <f t="shared" si="93"/>
        <v>146581.82333409999</v>
      </c>
      <c r="AG20" s="69">
        <f t="shared" si="93"/>
        <v>146067.18012844914</v>
      </c>
      <c r="AH20" s="69">
        <f t="shared" si="93"/>
        <v>145554.34381551592</v>
      </c>
      <c r="AI20" s="69">
        <f t="shared" si="93"/>
        <v>145043.30805136877</v>
      </c>
      <c r="AJ20" s="69">
        <f t="shared" si="93"/>
        <v>144534.0665143494</v>
      </c>
      <c r="AK20" s="69">
        <f t="shared" si="93"/>
        <v>144026.61290499457</v>
      </c>
      <c r="AL20" s="69">
        <f t="shared" si="93"/>
        <v>143520.94094595831</v>
      </c>
      <c r="AM20" s="69">
        <f t="shared" si="93"/>
        <v>143017.0443819341</v>
      </c>
      <c r="AN20" s="69">
        <f t="shared" si="93"/>
        <v>142514.9169795776</v>
      </c>
      <c r="AO20" s="69">
        <f t="shared" si="93"/>
        <v>142014.55252742951</v>
      </c>
      <c r="AP20" s="69">
        <f t="shared" si="93"/>
        <v>141515.94483583869</v>
      </c>
      <c r="AQ20" s="69">
        <f t="shared" si="93"/>
        <v>141019.08773688565</v>
      </c>
      <c r="AR20" s="69">
        <f t="shared" si="93"/>
        <v>140523.97508430624</v>
      </c>
      <c r="AS20" s="69">
        <f t="shared" si="93"/>
        <v>140030.60075341561</v>
      </c>
      <c r="AT20" s="69">
        <f t="shared" si="93"/>
        <v>139538.95864103243</v>
      </c>
      <c r="AU20" s="69">
        <f t="shared" si="93"/>
        <v>139049.04266540342</v>
      </c>
      <c r="AV20" s="69">
        <f t="shared" si="93"/>
        <v>138560.84676612812</v>
      </c>
      <c r="AW20" s="69">
        <f t="shared" si="93"/>
        <v>138074.36490408384</v>
      </c>
      <c r="AX20" s="69">
        <f t="shared" si="93"/>
        <v>137589.59106135109</v>
      </c>
      <c r="AY20" s="69">
        <f t="shared" si="93"/>
        <v>137106.51924113903</v>
      </c>
      <c r="AZ20" s="69">
        <f t="shared" si="93"/>
        <v>136625.14346771134</v>
      </c>
      <c r="BA20" s="69">
        <f t="shared" si="93"/>
        <v>136145.4577863123</v>
      </c>
      <c r="BB20" s="69">
        <f t="shared" si="93"/>
        <v>135667.45626309307</v>
      </c>
      <c r="BC20" s="69">
        <f t="shared" si="93"/>
        <v>135191.13298503836</v>
      </c>
      <c r="BD20" s="69">
        <f t="shared" si="93"/>
        <v>134716.48205989323</v>
      </c>
      <c r="BE20" s="69">
        <f t="shared" si="93"/>
        <v>134243.49761609023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2"/>
        <v>175785.84482890586</v>
      </c>
      <c r="DG20" s="108">
        <f t="shared" si="12"/>
        <v>175168.66741472814</v>
      </c>
      <c r="DH20" s="108">
        <f t="shared" si="12"/>
        <v>174553.65688697377</v>
      </c>
      <c r="DI20" s="108">
        <f t="shared" si="12"/>
        <v>173940.80563778689</v>
      </c>
      <c r="DJ20" s="108">
        <f t="shared" si="12"/>
        <v>197360.48127783102</v>
      </c>
      <c r="DK20" s="108">
        <f t="shared" si="12"/>
        <v>196667.55613579543</v>
      </c>
      <c r="DL20" s="108">
        <f t="shared" si="12"/>
        <v>195977.06382757414</v>
      </c>
      <c r="DM20" s="108">
        <f t="shared" si="12"/>
        <v>195288.99581158024</v>
      </c>
      <c r="DN20" s="108">
        <f t="shared" si="12"/>
        <v>173129.13595858309</v>
      </c>
      <c r="DO20" s="108">
        <f t="shared" si="12"/>
        <v>172521.28614818605</v>
      </c>
      <c r="DP20" s="108">
        <f t="shared" si="12"/>
        <v>171915.57047535025</v>
      </c>
      <c r="DQ20" s="108">
        <f t="shared" si="12"/>
        <v>171311.98144719994</v>
      </c>
      <c r="DR20" s="108">
        <f t="shared" si="12"/>
        <v>170710.51159716651</v>
      </c>
      <c r="DS20" s="108">
        <f t="shared" si="12"/>
        <v>172794.59292331437</v>
      </c>
      <c r="DT20" s="108">
        <f t="shared" si="12"/>
        <v>172187.91768078785</v>
      </c>
      <c r="DU20" s="108">
        <f t="shared" si="12"/>
        <v>171583.37245195953</v>
      </c>
      <c r="DV20" s="108">
        <f t="shared" si="90"/>
        <v>170980.94975843228</v>
      </c>
      <c r="DW20" s="108">
        <f t="shared" si="90"/>
        <v>173010.63796361187</v>
      </c>
      <c r="DX20" s="108">
        <f t="shared" si="90"/>
        <v>172403.2041951674</v>
      </c>
      <c r="DY20" s="108">
        <f t="shared" si="90"/>
        <v>171797.90310357677</v>
      </c>
      <c r="DZ20" s="108">
        <f t="shared" si="90"/>
        <v>171194.72720109258</v>
      </c>
      <c r="EA20" s="108">
        <f t="shared" si="90"/>
        <v>173325.66969905322</v>
      </c>
      <c r="EB20" s="108">
        <f t="shared" si="90"/>
        <v>172717.12986616962</v>
      </c>
      <c r="EC20" s="108">
        <f t="shared" si="90"/>
        <v>172110.72659349002</v>
      </c>
      <c r="ED20" s="108">
        <f t="shared" si="90"/>
        <v>171506.4523796328</v>
      </c>
      <c r="EE20" s="108">
        <f t="shared" si="90"/>
        <v>170904.29974955341</v>
      </c>
      <c r="EF20" s="108">
        <f t="shared" si="90"/>
        <v>178972.85526179036</v>
      </c>
      <c r="EG20" s="108">
        <f t="shared" si="90"/>
        <v>178344.48837521891</v>
      </c>
      <c r="EH20" s="108">
        <f t="shared" si="90"/>
        <v>177718.32766088267</v>
      </c>
      <c r="EI20" s="108">
        <f t="shared" si="90"/>
        <v>177094.36537299491</v>
      </c>
      <c r="EJ20" s="108">
        <f t="shared" si="90"/>
        <v>179260.53980872838</v>
      </c>
      <c r="EK20" s="108">
        <f t="shared" si="90"/>
        <v>178631.16287265634</v>
      </c>
      <c r="EL20" s="108">
        <f t="shared" si="91"/>
        <v>178003.99565506494</v>
      </c>
      <c r="EM20" s="108">
        <f t="shared" si="91"/>
        <v>177379.03039771659</v>
      </c>
      <c r="EN20" s="108">
        <f t="shared" si="91"/>
        <v>190718.24814389757</v>
      </c>
      <c r="EO20" s="108">
        <f t="shared" si="91"/>
        <v>190048.64362972003</v>
      </c>
      <c r="EP20" s="108">
        <f t="shared" si="91"/>
        <v>189381.3900715195</v>
      </c>
      <c r="EQ20" s="108">
        <f t="shared" si="91"/>
        <v>188716.47921517902</v>
      </c>
      <c r="ER20" s="108">
        <f t="shared" si="91"/>
        <v>188053.90283556149</v>
      </c>
      <c r="ES20" s="108">
        <f t="shared" si="91"/>
        <v>168100.78865949914</v>
      </c>
      <c r="ET20" s="108">
        <f t="shared" si="91"/>
        <v>167510.59318518729</v>
      </c>
      <c r="EU20" s="108">
        <f t="shared" si="91"/>
        <v>166922.46986473433</v>
      </c>
      <c r="EV20" s="108">
        <f t="shared" si="91"/>
        <v>166336.41142288686</v>
      </c>
      <c r="EW20" s="108">
        <f t="shared" si="91"/>
        <v>163267.19746920728</v>
      </c>
      <c r="EX20" s="108">
        <f t="shared" si="91"/>
        <v>162693.97254969139</v>
      </c>
      <c r="EY20" s="108">
        <f t="shared" si="91"/>
        <v>162122.76020106202</v>
      </c>
      <c r="EZ20" s="108">
        <f t="shared" si="91"/>
        <v>161553.55335725934</v>
      </c>
      <c r="FA20" s="108">
        <f t="shared" si="91"/>
        <v>149192.02381840808</v>
      </c>
      <c r="FB20" s="108">
        <f t="shared" si="92"/>
        <v>148668.21629815068</v>
      </c>
      <c r="FC20" s="108">
        <f t="shared" si="92"/>
        <v>148146.24784617088</v>
      </c>
      <c r="FD20" s="108">
        <f t="shared" si="92"/>
        <v>147626.11200556994</v>
      </c>
      <c r="FE20" s="108">
        <f t="shared" si="92"/>
        <v>147107.80234211904</v>
      </c>
    </row>
    <row r="21" spans="1:161" ht="15.75" x14ac:dyDescent="0.25">
      <c r="A21" s="47" t="s">
        <v>180</v>
      </c>
      <c r="B21" s="12">
        <f>'Urb proj of all 25 ARs '!B21</f>
        <v>66491</v>
      </c>
      <c r="C21" s="12">
        <f>'Urb proj of all 25 ARs '!C21</f>
        <v>73899.626193402175</v>
      </c>
      <c r="D21" s="100">
        <f t="shared" si="7"/>
        <v>0.11142299248623386</v>
      </c>
      <c r="E21" s="101">
        <f t="shared" si="8"/>
        <v>2.033625970203401E-3</v>
      </c>
      <c r="F21" s="69">
        <f t="shared" si="9"/>
        <v>66626.217824384788</v>
      </c>
      <c r="G21" s="69">
        <f t="shared" si="10"/>
        <v>66761.71063124889</v>
      </c>
      <c r="H21" s="69">
        <f>G21*(1+$E$21)</f>
        <v>66897.478979803796</v>
      </c>
      <c r="I21" s="69">
        <f t="shared" ref="I21:BE21" si="94">H21*(1+$E$21)</f>
        <v>67033.523430398258</v>
      </c>
      <c r="J21" s="69">
        <f t="shared" si="94"/>
        <v>67169.844544520558</v>
      </c>
      <c r="K21" s="69">
        <f t="shared" si="94"/>
        <v>67306.442884800825</v>
      </c>
      <c r="L21" s="69">
        <f t="shared" si="94"/>
        <v>67443.319015013374</v>
      </c>
      <c r="M21" s="69">
        <f t="shared" si="94"/>
        <v>67580.473500079024</v>
      </c>
      <c r="N21" s="69">
        <f t="shared" si="94"/>
        <v>67717.906906067423</v>
      </c>
      <c r="O21" s="69">
        <f t="shared" si="94"/>
        <v>67855.61980019942</v>
      </c>
      <c r="P21" s="69">
        <f t="shared" si="94"/>
        <v>67993.612750849352</v>
      </c>
      <c r="Q21" s="69">
        <f t="shared" si="94"/>
        <v>68131.886327547429</v>
      </c>
      <c r="R21" s="69">
        <f t="shared" si="94"/>
        <v>68270.441100982076</v>
      </c>
      <c r="S21" s="69">
        <f t="shared" si="94"/>
        <v>68409.277643002279</v>
      </c>
      <c r="T21" s="69">
        <f t="shared" si="94"/>
        <v>68548.396526619938</v>
      </c>
      <c r="U21" s="69">
        <f t="shared" si="94"/>
        <v>68687.798326012271</v>
      </c>
      <c r="V21" s="69">
        <f t="shared" si="94"/>
        <v>68827.483616524143</v>
      </c>
      <c r="W21" s="69">
        <f t="shared" si="94"/>
        <v>68967.45297467045</v>
      </c>
      <c r="X21" s="69">
        <f t="shared" si="94"/>
        <v>69107.706978138522</v>
      </c>
      <c r="Y21" s="69">
        <f t="shared" si="94"/>
        <v>69248.246205790478</v>
      </c>
      <c r="Z21" s="69">
        <f t="shared" si="94"/>
        <v>69389.071237665616</v>
      </c>
      <c r="AA21" s="69">
        <f t="shared" si="94"/>
        <v>69530.182654982826</v>
      </c>
      <c r="AB21" s="69">
        <f t="shared" si="94"/>
        <v>69671.581040142992</v>
      </c>
      <c r="AC21" s="69">
        <f t="shared" si="94"/>
        <v>69813.266976731364</v>
      </c>
      <c r="AD21" s="69">
        <f t="shared" si="94"/>
        <v>69955.241049519987</v>
      </c>
      <c r="AE21" s="69">
        <f t="shared" si="94"/>
        <v>70097.503844470135</v>
      </c>
      <c r="AF21" s="69">
        <f t="shared" si="94"/>
        <v>70240.055948734676</v>
      </c>
      <c r="AG21" s="69">
        <f t="shared" si="94"/>
        <v>70382.897950660568</v>
      </c>
      <c r="AH21" s="69">
        <f t="shared" si="94"/>
        <v>70526.030439791211</v>
      </c>
      <c r="AI21" s="69">
        <f t="shared" si="94"/>
        <v>70669.454006868924</v>
      </c>
      <c r="AJ21" s="69">
        <f t="shared" si="94"/>
        <v>70813.169243837387</v>
      </c>
      <c r="AK21" s="69">
        <f t="shared" si="94"/>
        <v>70957.176743844058</v>
      </c>
      <c r="AL21" s="69">
        <f t="shared" si="94"/>
        <v>71101.47710124265</v>
      </c>
      <c r="AM21" s="69">
        <f t="shared" si="94"/>
        <v>71246.070911595554</v>
      </c>
      <c r="AN21" s="69">
        <f t="shared" si="94"/>
        <v>71390.958771676334</v>
      </c>
      <c r="AO21" s="69">
        <f t="shared" si="94"/>
        <v>71536.14127947214</v>
      </c>
      <c r="AP21" s="69">
        <f t="shared" si="94"/>
        <v>71681.619034186209</v>
      </c>
      <c r="AQ21" s="69">
        <f t="shared" si="94"/>
        <v>71827.392636240358</v>
      </c>
      <c r="AR21" s="69">
        <f t="shared" si="94"/>
        <v>71973.46268727741</v>
      </c>
      <c r="AS21" s="69">
        <f t="shared" si="94"/>
        <v>72119.829790163727</v>
      </c>
      <c r="AT21" s="69">
        <f t="shared" si="94"/>
        <v>72266.494548991657</v>
      </c>
      <c r="AU21" s="69">
        <f t="shared" si="94"/>
        <v>72413.457569082049</v>
      </c>
      <c r="AV21" s="69">
        <f t="shared" si="94"/>
        <v>72560.719456986757</v>
      </c>
      <c r="AW21" s="69">
        <f t="shared" si="94"/>
        <v>72708.280820491127</v>
      </c>
      <c r="AX21" s="69">
        <f t="shared" si="94"/>
        <v>72856.142268616517</v>
      </c>
      <c r="AY21" s="69">
        <f t="shared" si="94"/>
        <v>73004.304411622812</v>
      </c>
      <c r="AZ21" s="69">
        <f t="shared" si="94"/>
        <v>73152.767861010929</v>
      </c>
      <c r="BA21" s="69">
        <f t="shared" si="94"/>
        <v>73301.533229525347</v>
      </c>
      <c r="BB21" s="69">
        <f t="shared" si="94"/>
        <v>73450.60113115664</v>
      </c>
      <c r="BC21" s="69">
        <f t="shared" si="94"/>
        <v>73599.97218114401</v>
      </c>
      <c r="BD21" s="69">
        <f t="shared" si="94"/>
        <v>73749.646995977833</v>
      </c>
      <c r="BE21" s="69">
        <f t="shared" si="94"/>
        <v>73899.62619340219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2"/>
        <v>80887.689251819989</v>
      </c>
      <c r="DG21" s="108">
        <f t="shared" si="12"/>
        <v>81052.184557352244</v>
      </c>
      <c r="DH21" s="108">
        <f t="shared" si="12"/>
        <v>81217.01438480978</v>
      </c>
      <c r="DI21" s="108">
        <f t="shared" si="12"/>
        <v>81382.179414485116</v>
      </c>
      <c r="DJ21" s="108">
        <f t="shared" si="12"/>
        <v>91546.929993068712</v>
      </c>
      <c r="DK21" s="108">
        <f t="shared" si="12"/>
        <v>91733.102207395015</v>
      </c>
      <c r="DL21" s="108">
        <f t="shared" si="12"/>
        <v>91919.653026371307</v>
      </c>
      <c r="DM21" s="108">
        <f t="shared" si="12"/>
        <v>92106.583219937835</v>
      </c>
      <c r="DN21" s="108">
        <f t="shared" si="12"/>
        <v>77858.602355172799</v>
      </c>
      <c r="DO21" s="108">
        <f t="shared" si="12"/>
        <v>78016.937630926026</v>
      </c>
      <c r="DP21" s="108">
        <f t="shared" si="12"/>
        <v>78175.594901408011</v>
      </c>
      <c r="DQ21" s="108">
        <f t="shared" si="12"/>
        <v>78334.574821435614</v>
      </c>
      <c r="DR21" s="108">
        <f t="shared" si="12"/>
        <v>78493.878047157326</v>
      </c>
      <c r="DS21" s="108">
        <f t="shared" si="12"/>
        <v>80909.627088144087</v>
      </c>
      <c r="DT21" s="108">
        <f t="shared" si="12"/>
        <v>81074.167007030002</v>
      </c>
      <c r="DU21" s="108">
        <f t="shared" si="12"/>
        <v>81239.041538568097</v>
      </c>
      <c r="DV21" s="108">
        <f t="shared" si="90"/>
        <v>81404.251363235366</v>
      </c>
      <c r="DW21" s="108">
        <f t="shared" si="90"/>
        <v>82571.21183759527</v>
      </c>
      <c r="DX21" s="108">
        <f t="shared" si="90"/>
        <v>82739.130798379381</v>
      </c>
      <c r="DY21" s="108">
        <f t="shared" si="90"/>
        <v>82907.39124352303</v>
      </c>
      <c r="DZ21" s="108">
        <f t="shared" si="90"/>
        <v>83075.993867477679</v>
      </c>
      <c r="EA21" s="108">
        <f t="shared" si="90"/>
        <v>88817.868123544366</v>
      </c>
      <c r="EB21" s="108">
        <f t="shared" si="90"/>
        <v>88998.490446778524</v>
      </c>
      <c r="EC21" s="108">
        <f t="shared" si="90"/>
        <v>89179.480088259996</v>
      </c>
      <c r="ED21" s="108">
        <f t="shared" si="90"/>
        <v>89360.837794976716</v>
      </c>
      <c r="EE21" s="108">
        <f t="shared" si="90"/>
        <v>89542.564315435724</v>
      </c>
      <c r="EF21" s="108">
        <f t="shared" si="90"/>
        <v>88445.12986712878</v>
      </c>
      <c r="EG21" s="108">
        <f t="shared" si="90"/>
        <v>88624.994180164605</v>
      </c>
      <c r="EH21" s="108">
        <f t="shared" si="90"/>
        <v>88805.22426993851</v>
      </c>
      <c r="EI21" s="108">
        <f t="shared" si="90"/>
        <v>88985.820880303596</v>
      </c>
      <c r="EJ21" s="108">
        <f t="shared" si="90"/>
        <v>95116.683597545576</v>
      </c>
      <c r="EK21" s="108">
        <f t="shared" si="90"/>
        <v>95310.115355509159</v>
      </c>
      <c r="EL21" s="108">
        <f t="shared" si="91"/>
        <v>95503.940481319194</v>
      </c>
      <c r="EM21" s="108">
        <f t="shared" si="91"/>
        <v>95698.159774938758</v>
      </c>
      <c r="EN21" s="108">
        <f t="shared" si="91"/>
        <v>102937.31803816187</v>
      </c>
      <c r="EO21" s="108">
        <f t="shared" si="91"/>
        <v>103146.65404142738</v>
      </c>
      <c r="EP21" s="108">
        <f t="shared" si="91"/>
        <v>103356.4157558256</v>
      </c>
      <c r="EQ21" s="108">
        <f t="shared" si="91"/>
        <v>103566.60404709379</v>
      </c>
      <c r="ER21" s="108">
        <f t="shared" si="91"/>
        <v>103777.21978272974</v>
      </c>
      <c r="ES21" s="108">
        <f t="shared" si="91"/>
        <v>99598.692675148137</v>
      </c>
      <c r="ET21" s="108">
        <f t="shared" si="91"/>
        <v>99801.239163170641</v>
      </c>
      <c r="EU21" s="108">
        <f t="shared" si="91"/>
        <v>100004.19755499135</v>
      </c>
      <c r="EV21" s="108">
        <f t="shared" si="91"/>
        <v>100207.56868826853</v>
      </c>
      <c r="EW21" s="108">
        <f t="shared" si="91"/>
        <v>94748.014177265621</v>
      </c>
      <c r="EX21" s="108">
        <f t="shared" si="91"/>
        <v>94940.696199521713</v>
      </c>
      <c r="EY21" s="108">
        <f t="shared" si="91"/>
        <v>95133.770064942248</v>
      </c>
      <c r="EZ21" s="108">
        <f t="shared" si="91"/>
        <v>95327.236570389679</v>
      </c>
      <c r="FA21" s="108">
        <f t="shared" si="91"/>
        <v>86182.624107204232</v>
      </c>
      <c r="FB21" s="108">
        <f t="shared" si="92"/>
        <v>86357.887329768928</v>
      </c>
      <c r="FC21" s="108">
        <f t="shared" si="92"/>
        <v>86533.50697217464</v>
      </c>
      <c r="FD21" s="108">
        <f t="shared" si="92"/>
        <v>86709.483759246039</v>
      </c>
      <c r="FE21" s="108">
        <f t="shared" si="92"/>
        <v>86885.818417281771</v>
      </c>
    </row>
    <row r="22" spans="1:161" ht="15.75" x14ac:dyDescent="0.25">
      <c r="A22" s="47" t="s">
        <v>181</v>
      </c>
      <c r="B22" s="12">
        <f>'Urb proj of all 25 ARs '!B22</f>
        <v>205670</v>
      </c>
      <c r="C22" s="12">
        <f>'Urb proj of all 25 ARs '!C22</f>
        <v>219999.02083303957</v>
      </c>
      <c r="D22" s="100">
        <f t="shared" si="7"/>
        <v>6.966996077716521E-2</v>
      </c>
      <c r="E22" s="101">
        <f t="shared" si="8"/>
        <v>1.2960343780337169E-3</v>
      </c>
      <c r="F22" s="69">
        <f t="shared" si="9"/>
        <v>205936.55539053021</v>
      </c>
      <c r="G22" s="69">
        <f t="shared" si="10"/>
        <v>206203.45624601017</v>
      </c>
      <c r="H22" s="69">
        <f>G22*(1+$E$22)</f>
        <v>206470.70301417436</v>
      </c>
      <c r="I22" s="69">
        <f t="shared" ref="I22:BD22" si="95">H22*(1+$E$22)</f>
        <v>206738.29614333753</v>
      </c>
      <c r="J22" s="69">
        <f t="shared" si="95"/>
        <v>207006.23608239542</v>
      </c>
      <c r="K22" s="69">
        <f t="shared" si="95"/>
        <v>207274.52328082558</v>
      </c>
      <c r="L22" s="69">
        <f t="shared" si="95"/>
        <v>207543.15818868807</v>
      </c>
      <c r="M22" s="69">
        <f t="shared" si="95"/>
        <v>207812.14125662632</v>
      </c>
      <c r="N22" s="69">
        <f t="shared" si="95"/>
        <v>208081.4729358677</v>
      </c>
      <c r="O22" s="69">
        <f t="shared" si="95"/>
        <v>208351.15367822448</v>
      </c>
      <c r="P22" s="69">
        <f t="shared" si="95"/>
        <v>208621.18393609446</v>
      </c>
      <c r="Q22" s="69">
        <f t="shared" si="95"/>
        <v>208891.56416246173</v>
      </c>
      <c r="R22" s="69">
        <f t="shared" si="95"/>
        <v>209162.29481089753</v>
      </c>
      <c r="S22" s="69">
        <f t="shared" si="95"/>
        <v>209433.37633556087</v>
      </c>
      <c r="T22" s="69">
        <f t="shared" si="95"/>
        <v>209704.80919119943</v>
      </c>
      <c r="U22" s="69">
        <f t="shared" si="95"/>
        <v>209976.59383315023</v>
      </c>
      <c r="V22" s="69">
        <f t="shared" si="95"/>
        <v>210248.7307173404</v>
      </c>
      <c r="W22" s="69">
        <f t="shared" si="95"/>
        <v>210521.22030028803</v>
      </c>
      <c r="X22" s="69">
        <f t="shared" si="95"/>
        <v>210794.0630391028</v>
      </c>
      <c r="Y22" s="69">
        <f t="shared" si="95"/>
        <v>211067.25939148688</v>
      </c>
      <c r="Z22" s="69">
        <f t="shared" si="95"/>
        <v>211340.80981573561</v>
      </c>
      <c r="AA22" s="69">
        <f t="shared" si="95"/>
        <v>211614.7147707383</v>
      </c>
      <c r="AB22" s="69">
        <f t="shared" si="95"/>
        <v>211888.97471597898</v>
      </c>
      <c r="AC22" s="69">
        <f t="shared" si="95"/>
        <v>212163.5901115372</v>
      </c>
      <c r="AD22" s="69">
        <f t="shared" si="95"/>
        <v>212438.56141808879</v>
      </c>
      <c r="AE22" s="69">
        <f t="shared" si="95"/>
        <v>212713.88909690667</v>
      </c>
      <c r="AF22" s="69">
        <f t="shared" si="95"/>
        <v>212989.57360986152</v>
      </c>
      <c r="AG22" s="69">
        <f t="shared" si="95"/>
        <v>213265.61541942263</v>
      </c>
      <c r="AH22" s="69">
        <f t="shared" si="95"/>
        <v>213542.01498865872</v>
      </c>
      <c r="AI22" s="69">
        <f t="shared" si="95"/>
        <v>213818.7727812386</v>
      </c>
      <c r="AJ22" s="69">
        <f t="shared" si="95"/>
        <v>214095.88926143208</v>
      </c>
      <c r="AK22" s="69">
        <f t="shared" si="95"/>
        <v>214373.36489411059</v>
      </c>
      <c r="AL22" s="69">
        <f t="shared" si="95"/>
        <v>214651.20014474812</v>
      </c>
      <c r="AM22" s="69">
        <f t="shared" si="95"/>
        <v>214929.39547942192</v>
      </c>
      <c r="AN22" s="69">
        <f t="shared" si="95"/>
        <v>215207.95136481326</v>
      </c>
      <c r="AO22" s="69">
        <f t="shared" si="95"/>
        <v>215486.86826820826</v>
      </c>
      <c r="AP22" s="69">
        <f t="shared" si="95"/>
        <v>215766.14665749867</v>
      </c>
      <c r="AQ22" s="69">
        <f t="shared" si="95"/>
        <v>216045.78700118265</v>
      </c>
      <c r="AR22" s="69">
        <f t="shared" si="95"/>
        <v>216325.78976836553</v>
      </c>
      <c r="AS22" s="69">
        <f t="shared" si="95"/>
        <v>216606.15542876063</v>
      </c>
      <c r="AT22" s="69">
        <f t="shared" si="95"/>
        <v>216886.88445269002</v>
      </c>
      <c r="AU22" s="69">
        <f t="shared" si="95"/>
        <v>217167.97731108533</v>
      </c>
      <c r="AV22" s="69">
        <f t="shared" si="95"/>
        <v>217449.43447548855</v>
      </c>
      <c r="AW22" s="69">
        <f t="shared" si="95"/>
        <v>217731.25641805277</v>
      </c>
      <c r="AX22" s="69">
        <f t="shared" si="95"/>
        <v>218013.44361154304</v>
      </c>
      <c r="AY22" s="69">
        <f t="shared" si="95"/>
        <v>218295.99652933711</v>
      </c>
      <c r="AZ22" s="69">
        <f t="shared" si="95"/>
        <v>218578.91564542626</v>
      </c>
      <c r="BA22" s="69">
        <f t="shared" si="95"/>
        <v>218862.20143441606</v>
      </c>
      <c r="BB22" s="69">
        <f t="shared" si="95"/>
        <v>219145.85437152721</v>
      </c>
      <c r="BC22" s="69">
        <f t="shared" si="95"/>
        <v>219429.87493259629</v>
      </c>
      <c r="BD22" s="69">
        <f t="shared" si="95"/>
        <v>219714.26359407656</v>
      </c>
      <c r="BE22" s="69">
        <f>BD22*(1+$E$22)</f>
        <v>219999.02083303884</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2"/>
        <v>232307.84020169635</v>
      </c>
      <c r="DG22" s="108">
        <f t="shared" si="12"/>
        <v>232608.91914888451</v>
      </c>
      <c r="DH22" s="108">
        <f t="shared" si="12"/>
        <v>232910.38830473871</v>
      </c>
      <c r="DI22" s="108">
        <f t="shared" si="12"/>
        <v>233212.24817498284</v>
      </c>
      <c r="DJ22" s="108">
        <f t="shared" si="12"/>
        <v>255583.53843842741</v>
      </c>
      <c r="DK22" s="108">
        <f t="shared" si="12"/>
        <v>255914.78349070312</v>
      </c>
      <c r="DL22" s="108">
        <f t="shared" si="12"/>
        <v>256246.45784795412</v>
      </c>
      <c r="DM22" s="108">
        <f t="shared" si="12"/>
        <v>256578.56206657446</v>
      </c>
      <c r="DN22" s="108">
        <f t="shared" si="12"/>
        <v>226796.87625770582</v>
      </c>
      <c r="DO22" s="108">
        <f t="shared" si="12"/>
        <v>227090.81280616648</v>
      </c>
      <c r="DP22" s="108">
        <f t="shared" si="12"/>
        <v>227385.1303064989</v>
      </c>
      <c r="DQ22" s="108">
        <f t="shared" si="12"/>
        <v>227679.8292524298</v>
      </c>
      <c r="DR22" s="108">
        <f t="shared" si="12"/>
        <v>227974.91013832582</v>
      </c>
      <c r="DS22" s="108">
        <f t="shared" si="12"/>
        <v>232019.92406566461</v>
      </c>
      <c r="DT22" s="108">
        <f t="shared" si="12"/>
        <v>232320.62986364248</v>
      </c>
      <c r="DU22" s="108">
        <f t="shared" si="12"/>
        <v>232621.72538667222</v>
      </c>
      <c r="DV22" s="108">
        <f t="shared" si="90"/>
        <v>232923.21113985084</v>
      </c>
      <c r="DW22" s="108">
        <f t="shared" si="90"/>
        <v>230815.40856488023</v>
      </c>
      <c r="DX22" s="108">
        <f t="shared" si="90"/>
        <v>231114.55326936021</v>
      </c>
      <c r="DY22" s="108">
        <f t="shared" si="90"/>
        <v>231414.08567566119</v>
      </c>
      <c r="DZ22" s="108">
        <f t="shared" si="90"/>
        <v>231714.00628625811</v>
      </c>
      <c r="EA22" s="108">
        <f t="shared" si="90"/>
        <v>242877.62774567958</v>
      </c>
      <c r="EB22" s="108">
        <f t="shared" si="90"/>
        <v>243192.40550089328</v>
      </c>
      <c r="EC22" s="108">
        <f t="shared" si="90"/>
        <v>243507.59121889915</v>
      </c>
      <c r="ED22" s="108">
        <f t="shared" si="90"/>
        <v>243823.185428431</v>
      </c>
      <c r="EE22" s="108">
        <f t="shared" si="90"/>
        <v>244139.18865890795</v>
      </c>
      <c r="EF22" s="108">
        <f t="shared" si="90"/>
        <v>244546.95320221561</v>
      </c>
      <c r="EG22" s="108">
        <f t="shared" si="90"/>
        <v>244863.89446060907</v>
      </c>
      <c r="EH22" s="108">
        <f t="shared" si="90"/>
        <v>245181.24648576922</v>
      </c>
      <c r="EI22" s="108">
        <f t="shared" si="90"/>
        <v>245499.00981006393</v>
      </c>
      <c r="EJ22" s="108">
        <f t="shared" si="90"/>
        <v>252489.95863915674</v>
      </c>
      <c r="EK22" s="108">
        <f t="shared" si="90"/>
        <v>252817.1943056614</v>
      </c>
      <c r="EL22" s="108">
        <f t="shared" si="91"/>
        <v>253144.85408083955</v>
      </c>
      <c r="EM22" s="108">
        <f t="shared" si="91"/>
        <v>253472.93851435065</v>
      </c>
      <c r="EN22" s="108">
        <f t="shared" si="91"/>
        <v>274070.0272700658</v>
      </c>
      <c r="EO22" s="108">
        <f t="shared" si="91"/>
        <v>274425.23144739639</v>
      </c>
      <c r="EP22" s="108">
        <f t="shared" si="91"/>
        <v>274780.89598155208</v>
      </c>
      <c r="EQ22" s="108">
        <f t="shared" si="91"/>
        <v>275137.0214691711</v>
      </c>
      <c r="ER22" s="108">
        <f t="shared" si="91"/>
        <v>275493.60850766493</v>
      </c>
      <c r="ES22" s="108">
        <f t="shared" si="91"/>
        <v>261749.50786643056</v>
      </c>
      <c r="ET22" s="108">
        <f t="shared" si="91"/>
        <v>262088.74422705887</v>
      </c>
      <c r="EU22" s="108">
        <f t="shared" si="91"/>
        <v>262428.42024967284</v>
      </c>
      <c r="EV22" s="108">
        <f t="shared" si="91"/>
        <v>262768.53650408948</v>
      </c>
      <c r="EW22" s="108">
        <f t="shared" si="91"/>
        <v>258516.57606040791</v>
      </c>
      <c r="EX22" s="108">
        <f t="shared" si="91"/>
        <v>258851.62243027377</v>
      </c>
      <c r="EY22" s="108">
        <f t="shared" si="91"/>
        <v>259187.10303175318</v>
      </c>
      <c r="EZ22" s="108">
        <f t="shared" si="91"/>
        <v>259523.0184276253</v>
      </c>
      <c r="FA22" s="108">
        <f t="shared" si="91"/>
        <v>241401.9511427051</v>
      </c>
      <c r="FB22" s="108">
        <f t="shared" si="92"/>
        <v>241714.81637031047</v>
      </c>
      <c r="FC22" s="108">
        <f t="shared" si="92"/>
        <v>242028.0870820065</v>
      </c>
      <c r="FD22" s="108">
        <f t="shared" si="92"/>
        <v>242341.7638033145</v>
      </c>
      <c r="FE22" s="108">
        <f t="shared" si="92"/>
        <v>242655.84706043694</v>
      </c>
    </row>
    <row r="23" spans="1:161" ht="15.75" x14ac:dyDescent="0.25">
      <c r="A23" s="47" t="s">
        <v>182</v>
      </c>
      <c r="B23" s="12">
        <f>'Urb proj of all 25 ARs '!B23</f>
        <v>432927</v>
      </c>
      <c r="C23" s="12">
        <f>'Urb proj of all 25 ARs '!C23</f>
        <v>464220.36779677286</v>
      </c>
      <c r="D23" s="100">
        <f t="shared" si="7"/>
        <v>7.228324358788632E-2</v>
      </c>
      <c r="E23" s="101">
        <f t="shared" si="8"/>
        <v>1.343021190791216E-3</v>
      </c>
      <c r="F23" s="69">
        <f t="shared" si="9"/>
        <v>433508.43013506569</v>
      </c>
      <c r="G23" s="69">
        <f t="shared" si="10"/>
        <v>434090.64114312374</v>
      </c>
      <c r="H23" s="69">
        <f>G23*(1+$E$23)</f>
        <v>434673.63407290308</v>
      </c>
      <c r="I23" s="69">
        <f t="shared" ref="I23:BE23" si="96">H23*(1+$E$23)</f>
        <v>435257.40997454122</v>
      </c>
      <c r="J23" s="69">
        <f t="shared" si="96"/>
        <v>435841.96989958594</v>
      </c>
      <c r="K23" s="69">
        <f t="shared" si="96"/>
        <v>436427.31490099727</v>
      </c>
      <c r="L23" s="69">
        <f t="shared" si="96"/>
        <v>437013.44603314943</v>
      </c>
      <c r="M23" s="69">
        <f t="shared" si="96"/>
        <v>437600.36435183266</v>
      </c>
      <c r="N23" s="69">
        <f t="shared" si="96"/>
        <v>438188.07091425511</v>
      </c>
      <c r="O23" s="69">
        <f t="shared" si="96"/>
        <v>438776.56677904486</v>
      </c>
      <c r="P23" s="69">
        <f t="shared" si="96"/>
        <v>439365.85300625174</v>
      </c>
      <c r="Q23" s="69">
        <f t="shared" si="96"/>
        <v>439955.93065734918</v>
      </c>
      <c r="R23" s="69">
        <f t="shared" si="96"/>
        <v>440546.80079523625</v>
      </c>
      <c r="S23" s="69">
        <f t="shared" si="96"/>
        <v>441138.46448423952</v>
      </c>
      <c r="T23" s="69">
        <f t="shared" si="96"/>
        <v>441730.92279011494</v>
      </c>
      <c r="U23" s="69">
        <f t="shared" si="96"/>
        <v>442324.17678004981</v>
      </c>
      <c r="V23" s="69">
        <f t="shared" si="96"/>
        <v>442918.2275226647</v>
      </c>
      <c r="W23" s="69">
        <f t="shared" si="96"/>
        <v>443513.07608801534</v>
      </c>
      <c r="X23" s="69">
        <f t="shared" si="96"/>
        <v>444108.72354759456</v>
      </c>
      <c r="Y23" s="69">
        <f t="shared" si="96"/>
        <v>444705.17097433424</v>
      </c>
      <c r="Z23" s="69">
        <f t="shared" si="96"/>
        <v>445302.41944260721</v>
      </c>
      <c r="AA23" s="69">
        <f t="shared" si="96"/>
        <v>445900.47002822923</v>
      </c>
      <c r="AB23" s="69">
        <f t="shared" si="96"/>
        <v>446499.3238084609</v>
      </c>
      <c r="AC23" s="69">
        <f t="shared" si="96"/>
        <v>447098.98186200962</v>
      </c>
      <c r="AD23" s="69">
        <f t="shared" si="96"/>
        <v>447699.44526903145</v>
      </c>
      <c r="AE23" s="69">
        <f t="shared" si="96"/>
        <v>448300.71511113324</v>
      </c>
      <c r="AF23" s="69">
        <f t="shared" si="96"/>
        <v>448902.79247137433</v>
      </c>
      <c r="AG23" s="69">
        <f t="shared" si="96"/>
        <v>449505.67843426875</v>
      </c>
      <c r="AH23" s="69">
        <f t="shared" si="96"/>
        <v>450109.37408578693</v>
      </c>
      <c r="AI23" s="69">
        <f t="shared" si="96"/>
        <v>450713.88051335793</v>
      </c>
      <c r="AJ23" s="69">
        <f t="shared" si="96"/>
        <v>451319.19880587113</v>
      </c>
      <c r="AK23" s="69">
        <f t="shared" si="96"/>
        <v>451925.33005367831</v>
      </c>
      <c r="AL23" s="69">
        <f t="shared" si="96"/>
        <v>452532.27534859569</v>
      </c>
      <c r="AM23" s="69">
        <f t="shared" si="96"/>
        <v>453140.03578390583</v>
      </c>
      <c r="AN23" s="69">
        <f t="shared" si="96"/>
        <v>453748.61245435948</v>
      </c>
      <c r="AO23" s="69">
        <f t="shared" si="96"/>
        <v>454358.0064561778</v>
      </c>
      <c r="AP23" s="69">
        <f t="shared" si="96"/>
        <v>454968.21888705407</v>
      </c>
      <c r="AQ23" s="69">
        <f t="shared" si="96"/>
        <v>455579.25084615592</v>
      </c>
      <c r="AR23" s="69">
        <f t="shared" si="96"/>
        <v>456191.10343412712</v>
      </c>
      <c r="AS23" s="69">
        <f t="shared" si="96"/>
        <v>456803.77775308955</v>
      </c>
      <c r="AT23" s="69">
        <f t="shared" si="96"/>
        <v>457417.27490664541</v>
      </c>
      <c r="AU23" s="69">
        <f t="shared" si="96"/>
        <v>458031.59599987901</v>
      </c>
      <c r="AV23" s="69">
        <f t="shared" si="96"/>
        <v>458646.74213935877</v>
      </c>
      <c r="AW23" s="69">
        <f t="shared" si="96"/>
        <v>459262.71443313931</v>
      </c>
      <c r="AX23" s="69">
        <f t="shared" si="96"/>
        <v>459879.51399076328</v>
      </c>
      <c r="AY23" s="69">
        <f t="shared" si="96"/>
        <v>460497.14192326367</v>
      </c>
      <c r="AZ23" s="69">
        <f t="shared" si="96"/>
        <v>461115.59934316541</v>
      </c>
      <c r="BA23" s="69">
        <f t="shared" si="96"/>
        <v>461734.88736448769</v>
      </c>
      <c r="BB23" s="69">
        <f t="shared" si="96"/>
        <v>462355.00710274582</v>
      </c>
      <c r="BC23" s="69">
        <f t="shared" si="96"/>
        <v>462975.95967495325</v>
      </c>
      <c r="BD23" s="69">
        <f t="shared" si="96"/>
        <v>463597.74619962362</v>
      </c>
      <c r="BE23" s="69">
        <f t="shared" si="96"/>
        <v>464220.36779677274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2"/>
        <v>404132.42135418882</v>
      </c>
      <c r="DG23" s="108">
        <f t="shared" si="12"/>
        <v>404675.17975995329</v>
      </c>
      <c r="DH23" s="108">
        <f t="shared" si="12"/>
        <v>405218.66710175812</v>
      </c>
      <c r="DI23" s="108">
        <f t="shared" si="12"/>
        <v>405762.88435857993</v>
      </c>
      <c r="DJ23" s="108">
        <f t="shared" si="12"/>
        <v>438183.44172785175</v>
      </c>
      <c r="DK23" s="108">
        <f t="shared" si="12"/>
        <v>438771.93137554609</v>
      </c>
      <c r="DL23" s="108">
        <f t="shared" si="12"/>
        <v>439361.21137730789</v>
      </c>
      <c r="DM23" s="108">
        <f t="shared" si="12"/>
        <v>439951.2827945993</v>
      </c>
      <c r="DN23" s="108">
        <f t="shared" si="12"/>
        <v>390580.5731553373</v>
      </c>
      <c r="DO23" s="108">
        <f t="shared" si="12"/>
        <v>391105.1311417963</v>
      </c>
      <c r="DP23" s="108">
        <f t="shared" si="12"/>
        <v>391630.39362074691</v>
      </c>
      <c r="DQ23" s="108">
        <f t="shared" si="12"/>
        <v>392156.36153833749</v>
      </c>
      <c r="DR23" s="108">
        <f t="shared" si="12"/>
        <v>392683.035841987</v>
      </c>
      <c r="DS23" s="108">
        <f t="shared" si="12"/>
        <v>403834.78956376272</v>
      </c>
      <c r="DT23" s="108">
        <f t="shared" si="12"/>
        <v>404377.14824372553</v>
      </c>
      <c r="DU23" s="108">
        <f t="shared" si="12"/>
        <v>404920.23532288859</v>
      </c>
      <c r="DV23" s="108">
        <f t="shared" si="90"/>
        <v>405464.05177950737</v>
      </c>
      <c r="DW23" s="108">
        <f t="shared" si="90"/>
        <v>402165.59211921412</v>
      </c>
      <c r="DX23" s="108">
        <f t="shared" si="90"/>
        <v>402705.70903163735</v>
      </c>
      <c r="DY23" s="108">
        <f t="shared" si="90"/>
        <v>403246.55133251945</v>
      </c>
      <c r="DZ23" s="108">
        <f t="shared" si="90"/>
        <v>403788.11999607249</v>
      </c>
      <c r="EA23" s="108">
        <f t="shared" si="90"/>
        <v>421430.28260638152</v>
      </c>
      <c r="EB23" s="108">
        <f t="shared" si="90"/>
        <v>421996.27240636304</v>
      </c>
      <c r="EC23" s="108">
        <f t="shared" si="90"/>
        <v>422563.02234263968</v>
      </c>
      <c r="ED23" s="108">
        <f t="shared" si="90"/>
        <v>423130.53343609063</v>
      </c>
      <c r="EE23" s="108">
        <f t="shared" si="90"/>
        <v>423698.80670896609</v>
      </c>
      <c r="EF23" s="108">
        <f t="shared" si="90"/>
        <v>407582.66603777668</v>
      </c>
      <c r="EG23" s="108">
        <f t="shared" si="90"/>
        <v>408130.0581952646</v>
      </c>
      <c r="EH23" s="108">
        <f t="shared" si="90"/>
        <v>408678.18551201967</v>
      </c>
      <c r="EI23" s="108">
        <f t="shared" si="90"/>
        <v>409227.04897537641</v>
      </c>
      <c r="EJ23" s="108">
        <f t="shared" si="90"/>
        <v>413540.4604084774</v>
      </c>
      <c r="EK23" s="108">
        <f t="shared" si="90"/>
        <v>414095.85401005554</v>
      </c>
      <c r="EL23" s="108">
        <f t="shared" si="91"/>
        <v>414651.99351700983</v>
      </c>
      <c r="EM23" s="108">
        <f t="shared" si="91"/>
        <v>415208.87993110699</v>
      </c>
      <c r="EN23" s="108">
        <f t="shared" si="91"/>
        <v>443322.40831107704</v>
      </c>
      <c r="EO23" s="108">
        <f t="shared" si="91"/>
        <v>443917.79969979142</v>
      </c>
      <c r="EP23" s="108">
        <f t="shared" si="91"/>
        <v>444513.99071175762</v>
      </c>
      <c r="EQ23" s="108">
        <f t="shared" si="91"/>
        <v>445110.98242088669</v>
      </c>
      <c r="ER23" s="108">
        <f t="shared" si="91"/>
        <v>445708.77590253187</v>
      </c>
      <c r="ES23" s="108">
        <f t="shared" si="91"/>
        <v>439806.11866006191</v>
      </c>
      <c r="ET23" s="108">
        <f t="shared" si="91"/>
        <v>440396.78759726201</v>
      </c>
      <c r="EU23" s="108">
        <f t="shared" si="91"/>
        <v>440988.24981536152</v>
      </c>
      <c r="EV23" s="108">
        <f t="shared" si="91"/>
        <v>441580.50637975347</v>
      </c>
      <c r="EW23" s="108">
        <f t="shared" si="91"/>
        <v>440245.37292293459</v>
      </c>
      <c r="EX23" s="108">
        <f t="shared" si="91"/>
        <v>440836.63178791787</v>
      </c>
      <c r="EY23" s="108">
        <f t="shared" si="91"/>
        <v>441428.6847260861</v>
      </c>
      <c r="EZ23" s="108">
        <f t="shared" si="91"/>
        <v>442021.53280389635</v>
      </c>
      <c r="FA23" s="108">
        <f t="shared" si="91"/>
        <v>416584.82224588993</v>
      </c>
      <c r="FB23" s="108">
        <f t="shared" si="92"/>
        <v>417144.30448992818</v>
      </c>
      <c r="FC23" s="108">
        <f t="shared" si="92"/>
        <v>417704.53813047608</v>
      </c>
      <c r="FD23" s="108">
        <f t="shared" si="92"/>
        <v>418265.52417667495</v>
      </c>
      <c r="FE23" s="108">
        <f t="shared" si="92"/>
        <v>418827.26363902161</v>
      </c>
    </row>
    <row r="24" spans="1:161" ht="15.75" x14ac:dyDescent="0.25">
      <c r="A24" s="47" t="s">
        <v>183</v>
      </c>
      <c r="B24" s="12">
        <f>'Urb proj of all 25 ARs '!B24</f>
        <v>232893</v>
      </c>
      <c r="C24" s="12">
        <f>'Urb proj of all 25 ARs '!C24</f>
        <v>239770.82239747987</v>
      </c>
      <c r="D24" s="100">
        <f t="shared" si="7"/>
        <v>2.9532113019626501E-2</v>
      </c>
      <c r="E24" s="101">
        <f t="shared" si="8"/>
        <v>5.5985742766817559E-4</v>
      </c>
      <c r="F24" s="69">
        <f t="shared" si="9"/>
        <v>233023.38687590192</v>
      </c>
      <c r="G24" s="69">
        <f t="shared" si="10"/>
        <v>233153.84674986478</v>
      </c>
      <c r="H24" s="69">
        <f>G24*(1+$E$24)</f>
        <v>233284.3796627571</v>
      </c>
      <c r="I24" s="69">
        <f t="shared" ref="I24:BD24" si="97">H24*(1+$E$24)</f>
        <v>233414.98565547026</v>
      </c>
      <c r="J24" s="69">
        <f t="shared" si="97"/>
        <v>233545.66476891853</v>
      </c>
      <c r="K24" s="69">
        <f t="shared" si="97"/>
        <v>233676.41704403912</v>
      </c>
      <c r="L24" s="69">
        <f t="shared" si="97"/>
        <v>233807.2425217921</v>
      </c>
      <c r="M24" s="69">
        <f t="shared" si="97"/>
        <v>233938.14124316053</v>
      </c>
      <c r="N24" s="69">
        <f t="shared" si="97"/>
        <v>234069.1132491504</v>
      </c>
      <c r="O24" s="69">
        <f t="shared" si="97"/>
        <v>234200.15858079062</v>
      </c>
      <c r="P24" s="69">
        <f t="shared" si="97"/>
        <v>234331.27727913315</v>
      </c>
      <c r="Q24" s="69">
        <f t="shared" si="97"/>
        <v>234462.46938525286</v>
      </c>
      <c r="R24" s="69">
        <f t="shared" si="97"/>
        <v>234593.73494024761</v>
      </c>
      <c r="S24" s="69">
        <f t="shared" si="97"/>
        <v>234725.07398523833</v>
      </c>
      <c r="T24" s="69">
        <f t="shared" si="97"/>
        <v>234856.48656136892</v>
      </c>
      <c r="U24" s="69">
        <f t="shared" si="97"/>
        <v>234987.97270980634</v>
      </c>
      <c r="V24" s="69">
        <f t="shared" si="97"/>
        <v>235119.53247174062</v>
      </c>
      <c r="W24" s="69">
        <f t="shared" si="97"/>
        <v>235251.1658883848</v>
      </c>
      <c r="X24" s="69">
        <f t="shared" si="97"/>
        <v>235382.873000975</v>
      </c>
      <c r="Y24" s="69">
        <f t="shared" si="97"/>
        <v>235514.65385077047</v>
      </c>
      <c r="Z24" s="69">
        <f t="shared" si="97"/>
        <v>235646.50847905353</v>
      </c>
      <c r="AA24" s="69">
        <f t="shared" si="97"/>
        <v>235778.4369271296</v>
      </c>
      <c r="AB24" s="69">
        <f t="shared" si="97"/>
        <v>235910.43923632725</v>
      </c>
      <c r="AC24" s="69">
        <f t="shared" si="97"/>
        <v>236042.51544799816</v>
      </c>
      <c r="AD24" s="69">
        <f t="shared" si="97"/>
        <v>236174.66560351721</v>
      </c>
      <c r="AE24" s="69">
        <f t="shared" si="97"/>
        <v>236306.88974428238</v>
      </c>
      <c r="AF24" s="69">
        <f t="shared" si="97"/>
        <v>236439.18791171489</v>
      </c>
      <c r="AG24" s="69">
        <f t="shared" si="97"/>
        <v>236571.56014725909</v>
      </c>
      <c r="AH24" s="69">
        <f t="shared" si="97"/>
        <v>236704.00649238258</v>
      </c>
      <c r="AI24" s="69">
        <f t="shared" si="97"/>
        <v>236836.52698857617</v>
      </c>
      <c r="AJ24" s="69">
        <f t="shared" si="97"/>
        <v>236969.12167735386</v>
      </c>
      <c r="AK24" s="69">
        <f t="shared" si="97"/>
        <v>237101.79060025292</v>
      </c>
      <c r="AL24" s="69">
        <f t="shared" si="97"/>
        <v>237234.5337988339</v>
      </c>
      <c r="AM24" s="69">
        <f t="shared" si="97"/>
        <v>237367.35131468056</v>
      </c>
      <c r="AN24" s="69">
        <f t="shared" si="97"/>
        <v>237500.2431894</v>
      </c>
      <c r="AO24" s="69">
        <f t="shared" si="97"/>
        <v>237633.20946462257</v>
      </c>
      <c r="AP24" s="69">
        <f t="shared" si="97"/>
        <v>237766.25018200197</v>
      </c>
      <c r="AQ24" s="69">
        <f t="shared" si="97"/>
        <v>237899.36538321516</v>
      </c>
      <c r="AR24" s="69">
        <f t="shared" si="97"/>
        <v>238032.5551099625</v>
      </c>
      <c r="AS24" s="69">
        <f t="shared" si="97"/>
        <v>238165.81940396765</v>
      </c>
      <c r="AT24" s="69">
        <f t="shared" si="97"/>
        <v>238299.15830697762</v>
      </c>
      <c r="AU24" s="69">
        <f t="shared" si="97"/>
        <v>238432.57186076287</v>
      </c>
      <c r="AV24" s="69">
        <f t="shared" si="97"/>
        <v>238566.06010711714</v>
      </c>
      <c r="AW24" s="69">
        <f t="shared" si="97"/>
        <v>238699.62308785765</v>
      </c>
      <c r="AX24" s="69">
        <f t="shared" si="97"/>
        <v>238833.26084482498</v>
      </c>
      <c r="AY24" s="69">
        <f t="shared" si="97"/>
        <v>238966.97341988317</v>
      </c>
      <c r="AZ24" s="69">
        <f t="shared" si="97"/>
        <v>239100.76085491967</v>
      </c>
      <c r="BA24" s="69">
        <f t="shared" si="97"/>
        <v>239234.6231918454</v>
      </c>
      <c r="BB24" s="69">
        <f t="shared" si="97"/>
        <v>239368.56047259475</v>
      </c>
      <c r="BC24" s="69">
        <f t="shared" si="97"/>
        <v>239502.57273912558</v>
      </c>
      <c r="BD24" s="69">
        <f t="shared" si="97"/>
        <v>239636.6600334192</v>
      </c>
      <c r="BE24" s="69">
        <f>BD24*(1+$E$24)</f>
        <v>239770.82239748052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2"/>
        <v>215084.07672494405</v>
      </c>
      <c r="DG24" s="108">
        <f t="shared" si="12"/>
        <v>215204.49314287168</v>
      </c>
      <c r="DH24" s="108">
        <f t="shared" si="12"/>
        <v>215324.97697682527</v>
      </c>
      <c r="DI24" s="108">
        <f t="shared" si="12"/>
        <v>215445.52826454822</v>
      </c>
      <c r="DJ24" s="108">
        <f t="shared" si="12"/>
        <v>232696.41453781165</v>
      </c>
      <c r="DK24" s="108">
        <f t="shared" si="12"/>
        <v>232826.6913538824</v>
      </c>
      <c r="DL24" s="108">
        <f t="shared" si="12"/>
        <v>232957.04110639627</v>
      </c>
      <c r="DM24" s="108">
        <f t="shared" si="12"/>
        <v>233087.46383618729</v>
      </c>
      <c r="DN24" s="108">
        <f t="shared" si="12"/>
        <v>206776.28571925449</v>
      </c>
      <c r="DO24" s="108">
        <f t="shared" si="12"/>
        <v>206892.05095868002</v>
      </c>
      <c r="DP24" s="108">
        <f t="shared" si="12"/>
        <v>207007.88101013476</v>
      </c>
      <c r="DQ24" s="108">
        <f t="shared" si="12"/>
        <v>207123.77590990416</v>
      </c>
      <c r="DR24" s="108">
        <f t="shared" si="12"/>
        <v>207239.73569429398</v>
      </c>
      <c r="DS24" s="108">
        <f t="shared" si="12"/>
        <v>214656.63563314275</v>
      </c>
      <c r="DT24" s="108">
        <f t="shared" si="12"/>
        <v>214776.81274500024</v>
      </c>
      <c r="DU24" s="108">
        <f t="shared" si="12"/>
        <v>214897.05713890641</v>
      </c>
      <c r="DV24" s="108">
        <f t="shared" si="90"/>
        <v>215017.36885252965</v>
      </c>
      <c r="DW24" s="108">
        <f t="shared" si="90"/>
        <v>211397.84192205317</v>
      </c>
      <c r="DX24" s="108">
        <f t="shared" si="90"/>
        <v>211516.19457404624</v>
      </c>
      <c r="DY24" s="108">
        <f t="shared" si="90"/>
        <v>211634.61348665063</v>
      </c>
      <c r="DZ24" s="108">
        <f t="shared" si="90"/>
        <v>211753.09869696281</v>
      </c>
      <c r="EA24" s="108">
        <f t="shared" si="90"/>
        <v>219691.20180105517</v>
      </c>
      <c r="EB24" s="108">
        <f t="shared" si="90"/>
        <v>219814.19755217683</v>
      </c>
      <c r="EC24" s="108">
        <f t="shared" si="90"/>
        <v>219937.26216338333</v>
      </c>
      <c r="ED24" s="108">
        <f t="shared" si="90"/>
        <v>220060.39567322651</v>
      </c>
      <c r="EE24" s="108">
        <f t="shared" si="90"/>
        <v>220183.59812027976</v>
      </c>
      <c r="EF24" s="108">
        <f t="shared" si="90"/>
        <v>213680.67798592011</v>
      </c>
      <c r="EG24" s="108">
        <f t="shared" si="90"/>
        <v>213800.30870063967</v>
      </c>
      <c r="EH24" s="108">
        <f t="shared" si="90"/>
        <v>213920.00639150347</v>
      </c>
      <c r="EI24" s="108">
        <f t="shared" si="90"/>
        <v>214039.7710960086</v>
      </c>
      <c r="EJ24" s="108">
        <f t="shared" si="90"/>
        <v>216051.83097131012</v>
      </c>
      <c r="EK24" s="108">
        <f t="shared" si="90"/>
        <v>216172.7891936407</v>
      </c>
      <c r="EL24" s="108">
        <f t="shared" si="91"/>
        <v>216293.81513533051</v>
      </c>
      <c r="EM24" s="108">
        <f t="shared" si="91"/>
        <v>216414.9088342927</v>
      </c>
      <c r="EN24" s="108">
        <f t="shared" si="91"/>
        <v>233136.53899913179</v>
      </c>
      <c r="EO24" s="108">
        <f t="shared" si="91"/>
        <v>233267.06222215129</v>
      </c>
      <c r="EP24" s="108">
        <f t="shared" si="91"/>
        <v>233397.6585195667</v>
      </c>
      <c r="EQ24" s="108">
        <f t="shared" si="91"/>
        <v>233528.32793228922</v>
      </c>
      <c r="ER24" s="108">
        <f t="shared" si="91"/>
        <v>233659.07050125307</v>
      </c>
      <c r="ES24" s="108">
        <f t="shared" si="91"/>
        <v>228719.84145036867</v>
      </c>
      <c r="ET24" s="108">
        <f t="shared" si="91"/>
        <v>228847.89195245973</v>
      </c>
      <c r="EU24" s="108">
        <f t="shared" si="91"/>
        <v>228976.01414457551</v>
      </c>
      <c r="EV24" s="108">
        <f t="shared" si="91"/>
        <v>229104.20806685221</v>
      </c>
      <c r="EW24" s="108">
        <f t="shared" si="91"/>
        <v>229321.90309007023</v>
      </c>
      <c r="EX24" s="108">
        <f t="shared" si="91"/>
        <v>229450.29066084221</v>
      </c>
      <c r="EY24" s="108">
        <f t="shared" si="91"/>
        <v>229578.7501103493</v>
      </c>
      <c r="EZ24" s="108">
        <f t="shared" si="91"/>
        <v>229707.28147883335</v>
      </c>
      <c r="FA24" s="108">
        <f t="shared" si="91"/>
        <v>211982.22272090943</v>
      </c>
      <c r="FB24" s="108">
        <f t="shared" si="92"/>
        <v>212100.90254283333</v>
      </c>
      <c r="FC24" s="108">
        <f t="shared" si="92"/>
        <v>212219.64880853705</v>
      </c>
      <c r="FD24" s="108">
        <f t="shared" si="92"/>
        <v>212338.46155521963</v>
      </c>
      <c r="FE24" s="108">
        <f t="shared" si="92"/>
        <v>212457.34082010097</v>
      </c>
    </row>
    <row r="25" spans="1:161" ht="15.75" x14ac:dyDescent="0.25">
      <c r="A25" s="47" t="s">
        <v>189</v>
      </c>
      <c r="B25" s="12">
        <f>'Urb proj of all 25 ARs '!B25</f>
        <v>132466</v>
      </c>
      <c r="C25" s="12">
        <f>'Urb proj of all 25 ARs '!C25</f>
        <v>140870.24467968085</v>
      </c>
      <c r="D25" s="100">
        <f t="shared" si="7"/>
        <v>6.3444541842290481E-2</v>
      </c>
      <c r="E25" s="101">
        <f t="shared" si="8"/>
        <v>1.1836462543459714E-3</v>
      </c>
      <c r="F25" s="69">
        <f t="shared" si="9"/>
        <v>132622.7928847282</v>
      </c>
      <c r="G25" s="69">
        <f t="shared" si="10"/>
        <v>132779.7713567671</v>
      </c>
      <c r="H25" s="69">
        <f>G25*(1+$E$25)</f>
        <v>132936.93563578645</v>
      </c>
      <c r="I25" s="69">
        <f t="shared" ref="I25:BE25" si="98">H25*(1+$E$25)</f>
        <v>133094.28594171596</v>
      </c>
      <c r="J25" s="69">
        <f t="shared" si="98"/>
        <v>133251.82249474572</v>
      </c>
      <c r="K25" s="69">
        <f t="shared" si="98"/>
        <v>133409.5455153264</v>
      </c>
      <c r="L25" s="69">
        <f t="shared" si="98"/>
        <v>133567.45522416962</v>
      </c>
      <c r="M25" s="69">
        <f t="shared" si="98"/>
        <v>133725.55184224824</v>
      </c>
      <c r="N25" s="69">
        <f t="shared" si="98"/>
        <v>133883.83559079666</v>
      </c>
      <c r="O25" s="69">
        <f t="shared" si="98"/>
        <v>134042.30669131118</v>
      </c>
      <c r="P25" s="69">
        <f t="shared" si="98"/>
        <v>134200.96536555025</v>
      </c>
      <c r="Q25" s="69">
        <f t="shared" si="98"/>
        <v>134359.81183553478</v>
      </c>
      <c r="R25" s="69">
        <f t="shared" si="98"/>
        <v>134518.84632354855</v>
      </c>
      <c r="S25" s="69">
        <f t="shared" si="98"/>
        <v>134678.06905213837</v>
      </c>
      <c r="T25" s="69">
        <f t="shared" si="98"/>
        <v>134837.48024411447</v>
      </c>
      <c r="U25" s="69">
        <f t="shared" si="98"/>
        <v>134997.08012255086</v>
      </c>
      <c r="V25" s="69">
        <f t="shared" si="98"/>
        <v>135156.86891078556</v>
      </c>
      <c r="W25" s="69">
        <f t="shared" si="98"/>
        <v>135316.84683242094</v>
      </c>
      <c r="X25" s="69">
        <f t="shared" si="98"/>
        <v>135477.01411132404</v>
      </c>
      <c r="Y25" s="69">
        <f t="shared" si="98"/>
        <v>135637.37097162689</v>
      </c>
      <c r="Z25" s="69">
        <f t="shared" si="98"/>
        <v>135797.91763772679</v>
      </c>
      <c r="AA25" s="69">
        <f t="shared" si="98"/>
        <v>135958.65433428666</v>
      </c>
      <c r="AB25" s="69">
        <f t="shared" si="98"/>
        <v>136119.58128623536</v>
      </c>
      <c r="AC25" s="69">
        <f t="shared" si="98"/>
        <v>136280.69871876796</v>
      </c>
      <c r="AD25" s="69">
        <f t="shared" si="98"/>
        <v>136442.00685734607</v>
      </c>
      <c r="AE25" s="69">
        <f t="shared" si="98"/>
        <v>136603.50592769822</v>
      </c>
      <c r="AF25" s="69">
        <f t="shared" si="98"/>
        <v>136765.19615582007</v>
      </c>
      <c r="AG25" s="69">
        <f t="shared" si="98"/>
        <v>136927.07776797481</v>
      </c>
      <c r="AH25" s="69">
        <f t="shared" si="98"/>
        <v>137089.15099069342</v>
      </c>
      <c r="AI25" s="69">
        <f t="shared" si="98"/>
        <v>137251.41605077503</v>
      </c>
      <c r="AJ25" s="69">
        <f t="shared" si="98"/>
        <v>137413.87317528721</v>
      </c>
      <c r="AK25" s="69">
        <f t="shared" si="98"/>
        <v>137576.52259156632</v>
      </c>
      <c r="AL25" s="69">
        <f t="shared" si="98"/>
        <v>137739.36452721778</v>
      </c>
      <c r="AM25" s="69">
        <f t="shared" si="98"/>
        <v>137902.39921011642</v>
      </c>
      <c r="AN25" s="69">
        <f t="shared" si="98"/>
        <v>138065.62686840681</v>
      </c>
      <c r="AO25" s="69">
        <f t="shared" si="98"/>
        <v>138229.04773050352</v>
      </c>
      <c r="AP25" s="69">
        <f t="shared" si="98"/>
        <v>138392.66202509153</v>
      </c>
      <c r="AQ25" s="69">
        <f t="shared" si="98"/>
        <v>138556.46998112649</v>
      </c>
      <c r="AR25" s="69">
        <f t="shared" si="98"/>
        <v>138720.47182783505</v>
      </c>
      <c r="AS25" s="69">
        <f t="shared" si="98"/>
        <v>138884.66779471518</v>
      </c>
      <c r="AT25" s="69">
        <f t="shared" si="98"/>
        <v>139049.05811153646</v>
      </c>
      <c r="AU25" s="69">
        <f t="shared" si="98"/>
        <v>139213.64300834053</v>
      </c>
      <c r="AV25" s="69">
        <f t="shared" si="98"/>
        <v>139378.42271544121</v>
      </c>
      <c r="AW25" s="69">
        <f t="shared" si="98"/>
        <v>139543.39746342498</v>
      </c>
      <c r="AX25" s="69">
        <f t="shared" si="98"/>
        <v>139708.56748315127</v>
      </c>
      <c r="AY25" s="69">
        <f t="shared" si="98"/>
        <v>139873.93300575274</v>
      </c>
      <c r="AZ25" s="69">
        <f t="shared" si="98"/>
        <v>140039.49426263565</v>
      </c>
      <c r="BA25" s="69">
        <f t="shared" si="98"/>
        <v>140205.25148548011</v>
      </c>
      <c r="BB25" s="69">
        <f t="shared" si="98"/>
        <v>140371.20490624054</v>
      </c>
      <c r="BC25" s="69">
        <f t="shared" si="98"/>
        <v>140537.35475714583</v>
      </c>
      <c r="BD25" s="69">
        <f t="shared" si="98"/>
        <v>140703.70127069982</v>
      </c>
      <c r="BE25" s="69">
        <f t="shared" si="98"/>
        <v>140870.24467968149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2"/>
        <v>136909.39591993822</v>
      </c>
      <c r="DG25" s="108">
        <f t="shared" si="12"/>
        <v>137071.44821360361</v>
      </c>
      <c r="DH25" s="108">
        <f t="shared" si="12"/>
        <v>137233.6923198594</v>
      </c>
      <c r="DI25" s="108">
        <f t="shared" si="12"/>
        <v>137396.12846574388</v>
      </c>
      <c r="DJ25" s="108">
        <f t="shared" si="12"/>
        <v>148436.82093820232</v>
      </c>
      <c r="DK25" s="108">
        <f t="shared" si="12"/>
        <v>148612.51762531284</v>
      </c>
      <c r="DL25" s="108">
        <f t="shared" si="12"/>
        <v>148788.422275149</v>
      </c>
      <c r="DM25" s="108">
        <f t="shared" si="12"/>
        <v>148964.53513386502</v>
      </c>
      <c r="DN25" s="108">
        <f t="shared" si="12"/>
        <v>132268.1934608694</v>
      </c>
      <c r="DO25" s="108">
        <f t="shared" si="12"/>
        <v>132424.75221262846</v>
      </c>
      <c r="DP25" s="108">
        <f t="shared" si="12"/>
        <v>132581.49627456765</v>
      </c>
      <c r="DQ25" s="108">
        <f t="shared" si="12"/>
        <v>132738.42586602859</v>
      </c>
      <c r="DR25" s="108">
        <f t="shared" si="12"/>
        <v>132895.54120661272</v>
      </c>
      <c r="DS25" s="108">
        <f t="shared" si="12"/>
        <v>138008.44571667264</v>
      </c>
      <c r="DT25" s="108">
        <f t="shared" si="12"/>
        <v>138171.79889651327</v>
      </c>
      <c r="DU25" s="108">
        <f t="shared" si="12"/>
        <v>138335.34542873336</v>
      </c>
      <c r="DV25" s="108">
        <f t="shared" si="90"/>
        <v>138499.08554219373</v>
      </c>
      <c r="DW25" s="108">
        <f t="shared" si="90"/>
        <v>136428.59214621648</v>
      </c>
      <c r="DX25" s="108">
        <f t="shared" si="90"/>
        <v>136590.07533829604</v>
      </c>
      <c r="DY25" s="108">
        <f t="shared" si="90"/>
        <v>136751.74966935106</v>
      </c>
      <c r="DZ25" s="108">
        <f t="shared" si="90"/>
        <v>136913.61536562242</v>
      </c>
      <c r="EA25" s="108">
        <f t="shared" si="90"/>
        <v>141661.58133835316</v>
      </c>
      <c r="EB25" s="108">
        <f t="shared" si="90"/>
        <v>141829.25853848906</v>
      </c>
      <c r="EC25" s="108">
        <f t="shared" si="90"/>
        <v>141997.1342091148</v>
      </c>
      <c r="ED25" s="108">
        <f t="shared" si="90"/>
        <v>142165.20858514926</v>
      </c>
      <c r="EE25" s="108">
        <f t="shared" si="90"/>
        <v>142333.4819017894</v>
      </c>
      <c r="EF25" s="108">
        <f t="shared" si="90"/>
        <v>139449.21880160272</v>
      </c>
      <c r="EG25" s="108">
        <f t="shared" si="90"/>
        <v>139614.27734710873</v>
      </c>
      <c r="EH25" s="108">
        <f t="shared" si="90"/>
        <v>139779.53126354387</v>
      </c>
      <c r="EI25" s="108">
        <f t="shared" si="90"/>
        <v>139944.98078215821</v>
      </c>
      <c r="EJ25" s="108">
        <f t="shared" si="90"/>
        <v>141489.14775622028</v>
      </c>
      <c r="EK25" s="108">
        <f t="shared" si="90"/>
        <v>141656.62085599254</v>
      </c>
      <c r="EL25" s="108">
        <f t="shared" si="91"/>
        <v>141824.29218467206</v>
      </c>
      <c r="EM25" s="108">
        <f t="shared" si="91"/>
        <v>141992.16197689172</v>
      </c>
      <c r="EN25" s="108">
        <f t="shared" si="91"/>
        <v>154368.98363883502</v>
      </c>
      <c r="EO25" s="108">
        <f t="shared" si="91"/>
        <v>154551.7019081063</v>
      </c>
      <c r="EP25" s="108">
        <f t="shared" si="91"/>
        <v>154734.63645117261</v>
      </c>
      <c r="EQ25" s="108">
        <f t="shared" si="91"/>
        <v>154917.78752402563</v>
      </c>
      <c r="ER25" s="108">
        <f t="shared" si="91"/>
        <v>155101.15538296002</v>
      </c>
      <c r="ES25" s="108">
        <f t="shared" si="91"/>
        <v>151990.66514777092</v>
      </c>
      <c r="ET25" s="108">
        <f t="shared" si="91"/>
        <v>152170.5683292686</v>
      </c>
      <c r="EU25" s="108">
        <f t="shared" si="91"/>
        <v>152350.68445249327</v>
      </c>
      <c r="EV25" s="108">
        <f t="shared" si="91"/>
        <v>152531.01376949251</v>
      </c>
      <c r="EW25" s="108">
        <f t="shared" si="91"/>
        <v>150482.0135687642</v>
      </c>
      <c r="EX25" s="108">
        <f t="shared" si="91"/>
        <v>150660.13104047131</v>
      </c>
      <c r="EY25" s="108">
        <f t="shared" si="91"/>
        <v>150838.45934025664</v>
      </c>
      <c r="EZ25" s="108">
        <f t="shared" si="91"/>
        <v>151016.99871766605</v>
      </c>
      <c r="FA25" s="108">
        <f t="shared" si="91"/>
        <v>138452.73852396614</v>
      </c>
      <c r="FB25" s="108">
        <f t="shared" si="92"/>
        <v>138616.61758932399</v>
      </c>
      <c r="FC25" s="108">
        <f t="shared" si="92"/>
        <v>138780.69062952368</v>
      </c>
      <c r="FD25" s="108">
        <f t="shared" si="92"/>
        <v>138944.95787416288</v>
      </c>
      <c r="FE25" s="108">
        <f t="shared" si="92"/>
        <v>139109.41955311087</v>
      </c>
    </row>
    <row r="26" spans="1:161" ht="15.75" x14ac:dyDescent="0.25">
      <c r="A26" s="47" t="s">
        <v>190</v>
      </c>
      <c r="B26" s="12">
        <f>'Urb proj of all 25 ARs '!B26</f>
        <v>128881.99999999999</v>
      </c>
      <c r="C26" s="12">
        <f>'Urb proj of all 25 ARs '!C26</f>
        <v>132167.99435203196</v>
      </c>
      <c r="D26" s="100">
        <f t="shared" si="7"/>
        <v>2.5496146490836421E-2</v>
      </c>
      <c r="E26" s="101">
        <f t="shared" si="8"/>
        <v>4.8428147325640936E-4</v>
      </c>
      <c r="F26" s="69">
        <f t="shared" si="9"/>
        <v>128944.41516483622</v>
      </c>
      <c r="G26" s="69">
        <f t="shared" si="10"/>
        <v>129006.86055618043</v>
      </c>
      <c r="H26" s="69">
        <f>G26*(1+$E$26)</f>
        <v>129069.33618867076</v>
      </c>
      <c r="I26" s="69">
        <f t="shared" ref="I26:BE26" si="99">H26*(1+$E$26)</f>
        <v>129131.84207695244</v>
      </c>
      <c r="J26" s="69">
        <f t="shared" si="99"/>
        <v>129194.37823567778</v>
      </c>
      <c r="K26" s="69">
        <f t="shared" si="99"/>
        <v>129256.9446795062</v>
      </c>
      <c r="L26" s="69">
        <f t="shared" si="99"/>
        <v>129319.54142310421</v>
      </c>
      <c r="M26" s="69">
        <f t="shared" si="99"/>
        <v>129382.16848114543</v>
      </c>
      <c r="N26" s="69">
        <f t="shared" si="99"/>
        <v>129444.8258683106</v>
      </c>
      <c r="O26" s="69">
        <f t="shared" si="99"/>
        <v>129507.51359928751</v>
      </c>
      <c r="P26" s="69">
        <f t="shared" si="99"/>
        <v>129570.23168877115</v>
      </c>
      <c r="Q26" s="69">
        <f t="shared" si="99"/>
        <v>129632.98015146356</v>
      </c>
      <c r="R26" s="69">
        <f t="shared" si="99"/>
        <v>129695.75900207393</v>
      </c>
      <c r="S26" s="69">
        <f t="shared" si="99"/>
        <v>129758.56825531856</v>
      </c>
      <c r="T26" s="69">
        <f t="shared" si="99"/>
        <v>129821.4079259209</v>
      </c>
      <c r="U26" s="69">
        <f t="shared" si="99"/>
        <v>129884.27802861149</v>
      </c>
      <c r="V26" s="69">
        <f t="shared" si="99"/>
        <v>129947.17857812803</v>
      </c>
      <c r="W26" s="69">
        <f t="shared" si="99"/>
        <v>130010.10958921537</v>
      </c>
      <c r="X26" s="69">
        <f t="shared" si="99"/>
        <v>130073.07107662546</v>
      </c>
      <c r="Y26" s="69">
        <f t="shared" si="99"/>
        <v>130136.06305511744</v>
      </c>
      <c r="Z26" s="69">
        <f t="shared" si="99"/>
        <v>130199.08553945756</v>
      </c>
      <c r="AA26" s="69">
        <f t="shared" si="99"/>
        <v>130262.13854441924</v>
      </c>
      <c r="AB26" s="69">
        <f t="shared" si="99"/>
        <v>130325.22208478306</v>
      </c>
      <c r="AC26" s="69">
        <f t="shared" si="99"/>
        <v>130388.33617533675</v>
      </c>
      <c r="AD26" s="69">
        <f t="shared" si="99"/>
        <v>130451.4808308752</v>
      </c>
      <c r="AE26" s="69">
        <f t="shared" si="99"/>
        <v>130514.65606620045</v>
      </c>
      <c r="AF26" s="69">
        <f t="shared" si="99"/>
        <v>130577.86189612174</v>
      </c>
      <c r="AG26" s="69">
        <f t="shared" si="99"/>
        <v>130641.09833545546</v>
      </c>
      <c r="AH26" s="69">
        <f t="shared" si="99"/>
        <v>130704.36539902519</v>
      </c>
      <c r="AI26" s="69">
        <f t="shared" si="99"/>
        <v>130767.66310166167</v>
      </c>
      <c r="AJ26" s="69">
        <f t="shared" si="99"/>
        <v>130830.99145820284</v>
      </c>
      <c r="AK26" s="69">
        <f t="shared" si="99"/>
        <v>130894.35048349382</v>
      </c>
      <c r="AL26" s="69">
        <f t="shared" si="99"/>
        <v>130957.7401923869</v>
      </c>
      <c r="AM26" s="69">
        <f t="shared" si="99"/>
        <v>131021.1605997416</v>
      </c>
      <c r="AN26" s="69">
        <f t="shared" si="99"/>
        <v>131084.61172042461</v>
      </c>
      <c r="AO26" s="69">
        <f t="shared" si="99"/>
        <v>131148.09356930983</v>
      </c>
      <c r="AP26" s="69">
        <f t="shared" si="99"/>
        <v>131211.60616127835</v>
      </c>
      <c r="AQ26" s="69">
        <f t="shared" si="99"/>
        <v>131275.14951121848</v>
      </c>
      <c r="AR26" s="69">
        <f t="shared" si="99"/>
        <v>131338.72363402572</v>
      </c>
      <c r="AS26" s="69">
        <f t="shared" si="99"/>
        <v>131402.32854460282</v>
      </c>
      <c r="AT26" s="69">
        <f t="shared" si="99"/>
        <v>131465.96425785971</v>
      </c>
      <c r="AU26" s="69">
        <f t="shared" si="99"/>
        <v>131529.63078871358</v>
      </c>
      <c r="AV26" s="69">
        <f t="shared" si="99"/>
        <v>131593.3281520888</v>
      </c>
      <c r="AW26" s="69">
        <f t="shared" si="99"/>
        <v>131657.05636291701</v>
      </c>
      <c r="AX26" s="69">
        <f t="shared" si="99"/>
        <v>131720.81543613705</v>
      </c>
      <c r="AY26" s="69">
        <f t="shared" si="99"/>
        <v>131784.60538669501</v>
      </c>
      <c r="AZ26" s="69">
        <f t="shared" si="99"/>
        <v>131848.42622954419</v>
      </c>
      <c r="BA26" s="69">
        <f t="shared" si="99"/>
        <v>131912.27797964518</v>
      </c>
      <c r="BB26" s="69">
        <f t="shared" si="99"/>
        <v>131976.16065196577</v>
      </c>
      <c r="BC26" s="69">
        <f t="shared" si="99"/>
        <v>132040.07426148103</v>
      </c>
      <c r="BD26" s="69">
        <f t="shared" si="99"/>
        <v>132104.01882317328</v>
      </c>
      <c r="BE26" s="69">
        <f t="shared" si="99"/>
        <v>132167.99435203205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2"/>
        <v>125049.78301940324</v>
      </c>
      <c r="DG26" s="108">
        <f t="shared" si="12"/>
        <v>125110.34231255428</v>
      </c>
      <c r="DH26" s="108">
        <f t="shared" si="12"/>
        <v>125170.93093344901</v>
      </c>
      <c r="DI26" s="108">
        <f t="shared" si="12"/>
        <v>125231.54889629033</v>
      </c>
      <c r="DJ26" s="108">
        <f t="shared" si="12"/>
        <v>134813.16795379657</v>
      </c>
      <c r="DK26" s="108">
        <f t="shared" si="12"/>
        <v>134878.45547338761</v>
      </c>
      <c r="DL26" s="108">
        <f t="shared" si="12"/>
        <v>134943.77461051481</v>
      </c>
      <c r="DM26" s="108">
        <f t="shared" si="12"/>
        <v>135009.12538048998</v>
      </c>
      <c r="DN26" s="108">
        <f t="shared" si="12"/>
        <v>119338.8684578971</v>
      </c>
      <c r="DO26" s="108">
        <f t="shared" si="12"/>
        <v>119396.66206093064</v>
      </c>
      <c r="DP26" s="108">
        <f t="shared" si="12"/>
        <v>119454.4836523354</v>
      </c>
      <c r="DQ26" s="108">
        <f t="shared" si="12"/>
        <v>119512.33324566564</v>
      </c>
      <c r="DR26" s="108">
        <f t="shared" si="12"/>
        <v>119570.21085448215</v>
      </c>
      <c r="DS26" s="108">
        <f t="shared" si="12"/>
        <v>123012.97837317658</v>
      </c>
      <c r="DT26" s="108">
        <f t="shared" si="12"/>
        <v>123072.5512795728</v>
      </c>
      <c r="DU26" s="108">
        <f t="shared" si="12"/>
        <v>123132.15303602391</v>
      </c>
      <c r="DV26" s="108">
        <f t="shared" si="90"/>
        <v>123191.78365650143</v>
      </c>
      <c r="DW26" s="108">
        <f t="shared" si="90"/>
        <v>123569.93382438627</v>
      </c>
      <c r="DX26" s="108">
        <f t="shared" si="90"/>
        <v>123629.77645398895</v>
      </c>
      <c r="DY26" s="108">
        <f t="shared" si="90"/>
        <v>123689.64806426845</v>
      </c>
      <c r="DZ26" s="108">
        <f t="shared" si="90"/>
        <v>123749.54866925959</v>
      </c>
      <c r="EA26" s="108">
        <f t="shared" si="90"/>
        <v>128282.97710836586</v>
      </c>
      <c r="EB26" s="108">
        <f t="shared" si="90"/>
        <v>128345.1021775136</v>
      </c>
      <c r="EC26" s="108">
        <f t="shared" si="90"/>
        <v>128407.25733268139</v>
      </c>
      <c r="ED26" s="108">
        <f t="shared" si="90"/>
        <v>128469.44258843927</v>
      </c>
      <c r="EE26" s="108">
        <f t="shared" si="90"/>
        <v>128531.65795936443</v>
      </c>
      <c r="EF26" s="108">
        <f t="shared" si="90"/>
        <v>125921.49574322473</v>
      </c>
      <c r="EG26" s="108">
        <f t="shared" si="90"/>
        <v>125982.4771906979</v>
      </c>
      <c r="EH26" s="108">
        <f t="shared" si="90"/>
        <v>126043.4881703563</v>
      </c>
      <c r="EI26" s="108">
        <f t="shared" si="90"/>
        <v>126104.52869650182</v>
      </c>
      <c r="EJ26" s="108">
        <f t="shared" si="90"/>
        <v>124579.59932426404</v>
      </c>
      <c r="EK26" s="108">
        <f t="shared" si="90"/>
        <v>124639.9309161625</v>
      </c>
      <c r="EL26" s="108">
        <f t="shared" si="91"/>
        <v>124700.29172553314</v>
      </c>
      <c r="EM26" s="108">
        <f t="shared" si="91"/>
        <v>124760.68176652549</v>
      </c>
      <c r="EN26" s="108">
        <f t="shared" si="91"/>
        <v>134605.66101164345</v>
      </c>
      <c r="EO26" s="108">
        <f t="shared" si="91"/>
        <v>134670.84803946683</v>
      </c>
      <c r="EP26" s="108">
        <f t="shared" si="91"/>
        <v>134736.06663616007</v>
      </c>
      <c r="EQ26" s="108">
        <f t="shared" si="91"/>
        <v>134801.31681701142</v>
      </c>
      <c r="ER26" s="108">
        <f t="shared" si="91"/>
        <v>134866.59859731648</v>
      </c>
      <c r="ES26" s="108">
        <f t="shared" si="91"/>
        <v>133403.05001854961</v>
      </c>
      <c r="ET26" s="108">
        <f t="shared" si="91"/>
        <v>133467.6546441495</v>
      </c>
      <c r="EU26" s="108">
        <f t="shared" si="91"/>
        <v>133532.29055657264</v>
      </c>
      <c r="EV26" s="108">
        <f t="shared" si="91"/>
        <v>133596.95777097065</v>
      </c>
      <c r="EW26" s="108">
        <f t="shared" si="91"/>
        <v>131464.69116454953</v>
      </c>
      <c r="EX26" s="108">
        <f t="shared" si="91"/>
        <v>131528.35707886791</v>
      </c>
      <c r="EY26" s="108">
        <f t="shared" si="91"/>
        <v>131592.05382540906</v>
      </c>
      <c r="EZ26" s="108">
        <f t="shared" si="91"/>
        <v>131655.78141910446</v>
      </c>
      <c r="FA26" s="108">
        <f t="shared" si="91"/>
        <v>122369.53200053811</v>
      </c>
      <c r="FB26" s="108">
        <f t="shared" si="92"/>
        <v>122428.79329777703</v>
      </c>
      <c r="FC26" s="108">
        <f t="shared" si="92"/>
        <v>122488.08329416427</v>
      </c>
      <c r="FD26" s="108">
        <f t="shared" si="92"/>
        <v>122547.40200359834</v>
      </c>
      <c r="FE26" s="108">
        <f t="shared" si="92"/>
        <v>122606.74943998439</v>
      </c>
    </row>
    <row r="27" spans="1:161" ht="15.75" x14ac:dyDescent="0.25">
      <c r="A27" s="47" t="s">
        <v>191</v>
      </c>
      <c r="B27" s="12">
        <f>'Urb proj of all 25 ARs '!B27</f>
        <v>130042.99999999999</v>
      </c>
      <c r="C27" s="12">
        <f>'Urb proj of all 25 ARs '!C27</f>
        <v>142364.54926707593</v>
      </c>
      <c r="D27" s="100">
        <f t="shared" si="7"/>
        <v>9.4749807887206106E-2</v>
      </c>
      <c r="E27" s="101">
        <f t="shared" si="8"/>
        <v>1.7423979684749735E-3</v>
      </c>
      <c r="F27" s="69">
        <f t="shared" si="9"/>
        <v>130269.58665901437</v>
      </c>
      <c r="G27" s="69">
        <f t="shared" si="10"/>
        <v>130496.56812216311</v>
      </c>
      <c r="H27" s="69">
        <f>G27*(1+$E$27)</f>
        <v>130723.94507735212</v>
      </c>
      <c r="I27" s="69">
        <f t="shared" ref="I27:BD27" si="100">H27*(1+$E$27)</f>
        <v>130951.71821368593</v>
      </c>
      <c r="J27" s="69">
        <f t="shared" si="100"/>
        <v>131179.88822146977</v>
      </c>
      <c r="K27" s="69">
        <f t="shared" si="100"/>
        <v>131408.45579221164</v>
      </c>
      <c r="L27" s="69">
        <f t="shared" si="100"/>
        <v>131637.42161862442</v>
      </c>
      <c r="M27" s="69">
        <f t="shared" si="100"/>
        <v>131866.786394628</v>
      </c>
      <c r="N27" s="69">
        <f t="shared" si="100"/>
        <v>132096.55081535131</v>
      </c>
      <c r="O27" s="69">
        <f t="shared" si="100"/>
        <v>132326.71557713451</v>
      </c>
      <c r="P27" s="69">
        <f t="shared" si="100"/>
        <v>132557.28137753106</v>
      </c>
      <c r="Q27" s="69">
        <f t="shared" si="100"/>
        <v>132788.24891530984</v>
      </c>
      <c r="R27" s="69">
        <f t="shared" si="100"/>
        <v>133019.61889045723</v>
      </c>
      <c r="S27" s="69">
        <f t="shared" si="100"/>
        <v>133251.39200417927</v>
      </c>
      <c r="T27" s="69">
        <f t="shared" si="100"/>
        <v>133483.56895890381</v>
      </c>
      <c r="U27" s="69">
        <f t="shared" si="100"/>
        <v>133716.15045828259</v>
      </c>
      <c r="V27" s="69">
        <f t="shared" si="100"/>
        <v>133949.13720719339</v>
      </c>
      <c r="W27" s="69">
        <f t="shared" si="100"/>
        <v>134182.52991174217</v>
      </c>
      <c r="X27" s="69">
        <f t="shared" si="100"/>
        <v>134416.32927926522</v>
      </c>
      <c r="Y27" s="69">
        <f t="shared" si="100"/>
        <v>134650.53601833127</v>
      </c>
      <c r="Z27" s="69">
        <f t="shared" si="100"/>
        <v>134885.15083874369</v>
      </c>
      <c r="AA27" s="69">
        <f t="shared" si="100"/>
        <v>135120.17445154255</v>
      </c>
      <c r="AB27" s="69">
        <f t="shared" si="100"/>
        <v>135355.60756900691</v>
      </c>
      <c r="AC27" s="69">
        <f t="shared" si="100"/>
        <v>135591.45090465684</v>
      </c>
      <c r="AD27" s="69">
        <f t="shared" si="100"/>
        <v>135827.7051732557</v>
      </c>
      <c r="AE27" s="69">
        <f t="shared" si="100"/>
        <v>136064.3710908122</v>
      </c>
      <c r="AF27" s="69">
        <f t="shared" si="100"/>
        <v>136301.44937458265</v>
      </c>
      <c r="AG27" s="69">
        <f t="shared" si="100"/>
        <v>136538.94074307312</v>
      </c>
      <c r="AH27" s="69">
        <f t="shared" si="100"/>
        <v>136776.84591604158</v>
      </c>
      <c r="AI27" s="69">
        <f t="shared" si="100"/>
        <v>137015.16561450012</v>
      </c>
      <c r="AJ27" s="69">
        <f t="shared" si="100"/>
        <v>137253.9005607171</v>
      </c>
      <c r="AK27" s="69">
        <f t="shared" si="100"/>
        <v>137493.05147821936</v>
      </c>
      <c r="AL27" s="69">
        <f t="shared" si="100"/>
        <v>137732.61909179445</v>
      </c>
      <c r="AM27" s="69">
        <f t="shared" si="100"/>
        <v>137972.60412749273</v>
      </c>
      <c r="AN27" s="69">
        <f t="shared" si="100"/>
        <v>138213.00731262966</v>
      </c>
      <c r="AO27" s="69">
        <f t="shared" si="100"/>
        <v>138453.82937578802</v>
      </c>
      <c r="AP27" s="69">
        <f t="shared" si="100"/>
        <v>138695.07104681997</v>
      </c>
      <c r="AQ27" s="69">
        <f t="shared" si="100"/>
        <v>138936.73305684945</v>
      </c>
      <c r="AR27" s="69">
        <f t="shared" si="100"/>
        <v>139178.81613827427</v>
      </c>
      <c r="AS27" s="69">
        <f t="shared" si="100"/>
        <v>139421.32102476835</v>
      </c>
      <c r="AT27" s="69">
        <f t="shared" si="100"/>
        <v>139664.24845128399</v>
      </c>
      <c r="AU27" s="69">
        <f t="shared" si="100"/>
        <v>139907.5991540541</v>
      </c>
      <c r="AV27" s="69">
        <f t="shared" si="100"/>
        <v>140151.37387059434</v>
      </c>
      <c r="AW27" s="69">
        <f t="shared" si="100"/>
        <v>140395.57333970544</v>
      </c>
      <c r="AX27" s="69">
        <f t="shared" si="100"/>
        <v>140640.19830147544</v>
      </c>
      <c r="AY27" s="69">
        <f t="shared" si="100"/>
        <v>140885.24949728185</v>
      </c>
      <c r="AZ27" s="69">
        <f t="shared" si="100"/>
        <v>141130.727669794</v>
      </c>
      <c r="BA27" s="69">
        <f t="shared" si="100"/>
        <v>141376.63356297524</v>
      </c>
      <c r="BB27" s="69">
        <f t="shared" si="100"/>
        <v>141622.9679220852</v>
      </c>
      <c r="BC27" s="69">
        <f t="shared" si="100"/>
        <v>141869.73149368205</v>
      </c>
      <c r="BD27" s="69">
        <f t="shared" si="100"/>
        <v>142116.92502562472</v>
      </c>
      <c r="BE27" s="69">
        <f>BD27*(1+$E$27)</f>
        <v>142364.54926707529</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2"/>
        <v>126840.39193069239</v>
      </c>
      <c r="DG27" s="108">
        <f t="shared" si="12"/>
        <v>127061.398371913</v>
      </c>
      <c r="DH27" s="108">
        <f t="shared" si="12"/>
        <v>127282.78989430782</v>
      </c>
      <c r="DI27" s="108">
        <f t="shared" si="12"/>
        <v>127504.56716884149</v>
      </c>
      <c r="DJ27" s="108">
        <f t="shared" si="12"/>
        <v>136776.6213897769</v>
      </c>
      <c r="DK27" s="108">
        <f t="shared" si="12"/>
        <v>137014.94069702135</v>
      </c>
      <c r="DL27" s="108">
        <f t="shared" si="12"/>
        <v>137253.67525134253</v>
      </c>
      <c r="DM27" s="108">
        <f t="shared" si="12"/>
        <v>137492.82577626623</v>
      </c>
      <c r="DN27" s="108">
        <f t="shared" si="12"/>
        <v>120811.33199080986</v>
      </c>
      <c r="DO27" s="108">
        <f t="shared" si="12"/>
        <v>121021.8334102394</v>
      </c>
      <c r="DP27" s="108">
        <f t="shared" si="12"/>
        <v>121232.7016069145</v>
      </c>
      <c r="DQ27" s="108">
        <f t="shared" si="12"/>
        <v>121443.93721990712</v>
      </c>
      <c r="DR27" s="108">
        <f t="shared" si="12"/>
        <v>121655.54088940271</v>
      </c>
      <c r="DS27" s="108">
        <f t="shared" si="12"/>
        <v>126699.77901524706</v>
      </c>
      <c r="DT27" s="108">
        <f t="shared" si="12"/>
        <v>126920.54045280944</v>
      </c>
      <c r="DU27" s="108">
        <f t="shared" si="12"/>
        <v>127141.68654465216</v>
      </c>
      <c r="DV27" s="108">
        <f t="shared" si="90"/>
        <v>127363.21796099603</v>
      </c>
      <c r="DW27" s="108">
        <f t="shared" si="90"/>
        <v>122845.44291745865</v>
      </c>
      <c r="DX27" s="108">
        <f t="shared" si="90"/>
        <v>123059.48856763446</v>
      </c>
      <c r="DY27" s="108">
        <f t="shared" si="90"/>
        <v>123273.90717051626</v>
      </c>
      <c r="DZ27" s="108">
        <f t="shared" si="90"/>
        <v>123488.69937593615</v>
      </c>
      <c r="EA27" s="108">
        <f t="shared" si="90"/>
        <v>128714.51353110158</v>
      </c>
      <c r="EB27" s="108">
        <f t="shared" si="90"/>
        <v>128938.78543799142</v>
      </c>
      <c r="EC27" s="108">
        <f t="shared" si="90"/>
        <v>129163.4481157962</v>
      </c>
      <c r="ED27" s="108">
        <f t="shared" si="90"/>
        <v>129388.5022453944</v>
      </c>
      <c r="EE27" s="108">
        <f t="shared" si="90"/>
        <v>129613.94850885079</v>
      </c>
      <c r="EF27" s="108">
        <f t="shared" si="90"/>
        <v>126179.73859461833</v>
      </c>
      <c r="EG27" s="108">
        <f t="shared" si="90"/>
        <v>126399.5939148083</v>
      </c>
      <c r="EH27" s="108">
        <f t="shared" si="90"/>
        <v>126619.83231046153</v>
      </c>
      <c r="EI27" s="108">
        <f t="shared" si="90"/>
        <v>126840.45444904793</v>
      </c>
      <c r="EJ27" s="108">
        <f t="shared" si="90"/>
        <v>128707.41262482366</v>
      </c>
      <c r="EK27" s="108">
        <f t="shared" si="90"/>
        <v>128931.67215910883</v>
      </c>
      <c r="EL27" s="108">
        <f t="shared" si="91"/>
        <v>129156.32244275096</v>
      </c>
      <c r="EM27" s="108">
        <f t="shared" si="91"/>
        <v>129381.36415659089</v>
      </c>
      <c r="EN27" s="108">
        <f t="shared" si="91"/>
        <v>138417.24329408089</v>
      </c>
      <c r="EO27" s="108">
        <f t="shared" si="91"/>
        <v>138658.42121759843</v>
      </c>
      <c r="EP27" s="108">
        <f t="shared" si="91"/>
        <v>138900.01936903992</v>
      </c>
      <c r="EQ27" s="108">
        <f t="shared" si="91"/>
        <v>139142.03848060968</v>
      </c>
      <c r="ER27" s="108">
        <f t="shared" si="91"/>
        <v>139384.47928578776</v>
      </c>
      <c r="ES27" s="108">
        <f t="shared" si="91"/>
        <v>139489.89719529659</v>
      </c>
      <c r="ET27" s="108">
        <f t="shared" si="91"/>
        <v>139732.94410879244</v>
      </c>
      <c r="EU27" s="108">
        <f t="shared" si="91"/>
        <v>139976.41450673665</v>
      </c>
      <c r="EV27" s="108">
        <f t="shared" si="91"/>
        <v>140220.30912700758</v>
      </c>
      <c r="EW27" s="108">
        <f t="shared" si="91"/>
        <v>138962.20307108533</v>
      </c>
      <c r="EX27" s="108">
        <f t="shared" si="91"/>
        <v>139204.33053141122</v>
      </c>
      <c r="EY27" s="108">
        <f t="shared" si="91"/>
        <v>139446.87987413208</v>
      </c>
      <c r="EZ27" s="108">
        <f t="shared" si="91"/>
        <v>139689.85183433493</v>
      </c>
      <c r="FA27" s="108">
        <f t="shared" si="91"/>
        <v>130028.27686507358</v>
      </c>
      <c r="FB27" s="108">
        <f t="shared" si="92"/>
        <v>130254.83787052758</v>
      </c>
      <c r="FC27" s="108">
        <f t="shared" si="92"/>
        <v>130481.79363541724</v>
      </c>
      <c r="FD27" s="108">
        <f t="shared" si="92"/>
        <v>130709.14484757055</v>
      </c>
      <c r="FE27" s="108">
        <f t="shared" si="92"/>
        <v>130936.89219601407</v>
      </c>
    </row>
    <row r="28" spans="1:161" ht="15.75" x14ac:dyDescent="0.25">
      <c r="A28" s="47" t="s">
        <v>192</v>
      </c>
      <c r="B28" s="12">
        <f>'Urb proj of all 25 ARs '!B28</f>
        <v>85658</v>
      </c>
      <c r="C28" s="12">
        <f>'Urb proj of all 25 ARs '!C28</f>
        <v>52364.134051330082</v>
      </c>
      <c r="D28" s="100">
        <f t="shared" si="7"/>
        <v>-0.38868367167888485</v>
      </c>
      <c r="E28" s="101">
        <f t="shared" si="8"/>
        <v>-9.4195998259535285E-3</v>
      </c>
      <c r="F28" s="69">
        <f t="shared" si="9"/>
        <v>84851.13591810847</v>
      </c>
      <c r="G28" s="69">
        <f t="shared" si="10"/>
        <v>84051.872172982301</v>
      </c>
      <c r="H28" s="69">
        <f>G28*(1+$E$28)</f>
        <v>83260.137172490606</v>
      </c>
      <c r="I28" s="69">
        <f t="shared" ref="I28:BE28" si="101">H28*(1+$E$28)</f>
        <v>82475.859998871747</v>
      </c>
      <c r="J28" s="69">
        <f t="shared" si="101"/>
        <v>81698.970402381005</v>
      </c>
      <c r="K28" s="69">
        <f t="shared" si="101"/>
        <v>80929.398794998153</v>
      </c>
      <c r="L28" s="69">
        <f t="shared" si="101"/>
        <v>80167.076244194264</v>
      </c>
      <c r="M28" s="69">
        <f t="shared" si="101"/>
        <v>79411.934466757244</v>
      </c>
      <c r="N28" s="69">
        <f t="shared" si="101"/>
        <v>78663.905822675544</v>
      </c>
      <c r="O28" s="69">
        <f t="shared" si="101"/>
        <v>77922.923309079444</v>
      </c>
      <c r="P28" s="69">
        <f t="shared" si="101"/>
        <v>77188.920554239448</v>
      </c>
      <c r="Q28" s="69">
        <f t="shared" si="101"/>
        <v>76461.831811621189</v>
      </c>
      <c r="R28" s="69">
        <f t="shared" si="101"/>
        <v>75741.591953996351</v>
      </c>
      <c r="S28" s="69">
        <f t="shared" si="101"/>
        <v>75028.136467609045</v>
      </c>
      <c r="T28" s="69">
        <f t="shared" si="101"/>
        <v>74321.40144639714</v>
      </c>
      <c r="U28" s="69">
        <f t="shared" si="101"/>
        <v>73621.32358626803</v>
      </c>
      <c r="V28" s="69">
        <f t="shared" si="101"/>
        <v>72927.840179428356</v>
      </c>
      <c r="W28" s="69">
        <f t="shared" si="101"/>
        <v>72240.889108767049</v>
      </c>
      <c r="X28" s="69">
        <f t="shared" si="101"/>
        <v>71560.408842291377</v>
      </c>
      <c r="Y28" s="69">
        <f t="shared" si="101"/>
        <v>70886.338427615367</v>
      </c>
      <c r="Z28" s="69">
        <f t="shared" si="101"/>
        <v>70218.617486500123</v>
      </c>
      <c r="AA28" s="69">
        <f t="shared" si="101"/>
        <v>69557.186209445586</v>
      </c>
      <c r="AB28" s="69">
        <f t="shared" si="101"/>
        <v>68901.985350333271</v>
      </c>
      <c r="AC28" s="69">
        <f t="shared" si="101"/>
        <v>68252.956221119413</v>
      </c>
      <c r="AD28" s="69">
        <f t="shared" si="101"/>
        <v>67610.040686578141</v>
      </c>
      <c r="AE28" s="69">
        <f t="shared" si="101"/>
        <v>66973.181159094136</v>
      </c>
      <c r="AF28" s="69">
        <f t="shared" si="101"/>
        <v>66342.320593504381</v>
      </c>
      <c r="AG28" s="69">
        <f t="shared" si="101"/>
        <v>65717.402481988451</v>
      </c>
      <c r="AH28" s="69">
        <f t="shared" si="101"/>
        <v>65098.370849006991</v>
      </c>
      <c r="AI28" s="69">
        <f t="shared" si="101"/>
        <v>64485.170246287824</v>
      </c>
      <c r="AJ28" s="69">
        <f t="shared" si="101"/>
        <v>63877.745747859306</v>
      </c>
      <c r="AK28" s="69">
        <f t="shared" si="101"/>
        <v>63276.042945130466</v>
      </c>
      <c r="AL28" s="69">
        <f t="shared" si="101"/>
        <v>62680.007942017488</v>
      </c>
      <c r="AM28" s="69">
        <f t="shared" si="101"/>
        <v>62089.587350116097</v>
      </c>
      <c r="AN28" s="69">
        <f t="shared" si="101"/>
        <v>61504.728283919416</v>
      </c>
      <c r="AO28" s="69">
        <f t="shared" si="101"/>
        <v>60925.378356080888</v>
      </c>
      <c r="AP28" s="69">
        <f t="shared" si="101"/>
        <v>60351.485672721792</v>
      </c>
      <c r="AQ28" s="69">
        <f t="shared" si="101"/>
        <v>59782.998828782984</v>
      </c>
      <c r="AR28" s="69">
        <f t="shared" si="101"/>
        <v>59219.866903420399</v>
      </c>
      <c r="AS28" s="69">
        <f t="shared" si="101"/>
        <v>58662.039455443948</v>
      </c>
      <c r="AT28" s="69">
        <f t="shared" si="101"/>
        <v>58109.466518799367</v>
      </c>
      <c r="AU28" s="69">
        <f t="shared" si="101"/>
        <v>57562.098598092634</v>
      </c>
      <c r="AV28" s="69">
        <f t="shared" si="101"/>
        <v>57019.886664156518</v>
      </c>
      <c r="AW28" s="69">
        <f t="shared" si="101"/>
        <v>56482.782149658939</v>
      </c>
      <c r="AX28" s="69">
        <f t="shared" si="101"/>
        <v>55950.736944752643</v>
      </c>
      <c r="AY28" s="69">
        <f t="shared" si="101"/>
        <v>55423.703392765878</v>
      </c>
      <c r="AZ28" s="69">
        <f t="shared" si="101"/>
        <v>54901.63428593368</v>
      </c>
      <c r="BA28" s="69">
        <f t="shared" si="101"/>
        <v>54384.482861169337</v>
      </c>
      <c r="BB28" s="69">
        <f t="shared" si="101"/>
        <v>53872.202795875695</v>
      </c>
      <c r="BC28" s="69">
        <f t="shared" si="101"/>
        <v>53364.748203795934</v>
      </c>
      <c r="BD28" s="69">
        <f t="shared" si="101"/>
        <v>52862.073630903404</v>
      </c>
      <c r="BE28" s="69">
        <f t="shared" si="101"/>
        <v>52364.134051330206</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2"/>
        <v>73773.431745191629</v>
      </c>
      <c r="DG28" s="108">
        <f t="shared" si="12"/>
        <v>73078.515540364635</v>
      </c>
      <c r="DH28" s="108">
        <f t="shared" si="12"/>
        <v>72390.145168099669</v>
      </c>
      <c r="DI28" s="108">
        <f t="shared" si="12"/>
        <v>71708.258969273491</v>
      </c>
      <c r="DJ28" s="108">
        <f t="shared" si="12"/>
        <v>75824.505805059031</v>
      </c>
      <c r="DK28" s="108">
        <f t="shared" si="12"/>
        <v>75110.269303374676</v>
      </c>
      <c r="DL28" s="108">
        <f t="shared" si="12"/>
        <v>74402.760623717288</v>
      </c>
      <c r="DM28" s="108">
        <f t="shared" si="12"/>
        <v>73701.916392695653</v>
      </c>
      <c r="DN28" s="108">
        <f t="shared" si="12"/>
        <v>64262.075207493494</v>
      </c>
      <c r="DO28" s="108">
        <f t="shared" si="12"/>
        <v>63656.752175053574</v>
      </c>
      <c r="DP28" s="108">
        <f t="shared" si="12"/>
        <v>63057.131043344671</v>
      </c>
      <c r="DQ28" s="108">
        <f t="shared" si="12"/>
        <v>62463.158102743648</v>
      </c>
      <c r="DR28" s="108">
        <f t="shared" si="12"/>
        <v>61874.780149550534</v>
      </c>
      <c r="DS28" s="108">
        <f t="shared" si="12"/>
        <v>63757.461155619952</v>
      </c>
      <c r="DT28" s="108">
        <f t="shared" si="12"/>
        <v>63156.891385615243</v>
      </c>
      <c r="DU28" s="108">
        <f t="shared" si="12"/>
        <v>62561.978742511528</v>
      </c>
      <c r="DV28" s="108">
        <f t="shared" si="90"/>
        <v>61972.669938437262</v>
      </c>
      <c r="DW28" s="108">
        <f t="shared" si="90"/>
        <v>59278.639095648039</v>
      </c>
      <c r="DX28" s="108">
        <f t="shared" si="90"/>
        <v>58720.258037139909</v>
      </c>
      <c r="DY28" s="108">
        <f t="shared" si="90"/>
        <v>58167.13670475332</v>
      </c>
      <c r="DZ28" s="108">
        <f t="shared" si="90"/>
        <v>57619.225553973018</v>
      </c>
      <c r="EA28" s="108">
        <f t="shared" si="90"/>
        <v>60007.567315813118</v>
      </c>
      <c r="EB28" s="108">
        <f t="shared" si="90"/>
        <v>59442.320045169181</v>
      </c>
      <c r="EC28" s="108">
        <f t="shared" si="90"/>
        <v>58882.397177617429</v>
      </c>
      <c r="ED28" s="108">
        <f t="shared" si="90"/>
        <v>58327.748559411411</v>
      </c>
      <c r="EE28" s="108">
        <f t="shared" si="90"/>
        <v>57778.324509232923</v>
      </c>
      <c r="EF28" s="108">
        <f t="shared" si="90"/>
        <v>56714.498896642173</v>
      </c>
      <c r="EG28" s="108">
        <f t="shared" si="90"/>
        <v>56180.271012706318</v>
      </c>
      <c r="EH28" s="108">
        <f t="shared" si="90"/>
        <v>55651.075341653006</v>
      </c>
      <c r="EI28" s="108">
        <f t="shared" si="90"/>
        <v>55126.864482050638</v>
      </c>
      <c r="EJ28" s="108">
        <f t="shared" si="90"/>
        <v>54398.639354747458</v>
      </c>
      <c r="EK28" s="108">
        <f t="shared" si="90"/>
        <v>53886.225940949371</v>
      </c>
      <c r="EL28" s="108">
        <f t="shared" si="91"/>
        <v>53378.639256454713</v>
      </c>
      <c r="EM28" s="108">
        <f t="shared" si="91"/>
        <v>52875.833835404977</v>
      </c>
      <c r="EN28" s="108">
        <f t="shared" si="91"/>
        <v>56282.944211752416</v>
      </c>
      <c r="EO28" s="108">
        <f t="shared" si="91"/>
        <v>55752.781400251239</v>
      </c>
      <c r="EP28" s="108">
        <f t="shared" si="91"/>
        <v>55227.612510277002</v>
      </c>
      <c r="EQ28" s="108">
        <f t="shared" si="91"/>
        <v>54707.390501087364</v>
      </c>
      <c r="ER28" s="108">
        <f t="shared" si="91"/>
        <v>54192.068775044951</v>
      </c>
      <c r="ES28" s="108">
        <f t="shared" si="91"/>
        <v>53513.232611419247</v>
      </c>
      <c r="ET28" s="108">
        <f t="shared" si="91"/>
        <v>53009.159374826508</v>
      </c>
      <c r="EU28" s="108">
        <f t="shared" si="91"/>
        <v>52509.83430640545</v>
      </c>
      <c r="EV28" s="108">
        <f t="shared" si="91"/>
        <v>52015.212680311983</v>
      </c>
      <c r="EW28" s="108">
        <f t="shared" si="91"/>
        <v>51011.470949253373</v>
      </c>
      <c r="EX28" s="108">
        <f t="shared" si="91"/>
        <v>50530.963306378158</v>
      </c>
      <c r="EY28" s="108">
        <f t="shared" si="91"/>
        <v>50054.981853212128</v>
      </c>
      <c r="EZ28" s="108">
        <f t="shared" si="91"/>
        <v>49583.483954859505</v>
      </c>
      <c r="FA28" s="108">
        <f t="shared" si="91"/>
        <v>45008.743477914497</v>
      </c>
      <c r="FB28" s="108">
        <f t="shared" si="92"/>
        <v>44584.779125683548</v>
      </c>
      <c r="FC28" s="108">
        <f t="shared" si="92"/>
        <v>44164.808347991086</v>
      </c>
      <c r="FD28" s="108">
        <f t="shared" si="92"/>
        <v>43748.793526963076</v>
      </c>
      <c r="FE28" s="108">
        <f t="shared" si="92"/>
        <v>43336.697399070821</v>
      </c>
    </row>
    <row r="29" spans="1:161" s="45" customFormat="1" ht="15.75" x14ac:dyDescent="0.25">
      <c r="A29" s="67" t="s">
        <v>95</v>
      </c>
      <c r="B29" s="98">
        <f t="shared" ref="B29:C29" si="102">SUM(B4:B28)</f>
        <v>2381338</v>
      </c>
      <c r="C29" s="98">
        <f t="shared" si="102"/>
        <v>2410662.9942470868</v>
      </c>
      <c r="D29" s="102"/>
      <c r="E29" s="103"/>
      <c r="F29" s="29">
        <f>SUM(F4:F28)</f>
        <v>2381578.0053534834</v>
      </c>
      <c r="G29" s="29">
        <f t="shared" ref="G29:BE29" si="103">SUM(G4:G28)</f>
        <v>2381831.9424023777</v>
      </c>
      <c r="H29" s="29">
        <f t="shared" si="103"/>
        <v>2382099.7290036143</v>
      </c>
      <c r="I29" s="29">
        <f t="shared" si="103"/>
        <v>2382381.283762387</v>
      </c>
      <c r="J29" s="29">
        <f t="shared" si="103"/>
        <v>2382676.5260255751</v>
      </c>
      <c r="K29" s="29">
        <f t="shared" si="103"/>
        <v>2382985.375875223</v>
      </c>
      <c r="L29" s="29">
        <f t="shared" si="103"/>
        <v>2383307.7541220812</v>
      </c>
      <c r="M29" s="29">
        <f t="shared" si="103"/>
        <v>2383643.5822992097</v>
      </c>
      <c r="N29" s="29">
        <f t="shared" si="103"/>
        <v>2383992.7826556363</v>
      </c>
      <c r="O29" s="29">
        <f t="shared" si="103"/>
        <v>2384355.2781500854</v>
      </c>
      <c r="P29" s="29">
        <f t="shared" si="103"/>
        <v>2384730.9924447481</v>
      </c>
      <c r="Q29" s="29">
        <f t="shared" si="103"/>
        <v>2385119.8498991285</v>
      </c>
      <c r="R29" s="29">
        <f t="shared" si="103"/>
        <v>2385521.7755639302</v>
      </c>
      <c r="S29" s="29">
        <f t="shared" si="103"/>
        <v>2385936.6951750158</v>
      </c>
      <c r="T29" s="29">
        <f t="shared" si="103"/>
        <v>2386364.5351474131</v>
      </c>
      <c r="U29" s="29">
        <f t="shared" si="103"/>
        <v>2386805.222569379</v>
      </c>
      <c r="V29" s="29">
        <f t="shared" si="103"/>
        <v>2387258.6851965194</v>
      </c>
      <c r="W29" s="29">
        <f t="shared" si="103"/>
        <v>2387724.8514459664</v>
      </c>
      <c r="X29" s="29">
        <f t="shared" si="103"/>
        <v>2388203.6503906026</v>
      </c>
      <c r="Y29" s="29">
        <f t="shared" si="103"/>
        <v>2388695.0117533528</v>
      </c>
      <c r="Z29" s="29">
        <f t="shared" si="103"/>
        <v>2389198.865901514</v>
      </c>
      <c r="AA29" s="29">
        <f t="shared" si="103"/>
        <v>2389715.1438411456</v>
      </c>
      <c r="AB29" s="29">
        <f t="shared" si="103"/>
        <v>2390243.7772115148</v>
      </c>
      <c r="AC29" s="29">
        <f t="shared" si="103"/>
        <v>2390784.6982795899</v>
      </c>
      <c r="AD29" s="29">
        <f t="shared" si="103"/>
        <v>2391337.8399345828</v>
      </c>
      <c r="AE29" s="29">
        <f t="shared" si="103"/>
        <v>2391903.1356825498</v>
      </c>
      <c r="AF29" s="29">
        <f t="shared" si="103"/>
        <v>2392480.5196410362</v>
      </c>
      <c r="AG29" s="29">
        <f t="shared" si="103"/>
        <v>2393069.9265337749</v>
      </c>
      <c r="AH29" s="29">
        <f t="shared" si="103"/>
        <v>2393671.2916854303</v>
      </c>
      <c r="AI29" s="29">
        <f t="shared" si="103"/>
        <v>2394284.5510164006</v>
      </c>
      <c r="AJ29" s="29">
        <f t="shared" si="103"/>
        <v>2394909.6410376555</v>
      </c>
      <c r="AK29" s="29">
        <f t="shared" si="103"/>
        <v>2395546.4988456345</v>
      </c>
      <c r="AL29" s="29">
        <f t="shared" si="103"/>
        <v>2396195.0621171854</v>
      </c>
      <c r="AM29" s="29">
        <f t="shared" si="103"/>
        <v>2396855.2691045506</v>
      </c>
      <c r="AN29" s="29">
        <f t="shared" si="103"/>
        <v>2397527.0586304083</v>
      </c>
      <c r="AO29" s="29">
        <f t="shared" si="103"/>
        <v>2398210.3700829479</v>
      </c>
      <c r="AP29" s="29">
        <f t="shared" si="103"/>
        <v>2398905.1434110003</v>
      </c>
      <c r="AQ29" s="29">
        <f t="shared" si="103"/>
        <v>2399611.3191192136</v>
      </c>
      <c r="AR29" s="29">
        <f t="shared" si="103"/>
        <v>2400328.8382632686</v>
      </c>
      <c r="AS29" s="29">
        <f t="shared" si="103"/>
        <v>2401057.6424451433</v>
      </c>
      <c r="AT29" s="29">
        <f t="shared" si="103"/>
        <v>2401797.673808421</v>
      </c>
      <c r="AU29" s="29">
        <f t="shared" si="103"/>
        <v>2402548.8750336436</v>
      </c>
      <c r="AV29" s="29">
        <f t="shared" si="103"/>
        <v>2403311.1893337048</v>
      </c>
      <c r="AW29" s="29">
        <f t="shared" si="103"/>
        <v>2404084.560449292</v>
      </c>
      <c r="AX29" s="29">
        <f t="shared" si="103"/>
        <v>2404868.9326443654</v>
      </c>
      <c r="AY29" s="29">
        <f t="shared" si="103"/>
        <v>2405664.2507016822</v>
      </c>
      <c r="AZ29" s="29">
        <f t="shared" si="103"/>
        <v>2406470.4599183658</v>
      </c>
      <c r="BA29" s="29">
        <f t="shared" si="103"/>
        <v>2407287.5061015086</v>
      </c>
      <c r="BB29" s="29">
        <f t="shared" si="103"/>
        <v>2408115.3355638287</v>
      </c>
      <c r="BC29" s="29">
        <f t="shared" si="103"/>
        <v>2408953.8951193513</v>
      </c>
      <c r="BD29" s="29">
        <f t="shared" si="103"/>
        <v>2409803.1320791435</v>
      </c>
      <c r="BE29" s="29">
        <f t="shared" si="103"/>
        <v>2410662.9942470877</v>
      </c>
      <c r="DB29" s="167" t="s">
        <v>251</v>
      </c>
      <c r="DC29" s="167"/>
      <c r="DD29" s="167"/>
      <c r="DE29" s="167"/>
      <c r="DF29" s="135">
        <f>SUM(DF4:DF15)</f>
        <v>959550.36467041622</v>
      </c>
      <c r="DG29" s="135">
        <f t="shared" ref="DG29:FE29" si="104">SUM(DG4:DG15)</f>
        <v>959828.87177483796</v>
      </c>
      <c r="DH29" s="135">
        <f t="shared" si="104"/>
        <v>960110.05358435935</v>
      </c>
      <c r="DI29" s="135">
        <f t="shared" si="104"/>
        <v>960393.90545946022</v>
      </c>
      <c r="DJ29" s="135">
        <f t="shared" si="104"/>
        <v>1072695.0564017887</v>
      </c>
      <c r="DK29" s="135">
        <f t="shared" si="104"/>
        <v>1073043.5745010362</v>
      </c>
      <c r="DL29" s="135">
        <f t="shared" si="104"/>
        <v>1073394.9971462025</v>
      </c>
      <c r="DM29" s="135">
        <f t="shared" si="104"/>
        <v>1073749.3198601922</v>
      </c>
      <c r="DN29" s="135">
        <f t="shared" si="104"/>
        <v>949034.93584328785</v>
      </c>
      <c r="DO29" s="135">
        <f t="shared" si="104"/>
        <v>949341.52731138852</v>
      </c>
      <c r="DP29" s="135">
        <f t="shared" si="104"/>
        <v>949650.63166223431</v>
      </c>
      <c r="DQ29" s="135">
        <f t="shared" si="104"/>
        <v>949962.24483756372</v>
      </c>
      <c r="DR29" s="135">
        <f t="shared" si="104"/>
        <v>950276.36283217312</v>
      </c>
      <c r="DS29" s="135">
        <f t="shared" si="104"/>
        <v>986764.38890593895</v>
      </c>
      <c r="DT29" s="135">
        <f t="shared" si="104"/>
        <v>987101.00690033485</v>
      </c>
      <c r="DU29" s="135">
        <f t="shared" si="104"/>
        <v>987440.22054275789</v>
      </c>
      <c r="DV29" s="135">
        <f t="shared" si="104"/>
        <v>987782.0258658618</v>
      </c>
      <c r="DW29" s="135">
        <f t="shared" si="104"/>
        <v>986262.49499936169</v>
      </c>
      <c r="DX29" s="135">
        <f t="shared" si="104"/>
        <v>986606.81886566628</v>
      </c>
      <c r="DY29" s="135">
        <f t="shared" si="104"/>
        <v>986953.68591006787</v>
      </c>
      <c r="DZ29" s="135">
        <f t="shared" si="104"/>
        <v>987303.09222244797</v>
      </c>
      <c r="EA29" s="135">
        <f t="shared" si="104"/>
        <v>1027188.7834943462</v>
      </c>
      <c r="EB29" s="135">
        <f t="shared" si="104"/>
        <v>1027571.6628649307</v>
      </c>
      <c r="EC29" s="135">
        <f t="shared" si="104"/>
        <v>1027957.1656957136</v>
      </c>
      <c r="ED29" s="135">
        <f t="shared" si="104"/>
        <v>1028345.2883334163</v>
      </c>
      <c r="EE29" s="135">
        <f t="shared" si="104"/>
        <v>1028736.0271794379</v>
      </c>
      <c r="EF29" s="135">
        <f t="shared" si="104"/>
        <v>1040408.7493573048</v>
      </c>
      <c r="EG29" s="135">
        <f t="shared" si="104"/>
        <v>1040829.119141322</v>
      </c>
      <c r="EH29" s="135">
        <f t="shared" si="104"/>
        <v>1041252.1189850358</v>
      </c>
      <c r="EI29" s="135">
        <f t="shared" si="104"/>
        <v>1041677.7460199905</v>
      </c>
      <c r="EJ29" s="135">
        <f t="shared" si="104"/>
        <v>1069279.925199646</v>
      </c>
      <c r="EK29" s="135">
        <f t="shared" si="104"/>
        <v>1069735.5379538224</v>
      </c>
      <c r="EL29" s="135">
        <f t="shared" si="104"/>
        <v>1070193.8103648066</v>
      </c>
      <c r="EM29" s="135">
        <f t="shared" si="104"/>
        <v>1070654.7398994288</v>
      </c>
      <c r="EN29" s="135">
        <f t="shared" si="104"/>
        <v>1157479.5300860854</v>
      </c>
      <c r="EO29" s="135">
        <f t="shared" si="104"/>
        <v>1157979.0583724338</v>
      </c>
      <c r="EP29" s="135">
        <f t="shared" si="104"/>
        <v>1158481.4722234341</v>
      </c>
      <c r="EQ29" s="135">
        <f t="shared" si="104"/>
        <v>1158986.7691308721</v>
      </c>
      <c r="ER29" s="135">
        <f t="shared" si="104"/>
        <v>1159494.9466489428</v>
      </c>
      <c r="ES29" s="135">
        <f t="shared" si="104"/>
        <v>1104650.979492069</v>
      </c>
      <c r="ET29" s="135">
        <f t="shared" si="104"/>
        <v>1105130.315357164</v>
      </c>
      <c r="EU29" s="135">
        <f t="shared" si="104"/>
        <v>1105612.4040332278</v>
      </c>
      <c r="EV29" s="135">
        <f t="shared" si="104"/>
        <v>1106097.2433863876</v>
      </c>
      <c r="EW29" s="135">
        <f t="shared" si="104"/>
        <v>1075674.6948291359</v>
      </c>
      <c r="EX29" s="135">
        <f t="shared" si="104"/>
        <v>1076125.8054703102</v>
      </c>
      <c r="EY29" s="135">
        <f t="shared" si="104"/>
        <v>1076579.6031335655</v>
      </c>
      <c r="EZ29" s="135">
        <f t="shared" si="104"/>
        <v>1077036.0856301943</v>
      </c>
      <c r="FA29" s="135">
        <f t="shared" si="104"/>
        <v>965871.48982725583</v>
      </c>
      <c r="FB29" s="135">
        <f t="shared" si="104"/>
        <v>966273.71872513473</v>
      </c>
      <c r="FC29" s="135">
        <f t="shared" si="104"/>
        <v>966678.38988622604</v>
      </c>
      <c r="FD29" s="135">
        <f t="shared" si="104"/>
        <v>967085.50130760425</v>
      </c>
      <c r="FE29" s="135">
        <f t="shared" si="104"/>
        <v>967495.05104064068</v>
      </c>
    </row>
    <row r="30" spans="1:161" x14ac:dyDescent="0.25">
      <c r="DB30" s="167" t="s">
        <v>252</v>
      </c>
      <c r="DC30" s="167"/>
      <c r="DD30" s="167"/>
      <c r="DE30" s="167"/>
      <c r="DF30" s="109">
        <f>SUM(DF16:DF28)</f>
        <v>1691091.5613159437</v>
      </c>
      <c r="DG30" s="109">
        <f t="shared" ref="DG30:FE30" si="105">SUM(DG16:DG28)</f>
        <v>1691398.8660806871</v>
      </c>
      <c r="DH30" s="109">
        <f t="shared" si="105"/>
        <v>1691717.0824480089</v>
      </c>
      <c r="DI30" s="109">
        <f t="shared" si="105"/>
        <v>1692046.14432562</v>
      </c>
      <c r="DJ30" s="109">
        <f t="shared" si="105"/>
        <v>1844374.9933305725</v>
      </c>
      <c r="DK30" s="109">
        <f t="shared" si="105"/>
        <v>1844736.3431404042</v>
      </c>
      <c r="DL30" s="109">
        <f t="shared" si="105"/>
        <v>1845109.2584545799</v>
      </c>
      <c r="DM30" s="109">
        <f t="shared" si="105"/>
        <v>1845493.6708376117</v>
      </c>
      <c r="DN30" s="109">
        <f t="shared" si="105"/>
        <v>1627511.0788358983</v>
      </c>
      <c r="DO30" s="109">
        <f t="shared" si="105"/>
        <v>1627861.1067026032</v>
      </c>
      <c r="DP30" s="109">
        <f t="shared" si="105"/>
        <v>1628221.092017479</v>
      </c>
      <c r="DQ30" s="109">
        <f t="shared" si="105"/>
        <v>1628590.9766388456</v>
      </c>
      <c r="DR30" s="109">
        <f t="shared" si="105"/>
        <v>1628970.7029619631</v>
      </c>
      <c r="DS30" s="109">
        <f t="shared" si="105"/>
        <v>1676763.5189749494</v>
      </c>
      <c r="DT30" s="109">
        <f t="shared" si="105"/>
        <v>1677176.4317187681</v>
      </c>
      <c r="DU30" s="109">
        <f t="shared" si="105"/>
        <v>1677599.3305021813</v>
      </c>
      <c r="DV30" s="109">
        <f t="shared" si="105"/>
        <v>1678032.1577338444</v>
      </c>
      <c r="DW30" s="109">
        <f t="shared" si="105"/>
        <v>1660966.623131338</v>
      </c>
      <c r="DX30" s="109">
        <f t="shared" si="105"/>
        <v>1661409.4810058065</v>
      </c>
      <c r="DY30" s="109">
        <f t="shared" si="105"/>
        <v>1661861.9160191764</v>
      </c>
      <c r="DZ30" s="109">
        <f t="shared" si="105"/>
        <v>1662323.8742969455</v>
      </c>
      <c r="EA30" s="109">
        <f t="shared" si="105"/>
        <v>1730159.9491508282</v>
      </c>
      <c r="EB30" s="109">
        <f t="shared" si="105"/>
        <v>1730675.6249762317</v>
      </c>
      <c r="EC30" s="109">
        <f t="shared" si="105"/>
        <v>1731201.0592057197</v>
      </c>
      <c r="ED30" s="109">
        <f t="shared" si="105"/>
        <v>1731736.1975114613</v>
      </c>
      <c r="EE30" s="109">
        <f t="shared" si="105"/>
        <v>1732280.9860695302</v>
      </c>
      <c r="EF30" s="109">
        <f t="shared" si="105"/>
        <v>1706501.5141745091</v>
      </c>
      <c r="EG30" s="109">
        <f t="shared" si="105"/>
        <v>1706999.6820137468</v>
      </c>
      <c r="EH30" s="109">
        <f t="shared" si="105"/>
        <v>1707507.3484941821</v>
      </c>
      <c r="EI30" s="109">
        <f t="shared" si="105"/>
        <v>1708024.4617442824</v>
      </c>
      <c r="EJ30" s="109">
        <f t="shared" si="105"/>
        <v>1734596.6721321424</v>
      </c>
      <c r="EK30" s="109">
        <f t="shared" si="105"/>
        <v>1735157.5495770595</v>
      </c>
      <c r="EL30" s="109">
        <f t="shared" si="105"/>
        <v>1735727.7883767406</v>
      </c>
      <c r="EM30" s="109">
        <f t="shared" si="105"/>
        <v>1736307.3386893787</v>
      </c>
      <c r="EN30" s="109">
        <f t="shared" si="105"/>
        <v>1864310.6988913214</v>
      </c>
      <c r="EO30" s="109">
        <f t="shared" si="105"/>
        <v>1864946.6390579494</v>
      </c>
      <c r="EP30" s="109">
        <f t="shared" si="105"/>
        <v>1865592.432020125</v>
      </c>
      <c r="EQ30" s="109">
        <f t="shared" si="105"/>
        <v>1866248.0261318602</v>
      </c>
      <c r="ER30" s="109">
        <f t="shared" si="105"/>
        <v>1866913.3702249154</v>
      </c>
      <c r="ES30" s="109">
        <f t="shared" si="105"/>
        <v>1809339.1051809439</v>
      </c>
      <c r="ET30" s="109">
        <f t="shared" si="105"/>
        <v>1810047.9416550202</v>
      </c>
      <c r="EU30" s="109">
        <f t="shared" si="105"/>
        <v>1810766.0614794032</v>
      </c>
      <c r="EV30" s="109">
        <f t="shared" si="105"/>
        <v>1811493.4162372886</v>
      </c>
      <c r="EW30" s="109">
        <f t="shared" si="105"/>
        <v>1786768.765059422</v>
      </c>
      <c r="EX30" s="109">
        <f t="shared" si="105"/>
        <v>1787499.3859619293</v>
      </c>
      <c r="EY30" s="109">
        <f t="shared" si="105"/>
        <v>1788238.9789931083</v>
      </c>
      <c r="EZ30" s="109">
        <f t="shared" si="105"/>
        <v>1788987.4979837425</v>
      </c>
      <c r="FA30" s="109">
        <f t="shared" si="105"/>
        <v>1660725.3756366288</v>
      </c>
      <c r="FB30" s="109">
        <f t="shared" si="105"/>
        <v>1661443.5903811522</v>
      </c>
      <c r="FC30" s="109">
        <f t="shared" si="105"/>
        <v>1662169.9074918432</v>
      </c>
      <c r="FD30" s="109">
        <f t="shared" si="105"/>
        <v>1662904.2861835693</v>
      </c>
      <c r="FE30" s="109">
        <f t="shared" si="105"/>
        <v>1663646.6860532942</v>
      </c>
    </row>
  </sheetData>
  <mergeCells count="8">
    <mergeCell ref="DF1:FE1"/>
    <mergeCell ref="BF2:DE2"/>
    <mergeCell ref="DF2:FE2"/>
    <mergeCell ref="DB29:DE29"/>
    <mergeCell ref="DB30:DE30"/>
    <mergeCell ref="F1:BE1"/>
    <mergeCell ref="F2:BE2"/>
    <mergeCell ref="BF1:DE1"/>
  </mergeCells>
  <phoneticPr fontId="22" type="noConversion"/>
  <pageMargins left="0.511811024" right="0.511811024" top="0.78740157499999996" bottom="0.78740157499999996" header="0.31496062000000002" footer="0.31496062000000002"/>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2020</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2020</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2019</v>
      </c>
      <c r="C3" s="97">
        <v>2020</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'!C4</f>
        <v>229684.96818425818</v>
      </c>
      <c r="C4" s="12">
        <f>'Urb proj of all 25 ARs '!D4</f>
        <v>232829.35291469409</v>
      </c>
      <c r="D4" s="100">
        <f>(C4-B4)/B4</f>
        <v>1.3689989185158236E-2</v>
      </c>
      <c r="E4" s="101">
        <f>((1+D4)^(1/52))-1</f>
        <v>2.6151741735835898E-4</v>
      </c>
      <c r="F4" s="69">
        <f>B4*(1+E4)</f>
        <v>229745.03480394377</v>
      </c>
      <c r="G4" s="69">
        <f>F4*(1+E4)</f>
        <v>229805.11713209661</v>
      </c>
      <c r="H4" s="69">
        <f>G4*(1+E4)</f>
        <v>229865.21517282474</v>
      </c>
      <c r="I4" s="69">
        <f>H4*(1+$E$4)</f>
        <v>229925.32893023727</v>
      </c>
      <c r="J4" s="69">
        <f>I4*(1+$E$4)</f>
        <v>229985.45840844439</v>
      </c>
      <c r="K4" s="69">
        <f t="shared" ref="K4:BE4" si="5">J4*(1+$E$4)</f>
        <v>230045.60361155734</v>
      </c>
      <c r="L4" s="69">
        <f t="shared" si="5"/>
        <v>230105.76454368848</v>
      </c>
      <c r="M4" s="69">
        <f t="shared" si="5"/>
        <v>230165.9412089512</v>
      </c>
      <c r="N4" s="69">
        <f t="shared" si="5"/>
        <v>230226.13361146001</v>
      </c>
      <c r="O4" s="69">
        <f t="shared" si="5"/>
        <v>230286.34175533048</v>
      </c>
      <c r="P4" s="69">
        <f t="shared" si="5"/>
        <v>230346.56564467924</v>
      </c>
      <c r="Q4" s="69">
        <f t="shared" si="5"/>
        <v>230406.80528362401</v>
      </c>
      <c r="R4" s="69">
        <f t="shared" si="5"/>
        <v>230467.06067628358</v>
      </c>
      <c r="S4" s="69">
        <f t="shared" si="5"/>
        <v>230527.33182677781</v>
      </c>
      <c r="T4" s="69">
        <f t="shared" si="5"/>
        <v>230587.61873922765</v>
      </c>
      <c r="U4" s="69">
        <f t="shared" si="5"/>
        <v>230647.92141775513</v>
      </c>
      <c r="V4" s="69">
        <f t="shared" si="5"/>
        <v>230708.23986648337</v>
      </c>
      <c r="W4" s="69">
        <f t="shared" si="5"/>
        <v>230768.57408953656</v>
      </c>
      <c r="X4" s="69">
        <f t="shared" si="5"/>
        <v>230828.92409103992</v>
      </c>
      <c r="Y4" s="69">
        <f t="shared" si="5"/>
        <v>230889.28987511981</v>
      </c>
      <c r="Z4" s="69">
        <f t="shared" si="5"/>
        <v>230949.67144590366</v>
      </c>
      <c r="AA4" s="69">
        <f t="shared" si="5"/>
        <v>231010.06880751994</v>
      </c>
      <c r="AB4" s="69">
        <f t="shared" si="5"/>
        <v>231070.48196409826</v>
      </c>
      <c r="AC4" s="69">
        <f t="shared" si="5"/>
        <v>231130.91091976926</v>
      </c>
      <c r="AD4" s="69">
        <f t="shared" si="5"/>
        <v>231191.3556786647</v>
      </c>
      <c r="AE4" s="69">
        <f t="shared" si="5"/>
        <v>231251.81624491737</v>
      </c>
      <c r="AF4" s="69">
        <f t="shared" si="5"/>
        <v>231312.29262266116</v>
      </c>
      <c r="AG4" s="69">
        <f t="shared" si="5"/>
        <v>231372.78481603108</v>
      </c>
      <c r="AH4" s="69">
        <f t="shared" si="5"/>
        <v>231433.29282916317</v>
      </c>
      <c r="AI4" s="69">
        <f t="shared" si="5"/>
        <v>231493.81666619459</v>
      </c>
      <c r="AJ4" s="69">
        <f t="shared" si="5"/>
        <v>231554.35633126355</v>
      </c>
      <c r="AK4" s="69">
        <f t="shared" si="5"/>
        <v>231614.91182850939</v>
      </c>
      <c r="AL4" s="69">
        <f t="shared" si="5"/>
        <v>231675.48316207246</v>
      </c>
      <c r="AM4" s="69">
        <f t="shared" si="5"/>
        <v>231736.07033609424</v>
      </c>
      <c r="AN4" s="69">
        <f t="shared" si="5"/>
        <v>231796.67335471732</v>
      </c>
      <c r="AO4" s="69">
        <f t="shared" si="5"/>
        <v>231857.29222208529</v>
      </c>
      <c r="AP4" s="69">
        <f t="shared" si="5"/>
        <v>231917.92694234292</v>
      </c>
      <c r="AQ4" s="69">
        <f t="shared" si="5"/>
        <v>231978.57751963599</v>
      </c>
      <c r="AR4" s="69">
        <f t="shared" si="5"/>
        <v>232039.24395811139</v>
      </c>
      <c r="AS4" s="69">
        <f t="shared" si="5"/>
        <v>232099.92626191711</v>
      </c>
      <c r="AT4" s="69">
        <f t="shared" si="5"/>
        <v>232160.62443520219</v>
      </c>
      <c r="AU4" s="69">
        <f t="shared" si="5"/>
        <v>232221.33848211679</v>
      </c>
      <c r="AV4" s="69">
        <f t="shared" si="5"/>
        <v>232282.06840681212</v>
      </c>
      <c r="AW4" s="69">
        <f t="shared" si="5"/>
        <v>232342.81421344052</v>
      </c>
      <c r="AX4" s="69">
        <f t="shared" si="5"/>
        <v>232403.5759061554</v>
      </c>
      <c r="AY4" s="69">
        <f t="shared" si="5"/>
        <v>232464.35348911124</v>
      </c>
      <c r="AZ4" s="69">
        <f t="shared" si="5"/>
        <v>232525.1469664636</v>
      </c>
      <c r="BA4" s="69">
        <f t="shared" si="5"/>
        <v>232585.95634236914</v>
      </c>
      <c r="BB4" s="69">
        <f t="shared" si="5"/>
        <v>232646.78162098562</v>
      </c>
      <c r="BC4" s="69">
        <f t="shared" si="5"/>
        <v>232707.62280647189</v>
      </c>
      <c r="BD4" s="69">
        <f t="shared" si="5"/>
        <v>232768.47990298783</v>
      </c>
      <c r="BE4" s="69">
        <f t="shared" si="5"/>
        <v>232829.35291469449</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385188.36308042251</v>
      </c>
      <c r="DG4" s="108">
        <f t="shared" ref="DG4:DV5" si="6">G4*BG4</f>
        <v>385289.09654633183</v>
      </c>
      <c r="DH4" s="108">
        <f t="shared" si="6"/>
        <v>385389.85635579698</v>
      </c>
      <c r="DI4" s="108">
        <f t="shared" si="6"/>
        <v>385490.6425157073</v>
      </c>
      <c r="DJ4" s="108">
        <f t="shared" si="6"/>
        <v>441907.61151044787</v>
      </c>
      <c r="DK4" s="108">
        <f t="shared" si="6"/>
        <v>442023.17804772104</v>
      </c>
      <c r="DL4" s="108">
        <f t="shared" si="6"/>
        <v>442138.77480765659</v>
      </c>
      <c r="DM4" s="108">
        <f t="shared" si="6"/>
        <v>442254.4017981583</v>
      </c>
      <c r="DN4" s="108">
        <f t="shared" si="6"/>
        <v>392836.41420953185</v>
      </c>
      <c r="DO4" s="108">
        <f t="shared" si="6"/>
        <v>392939.14777402021</v>
      </c>
      <c r="DP4" s="108">
        <f t="shared" si="6"/>
        <v>393041.90820512507</v>
      </c>
      <c r="DQ4" s="108">
        <f t="shared" si="6"/>
        <v>393144.69550987252</v>
      </c>
      <c r="DR4" s="108">
        <f t="shared" si="6"/>
        <v>393247.50969529041</v>
      </c>
      <c r="DS4" s="108">
        <f t="shared" si="6"/>
        <v>406410.42709810275</v>
      </c>
      <c r="DT4" s="108">
        <f t="shared" si="6"/>
        <v>406516.71050338488</v>
      </c>
      <c r="DU4" s="108">
        <f t="shared" si="6"/>
        <v>406623.02170362876</v>
      </c>
      <c r="DV4" s="108">
        <f t="shared" si="6"/>
        <v>406729.36070610315</v>
      </c>
      <c r="DW4" s="108">
        <f t="shared" ref="DW4:EL5" si="7">W4*BW4</f>
        <v>410689.89535491558</v>
      </c>
      <c r="DX4" s="108">
        <f t="shared" si="7"/>
        <v>410797.297915684</v>
      </c>
      <c r="DY4" s="108">
        <f t="shared" si="7"/>
        <v>410904.72856409266</v>
      </c>
      <c r="DZ4" s="108">
        <f t="shared" si="7"/>
        <v>411012.18730748707</v>
      </c>
      <c r="EA4" s="108">
        <f t="shared" si="7"/>
        <v>422699.83355259174</v>
      </c>
      <c r="EB4" s="108">
        <f t="shared" si="7"/>
        <v>422810.37692138023</v>
      </c>
      <c r="EC4" s="108">
        <f t="shared" si="7"/>
        <v>422920.94919918501</v>
      </c>
      <c r="ED4" s="108">
        <f t="shared" si="7"/>
        <v>423031.55039356637</v>
      </c>
      <c r="EE4" s="108">
        <f t="shared" si="7"/>
        <v>423142.18051208643</v>
      </c>
      <c r="EF4" s="108">
        <f t="shared" si="7"/>
        <v>425372.89793915569</v>
      </c>
      <c r="EG4" s="108">
        <f t="shared" si="7"/>
        <v>425484.14036083897</v>
      </c>
      <c r="EH4" s="108">
        <f t="shared" si="7"/>
        <v>425595.41187435307</v>
      </c>
      <c r="EI4" s="108">
        <f t="shared" si="7"/>
        <v>425706.71248730598</v>
      </c>
      <c r="EJ4" s="108">
        <f t="shared" si="7"/>
        <v>445162.90986948484</v>
      </c>
      <c r="EK4" s="108">
        <f t="shared" si="7"/>
        <v>445279.32772397768</v>
      </c>
      <c r="EL4" s="108">
        <f t="shared" si="7"/>
        <v>445395.77602376707</v>
      </c>
      <c r="EM4" s="108">
        <f t="shared" ref="EM4:FB5" si="8">AM4*CM4</f>
        <v>445512.25477681513</v>
      </c>
      <c r="EN4" s="108">
        <f t="shared" si="8"/>
        <v>480402.1525644642</v>
      </c>
      <c r="EO4" s="108">
        <f t="shared" si="8"/>
        <v>480527.78609469626</v>
      </c>
      <c r="EP4" s="108">
        <f t="shared" si="8"/>
        <v>480653.45248028467</v>
      </c>
      <c r="EQ4" s="108">
        <f t="shared" si="8"/>
        <v>480779.15172982169</v>
      </c>
      <c r="ER4" s="108">
        <f t="shared" si="8"/>
        <v>480904.8838519018</v>
      </c>
      <c r="ES4" s="108">
        <f t="shared" si="8"/>
        <v>458415.66531708592</v>
      </c>
      <c r="ET4" s="108">
        <f t="shared" si="8"/>
        <v>458535.54899795627</v>
      </c>
      <c r="EU4" s="108">
        <f t="shared" si="8"/>
        <v>458655.46403049724</v>
      </c>
      <c r="EV4" s="108">
        <f t="shared" si="8"/>
        <v>458775.41042290773</v>
      </c>
      <c r="EW4" s="108">
        <f t="shared" si="8"/>
        <v>454053.71216184489</v>
      </c>
      <c r="EX4" s="108">
        <f t="shared" si="8"/>
        <v>454172.45511599147</v>
      </c>
      <c r="EY4" s="108">
        <f t="shared" si="8"/>
        <v>454291.22912348871</v>
      </c>
      <c r="EZ4" s="108">
        <f t="shared" si="8"/>
        <v>454410.03419245768</v>
      </c>
      <c r="FA4" s="108">
        <f t="shared" si="8"/>
        <v>398000.08714428579</v>
      </c>
      <c r="FB4" s="108">
        <f t="shared" si="8"/>
        <v>398104.1710991842</v>
      </c>
      <c r="FC4" s="108">
        <f t="shared" ref="FC4:FE5" si="9">BC4*DC4</f>
        <v>398208.28227384965</v>
      </c>
      <c r="FD4" s="108">
        <f t="shared" si="9"/>
        <v>398312.42067540059</v>
      </c>
      <c r="FE4" s="108">
        <f t="shared" si="9"/>
        <v>398416.58631095738</v>
      </c>
    </row>
    <row r="5" spans="1:161" ht="15.75" x14ac:dyDescent="0.25">
      <c r="A5" s="47" t="s">
        <v>169</v>
      </c>
      <c r="B5" s="12">
        <f>'Urb proj of all 25 ARs '!C5</f>
        <v>33479.790482873701</v>
      </c>
      <c r="C5" s="12">
        <f>'Urb proj of all 25 ARs '!D5</f>
        <v>33938.128452505603</v>
      </c>
      <c r="D5" s="100">
        <f t="shared" ref="D5:D28" si="10">(C5-B5)/B5</f>
        <v>1.3689989185158173E-2</v>
      </c>
      <c r="E5" s="101">
        <f t="shared" ref="E5:E28" si="11">((1+D5)^(1/52))-1</f>
        <v>2.6151741735835898E-4</v>
      </c>
      <c r="F5" s="69">
        <f t="shared" ref="F5:F28" si="12">B5*(1+E5)</f>
        <v>33488.546031214479</v>
      </c>
      <c r="G5" s="69">
        <f t="shared" ref="G5:G28" si="13">F5*(1+E5)</f>
        <v>33497.303869283649</v>
      </c>
      <c r="H5" s="69">
        <f>G5*(1+$E$5)</f>
        <v>33506.063997680016</v>
      </c>
      <c r="I5" s="69">
        <f t="shared" ref="I5:BE5" si="14">H5*(1+$E$5)</f>
        <v>33514.826417002536</v>
      </c>
      <c r="J5" s="69">
        <f t="shared" si="14"/>
        <v>33523.591127850326</v>
      </c>
      <c r="K5" s="69">
        <f t="shared" si="14"/>
        <v>33532.358130822657</v>
      </c>
      <c r="L5" s="69">
        <f t="shared" si="14"/>
        <v>33541.127426518964</v>
      </c>
      <c r="M5" s="69">
        <f t="shared" si="14"/>
        <v>33549.899015538838</v>
      </c>
      <c r="N5" s="69">
        <f t="shared" si="14"/>
        <v>33558.672898482015</v>
      </c>
      <c r="O5" s="69">
        <f t="shared" si="14"/>
        <v>33567.449075948396</v>
      </c>
      <c r="P5" s="69">
        <f t="shared" si="14"/>
        <v>33576.227548538045</v>
      </c>
      <c r="Q5" s="69">
        <f t="shared" si="14"/>
        <v>33585.008316851177</v>
      </c>
      <c r="R5" s="69">
        <f t="shared" si="14"/>
        <v>33593.791381488161</v>
      </c>
      <c r="S5" s="69">
        <f t="shared" si="14"/>
        <v>33602.576743049525</v>
      </c>
      <c r="T5" s="69">
        <f t="shared" si="14"/>
        <v>33611.364402135951</v>
      </c>
      <c r="U5" s="69">
        <f t="shared" si="14"/>
        <v>33620.154359348286</v>
      </c>
      <c r="V5" s="69">
        <f t="shared" si="14"/>
        <v>33628.946615287532</v>
      </c>
      <c r="W5" s="69">
        <f t="shared" si="14"/>
        <v>33637.741170554844</v>
      </c>
      <c r="X5" s="69">
        <f t="shared" si="14"/>
        <v>33646.538025751535</v>
      </c>
      <c r="Y5" s="69">
        <f t="shared" si="14"/>
        <v>33655.337181479081</v>
      </c>
      <c r="Z5" s="69">
        <f t="shared" si="14"/>
        <v>33664.138638339107</v>
      </c>
      <c r="AA5" s="69">
        <f t="shared" si="14"/>
        <v>33672.942396933402</v>
      </c>
      <c r="AB5" s="69">
        <f t="shared" si="14"/>
        <v>33681.748457863905</v>
      </c>
      <c r="AC5" s="69">
        <f t="shared" si="14"/>
        <v>33690.556821732716</v>
      </c>
      <c r="AD5" s="69">
        <f t="shared" si="14"/>
        <v>33699.367489142103</v>
      </c>
      <c r="AE5" s="69">
        <f t="shared" si="14"/>
        <v>33708.180460694472</v>
      </c>
      <c r="AF5" s="69">
        <f t="shared" si="14"/>
        <v>33716.995736992401</v>
      </c>
      <c r="AG5" s="69">
        <f t="shared" si="14"/>
        <v>33725.813318638626</v>
      </c>
      <c r="AH5" s="69">
        <f t="shared" si="14"/>
        <v>33734.633206236023</v>
      </c>
      <c r="AI5" s="69">
        <f t="shared" si="14"/>
        <v>33743.455400387647</v>
      </c>
      <c r="AJ5" s="69">
        <f t="shared" si="14"/>
        <v>33752.279901696704</v>
      </c>
      <c r="AK5" s="69">
        <f t="shared" si="14"/>
        <v>33761.106710766551</v>
      </c>
      <c r="AL5" s="69">
        <f t="shared" si="14"/>
        <v>33769.935828200709</v>
      </c>
      <c r="AM5" s="69">
        <f t="shared" si="14"/>
        <v>33778.767254602855</v>
      </c>
      <c r="AN5" s="69">
        <f t="shared" si="14"/>
        <v>33787.60099057683</v>
      </c>
      <c r="AO5" s="69">
        <f t="shared" si="14"/>
        <v>33796.437036726616</v>
      </c>
      <c r="AP5" s="69">
        <f t="shared" si="14"/>
        <v>33805.275393656375</v>
      </c>
      <c r="AQ5" s="69">
        <f t="shared" si="14"/>
        <v>33814.11606197041</v>
      </c>
      <c r="AR5" s="69">
        <f t="shared" si="14"/>
        <v>33822.959042273193</v>
      </c>
      <c r="AS5" s="69">
        <f t="shared" si="14"/>
        <v>33831.804335169349</v>
      </c>
      <c r="AT5" s="69">
        <f t="shared" si="14"/>
        <v>33840.651941263655</v>
      </c>
      <c r="AU5" s="69">
        <f t="shared" si="14"/>
        <v>33849.501861161058</v>
      </c>
      <c r="AV5" s="69">
        <f t="shared" si="14"/>
        <v>33858.354095466653</v>
      </c>
      <c r="AW5" s="69">
        <f t="shared" si="14"/>
        <v>33867.208644785707</v>
      </c>
      <c r="AX5" s="69">
        <f t="shared" si="14"/>
        <v>33876.06550972363</v>
      </c>
      <c r="AY5" s="69">
        <f t="shared" si="14"/>
        <v>33884.924690885993</v>
      </c>
      <c r="AZ5" s="69">
        <f t="shared" si="14"/>
        <v>33893.786188878534</v>
      </c>
      <c r="BA5" s="69">
        <f t="shared" si="14"/>
        <v>33902.650004307143</v>
      </c>
      <c r="BB5" s="69">
        <f t="shared" si="14"/>
        <v>33911.516137777871</v>
      </c>
      <c r="BC5" s="69">
        <f t="shared" si="14"/>
        <v>33920.38458989693</v>
      </c>
      <c r="BD5" s="69">
        <f t="shared" si="14"/>
        <v>33929.255361270683</v>
      </c>
      <c r="BE5" s="69">
        <f t="shared" si="14"/>
        <v>33938.128452505654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38333.953129068977</v>
      </c>
      <c r="DG5" s="108">
        <f t="shared" si="6"/>
        <v>38343.978125488429</v>
      </c>
      <c r="DH5" s="108">
        <f t="shared" si="6"/>
        <v>38354.005743619055</v>
      </c>
      <c r="DI5" s="108">
        <f t="shared" si="6"/>
        <v>38364.035984146474</v>
      </c>
      <c r="DJ5" s="108">
        <f t="shared" si="6"/>
        <v>40188.401346447296</v>
      </c>
      <c r="DK5" s="108">
        <f t="shared" si="6"/>
        <v>40198.911313375174</v>
      </c>
      <c r="DL5" s="108">
        <f t="shared" si="6"/>
        <v>40209.424028842463</v>
      </c>
      <c r="DM5" s="108">
        <f t="shared" si="6"/>
        <v>40219.939493567959</v>
      </c>
      <c r="DN5" s="108">
        <f t="shared" si="6"/>
        <v>36997.320577779443</v>
      </c>
      <c r="DO5" s="108">
        <f t="shared" si="6"/>
        <v>37006.996021506115</v>
      </c>
      <c r="DP5" s="108">
        <f t="shared" si="6"/>
        <v>37016.673995529847</v>
      </c>
      <c r="DQ5" s="108">
        <f t="shared" si="6"/>
        <v>37026.35450051236</v>
      </c>
      <c r="DR5" s="108">
        <f t="shared" si="6"/>
        <v>37036.037537115531</v>
      </c>
      <c r="DS5" s="108">
        <f t="shared" si="6"/>
        <v>38888.205359562817</v>
      </c>
      <c r="DT5" s="108">
        <f t="shared" si="6"/>
        <v>38898.375302594148</v>
      </c>
      <c r="DU5" s="108">
        <f t="shared" si="6"/>
        <v>38908.547905242718</v>
      </c>
      <c r="DV5" s="108">
        <f t="shared" si="6"/>
        <v>38918.723168204066</v>
      </c>
      <c r="DW5" s="108">
        <f t="shared" si="7"/>
        <v>38218.47773319816</v>
      </c>
      <c r="DX5" s="108">
        <f t="shared" si="7"/>
        <v>38228.472530790314</v>
      </c>
      <c r="DY5" s="108">
        <f t="shared" si="7"/>
        <v>38238.46994219612</v>
      </c>
      <c r="DZ5" s="108">
        <f t="shared" si="7"/>
        <v>38248.46996809914</v>
      </c>
      <c r="EA5" s="108">
        <f t="shared" si="7"/>
        <v>39748.791627147126</v>
      </c>
      <c r="EB5" s="108">
        <f t="shared" si="7"/>
        <v>39759.186628476571</v>
      </c>
      <c r="EC5" s="108">
        <f t="shared" si="7"/>
        <v>39769.584348279917</v>
      </c>
      <c r="ED5" s="108">
        <f t="shared" si="7"/>
        <v>39779.984787268098</v>
      </c>
      <c r="EE5" s="108">
        <f t="shared" si="7"/>
        <v>39790.387946152216</v>
      </c>
      <c r="EF5" s="108">
        <f t="shared" si="7"/>
        <v>43593.983703400416</v>
      </c>
      <c r="EG5" s="108">
        <f t="shared" si="7"/>
        <v>43605.384289430898</v>
      </c>
      <c r="EH5" s="108">
        <f t="shared" si="7"/>
        <v>43616.787856913179</v>
      </c>
      <c r="EI5" s="108">
        <f t="shared" si="7"/>
        <v>43628.194406626986</v>
      </c>
      <c r="EJ5" s="108">
        <f t="shared" si="7"/>
        <v>40841.964849019649</v>
      </c>
      <c r="EK5" s="108">
        <f t="shared" si="7"/>
        <v>40852.645734186801</v>
      </c>
      <c r="EL5" s="108">
        <f t="shared" si="7"/>
        <v>40863.329412591462</v>
      </c>
      <c r="EM5" s="108">
        <f t="shared" si="8"/>
        <v>40874.015884964101</v>
      </c>
      <c r="EN5" s="108">
        <f t="shared" si="8"/>
        <v>45076.890862032997</v>
      </c>
      <c r="EO5" s="108">
        <f t="shared" si="8"/>
        <v>45088.679254113777</v>
      </c>
      <c r="EP5" s="108">
        <f t="shared" si="8"/>
        <v>45100.470729064407</v>
      </c>
      <c r="EQ5" s="108">
        <f t="shared" si="8"/>
        <v>45112.265287691116</v>
      </c>
      <c r="ER5" s="108">
        <f t="shared" si="8"/>
        <v>45124.062930800341</v>
      </c>
      <c r="ES5" s="108">
        <f t="shared" si="8"/>
        <v>41829.60476447914</v>
      </c>
      <c r="ET5" s="108">
        <f t="shared" si="8"/>
        <v>41840.543934686262</v>
      </c>
      <c r="EU5" s="108">
        <f t="shared" si="8"/>
        <v>41851.485965676933</v>
      </c>
      <c r="EV5" s="108">
        <f t="shared" si="8"/>
        <v>41862.430858199281</v>
      </c>
      <c r="EW5" s="108">
        <f t="shared" si="8"/>
        <v>41499.894468992883</v>
      </c>
      <c r="EX5" s="108">
        <f t="shared" si="8"/>
        <v>41510.74741421506</v>
      </c>
      <c r="EY5" s="108">
        <f t="shared" si="8"/>
        <v>41521.603197671437</v>
      </c>
      <c r="EZ5" s="108">
        <f t="shared" si="8"/>
        <v>41532.461820104269</v>
      </c>
      <c r="FA5" s="108">
        <f t="shared" si="8"/>
        <v>37152.557249197365</v>
      </c>
      <c r="FB5" s="108">
        <f t="shared" si="8"/>
        <v>37162.273290017431</v>
      </c>
      <c r="FC5" s="108">
        <f t="shared" si="9"/>
        <v>37171.991871751408</v>
      </c>
      <c r="FD5" s="108">
        <f t="shared" si="9"/>
        <v>37181.712995063775</v>
      </c>
      <c r="FE5" s="108">
        <f t="shared" si="9"/>
        <v>37191.436660619198</v>
      </c>
    </row>
    <row r="6" spans="1:161" ht="15.75" x14ac:dyDescent="0.25">
      <c r="A6" s="47" t="s">
        <v>171</v>
      </c>
      <c r="B6" s="12">
        <f>'Urb proj of all 25 ARs '!C6</f>
        <v>56065.534602643202</v>
      </c>
      <c r="C6" s="12">
        <f>'Urb proj of all 25 ARs '!D6</f>
        <v>56833.071165013498</v>
      </c>
      <c r="D6" s="100">
        <f t="shared" si="10"/>
        <v>1.3689989185158168E-2</v>
      </c>
      <c r="E6" s="101">
        <f t="shared" si="11"/>
        <v>2.6151741735835898E-4</v>
      </c>
      <c r="F6" s="69">
        <f t="shared" si="12"/>
        <v>56080.196716455299</v>
      </c>
      <c r="G6" s="69">
        <f t="shared" ref="G6:G15" si="16">F6*(1+E6)</f>
        <v>56094.862664665532</v>
      </c>
      <c r="H6" s="69">
        <f t="shared" ref="H6:AM6" si="17">G6*(1+$E$6)</f>
        <v>56109.532448276666</v>
      </c>
      <c r="I6" s="69">
        <f t="shared" si="17"/>
        <v>56124.206068291722</v>
      </c>
      <c r="J6" s="69">
        <f t="shared" si="17"/>
        <v>56138.883525713987</v>
      </c>
      <c r="K6" s="69">
        <f t="shared" si="17"/>
        <v>56153.564821547014</v>
      </c>
      <c r="L6" s="69">
        <f t="shared" si="17"/>
        <v>56168.249956794607</v>
      </c>
      <c r="M6" s="69">
        <f t="shared" si="17"/>
        <v>56182.938932460849</v>
      </c>
      <c r="N6" s="69">
        <f t="shared" si="17"/>
        <v>56197.63174955007</v>
      </c>
      <c r="O6" s="69">
        <f t="shared" si="17"/>
        <v>56212.328409066868</v>
      </c>
      <c r="P6" s="69">
        <f t="shared" si="17"/>
        <v>56227.028912016103</v>
      </c>
      <c r="Q6" s="69">
        <f t="shared" si="17"/>
        <v>56241.733259402907</v>
      </c>
      <c r="R6" s="69">
        <f t="shared" si="17"/>
        <v>56256.441452232662</v>
      </c>
      <c r="S6" s="69">
        <f t="shared" si="17"/>
        <v>56271.153491511024</v>
      </c>
      <c r="T6" s="69">
        <f t="shared" si="17"/>
        <v>56285.8693782439</v>
      </c>
      <c r="U6" s="69">
        <f t="shared" si="17"/>
        <v>56300.589113437469</v>
      </c>
      <c r="V6" s="69">
        <f t="shared" si="17"/>
        <v>56315.312698098169</v>
      </c>
      <c r="W6" s="69">
        <f t="shared" si="17"/>
        <v>56330.040133232702</v>
      </c>
      <c r="X6" s="69">
        <f t="shared" si="17"/>
        <v>56344.771419848039</v>
      </c>
      <c r="Y6" s="69">
        <f t="shared" si="17"/>
        <v>56359.506558951405</v>
      </c>
      <c r="Z6" s="69">
        <f t="shared" si="17"/>
        <v>56374.245551550295</v>
      </c>
      <c r="AA6" s="69">
        <f t="shared" si="17"/>
        <v>56388.988398652466</v>
      </c>
      <c r="AB6" s="69">
        <f t="shared" si="17"/>
        <v>56403.735101265935</v>
      </c>
      <c r="AC6" s="69">
        <f t="shared" si="17"/>
        <v>56418.485660398983</v>
      </c>
      <c r="AD6" s="69">
        <f t="shared" si="17"/>
        <v>56433.24007706016</v>
      </c>
      <c r="AE6" s="69">
        <f t="shared" si="17"/>
        <v>56447.998352258277</v>
      </c>
      <c r="AF6" s="69">
        <f t="shared" si="17"/>
        <v>56462.760487002408</v>
      </c>
      <c r="AG6" s="69">
        <f t="shared" si="17"/>
        <v>56477.526482301895</v>
      </c>
      <c r="AH6" s="69">
        <f t="shared" si="17"/>
        <v>56492.296339166336</v>
      </c>
      <c r="AI6" s="69">
        <f t="shared" si="17"/>
        <v>56507.070058605597</v>
      </c>
      <c r="AJ6" s="69">
        <f t="shared" si="17"/>
        <v>56521.847641629814</v>
      </c>
      <c r="AK6" s="69">
        <f t="shared" si="17"/>
        <v>56536.629089249378</v>
      </c>
      <c r="AL6" s="69">
        <f t="shared" si="17"/>
        <v>56551.414402474948</v>
      </c>
      <c r="AM6" s="69">
        <f t="shared" si="17"/>
        <v>56566.203582317445</v>
      </c>
      <c r="AN6" s="69">
        <f t="shared" ref="AN6:BE6" si="18">AM6*(1+$E$6)</f>
        <v>56580.99662978806</v>
      </c>
      <c r="AO6" s="69">
        <f t="shared" si="18"/>
        <v>56595.793545898247</v>
      </c>
      <c r="AP6" s="69">
        <f t="shared" si="18"/>
        <v>56610.594331659719</v>
      </c>
      <c r="AQ6" s="69">
        <f t="shared" si="18"/>
        <v>56625.398988084453</v>
      </c>
      <c r="AR6" s="69">
        <f t="shared" si="18"/>
        <v>56640.207516184702</v>
      </c>
      <c r="AS6" s="69">
        <f t="shared" si="18"/>
        <v>56655.019916972975</v>
      </c>
      <c r="AT6" s="69">
        <f t="shared" si="18"/>
        <v>56669.836191462047</v>
      </c>
      <c r="AU6" s="69">
        <f t="shared" si="18"/>
        <v>56684.656340664958</v>
      </c>
      <c r="AV6" s="69">
        <f t="shared" si="18"/>
        <v>56699.480365595016</v>
      </c>
      <c r="AW6" s="69">
        <f t="shared" si="18"/>
        <v>56714.308267265791</v>
      </c>
      <c r="AX6" s="69">
        <f t="shared" si="18"/>
        <v>56729.140046691115</v>
      </c>
      <c r="AY6" s="69">
        <f t="shared" si="18"/>
        <v>56743.975704885088</v>
      </c>
      <c r="AZ6" s="69">
        <f t="shared" si="18"/>
        <v>56758.815242862074</v>
      </c>
      <c r="BA6" s="69">
        <f t="shared" si="18"/>
        <v>56773.658661636706</v>
      </c>
      <c r="BB6" s="69">
        <f t="shared" si="18"/>
        <v>56788.505962223884</v>
      </c>
      <c r="BC6" s="69">
        <f t="shared" si="18"/>
        <v>56803.357145638765</v>
      </c>
      <c r="BD6" s="69">
        <f t="shared" si="18"/>
        <v>56818.212212896775</v>
      </c>
      <c r="BE6" s="69">
        <f t="shared" si="18"/>
        <v>56833.071165013607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64060.607870561325</v>
      </c>
      <c r="DG6" s="108">
        <f t="shared" ref="DG6:DG15" si="20">G6*BG6</f>
        <v>64077.360835286039</v>
      </c>
      <c r="DH6" s="108">
        <f t="shared" ref="DH6:DH15" si="21">H6*BH6</f>
        <v>64094.118181202823</v>
      </c>
      <c r="DI6" s="108">
        <f t="shared" ref="DI6:DI15" si="22">I6*BI6</f>
        <v>64110.879909457428</v>
      </c>
      <c r="DJ6" s="108">
        <f t="shared" ref="DJ6:DJ15" si="23">J6*BJ6</f>
        <v>71071.118832610417</v>
      </c>
      <c r="DK6" s="108">
        <f t="shared" ref="DK6:DK15" si="24">K6*BK6</f>
        <v>71089.705168056287</v>
      </c>
      <c r="DL6" s="108">
        <f t="shared" ref="DL6:DL15" si="25">L6*BL6</f>
        <v>71108.2963641526</v>
      </c>
      <c r="DM6" s="108">
        <f t="shared" ref="DM6:DM15" si="26">M6*BM6</f>
        <v>71126.892422170509</v>
      </c>
      <c r="DN6" s="108">
        <f t="shared" ref="DN6:DN15" si="27">N6*BN6</f>
        <v>64625.384597180448</v>
      </c>
      <c r="DO6" s="108">
        <f t="shared" ref="DO6:DO15" si="28">O6*BO6</f>
        <v>64642.285260856086</v>
      </c>
      <c r="DP6" s="108">
        <f t="shared" ref="DP6:DP15" si="29">P6*BP6</f>
        <v>64659.190344349649</v>
      </c>
      <c r="DQ6" s="108">
        <f t="shared" ref="DQ6:DQ15" si="30">Q6*BQ6</f>
        <v>64676.099848816979</v>
      </c>
      <c r="DR6" s="108">
        <f t="shared" ref="DR6:DR15" si="31">R6*BR6</f>
        <v>64693.013775414256</v>
      </c>
      <c r="DS6" s="108">
        <f t="shared" ref="DS6:DS15" si="32">S6*BS6</f>
        <v>67081.818093211579</v>
      </c>
      <c r="DT6" s="108">
        <f t="shared" ref="DT6:DT15" si="33">T6*BT6</f>
        <v>67099.361157031017</v>
      </c>
      <c r="DU6" s="108">
        <f t="shared" ref="DU6:DU15" si="34">U6*BU6</f>
        <v>67116.908808667198</v>
      </c>
      <c r="DV6" s="108">
        <f t="shared" ref="DV6:DV15" si="35">V6*BV6</f>
        <v>67134.461049319929</v>
      </c>
      <c r="DW6" s="108">
        <f t="shared" ref="DW6:DW15" si="36">W6*BW6</f>
        <v>67353.810171040735</v>
      </c>
      <c r="DX6" s="108">
        <f t="shared" ref="DX6:DX15" si="37">X6*BX6</f>
        <v>67371.424365525905</v>
      </c>
      <c r="DY6" s="108">
        <f t="shared" ref="DY6:DY15" si="38">Y6*BY6</f>
        <v>67389.043166429736</v>
      </c>
      <c r="DZ6" s="108">
        <f t="shared" ref="DZ6:DZ15" si="39">Z6*BZ6</f>
        <v>67406.666574956864</v>
      </c>
      <c r="EA6" s="108">
        <f t="shared" ref="EA6:EA15" si="40">AA6*CA6</f>
        <v>68532.84877022414</v>
      </c>
      <c r="EB6" s="108">
        <f t="shared" ref="EB6:EB15" si="41">AB6*CB6</f>
        <v>68550.771303838745</v>
      </c>
      <c r="EC6" s="108">
        <f t="shared" ref="EC6:EC15" si="42">AC6*CC6</f>
        <v>68568.698524508043</v>
      </c>
      <c r="ED6" s="108">
        <f t="shared" ref="ED6:ED15" si="43">AD6*CD6</f>
        <v>68586.630433457802</v>
      </c>
      <c r="EE6" s="108">
        <f t="shared" ref="EE6:EE15" si="44">AE6*CE6</f>
        <v>68604.567031914063</v>
      </c>
      <c r="EF6" s="108">
        <f t="shared" ref="EF6:EF15" si="45">AF6*CF6</f>
        <v>73724.784976687137</v>
      </c>
      <c r="EG6" s="108">
        <f t="shared" ref="EG6:EG15" si="46">AG6*CG6</f>
        <v>73744.065292049534</v>
      </c>
      <c r="EH6" s="108">
        <f t="shared" ref="EH6:EH15" si="47">AH6*CH6</f>
        <v>73763.350649550222</v>
      </c>
      <c r="EI6" s="108">
        <f t="shared" ref="EI6:EI15" si="48">AI6*CI6</f>
        <v>73782.641050507795</v>
      </c>
      <c r="EJ6" s="108">
        <f t="shared" ref="EJ6:EJ15" si="49">AJ6*CJ6</f>
        <v>70978.690375272185</v>
      </c>
      <c r="EK6" s="108">
        <f t="shared" ref="EK6:EK15" si="50">AK6*CK6</f>
        <v>70997.252539066612</v>
      </c>
      <c r="EL6" s="108">
        <f t="shared" ref="EL6:EL15" si="51">AL6*CL6</f>
        <v>71015.81955719016</v>
      </c>
      <c r="EM6" s="108">
        <f t="shared" ref="EM6:EM15" si="52">AM6*CM6</f>
        <v>71034.39143091235</v>
      </c>
      <c r="EN6" s="108">
        <f t="shared" ref="EN6:EN15" si="53">AN6*CN6</f>
        <v>79834.395398930632</v>
      </c>
      <c r="EO6" s="108">
        <f t="shared" ref="EO6:EO15" si="54">AO6*CO6</f>
        <v>79855.273483831726</v>
      </c>
      <c r="EP6" s="108">
        <f t="shared" ref="EP6:EP15" si="55">AP6*CP6</f>
        <v>79876.157028715679</v>
      </c>
      <c r="EQ6" s="108">
        <f t="shared" ref="EQ6:EQ15" si="56">AQ6*CQ6</f>
        <v>79897.046035010324</v>
      </c>
      <c r="ER6" s="108">
        <f t="shared" ref="ER6:ER15" si="57">AR6*CR6</f>
        <v>79917.94050414396</v>
      </c>
      <c r="ES6" s="108">
        <f t="shared" ref="ES6:ES15" si="58">AS6*CS6</f>
        <v>73147.269700163291</v>
      </c>
      <c r="ET6" s="108">
        <f t="shared" ref="ET6:ET15" si="59">AT6*CT6</f>
        <v>73166.398985222084</v>
      </c>
      <c r="EU6" s="108">
        <f t="shared" ref="EU6:EU15" si="60">AU6*CU6</f>
        <v>73185.533272922112</v>
      </c>
      <c r="EV6" s="108">
        <f t="shared" ref="EV6:EV15" si="61">AV6*CV6</f>
        <v>73204.672564571636</v>
      </c>
      <c r="EW6" s="108">
        <f t="shared" ref="EW6:EW15" si="62">AW6*CW6</f>
        <v>70561.644192035805</v>
      </c>
      <c r="EX6" s="108">
        <f t="shared" ref="EX6:EX15" si="63">AX6*CX6</f>
        <v>70580.097290989463</v>
      </c>
      <c r="EY6" s="108">
        <f t="shared" ref="EY6:EY15" si="64">AY6*CY6</f>
        <v>70598.555215749919</v>
      </c>
      <c r="EZ6" s="108">
        <f t="shared" ref="EZ6:EZ15" si="65">AZ6*CZ6</f>
        <v>70617.017967579173</v>
      </c>
      <c r="FA6" s="108">
        <f t="shared" ref="FA6:FA15" si="66">BA6*DA6</f>
        <v>65619.803927209316</v>
      </c>
      <c r="FB6" s="108">
        <f t="shared" ref="FB6:FB15" si="67">BB6*DB6</f>
        <v>65636.964648859925</v>
      </c>
      <c r="FC6" s="108">
        <f t="shared" ref="FC6:FC15" si="68">BC6*DC6</f>
        <v>65654.129858338129</v>
      </c>
      <c r="FD6" s="108">
        <f t="shared" ref="FD6:FD15" si="69">BD6*DD6</f>
        <v>65671.299556817597</v>
      </c>
      <c r="FE6" s="108">
        <f t="shared" ref="FE6:FE15" si="70">BE6*DE6</f>
        <v>65688.473745472249</v>
      </c>
    </row>
    <row r="7" spans="1:161" ht="15.75" x14ac:dyDescent="0.25">
      <c r="A7" s="87" t="s">
        <v>172</v>
      </c>
      <c r="B7" s="12">
        <f>'Urb proj of all 25 ARs '!C7</f>
        <v>32002.811613105376</v>
      </c>
      <c r="C7" s="12">
        <f>'Urb proj of all 25 ARs '!D7</f>
        <v>32440.929757983442</v>
      </c>
      <c r="D7" s="100">
        <f t="shared" si="10"/>
        <v>1.3689989185158149E-2</v>
      </c>
      <c r="E7" s="101">
        <f t="shared" si="11"/>
        <v>2.6151741735835898E-4</v>
      </c>
      <c r="F7" s="69">
        <f t="shared" si="12"/>
        <v>32011.180905746642</v>
      </c>
      <c r="G7" s="69">
        <f t="shared" si="16"/>
        <v>32019.552387103704</v>
      </c>
      <c r="H7" s="69">
        <f t="shared" ref="H7:AM7" si="71">G7*(1+$E$7)</f>
        <v>32027.926057748951</v>
      </c>
      <c r="I7" s="69">
        <f t="shared" si="71"/>
        <v>32036.301918254918</v>
      </c>
      <c r="J7" s="69">
        <f t="shared" si="71"/>
        <v>32044.679969194294</v>
      </c>
      <c r="K7" s="69">
        <f t="shared" si="71"/>
        <v>32053.060211139913</v>
      </c>
      <c r="L7" s="69">
        <f t="shared" si="71"/>
        <v>32061.442644664763</v>
      </c>
      <c r="M7" s="69">
        <f t="shared" si="71"/>
        <v>32069.827270341979</v>
      </c>
      <c r="N7" s="69">
        <f t="shared" si="71"/>
        <v>32078.214088744848</v>
      </c>
      <c r="O7" s="69">
        <f t="shared" si="71"/>
        <v>32086.603100446806</v>
      </c>
      <c r="P7" s="69">
        <f t="shared" si="71"/>
        <v>32094.994306021439</v>
      </c>
      <c r="Q7" s="69">
        <f t="shared" si="71"/>
        <v>32103.387706042482</v>
      </c>
      <c r="R7" s="69">
        <f t="shared" si="71"/>
        <v>32111.783301083822</v>
      </c>
      <c r="S7" s="69">
        <f t="shared" si="71"/>
        <v>32120.181091719493</v>
      </c>
      <c r="T7" s="69">
        <f t="shared" si="71"/>
        <v>32128.581078523683</v>
      </c>
      <c r="U7" s="69">
        <f t="shared" si="71"/>
        <v>32136.983262070728</v>
      </c>
      <c r="V7" s="69">
        <f t="shared" si="71"/>
        <v>32145.387642935115</v>
      </c>
      <c r="W7" s="69">
        <f t="shared" si="71"/>
        <v>32153.794221691478</v>
      </c>
      <c r="X7" s="69">
        <f t="shared" si="71"/>
        <v>32162.202998914607</v>
      </c>
      <c r="Y7" s="69">
        <f t="shared" si="71"/>
        <v>32170.61397517944</v>
      </c>
      <c r="Z7" s="69">
        <f t="shared" si="71"/>
        <v>32179.027151061062</v>
      </c>
      <c r="AA7" s="69">
        <f t="shared" si="71"/>
        <v>32187.442527134714</v>
      </c>
      <c r="AB7" s="69">
        <f t="shared" si="71"/>
        <v>32195.860103975781</v>
      </c>
      <c r="AC7" s="69">
        <f t="shared" si="71"/>
        <v>32204.279882159804</v>
      </c>
      <c r="AD7" s="69">
        <f t="shared" si="71"/>
        <v>32212.701862262471</v>
      </c>
      <c r="AE7" s="69">
        <f t="shared" si="71"/>
        <v>32221.126044859626</v>
      </c>
      <c r="AF7" s="69">
        <f t="shared" si="71"/>
        <v>32229.552430527256</v>
      </c>
      <c r="AG7" s="69">
        <f t="shared" si="71"/>
        <v>32237.981019841503</v>
      </c>
      <c r="AH7" s="69">
        <f t="shared" si="71"/>
        <v>32246.411813378661</v>
      </c>
      <c r="AI7" s="69">
        <f t="shared" si="71"/>
        <v>32254.844811715171</v>
      </c>
      <c r="AJ7" s="69">
        <f t="shared" si="71"/>
        <v>32263.280015427626</v>
      </c>
      <c r="AK7" s="69">
        <f t="shared" si="71"/>
        <v>32271.717425092771</v>
      </c>
      <c r="AL7" s="69">
        <f t="shared" si="71"/>
        <v>32280.157041287501</v>
      </c>
      <c r="AM7" s="69">
        <f t="shared" si="71"/>
        <v>32288.598864588861</v>
      </c>
      <c r="AN7" s="69">
        <f t="shared" ref="AN7:BE7" si="72">AM7*(1+$E$7)</f>
        <v>32297.04289557405</v>
      </c>
      <c r="AO7" s="69">
        <f t="shared" si="72"/>
        <v>32305.489134820411</v>
      </c>
      <c r="AP7" s="69">
        <f t="shared" si="72"/>
        <v>32313.937582905448</v>
      </c>
      <c r="AQ7" s="69">
        <f t="shared" si="72"/>
        <v>32322.38824040681</v>
      </c>
      <c r="AR7" s="69">
        <f t="shared" si="72"/>
        <v>32330.841107902295</v>
      </c>
      <c r="AS7" s="69">
        <f t="shared" si="72"/>
        <v>32339.296185969859</v>
      </c>
      <c r="AT7" s="69">
        <f t="shared" si="72"/>
        <v>32347.753475187601</v>
      </c>
      <c r="AU7" s="69">
        <f t="shared" si="72"/>
        <v>32356.212976133778</v>
      </c>
      <c r="AV7" s="69">
        <f t="shared" si="72"/>
        <v>32364.674689386793</v>
      </c>
      <c r="AW7" s="69">
        <f t="shared" si="72"/>
        <v>32373.138615525204</v>
      </c>
      <c r="AX7" s="69">
        <f t="shared" si="72"/>
        <v>32381.604755127719</v>
      </c>
      <c r="AY7" s="69">
        <f t="shared" si="72"/>
        <v>32390.073108773198</v>
      </c>
      <c r="AZ7" s="69">
        <f t="shared" si="72"/>
        <v>32398.543677040652</v>
      </c>
      <c r="BA7" s="69">
        <f t="shared" si="72"/>
        <v>32407.016460509243</v>
      </c>
      <c r="BB7" s="69">
        <f t="shared" si="72"/>
        <v>32415.491459758287</v>
      </c>
      <c r="BC7" s="69">
        <f t="shared" si="72"/>
        <v>32423.968675367243</v>
      </c>
      <c r="BD7" s="69">
        <f t="shared" si="72"/>
        <v>32432.448107915734</v>
      </c>
      <c r="BE7" s="69">
        <f t="shared" si="72"/>
        <v>32440.929757983526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85731.721361823365</v>
      </c>
      <c r="DG7" s="108">
        <f t="shared" si="20"/>
        <v>85754.141700179607</v>
      </c>
      <c r="DH7" s="108">
        <f t="shared" si="21"/>
        <v>85776.567901844814</v>
      </c>
      <c r="DI7" s="108">
        <f t="shared" si="22"/>
        <v>85798.999968352378</v>
      </c>
      <c r="DJ7" s="108">
        <f t="shared" si="23"/>
        <v>102607.88106766866</v>
      </c>
      <c r="DK7" s="108">
        <f t="shared" si="24"/>
        <v>102634.71481572608</v>
      </c>
      <c r="DL7" s="108">
        <f t="shared" si="25"/>
        <v>102661.555581276</v>
      </c>
      <c r="DM7" s="108">
        <f t="shared" si="26"/>
        <v>102688.40336615361</v>
      </c>
      <c r="DN7" s="108">
        <f t="shared" si="27"/>
        <v>85982.194142249835</v>
      </c>
      <c r="DO7" s="108">
        <f t="shared" si="28"/>
        <v>86004.679983600727</v>
      </c>
      <c r="DP7" s="108">
        <f t="shared" si="29"/>
        <v>86027.171705390778</v>
      </c>
      <c r="DQ7" s="108">
        <f t="shared" si="30"/>
        <v>86049.66930915782</v>
      </c>
      <c r="DR7" s="108">
        <f t="shared" si="31"/>
        <v>86072.172796440092</v>
      </c>
      <c r="DS7" s="108">
        <f t="shared" si="32"/>
        <v>92277.901995211796</v>
      </c>
      <c r="DT7" s="108">
        <f t="shared" si="33"/>
        <v>92302.034273820827</v>
      </c>
      <c r="DU7" s="108">
        <f t="shared" si="34"/>
        <v>92326.172863441039</v>
      </c>
      <c r="DV7" s="108">
        <f t="shared" si="35"/>
        <v>92350.317765722881</v>
      </c>
      <c r="DW7" s="108">
        <f t="shared" si="36"/>
        <v>92516.597148746136</v>
      </c>
      <c r="DX7" s="108">
        <f t="shared" si="37"/>
        <v>92540.791850295253</v>
      </c>
      <c r="DY7" s="108">
        <f t="shared" si="38"/>
        <v>92564.992879180238</v>
      </c>
      <c r="DZ7" s="108">
        <f t="shared" si="39"/>
        <v>92589.200237055804</v>
      </c>
      <c r="EA7" s="108">
        <f t="shared" si="40"/>
        <v>100279.40268636419</v>
      </c>
      <c r="EB7" s="108">
        <f t="shared" si="41"/>
        <v>100305.62749676897</v>
      </c>
      <c r="EC7" s="108">
        <f t="shared" si="42"/>
        <v>100331.85916541843</v>
      </c>
      <c r="ED7" s="108">
        <f t="shared" si="43"/>
        <v>100358.09769410614</v>
      </c>
      <c r="EE7" s="108">
        <f t="shared" si="44"/>
        <v>100384.34308462609</v>
      </c>
      <c r="EF7" s="108">
        <f t="shared" si="45"/>
        <v>102854.75409283586</v>
      </c>
      <c r="EG7" s="108">
        <f t="shared" si="46"/>
        <v>102881.65240248924</v>
      </c>
      <c r="EH7" s="108">
        <f t="shared" si="47"/>
        <v>102908.55774651912</v>
      </c>
      <c r="EI7" s="108">
        <f t="shared" si="48"/>
        <v>102935.47012676505</v>
      </c>
      <c r="EJ7" s="108">
        <f t="shared" si="49"/>
        <v>109861.64163588367</v>
      </c>
      <c r="EK7" s="108">
        <f t="shared" si="50"/>
        <v>109890.37236867104</v>
      </c>
      <c r="EL7" s="108">
        <f t="shared" si="51"/>
        <v>109919.11061504544</v>
      </c>
      <c r="EM7" s="108">
        <f t="shared" si="52"/>
        <v>109947.85637697182</v>
      </c>
      <c r="EN7" s="108">
        <f t="shared" si="53"/>
        <v>113636.4975256653</v>
      </c>
      <c r="EO7" s="108">
        <f t="shared" si="54"/>
        <v>113666.21544901586</v>
      </c>
      <c r="EP7" s="108">
        <f t="shared" si="55"/>
        <v>113695.94114412098</v>
      </c>
      <c r="EQ7" s="108">
        <f t="shared" si="56"/>
        <v>113725.67461301312</v>
      </c>
      <c r="ER7" s="108">
        <f t="shared" si="57"/>
        <v>113755.41585772525</v>
      </c>
      <c r="ES7" s="108">
        <f t="shared" si="58"/>
        <v>106597.74251754895</v>
      </c>
      <c r="ET7" s="108">
        <f t="shared" si="59"/>
        <v>106625.61968386837</v>
      </c>
      <c r="EU7" s="108">
        <f t="shared" si="60"/>
        <v>106653.50414055232</v>
      </c>
      <c r="EV7" s="108">
        <f t="shared" si="61"/>
        <v>106681.39588950737</v>
      </c>
      <c r="EW7" s="108">
        <f t="shared" si="62"/>
        <v>94959.603015801855</v>
      </c>
      <c r="EX7" s="108">
        <f t="shared" si="63"/>
        <v>94984.436605935931</v>
      </c>
      <c r="EY7" s="108">
        <f t="shared" si="64"/>
        <v>95009.276690486338</v>
      </c>
      <c r="EZ7" s="108">
        <f t="shared" si="65"/>
        <v>95034.123271151519</v>
      </c>
      <c r="FA7" s="108">
        <f t="shared" si="66"/>
        <v>89201.607664300769</v>
      </c>
      <c r="FB7" s="108">
        <f t="shared" si="67"/>
        <v>89224.935438361354</v>
      </c>
      <c r="FC7" s="108">
        <f t="shared" si="68"/>
        <v>89248.269313041164</v>
      </c>
      <c r="FD7" s="108">
        <f t="shared" si="69"/>
        <v>89271.609289935615</v>
      </c>
      <c r="FE7" s="108">
        <f t="shared" si="70"/>
        <v>89294.955370640542</v>
      </c>
    </row>
    <row r="8" spans="1:161" ht="15.75" x14ac:dyDescent="0.25">
      <c r="A8" s="87" t="s">
        <v>173</v>
      </c>
      <c r="B8" s="12">
        <f>'Urb proj of all 25 ARs '!C8</f>
        <v>9540.8377619802923</v>
      </c>
      <c r="C8" s="12">
        <f>'Urb proj of all 25 ARs '!D8</f>
        <v>9671.4517277591513</v>
      </c>
      <c r="D8" s="100">
        <f t="shared" si="10"/>
        <v>1.368998918515818E-2</v>
      </c>
      <c r="E8" s="101">
        <f t="shared" si="11"/>
        <v>2.6151741735835898E-4</v>
      </c>
      <c r="F8" s="69">
        <f t="shared" si="12"/>
        <v>9543.3328572312403</v>
      </c>
      <c r="G8" s="69">
        <f t="shared" si="16"/>
        <v>9545.8286049930539</v>
      </c>
      <c r="H8" s="69">
        <f t="shared" ref="H8:AM8" si="73">G8*(1+$E$8)</f>
        <v>9548.325005436378</v>
      </c>
      <c r="I8" s="69">
        <f t="shared" si="73"/>
        <v>9550.8220587318974</v>
      </c>
      <c r="J8" s="69">
        <f t="shared" si="73"/>
        <v>9553.3197650503462</v>
      </c>
      <c r="K8" s="69">
        <f t="shared" si="73"/>
        <v>9555.8181245625001</v>
      </c>
      <c r="L8" s="69">
        <f t="shared" si="73"/>
        <v>9558.3171374391823</v>
      </c>
      <c r="M8" s="69">
        <f t="shared" si="73"/>
        <v>9560.8168038512576</v>
      </c>
      <c r="N8" s="69">
        <f t="shared" si="73"/>
        <v>9563.3171239696367</v>
      </c>
      <c r="O8" s="69">
        <f t="shared" si="73"/>
        <v>9565.818097965277</v>
      </c>
      <c r="P8" s="69">
        <f t="shared" si="73"/>
        <v>9568.3197260091765</v>
      </c>
      <c r="Q8" s="69">
        <f t="shared" si="73"/>
        <v>9570.8220082723819</v>
      </c>
      <c r="R8" s="69">
        <f t="shared" si="73"/>
        <v>9573.324944925982</v>
      </c>
      <c r="S8" s="69">
        <f t="shared" si="73"/>
        <v>9575.8285361411108</v>
      </c>
      <c r="T8" s="69">
        <f t="shared" si="73"/>
        <v>9578.3327820889481</v>
      </c>
      <c r="U8" s="69">
        <f t="shared" si="73"/>
        <v>9580.8376829407189</v>
      </c>
      <c r="V8" s="69">
        <f t="shared" si="73"/>
        <v>9583.343238867692</v>
      </c>
      <c r="W8" s="69">
        <f t="shared" si="73"/>
        <v>9585.8494500411798</v>
      </c>
      <c r="X8" s="69">
        <f t="shared" si="73"/>
        <v>9588.3563166325403</v>
      </c>
      <c r="Y8" s="69">
        <f t="shared" si="73"/>
        <v>9590.8638388131785</v>
      </c>
      <c r="Z8" s="69">
        <f t="shared" si="73"/>
        <v>9593.3720167545398</v>
      </c>
      <c r="AA8" s="69">
        <f t="shared" si="73"/>
        <v>9595.8808506281202</v>
      </c>
      <c r="AB8" s="69">
        <f t="shared" si="73"/>
        <v>9598.3903406054542</v>
      </c>
      <c r="AC8" s="69">
        <f t="shared" si="73"/>
        <v>9600.9004868581269</v>
      </c>
      <c r="AD8" s="69">
        <f t="shared" si="73"/>
        <v>9603.4112895577655</v>
      </c>
      <c r="AE8" s="69">
        <f t="shared" si="73"/>
        <v>9605.9227488760407</v>
      </c>
      <c r="AF8" s="69">
        <f t="shared" si="73"/>
        <v>9608.4348649846706</v>
      </c>
      <c r="AG8" s="69">
        <f t="shared" si="73"/>
        <v>9610.947638055417</v>
      </c>
      <c r="AH8" s="69">
        <f t="shared" si="73"/>
        <v>9613.4610682600869</v>
      </c>
      <c r="AI8" s="69">
        <f t="shared" si="73"/>
        <v>9615.9751557705331</v>
      </c>
      <c r="AJ8" s="69">
        <f t="shared" si="73"/>
        <v>9618.4899007586519</v>
      </c>
      <c r="AK8" s="69">
        <f t="shared" si="73"/>
        <v>9621.005303396385</v>
      </c>
      <c r="AL8" s="69">
        <f t="shared" si="73"/>
        <v>9623.5213638557198</v>
      </c>
      <c r="AM8" s="69">
        <f t="shared" si="73"/>
        <v>9626.0380823086889</v>
      </c>
      <c r="AN8" s="69">
        <f t="shared" ref="AN8:BE8" si="74">AM8*(1+$E$8)</f>
        <v>9628.555458927367</v>
      </c>
      <c r="AO8" s="69">
        <f t="shared" si="74"/>
        <v>9631.0734938838777</v>
      </c>
      <c r="AP8" s="69">
        <f t="shared" si="74"/>
        <v>9633.5921873503867</v>
      </c>
      <c r="AQ8" s="69">
        <f t="shared" si="74"/>
        <v>9636.1115394991066</v>
      </c>
      <c r="AR8" s="69">
        <f t="shared" si="74"/>
        <v>9638.631550502294</v>
      </c>
      <c r="AS8" s="69">
        <f t="shared" si="74"/>
        <v>9641.1522205322508</v>
      </c>
      <c r="AT8" s="69">
        <f t="shared" si="74"/>
        <v>9643.6735497613226</v>
      </c>
      <c r="AU8" s="69">
        <f t="shared" si="74"/>
        <v>9646.1955383619043</v>
      </c>
      <c r="AV8" s="69">
        <f t="shared" si="74"/>
        <v>9648.7181865064304</v>
      </c>
      <c r="AW8" s="69">
        <f t="shared" si="74"/>
        <v>9651.2414943673848</v>
      </c>
      <c r="AX8" s="69">
        <f t="shared" si="74"/>
        <v>9653.7654621172933</v>
      </c>
      <c r="AY8" s="69">
        <f t="shared" si="74"/>
        <v>9656.2900899287288</v>
      </c>
      <c r="AZ8" s="69">
        <f t="shared" si="74"/>
        <v>9658.8153779743097</v>
      </c>
      <c r="BA8" s="69">
        <f t="shared" si="74"/>
        <v>9661.3413264266983</v>
      </c>
      <c r="BB8" s="69">
        <f t="shared" si="74"/>
        <v>9663.8679354586038</v>
      </c>
      <c r="BC8" s="69">
        <f t="shared" si="74"/>
        <v>9666.3952052427776</v>
      </c>
      <c r="BD8" s="69">
        <f t="shared" si="74"/>
        <v>9668.9231359520181</v>
      </c>
      <c r="BE8" s="69">
        <f t="shared" si="74"/>
        <v>9671.4517277591694</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8918.4323072135558</v>
      </c>
      <c r="DG8" s="108">
        <f t="shared" si="20"/>
        <v>8920.7646325974238</v>
      </c>
      <c r="DH8" s="108">
        <f t="shared" si="21"/>
        <v>8923.0975679250023</v>
      </c>
      <c r="DI8" s="108">
        <f t="shared" si="22"/>
        <v>8925.4311133558022</v>
      </c>
      <c r="DJ8" s="108">
        <f t="shared" si="23"/>
        <v>9761.1258291897102</v>
      </c>
      <c r="DK8" s="108">
        <f t="shared" si="24"/>
        <v>9763.6785336070698</v>
      </c>
      <c r="DL8" s="108">
        <f t="shared" si="25"/>
        <v>9766.2319056010965</v>
      </c>
      <c r="DM8" s="108">
        <f t="shared" si="26"/>
        <v>9768.7859453463716</v>
      </c>
      <c r="DN8" s="108">
        <f t="shared" si="27"/>
        <v>8249.1820286232069</v>
      </c>
      <c r="DO8" s="108">
        <f t="shared" si="28"/>
        <v>8251.3393334026514</v>
      </c>
      <c r="DP8" s="108">
        <f t="shared" si="29"/>
        <v>8253.4972023548708</v>
      </c>
      <c r="DQ8" s="108">
        <f t="shared" si="30"/>
        <v>8255.655635627405</v>
      </c>
      <c r="DR8" s="108">
        <f t="shared" si="31"/>
        <v>8257.8146333678342</v>
      </c>
      <c r="DS8" s="108">
        <f t="shared" si="32"/>
        <v>8526.9537522641713</v>
      </c>
      <c r="DT8" s="108">
        <f t="shared" si="33"/>
        <v>8529.183699187397</v>
      </c>
      <c r="DU8" s="108">
        <f t="shared" si="34"/>
        <v>8531.4142292805827</v>
      </c>
      <c r="DV8" s="108">
        <f t="shared" si="35"/>
        <v>8533.6453426962398</v>
      </c>
      <c r="DW8" s="108">
        <f t="shared" si="36"/>
        <v>8626.6009152441111</v>
      </c>
      <c r="DX8" s="108">
        <f t="shared" si="37"/>
        <v>8628.8569216360465</v>
      </c>
      <c r="DY8" s="108">
        <f t="shared" si="38"/>
        <v>8631.1135180129477</v>
      </c>
      <c r="DZ8" s="108">
        <f t="shared" si="39"/>
        <v>8633.3707045291048</v>
      </c>
      <c r="EA8" s="108">
        <f t="shared" si="40"/>
        <v>8929.1382520247753</v>
      </c>
      <c r="EB8" s="108">
        <f t="shared" si="41"/>
        <v>8931.4733771996798</v>
      </c>
      <c r="EC8" s="108">
        <f t="shared" si="42"/>
        <v>8933.8091130504909</v>
      </c>
      <c r="ED8" s="108">
        <f t="shared" si="43"/>
        <v>8936.1454597369084</v>
      </c>
      <c r="EE8" s="108">
        <f t="shared" si="44"/>
        <v>8938.4824174186779</v>
      </c>
      <c r="EF8" s="108">
        <f t="shared" si="45"/>
        <v>8361.252266666439</v>
      </c>
      <c r="EG8" s="108">
        <f t="shared" si="46"/>
        <v>8363.438879765099</v>
      </c>
      <c r="EH8" s="108">
        <f t="shared" si="47"/>
        <v>8365.6260647011677</v>
      </c>
      <c r="EI8" s="108">
        <f t="shared" si="48"/>
        <v>8367.813821624195</v>
      </c>
      <c r="EJ8" s="108">
        <f t="shared" si="49"/>
        <v>8487.0518099695055</v>
      </c>
      <c r="EK8" s="108">
        <f t="shared" si="50"/>
        <v>8489.2713218398349</v>
      </c>
      <c r="EL8" s="108">
        <f t="shared" si="51"/>
        <v>8491.4914141511763</v>
      </c>
      <c r="EM8" s="108">
        <f t="shared" si="52"/>
        <v>8493.7120870553263</v>
      </c>
      <c r="EN8" s="108">
        <f t="shared" si="53"/>
        <v>9399.7479312578362</v>
      </c>
      <c r="EO8" s="108">
        <f t="shared" si="54"/>
        <v>9402.206129060638</v>
      </c>
      <c r="EP8" s="108">
        <f t="shared" si="55"/>
        <v>9404.6649697249813</v>
      </c>
      <c r="EQ8" s="108">
        <f t="shared" si="56"/>
        <v>9407.1244534189846</v>
      </c>
      <c r="ER8" s="108">
        <f t="shared" si="57"/>
        <v>9409.5845803108114</v>
      </c>
      <c r="ES8" s="108">
        <f t="shared" si="58"/>
        <v>9247.8828067624145</v>
      </c>
      <c r="ET8" s="108">
        <f t="shared" si="59"/>
        <v>9250.3012891900707</v>
      </c>
      <c r="EU8" s="108">
        <f t="shared" si="60"/>
        <v>9252.7204040930083</v>
      </c>
      <c r="EV8" s="108">
        <f t="shared" si="61"/>
        <v>9255.1401516366259</v>
      </c>
      <c r="EW8" s="108">
        <f t="shared" si="62"/>
        <v>9305.1146245945183</v>
      </c>
      <c r="EX8" s="108">
        <f t="shared" si="63"/>
        <v>9307.5480741393658</v>
      </c>
      <c r="EY8" s="108">
        <f t="shared" si="64"/>
        <v>9309.9821600736523</v>
      </c>
      <c r="EZ8" s="108">
        <f t="shared" si="65"/>
        <v>9312.416882563808</v>
      </c>
      <c r="FA8" s="108">
        <f t="shared" si="66"/>
        <v>8446.5165372737283</v>
      </c>
      <c r="FB8" s="108">
        <f t="shared" si="67"/>
        <v>8448.7254484642308</v>
      </c>
      <c r="FC8" s="108">
        <f t="shared" si="68"/>
        <v>8450.9349373234836</v>
      </c>
      <c r="FD8" s="108">
        <f t="shared" si="69"/>
        <v>8453.1450040025557</v>
      </c>
      <c r="FE8" s="108">
        <f t="shared" si="70"/>
        <v>8455.3556486525595</v>
      </c>
    </row>
    <row r="9" spans="1:161" ht="15.75" x14ac:dyDescent="0.25">
      <c r="A9" s="87" t="s">
        <v>175</v>
      </c>
      <c r="B9" s="12">
        <f>'Urb proj of all 25 ARs '!C9</f>
        <v>36564.314224758869</v>
      </c>
      <c r="C9" s="12">
        <f>'Urb proj of all 25 ARs '!D9</f>
        <v>37064.879291058547</v>
      </c>
      <c r="D9" s="100">
        <f t="shared" si="10"/>
        <v>1.3689989185158272E-2</v>
      </c>
      <c r="E9" s="101">
        <f t="shared" si="11"/>
        <v>2.6151741735835898E-4</v>
      </c>
      <c r="F9" s="69">
        <f t="shared" si="12"/>
        <v>36573.876429782409</v>
      </c>
      <c r="G9" s="69">
        <f t="shared" si="16"/>
        <v>36583.441135489113</v>
      </c>
      <c r="H9" s="69">
        <f t="shared" ref="H9:AM9" si="75">G9*(1+$E$9)</f>
        <v>36593.00834253295</v>
      </c>
      <c r="I9" s="69">
        <f t="shared" si="75"/>
        <v>36602.57805156806</v>
      </c>
      <c r="J9" s="69">
        <f t="shared" si="75"/>
        <v>36612.150263248761</v>
      </c>
      <c r="K9" s="69">
        <f t="shared" si="75"/>
        <v>36621.72497822954</v>
      </c>
      <c r="L9" s="69">
        <f t="shared" si="75"/>
        <v>36631.302197165052</v>
      </c>
      <c r="M9" s="69">
        <f t="shared" si="75"/>
        <v>36640.881920710126</v>
      </c>
      <c r="N9" s="69">
        <f t="shared" si="75"/>
        <v>36650.464149519765</v>
      </c>
      <c r="O9" s="69">
        <f t="shared" si="75"/>
        <v>36660.048884249132</v>
      </c>
      <c r="P9" s="69">
        <f t="shared" si="75"/>
        <v>36669.636125553574</v>
      </c>
      <c r="Q9" s="69">
        <f t="shared" si="75"/>
        <v>36679.225874088603</v>
      </c>
      <c r="R9" s="69">
        <f t="shared" si="75"/>
        <v>36688.818130509899</v>
      </c>
      <c r="S9" s="69">
        <f t="shared" si="75"/>
        <v>36698.412895473317</v>
      </c>
      <c r="T9" s="69">
        <f t="shared" si="75"/>
        <v>36708.010169634894</v>
      </c>
      <c r="U9" s="69">
        <f t="shared" si="75"/>
        <v>36717.609953650819</v>
      </c>
      <c r="V9" s="69">
        <f t="shared" si="75"/>
        <v>36727.212248177471</v>
      </c>
      <c r="W9" s="69">
        <f t="shared" si="75"/>
        <v>36736.817053871389</v>
      </c>
      <c r="X9" s="69">
        <f t="shared" si="75"/>
        <v>36746.424371389287</v>
      </c>
      <c r="Y9" s="69">
        <f t="shared" si="75"/>
        <v>36756.034201388044</v>
      </c>
      <c r="Z9" s="69">
        <f t="shared" si="75"/>
        <v>36765.646544524723</v>
      </c>
      <c r="AA9" s="69">
        <f t="shared" si="75"/>
        <v>36775.261401456555</v>
      </c>
      <c r="AB9" s="69">
        <f t="shared" si="75"/>
        <v>36784.878772840944</v>
      </c>
      <c r="AC9" s="69">
        <f t="shared" si="75"/>
        <v>36794.498659335455</v>
      </c>
      <c r="AD9" s="69">
        <f t="shared" si="75"/>
        <v>36804.121061597842</v>
      </c>
      <c r="AE9" s="69">
        <f t="shared" si="75"/>
        <v>36813.745980286018</v>
      </c>
      <c r="AF9" s="69">
        <f t="shared" si="75"/>
        <v>36823.373416058072</v>
      </c>
      <c r="AG9" s="69">
        <f t="shared" si="75"/>
        <v>36833.00336957226</v>
      </c>
      <c r="AH9" s="69">
        <f t="shared" si="75"/>
        <v>36842.635841487019</v>
      </c>
      <c r="AI9" s="69">
        <f t="shared" si="75"/>
        <v>36852.270832460963</v>
      </c>
      <c r="AJ9" s="69">
        <f t="shared" si="75"/>
        <v>36861.908343152856</v>
      </c>
      <c r="AK9" s="69">
        <f t="shared" si="75"/>
        <v>36871.54837422166</v>
      </c>
      <c r="AL9" s="69">
        <f t="shared" si="75"/>
        <v>36881.19092632649</v>
      </c>
      <c r="AM9" s="69">
        <f t="shared" si="75"/>
        <v>36890.836000126641</v>
      </c>
      <c r="AN9" s="69">
        <f t="shared" ref="AN9:BE9" si="76">AM9*(1+$E$9)</f>
        <v>36900.483596281585</v>
      </c>
      <c r="AO9" s="69">
        <f t="shared" si="76"/>
        <v>36910.13371545096</v>
      </c>
      <c r="AP9" s="69">
        <f t="shared" si="76"/>
        <v>36919.786358294579</v>
      </c>
      <c r="AQ9" s="69">
        <f t="shared" si="76"/>
        <v>36929.441525472423</v>
      </c>
      <c r="AR9" s="69">
        <f t="shared" si="76"/>
        <v>36939.099217644653</v>
      </c>
      <c r="AS9" s="69">
        <f t="shared" si="76"/>
        <v>36948.759435471598</v>
      </c>
      <c r="AT9" s="69">
        <f t="shared" si="76"/>
        <v>36958.422179613757</v>
      </c>
      <c r="AU9" s="69">
        <f t="shared" si="76"/>
        <v>36968.087450731808</v>
      </c>
      <c r="AV9" s="69">
        <f t="shared" si="76"/>
        <v>36977.755249486603</v>
      </c>
      <c r="AW9" s="69">
        <f t="shared" si="76"/>
        <v>36987.425576539157</v>
      </c>
      <c r="AX9" s="69">
        <f t="shared" si="76"/>
        <v>36997.098432550665</v>
      </c>
      <c r="AY9" s="69">
        <f t="shared" si="76"/>
        <v>37006.773818182497</v>
      </c>
      <c r="AZ9" s="69">
        <f t="shared" si="76"/>
        <v>37016.45173409619</v>
      </c>
      <c r="BA9" s="69">
        <f t="shared" si="76"/>
        <v>37026.132180953464</v>
      </c>
      <c r="BB9" s="69">
        <f t="shared" si="76"/>
        <v>37035.815159416197</v>
      </c>
      <c r="BC9" s="69">
        <f t="shared" si="76"/>
        <v>37045.500670146452</v>
      </c>
      <c r="BD9" s="69">
        <f t="shared" si="76"/>
        <v>37055.188713806456</v>
      </c>
      <c r="BE9" s="69">
        <f t="shared" si="76"/>
        <v>37064.87929105862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62155.826733409689</v>
      </c>
      <c r="DG9" s="108">
        <f t="shared" si="20"/>
        <v>62172.081564690787</v>
      </c>
      <c r="DH9" s="108">
        <f t="shared" si="21"/>
        <v>62188.340646893383</v>
      </c>
      <c r="DI9" s="108">
        <f t="shared" si="22"/>
        <v>62204.603981129156</v>
      </c>
      <c r="DJ9" s="108">
        <f t="shared" si="23"/>
        <v>66981.184723552084</v>
      </c>
      <c r="DK9" s="108">
        <f t="shared" si="24"/>
        <v>66998.701469992593</v>
      </c>
      <c r="DL9" s="108">
        <f t="shared" si="25"/>
        <v>67016.222797367387</v>
      </c>
      <c r="DM9" s="108">
        <f t="shared" si="26"/>
        <v>67033.748706874452</v>
      </c>
      <c r="DN9" s="108">
        <f t="shared" si="27"/>
        <v>57266.131707098983</v>
      </c>
      <c r="DO9" s="108">
        <f t="shared" si="28"/>
        <v>57281.107797965131</v>
      </c>
      <c r="DP9" s="108">
        <f t="shared" si="29"/>
        <v>57296.087805339877</v>
      </c>
      <c r="DQ9" s="108">
        <f t="shared" si="30"/>
        <v>57311.071730247473</v>
      </c>
      <c r="DR9" s="108">
        <f t="shared" si="31"/>
        <v>57326.059573712409</v>
      </c>
      <c r="DS9" s="108">
        <f t="shared" si="32"/>
        <v>61568.407494726176</v>
      </c>
      <c r="DT9" s="108">
        <f t="shared" si="33"/>
        <v>61584.508705645065</v>
      </c>
      <c r="DU9" s="108">
        <f t="shared" si="34"/>
        <v>61600.614127311048</v>
      </c>
      <c r="DV9" s="108">
        <f t="shared" si="35"/>
        <v>61616.723760825313</v>
      </c>
      <c r="DW9" s="108">
        <f t="shared" si="36"/>
        <v>59154.435929470732</v>
      </c>
      <c r="DX9" s="108">
        <f t="shared" si="37"/>
        <v>59169.905844780296</v>
      </c>
      <c r="DY9" s="108">
        <f t="shared" si="38"/>
        <v>59185.379805742159</v>
      </c>
      <c r="DZ9" s="108">
        <f t="shared" si="39"/>
        <v>59200.857813414324</v>
      </c>
      <c r="EA9" s="108">
        <f t="shared" si="40"/>
        <v>65409.754530833954</v>
      </c>
      <c r="EB9" s="108">
        <f t="shared" si="41"/>
        <v>65426.860320908905</v>
      </c>
      <c r="EC9" s="108">
        <f t="shared" si="42"/>
        <v>65443.970584445888</v>
      </c>
      <c r="ED9" s="108">
        <f t="shared" si="43"/>
        <v>65461.08532261481</v>
      </c>
      <c r="EE9" s="108">
        <f t="shared" si="44"/>
        <v>65478.204536585865</v>
      </c>
      <c r="EF9" s="108">
        <f t="shared" si="45"/>
        <v>67255.579901717691</v>
      </c>
      <c r="EG9" s="108">
        <f t="shared" si="46"/>
        <v>67273.168407276535</v>
      </c>
      <c r="EH9" s="108">
        <f t="shared" si="47"/>
        <v>67290.761512535915</v>
      </c>
      <c r="EI9" s="108">
        <f t="shared" si="48"/>
        <v>67308.359218698752</v>
      </c>
      <c r="EJ9" s="108">
        <f t="shared" si="49"/>
        <v>70743.403318986399</v>
      </c>
      <c r="EK9" s="108">
        <f t="shared" si="50"/>
        <v>70761.903951117536</v>
      </c>
      <c r="EL9" s="108">
        <f t="shared" si="51"/>
        <v>70780.409421486183</v>
      </c>
      <c r="EM9" s="108">
        <f t="shared" si="52"/>
        <v>70798.919731357659</v>
      </c>
      <c r="EN9" s="108">
        <f t="shared" si="53"/>
        <v>76922.080121794163</v>
      </c>
      <c r="EO9" s="108">
        <f t="shared" si="54"/>
        <v>76942.196585525438</v>
      </c>
      <c r="EP9" s="108">
        <f t="shared" si="55"/>
        <v>76962.318310062372</v>
      </c>
      <c r="EQ9" s="108">
        <f t="shared" si="56"/>
        <v>76982.44529678073</v>
      </c>
      <c r="ER9" s="108">
        <f t="shared" si="57"/>
        <v>77002.577547056688</v>
      </c>
      <c r="ES9" s="108">
        <f t="shared" si="58"/>
        <v>71922.923739636739</v>
      </c>
      <c r="ET9" s="108">
        <f t="shared" si="59"/>
        <v>71941.732836901981</v>
      </c>
      <c r="EU9" s="108">
        <f t="shared" si="60"/>
        <v>71960.546853073771</v>
      </c>
      <c r="EV9" s="108">
        <f t="shared" si="61"/>
        <v>71979.365789438496</v>
      </c>
      <c r="EW9" s="108">
        <f t="shared" si="62"/>
        <v>66431.553035749399</v>
      </c>
      <c r="EX9" s="108">
        <f t="shared" si="63"/>
        <v>66448.926043930405</v>
      </c>
      <c r="EY9" s="108">
        <f t="shared" si="64"/>
        <v>66466.303595455654</v>
      </c>
      <c r="EZ9" s="108">
        <f t="shared" si="65"/>
        <v>66483.685691513296</v>
      </c>
      <c r="FA9" s="108">
        <f t="shared" si="66"/>
        <v>58618.086067592725</v>
      </c>
      <c r="FB9" s="108">
        <f t="shared" si="67"/>
        <v>58633.415718071614</v>
      </c>
      <c r="FC9" s="108">
        <f t="shared" si="68"/>
        <v>58648.749377521104</v>
      </c>
      <c r="FD9" s="108">
        <f t="shared" si="69"/>
        <v>58664.087046989618</v>
      </c>
      <c r="FE9" s="108">
        <f t="shared" si="70"/>
        <v>58679.428727525832</v>
      </c>
    </row>
    <row r="10" spans="1:161" ht="15.75" x14ac:dyDescent="0.25">
      <c r="A10" s="47" t="s">
        <v>199</v>
      </c>
      <c r="B10" s="12">
        <f>'Urb proj of all 25 ARs '!C10</f>
        <v>50686.549420680152</v>
      </c>
      <c r="C10" s="12">
        <f>'Urb proj of all 25 ARs '!D10</f>
        <v>51380.447734082249</v>
      </c>
      <c r="D10" s="100">
        <f t="shared" si="10"/>
        <v>1.368998918515817E-2</v>
      </c>
      <c r="E10" s="101">
        <f t="shared" si="11"/>
        <v>2.6151741735835898E-4</v>
      </c>
      <c r="F10" s="69">
        <f t="shared" si="12"/>
        <v>50699.804836179457</v>
      </c>
      <c r="G10" s="69">
        <f t="shared" si="16"/>
        <v>50713.063718200785</v>
      </c>
      <c r="H10" s="69">
        <f t="shared" ref="H10:AM10" si="77">G10*(1+$E$10)</f>
        <v>50726.326067650698</v>
      </c>
      <c r="I10" s="69">
        <f t="shared" si="77"/>
        <v>50739.591885435992</v>
      </c>
      <c r="J10" s="69">
        <f t="shared" si="77"/>
        <v>50752.861172463687</v>
      </c>
      <c r="K10" s="69">
        <f t="shared" si="77"/>
        <v>50766.133929641059</v>
      </c>
      <c r="L10" s="69">
        <f t="shared" si="77"/>
        <v>50779.410157875609</v>
      </c>
      <c r="M10" s="69">
        <f t="shared" si="77"/>
        <v>50792.689858075079</v>
      </c>
      <c r="N10" s="69">
        <f t="shared" si="77"/>
        <v>50805.973031147449</v>
      </c>
      <c r="O10" s="69">
        <f t="shared" si="77"/>
        <v>50819.259678000933</v>
      </c>
      <c r="P10" s="69">
        <f t="shared" si="77"/>
        <v>50832.549799543987</v>
      </c>
      <c r="Q10" s="69">
        <f t="shared" si="77"/>
        <v>50845.843396685304</v>
      </c>
      <c r="R10" s="69">
        <f t="shared" si="77"/>
        <v>50859.140470333812</v>
      </c>
      <c r="S10" s="69">
        <f t="shared" si="77"/>
        <v>50872.441021398678</v>
      </c>
      <c r="T10" s="69">
        <f t="shared" si="77"/>
        <v>50885.745050789308</v>
      </c>
      <c r="U10" s="69">
        <f t="shared" si="77"/>
        <v>50899.052559415344</v>
      </c>
      <c r="V10" s="69">
        <f t="shared" si="77"/>
        <v>50912.363548186673</v>
      </c>
      <c r="W10" s="69">
        <f t="shared" si="77"/>
        <v>50925.678018013408</v>
      </c>
      <c r="X10" s="69">
        <f t="shared" si="77"/>
        <v>50938.995969805903</v>
      </c>
      <c r="Y10" s="69">
        <f t="shared" si="77"/>
        <v>50952.317404474757</v>
      </c>
      <c r="Z10" s="69">
        <f t="shared" si="77"/>
        <v>50965.642322930798</v>
      </c>
      <c r="AA10" s="69">
        <f t="shared" si="77"/>
        <v>50978.970726085099</v>
      </c>
      <c r="AB10" s="69">
        <f t="shared" si="77"/>
        <v>50992.302614848973</v>
      </c>
      <c r="AC10" s="69">
        <f t="shared" si="77"/>
        <v>51005.637990133968</v>
      </c>
      <c r="AD10" s="69">
        <f t="shared" si="77"/>
        <v>51018.976852851862</v>
      </c>
      <c r="AE10" s="69">
        <f t="shared" si="77"/>
        <v>51032.319203914689</v>
      </c>
      <c r="AF10" s="69">
        <f t="shared" si="77"/>
        <v>51045.665044234702</v>
      </c>
      <c r="AG10" s="69">
        <f t="shared" si="77"/>
        <v>51059.014374724407</v>
      </c>
      <c r="AH10" s="69">
        <f t="shared" si="77"/>
        <v>51072.367196296545</v>
      </c>
      <c r="AI10" s="69">
        <f t="shared" si="77"/>
        <v>51085.723509864096</v>
      </c>
      <c r="AJ10" s="69">
        <f t="shared" si="77"/>
        <v>51099.083316340279</v>
      </c>
      <c r="AK10" s="69">
        <f t="shared" si="77"/>
        <v>51112.446616638546</v>
      </c>
      <c r="AL10" s="69">
        <f t="shared" si="77"/>
        <v>51125.8134116726</v>
      </c>
      <c r="AM10" s="69">
        <f t="shared" si="77"/>
        <v>51139.183702356364</v>
      </c>
      <c r="AN10" s="69">
        <f t="shared" ref="AN10:BE10" si="78">AM10*(1+$E$10)</f>
        <v>51152.55748960402</v>
      </c>
      <c r="AO10" s="69">
        <f t="shared" si="78"/>
        <v>51165.934774329973</v>
      </c>
      <c r="AP10" s="69">
        <f t="shared" si="78"/>
        <v>51179.315557448885</v>
      </c>
      <c r="AQ10" s="69">
        <f t="shared" si="78"/>
        <v>51192.69983987564</v>
      </c>
      <c r="AR10" s="69">
        <f t="shared" si="78"/>
        <v>51206.087622525367</v>
      </c>
      <c r="AS10" s="69">
        <f t="shared" si="78"/>
        <v>51219.478906313438</v>
      </c>
      <c r="AT10" s="69">
        <f t="shared" si="78"/>
        <v>51232.873692155459</v>
      </c>
      <c r="AU10" s="69">
        <f t="shared" si="78"/>
        <v>51246.271980967278</v>
      </c>
      <c r="AV10" s="69">
        <f t="shared" si="78"/>
        <v>51259.673773664981</v>
      </c>
      <c r="AW10" s="69">
        <f t="shared" si="78"/>
        <v>51273.079071164902</v>
      </c>
      <c r="AX10" s="69">
        <f t="shared" si="78"/>
        <v>51286.487874383602</v>
      </c>
      <c r="AY10" s="69">
        <f t="shared" si="78"/>
        <v>51299.900184237893</v>
      </c>
      <c r="AZ10" s="69">
        <f t="shared" si="78"/>
        <v>51313.316001644816</v>
      </c>
      <c r="BA10" s="69">
        <f t="shared" si="78"/>
        <v>51326.735327521659</v>
      </c>
      <c r="BB10" s="69">
        <f t="shared" si="78"/>
        <v>51340.158162785949</v>
      </c>
      <c r="BC10" s="69">
        <f t="shared" si="78"/>
        <v>51353.584508355452</v>
      </c>
      <c r="BD10" s="69">
        <f t="shared" si="78"/>
        <v>51367.01436514817</v>
      </c>
      <c r="BE10" s="69">
        <f t="shared" si="78"/>
        <v>51380.447734082351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50584.494256074002</v>
      </c>
      <c r="DG10" s="108">
        <f t="shared" si="20"/>
        <v>50597.722982370229</v>
      </c>
      <c r="DH10" s="108">
        <f t="shared" si="21"/>
        <v>50610.955168208791</v>
      </c>
      <c r="DI10" s="108">
        <f t="shared" si="22"/>
        <v>50624.190814494425</v>
      </c>
      <c r="DJ10" s="108">
        <f t="shared" si="23"/>
        <v>54134.547065814419</v>
      </c>
      <c r="DK10" s="108">
        <f t="shared" si="24"/>
        <v>54148.704192752935</v>
      </c>
      <c r="DL10" s="108">
        <f t="shared" si="25"/>
        <v>54162.86502202673</v>
      </c>
      <c r="DM10" s="108">
        <f t="shared" si="26"/>
        <v>54177.029554604022</v>
      </c>
      <c r="DN10" s="108">
        <f t="shared" si="27"/>
        <v>48124.037640371243</v>
      </c>
      <c r="DO10" s="108">
        <f t="shared" si="28"/>
        <v>48136.62291440781</v>
      </c>
      <c r="DP10" s="108">
        <f t="shared" si="29"/>
        <v>48149.211479712743</v>
      </c>
      <c r="DQ10" s="108">
        <f t="shared" si="30"/>
        <v>48161.803337146761</v>
      </c>
      <c r="DR10" s="108">
        <f t="shared" si="31"/>
        <v>48174.398487570812</v>
      </c>
      <c r="DS10" s="108">
        <f t="shared" si="32"/>
        <v>50093.519714956645</v>
      </c>
      <c r="DT10" s="108">
        <f t="shared" si="33"/>
        <v>50106.620042858893</v>
      </c>
      <c r="DU10" s="108">
        <f t="shared" si="34"/>
        <v>50119.723796725055</v>
      </c>
      <c r="DV10" s="108">
        <f t="shared" si="35"/>
        <v>50132.830977451093</v>
      </c>
      <c r="DW10" s="108">
        <f t="shared" si="36"/>
        <v>49962.077204842921</v>
      </c>
      <c r="DX10" s="108">
        <f t="shared" si="37"/>
        <v>49975.143158239393</v>
      </c>
      <c r="DY10" s="108">
        <f t="shared" si="38"/>
        <v>49988.212528610253</v>
      </c>
      <c r="DZ10" s="108">
        <f t="shared" si="39"/>
        <v>50001.285316849091</v>
      </c>
      <c r="EA10" s="108">
        <f t="shared" si="40"/>
        <v>51086.298619148256</v>
      </c>
      <c r="EB10" s="108">
        <f t="shared" si="41"/>
        <v>51099.658576025533</v>
      </c>
      <c r="EC10" s="108">
        <f t="shared" si="42"/>
        <v>51113.022026764236</v>
      </c>
      <c r="ED10" s="108">
        <f t="shared" si="43"/>
        <v>51126.388972278051</v>
      </c>
      <c r="EE10" s="108">
        <f t="shared" si="44"/>
        <v>51139.759413480948</v>
      </c>
      <c r="EF10" s="108">
        <f t="shared" si="45"/>
        <v>49814.697892666387</v>
      </c>
      <c r="EG10" s="108">
        <f t="shared" si="46"/>
        <v>49827.725303805761</v>
      </c>
      <c r="EH10" s="108">
        <f t="shared" si="47"/>
        <v>49840.756121840051</v>
      </c>
      <c r="EI10" s="108">
        <f t="shared" si="48"/>
        <v>49853.790347660222</v>
      </c>
      <c r="EJ10" s="108">
        <f t="shared" si="49"/>
        <v>49932.810984015407</v>
      </c>
      <c r="EK10" s="108">
        <f t="shared" si="50"/>
        <v>49945.869283785381</v>
      </c>
      <c r="EL10" s="108">
        <f t="shared" si="51"/>
        <v>49958.930998528202</v>
      </c>
      <c r="EM10" s="108">
        <f t="shared" si="52"/>
        <v>49971.996129136918</v>
      </c>
      <c r="EN10" s="108">
        <f t="shared" si="53"/>
        <v>54675.826914774123</v>
      </c>
      <c r="EO10" s="108">
        <f t="shared" si="54"/>
        <v>54690.125595820806</v>
      </c>
      <c r="EP10" s="108">
        <f t="shared" si="55"/>
        <v>54704.428016221631</v>
      </c>
      <c r="EQ10" s="108">
        <f t="shared" si="56"/>
        <v>54718.734176954502</v>
      </c>
      <c r="ER10" s="108">
        <f t="shared" si="57"/>
        <v>54733.044078997576</v>
      </c>
      <c r="ES10" s="108">
        <f t="shared" si="58"/>
        <v>52820.415754448586</v>
      </c>
      <c r="ET10" s="108">
        <f t="shared" si="59"/>
        <v>52834.229213160492</v>
      </c>
      <c r="EU10" s="108">
        <f t="shared" si="60"/>
        <v>52848.046284332435</v>
      </c>
      <c r="EV10" s="108">
        <f t="shared" si="61"/>
        <v>52861.86696890914</v>
      </c>
      <c r="EW10" s="108">
        <f t="shared" si="62"/>
        <v>53372.944269748557</v>
      </c>
      <c r="EX10" s="108">
        <f t="shared" si="63"/>
        <v>53386.902224290789</v>
      </c>
      <c r="EY10" s="108">
        <f t="shared" si="64"/>
        <v>53400.863829081252</v>
      </c>
      <c r="EZ10" s="108">
        <f t="shared" si="65"/>
        <v>53414.82908507454</v>
      </c>
      <c r="FA10" s="108">
        <f t="shared" si="66"/>
        <v>49680.716378807883</v>
      </c>
      <c r="FB10" s="108">
        <f t="shared" si="67"/>
        <v>49693.708751447783</v>
      </c>
      <c r="FC10" s="108">
        <f t="shared" si="68"/>
        <v>49706.704521819425</v>
      </c>
      <c r="FD10" s="108">
        <f t="shared" si="69"/>
        <v>49719.703690811366</v>
      </c>
      <c r="FE10" s="108">
        <f t="shared" si="70"/>
        <v>49732.706259312406</v>
      </c>
    </row>
    <row r="11" spans="1:161" ht="15.75" x14ac:dyDescent="0.25">
      <c r="A11" s="47" t="s">
        <v>187</v>
      </c>
      <c r="B11" s="12">
        <f>'Urb proj of all 25 ARs '!C11</f>
        <v>26986.124839094704</v>
      </c>
      <c r="C11" s="12">
        <f>'Urb proj of all 25 ARs '!D11</f>
        <v>27355.564596291242</v>
      </c>
      <c r="D11" s="100">
        <f t="shared" si="10"/>
        <v>1.36899891851583E-2</v>
      </c>
      <c r="E11" s="101">
        <f t="shared" si="11"/>
        <v>2.6151741735835898E-4</v>
      </c>
      <c r="F11" s="69">
        <f t="shared" si="12"/>
        <v>26993.182180767133</v>
      </c>
      <c r="G11" s="69">
        <f t="shared" si="16"/>
        <v>27000.24136805733</v>
      </c>
      <c r="H11" s="69">
        <f t="shared" ref="H11:AM11" si="79">G11*(1+$E$11)</f>
        <v>27007.302401447956</v>
      </c>
      <c r="I11" s="69">
        <f t="shared" si="79"/>
        <v>27014.3652814218</v>
      </c>
      <c r="J11" s="69">
        <f t="shared" si="79"/>
        <v>27021.430008461772</v>
      </c>
      <c r="K11" s="69">
        <f t="shared" si="79"/>
        <v>27028.496583050914</v>
      </c>
      <c r="L11" s="69">
        <f t="shared" si="79"/>
        <v>27035.565005672393</v>
      </c>
      <c r="M11" s="69">
        <f t="shared" si="79"/>
        <v>27042.635276809502</v>
      </c>
      <c r="N11" s="69">
        <f t="shared" si="79"/>
        <v>27049.707396945658</v>
      </c>
      <c r="O11" s="69">
        <f t="shared" si="79"/>
        <v>27056.781366564406</v>
      </c>
      <c r="P11" s="69">
        <f t="shared" si="79"/>
        <v>27063.85718614942</v>
      </c>
      <c r="Q11" s="69">
        <f t="shared" si="79"/>
        <v>27070.934856184496</v>
      </c>
      <c r="R11" s="69">
        <f t="shared" si="79"/>
        <v>27078.014377153562</v>
      </c>
      <c r="S11" s="69">
        <f t="shared" si="79"/>
        <v>27085.095749540669</v>
      </c>
      <c r="T11" s="69">
        <f t="shared" si="79"/>
        <v>27092.178973829992</v>
      </c>
      <c r="U11" s="69">
        <f t="shared" si="79"/>
        <v>27099.264050505837</v>
      </c>
      <c r="V11" s="69">
        <f t="shared" si="79"/>
        <v>27106.350980052637</v>
      </c>
      <c r="W11" s="69">
        <f t="shared" si="79"/>
        <v>27113.439762954949</v>
      </c>
      <c r="X11" s="69">
        <f t="shared" si="79"/>
        <v>27120.530399697458</v>
      </c>
      <c r="Y11" s="69">
        <f t="shared" si="79"/>
        <v>27127.622890764975</v>
      </c>
      <c r="Z11" s="69">
        <f t="shared" si="79"/>
        <v>27134.717236642438</v>
      </c>
      <c r="AA11" s="69">
        <f t="shared" si="79"/>
        <v>27141.813437814915</v>
      </c>
      <c r="AB11" s="69">
        <f t="shared" si="79"/>
        <v>27148.911494767595</v>
      </c>
      <c r="AC11" s="69">
        <f t="shared" si="79"/>
        <v>27156.011407985796</v>
      </c>
      <c r="AD11" s="69">
        <f t="shared" si="79"/>
        <v>27163.113177954965</v>
      </c>
      <c r="AE11" s="69">
        <f t="shared" si="79"/>
        <v>27170.216805160675</v>
      </c>
      <c r="AF11" s="69">
        <f t="shared" si="79"/>
        <v>27177.322290088629</v>
      </c>
      <c r="AG11" s="69">
        <f t="shared" si="79"/>
        <v>27184.429633224649</v>
      </c>
      <c r="AH11" s="69">
        <f t="shared" si="79"/>
        <v>27191.538835054689</v>
      </c>
      <c r="AI11" s="69">
        <f t="shared" si="79"/>
        <v>27198.649896064831</v>
      </c>
      <c r="AJ11" s="69">
        <f t="shared" si="79"/>
        <v>27205.762816741284</v>
      </c>
      <c r="AK11" s="69">
        <f t="shared" si="79"/>
        <v>27212.877597570383</v>
      </c>
      <c r="AL11" s="69">
        <f t="shared" si="79"/>
        <v>27219.994239038588</v>
      </c>
      <c r="AM11" s="69">
        <f t="shared" si="79"/>
        <v>27227.112741632489</v>
      </c>
      <c r="AN11" s="69">
        <f t="shared" ref="AN11:BE11" si="80">AM11*(1+$E$11)</f>
        <v>27234.233105838804</v>
      </c>
      <c r="AO11" s="69">
        <f t="shared" si="80"/>
        <v>27241.35533214438</v>
      </c>
      <c r="AP11" s="69">
        <f t="shared" si="80"/>
        <v>27248.479421036183</v>
      </c>
      <c r="AQ11" s="69">
        <f t="shared" si="80"/>
        <v>27255.605373001315</v>
      </c>
      <c r="AR11" s="69">
        <f t="shared" si="80"/>
        <v>27262.733188527</v>
      </c>
      <c r="AS11" s="69">
        <f t="shared" si="80"/>
        <v>27269.862868100594</v>
      </c>
      <c r="AT11" s="69">
        <f t="shared" si="80"/>
        <v>27276.994412209577</v>
      </c>
      <c r="AU11" s="69">
        <f t="shared" si="80"/>
        <v>27284.127821341557</v>
      </c>
      <c r="AV11" s="69">
        <f t="shared" si="80"/>
        <v>27291.263095984268</v>
      </c>
      <c r="AW11" s="69">
        <f t="shared" si="80"/>
        <v>27298.400236625577</v>
      </c>
      <c r="AX11" s="69">
        <f t="shared" si="80"/>
        <v>27305.539243753476</v>
      </c>
      <c r="AY11" s="69">
        <f t="shared" si="80"/>
        <v>27312.680117856078</v>
      </c>
      <c r="AZ11" s="69">
        <f t="shared" si="80"/>
        <v>27319.822859421634</v>
      </c>
      <c r="BA11" s="69">
        <f t="shared" si="80"/>
        <v>27326.967468938517</v>
      </c>
      <c r="BB11" s="69">
        <f t="shared" si="80"/>
        <v>27334.113946895231</v>
      </c>
      <c r="BC11" s="69">
        <f t="shared" si="80"/>
        <v>27341.262293780404</v>
      </c>
      <c r="BD11" s="69">
        <f t="shared" si="80"/>
        <v>27348.412510082791</v>
      </c>
      <c r="BE11" s="69">
        <f t="shared" si="80"/>
        <v>27355.564596291279</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37739.729637577722</v>
      </c>
      <c r="DG11" s="108">
        <f t="shared" si="20"/>
        <v>37749.599234204339</v>
      </c>
      <c r="DH11" s="108">
        <f t="shared" si="21"/>
        <v>37759.471411902377</v>
      </c>
      <c r="DI11" s="108">
        <f t="shared" si="22"/>
        <v>37769.346171346842</v>
      </c>
      <c r="DJ11" s="108">
        <f t="shared" si="23"/>
        <v>40989.484412766222</v>
      </c>
      <c r="DK11" s="108">
        <f t="shared" si="24"/>
        <v>41000.203876868698</v>
      </c>
      <c r="DL11" s="108">
        <f t="shared" si="25"/>
        <v>41010.926144297744</v>
      </c>
      <c r="DM11" s="108">
        <f t="shared" si="26"/>
        <v>41021.651215786478</v>
      </c>
      <c r="DN11" s="108">
        <f t="shared" si="27"/>
        <v>35245.541609088817</v>
      </c>
      <c r="DO11" s="108">
        <f t="shared" si="28"/>
        <v>35254.758932103818</v>
      </c>
      <c r="DP11" s="108">
        <f t="shared" si="29"/>
        <v>35263.978665609335</v>
      </c>
      <c r="DQ11" s="108">
        <f t="shared" si="30"/>
        <v>35273.200810235743</v>
      </c>
      <c r="DR11" s="108">
        <f t="shared" si="31"/>
        <v>35282.425366613599</v>
      </c>
      <c r="DS11" s="108">
        <f t="shared" si="32"/>
        <v>36341.173094276339</v>
      </c>
      <c r="DT11" s="108">
        <f t="shared" si="33"/>
        <v>36350.676944007726</v>
      </c>
      <c r="DU11" s="108">
        <f t="shared" si="34"/>
        <v>36360.183279161349</v>
      </c>
      <c r="DV11" s="108">
        <f t="shared" si="35"/>
        <v>36369.692100387198</v>
      </c>
      <c r="DW11" s="108">
        <f t="shared" si="36"/>
        <v>38202.010684377601</v>
      </c>
      <c r="DX11" s="108">
        <f t="shared" si="37"/>
        <v>38212.001175549674</v>
      </c>
      <c r="DY11" s="108">
        <f t="shared" si="38"/>
        <v>38221.994279409198</v>
      </c>
      <c r="DZ11" s="108">
        <f t="shared" si="39"/>
        <v>38231.989996639437</v>
      </c>
      <c r="EA11" s="108">
        <f t="shared" si="40"/>
        <v>42384.66274111902</v>
      </c>
      <c r="EB11" s="108">
        <f t="shared" si="41"/>
        <v>42395.74706865468</v>
      </c>
      <c r="EC11" s="108">
        <f t="shared" si="42"/>
        <v>42406.834294935048</v>
      </c>
      <c r="ED11" s="108">
        <f t="shared" si="43"/>
        <v>42417.924420718206</v>
      </c>
      <c r="EE11" s="108">
        <f t="shared" si="44"/>
        <v>42429.017446762409</v>
      </c>
      <c r="EF11" s="108">
        <f t="shared" si="45"/>
        <v>42302.058776728882</v>
      </c>
      <c r="EG11" s="108">
        <f t="shared" si="46"/>
        <v>42313.121501889116</v>
      </c>
      <c r="EH11" s="108">
        <f t="shared" si="47"/>
        <v>42324.187120144656</v>
      </c>
      <c r="EI11" s="108">
        <f t="shared" si="48"/>
        <v>42335.255632252112</v>
      </c>
      <c r="EJ11" s="108">
        <f t="shared" si="49"/>
        <v>45080.491685638561</v>
      </c>
      <c r="EK11" s="108">
        <f t="shared" si="50"/>
        <v>45092.281019397436</v>
      </c>
      <c r="EL11" s="108">
        <f t="shared" si="51"/>
        <v>45104.073436272425</v>
      </c>
      <c r="EM11" s="108">
        <f t="shared" si="52"/>
        <v>45115.868937069819</v>
      </c>
      <c r="EN11" s="108">
        <f t="shared" si="53"/>
        <v>50949.19456185813</v>
      </c>
      <c r="EO11" s="108">
        <f t="shared" si="54"/>
        <v>50962.518663636438</v>
      </c>
      <c r="EP11" s="108">
        <f t="shared" si="55"/>
        <v>50975.846249899427</v>
      </c>
      <c r="EQ11" s="108">
        <f t="shared" si="56"/>
        <v>50989.17732155836</v>
      </c>
      <c r="ER11" s="108">
        <f t="shared" si="57"/>
        <v>51002.511879524718</v>
      </c>
      <c r="ES11" s="108">
        <f t="shared" si="58"/>
        <v>46762.825873339876</v>
      </c>
      <c r="ET11" s="108">
        <f t="shared" si="59"/>
        <v>46775.055166790655</v>
      </c>
      <c r="EU11" s="108">
        <f t="shared" si="60"/>
        <v>46787.287658414665</v>
      </c>
      <c r="EV11" s="108">
        <f t="shared" si="61"/>
        <v>46799.523349048293</v>
      </c>
      <c r="EW11" s="108">
        <f t="shared" si="62"/>
        <v>42434.588482814557</v>
      </c>
      <c r="EX11" s="108">
        <f t="shared" si="63"/>
        <v>42445.68586680125</v>
      </c>
      <c r="EY11" s="108">
        <f t="shared" si="64"/>
        <v>42456.786152947134</v>
      </c>
      <c r="EZ11" s="108">
        <f t="shared" si="65"/>
        <v>42467.889342011193</v>
      </c>
      <c r="FA11" s="108">
        <f t="shared" si="66"/>
        <v>34586.405577306345</v>
      </c>
      <c r="FB11" s="108">
        <f t="shared" si="67"/>
        <v>34595.450524768632</v>
      </c>
      <c r="FC11" s="108">
        <f t="shared" si="68"/>
        <v>34604.497837642222</v>
      </c>
      <c r="FD11" s="108">
        <f t="shared" si="69"/>
        <v>34613.547516545703</v>
      </c>
      <c r="FE11" s="108">
        <f t="shared" si="70"/>
        <v>34622.599562097843</v>
      </c>
    </row>
    <row r="12" spans="1:161" ht="15.75" x14ac:dyDescent="0.25">
      <c r="A12" s="47" t="s">
        <v>188</v>
      </c>
      <c r="B12" s="12">
        <f>'Urb proj of all 25 ARs '!C12</f>
        <v>63634.928982732468</v>
      </c>
      <c r="C12" s="12">
        <f>'Urb proj of all 25 ARs '!D12</f>
        <v>64506.090472304386</v>
      </c>
      <c r="D12" s="100">
        <f t="shared" si="10"/>
        <v>1.3689989185158201E-2</v>
      </c>
      <c r="E12" s="101">
        <f t="shared" si="11"/>
        <v>2.6151741735835898E-4</v>
      </c>
      <c r="F12" s="69">
        <f t="shared" si="12"/>
        <v>63651.570625013817</v>
      </c>
      <c r="G12" s="69">
        <f t="shared" si="16"/>
        <v>63668.216619374471</v>
      </c>
      <c r="H12" s="69">
        <f t="shared" ref="H12:AM12" si="81">G12*(1+$E$12)</f>
        <v>63684.866966952584</v>
      </c>
      <c r="I12" s="69">
        <f t="shared" si="81"/>
        <v>63701.521668886591</v>
      </c>
      <c r="J12" s="69">
        <f t="shared" si="81"/>
        <v>63718.180726315237</v>
      </c>
      <c r="K12" s="69">
        <f t="shared" si="81"/>
        <v>63734.844140377558</v>
      </c>
      <c r="L12" s="69">
        <f t="shared" si="81"/>
        <v>63751.511912212889</v>
      </c>
      <c r="M12" s="69">
        <f t="shared" si="81"/>
        <v>63768.184042960864</v>
      </c>
      <c r="N12" s="69">
        <f t="shared" si="81"/>
        <v>63784.860533761414</v>
      </c>
      <c r="O12" s="69">
        <f t="shared" si="81"/>
        <v>63801.541385754768</v>
      </c>
      <c r="P12" s="69">
        <f t="shared" si="81"/>
        <v>63818.226600081456</v>
      </c>
      <c r="Q12" s="69">
        <f t="shared" si="81"/>
        <v>63834.916177882296</v>
      </c>
      <c r="R12" s="69">
        <f t="shared" si="81"/>
        <v>63851.610120298421</v>
      </c>
      <c r="S12" s="69">
        <f t="shared" si="81"/>
        <v>63868.308428471253</v>
      </c>
      <c r="T12" s="69">
        <f t="shared" si="81"/>
        <v>63885.011103542514</v>
      </c>
      <c r="U12" s="69">
        <f t="shared" si="81"/>
        <v>63901.718146654224</v>
      </c>
      <c r="V12" s="69">
        <f t="shared" si="81"/>
        <v>63918.429558948701</v>
      </c>
      <c r="W12" s="69">
        <f t="shared" si="81"/>
        <v>63935.145341568561</v>
      </c>
      <c r="X12" s="69">
        <f t="shared" si="81"/>
        <v>63951.865495656719</v>
      </c>
      <c r="Y12" s="69">
        <f t="shared" si="81"/>
        <v>63968.590022356395</v>
      </c>
      <c r="Z12" s="69">
        <f t="shared" si="81"/>
        <v>63985.3189228111</v>
      </c>
      <c r="AA12" s="69">
        <f t="shared" si="81"/>
        <v>64002.052198164645</v>
      </c>
      <c r="AB12" s="69">
        <f t="shared" si="81"/>
        <v>64018.789849561144</v>
      </c>
      <c r="AC12" s="69">
        <f t="shared" si="81"/>
        <v>64035.531878145011</v>
      </c>
      <c r="AD12" s="69">
        <f t="shared" si="81"/>
        <v>64052.278285060951</v>
      </c>
      <c r="AE12" s="69">
        <f t="shared" si="81"/>
        <v>64069.029071453981</v>
      </c>
      <c r="AF12" s="69">
        <f t="shared" si="81"/>
        <v>64085.784238469401</v>
      </c>
      <c r="AG12" s="69">
        <f t="shared" si="81"/>
        <v>64102.543787252827</v>
      </c>
      <c r="AH12" s="69">
        <f t="shared" si="81"/>
        <v>64119.307718950171</v>
      </c>
      <c r="AI12" s="69">
        <f t="shared" si="81"/>
        <v>64136.076034707636</v>
      </c>
      <c r="AJ12" s="69">
        <f t="shared" si="81"/>
        <v>64152.848735671731</v>
      </c>
      <c r="AK12" s="69">
        <f t="shared" si="81"/>
        <v>64169.625822989263</v>
      </c>
      <c r="AL12" s="69">
        <f t="shared" si="81"/>
        <v>64186.407297807345</v>
      </c>
      <c r="AM12" s="69">
        <f t="shared" si="81"/>
        <v>64203.193161273382</v>
      </c>
      <c r="AN12" s="69">
        <f t="shared" ref="AN12:BE12" si="82">AM12*(1+$E$12)</f>
        <v>64219.983414535076</v>
      </c>
      <c r="AO12" s="69">
        <f t="shared" si="82"/>
        <v>64236.778058740441</v>
      </c>
      <c r="AP12" s="69">
        <f t="shared" si="82"/>
        <v>64253.577095037785</v>
      </c>
      <c r="AQ12" s="69">
        <f t="shared" si="82"/>
        <v>64270.380524575718</v>
      </c>
      <c r="AR12" s="69">
        <f t="shared" si="82"/>
        <v>64287.188348503143</v>
      </c>
      <c r="AS12" s="69">
        <f t="shared" si="82"/>
        <v>64304.000567969277</v>
      </c>
      <c r="AT12" s="69">
        <f t="shared" si="82"/>
        <v>64320.817184123625</v>
      </c>
      <c r="AU12" s="69">
        <f t="shared" si="82"/>
        <v>64337.638198115994</v>
      </c>
      <c r="AV12" s="69">
        <f t="shared" si="82"/>
        <v>64354.4636110965</v>
      </c>
      <c r="AW12" s="69">
        <f t="shared" si="82"/>
        <v>64371.293424215553</v>
      </c>
      <c r="AX12" s="69">
        <f t="shared" si="82"/>
        <v>64388.127638623868</v>
      </c>
      <c r="AY12" s="69">
        <f t="shared" si="82"/>
        <v>64404.966255472464</v>
      </c>
      <c r="AZ12" s="69">
        <f t="shared" si="82"/>
        <v>64421.809275912645</v>
      </c>
      <c r="BA12" s="69">
        <f t="shared" si="82"/>
        <v>64438.656701096035</v>
      </c>
      <c r="BB12" s="69">
        <f t="shared" si="82"/>
        <v>64455.50853217455</v>
      </c>
      <c r="BC12" s="69">
        <f t="shared" si="82"/>
        <v>64472.364770300403</v>
      </c>
      <c r="BD12" s="69">
        <f t="shared" si="82"/>
        <v>64489.225416626119</v>
      </c>
      <c r="BE12" s="69">
        <f t="shared" si="82"/>
        <v>64506.090472304517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54383.122738358099</v>
      </c>
      <c r="DG12" s="108">
        <f t="shared" si="20"/>
        <v>54397.344872164518</v>
      </c>
      <c r="DH12" s="108">
        <f t="shared" si="21"/>
        <v>54411.570725306643</v>
      </c>
      <c r="DI12" s="108">
        <f t="shared" si="22"/>
        <v>54425.800298757131</v>
      </c>
      <c r="DJ12" s="108">
        <f t="shared" si="23"/>
        <v>58011.591293399237</v>
      </c>
      <c r="DK12" s="108">
        <f t="shared" si="24"/>
        <v>58026.76233493114</v>
      </c>
      <c r="DL12" s="108">
        <f t="shared" si="25"/>
        <v>58041.93734395464</v>
      </c>
      <c r="DM12" s="108">
        <f t="shared" si="26"/>
        <v>58057.11632150731</v>
      </c>
      <c r="DN12" s="108">
        <f t="shared" si="27"/>
        <v>51950.374824572005</v>
      </c>
      <c r="DO12" s="108">
        <f t="shared" si="28"/>
        <v>51963.96075242693</v>
      </c>
      <c r="DP12" s="108">
        <f t="shared" si="29"/>
        <v>51977.550233238617</v>
      </c>
      <c r="DQ12" s="108">
        <f t="shared" si="30"/>
        <v>51991.143267936226</v>
      </c>
      <c r="DR12" s="108">
        <f t="shared" si="31"/>
        <v>52004.73985744916</v>
      </c>
      <c r="DS12" s="108">
        <f t="shared" si="32"/>
        <v>53288.18651238516</v>
      </c>
      <c r="DT12" s="108">
        <f t="shared" si="33"/>
        <v>53302.12230129759</v>
      </c>
      <c r="DU12" s="108">
        <f t="shared" si="34"/>
        <v>53316.061734661547</v>
      </c>
      <c r="DV12" s="108">
        <f t="shared" si="35"/>
        <v>53330.004813430118</v>
      </c>
      <c r="DW12" s="108">
        <f t="shared" si="36"/>
        <v>52950.546644787981</v>
      </c>
      <c r="DX12" s="108">
        <f t="shared" si="37"/>
        <v>52964.39413499424</v>
      </c>
      <c r="DY12" s="108">
        <f t="shared" si="38"/>
        <v>52978.245246560378</v>
      </c>
      <c r="DZ12" s="108">
        <f t="shared" si="39"/>
        <v>52992.099980433435</v>
      </c>
      <c r="EA12" s="108">
        <f t="shared" si="40"/>
        <v>54220.009802751229</v>
      </c>
      <c r="EB12" s="108">
        <f t="shared" si="41"/>
        <v>54234.189279683989</v>
      </c>
      <c r="EC12" s="108">
        <f t="shared" si="42"/>
        <v>54248.372464796943</v>
      </c>
      <c r="ED12" s="108">
        <f t="shared" si="43"/>
        <v>54262.559359059829</v>
      </c>
      <c r="EE12" s="108">
        <f t="shared" si="44"/>
        <v>54276.749963442664</v>
      </c>
      <c r="EF12" s="108">
        <f t="shared" si="45"/>
        <v>51893.590328667378</v>
      </c>
      <c r="EG12" s="108">
        <f t="shared" si="46"/>
        <v>51907.161406387575</v>
      </c>
      <c r="EH12" s="108">
        <f t="shared" si="47"/>
        <v>51920.736033180983</v>
      </c>
      <c r="EI12" s="108">
        <f t="shared" si="48"/>
        <v>51934.314209975724</v>
      </c>
      <c r="EJ12" s="108">
        <f t="shared" si="49"/>
        <v>52046.710771502148</v>
      </c>
      <c r="EK12" s="108">
        <f t="shared" si="50"/>
        <v>52060.321892885106</v>
      </c>
      <c r="EL12" s="108">
        <f t="shared" si="51"/>
        <v>52073.936573813386</v>
      </c>
      <c r="EM12" s="108">
        <f t="shared" si="52"/>
        <v>52087.554815217853</v>
      </c>
      <c r="EN12" s="108">
        <f t="shared" si="53"/>
        <v>56023.052212283153</v>
      </c>
      <c r="EO12" s="108">
        <f t="shared" si="54"/>
        <v>56037.70321621024</v>
      </c>
      <c r="EP12" s="108">
        <f t="shared" si="55"/>
        <v>56052.358051630035</v>
      </c>
      <c r="EQ12" s="108">
        <f t="shared" si="56"/>
        <v>56067.016719544547</v>
      </c>
      <c r="ER12" s="108">
        <f t="shared" si="57"/>
        <v>56081.67922095603</v>
      </c>
      <c r="ES12" s="108">
        <f t="shared" si="58"/>
        <v>56572.723722330964</v>
      </c>
      <c r="ET12" s="108">
        <f t="shared" si="59"/>
        <v>56587.518474931763</v>
      </c>
      <c r="EU12" s="108">
        <f t="shared" si="60"/>
        <v>56602.317096618041</v>
      </c>
      <c r="EV12" s="108">
        <f t="shared" si="61"/>
        <v>56617.119588401649</v>
      </c>
      <c r="EW12" s="108">
        <f t="shared" si="62"/>
        <v>56093.928276866885</v>
      </c>
      <c r="EX12" s="108">
        <f t="shared" si="63"/>
        <v>56108.597816119334</v>
      </c>
      <c r="EY12" s="108">
        <f t="shared" si="64"/>
        <v>56123.271191711807</v>
      </c>
      <c r="EZ12" s="108">
        <f t="shared" si="65"/>
        <v>56137.948404647563</v>
      </c>
      <c r="FA12" s="108">
        <f t="shared" si="66"/>
        <v>52206.51122224766</v>
      </c>
      <c r="FB12" s="108">
        <f t="shared" si="67"/>
        <v>52220.164134231796</v>
      </c>
      <c r="FC12" s="108">
        <f t="shared" si="68"/>
        <v>52233.820616690209</v>
      </c>
      <c r="FD12" s="108">
        <f t="shared" si="69"/>
        <v>52247.480670556644</v>
      </c>
      <c r="FE12" s="108">
        <f t="shared" si="70"/>
        <v>52261.144296765095</v>
      </c>
    </row>
    <row r="13" spans="1:161" ht="15.75" x14ac:dyDescent="0.25">
      <c r="A13" s="47" t="s">
        <v>177</v>
      </c>
      <c r="B13" s="12">
        <f>'Urb proj of all 25 ARs '!C13</f>
        <v>129031.56539450765</v>
      </c>
      <c r="C13" s="12">
        <f>'Urb proj of all 25 ARs '!D13</f>
        <v>130798.00612930249</v>
      </c>
      <c r="D13" s="100">
        <f t="shared" si="10"/>
        <v>1.3689989185158206E-2</v>
      </c>
      <c r="E13" s="101">
        <f t="shared" si="11"/>
        <v>2.6151741735835898E-4</v>
      </c>
      <c r="F13" s="69">
        <f t="shared" si="12"/>
        <v>129065.30939624732</v>
      </c>
      <c r="G13" s="69">
        <f t="shared" si="16"/>
        <v>129099.06222263118</v>
      </c>
      <c r="H13" s="69">
        <f t="shared" ref="H13:AM13" si="83">G13*(1+$E$13)</f>
        <v>129132.82387596703</v>
      </c>
      <c r="I13" s="69">
        <f t="shared" si="83"/>
        <v>129166.59435856326</v>
      </c>
      <c r="J13" s="69">
        <f t="shared" si="83"/>
        <v>129200.37367272889</v>
      </c>
      <c r="K13" s="69">
        <f t="shared" si="83"/>
        <v>129234.16182077352</v>
      </c>
      <c r="L13" s="69">
        <f t="shared" si="83"/>
        <v>129267.95880500735</v>
      </c>
      <c r="M13" s="69">
        <f t="shared" si="83"/>
        <v>129301.76462774123</v>
      </c>
      <c r="N13" s="69">
        <f t="shared" si="83"/>
        <v>129335.57929128656</v>
      </c>
      <c r="O13" s="69">
        <f t="shared" si="83"/>
        <v>129369.40279795536</v>
      </c>
      <c r="P13" s="69">
        <f t="shared" si="83"/>
        <v>129403.23515006028</v>
      </c>
      <c r="Q13" s="69">
        <f t="shared" si="83"/>
        <v>129437.07634991454</v>
      </c>
      <c r="R13" s="69">
        <f t="shared" si="83"/>
        <v>129470.92639983198</v>
      </c>
      <c r="S13" s="69">
        <f t="shared" si="83"/>
        <v>129504.78530212706</v>
      </c>
      <c r="T13" s="69">
        <f t="shared" si="83"/>
        <v>129538.65305911482</v>
      </c>
      <c r="U13" s="69">
        <f t="shared" si="83"/>
        <v>129572.52967311091</v>
      </c>
      <c r="V13" s="69">
        <f t="shared" si="83"/>
        <v>129606.41514643161</v>
      </c>
      <c r="W13" s="69">
        <f t="shared" si="83"/>
        <v>129640.30948139378</v>
      </c>
      <c r="X13" s="69">
        <f t="shared" si="83"/>
        <v>129674.21268031489</v>
      </c>
      <c r="Y13" s="69">
        <f t="shared" si="83"/>
        <v>129708.12474551302</v>
      </c>
      <c r="Z13" s="69">
        <f t="shared" si="83"/>
        <v>129742.04567930686</v>
      </c>
      <c r="AA13" s="69">
        <f t="shared" si="83"/>
        <v>129775.9754840157</v>
      </c>
      <c r="AB13" s="69">
        <f t="shared" si="83"/>
        <v>129809.91416195944</v>
      </c>
      <c r="AC13" s="69">
        <f t="shared" si="83"/>
        <v>129843.8617154586</v>
      </c>
      <c r="AD13" s="69">
        <f t="shared" si="83"/>
        <v>129877.81814683425</v>
      </c>
      <c r="AE13" s="69">
        <f t="shared" si="83"/>
        <v>129911.78345840816</v>
      </c>
      <c r="AF13" s="69">
        <f t="shared" si="83"/>
        <v>129945.75765250262</v>
      </c>
      <c r="AG13" s="69">
        <f t="shared" si="83"/>
        <v>129979.74073144059</v>
      </c>
      <c r="AH13" s="69">
        <f t="shared" si="83"/>
        <v>130013.73269754558</v>
      </c>
      <c r="AI13" s="69">
        <f t="shared" si="83"/>
        <v>130047.73355314176</v>
      </c>
      <c r="AJ13" s="69">
        <f t="shared" si="83"/>
        <v>130081.74330055389</v>
      </c>
      <c r="AK13" s="69">
        <f t="shared" si="83"/>
        <v>130115.76194210733</v>
      </c>
      <c r="AL13" s="69">
        <f t="shared" si="83"/>
        <v>130149.78948012805</v>
      </c>
      <c r="AM13" s="69">
        <f t="shared" si="83"/>
        <v>130183.82591694263</v>
      </c>
      <c r="AN13" s="69">
        <f t="shared" ref="AN13:BE13" si="84">AM13*(1+$E$13)</f>
        <v>130217.87125487826</v>
      </c>
      <c r="AO13" s="69">
        <f t="shared" si="84"/>
        <v>130251.92549626275</v>
      </c>
      <c r="AP13" s="69">
        <f t="shared" si="84"/>
        <v>130285.98864342448</v>
      </c>
      <c r="AQ13" s="69">
        <f t="shared" si="84"/>
        <v>130320.0606986925</v>
      </c>
      <c r="AR13" s="69">
        <f t="shared" si="84"/>
        <v>130354.1416643964</v>
      </c>
      <c r="AS13" s="69">
        <f t="shared" si="84"/>
        <v>130388.23154286644</v>
      </c>
      <c r="AT13" s="69">
        <f t="shared" si="84"/>
        <v>130422.33033643346</v>
      </c>
      <c r="AU13" s="69">
        <f t="shared" si="84"/>
        <v>130456.43804742891</v>
      </c>
      <c r="AV13" s="69">
        <f t="shared" si="84"/>
        <v>130490.55467818484</v>
      </c>
      <c r="AW13" s="69">
        <f t="shared" si="84"/>
        <v>130524.68023103394</v>
      </c>
      <c r="AX13" s="69">
        <f t="shared" si="84"/>
        <v>130558.81470830948</v>
      </c>
      <c r="AY13" s="69">
        <f t="shared" si="84"/>
        <v>130592.95811234537</v>
      </c>
      <c r="AZ13" s="69">
        <f t="shared" si="84"/>
        <v>130627.11044547609</v>
      </c>
      <c r="BA13" s="69">
        <f t="shared" si="84"/>
        <v>130661.27171003677</v>
      </c>
      <c r="BB13" s="69">
        <f t="shared" si="84"/>
        <v>130695.44190836314</v>
      </c>
      <c r="BC13" s="69">
        <f t="shared" si="84"/>
        <v>130729.62104279152</v>
      </c>
      <c r="BD13" s="69">
        <f t="shared" si="84"/>
        <v>130763.80911565886</v>
      </c>
      <c r="BE13" s="69">
        <f t="shared" si="84"/>
        <v>130798.00612930272</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138923.6751242062</v>
      </c>
      <c r="DG13" s="108">
        <f t="shared" si="20"/>
        <v>138960.0060849346</v>
      </c>
      <c r="DH13" s="108">
        <f t="shared" si="21"/>
        <v>138996.34654684205</v>
      </c>
      <c r="DI13" s="108">
        <f t="shared" si="22"/>
        <v>139032.69651241321</v>
      </c>
      <c r="DJ13" s="108">
        <f t="shared" si="23"/>
        <v>151009.44668275854</v>
      </c>
      <c r="DK13" s="108">
        <f t="shared" si="24"/>
        <v>151048.93828325171</v>
      </c>
      <c r="DL13" s="108">
        <f t="shared" si="25"/>
        <v>151088.44021148628</v>
      </c>
      <c r="DM13" s="108">
        <f t="shared" si="26"/>
        <v>151127.95247016309</v>
      </c>
      <c r="DN13" s="108">
        <f t="shared" si="27"/>
        <v>134528.58400897746</v>
      </c>
      <c r="DO13" s="108">
        <f t="shared" si="28"/>
        <v>134563.76557682836</v>
      </c>
      <c r="DP13" s="108">
        <f t="shared" si="29"/>
        <v>134598.95634527202</v>
      </c>
      <c r="DQ13" s="108">
        <f t="shared" si="30"/>
        <v>134634.15631671457</v>
      </c>
      <c r="DR13" s="108">
        <f t="shared" si="31"/>
        <v>134669.36549356274</v>
      </c>
      <c r="DS13" s="108">
        <f t="shared" si="32"/>
        <v>138630.63299831643</v>
      </c>
      <c r="DT13" s="108">
        <f t="shared" si="33"/>
        <v>138666.88732342492</v>
      </c>
      <c r="DU13" s="108">
        <f t="shared" si="34"/>
        <v>138703.15112967085</v>
      </c>
      <c r="DV13" s="108">
        <f t="shared" si="35"/>
        <v>138739.42441953375</v>
      </c>
      <c r="DW13" s="108">
        <f t="shared" si="36"/>
        <v>136274.49762461416</v>
      </c>
      <c r="DX13" s="108">
        <f t="shared" si="37"/>
        <v>136310.13577928476</v>
      </c>
      <c r="DY13" s="108">
        <f t="shared" si="38"/>
        <v>136345.7832539535</v>
      </c>
      <c r="DZ13" s="108">
        <f t="shared" si="39"/>
        <v>136381.44005105778</v>
      </c>
      <c r="EA13" s="108">
        <f t="shared" si="40"/>
        <v>140814.37384938664</v>
      </c>
      <c r="EB13" s="108">
        <f t="shared" si="41"/>
        <v>140851.19926076269</v>
      </c>
      <c r="EC13" s="108">
        <f t="shared" si="42"/>
        <v>140888.03430262519</v>
      </c>
      <c r="ED13" s="108">
        <f t="shared" si="43"/>
        <v>140924.87897749271</v>
      </c>
      <c r="EE13" s="108">
        <f t="shared" si="44"/>
        <v>140961.73328788445</v>
      </c>
      <c r="EF13" s="108">
        <f t="shared" si="45"/>
        <v>143616.83358539481</v>
      </c>
      <c r="EG13" s="108">
        <f t="shared" si="46"/>
        <v>143654.39188880325</v>
      </c>
      <c r="EH13" s="108">
        <f t="shared" si="47"/>
        <v>143691.96001436221</v>
      </c>
      <c r="EI13" s="108">
        <f t="shared" si="48"/>
        <v>143729.5379646403</v>
      </c>
      <c r="EJ13" s="108">
        <f t="shared" si="49"/>
        <v>144448.01590045009</v>
      </c>
      <c r="EK13" s="108">
        <f t="shared" si="50"/>
        <v>144485.79157251093</v>
      </c>
      <c r="EL13" s="108">
        <f t="shared" si="51"/>
        <v>144523.57712356796</v>
      </c>
      <c r="EM13" s="108">
        <f t="shared" si="52"/>
        <v>144561.3725562047</v>
      </c>
      <c r="EN13" s="108">
        <f t="shared" si="53"/>
        <v>155492.93477023364</v>
      </c>
      <c r="EO13" s="108">
        <f t="shared" si="54"/>
        <v>155533.59888095222</v>
      </c>
      <c r="EP13" s="108">
        <f t="shared" si="55"/>
        <v>155574.27362604401</v>
      </c>
      <c r="EQ13" s="108">
        <f t="shared" si="56"/>
        <v>155614.95900829011</v>
      </c>
      <c r="ER13" s="108">
        <f t="shared" si="57"/>
        <v>155655.65503047229</v>
      </c>
      <c r="ES13" s="108">
        <f t="shared" si="58"/>
        <v>150343.55671297968</v>
      </c>
      <c r="ET13" s="108">
        <f t="shared" si="59"/>
        <v>150382.87417164774</v>
      </c>
      <c r="EU13" s="108">
        <f t="shared" si="60"/>
        <v>150422.20191251603</v>
      </c>
      <c r="EV13" s="108">
        <f t="shared" si="61"/>
        <v>150461.53993827355</v>
      </c>
      <c r="EW13" s="108">
        <f t="shared" si="62"/>
        <v>149412.44894599321</v>
      </c>
      <c r="EX13" s="108">
        <f t="shared" si="63"/>
        <v>149451.52290376276</v>
      </c>
      <c r="EY13" s="108">
        <f t="shared" si="64"/>
        <v>149490.60708005284</v>
      </c>
      <c r="EZ13" s="108">
        <f t="shared" si="65"/>
        <v>149529.70147753574</v>
      </c>
      <c r="FA13" s="108">
        <f t="shared" si="66"/>
        <v>136403.33519090412</v>
      </c>
      <c r="FB13" s="108">
        <f t="shared" si="67"/>
        <v>136439.0070388423</v>
      </c>
      <c r="FC13" s="108">
        <f t="shared" si="68"/>
        <v>136474.68821559002</v>
      </c>
      <c r="FD13" s="108">
        <f t="shared" si="69"/>
        <v>136510.37872358697</v>
      </c>
      <c r="FE13" s="108">
        <f t="shared" si="70"/>
        <v>136546.07856527335</v>
      </c>
    </row>
    <row r="14" spans="1:161" ht="15.75" x14ac:dyDescent="0.25">
      <c r="A14" s="47" t="s">
        <v>194</v>
      </c>
      <c r="B14" s="12">
        <f>'Urb proj of all 25 ARs '!C14</f>
        <v>36831.594059955256</v>
      </c>
      <c r="C14" s="12">
        <f>'Urb proj of all 25 ARs '!D14</f>
        <v>37335.818184308177</v>
      </c>
      <c r="D14" s="100">
        <f t="shared" si="10"/>
        <v>1.3689989185158097E-2</v>
      </c>
      <c r="E14" s="101">
        <f t="shared" si="11"/>
        <v>2.6151741735835898E-4</v>
      </c>
      <c r="F14" s="69">
        <f t="shared" si="12"/>
        <v>36841.22616331101</v>
      </c>
      <c r="G14" s="69">
        <f t="shared" si="16"/>
        <v>36850.860785629557</v>
      </c>
      <c r="H14" s="69">
        <f t="shared" ref="H14:AM14" si="85">G14*(1+$E$14)</f>
        <v>36860.497927569646</v>
      </c>
      <c r="I14" s="69">
        <f t="shared" si="85"/>
        <v>36870.137589790211</v>
      </c>
      <c r="J14" s="69">
        <f t="shared" si="85"/>
        <v>36879.779772950344</v>
      </c>
      <c r="K14" s="69">
        <f t="shared" si="85"/>
        <v>36889.424477709312</v>
      </c>
      <c r="L14" s="69">
        <f t="shared" si="85"/>
        <v>36899.071704726557</v>
      </c>
      <c r="M14" s="69">
        <f t="shared" si="85"/>
        <v>36908.721454661696</v>
      </c>
      <c r="N14" s="69">
        <f t="shared" si="85"/>
        <v>36918.37372817452</v>
      </c>
      <c r="O14" s="69">
        <f t="shared" si="85"/>
        <v>36928.028525924979</v>
      </c>
      <c r="P14" s="69">
        <f t="shared" si="85"/>
        <v>36937.685848573215</v>
      </c>
      <c r="Q14" s="69">
        <f t="shared" si="85"/>
        <v>36947.345696779528</v>
      </c>
      <c r="R14" s="69">
        <f t="shared" si="85"/>
        <v>36957.0080712044</v>
      </c>
      <c r="S14" s="69">
        <f t="shared" si="85"/>
        <v>36966.672972508473</v>
      </c>
      <c r="T14" s="69">
        <f t="shared" si="85"/>
        <v>36976.340401352572</v>
      </c>
      <c r="U14" s="69">
        <f t="shared" si="85"/>
        <v>36986.010358397696</v>
      </c>
      <c r="V14" s="69">
        <f t="shared" si="85"/>
        <v>36995.682844305011</v>
      </c>
      <c r="W14" s="69">
        <f t="shared" si="85"/>
        <v>37005.357859735865</v>
      </c>
      <c r="X14" s="69">
        <f t="shared" si="85"/>
        <v>37015.035405351766</v>
      </c>
      <c r="Y14" s="69">
        <f t="shared" si="85"/>
        <v>37024.715481814404</v>
      </c>
      <c r="Z14" s="69">
        <f t="shared" si="85"/>
        <v>37034.398089785638</v>
      </c>
      <c r="AA14" s="69">
        <f t="shared" si="85"/>
        <v>37044.083229927499</v>
      </c>
      <c r="AB14" s="69">
        <f t="shared" si="85"/>
        <v>37053.770902902201</v>
      </c>
      <c r="AC14" s="69">
        <f t="shared" si="85"/>
        <v>37063.461109372118</v>
      </c>
      <c r="AD14" s="69">
        <f t="shared" si="85"/>
        <v>37073.153849999806</v>
      </c>
      <c r="AE14" s="69">
        <f t="shared" si="85"/>
        <v>37082.849125447989</v>
      </c>
      <c r="AF14" s="69">
        <f t="shared" si="85"/>
        <v>37092.546936379564</v>
      </c>
      <c r="AG14" s="69">
        <f t="shared" si="85"/>
        <v>37102.247283457611</v>
      </c>
      <c r="AH14" s="69">
        <f t="shared" si="85"/>
        <v>37111.950167345371</v>
      </c>
      <c r="AI14" s="69">
        <f t="shared" si="85"/>
        <v>37121.655588706264</v>
      </c>
      <c r="AJ14" s="69">
        <f t="shared" si="85"/>
        <v>37131.363548203888</v>
      </c>
      <c r="AK14" s="69">
        <f t="shared" si="85"/>
        <v>37141.074046502006</v>
      </c>
      <c r="AL14" s="69">
        <f t="shared" si="85"/>
        <v>37150.787084264564</v>
      </c>
      <c r="AM14" s="69">
        <f t="shared" si="85"/>
        <v>37160.502662155668</v>
      </c>
      <c r="AN14" s="69">
        <f t="shared" ref="AN14:BE14" si="86">AM14*(1+$E$14)</f>
        <v>37170.220780839612</v>
      </c>
      <c r="AO14" s="69">
        <f t="shared" si="86"/>
        <v>37179.94144098086</v>
      </c>
      <c r="AP14" s="69">
        <f t="shared" si="86"/>
        <v>37189.664643244039</v>
      </c>
      <c r="AQ14" s="69">
        <f t="shared" si="86"/>
        <v>37199.390388293963</v>
      </c>
      <c r="AR14" s="69">
        <f t="shared" si="86"/>
        <v>37209.118676795617</v>
      </c>
      <c r="AS14" s="69">
        <f t="shared" si="86"/>
        <v>37218.849509414154</v>
      </c>
      <c r="AT14" s="69">
        <f t="shared" si="86"/>
        <v>37228.582886814904</v>
      </c>
      <c r="AU14" s="69">
        <f t="shared" si="86"/>
        <v>37238.318809663375</v>
      </c>
      <c r="AV14" s="69">
        <f t="shared" si="86"/>
        <v>37248.057278625245</v>
      </c>
      <c r="AW14" s="69">
        <f t="shared" si="86"/>
        <v>37257.798294366366</v>
      </c>
      <c r="AX14" s="69">
        <f t="shared" si="86"/>
        <v>37267.541857552766</v>
      </c>
      <c r="AY14" s="69">
        <f t="shared" si="86"/>
        <v>37277.287968850651</v>
      </c>
      <c r="AZ14" s="69">
        <f t="shared" si="86"/>
        <v>37287.036628926391</v>
      </c>
      <c r="BA14" s="69">
        <f t="shared" si="86"/>
        <v>37296.787838446537</v>
      </c>
      <c r="BB14" s="69">
        <f t="shared" si="86"/>
        <v>37306.541598077813</v>
      </c>
      <c r="BC14" s="69">
        <f t="shared" si="86"/>
        <v>37316.297908487111</v>
      </c>
      <c r="BD14" s="69">
        <f t="shared" si="86"/>
        <v>37326.056770341514</v>
      </c>
      <c r="BE14" s="69">
        <f t="shared" si="86"/>
        <v>37335.818184308264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43762.938818827395</v>
      </c>
      <c r="DG14" s="108">
        <f t="shared" si="20"/>
        <v>43774.383589563309</v>
      </c>
      <c r="DH14" s="108">
        <f t="shared" si="21"/>
        <v>43785.831353306108</v>
      </c>
      <c r="DI14" s="108">
        <f t="shared" si="22"/>
        <v>43797.282110838518</v>
      </c>
      <c r="DJ14" s="108">
        <f t="shared" si="23"/>
        <v>48191.732667575867</v>
      </c>
      <c r="DK14" s="108">
        <f t="shared" si="24"/>
        <v>48204.335645041123</v>
      </c>
      <c r="DL14" s="108">
        <f t="shared" si="25"/>
        <v>48216.941918404482</v>
      </c>
      <c r="DM14" s="108">
        <f t="shared" si="26"/>
        <v>48229.551488527904</v>
      </c>
      <c r="DN14" s="108">
        <f t="shared" si="27"/>
        <v>44027.702676948953</v>
      </c>
      <c r="DO14" s="108">
        <f t="shared" si="28"/>
        <v>44039.21668804525</v>
      </c>
      <c r="DP14" s="108">
        <f t="shared" si="29"/>
        <v>44050.73371025599</v>
      </c>
      <c r="DQ14" s="108">
        <f t="shared" si="30"/>
        <v>44062.253744368638</v>
      </c>
      <c r="DR14" s="108">
        <f t="shared" si="31"/>
        <v>44073.776791170858</v>
      </c>
      <c r="DS14" s="108">
        <f t="shared" si="32"/>
        <v>44884.287407417054</v>
      </c>
      <c r="DT14" s="108">
        <f t="shared" si="33"/>
        <v>44896.025430339811</v>
      </c>
      <c r="DU14" s="108">
        <f t="shared" si="34"/>
        <v>44907.766522960002</v>
      </c>
      <c r="DV14" s="108">
        <f t="shared" si="35"/>
        <v>44919.510686080415</v>
      </c>
      <c r="DW14" s="108">
        <f t="shared" si="36"/>
        <v>43607.371088231528</v>
      </c>
      <c r="DX14" s="108">
        <f t="shared" si="37"/>
        <v>43618.775175296316</v>
      </c>
      <c r="DY14" s="108">
        <f t="shared" si="38"/>
        <v>43630.182244728494</v>
      </c>
      <c r="DZ14" s="108">
        <f t="shared" si="39"/>
        <v>43641.592297308016</v>
      </c>
      <c r="EA14" s="108">
        <f t="shared" si="40"/>
        <v>44804.09321056035</v>
      </c>
      <c r="EB14" s="108">
        <f t="shared" si="41"/>
        <v>44815.810261303865</v>
      </c>
      <c r="EC14" s="108">
        <f t="shared" si="42"/>
        <v>44827.53037626022</v>
      </c>
      <c r="ED14" s="108">
        <f t="shared" si="43"/>
        <v>44839.253556230782</v>
      </c>
      <c r="EE14" s="108">
        <f t="shared" si="44"/>
        <v>44850.979802017086</v>
      </c>
      <c r="EF14" s="108">
        <f t="shared" si="45"/>
        <v>42622.968574292179</v>
      </c>
      <c r="EG14" s="108">
        <f t="shared" si="46"/>
        <v>42634.115222953878</v>
      </c>
      <c r="EH14" s="108">
        <f t="shared" si="47"/>
        <v>42645.264786658343</v>
      </c>
      <c r="EI14" s="108">
        <f t="shared" si="48"/>
        <v>42656.417266167911</v>
      </c>
      <c r="EJ14" s="108">
        <f t="shared" si="49"/>
        <v>42641.018612503853</v>
      </c>
      <c r="EK14" s="108">
        <f t="shared" si="50"/>
        <v>42652.169981564926</v>
      </c>
      <c r="EL14" s="108">
        <f t="shared" si="51"/>
        <v>42663.324266903233</v>
      </c>
      <c r="EM14" s="108">
        <f t="shared" si="52"/>
        <v>42674.481469281433</v>
      </c>
      <c r="EN14" s="108">
        <f t="shared" si="53"/>
        <v>45862.140470975814</v>
      </c>
      <c r="EO14" s="108">
        <f t="shared" si="54"/>
        <v>45874.134219506312</v>
      </c>
      <c r="EP14" s="108">
        <f t="shared" si="55"/>
        <v>45886.131104610948</v>
      </c>
      <c r="EQ14" s="108">
        <f t="shared" si="56"/>
        <v>45898.131127109991</v>
      </c>
      <c r="ER14" s="108">
        <f t="shared" si="57"/>
        <v>45910.13428782393</v>
      </c>
      <c r="ES14" s="108">
        <f t="shared" si="58"/>
        <v>46045.483847175135</v>
      </c>
      <c r="ET14" s="108">
        <f t="shared" si="59"/>
        <v>46057.525543191863</v>
      </c>
      <c r="EU14" s="108">
        <f t="shared" si="60"/>
        <v>46069.57038832183</v>
      </c>
      <c r="EV14" s="108">
        <f t="shared" si="61"/>
        <v>46081.618383388595</v>
      </c>
      <c r="EW14" s="108">
        <f t="shared" si="62"/>
        <v>45553.62165669752</v>
      </c>
      <c r="EX14" s="108">
        <f t="shared" si="63"/>
        <v>45565.534722184493</v>
      </c>
      <c r="EY14" s="108">
        <f t="shared" si="64"/>
        <v>45577.450903145596</v>
      </c>
      <c r="EZ14" s="108">
        <f t="shared" si="65"/>
        <v>45589.37020039557</v>
      </c>
      <c r="FA14" s="108">
        <f t="shared" si="66"/>
        <v>42564.802833103255</v>
      </c>
      <c r="FB14" s="108">
        <f t="shared" si="67"/>
        <v>42575.934270410544</v>
      </c>
      <c r="FC14" s="108">
        <f t="shared" si="68"/>
        <v>42587.068618782556</v>
      </c>
      <c r="FD14" s="108">
        <f t="shared" si="69"/>
        <v>42598.205878980603</v>
      </c>
      <c r="FE14" s="108">
        <f t="shared" si="70"/>
        <v>42609.346051766173</v>
      </c>
    </row>
    <row r="15" spans="1:161" ht="15.75" x14ac:dyDescent="0.25">
      <c r="A15" s="47" t="s">
        <v>179</v>
      </c>
      <c r="B15" s="12">
        <f>'Urb proj of all 25 ARs '!C15</f>
        <v>2297.9831142784215</v>
      </c>
      <c r="C15" s="12">
        <f>'Urb proj of all 25 ARs '!D15</f>
        <v>2329.4424782605688</v>
      </c>
      <c r="D15" s="100">
        <f t="shared" si="10"/>
        <v>1.3689989185158027E-2</v>
      </c>
      <c r="E15" s="101">
        <f t="shared" si="11"/>
        <v>2.6151741735835898E-4</v>
      </c>
      <c r="F15" s="69">
        <f t="shared" si="12"/>
        <v>2298.5840768876005</v>
      </c>
      <c r="G15" s="69">
        <f t="shared" si="16"/>
        <v>2299.1851966589693</v>
      </c>
      <c r="H15" s="69">
        <f t="shared" ref="H15:AM15" si="87">G15*(1+$E$15)</f>
        <v>2299.7864736336282</v>
      </c>
      <c r="I15" s="69">
        <f t="shared" si="87"/>
        <v>2300.3879078526884</v>
      </c>
      <c r="J15" s="69">
        <f t="shared" si="87"/>
        <v>2300.9894993572725</v>
      </c>
      <c r="K15" s="69">
        <f t="shared" si="87"/>
        <v>2301.591248188513</v>
      </c>
      <c r="L15" s="69">
        <f t="shared" si="87"/>
        <v>2302.1931543875539</v>
      </c>
      <c r="M15" s="69">
        <f t="shared" si="87"/>
        <v>2302.7952179955496</v>
      </c>
      <c r="N15" s="69">
        <f t="shared" si="87"/>
        <v>2303.397439053665</v>
      </c>
      <c r="O15" s="69">
        <f t="shared" si="87"/>
        <v>2303.9998176030763</v>
      </c>
      <c r="P15" s="69">
        <f t="shared" si="87"/>
        <v>2304.6023536849698</v>
      </c>
      <c r="Q15" s="69">
        <f t="shared" si="87"/>
        <v>2305.2050473405434</v>
      </c>
      <c r="R15" s="69">
        <f t="shared" si="87"/>
        <v>2305.8078986110054</v>
      </c>
      <c r="S15" s="69">
        <f t="shared" si="87"/>
        <v>2306.4109075375745</v>
      </c>
      <c r="T15" s="69">
        <f t="shared" si="87"/>
        <v>2307.0140741614809</v>
      </c>
      <c r="U15" s="69">
        <f t="shared" si="87"/>
        <v>2307.6173985239652</v>
      </c>
      <c r="V15" s="69">
        <f t="shared" si="87"/>
        <v>2308.2208806662784</v>
      </c>
      <c r="W15" s="69">
        <f t="shared" si="87"/>
        <v>2308.8245206296829</v>
      </c>
      <c r="X15" s="69">
        <f t="shared" si="87"/>
        <v>2309.4283184554515</v>
      </c>
      <c r="Y15" s="69">
        <f t="shared" si="87"/>
        <v>2310.0322741848681</v>
      </c>
      <c r="Z15" s="69">
        <f t="shared" si="87"/>
        <v>2310.6363878592274</v>
      </c>
      <c r="AA15" s="69">
        <f t="shared" si="87"/>
        <v>2311.2406595198345</v>
      </c>
      <c r="AB15" s="69">
        <f t="shared" si="87"/>
        <v>2311.8450892080059</v>
      </c>
      <c r="AC15" s="69">
        <f t="shared" si="87"/>
        <v>2312.4496769650682</v>
      </c>
      <c r="AD15" s="69">
        <f t="shared" si="87"/>
        <v>2313.0544228323593</v>
      </c>
      <c r="AE15" s="69">
        <f t="shared" si="87"/>
        <v>2313.6593268512279</v>
      </c>
      <c r="AF15" s="69">
        <f t="shared" si="87"/>
        <v>2314.2643890630329</v>
      </c>
      <c r="AG15" s="69">
        <f t="shared" si="87"/>
        <v>2314.869609509145</v>
      </c>
      <c r="AH15" s="69">
        <f t="shared" si="87"/>
        <v>2315.4749882309452</v>
      </c>
      <c r="AI15" s="69">
        <f t="shared" si="87"/>
        <v>2316.0805252698251</v>
      </c>
      <c r="AJ15" s="69">
        <f t="shared" si="87"/>
        <v>2316.6862206671876</v>
      </c>
      <c r="AK15" s="69">
        <f t="shared" si="87"/>
        <v>2317.2920744644462</v>
      </c>
      <c r="AL15" s="69">
        <f t="shared" si="87"/>
        <v>2317.898086703025</v>
      </c>
      <c r="AM15" s="69">
        <f t="shared" si="87"/>
        <v>2318.5042574243594</v>
      </c>
      <c r="AN15" s="69">
        <f t="shared" ref="AN15:BE15" si="88">AM15*(1+$E$15)</f>
        <v>2319.1105866698954</v>
      </c>
      <c r="AO15" s="69">
        <f t="shared" si="88"/>
        <v>2319.7170744810896</v>
      </c>
      <c r="AP15" s="69">
        <f t="shared" si="88"/>
        <v>2320.3237208994101</v>
      </c>
      <c r="AQ15" s="69">
        <f t="shared" si="88"/>
        <v>2320.9305259663352</v>
      </c>
      <c r="AR15" s="69">
        <f t="shared" si="88"/>
        <v>2321.5374897233542</v>
      </c>
      <c r="AS15" s="69">
        <f t="shared" si="88"/>
        <v>2322.1446122119673</v>
      </c>
      <c r="AT15" s="69">
        <f t="shared" si="88"/>
        <v>2322.7518934736859</v>
      </c>
      <c r="AU15" s="69">
        <f t="shared" si="88"/>
        <v>2323.3593335500314</v>
      </c>
      <c r="AV15" s="69">
        <f t="shared" si="88"/>
        <v>2323.9669324825368</v>
      </c>
      <c r="AW15" s="69">
        <f t="shared" si="88"/>
        <v>2324.574690312746</v>
      </c>
      <c r="AX15" s="69">
        <f t="shared" si="88"/>
        <v>2325.1826070822131</v>
      </c>
      <c r="AY15" s="69">
        <f t="shared" si="88"/>
        <v>2325.790682832504</v>
      </c>
      <c r="AZ15" s="69">
        <f t="shared" si="88"/>
        <v>2326.3989176051946</v>
      </c>
      <c r="BA15" s="69">
        <f t="shared" si="88"/>
        <v>2327.0073114418719</v>
      </c>
      <c r="BB15" s="69">
        <f t="shared" si="88"/>
        <v>2327.6158643841341</v>
      </c>
      <c r="BC15" s="69">
        <f t="shared" si="88"/>
        <v>2328.2245764735903</v>
      </c>
      <c r="BD15" s="69">
        <f t="shared" si="88"/>
        <v>2328.8334477518601</v>
      </c>
      <c r="BE15" s="69">
        <f t="shared" si="88"/>
        <v>2329.4424782605738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7554.678525695841</v>
      </c>
      <c r="DG15" s="108">
        <f t="shared" si="20"/>
        <v>7556.6542057128545</v>
      </c>
      <c r="DH15" s="108">
        <f t="shared" si="21"/>
        <v>7558.630402404603</v>
      </c>
      <c r="DI15" s="108">
        <f t="shared" si="22"/>
        <v>7560.6071159062049</v>
      </c>
      <c r="DJ15" s="108">
        <f t="shared" si="23"/>
        <v>8728.4132592090864</v>
      </c>
      <c r="DK15" s="108">
        <f t="shared" si="24"/>
        <v>8730.69589130227</v>
      </c>
      <c r="DL15" s="108">
        <f t="shared" si="25"/>
        <v>8732.9791203435052</v>
      </c>
      <c r="DM15" s="108">
        <f t="shared" si="26"/>
        <v>8735.2629464889033</v>
      </c>
      <c r="DN15" s="108">
        <f t="shared" si="27"/>
        <v>6883.4143506519395</v>
      </c>
      <c r="DO15" s="108">
        <f t="shared" si="28"/>
        <v>6885.2144833955299</v>
      </c>
      <c r="DP15" s="108">
        <f t="shared" si="29"/>
        <v>6887.0150869051859</v>
      </c>
      <c r="DQ15" s="108">
        <f t="shared" si="30"/>
        <v>6888.8161613040211</v>
      </c>
      <c r="DR15" s="108">
        <f t="shared" si="31"/>
        <v>6890.6177067151821</v>
      </c>
      <c r="DS15" s="108">
        <f t="shared" si="32"/>
        <v>7032.0806715295093</v>
      </c>
      <c r="DT15" s="108">
        <f t="shared" si="33"/>
        <v>7033.9196831053832</v>
      </c>
      <c r="DU15" s="108">
        <f t="shared" si="34"/>
        <v>7035.7591756148158</v>
      </c>
      <c r="DV15" s="108">
        <f t="shared" si="35"/>
        <v>7037.5991491835775</v>
      </c>
      <c r="DW15" s="108">
        <f t="shared" si="36"/>
        <v>6533.8066295703684</v>
      </c>
      <c r="DX15" s="108">
        <f t="shared" si="37"/>
        <v>6535.5153338056525</v>
      </c>
      <c r="DY15" s="108">
        <f t="shared" si="38"/>
        <v>6537.2244848968548</v>
      </c>
      <c r="DZ15" s="108">
        <f t="shared" si="39"/>
        <v>6538.9340829608373</v>
      </c>
      <c r="EA15" s="108">
        <f t="shared" si="40"/>
        <v>6892.6664707019854</v>
      </c>
      <c r="EB15" s="108">
        <f t="shared" si="41"/>
        <v>6894.4690230361157</v>
      </c>
      <c r="EC15" s="108">
        <f t="shared" si="42"/>
        <v>6896.2720467690779</v>
      </c>
      <c r="ED15" s="108">
        <f t="shared" si="43"/>
        <v>6898.0755420241494</v>
      </c>
      <c r="EE15" s="108">
        <f t="shared" si="44"/>
        <v>6899.8795089246432</v>
      </c>
      <c r="EF15" s="108">
        <f t="shared" si="45"/>
        <v>7739.0535075786484</v>
      </c>
      <c r="EG15" s="108">
        <f t="shared" si="46"/>
        <v>7741.0774048647481</v>
      </c>
      <c r="EH15" s="108">
        <f t="shared" si="47"/>
        <v>7743.1018314352395</v>
      </c>
      <c r="EI15" s="108">
        <f t="shared" si="48"/>
        <v>7745.1267874285386</v>
      </c>
      <c r="EJ15" s="108">
        <f t="shared" si="49"/>
        <v>7963.7619119305391</v>
      </c>
      <c r="EK15" s="108">
        <f t="shared" si="50"/>
        <v>7965.8445743782031</v>
      </c>
      <c r="EL15" s="108">
        <f t="shared" si="51"/>
        <v>7967.9277814783727</v>
      </c>
      <c r="EM15" s="108">
        <f t="shared" si="52"/>
        <v>7970.0115333734821</v>
      </c>
      <c r="EN15" s="108">
        <f t="shared" si="53"/>
        <v>8810.9198088526646</v>
      </c>
      <c r="EO15" s="108">
        <f t="shared" si="54"/>
        <v>8813.2240178456268</v>
      </c>
      <c r="EP15" s="108">
        <f t="shared" si="55"/>
        <v>8815.528829429375</v>
      </c>
      <c r="EQ15" s="108">
        <f t="shared" si="56"/>
        <v>8817.8342437614956</v>
      </c>
      <c r="ER15" s="108">
        <f t="shared" si="57"/>
        <v>8820.1402609996185</v>
      </c>
      <c r="ES15" s="108">
        <f t="shared" si="58"/>
        <v>8555.08733161907</v>
      </c>
      <c r="ET15" s="108">
        <f t="shared" si="59"/>
        <v>8557.3246359633104</v>
      </c>
      <c r="EU15" s="108">
        <f t="shared" si="60"/>
        <v>8559.5625254016049</v>
      </c>
      <c r="EV15" s="108">
        <f t="shared" si="61"/>
        <v>8561.8010000869654</v>
      </c>
      <c r="EW15" s="108">
        <f t="shared" si="62"/>
        <v>8169.6623666631804</v>
      </c>
      <c r="EX15" s="108">
        <f t="shared" si="63"/>
        <v>8171.7988756659988</v>
      </c>
      <c r="EY15" s="108">
        <f t="shared" si="64"/>
        <v>8173.9359434031358</v>
      </c>
      <c r="EZ15" s="108">
        <f t="shared" si="65"/>
        <v>8176.0735700207078</v>
      </c>
      <c r="FA15" s="108">
        <f t="shared" si="66"/>
        <v>7234.366007015029</v>
      </c>
      <c r="FB15" s="108">
        <f t="shared" si="67"/>
        <v>7236.2579197294081</v>
      </c>
      <c r="FC15" s="108">
        <f t="shared" si="68"/>
        <v>7238.1503272119153</v>
      </c>
      <c r="FD15" s="108">
        <f t="shared" si="69"/>
        <v>7240.04322959194</v>
      </c>
      <c r="FE15" s="108">
        <f t="shared" si="70"/>
        <v>7241.936626998905</v>
      </c>
    </row>
    <row r="16" spans="1:161" ht="15.75" x14ac:dyDescent="0.25">
      <c r="A16" s="47" t="s">
        <v>170</v>
      </c>
      <c r="B16" s="12">
        <f>'Urb proj of all 25 ARs '!C16</f>
        <v>17422.647237031502</v>
      </c>
      <c r="C16" s="12">
        <f>'Urb proj of all 25 ARs '!D16</f>
        <v>17661.163089283291</v>
      </c>
      <c r="D16" s="100">
        <f t="shared" si="10"/>
        <v>1.3689989185158255E-2</v>
      </c>
      <c r="E16" s="101">
        <f t="shared" si="11"/>
        <v>2.6151741735835898E-4</v>
      </c>
      <c r="F16" s="69">
        <f t="shared" si="12"/>
        <v>17427.203562740477</v>
      </c>
      <c r="G16" s="69">
        <f t="shared" si="13"/>
        <v>17431.761080007982</v>
      </c>
      <c r="H16" s="69">
        <f>G16*(1+$E$16)</f>
        <v>17436.319789145633</v>
      </c>
      <c r="I16" s="69">
        <f t="shared" ref="I16:BE16" si="89">H16*(1+$E$16)</f>
        <v>17440.879690465124</v>
      </c>
      <c r="J16" s="69">
        <f t="shared" si="89"/>
        <v>17445.440784278231</v>
      </c>
      <c r="K16" s="69">
        <f t="shared" si="89"/>
        <v>17450.003070896815</v>
      </c>
      <c r="L16" s="69">
        <f t="shared" si="89"/>
        <v>17454.566550632811</v>
      </c>
      <c r="M16" s="69">
        <f t="shared" si="89"/>
        <v>17459.131223798242</v>
      </c>
      <c r="N16" s="69">
        <f t="shared" si="89"/>
        <v>17463.697090705209</v>
      </c>
      <c r="O16" s="69">
        <f t="shared" si="89"/>
        <v>17468.264151665899</v>
      </c>
      <c r="P16" s="69">
        <f t="shared" si="89"/>
        <v>17472.832406992577</v>
      </c>
      <c r="Q16" s="69">
        <f t="shared" si="89"/>
        <v>17477.401856997589</v>
      </c>
      <c r="R16" s="69">
        <f t="shared" si="89"/>
        <v>17481.972501993365</v>
      </c>
      <c r="S16" s="69">
        <f t="shared" si="89"/>
        <v>17486.544342292415</v>
      </c>
      <c r="T16" s="69">
        <f t="shared" si="89"/>
        <v>17491.117378207335</v>
      </c>
      <c r="U16" s="69">
        <f t="shared" si="89"/>
        <v>17495.691610050795</v>
      </c>
      <c r="V16" s="69">
        <f t="shared" si="89"/>
        <v>17500.267038135553</v>
      </c>
      <c r="W16" s="69">
        <f t="shared" si="89"/>
        <v>17504.843662774449</v>
      </c>
      <c r="X16" s="69">
        <f t="shared" si="89"/>
        <v>17509.421484280399</v>
      </c>
      <c r="Y16" s="69">
        <f t="shared" si="89"/>
        <v>17514.000502966406</v>
      </c>
      <c r="Z16" s="69">
        <f t="shared" si="89"/>
        <v>17518.580719145553</v>
      </c>
      <c r="AA16" s="69">
        <f t="shared" si="89"/>
        <v>17523.162133131009</v>
      </c>
      <c r="AB16" s="69">
        <f t="shared" si="89"/>
        <v>17527.744745236017</v>
      </c>
      <c r="AC16" s="69">
        <f t="shared" si="89"/>
        <v>17532.328555773907</v>
      </c>
      <c r="AD16" s="69">
        <f t="shared" si="89"/>
        <v>17536.91356505809</v>
      </c>
      <c r="AE16" s="69">
        <f t="shared" si="89"/>
        <v>17541.499773402062</v>
      </c>
      <c r="AF16" s="69">
        <f t="shared" si="89"/>
        <v>17546.087181119394</v>
      </c>
      <c r="AG16" s="69">
        <f t="shared" si="89"/>
        <v>17550.675788523746</v>
      </c>
      <c r="AH16" s="69">
        <f t="shared" si="89"/>
        <v>17555.265595928853</v>
      </c>
      <c r="AI16" s="69">
        <f t="shared" si="89"/>
        <v>17559.856603648539</v>
      </c>
      <c r="AJ16" s="69">
        <f t="shared" si="89"/>
        <v>17564.44881199671</v>
      </c>
      <c r="AK16" s="69">
        <f t="shared" si="89"/>
        <v>17569.042221287345</v>
      </c>
      <c r="AL16" s="69">
        <f t="shared" si="89"/>
        <v>17573.636831834516</v>
      </c>
      <c r="AM16" s="69">
        <f t="shared" si="89"/>
        <v>17578.232643952371</v>
      </c>
      <c r="AN16" s="69">
        <f t="shared" si="89"/>
        <v>17582.829657955142</v>
      </c>
      <c r="AO16" s="69">
        <f t="shared" si="89"/>
        <v>17587.427874157143</v>
      </c>
      <c r="AP16" s="69">
        <f t="shared" si="89"/>
        <v>17592.027292872768</v>
      </c>
      <c r="AQ16" s="69">
        <f t="shared" si="89"/>
        <v>17596.627914416498</v>
      </c>
      <c r="AR16" s="69">
        <f t="shared" si="89"/>
        <v>17601.229739102891</v>
      </c>
      <c r="AS16" s="69">
        <f t="shared" si="89"/>
        <v>17605.832767246593</v>
      </c>
      <c r="AT16" s="69">
        <f t="shared" si="89"/>
        <v>17610.436999162328</v>
      </c>
      <c r="AU16" s="69">
        <f t="shared" si="89"/>
        <v>17615.042435164902</v>
      </c>
      <c r="AV16" s="69">
        <f t="shared" si="89"/>
        <v>17619.649075569203</v>
      </c>
      <c r="AW16" s="69">
        <f t="shared" si="89"/>
        <v>17624.256920690208</v>
      </c>
      <c r="AX16" s="69">
        <f t="shared" si="89"/>
        <v>17628.865970842966</v>
      </c>
      <c r="AY16" s="69">
        <f t="shared" si="89"/>
        <v>17633.476226342616</v>
      </c>
      <c r="AZ16" s="69">
        <f t="shared" si="89"/>
        <v>17638.08768750438</v>
      </c>
      <c r="BA16" s="69">
        <f t="shared" si="89"/>
        <v>17642.700354643555</v>
      </c>
      <c r="BB16" s="69">
        <f t="shared" si="89"/>
        <v>17647.314228075527</v>
      </c>
      <c r="BC16" s="69">
        <f t="shared" si="89"/>
        <v>17651.929308115767</v>
      </c>
      <c r="BD16" s="69">
        <f t="shared" si="89"/>
        <v>17656.545595079817</v>
      </c>
      <c r="BE16" s="69">
        <f t="shared" si="89"/>
        <v>17661.163089283313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18735.159304678593</v>
      </c>
      <c r="DG16" s="108">
        <f t="shared" si="15"/>
        <v>18740.058875153747</v>
      </c>
      <c r="DH16" s="108">
        <f t="shared" si="15"/>
        <v>18744.959726951922</v>
      </c>
      <c r="DI16" s="108">
        <f t="shared" si="15"/>
        <v>18749.8618604082</v>
      </c>
      <c r="DJ16" s="108">
        <f t="shared" si="15"/>
        <v>19904.691949417425</v>
      </c>
      <c r="DK16" s="108">
        <f t="shared" si="15"/>
        <v>19909.897373049353</v>
      </c>
      <c r="DL16" s="108">
        <f t="shared" si="15"/>
        <v>19915.104157990223</v>
      </c>
      <c r="DM16" s="108">
        <f t="shared" si="15"/>
        <v>19920.312304596042</v>
      </c>
      <c r="DN16" s="108">
        <f t="shared" si="15"/>
        <v>17330.030234457226</v>
      </c>
      <c r="DO16" s="108">
        <f t="shared" si="15"/>
        <v>17334.562339206881</v>
      </c>
      <c r="DP16" s="108">
        <f t="shared" si="15"/>
        <v>17339.095629180869</v>
      </c>
      <c r="DQ16" s="108">
        <f t="shared" si="15"/>
        <v>17343.630104689142</v>
      </c>
      <c r="DR16" s="108">
        <f t="shared" si="15"/>
        <v>17348.16576604174</v>
      </c>
      <c r="DS16" s="108">
        <f t="shared" si="15"/>
        <v>18372.565675482598</v>
      </c>
      <c r="DT16" s="108">
        <f t="shared" si="15"/>
        <v>18377.370421408297</v>
      </c>
      <c r="DU16" s="108">
        <f t="shared" si="15"/>
        <v>18382.176423858742</v>
      </c>
      <c r="DV16" s="108">
        <f t="shared" ref="DV16:EK28" si="90">V16*BV16</f>
        <v>18386.983683162533</v>
      </c>
      <c r="DW16" s="108">
        <f t="shared" si="90"/>
        <v>17591.446143337445</v>
      </c>
      <c r="DX16" s="108">
        <f t="shared" si="90"/>
        <v>17596.046612900449</v>
      </c>
      <c r="DY16" s="108">
        <f t="shared" si="90"/>
        <v>17600.648285566371</v>
      </c>
      <c r="DZ16" s="108">
        <f t="shared" si="90"/>
        <v>17605.251161649845</v>
      </c>
      <c r="EA16" s="108">
        <f t="shared" si="90"/>
        <v>18363.224054165468</v>
      </c>
      <c r="EB16" s="108">
        <f t="shared" si="90"/>
        <v>18368.026357094484</v>
      </c>
      <c r="EC16" s="108">
        <f t="shared" si="90"/>
        <v>18372.829915909362</v>
      </c>
      <c r="ED16" s="108">
        <f t="shared" si="90"/>
        <v>18377.634730938535</v>
      </c>
      <c r="EE16" s="108">
        <f t="shared" si="90"/>
        <v>18382.440802510526</v>
      </c>
      <c r="EF16" s="108">
        <f t="shared" si="90"/>
        <v>17959.03364359308</v>
      </c>
      <c r="EG16" s="108">
        <f t="shared" si="90"/>
        <v>17963.730243689806</v>
      </c>
      <c r="EH16" s="108">
        <f t="shared" si="90"/>
        <v>17968.428072029259</v>
      </c>
      <c r="EI16" s="108">
        <f t="shared" si="90"/>
        <v>17973.127128932643</v>
      </c>
      <c r="EJ16" s="108">
        <f t="shared" si="90"/>
        <v>18252.695149362029</v>
      </c>
      <c r="EK16" s="108">
        <f t="shared" si="90"/>
        <v>18257.468547057317</v>
      </c>
      <c r="EL16" s="108">
        <f t="shared" ref="EL16:FA28" si="91">AL16*CL16</f>
        <v>18262.243193079245</v>
      </c>
      <c r="EM16" s="108">
        <f t="shared" si="91"/>
        <v>18267.01908775427</v>
      </c>
      <c r="EN16" s="108">
        <f t="shared" si="91"/>
        <v>19841.584958472911</v>
      </c>
      <c r="EO16" s="108">
        <f t="shared" si="91"/>
        <v>19846.773878527547</v>
      </c>
      <c r="EP16" s="108">
        <f t="shared" si="91"/>
        <v>19851.964155575151</v>
      </c>
      <c r="EQ16" s="108">
        <f t="shared" si="91"/>
        <v>19857.155789970609</v>
      </c>
      <c r="ER16" s="108">
        <f t="shared" si="91"/>
        <v>19862.348782068886</v>
      </c>
      <c r="ES16" s="108">
        <f t="shared" si="91"/>
        <v>19634.202847873228</v>
      </c>
      <c r="ET16" s="108">
        <f t="shared" si="91"/>
        <v>19639.337533893893</v>
      </c>
      <c r="EU16" s="108">
        <f t="shared" si="91"/>
        <v>19644.47356272439</v>
      </c>
      <c r="EV16" s="108">
        <f t="shared" si="91"/>
        <v>19649.610934715874</v>
      </c>
      <c r="EW16" s="108">
        <f t="shared" si="91"/>
        <v>19285.6057290717</v>
      </c>
      <c r="EX16" s="108">
        <f t="shared" si="91"/>
        <v>19290.649250874158</v>
      </c>
      <c r="EY16" s="108">
        <f t="shared" si="91"/>
        <v>19295.694091645411</v>
      </c>
      <c r="EZ16" s="108">
        <f t="shared" si="91"/>
        <v>19300.740251730393</v>
      </c>
      <c r="FA16" s="108">
        <f t="shared" si="91"/>
        <v>17719.414148840635</v>
      </c>
      <c r="FB16" s="108">
        <f t="shared" ref="FB16:FE28" si="92">BB16*DB16</f>
        <v>17724.048084265942</v>
      </c>
      <c r="FC16" s="108">
        <f t="shared" si="92"/>
        <v>17728.683231546078</v>
      </c>
      <c r="FD16" s="108">
        <f t="shared" si="92"/>
        <v>17733.319590997955</v>
      </c>
      <c r="FE16" s="108">
        <f t="shared" si="92"/>
        <v>17737.957162938583</v>
      </c>
    </row>
    <row r="17" spans="1:161" ht="15.75" x14ac:dyDescent="0.25">
      <c r="A17" s="87" t="s">
        <v>174</v>
      </c>
      <c r="B17" s="12">
        <f>'Urb proj of all 25 ARs '!C17</f>
        <v>21062.731884932567</v>
      </c>
      <c r="C17" s="12">
        <f>'Urb proj of all 25 ARs '!D17</f>
        <v>21351.080456647182</v>
      </c>
      <c r="D17" s="100">
        <f t="shared" si="10"/>
        <v>1.3689989185158222E-2</v>
      </c>
      <c r="E17" s="101">
        <f t="shared" si="11"/>
        <v>2.6151741735835898E-4</v>
      </c>
      <c r="F17" s="69">
        <f t="shared" si="12"/>
        <v>21068.240156177628</v>
      </c>
      <c r="G17" s="69">
        <f t="shared" si="13"/>
        <v>21073.749867931558</v>
      </c>
      <c r="H17" s="69">
        <f>G17*(1+$E$17)</f>
        <v>21079.261020571073</v>
      </c>
      <c r="I17" s="69">
        <f t="shared" ref="I17:BE17" si="93">H17*(1+$E$17)</f>
        <v>21084.773614472997</v>
      </c>
      <c r="J17" s="69">
        <f t="shared" si="93"/>
        <v>21090.287650014241</v>
      </c>
      <c r="K17" s="69">
        <f t="shared" si="93"/>
        <v>21095.803127571817</v>
      </c>
      <c r="L17" s="69">
        <f t="shared" si="93"/>
        <v>21101.32004752284</v>
      </c>
      <c r="M17" s="69">
        <f t="shared" si="93"/>
        <v>21106.83841024452</v>
      </c>
      <c r="N17" s="69">
        <f t="shared" si="93"/>
        <v>21112.358216114168</v>
      </c>
      <c r="O17" s="69">
        <f t="shared" si="93"/>
        <v>21117.879465509192</v>
      </c>
      <c r="P17" s="69">
        <f t="shared" si="93"/>
        <v>21123.402158807097</v>
      </c>
      <c r="Q17" s="69">
        <f t="shared" si="93"/>
        <v>21128.926296385489</v>
      </c>
      <c r="R17" s="69">
        <f t="shared" si="93"/>
        <v>21134.451878622076</v>
      </c>
      <c r="S17" s="69">
        <f t="shared" si="93"/>
        <v>21139.978905894659</v>
      </c>
      <c r="T17" s="69">
        <f t="shared" si="93"/>
        <v>21145.50737858114</v>
      </c>
      <c r="U17" s="69">
        <f t="shared" si="93"/>
        <v>21151.03729705952</v>
      </c>
      <c r="V17" s="69">
        <f t="shared" si="93"/>
        <v>21156.568661707897</v>
      </c>
      <c r="W17" s="69">
        <f t="shared" si="93"/>
        <v>21162.101472904473</v>
      </c>
      <c r="X17" s="69">
        <f t="shared" si="93"/>
        <v>21167.635731027542</v>
      </c>
      <c r="Y17" s="69">
        <f t="shared" si="93"/>
        <v>21173.171436455501</v>
      </c>
      <c r="Z17" s="69">
        <f t="shared" si="93"/>
        <v>21178.70858956685</v>
      </c>
      <c r="AA17" s="69">
        <f t="shared" si="93"/>
        <v>21184.247190740178</v>
      </c>
      <c r="AB17" s="69">
        <f t="shared" si="93"/>
        <v>21189.787240354181</v>
      </c>
      <c r="AC17" s="69">
        <f t="shared" si="93"/>
        <v>21195.328738787652</v>
      </c>
      <c r="AD17" s="69">
        <f t="shared" si="93"/>
        <v>21200.871686419479</v>
      </c>
      <c r="AE17" s="69">
        <f t="shared" si="93"/>
        <v>21206.416083628657</v>
      </c>
      <c r="AF17" s="69">
        <f t="shared" si="93"/>
        <v>21211.961930794274</v>
      </c>
      <c r="AG17" s="69">
        <f t="shared" si="93"/>
        <v>21217.509228295519</v>
      </c>
      <c r="AH17" s="69">
        <f t="shared" si="93"/>
        <v>21223.057976511682</v>
      </c>
      <c r="AI17" s="69">
        <f t="shared" si="93"/>
        <v>21228.608175822144</v>
      </c>
      <c r="AJ17" s="69">
        <f t="shared" si="93"/>
        <v>21234.159826606399</v>
      </c>
      <c r="AK17" s="69">
        <f t="shared" si="93"/>
        <v>21239.71292924403</v>
      </c>
      <c r="AL17" s="69">
        <f t="shared" si="93"/>
        <v>21245.26748411472</v>
      </c>
      <c r="AM17" s="69">
        <f t="shared" si="93"/>
        <v>21250.823491598254</v>
      </c>
      <c r="AN17" s="69">
        <f t="shared" si="93"/>
        <v>21256.380952074516</v>
      </c>
      <c r="AO17" s="69">
        <f t="shared" si="93"/>
        <v>21261.939865923487</v>
      </c>
      <c r="AP17" s="69">
        <f t="shared" si="93"/>
        <v>21267.50023352525</v>
      </c>
      <c r="AQ17" s="69">
        <f t="shared" si="93"/>
        <v>21273.06205525999</v>
      </c>
      <c r="AR17" s="69">
        <f t="shared" si="93"/>
        <v>21278.625331507985</v>
      </c>
      <c r="AS17" s="69">
        <f t="shared" si="93"/>
        <v>21284.190062649617</v>
      </c>
      <c r="AT17" s="69">
        <f t="shared" si="93"/>
        <v>21289.756249065365</v>
      </c>
      <c r="AU17" s="69">
        <f t="shared" si="93"/>
        <v>21295.323891135809</v>
      </c>
      <c r="AV17" s="69">
        <f t="shared" si="93"/>
        <v>21300.892989241627</v>
      </c>
      <c r="AW17" s="69">
        <f t="shared" si="93"/>
        <v>21306.463543763599</v>
      </c>
      <c r="AX17" s="69">
        <f t="shared" si="93"/>
        <v>21312.035555082603</v>
      </c>
      <c r="AY17" s="69">
        <f t="shared" si="93"/>
        <v>21317.609023579618</v>
      </c>
      <c r="AZ17" s="69">
        <f t="shared" si="93"/>
        <v>21323.183949635721</v>
      </c>
      <c r="BA17" s="69">
        <f t="shared" si="93"/>
        <v>21328.760333632086</v>
      </c>
      <c r="BB17" s="69">
        <f t="shared" si="93"/>
        <v>21334.338175949993</v>
      </c>
      <c r="BC17" s="69">
        <f t="shared" si="93"/>
        <v>21339.917476970819</v>
      </c>
      <c r="BD17" s="69">
        <f t="shared" si="93"/>
        <v>21345.498237076037</v>
      </c>
      <c r="BE17" s="69">
        <f t="shared" si="93"/>
        <v>21351.080456647225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34424.794854777814</v>
      </c>
      <c r="DG17" s="108">
        <f t="shared" si="15"/>
        <v>34433.797538221326</v>
      </c>
      <c r="DH17" s="108">
        <f t="shared" si="15"/>
        <v>34442.802576023365</v>
      </c>
      <c r="DI17" s="108">
        <f t="shared" si="15"/>
        <v>34451.809968799629</v>
      </c>
      <c r="DJ17" s="108">
        <f t="shared" si="15"/>
        <v>39976.756058380764</v>
      </c>
      <c r="DK17" s="108">
        <f t="shared" si="15"/>
        <v>39987.210676379516</v>
      </c>
      <c r="DL17" s="108">
        <f t="shared" si="15"/>
        <v>39997.668028442968</v>
      </c>
      <c r="DM17" s="108">
        <f t="shared" si="15"/>
        <v>40008.128115286119</v>
      </c>
      <c r="DN17" s="108">
        <f t="shared" si="15"/>
        <v>33283.434833067142</v>
      </c>
      <c r="DO17" s="108">
        <f t="shared" si="15"/>
        <v>33292.139030985505</v>
      </c>
      <c r="DP17" s="108">
        <f t="shared" si="15"/>
        <v>33300.845505203222</v>
      </c>
      <c r="DQ17" s="108">
        <f t="shared" si="15"/>
        <v>33309.55425631559</v>
      </c>
      <c r="DR17" s="108">
        <f t="shared" si="15"/>
        <v>33318.265284918067</v>
      </c>
      <c r="DS17" s="108">
        <f t="shared" si="15"/>
        <v>36136.348155714019</v>
      </c>
      <c r="DT17" s="108">
        <f t="shared" si="15"/>
        <v>36145.798440156468</v>
      </c>
      <c r="DU17" s="108">
        <f t="shared" si="15"/>
        <v>36155.25119601289</v>
      </c>
      <c r="DV17" s="108">
        <f t="shared" si="90"/>
        <v>36164.706423929616</v>
      </c>
      <c r="DW17" s="108">
        <f t="shared" si="90"/>
        <v>35280.395429586308</v>
      </c>
      <c r="DX17" s="108">
        <f t="shared" si="90"/>
        <v>35289.621867482434</v>
      </c>
      <c r="DY17" s="108">
        <f t="shared" si="90"/>
        <v>35298.850718252768</v>
      </c>
      <c r="DZ17" s="108">
        <f t="shared" si="90"/>
        <v>35308.081982528325</v>
      </c>
      <c r="EA17" s="108">
        <f t="shared" si="90"/>
        <v>39366.609032064254</v>
      </c>
      <c r="EB17" s="108">
        <f t="shared" si="90"/>
        <v>39376.904085988477</v>
      </c>
      <c r="EC17" s="108">
        <f t="shared" si="90"/>
        <v>39387.201832248611</v>
      </c>
      <c r="ED17" s="108">
        <f t="shared" si="90"/>
        <v>39397.50227154875</v>
      </c>
      <c r="EE17" s="108">
        <f t="shared" si="90"/>
        <v>39407.805404593179</v>
      </c>
      <c r="EF17" s="108">
        <f t="shared" si="90"/>
        <v>39515.546437059151</v>
      </c>
      <c r="EG17" s="108">
        <f t="shared" si="90"/>
        <v>39525.880440708876</v>
      </c>
      <c r="EH17" s="108">
        <f t="shared" si="90"/>
        <v>39536.217146880546</v>
      </c>
      <c r="EI17" s="108">
        <f t="shared" si="90"/>
        <v>39546.556556280913</v>
      </c>
      <c r="EJ17" s="108">
        <f t="shared" si="90"/>
        <v>42364.476191113463</v>
      </c>
      <c r="EK17" s="108">
        <f t="shared" si="90"/>
        <v>42375.555239514702</v>
      </c>
      <c r="EL17" s="108">
        <f t="shared" si="91"/>
        <v>42386.637185280073</v>
      </c>
      <c r="EM17" s="108">
        <f t="shared" si="91"/>
        <v>42397.722029167278</v>
      </c>
      <c r="EN17" s="108">
        <f t="shared" si="91"/>
        <v>42230.157908752073</v>
      </c>
      <c r="EO17" s="108">
        <f t="shared" si="91"/>
        <v>42241.201830582999</v>
      </c>
      <c r="EP17" s="108">
        <f t="shared" si="91"/>
        <v>42252.248640591846</v>
      </c>
      <c r="EQ17" s="108">
        <f t="shared" si="91"/>
        <v>42263.298339533918</v>
      </c>
      <c r="ER17" s="108">
        <f t="shared" si="91"/>
        <v>42274.350928164713</v>
      </c>
      <c r="ES17" s="108">
        <f t="shared" si="91"/>
        <v>41796.79744835601</v>
      </c>
      <c r="ET17" s="108">
        <f t="shared" si="91"/>
        <v>41807.728038878558</v>
      </c>
      <c r="EU17" s="108">
        <f t="shared" si="91"/>
        <v>41818.661487940903</v>
      </c>
      <c r="EV17" s="108">
        <f t="shared" si="91"/>
        <v>41829.597796290611</v>
      </c>
      <c r="EW17" s="108">
        <f t="shared" si="91"/>
        <v>37507.9348555295</v>
      </c>
      <c r="EX17" s="108">
        <f t="shared" si="91"/>
        <v>37517.743833783366</v>
      </c>
      <c r="EY17" s="108">
        <f t="shared" si="91"/>
        <v>37527.555377255892</v>
      </c>
      <c r="EZ17" s="108">
        <f t="shared" si="91"/>
        <v>37537.369486617921</v>
      </c>
      <c r="FA17" s="108">
        <f t="shared" si="91"/>
        <v>35081.980616346562</v>
      </c>
      <c r="FB17" s="108">
        <f t="shared" si="92"/>
        <v>35091.155165313161</v>
      </c>
      <c r="FC17" s="108">
        <f t="shared" si="92"/>
        <v>35100.332113584118</v>
      </c>
      <c r="FD17" s="108">
        <f t="shared" si="92"/>
        <v>35109.511461786889</v>
      </c>
      <c r="FE17" s="108">
        <f t="shared" si="92"/>
        <v>35118.693210549085</v>
      </c>
    </row>
    <row r="18" spans="1:161" ht="15.75" x14ac:dyDescent="0.25">
      <c r="A18" s="47" t="s">
        <v>222</v>
      </c>
      <c r="B18" s="12">
        <f>'Urb proj of all 25 ARs '!C18</f>
        <v>25037.048138587797</v>
      </c>
      <c r="C18" s="12">
        <f>'Urb proj of all 25 ARs '!D18</f>
        <v>25379.805056833349</v>
      </c>
      <c r="D18" s="100">
        <f t="shared" si="10"/>
        <v>1.3689989185158184E-2</v>
      </c>
      <c r="E18" s="101">
        <f t="shared" si="11"/>
        <v>2.6151741735835898E-4</v>
      </c>
      <c r="F18" s="69">
        <f t="shared" si="12"/>
        <v>25043.595762755278</v>
      </c>
      <c r="G18" s="69">
        <f t="shared" si="13"/>
        <v>25050.145099240519</v>
      </c>
      <c r="H18" s="69">
        <f>G18*(1+$E$18)</f>
        <v>25056.696148491323</v>
      </c>
      <c r="I18" s="69">
        <f t="shared" ref="I18:BE18" si="94">H18*(1+$E$18)</f>
        <v>25063.248910955608</v>
      </c>
      <c r="J18" s="69">
        <f t="shared" si="94"/>
        <v>25069.803387081411</v>
      </c>
      <c r="K18" s="69">
        <f t="shared" si="94"/>
        <v>25076.359577316882</v>
      </c>
      <c r="L18" s="69">
        <f t="shared" si="94"/>
        <v>25082.91748211029</v>
      </c>
      <c r="M18" s="69">
        <f t="shared" si="94"/>
        <v>25089.477101910023</v>
      </c>
      <c r="N18" s="69">
        <f t="shared" si="94"/>
        <v>25096.038437164585</v>
      </c>
      <c r="O18" s="69">
        <f t="shared" si="94"/>
        <v>25102.601488322598</v>
      </c>
      <c r="P18" s="69">
        <f t="shared" si="94"/>
        <v>25109.166255832799</v>
      </c>
      <c r="Q18" s="69">
        <f t="shared" si="94"/>
        <v>25115.732740144045</v>
      </c>
      <c r="R18" s="69">
        <f t="shared" si="94"/>
        <v>25122.300941705311</v>
      </c>
      <c r="S18" s="69">
        <f t="shared" si="94"/>
        <v>25128.870860965686</v>
      </c>
      <c r="T18" s="69">
        <f t="shared" si="94"/>
        <v>25135.442498374377</v>
      </c>
      <c r="U18" s="69">
        <f t="shared" si="94"/>
        <v>25142.015854380712</v>
      </c>
      <c r="V18" s="69">
        <f t="shared" si="94"/>
        <v>25148.590929434133</v>
      </c>
      <c r="W18" s="69">
        <f t="shared" si="94"/>
        <v>25155.167723984199</v>
      </c>
      <c r="X18" s="69">
        <f t="shared" si="94"/>
        <v>25161.746238480591</v>
      </c>
      <c r="Y18" s="69">
        <f t="shared" si="94"/>
        <v>25168.326473373105</v>
      </c>
      <c r="Z18" s="69">
        <f t="shared" si="94"/>
        <v>25174.908429111652</v>
      </c>
      <c r="AA18" s="69">
        <f t="shared" si="94"/>
        <v>25181.492106146266</v>
      </c>
      <c r="AB18" s="69">
        <f t="shared" si="94"/>
        <v>25188.077504927096</v>
      </c>
      <c r="AC18" s="69">
        <f t="shared" si="94"/>
        <v>25194.664625904406</v>
      </c>
      <c r="AD18" s="69">
        <f t="shared" si="94"/>
        <v>25201.253469528583</v>
      </c>
      <c r="AE18" s="69">
        <f t="shared" si="94"/>
        <v>25207.844036250128</v>
      </c>
      <c r="AF18" s="69">
        <f t="shared" si="94"/>
        <v>25214.436326519659</v>
      </c>
      <c r="AG18" s="69">
        <f t="shared" si="94"/>
        <v>25221.030340787918</v>
      </c>
      <c r="AH18" s="69">
        <f t="shared" si="94"/>
        <v>25227.626079505757</v>
      </c>
      <c r="AI18" s="69">
        <f t="shared" si="94"/>
        <v>25234.223543124153</v>
      </c>
      <c r="AJ18" s="69">
        <f t="shared" si="94"/>
        <v>25240.822732094195</v>
      </c>
      <c r="AK18" s="69">
        <f t="shared" si="94"/>
        <v>25247.423646867093</v>
      </c>
      <c r="AL18" s="69">
        <f t="shared" si="94"/>
        <v>25254.026287894176</v>
      </c>
      <c r="AM18" s="69">
        <f t="shared" si="94"/>
        <v>25260.630655626886</v>
      </c>
      <c r="AN18" s="69">
        <f t="shared" si="94"/>
        <v>25267.236750516789</v>
      </c>
      <c r="AO18" s="69">
        <f t="shared" si="94"/>
        <v>25273.844573015565</v>
      </c>
      <c r="AP18" s="69">
        <f t="shared" si="94"/>
        <v>25280.454123575018</v>
      </c>
      <c r="AQ18" s="69">
        <f t="shared" si="94"/>
        <v>25287.065402647062</v>
      </c>
      <c r="AR18" s="69">
        <f t="shared" si="94"/>
        <v>25293.678410683733</v>
      </c>
      <c r="AS18" s="69">
        <f t="shared" si="94"/>
        <v>25300.293148137189</v>
      </c>
      <c r="AT18" s="69">
        <f t="shared" si="94"/>
        <v>25306.909615459699</v>
      </c>
      <c r="AU18" s="69">
        <f t="shared" si="94"/>
        <v>25313.527813103654</v>
      </c>
      <c r="AV18" s="69">
        <f t="shared" si="94"/>
        <v>25320.147741521567</v>
      </c>
      <c r="AW18" s="69">
        <f t="shared" si="94"/>
        <v>25326.769401166061</v>
      </c>
      <c r="AX18" s="69">
        <f t="shared" si="94"/>
        <v>25333.392792489885</v>
      </c>
      <c r="AY18" s="69">
        <f t="shared" si="94"/>
        <v>25340.017915945904</v>
      </c>
      <c r="AZ18" s="69">
        <f t="shared" si="94"/>
        <v>25346.644771987096</v>
      </c>
      <c r="BA18" s="69">
        <f t="shared" si="94"/>
        <v>25353.273361066567</v>
      </c>
      <c r="BB18" s="69">
        <f t="shared" si="94"/>
        <v>25359.903683637534</v>
      </c>
      <c r="BC18" s="69">
        <f t="shared" si="94"/>
        <v>25366.535740153337</v>
      </c>
      <c r="BD18" s="69">
        <f t="shared" si="94"/>
        <v>25373.169531067429</v>
      </c>
      <c r="BE18" s="69">
        <f t="shared" si="94"/>
        <v>25379.805056833389</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28669.044930344728</v>
      </c>
      <c r="DG18" s="108">
        <f t="shared" si="15"/>
        <v>28676.54238493304</v>
      </c>
      <c r="DH18" s="108">
        <f t="shared" si="15"/>
        <v>28684.041800236315</v>
      </c>
      <c r="DI18" s="108">
        <f t="shared" si="15"/>
        <v>28691.543176767311</v>
      </c>
      <c r="DJ18" s="108">
        <f t="shared" si="15"/>
        <v>31793.925649198922</v>
      </c>
      <c r="DK18" s="108">
        <f t="shared" si="15"/>
        <v>31802.240314522383</v>
      </c>
      <c r="DL18" s="108">
        <f t="shared" si="15"/>
        <v>31810.557154275644</v>
      </c>
      <c r="DM18" s="108">
        <f t="shared" si="15"/>
        <v>31818.87616902736</v>
      </c>
      <c r="DN18" s="108">
        <f t="shared" si="15"/>
        <v>28121.124805702166</v>
      </c>
      <c r="DO18" s="108">
        <f t="shared" si="15"/>
        <v>28128.478969634565</v>
      </c>
      <c r="DP18" s="108">
        <f t="shared" si="15"/>
        <v>28135.835056808923</v>
      </c>
      <c r="DQ18" s="108">
        <f t="shared" si="15"/>
        <v>28143.1930677282</v>
      </c>
      <c r="DR18" s="108">
        <f t="shared" si="15"/>
        <v>28150.553002895489</v>
      </c>
      <c r="DS18" s="108">
        <f t="shared" si="15"/>
        <v>28695.02318153466</v>
      </c>
      <c r="DT18" s="108">
        <f t="shared" si="15"/>
        <v>28702.527429888134</v>
      </c>
      <c r="DU18" s="108">
        <f t="shared" si="15"/>
        <v>28710.033640733258</v>
      </c>
      <c r="DV18" s="108">
        <f t="shared" si="90"/>
        <v>28717.541814583252</v>
      </c>
      <c r="DW18" s="108">
        <f t="shared" si="90"/>
        <v>28535.315150892518</v>
      </c>
      <c r="DX18" s="108">
        <f t="shared" si="90"/>
        <v>28542.777632814286</v>
      </c>
      <c r="DY18" s="108">
        <f t="shared" si="90"/>
        <v>28550.242066305054</v>
      </c>
      <c r="DZ18" s="108">
        <f t="shared" si="90"/>
        <v>28557.708451875191</v>
      </c>
      <c r="EA18" s="108">
        <f t="shared" si="90"/>
        <v>29147.894758924631</v>
      </c>
      <c r="EB18" s="108">
        <f t="shared" si="90"/>
        <v>29155.517441083419</v>
      </c>
      <c r="EC18" s="108">
        <f t="shared" si="90"/>
        <v>29163.14211670636</v>
      </c>
      <c r="ED18" s="108">
        <f t="shared" si="90"/>
        <v>29170.768786314773</v>
      </c>
      <c r="EE18" s="108">
        <f t="shared" si="90"/>
        <v>29178.39745043013</v>
      </c>
      <c r="EF18" s="108">
        <f t="shared" si="90"/>
        <v>29138.653513371592</v>
      </c>
      <c r="EG18" s="108">
        <f t="shared" si="90"/>
        <v>29146.27377878371</v>
      </c>
      <c r="EH18" s="108">
        <f t="shared" si="90"/>
        <v>29153.896037027956</v>
      </c>
      <c r="EI18" s="108">
        <f t="shared" si="90"/>
        <v>29161.520288625496</v>
      </c>
      <c r="EJ18" s="108">
        <f t="shared" si="90"/>
        <v>29753.697124698327</v>
      </c>
      <c r="EK18" s="108">
        <f t="shared" si="90"/>
        <v>29761.478234727241</v>
      </c>
      <c r="EL18" s="108">
        <f t="shared" si="91"/>
        <v>29769.261379651954</v>
      </c>
      <c r="EM18" s="108">
        <f t="shared" si="91"/>
        <v>29777.046560004626</v>
      </c>
      <c r="EN18" s="108">
        <f t="shared" si="91"/>
        <v>32043.10155115047</v>
      </c>
      <c r="EO18" s="108">
        <f t="shared" si="91"/>
        <v>32051.481380312278</v>
      </c>
      <c r="EP18" s="108">
        <f t="shared" si="91"/>
        <v>32059.863400945367</v>
      </c>
      <c r="EQ18" s="108">
        <f t="shared" si="91"/>
        <v>32068.247613622843</v>
      </c>
      <c r="ER18" s="108">
        <f t="shared" si="91"/>
        <v>32076.634018917965</v>
      </c>
      <c r="ES18" s="108">
        <f t="shared" si="91"/>
        <v>30501.97741121439</v>
      </c>
      <c r="ET18" s="108">
        <f t="shared" si="91"/>
        <v>30509.954209571293</v>
      </c>
      <c r="EU18" s="108">
        <f t="shared" si="91"/>
        <v>30517.933093999902</v>
      </c>
      <c r="EV18" s="108">
        <f t="shared" si="91"/>
        <v>30525.914065045759</v>
      </c>
      <c r="EW18" s="108">
        <f t="shared" si="91"/>
        <v>30761.2772407021</v>
      </c>
      <c r="EX18" s="108">
        <f t="shared" si="91"/>
        <v>30769.321850480737</v>
      </c>
      <c r="EY18" s="108">
        <f t="shared" si="91"/>
        <v>30777.368564064942</v>
      </c>
      <c r="EZ18" s="108">
        <f t="shared" si="91"/>
        <v>30785.417382004904</v>
      </c>
      <c r="FA18" s="108">
        <f t="shared" si="91"/>
        <v>28868.141956343512</v>
      </c>
      <c r="FB18" s="108">
        <f t="shared" si="92"/>
        <v>28875.69147827187</v>
      </c>
      <c r="FC18" s="108">
        <f t="shared" si="92"/>
        <v>28883.242974531706</v>
      </c>
      <c r="FD18" s="108">
        <f t="shared" si="92"/>
        <v>28890.796445639338</v>
      </c>
      <c r="FE18" s="108">
        <f t="shared" si="92"/>
        <v>28898.35189211123</v>
      </c>
    </row>
    <row r="19" spans="1:161" ht="15.75" x14ac:dyDescent="0.25">
      <c r="A19" s="47" t="s">
        <v>178</v>
      </c>
      <c r="B19" s="12">
        <f>'Urb proj of all 25 ARs '!C19</f>
        <v>40433.307118763041</v>
      </c>
      <c r="C19" s="12">
        <f>'Urb proj of all 25 ARs '!D19</f>
        <v>40986.838655939086</v>
      </c>
      <c r="D19" s="100">
        <f t="shared" si="10"/>
        <v>1.3689989185158158E-2</v>
      </c>
      <c r="E19" s="101">
        <f t="shared" si="11"/>
        <v>2.6151741735835898E-4</v>
      </c>
      <c r="F19" s="69">
        <f t="shared" si="12"/>
        <v>40443.881132816001</v>
      </c>
      <c r="G19" s="69">
        <f t="shared" si="13"/>
        <v>40454.457912157806</v>
      </c>
      <c r="H19" s="69">
        <f>G19*(1+$E$19)</f>
        <v>40465.037457511629</v>
      </c>
      <c r="I19" s="69">
        <f t="shared" ref="I19:BE19" si="95">H19*(1+$E$19)</f>
        <v>40475.619769600824</v>
      </c>
      <c r="J19" s="69">
        <f t="shared" si="95"/>
        <v>40486.204849148948</v>
      </c>
      <c r="K19" s="69">
        <f t="shared" si="95"/>
        <v>40496.79269687974</v>
      </c>
      <c r="L19" s="69">
        <f t="shared" si="95"/>
        <v>40507.383313517123</v>
      </c>
      <c r="M19" s="69">
        <f t="shared" si="95"/>
        <v>40517.97669978522</v>
      </c>
      <c r="N19" s="69">
        <f t="shared" si="95"/>
        <v>40528.572856408333</v>
      </c>
      <c r="O19" s="69">
        <f t="shared" si="95"/>
        <v>40539.171784110964</v>
      </c>
      <c r="P19" s="69">
        <f t="shared" si="95"/>
        <v>40549.773483617791</v>
      </c>
      <c r="Q19" s="69">
        <f t="shared" si="95"/>
        <v>40560.37795565369</v>
      </c>
      <c r="R19" s="69">
        <f t="shared" si="95"/>
        <v>40570.985200943731</v>
      </c>
      <c r="S19" s="69">
        <f t="shared" si="95"/>
        <v>40581.595220213167</v>
      </c>
      <c r="T19" s="69">
        <f t="shared" si="95"/>
        <v>40592.208014187439</v>
      </c>
      <c r="U19" s="69">
        <f t="shared" si="95"/>
        <v>40602.823583592181</v>
      </c>
      <c r="V19" s="69">
        <f t="shared" si="95"/>
        <v>40613.441929153218</v>
      </c>
      <c r="W19" s="69">
        <f t="shared" si="95"/>
        <v>40624.06305159656</v>
      </c>
      <c r="X19" s="69">
        <f t="shared" si="95"/>
        <v>40634.686951648415</v>
      </c>
      <c r="Y19" s="69">
        <f t="shared" si="95"/>
        <v>40645.313630035176</v>
      </c>
      <c r="Z19" s="69">
        <f t="shared" si="95"/>
        <v>40655.943087483422</v>
      </c>
      <c r="AA19" s="69">
        <f t="shared" si="95"/>
        <v>40666.575324719932</v>
      </c>
      <c r="AB19" s="69">
        <f t="shared" si="95"/>
        <v>40677.210342471662</v>
      </c>
      <c r="AC19" s="69">
        <f t="shared" si="95"/>
        <v>40687.848141465765</v>
      </c>
      <c r="AD19" s="69">
        <f t="shared" si="95"/>
        <v>40698.488722429589</v>
      </c>
      <c r="AE19" s="69">
        <f t="shared" si="95"/>
        <v>40709.132086090664</v>
      </c>
      <c r="AF19" s="69">
        <f t="shared" si="95"/>
        <v>40719.778233176716</v>
      </c>
      <c r="AG19" s="69">
        <f t="shared" si="95"/>
        <v>40730.427164415662</v>
      </c>
      <c r="AH19" s="69">
        <f t="shared" si="95"/>
        <v>40741.078880535599</v>
      </c>
      <c r="AI19" s="69">
        <f t="shared" si="95"/>
        <v>40751.733382264829</v>
      </c>
      <c r="AJ19" s="69">
        <f t="shared" si="95"/>
        <v>40762.390670331835</v>
      </c>
      <c r="AK19" s="69">
        <f t="shared" si="95"/>
        <v>40773.050745465291</v>
      </c>
      <c r="AL19" s="69">
        <f t="shared" si="95"/>
        <v>40783.713608394064</v>
      </c>
      <c r="AM19" s="69">
        <f t="shared" si="95"/>
        <v>40794.379259847214</v>
      </c>
      <c r="AN19" s="69">
        <f t="shared" si="95"/>
        <v>40805.047700553987</v>
      </c>
      <c r="AO19" s="69">
        <f t="shared" si="95"/>
        <v>40815.71893124382</v>
      </c>
      <c r="AP19" s="69">
        <f t="shared" si="95"/>
        <v>40826.392952646347</v>
      </c>
      <c r="AQ19" s="69">
        <f t="shared" si="95"/>
        <v>40837.069765491382</v>
      </c>
      <c r="AR19" s="69">
        <f t="shared" si="95"/>
        <v>40847.749370508936</v>
      </c>
      <c r="AS19" s="69">
        <f t="shared" si="95"/>
        <v>40858.431768429211</v>
      </c>
      <c r="AT19" s="69">
        <f t="shared" si="95"/>
        <v>40869.116959982603</v>
      </c>
      <c r="AU19" s="69">
        <f t="shared" si="95"/>
        <v>40879.804945899697</v>
      </c>
      <c r="AV19" s="69">
        <f t="shared" si="95"/>
        <v>40890.495726911264</v>
      </c>
      <c r="AW19" s="69">
        <f t="shared" si="95"/>
        <v>40901.189303748266</v>
      </c>
      <c r="AX19" s="69">
        <f t="shared" si="95"/>
        <v>40911.885677141865</v>
      </c>
      <c r="AY19" s="69">
        <f t="shared" si="95"/>
        <v>40922.584847823411</v>
      </c>
      <c r="AZ19" s="69">
        <f t="shared" si="95"/>
        <v>40933.286816524444</v>
      </c>
      <c r="BA19" s="69">
        <f t="shared" si="95"/>
        <v>40943.991583976691</v>
      </c>
      <c r="BB19" s="69">
        <f t="shared" si="95"/>
        <v>40954.699150912078</v>
      </c>
      <c r="BC19" s="69">
        <f t="shared" si="95"/>
        <v>40965.409518062712</v>
      </c>
      <c r="BD19" s="69">
        <f t="shared" si="95"/>
        <v>40976.122686160903</v>
      </c>
      <c r="BE19" s="69">
        <f t="shared" si="95"/>
        <v>40986.838655939144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41014.925452638767</v>
      </c>
      <c r="DG19" s="108">
        <f t="shared" si="15"/>
        <v>41025.651570016293</v>
      </c>
      <c r="DH19" s="108">
        <f t="shared" si="15"/>
        <v>41036.380492460332</v>
      </c>
      <c r="DI19" s="108">
        <f t="shared" si="15"/>
        <v>41047.112220704454</v>
      </c>
      <c r="DJ19" s="108">
        <f t="shared" si="15"/>
        <v>44233.696369924182</v>
      </c>
      <c r="DK19" s="108">
        <f t="shared" si="15"/>
        <v>44245.264251959059</v>
      </c>
      <c r="DL19" s="108">
        <f t="shared" si="15"/>
        <v>44256.835159196562</v>
      </c>
      <c r="DM19" s="108">
        <f t="shared" si="15"/>
        <v>44268.409092427857</v>
      </c>
      <c r="DN19" s="108">
        <f t="shared" si="15"/>
        <v>39262.343429207249</v>
      </c>
      <c r="DO19" s="108">
        <f t="shared" si="15"/>
        <v>39272.611215860292</v>
      </c>
      <c r="DP19" s="108">
        <f t="shared" si="15"/>
        <v>39282.881687718385</v>
      </c>
      <c r="DQ19" s="108">
        <f t="shared" si="15"/>
        <v>39293.154845483747</v>
      </c>
      <c r="DR19" s="108">
        <f t="shared" si="15"/>
        <v>39303.430689858797</v>
      </c>
      <c r="DS19" s="108">
        <f t="shared" si="15"/>
        <v>40217.658314164371</v>
      </c>
      <c r="DT19" s="108">
        <f t="shared" si="15"/>
        <v>40228.175932298895</v>
      </c>
      <c r="DU19" s="108">
        <f t="shared" si="15"/>
        <v>40238.696300973745</v>
      </c>
      <c r="DV19" s="108">
        <f t="shared" si="90"/>
        <v>40249.219420908237</v>
      </c>
      <c r="DW19" s="108">
        <f t="shared" si="90"/>
        <v>39709.089629892878</v>
      </c>
      <c r="DX19" s="108">
        <f t="shared" si="90"/>
        <v>39719.474248458537</v>
      </c>
      <c r="DY19" s="108">
        <f t="shared" si="90"/>
        <v>39729.861582782825</v>
      </c>
      <c r="DZ19" s="108">
        <f t="shared" si="90"/>
        <v>39740.251633575965</v>
      </c>
      <c r="EA19" s="108">
        <f t="shared" si="90"/>
        <v>40767.58550714983</v>
      </c>
      <c r="EB19" s="108">
        <f t="shared" si="90"/>
        <v>40778.246940823592</v>
      </c>
      <c r="EC19" s="108">
        <f t="shared" si="90"/>
        <v>40788.911162647957</v>
      </c>
      <c r="ED19" s="108">
        <f t="shared" si="90"/>
        <v>40799.578173352071</v>
      </c>
      <c r="EE19" s="108">
        <f t="shared" si="90"/>
        <v>40810.247973665275</v>
      </c>
      <c r="EF19" s="108">
        <f t="shared" si="90"/>
        <v>40588.124600177514</v>
      </c>
      <c r="EG19" s="108">
        <f t="shared" si="90"/>
        <v>40598.739101698375</v>
      </c>
      <c r="EH19" s="108">
        <f t="shared" si="90"/>
        <v>40609.356379096251</v>
      </c>
      <c r="EI19" s="108">
        <f t="shared" si="90"/>
        <v>40619.976433097094</v>
      </c>
      <c r="EJ19" s="108">
        <f t="shared" si="90"/>
        <v>40791.668101417017</v>
      </c>
      <c r="EK19" s="108">
        <f t="shared" si="90"/>
        <v>40802.335833108642</v>
      </c>
      <c r="EL19" s="108">
        <f t="shared" si="91"/>
        <v>40813.006354597899</v>
      </c>
      <c r="EM19" s="108">
        <f t="shared" si="91"/>
        <v>40823.679666614385</v>
      </c>
      <c r="EN19" s="108">
        <f t="shared" si="91"/>
        <v>44565.839846292962</v>
      </c>
      <c r="EO19" s="108">
        <f t="shared" si="91"/>
        <v>44577.49458963197</v>
      </c>
      <c r="EP19" s="108">
        <f t="shared" si="91"/>
        <v>44589.152380889362</v>
      </c>
      <c r="EQ19" s="108">
        <f t="shared" si="91"/>
        <v>44600.813220862212</v>
      </c>
      <c r="ER19" s="108">
        <f t="shared" si="91"/>
        <v>44612.477110347812</v>
      </c>
      <c r="ES19" s="108">
        <f t="shared" si="91"/>
        <v>43105.173018993402</v>
      </c>
      <c r="ET19" s="108">
        <f t="shared" si="91"/>
        <v>43116.445772516119</v>
      </c>
      <c r="EU19" s="108">
        <f t="shared" si="91"/>
        <v>43127.721474060221</v>
      </c>
      <c r="EV19" s="108">
        <f t="shared" si="91"/>
        <v>43139.000124396669</v>
      </c>
      <c r="EW19" s="108">
        <f t="shared" si="91"/>
        <v>43116.015875356323</v>
      </c>
      <c r="EX19" s="108">
        <f t="shared" si="91"/>
        <v>43127.291464474823</v>
      </c>
      <c r="EY19" s="108">
        <f t="shared" si="91"/>
        <v>43138.570002356275</v>
      </c>
      <c r="EZ19" s="108">
        <f t="shared" si="91"/>
        <v>43149.851489771827</v>
      </c>
      <c r="FA19" s="108">
        <f t="shared" si="91"/>
        <v>39565.453054430749</v>
      </c>
      <c r="FB19" s="108">
        <f t="shared" si="92"/>
        <v>39575.800109530159</v>
      </c>
      <c r="FC19" s="108">
        <f t="shared" si="92"/>
        <v>39586.149870564695</v>
      </c>
      <c r="FD19" s="108">
        <f t="shared" si="92"/>
        <v>39596.502338242004</v>
      </c>
      <c r="FE19" s="108">
        <f t="shared" si="92"/>
        <v>39606.857513269926</v>
      </c>
    </row>
    <row r="20" spans="1:161" ht="15.75" x14ac:dyDescent="0.25">
      <c r="A20" s="47" t="s">
        <v>195</v>
      </c>
      <c r="B20" s="12">
        <f>'Urb proj of all 25 ARs '!C20</f>
        <v>134243.49761609052</v>
      </c>
      <c r="C20" s="12">
        <f>'Urb proj of all 25 ARs '!D20</f>
        <v>136081.28964663259</v>
      </c>
      <c r="D20" s="100">
        <f t="shared" si="10"/>
        <v>1.3689989185158055E-2</v>
      </c>
      <c r="E20" s="101">
        <f t="shared" si="11"/>
        <v>2.6151741735835898E-4</v>
      </c>
      <c r="F20" s="69">
        <f t="shared" si="12"/>
        <v>134278.60462888423</v>
      </c>
      <c r="G20" s="69">
        <f t="shared" si="13"/>
        <v>134313.72082277326</v>
      </c>
      <c r="H20" s="69">
        <f>G20*(1+$E$20)</f>
        <v>134348.84620015862</v>
      </c>
      <c r="I20" s="69">
        <f t="shared" ref="I20:BE20" si="96">H20*(1+$E$20)</f>
        <v>134383.98076344197</v>
      </c>
      <c r="J20" s="69">
        <f t="shared" si="96"/>
        <v>134419.12451502556</v>
      </c>
      <c r="K20" s="69">
        <f t="shared" si="96"/>
        <v>134454.2774573123</v>
      </c>
      <c r="L20" s="69">
        <f t="shared" si="96"/>
        <v>134489.43959270572</v>
      </c>
      <c r="M20" s="69">
        <f t="shared" si="96"/>
        <v>134524.61092360999</v>
      </c>
      <c r="N20" s="69">
        <f t="shared" si="96"/>
        <v>134559.79145242987</v>
      </c>
      <c r="O20" s="69">
        <f t="shared" si="96"/>
        <v>134594.98118157079</v>
      </c>
      <c r="P20" s="69">
        <f t="shared" si="96"/>
        <v>134630.18011343881</v>
      </c>
      <c r="Q20" s="69">
        <f t="shared" si="96"/>
        <v>134665.38825044056</v>
      </c>
      <c r="R20" s="69">
        <f t="shared" si="96"/>
        <v>134700.60559498338</v>
      </c>
      <c r="S20" s="69">
        <f t="shared" si="96"/>
        <v>134735.8321494752</v>
      </c>
      <c r="T20" s="69">
        <f t="shared" si="96"/>
        <v>134771.06791632457</v>
      </c>
      <c r="U20" s="69">
        <f t="shared" si="96"/>
        <v>134806.31289794066</v>
      </c>
      <c r="V20" s="69">
        <f t="shared" si="96"/>
        <v>134841.56709673334</v>
      </c>
      <c r="W20" s="69">
        <f t="shared" si="96"/>
        <v>134876.83051511305</v>
      </c>
      <c r="X20" s="69">
        <f t="shared" si="96"/>
        <v>134912.10315549085</v>
      </c>
      <c r="Y20" s="69">
        <f t="shared" si="96"/>
        <v>134947.38502027845</v>
      </c>
      <c r="Z20" s="69">
        <f t="shared" si="96"/>
        <v>134982.67611188823</v>
      </c>
      <c r="AA20" s="69">
        <f t="shared" si="96"/>
        <v>135017.97643273312</v>
      </c>
      <c r="AB20" s="69">
        <f t="shared" si="96"/>
        <v>135053.28598522677</v>
      </c>
      <c r="AC20" s="69">
        <f t="shared" si="96"/>
        <v>135088.6047717834</v>
      </c>
      <c r="AD20" s="69">
        <f t="shared" si="96"/>
        <v>135123.93279481787</v>
      </c>
      <c r="AE20" s="69">
        <f t="shared" si="96"/>
        <v>135159.27005674568</v>
      </c>
      <c r="AF20" s="69">
        <f t="shared" si="96"/>
        <v>135194.61655998297</v>
      </c>
      <c r="AG20" s="69">
        <f t="shared" si="96"/>
        <v>135229.9723069465</v>
      </c>
      <c r="AH20" s="69">
        <f t="shared" si="96"/>
        <v>135265.33730005365</v>
      </c>
      <c r="AI20" s="69">
        <f t="shared" si="96"/>
        <v>135300.71154172247</v>
      </c>
      <c r="AJ20" s="69">
        <f t="shared" si="96"/>
        <v>135336.0950343716</v>
      </c>
      <c r="AK20" s="69">
        <f t="shared" si="96"/>
        <v>135371.48778042034</v>
      </c>
      <c r="AL20" s="69">
        <f t="shared" si="96"/>
        <v>135406.88978228864</v>
      </c>
      <c r="AM20" s="69">
        <f t="shared" si="96"/>
        <v>135442.30104239704</v>
      </c>
      <c r="AN20" s="69">
        <f t="shared" si="96"/>
        <v>135477.72156316673</v>
      </c>
      <c r="AO20" s="69">
        <f t="shared" si="96"/>
        <v>135513.15134701954</v>
      </c>
      <c r="AP20" s="69">
        <f t="shared" si="96"/>
        <v>135548.5903963779</v>
      </c>
      <c r="AQ20" s="69">
        <f t="shared" si="96"/>
        <v>135584.03871366492</v>
      </c>
      <c r="AR20" s="69">
        <f t="shared" si="96"/>
        <v>135619.49630130435</v>
      </c>
      <c r="AS20" s="69">
        <f t="shared" si="96"/>
        <v>135654.96316172052</v>
      </c>
      <c r="AT20" s="69">
        <f t="shared" si="96"/>
        <v>135690.43929733842</v>
      </c>
      <c r="AU20" s="69">
        <f t="shared" si="96"/>
        <v>135725.9247105837</v>
      </c>
      <c r="AV20" s="69">
        <f t="shared" si="96"/>
        <v>135761.41940388258</v>
      </c>
      <c r="AW20" s="69">
        <f t="shared" si="96"/>
        <v>135796.92337966198</v>
      </c>
      <c r="AX20" s="69">
        <f t="shared" si="96"/>
        <v>135832.43664034945</v>
      </c>
      <c r="AY20" s="69">
        <f t="shared" si="96"/>
        <v>135867.95918837312</v>
      </c>
      <c r="AZ20" s="69">
        <f t="shared" si="96"/>
        <v>135903.49102616182</v>
      </c>
      <c r="BA20" s="69">
        <f t="shared" si="96"/>
        <v>135939.03215614497</v>
      </c>
      <c r="BB20" s="69">
        <f t="shared" si="96"/>
        <v>135974.58258075264</v>
      </c>
      <c r="BC20" s="69">
        <f t="shared" si="96"/>
        <v>136010.14230241554</v>
      </c>
      <c r="BD20" s="69">
        <f t="shared" si="96"/>
        <v>136045.71132356502</v>
      </c>
      <c r="BE20" s="69">
        <f t="shared" si="96"/>
        <v>136081.28964663303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146959.02614884978</v>
      </c>
      <c r="DG20" s="108">
        <f t="shared" si="15"/>
        <v>146997.45849382572</v>
      </c>
      <c r="DH20" s="108">
        <f t="shared" si="15"/>
        <v>147035.90088952924</v>
      </c>
      <c r="DI20" s="108">
        <f t="shared" si="15"/>
        <v>147074.35333858884</v>
      </c>
      <c r="DJ20" s="108">
        <f t="shared" si="15"/>
        <v>167508.44266273594</v>
      </c>
      <c r="DK20" s="108">
        <f t="shared" si="15"/>
        <v>167552.24903804681</v>
      </c>
      <c r="DL20" s="108">
        <f t="shared" si="15"/>
        <v>167596.06686948784</v>
      </c>
      <c r="DM20" s="108">
        <f t="shared" si="15"/>
        <v>167639.89616005498</v>
      </c>
      <c r="DN20" s="108">
        <f t="shared" si="15"/>
        <v>149180.07035495777</v>
      </c>
      <c r="DO20" s="108">
        <f t="shared" si="15"/>
        <v>149219.08354167835</v>
      </c>
      <c r="DP20" s="108">
        <f t="shared" si="15"/>
        <v>149258.10693102676</v>
      </c>
      <c r="DQ20" s="108">
        <f t="shared" si="15"/>
        <v>149297.14052567116</v>
      </c>
      <c r="DR20" s="108">
        <f t="shared" si="15"/>
        <v>149336.18432828042</v>
      </c>
      <c r="DS20" s="108">
        <f t="shared" si="15"/>
        <v>151731.57652086837</v>
      </c>
      <c r="DT20" s="108">
        <f t="shared" si="15"/>
        <v>151771.25697089185</v>
      </c>
      <c r="DU20" s="108">
        <f t="shared" si="15"/>
        <v>151810.9477980441</v>
      </c>
      <c r="DV20" s="108">
        <f t="shared" si="90"/>
        <v>151850.64900503895</v>
      </c>
      <c r="DW20" s="108">
        <f t="shared" si="90"/>
        <v>154234.9403998394</v>
      </c>
      <c r="DX20" s="108">
        <f t="shared" si="90"/>
        <v>154275.2755231192</v>
      </c>
      <c r="DY20" s="108">
        <f t="shared" si="90"/>
        <v>154315.62119473625</v>
      </c>
      <c r="DZ20" s="108">
        <f t="shared" si="90"/>
        <v>154355.97741744915</v>
      </c>
      <c r="EA20" s="108">
        <f t="shared" si="90"/>
        <v>156868.95011557947</v>
      </c>
      <c r="EB20" s="108">
        <f t="shared" si="90"/>
        <v>156909.97407827745</v>
      </c>
      <c r="EC20" s="108">
        <f t="shared" si="90"/>
        <v>156951.00876945615</v>
      </c>
      <c r="ED20" s="108">
        <f t="shared" si="90"/>
        <v>156992.05419192134</v>
      </c>
      <c r="EE20" s="108">
        <f t="shared" si="90"/>
        <v>157033.11034847941</v>
      </c>
      <c r="EF20" s="108">
        <f t="shared" si="90"/>
        <v>165069.35165224006</v>
      </c>
      <c r="EG20" s="108">
        <f t="shared" si="90"/>
        <v>165112.52016276916</v>
      </c>
      <c r="EH20" s="108">
        <f t="shared" si="90"/>
        <v>165155.69996261568</v>
      </c>
      <c r="EI20" s="108">
        <f t="shared" si="90"/>
        <v>165198.89105473191</v>
      </c>
      <c r="EJ20" s="108">
        <f t="shared" si="90"/>
        <v>167852.61797818603</v>
      </c>
      <c r="EK20" s="108">
        <f t="shared" si="90"/>
        <v>167896.51436133651</v>
      </c>
      <c r="EL20" s="108">
        <f t="shared" si="91"/>
        <v>167940.42222415574</v>
      </c>
      <c r="EM20" s="108">
        <f t="shared" si="91"/>
        <v>167984.34156964591</v>
      </c>
      <c r="EN20" s="108">
        <f t="shared" si="91"/>
        <v>181300.8368994559</v>
      </c>
      <c r="EO20" s="108">
        <f t="shared" si="91"/>
        <v>181348.25022608676</v>
      </c>
      <c r="EP20" s="108">
        <f t="shared" si="91"/>
        <v>181395.67595212834</v>
      </c>
      <c r="EQ20" s="108">
        <f t="shared" si="91"/>
        <v>181443.11408082332</v>
      </c>
      <c r="ER20" s="108">
        <f t="shared" si="91"/>
        <v>181490.56461541521</v>
      </c>
      <c r="ES20" s="108">
        <f t="shared" si="91"/>
        <v>162848.02157791425</v>
      </c>
      <c r="ET20" s="108">
        <f t="shared" si="91"/>
        <v>162890.60917193926</v>
      </c>
      <c r="EU20" s="108">
        <f t="shared" si="91"/>
        <v>162933.20790336185</v>
      </c>
      <c r="EV20" s="108">
        <f t="shared" si="91"/>
        <v>162975.81777509462</v>
      </c>
      <c r="EW20" s="108">
        <f t="shared" si="91"/>
        <v>160574.21752792236</v>
      </c>
      <c r="EX20" s="108">
        <f t="shared" si="91"/>
        <v>160616.2104825846</v>
      </c>
      <c r="EY20" s="108">
        <f t="shared" si="91"/>
        <v>160658.21441913588</v>
      </c>
      <c r="EZ20" s="108">
        <f t="shared" si="91"/>
        <v>160700.22934044819</v>
      </c>
      <c r="FA20" s="108">
        <f t="shared" si="91"/>
        <v>148965.8168039883</v>
      </c>
      <c r="FB20" s="108">
        <f t="shared" si="92"/>
        <v>149004.77395967356</v>
      </c>
      <c r="FC20" s="108">
        <f t="shared" si="92"/>
        <v>149043.74130333358</v>
      </c>
      <c r="FD20" s="108">
        <f t="shared" si="92"/>
        <v>149082.71883763265</v>
      </c>
      <c r="FE20" s="108">
        <f t="shared" si="92"/>
        <v>149121.70656523583</v>
      </c>
    </row>
    <row r="21" spans="1:161" ht="15.75" x14ac:dyDescent="0.25">
      <c r="A21" s="47" t="s">
        <v>180</v>
      </c>
      <c r="B21" s="12">
        <f>'Urb proj of all 25 ARs '!C21</f>
        <v>73899.626193402175</v>
      </c>
      <c r="C21" s="12">
        <f>'Urb proj of all 25 ARs '!D21</f>
        <v>74911.31127677708</v>
      </c>
      <c r="D21" s="100">
        <f t="shared" si="10"/>
        <v>1.368998918515814E-2</v>
      </c>
      <c r="E21" s="101">
        <f t="shared" si="11"/>
        <v>2.6151741735835898E-4</v>
      </c>
      <c r="F21" s="69">
        <f t="shared" si="12"/>
        <v>73918.952232788026</v>
      </c>
      <c r="G21" s="69">
        <f t="shared" si="13"/>
        <v>73938.283326269782</v>
      </c>
      <c r="H21" s="69">
        <f>G21*(1+$E$21)</f>
        <v>73957.61947516918</v>
      </c>
      <c r="I21" s="69">
        <f t="shared" ref="I21:BE21" si="97">H21*(1+$E$21)</f>
        <v>73976.960680808304</v>
      </c>
      <c r="J21" s="69">
        <f t="shared" si="97"/>
        <v>73996.306944509575</v>
      </c>
      <c r="K21" s="69">
        <f t="shared" si="97"/>
        <v>74015.658267595762</v>
      </c>
      <c r="L21" s="69">
        <f t="shared" si="97"/>
        <v>74035.014651389982</v>
      </c>
      <c r="M21" s="69">
        <f t="shared" si="97"/>
        <v>74054.376097215703</v>
      </c>
      <c r="N21" s="69">
        <f t="shared" si="97"/>
        <v>74073.742606396729</v>
      </c>
      <c r="O21" s="69">
        <f t="shared" si="97"/>
        <v>74093.114180257224</v>
      </c>
      <c r="P21" s="69">
        <f t="shared" si="97"/>
        <v>74112.490820121689</v>
      </c>
      <c r="Q21" s="69">
        <f t="shared" si="97"/>
        <v>74131.872527314961</v>
      </c>
      <c r="R21" s="69">
        <f t="shared" si="97"/>
        <v>74151.259303162238</v>
      </c>
      <c r="S21" s="69">
        <f t="shared" si="97"/>
        <v>74170.651148989069</v>
      </c>
      <c r="T21" s="69">
        <f t="shared" si="97"/>
        <v>74190.048066121337</v>
      </c>
      <c r="U21" s="69">
        <f t="shared" si="97"/>
        <v>74209.450055885274</v>
      </c>
      <c r="V21" s="69">
        <f t="shared" si="97"/>
        <v>74228.857119607477</v>
      </c>
      <c r="W21" s="69">
        <f t="shared" si="97"/>
        <v>74248.269258614862</v>
      </c>
      <c r="X21" s="69">
        <f t="shared" si="97"/>
        <v>74267.68647423471</v>
      </c>
      <c r="Y21" s="69">
        <f t="shared" si="97"/>
        <v>74287.108767794634</v>
      </c>
      <c r="Z21" s="69">
        <f t="shared" si="97"/>
        <v>74306.5361406226</v>
      </c>
      <c r="AA21" s="69">
        <f t="shared" si="97"/>
        <v>74325.968594046935</v>
      </c>
      <c r="AB21" s="69">
        <f t="shared" si="97"/>
        <v>74345.406129396302</v>
      </c>
      <c r="AC21" s="69">
        <f t="shared" si="97"/>
        <v>74364.848747999727</v>
      </c>
      <c r="AD21" s="69">
        <f t="shared" si="97"/>
        <v>74384.296451186543</v>
      </c>
      <c r="AE21" s="69">
        <f t="shared" si="97"/>
        <v>74403.749240286474</v>
      </c>
      <c r="AF21" s="69">
        <f t="shared" si="97"/>
        <v>74423.207116629579</v>
      </c>
      <c r="AG21" s="69">
        <f t="shared" si="97"/>
        <v>74442.670081546239</v>
      </c>
      <c r="AH21" s="69">
        <f t="shared" si="97"/>
        <v>74462.138136367226</v>
      </c>
      <c r="AI21" s="69">
        <f t="shared" si="97"/>
        <v>74481.611282423633</v>
      </c>
      <c r="AJ21" s="69">
        <f t="shared" si="97"/>
        <v>74501.089521046903</v>
      </c>
      <c r="AK21" s="69">
        <f t="shared" si="97"/>
        <v>74520.572853568825</v>
      </c>
      <c r="AL21" s="69">
        <f t="shared" si="97"/>
        <v>74540.061281321556</v>
      </c>
      <c r="AM21" s="69">
        <f t="shared" si="97"/>
        <v>74559.554805637585</v>
      </c>
      <c r="AN21" s="69">
        <f t="shared" si="97"/>
        <v>74579.053427849751</v>
      </c>
      <c r="AO21" s="69">
        <f t="shared" si="97"/>
        <v>74598.557149291228</v>
      </c>
      <c r="AP21" s="69">
        <f t="shared" si="97"/>
        <v>74618.065971295568</v>
      </c>
      <c r="AQ21" s="69">
        <f t="shared" si="97"/>
        <v>74637.579895196657</v>
      </c>
      <c r="AR21" s="69">
        <f t="shared" si="97"/>
        <v>74657.098922328732</v>
      </c>
      <c r="AS21" s="69">
        <f t="shared" si="97"/>
        <v>74676.623054026364</v>
      </c>
      <c r="AT21" s="69">
        <f t="shared" si="97"/>
        <v>74696.152291624501</v>
      </c>
      <c r="AU21" s="69">
        <f t="shared" si="97"/>
        <v>74715.686636458413</v>
      </c>
      <c r="AV21" s="69">
        <f t="shared" si="97"/>
        <v>74735.226089863732</v>
      </c>
      <c r="AW21" s="69">
        <f t="shared" si="97"/>
        <v>74754.770653176442</v>
      </c>
      <c r="AX21" s="69">
        <f t="shared" si="97"/>
        <v>74774.320327732872</v>
      </c>
      <c r="AY21" s="69">
        <f t="shared" si="97"/>
        <v>74793.875114869705</v>
      </c>
      <c r="AZ21" s="69">
        <f t="shared" si="97"/>
        <v>74813.435015923969</v>
      </c>
      <c r="BA21" s="69">
        <f t="shared" si="97"/>
        <v>74833.000032233045</v>
      </c>
      <c r="BB21" s="69">
        <f t="shared" si="97"/>
        <v>74852.570165134646</v>
      </c>
      <c r="BC21" s="69">
        <f t="shared" si="97"/>
        <v>74872.145415966865</v>
      </c>
      <c r="BD21" s="69">
        <f t="shared" si="97"/>
        <v>74891.725786068127</v>
      </c>
      <c r="BE21" s="69">
        <f t="shared" si="97"/>
        <v>74911.311276777211</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89741.447635311473</v>
      </c>
      <c r="DG21" s="108">
        <f t="shared" si="15"/>
        <v>89764.916586927066</v>
      </c>
      <c r="DH21" s="108">
        <f t="shared" si="15"/>
        <v>89788.391676082261</v>
      </c>
      <c r="DI21" s="108">
        <f t="shared" si="15"/>
        <v>89811.872904382166</v>
      </c>
      <c r="DJ21" s="108">
        <f t="shared" si="15"/>
        <v>100850.83235684292</v>
      </c>
      <c r="DK21" s="108">
        <f t="shared" si="15"/>
        <v>100877.20660605932</v>
      </c>
      <c r="DL21" s="108">
        <f t="shared" si="15"/>
        <v>100903.58775260126</v>
      </c>
      <c r="DM21" s="108">
        <f t="shared" si="15"/>
        <v>100929.97579827251</v>
      </c>
      <c r="DN21" s="108">
        <f t="shared" si="15"/>
        <v>85166.218715985218</v>
      </c>
      <c r="DO21" s="108">
        <f t="shared" si="15"/>
        <v>85188.491165550004</v>
      </c>
      <c r="DP21" s="108">
        <f t="shared" si="15"/>
        <v>85210.769439748285</v>
      </c>
      <c r="DQ21" s="108">
        <f t="shared" si="15"/>
        <v>85233.053540103283</v>
      </c>
      <c r="DR21" s="108">
        <f t="shared" si="15"/>
        <v>85255.343468138642</v>
      </c>
      <c r="DS21" s="108">
        <f t="shared" si="15"/>
        <v>87723.769817695153</v>
      </c>
      <c r="DT21" s="108">
        <f t="shared" si="15"/>
        <v>87746.711111418816</v>
      </c>
      <c r="DU21" s="108">
        <f t="shared" si="15"/>
        <v>87769.658404690344</v>
      </c>
      <c r="DV21" s="108">
        <f t="shared" si="90"/>
        <v>87792.61169907877</v>
      </c>
      <c r="DW21" s="108">
        <f t="shared" si="90"/>
        <v>88893.663679004312</v>
      </c>
      <c r="DX21" s="108">
        <f t="shared" si="90"/>
        <v>88916.910920349183</v>
      </c>
      <c r="DY21" s="108">
        <f t="shared" si="90"/>
        <v>88940.164241252554</v>
      </c>
      <c r="DZ21" s="108">
        <f t="shared" si="90"/>
        <v>88963.423643304355</v>
      </c>
      <c r="EA21" s="108">
        <f t="shared" si="90"/>
        <v>94944.005964978889</v>
      </c>
      <c r="EB21" s="108">
        <f t="shared" si="90"/>
        <v>94968.835476212495</v>
      </c>
      <c r="EC21" s="108">
        <f t="shared" si="90"/>
        <v>94993.671480795776</v>
      </c>
      <c r="ED21" s="108">
        <f t="shared" si="90"/>
        <v>95018.513980426811</v>
      </c>
      <c r="EE21" s="108">
        <f t="shared" si="90"/>
        <v>95043.362976804201</v>
      </c>
      <c r="EF21" s="108">
        <f t="shared" si="90"/>
        <v>93712.485413774833</v>
      </c>
      <c r="EG21" s="108">
        <f t="shared" si="90"/>
        <v>93736.992860934464</v>
      </c>
      <c r="EH21" s="108">
        <f t="shared" si="90"/>
        <v>93761.506717218392</v>
      </c>
      <c r="EI21" s="108">
        <f t="shared" si="90"/>
        <v>93786.02698430272</v>
      </c>
      <c r="EJ21" s="108">
        <f t="shared" si="90"/>
        <v>100070.32075128499</v>
      </c>
      <c r="EK21" s="108">
        <f t="shared" si="90"/>
        <v>100096.49088312208</v>
      </c>
      <c r="EL21" s="108">
        <f t="shared" si="91"/>
        <v>100122.66785890446</v>
      </c>
      <c r="EM21" s="108">
        <f t="shared" si="91"/>
        <v>100148.85168042197</v>
      </c>
      <c r="EN21" s="108">
        <f t="shared" si="91"/>
        <v>107534.17342720152</v>
      </c>
      <c r="EO21" s="108">
        <f t="shared" si="91"/>
        <v>107562.29548651396</v>
      </c>
      <c r="EP21" s="108">
        <f t="shared" si="91"/>
        <v>107590.42490023472</v>
      </c>
      <c r="EQ21" s="108">
        <f t="shared" si="91"/>
        <v>107618.56167028712</v>
      </c>
      <c r="ER21" s="108">
        <f t="shared" si="91"/>
        <v>107646.70579859497</v>
      </c>
      <c r="ES21" s="108">
        <f t="shared" si="91"/>
        <v>103129.66698917898</v>
      </c>
      <c r="ET21" s="108">
        <f t="shared" si="91"/>
        <v>103156.63719334302</v>
      </c>
      <c r="EU21" s="108">
        <f t="shared" si="91"/>
        <v>103183.6144506852</v>
      </c>
      <c r="EV21" s="108">
        <f t="shared" si="91"/>
        <v>103210.59876305003</v>
      </c>
      <c r="EW21" s="108">
        <f t="shared" si="91"/>
        <v>97414.847246247387</v>
      </c>
      <c r="EX21" s="108">
        <f t="shared" si="91"/>
        <v>97440.322925511573</v>
      </c>
      <c r="EY21" s="108">
        <f t="shared" si="91"/>
        <v>97465.805267109623</v>
      </c>
      <c r="EZ21" s="108">
        <f t="shared" si="91"/>
        <v>97491.294272783824</v>
      </c>
      <c r="FA21" s="108">
        <f t="shared" si="91"/>
        <v>87983.211652585291</v>
      </c>
      <c r="FB21" s="108">
        <f t="shared" si="92"/>
        <v>88006.220794867564</v>
      </c>
      <c r="FC21" s="108">
        <f t="shared" si="92"/>
        <v>88029.235954441305</v>
      </c>
      <c r="FD21" s="108">
        <f t="shared" si="92"/>
        <v>88052.257132880142</v>
      </c>
      <c r="FE21" s="108">
        <f t="shared" si="92"/>
        <v>88075.284331758099</v>
      </c>
    </row>
    <row r="22" spans="1:161" ht="15.75" x14ac:dyDescent="0.25">
      <c r="A22" s="47" t="s">
        <v>181</v>
      </c>
      <c r="B22" s="12">
        <f>'Urb proj of all 25 ARs '!C22</f>
        <v>219999.02083303957</v>
      </c>
      <c r="C22" s="12">
        <f>'Urb proj of all 25 ARs '!D22</f>
        <v>223010.80504898928</v>
      </c>
      <c r="D22" s="100">
        <f t="shared" si="10"/>
        <v>1.3689989185158215E-2</v>
      </c>
      <c r="E22" s="101">
        <f t="shared" si="11"/>
        <v>2.6151741735835898E-4</v>
      </c>
      <c r="F22" s="69">
        <f t="shared" si="12"/>
        <v>220056.5544087892</v>
      </c>
      <c r="G22" s="69">
        <f t="shared" si="13"/>
        <v>220114.10303057096</v>
      </c>
      <c r="H22" s="69">
        <f>G22*(1+$E$22)</f>
        <v>220171.66670231966</v>
      </c>
      <c r="I22" s="69">
        <f t="shared" ref="I22:BD22" si="98">H22*(1+$E$22)</f>
        <v>220229.24542797115</v>
      </c>
      <c r="J22" s="69">
        <f t="shared" si="98"/>
        <v>220286.83921146227</v>
      </c>
      <c r="K22" s="69">
        <f t="shared" si="98"/>
        <v>220344.44805673088</v>
      </c>
      <c r="L22" s="69">
        <f t="shared" si="98"/>
        <v>220402.07196771592</v>
      </c>
      <c r="M22" s="69">
        <f t="shared" si="98"/>
        <v>220459.71094835736</v>
      </c>
      <c r="N22" s="69">
        <f t="shared" si="98"/>
        <v>220517.36500259614</v>
      </c>
      <c r="O22" s="69">
        <f t="shared" si="98"/>
        <v>220575.03413437429</v>
      </c>
      <c r="P22" s="69">
        <f t="shared" si="98"/>
        <v>220632.71834763486</v>
      </c>
      <c r="Q22" s="69">
        <f t="shared" si="98"/>
        <v>220690.41764632188</v>
      </c>
      <c r="R22" s="69">
        <f t="shared" si="98"/>
        <v>220748.13203438048</v>
      </c>
      <c r="S22" s="69">
        <f t="shared" si="98"/>
        <v>220805.86151575678</v>
      </c>
      <c r="T22" s="69">
        <f t="shared" si="98"/>
        <v>220863.60609439798</v>
      </c>
      <c r="U22" s="69">
        <f t="shared" si="98"/>
        <v>220921.36577425225</v>
      </c>
      <c r="V22" s="69">
        <f t="shared" si="98"/>
        <v>220979.14055926882</v>
      </c>
      <c r="W22" s="69">
        <f t="shared" si="98"/>
        <v>221036.93045339794</v>
      </c>
      <c r="X22" s="69">
        <f t="shared" si="98"/>
        <v>221094.73546059095</v>
      </c>
      <c r="Y22" s="69">
        <f t="shared" si="98"/>
        <v>221152.55558480014</v>
      </c>
      <c r="Z22" s="69">
        <f t="shared" si="98"/>
        <v>221210.39082997889</v>
      </c>
      <c r="AA22" s="69">
        <f t="shared" si="98"/>
        <v>221268.24120008157</v>
      </c>
      <c r="AB22" s="69">
        <f t="shared" si="98"/>
        <v>221326.10669906365</v>
      </c>
      <c r="AC22" s="69">
        <f t="shared" si="98"/>
        <v>221383.98733088156</v>
      </c>
      <c r="AD22" s="69">
        <f t="shared" si="98"/>
        <v>221441.88309949281</v>
      </c>
      <c r="AE22" s="69">
        <f t="shared" si="98"/>
        <v>221499.79400885597</v>
      </c>
      <c r="AF22" s="69">
        <f t="shared" si="98"/>
        <v>221557.72006293057</v>
      </c>
      <c r="AG22" s="69">
        <f t="shared" si="98"/>
        <v>221615.66126567725</v>
      </c>
      <c r="AH22" s="69">
        <f t="shared" si="98"/>
        <v>221673.61762105761</v>
      </c>
      <c r="AI22" s="69">
        <f t="shared" si="98"/>
        <v>221731.58913303434</v>
      </c>
      <c r="AJ22" s="69">
        <f t="shared" si="98"/>
        <v>221789.57580557119</v>
      </c>
      <c r="AK22" s="69">
        <f t="shared" si="98"/>
        <v>221847.57764263288</v>
      </c>
      <c r="AL22" s="69">
        <f t="shared" si="98"/>
        <v>221905.59464818519</v>
      </c>
      <c r="AM22" s="69">
        <f t="shared" si="98"/>
        <v>221963.62682619496</v>
      </c>
      <c r="AN22" s="69">
        <f t="shared" si="98"/>
        <v>222021.67418063004</v>
      </c>
      <c r="AO22" s="69">
        <f t="shared" si="98"/>
        <v>222079.73671545935</v>
      </c>
      <c r="AP22" s="69">
        <f t="shared" si="98"/>
        <v>222137.8144346528</v>
      </c>
      <c r="AQ22" s="69">
        <f t="shared" si="98"/>
        <v>222195.90734218137</v>
      </c>
      <c r="AR22" s="69">
        <f t="shared" si="98"/>
        <v>222254.01544201709</v>
      </c>
      <c r="AS22" s="69">
        <f t="shared" si="98"/>
        <v>222312.13873813301</v>
      </c>
      <c r="AT22" s="69">
        <f t="shared" si="98"/>
        <v>222370.27723450321</v>
      </c>
      <c r="AU22" s="69">
        <f t="shared" si="98"/>
        <v>222428.43093510284</v>
      </c>
      <c r="AV22" s="69">
        <f t="shared" si="98"/>
        <v>222486.59984390804</v>
      </c>
      <c r="AW22" s="69">
        <f t="shared" si="98"/>
        <v>222544.78396489605</v>
      </c>
      <c r="AX22" s="69">
        <f t="shared" si="98"/>
        <v>222602.98330204512</v>
      </c>
      <c r="AY22" s="69">
        <f t="shared" si="98"/>
        <v>222661.19785933453</v>
      </c>
      <c r="AZ22" s="69">
        <f t="shared" si="98"/>
        <v>222719.42764074463</v>
      </c>
      <c r="BA22" s="69">
        <f t="shared" si="98"/>
        <v>222777.67265025678</v>
      </c>
      <c r="BB22" s="69">
        <f t="shared" si="98"/>
        <v>222835.93289185339</v>
      </c>
      <c r="BC22" s="69">
        <f t="shared" si="98"/>
        <v>222894.2083695179</v>
      </c>
      <c r="BD22" s="69">
        <f t="shared" si="98"/>
        <v>222952.49908723484</v>
      </c>
      <c r="BE22" s="69">
        <f>BD22*(1+$E$22)</f>
        <v>223010.80504898971</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248235.98112529973</v>
      </c>
      <c r="DG22" s="108">
        <f t="shared" si="15"/>
        <v>248300.89915797903</v>
      </c>
      <c r="DH22" s="108">
        <f t="shared" si="15"/>
        <v>248365.8341678546</v>
      </c>
      <c r="DI22" s="108">
        <f t="shared" si="15"/>
        <v>248430.78615936622</v>
      </c>
      <c r="DJ22" s="108">
        <f t="shared" si="15"/>
        <v>271980.64610320475</v>
      </c>
      <c r="DK22" s="108">
        <f t="shared" si="15"/>
        <v>272051.77377934509</v>
      </c>
      <c r="DL22" s="108">
        <f t="shared" si="15"/>
        <v>272122.92005661165</v>
      </c>
      <c r="DM22" s="108">
        <f t="shared" si="15"/>
        <v>272194.08493986889</v>
      </c>
      <c r="DN22" s="108">
        <f t="shared" si="15"/>
        <v>240351.28566483874</v>
      </c>
      <c r="DO22" s="108">
        <f t="shared" si="15"/>
        <v>240414.14171232458</v>
      </c>
      <c r="DP22" s="108">
        <f t="shared" si="15"/>
        <v>240477.01419776163</v>
      </c>
      <c r="DQ22" s="108">
        <f t="shared" si="15"/>
        <v>240539.90312544865</v>
      </c>
      <c r="DR22" s="108">
        <f t="shared" si="15"/>
        <v>240602.80849968566</v>
      </c>
      <c r="DS22" s="108">
        <f t="shared" si="15"/>
        <v>244618.88605594085</v>
      </c>
      <c r="DT22" s="108">
        <f t="shared" si="15"/>
        <v>244682.85815525931</v>
      </c>
      <c r="DU22" s="108">
        <f t="shared" si="15"/>
        <v>244746.84698439593</v>
      </c>
      <c r="DV22" s="108">
        <f t="shared" si="90"/>
        <v>244810.8525477259</v>
      </c>
      <c r="DW22" s="108">
        <f t="shared" si="90"/>
        <v>242344.83031095305</v>
      </c>
      <c r="DX22" s="108">
        <f t="shared" si="90"/>
        <v>242408.20770508613</v>
      </c>
      <c r="DY22" s="108">
        <f t="shared" si="90"/>
        <v>242471.60167351164</v>
      </c>
      <c r="DZ22" s="108">
        <f t="shared" si="90"/>
        <v>242535.01222056407</v>
      </c>
      <c r="EA22" s="108">
        <f t="shared" si="90"/>
        <v>253957.31849912868</v>
      </c>
      <c r="EB22" s="108">
        <f t="shared" si="90"/>
        <v>254023.73276118183</v>
      </c>
      <c r="EC22" s="108">
        <f t="shared" si="90"/>
        <v>254090.16439172125</v>
      </c>
      <c r="ED22" s="108">
        <f t="shared" si="90"/>
        <v>254156.61339528914</v>
      </c>
      <c r="EE22" s="108">
        <f t="shared" si="90"/>
        <v>254223.07977642881</v>
      </c>
      <c r="EF22" s="108">
        <f t="shared" si="90"/>
        <v>254384.59020094704</v>
      </c>
      <c r="EG22" s="108">
        <f t="shared" si="90"/>
        <v>254451.11620199218</v>
      </c>
      <c r="EH22" s="108">
        <f t="shared" si="90"/>
        <v>254517.65960074528</v>
      </c>
      <c r="EI22" s="108">
        <f t="shared" si="90"/>
        <v>254584.22040175615</v>
      </c>
      <c r="EJ22" s="108">
        <f t="shared" si="90"/>
        <v>261563.36310298668</v>
      </c>
      <c r="EK22" s="108">
        <f t="shared" si="90"/>
        <v>261631.76647818097</v>
      </c>
      <c r="EL22" s="108">
        <f t="shared" si="91"/>
        <v>261700.18774204922</v>
      </c>
      <c r="EM22" s="108">
        <f t="shared" si="91"/>
        <v>261768.62689926976</v>
      </c>
      <c r="EN22" s="108">
        <f t="shared" si="91"/>
        <v>282747.38879922207</v>
      </c>
      <c r="EO22" s="108">
        <f t="shared" si="91"/>
        <v>282821.33216610568</v>
      </c>
      <c r="EP22" s="108">
        <f t="shared" si="91"/>
        <v>282895.29487046762</v>
      </c>
      <c r="EQ22" s="108">
        <f t="shared" si="91"/>
        <v>282969.27691736497</v>
      </c>
      <c r="ER22" s="108">
        <f t="shared" si="91"/>
        <v>283043.27831185615</v>
      </c>
      <c r="ES22" s="108">
        <f t="shared" si="91"/>
        <v>268644.68736936717</v>
      </c>
      <c r="ET22" s="108">
        <f t="shared" si="91"/>
        <v>268714.94263419503</v>
      </c>
      <c r="EU22" s="108">
        <f t="shared" si="91"/>
        <v>268785.2162719983</v>
      </c>
      <c r="EV22" s="108">
        <f t="shared" si="91"/>
        <v>268855.50828758185</v>
      </c>
      <c r="EW22" s="108">
        <f t="shared" si="91"/>
        <v>264231.77139181743</v>
      </c>
      <c r="EX22" s="108">
        <f t="shared" si="91"/>
        <v>264300.87260225578</v>
      </c>
      <c r="EY22" s="108">
        <f t="shared" si="91"/>
        <v>264369.99188386428</v>
      </c>
      <c r="EZ22" s="108">
        <f t="shared" si="91"/>
        <v>264439.12924136885</v>
      </c>
      <c r="FA22" s="108">
        <f t="shared" si="91"/>
        <v>245720.66120297235</v>
      </c>
      <c r="FB22" s="108">
        <f t="shared" si="92"/>
        <v>245784.92143568175</v>
      </c>
      <c r="FC22" s="108">
        <f t="shared" si="92"/>
        <v>245849.19847356124</v>
      </c>
      <c r="FD22" s="108">
        <f t="shared" si="92"/>
        <v>245913.49232100567</v>
      </c>
      <c r="FE22" s="108">
        <f t="shared" si="92"/>
        <v>245977.802982411</v>
      </c>
    </row>
    <row r="23" spans="1:161" ht="15.75" x14ac:dyDescent="0.25">
      <c r="A23" s="47" t="s">
        <v>182</v>
      </c>
      <c r="B23" s="12">
        <f>'Urb proj of all 25 ARs '!C23</f>
        <v>464220.36779677286</v>
      </c>
      <c r="C23" s="12">
        <f>'Urb proj of all 25 ARs '!D23</f>
        <v>470575.53961144085</v>
      </c>
      <c r="D23" s="100">
        <f t="shared" si="10"/>
        <v>1.3689989185158222E-2</v>
      </c>
      <c r="E23" s="101">
        <f t="shared" si="11"/>
        <v>2.6151741735835898E-4</v>
      </c>
      <c r="F23" s="69">
        <f t="shared" si="12"/>
        <v>464341.76950844424</v>
      </c>
      <c r="G23" s="69">
        <f t="shared" si="13"/>
        <v>464463.20296877768</v>
      </c>
      <c r="H23" s="69">
        <f>G23*(1+$E$23)</f>
        <v>464584.66818607604</v>
      </c>
      <c r="I23" s="69">
        <f t="shared" ref="I23:BE23" si="99">H23*(1+$E$23)</f>
        <v>464706.16516864434</v>
      </c>
      <c r="J23" s="69">
        <f t="shared" si="99"/>
        <v>464827.69392478972</v>
      </c>
      <c r="K23" s="69">
        <f t="shared" si="99"/>
        <v>464949.25446282158</v>
      </c>
      <c r="L23" s="69">
        <f t="shared" si="99"/>
        <v>465070.84679105139</v>
      </c>
      <c r="M23" s="69">
        <f t="shared" si="99"/>
        <v>465192.47091779287</v>
      </c>
      <c r="N23" s="69">
        <f t="shared" si="99"/>
        <v>465314.12685136183</v>
      </c>
      <c r="O23" s="69">
        <f t="shared" si="99"/>
        <v>465435.81460007635</v>
      </c>
      <c r="P23" s="69">
        <f t="shared" si="99"/>
        <v>465557.53417225665</v>
      </c>
      <c r="Q23" s="69">
        <f t="shared" si="99"/>
        <v>465679.28557622508</v>
      </c>
      <c r="R23" s="69">
        <f t="shared" si="99"/>
        <v>465801.06882030627</v>
      </c>
      <c r="S23" s="69">
        <f t="shared" si="99"/>
        <v>465922.88391282695</v>
      </c>
      <c r="T23" s="69">
        <f t="shared" si="99"/>
        <v>466044.73086211598</v>
      </c>
      <c r="U23" s="69">
        <f t="shared" si="99"/>
        <v>466166.60967650451</v>
      </c>
      <c r="V23" s="69">
        <f t="shared" si="99"/>
        <v>466288.52036432578</v>
      </c>
      <c r="W23" s="69">
        <f t="shared" si="99"/>
        <v>466410.46293391532</v>
      </c>
      <c r="X23" s="69">
        <f t="shared" si="99"/>
        <v>466532.43739361071</v>
      </c>
      <c r="Y23" s="69">
        <f t="shared" si="99"/>
        <v>466654.44375175179</v>
      </c>
      <c r="Z23" s="69">
        <f t="shared" si="99"/>
        <v>466776.48201668053</v>
      </c>
      <c r="AA23" s="69">
        <f t="shared" si="99"/>
        <v>466898.55219674116</v>
      </c>
      <c r="AB23" s="69">
        <f t="shared" si="99"/>
        <v>467020.65430028003</v>
      </c>
      <c r="AC23" s="69">
        <f t="shared" si="99"/>
        <v>467142.78833564563</v>
      </c>
      <c r="AD23" s="69">
        <f t="shared" si="99"/>
        <v>467264.95431118878</v>
      </c>
      <c r="AE23" s="69">
        <f t="shared" si="99"/>
        <v>467387.15223526233</v>
      </c>
      <c r="AF23" s="69">
        <f t="shared" si="99"/>
        <v>467509.38211622136</v>
      </c>
      <c r="AG23" s="69">
        <f t="shared" si="99"/>
        <v>467631.6439624232</v>
      </c>
      <c r="AH23" s="69">
        <f t="shared" si="99"/>
        <v>467753.93778222729</v>
      </c>
      <c r="AI23" s="69">
        <f t="shared" si="99"/>
        <v>467876.26358399529</v>
      </c>
      <c r="AJ23" s="69">
        <f t="shared" si="99"/>
        <v>467998.62137609103</v>
      </c>
      <c r="AK23" s="69">
        <f t="shared" si="99"/>
        <v>468121.01116688061</v>
      </c>
      <c r="AL23" s="69">
        <f t="shared" si="99"/>
        <v>468243.43296473217</v>
      </c>
      <c r="AM23" s="69">
        <f t="shared" si="99"/>
        <v>468365.88677801611</v>
      </c>
      <c r="AN23" s="69">
        <f t="shared" si="99"/>
        <v>468488.37261510507</v>
      </c>
      <c r="AO23" s="69">
        <f t="shared" si="99"/>
        <v>468610.89048437378</v>
      </c>
      <c r="AP23" s="69">
        <f t="shared" si="99"/>
        <v>468733.44039419928</v>
      </c>
      <c r="AQ23" s="69">
        <f t="shared" si="99"/>
        <v>468856.02235296066</v>
      </c>
      <c r="AR23" s="69">
        <f t="shared" si="99"/>
        <v>468978.6363690393</v>
      </c>
      <c r="AS23" s="69">
        <f t="shared" si="99"/>
        <v>469101.28245081881</v>
      </c>
      <c r="AT23" s="69">
        <f t="shared" si="99"/>
        <v>469223.96060668485</v>
      </c>
      <c r="AU23" s="69">
        <f t="shared" si="99"/>
        <v>469346.67084502539</v>
      </c>
      <c r="AV23" s="69">
        <f t="shared" si="99"/>
        <v>469469.41317423055</v>
      </c>
      <c r="AW23" s="69">
        <f t="shared" si="99"/>
        <v>469592.18760269263</v>
      </c>
      <c r="AX23" s="69">
        <f t="shared" si="99"/>
        <v>469714.99413880613</v>
      </c>
      <c r="AY23" s="69">
        <f t="shared" si="99"/>
        <v>469837.83279096778</v>
      </c>
      <c r="AZ23" s="69">
        <f t="shared" si="99"/>
        <v>469960.70356757654</v>
      </c>
      <c r="BA23" s="69">
        <f t="shared" si="99"/>
        <v>470083.60647703346</v>
      </c>
      <c r="BB23" s="69">
        <f t="shared" si="99"/>
        <v>470206.54152774182</v>
      </c>
      <c r="BC23" s="69">
        <f t="shared" si="99"/>
        <v>470329.50872810715</v>
      </c>
      <c r="BD23" s="69">
        <f t="shared" si="99"/>
        <v>470452.50808653713</v>
      </c>
      <c r="BE23" s="69">
        <f t="shared" si="99"/>
        <v>470575.53961144167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432876.388560355</v>
      </c>
      <c r="DG23" s="108">
        <f t="shared" si="15"/>
        <v>432989.59327552671</v>
      </c>
      <c r="DH23" s="108">
        <f t="shared" si="15"/>
        <v>433102.82759570313</v>
      </c>
      <c r="DI23" s="108">
        <f t="shared" si="15"/>
        <v>433216.09152862657</v>
      </c>
      <c r="DJ23" s="108">
        <f t="shared" si="15"/>
        <v>467324.88562611537</v>
      </c>
      <c r="DK23" s="108">
        <f t="shared" si="15"/>
        <v>467447.09922327159</v>
      </c>
      <c r="DL23" s="108">
        <f t="shared" si="15"/>
        <v>467569.34478141216</v>
      </c>
      <c r="DM23" s="108">
        <f t="shared" si="15"/>
        <v>467691.62230889534</v>
      </c>
      <c r="DN23" s="108">
        <f t="shared" si="15"/>
        <v>414759.48440057773</v>
      </c>
      <c r="DO23" s="108">
        <f t="shared" si="15"/>
        <v>414867.95122976304</v>
      </c>
      <c r="DP23" s="108">
        <f t="shared" si="15"/>
        <v>414976.44642491342</v>
      </c>
      <c r="DQ23" s="108">
        <f t="shared" si="15"/>
        <v>415084.96999344695</v>
      </c>
      <c r="DR23" s="108">
        <f t="shared" si="15"/>
        <v>415193.52194278396</v>
      </c>
      <c r="DS23" s="108">
        <f t="shared" si="15"/>
        <v>426523.38194508117</v>
      </c>
      <c r="DT23" s="108">
        <f t="shared" si="15"/>
        <v>426634.92523837037</v>
      </c>
      <c r="DU23" s="108">
        <f t="shared" si="15"/>
        <v>426746.4977021736</v>
      </c>
      <c r="DV23" s="108">
        <f t="shared" si="90"/>
        <v>426858.09934411937</v>
      </c>
      <c r="DW23" s="108">
        <f t="shared" si="90"/>
        <v>422928.3196132658</v>
      </c>
      <c r="DX23" s="108">
        <f t="shared" si="90"/>
        <v>423038.9227351388</v>
      </c>
      <c r="DY23" s="108">
        <f t="shared" si="90"/>
        <v>423149.5547816545</v>
      </c>
      <c r="DZ23" s="108">
        <f t="shared" si="90"/>
        <v>423260.21576037735</v>
      </c>
      <c r="EA23" s="108">
        <f t="shared" si="90"/>
        <v>441276.02912893571</v>
      </c>
      <c r="EB23" s="108">
        <f t="shared" si="90"/>
        <v>441391.43049641571</v>
      </c>
      <c r="EC23" s="108">
        <f t="shared" si="90"/>
        <v>441506.86204336322</v>
      </c>
      <c r="ED23" s="108">
        <f t="shared" si="90"/>
        <v>441622.3237776708</v>
      </c>
      <c r="EE23" s="108">
        <f t="shared" si="90"/>
        <v>441737.81570723298</v>
      </c>
      <c r="EF23" s="108">
        <f t="shared" si="90"/>
        <v>424476.57612366957</v>
      </c>
      <c r="EG23" s="108">
        <f t="shared" si="90"/>
        <v>424587.58414158656</v>
      </c>
      <c r="EH23" s="108">
        <f t="shared" si="90"/>
        <v>424698.62119003368</v>
      </c>
      <c r="EI23" s="108">
        <f t="shared" si="90"/>
        <v>424809.68727660296</v>
      </c>
      <c r="EJ23" s="108">
        <f t="shared" si="90"/>
        <v>428823.69255833153</v>
      </c>
      <c r="EK23" s="108">
        <f t="shared" si="90"/>
        <v>428935.83742291149</v>
      </c>
      <c r="EL23" s="108">
        <f t="shared" si="91"/>
        <v>429048.0116153268</v>
      </c>
      <c r="EM23" s="108">
        <f t="shared" si="91"/>
        <v>429160.21514324716</v>
      </c>
      <c r="EN23" s="108">
        <f t="shared" si="91"/>
        <v>457723.47928525368</v>
      </c>
      <c r="EO23" s="108">
        <f t="shared" si="91"/>
        <v>457843.18194742064</v>
      </c>
      <c r="EP23" s="108">
        <f t="shared" si="91"/>
        <v>457962.9159139187</v>
      </c>
      <c r="EQ23" s="108">
        <f t="shared" si="91"/>
        <v>458082.6811929344</v>
      </c>
      <c r="ER23" s="108">
        <f t="shared" si="91"/>
        <v>458202.47779265657</v>
      </c>
      <c r="ES23" s="108">
        <f t="shared" si="91"/>
        <v>451646.03346312116</v>
      </c>
      <c r="ET23" s="108">
        <f t="shared" si="91"/>
        <v>451764.14676735259</v>
      </c>
      <c r="EU23" s="108">
        <f t="shared" si="91"/>
        <v>451882.29096027027</v>
      </c>
      <c r="EV23" s="108">
        <f t="shared" si="91"/>
        <v>452000.4660499522</v>
      </c>
      <c r="EW23" s="108">
        <f t="shared" si="91"/>
        <v>450147.11897092452</v>
      </c>
      <c r="EX23" s="108">
        <f t="shared" si="91"/>
        <v>450264.84028290911</v>
      </c>
      <c r="EY23" s="108">
        <f t="shared" si="91"/>
        <v>450382.59238106711</v>
      </c>
      <c r="EZ23" s="108">
        <f t="shared" si="91"/>
        <v>450500.37527344981</v>
      </c>
      <c r="FA23" s="108">
        <f t="shared" si="91"/>
        <v>424117.17417045939</v>
      </c>
      <c r="FB23" s="108">
        <f t="shared" si="92"/>
        <v>424228.08819850575</v>
      </c>
      <c r="FC23" s="108">
        <f t="shared" si="92"/>
        <v>424339.03123250225</v>
      </c>
      <c r="FD23" s="108">
        <f t="shared" si="92"/>
        <v>424450.00328003452</v>
      </c>
      <c r="FE23" s="108">
        <f t="shared" si="92"/>
        <v>424561.00434869004</v>
      </c>
    </row>
    <row r="24" spans="1:161" ht="15.75" x14ac:dyDescent="0.25">
      <c r="A24" s="47" t="s">
        <v>183</v>
      </c>
      <c r="B24" s="12">
        <f>'Urb proj of all 25 ARs '!C24</f>
        <v>239770.82239747987</v>
      </c>
      <c r="C24" s="12">
        <f>'Urb proj of all 25 ARs '!D24</f>
        <v>243053.28236301785</v>
      </c>
      <c r="D24" s="100">
        <f t="shared" si="10"/>
        <v>1.3689989185158135E-2</v>
      </c>
      <c r="E24" s="101">
        <f t="shared" si="11"/>
        <v>2.6151741735835898E-4</v>
      </c>
      <c r="F24" s="69">
        <f t="shared" si="12"/>
        <v>239833.52664371114</v>
      </c>
      <c r="G24" s="69">
        <f t="shared" si="13"/>
        <v>239896.24728819495</v>
      </c>
      <c r="H24" s="69">
        <f>G24*(1+$E$24)</f>
        <v>239958.98433521972</v>
      </c>
      <c r="I24" s="69">
        <f t="shared" ref="I24:BD24" si="100">H24*(1+$E$24)</f>
        <v>240021.73778907501</v>
      </c>
      <c r="J24" s="69">
        <f t="shared" si="100"/>
        <v>240084.50765405147</v>
      </c>
      <c r="K24" s="69">
        <f t="shared" si="100"/>
        <v>240147.29393444091</v>
      </c>
      <c r="L24" s="69">
        <f t="shared" si="100"/>
        <v>240210.09663453625</v>
      </c>
      <c r="M24" s="69">
        <f t="shared" si="100"/>
        <v>240272.91575863151</v>
      </c>
      <c r="N24" s="69">
        <f t="shared" si="100"/>
        <v>240335.75131102189</v>
      </c>
      <c r="O24" s="69">
        <f t="shared" si="100"/>
        <v>240398.60329600362</v>
      </c>
      <c r="P24" s="69">
        <f t="shared" si="100"/>
        <v>240461.47171787414</v>
      </c>
      <c r="Q24" s="69">
        <f t="shared" si="100"/>
        <v>240524.35658093198</v>
      </c>
      <c r="R24" s="69">
        <f t="shared" si="100"/>
        <v>240587.25788947681</v>
      </c>
      <c r="S24" s="69">
        <f t="shared" si="100"/>
        <v>240650.1756478094</v>
      </c>
      <c r="T24" s="69">
        <f t="shared" si="100"/>
        <v>240713.10986023166</v>
      </c>
      <c r="U24" s="69">
        <f t="shared" si="100"/>
        <v>240776.06053104662</v>
      </c>
      <c r="V24" s="69">
        <f t="shared" si="100"/>
        <v>240839.02766455841</v>
      </c>
      <c r="W24" s="69">
        <f t="shared" si="100"/>
        <v>240902.01126507233</v>
      </c>
      <c r="X24" s="69">
        <f t="shared" si="100"/>
        <v>240965.01133689479</v>
      </c>
      <c r="Y24" s="69">
        <f t="shared" si="100"/>
        <v>241028.02788433334</v>
      </c>
      <c r="Z24" s="69">
        <f t="shared" si="100"/>
        <v>241091.06091169664</v>
      </c>
      <c r="AA24" s="69">
        <f t="shared" si="100"/>
        <v>241154.11042329445</v>
      </c>
      <c r="AB24" s="69">
        <f t="shared" si="100"/>
        <v>241217.17642343769</v>
      </c>
      <c r="AC24" s="69">
        <f t="shared" si="100"/>
        <v>241280.25891643841</v>
      </c>
      <c r="AD24" s="69">
        <f t="shared" si="100"/>
        <v>241343.3579066098</v>
      </c>
      <c r="AE24" s="69">
        <f t="shared" si="100"/>
        <v>241406.47339826613</v>
      </c>
      <c r="AF24" s="69">
        <f t="shared" si="100"/>
        <v>241469.60539572284</v>
      </c>
      <c r="AG24" s="69">
        <f t="shared" si="100"/>
        <v>241532.75390329649</v>
      </c>
      <c r="AH24" s="69">
        <f t="shared" si="100"/>
        <v>241595.91892530472</v>
      </c>
      <c r="AI24" s="69">
        <f t="shared" si="100"/>
        <v>241659.10046606639</v>
      </c>
      <c r="AJ24" s="69">
        <f t="shared" si="100"/>
        <v>241722.29852990143</v>
      </c>
      <c r="AK24" s="69">
        <f t="shared" si="100"/>
        <v>241785.51312113091</v>
      </c>
      <c r="AL24" s="69">
        <f t="shared" si="100"/>
        <v>241848.74424407701</v>
      </c>
      <c r="AM24" s="69">
        <f t="shared" si="100"/>
        <v>241911.99190306308</v>
      </c>
      <c r="AN24" s="69">
        <f t="shared" si="100"/>
        <v>241975.25610241358</v>
      </c>
      <c r="AO24" s="69">
        <f t="shared" si="100"/>
        <v>242038.53684645411</v>
      </c>
      <c r="AP24" s="69">
        <f t="shared" si="100"/>
        <v>242101.8341395114</v>
      </c>
      <c r="AQ24" s="69">
        <f t="shared" si="100"/>
        <v>242165.1479859133</v>
      </c>
      <c r="AR24" s="69">
        <f t="shared" si="100"/>
        <v>242228.47838998877</v>
      </c>
      <c r="AS24" s="69">
        <f t="shared" si="100"/>
        <v>242291.82535606797</v>
      </c>
      <c r="AT24" s="69">
        <f t="shared" si="100"/>
        <v>242355.18888848214</v>
      </c>
      <c r="AU24" s="69">
        <f t="shared" si="100"/>
        <v>242418.56899156366</v>
      </c>
      <c r="AV24" s="69">
        <f t="shared" si="100"/>
        <v>242481.96566964604</v>
      </c>
      <c r="AW24" s="69">
        <f t="shared" si="100"/>
        <v>242545.37892706395</v>
      </c>
      <c r="AX24" s="69">
        <f t="shared" si="100"/>
        <v>242608.80876815316</v>
      </c>
      <c r="AY24" s="69">
        <f t="shared" si="100"/>
        <v>242672.2551972506</v>
      </c>
      <c r="AZ24" s="69">
        <f t="shared" si="100"/>
        <v>242735.71821869432</v>
      </c>
      <c r="BA24" s="69">
        <f t="shared" si="100"/>
        <v>242799.1978368235</v>
      </c>
      <c r="BB24" s="69">
        <f t="shared" si="100"/>
        <v>242862.69405597847</v>
      </c>
      <c r="BC24" s="69">
        <f t="shared" si="100"/>
        <v>242926.20688050069</v>
      </c>
      <c r="BD24" s="69">
        <f t="shared" si="100"/>
        <v>242989.73631473273</v>
      </c>
      <c r="BE24" s="69">
        <f>BD24*(1+$E$24)</f>
        <v>243053.28236301834</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221369.93774501042</v>
      </c>
      <c r="DG24" s="108">
        <f t="shared" si="15"/>
        <v>221427.82983941026</v>
      </c>
      <c r="DH24" s="108">
        <f t="shared" si="15"/>
        <v>221485.73707360114</v>
      </c>
      <c r="DI24" s="108">
        <f t="shared" si="15"/>
        <v>221543.65945154233</v>
      </c>
      <c r="DJ24" s="108">
        <f t="shared" si="15"/>
        <v>239211.48000092793</v>
      </c>
      <c r="DK24" s="108">
        <f t="shared" si="15"/>
        <v>239274.03796938024</v>
      </c>
      <c r="DL24" s="108">
        <f t="shared" si="15"/>
        <v>239336.61229783093</v>
      </c>
      <c r="DM24" s="108">
        <f t="shared" si="15"/>
        <v>239399.20299055835</v>
      </c>
      <c r="DN24" s="108">
        <f t="shared" si="15"/>
        <v>212312.22390603018</v>
      </c>
      <c r="DO24" s="108">
        <f t="shared" si="15"/>
        <v>212367.74725049967</v>
      </c>
      <c r="DP24" s="108">
        <f t="shared" si="15"/>
        <v>212423.28511529084</v>
      </c>
      <c r="DQ24" s="108">
        <f t="shared" si="15"/>
        <v>212478.83750420096</v>
      </c>
      <c r="DR24" s="108">
        <f t="shared" si="15"/>
        <v>212534.40442102836</v>
      </c>
      <c r="DS24" s="108">
        <f t="shared" si="15"/>
        <v>220075.15512523518</v>
      </c>
      <c r="DT24" s="108">
        <f t="shared" si="15"/>
        <v>220132.70861142827</v>
      </c>
      <c r="DU24" s="108">
        <f t="shared" si="15"/>
        <v>220190.27714886045</v>
      </c>
      <c r="DV24" s="108">
        <f t="shared" si="90"/>
        <v>220247.86074146783</v>
      </c>
      <c r="DW24" s="108">
        <f t="shared" si="90"/>
        <v>216475.71906309028</v>
      </c>
      <c r="DX24" s="108">
        <f t="shared" si="90"/>
        <v>216532.33123406043</v>
      </c>
      <c r="DY24" s="108">
        <f t="shared" si="90"/>
        <v>216588.95821009934</v>
      </c>
      <c r="DZ24" s="108">
        <f t="shared" si="90"/>
        <v>216645.59999507878</v>
      </c>
      <c r="EA24" s="108">
        <f t="shared" si="90"/>
        <v>224700.09144446024</v>
      </c>
      <c r="EB24" s="108">
        <f t="shared" si="90"/>
        <v>224758.85443205497</v>
      </c>
      <c r="EC24" s="108">
        <f t="shared" si="90"/>
        <v>224817.63278719445</v>
      </c>
      <c r="ED24" s="108">
        <f t="shared" si="90"/>
        <v>224876.4265138976</v>
      </c>
      <c r="EE24" s="108">
        <f t="shared" si="90"/>
        <v>224935.23561618428</v>
      </c>
      <c r="EF24" s="108">
        <f t="shared" si="90"/>
        <v>218226.89144583271</v>
      </c>
      <c r="EG24" s="108">
        <f t="shared" si="90"/>
        <v>218283.96157888178</v>
      </c>
      <c r="EH24" s="108">
        <f t="shared" si="90"/>
        <v>218341.04663676463</v>
      </c>
      <c r="EI24" s="108">
        <f t="shared" si="90"/>
        <v>218398.14662338441</v>
      </c>
      <c r="EJ24" s="108">
        <f t="shared" si="90"/>
        <v>220385.44437483858</v>
      </c>
      <c r="EK24" s="108">
        <f t="shared" si="90"/>
        <v>220443.07900707488</v>
      </c>
      <c r="EL24" s="108">
        <f t="shared" si="91"/>
        <v>220500.72871177134</v>
      </c>
      <c r="EM24" s="108">
        <f t="shared" si="91"/>
        <v>220558.39349286968</v>
      </c>
      <c r="EN24" s="108">
        <f t="shared" si="91"/>
        <v>237529.3303853891</v>
      </c>
      <c r="EO24" s="108">
        <f t="shared" si="91"/>
        <v>237591.44844241833</v>
      </c>
      <c r="EP24" s="108">
        <f t="shared" si="91"/>
        <v>237653.58274440144</v>
      </c>
      <c r="EQ24" s="108">
        <f t="shared" si="91"/>
        <v>237715.73329558672</v>
      </c>
      <c r="ER24" s="108">
        <f t="shared" si="91"/>
        <v>237777.90010022363</v>
      </c>
      <c r="ES24" s="108">
        <f t="shared" si="91"/>
        <v>232682.20443574313</v>
      </c>
      <c r="ET24" s="108">
        <f t="shared" si="91"/>
        <v>232743.05488491242</v>
      </c>
      <c r="EU24" s="108">
        <f t="shared" si="91"/>
        <v>232803.92124753405</v>
      </c>
      <c r="EV24" s="108">
        <f t="shared" si="91"/>
        <v>232864.8035277696</v>
      </c>
      <c r="EW24" s="108">
        <f t="shared" si="91"/>
        <v>233016.57188115557</v>
      </c>
      <c r="EX24" s="108">
        <f t="shared" si="91"/>
        <v>233077.50977323562</v>
      </c>
      <c r="EY24" s="108">
        <f t="shared" si="91"/>
        <v>233138.46360163586</v>
      </c>
      <c r="EZ24" s="108">
        <f t="shared" si="91"/>
        <v>233199.43337052385</v>
      </c>
      <c r="FA24" s="108">
        <f t="shared" si="91"/>
        <v>215140.73901849025</v>
      </c>
      <c r="FB24" s="108">
        <f t="shared" si="92"/>
        <v>215197.00206892696</v>
      </c>
      <c r="FC24" s="108">
        <f t="shared" si="92"/>
        <v>215253.27983313127</v>
      </c>
      <c r="FD24" s="108">
        <f t="shared" si="92"/>
        <v>215309.57231495113</v>
      </c>
      <c r="FE24" s="108">
        <f t="shared" si="92"/>
        <v>215365.87951823548</v>
      </c>
    </row>
    <row r="25" spans="1:161" ht="15.75" x14ac:dyDescent="0.25">
      <c r="A25" s="47" t="s">
        <v>189</v>
      </c>
      <c r="B25" s="12">
        <f>'Urb proj of all 25 ARs '!C25</f>
        <v>140870.24467968085</v>
      </c>
      <c r="C25" s="12">
        <f>'Urb proj of all 25 ARs '!D25</f>
        <v>142798.7568058563</v>
      </c>
      <c r="D25" s="100">
        <f t="shared" si="10"/>
        <v>1.3689989185158439E-2</v>
      </c>
      <c r="E25" s="101">
        <f t="shared" si="11"/>
        <v>2.6151741735835898E-4</v>
      </c>
      <c r="F25" s="69">
        <f t="shared" si="12"/>
        <v>140907.08470225212</v>
      </c>
      <c r="G25" s="69">
        <f t="shared" si="13"/>
        <v>140943.93435913094</v>
      </c>
      <c r="H25" s="69">
        <f>G25*(1+$E$25)</f>
        <v>140980.79365283687</v>
      </c>
      <c r="I25" s="69">
        <f t="shared" ref="I25:BE25" si="101">H25*(1+$E$25)</f>
        <v>141017.6625858901</v>
      </c>
      <c r="J25" s="69">
        <f t="shared" si="101"/>
        <v>141054.54116081147</v>
      </c>
      <c r="K25" s="69">
        <f t="shared" si="101"/>
        <v>141091.42938012251</v>
      </c>
      <c r="L25" s="69">
        <f t="shared" si="101"/>
        <v>141128.32724634541</v>
      </c>
      <c r="M25" s="69">
        <f t="shared" si="101"/>
        <v>141165.23476200298</v>
      </c>
      <c r="N25" s="69">
        <f t="shared" si="101"/>
        <v>141202.15192961873</v>
      </c>
      <c r="O25" s="69">
        <f t="shared" si="101"/>
        <v>141239.07875171682</v>
      </c>
      <c r="P25" s="69">
        <f t="shared" si="101"/>
        <v>141276.01523082206</v>
      </c>
      <c r="Q25" s="69">
        <f t="shared" si="101"/>
        <v>141312.9613694599</v>
      </c>
      <c r="R25" s="69">
        <f t="shared" si="101"/>
        <v>141349.91717015649</v>
      </c>
      <c r="S25" s="69">
        <f t="shared" si="101"/>
        <v>141386.88263543864</v>
      </c>
      <c r="T25" s="69">
        <f t="shared" si="101"/>
        <v>141423.8577678338</v>
      </c>
      <c r="U25" s="69">
        <f t="shared" si="101"/>
        <v>141460.84256987012</v>
      </c>
      <c r="V25" s="69">
        <f t="shared" si="101"/>
        <v>141497.83704407632</v>
      </c>
      <c r="W25" s="69">
        <f t="shared" si="101"/>
        <v>141534.8411929819</v>
      </c>
      <c r="X25" s="69">
        <f t="shared" si="101"/>
        <v>141571.85501911692</v>
      </c>
      <c r="Y25" s="69">
        <f t="shared" si="101"/>
        <v>141608.87852501214</v>
      </c>
      <c r="Z25" s="69">
        <f t="shared" si="101"/>
        <v>141645.91171319902</v>
      </c>
      <c r="AA25" s="69">
        <f t="shared" si="101"/>
        <v>141682.95458620961</v>
      </c>
      <c r="AB25" s="69">
        <f t="shared" si="101"/>
        <v>141720.00714657671</v>
      </c>
      <c r="AC25" s="69">
        <f t="shared" si="101"/>
        <v>141757.06939683369</v>
      </c>
      <c r="AD25" s="69">
        <f t="shared" si="101"/>
        <v>141794.14133951464</v>
      </c>
      <c r="AE25" s="69">
        <f t="shared" si="101"/>
        <v>141831.22297715431</v>
      </c>
      <c r="AF25" s="69">
        <f t="shared" si="101"/>
        <v>141868.31431228807</v>
      </c>
      <c r="AG25" s="69">
        <f t="shared" si="101"/>
        <v>141905.41534745201</v>
      </c>
      <c r="AH25" s="69">
        <f t="shared" si="101"/>
        <v>141942.52608518285</v>
      </c>
      <c r="AI25" s="69">
        <f t="shared" si="101"/>
        <v>141979.64652801797</v>
      </c>
      <c r="AJ25" s="69">
        <f t="shared" si="101"/>
        <v>142016.77667849543</v>
      </c>
      <c r="AK25" s="69">
        <f t="shared" si="101"/>
        <v>142053.91653915396</v>
      </c>
      <c r="AL25" s="69">
        <f t="shared" si="101"/>
        <v>142091.06611253292</v>
      </c>
      <c r="AM25" s="69">
        <f t="shared" si="101"/>
        <v>142128.22540117236</v>
      </c>
      <c r="AN25" s="69">
        <f t="shared" si="101"/>
        <v>142165.394407613</v>
      </c>
      <c r="AO25" s="69">
        <f t="shared" si="101"/>
        <v>142202.5731343962</v>
      </c>
      <c r="AP25" s="69">
        <f t="shared" si="101"/>
        <v>142239.76158406402</v>
      </c>
      <c r="AQ25" s="69">
        <f t="shared" si="101"/>
        <v>142276.95975915916</v>
      </c>
      <c r="AR25" s="69">
        <f t="shared" si="101"/>
        <v>142314.16766222497</v>
      </c>
      <c r="AS25" s="69">
        <f t="shared" si="101"/>
        <v>142351.38529580549</v>
      </c>
      <c r="AT25" s="69">
        <f t="shared" si="101"/>
        <v>142388.61266244543</v>
      </c>
      <c r="AU25" s="69">
        <f t="shared" si="101"/>
        <v>142425.84976469015</v>
      </c>
      <c r="AV25" s="69">
        <f t="shared" si="101"/>
        <v>142463.09660508568</v>
      </c>
      <c r="AW25" s="69">
        <f t="shared" si="101"/>
        <v>142500.35318617872</v>
      </c>
      <c r="AX25" s="69">
        <f t="shared" si="101"/>
        <v>142537.61951051661</v>
      </c>
      <c r="AY25" s="69">
        <f t="shared" si="101"/>
        <v>142574.8955806474</v>
      </c>
      <c r="AZ25" s="69">
        <f t="shared" si="101"/>
        <v>142612.18139911979</v>
      </c>
      <c r="BA25" s="69">
        <f t="shared" si="101"/>
        <v>142649.47696848313</v>
      </c>
      <c r="BB25" s="69">
        <f t="shared" si="101"/>
        <v>142686.78229128744</v>
      </c>
      <c r="BC25" s="69">
        <f t="shared" si="101"/>
        <v>142724.09737008344</v>
      </c>
      <c r="BD25" s="69">
        <f t="shared" si="101"/>
        <v>142761.42220742247</v>
      </c>
      <c r="BE25" s="69">
        <f t="shared" si="101"/>
        <v>142798.75680585657</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145461.45068889108</v>
      </c>
      <c r="DG25" s="108">
        <f t="shared" si="15"/>
        <v>145499.49139180043</v>
      </c>
      <c r="DH25" s="108">
        <f t="shared" si="15"/>
        <v>145537.54204301618</v>
      </c>
      <c r="DI25" s="108">
        <f t="shared" si="15"/>
        <v>145575.60264513994</v>
      </c>
      <c r="DJ25" s="108">
        <f t="shared" si="15"/>
        <v>157128.71521613342</v>
      </c>
      <c r="DK25" s="108">
        <f t="shared" si="15"/>
        <v>157169.80711192958</v>
      </c>
      <c r="DL25" s="108">
        <f t="shared" si="15"/>
        <v>157210.9097539722</v>
      </c>
      <c r="DM25" s="108">
        <f t="shared" si="15"/>
        <v>157252.02314507164</v>
      </c>
      <c r="DN25" s="108">
        <f t="shared" si="15"/>
        <v>139498.196074999</v>
      </c>
      <c r="DO25" s="108">
        <f t="shared" si="15"/>
        <v>139534.67728296269</v>
      </c>
      <c r="DP25" s="108">
        <f t="shared" si="15"/>
        <v>139571.16803139768</v>
      </c>
      <c r="DQ25" s="108">
        <f t="shared" si="15"/>
        <v>139607.66832279894</v>
      </c>
      <c r="DR25" s="108">
        <f t="shared" si="15"/>
        <v>139644.17815966214</v>
      </c>
      <c r="DS25" s="108">
        <f t="shared" si="15"/>
        <v>144883.15770022309</v>
      </c>
      <c r="DT25" s="108">
        <f t="shared" si="15"/>
        <v>144921.04716944357</v>
      </c>
      <c r="DU25" s="108">
        <f t="shared" si="15"/>
        <v>144958.9465474202</v>
      </c>
      <c r="DV25" s="108">
        <f t="shared" si="90"/>
        <v>144996.85583674427</v>
      </c>
      <c r="DW25" s="108">
        <f t="shared" si="90"/>
        <v>142697.67272592444</v>
      </c>
      <c r="DX25" s="108">
        <f t="shared" si="90"/>
        <v>142734.99065275877</v>
      </c>
      <c r="DY25" s="108">
        <f t="shared" si="90"/>
        <v>142772.31833888093</v>
      </c>
      <c r="DZ25" s="108">
        <f t="shared" si="90"/>
        <v>142809.65578684318</v>
      </c>
      <c r="EA25" s="108">
        <f t="shared" si="90"/>
        <v>147625.99331134252</v>
      </c>
      <c r="EB25" s="108">
        <f t="shared" si="90"/>
        <v>147664.60007984826</v>
      </c>
      <c r="EC25" s="108">
        <f t="shared" si="90"/>
        <v>147703.21694469641</v>
      </c>
      <c r="ED25" s="108">
        <f t="shared" si="90"/>
        <v>147741.84390852731</v>
      </c>
      <c r="EE25" s="108">
        <f t="shared" si="90"/>
        <v>147780.48097398205</v>
      </c>
      <c r="EF25" s="108">
        <f t="shared" si="90"/>
        <v>144652.48586350176</v>
      </c>
      <c r="EG25" s="108">
        <f t="shared" si="90"/>
        <v>144690.31500801924</v>
      </c>
      <c r="EH25" s="108">
        <f t="shared" si="90"/>
        <v>144728.15404551692</v>
      </c>
      <c r="EI25" s="108">
        <f t="shared" si="90"/>
        <v>144766.00297858196</v>
      </c>
      <c r="EJ25" s="108">
        <f t="shared" si="90"/>
        <v>146228.55927868202</v>
      </c>
      <c r="EK25" s="108">
        <f t="shared" si="90"/>
        <v>146266.80059384863</v>
      </c>
      <c r="EL25" s="108">
        <f t="shared" si="91"/>
        <v>146305.05190978519</v>
      </c>
      <c r="EM25" s="108">
        <f t="shared" si="91"/>
        <v>146343.31322910712</v>
      </c>
      <c r="EN25" s="108">
        <f t="shared" si="91"/>
        <v>158952.86858208707</v>
      </c>
      <c r="EO25" s="108">
        <f t="shared" si="91"/>
        <v>158994.43752576035</v>
      </c>
      <c r="EP25" s="108">
        <f t="shared" si="91"/>
        <v>159036.01734043643</v>
      </c>
      <c r="EQ25" s="108">
        <f t="shared" si="91"/>
        <v>159077.60802895829</v>
      </c>
      <c r="ER25" s="108">
        <f t="shared" si="91"/>
        <v>159119.20959416954</v>
      </c>
      <c r="ES25" s="108">
        <f t="shared" si="91"/>
        <v>155784.52308210358</v>
      </c>
      <c r="ET25" s="108">
        <f t="shared" si="91"/>
        <v>155825.2634482444</v>
      </c>
      <c r="EU25" s="108">
        <f t="shared" si="91"/>
        <v>155866.01446870057</v>
      </c>
      <c r="EV25" s="108">
        <f t="shared" si="91"/>
        <v>155906.77614625834</v>
      </c>
      <c r="EW25" s="108">
        <f t="shared" si="91"/>
        <v>153670.76100706769</v>
      </c>
      <c r="EX25" s="108">
        <f t="shared" si="91"/>
        <v>153710.94858760975</v>
      </c>
      <c r="EY25" s="108">
        <f t="shared" si="91"/>
        <v>153751.14667790406</v>
      </c>
      <c r="EZ25" s="108">
        <f t="shared" si="91"/>
        <v>153791.35528069915</v>
      </c>
      <c r="FA25" s="108">
        <f t="shared" si="91"/>
        <v>140866.41210684815</v>
      </c>
      <c r="FB25" s="108">
        <f t="shared" si="92"/>
        <v>140903.25112713486</v>
      </c>
      <c r="FC25" s="108">
        <f t="shared" si="92"/>
        <v>140940.09978146703</v>
      </c>
      <c r="FD25" s="108">
        <f t="shared" si="92"/>
        <v>140976.9580723641</v>
      </c>
      <c r="FE25" s="108">
        <f t="shared" si="92"/>
        <v>141013.82600234624</v>
      </c>
    </row>
    <row r="26" spans="1:161" ht="15.75" x14ac:dyDescent="0.25">
      <c r="A26" s="47" t="s">
        <v>190</v>
      </c>
      <c r="B26" s="12">
        <f>'Urb proj of all 25 ARs '!C26</f>
        <v>132167.99435203196</v>
      </c>
      <c r="C26" s="12">
        <f>'Urb proj of all 25 ARs '!D26</f>
        <v>133977.37276533534</v>
      </c>
      <c r="D26" s="100">
        <f t="shared" si="10"/>
        <v>1.368998918515827E-2</v>
      </c>
      <c r="E26" s="101">
        <f t="shared" si="11"/>
        <v>2.6151741735835898E-4</v>
      </c>
      <c r="F26" s="69">
        <f t="shared" si="12"/>
        <v>132202.55858457234</v>
      </c>
      <c r="G26" s="69">
        <f t="shared" si="13"/>
        <v>132237.13185626155</v>
      </c>
      <c r="H26" s="69">
        <f>G26*(1+$E$26)</f>
        <v>132271.71416946346</v>
      </c>
      <c r="I26" s="69">
        <f t="shared" ref="I26:BE26" si="102">H26*(1+$E$26)</f>
        <v>132306.30552654262</v>
      </c>
      <c r="J26" s="69">
        <f t="shared" si="102"/>
        <v>132340.90592986415</v>
      </c>
      <c r="K26" s="69">
        <f t="shared" si="102"/>
        <v>132375.51538179378</v>
      </c>
      <c r="L26" s="69">
        <f t="shared" si="102"/>
        <v>132410.13388469792</v>
      </c>
      <c r="M26" s="69">
        <f t="shared" si="102"/>
        <v>132444.76144094352</v>
      </c>
      <c r="N26" s="69">
        <f t="shared" si="102"/>
        <v>132479.39805289821</v>
      </c>
      <c r="O26" s="69">
        <f t="shared" si="102"/>
        <v>132514.04372293019</v>
      </c>
      <c r="P26" s="69">
        <f t="shared" si="102"/>
        <v>132548.69845340832</v>
      </c>
      <c r="Q26" s="69">
        <f t="shared" si="102"/>
        <v>132583.36224670208</v>
      </c>
      <c r="R26" s="69">
        <f t="shared" si="102"/>
        <v>132618.03510518151</v>
      </c>
      <c r="S26" s="69">
        <f t="shared" si="102"/>
        <v>132652.71703121735</v>
      </c>
      <c r="T26" s="69">
        <f t="shared" si="102"/>
        <v>132687.40802718094</v>
      </c>
      <c r="U26" s="69">
        <f t="shared" si="102"/>
        <v>132722.10809544419</v>
      </c>
      <c r="V26" s="69">
        <f t="shared" si="102"/>
        <v>132756.81723837968</v>
      </c>
      <c r="W26" s="69">
        <f t="shared" si="102"/>
        <v>132791.53545836057</v>
      </c>
      <c r="X26" s="69">
        <f t="shared" si="102"/>
        <v>132826.26275776068</v>
      </c>
      <c r="Y26" s="69">
        <f t="shared" si="102"/>
        <v>132860.99913895444</v>
      </c>
      <c r="Z26" s="69">
        <f t="shared" si="102"/>
        <v>132895.74460431692</v>
      </c>
      <c r="AA26" s="69">
        <f t="shared" si="102"/>
        <v>132930.49915622376</v>
      </c>
      <c r="AB26" s="69">
        <f t="shared" si="102"/>
        <v>132965.26279705125</v>
      </c>
      <c r="AC26" s="69">
        <f t="shared" si="102"/>
        <v>133000.03552917633</v>
      </c>
      <c r="AD26" s="69">
        <f t="shared" si="102"/>
        <v>133034.81735497649</v>
      </c>
      <c r="AE26" s="69">
        <f t="shared" si="102"/>
        <v>133069.60827682991</v>
      </c>
      <c r="AF26" s="69">
        <f t="shared" si="102"/>
        <v>133104.40829711535</v>
      </c>
      <c r="AG26" s="69">
        <f t="shared" si="102"/>
        <v>133139.21741821224</v>
      </c>
      <c r="AH26" s="69">
        <f t="shared" si="102"/>
        <v>133174.03564250056</v>
      </c>
      <c r="AI26" s="69">
        <f t="shared" si="102"/>
        <v>133208.86297236098</v>
      </c>
      <c r="AJ26" s="69">
        <f t="shared" si="102"/>
        <v>133243.69941017474</v>
      </c>
      <c r="AK26" s="69">
        <f t="shared" si="102"/>
        <v>133278.54495832376</v>
      </c>
      <c r="AL26" s="69">
        <f t="shared" si="102"/>
        <v>133313.39961919055</v>
      </c>
      <c r="AM26" s="69">
        <f t="shared" si="102"/>
        <v>133348.26339515822</v>
      </c>
      <c r="AN26" s="69">
        <f t="shared" si="102"/>
        <v>133383.13628861055</v>
      </c>
      <c r="AO26" s="69">
        <f t="shared" si="102"/>
        <v>133418.01830193191</v>
      </c>
      <c r="AP26" s="69">
        <f t="shared" si="102"/>
        <v>133452.9094375073</v>
      </c>
      <c r="AQ26" s="69">
        <f t="shared" si="102"/>
        <v>133487.80969772235</v>
      </c>
      <c r="AR26" s="69">
        <f t="shared" si="102"/>
        <v>133522.71908496332</v>
      </c>
      <c r="AS26" s="69">
        <f t="shared" si="102"/>
        <v>133557.63760161708</v>
      </c>
      <c r="AT26" s="69">
        <f t="shared" si="102"/>
        <v>133592.56525007114</v>
      </c>
      <c r="AU26" s="69">
        <f t="shared" si="102"/>
        <v>133627.50203271362</v>
      </c>
      <c r="AV26" s="69">
        <f t="shared" si="102"/>
        <v>133662.44795193325</v>
      </c>
      <c r="AW26" s="69">
        <f t="shared" si="102"/>
        <v>133697.40301011945</v>
      </c>
      <c r="AX26" s="69">
        <f t="shared" si="102"/>
        <v>133732.36720966219</v>
      </c>
      <c r="AY26" s="69">
        <f t="shared" si="102"/>
        <v>133767.34055295208</v>
      </c>
      <c r="AZ26" s="69">
        <f t="shared" si="102"/>
        <v>133802.32304238039</v>
      </c>
      <c r="BA26" s="69">
        <f t="shared" si="102"/>
        <v>133837.31468033898</v>
      </c>
      <c r="BB26" s="69">
        <f t="shared" si="102"/>
        <v>133872.31546922037</v>
      </c>
      <c r="BC26" s="69">
        <f t="shared" si="102"/>
        <v>133907.32541141767</v>
      </c>
      <c r="BD26" s="69">
        <f t="shared" si="102"/>
        <v>133942.34450932461</v>
      </c>
      <c r="BE26" s="69">
        <f t="shared" si="102"/>
        <v>133977.3727653356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128209.51760087589</v>
      </c>
      <c r="DG26" s="108">
        <f t="shared" si="15"/>
        <v>128243.04662279964</v>
      </c>
      <c r="DH26" s="108">
        <f t="shared" si="15"/>
        <v>128276.58441314659</v>
      </c>
      <c r="DI26" s="108">
        <f t="shared" si="15"/>
        <v>128310.13097420987</v>
      </c>
      <c r="DJ26" s="108">
        <f t="shared" si="15"/>
        <v>138096.54121121342</v>
      </c>
      <c r="DK26" s="108">
        <f t="shared" si="15"/>
        <v>138132.65586201707</v>
      </c>
      <c r="DL26" s="108">
        <f t="shared" si="15"/>
        <v>138168.77995743096</v>
      </c>
      <c r="DM26" s="108">
        <f t="shared" si="15"/>
        <v>138204.91349992499</v>
      </c>
      <c r="DN26" s="108">
        <f t="shared" si="15"/>
        <v>122136.52690684056</v>
      </c>
      <c r="DO26" s="108">
        <f t="shared" si="15"/>
        <v>122168.46773592236</v>
      </c>
      <c r="DP26" s="108">
        <f t="shared" si="15"/>
        <v>122200.41691808729</v>
      </c>
      <c r="DQ26" s="108">
        <f t="shared" si="15"/>
        <v>122232.37445551982</v>
      </c>
      <c r="DR26" s="108">
        <f t="shared" si="15"/>
        <v>122264.34035040499</v>
      </c>
      <c r="DS26" s="108">
        <f t="shared" si="15"/>
        <v>125756.67280172389</v>
      </c>
      <c r="DT26" s="108">
        <f t="shared" si="15"/>
        <v>125789.56036201058</v>
      </c>
      <c r="DU26" s="108">
        <f t="shared" si="15"/>
        <v>125822.45652296711</v>
      </c>
      <c r="DV26" s="108">
        <f t="shared" si="90"/>
        <v>125855.36128684269</v>
      </c>
      <c r="DW26" s="108">
        <f t="shared" si="90"/>
        <v>126213.5790891559</v>
      </c>
      <c r="DX26" s="108">
        <f t="shared" si="90"/>
        <v>126246.58613839484</v>
      </c>
      <c r="DY26" s="108">
        <f t="shared" si="90"/>
        <v>126279.60181955206</v>
      </c>
      <c r="DZ26" s="108">
        <f t="shared" si="90"/>
        <v>126312.62613488495</v>
      </c>
      <c r="EA26" s="108">
        <f t="shared" si="90"/>
        <v>130910.79549908156</v>
      </c>
      <c r="EB26" s="108">
        <f t="shared" si="90"/>
        <v>130945.03095222483</v>
      </c>
      <c r="EC26" s="108">
        <f t="shared" si="90"/>
        <v>130979.27535853538</v>
      </c>
      <c r="ED26" s="108">
        <f t="shared" si="90"/>
        <v>131013.5287203546</v>
      </c>
      <c r="EE26" s="108">
        <f t="shared" si="90"/>
        <v>131047.79104002456</v>
      </c>
      <c r="EF26" s="108">
        <f t="shared" si="90"/>
        <v>128357.94628130193</v>
      </c>
      <c r="EG26" s="108">
        <f t="shared" si="90"/>
        <v>128391.51411991085</v>
      </c>
      <c r="EH26" s="108">
        <f t="shared" si="90"/>
        <v>128425.09073709422</v>
      </c>
      <c r="EI26" s="108">
        <f t="shared" si="90"/>
        <v>128458.67613514779</v>
      </c>
      <c r="EJ26" s="108">
        <f t="shared" si="90"/>
        <v>126877.02279092906</v>
      </c>
      <c r="EK26" s="108">
        <f t="shared" si="90"/>
        <v>126910.20334225145</v>
      </c>
      <c r="EL26" s="108">
        <f t="shared" si="91"/>
        <v>126943.39257086595</v>
      </c>
      <c r="EM26" s="108">
        <f t="shared" si="91"/>
        <v>126976.59047904178</v>
      </c>
      <c r="EN26" s="108">
        <f t="shared" si="91"/>
        <v>136965.9259946305</v>
      </c>
      <c r="EO26" s="108">
        <f t="shared" si="91"/>
        <v>137001.74496986272</v>
      </c>
      <c r="EP26" s="108">
        <f t="shared" si="91"/>
        <v>137037.57331238082</v>
      </c>
      <c r="EQ26" s="108">
        <f t="shared" si="91"/>
        <v>137073.41102463452</v>
      </c>
      <c r="ER26" s="108">
        <f t="shared" si="91"/>
        <v>137109.25810907417</v>
      </c>
      <c r="ES26" s="108">
        <f t="shared" si="91"/>
        <v>135591.17564100167</v>
      </c>
      <c r="ET26" s="108">
        <f t="shared" si="91"/>
        <v>135626.63509507189</v>
      </c>
      <c r="EU26" s="108">
        <f t="shared" si="91"/>
        <v>135662.10382240693</v>
      </c>
      <c r="EV26" s="108">
        <f t="shared" si="91"/>
        <v>135697.58182543196</v>
      </c>
      <c r="EW26" s="108">
        <f t="shared" si="91"/>
        <v>133502.0566446321</v>
      </c>
      <c r="EX26" s="108">
        <f t="shared" si="91"/>
        <v>133536.96975769784</v>
      </c>
      <c r="EY26" s="108">
        <f t="shared" si="91"/>
        <v>133571.89200115073</v>
      </c>
      <c r="EZ26" s="108">
        <f t="shared" si="91"/>
        <v>133606.82337737855</v>
      </c>
      <c r="FA26" s="108">
        <f t="shared" si="91"/>
        <v>124155.30845558584</v>
      </c>
      <c r="FB26" s="108">
        <f t="shared" si="92"/>
        <v>124187.77723120447</v>
      </c>
      <c r="FC26" s="108">
        <f t="shared" si="92"/>
        <v>124220.25449797345</v>
      </c>
      <c r="FD26" s="108">
        <f t="shared" si="92"/>
        <v>124252.74025811335</v>
      </c>
      <c r="FE26" s="108">
        <f t="shared" si="92"/>
        <v>124285.23451384534</v>
      </c>
    </row>
    <row r="27" spans="1:161" ht="15.75" x14ac:dyDescent="0.25">
      <c r="A27" s="47" t="s">
        <v>191</v>
      </c>
      <c r="B27" s="12">
        <f>'Urb proj of all 25 ARs '!C27</f>
        <v>142364.54926707593</v>
      </c>
      <c r="C27" s="12">
        <f>'Urb proj of all 25 ARs '!D27</f>
        <v>144313.51840689211</v>
      </c>
      <c r="D27" s="100">
        <f t="shared" si="10"/>
        <v>1.368998918515813E-2</v>
      </c>
      <c r="E27" s="101">
        <f t="shared" si="11"/>
        <v>2.6151741735835898E-4</v>
      </c>
      <c r="F27" s="69">
        <f t="shared" si="12"/>
        <v>142401.78007632363</v>
      </c>
      <c r="G27" s="69">
        <f t="shared" si="13"/>
        <v>142439.02062207644</v>
      </c>
      <c r="H27" s="69">
        <f>G27*(1+$E$27)</f>
        <v>142476.27090688059</v>
      </c>
      <c r="I27" s="69">
        <f t="shared" ref="I27:BD27" si="103">H27*(1+$E$27)</f>
        <v>142513.53093328301</v>
      </c>
      <c r="J27" s="69">
        <f t="shared" si="103"/>
        <v>142550.80070383131</v>
      </c>
      <c r="K27" s="69">
        <f t="shared" si="103"/>
        <v>142588.08022107373</v>
      </c>
      <c r="L27" s="69">
        <f t="shared" si="103"/>
        <v>142625.36948755922</v>
      </c>
      <c r="M27" s="69">
        <f t="shared" si="103"/>
        <v>142662.66850583738</v>
      </c>
      <c r="N27" s="69">
        <f t="shared" si="103"/>
        <v>142699.97727845848</v>
      </c>
      <c r="O27" s="69">
        <f t="shared" si="103"/>
        <v>142737.29580797342</v>
      </c>
      <c r="P27" s="69">
        <f t="shared" si="103"/>
        <v>142774.62409693384</v>
      </c>
      <c r="Q27" s="69">
        <f t="shared" si="103"/>
        <v>142811.96214789199</v>
      </c>
      <c r="R27" s="69">
        <f t="shared" si="103"/>
        <v>142849.3099634008</v>
      </c>
      <c r="S27" s="69">
        <f t="shared" si="103"/>
        <v>142886.66754601384</v>
      </c>
      <c r="T27" s="69">
        <f t="shared" si="103"/>
        <v>142924.0348982854</v>
      </c>
      <c r="U27" s="69">
        <f t="shared" si="103"/>
        <v>142961.41202277044</v>
      </c>
      <c r="V27" s="69">
        <f t="shared" si="103"/>
        <v>142998.79892202455</v>
      </c>
      <c r="W27" s="69">
        <f t="shared" si="103"/>
        <v>143036.19559860398</v>
      </c>
      <c r="X27" s="69">
        <f t="shared" si="103"/>
        <v>143073.60205506568</v>
      </c>
      <c r="Y27" s="69">
        <f t="shared" si="103"/>
        <v>143111.0182939673</v>
      </c>
      <c r="Z27" s="69">
        <f t="shared" si="103"/>
        <v>143148.44431786705</v>
      </c>
      <c r="AA27" s="69">
        <f t="shared" si="103"/>
        <v>143185.88012932392</v>
      </c>
      <c r="AB27" s="69">
        <f t="shared" si="103"/>
        <v>143223.32573089752</v>
      </c>
      <c r="AC27" s="69">
        <f t="shared" si="103"/>
        <v>143260.78112514815</v>
      </c>
      <c r="AD27" s="69">
        <f t="shared" si="103"/>
        <v>143298.24631463672</v>
      </c>
      <c r="AE27" s="69">
        <f t="shared" si="103"/>
        <v>143335.7213019249</v>
      </c>
      <c r="AF27" s="69">
        <f t="shared" si="103"/>
        <v>143373.20608957499</v>
      </c>
      <c r="AG27" s="69">
        <f t="shared" si="103"/>
        <v>143410.70068014992</v>
      </c>
      <c r="AH27" s="69">
        <f t="shared" si="103"/>
        <v>143448.20507621334</v>
      </c>
      <c r="AI27" s="69">
        <f t="shared" si="103"/>
        <v>143485.71928032956</v>
      </c>
      <c r="AJ27" s="69">
        <f t="shared" si="103"/>
        <v>143523.24329506356</v>
      </c>
      <c r="AK27" s="69">
        <f t="shared" si="103"/>
        <v>143560.77712298097</v>
      </c>
      <c r="AL27" s="69">
        <f t="shared" si="103"/>
        <v>143598.32076664813</v>
      </c>
      <c r="AM27" s="69">
        <f t="shared" si="103"/>
        <v>143635.87422863202</v>
      </c>
      <c r="AN27" s="69">
        <f t="shared" si="103"/>
        <v>143673.43751150029</v>
      </c>
      <c r="AO27" s="69">
        <f t="shared" si="103"/>
        <v>143711.0106178213</v>
      </c>
      <c r="AP27" s="69">
        <f t="shared" si="103"/>
        <v>143748.59355016405</v>
      </c>
      <c r="AQ27" s="69">
        <f t="shared" si="103"/>
        <v>143786.18631109819</v>
      </c>
      <c r="AR27" s="69">
        <f t="shared" si="103"/>
        <v>143823.78890319407</v>
      </c>
      <c r="AS27" s="69">
        <f t="shared" si="103"/>
        <v>143861.40132902272</v>
      </c>
      <c r="AT27" s="69">
        <f t="shared" si="103"/>
        <v>143899.02359115583</v>
      </c>
      <c r="AU27" s="69">
        <f t="shared" si="103"/>
        <v>143936.65569216578</v>
      </c>
      <c r="AV27" s="69">
        <f t="shared" si="103"/>
        <v>143974.2976346256</v>
      </c>
      <c r="AW27" s="69">
        <f t="shared" si="103"/>
        <v>144011.94942110899</v>
      </c>
      <c r="AX27" s="69">
        <f t="shared" si="103"/>
        <v>144049.61105419035</v>
      </c>
      <c r="AY27" s="69">
        <f t="shared" si="103"/>
        <v>144087.28253644472</v>
      </c>
      <c r="AZ27" s="69">
        <f t="shared" si="103"/>
        <v>144124.96387044783</v>
      </c>
      <c r="BA27" s="69">
        <f t="shared" si="103"/>
        <v>144162.65505877609</v>
      </c>
      <c r="BB27" s="69">
        <f t="shared" si="103"/>
        <v>144200.35610400658</v>
      </c>
      <c r="BC27" s="69">
        <f t="shared" si="103"/>
        <v>144238.06700871707</v>
      </c>
      <c r="BD27" s="69">
        <f t="shared" si="103"/>
        <v>144275.78777548595</v>
      </c>
      <c r="BE27" s="69">
        <f>BD27*(1+$E$27)</f>
        <v>144313.51840689234</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138653.21952535174</v>
      </c>
      <c r="DG27" s="108">
        <f t="shared" si="15"/>
        <v>138689.47975723047</v>
      </c>
      <c r="DH27" s="108">
        <f t="shared" si="15"/>
        <v>138725.74947179135</v>
      </c>
      <c r="DI27" s="108">
        <f t="shared" si="15"/>
        <v>138762.02867151433</v>
      </c>
      <c r="DJ27" s="108">
        <f t="shared" si="15"/>
        <v>148632.66893290714</v>
      </c>
      <c r="DK27" s="108">
        <f t="shared" si="15"/>
        <v>148671.53896462152</v>
      </c>
      <c r="DL27" s="108">
        <f t="shared" si="15"/>
        <v>148710.41916152622</v>
      </c>
      <c r="DM27" s="108">
        <f t="shared" si="15"/>
        <v>148749.30952627963</v>
      </c>
      <c r="DN27" s="108">
        <f t="shared" si="15"/>
        <v>130508.89083521315</v>
      </c>
      <c r="DO27" s="108">
        <f t="shared" si="15"/>
        <v>130543.02118328668</v>
      </c>
      <c r="DP27" s="108">
        <f t="shared" si="15"/>
        <v>130577.16045704069</v>
      </c>
      <c r="DQ27" s="108">
        <f t="shared" si="15"/>
        <v>130611.3086588094</v>
      </c>
      <c r="DR27" s="108">
        <f t="shared" si="15"/>
        <v>130645.46579092767</v>
      </c>
      <c r="DS27" s="108">
        <f t="shared" si="15"/>
        <v>135861.31394212545</v>
      </c>
      <c r="DT27" s="108">
        <f t="shared" si="15"/>
        <v>135896.84404206651</v>
      </c>
      <c r="DU27" s="108">
        <f t="shared" si="15"/>
        <v>135932.38343374754</v>
      </c>
      <c r="DV27" s="108">
        <f t="shared" si="90"/>
        <v>135967.9321195985</v>
      </c>
      <c r="DW27" s="108">
        <f t="shared" si="90"/>
        <v>130951.06205775234</v>
      </c>
      <c r="DX27" s="108">
        <f t="shared" si="90"/>
        <v>130985.30804130201</v>
      </c>
      <c r="DY27" s="108">
        <f t="shared" si="90"/>
        <v>131019.56298077287</v>
      </c>
      <c r="DZ27" s="108">
        <f t="shared" si="90"/>
        <v>131053.82687850701</v>
      </c>
      <c r="EA27" s="108">
        <f t="shared" si="90"/>
        <v>136397.8471769813</v>
      </c>
      <c r="EB27" s="108">
        <f t="shared" si="90"/>
        <v>136433.51758970824</v>
      </c>
      <c r="EC27" s="108">
        <f t="shared" si="90"/>
        <v>136469.19733086944</v>
      </c>
      <c r="ED27" s="108">
        <f t="shared" si="90"/>
        <v>136504.88640290435</v>
      </c>
      <c r="EE27" s="108">
        <f t="shared" si="90"/>
        <v>136540.58480825325</v>
      </c>
      <c r="EF27" s="108">
        <f t="shared" si="90"/>
        <v>132726.34846411593</v>
      </c>
      <c r="EG27" s="108">
        <f t="shared" si="90"/>
        <v>132761.05871598166</v>
      </c>
      <c r="EH27" s="108">
        <f t="shared" si="90"/>
        <v>132795.77804518284</v>
      </c>
      <c r="EI27" s="108">
        <f t="shared" si="90"/>
        <v>132830.50645409329</v>
      </c>
      <c r="EJ27" s="108">
        <f t="shared" si="90"/>
        <v>134586.37765896501</v>
      </c>
      <c r="EK27" s="108">
        <f t="shared" si="90"/>
        <v>134621.57434086199</v>
      </c>
      <c r="EL27" s="108">
        <f t="shared" si="91"/>
        <v>134656.78022730435</v>
      </c>
      <c r="EM27" s="108">
        <f t="shared" si="91"/>
        <v>134691.99532069918</v>
      </c>
      <c r="EN27" s="108">
        <f t="shared" si="91"/>
        <v>143885.74231615779</v>
      </c>
      <c r="EO27" s="108">
        <f t="shared" si="91"/>
        <v>143923.37094388303</v>
      </c>
      <c r="EP27" s="108">
        <f t="shared" si="91"/>
        <v>143961.00941214978</v>
      </c>
      <c r="EQ27" s="108">
        <f t="shared" si="91"/>
        <v>143998.65772353156</v>
      </c>
      <c r="ER27" s="108">
        <f t="shared" si="91"/>
        <v>144036.31588060249</v>
      </c>
      <c r="ES27" s="108">
        <f t="shared" si="91"/>
        <v>143932.16141017427</v>
      </c>
      <c r="ET27" s="108">
        <f t="shared" si="91"/>
        <v>143969.80217730106</v>
      </c>
      <c r="EU27" s="108">
        <f t="shared" si="91"/>
        <v>144007.45278814406</v>
      </c>
      <c r="EV27" s="108">
        <f t="shared" si="91"/>
        <v>144045.11324527761</v>
      </c>
      <c r="EW27" s="108">
        <f t="shared" si="91"/>
        <v>142541.65771805955</v>
      </c>
      <c r="EX27" s="108">
        <f t="shared" si="91"/>
        <v>142578.93484425195</v>
      </c>
      <c r="EY27" s="108">
        <f t="shared" si="91"/>
        <v>142616.22171906213</v>
      </c>
      <c r="EZ27" s="108">
        <f t="shared" si="91"/>
        <v>142653.51834503948</v>
      </c>
      <c r="FA27" s="108">
        <f t="shared" si="91"/>
        <v>132590.6633449205</v>
      </c>
      <c r="FB27" s="108">
        <f t="shared" si="92"/>
        <v>132625.33811276429</v>
      </c>
      <c r="FC27" s="108">
        <f t="shared" si="92"/>
        <v>132660.02194866384</v>
      </c>
      <c r="FD27" s="108">
        <f t="shared" si="92"/>
        <v>132694.71485499054</v>
      </c>
      <c r="FE27" s="108">
        <f t="shared" si="92"/>
        <v>132729.41683411654</v>
      </c>
    </row>
    <row r="28" spans="1:161" ht="15.75" x14ac:dyDescent="0.25">
      <c r="A28" s="47" t="s">
        <v>192</v>
      </c>
      <c r="B28" s="12">
        <f>'Urb proj of all 25 ARs '!C28</f>
        <v>52364.134051330082</v>
      </c>
      <c r="C28" s="12">
        <f>'Urb proj of all 25 ARs '!D28</f>
        <v>53080.998480182971</v>
      </c>
      <c r="D28" s="100">
        <f t="shared" si="10"/>
        <v>1.3689989185158305E-2</v>
      </c>
      <c r="E28" s="101">
        <f t="shared" si="11"/>
        <v>2.6151741735835898E-4</v>
      </c>
      <c r="F28" s="69">
        <f t="shared" si="12"/>
        <v>52377.828184429396</v>
      </c>
      <c r="G28" s="69">
        <f t="shared" si="13"/>
        <v>52391.525898783031</v>
      </c>
      <c r="H28" s="69">
        <f>G28*(1+$E$28)</f>
        <v>52405.227195327541</v>
      </c>
      <c r="I28" s="69">
        <f t="shared" ref="I28:BE28" si="104">H28*(1+$E$28)</f>
        <v>52418.932074999742</v>
      </c>
      <c r="J28" s="69">
        <f t="shared" si="104"/>
        <v>52432.640538736683</v>
      </c>
      <c r="K28" s="69">
        <f t="shared" si="104"/>
        <v>52446.352587475652</v>
      </c>
      <c r="L28" s="69">
        <f t="shared" si="104"/>
        <v>52460.068222154194</v>
      </c>
      <c r="M28" s="69">
        <f t="shared" si="104"/>
        <v>52473.787443710098</v>
      </c>
      <c r="N28" s="69">
        <f t="shared" si="104"/>
        <v>52487.510253081389</v>
      </c>
      <c r="O28" s="69">
        <f t="shared" si="104"/>
        <v>52501.236651206345</v>
      </c>
      <c r="P28" s="69">
        <f t="shared" si="104"/>
        <v>52514.966639023492</v>
      </c>
      <c r="Q28" s="69">
        <f t="shared" si="104"/>
        <v>52528.700217471589</v>
      </c>
      <c r="R28" s="69">
        <f t="shared" si="104"/>
        <v>52542.437387489656</v>
      </c>
      <c r="S28" s="69">
        <f t="shared" si="104"/>
        <v>52556.178150016945</v>
      </c>
      <c r="T28" s="69">
        <f t="shared" si="104"/>
        <v>52569.922505992967</v>
      </c>
      <c r="U28" s="69">
        <f t="shared" si="104"/>
        <v>52583.67045635746</v>
      </c>
      <c r="V28" s="69">
        <f t="shared" si="104"/>
        <v>52597.422002050429</v>
      </c>
      <c r="W28" s="69">
        <f t="shared" si="104"/>
        <v>52611.177144012116</v>
      </c>
      <c r="X28" s="69">
        <f t="shared" si="104"/>
        <v>52624.935883183003</v>
      </c>
      <c r="Y28" s="69">
        <f t="shared" si="104"/>
        <v>52638.698220503822</v>
      </c>
      <c r="Z28" s="69">
        <f t="shared" si="104"/>
        <v>52652.464156915557</v>
      </c>
      <c r="AA28" s="69">
        <f t="shared" si="104"/>
        <v>52666.233693359427</v>
      </c>
      <c r="AB28" s="69">
        <f t="shared" si="104"/>
        <v>52680.006830776903</v>
      </c>
      <c r="AC28" s="69">
        <f t="shared" si="104"/>
        <v>52693.783570109706</v>
      </c>
      <c r="AD28" s="69">
        <f t="shared" si="104"/>
        <v>52707.563912299804</v>
      </c>
      <c r="AE28" s="69">
        <f t="shared" si="104"/>
        <v>52721.347858289402</v>
      </c>
      <c r="AF28" s="69">
        <f t="shared" si="104"/>
        <v>52735.135409020957</v>
      </c>
      <c r="AG28" s="69">
        <f t="shared" si="104"/>
        <v>52748.92656543717</v>
      </c>
      <c r="AH28" s="69">
        <f t="shared" si="104"/>
        <v>52762.721328480991</v>
      </c>
      <c r="AI28" s="69">
        <f t="shared" si="104"/>
        <v>52776.519699095617</v>
      </c>
      <c r="AJ28" s="69">
        <f t="shared" si="104"/>
        <v>52790.321678224485</v>
      </c>
      <c r="AK28" s="69">
        <f t="shared" si="104"/>
        <v>52804.127266811294</v>
      </c>
      <c r="AL28" s="69">
        <f t="shared" si="104"/>
        <v>52817.936465799976</v>
      </c>
      <c r="AM28" s="69">
        <f t="shared" si="104"/>
        <v>52831.749276134709</v>
      </c>
      <c r="AN28" s="69">
        <f t="shared" si="104"/>
        <v>52845.565698759929</v>
      </c>
      <c r="AO28" s="69">
        <f t="shared" si="104"/>
        <v>52859.385734620308</v>
      </c>
      <c r="AP28" s="69">
        <f t="shared" si="104"/>
        <v>52873.209384660775</v>
      </c>
      <c r="AQ28" s="69">
        <f t="shared" si="104"/>
        <v>52887.036649826499</v>
      </c>
      <c r="AR28" s="69">
        <f t="shared" si="104"/>
        <v>52900.867531062897</v>
      </c>
      <c r="AS28" s="69">
        <f t="shared" si="104"/>
        <v>52914.702029315638</v>
      </c>
      <c r="AT28" s="69">
        <f t="shared" si="104"/>
        <v>52928.540145530635</v>
      </c>
      <c r="AU28" s="69">
        <f t="shared" si="104"/>
        <v>52942.381880654044</v>
      </c>
      <c r="AV28" s="69">
        <f t="shared" si="104"/>
        <v>52956.227235632272</v>
      </c>
      <c r="AW28" s="69">
        <f t="shared" si="104"/>
        <v>52970.076211411979</v>
      </c>
      <c r="AX28" s="69">
        <f t="shared" si="104"/>
        <v>52983.928808940065</v>
      </c>
      <c r="AY28" s="69">
        <f t="shared" si="104"/>
        <v>52997.785029163679</v>
      </c>
      <c r="AZ28" s="69">
        <f t="shared" si="104"/>
        <v>53011.644873030222</v>
      </c>
      <c r="BA28" s="69">
        <f t="shared" si="104"/>
        <v>53025.508341487337</v>
      </c>
      <c r="BB28" s="69">
        <f t="shared" si="104"/>
        <v>53039.375435482914</v>
      </c>
      <c r="BC28" s="69">
        <f t="shared" si="104"/>
        <v>53053.246155965106</v>
      </c>
      <c r="BD28" s="69">
        <f t="shared" si="104"/>
        <v>53067.120503882288</v>
      </c>
      <c r="BE28" s="69">
        <f t="shared" si="104"/>
        <v>53080.998480183109</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45539.662972275226</v>
      </c>
      <c r="DG28" s="108">
        <f t="shared" si="15"/>
        <v>45551.572387323111</v>
      </c>
      <c r="DH28" s="108">
        <f t="shared" si="15"/>
        <v>45563.484916890447</v>
      </c>
      <c r="DI28" s="108">
        <f t="shared" si="15"/>
        <v>45575.400561791765</v>
      </c>
      <c r="DJ28" s="108">
        <f t="shared" si="15"/>
        <v>48662.53561486923</v>
      </c>
      <c r="DK28" s="108">
        <f t="shared" si="15"/>
        <v>48675.261715505345</v>
      </c>
      <c r="DL28" s="108">
        <f t="shared" si="15"/>
        <v>48687.991144238418</v>
      </c>
      <c r="DM28" s="108">
        <f t="shared" si="15"/>
        <v>48700.723901938829</v>
      </c>
      <c r="DN28" s="108">
        <f t="shared" si="15"/>
        <v>42878.068360105739</v>
      </c>
      <c r="DO28" s="108">
        <f t="shared" si="15"/>
        <v>42889.281721804589</v>
      </c>
      <c r="DP28" s="108">
        <f t="shared" si="15"/>
        <v>42900.498015992838</v>
      </c>
      <c r="DQ28" s="108">
        <f t="shared" si="15"/>
        <v>42911.717243437364</v>
      </c>
      <c r="DR28" s="108">
        <f t="shared" si="15"/>
        <v>42922.939404905279</v>
      </c>
      <c r="DS28" s="108">
        <f t="shared" si="15"/>
        <v>44661.225037012176</v>
      </c>
      <c r="DT28" s="108">
        <f t="shared" si="15"/>
        <v>44672.904725239925</v>
      </c>
      <c r="DU28" s="108">
        <f t="shared" si="15"/>
        <v>44684.587467909558</v>
      </c>
      <c r="DV28" s="108">
        <f t="shared" si="90"/>
        <v>44696.273265819887</v>
      </c>
      <c r="DW28" s="108">
        <f t="shared" si="90"/>
        <v>43171.104630530055</v>
      </c>
      <c r="DX28" s="108">
        <f t="shared" si="90"/>
        <v>43182.394626317538</v>
      </c>
      <c r="DY28" s="108">
        <f t="shared" si="90"/>
        <v>43193.687574635565</v>
      </c>
      <c r="DZ28" s="108">
        <f t="shared" si="90"/>
        <v>43204.983476256268</v>
      </c>
      <c r="EA28" s="108">
        <f t="shared" si="90"/>
        <v>45435.601062244299</v>
      </c>
      <c r="EB28" s="108">
        <f t="shared" si="90"/>
        <v>45447.483263290225</v>
      </c>
      <c r="EC28" s="108">
        <f t="shared" si="90"/>
        <v>45459.368571738676</v>
      </c>
      <c r="ED28" s="108">
        <f t="shared" si="90"/>
        <v>45471.256988402296</v>
      </c>
      <c r="EE28" s="108">
        <f t="shared" si="90"/>
        <v>45483.148514093948</v>
      </c>
      <c r="EF28" s="108">
        <f t="shared" si="90"/>
        <v>45082.034396940137</v>
      </c>
      <c r="EG28" s="108">
        <f t="shared" si="90"/>
        <v>45093.824134144888</v>
      </c>
      <c r="EH28" s="108">
        <f t="shared" si="90"/>
        <v>45105.616954571262</v>
      </c>
      <c r="EI28" s="108">
        <f t="shared" si="90"/>
        <v>45117.412859025579</v>
      </c>
      <c r="EJ28" s="108">
        <f t="shared" si="90"/>
        <v>44956.528079907686</v>
      </c>
      <c r="EK28" s="108">
        <f t="shared" si="90"/>
        <v>44968.284995024544</v>
      </c>
      <c r="EL28" s="108">
        <f t="shared" si="91"/>
        <v>44980.044984779481</v>
      </c>
      <c r="EM28" s="108">
        <f t="shared" si="91"/>
        <v>44991.808049976557</v>
      </c>
      <c r="EN28" s="108">
        <f t="shared" si="91"/>
        <v>48358.949125533203</v>
      </c>
      <c r="EO28" s="108">
        <f t="shared" si="91"/>
        <v>48371.595833014675</v>
      </c>
      <c r="EP28" s="108">
        <f t="shared" si="91"/>
        <v>48384.245847830425</v>
      </c>
      <c r="EQ28" s="108">
        <f t="shared" si="91"/>
        <v>48396.899170845383</v>
      </c>
      <c r="ER28" s="108">
        <f t="shared" si="91"/>
        <v>48409.555802924689</v>
      </c>
      <c r="ES28" s="108">
        <f t="shared" si="91"/>
        <v>48270.342874959904</v>
      </c>
      <c r="ET28" s="108">
        <f t="shared" si="91"/>
        <v>48282.966410363573</v>
      </c>
      <c r="EU28" s="108">
        <f t="shared" si="91"/>
        <v>48295.593247041608</v>
      </c>
      <c r="EV28" s="108">
        <f t="shared" si="91"/>
        <v>48308.223385857367</v>
      </c>
      <c r="EW28" s="108">
        <f t="shared" si="91"/>
        <v>47839.029895493477</v>
      </c>
      <c r="EX28" s="108">
        <f t="shared" si="91"/>
        <v>47851.540635040677</v>
      </c>
      <c r="EY28" s="108">
        <f t="shared" si="91"/>
        <v>47864.054646364173</v>
      </c>
      <c r="EZ28" s="108">
        <f t="shared" si="91"/>
        <v>47876.571930319595</v>
      </c>
      <c r="FA28" s="108">
        <f t="shared" si="91"/>
        <v>43884.052530580659</v>
      </c>
      <c r="FB28" s="108">
        <f t="shared" si="92"/>
        <v>43895.528974661676</v>
      </c>
      <c r="FC28" s="108">
        <f t="shared" si="92"/>
        <v>43907.008420032711</v>
      </c>
      <c r="FD28" s="108">
        <f t="shared" si="92"/>
        <v>43918.490867478649</v>
      </c>
      <c r="FE28" s="108">
        <f t="shared" si="92"/>
        <v>43929.976317784589</v>
      </c>
    </row>
    <row r="29" spans="1:161" s="45" customFormat="1" ht="15.75" x14ac:dyDescent="0.25">
      <c r="A29" s="67" t="s">
        <v>95</v>
      </c>
      <c r="B29" s="98">
        <f t="shared" ref="B29:C29" si="105">SUM(B4:B28)</f>
        <v>2410662.9942470868</v>
      </c>
      <c r="C29" s="98">
        <f t="shared" si="105"/>
        <v>2443664.9445673907</v>
      </c>
      <c r="D29" s="102"/>
      <c r="E29" s="103"/>
      <c r="F29" s="29">
        <f>SUM(F4:F28)</f>
        <v>2411293.4246074641</v>
      </c>
      <c r="G29" s="29">
        <f t="shared" ref="G29:BE29" si="106">SUM(G4:G28)</f>
        <v>2411924.0198363606</v>
      </c>
      <c r="H29" s="29">
        <f t="shared" si="106"/>
        <v>2412554.7799768928</v>
      </c>
      <c r="I29" s="29">
        <f t="shared" si="106"/>
        <v>2413185.7050721878</v>
      </c>
      <c r="J29" s="29">
        <f t="shared" si="106"/>
        <v>2413816.7951653847</v>
      </c>
      <c r="K29" s="29">
        <f t="shared" si="106"/>
        <v>2414448.0502996324</v>
      </c>
      <c r="L29" s="29">
        <f t="shared" si="106"/>
        <v>2415079.4705180931</v>
      </c>
      <c r="M29" s="29">
        <f t="shared" si="106"/>
        <v>2415711.0558639374</v>
      </c>
      <c r="N29" s="29">
        <f t="shared" si="106"/>
        <v>2416342.8063803511</v>
      </c>
      <c r="O29" s="29">
        <f t="shared" si="106"/>
        <v>2416974.722110528</v>
      </c>
      <c r="P29" s="29">
        <f t="shared" si="106"/>
        <v>2417606.8030976746</v>
      </c>
      <c r="Q29" s="29">
        <f t="shared" si="106"/>
        <v>2418239.0493850093</v>
      </c>
      <c r="R29" s="29">
        <f t="shared" si="106"/>
        <v>2418871.46101576</v>
      </c>
      <c r="S29" s="29">
        <f t="shared" si="106"/>
        <v>2419504.038033166</v>
      </c>
      <c r="T29" s="29">
        <f t="shared" si="106"/>
        <v>2420136.7804804808</v>
      </c>
      <c r="U29" s="29">
        <f t="shared" si="106"/>
        <v>2420769.6884009656</v>
      </c>
      <c r="V29" s="29">
        <f t="shared" si="106"/>
        <v>2421402.7618378964</v>
      </c>
      <c r="W29" s="29">
        <f t="shared" si="106"/>
        <v>2422036.0008345558</v>
      </c>
      <c r="X29" s="29">
        <f t="shared" si="106"/>
        <v>2422669.4054342434</v>
      </c>
      <c r="Y29" s="29">
        <f t="shared" si="106"/>
        <v>2423302.975680266</v>
      </c>
      <c r="Z29" s="29">
        <f t="shared" si="106"/>
        <v>2423936.7116159424</v>
      </c>
      <c r="AA29" s="29">
        <f t="shared" si="106"/>
        <v>2424570.6132846037</v>
      </c>
      <c r="AB29" s="29">
        <f t="shared" si="106"/>
        <v>2425204.6807295932</v>
      </c>
      <c r="AC29" s="29">
        <f t="shared" si="106"/>
        <v>2425838.9139942634</v>
      </c>
      <c r="AD29" s="29">
        <f t="shared" si="106"/>
        <v>2426473.3131219787</v>
      </c>
      <c r="AE29" s="29">
        <f t="shared" si="106"/>
        <v>2427107.8781561153</v>
      </c>
      <c r="AF29" s="29">
        <f t="shared" si="106"/>
        <v>2427742.6091400604</v>
      </c>
      <c r="AG29" s="29">
        <f t="shared" si="106"/>
        <v>2428377.506117214</v>
      </c>
      <c r="AH29" s="29">
        <f t="shared" si="106"/>
        <v>2429012.5691309851</v>
      </c>
      <c r="AI29" s="29">
        <f t="shared" si="106"/>
        <v>2429647.7982247956</v>
      </c>
      <c r="AJ29" s="29">
        <f t="shared" si="106"/>
        <v>2430283.1934420774</v>
      </c>
      <c r="AK29" s="29">
        <f t="shared" si="106"/>
        <v>2430918.7548262752</v>
      </c>
      <c r="AL29" s="29">
        <f t="shared" si="106"/>
        <v>2431554.4824208459</v>
      </c>
      <c r="AM29" s="29">
        <f t="shared" si="106"/>
        <v>2432190.3762692544</v>
      </c>
      <c r="AN29" s="29">
        <f t="shared" si="106"/>
        <v>2432826.4364149808</v>
      </c>
      <c r="AO29" s="29">
        <f t="shared" si="106"/>
        <v>2433462.6629015123</v>
      </c>
      <c r="AP29" s="29">
        <f t="shared" si="106"/>
        <v>2434099.055772353</v>
      </c>
      <c r="AQ29" s="29">
        <f t="shared" si="106"/>
        <v>2434735.6150710131</v>
      </c>
      <c r="AR29" s="29">
        <f t="shared" si="106"/>
        <v>2435372.3408410163</v>
      </c>
      <c r="AS29" s="29">
        <f t="shared" si="106"/>
        <v>2436009.2331258999</v>
      </c>
      <c r="AT29" s="29">
        <f t="shared" si="106"/>
        <v>2436646.2919692076</v>
      </c>
      <c r="AU29" s="29">
        <f t="shared" si="106"/>
        <v>2437283.5174144991</v>
      </c>
      <c r="AV29" s="29">
        <f t="shared" si="106"/>
        <v>2437920.909505344</v>
      </c>
      <c r="AW29" s="29">
        <f t="shared" si="106"/>
        <v>2438558.4682853213</v>
      </c>
      <c r="AX29" s="29">
        <f t="shared" si="106"/>
        <v>2439196.1937980247</v>
      </c>
      <c r="AY29" s="29">
        <f t="shared" si="106"/>
        <v>2439834.0860870564</v>
      </c>
      <c r="AZ29" s="29">
        <f t="shared" si="106"/>
        <v>2440472.1451960332</v>
      </c>
      <c r="BA29" s="29">
        <f t="shared" si="106"/>
        <v>2441110.3711685799</v>
      </c>
      <c r="BB29" s="29">
        <f t="shared" si="106"/>
        <v>2441748.7640483342</v>
      </c>
      <c r="BC29" s="29">
        <f t="shared" si="106"/>
        <v>2442387.3238789467</v>
      </c>
      <c r="BD29" s="29">
        <f t="shared" si="106"/>
        <v>2443026.0507040755</v>
      </c>
      <c r="BE29" s="29">
        <f t="shared" si="106"/>
        <v>2443664.9445673949</v>
      </c>
      <c r="DB29" s="178" t="s">
        <v>117</v>
      </c>
      <c r="DC29" s="178"/>
      <c r="DD29" s="178"/>
      <c r="DE29" s="178"/>
      <c r="DF29" s="135">
        <f>SUM(DF4:DF15)</f>
        <v>977337.5435832385</v>
      </c>
      <c r="DG29" s="135">
        <f t="shared" ref="DG29:FE29" si="107">SUM(DG4:DG15)</f>
        <v>977593.13437352399</v>
      </c>
      <c r="DH29" s="135">
        <f t="shared" si="107"/>
        <v>977848.79200525256</v>
      </c>
      <c r="DI29" s="135">
        <f t="shared" si="107"/>
        <v>978104.51649590489</v>
      </c>
      <c r="DJ29" s="135">
        <f t="shared" si="107"/>
        <v>1093582.5386914392</v>
      </c>
      <c r="DK29" s="135">
        <f t="shared" si="107"/>
        <v>1093868.5295726261</v>
      </c>
      <c r="DL29" s="135">
        <f t="shared" si="107"/>
        <v>1094154.5952454095</v>
      </c>
      <c r="DM29" s="135">
        <f t="shared" si="107"/>
        <v>1094440.7357293486</v>
      </c>
      <c r="DN29" s="135">
        <f t="shared" si="107"/>
        <v>966716.28237307409</v>
      </c>
      <c r="DO29" s="135">
        <f t="shared" si="107"/>
        <v>966969.09551855875</v>
      </c>
      <c r="DP29" s="135">
        <f t="shared" si="107"/>
        <v>967221.97477908386</v>
      </c>
      <c r="DQ29" s="135">
        <f t="shared" si="107"/>
        <v>967474.92017194058</v>
      </c>
      <c r="DR29" s="135">
        <f t="shared" si="107"/>
        <v>967727.93171442277</v>
      </c>
      <c r="DS29" s="135">
        <f t="shared" si="107"/>
        <v>1005023.5941919604</v>
      </c>
      <c r="DT29" s="135">
        <f t="shared" si="107"/>
        <v>1005286.4253666978</v>
      </c>
      <c r="DU29" s="135">
        <f t="shared" si="107"/>
        <v>1005549.3252763649</v>
      </c>
      <c r="DV29" s="135">
        <f t="shared" si="107"/>
        <v>1005812.2939389378</v>
      </c>
      <c r="DW29" s="135">
        <f t="shared" si="107"/>
        <v>1004090.12712904</v>
      </c>
      <c r="DX29" s="135">
        <f t="shared" si="107"/>
        <v>1004352.7141858819</v>
      </c>
      <c r="DY29" s="135">
        <f t="shared" si="107"/>
        <v>1004615.3699138126</v>
      </c>
      <c r="DZ29" s="135">
        <f t="shared" si="107"/>
        <v>1004878.0943307909</v>
      </c>
      <c r="EA29" s="135">
        <f t="shared" si="107"/>
        <v>1045801.8741128534</v>
      </c>
      <c r="EB29" s="135">
        <f t="shared" si="107"/>
        <v>1046075.3695180399</v>
      </c>
      <c r="EC29" s="135">
        <f t="shared" si="107"/>
        <v>1046348.9364470384</v>
      </c>
      <c r="ED29" s="135">
        <f t="shared" si="107"/>
        <v>1046622.5749185538</v>
      </c>
      <c r="EE29" s="135">
        <f t="shared" si="107"/>
        <v>1046896.2849512955</v>
      </c>
      <c r="EF29" s="135">
        <f t="shared" si="107"/>
        <v>1059152.4555457914</v>
      </c>
      <c r="EG29" s="135">
        <f t="shared" si="107"/>
        <v>1059429.4423605546</v>
      </c>
      <c r="EH29" s="135">
        <f t="shared" si="107"/>
        <v>1059706.5016121941</v>
      </c>
      <c r="EI29" s="135">
        <f t="shared" si="107"/>
        <v>1059983.6333196536</v>
      </c>
      <c r="EJ29" s="135">
        <f t="shared" si="107"/>
        <v>1088188.4717246566</v>
      </c>
      <c r="EK29" s="135">
        <f t="shared" si="107"/>
        <v>1088473.0519633815</v>
      </c>
      <c r="EL29" s="135">
        <f t="shared" si="107"/>
        <v>1088757.706624795</v>
      </c>
      <c r="EM29" s="135">
        <f t="shared" si="107"/>
        <v>1089042.4357283604</v>
      </c>
      <c r="EN29" s="135">
        <f t="shared" si="107"/>
        <v>1177085.8331431225</v>
      </c>
      <c r="EO29" s="135">
        <f t="shared" si="107"/>
        <v>1177393.6615902155</v>
      </c>
      <c r="EP29" s="135">
        <f t="shared" si="107"/>
        <v>1177701.5705398084</v>
      </c>
      <c r="EQ29" s="135">
        <f t="shared" si="107"/>
        <v>1178009.5600129552</v>
      </c>
      <c r="ER29" s="135">
        <f t="shared" si="107"/>
        <v>1178317.630030713</v>
      </c>
      <c r="ES29" s="135">
        <f t="shared" si="107"/>
        <v>1122261.18208757</v>
      </c>
      <c r="ET29" s="135">
        <f t="shared" si="107"/>
        <v>1122554.672933511</v>
      </c>
      <c r="EU29" s="135">
        <f t="shared" si="107"/>
        <v>1122848.2405324199</v>
      </c>
      <c r="EV29" s="135">
        <f t="shared" si="107"/>
        <v>1123141.8849043695</v>
      </c>
      <c r="EW29" s="135">
        <f t="shared" si="107"/>
        <v>1091848.7154978032</v>
      </c>
      <c r="EX29" s="135">
        <f t="shared" si="107"/>
        <v>1092134.2529540265</v>
      </c>
      <c r="EY29" s="135">
        <f t="shared" si="107"/>
        <v>1092419.8650832674</v>
      </c>
      <c r="EZ29" s="135">
        <f t="shared" si="107"/>
        <v>1092705.5519050551</v>
      </c>
      <c r="FA29" s="135">
        <f t="shared" si="107"/>
        <v>979714.79579924385</v>
      </c>
      <c r="FB29" s="135">
        <f t="shared" si="107"/>
        <v>979971.00828238926</v>
      </c>
      <c r="FC29" s="135">
        <f t="shared" si="107"/>
        <v>980227.2877695614</v>
      </c>
      <c r="FD29" s="135">
        <f t="shared" si="107"/>
        <v>980483.63427828299</v>
      </c>
      <c r="FE29" s="135">
        <f t="shared" si="107"/>
        <v>980740.04782608163</v>
      </c>
    </row>
    <row r="30" spans="1:161" x14ac:dyDescent="0.25">
      <c r="B30" s="167" t="s">
        <v>251</v>
      </c>
      <c r="C30" s="167"/>
      <c r="D30" s="167"/>
      <c r="E30" s="167"/>
      <c r="F30" s="137">
        <f>SUM(F4:F15)</f>
        <v>706991.84502278012</v>
      </c>
      <c r="G30" s="137">
        <f t="shared" ref="G30:BE30" si="108">SUM(G4:G15)</f>
        <v>707176.73570418393</v>
      </c>
      <c r="H30" s="137">
        <f t="shared" si="108"/>
        <v>707361.67473772133</v>
      </c>
      <c r="I30" s="137">
        <f t="shared" si="108"/>
        <v>707546.66213603702</v>
      </c>
      <c r="J30" s="137">
        <f t="shared" si="108"/>
        <v>707731.69791177928</v>
      </c>
      <c r="K30" s="137">
        <f t="shared" si="108"/>
        <v>707916.7820775999</v>
      </c>
      <c r="L30" s="137">
        <f t="shared" si="108"/>
        <v>708101.91464615345</v>
      </c>
      <c r="M30" s="137">
        <f t="shared" si="108"/>
        <v>708287.09563009813</v>
      </c>
      <c r="N30" s="137">
        <f t="shared" si="108"/>
        <v>708472.3250420955</v>
      </c>
      <c r="O30" s="137">
        <f t="shared" si="108"/>
        <v>708657.60289481049</v>
      </c>
      <c r="P30" s="137">
        <f t="shared" si="108"/>
        <v>708842.92920091085</v>
      </c>
      <c r="Q30" s="137">
        <f t="shared" si="108"/>
        <v>709028.30397306848</v>
      </c>
      <c r="R30" s="137">
        <f t="shared" si="108"/>
        <v>709213.72722395742</v>
      </c>
      <c r="S30" s="137">
        <f t="shared" si="108"/>
        <v>709399.19896625588</v>
      </c>
      <c r="T30" s="137">
        <f t="shared" si="108"/>
        <v>709584.71921264578</v>
      </c>
      <c r="U30" s="137">
        <f t="shared" si="108"/>
        <v>709770.28797581117</v>
      </c>
      <c r="V30" s="137">
        <f t="shared" si="108"/>
        <v>709955.90526844037</v>
      </c>
      <c r="W30" s="137">
        <f t="shared" si="108"/>
        <v>710141.57110322441</v>
      </c>
      <c r="X30" s="137">
        <f t="shared" si="108"/>
        <v>710327.28549285815</v>
      </c>
      <c r="Y30" s="137">
        <f t="shared" si="108"/>
        <v>710513.04845003935</v>
      </c>
      <c r="Z30" s="137">
        <f t="shared" si="108"/>
        <v>710698.85998746939</v>
      </c>
      <c r="AA30" s="137">
        <f t="shared" si="108"/>
        <v>710884.72011785279</v>
      </c>
      <c r="AB30" s="137">
        <f t="shared" si="108"/>
        <v>711070.62885389768</v>
      </c>
      <c r="AC30" s="137">
        <f t="shared" si="108"/>
        <v>711256.58620831487</v>
      </c>
      <c r="AD30" s="137">
        <f t="shared" si="108"/>
        <v>711442.59219381912</v>
      </c>
      <c r="AE30" s="137">
        <f t="shared" si="108"/>
        <v>711628.64682312869</v>
      </c>
      <c r="AF30" s="137">
        <f t="shared" si="108"/>
        <v>711814.75010896393</v>
      </c>
      <c r="AG30" s="137">
        <f t="shared" si="108"/>
        <v>712000.90206405008</v>
      </c>
      <c r="AH30" s="137">
        <f t="shared" si="108"/>
        <v>712187.10270111461</v>
      </c>
      <c r="AI30" s="137">
        <f t="shared" si="108"/>
        <v>712373.35203288903</v>
      </c>
      <c r="AJ30" s="137">
        <f t="shared" si="108"/>
        <v>712559.65007210744</v>
      </c>
      <c r="AK30" s="137">
        <f t="shared" si="108"/>
        <v>712745.99683150812</v>
      </c>
      <c r="AL30" s="137">
        <f t="shared" si="108"/>
        <v>712932.39232383214</v>
      </c>
      <c r="AM30" s="137">
        <f t="shared" si="108"/>
        <v>713118.83656182385</v>
      </c>
      <c r="AN30" s="137">
        <f t="shared" si="108"/>
        <v>713305.32955823082</v>
      </c>
      <c r="AO30" s="137">
        <f t="shared" si="108"/>
        <v>713491.87132580485</v>
      </c>
      <c r="AP30" s="137">
        <f t="shared" si="108"/>
        <v>713678.46187730017</v>
      </c>
      <c r="AQ30" s="137">
        <f t="shared" si="108"/>
        <v>713865.10122547473</v>
      </c>
      <c r="AR30" s="137">
        <f t="shared" si="108"/>
        <v>714051.7893830894</v>
      </c>
      <c r="AS30" s="137">
        <f t="shared" si="108"/>
        <v>714238.526362909</v>
      </c>
      <c r="AT30" s="137">
        <f t="shared" si="108"/>
        <v>714425.31217770139</v>
      </c>
      <c r="AU30" s="137">
        <f t="shared" si="108"/>
        <v>714612.14684023743</v>
      </c>
      <c r="AV30" s="137">
        <f t="shared" si="108"/>
        <v>714799.03036329197</v>
      </c>
      <c r="AW30" s="137">
        <f t="shared" si="108"/>
        <v>714985.96275964275</v>
      </c>
      <c r="AX30" s="137">
        <f t="shared" si="108"/>
        <v>715172.94404207112</v>
      </c>
      <c r="AY30" s="137">
        <f t="shared" si="108"/>
        <v>715359.97422336158</v>
      </c>
      <c r="AZ30" s="137">
        <f t="shared" si="108"/>
        <v>715547.05331630213</v>
      </c>
      <c r="BA30" s="137">
        <f t="shared" si="108"/>
        <v>715734.18133368378</v>
      </c>
      <c r="BB30" s="137">
        <f t="shared" si="108"/>
        <v>715921.35828830127</v>
      </c>
      <c r="BC30" s="137">
        <f t="shared" si="108"/>
        <v>716108.58419295261</v>
      </c>
      <c r="BD30" s="137">
        <f t="shared" si="108"/>
        <v>716295.8590604387</v>
      </c>
      <c r="BE30" s="137">
        <f t="shared" si="108"/>
        <v>716483.18290356488</v>
      </c>
      <c r="DB30" s="178" t="s">
        <v>118</v>
      </c>
      <c r="DC30" s="178"/>
      <c r="DD30" s="178"/>
      <c r="DE30" s="178"/>
      <c r="DF30" s="109">
        <f>SUM(DF16:DF28)</f>
        <v>1719890.5565446601</v>
      </c>
      <c r="DG30" s="109">
        <f t="shared" ref="DG30:FE30" si="109">SUM(DG16:DG28)</f>
        <v>1720340.3378811467</v>
      </c>
      <c r="DH30" s="109">
        <f t="shared" si="109"/>
        <v>1720790.2368432868</v>
      </c>
      <c r="DI30" s="109">
        <f t="shared" si="109"/>
        <v>1721240.2534618417</v>
      </c>
      <c r="DJ30" s="109">
        <f t="shared" si="109"/>
        <v>1875305.8177518717</v>
      </c>
      <c r="DK30" s="109">
        <f t="shared" si="109"/>
        <v>1875796.2428860867</v>
      </c>
      <c r="DL30" s="109">
        <f t="shared" si="109"/>
        <v>1876286.7962750169</v>
      </c>
      <c r="DM30" s="109">
        <f t="shared" si="109"/>
        <v>1876777.4779522028</v>
      </c>
      <c r="DN30" s="109">
        <f t="shared" si="109"/>
        <v>1654787.8985219817</v>
      </c>
      <c r="DO30" s="109">
        <f t="shared" si="109"/>
        <v>1655220.6543794794</v>
      </c>
      <c r="DP30" s="109">
        <f t="shared" si="109"/>
        <v>1655653.5234101708</v>
      </c>
      <c r="DQ30" s="109">
        <f t="shared" si="109"/>
        <v>1656086.5056436532</v>
      </c>
      <c r="DR30" s="109">
        <f t="shared" si="109"/>
        <v>1656519.6011095312</v>
      </c>
      <c r="DS30" s="109">
        <f t="shared" si="109"/>
        <v>1705256.7342728013</v>
      </c>
      <c r="DT30" s="109">
        <f t="shared" si="109"/>
        <v>1705702.6886098809</v>
      </c>
      <c r="DU30" s="109">
        <f t="shared" si="109"/>
        <v>1706148.7595717877</v>
      </c>
      <c r="DV30" s="109">
        <f t="shared" si="109"/>
        <v>1706594.94718902</v>
      </c>
      <c r="DW30" s="109">
        <f t="shared" si="109"/>
        <v>1689027.1379232251</v>
      </c>
      <c r="DX30" s="109">
        <f t="shared" si="109"/>
        <v>1689468.8479381828</v>
      </c>
      <c r="DY30" s="109">
        <f t="shared" si="109"/>
        <v>1689910.6734680028</v>
      </c>
      <c r="DZ30" s="109">
        <f t="shared" si="109"/>
        <v>1690352.6145428945</v>
      </c>
      <c r="EA30" s="109">
        <f t="shared" si="109"/>
        <v>1759761.9455550369</v>
      </c>
      <c r="EB30" s="109">
        <f t="shared" si="109"/>
        <v>1760222.1539542042</v>
      </c>
      <c r="EC30" s="109">
        <f t="shared" si="109"/>
        <v>1760682.482705883</v>
      </c>
      <c r="ED30" s="109">
        <f t="shared" si="109"/>
        <v>1761142.9318415485</v>
      </c>
      <c r="EE30" s="109">
        <f t="shared" si="109"/>
        <v>1761603.5013926825</v>
      </c>
      <c r="EF30" s="109">
        <f t="shared" si="109"/>
        <v>1733890.0680365255</v>
      </c>
      <c r="EG30" s="109">
        <f t="shared" si="109"/>
        <v>1734343.5104891018</v>
      </c>
      <c r="EH30" s="109">
        <f t="shared" si="109"/>
        <v>1734797.0715247768</v>
      </c>
      <c r="EI30" s="109">
        <f t="shared" si="109"/>
        <v>1735250.7511745628</v>
      </c>
      <c r="EJ30" s="109">
        <f t="shared" si="109"/>
        <v>1762506.4631407026</v>
      </c>
      <c r="EK30" s="109">
        <f t="shared" si="109"/>
        <v>1762967.3892790205</v>
      </c>
      <c r="EL30" s="109">
        <f t="shared" si="109"/>
        <v>1763428.4359575519</v>
      </c>
      <c r="EM30" s="109">
        <f t="shared" si="109"/>
        <v>1763889.6032078194</v>
      </c>
      <c r="EN30" s="109">
        <f t="shared" si="109"/>
        <v>1893679.3790795992</v>
      </c>
      <c r="EO30" s="109">
        <f t="shared" si="109"/>
        <v>1894174.6092201211</v>
      </c>
      <c r="EP30" s="109">
        <f t="shared" si="109"/>
        <v>1894669.9688719499</v>
      </c>
      <c r="EQ30" s="109">
        <f t="shared" si="109"/>
        <v>1895165.4580689557</v>
      </c>
      <c r="ER30" s="109">
        <f t="shared" si="109"/>
        <v>1895661.076845017</v>
      </c>
      <c r="ES30" s="109">
        <f t="shared" si="109"/>
        <v>1837566.9675700013</v>
      </c>
      <c r="ET30" s="109">
        <f t="shared" si="109"/>
        <v>1838047.5233375835</v>
      </c>
      <c r="EU30" s="109">
        <f t="shared" si="109"/>
        <v>1838528.2047788682</v>
      </c>
      <c r="EV30" s="109">
        <f t="shared" si="109"/>
        <v>1839009.0119267227</v>
      </c>
      <c r="EW30" s="109">
        <f t="shared" si="109"/>
        <v>1813608.8659839798</v>
      </c>
      <c r="EX30" s="109">
        <f t="shared" si="109"/>
        <v>1814083.1562907097</v>
      </c>
      <c r="EY30" s="109">
        <f t="shared" si="109"/>
        <v>1814557.5706326163</v>
      </c>
      <c r="EZ30" s="109">
        <f t="shared" si="109"/>
        <v>1815032.1090421362</v>
      </c>
      <c r="FA30" s="109">
        <f t="shared" si="109"/>
        <v>1684659.0290623922</v>
      </c>
      <c r="FB30" s="109">
        <f t="shared" si="109"/>
        <v>1685099.5967408021</v>
      </c>
      <c r="FC30" s="109">
        <f t="shared" si="109"/>
        <v>1685540.2796353332</v>
      </c>
      <c r="FD30" s="109">
        <f t="shared" si="109"/>
        <v>1685981.0777761168</v>
      </c>
      <c r="FE30" s="109">
        <f t="shared" si="109"/>
        <v>1686421.991193292</v>
      </c>
    </row>
    <row r="31" spans="1:161" x14ac:dyDescent="0.25">
      <c r="B31" s="167" t="s">
        <v>252</v>
      </c>
      <c r="C31" s="167"/>
      <c r="D31" s="167"/>
      <c r="E31" s="167"/>
      <c r="F31" s="137">
        <f>SUM(F16:F28)</f>
        <v>1704301.5795846835</v>
      </c>
      <c r="G31" s="137">
        <f t="shared" ref="G31:BE31" si="110">SUM(G16:G28)</f>
        <v>1704747.2841321763</v>
      </c>
      <c r="H31" s="137">
        <f t="shared" si="110"/>
        <v>1705193.1052391713</v>
      </c>
      <c r="I31" s="137">
        <f t="shared" si="110"/>
        <v>1705639.0429361509</v>
      </c>
      <c r="J31" s="137">
        <f t="shared" si="110"/>
        <v>1706085.097253605</v>
      </c>
      <c r="K31" s="137">
        <f t="shared" si="110"/>
        <v>1706531.2682220323</v>
      </c>
      <c r="L31" s="137">
        <f t="shared" si="110"/>
        <v>1706977.5558719391</v>
      </c>
      <c r="M31" s="137">
        <f t="shared" si="110"/>
        <v>1707423.9602338392</v>
      </c>
      <c r="N31" s="137">
        <f t="shared" si="110"/>
        <v>1707870.4813382556</v>
      </c>
      <c r="O31" s="137">
        <f t="shared" si="110"/>
        <v>1708317.1192157175</v>
      </c>
      <c r="P31" s="137">
        <f t="shared" si="110"/>
        <v>1708763.8738967639</v>
      </c>
      <c r="Q31" s="137">
        <f t="shared" si="110"/>
        <v>1709210.7454119411</v>
      </c>
      <c r="R31" s="137">
        <f t="shared" si="110"/>
        <v>1709657.7337918023</v>
      </c>
      <c r="S31" s="137">
        <f t="shared" si="110"/>
        <v>1710104.8390669103</v>
      </c>
      <c r="T31" s="137">
        <f t="shared" si="110"/>
        <v>1710552.0612678351</v>
      </c>
      <c r="U31" s="137">
        <f t="shared" si="110"/>
        <v>1710999.4004251549</v>
      </c>
      <c r="V31" s="137">
        <f t="shared" si="110"/>
        <v>1711446.8565694557</v>
      </c>
      <c r="W31" s="137">
        <f t="shared" si="110"/>
        <v>1711894.4297313318</v>
      </c>
      <c r="X31" s="137">
        <f t="shared" si="110"/>
        <v>1712342.1199413855</v>
      </c>
      <c r="Y31" s="137">
        <f t="shared" si="110"/>
        <v>1712789.9272302263</v>
      </c>
      <c r="Z31" s="137">
        <f t="shared" si="110"/>
        <v>1713237.851628473</v>
      </c>
      <c r="AA31" s="137">
        <f t="shared" si="110"/>
        <v>1713685.8931667516</v>
      </c>
      <c r="AB31" s="137">
        <f t="shared" si="110"/>
        <v>1714134.0518756958</v>
      </c>
      <c r="AC31" s="137">
        <f t="shared" si="110"/>
        <v>1714582.3277859481</v>
      </c>
      <c r="AD31" s="137">
        <f t="shared" si="110"/>
        <v>1715030.7209281591</v>
      </c>
      <c r="AE31" s="137">
        <f t="shared" si="110"/>
        <v>1715479.2313329866</v>
      </c>
      <c r="AF31" s="137">
        <f t="shared" si="110"/>
        <v>1715927.859031097</v>
      </c>
      <c r="AG31" s="137">
        <f t="shared" si="110"/>
        <v>1716376.6040531639</v>
      </c>
      <c r="AH31" s="137">
        <f t="shared" si="110"/>
        <v>1716825.4664298701</v>
      </c>
      <c r="AI31" s="137">
        <f t="shared" si="110"/>
        <v>1717274.4461919058</v>
      </c>
      <c r="AJ31" s="137">
        <f t="shared" si="110"/>
        <v>1717723.5433699694</v>
      </c>
      <c r="AK31" s="137">
        <f t="shared" si="110"/>
        <v>1718172.7579947673</v>
      </c>
      <c r="AL31" s="137">
        <f t="shared" si="110"/>
        <v>1718622.0900970136</v>
      </c>
      <c r="AM31" s="137">
        <f t="shared" si="110"/>
        <v>1719071.5397074306</v>
      </c>
      <c r="AN31" s="137">
        <f t="shared" si="110"/>
        <v>1719521.1068567492</v>
      </c>
      <c r="AO31" s="137">
        <f t="shared" si="110"/>
        <v>1719970.7915757077</v>
      </c>
      <c r="AP31" s="137">
        <f t="shared" si="110"/>
        <v>1720420.5938950526</v>
      </c>
      <c r="AQ31" s="137">
        <f t="shared" si="110"/>
        <v>1720870.513845538</v>
      </c>
      <c r="AR31" s="137">
        <f t="shared" si="110"/>
        <v>1721320.5514579269</v>
      </c>
      <c r="AS31" s="137">
        <f t="shared" si="110"/>
        <v>1721770.7067629904</v>
      </c>
      <c r="AT31" s="137">
        <f t="shared" si="110"/>
        <v>1722220.9797915062</v>
      </c>
      <c r="AU31" s="137">
        <f t="shared" si="110"/>
        <v>1722671.3705742615</v>
      </c>
      <c r="AV31" s="137">
        <f t="shared" si="110"/>
        <v>1723121.8791420516</v>
      </c>
      <c r="AW31" s="137">
        <f t="shared" si="110"/>
        <v>1723572.5055256784</v>
      </c>
      <c r="AX31" s="137">
        <f t="shared" si="110"/>
        <v>1724023.2497559532</v>
      </c>
      <c r="AY31" s="137">
        <f t="shared" si="110"/>
        <v>1724474.1118636951</v>
      </c>
      <c r="AZ31" s="137">
        <f t="shared" si="110"/>
        <v>1724925.091879731</v>
      </c>
      <c r="BA31" s="137">
        <f t="shared" si="110"/>
        <v>1725376.189834896</v>
      </c>
      <c r="BB31" s="137">
        <f t="shared" si="110"/>
        <v>1725827.4057600333</v>
      </c>
      <c r="BC31" s="137">
        <f t="shared" si="110"/>
        <v>1726278.7396859941</v>
      </c>
      <c r="BD31" s="137">
        <f t="shared" si="110"/>
        <v>1726730.1916436374</v>
      </c>
      <c r="BE31" s="137">
        <f t="shared" si="110"/>
        <v>1727181.7616638306</v>
      </c>
    </row>
    <row r="32" spans="1:161" x14ac:dyDescent="0.25">
      <c r="F32" s="72">
        <f>SUM(F30:F31)</f>
        <v>2411293.4246074636</v>
      </c>
      <c r="G32" s="72">
        <f t="shared" ref="G32:BE32" si="111">SUM(G30:G31)</f>
        <v>2411924.0198363601</v>
      </c>
      <c r="H32" s="72">
        <f t="shared" si="111"/>
        <v>2412554.7799768928</v>
      </c>
      <c r="I32" s="72">
        <f t="shared" si="111"/>
        <v>2413185.7050721878</v>
      </c>
      <c r="J32" s="72">
        <f t="shared" si="111"/>
        <v>2413816.7951653842</v>
      </c>
      <c r="K32" s="72">
        <f t="shared" si="111"/>
        <v>2414448.0502996324</v>
      </c>
      <c r="L32" s="72">
        <f t="shared" si="111"/>
        <v>2415079.4705180926</v>
      </c>
      <c r="M32" s="72">
        <f t="shared" si="111"/>
        <v>2415711.0558639374</v>
      </c>
      <c r="N32" s="72">
        <f t="shared" si="111"/>
        <v>2416342.8063803511</v>
      </c>
      <c r="O32" s="72">
        <f t="shared" si="111"/>
        <v>2416974.722110528</v>
      </c>
      <c r="P32" s="72">
        <f t="shared" si="111"/>
        <v>2417606.8030976746</v>
      </c>
      <c r="Q32" s="72">
        <f t="shared" si="111"/>
        <v>2418239.0493850093</v>
      </c>
      <c r="R32" s="72">
        <f t="shared" si="111"/>
        <v>2418871.46101576</v>
      </c>
      <c r="S32" s="72">
        <f t="shared" si="111"/>
        <v>2419504.038033166</v>
      </c>
      <c r="T32" s="72">
        <f t="shared" si="111"/>
        <v>2420136.7804804808</v>
      </c>
      <c r="U32" s="72">
        <f t="shared" si="111"/>
        <v>2420769.6884009661</v>
      </c>
      <c r="V32" s="72">
        <f t="shared" si="111"/>
        <v>2421402.761837896</v>
      </c>
      <c r="W32" s="72">
        <f t="shared" si="111"/>
        <v>2422036.0008345563</v>
      </c>
      <c r="X32" s="72">
        <f t="shared" si="111"/>
        <v>2422669.4054342434</v>
      </c>
      <c r="Y32" s="72">
        <f t="shared" si="111"/>
        <v>2423302.9756802656</v>
      </c>
      <c r="Z32" s="72">
        <f t="shared" si="111"/>
        <v>2423936.7116159424</v>
      </c>
      <c r="AA32" s="72">
        <f t="shared" si="111"/>
        <v>2424570.6132846046</v>
      </c>
      <c r="AB32" s="72">
        <f t="shared" si="111"/>
        <v>2425204.6807295936</v>
      </c>
      <c r="AC32" s="72">
        <f t="shared" si="111"/>
        <v>2425838.9139942629</v>
      </c>
      <c r="AD32" s="72">
        <f t="shared" si="111"/>
        <v>2426473.3131219782</v>
      </c>
      <c r="AE32" s="72">
        <f t="shared" si="111"/>
        <v>2427107.8781561153</v>
      </c>
      <c r="AF32" s="72">
        <f t="shared" si="111"/>
        <v>2427742.6091400608</v>
      </c>
      <c r="AG32" s="72">
        <f t="shared" si="111"/>
        <v>2428377.506117214</v>
      </c>
      <c r="AH32" s="72">
        <f t="shared" si="111"/>
        <v>2429012.5691309846</v>
      </c>
      <c r="AI32" s="72">
        <f t="shared" si="111"/>
        <v>2429647.7982247947</v>
      </c>
      <c r="AJ32" s="72">
        <f t="shared" si="111"/>
        <v>2430283.1934420769</v>
      </c>
      <c r="AK32" s="72">
        <f t="shared" si="111"/>
        <v>2430918.7548262756</v>
      </c>
      <c r="AL32" s="72">
        <f t="shared" si="111"/>
        <v>2431554.4824208459</v>
      </c>
      <c r="AM32" s="72">
        <f t="shared" si="111"/>
        <v>2432190.3762692544</v>
      </c>
      <c r="AN32" s="72">
        <f t="shared" si="111"/>
        <v>2432826.4364149799</v>
      </c>
      <c r="AO32" s="72">
        <f t="shared" si="111"/>
        <v>2433462.6629015123</v>
      </c>
      <c r="AP32" s="72">
        <f t="shared" si="111"/>
        <v>2434099.055772353</v>
      </c>
      <c r="AQ32" s="72">
        <f t="shared" si="111"/>
        <v>2434735.6150710126</v>
      </c>
      <c r="AR32" s="72">
        <f t="shared" si="111"/>
        <v>2435372.3408410163</v>
      </c>
      <c r="AS32" s="72">
        <f t="shared" si="111"/>
        <v>2436009.2331258995</v>
      </c>
      <c r="AT32" s="72">
        <f t="shared" si="111"/>
        <v>2436646.2919692076</v>
      </c>
      <c r="AU32" s="72">
        <f t="shared" si="111"/>
        <v>2437283.5174144991</v>
      </c>
      <c r="AV32" s="72">
        <f t="shared" si="111"/>
        <v>2437920.9095053435</v>
      </c>
      <c r="AW32" s="72">
        <f t="shared" si="111"/>
        <v>2438558.4682853213</v>
      </c>
      <c r="AX32" s="72">
        <f t="shared" si="111"/>
        <v>2439196.1937980242</v>
      </c>
      <c r="AY32" s="72">
        <f t="shared" si="111"/>
        <v>2439834.0860870564</v>
      </c>
      <c r="AZ32" s="72">
        <f t="shared" si="111"/>
        <v>2440472.1451960332</v>
      </c>
      <c r="BA32" s="72">
        <f t="shared" si="111"/>
        <v>2441110.3711685799</v>
      </c>
      <c r="BB32" s="72">
        <f t="shared" si="111"/>
        <v>2441748.7640483347</v>
      </c>
      <c r="BC32" s="72">
        <f t="shared" si="111"/>
        <v>2442387.3238789467</v>
      </c>
      <c r="BD32" s="72">
        <f t="shared" si="111"/>
        <v>2443026.050704076</v>
      </c>
      <c r="BE32" s="72">
        <f t="shared" si="111"/>
        <v>2443664.9445673954</v>
      </c>
    </row>
  </sheetData>
  <mergeCells count="10">
    <mergeCell ref="B30:E30"/>
    <mergeCell ref="B31:E31"/>
    <mergeCell ref="DF1:FE1"/>
    <mergeCell ref="BF2:DE2"/>
    <mergeCell ref="DF2:FE2"/>
    <mergeCell ref="DB29:DE29"/>
    <mergeCell ref="DB30:DE30"/>
    <mergeCell ref="F1:BE1"/>
    <mergeCell ref="F2:BE2"/>
    <mergeCell ref="BF1:DE1"/>
  </mergeCells>
  <pageMargins left="0.511811024" right="0.511811024" top="0.78740157499999996" bottom="0.78740157499999996" header="0.31496062000000002" footer="0.31496062000000002"/>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09" width="8.85546875" style="17"/>
    <col min="110" max="110" width="9.140625" style="17" bestFit="1" customWidth="1"/>
    <col min="111"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2021</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2021</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2020</v>
      </c>
      <c r="C3" s="97">
        <v>2021</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'!D4</f>
        <v>232829.35291469409</v>
      </c>
      <c r="C4" s="12">
        <f>'Urb proj of all 25 ARs '!E4</f>
        <v>235922.60424467019</v>
      </c>
      <c r="D4" s="100">
        <f>(C4-B4)/B4</f>
        <v>1.3285486951078009E-2</v>
      </c>
      <c r="E4" s="101">
        <f>((1+D4)^(1/52))-1</f>
        <v>2.5384007368423056E-4</v>
      </c>
      <c r="F4" s="69">
        <f>B4*(1+E4)</f>
        <v>232888.45433479382</v>
      </c>
      <c r="G4" s="69">
        <f>F4*(1+E4)</f>
        <v>232947.57075720237</v>
      </c>
      <c r="H4" s="69">
        <f>G4*(1+E4)</f>
        <v>233006.70218572795</v>
      </c>
      <c r="I4" s="69">
        <f>H4*(1+$E$4)</f>
        <v>233065.84862417969</v>
      </c>
      <c r="J4" s="69">
        <f>I4*(1+$E$4)</f>
        <v>233125.01007636773</v>
      </c>
      <c r="K4" s="69">
        <f t="shared" ref="K4:BE4" si="5">J4*(1+$E$4)</f>
        <v>233184.18654610316</v>
      </c>
      <c r="L4" s="69">
        <f t="shared" si="5"/>
        <v>233243.37803719801</v>
      </c>
      <c r="M4" s="69">
        <f t="shared" si="5"/>
        <v>233302.58455346533</v>
      </c>
      <c r="N4" s="69">
        <f t="shared" si="5"/>
        <v>233361.8060987191</v>
      </c>
      <c r="O4" s="69">
        <f t="shared" si="5"/>
        <v>233421.04267677429</v>
      </c>
      <c r="P4" s="69">
        <f t="shared" si="5"/>
        <v>233480.2942914468</v>
      </c>
      <c r="Q4" s="69">
        <f t="shared" si="5"/>
        <v>233539.56094655357</v>
      </c>
      <c r="R4" s="69">
        <f t="shared" si="5"/>
        <v>233598.84264591243</v>
      </c>
      <c r="S4" s="69">
        <f t="shared" si="5"/>
        <v>233658.13939334222</v>
      </c>
      <c r="T4" s="69">
        <f t="shared" si="5"/>
        <v>233717.45119266276</v>
      </c>
      <c r="U4" s="69">
        <f t="shared" si="5"/>
        <v>233776.7780476948</v>
      </c>
      <c r="V4" s="69">
        <f t="shared" si="5"/>
        <v>233836.1199622601</v>
      </c>
      <c r="W4" s="69">
        <f t="shared" si="5"/>
        <v>233895.47694018134</v>
      </c>
      <c r="X4" s="69">
        <f t="shared" si="5"/>
        <v>233954.84898528224</v>
      </c>
      <c r="Y4" s="69">
        <f t="shared" si="5"/>
        <v>234014.23610138745</v>
      </c>
      <c r="Z4" s="69">
        <f t="shared" si="5"/>
        <v>234073.63829232258</v>
      </c>
      <c r="AA4" s="69">
        <f t="shared" si="5"/>
        <v>234133.05556191423</v>
      </c>
      <c r="AB4" s="69">
        <f t="shared" si="5"/>
        <v>234192.48791398999</v>
      </c>
      <c r="AC4" s="69">
        <f t="shared" si="5"/>
        <v>234251.93535237838</v>
      </c>
      <c r="AD4" s="69">
        <f t="shared" si="5"/>
        <v>234311.39788090889</v>
      </c>
      <c r="AE4" s="69">
        <f t="shared" si="5"/>
        <v>234370.87550341204</v>
      </c>
      <c r="AF4" s="69">
        <f t="shared" si="5"/>
        <v>234430.36822371927</v>
      </c>
      <c r="AG4" s="69">
        <f t="shared" si="5"/>
        <v>234489.876045663</v>
      </c>
      <c r="AH4" s="69">
        <f t="shared" si="5"/>
        <v>234549.39897307663</v>
      </c>
      <c r="AI4" s="69">
        <f t="shared" si="5"/>
        <v>234608.93700979455</v>
      </c>
      <c r="AJ4" s="69">
        <f t="shared" si="5"/>
        <v>234668.49015965211</v>
      </c>
      <c r="AK4" s="69">
        <f t="shared" si="5"/>
        <v>234728.0584264856</v>
      </c>
      <c r="AL4" s="69">
        <f t="shared" si="5"/>
        <v>234787.64181413234</v>
      </c>
      <c r="AM4" s="69">
        <f t="shared" si="5"/>
        <v>234847.24032643059</v>
      </c>
      <c r="AN4" s="69">
        <f t="shared" si="5"/>
        <v>234906.85396721959</v>
      </c>
      <c r="AO4" s="69">
        <f t="shared" si="5"/>
        <v>234966.48274033956</v>
      </c>
      <c r="AP4" s="69">
        <f t="shared" si="5"/>
        <v>235026.12664963168</v>
      </c>
      <c r="AQ4" s="69">
        <f t="shared" si="5"/>
        <v>235085.78569893815</v>
      </c>
      <c r="AR4" s="69">
        <f t="shared" si="5"/>
        <v>235145.45989210208</v>
      </c>
      <c r="AS4" s="69">
        <f t="shared" si="5"/>
        <v>235205.14923296761</v>
      </c>
      <c r="AT4" s="69">
        <f t="shared" si="5"/>
        <v>235264.85372537983</v>
      </c>
      <c r="AU4" s="69">
        <f t="shared" si="5"/>
        <v>235324.5733731848</v>
      </c>
      <c r="AV4" s="69">
        <f t="shared" si="5"/>
        <v>235384.30818022956</v>
      </c>
      <c r="AW4" s="69">
        <f t="shared" si="5"/>
        <v>235444.05815036214</v>
      </c>
      <c r="AX4" s="69">
        <f t="shared" si="5"/>
        <v>235503.82328743153</v>
      </c>
      <c r="AY4" s="69">
        <f t="shared" si="5"/>
        <v>235563.60359528774</v>
      </c>
      <c r="AZ4" s="69">
        <f t="shared" si="5"/>
        <v>235623.39907778168</v>
      </c>
      <c r="BA4" s="69">
        <f t="shared" si="5"/>
        <v>235683.20973876532</v>
      </c>
      <c r="BB4" s="69">
        <f t="shared" si="5"/>
        <v>235743.03558209154</v>
      </c>
      <c r="BC4" s="69">
        <f t="shared" si="5"/>
        <v>235802.87661161425</v>
      </c>
      <c r="BD4" s="69">
        <f t="shared" si="5"/>
        <v>235862.7328311883</v>
      </c>
      <c r="BE4" s="69">
        <f t="shared" si="5"/>
        <v>235922.60424466955</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390458.5906811906</v>
      </c>
      <c r="DG4" s="108">
        <f t="shared" ref="DG4:DV5" si="6">G4*BG4</f>
        <v>390557.70471861976</v>
      </c>
      <c r="DH4" s="108">
        <f t="shared" si="6"/>
        <v>390656.84391516348</v>
      </c>
      <c r="DI4" s="108">
        <f t="shared" si="6"/>
        <v>390756.00827720814</v>
      </c>
      <c r="DJ4" s="108">
        <f t="shared" si="6"/>
        <v>447940.13108097517</v>
      </c>
      <c r="DK4" s="108">
        <f t="shared" si="6"/>
        <v>448053.8362368549</v>
      </c>
      <c r="DL4" s="108">
        <f t="shared" si="6"/>
        <v>448167.57025565975</v>
      </c>
      <c r="DM4" s="108">
        <f t="shared" si="6"/>
        <v>448281.33314471634</v>
      </c>
      <c r="DN4" s="108">
        <f t="shared" si="6"/>
        <v>398186.83345476486</v>
      </c>
      <c r="DO4" s="108">
        <f t="shared" si="6"/>
        <v>398287.90922990913</v>
      </c>
      <c r="DP4" s="108">
        <f t="shared" si="6"/>
        <v>398389.01066213555</v>
      </c>
      <c r="DQ4" s="108">
        <f t="shared" si="6"/>
        <v>398490.13775795704</v>
      </c>
      <c r="DR4" s="108">
        <f t="shared" si="6"/>
        <v>398591.29052388796</v>
      </c>
      <c r="DS4" s="108">
        <f t="shared" si="6"/>
        <v>411929.91509202751</v>
      </c>
      <c r="DT4" s="108">
        <f t="shared" si="6"/>
        <v>412034.47941202723</v>
      </c>
      <c r="DU4" s="108">
        <f t="shared" si="6"/>
        <v>412139.07027464162</v>
      </c>
      <c r="DV4" s="108">
        <f t="shared" si="6"/>
        <v>412243.68768660829</v>
      </c>
      <c r="DW4" s="108">
        <f t="shared" ref="DW4:EL5" si="7">W4*BW4</f>
        <v>416254.72327649401</v>
      </c>
      <c r="DX4" s="108">
        <f t="shared" si="7"/>
        <v>416360.3854061219</v>
      </c>
      <c r="DY4" s="108">
        <f t="shared" si="7"/>
        <v>416466.0743570326</v>
      </c>
      <c r="DZ4" s="108">
        <f t="shared" si="7"/>
        <v>416571.79013603437</v>
      </c>
      <c r="EA4" s="108">
        <f t="shared" si="7"/>
        <v>428414.24240101874</v>
      </c>
      <c r="EB4" s="108">
        <f t="shared" si="7"/>
        <v>428522.9911038772</v>
      </c>
      <c r="EC4" s="108">
        <f t="shared" si="7"/>
        <v>428631.76741151442</v>
      </c>
      <c r="ED4" s="108">
        <f t="shared" si="7"/>
        <v>428740.5713309375</v>
      </c>
      <c r="EE4" s="108">
        <f t="shared" si="7"/>
        <v>428849.40286915557</v>
      </c>
      <c r="EF4" s="108">
        <f t="shared" si="7"/>
        <v>431106.89866768214</v>
      </c>
      <c r="EG4" s="108">
        <f t="shared" si="7"/>
        <v>431216.33087460569</v>
      </c>
      <c r="EH4" s="108">
        <f t="shared" si="7"/>
        <v>431325.79085980874</v>
      </c>
      <c r="EI4" s="108">
        <f t="shared" si="7"/>
        <v>431435.27863034251</v>
      </c>
      <c r="EJ4" s="108">
        <f t="shared" si="7"/>
        <v>451149.82757957623</v>
      </c>
      <c r="EK4" s="108">
        <f t="shared" si="7"/>
        <v>451264.34748505166</v>
      </c>
      <c r="EL4" s="108">
        <f t="shared" si="7"/>
        <v>451378.8964602683</v>
      </c>
      <c r="EM4" s="108">
        <f t="shared" ref="EM4:FB5" si="8">AM4*CM4</f>
        <v>451493.47451260529</v>
      </c>
      <c r="EN4" s="108">
        <f t="shared" si="8"/>
        <v>486848.04947698757</v>
      </c>
      <c r="EO4" s="108">
        <f t="shared" si="8"/>
        <v>486971.6310217398</v>
      </c>
      <c r="EP4" s="108">
        <f t="shared" si="8"/>
        <v>487095.2439364405</v>
      </c>
      <c r="EQ4" s="108">
        <f t="shared" si="8"/>
        <v>487218.88822905259</v>
      </c>
      <c r="ER4" s="108">
        <f t="shared" si="8"/>
        <v>487342.56390754099</v>
      </c>
      <c r="ES4" s="108">
        <f t="shared" si="8"/>
        <v>464548.72566379909</v>
      </c>
      <c r="ET4" s="108">
        <f t="shared" si="8"/>
        <v>464666.64674655156</v>
      </c>
      <c r="EU4" s="108">
        <f t="shared" si="8"/>
        <v>464784.59776240034</v>
      </c>
      <c r="EV4" s="108">
        <f t="shared" si="8"/>
        <v>464902.57871894364</v>
      </c>
      <c r="EW4" s="108">
        <f t="shared" si="8"/>
        <v>460114.28832661972</v>
      </c>
      <c r="EX4" s="108">
        <f t="shared" si="8"/>
        <v>460231.08377147169</v>
      </c>
      <c r="EY4" s="108">
        <f t="shared" si="8"/>
        <v>460347.908863688</v>
      </c>
      <c r="EZ4" s="108">
        <f t="shared" si="8"/>
        <v>460464.76361079433</v>
      </c>
      <c r="FA4" s="108">
        <f t="shared" si="8"/>
        <v>403300.09382164106</v>
      </c>
      <c r="FB4" s="108">
        <f t="shared" si="8"/>
        <v>403402.46754717361</v>
      </c>
      <c r="FC4" s="108">
        <f t="shared" ref="FC4:FE5" si="9">BC4*DC4</f>
        <v>403504.86725926021</v>
      </c>
      <c r="FD4" s="108">
        <f t="shared" si="9"/>
        <v>403607.29296449723</v>
      </c>
      <c r="FE4" s="108">
        <f t="shared" si="9"/>
        <v>403709.74466948287</v>
      </c>
    </row>
    <row r="5" spans="1:161" ht="15.75" x14ac:dyDescent="0.25">
      <c r="A5" s="47" t="s">
        <v>169</v>
      </c>
      <c r="B5" s="12">
        <f>'Urb proj of all 25 ARs '!D5</f>
        <v>33938.128452505603</v>
      </c>
      <c r="C5" s="12">
        <f>'Urb proj of all 25 ARs '!E5</f>
        <v>34389.013015205375</v>
      </c>
      <c r="D5" s="100">
        <f t="shared" ref="D5:D28" si="10">(C5-B5)/B5</f>
        <v>1.3285486951077988E-2</v>
      </c>
      <c r="E5" s="101">
        <f t="shared" ref="E5:E28" si="11">((1+D5)^(1/52))-1</f>
        <v>2.5384007368423056E-4</v>
      </c>
      <c r="F5" s="69">
        <f t="shared" ref="F5:F28" si="12">B5*(1+E5)</f>
        <v>33946.743309532692</v>
      </c>
      <c r="G5" s="69">
        <f t="shared" ref="G5:G28" si="13">F5*(1+E5)</f>
        <v>33955.360353355725</v>
      </c>
      <c r="H5" s="69">
        <f>G5*(1+$E$5)</f>
        <v>33963.979584529792</v>
      </c>
      <c r="I5" s="69">
        <f t="shared" ref="I5:BE5" si="14">H5*(1+$E$5)</f>
        <v>33972.601003610136</v>
      </c>
      <c r="J5" s="69">
        <f t="shared" si="14"/>
        <v>33981.224611152138</v>
      </c>
      <c r="K5" s="69">
        <f t="shared" si="14"/>
        <v>33989.85040771131</v>
      </c>
      <c r="L5" s="69">
        <f t="shared" si="14"/>
        <v>33998.478393843317</v>
      </c>
      <c r="M5" s="69">
        <f t="shared" si="14"/>
        <v>34007.108570103963</v>
      </c>
      <c r="N5" s="69">
        <f t="shared" si="14"/>
        <v>34015.740937049188</v>
      </c>
      <c r="O5" s="69">
        <f t="shared" si="14"/>
        <v>34024.375495235072</v>
      </c>
      <c r="P5" s="69">
        <f t="shared" si="14"/>
        <v>34033.01224521784</v>
      </c>
      <c r="Q5" s="69">
        <f t="shared" si="14"/>
        <v>34041.651187553864</v>
      </c>
      <c r="R5" s="69">
        <f t="shared" si="14"/>
        <v>34050.292322799643</v>
      </c>
      <c r="S5" s="69">
        <f t="shared" si="14"/>
        <v>34058.935651511834</v>
      </c>
      <c r="T5" s="69">
        <f t="shared" si="14"/>
        <v>34067.581174247221</v>
      </c>
      <c r="U5" s="69">
        <f t="shared" si="14"/>
        <v>34076.228891562736</v>
      </c>
      <c r="V5" s="69">
        <f t="shared" si="14"/>
        <v>34084.878804015454</v>
      </c>
      <c r="W5" s="69">
        <f t="shared" si="14"/>
        <v>34093.530912162583</v>
      </c>
      <c r="X5" s="69">
        <f t="shared" si="14"/>
        <v>34102.185216561484</v>
      </c>
      <c r="Y5" s="69">
        <f t="shared" si="14"/>
        <v>34110.841717769646</v>
      </c>
      <c r="Z5" s="69">
        <f t="shared" si="14"/>
        <v>34119.500416344716</v>
      </c>
      <c r="AA5" s="69">
        <f t="shared" si="14"/>
        <v>34128.161312844473</v>
      </c>
      <c r="AB5" s="69">
        <f t="shared" si="14"/>
        <v>34136.824407826833</v>
      </c>
      <c r="AC5" s="69">
        <f t="shared" si="14"/>
        <v>34145.48970184986</v>
      </c>
      <c r="AD5" s="69">
        <f t="shared" si="14"/>
        <v>34154.157195471758</v>
      </c>
      <c r="AE5" s="69">
        <f t="shared" si="14"/>
        <v>34162.826889250879</v>
      </c>
      <c r="AF5" s="69">
        <f t="shared" si="14"/>
        <v>34171.498783745708</v>
      </c>
      <c r="AG5" s="69">
        <f t="shared" si="14"/>
        <v>34180.172879514874</v>
      </c>
      <c r="AH5" s="69">
        <f t="shared" si="14"/>
        <v>34188.849177117147</v>
      </c>
      <c r="AI5" s="69">
        <f t="shared" si="14"/>
        <v>34197.527677111444</v>
      </c>
      <c r="AJ5" s="69">
        <f t="shared" si="14"/>
        <v>34206.208380056822</v>
      </c>
      <c r="AK5" s="69">
        <f t="shared" si="14"/>
        <v>34214.891286512473</v>
      </c>
      <c r="AL5" s="69">
        <f t="shared" si="14"/>
        <v>34223.576397037737</v>
      </c>
      <c r="AM5" s="69">
        <f t="shared" si="14"/>
        <v>34232.2637121921</v>
      </c>
      <c r="AN5" s="69">
        <f t="shared" si="14"/>
        <v>34240.953232535183</v>
      </c>
      <c r="AO5" s="69">
        <f t="shared" si="14"/>
        <v>34249.644958626748</v>
      </c>
      <c r="AP5" s="69">
        <f t="shared" si="14"/>
        <v>34258.338891026702</v>
      </c>
      <c r="AQ5" s="69">
        <f t="shared" si="14"/>
        <v>34267.035030295097</v>
      </c>
      <c r="AR5" s="69">
        <f t="shared" si="14"/>
        <v>34275.733376992124</v>
      </c>
      <c r="AS5" s="69">
        <f t="shared" si="14"/>
        <v>34284.433931678119</v>
      </c>
      <c r="AT5" s="69">
        <f t="shared" si="14"/>
        <v>34293.136694913555</v>
      </c>
      <c r="AU5" s="69">
        <f t="shared" si="14"/>
        <v>34301.841667259054</v>
      </c>
      <c r="AV5" s="69">
        <f t="shared" si="14"/>
        <v>34310.548849275372</v>
      </c>
      <c r="AW5" s="69">
        <f t="shared" si="14"/>
        <v>34319.258241523421</v>
      </c>
      <c r="AX5" s="69">
        <f t="shared" si="14"/>
        <v>34327.969844564235</v>
      </c>
      <c r="AY5" s="69">
        <f t="shared" si="14"/>
        <v>34336.683658959009</v>
      </c>
      <c r="AZ5" s="69">
        <f t="shared" si="14"/>
        <v>34345.399685269069</v>
      </c>
      <c r="BA5" s="69">
        <f t="shared" si="14"/>
        <v>34354.117924055892</v>
      </c>
      <c r="BB5" s="69">
        <f t="shared" si="14"/>
        <v>34362.838375881089</v>
      </c>
      <c r="BC5" s="69">
        <f t="shared" si="14"/>
        <v>34371.561041306421</v>
      </c>
      <c r="BD5" s="69">
        <f t="shared" si="14"/>
        <v>34380.285920893788</v>
      </c>
      <c r="BE5" s="69">
        <f t="shared" si="14"/>
        <v>34389.01301520523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38858.44627889237</v>
      </c>
      <c r="DG5" s="108">
        <f t="shared" si="6"/>
        <v>38868.310109759062</v>
      </c>
      <c r="DH5" s="108">
        <f t="shared" si="6"/>
        <v>38878.1764444613</v>
      </c>
      <c r="DI5" s="108">
        <f t="shared" si="6"/>
        <v>38888.045283634667</v>
      </c>
      <c r="DJ5" s="108">
        <f t="shared" si="6"/>
        <v>40737.016738705395</v>
      </c>
      <c r="DK5" s="108">
        <f t="shared" si="6"/>
        <v>40747.357426036026</v>
      </c>
      <c r="DL5" s="108">
        <f t="shared" si="6"/>
        <v>40757.700738247484</v>
      </c>
      <c r="DM5" s="108">
        <f t="shared" si="6"/>
        <v>40768.046676006081</v>
      </c>
      <c r="DN5" s="108">
        <f t="shared" si="6"/>
        <v>37501.22288642799</v>
      </c>
      <c r="DO5" s="108">
        <f t="shared" si="6"/>
        <v>37510.742199608729</v>
      </c>
      <c r="DP5" s="108">
        <f t="shared" si="6"/>
        <v>37520.263929172623</v>
      </c>
      <c r="DQ5" s="108">
        <f t="shared" si="6"/>
        <v>37529.788075733057</v>
      </c>
      <c r="DR5" s="108">
        <f t="shared" si="6"/>
        <v>37539.314639903554</v>
      </c>
      <c r="DS5" s="108">
        <f t="shared" si="6"/>
        <v>39416.348754209452</v>
      </c>
      <c r="DT5" s="108">
        <f t="shared" si="6"/>
        <v>39426.354203081588</v>
      </c>
      <c r="DU5" s="108">
        <f t="shared" si="6"/>
        <v>39436.3621917376</v>
      </c>
      <c r="DV5" s="108">
        <f t="shared" si="6"/>
        <v>39446.37272082219</v>
      </c>
      <c r="DW5" s="108">
        <f t="shared" si="7"/>
        <v>38736.336230364548</v>
      </c>
      <c r="DX5" s="108">
        <f t="shared" si="7"/>
        <v>38746.169064807524</v>
      </c>
      <c r="DY5" s="108">
        <f t="shared" si="7"/>
        <v>38756.004395217911</v>
      </c>
      <c r="DZ5" s="108">
        <f t="shared" si="7"/>
        <v>38765.842222229301</v>
      </c>
      <c r="EA5" s="108">
        <f t="shared" si="7"/>
        <v>40286.148939733292</v>
      </c>
      <c r="EB5" s="108">
        <f t="shared" si="7"/>
        <v>40296.375178748611</v>
      </c>
      <c r="EC5" s="108">
        <f t="shared" si="7"/>
        <v>40306.604013593183</v>
      </c>
      <c r="ED5" s="108">
        <f t="shared" si="7"/>
        <v>40316.835444925957</v>
      </c>
      <c r="EE5" s="108">
        <f t="shared" si="7"/>
        <v>40327.069473406009</v>
      </c>
      <c r="EF5" s="108">
        <f t="shared" si="7"/>
        <v>44181.627945724504</v>
      </c>
      <c r="EG5" s="108">
        <f t="shared" si="7"/>
        <v>44192.84301341774</v>
      </c>
      <c r="EH5" s="108">
        <f t="shared" si="7"/>
        <v>44204.060927944578</v>
      </c>
      <c r="EI5" s="108">
        <f t="shared" si="7"/>
        <v>44215.281690027667</v>
      </c>
      <c r="EJ5" s="108">
        <f t="shared" si="7"/>
        <v>41391.241253788408</v>
      </c>
      <c r="EK5" s="108">
        <f t="shared" si="7"/>
        <v>41401.748009518153</v>
      </c>
      <c r="EL5" s="108">
        <f t="shared" si="7"/>
        <v>41412.257432283543</v>
      </c>
      <c r="EM5" s="108">
        <f t="shared" si="8"/>
        <v>41422.769522761584</v>
      </c>
      <c r="EN5" s="108">
        <f t="shared" si="8"/>
        <v>45681.719525024317</v>
      </c>
      <c r="EO5" s="108">
        <f t="shared" si="8"/>
        <v>45693.31537607457</v>
      </c>
      <c r="EP5" s="108">
        <f t="shared" si="8"/>
        <v>45704.914170616503</v>
      </c>
      <c r="EQ5" s="108">
        <f t="shared" si="8"/>
        <v>45716.515909397305</v>
      </c>
      <c r="ER5" s="108">
        <f t="shared" si="8"/>
        <v>45728.120593164327</v>
      </c>
      <c r="ES5" s="108">
        <f t="shared" si="8"/>
        <v>42389.23548766187</v>
      </c>
      <c r="ET5" s="108">
        <f t="shared" si="8"/>
        <v>42399.995574321474</v>
      </c>
      <c r="EU5" s="108">
        <f t="shared" si="8"/>
        <v>42410.75839232227</v>
      </c>
      <c r="EV5" s="108">
        <f t="shared" si="8"/>
        <v>42421.523942357577</v>
      </c>
      <c r="EW5" s="108">
        <f t="shared" si="8"/>
        <v>42053.822923980988</v>
      </c>
      <c r="EX5" s="108">
        <f t="shared" si="8"/>
        <v>42064.497869490711</v>
      </c>
      <c r="EY5" s="108">
        <f t="shared" si="8"/>
        <v>42075.175524729391</v>
      </c>
      <c r="EZ5" s="108">
        <f t="shared" si="8"/>
        <v>42085.855890384861</v>
      </c>
      <c r="FA5" s="108">
        <f t="shared" si="8"/>
        <v>37647.302873286062</v>
      </c>
      <c r="FB5" s="108">
        <f t="shared" si="8"/>
        <v>37656.859267421423</v>
      </c>
      <c r="FC5" s="108">
        <f t="shared" si="9"/>
        <v>37666.418087352584</v>
      </c>
      <c r="FD5" s="108">
        <f t="shared" si="9"/>
        <v>37675.979333695301</v>
      </c>
      <c r="FE5" s="108">
        <f t="shared" si="9"/>
        <v>37685.543007065484</v>
      </c>
    </row>
    <row r="6" spans="1:161" ht="15.75" x14ac:dyDescent="0.25">
      <c r="A6" s="47" t="s">
        <v>171</v>
      </c>
      <c r="B6" s="12">
        <f>'Urb proj of all 25 ARs '!D6</f>
        <v>56833.071165013498</v>
      </c>
      <c r="C6" s="12">
        <f>'Urb proj of all 25 ARs '!E6</f>
        <v>57588.126190365976</v>
      </c>
      <c r="D6" s="100">
        <f t="shared" si="10"/>
        <v>1.3285486951078066E-2</v>
      </c>
      <c r="E6" s="101">
        <f t="shared" si="11"/>
        <v>2.5384007368423056E-4</v>
      </c>
      <c r="F6" s="69">
        <f t="shared" si="12"/>
        <v>56847.497675985724</v>
      </c>
      <c r="G6" s="69">
        <f t="shared" ref="G6:G15" si="16">F6*(1+E6)</f>
        <v>56861.92784898456</v>
      </c>
      <c r="H6" s="69">
        <f t="shared" ref="H6:AM6" si="17">G6*(1+$E$6)</f>
        <v>56876.361684939577</v>
      </c>
      <c r="I6" s="69">
        <f t="shared" si="17"/>
        <v>56890.799184780575</v>
      </c>
      <c r="J6" s="69">
        <f t="shared" si="17"/>
        <v>56905.240349437598</v>
      </c>
      <c r="K6" s="69">
        <f t="shared" si="17"/>
        <v>56919.685179840919</v>
      </c>
      <c r="L6" s="69">
        <f t="shared" si="17"/>
        <v>56934.133676921054</v>
      </c>
      <c r="M6" s="69">
        <f t="shared" si="17"/>
        <v>56948.58584160875</v>
      </c>
      <c r="N6" s="69">
        <f t="shared" si="17"/>
        <v>56963.041674834996</v>
      </c>
      <c r="O6" s="69">
        <f t="shared" si="17"/>
        <v>56977.501177531012</v>
      </c>
      <c r="P6" s="69">
        <f t="shared" si="17"/>
        <v>56991.964350628259</v>
      </c>
      <c r="Q6" s="69">
        <f t="shared" si="17"/>
        <v>57006.431195058431</v>
      </c>
      <c r="R6" s="69">
        <f t="shared" si="17"/>
        <v>57020.90171175346</v>
      </c>
      <c r="S6" s="69">
        <f t="shared" si="17"/>
        <v>57035.375901645515</v>
      </c>
      <c r="T6" s="69">
        <f t="shared" si="17"/>
        <v>57049.853765666994</v>
      </c>
      <c r="U6" s="69">
        <f t="shared" si="17"/>
        <v>57064.335304750544</v>
      </c>
      <c r="V6" s="69">
        <f t="shared" si="17"/>
        <v>57078.820519829045</v>
      </c>
      <c r="W6" s="69">
        <f t="shared" si="17"/>
        <v>57093.309411835609</v>
      </c>
      <c r="X6" s="69">
        <f t="shared" si="17"/>
        <v>57107.801981703589</v>
      </c>
      <c r="Y6" s="69">
        <f t="shared" si="17"/>
        <v>57122.29823036657</v>
      </c>
      <c r="Z6" s="69">
        <f t="shared" si="17"/>
        <v>57136.798158758378</v>
      </c>
      <c r="AA6" s="69">
        <f t="shared" si="17"/>
        <v>57151.301767813078</v>
      </c>
      <c r="AB6" s="69">
        <f t="shared" si="17"/>
        <v>57165.809058464969</v>
      </c>
      <c r="AC6" s="69">
        <f t="shared" si="17"/>
        <v>57180.320031648589</v>
      </c>
      <c r="AD6" s="69">
        <f t="shared" si="17"/>
        <v>57194.83468829871</v>
      </c>
      <c r="AE6" s="69">
        <f t="shared" si="17"/>
        <v>57209.353029350343</v>
      </c>
      <c r="AF6" s="69">
        <f t="shared" si="17"/>
        <v>57223.875055738739</v>
      </c>
      <c r="AG6" s="69">
        <f t="shared" si="17"/>
        <v>57238.400768399384</v>
      </c>
      <c r="AH6" s="69">
        <f t="shared" si="17"/>
        <v>57252.930168268002</v>
      </c>
      <c r="AI6" s="69">
        <f t="shared" si="17"/>
        <v>57267.463256280556</v>
      </c>
      <c r="AJ6" s="69">
        <f t="shared" si="17"/>
        <v>57282.000033373239</v>
      </c>
      <c r="AK6" s="69">
        <f t="shared" si="17"/>
        <v>57296.540500482493</v>
      </c>
      <c r="AL6" s="69">
        <f t="shared" si="17"/>
        <v>57311.084658544991</v>
      </c>
      <c r="AM6" s="69">
        <f t="shared" si="17"/>
        <v>57325.632508497642</v>
      </c>
      <c r="AN6" s="69">
        <f t="shared" ref="AN6:BE6" si="18">AM6*(1+$E$6)</f>
        <v>57340.184051277596</v>
      </c>
      <c r="AO6" s="69">
        <f t="shared" si="18"/>
        <v>57354.739287822238</v>
      </c>
      <c r="AP6" s="69">
        <f t="shared" si="18"/>
        <v>57369.298219069198</v>
      </c>
      <c r="AQ6" s="69">
        <f t="shared" si="18"/>
        <v>57383.86084595634</v>
      </c>
      <c r="AR6" s="69">
        <f t="shared" si="18"/>
        <v>57398.42716942176</v>
      </c>
      <c r="AS6" s="69">
        <f t="shared" si="18"/>
        <v>57412.997190403803</v>
      </c>
      <c r="AT6" s="69">
        <f t="shared" si="18"/>
        <v>57427.570909841044</v>
      </c>
      <c r="AU6" s="69">
        <f t="shared" si="18"/>
        <v>57442.148328672301</v>
      </c>
      <c r="AV6" s="69">
        <f t="shared" si="18"/>
        <v>57456.729447836631</v>
      </c>
      <c r="AW6" s="69">
        <f t="shared" si="18"/>
        <v>57471.314268273323</v>
      </c>
      <c r="AX6" s="69">
        <f t="shared" si="18"/>
        <v>57485.902790921915</v>
      </c>
      <c r="AY6" s="69">
        <f t="shared" si="18"/>
        <v>57500.495016722169</v>
      </c>
      <c r="AZ6" s="69">
        <f t="shared" si="18"/>
        <v>57515.090946614095</v>
      </c>
      <c r="BA6" s="69">
        <f t="shared" si="18"/>
        <v>57529.690581537936</v>
      </c>
      <c r="BB6" s="69">
        <f t="shared" si="18"/>
        <v>57544.293922434183</v>
      </c>
      <c r="BC6" s="69">
        <f t="shared" si="18"/>
        <v>57558.900970243558</v>
      </c>
      <c r="BD6" s="69">
        <f t="shared" si="18"/>
        <v>57573.511725907025</v>
      </c>
      <c r="BE6" s="69">
        <f t="shared" si="18"/>
        <v>57588.126190365787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64937.098481600158</v>
      </c>
      <c r="DG6" s="108">
        <f t="shared" ref="DG6:DG15" si="20">G6*BG6</f>
        <v>64953.582119463572</v>
      </c>
      <c r="DH6" s="108">
        <f t="shared" ref="DH6:DH15" si="21">H6*BH6</f>
        <v>64970.069941534835</v>
      </c>
      <c r="DI6" s="108">
        <f t="shared" ref="DI6:DI15" si="22">I6*BI6</f>
        <v>64986.561948876064</v>
      </c>
      <c r="DJ6" s="108">
        <f t="shared" ref="DJ6:DJ15" si="23">J6*BJ6</f>
        <v>72041.316910420326</v>
      </c>
      <c r="DK6" s="108">
        <f t="shared" ref="DK6:DK15" si="24">K6*BK6</f>
        <v>72059.603883613177</v>
      </c>
      <c r="DL6" s="108">
        <f t="shared" ref="DL6:DL15" si="25">L6*BL6</f>
        <v>72077.895498772661</v>
      </c>
      <c r="DM6" s="108">
        <f t="shared" ref="DM6:DM15" si="26">M6*BM6</f>
        <v>72096.191757077075</v>
      </c>
      <c r="DN6" s="108">
        <f t="shared" ref="DN6:DN15" si="27">N6*BN6</f>
        <v>65505.580243439748</v>
      </c>
      <c r="DO6" s="108">
        <f t="shared" ref="DO6:DO15" si="28">O6*BO6</f>
        <v>65522.208184755465</v>
      </c>
      <c r="DP6" s="108">
        <f t="shared" ref="DP6:DP15" si="29">P6*BP6</f>
        <v>65538.840346909041</v>
      </c>
      <c r="DQ6" s="108">
        <f t="shared" ref="DQ6:DQ15" si="30">Q6*BQ6</f>
        <v>65555.476730971874</v>
      </c>
      <c r="DR6" s="108">
        <f t="shared" ref="DR6:DR15" si="31">R6*BR6</f>
        <v>65572.117338015669</v>
      </c>
      <c r="DS6" s="108">
        <f t="shared" ref="DS6:DS15" si="32">S6*BS6</f>
        <v>67992.860883673158</v>
      </c>
      <c r="DT6" s="108">
        <f t="shared" ref="DT6:DT15" si="33">T6*BT6</f>
        <v>68010.120196489865</v>
      </c>
      <c r="DU6" s="108">
        <f t="shared" ref="DU6:DU15" si="34">U6*BU6</f>
        <v>68027.383890411817</v>
      </c>
      <c r="DV6" s="108">
        <f t="shared" ref="DV6:DV15" si="35">V6*BV6</f>
        <v>68044.6519665511</v>
      </c>
      <c r="DW6" s="108">
        <f t="shared" ref="DW6:DW15" si="36">W6*BW6</f>
        <v>68266.450992506754</v>
      </c>
      <c r="DX6" s="108">
        <f t="shared" ref="DX6:DX15" si="37">X6*BX6</f>
        <v>68283.779753456853</v>
      </c>
      <c r="DY6" s="108">
        <f t="shared" ref="DY6:DY15" si="38">Y6*BY6</f>
        <v>68301.112913140911</v>
      </c>
      <c r="DZ6" s="108">
        <f t="shared" ref="DZ6:DZ15" si="39">Z6*BZ6</f>
        <v>68318.450472675497</v>
      </c>
      <c r="EA6" s="108">
        <f t="shared" ref="EA6:EA15" si="40">AA6*CA6</f>
        <v>69459.332970913441</v>
      </c>
      <c r="EB6" s="108">
        <f t="shared" ref="EB6:EB15" si="41">AB6*CB6</f>
        <v>69476.964533112841</v>
      </c>
      <c r="EC6" s="108">
        <f t="shared" ref="EC6:EC15" si="42">AC6*CC6</f>
        <v>69494.600570909286</v>
      </c>
      <c r="ED6" s="108">
        <f t="shared" ref="ED6:ED15" si="43">AD6*CD6</f>
        <v>69512.241085438858</v>
      </c>
      <c r="EE6" s="108">
        <f t="shared" ref="EE6:EE15" si="44">AE6*CE6</f>
        <v>69529.886077837946</v>
      </c>
      <c r="EF6" s="108">
        <f t="shared" ref="EF6:EF15" si="45">AF6*CF6</f>
        <v>74718.590583050056</v>
      </c>
      <c r="EG6" s="108">
        <f t="shared" ref="EG6:EG15" si="46">AG6*CG6</f>
        <v>74737.557155589238</v>
      </c>
      <c r="EH6" s="108">
        <f t="shared" ref="EH6:EH15" si="47">AH6*CH6</f>
        <v>74756.528542604588</v>
      </c>
      <c r="EI6" s="108">
        <f t="shared" ref="EI6:EI15" si="48">AI6*CI6</f>
        <v>74775.504745318234</v>
      </c>
      <c r="EJ6" s="108">
        <f t="shared" ref="EJ6:EJ15" si="49">AJ6*CJ6</f>
        <v>71933.270303261655</v>
      </c>
      <c r="EK6" s="108">
        <f t="shared" ref="EK6:EK15" si="50">AK6*CK6</f>
        <v>71951.5298498958</v>
      </c>
      <c r="EL6" s="108">
        <f t="shared" ref="EL6:EL15" si="51">AL6*CL6</f>
        <v>71969.794031534591</v>
      </c>
      <c r="EM6" s="108">
        <f t="shared" ref="EM6:EM15" si="52">AM6*CM6</f>
        <v>71988.062849354596</v>
      </c>
      <c r="EN6" s="108">
        <f t="shared" ref="EN6:EN15" si="53">AN6*CN6</f>
        <v>80905.590188687682</v>
      </c>
      <c r="EO6" s="108">
        <f t="shared" ref="EO6:EO15" si="54">AO6*CO6</f>
        <v>80926.12726966264</v>
      </c>
      <c r="EP6" s="108">
        <f t="shared" ref="EP6:EP15" si="55">AP6*CP6</f>
        <v>80946.669563771749</v>
      </c>
      <c r="EQ6" s="108">
        <f t="shared" ref="EQ6:EQ15" si="56">AQ6*CQ6</f>
        <v>80967.217072338317</v>
      </c>
      <c r="ER6" s="108">
        <f t="shared" ref="ER6:ER15" si="57">AR6*CR6</f>
        <v>80987.769796685971</v>
      </c>
      <c r="ES6" s="108">
        <f t="shared" ref="ES6:ES15" si="58">AS6*CS6</f>
        <v>74125.893803155239</v>
      </c>
      <c r="ET6" s="108">
        <f t="shared" ref="ET6:ET15" si="59">AT6*CT6</f>
        <v>74144.709925500138</v>
      </c>
      <c r="EU6" s="108">
        <f t="shared" ref="EU6:EU15" si="60">AU6*CU6</f>
        <v>74163.530824130925</v>
      </c>
      <c r="EV6" s="108">
        <f t="shared" ref="EV6:EV15" si="61">AV6*CV6</f>
        <v>74182.356500259993</v>
      </c>
      <c r="EW6" s="108">
        <f t="shared" ref="EW6:EW15" si="62">AW6*CW6</f>
        <v>71503.480383400587</v>
      </c>
      <c r="EX6" s="108">
        <f t="shared" ref="EX6:EX15" si="63">AX6*CX6</f>
        <v>71521.630832129784</v>
      </c>
      <c r="EY6" s="108">
        <f t="shared" ref="EY6:EY15" si="64">AY6*CY6</f>
        <v>71539.785888170227</v>
      </c>
      <c r="EZ6" s="108">
        <f t="shared" ref="EZ6:EZ15" si="65">AZ6*CZ6</f>
        <v>71557.945552691439</v>
      </c>
      <c r="FA6" s="108">
        <f t="shared" ref="FA6:FA15" si="66">BA6*DA6</f>
        <v>66493.636396635018</v>
      </c>
      <c r="FB6" s="108">
        <f t="shared" ref="FB6:FB15" si="67">BB6*DB6</f>
        <v>66510.515146197475</v>
      </c>
      <c r="FC6" s="108">
        <f t="shared" ref="FC6:FC15" si="68">BC6*DC6</f>
        <v>66527.398180262957</v>
      </c>
      <c r="FD6" s="108">
        <f t="shared" ref="FD6:FD15" si="69">BD6*DD6</f>
        <v>66544.285499919046</v>
      </c>
      <c r="FE6" s="108">
        <f t="shared" ref="FE6:FE15" si="70">BE6*DE6</f>
        <v>66561.177106253614</v>
      </c>
    </row>
    <row r="7" spans="1:161" ht="15.75" x14ac:dyDescent="0.25">
      <c r="A7" s="87" t="s">
        <v>172</v>
      </c>
      <c r="B7" s="12">
        <f>'Urb proj of all 25 ARs '!D7</f>
        <v>32440.929757983442</v>
      </c>
      <c r="C7" s="12">
        <f>'Urb proj of all 25 ARs '!E7</f>
        <v>32871.923306963974</v>
      </c>
      <c r="D7" s="100">
        <f t="shared" si="10"/>
        <v>1.3285486951078156E-2</v>
      </c>
      <c r="E7" s="101">
        <f t="shared" si="11"/>
        <v>2.5384007368423056E-4</v>
      </c>
      <c r="F7" s="69">
        <f t="shared" si="12"/>
        <v>32449.164565983592</v>
      </c>
      <c r="G7" s="69">
        <f t="shared" si="16"/>
        <v>32457.401464308012</v>
      </c>
      <c r="H7" s="69">
        <f t="shared" ref="H7:AM7" si="71">G7*(1+$E$7)</f>
        <v>32465.640453487311</v>
      </c>
      <c r="I7" s="69">
        <f t="shared" si="71"/>
        <v>32473.881534052231</v>
      </c>
      <c r="J7" s="69">
        <f t="shared" si="71"/>
        <v>32482.124706533647</v>
      </c>
      <c r="K7" s="69">
        <f t="shared" si="71"/>
        <v>32490.369971462573</v>
      </c>
      <c r="L7" s="69">
        <f t="shared" si="71"/>
        <v>32498.617329370158</v>
      </c>
      <c r="M7" s="69">
        <f t="shared" si="71"/>
        <v>32506.866780787681</v>
      </c>
      <c r="N7" s="69">
        <f t="shared" si="71"/>
        <v>32515.11832624656</v>
      </c>
      <c r="O7" s="69">
        <f t="shared" si="71"/>
        <v>32523.371966278348</v>
      </c>
      <c r="P7" s="69">
        <f t="shared" si="71"/>
        <v>32531.627701414727</v>
      </c>
      <c r="Q7" s="69">
        <f t="shared" si="71"/>
        <v>32539.885532187523</v>
      </c>
      <c r="R7" s="69">
        <f t="shared" si="71"/>
        <v>32548.145459128689</v>
      </c>
      <c r="S7" s="69">
        <f t="shared" si="71"/>
        <v>32556.407482770319</v>
      </c>
      <c r="T7" s="69">
        <f t="shared" si="71"/>
        <v>32564.671603644638</v>
      </c>
      <c r="U7" s="69">
        <f t="shared" si="71"/>
        <v>32572.93782228401</v>
      </c>
      <c r="V7" s="69">
        <f t="shared" si="71"/>
        <v>32581.206139220929</v>
      </c>
      <c r="W7" s="69">
        <f t="shared" si="71"/>
        <v>32589.476554988029</v>
      </c>
      <c r="X7" s="69">
        <f t="shared" si="71"/>
        <v>32597.749070118076</v>
      </c>
      <c r="Y7" s="69">
        <f t="shared" si="71"/>
        <v>32606.023685143973</v>
      </c>
      <c r="Z7" s="69">
        <f t="shared" si="71"/>
        <v>32614.30040059876</v>
      </c>
      <c r="AA7" s="69">
        <f t="shared" si="71"/>
        <v>32622.579217015609</v>
      </c>
      <c r="AB7" s="69">
        <f t="shared" si="71"/>
        <v>32630.860134927825</v>
      </c>
      <c r="AC7" s="69">
        <f t="shared" si="71"/>
        <v>32639.143154868856</v>
      </c>
      <c r="AD7" s="69">
        <f t="shared" si="71"/>
        <v>32647.428277372277</v>
      </c>
      <c r="AE7" s="69">
        <f t="shared" si="71"/>
        <v>32655.715502971805</v>
      </c>
      <c r="AF7" s="69">
        <f t="shared" si="71"/>
        <v>32664.004832201292</v>
      </c>
      <c r="AG7" s="69">
        <f t="shared" si="71"/>
        <v>32672.296265594719</v>
      </c>
      <c r="AH7" s="69">
        <f t="shared" si="71"/>
        <v>32680.589803686213</v>
      </c>
      <c r="AI7" s="69">
        <f t="shared" si="71"/>
        <v>32688.885447010023</v>
      </c>
      <c r="AJ7" s="69">
        <f t="shared" si="71"/>
        <v>32697.183196100548</v>
      </c>
      <c r="AK7" s="69">
        <f t="shared" si="71"/>
        <v>32705.483051492312</v>
      </c>
      <c r="AL7" s="69">
        <f t="shared" si="71"/>
        <v>32713.785013719982</v>
      </c>
      <c r="AM7" s="69">
        <f t="shared" si="71"/>
        <v>32722.089083318355</v>
      </c>
      <c r="AN7" s="69">
        <f t="shared" ref="AN7:BE7" si="72">AM7*(1+$E$7)</f>
        <v>32730.395260822366</v>
      </c>
      <c r="AO7" s="69">
        <f t="shared" si="72"/>
        <v>32738.703546767087</v>
      </c>
      <c r="AP7" s="69">
        <f t="shared" si="72"/>
        <v>32747.013941687725</v>
      </c>
      <c r="AQ7" s="69">
        <f t="shared" si="72"/>
        <v>32755.32644611962</v>
      </c>
      <c r="AR7" s="69">
        <f t="shared" si="72"/>
        <v>32763.641060598253</v>
      </c>
      <c r="AS7" s="69">
        <f t="shared" si="72"/>
        <v>32771.957785659237</v>
      </c>
      <c r="AT7" s="69">
        <f t="shared" si="72"/>
        <v>32780.276621838326</v>
      </c>
      <c r="AU7" s="69">
        <f t="shared" si="72"/>
        <v>32788.597569671401</v>
      </c>
      <c r="AV7" s="69">
        <f t="shared" si="72"/>
        <v>32796.92062969449</v>
      </c>
      <c r="AW7" s="69">
        <f t="shared" si="72"/>
        <v>32805.245802443751</v>
      </c>
      <c r="AX7" s="69">
        <f t="shared" si="72"/>
        <v>32813.573088455472</v>
      </c>
      <c r="AY7" s="69">
        <f t="shared" si="72"/>
        <v>32821.902488266089</v>
      </c>
      <c r="AZ7" s="69">
        <f t="shared" si="72"/>
        <v>32830.234002412166</v>
      </c>
      <c r="BA7" s="69">
        <f t="shared" si="72"/>
        <v>32838.567631430407</v>
      </c>
      <c r="BB7" s="69">
        <f t="shared" si="72"/>
        <v>32846.903375857655</v>
      </c>
      <c r="BC7" s="69">
        <f t="shared" si="72"/>
        <v>32855.241236230882</v>
      </c>
      <c r="BD7" s="69">
        <f t="shared" si="72"/>
        <v>32863.5812130872</v>
      </c>
      <c r="BE7" s="69">
        <f t="shared" si="72"/>
        <v>32871.923306963858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86904.720672002673</v>
      </c>
      <c r="DG7" s="108">
        <f t="shared" si="20"/>
        <v>86926.780572701566</v>
      </c>
      <c r="DH7" s="108">
        <f t="shared" si="21"/>
        <v>86948.846073087276</v>
      </c>
      <c r="DI7" s="108">
        <f t="shared" si="22"/>
        <v>86970.91717458122</v>
      </c>
      <c r="DJ7" s="108">
        <f t="shared" si="23"/>
        <v>104008.59025327275</v>
      </c>
      <c r="DK7" s="108">
        <f t="shared" si="24"/>
        <v>104034.99180148642</v>
      </c>
      <c r="DL7" s="108">
        <f t="shared" si="25"/>
        <v>104061.40005147105</v>
      </c>
      <c r="DM7" s="108">
        <f t="shared" si="26"/>
        <v>104087.8150049278</v>
      </c>
      <c r="DN7" s="108">
        <f t="shared" si="27"/>
        <v>87153.268843182901</v>
      </c>
      <c r="DO7" s="108">
        <f t="shared" si="28"/>
        <v>87175.391835367889</v>
      </c>
      <c r="DP7" s="108">
        <f t="shared" si="29"/>
        <v>87197.52044325482</v>
      </c>
      <c r="DQ7" s="108">
        <f t="shared" si="30"/>
        <v>87219.654668269228</v>
      </c>
      <c r="DR7" s="108">
        <f t="shared" si="31"/>
        <v>87241.794511836924</v>
      </c>
      <c r="DS7" s="108">
        <f t="shared" si="32"/>
        <v>93531.134536029887</v>
      </c>
      <c r="DT7" s="108">
        <f t="shared" si="33"/>
        <v>93554.876486112291</v>
      </c>
      <c r="DU7" s="108">
        <f t="shared" si="34"/>
        <v>93578.62446285304</v>
      </c>
      <c r="DV7" s="108">
        <f t="shared" si="35"/>
        <v>93602.378467781949</v>
      </c>
      <c r="DW7" s="108">
        <f t="shared" si="36"/>
        <v>93770.1924985363</v>
      </c>
      <c r="DX7" s="108">
        <f t="shared" si="37"/>
        <v>93793.995131109521</v>
      </c>
      <c r="DY7" s="108">
        <f t="shared" si="38"/>
        <v>93817.803805744727</v>
      </c>
      <c r="DZ7" s="108">
        <f t="shared" si="39"/>
        <v>93841.618523975674</v>
      </c>
      <c r="EA7" s="108">
        <f t="shared" si="40"/>
        <v>101635.06327702443</v>
      </c>
      <c r="EB7" s="108">
        <f t="shared" si="41"/>
        <v>101660.86232897556</v>
      </c>
      <c r="EC7" s="108">
        <f t="shared" si="42"/>
        <v>101686.66792975996</v>
      </c>
      <c r="ED7" s="108">
        <f t="shared" si="43"/>
        <v>101712.48008103995</v>
      </c>
      <c r="EE7" s="108">
        <f t="shared" si="44"/>
        <v>101738.29878447832</v>
      </c>
      <c r="EF7" s="108">
        <f t="shared" si="45"/>
        <v>104241.22990678168</v>
      </c>
      <c r="EG7" s="108">
        <f t="shared" si="46"/>
        <v>104267.69050826215</v>
      </c>
      <c r="EH7" s="108">
        <f t="shared" si="47"/>
        <v>104294.15782650367</v>
      </c>
      <c r="EI7" s="108">
        <f t="shared" si="48"/>
        <v>104320.63186321118</v>
      </c>
      <c r="EJ7" s="108">
        <f t="shared" si="49"/>
        <v>111339.15153930837</v>
      </c>
      <c r="EK7" s="108">
        <f t="shared" si="50"/>
        <v>111367.41387773905</v>
      </c>
      <c r="EL7" s="108">
        <f t="shared" si="51"/>
        <v>111395.6833902838</v>
      </c>
      <c r="EM7" s="108">
        <f t="shared" si="52"/>
        <v>111423.96007876369</v>
      </c>
      <c r="EN7" s="108">
        <f t="shared" si="53"/>
        <v>115161.23912942463</v>
      </c>
      <c r="EO7" s="108">
        <f t="shared" si="54"/>
        <v>115190.4716668508</v>
      </c>
      <c r="EP7" s="108">
        <f t="shared" si="55"/>
        <v>115219.71162466645</v>
      </c>
      <c r="EQ7" s="108">
        <f t="shared" si="56"/>
        <v>115248.95900475512</v>
      </c>
      <c r="ER7" s="108">
        <f t="shared" si="57"/>
        <v>115278.21380900091</v>
      </c>
      <c r="ES7" s="108">
        <f t="shared" si="58"/>
        <v>108023.89445158294</v>
      </c>
      <c r="ET7" s="108">
        <f t="shared" si="59"/>
        <v>108051.31524491019</v>
      </c>
      <c r="EU7" s="108">
        <f t="shared" si="60"/>
        <v>108078.74299873362</v>
      </c>
      <c r="EV7" s="108">
        <f t="shared" si="61"/>
        <v>108106.17771482014</v>
      </c>
      <c r="EW7" s="108">
        <f t="shared" si="62"/>
        <v>96227.096026516054</v>
      </c>
      <c r="EX7" s="108">
        <f t="shared" si="63"/>
        <v>96251.522319661846</v>
      </c>
      <c r="EY7" s="108">
        <f t="shared" si="64"/>
        <v>96275.954813179691</v>
      </c>
      <c r="EZ7" s="108">
        <f t="shared" si="65"/>
        <v>96300.393508643479</v>
      </c>
      <c r="FA7" s="108">
        <f t="shared" si="66"/>
        <v>90389.469505346482</v>
      </c>
      <c r="FB7" s="108">
        <f t="shared" si="67"/>
        <v>90412.413974946001</v>
      </c>
      <c r="FC7" s="108">
        <f t="shared" si="68"/>
        <v>90435.364268771373</v>
      </c>
      <c r="FD7" s="108">
        <f t="shared" si="69"/>
        <v>90458.320388301028</v>
      </c>
      <c r="FE7" s="108">
        <f t="shared" si="70"/>
        <v>90481.282335013748</v>
      </c>
    </row>
    <row r="8" spans="1:161" ht="15.75" x14ac:dyDescent="0.25">
      <c r="A8" s="87" t="s">
        <v>173</v>
      </c>
      <c r="B8" s="12">
        <f>'Urb proj of all 25 ARs '!D8</f>
        <v>9671.4517277591513</v>
      </c>
      <c r="C8" s="12">
        <f>'Urb proj of all 25 ARs '!E8</f>
        <v>9799.9416734862771</v>
      </c>
      <c r="D8" s="100">
        <f t="shared" si="10"/>
        <v>1.3285486951078087E-2</v>
      </c>
      <c r="E8" s="101">
        <f t="shared" si="11"/>
        <v>2.5384007368423056E-4</v>
      </c>
      <c r="F8" s="69">
        <f t="shared" si="12"/>
        <v>9673.9067297783586</v>
      </c>
      <c r="G8" s="69">
        <f t="shared" si="16"/>
        <v>9676.3623549754593</v>
      </c>
      <c r="H8" s="69">
        <f t="shared" ref="H8:AM8" si="73">G8*(1+$E$8)</f>
        <v>9678.8186035086419</v>
      </c>
      <c r="I8" s="69">
        <f t="shared" si="73"/>
        <v>9681.2754755361329</v>
      </c>
      <c r="J8" s="69">
        <f t="shared" si="73"/>
        <v>9683.7329712162009</v>
      </c>
      <c r="K8" s="69">
        <f t="shared" si="73"/>
        <v>9686.1910907071524</v>
      </c>
      <c r="L8" s="69">
        <f t="shared" si="73"/>
        <v>9688.6498341673378</v>
      </c>
      <c r="M8" s="69">
        <f t="shared" si="73"/>
        <v>9691.1092017551437</v>
      </c>
      <c r="N8" s="69">
        <f t="shared" si="73"/>
        <v>9693.5691936289986</v>
      </c>
      <c r="O8" s="69">
        <f t="shared" si="73"/>
        <v>9696.029809947373</v>
      </c>
      <c r="P8" s="69">
        <f t="shared" si="73"/>
        <v>9698.4910508687753</v>
      </c>
      <c r="Q8" s="69">
        <f t="shared" si="73"/>
        <v>9700.9529165517542</v>
      </c>
      <c r="R8" s="69">
        <f t="shared" si="73"/>
        <v>9703.4154071548983</v>
      </c>
      <c r="S8" s="69">
        <f t="shared" si="73"/>
        <v>9705.8785228368397</v>
      </c>
      <c r="T8" s="69">
        <f t="shared" si="73"/>
        <v>9708.3422637562471</v>
      </c>
      <c r="U8" s="69">
        <f t="shared" si="73"/>
        <v>9710.806630071831</v>
      </c>
      <c r="V8" s="69">
        <f t="shared" si="73"/>
        <v>9713.2716219423419</v>
      </c>
      <c r="W8" s="69">
        <f t="shared" si="73"/>
        <v>9715.7372395265702</v>
      </c>
      <c r="X8" s="69">
        <f t="shared" si="73"/>
        <v>9718.2034829833483</v>
      </c>
      <c r="Y8" s="69">
        <f t="shared" si="73"/>
        <v>9720.6703524715467</v>
      </c>
      <c r="Z8" s="69">
        <f t="shared" si="73"/>
        <v>9723.1378481500778</v>
      </c>
      <c r="AA8" s="69">
        <f t="shared" si="73"/>
        <v>9725.6059701778941</v>
      </c>
      <c r="AB8" s="69">
        <f t="shared" si="73"/>
        <v>9728.0747187139877</v>
      </c>
      <c r="AC8" s="69">
        <f t="shared" si="73"/>
        <v>9730.5440939173914</v>
      </c>
      <c r="AD8" s="69">
        <f t="shared" si="73"/>
        <v>9733.0140959471792</v>
      </c>
      <c r="AE8" s="69">
        <f t="shared" si="73"/>
        <v>9735.4847249624636</v>
      </c>
      <c r="AF8" s="69">
        <f t="shared" si="73"/>
        <v>9737.955981122399</v>
      </c>
      <c r="AG8" s="69">
        <f t="shared" si="73"/>
        <v>9740.4278645861814</v>
      </c>
      <c r="AH8" s="69">
        <f t="shared" si="73"/>
        <v>9742.9003755130434</v>
      </c>
      <c r="AI8" s="69">
        <f t="shared" si="73"/>
        <v>9745.3735140622612</v>
      </c>
      <c r="AJ8" s="69">
        <f t="shared" si="73"/>
        <v>9747.8472803931509</v>
      </c>
      <c r="AK8" s="69">
        <f t="shared" si="73"/>
        <v>9750.3216746650687</v>
      </c>
      <c r="AL8" s="69">
        <f t="shared" si="73"/>
        <v>9752.7966970374109</v>
      </c>
      <c r="AM8" s="69">
        <f t="shared" si="73"/>
        <v>9755.2723476696137</v>
      </c>
      <c r="AN8" s="69">
        <f t="shared" ref="AN8:BE8" si="74">AM8*(1+$E$8)</f>
        <v>9757.7486267211552</v>
      </c>
      <c r="AO8" s="69">
        <f t="shared" si="74"/>
        <v>9760.2255343515535</v>
      </c>
      <c r="AP8" s="69">
        <f t="shared" si="74"/>
        <v>9762.7030707203685</v>
      </c>
      <c r="AQ8" s="69">
        <f t="shared" si="74"/>
        <v>9765.1812359871983</v>
      </c>
      <c r="AR8" s="69">
        <f t="shared" si="74"/>
        <v>9767.6600303116811</v>
      </c>
      <c r="AS8" s="69">
        <f t="shared" si="74"/>
        <v>9770.1394538534987</v>
      </c>
      <c r="AT8" s="69">
        <f t="shared" si="74"/>
        <v>9772.6195067723693</v>
      </c>
      <c r="AU8" s="69">
        <f t="shared" si="74"/>
        <v>9775.1001892280565</v>
      </c>
      <c r="AV8" s="69">
        <f t="shared" si="74"/>
        <v>9777.5815013803604</v>
      </c>
      <c r="AW8" s="69">
        <f t="shared" si="74"/>
        <v>9780.0634433891246</v>
      </c>
      <c r="AX8" s="69">
        <f t="shared" si="74"/>
        <v>9782.5460154142311</v>
      </c>
      <c r="AY8" s="69">
        <f t="shared" si="74"/>
        <v>9785.0292176156036</v>
      </c>
      <c r="AZ8" s="69">
        <f t="shared" si="74"/>
        <v>9787.5130501532058</v>
      </c>
      <c r="BA8" s="69">
        <f t="shared" si="74"/>
        <v>9789.9975131870415</v>
      </c>
      <c r="BB8" s="69">
        <f t="shared" si="74"/>
        <v>9792.4826068771581</v>
      </c>
      <c r="BC8" s="69">
        <f t="shared" si="74"/>
        <v>9794.9683313836395</v>
      </c>
      <c r="BD8" s="69">
        <f t="shared" si="74"/>
        <v>9797.454686866613</v>
      </c>
      <c r="BE8" s="69">
        <f t="shared" si="74"/>
        <v>9799.9416734862443</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9040.4561599726912</v>
      </c>
      <c r="DG8" s="108">
        <f t="shared" si="20"/>
        <v>9042.7509900304776</v>
      </c>
      <c r="DH8" s="108">
        <f t="shared" si="21"/>
        <v>9045.0464026080954</v>
      </c>
      <c r="DI8" s="108">
        <f t="shared" si="22"/>
        <v>9047.3423978534101</v>
      </c>
      <c r="DJ8" s="108">
        <f t="shared" si="23"/>
        <v>9894.3758141666622</v>
      </c>
      <c r="DK8" s="108">
        <f t="shared" si="24"/>
        <v>9896.887403252389</v>
      </c>
      <c r="DL8" s="108">
        <f t="shared" si="25"/>
        <v>9899.3996298800757</v>
      </c>
      <c r="DM8" s="108">
        <f t="shared" si="26"/>
        <v>9901.9124942115541</v>
      </c>
      <c r="DN8" s="108">
        <f t="shared" si="27"/>
        <v>8361.535620823126</v>
      </c>
      <c r="DO8" s="108">
        <f t="shared" si="28"/>
        <v>8363.6581136412296</v>
      </c>
      <c r="DP8" s="108">
        <f t="shared" si="29"/>
        <v>8365.7811452330661</v>
      </c>
      <c r="DQ8" s="108">
        <f t="shared" si="30"/>
        <v>8367.904715735398</v>
      </c>
      <c r="DR8" s="108">
        <f t="shared" si="31"/>
        <v>8370.0288252850223</v>
      </c>
      <c r="DS8" s="108">
        <f t="shared" si="32"/>
        <v>8642.7588982994966</v>
      </c>
      <c r="DT8" s="108">
        <f t="shared" si="33"/>
        <v>8644.9527768550761</v>
      </c>
      <c r="DU8" s="108">
        <f t="shared" si="34"/>
        <v>8647.1472123049498</v>
      </c>
      <c r="DV8" s="108">
        <f t="shared" si="35"/>
        <v>8649.3422047904787</v>
      </c>
      <c r="DW8" s="108">
        <f t="shared" si="36"/>
        <v>8743.490934171843</v>
      </c>
      <c r="DX8" s="108">
        <f t="shared" si="37"/>
        <v>8745.7103825548293</v>
      </c>
      <c r="DY8" s="108">
        <f t="shared" si="38"/>
        <v>8747.9303943227587</v>
      </c>
      <c r="DZ8" s="108">
        <f t="shared" si="39"/>
        <v>8750.1509696186367</v>
      </c>
      <c r="EA8" s="108">
        <f t="shared" si="40"/>
        <v>9049.8497891156676</v>
      </c>
      <c r="EB8" s="108">
        <f t="shared" si="41"/>
        <v>9052.1470036529663</v>
      </c>
      <c r="EC8" s="108">
        <f t="shared" si="42"/>
        <v>9054.4448013153742</v>
      </c>
      <c r="ED8" s="108">
        <f t="shared" si="43"/>
        <v>9056.7431822509097</v>
      </c>
      <c r="EE8" s="108">
        <f t="shared" si="44"/>
        <v>9059.0421466076314</v>
      </c>
      <c r="EF8" s="108">
        <f t="shared" si="45"/>
        <v>8473.9614374216362</v>
      </c>
      <c r="EG8" s="108">
        <f t="shared" si="46"/>
        <v>8476.1124684173083</v>
      </c>
      <c r="EH8" s="108">
        <f t="shared" si="47"/>
        <v>8478.2640454308475</v>
      </c>
      <c r="EI8" s="108">
        <f t="shared" si="48"/>
        <v>8480.4161686008538</v>
      </c>
      <c r="EJ8" s="108">
        <f t="shared" si="49"/>
        <v>8601.1926776407709</v>
      </c>
      <c r="EK8" s="108">
        <f t="shared" si="50"/>
        <v>8603.3760050238343</v>
      </c>
      <c r="EL8" s="108">
        <f t="shared" si="51"/>
        <v>8605.5598866228829</v>
      </c>
      <c r="EM8" s="108">
        <f t="shared" si="52"/>
        <v>8607.7443225785973</v>
      </c>
      <c r="EN8" s="108">
        <f t="shared" si="53"/>
        <v>9525.8710259299824</v>
      </c>
      <c r="EO8" s="108">
        <f t="shared" si="54"/>
        <v>9528.289073733109</v>
      </c>
      <c r="EP8" s="108">
        <f t="shared" si="55"/>
        <v>9530.7077353336717</v>
      </c>
      <c r="EQ8" s="108">
        <f t="shared" si="56"/>
        <v>9533.1270108874724</v>
      </c>
      <c r="ER8" s="108">
        <f t="shared" si="57"/>
        <v>9535.5469005503564</v>
      </c>
      <c r="ES8" s="108">
        <f t="shared" si="58"/>
        <v>9371.6085596639259</v>
      </c>
      <c r="ET8" s="108">
        <f t="shared" si="59"/>
        <v>9373.9874494712494</v>
      </c>
      <c r="EU8" s="108">
        <f t="shared" si="60"/>
        <v>9376.3669431361377</v>
      </c>
      <c r="EV8" s="108">
        <f t="shared" si="61"/>
        <v>9378.7470408118734</v>
      </c>
      <c r="EW8" s="108">
        <f t="shared" si="62"/>
        <v>9429.3165733811638</v>
      </c>
      <c r="EX8" s="108">
        <f t="shared" si="63"/>
        <v>9431.7101117949423</v>
      </c>
      <c r="EY8" s="108">
        <f t="shared" si="64"/>
        <v>9434.1042577846893</v>
      </c>
      <c r="EZ8" s="108">
        <f t="shared" si="65"/>
        <v>9436.4990115046312</v>
      </c>
      <c r="FA8" s="108">
        <f t="shared" si="66"/>
        <v>8558.9953921633041</v>
      </c>
      <c r="FB8" s="108">
        <f t="shared" si="67"/>
        <v>8561.1680081843151</v>
      </c>
      <c r="FC8" s="108">
        <f t="shared" si="68"/>
        <v>8563.341175702335</v>
      </c>
      <c r="FD8" s="108">
        <f t="shared" si="69"/>
        <v>8565.5148948573587</v>
      </c>
      <c r="FE8" s="108">
        <f t="shared" si="70"/>
        <v>8567.6891657894121</v>
      </c>
    </row>
    <row r="9" spans="1:161" ht="15.75" x14ac:dyDescent="0.25">
      <c r="A9" s="87" t="s">
        <v>175</v>
      </c>
      <c r="B9" s="12">
        <f>'Urb proj of all 25 ARs '!D9</f>
        <v>37064.879291058547</v>
      </c>
      <c r="C9" s="12">
        <f>'Urb proj of all 25 ARs '!E9</f>
        <v>37557.304261223187</v>
      </c>
      <c r="D9" s="100">
        <f t="shared" si="10"/>
        <v>1.3285486951078024E-2</v>
      </c>
      <c r="E9" s="101">
        <f t="shared" si="11"/>
        <v>2.5384007368423056E-4</v>
      </c>
      <c r="F9" s="69">
        <f t="shared" si="12"/>
        <v>37074.287842748883</v>
      </c>
      <c r="G9" s="69">
        <f t="shared" si="16"/>
        <v>37083.698782706677</v>
      </c>
      <c r="H9" s="69">
        <f t="shared" ref="H9:AM9" si="75">G9*(1+$E$9)</f>
        <v>37093.112111538161</v>
      </c>
      <c r="I9" s="69">
        <f t="shared" si="75"/>
        <v>37102.527829849729</v>
      </c>
      <c r="J9" s="69">
        <f t="shared" si="75"/>
        <v>37111.945938247925</v>
      </c>
      <c r="K9" s="69">
        <f t="shared" si="75"/>
        <v>37121.366437339457</v>
      </c>
      <c r="L9" s="69">
        <f t="shared" si="75"/>
        <v>37130.789327731167</v>
      </c>
      <c r="M9" s="69">
        <f t="shared" si="75"/>
        <v>37140.214610030074</v>
      </c>
      <c r="N9" s="69">
        <f t="shared" si="75"/>
        <v>37149.642284843336</v>
      </c>
      <c r="O9" s="69">
        <f t="shared" si="75"/>
        <v>37159.072352778261</v>
      </c>
      <c r="P9" s="69">
        <f t="shared" si="75"/>
        <v>37168.504814442327</v>
      </c>
      <c r="Q9" s="69">
        <f t="shared" si="75"/>
        <v>37177.939670443157</v>
      </c>
      <c r="R9" s="69">
        <f t="shared" si="75"/>
        <v>37187.376921388532</v>
      </c>
      <c r="S9" s="69">
        <f t="shared" si="75"/>
        <v>37196.816567886381</v>
      </c>
      <c r="T9" s="69">
        <f t="shared" si="75"/>
        <v>37206.258610544792</v>
      </c>
      <c r="U9" s="69">
        <f t="shared" si="75"/>
        <v>37215.703049972006</v>
      </c>
      <c r="V9" s="69">
        <f t="shared" si="75"/>
        <v>37225.149886776424</v>
      </c>
      <c r="W9" s="69">
        <f t="shared" si="75"/>
        <v>37234.599121566593</v>
      </c>
      <c r="X9" s="69">
        <f t="shared" si="75"/>
        <v>37244.050754951211</v>
      </c>
      <c r="Y9" s="69">
        <f t="shared" si="75"/>
        <v>37253.504787539146</v>
      </c>
      <c r="Z9" s="69">
        <f t="shared" si="75"/>
        <v>37262.961219939411</v>
      </c>
      <c r="AA9" s="69">
        <f t="shared" si="75"/>
        <v>37272.420052761176</v>
      </c>
      <c r="AB9" s="69">
        <f t="shared" si="75"/>
        <v>37281.88128661376</v>
      </c>
      <c r="AC9" s="69">
        <f t="shared" si="75"/>
        <v>37291.34492210664</v>
      </c>
      <c r="AD9" s="69">
        <f t="shared" si="75"/>
        <v>37300.810959849448</v>
      </c>
      <c r="AE9" s="69">
        <f t="shared" si="75"/>
        <v>37310.279400451975</v>
      </c>
      <c r="AF9" s="69">
        <f t="shared" si="75"/>
        <v>37319.750244524163</v>
      </c>
      <c r="AG9" s="69">
        <f t="shared" si="75"/>
        <v>37329.223492676108</v>
      </c>
      <c r="AH9" s="69">
        <f t="shared" si="75"/>
        <v>37338.699145518061</v>
      </c>
      <c r="AI9" s="69">
        <f t="shared" si="75"/>
        <v>37348.177203660431</v>
      </c>
      <c r="AJ9" s="69">
        <f t="shared" si="75"/>
        <v>37357.657667713778</v>
      </c>
      <c r="AK9" s="69">
        <f t="shared" si="75"/>
        <v>37367.140538288819</v>
      </c>
      <c r="AL9" s="69">
        <f t="shared" si="75"/>
        <v>37376.625815996427</v>
      </c>
      <c r="AM9" s="69">
        <f t="shared" si="75"/>
        <v>37386.113501447631</v>
      </c>
      <c r="AN9" s="69">
        <f t="shared" ref="AN9:BE9" si="76">AM9*(1+$E$9)</f>
        <v>37395.603595253604</v>
      </c>
      <c r="AO9" s="69">
        <f t="shared" si="76"/>
        <v>37405.096098025686</v>
      </c>
      <c r="AP9" s="69">
        <f t="shared" si="76"/>
        <v>37414.591010375378</v>
      </c>
      <c r="AQ9" s="69">
        <f t="shared" si="76"/>
        <v>37424.088332914318</v>
      </c>
      <c r="AR9" s="69">
        <f t="shared" si="76"/>
        <v>37433.588066254313</v>
      </c>
      <c r="AS9" s="69">
        <f t="shared" si="76"/>
        <v>37443.090211007315</v>
      </c>
      <c r="AT9" s="69">
        <f t="shared" si="76"/>
        <v>37452.594767785442</v>
      </c>
      <c r="AU9" s="69">
        <f t="shared" si="76"/>
        <v>37462.101737200959</v>
      </c>
      <c r="AV9" s="69">
        <f t="shared" si="76"/>
        <v>37471.611119866298</v>
      </c>
      <c r="AW9" s="69">
        <f t="shared" si="76"/>
        <v>37481.12291639403</v>
      </c>
      <c r="AX9" s="69">
        <f t="shared" si="76"/>
        <v>37490.637127396898</v>
      </c>
      <c r="AY9" s="69">
        <f t="shared" si="76"/>
        <v>37500.153753487786</v>
      </c>
      <c r="AZ9" s="69">
        <f t="shared" si="76"/>
        <v>37509.672795279745</v>
      </c>
      <c r="BA9" s="69">
        <f t="shared" si="76"/>
        <v>37519.194253385969</v>
      </c>
      <c r="BB9" s="69">
        <f t="shared" si="76"/>
        <v>37528.718128419823</v>
      </c>
      <c r="BC9" s="69">
        <f t="shared" si="76"/>
        <v>37538.244420994815</v>
      </c>
      <c r="BD9" s="69">
        <f t="shared" si="76"/>
        <v>37547.773131724614</v>
      </c>
      <c r="BE9" s="69">
        <f t="shared" si="76"/>
        <v>37557.304261223049</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63006.255731262296</v>
      </c>
      <c r="DG9" s="108">
        <f t="shared" si="20"/>
        <v>63022.249243859682</v>
      </c>
      <c r="DH9" s="108">
        <f t="shared" si="21"/>
        <v>63038.246816251485</v>
      </c>
      <c r="DI9" s="108">
        <f t="shared" si="22"/>
        <v>63054.248449468243</v>
      </c>
      <c r="DJ9" s="108">
        <f t="shared" si="23"/>
        <v>67895.550752054798</v>
      </c>
      <c r="DK9" s="108">
        <f t="shared" si="24"/>
        <v>67912.785363660543</v>
      </c>
      <c r="DL9" s="108">
        <f t="shared" si="25"/>
        <v>67930.024350101346</v>
      </c>
      <c r="DM9" s="108">
        <f t="shared" si="26"/>
        <v>67947.267712487752</v>
      </c>
      <c r="DN9" s="108">
        <f t="shared" si="27"/>
        <v>58046.094567217857</v>
      </c>
      <c r="DO9" s="108">
        <f t="shared" si="28"/>
        <v>58060.828992139883</v>
      </c>
      <c r="DP9" s="108">
        <f t="shared" si="29"/>
        <v>58075.56715724941</v>
      </c>
      <c r="DQ9" s="108">
        <f t="shared" si="30"/>
        <v>58090.309063495857</v>
      </c>
      <c r="DR9" s="108">
        <f t="shared" si="31"/>
        <v>58105.054711828881</v>
      </c>
      <c r="DS9" s="108">
        <f t="shared" si="32"/>
        <v>62404.572276222236</v>
      </c>
      <c r="DT9" s="108">
        <f t="shared" si="33"/>
        <v>62420.413057447062</v>
      </c>
      <c r="DU9" s="108">
        <f t="shared" si="34"/>
        <v>62436.257859696962</v>
      </c>
      <c r="DV9" s="108">
        <f t="shared" si="35"/>
        <v>62452.106683992643</v>
      </c>
      <c r="DW9" s="108">
        <f t="shared" si="36"/>
        <v>59955.975632465015</v>
      </c>
      <c r="DX9" s="108">
        <f t="shared" si="37"/>
        <v>59971.194861737364</v>
      </c>
      <c r="DY9" s="108">
        <f t="shared" si="38"/>
        <v>59986.417954259996</v>
      </c>
      <c r="DZ9" s="108">
        <f t="shared" si="39"/>
        <v>60001.644911013558</v>
      </c>
      <c r="EA9" s="108">
        <f t="shared" si="40"/>
        <v>66294.018139179854</v>
      </c>
      <c r="EB9" s="108">
        <f t="shared" si="41"/>
        <v>66310.846217629136</v>
      </c>
      <c r="EC9" s="108">
        <f t="shared" si="42"/>
        <v>66327.678567719078</v>
      </c>
      <c r="ED9" s="108">
        <f t="shared" si="43"/>
        <v>66344.515190534003</v>
      </c>
      <c r="EE9" s="108">
        <f t="shared" si="44"/>
        <v>66361.356087158507</v>
      </c>
      <c r="EF9" s="108">
        <f t="shared" si="45"/>
        <v>68162.181018108196</v>
      </c>
      <c r="EG9" s="108">
        <f t="shared" si="46"/>
        <v>68179.483311160307</v>
      </c>
      <c r="EH9" s="108">
        <f t="shared" si="47"/>
        <v>68196.789996227759</v>
      </c>
      <c r="EI9" s="108">
        <f t="shared" si="48"/>
        <v>68214.101074425431</v>
      </c>
      <c r="EJ9" s="108">
        <f t="shared" si="49"/>
        <v>71694.81891272201</v>
      </c>
      <c r="EK9" s="108">
        <f t="shared" si="50"/>
        <v>71713.017930837595</v>
      </c>
      <c r="EL9" s="108">
        <f t="shared" si="51"/>
        <v>71731.221568593275</v>
      </c>
      <c r="EM9" s="108">
        <f t="shared" si="52"/>
        <v>71749.429827161715</v>
      </c>
      <c r="EN9" s="108">
        <f t="shared" si="53"/>
        <v>77954.198308848645</v>
      </c>
      <c r="EO9" s="108">
        <f t="shared" si="54"/>
        <v>77973.986208291361</v>
      </c>
      <c r="EP9" s="108">
        <f t="shared" si="55"/>
        <v>77993.779130695926</v>
      </c>
      <c r="EQ9" s="108">
        <f t="shared" si="56"/>
        <v>78013.577077337381</v>
      </c>
      <c r="ER9" s="108">
        <f t="shared" si="57"/>
        <v>78033.380049491068</v>
      </c>
      <c r="ES9" s="108">
        <f t="shared" si="58"/>
        <v>72885.167539272355</v>
      </c>
      <c r="ET9" s="108">
        <f t="shared" si="59"/>
        <v>72903.66871557101</v>
      </c>
      <c r="EU9" s="108">
        <f t="shared" si="60"/>
        <v>72922.174588209615</v>
      </c>
      <c r="EV9" s="108">
        <f t="shared" si="61"/>
        <v>72940.685158380307</v>
      </c>
      <c r="EW9" s="108">
        <f t="shared" si="62"/>
        <v>67318.261978179289</v>
      </c>
      <c r="EX9" s="108">
        <f t="shared" si="63"/>
        <v>67335.350050760142</v>
      </c>
      <c r="EY9" s="108">
        <f t="shared" si="64"/>
        <v>67352.442460978578</v>
      </c>
      <c r="EZ9" s="108">
        <f t="shared" si="65"/>
        <v>67369.539209935683</v>
      </c>
      <c r="FA9" s="108">
        <f t="shared" si="66"/>
        <v>59398.679483541848</v>
      </c>
      <c r="FB9" s="108">
        <f t="shared" si="67"/>
        <v>59413.757248718699</v>
      </c>
      <c r="FC9" s="108">
        <f t="shared" si="68"/>
        <v>59428.838841236568</v>
      </c>
      <c r="FD9" s="108">
        <f t="shared" si="69"/>
        <v>59443.924262066997</v>
      </c>
      <c r="FE9" s="108">
        <f t="shared" si="70"/>
        <v>59459.013512181758</v>
      </c>
    </row>
    <row r="10" spans="1:161" ht="15.75" x14ac:dyDescent="0.25">
      <c r="A10" s="47" t="s">
        <v>199</v>
      </c>
      <c r="B10" s="12">
        <f>'Urb proj of all 25 ARs '!D10</f>
        <v>51380.447734082249</v>
      </c>
      <c r="C10" s="12">
        <f>'Urb proj of all 25 ARs '!E10</f>
        <v>52063.062001993952</v>
      </c>
      <c r="D10" s="100">
        <f t="shared" si="10"/>
        <v>1.3285486951078174E-2</v>
      </c>
      <c r="E10" s="101">
        <f t="shared" si="11"/>
        <v>2.5384007368423056E-4</v>
      </c>
      <c r="F10" s="69">
        <f t="shared" si="12"/>
        <v>51393.490150720994</v>
      </c>
      <c r="G10" s="69">
        <f t="shared" si="16"/>
        <v>51406.53587804774</v>
      </c>
      <c r="H10" s="69">
        <f t="shared" ref="H10:AM10" si="77">G10*(1+$E$10)</f>
        <v>51419.584916902873</v>
      </c>
      <c r="I10" s="69">
        <f t="shared" si="77"/>
        <v>51432.637268126993</v>
      </c>
      <c r="J10" s="69">
        <f t="shared" si="77"/>
        <v>51445.692932560909</v>
      </c>
      <c r="K10" s="69">
        <f t="shared" si="77"/>
        <v>51458.751911045649</v>
      </c>
      <c r="L10" s="69">
        <f t="shared" si="77"/>
        <v>51471.814204422444</v>
      </c>
      <c r="M10" s="69">
        <f t="shared" si="77"/>
        <v>51484.879813532752</v>
      </c>
      <c r="N10" s="69">
        <f t="shared" si="77"/>
        <v>51497.948739218242</v>
      </c>
      <c r="O10" s="69">
        <f t="shared" si="77"/>
        <v>51511.020982320792</v>
      </c>
      <c r="P10" s="69">
        <f t="shared" si="77"/>
        <v>51524.096543682492</v>
      </c>
      <c r="Q10" s="69">
        <f t="shared" si="77"/>
        <v>51537.175424145651</v>
      </c>
      <c r="R10" s="69">
        <f t="shared" si="77"/>
        <v>51550.257624552796</v>
      </c>
      <c r="S10" s="69">
        <f t="shared" si="77"/>
        <v>51563.34314574665</v>
      </c>
      <c r="T10" s="69">
        <f t="shared" si="77"/>
        <v>51576.43198857017</v>
      </c>
      <c r="U10" s="69">
        <f t="shared" si="77"/>
        <v>51589.524153866521</v>
      </c>
      <c r="V10" s="69">
        <f t="shared" si="77"/>
        <v>51602.619642479076</v>
      </c>
      <c r="W10" s="69">
        <f t="shared" si="77"/>
        <v>51615.718455251423</v>
      </c>
      <c r="X10" s="69">
        <f t="shared" si="77"/>
        <v>51628.820593027369</v>
      </c>
      <c r="Y10" s="69">
        <f t="shared" si="77"/>
        <v>51641.926056650933</v>
      </c>
      <c r="Z10" s="69">
        <f t="shared" si="77"/>
        <v>51655.034846966351</v>
      </c>
      <c r="AA10" s="69">
        <f t="shared" si="77"/>
        <v>51668.146964818065</v>
      </c>
      <c r="AB10" s="69">
        <f t="shared" si="77"/>
        <v>51681.262411050739</v>
      </c>
      <c r="AC10" s="69">
        <f t="shared" si="77"/>
        <v>51694.38118650925</v>
      </c>
      <c r="AD10" s="69">
        <f t="shared" si="77"/>
        <v>51707.503292038695</v>
      </c>
      <c r="AE10" s="69">
        <f t="shared" si="77"/>
        <v>51720.628728484371</v>
      </c>
      <c r="AF10" s="69">
        <f t="shared" si="77"/>
        <v>51733.757496691804</v>
      </c>
      <c r="AG10" s="69">
        <f t="shared" si="77"/>
        <v>51746.889597506728</v>
      </c>
      <c r="AH10" s="69">
        <f t="shared" si="77"/>
        <v>51760.025031775091</v>
      </c>
      <c r="AI10" s="69">
        <f t="shared" si="77"/>
        <v>51773.163800343056</v>
      </c>
      <c r="AJ10" s="69">
        <f t="shared" si="77"/>
        <v>51786.305904057001</v>
      </c>
      <c r="AK10" s="69">
        <f t="shared" si="77"/>
        <v>51799.451343763518</v>
      </c>
      <c r="AL10" s="69">
        <f t="shared" si="77"/>
        <v>51812.60012030942</v>
      </c>
      <c r="AM10" s="69">
        <f t="shared" si="77"/>
        <v>51825.752234541731</v>
      </c>
      <c r="AN10" s="69">
        <f t="shared" ref="AN10:BE10" si="78">AM10*(1+$E$10)</f>
        <v>51838.907687307685</v>
      </c>
      <c r="AO10" s="69">
        <f t="shared" si="78"/>
        <v>51852.066479454741</v>
      </c>
      <c r="AP10" s="69">
        <f t="shared" si="78"/>
        <v>51865.228611830564</v>
      </c>
      <c r="AQ10" s="69">
        <f t="shared" si="78"/>
        <v>51878.394085283042</v>
      </c>
      <c r="AR10" s="69">
        <f t="shared" si="78"/>
        <v>51891.562900660268</v>
      </c>
      <c r="AS10" s="69">
        <f t="shared" si="78"/>
        <v>51904.735058810562</v>
      </c>
      <c r="AT10" s="69">
        <f t="shared" si="78"/>
        <v>51917.910560582452</v>
      </c>
      <c r="AU10" s="69">
        <f t="shared" si="78"/>
        <v>51931.089406824678</v>
      </c>
      <c r="AV10" s="69">
        <f t="shared" si="78"/>
        <v>51944.271598386207</v>
      </c>
      <c r="AW10" s="69">
        <f t="shared" si="78"/>
        <v>51957.457136116216</v>
      </c>
      <c r="AX10" s="69">
        <f t="shared" si="78"/>
        <v>51970.646020864093</v>
      </c>
      <c r="AY10" s="69">
        <f t="shared" si="78"/>
        <v>51983.838253479444</v>
      </c>
      <c r="AZ10" s="69">
        <f t="shared" si="78"/>
        <v>51997.033834812093</v>
      </c>
      <c r="BA10" s="69">
        <f t="shared" si="78"/>
        <v>52010.232765712084</v>
      </c>
      <c r="BB10" s="69">
        <f t="shared" si="78"/>
        <v>52023.435047029663</v>
      </c>
      <c r="BC10" s="69">
        <f t="shared" si="78"/>
        <v>52036.64067961531</v>
      </c>
      <c r="BD10" s="69">
        <f t="shared" si="78"/>
        <v>52049.8496643197</v>
      </c>
      <c r="BE10" s="69">
        <f t="shared" si="78"/>
        <v>52063.062001993741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51276.601867184749</v>
      </c>
      <c r="DG10" s="108">
        <f t="shared" si="20"/>
        <v>51289.61792358099</v>
      </c>
      <c r="DH10" s="108">
        <f t="shared" si="21"/>
        <v>51302.637283973949</v>
      </c>
      <c r="DI10" s="108">
        <f t="shared" si="22"/>
        <v>51315.659949202302</v>
      </c>
      <c r="DJ10" s="108">
        <f t="shared" si="23"/>
        <v>54873.542516695983</v>
      </c>
      <c r="DK10" s="108">
        <f t="shared" si="24"/>
        <v>54887.471620771736</v>
      </c>
      <c r="DL10" s="108">
        <f t="shared" si="25"/>
        <v>54901.404260612289</v>
      </c>
      <c r="DM10" s="108">
        <f t="shared" si="26"/>
        <v>54915.34043711517</v>
      </c>
      <c r="DN10" s="108">
        <f t="shared" si="27"/>
        <v>48779.485475235189</v>
      </c>
      <c r="DO10" s="108">
        <f t="shared" si="28"/>
        <v>48791.867663422498</v>
      </c>
      <c r="DP10" s="108">
        <f t="shared" si="29"/>
        <v>48804.25299470537</v>
      </c>
      <c r="DQ10" s="108">
        <f t="shared" si="30"/>
        <v>48816.641469881652</v>
      </c>
      <c r="DR10" s="108">
        <f t="shared" si="31"/>
        <v>48829.033089749384</v>
      </c>
      <c r="DS10" s="108">
        <f t="shared" si="32"/>
        <v>50773.843255408981</v>
      </c>
      <c r="DT10" s="108">
        <f t="shared" si="33"/>
        <v>50786.73169152216</v>
      </c>
      <c r="DU10" s="108">
        <f t="shared" si="34"/>
        <v>50799.623399236923</v>
      </c>
      <c r="DV10" s="108">
        <f t="shared" si="35"/>
        <v>50812.51837938372</v>
      </c>
      <c r="DW10" s="108">
        <f t="shared" si="36"/>
        <v>50639.060898364965</v>
      </c>
      <c r="DX10" s="108">
        <f t="shared" si="37"/>
        <v>50651.915121314705</v>
      </c>
      <c r="DY10" s="108">
        <f t="shared" si="38"/>
        <v>50664.772607181352</v>
      </c>
      <c r="DZ10" s="108">
        <f t="shared" si="39"/>
        <v>50677.633356793158</v>
      </c>
      <c r="EA10" s="108">
        <f t="shared" si="40"/>
        <v>51776.925805842679</v>
      </c>
      <c r="EB10" s="108">
        <f t="shared" si="41"/>
        <v>51790.068864504377</v>
      </c>
      <c r="EC10" s="108">
        <f t="shared" si="42"/>
        <v>51803.215259401048</v>
      </c>
      <c r="ED10" s="108">
        <f t="shared" si="43"/>
        <v>51816.364991379574</v>
      </c>
      <c r="EE10" s="108">
        <f t="shared" si="44"/>
        <v>51829.518061287039</v>
      </c>
      <c r="EF10" s="108">
        <f t="shared" si="45"/>
        <v>50486.19698297447</v>
      </c>
      <c r="EG10" s="108">
        <f t="shared" si="46"/>
        <v>50499.012402936663</v>
      </c>
      <c r="EH10" s="108">
        <f t="shared" si="47"/>
        <v>50511.831075966009</v>
      </c>
      <c r="EI10" s="108">
        <f t="shared" si="48"/>
        <v>50524.653002888255</v>
      </c>
      <c r="EJ10" s="108">
        <f t="shared" si="49"/>
        <v>50604.348580178739</v>
      </c>
      <c r="EK10" s="108">
        <f t="shared" si="50"/>
        <v>50617.193991751068</v>
      </c>
      <c r="EL10" s="108">
        <f t="shared" si="51"/>
        <v>50630.042664003624</v>
      </c>
      <c r="EM10" s="108">
        <f t="shared" si="52"/>
        <v>50642.894597764091</v>
      </c>
      <c r="EN10" s="108">
        <f t="shared" si="53"/>
        <v>55409.451320947621</v>
      </c>
      <c r="EO10" s="108">
        <f t="shared" si="54"/>
        <v>55423.516460153733</v>
      </c>
      <c r="EP10" s="108">
        <f t="shared" si="55"/>
        <v>55437.585169655817</v>
      </c>
      <c r="EQ10" s="108">
        <f t="shared" si="56"/>
        <v>55451.657450360159</v>
      </c>
      <c r="ER10" s="108">
        <f t="shared" si="57"/>
        <v>55465.733303173271</v>
      </c>
      <c r="ES10" s="108">
        <f t="shared" si="58"/>
        <v>53527.090551734167</v>
      </c>
      <c r="ET10" s="108">
        <f t="shared" si="59"/>
        <v>53540.67787234392</v>
      </c>
      <c r="EU10" s="108">
        <f t="shared" si="60"/>
        <v>53554.268641960138</v>
      </c>
      <c r="EV10" s="108">
        <f t="shared" si="61"/>
        <v>53567.862861458314</v>
      </c>
      <c r="EW10" s="108">
        <f t="shared" si="62"/>
        <v>54085.350721278148</v>
      </c>
      <c r="EX10" s="108">
        <f t="shared" si="63"/>
        <v>54099.079750690478</v>
      </c>
      <c r="EY10" s="108">
        <f t="shared" si="64"/>
        <v>54112.81226508064</v>
      </c>
      <c r="EZ10" s="108">
        <f t="shared" si="65"/>
        <v>54126.548265333266</v>
      </c>
      <c r="FA10" s="108">
        <f t="shared" si="66"/>
        <v>50342.294446372463</v>
      </c>
      <c r="FB10" s="108">
        <f t="shared" si="67"/>
        <v>50355.073338104157</v>
      </c>
      <c r="FC10" s="108">
        <f t="shared" si="68"/>
        <v>50367.855473630683</v>
      </c>
      <c r="FD10" s="108">
        <f t="shared" si="69"/>
        <v>50380.640853775418</v>
      </c>
      <c r="FE10" s="108">
        <f t="shared" si="70"/>
        <v>50393.429479361999</v>
      </c>
    </row>
    <row r="11" spans="1:161" ht="15.75" x14ac:dyDescent="0.25">
      <c r="A11" s="47" t="s">
        <v>187</v>
      </c>
      <c r="B11" s="12">
        <f>'Urb proj of all 25 ARs '!D11</f>
        <v>27355.564596291242</v>
      </c>
      <c r="C11" s="12">
        <f>'Urb proj of all 25 ARs '!E11</f>
        <v>27718.996592774645</v>
      </c>
      <c r="D11" s="100">
        <f t="shared" si="10"/>
        <v>1.3285486951078162E-2</v>
      </c>
      <c r="E11" s="101">
        <f t="shared" si="11"/>
        <v>2.5384007368423056E-4</v>
      </c>
      <c r="F11" s="69">
        <f t="shared" si="12"/>
        <v>27362.508534824039</v>
      </c>
      <c r="G11" s="69">
        <f t="shared" si="16"/>
        <v>27369.454236006703</v>
      </c>
      <c r="H11" s="69">
        <f t="shared" ref="H11:AM11" si="79">G11*(1+$E$11)</f>
        <v>27376.401700286668</v>
      </c>
      <c r="I11" s="69">
        <f t="shared" si="79"/>
        <v>27383.350928111478</v>
      </c>
      <c r="J11" s="69">
        <f t="shared" si="79"/>
        <v>27390.301919928792</v>
      </c>
      <c r="K11" s="69">
        <f t="shared" si="79"/>
        <v>27397.254676186381</v>
      </c>
      <c r="L11" s="69">
        <f t="shared" si="79"/>
        <v>27404.209197332129</v>
      </c>
      <c r="M11" s="69">
        <f t="shared" si="79"/>
        <v>27411.165483814038</v>
      </c>
      <c r="N11" s="69">
        <f t="shared" si="79"/>
        <v>27418.12353608022</v>
      </c>
      <c r="O11" s="69">
        <f t="shared" si="79"/>
        <v>27425.083354578903</v>
      </c>
      <c r="P11" s="69">
        <f t="shared" si="79"/>
        <v>27432.044939758427</v>
      </c>
      <c r="Q11" s="69">
        <f t="shared" si="79"/>
        <v>27439.008292067243</v>
      </c>
      <c r="R11" s="69">
        <f t="shared" si="79"/>
        <v>27445.973411953924</v>
      </c>
      <c r="S11" s="69">
        <f t="shared" si="79"/>
        <v>27452.94029986715</v>
      </c>
      <c r="T11" s="69">
        <f t="shared" si="79"/>
        <v>27459.908956255716</v>
      </c>
      <c r="U11" s="69">
        <f t="shared" si="79"/>
        <v>27466.879381568535</v>
      </c>
      <c r="V11" s="69">
        <f t="shared" si="79"/>
        <v>27473.851576254627</v>
      </c>
      <c r="W11" s="69">
        <f t="shared" si="79"/>
        <v>27480.825540763133</v>
      </c>
      <c r="X11" s="69">
        <f t="shared" si="79"/>
        <v>27487.801275543305</v>
      </c>
      <c r="Y11" s="69">
        <f t="shared" si="79"/>
        <v>27494.778781044504</v>
      </c>
      <c r="Z11" s="69">
        <f t="shared" si="79"/>
        <v>27501.758057716215</v>
      </c>
      <c r="AA11" s="69">
        <f t="shared" si="79"/>
        <v>27508.739106008034</v>
      </c>
      <c r="AB11" s="69">
        <f t="shared" si="79"/>
        <v>27515.721926369664</v>
      </c>
      <c r="AC11" s="69">
        <f t="shared" si="79"/>
        <v>27522.706519250929</v>
      </c>
      <c r="AD11" s="69">
        <f t="shared" si="79"/>
        <v>27529.692885101766</v>
      </c>
      <c r="AE11" s="69">
        <f t="shared" si="79"/>
        <v>27536.681024372225</v>
      </c>
      <c r="AF11" s="69">
        <f t="shared" si="79"/>
        <v>27543.67093751247</v>
      </c>
      <c r="AG11" s="69">
        <f t="shared" si="79"/>
        <v>27550.662624972781</v>
      </c>
      <c r="AH11" s="69">
        <f t="shared" si="79"/>
        <v>27557.656087203555</v>
      </c>
      <c r="AI11" s="69">
        <f t="shared" si="79"/>
        <v>27564.651324655297</v>
      </c>
      <c r="AJ11" s="69">
        <f t="shared" si="79"/>
        <v>27571.648337778628</v>
      </c>
      <c r="AK11" s="69">
        <f t="shared" si="79"/>
        <v>27578.647127024284</v>
      </c>
      <c r="AL11" s="69">
        <f t="shared" si="79"/>
        <v>27585.647692843118</v>
      </c>
      <c r="AM11" s="69">
        <f t="shared" si="79"/>
        <v>27592.650035686096</v>
      </c>
      <c r="AN11" s="69">
        <f t="shared" ref="AN11:BE11" si="80">AM11*(1+$E$11)</f>
        <v>27599.654156004297</v>
      </c>
      <c r="AO11" s="69">
        <f t="shared" si="80"/>
        <v>27606.660054248918</v>
      </c>
      <c r="AP11" s="69">
        <f t="shared" si="80"/>
        <v>27613.667730871264</v>
      </c>
      <c r="AQ11" s="69">
        <f t="shared" si="80"/>
        <v>27620.677186322759</v>
      </c>
      <c r="AR11" s="69">
        <f t="shared" si="80"/>
        <v>27627.688421054943</v>
      </c>
      <c r="AS11" s="69">
        <f t="shared" si="80"/>
        <v>27634.70143551947</v>
      </c>
      <c r="AT11" s="69">
        <f t="shared" si="80"/>
        <v>27641.716230168102</v>
      </c>
      <c r="AU11" s="69">
        <f t="shared" si="80"/>
        <v>27648.732805452728</v>
      </c>
      <c r="AV11" s="69">
        <f t="shared" si="80"/>
        <v>27655.751161825341</v>
      </c>
      <c r="AW11" s="69">
        <f t="shared" si="80"/>
        <v>27662.771299738051</v>
      </c>
      <c r="AX11" s="69">
        <f t="shared" si="80"/>
        <v>27669.793219643088</v>
      </c>
      <c r="AY11" s="69">
        <f t="shared" si="80"/>
        <v>27676.816921992791</v>
      </c>
      <c r="AZ11" s="69">
        <f t="shared" si="80"/>
        <v>27683.842407239616</v>
      </c>
      <c r="BA11" s="69">
        <f t="shared" si="80"/>
        <v>27690.869675836133</v>
      </c>
      <c r="BB11" s="69">
        <f t="shared" si="80"/>
        <v>27697.898728235028</v>
      </c>
      <c r="BC11" s="69">
        <f t="shared" si="80"/>
        <v>27704.929564889102</v>
      </c>
      <c r="BD11" s="69">
        <f t="shared" si="80"/>
        <v>27711.962186251269</v>
      </c>
      <c r="BE11" s="69">
        <f t="shared" si="80"/>
        <v>27718.996592774562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38256.092497532445</v>
      </c>
      <c r="DG11" s="108">
        <f t="shared" si="20"/>
        <v>38265.803426870887</v>
      </c>
      <c r="DH11" s="108">
        <f t="shared" si="21"/>
        <v>38275.516821232355</v>
      </c>
      <c r="DI11" s="108">
        <f t="shared" si="22"/>
        <v>38285.23268124256</v>
      </c>
      <c r="DJ11" s="108">
        <f t="shared" si="23"/>
        <v>41549.035460236686</v>
      </c>
      <c r="DK11" s="108">
        <f t="shared" si="24"/>
        <v>41559.582270459425</v>
      </c>
      <c r="DL11" s="108">
        <f t="shared" si="25"/>
        <v>41570.131757885247</v>
      </c>
      <c r="DM11" s="108">
        <f t="shared" si="26"/>
        <v>41580.683923193727</v>
      </c>
      <c r="DN11" s="108">
        <f t="shared" si="27"/>
        <v>35725.584744889733</v>
      </c>
      <c r="DO11" s="108">
        <f t="shared" si="28"/>
        <v>35734.653329953791</v>
      </c>
      <c r="DP11" s="108">
        <f t="shared" si="29"/>
        <v>35743.724216988143</v>
      </c>
      <c r="DQ11" s="108">
        <f t="shared" si="30"/>
        <v>35752.797406577134</v>
      </c>
      <c r="DR11" s="108">
        <f t="shared" si="31"/>
        <v>35761.872899305235</v>
      </c>
      <c r="DS11" s="108">
        <f t="shared" si="32"/>
        <v>36834.725068351516</v>
      </c>
      <c r="DT11" s="108">
        <f t="shared" si="33"/>
        <v>36844.075197677004</v>
      </c>
      <c r="DU11" s="108">
        <f t="shared" si="34"/>
        <v>36853.427700440006</v>
      </c>
      <c r="DV11" s="108">
        <f t="shared" si="35"/>
        <v>36862.782577243001</v>
      </c>
      <c r="DW11" s="108">
        <f t="shared" si="36"/>
        <v>38719.64605384085</v>
      </c>
      <c r="DX11" s="108">
        <f t="shared" si="37"/>
        <v>38729.474651648183</v>
      </c>
      <c r="DY11" s="108">
        <f t="shared" si="38"/>
        <v>38739.305744347505</v>
      </c>
      <c r="DZ11" s="108">
        <f t="shared" si="39"/>
        <v>38749.139332572122</v>
      </c>
      <c r="EA11" s="108">
        <f t="shared" si="40"/>
        <v>42957.653957533374</v>
      </c>
      <c r="EB11" s="108">
        <f t="shared" si="41"/>
        <v>42968.558331579254</v>
      </c>
      <c r="EC11" s="108">
        <f t="shared" si="42"/>
        <v>42979.465473592252</v>
      </c>
      <c r="ED11" s="108">
        <f t="shared" si="43"/>
        <v>42990.375384274979</v>
      </c>
      <c r="EE11" s="108">
        <f t="shared" si="44"/>
        <v>43001.288064330234</v>
      </c>
      <c r="EF11" s="108">
        <f t="shared" si="45"/>
        <v>42872.287949812286</v>
      </c>
      <c r="EG11" s="108">
        <f t="shared" si="46"/>
        <v>42883.170654544476</v>
      </c>
      <c r="EH11" s="108">
        <f t="shared" si="47"/>
        <v>42894.056121743241</v>
      </c>
      <c r="EI11" s="108">
        <f t="shared" si="48"/>
        <v>42904.944352109807</v>
      </c>
      <c r="EJ11" s="108">
        <f t="shared" si="49"/>
        <v>45686.771292651443</v>
      </c>
      <c r="EK11" s="108">
        <f t="shared" si="50"/>
        <v>45698.368426042754</v>
      </c>
      <c r="EL11" s="108">
        <f t="shared" si="51"/>
        <v>45709.968503251272</v>
      </c>
      <c r="EM11" s="108">
        <f t="shared" si="52"/>
        <v>45721.571525024243</v>
      </c>
      <c r="EN11" s="108">
        <f t="shared" si="53"/>
        <v>51632.81609471079</v>
      </c>
      <c r="EO11" s="108">
        <f t="shared" si="54"/>
        <v>51645.922572552794</v>
      </c>
      <c r="EP11" s="108">
        <f t="shared" si="55"/>
        <v>51659.032377344105</v>
      </c>
      <c r="EQ11" s="108">
        <f t="shared" si="56"/>
        <v>51672.145509929222</v>
      </c>
      <c r="ER11" s="108">
        <f t="shared" si="57"/>
        <v>51685.261971152882</v>
      </c>
      <c r="ES11" s="108">
        <f t="shared" si="58"/>
        <v>47388.457270263585</v>
      </c>
      <c r="ET11" s="108">
        <f t="shared" si="59"/>
        <v>47400.486359748844</v>
      </c>
      <c r="EU11" s="108">
        <f t="shared" si="60"/>
        <v>47412.518502699073</v>
      </c>
      <c r="EV11" s="108">
        <f t="shared" si="61"/>
        <v>47424.553699889359</v>
      </c>
      <c r="EW11" s="108">
        <f t="shared" si="62"/>
        <v>43000.992960153802</v>
      </c>
      <c r="EX11" s="108">
        <f t="shared" si="63"/>
        <v>43011.908335375301</v>
      </c>
      <c r="EY11" s="108">
        <f t="shared" si="64"/>
        <v>43022.82648135646</v>
      </c>
      <c r="EZ11" s="108">
        <f t="shared" si="65"/>
        <v>43033.747398800588</v>
      </c>
      <c r="FA11" s="108">
        <f t="shared" si="66"/>
        <v>35046.978794314193</v>
      </c>
      <c r="FB11" s="108">
        <f t="shared" si="67"/>
        <v>35055.875121993748</v>
      </c>
      <c r="FC11" s="108">
        <f t="shared" si="68"/>
        <v>35064.773707917782</v>
      </c>
      <c r="FD11" s="108">
        <f t="shared" si="69"/>
        <v>35073.674552659519</v>
      </c>
      <c r="FE11" s="108">
        <f t="shared" si="70"/>
        <v>35082.577656792346</v>
      </c>
    </row>
    <row r="12" spans="1:161" ht="15.75" x14ac:dyDescent="0.25">
      <c r="A12" s="47" t="s">
        <v>188</v>
      </c>
      <c r="B12" s="12">
        <f>'Urb proj of all 25 ARs '!D12</f>
        <v>64506.090472304386</v>
      </c>
      <c r="C12" s="12">
        <f>'Urb proj of all 25 ARs '!E12</f>
        <v>65363.085295539255</v>
      </c>
      <c r="D12" s="100">
        <f t="shared" si="10"/>
        <v>1.3285486951078186E-2</v>
      </c>
      <c r="E12" s="101">
        <f t="shared" si="11"/>
        <v>2.5384007368423056E-4</v>
      </c>
      <c r="F12" s="69">
        <f t="shared" si="12"/>
        <v>64522.464703062957</v>
      </c>
      <c r="G12" s="69">
        <f t="shared" si="16"/>
        <v>64538.843090257469</v>
      </c>
      <c r="H12" s="69">
        <f t="shared" ref="H12:AM12" si="81">G12*(1+$E$12)</f>
        <v>64555.225634942995</v>
      </c>
      <c r="I12" s="69">
        <f t="shared" si="81"/>
        <v>64571.612338174869</v>
      </c>
      <c r="J12" s="69">
        <f t="shared" si="81"/>
        <v>64588.003201008702</v>
      </c>
      <c r="K12" s="69">
        <f t="shared" si="81"/>
        <v>64604.398224500364</v>
      </c>
      <c r="L12" s="69">
        <f t="shared" si="81"/>
        <v>64620.797409706</v>
      </c>
      <c r="M12" s="69">
        <f t="shared" si="81"/>
        <v>64637.200757682011</v>
      </c>
      <c r="N12" s="69">
        <f t="shared" si="81"/>
        <v>64653.608269485085</v>
      </c>
      <c r="O12" s="69">
        <f t="shared" si="81"/>
        <v>64670.019946172164</v>
      </c>
      <c r="P12" s="69">
        <f t="shared" si="81"/>
        <v>64686.43578880046</v>
      </c>
      <c r="Q12" s="69">
        <f t="shared" si="81"/>
        <v>64702.855798427459</v>
      </c>
      <c r="R12" s="69">
        <f t="shared" si="81"/>
        <v>64719.279976110913</v>
      </c>
      <c r="S12" s="69">
        <f t="shared" si="81"/>
        <v>64735.708322908838</v>
      </c>
      <c r="T12" s="69">
        <f t="shared" si="81"/>
        <v>64752.140839879525</v>
      </c>
      <c r="U12" s="69">
        <f t="shared" si="81"/>
        <v>64768.577528081529</v>
      </c>
      <c r="V12" s="69">
        <f t="shared" si="81"/>
        <v>64785.018388573677</v>
      </c>
      <c r="W12" s="69">
        <f t="shared" si="81"/>
        <v>64801.463422415065</v>
      </c>
      <c r="X12" s="69">
        <f t="shared" si="81"/>
        <v>64817.912630665058</v>
      </c>
      <c r="Y12" s="69">
        <f t="shared" si="81"/>
        <v>64834.366014383282</v>
      </c>
      <c r="Z12" s="69">
        <f t="shared" si="81"/>
        <v>64850.823574629641</v>
      </c>
      <c r="AA12" s="69">
        <f t="shared" si="81"/>
        <v>64867.285312464308</v>
      </c>
      <c r="AB12" s="69">
        <f t="shared" si="81"/>
        <v>64883.751228947716</v>
      </c>
      <c r="AC12" s="69">
        <f t="shared" si="81"/>
        <v>64900.221325140585</v>
      </c>
      <c r="AD12" s="69">
        <f t="shared" si="81"/>
        <v>64916.695602103879</v>
      </c>
      <c r="AE12" s="69">
        <f t="shared" si="81"/>
        <v>64933.174060898855</v>
      </c>
      <c r="AF12" s="69">
        <f t="shared" si="81"/>
        <v>64949.656702587024</v>
      </c>
      <c r="AG12" s="69">
        <f t="shared" si="81"/>
        <v>64966.143528230175</v>
      </c>
      <c r="AH12" s="69">
        <f t="shared" si="81"/>
        <v>64982.634538890365</v>
      </c>
      <c r="AI12" s="69">
        <f t="shared" si="81"/>
        <v>64999.129735629911</v>
      </c>
      <c r="AJ12" s="69">
        <f t="shared" si="81"/>
        <v>65015.629119511417</v>
      </c>
      <c r="AK12" s="69">
        <f t="shared" si="81"/>
        <v>65032.132691597741</v>
      </c>
      <c r="AL12" s="69">
        <f t="shared" si="81"/>
        <v>65048.640452952015</v>
      </c>
      <c r="AM12" s="69">
        <f t="shared" si="81"/>
        <v>65065.152404637651</v>
      </c>
      <c r="AN12" s="69">
        <f t="shared" ref="AN12:BE12" si="82">AM12*(1+$E$12)</f>
        <v>65081.66854771832</v>
      </c>
      <c r="AO12" s="69">
        <f t="shared" si="82"/>
        <v>65098.188883257964</v>
      </c>
      <c r="AP12" s="69">
        <f t="shared" si="82"/>
        <v>65114.713412320802</v>
      </c>
      <c r="AQ12" s="69">
        <f t="shared" si="82"/>
        <v>65131.242135971312</v>
      </c>
      <c r="AR12" s="69">
        <f t="shared" si="82"/>
        <v>65147.775055274251</v>
      </c>
      <c r="AS12" s="69">
        <f t="shared" si="82"/>
        <v>65164.312171294645</v>
      </c>
      <c r="AT12" s="69">
        <f t="shared" si="82"/>
        <v>65180.853485097789</v>
      </c>
      <c r="AU12" s="69">
        <f t="shared" si="82"/>
        <v>65197.398997749246</v>
      </c>
      <c r="AV12" s="69">
        <f t="shared" si="82"/>
        <v>65213.948710314857</v>
      </c>
      <c r="AW12" s="69">
        <f t="shared" si="82"/>
        <v>65230.502623860724</v>
      </c>
      <c r="AX12" s="69">
        <f t="shared" si="82"/>
        <v>65247.060739453227</v>
      </c>
      <c r="AY12" s="69">
        <f t="shared" si="82"/>
        <v>65263.623058159006</v>
      </c>
      <c r="AZ12" s="69">
        <f t="shared" si="82"/>
        <v>65280.189581044986</v>
      </c>
      <c r="BA12" s="69">
        <f t="shared" si="82"/>
        <v>65296.76030917836</v>
      </c>
      <c r="BB12" s="69">
        <f t="shared" si="82"/>
        <v>65313.335243626585</v>
      </c>
      <c r="BC12" s="69">
        <f t="shared" si="82"/>
        <v>65329.914385457392</v>
      </c>
      <c r="BD12" s="69">
        <f t="shared" si="82"/>
        <v>65346.497735738783</v>
      </c>
      <c r="BE12" s="69">
        <f t="shared" si="82"/>
        <v>65363.085295539029</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55127.203977416219</v>
      </c>
      <c r="DG12" s="108">
        <f t="shared" si="20"/>
        <v>55141.197470935855</v>
      </c>
      <c r="DH12" s="108">
        <f t="shared" si="21"/>
        <v>55155.194516564909</v>
      </c>
      <c r="DI12" s="108">
        <f t="shared" si="22"/>
        <v>55169.195115205061</v>
      </c>
      <c r="DJ12" s="108">
        <f t="shared" si="23"/>
        <v>58803.512615140469</v>
      </c>
      <c r="DK12" s="108">
        <f t="shared" si="24"/>
        <v>58818.439303115592</v>
      </c>
      <c r="DL12" s="108">
        <f t="shared" si="25"/>
        <v>58833.369780082285</v>
      </c>
      <c r="DM12" s="108">
        <f t="shared" si="26"/>
        <v>58848.304047002355</v>
      </c>
      <c r="DN12" s="108">
        <f t="shared" si="27"/>
        <v>52657.937248024427</v>
      </c>
      <c r="DO12" s="108">
        <f t="shared" si="28"/>
        <v>52671.303942695529</v>
      </c>
      <c r="DP12" s="108">
        <f t="shared" si="29"/>
        <v>52684.67403036938</v>
      </c>
      <c r="DQ12" s="108">
        <f t="shared" si="30"/>
        <v>52698.04751190728</v>
      </c>
      <c r="DR12" s="108">
        <f t="shared" si="31"/>
        <v>52711.424388170723</v>
      </c>
      <c r="DS12" s="108">
        <f t="shared" si="32"/>
        <v>54011.897042583085</v>
      </c>
      <c r="DT12" s="108">
        <f t="shared" si="33"/>
        <v>54025.607426508199</v>
      </c>
      <c r="DU12" s="108">
        <f t="shared" si="34"/>
        <v>54039.32129067817</v>
      </c>
      <c r="DV12" s="108">
        <f t="shared" si="35"/>
        <v>54053.038635976445</v>
      </c>
      <c r="DW12" s="108">
        <f t="shared" si="36"/>
        <v>53668.023952519412</v>
      </c>
      <c r="DX12" s="108">
        <f t="shared" si="37"/>
        <v>53681.647047674007</v>
      </c>
      <c r="DY12" s="108">
        <f t="shared" si="38"/>
        <v>53695.273600916073</v>
      </c>
      <c r="DZ12" s="108">
        <f t="shared" si="39"/>
        <v>53708.903613123424</v>
      </c>
      <c r="EA12" s="108">
        <f t="shared" si="40"/>
        <v>54953.00111049461</v>
      </c>
      <c r="EB12" s="108">
        <f t="shared" si="41"/>
        <v>54966.950384345662</v>
      </c>
      <c r="EC12" s="108">
        <f t="shared" si="42"/>
        <v>54980.903199081426</v>
      </c>
      <c r="ED12" s="108">
        <f t="shared" si="43"/>
        <v>54994.859555600706</v>
      </c>
      <c r="EE12" s="108">
        <f t="shared" si="44"/>
        <v>55008.819454802549</v>
      </c>
      <c r="EF12" s="108">
        <f t="shared" si="45"/>
        <v>52593.112762259225</v>
      </c>
      <c r="EG12" s="108">
        <f t="shared" si="46"/>
        <v>52606.463001878081</v>
      </c>
      <c r="EH12" s="108">
        <f t="shared" si="47"/>
        <v>52619.816630322748</v>
      </c>
      <c r="EI12" s="108">
        <f t="shared" si="48"/>
        <v>52633.173648453441</v>
      </c>
      <c r="EJ12" s="108">
        <f t="shared" si="49"/>
        <v>52746.677834259579</v>
      </c>
      <c r="EK12" s="108">
        <f t="shared" si="50"/>
        <v>52760.067054847626</v>
      </c>
      <c r="EL12" s="108">
        <f t="shared" si="51"/>
        <v>52773.459674156409</v>
      </c>
      <c r="EM12" s="108">
        <f t="shared" si="52"/>
        <v>52786.855693048667</v>
      </c>
      <c r="EN12" s="108">
        <f t="shared" si="53"/>
        <v>56774.753297212847</v>
      </c>
      <c r="EO12" s="108">
        <f t="shared" si="54"/>
        <v>56789.165004773218</v>
      </c>
      <c r="EP12" s="108">
        <f t="shared" si="55"/>
        <v>56803.580370602496</v>
      </c>
      <c r="EQ12" s="108">
        <f t="shared" si="56"/>
        <v>56817.999395629296</v>
      </c>
      <c r="ER12" s="108">
        <f t="shared" si="57"/>
        <v>56832.422080782468</v>
      </c>
      <c r="ES12" s="108">
        <f t="shared" si="58"/>
        <v>57329.599969845265</v>
      </c>
      <c r="ET12" s="108">
        <f t="shared" si="59"/>
        <v>57344.152519725896</v>
      </c>
      <c r="EU12" s="108">
        <f t="shared" si="60"/>
        <v>57358.708763626862</v>
      </c>
      <c r="EV12" s="108">
        <f t="shared" si="61"/>
        <v>57373.268702485853</v>
      </c>
      <c r="EW12" s="108">
        <f t="shared" si="62"/>
        <v>56842.653627188796</v>
      </c>
      <c r="EX12" s="108">
        <f t="shared" si="63"/>
        <v>56857.082570573933</v>
      </c>
      <c r="EY12" s="108">
        <f t="shared" si="64"/>
        <v>56871.515176603112</v>
      </c>
      <c r="EZ12" s="108">
        <f t="shared" si="65"/>
        <v>56885.951446206076</v>
      </c>
      <c r="FA12" s="108">
        <f t="shared" si="66"/>
        <v>52901.724281281509</v>
      </c>
      <c r="FB12" s="108">
        <f t="shared" si="67"/>
        <v>52915.152858871093</v>
      </c>
      <c r="FC12" s="108">
        <f t="shared" si="68"/>
        <v>52928.584845171805</v>
      </c>
      <c r="FD12" s="108">
        <f t="shared" si="69"/>
        <v>52942.020241048907</v>
      </c>
      <c r="FE12" s="108">
        <f t="shared" si="70"/>
        <v>52955.459047367891</v>
      </c>
    </row>
    <row r="13" spans="1:161" ht="15.75" x14ac:dyDescent="0.25">
      <c r="A13" s="47" t="s">
        <v>177</v>
      </c>
      <c r="B13" s="12">
        <f>'Urb proj of all 25 ARs '!D13</f>
        <v>130798.00612930249</v>
      </c>
      <c r="C13" s="12">
        <f>'Urb proj of all 25 ARs '!E13</f>
        <v>132535.72133296035</v>
      </c>
      <c r="D13" s="100">
        <f t="shared" si="10"/>
        <v>1.3285486951077955E-2</v>
      </c>
      <c r="E13" s="101">
        <f t="shared" si="11"/>
        <v>2.5384007368423056E-4</v>
      </c>
      <c r="F13" s="69">
        <f t="shared" si="12"/>
        <v>130831.20790481611</v>
      </c>
      <c r="G13" s="69">
        <f t="shared" si="16"/>
        <v>130864.41810827087</v>
      </c>
      <c r="H13" s="69">
        <f t="shared" ref="H13:AM13" si="83">G13*(1+$E$13)</f>
        <v>130897.63674180611</v>
      </c>
      <c r="I13" s="69">
        <f t="shared" si="83"/>
        <v>130930.86380756175</v>
      </c>
      <c r="J13" s="69">
        <f t="shared" si="83"/>
        <v>130964.0993076782</v>
      </c>
      <c r="K13" s="69">
        <f t="shared" si="83"/>
        <v>130997.34324429645</v>
      </c>
      <c r="L13" s="69">
        <f t="shared" si="83"/>
        <v>131030.59561955802</v>
      </c>
      <c r="M13" s="69">
        <f t="shared" si="83"/>
        <v>131063.85643560498</v>
      </c>
      <c r="N13" s="69">
        <f t="shared" si="83"/>
        <v>131097.12569457994</v>
      </c>
      <c r="O13" s="69">
        <f t="shared" si="83"/>
        <v>131130.40339862605</v>
      </c>
      <c r="P13" s="69">
        <f t="shared" si="83"/>
        <v>131163.689549887</v>
      </c>
      <c r="Q13" s="69">
        <f t="shared" si="83"/>
        <v>131196.98415050705</v>
      </c>
      <c r="R13" s="69">
        <f t="shared" si="83"/>
        <v>131230.28720263098</v>
      </c>
      <c r="S13" s="69">
        <f t="shared" si="83"/>
        <v>131263.59870840408</v>
      </c>
      <c r="T13" s="69">
        <f t="shared" si="83"/>
        <v>131296.91866997228</v>
      </c>
      <c r="U13" s="69">
        <f t="shared" si="83"/>
        <v>131330.24708948197</v>
      </c>
      <c r="V13" s="69">
        <f t="shared" si="83"/>
        <v>131363.58396908012</v>
      </c>
      <c r="W13" s="69">
        <f t="shared" si="83"/>
        <v>131396.92931091425</v>
      </c>
      <c r="X13" s="69">
        <f t="shared" si="83"/>
        <v>131430.28311713241</v>
      </c>
      <c r="Y13" s="69">
        <f t="shared" si="83"/>
        <v>131463.6453898832</v>
      </c>
      <c r="Z13" s="69">
        <f t="shared" si="83"/>
        <v>131497.01613131576</v>
      </c>
      <c r="AA13" s="69">
        <f t="shared" si="83"/>
        <v>131530.39534357979</v>
      </c>
      <c r="AB13" s="69">
        <f t="shared" si="83"/>
        <v>131563.78302882551</v>
      </c>
      <c r="AC13" s="69">
        <f t="shared" si="83"/>
        <v>131597.17918920371</v>
      </c>
      <c r="AD13" s="69">
        <f t="shared" si="83"/>
        <v>131630.58382686574</v>
      </c>
      <c r="AE13" s="69">
        <f t="shared" si="83"/>
        <v>131663.99694396346</v>
      </c>
      <c r="AF13" s="69">
        <f t="shared" si="83"/>
        <v>131697.41854264928</v>
      </c>
      <c r="AG13" s="69">
        <f t="shared" si="83"/>
        <v>131730.84862507618</v>
      </c>
      <c r="AH13" s="69">
        <f t="shared" si="83"/>
        <v>131764.28719339764</v>
      </c>
      <c r="AI13" s="69">
        <f t="shared" si="83"/>
        <v>131797.73424976776</v>
      </c>
      <c r="AJ13" s="69">
        <f t="shared" si="83"/>
        <v>131831.18979634115</v>
      </c>
      <c r="AK13" s="69">
        <f t="shared" si="83"/>
        <v>131864.65383527294</v>
      </c>
      <c r="AL13" s="69">
        <f t="shared" si="83"/>
        <v>131898.12636871883</v>
      </c>
      <c r="AM13" s="69">
        <f t="shared" si="83"/>
        <v>131931.60739883507</v>
      </c>
      <c r="AN13" s="69">
        <f t="shared" ref="AN13:BE13" si="84">AM13*(1+$E$13)</f>
        <v>131965.09692777848</v>
      </c>
      <c r="AO13" s="69">
        <f t="shared" si="84"/>
        <v>131998.59495770637</v>
      </c>
      <c r="AP13" s="69">
        <f t="shared" si="84"/>
        <v>132032.10149077667</v>
      </c>
      <c r="AQ13" s="69">
        <f t="shared" si="84"/>
        <v>132065.61652914778</v>
      </c>
      <c r="AR13" s="69">
        <f t="shared" si="84"/>
        <v>132099.1400749787</v>
      </c>
      <c r="AS13" s="69">
        <f t="shared" si="84"/>
        <v>132132.67213042895</v>
      </c>
      <c r="AT13" s="69">
        <f t="shared" si="84"/>
        <v>132166.21269765863</v>
      </c>
      <c r="AU13" s="69">
        <f t="shared" si="84"/>
        <v>132199.76177882837</v>
      </c>
      <c r="AV13" s="69">
        <f t="shared" si="84"/>
        <v>132233.31937609933</v>
      </c>
      <c r="AW13" s="69">
        <f t="shared" si="84"/>
        <v>132266.88549163326</v>
      </c>
      <c r="AX13" s="69">
        <f t="shared" si="84"/>
        <v>132300.46012759244</v>
      </c>
      <c r="AY13" s="69">
        <f t="shared" si="84"/>
        <v>132334.04328613967</v>
      </c>
      <c r="AZ13" s="69">
        <f t="shared" si="84"/>
        <v>132367.63496943837</v>
      </c>
      <c r="BA13" s="69">
        <f t="shared" si="84"/>
        <v>132401.23517965243</v>
      </c>
      <c r="BB13" s="69">
        <f t="shared" si="84"/>
        <v>132434.84391894631</v>
      </c>
      <c r="BC13" s="69">
        <f t="shared" si="84"/>
        <v>132468.46118948507</v>
      </c>
      <c r="BD13" s="69">
        <f t="shared" si="84"/>
        <v>132502.08699343423</v>
      </c>
      <c r="BE13" s="69">
        <f t="shared" si="84"/>
        <v>132535.72133295995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140824.4578508299</v>
      </c>
      <c r="DG13" s="108">
        <f t="shared" si="20"/>
        <v>140860.20474158731</v>
      </c>
      <c r="DH13" s="108">
        <f t="shared" si="21"/>
        <v>140895.96070633808</v>
      </c>
      <c r="DI13" s="108">
        <f t="shared" si="22"/>
        <v>140931.72574738559</v>
      </c>
      <c r="DJ13" s="108">
        <f t="shared" si="23"/>
        <v>153070.8898865417</v>
      </c>
      <c r="DK13" s="108">
        <f t="shared" si="24"/>
        <v>153109.74541250942</v>
      </c>
      <c r="DL13" s="108">
        <f t="shared" si="25"/>
        <v>153148.61080156671</v>
      </c>
      <c r="DM13" s="108">
        <f t="shared" si="26"/>
        <v>153187.4860562172</v>
      </c>
      <c r="DN13" s="108">
        <f t="shared" si="27"/>
        <v>136360.85896842575</v>
      </c>
      <c r="DO13" s="108">
        <f t="shared" si="28"/>
        <v>136395.47281891396</v>
      </c>
      <c r="DP13" s="108">
        <f t="shared" si="29"/>
        <v>136430.0954557845</v>
      </c>
      <c r="DQ13" s="108">
        <f t="shared" si="30"/>
        <v>136464.72688126776</v>
      </c>
      <c r="DR13" s="108">
        <f t="shared" si="31"/>
        <v>136499.3670975946</v>
      </c>
      <c r="DS13" s="108">
        <f t="shared" si="32"/>
        <v>140513.38517051825</v>
      </c>
      <c r="DT13" s="108">
        <f t="shared" si="33"/>
        <v>140549.05309856354</v>
      </c>
      <c r="DU13" s="108">
        <f t="shared" si="34"/>
        <v>140584.73008055834</v>
      </c>
      <c r="DV13" s="108">
        <f t="shared" si="35"/>
        <v>140620.41611880084</v>
      </c>
      <c r="DW13" s="108">
        <f t="shared" si="36"/>
        <v>138121.01037780757</v>
      </c>
      <c r="DX13" s="108">
        <f t="shared" si="37"/>
        <v>138156.07102525921</v>
      </c>
      <c r="DY13" s="108">
        <f t="shared" si="38"/>
        <v>138191.14057250819</v>
      </c>
      <c r="DZ13" s="108">
        <f t="shared" si="39"/>
        <v>138226.21902181362</v>
      </c>
      <c r="EA13" s="108">
        <f t="shared" si="40"/>
        <v>142718.01998321112</v>
      </c>
      <c r="EB13" s="108">
        <f t="shared" si="41"/>
        <v>142754.24753591971</v>
      </c>
      <c r="EC13" s="108">
        <f t="shared" si="42"/>
        <v>142790.48428463296</v>
      </c>
      <c r="ED13" s="108">
        <f t="shared" si="43"/>
        <v>142826.73023168519</v>
      </c>
      <c r="EE13" s="108">
        <f t="shared" si="44"/>
        <v>142862.98537941129</v>
      </c>
      <c r="EF13" s="108">
        <f t="shared" si="45"/>
        <v>145552.77974556861</v>
      </c>
      <c r="EG13" s="108">
        <f t="shared" si="46"/>
        <v>145589.72687390418</v>
      </c>
      <c r="EH13" s="108">
        <f t="shared" si="47"/>
        <v>145626.68338090149</v>
      </c>
      <c r="EI13" s="108">
        <f t="shared" si="48"/>
        <v>145663.64926894128</v>
      </c>
      <c r="EJ13" s="108">
        <f t="shared" si="49"/>
        <v>146390.67187067794</v>
      </c>
      <c r="EK13" s="108">
        <f t="shared" si="50"/>
        <v>146427.83168961227</v>
      </c>
      <c r="EL13" s="108">
        <f t="shared" si="51"/>
        <v>146465.0009411978</v>
      </c>
      <c r="EM13" s="108">
        <f t="shared" si="52"/>
        <v>146502.17962782885</v>
      </c>
      <c r="EN13" s="108">
        <f t="shared" si="53"/>
        <v>157579.29392329784</v>
      </c>
      <c r="EO13" s="108">
        <f t="shared" si="54"/>
        <v>157619.29386287843</v>
      </c>
      <c r="EP13" s="108">
        <f t="shared" si="55"/>
        <v>157659.30395604667</v>
      </c>
      <c r="EQ13" s="108">
        <f t="shared" si="56"/>
        <v>157699.32420537987</v>
      </c>
      <c r="ER13" s="108">
        <f t="shared" si="57"/>
        <v>157739.35461345615</v>
      </c>
      <c r="ES13" s="108">
        <f t="shared" si="58"/>
        <v>152354.97598989814</v>
      </c>
      <c r="ET13" s="108">
        <f t="shared" si="59"/>
        <v>152393.64978822958</v>
      </c>
      <c r="EU13" s="108">
        <f t="shared" si="60"/>
        <v>152432.33340352081</v>
      </c>
      <c r="EV13" s="108">
        <f t="shared" si="61"/>
        <v>152471.02683826382</v>
      </c>
      <c r="EW13" s="108">
        <f t="shared" si="62"/>
        <v>151406.76261979027</v>
      </c>
      <c r="EX13" s="108">
        <f t="shared" si="63"/>
        <v>151445.19572356995</v>
      </c>
      <c r="EY13" s="108">
        <f t="shared" si="64"/>
        <v>151483.63858321152</v>
      </c>
      <c r="EZ13" s="108">
        <f t="shared" si="65"/>
        <v>151522.09120119145</v>
      </c>
      <c r="FA13" s="108">
        <f t="shared" si="66"/>
        <v>138219.76340455728</v>
      </c>
      <c r="FB13" s="108">
        <f t="shared" si="67"/>
        <v>138254.84911948451</v>
      </c>
      <c r="FC13" s="108">
        <f t="shared" si="68"/>
        <v>138289.9437405722</v>
      </c>
      <c r="FD13" s="108">
        <f t="shared" si="69"/>
        <v>138325.04727008109</v>
      </c>
      <c r="FE13" s="108">
        <f t="shared" si="70"/>
        <v>138360.15971027248</v>
      </c>
    </row>
    <row r="14" spans="1:161" ht="15.75" x14ac:dyDescent="0.25">
      <c r="A14" s="47" t="s">
        <v>194</v>
      </c>
      <c r="B14" s="12">
        <f>'Urb proj of all 25 ARs '!D14</f>
        <v>37335.818184308177</v>
      </c>
      <c r="C14" s="12">
        <f>'Urb proj of all 25 ARs '!E14</f>
        <v>37831.842709603625</v>
      </c>
      <c r="D14" s="100">
        <f t="shared" si="10"/>
        <v>1.3285486951078033E-2</v>
      </c>
      <c r="E14" s="101">
        <f t="shared" si="11"/>
        <v>2.5384007368423056E-4</v>
      </c>
      <c r="F14" s="69">
        <f t="shared" si="12"/>
        <v>37345.295511147146</v>
      </c>
      <c r="G14" s="69">
        <f t="shared" si="16"/>
        <v>37354.775243711454</v>
      </c>
      <c r="H14" s="69">
        <f t="shared" ref="H14:AM14" si="85">G14*(1+$E$14)</f>
        <v>37364.257382611773</v>
      </c>
      <c r="I14" s="69">
        <f t="shared" si="85"/>
        <v>37373.741928458934</v>
      </c>
      <c r="J14" s="69">
        <f t="shared" si="85"/>
        <v>37383.228881863906</v>
      </c>
      <c r="K14" s="69">
        <f t="shared" si="85"/>
        <v>37392.718243437834</v>
      </c>
      <c r="L14" s="69">
        <f t="shared" si="85"/>
        <v>37402.210013791999</v>
      </c>
      <c r="M14" s="69">
        <f t="shared" si="85"/>
        <v>37411.704193537851</v>
      </c>
      <c r="N14" s="69">
        <f t="shared" si="85"/>
        <v>37421.200783286993</v>
      </c>
      <c r="O14" s="69">
        <f t="shared" si="85"/>
        <v>37430.699783651173</v>
      </c>
      <c r="P14" s="69">
        <f t="shared" si="85"/>
        <v>37440.201195242305</v>
      </c>
      <c r="Q14" s="69">
        <f t="shared" si="85"/>
        <v>37449.705018672459</v>
      </c>
      <c r="R14" s="69">
        <f t="shared" si="85"/>
        <v>37459.211254553855</v>
      </c>
      <c r="S14" s="69">
        <f t="shared" si="85"/>
        <v>37468.719903498866</v>
      </c>
      <c r="T14" s="69">
        <f t="shared" si="85"/>
        <v>37478.230966120027</v>
      </c>
      <c r="U14" s="69">
        <f t="shared" si="85"/>
        <v>37487.744443030024</v>
      </c>
      <c r="V14" s="69">
        <f t="shared" si="85"/>
        <v>37497.260334841696</v>
      </c>
      <c r="W14" s="69">
        <f t="shared" si="85"/>
        <v>37506.77864216805</v>
      </c>
      <c r="X14" s="69">
        <f t="shared" si="85"/>
        <v>37516.299365622239</v>
      </c>
      <c r="Y14" s="69">
        <f t="shared" si="85"/>
        <v>37525.822505817567</v>
      </c>
      <c r="Z14" s="69">
        <f t="shared" si="85"/>
        <v>37535.348063367506</v>
      </c>
      <c r="AA14" s="69">
        <f t="shared" si="85"/>
        <v>37544.876038885675</v>
      </c>
      <c r="AB14" s="69">
        <f t="shared" si="85"/>
        <v>37554.406432985852</v>
      </c>
      <c r="AC14" s="69">
        <f t="shared" si="85"/>
        <v>37563.939246281967</v>
      </c>
      <c r="AD14" s="69">
        <f t="shared" si="85"/>
        <v>37573.474479388111</v>
      </c>
      <c r="AE14" s="69">
        <f t="shared" si="85"/>
        <v>37583.012132918535</v>
      </c>
      <c r="AF14" s="69">
        <f t="shared" si="85"/>
        <v>37592.552207487628</v>
      </c>
      <c r="AG14" s="69">
        <f t="shared" si="85"/>
        <v>37602.094703709954</v>
      </c>
      <c r="AH14" s="69">
        <f t="shared" si="85"/>
        <v>37611.639622200222</v>
      </c>
      <c r="AI14" s="69">
        <f t="shared" si="85"/>
        <v>37621.186963573309</v>
      </c>
      <c r="AJ14" s="69">
        <f t="shared" si="85"/>
        <v>37630.73672844423</v>
      </c>
      <c r="AK14" s="69">
        <f t="shared" si="85"/>
        <v>37640.288917428174</v>
      </c>
      <c r="AL14" s="69">
        <f t="shared" si="85"/>
        <v>37649.843531140468</v>
      </c>
      <c r="AM14" s="69">
        <f t="shared" si="85"/>
        <v>37659.400570196616</v>
      </c>
      <c r="AN14" s="69">
        <f t="shared" ref="AN14:BE14" si="86">AM14*(1+$E$14)</f>
        <v>37668.960035212258</v>
      </c>
      <c r="AO14" s="69">
        <f t="shared" si="86"/>
        <v>37678.521926803201</v>
      </c>
      <c r="AP14" s="69">
        <f t="shared" si="86"/>
        <v>37688.086245585415</v>
      </c>
      <c r="AQ14" s="69">
        <f t="shared" si="86"/>
        <v>37697.652992175012</v>
      </c>
      <c r="AR14" s="69">
        <f t="shared" si="86"/>
        <v>37707.222167188265</v>
      </c>
      <c r="AS14" s="69">
        <f t="shared" si="86"/>
        <v>37716.79377124161</v>
      </c>
      <c r="AT14" s="69">
        <f t="shared" si="86"/>
        <v>37726.367804951631</v>
      </c>
      <c r="AU14" s="69">
        <f t="shared" si="86"/>
        <v>37735.944268935076</v>
      </c>
      <c r="AV14" s="69">
        <f t="shared" si="86"/>
        <v>37745.523163808844</v>
      </c>
      <c r="AW14" s="69">
        <f t="shared" si="86"/>
        <v>37755.104490189995</v>
      </c>
      <c r="AX14" s="69">
        <f t="shared" si="86"/>
        <v>37764.68824869574</v>
      </c>
      <c r="AY14" s="69">
        <f t="shared" si="86"/>
        <v>37774.274439943452</v>
      </c>
      <c r="AZ14" s="69">
        <f t="shared" si="86"/>
        <v>37783.863064550656</v>
      </c>
      <c r="BA14" s="69">
        <f t="shared" si="86"/>
        <v>37793.454123135038</v>
      </c>
      <c r="BB14" s="69">
        <f t="shared" si="86"/>
        <v>37803.047616314434</v>
      </c>
      <c r="BC14" s="69">
        <f t="shared" si="86"/>
        <v>37812.643544706851</v>
      </c>
      <c r="BD14" s="69">
        <f t="shared" si="86"/>
        <v>37822.241908930431</v>
      </c>
      <c r="BE14" s="69">
        <f t="shared" si="86"/>
        <v>37831.842709603494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44361.712484286109</v>
      </c>
      <c r="DG14" s="108">
        <f t="shared" si="20"/>
        <v>44372.973264651875</v>
      </c>
      <c r="DH14" s="108">
        <f t="shared" si="21"/>
        <v>44384.236903454963</v>
      </c>
      <c r="DI14" s="108">
        <f t="shared" si="22"/>
        <v>44395.503401420952</v>
      </c>
      <c r="DJ14" s="108">
        <f t="shared" si="23"/>
        <v>48849.60223778103</v>
      </c>
      <c r="DK14" s="108">
        <f t="shared" si="24"/>
        <v>48862.002224412514</v>
      </c>
      <c r="DL14" s="108">
        <f t="shared" si="25"/>
        <v>48874.40535865751</v>
      </c>
      <c r="DM14" s="108">
        <f t="shared" si="26"/>
        <v>48886.811641315027</v>
      </c>
      <c r="DN14" s="108">
        <f t="shared" si="27"/>
        <v>44627.35856221139</v>
      </c>
      <c r="DO14" s="108">
        <f t="shared" si="28"/>
        <v>44638.686774197151</v>
      </c>
      <c r="DP14" s="108">
        <f t="shared" si="29"/>
        <v>44650.017861737077</v>
      </c>
      <c r="DQ14" s="108">
        <f t="shared" si="30"/>
        <v>44661.351825561105</v>
      </c>
      <c r="DR14" s="108">
        <f t="shared" si="31"/>
        <v>44672.688666399343</v>
      </c>
      <c r="DS14" s="108">
        <f t="shared" si="32"/>
        <v>45493.864005217525</v>
      </c>
      <c r="DT14" s="108">
        <f t="shared" si="33"/>
        <v>45505.412171008793</v>
      </c>
      <c r="DU14" s="108">
        <f t="shared" si="34"/>
        <v>45516.963268187319</v>
      </c>
      <c r="DV14" s="108">
        <f t="shared" si="35"/>
        <v>45528.517297497194</v>
      </c>
      <c r="DW14" s="108">
        <f t="shared" si="36"/>
        <v>44198.248825821604</v>
      </c>
      <c r="DX14" s="108">
        <f t="shared" si="37"/>
        <v>44209.468112560266</v>
      </c>
      <c r="DY14" s="108">
        <f t="shared" si="38"/>
        <v>44220.6902472035</v>
      </c>
      <c r="DZ14" s="108">
        <f t="shared" si="39"/>
        <v>44231.915230474217</v>
      </c>
      <c r="EA14" s="108">
        <f t="shared" si="40"/>
        <v>45409.792305675583</v>
      </c>
      <c r="EB14" s="108">
        <f t="shared" si="41"/>
        <v>45421.319130700438</v>
      </c>
      <c r="EC14" s="108">
        <f t="shared" si="42"/>
        <v>45432.848881695412</v>
      </c>
      <c r="ED14" s="108">
        <f t="shared" si="43"/>
        <v>45444.38155940322</v>
      </c>
      <c r="EE14" s="108">
        <f t="shared" si="44"/>
        <v>45455.917164566803</v>
      </c>
      <c r="EF14" s="108">
        <f t="shared" si="45"/>
        <v>43197.523591880294</v>
      </c>
      <c r="EG14" s="108">
        <f t="shared" si="46"/>
        <v>43208.488854451833</v>
      </c>
      <c r="EH14" s="108">
        <f t="shared" si="47"/>
        <v>43219.456900446428</v>
      </c>
      <c r="EI14" s="108">
        <f t="shared" si="48"/>
        <v>43230.427730570635</v>
      </c>
      <c r="EJ14" s="108">
        <f t="shared" si="49"/>
        <v>43214.490175043436</v>
      </c>
      <c r="EK14" s="108">
        <f t="shared" si="50"/>
        <v>43225.459744413696</v>
      </c>
      <c r="EL14" s="108">
        <f t="shared" si="51"/>
        <v>43236.432098300254</v>
      </c>
      <c r="EM14" s="108">
        <f t="shared" si="52"/>
        <v>43247.407237409934</v>
      </c>
      <c r="EN14" s="108">
        <f t="shared" si="53"/>
        <v>46477.505385736251</v>
      </c>
      <c r="EO14" s="108">
        <f t="shared" si="54"/>
        <v>46489.303239128021</v>
      </c>
      <c r="EP14" s="108">
        <f t="shared" si="55"/>
        <v>46501.104087287771</v>
      </c>
      <c r="EQ14" s="108">
        <f t="shared" si="56"/>
        <v>46512.907930975685</v>
      </c>
      <c r="ER14" s="108">
        <f t="shared" si="57"/>
        <v>46524.714770952152</v>
      </c>
      <c r="ES14" s="108">
        <f t="shared" si="58"/>
        <v>46661.518054760469</v>
      </c>
      <c r="ET14" s="108">
        <f t="shared" si="59"/>
        <v>46673.362617941697</v>
      </c>
      <c r="EU14" s="108">
        <f t="shared" si="60"/>
        <v>46685.210187747725</v>
      </c>
      <c r="EV14" s="108">
        <f t="shared" si="61"/>
        <v>46697.060764941743</v>
      </c>
      <c r="EW14" s="108">
        <f t="shared" si="62"/>
        <v>46161.658076700005</v>
      </c>
      <c r="EX14" s="108">
        <f t="shared" si="63"/>
        <v>46173.375755387577</v>
      </c>
      <c r="EY14" s="108">
        <f t="shared" si="64"/>
        <v>46185.096408491576</v>
      </c>
      <c r="EZ14" s="108">
        <f t="shared" si="65"/>
        <v>46196.820036767022</v>
      </c>
      <c r="FA14" s="108">
        <f t="shared" si="66"/>
        <v>43131.621149286075</v>
      </c>
      <c r="FB14" s="108">
        <f t="shared" si="67"/>
        <v>43142.569683176727</v>
      </c>
      <c r="FC14" s="108">
        <f t="shared" si="68"/>
        <v>43153.520996244035</v>
      </c>
      <c r="FD14" s="108">
        <f t="shared" si="69"/>
        <v>43164.475089193453</v>
      </c>
      <c r="FE14" s="108">
        <f t="shared" si="70"/>
        <v>43175.431962730632</v>
      </c>
    </row>
    <row r="15" spans="1:161" ht="15.75" x14ac:dyDescent="0.25">
      <c r="A15" s="47" t="s">
        <v>179</v>
      </c>
      <c r="B15" s="12">
        <f>'Urb proj of all 25 ARs '!D15</f>
        <v>2329.4424782605688</v>
      </c>
      <c r="C15" s="12">
        <f>'Urb proj of all 25 ARs '!E15</f>
        <v>2360.3902559087869</v>
      </c>
      <c r="D15" s="100">
        <f t="shared" si="10"/>
        <v>1.3285486951078224E-2</v>
      </c>
      <c r="E15" s="101">
        <f t="shared" si="11"/>
        <v>2.5384007368423056E-4</v>
      </c>
      <c r="F15" s="69">
        <f t="shared" si="12"/>
        <v>2330.0337841108935</v>
      </c>
      <c r="G15" s="69">
        <f t="shared" si="16"/>
        <v>2330.6252400583389</v>
      </c>
      <c r="H15" s="69">
        <f t="shared" ref="H15:AM15" si="87">G15*(1+$E$15)</f>
        <v>2331.2168461410056</v>
      </c>
      <c r="I15" s="69">
        <f t="shared" si="87"/>
        <v>2331.8086023970041</v>
      </c>
      <c r="J15" s="69">
        <f t="shared" si="87"/>
        <v>2332.400508864454</v>
      </c>
      <c r="K15" s="69">
        <f t="shared" si="87"/>
        <v>2332.9925655814855</v>
      </c>
      <c r="L15" s="69">
        <f t="shared" si="87"/>
        <v>2333.5847725862372</v>
      </c>
      <c r="M15" s="69">
        <f t="shared" si="87"/>
        <v>2334.177129916859</v>
      </c>
      <c r="N15" s="69">
        <f t="shared" si="87"/>
        <v>2334.7696376115091</v>
      </c>
      <c r="O15" s="69">
        <f t="shared" si="87"/>
        <v>2335.3622957083562</v>
      </c>
      <c r="P15" s="69">
        <f t="shared" si="87"/>
        <v>2335.9551042455782</v>
      </c>
      <c r="Q15" s="69">
        <f t="shared" si="87"/>
        <v>2336.548063261363</v>
      </c>
      <c r="R15" s="69">
        <f t="shared" si="87"/>
        <v>2337.141172793908</v>
      </c>
      <c r="S15" s="69">
        <f t="shared" si="87"/>
        <v>2337.7344328814206</v>
      </c>
      <c r="T15" s="69">
        <f t="shared" si="87"/>
        <v>2338.3278435621173</v>
      </c>
      <c r="U15" s="69">
        <f t="shared" si="87"/>
        <v>2338.9214048742251</v>
      </c>
      <c r="V15" s="69">
        <f t="shared" si="87"/>
        <v>2339.5151168559801</v>
      </c>
      <c r="W15" s="69">
        <f t="shared" si="87"/>
        <v>2340.1089795456282</v>
      </c>
      <c r="X15" s="69">
        <f t="shared" si="87"/>
        <v>2340.7029929814253</v>
      </c>
      <c r="Y15" s="69">
        <f t="shared" si="87"/>
        <v>2341.2971572016368</v>
      </c>
      <c r="Z15" s="69">
        <f t="shared" si="87"/>
        <v>2341.8914722445375</v>
      </c>
      <c r="AA15" s="69">
        <f t="shared" si="87"/>
        <v>2342.4859381484125</v>
      </c>
      <c r="AB15" s="69">
        <f t="shared" si="87"/>
        <v>2343.0805549515562</v>
      </c>
      <c r="AC15" s="69">
        <f t="shared" si="87"/>
        <v>2343.6753226922733</v>
      </c>
      <c r="AD15" s="69">
        <f t="shared" si="87"/>
        <v>2344.2702414088776</v>
      </c>
      <c r="AE15" s="69">
        <f t="shared" si="87"/>
        <v>2344.8653111396925</v>
      </c>
      <c r="AF15" s="69">
        <f t="shared" si="87"/>
        <v>2345.4605319230518</v>
      </c>
      <c r="AG15" s="69">
        <f t="shared" si="87"/>
        <v>2346.0559037972985</v>
      </c>
      <c r="AH15" s="69">
        <f t="shared" si="87"/>
        <v>2346.6514268007859</v>
      </c>
      <c r="AI15" s="69">
        <f t="shared" si="87"/>
        <v>2347.2471009718761</v>
      </c>
      <c r="AJ15" s="69">
        <f t="shared" si="87"/>
        <v>2347.842926348942</v>
      </c>
      <c r="AK15" s="69">
        <f t="shared" si="87"/>
        <v>2348.4389029703652</v>
      </c>
      <c r="AL15" s="69">
        <f t="shared" si="87"/>
        <v>2349.0350308745383</v>
      </c>
      <c r="AM15" s="69">
        <f t="shared" si="87"/>
        <v>2349.6313100998623</v>
      </c>
      <c r="AN15" s="69">
        <f t="shared" ref="AN15:BE15" si="88">AM15*(1+$E$15)</f>
        <v>2350.2277406847488</v>
      </c>
      <c r="AO15" s="69">
        <f t="shared" si="88"/>
        <v>2350.8243226676191</v>
      </c>
      <c r="AP15" s="69">
        <f t="shared" si="88"/>
        <v>2351.4210560869037</v>
      </c>
      <c r="AQ15" s="69">
        <f t="shared" si="88"/>
        <v>2352.0179409810435</v>
      </c>
      <c r="AR15" s="69">
        <f t="shared" si="88"/>
        <v>2352.6149773884886</v>
      </c>
      <c r="AS15" s="69">
        <f t="shared" si="88"/>
        <v>2353.2121653476993</v>
      </c>
      <c r="AT15" s="69">
        <f t="shared" si="88"/>
        <v>2353.8095048971459</v>
      </c>
      <c r="AU15" s="69">
        <f t="shared" si="88"/>
        <v>2354.4069960753077</v>
      </c>
      <c r="AV15" s="69">
        <f t="shared" si="88"/>
        <v>2355.0046389206741</v>
      </c>
      <c r="AW15" s="69">
        <f t="shared" si="88"/>
        <v>2355.6024334717445</v>
      </c>
      <c r="AX15" s="69">
        <f t="shared" si="88"/>
        <v>2356.2003797670277</v>
      </c>
      <c r="AY15" s="69">
        <f t="shared" si="88"/>
        <v>2356.7984778450427</v>
      </c>
      <c r="AZ15" s="69">
        <f t="shared" si="88"/>
        <v>2357.396727744318</v>
      </c>
      <c r="BA15" s="69">
        <f t="shared" si="88"/>
        <v>2357.9951295033916</v>
      </c>
      <c r="BB15" s="69">
        <f t="shared" si="88"/>
        <v>2358.5936831608119</v>
      </c>
      <c r="BC15" s="69">
        <f t="shared" si="88"/>
        <v>2359.1923887551366</v>
      </c>
      <c r="BD15" s="69">
        <f t="shared" si="88"/>
        <v>2359.7912463249336</v>
      </c>
      <c r="BE15" s="69">
        <f t="shared" si="88"/>
        <v>2360.3902559087801</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7658.0432145006753</v>
      </c>
      <c r="DG15" s="108">
        <f t="shared" si="20"/>
        <v>7659.9871327545206</v>
      </c>
      <c r="DH15" s="108">
        <f t="shared" si="21"/>
        <v>7661.9315444527192</v>
      </c>
      <c r="DI15" s="108">
        <f t="shared" si="22"/>
        <v>7663.8764497205266</v>
      </c>
      <c r="DJ15" s="108">
        <f t="shared" si="23"/>
        <v>8847.5655942997982</v>
      </c>
      <c r="DK15" s="108">
        <f t="shared" si="24"/>
        <v>8849.8114610021821</v>
      </c>
      <c r="DL15" s="108">
        <f t="shared" si="25"/>
        <v>8852.0578977955338</v>
      </c>
      <c r="DM15" s="108">
        <f t="shared" si="26"/>
        <v>8854.3049048245666</v>
      </c>
      <c r="DN15" s="108">
        <f t="shared" si="27"/>
        <v>6977.1662312884346</v>
      </c>
      <c r="DO15" s="108">
        <f t="shared" si="28"/>
        <v>6978.9373156786924</v>
      </c>
      <c r="DP15" s="108">
        <f t="shared" si="29"/>
        <v>6980.7088496411416</v>
      </c>
      <c r="DQ15" s="108">
        <f t="shared" si="30"/>
        <v>6982.4808332899029</v>
      </c>
      <c r="DR15" s="108">
        <f t="shared" si="31"/>
        <v>6984.2532667391233</v>
      </c>
      <c r="DS15" s="108">
        <f t="shared" si="32"/>
        <v>7127.5838433254639</v>
      </c>
      <c r="DT15" s="108">
        <f t="shared" si="33"/>
        <v>7129.3931097334435</v>
      </c>
      <c r="DU15" s="108">
        <f t="shared" si="34"/>
        <v>7131.2028354057429</v>
      </c>
      <c r="DV15" s="108">
        <f t="shared" si="35"/>
        <v>7133.0130204589395</v>
      </c>
      <c r="DW15" s="108">
        <f t="shared" si="36"/>
        <v>6622.3393886610329</v>
      </c>
      <c r="DX15" s="108">
        <f t="shared" si="37"/>
        <v>6624.0204037794128</v>
      </c>
      <c r="DY15" s="108">
        <f t="shared" si="38"/>
        <v>6625.7018456067944</v>
      </c>
      <c r="DZ15" s="108">
        <f t="shared" si="39"/>
        <v>6627.3837142514931</v>
      </c>
      <c r="EA15" s="108">
        <f t="shared" si="40"/>
        <v>6985.847283995432</v>
      </c>
      <c r="EB15" s="108">
        <f t="shared" si="41"/>
        <v>6987.6205719847476</v>
      </c>
      <c r="EC15" s="108">
        <f t="shared" si="42"/>
        <v>6989.3943101056184</v>
      </c>
      <c r="ED15" s="108">
        <f t="shared" si="43"/>
        <v>6991.1684984723042</v>
      </c>
      <c r="EE15" s="108">
        <f t="shared" si="44"/>
        <v>6992.943137199095</v>
      </c>
      <c r="EF15" s="108">
        <f t="shared" si="45"/>
        <v>7843.3754769978377</v>
      </c>
      <c r="EG15" s="108">
        <f t="shared" si="46"/>
        <v>7845.3664400068519</v>
      </c>
      <c r="EH15" s="108">
        <f t="shared" si="47"/>
        <v>7847.3579084020639</v>
      </c>
      <c r="EI15" s="108">
        <f t="shared" si="48"/>
        <v>7849.3498823117588</v>
      </c>
      <c r="EJ15" s="108">
        <f t="shared" si="49"/>
        <v>8070.8651457634433</v>
      </c>
      <c r="EK15" s="108">
        <f t="shared" si="50"/>
        <v>8072.913854766739</v>
      </c>
      <c r="EL15" s="108">
        <f t="shared" si="51"/>
        <v>8074.9630838144794</v>
      </c>
      <c r="EM15" s="108">
        <f t="shared" si="52"/>
        <v>8077.0128330386724</v>
      </c>
      <c r="EN15" s="108">
        <f t="shared" si="53"/>
        <v>8929.1421783595379</v>
      </c>
      <c r="EO15" s="108">
        <f t="shared" si="54"/>
        <v>8931.4087524680308</v>
      </c>
      <c r="EP15" s="108">
        <f t="shared" si="55"/>
        <v>8933.6759019238598</v>
      </c>
      <c r="EQ15" s="108">
        <f t="shared" si="56"/>
        <v>8935.9436268730751</v>
      </c>
      <c r="ER15" s="108">
        <f t="shared" si="57"/>
        <v>8938.2119274617598</v>
      </c>
      <c r="ES15" s="108">
        <f t="shared" si="58"/>
        <v>8669.5442990526044</v>
      </c>
      <c r="ET15" s="108">
        <f t="shared" si="59"/>
        <v>8671.7449768162842</v>
      </c>
      <c r="EU15" s="108">
        <f t="shared" si="60"/>
        <v>8673.9462132001718</v>
      </c>
      <c r="EV15" s="108">
        <f t="shared" si="61"/>
        <v>8676.1480083460629</v>
      </c>
      <c r="EW15" s="108">
        <f t="shared" si="62"/>
        <v>8278.7086307668542</v>
      </c>
      <c r="EX15" s="108">
        <f t="shared" si="63"/>
        <v>8280.8100987756989</v>
      </c>
      <c r="EY15" s="108">
        <f t="shared" si="64"/>
        <v>8282.9121002213378</v>
      </c>
      <c r="EZ15" s="108">
        <f t="shared" si="65"/>
        <v>8285.0146352391785</v>
      </c>
      <c r="FA15" s="108">
        <f t="shared" si="66"/>
        <v>7330.7031420612093</v>
      </c>
      <c r="FB15" s="108">
        <f t="shared" si="67"/>
        <v>7332.5639682869478</v>
      </c>
      <c r="FC15" s="108">
        <f t="shared" si="68"/>
        <v>7334.4252668649515</v>
      </c>
      <c r="FD15" s="108">
        <f t="shared" si="69"/>
        <v>7336.2870379151245</v>
      </c>
      <c r="FE15" s="108">
        <f t="shared" si="70"/>
        <v>7338.1492815573974</v>
      </c>
    </row>
    <row r="16" spans="1:161" ht="15.75" x14ac:dyDescent="0.25">
      <c r="A16" s="47" t="s">
        <v>170</v>
      </c>
      <c r="B16" s="12">
        <f>'Urb proj of all 25 ARs '!D16</f>
        <v>17661.163089283291</v>
      </c>
      <c r="C16" s="12">
        <f>'Urb proj of all 25 ARs '!E16</f>
        <v>17895.800241046825</v>
      </c>
      <c r="D16" s="100">
        <f t="shared" si="10"/>
        <v>1.3285486951078044E-2</v>
      </c>
      <c r="E16" s="101">
        <f t="shared" si="11"/>
        <v>2.5384007368423056E-4</v>
      </c>
      <c r="F16" s="69">
        <f t="shared" si="12"/>
        <v>17665.646200223222</v>
      </c>
      <c r="G16" s="69">
        <f t="shared" si="13"/>
        <v>17670.130449156368</v>
      </c>
      <c r="H16" s="69">
        <f>G16*(1+$E$16)</f>
        <v>17674.615836371591</v>
      </c>
      <c r="I16" s="69">
        <f t="shared" ref="I16:BE16" si="89">H16*(1+$E$16)</f>
        <v>17679.102362157835</v>
      </c>
      <c r="J16" s="69">
        <f t="shared" si="89"/>
        <v>17683.590026804115</v>
      </c>
      <c r="K16" s="69">
        <f t="shared" si="89"/>
        <v>17688.078830599519</v>
      </c>
      <c r="L16" s="69">
        <f t="shared" si="89"/>
        <v>17692.568773833213</v>
      </c>
      <c r="M16" s="69">
        <f t="shared" si="89"/>
        <v>17697.059856794425</v>
      </c>
      <c r="N16" s="69">
        <f t="shared" si="89"/>
        <v>17701.552079772468</v>
      </c>
      <c r="O16" s="69">
        <f t="shared" si="89"/>
        <v>17706.045443056722</v>
      </c>
      <c r="P16" s="69">
        <f t="shared" si="89"/>
        <v>17710.539946936646</v>
      </c>
      <c r="Q16" s="69">
        <f t="shared" si="89"/>
        <v>17715.035591701762</v>
      </c>
      <c r="R16" s="69">
        <f t="shared" si="89"/>
        <v>17719.532377641677</v>
      </c>
      <c r="S16" s="69">
        <f t="shared" si="89"/>
        <v>17724.030305046068</v>
      </c>
      <c r="T16" s="69">
        <f t="shared" si="89"/>
        <v>17728.529374204682</v>
      </c>
      <c r="U16" s="69">
        <f t="shared" si="89"/>
        <v>17733.029585407341</v>
      </c>
      <c r="V16" s="69">
        <f t="shared" si="89"/>
        <v>17737.530938943946</v>
      </c>
      <c r="W16" s="69">
        <f t="shared" si="89"/>
        <v>17742.033435104466</v>
      </c>
      <c r="X16" s="69">
        <f t="shared" si="89"/>
        <v>17746.537074178941</v>
      </c>
      <c r="Y16" s="69">
        <f t="shared" si="89"/>
        <v>17751.04185645749</v>
      </c>
      <c r="Z16" s="69">
        <f t="shared" si="89"/>
        <v>17755.547782230304</v>
      </c>
      <c r="AA16" s="69">
        <f t="shared" si="89"/>
        <v>17760.054851787649</v>
      </c>
      <c r="AB16" s="69">
        <f t="shared" si="89"/>
        <v>17764.563065419861</v>
      </c>
      <c r="AC16" s="69">
        <f t="shared" si="89"/>
        <v>17769.072423417354</v>
      </c>
      <c r="AD16" s="69">
        <f t="shared" si="89"/>
        <v>17773.582926070616</v>
      </c>
      <c r="AE16" s="69">
        <f t="shared" si="89"/>
        <v>17778.094573670201</v>
      </c>
      <c r="AF16" s="69">
        <f t="shared" si="89"/>
        <v>17782.607366506749</v>
      </c>
      <c r="AG16" s="69">
        <f t="shared" si="89"/>
        <v>17787.121304870961</v>
      </c>
      <c r="AH16" s="69">
        <f t="shared" si="89"/>
        <v>17791.636389053619</v>
      </c>
      <c r="AI16" s="69">
        <f t="shared" si="89"/>
        <v>17796.152619345579</v>
      </c>
      <c r="AJ16" s="69">
        <f t="shared" si="89"/>
        <v>17800.66999603777</v>
      </c>
      <c r="AK16" s="69">
        <f t="shared" si="89"/>
        <v>17805.188519421194</v>
      </c>
      <c r="AL16" s="69">
        <f t="shared" si="89"/>
        <v>17809.708189786925</v>
      </c>
      <c r="AM16" s="69">
        <f t="shared" si="89"/>
        <v>17814.229007426115</v>
      </c>
      <c r="AN16" s="69">
        <f t="shared" si="89"/>
        <v>17818.750972629987</v>
      </c>
      <c r="AO16" s="69">
        <f t="shared" si="89"/>
        <v>17823.274085689842</v>
      </c>
      <c r="AP16" s="69">
        <f t="shared" si="89"/>
        <v>17827.798346897049</v>
      </c>
      <c r="AQ16" s="69">
        <f t="shared" si="89"/>
        <v>17832.323756543054</v>
      </c>
      <c r="AR16" s="69">
        <f t="shared" si="89"/>
        <v>17836.850314919375</v>
      </c>
      <c r="AS16" s="69">
        <f t="shared" si="89"/>
        <v>17841.378022317607</v>
      </c>
      <c r="AT16" s="69">
        <f t="shared" si="89"/>
        <v>17845.906879029422</v>
      </c>
      <c r="AU16" s="69">
        <f t="shared" si="89"/>
        <v>17850.436885346557</v>
      </c>
      <c r="AV16" s="69">
        <f t="shared" si="89"/>
        <v>17854.968041560827</v>
      </c>
      <c r="AW16" s="69">
        <f t="shared" si="89"/>
        <v>17859.500347964127</v>
      </c>
      <c r="AX16" s="69">
        <f t="shared" si="89"/>
        <v>17864.033804848419</v>
      </c>
      <c r="AY16" s="69">
        <f t="shared" si="89"/>
        <v>17868.568412505738</v>
      </c>
      <c r="AZ16" s="69">
        <f t="shared" si="89"/>
        <v>17873.104171228199</v>
      </c>
      <c r="BA16" s="69">
        <f t="shared" si="89"/>
        <v>17877.641081307989</v>
      </c>
      <c r="BB16" s="69">
        <f t="shared" si="89"/>
        <v>17882.179143037367</v>
      </c>
      <c r="BC16" s="69">
        <f t="shared" si="89"/>
        <v>17886.718356708669</v>
      </c>
      <c r="BD16" s="69">
        <f t="shared" si="89"/>
        <v>17891.258722614304</v>
      </c>
      <c r="BE16" s="69">
        <f t="shared" si="89"/>
        <v>17895.800241046756</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18991.497665688963</v>
      </c>
      <c r="DG16" s="108">
        <f t="shared" si="15"/>
        <v>18996.318468855796</v>
      </c>
      <c r="DH16" s="108">
        <f t="shared" si="15"/>
        <v>19001.140495735657</v>
      </c>
      <c r="DI16" s="108">
        <f t="shared" si="15"/>
        <v>19005.96374663918</v>
      </c>
      <c r="DJ16" s="108">
        <f t="shared" si="15"/>
        <v>20176.412645333388</v>
      </c>
      <c r="DK16" s="108">
        <f t="shared" si="15"/>
        <v>20181.534227405962</v>
      </c>
      <c r="DL16" s="108">
        <f t="shared" si="15"/>
        <v>20186.657109541309</v>
      </c>
      <c r="DM16" s="108">
        <f t="shared" si="15"/>
        <v>20191.781292069434</v>
      </c>
      <c r="DN16" s="108">
        <f t="shared" si="15"/>
        <v>17566.064685269244</v>
      </c>
      <c r="DO16" s="108">
        <f t="shared" si="15"/>
        <v>17570.523656423295</v>
      </c>
      <c r="DP16" s="108">
        <f t="shared" si="15"/>
        <v>17574.983759442915</v>
      </c>
      <c r="DQ16" s="108">
        <f t="shared" si="15"/>
        <v>17579.444994615409</v>
      </c>
      <c r="DR16" s="108">
        <f t="shared" si="15"/>
        <v>17583.907362228168</v>
      </c>
      <c r="DS16" s="108">
        <f t="shared" si="15"/>
        <v>18622.084754969557</v>
      </c>
      <c r="DT16" s="108">
        <f t="shared" si="15"/>
        <v>18626.811786335911</v>
      </c>
      <c r="DU16" s="108">
        <f t="shared" si="15"/>
        <v>18631.540017612253</v>
      </c>
      <c r="DV16" s="108">
        <f t="shared" ref="DV16:EK28" si="90">V16*BV16</f>
        <v>18636.269449103176</v>
      </c>
      <c r="DW16" s="108">
        <f t="shared" si="90"/>
        <v>17829.809375027835</v>
      </c>
      <c r="DX16" s="108">
        <f t="shared" si="90"/>
        <v>17834.335295153367</v>
      </c>
      <c r="DY16" s="108">
        <f t="shared" si="90"/>
        <v>17838.8623641388</v>
      </c>
      <c r="DZ16" s="108">
        <f t="shared" si="90"/>
        <v>17843.390582275752</v>
      </c>
      <c r="EA16" s="108">
        <f t="shared" si="90"/>
        <v>18611.473430416318</v>
      </c>
      <c r="EB16" s="108">
        <f t="shared" si="90"/>
        <v>18616.197768203263</v>
      </c>
      <c r="EC16" s="108">
        <f t="shared" si="90"/>
        <v>18620.923305216464</v>
      </c>
      <c r="ED16" s="108">
        <f t="shared" si="90"/>
        <v>18625.650041760327</v>
      </c>
      <c r="EE16" s="108">
        <f t="shared" si="90"/>
        <v>18630.377978139346</v>
      </c>
      <c r="EF16" s="108">
        <f t="shared" si="90"/>
        <v>18201.120322116549</v>
      </c>
      <c r="EG16" s="108">
        <f t="shared" si="90"/>
        <v>18205.740495840251</v>
      </c>
      <c r="EH16" s="108">
        <f t="shared" si="90"/>
        <v>18210.36184234919</v>
      </c>
      <c r="EI16" s="108">
        <f t="shared" si="90"/>
        <v>18214.984361941068</v>
      </c>
      <c r="EJ16" s="108">
        <f t="shared" si="90"/>
        <v>18498.172437392717</v>
      </c>
      <c r="EK16" s="108">
        <f t="shared" si="90"/>
        <v>18502.868014847249</v>
      </c>
      <c r="EL16" s="108">
        <f t="shared" ref="EL16:FA28" si="91">AL16*CL16</f>
        <v>18507.564784227507</v>
      </c>
      <c r="EM16" s="108">
        <f t="shared" si="91"/>
        <v>18512.262745836051</v>
      </c>
      <c r="EN16" s="108">
        <f t="shared" si="91"/>
        <v>20107.813597417702</v>
      </c>
      <c r="EO16" s="108">
        <f t="shared" si="91"/>
        <v>20112.917766302904</v>
      </c>
      <c r="EP16" s="108">
        <f t="shared" si="91"/>
        <v>20118.023230830706</v>
      </c>
      <c r="EQ16" s="108">
        <f t="shared" si="91"/>
        <v>20123.129991330003</v>
      </c>
      <c r="ER16" s="108">
        <f t="shared" si="91"/>
        <v>20128.238048129759</v>
      </c>
      <c r="ES16" s="108">
        <f t="shared" si="91"/>
        <v>19896.885299709422</v>
      </c>
      <c r="ET16" s="108">
        <f t="shared" si="91"/>
        <v>19901.935926539987</v>
      </c>
      <c r="EU16" s="108">
        <f t="shared" si="91"/>
        <v>19906.987835422038</v>
      </c>
      <c r="EV16" s="108">
        <f t="shared" si="91"/>
        <v>19912.04102668101</v>
      </c>
      <c r="EW16" s="108">
        <f t="shared" si="91"/>
        <v>19543.02435438885</v>
      </c>
      <c r="EX16" s="108">
        <f t="shared" si="91"/>
        <v>19547.985157130981</v>
      </c>
      <c r="EY16" s="108">
        <f t="shared" si="91"/>
        <v>19552.947219123645</v>
      </c>
      <c r="EZ16" s="108">
        <f t="shared" si="91"/>
        <v>19557.910540686491</v>
      </c>
      <c r="FA16" s="108">
        <f t="shared" si="91"/>
        <v>17955.376442169556</v>
      </c>
      <c r="FB16" s="108">
        <f t="shared" ref="FB16:FE28" si="92">BB16*DB16</f>
        <v>17959.934236248664</v>
      </c>
      <c r="FC16" s="108">
        <f t="shared" si="92"/>
        <v>17964.493187278556</v>
      </c>
      <c r="FD16" s="108">
        <f t="shared" si="92"/>
        <v>17969.053295552912</v>
      </c>
      <c r="FE16" s="108">
        <f t="shared" si="92"/>
        <v>17973.614561365492</v>
      </c>
    </row>
    <row r="17" spans="1:161" ht="15.75" x14ac:dyDescent="0.25">
      <c r="A17" s="87" t="s">
        <v>174</v>
      </c>
      <c r="B17" s="12">
        <f>'Urb proj of all 25 ARs '!D17</f>
        <v>21351.080456647182</v>
      </c>
      <c r="C17" s="12">
        <f>'Urb proj of all 25 ARs '!E17</f>
        <v>21634.739957445388</v>
      </c>
      <c r="D17" s="100">
        <f t="shared" si="10"/>
        <v>1.3285486951078198E-2</v>
      </c>
      <c r="E17" s="101">
        <f t="shared" si="11"/>
        <v>2.5384007368423056E-4</v>
      </c>
      <c r="F17" s="69">
        <f t="shared" si="12"/>
        <v>21356.500216483535</v>
      </c>
      <c r="G17" s="69">
        <f t="shared" si="13"/>
        <v>21361.921352072124</v>
      </c>
      <c r="H17" s="69">
        <f>G17*(1+$E$17)</f>
        <v>21367.343863762169</v>
      </c>
      <c r="I17" s="69">
        <f t="shared" ref="I17:BE17" si="93">H17*(1+$E$17)</f>
        <v>21372.767751902982</v>
      </c>
      <c r="J17" s="69">
        <f t="shared" si="93"/>
        <v>21378.193016843961</v>
      </c>
      <c r="K17" s="69">
        <f t="shared" si="93"/>
        <v>21383.619658934593</v>
      </c>
      <c r="L17" s="69">
        <f t="shared" si="93"/>
        <v>21389.047678524454</v>
      </c>
      <c r="M17" s="69">
        <f t="shared" si="93"/>
        <v>21394.477075963205</v>
      </c>
      <c r="N17" s="69">
        <f t="shared" si="93"/>
        <v>21399.907851600601</v>
      </c>
      <c r="O17" s="69">
        <f t="shared" si="93"/>
        <v>21405.340005786486</v>
      </c>
      <c r="P17" s="69">
        <f t="shared" si="93"/>
        <v>21410.773538870792</v>
      </c>
      <c r="Q17" s="69">
        <f t="shared" si="93"/>
        <v>21416.208451203536</v>
      </c>
      <c r="R17" s="69">
        <f t="shared" si="93"/>
        <v>21421.644743134828</v>
      </c>
      <c r="S17" s="69">
        <f t="shared" si="93"/>
        <v>21427.082415014862</v>
      </c>
      <c r="T17" s="69">
        <f t="shared" si="93"/>
        <v>21432.521467193928</v>
      </c>
      <c r="U17" s="69">
        <f t="shared" si="93"/>
        <v>21437.961900022401</v>
      </c>
      <c r="V17" s="69">
        <f t="shared" si="93"/>
        <v>21443.403713850741</v>
      </c>
      <c r="W17" s="69">
        <f t="shared" si="93"/>
        <v>21448.846909029504</v>
      </c>
      <c r="X17" s="69">
        <f t="shared" si="93"/>
        <v>21454.291485909333</v>
      </c>
      <c r="Y17" s="69">
        <f t="shared" si="93"/>
        <v>21459.737444840957</v>
      </c>
      <c r="Z17" s="69">
        <f t="shared" si="93"/>
        <v>21465.184786175199</v>
      </c>
      <c r="AA17" s="69">
        <f t="shared" si="93"/>
        <v>21470.633510262967</v>
      </c>
      <c r="AB17" s="69">
        <f t="shared" si="93"/>
        <v>21476.083617455261</v>
      </c>
      <c r="AC17" s="69">
        <f t="shared" si="93"/>
        <v>21481.535108103166</v>
      </c>
      <c r="AD17" s="69">
        <f t="shared" si="93"/>
        <v>21486.987982557857</v>
      </c>
      <c r="AE17" s="69">
        <f t="shared" si="93"/>
        <v>21492.442241170604</v>
      </c>
      <c r="AF17" s="69">
        <f t="shared" si="93"/>
        <v>21497.897884292757</v>
      </c>
      <c r="AG17" s="69">
        <f t="shared" si="93"/>
        <v>21503.354912275761</v>
      </c>
      <c r="AH17" s="69">
        <f t="shared" si="93"/>
        <v>21508.81332547115</v>
      </c>
      <c r="AI17" s="69">
        <f t="shared" si="93"/>
        <v>21514.273124230549</v>
      </c>
      <c r="AJ17" s="69">
        <f t="shared" si="93"/>
        <v>21519.734308905667</v>
      </c>
      <c r="AK17" s="69">
        <f t="shared" si="93"/>
        <v>21525.196879848303</v>
      </c>
      <c r="AL17" s="69">
        <f t="shared" si="93"/>
        <v>21530.660837410353</v>
      </c>
      <c r="AM17" s="69">
        <f t="shared" si="93"/>
        <v>21536.12618194379</v>
      </c>
      <c r="AN17" s="69">
        <f t="shared" si="93"/>
        <v>21541.592913800687</v>
      </c>
      <c r="AO17" s="69">
        <f t="shared" si="93"/>
        <v>21547.061033333201</v>
      </c>
      <c r="AP17" s="69">
        <f t="shared" si="93"/>
        <v>21552.530540893582</v>
      </c>
      <c r="AQ17" s="69">
        <f t="shared" si="93"/>
        <v>21558.001436834165</v>
      </c>
      <c r="AR17" s="69">
        <f t="shared" si="93"/>
        <v>21563.473721507376</v>
      </c>
      <c r="AS17" s="69">
        <f t="shared" si="93"/>
        <v>21568.947395265732</v>
      </c>
      <c r="AT17" s="69">
        <f t="shared" si="93"/>
        <v>21574.422458461839</v>
      </c>
      <c r="AU17" s="69">
        <f t="shared" si="93"/>
        <v>21579.898911448388</v>
      </c>
      <c r="AV17" s="69">
        <f t="shared" si="93"/>
        <v>21585.37675457817</v>
      </c>
      <c r="AW17" s="69">
        <f t="shared" si="93"/>
        <v>21590.855988204054</v>
      </c>
      <c r="AX17" s="69">
        <f t="shared" si="93"/>
        <v>21596.336612679006</v>
      </c>
      <c r="AY17" s="69">
        <f t="shared" si="93"/>
        <v>21601.818628356079</v>
      </c>
      <c r="AZ17" s="69">
        <f t="shared" si="93"/>
        <v>21607.302035588415</v>
      </c>
      <c r="BA17" s="69">
        <f t="shared" si="93"/>
        <v>21612.786834729246</v>
      </c>
      <c r="BB17" s="69">
        <f t="shared" si="93"/>
        <v>21618.273026131894</v>
      </c>
      <c r="BC17" s="69">
        <f t="shared" si="93"/>
        <v>21623.760610149773</v>
      </c>
      <c r="BD17" s="69">
        <f t="shared" si="93"/>
        <v>21629.249587136383</v>
      </c>
      <c r="BE17" s="69">
        <f t="shared" si="93"/>
        <v>21634.739957445316</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34895.802084963914</v>
      </c>
      <c r="DG17" s="108">
        <f t="shared" si="15"/>
        <v>34904.660037936432</v>
      </c>
      <c r="DH17" s="108">
        <f t="shared" si="15"/>
        <v>34913.520239412377</v>
      </c>
      <c r="DI17" s="108">
        <f t="shared" si="15"/>
        <v>34922.382689962527</v>
      </c>
      <c r="DJ17" s="108">
        <f t="shared" si="15"/>
        <v>40522.482262245154</v>
      </c>
      <c r="DK17" s="108">
        <f t="shared" si="15"/>
        <v>40532.768492128474</v>
      </c>
      <c r="DL17" s="108">
        <f t="shared" si="15"/>
        <v>40543.05733306914</v>
      </c>
      <c r="DM17" s="108">
        <f t="shared" si="15"/>
        <v>40553.348785729955</v>
      </c>
      <c r="DN17" s="108">
        <f t="shared" si="15"/>
        <v>33736.754138092954</v>
      </c>
      <c r="DO17" s="108">
        <f t="shared" si="15"/>
        <v>33745.317878249232</v>
      </c>
      <c r="DP17" s="108">
        <f t="shared" si="15"/>
        <v>33753.883792225948</v>
      </c>
      <c r="DQ17" s="108">
        <f t="shared" si="15"/>
        <v>33762.451880574896</v>
      </c>
      <c r="DR17" s="108">
        <f t="shared" si="15"/>
        <v>33771.022143848029</v>
      </c>
      <c r="DS17" s="108">
        <f t="shared" si="15"/>
        <v>36627.118388195282</v>
      </c>
      <c r="DT17" s="108">
        <f t="shared" si="15"/>
        <v>36636.415818625777</v>
      </c>
      <c r="DU17" s="108">
        <f t="shared" si="15"/>
        <v>36645.715609116713</v>
      </c>
      <c r="DV17" s="108">
        <f t="shared" si="90"/>
        <v>36655.017760267139</v>
      </c>
      <c r="DW17" s="108">
        <f t="shared" si="90"/>
        <v>35758.443055767159</v>
      </c>
      <c r="DX17" s="108">
        <f t="shared" si="90"/>
        <v>35767.519981587269</v>
      </c>
      <c r="DY17" s="108">
        <f t="shared" si="90"/>
        <v>35776.599211494889</v>
      </c>
      <c r="DZ17" s="108">
        <f t="shared" si="90"/>
        <v>35785.680746074911</v>
      </c>
      <c r="EA17" s="108">
        <f t="shared" si="90"/>
        <v>39898.799681619814</v>
      </c>
      <c r="EB17" s="108">
        <f t="shared" si="90"/>
        <v>39908.927595870911</v>
      </c>
      <c r="EC17" s="108">
        <f t="shared" si="90"/>
        <v>39919.058080992509</v>
      </c>
      <c r="ED17" s="108">
        <f t="shared" si="90"/>
        <v>39929.191137637194</v>
      </c>
      <c r="EE17" s="108">
        <f t="shared" si="90"/>
        <v>39939.326766457722</v>
      </c>
      <c r="EF17" s="108">
        <f t="shared" si="90"/>
        <v>40048.213593702072</v>
      </c>
      <c r="EG17" s="108">
        <f t="shared" si="90"/>
        <v>40058.379435191615</v>
      </c>
      <c r="EH17" s="108">
        <f t="shared" si="90"/>
        <v>40068.547857179117</v>
      </c>
      <c r="EI17" s="108">
        <f t="shared" si="90"/>
        <v>40078.718860319605</v>
      </c>
      <c r="EJ17" s="108">
        <f t="shared" si="90"/>
        <v>42934.228583247095</v>
      </c>
      <c r="EK17" s="108">
        <f t="shared" si="90"/>
        <v>42945.127010994242</v>
      </c>
      <c r="EL17" s="108">
        <f t="shared" si="91"/>
        <v>42956.028205199094</v>
      </c>
      <c r="EM17" s="108">
        <f t="shared" si="91"/>
        <v>42966.932166563878</v>
      </c>
      <c r="EN17" s="108">
        <f t="shared" si="91"/>
        <v>42796.789933663429</v>
      </c>
      <c r="EO17" s="108">
        <f t="shared" si="91"/>
        <v>42807.653473973638</v>
      </c>
      <c r="EP17" s="108">
        <f t="shared" si="91"/>
        <v>42818.519771885723</v>
      </c>
      <c r="EQ17" s="108">
        <f t="shared" si="91"/>
        <v>42829.388828099669</v>
      </c>
      <c r="ER17" s="108">
        <f t="shared" si="91"/>
        <v>42840.260643315647</v>
      </c>
      <c r="ES17" s="108">
        <f t="shared" si="91"/>
        <v>42355.989248384896</v>
      </c>
      <c r="ET17" s="108">
        <f t="shared" si="91"/>
        <v>42366.740895816678</v>
      </c>
      <c r="EU17" s="108">
        <f t="shared" si="91"/>
        <v>42377.495272447428</v>
      </c>
      <c r="EV17" s="108">
        <f t="shared" si="91"/>
        <v>42388.252378969941</v>
      </c>
      <c r="EW17" s="108">
        <f t="shared" si="91"/>
        <v>38008.579801020685</v>
      </c>
      <c r="EX17" s="108">
        <f t="shared" si="91"/>
        <v>38018.227901718012</v>
      </c>
      <c r="EY17" s="108">
        <f t="shared" si="91"/>
        <v>38027.878451489931</v>
      </c>
      <c r="EZ17" s="108">
        <f t="shared" si="91"/>
        <v>38037.531450958108</v>
      </c>
      <c r="FA17" s="108">
        <f t="shared" si="91"/>
        <v>35549.153206321578</v>
      </c>
      <c r="FB17" s="108">
        <f t="shared" si="92"/>
        <v>35558.177005990881</v>
      </c>
      <c r="FC17" s="108">
        <f t="shared" si="92"/>
        <v>35567.203096262157</v>
      </c>
      <c r="FD17" s="108">
        <f t="shared" si="92"/>
        <v>35576.23147771685</v>
      </c>
      <c r="FE17" s="108">
        <f t="shared" si="92"/>
        <v>35585.262150936564</v>
      </c>
    </row>
    <row r="18" spans="1:161" ht="15.75" x14ac:dyDescent="0.25">
      <c r="A18" s="47" t="s">
        <v>222</v>
      </c>
      <c r="B18" s="12">
        <f>'Urb proj of all 25 ARs '!D18</f>
        <v>25379.805056833349</v>
      </c>
      <c r="C18" s="12">
        <f>'Urb proj of all 25 ARs '!E18</f>
        <v>25716.988125736814</v>
      </c>
      <c r="D18" s="100">
        <f t="shared" si="10"/>
        <v>1.3285486951078083E-2</v>
      </c>
      <c r="E18" s="101">
        <f t="shared" si="11"/>
        <v>2.5384007368423056E-4</v>
      </c>
      <c r="F18" s="69">
        <f t="shared" si="12"/>
        <v>25386.247468419067</v>
      </c>
      <c r="G18" s="69">
        <f t="shared" si="13"/>
        <v>25392.691515347018</v>
      </c>
      <c r="H18" s="69">
        <f>G18*(1+$E$18)</f>
        <v>25399.137198032317</v>
      </c>
      <c r="I18" s="69">
        <f t="shared" ref="I18:BE18" si="94">H18*(1+$E$18)</f>
        <v>25405.58451689018</v>
      </c>
      <c r="J18" s="69">
        <f t="shared" si="94"/>
        <v>25412.033472335937</v>
      </c>
      <c r="K18" s="69">
        <f t="shared" si="94"/>
        <v>25418.484064785021</v>
      </c>
      <c r="L18" s="69">
        <f t="shared" si="94"/>
        <v>25424.936294652969</v>
      </c>
      <c r="M18" s="69">
        <f t="shared" si="94"/>
        <v>25431.390162355419</v>
      </c>
      <c r="N18" s="69">
        <f t="shared" si="94"/>
        <v>25437.845668308124</v>
      </c>
      <c r="O18" s="69">
        <f t="shared" si="94"/>
        <v>25444.302812926937</v>
      </c>
      <c r="P18" s="69">
        <f t="shared" si="94"/>
        <v>25450.761596627814</v>
      </c>
      <c r="Q18" s="69">
        <f t="shared" si="94"/>
        <v>25457.222019826822</v>
      </c>
      <c r="R18" s="69">
        <f t="shared" si="94"/>
        <v>25463.68408294013</v>
      </c>
      <c r="S18" s="69">
        <f t="shared" si="94"/>
        <v>25470.147786384015</v>
      </c>
      <c r="T18" s="69">
        <f t="shared" si="94"/>
        <v>25476.61313057486</v>
      </c>
      <c r="U18" s="69">
        <f t="shared" si="94"/>
        <v>25483.080115929151</v>
      </c>
      <c r="V18" s="69">
        <f t="shared" si="94"/>
        <v>25489.548742863481</v>
      </c>
      <c r="W18" s="69">
        <f t="shared" si="94"/>
        <v>25496.019011794546</v>
      </c>
      <c r="X18" s="69">
        <f t="shared" si="94"/>
        <v>25502.490923139154</v>
      </c>
      <c r="Y18" s="69">
        <f t="shared" si="94"/>
        <v>25508.964477314214</v>
      </c>
      <c r="Z18" s="69">
        <f t="shared" si="94"/>
        <v>25515.439674736743</v>
      </c>
      <c r="AA18" s="69">
        <f t="shared" si="94"/>
        <v>25521.916515823865</v>
      </c>
      <c r="AB18" s="69">
        <f t="shared" si="94"/>
        <v>25528.395000992805</v>
      </c>
      <c r="AC18" s="69">
        <f t="shared" si="94"/>
        <v>25534.875130660897</v>
      </c>
      <c r="AD18" s="69">
        <f t="shared" si="94"/>
        <v>25541.356905245582</v>
      </c>
      <c r="AE18" s="69">
        <f t="shared" si="94"/>
        <v>25547.840325164405</v>
      </c>
      <c r="AF18" s="69">
        <f t="shared" si="94"/>
        <v>25554.325390835016</v>
      </c>
      <c r="AG18" s="69">
        <f t="shared" si="94"/>
        <v>25560.812102675176</v>
      </c>
      <c r="AH18" s="69">
        <f t="shared" si="94"/>
        <v>25567.300461102746</v>
      </c>
      <c r="AI18" s="69">
        <f t="shared" si="94"/>
        <v>25573.790466535698</v>
      </c>
      <c r="AJ18" s="69">
        <f t="shared" si="94"/>
        <v>25580.282119392108</v>
      </c>
      <c r="AK18" s="69">
        <f t="shared" si="94"/>
        <v>25586.775420090158</v>
      </c>
      <c r="AL18" s="69">
        <f t="shared" si="94"/>
        <v>25593.270369048136</v>
      </c>
      <c r="AM18" s="69">
        <f t="shared" si="94"/>
        <v>25599.766966684434</v>
      </c>
      <c r="AN18" s="69">
        <f t="shared" si="94"/>
        <v>25606.265213417555</v>
      </c>
      <c r="AO18" s="69">
        <f t="shared" si="94"/>
        <v>25612.765109666107</v>
      </c>
      <c r="AP18" s="69">
        <f t="shared" si="94"/>
        <v>25619.266655848802</v>
      </c>
      <c r="AQ18" s="69">
        <f t="shared" si="94"/>
        <v>25625.769852384459</v>
      </c>
      <c r="AR18" s="69">
        <f t="shared" si="94"/>
        <v>25632.274699692003</v>
      </c>
      <c r="AS18" s="69">
        <f t="shared" si="94"/>
        <v>25638.781198190467</v>
      </c>
      <c r="AT18" s="69">
        <f t="shared" si="94"/>
        <v>25645.289348298989</v>
      </c>
      <c r="AU18" s="69">
        <f t="shared" si="94"/>
        <v>25651.799150436815</v>
      </c>
      <c r="AV18" s="69">
        <f t="shared" si="94"/>
        <v>25658.310605023296</v>
      </c>
      <c r="AW18" s="69">
        <f t="shared" si="94"/>
        <v>25664.82371247789</v>
      </c>
      <c r="AX18" s="69">
        <f t="shared" si="94"/>
        <v>25671.338473220159</v>
      </c>
      <c r="AY18" s="69">
        <f t="shared" si="94"/>
        <v>25677.854887669775</v>
      </c>
      <c r="AZ18" s="69">
        <f t="shared" si="94"/>
        <v>25684.372956246512</v>
      </c>
      <c r="BA18" s="69">
        <f t="shared" si="94"/>
        <v>25690.892679370259</v>
      </c>
      <c r="BB18" s="69">
        <f t="shared" si="94"/>
        <v>25697.414057461003</v>
      </c>
      <c r="BC18" s="69">
        <f t="shared" si="94"/>
        <v>25703.937090938842</v>
      </c>
      <c r="BD18" s="69">
        <f t="shared" si="94"/>
        <v>25710.461780223981</v>
      </c>
      <c r="BE18" s="69">
        <f t="shared" si="94"/>
        <v>25716.988125736727</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29061.300788416989</v>
      </c>
      <c r="DG18" s="108">
        <f t="shared" si="15"/>
        <v>29068.677711150482</v>
      </c>
      <c r="DH18" s="108">
        <f t="shared" si="15"/>
        <v>29076.056506442586</v>
      </c>
      <c r="DI18" s="108">
        <f t="shared" si="15"/>
        <v>29083.437174768627</v>
      </c>
      <c r="DJ18" s="108">
        <f t="shared" si="15"/>
        <v>32227.947317318918</v>
      </c>
      <c r="DK18" s="108">
        <f t="shared" si="15"/>
        <v>32236.128061840638</v>
      </c>
      <c r="DL18" s="108">
        <f t="shared" si="15"/>
        <v>32244.310882963153</v>
      </c>
      <c r="DM18" s="108">
        <f t="shared" si="15"/>
        <v>32252.49578121358</v>
      </c>
      <c r="DN18" s="108">
        <f t="shared" si="15"/>
        <v>28504.133615261708</v>
      </c>
      <c r="DO18" s="108">
        <f t="shared" si="15"/>
        <v>28511.369106638915</v>
      </c>
      <c r="DP18" s="108">
        <f t="shared" si="15"/>
        <v>28518.60643467378</v>
      </c>
      <c r="DQ18" s="108">
        <f t="shared" si="15"/>
        <v>28525.84559983253</v>
      </c>
      <c r="DR18" s="108">
        <f t="shared" si="15"/>
        <v>28533.086602581498</v>
      </c>
      <c r="DS18" s="108">
        <f t="shared" si="15"/>
        <v>29084.73226716707</v>
      </c>
      <c r="DT18" s="108">
        <f t="shared" si="15"/>
        <v>29092.115137748857</v>
      </c>
      <c r="DU18" s="108">
        <f t="shared" si="15"/>
        <v>29099.499882399054</v>
      </c>
      <c r="DV18" s="108">
        <f t="shared" si="90"/>
        <v>29106.886501593377</v>
      </c>
      <c r="DW18" s="108">
        <f t="shared" si="90"/>
        <v>28921.967270408393</v>
      </c>
      <c r="DX18" s="108">
        <f t="shared" si="90"/>
        <v>28929.308824711406</v>
      </c>
      <c r="DY18" s="108">
        <f t="shared" si="90"/>
        <v>28936.652242595104</v>
      </c>
      <c r="DZ18" s="108">
        <f t="shared" si="90"/>
        <v>28943.99752453254</v>
      </c>
      <c r="EA18" s="108">
        <f t="shared" si="90"/>
        <v>29541.940307330788</v>
      </c>
      <c r="EB18" s="108">
        <f t="shared" si="90"/>
        <v>29549.439235635178</v>
      </c>
      <c r="EC18" s="108">
        <f t="shared" si="90"/>
        <v>29556.94006746808</v>
      </c>
      <c r="ED18" s="108">
        <f t="shared" si="90"/>
        <v>29564.442803312686</v>
      </c>
      <c r="EE18" s="108">
        <f t="shared" si="90"/>
        <v>29571.947443652312</v>
      </c>
      <c r="EF18" s="108">
        <f t="shared" si="90"/>
        <v>29531.440786099665</v>
      </c>
      <c r="EG18" s="108">
        <f t="shared" si="90"/>
        <v>29538.937049204807</v>
      </c>
      <c r="EH18" s="108">
        <f t="shared" si="90"/>
        <v>29546.435215161931</v>
      </c>
      <c r="EI18" s="108">
        <f t="shared" si="90"/>
        <v>29553.935284454052</v>
      </c>
      <c r="EJ18" s="108">
        <f t="shared" si="90"/>
        <v>30153.849366287312</v>
      </c>
      <c r="EK18" s="108">
        <f t="shared" si="90"/>
        <v>30161.503621632313</v>
      </c>
      <c r="EL18" s="108">
        <f t="shared" si="91"/>
        <v>30169.159819934059</v>
      </c>
      <c r="EM18" s="108">
        <f t="shared" si="91"/>
        <v>30176.817961685738</v>
      </c>
      <c r="EN18" s="108">
        <f t="shared" si="91"/>
        <v>32473.04660500514</v>
      </c>
      <c r="EO18" s="108">
        <f t="shared" si="91"/>
        <v>32481.289565548108</v>
      </c>
      <c r="EP18" s="108">
        <f t="shared" si="91"/>
        <v>32489.534618484784</v>
      </c>
      <c r="EQ18" s="108">
        <f t="shared" si="91"/>
        <v>32497.78176434631</v>
      </c>
      <c r="ER18" s="108">
        <f t="shared" si="91"/>
        <v>32506.031003663942</v>
      </c>
      <c r="ES18" s="108">
        <f t="shared" si="91"/>
        <v>30910.057855035306</v>
      </c>
      <c r="ET18" s="108">
        <f t="shared" si="91"/>
        <v>30917.904066398813</v>
      </c>
      <c r="EU18" s="108">
        <f t="shared" si="91"/>
        <v>30925.752269445187</v>
      </c>
      <c r="EV18" s="108">
        <f t="shared" si="91"/>
        <v>30933.602464680007</v>
      </c>
      <c r="EW18" s="108">
        <f t="shared" si="91"/>
        <v>31171.869773368311</v>
      </c>
      <c r="EX18" s="108">
        <f t="shared" si="91"/>
        <v>31179.782443088458</v>
      </c>
      <c r="EY18" s="108">
        <f t="shared" si="91"/>
        <v>31187.697121361271</v>
      </c>
      <c r="EZ18" s="108">
        <f t="shared" si="91"/>
        <v>31195.613808696595</v>
      </c>
      <c r="FA18" s="108">
        <f t="shared" si="91"/>
        <v>29252.567362451504</v>
      </c>
      <c r="FB18" s="108">
        <f t="shared" si="92"/>
        <v>29259.992836306239</v>
      </c>
      <c r="FC18" s="108">
        <f t="shared" si="92"/>
        <v>29267.420195043807</v>
      </c>
      <c r="FD18" s="108">
        <f t="shared" si="92"/>
        <v>29274.849439142665</v>
      </c>
      <c r="FE18" s="108">
        <f t="shared" si="92"/>
        <v>29282.280569081388</v>
      </c>
    </row>
    <row r="19" spans="1:161" ht="15.75" x14ac:dyDescent="0.25">
      <c r="A19" s="47" t="s">
        <v>178</v>
      </c>
      <c r="B19" s="12">
        <f>'Urb proj of all 25 ARs '!D19</f>
        <v>40986.838655939086</v>
      </c>
      <c r="C19" s="12">
        <f>'Urb proj of all 25 ARs '!E19</f>
        <v>41531.36876606851</v>
      </c>
      <c r="D19" s="100">
        <f t="shared" si="10"/>
        <v>1.3285486951078155E-2</v>
      </c>
      <c r="E19" s="101">
        <f t="shared" si="11"/>
        <v>2.5384007368423056E-4</v>
      </c>
      <c r="F19" s="69">
        <f t="shared" si="12"/>
        <v>40997.242758083594</v>
      </c>
      <c r="G19" s="69">
        <f t="shared" si="13"/>
        <v>41007.649501206157</v>
      </c>
      <c r="H19" s="69">
        <f>G19*(1+$E$19)</f>
        <v>41018.05888597716</v>
      </c>
      <c r="I19" s="69">
        <f t="shared" ref="I19:BE19" si="95">H19*(1+$E$19)</f>
        <v>41028.470913067162</v>
      </c>
      <c r="J19" s="69">
        <f t="shared" si="95"/>
        <v>41038.885583146883</v>
      </c>
      <c r="K19" s="69">
        <f t="shared" si="95"/>
        <v>41049.302896887224</v>
      </c>
      <c r="L19" s="69">
        <f t="shared" si="95"/>
        <v>41059.722854959255</v>
      </c>
      <c r="M19" s="69">
        <f t="shared" si="95"/>
        <v>41070.145458034211</v>
      </c>
      <c r="N19" s="69">
        <f t="shared" si="95"/>
        <v>41080.570706783503</v>
      </c>
      <c r="O19" s="69">
        <f t="shared" si="95"/>
        <v>41090.998601878702</v>
      </c>
      <c r="P19" s="69">
        <f t="shared" si="95"/>
        <v>41101.429143991561</v>
      </c>
      <c r="Q19" s="69">
        <f t="shared" si="95"/>
        <v>41111.862333794001</v>
      </c>
      <c r="R19" s="69">
        <f t="shared" si="95"/>
        <v>41122.298171958108</v>
      </c>
      <c r="S19" s="69">
        <f t="shared" si="95"/>
        <v>41132.736659156144</v>
      </c>
      <c r="T19" s="69">
        <f t="shared" si="95"/>
        <v>41143.17779606054</v>
      </c>
      <c r="U19" s="69">
        <f t="shared" si="95"/>
        <v>41153.621583343898</v>
      </c>
      <c r="V19" s="69">
        <f t="shared" si="95"/>
        <v>41164.068021678984</v>
      </c>
      <c r="W19" s="69">
        <f t="shared" si="95"/>
        <v>41174.517111738751</v>
      </c>
      <c r="X19" s="69">
        <f t="shared" si="95"/>
        <v>41184.968854196304</v>
      </c>
      <c r="Y19" s="69">
        <f t="shared" si="95"/>
        <v>41195.42324972494</v>
      </c>
      <c r="Z19" s="69">
        <f t="shared" si="95"/>
        <v>41205.880298998105</v>
      </c>
      <c r="AA19" s="69">
        <f t="shared" si="95"/>
        <v>41216.340002689423</v>
      </c>
      <c r="AB19" s="69">
        <f t="shared" si="95"/>
        <v>41226.802361472699</v>
      </c>
      <c r="AC19" s="69">
        <f t="shared" si="95"/>
        <v>41237.267376021904</v>
      </c>
      <c r="AD19" s="69">
        <f t="shared" si="95"/>
        <v>41247.735047011171</v>
      </c>
      <c r="AE19" s="69">
        <f t="shared" si="95"/>
        <v>41258.205375114812</v>
      </c>
      <c r="AF19" s="69">
        <f t="shared" si="95"/>
        <v>41268.678361007311</v>
      </c>
      <c r="AG19" s="69">
        <f t="shared" si="95"/>
        <v>41279.154005363322</v>
      </c>
      <c r="AH19" s="69">
        <f t="shared" si="95"/>
        <v>41289.632308857668</v>
      </c>
      <c r="AI19" s="69">
        <f t="shared" si="95"/>
        <v>41300.113272165341</v>
      </c>
      <c r="AJ19" s="69">
        <f t="shared" si="95"/>
        <v>41310.596895961513</v>
      </c>
      <c r="AK19" s="69">
        <f t="shared" si="95"/>
        <v>41321.083180921523</v>
      </c>
      <c r="AL19" s="69">
        <f t="shared" si="95"/>
        <v>41331.57212772088</v>
      </c>
      <c r="AM19" s="69">
        <f t="shared" si="95"/>
        <v>41342.063737035263</v>
      </c>
      <c r="AN19" s="69">
        <f t="shared" si="95"/>
        <v>41352.558009540531</v>
      </c>
      <c r="AO19" s="69">
        <f t="shared" si="95"/>
        <v>41363.054945912707</v>
      </c>
      <c r="AP19" s="69">
        <f t="shared" si="95"/>
        <v>41373.554546827982</v>
      </c>
      <c r="AQ19" s="69">
        <f t="shared" si="95"/>
        <v>41384.056812962728</v>
      </c>
      <c r="AR19" s="69">
        <f t="shared" si="95"/>
        <v>41394.56174499348</v>
      </c>
      <c r="AS19" s="69">
        <f t="shared" si="95"/>
        <v>41405.069343596959</v>
      </c>
      <c r="AT19" s="69">
        <f t="shared" si="95"/>
        <v>41415.57960945004</v>
      </c>
      <c r="AU19" s="69">
        <f t="shared" si="95"/>
        <v>41426.092543229781</v>
      </c>
      <c r="AV19" s="69">
        <f t="shared" si="95"/>
        <v>41436.608145613405</v>
      </c>
      <c r="AW19" s="69">
        <f t="shared" si="95"/>
        <v>41447.126417278312</v>
      </c>
      <c r="AX19" s="69">
        <f t="shared" si="95"/>
        <v>41457.647358902075</v>
      </c>
      <c r="AY19" s="69">
        <f t="shared" si="95"/>
        <v>41468.170971162435</v>
      </c>
      <c r="AZ19" s="69">
        <f t="shared" si="95"/>
        <v>41478.697254737308</v>
      </c>
      <c r="BA19" s="69">
        <f t="shared" si="95"/>
        <v>41489.226210304776</v>
      </c>
      <c r="BB19" s="69">
        <f t="shared" si="95"/>
        <v>41499.757838543104</v>
      </c>
      <c r="BC19" s="69">
        <f t="shared" si="95"/>
        <v>41510.292140130718</v>
      </c>
      <c r="BD19" s="69">
        <f t="shared" si="95"/>
        <v>41520.829115746223</v>
      </c>
      <c r="BE19" s="69">
        <f t="shared" si="95"/>
        <v>41531.368766068394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41576.100225509072</v>
      </c>
      <c r="DG19" s="108">
        <f t="shared" si="15"/>
        <v>41586.653905853818</v>
      </c>
      <c r="DH19" s="108">
        <f t="shared" si="15"/>
        <v>41597.210265145557</v>
      </c>
      <c r="DI19" s="108">
        <f t="shared" si="15"/>
        <v>41607.769304064321</v>
      </c>
      <c r="DJ19" s="108">
        <f t="shared" si="15"/>
        <v>44837.534439416275</v>
      </c>
      <c r="DK19" s="108">
        <f t="shared" si="15"/>
        <v>44848.916002462189</v>
      </c>
      <c r="DL19" s="108">
        <f t="shared" si="15"/>
        <v>44860.300454604912</v>
      </c>
      <c r="DM19" s="108">
        <f t="shared" si="15"/>
        <v>44871.687796577804</v>
      </c>
      <c r="DN19" s="108">
        <f t="shared" si="15"/>
        <v>39797.095275772386</v>
      </c>
      <c r="DO19" s="108">
        <f t="shared" si="15"/>
        <v>39807.197373369607</v>
      </c>
      <c r="DP19" s="108">
        <f t="shared" si="15"/>
        <v>39817.302035284025</v>
      </c>
      <c r="DQ19" s="108">
        <f t="shared" si="15"/>
        <v>39827.40926216657</v>
      </c>
      <c r="DR19" s="108">
        <f t="shared" si="15"/>
        <v>39837.51905466833</v>
      </c>
      <c r="DS19" s="108">
        <f t="shared" si="15"/>
        <v>40763.857100927322</v>
      </c>
      <c r="DT19" s="108">
        <f t="shared" si="15"/>
        <v>40774.204601417478</v>
      </c>
      <c r="DU19" s="108">
        <f t="shared" si="15"/>
        <v>40784.55472851792</v>
      </c>
      <c r="DV19" s="108">
        <f t="shared" si="90"/>
        <v>40794.907482895382</v>
      </c>
      <c r="DW19" s="108">
        <f t="shared" si="90"/>
        <v>40247.145845086394</v>
      </c>
      <c r="DX19" s="108">
        <f t="shared" si="90"/>
        <v>40257.36218355329</v>
      </c>
      <c r="DY19" s="108">
        <f t="shared" si="90"/>
        <v>40267.581115336296</v>
      </c>
      <c r="DZ19" s="108">
        <f t="shared" si="90"/>
        <v>40277.802641093702</v>
      </c>
      <c r="EA19" s="108">
        <f t="shared" si="90"/>
        <v>41318.715724999965</v>
      </c>
      <c r="EB19" s="108">
        <f t="shared" si="90"/>
        <v>41329.204070844135</v>
      </c>
      <c r="EC19" s="108">
        <f t="shared" si="90"/>
        <v>41339.695079050791</v>
      </c>
      <c r="ED19" s="108">
        <f t="shared" si="90"/>
        <v>41350.18875029574</v>
      </c>
      <c r="EE19" s="108">
        <f t="shared" si="90"/>
        <v>41360.685085254976</v>
      </c>
      <c r="EF19" s="108">
        <f t="shared" si="90"/>
        <v>41135.250045062421</v>
      </c>
      <c r="EG19" s="108">
        <f t="shared" si="90"/>
        <v>41145.691819964879</v>
      </c>
      <c r="EH19" s="108">
        <f t="shared" si="90"/>
        <v>41156.136245408255</v>
      </c>
      <c r="EI19" s="108">
        <f t="shared" si="90"/>
        <v>41166.583322065344</v>
      </c>
      <c r="EJ19" s="108">
        <f t="shared" si="90"/>
        <v>41340.268074070053</v>
      </c>
      <c r="EK19" s="108">
        <f t="shared" si="90"/>
        <v>41350.761890764101</v>
      </c>
      <c r="EL19" s="108">
        <f t="shared" si="91"/>
        <v>41361.258371209355</v>
      </c>
      <c r="EM19" s="108">
        <f t="shared" si="91"/>
        <v>41371.757516081969</v>
      </c>
      <c r="EN19" s="108">
        <f t="shared" si="91"/>
        <v>45163.811374804551</v>
      </c>
      <c r="EO19" s="108">
        <f t="shared" si="91"/>
        <v>45175.275760011798</v>
      </c>
      <c r="EP19" s="108">
        <f t="shared" si="91"/>
        <v>45186.743055339422</v>
      </c>
      <c r="EQ19" s="108">
        <f t="shared" si="91"/>
        <v>45198.213261526143</v>
      </c>
      <c r="ER19" s="108">
        <f t="shared" si="91"/>
        <v>45209.686379310842</v>
      </c>
      <c r="ES19" s="108">
        <f t="shared" si="91"/>
        <v>43681.869339347424</v>
      </c>
      <c r="ET19" s="108">
        <f t="shared" si="91"/>
        <v>43692.957548279192</v>
      </c>
      <c r="EU19" s="108">
        <f t="shared" si="91"/>
        <v>43704.04857184273</v>
      </c>
      <c r="EV19" s="108">
        <f t="shared" si="91"/>
        <v>43715.142410752509</v>
      </c>
      <c r="EW19" s="108">
        <f t="shared" si="91"/>
        <v>43691.515846252049</v>
      </c>
      <c r="EX19" s="108">
        <f t="shared" si="91"/>
        <v>43702.606503853836</v>
      </c>
      <c r="EY19" s="108">
        <f t="shared" si="91"/>
        <v>43713.699976708973</v>
      </c>
      <c r="EZ19" s="108">
        <f t="shared" si="91"/>
        <v>43724.796265532073</v>
      </c>
      <c r="FA19" s="108">
        <f t="shared" si="91"/>
        <v>40092.330239020543</v>
      </c>
      <c r="FB19" s="108">
        <f t="shared" si="92"/>
        <v>40102.507279082594</v>
      </c>
      <c r="FC19" s="108">
        <f t="shared" si="92"/>
        <v>40112.686902485235</v>
      </c>
      <c r="FD19" s="108">
        <f t="shared" si="92"/>
        <v>40122.869109884239</v>
      </c>
      <c r="FE19" s="108">
        <f t="shared" si="92"/>
        <v>40133.053901935513</v>
      </c>
    </row>
    <row r="20" spans="1:161" ht="15.75" x14ac:dyDescent="0.25">
      <c r="A20" s="47" t="s">
        <v>195</v>
      </c>
      <c r="B20" s="12">
        <f>'Urb proj of all 25 ARs '!D20</f>
        <v>136081.28964663259</v>
      </c>
      <c r="C20" s="12">
        <f>'Urb proj of all 25 ARs '!E20</f>
        <v>137889.19584451881</v>
      </c>
      <c r="D20" s="100">
        <f t="shared" si="10"/>
        <v>1.3285486951078092E-2</v>
      </c>
      <c r="E20" s="101">
        <f t="shared" si="11"/>
        <v>2.5384007368423056E-4</v>
      </c>
      <c r="F20" s="69">
        <f t="shared" si="12"/>
        <v>136115.83253122354</v>
      </c>
      <c r="G20" s="69">
        <f t="shared" si="13"/>
        <v>136150.38418418285</v>
      </c>
      <c r="H20" s="69">
        <f>G20*(1+$E$20)</f>
        <v>136184.94460773631</v>
      </c>
      <c r="I20" s="69">
        <f t="shared" ref="I20:BE20" si="96">H20*(1+$E$20)</f>
        <v>136219.51380411023</v>
      </c>
      <c r="J20" s="69">
        <f t="shared" si="96"/>
        <v>136254.0917755315</v>
      </c>
      <c r="K20" s="69">
        <f t="shared" si="96"/>
        <v>136288.67852422758</v>
      </c>
      <c r="L20" s="69">
        <f t="shared" si="96"/>
        <v>136323.27405242651</v>
      </c>
      <c r="M20" s="69">
        <f t="shared" si="96"/>
        <v>136357.87836235686</v>
      </c>
      <c r="N20" s="69">
        <f t="shared" si="96"/>
        <v>136392.49145624778</v>
      </c>
      <c r="O20" s="69">
        <f t="shared" si="96"/>
        <v>136427.113336329</v>
      </c>
      <c r="P20" s="69">
        <f t="shared" si="96"/>
        <v>136461.74400483081</v>
      </c>
      <c r="Q20" s="69">
        <f t="shared" si="96"/>
        <v>136496.38346398406</v>
      </c>
      <c r="R20" s="69">
        <f t="shared" si="96"/>
        <v>136531.0317160202</v>
      </c>
      <c r="S20" s="69">
        <f t="shared" si="96"/>
        <v>136565.68876317117</v>
      </c>
      <c r="T20" s="69">
        <f t="shared" si="96"/>
        <v>136600.35460766955</v>
      </c>
      <c r="U20" s="69">
        <f t="shared" si="96"/>
        <v>136635.02925174846</v>
      </c>
      <c r="V20" s="69">
        <f t="shared" si="96"/>
        <v>136669.71269764157</v>
      </c>
      <c r="W20" s="69">
        <f t="shared" si="96"/>
        <v>136704.40494758316</v>
      </c>
      <c r="X20" s="69">
        <f t="shared" si="96"/>
        <v>136739.106003808</v>
      </c>
      <c r="Y20" s="69">
        <f t="shared" si="96"/>
        <v>136773.81586855152</v>
      </c>
      <c r="Z20" s="69">
        <f t="shared" si="96"/>
        <v>136808.53454404967</v>
      </c>
      <c r="AA20" s="69">
        <f t="shared" si="96"/>
        <v>136843.26203253897</v>
      </c>
      <c r="AB20" s="69">
        <f t="shared" si="96"/>
        <v>136877.99833625651</v>
      </c>
      <c r="AC20" s="69">
        <f t="shared" si="96"/>
        <v>136912.74345743994</v>
      </c>
      <c r="AD20" s="69">
        <f t="shared" si="96"/>
        <v>136947.49739832748</v>
      </c>
      <c r="AE20" s="69">
        <f t="shared" si="96"/>
        <v>136982.26016115796</v>
      </c>
      <c r="AF20" s="69">
        <f t="shared" si="96"/>
        <v>137017.0317481707</v>
      </c>
      <c r="AG20" s="69">
        <f t="shared" si="96"/>
        <v>137051.81216160566</v>
      </c>
      <c r="AH20" s="69">
        <f t="shared" si="96"/>
        <v>137086.60140370333</v>
      </c>
      <c r="AI20" s="69">
        <f t="shared" si="96"/>
        <v>137121.39947670477</v>
      </c>
      <c r="AJ20" s="69">
        <f t="shared" si="96"/>
        <v>137156.20638285161</v>
      </c>
      <c r="AK20" s="69">
        <f t="shared" si="96"/>
        <v>137191.02212438607</v>
      </c>
      <c r="AL20" s="69">
        <f t="shared" si="96"/>
        <v>137225.84670355095</v>
      </c>
      <c r="AM20" s="69">
        <f t="shared" si="96"/>
        <v>137260.68012258958</v>
      </c>
      <c r="AN20" s="69">
        <f t="shared" si="96"/>
        <v>137295.52238374585</v>
      </c>
      <c r="AO20" s="69">
        <f t="shared" si="96"/>
        <v>137330.37348926425</v>
      </c>
      <c r="AP20" s="69">
        <f t="shared" si="96"/>
        <v>137365.23344138986</v>
      </c>
      <c r="AQ20" s="69">
        <f t="shared" si="96"/>
        <v>137400.10224236827</v>
      </c>
      <c r="AR20" s="69">
        <f t="shared" si="96"/>
        <v>137434.97989444569</v>
      </c>
      <c r="AS20" s="69">
        <f t="shared" si="96"/>
        <v>137469.86639986889</v>
      </c>
      <c r="AT20" s="69">
        <f t="shared" si="96"/>
        <v>137504.76176088519</v>
      </c>
      <c r="AU20" s="69">
        <f t="shared" si="96"/>
        <v>137539.66597974251</v>
      </c>
      <c r="AV20" s="69">
        <f t="shared" si="96"/>
        <v>137574.5790586893</v>
      </c>
      <c r="AW20" s="69">
        <f t="shared" si="96"/>
        <v>137609.50099997464</v>
      </c>
      <c r="AX20" s="69">
        <f t="shared" si="96"/>
        <v>137644.43180584811</v>
      </c>
      <c r="AY20" s="69">
        <f t="shared" si="96"/>
        <v>137679.37147855994</v>
      </c>
      <c r="AZ20" s="69">
        <f t="shared" si="96"/>
        <v>137714.32002036087</v>
      </c>
      <c r="BA20" s="69">
        <f t="shared" si="96"/>
        <v>137749.27743350223</v>
      </c>
      <c r="BB20" s="69">
        <f t="shared" si="96"/>
        <v>137784.24372023589</v>
      </c>
      <c r="BC20" s="69">
        <f t="shared" si="96"/>
        <v>137819.21888281437</v>
      </c>
      <c r="BD20" s="69">
        <f t="shared" si="96"/>
        <v>137854.20292349069</v>
      </c>
      <c r="BE20" s="69">
        <f t="shared" si="96"/>
        <v>137889.19584451849</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148969.75022576054</v>
      </c>
      <c r="DG20" s="108">
        <f t="shared" si="15"/>
        <v>149007.56471813456</v>
      </c>
      <c r="DH20" s="108">
        <f t="shared" si="15"/>
        <v>149045.38880934211</v>
      </c>
      <c r="DI20" s="108">
        <f t="shared" si="15"/>
        <v>149083.22250181978</v>
      </c>
      <c r="DJ20" s="108">
        <f t="shared" si="15"/>
        <v>169795.11510799575</v>
      </c>
      <c r="DK20" s="108">
        <f t="shared" si="15"/>
        <v>169838.21591252598</v>
      </c>
      <c r="DL20" s="108">
        <f t="shared" si="15"/>
        <v>169881.32765776763</v>
      </c>
      <c r="DM20" s="108">
        <f t="shared" si="15"/>
        <v>169924.45034649788</v>
      </c>
      <c r="DN20" s="108">
        <f t="shared" si="15"/>
        <v>151211.89808416276</v>
      </c>
      <c r="DO20" s="108">
        <f t="shared" si="15"/>
        <v>151250.28172351437</v>
      </c>
      <c r="DP20" s="108">
        <f t="shared" si="15"/>
        <v>151288.67510617181</v>
      </c>
      <c r="DQ20" s="108">
        <f t="shared" si="15"/>
        <v>151327.07823460834</v>
      </c>
      <c r="DR20" s="108">
        <f t="shared" si="15"/>
        <v>151365.49111129783</v>
      </c>
      <c r="DS20" s="108">
        <f t="shared" si="15"/>
        <v>153792.25350911904</v>
      </c>
      <c r="DT20" s="108">
        <f t="shared" si="15"/>
        <v>153831.29214608186</v>
      </c>
      <c r="DU20" s="108">
        <f t="shared" si="15"/>
        <v>153870.34069261517</v>
      </c>
      <c r="DV20" s="108">
        <f t="shared" si="90"/>
        <v>153909.39915123442</v>
      </c>
      <c r="DW20" s="108">
        <f t="shared" si="90"/>
        <v>156324.81627097141</v>
      </c>
      <c r="DX20" s="108">
        <f t="shared" si="90"/>
        <v>156364.49777385232</v>
      </c>
      <c r="DY20" s="108">
        <f t="shared" si="90"/>
        <v>156404.18934948882</v>
      </c>
      <c r="DZ20" s="108">
        <f t="shared" si="90"/>
        <v>156443.89100043781</v>
      </c>
      <c r="EA20" s="108">
        <f t="shared" si="90"/>
        <v>158989.63539962596</v>
      </c>
      <c r="EB20" s="108">
        <f t="shared" si="90"/>
        <v>159029.99334039082</v>
      </c>
      <c r="EC20" s="108">
        <f t="shared" si="90"/>
        <v>159070.36152561835</v>
      </c>
      <c r="ED20" s="108">
        <f t="shared" si="90"/>
        <v>159110.73995790898</v>
      </c>
      <c r="EE20" s="108">
        <f t="shared" si="90"/>
        <v>159151.12863986386</v>
      </c>
      <c r="EF20" s="108">
        <f t="shared" si="90"/>
        <v>167294.47644795908</v>
      </c>
      <c r="EG20" s="108">
        <f t="shared" si="90"/>
        <v>167336.94249018759</v>
      </c>
      <c r="EH20" s="108">
        <f t="shared" si="90"/>
        <v>167379.41931199943</v>
      </c>
      <c r="EI20" s="108">
        <f t="shared" si="90"/>
        <v>167421.9069161308</v>
      </c>
      <c r="EJ20" s="108">
        <f t="shared" si="90"/>
        <v>170110.03832695982</v>
      </c>
      <c r="EK20" s="108">
        <f t="shared" si="90"/>
        <v>170153.21907162317</v>
      </c>
      <c r="EL20" s="108">
        <f t="shared" si="91"/>
        <v>170196.41077728992</v>
      </c>
      <c r="EM20" s="108">
        <f t="shared" si="91"/>
        <v>170239.61344674244</v>
      </c>
      <c r="EN20" s="108">
        <f t="shared" si="91"/>
        <v>183733.47900684364</v>
      </c>
      <c r="EO20" s="108">
        <f t="shared" si="91"/>
        <v>183780.117926693</v>
      </c>
      <c r="EP20" s="108">
        <f t="shared" si="91"/>
        <v>183826.76868536923</v>
      </c>
      <c r="EQ20" s="108">
        <f t="shared" si="91"/>
        <v>183873.43128587745</v>
      </c>
      <c r="ER20" s="108">
        <f t="shared" si="91"/>
        <v>183920.10573122362</v>
      </c>
      <c r="ES20" s="108">
        <f t="shared" si="91"/>
        <v>165026.73583059863</v>
      </c>
      <c r="ET20" s="108">
        <f t="shared" si="91"/>
        <v>165068.62622938171</v>
      </c>
      <c r="EU20" s="108">
        <f t="shared" si="91"/>
        <v>165110.52726162676</v>
      </c>
      <c r="EV20" s="108">
        <f t="shared" si="91"/>
        <v>165152.43893003286</v>
      </c>
      <c r="EW20" s="108">
        <f t="shared" si="91"/>
        <v>162717.51522456162</v>
      </c>
      <c r="EX20" s="108">
        <f t="shared" si="91"/>
        <v>162758.81945061593</v>
      </c>
      <c r="EY20" s="108">
        <f t="shared" si="91"/>
        <v>162800.13416133804</v>
      </c>
      <c r="EZ20" s="108">
        <f t="shared" si="91"/>
        <v>162841.45935938938</v>
      </c>
      <c r="FA20" s="108">
        <f t="shared" si="91"/>
        <v>150949.53451979003</v>
      </c>
      <c r="FB20" s="108">
        <f t="shared" si="92"/>
        <v>150987.85156075514</v>
      </c>
      <c r="FC20" s="108">
        <f t="shared" si="92"/>
        <v>151026.17832812076</v>
      </c>
      <c r="FD20" s="108">
        <f t="shared" si="92"/>
        <v>151064.51482435584</v>
      </c>
      <c r="FE20" s="108">
        <f t="shared" si="92"/>
        <v>151102.86105192994</v>
      </c>
    </row>
    <row r="21" spans="1:161" ht="15.75" x14ac:dyDescent="0.25">
      <c r="A21" s="47" t="s">
        <v>180</v>
      </c>
      <c r="B21" s="12">
        <f>'Urb proj of all 25 ARs '!D21</f>
        <v>74911.31127677708</v>
      </c>
      <c r="C21" s="12">
        <f>'Urb proj of all 25 ARs '!E21</f>
        <v>75906.54452523285</v>
      </c>
      <c r="D21" s="100">
        <f t="shared" si="10"/>
        <v>1.328548695107808E-2</v>
      </c>
      <c r="E21" s="101">
        <f t="shared" si="11"/>
        <v>2.5384007368423056E-4</v>
      </c>
      <c r="F21" s="69">
        <f t="shared" si="12"/>
        <v>74930.326769551364</v>
      </c>
      <c r="G21" s="69">
        <f t="shared" si="13"/>
        <v>74949.347089219737</v>
      </c>
      <c r="H21" s="69">
        <f>G21*(1+$E$21)</f>
        <v>74968.372237007454</v>
      </c>
      <c r="I21" s="69">
        <f t="shared" ref="I21:BE21" si="97">H21*(1+$E$21)</f>
        <v>74987.402214140078</v>
      </c>
      <c r="J21" s="69">
        <f t="shared" si="97"/>
        <v>75006.437021843507</v>
      </c>
      <c r="K21" s="69">
        <f t="shared" si="97"/>
        <v>75025.476661343928</v>
      </c>
      <c r="L21" s="69">
        <f t="shared" si="97"/>
        <v>75044.521133867835</v>
      </c>
      <c r="M21" s="69">
        <f t="shared" si="97"/>
        <v>75063.570440642055</v>
      </c>
      <c r="N21" s="69">
        <f t="shared" si="97"/>
        <v>75082.62458289371</v>
      </c>
      <c r="O21" s="69">
        <f t="shared" si="97"/>
        <v>75101.683561850237</v>
      </c>
      <c r="P21" s="69">
        <f t="shared" si="97"/>
        <v>75120.747378739383</v>
      </c>
      <c r="Q21" s="69">
        <f t="shared" si="97"/>
        <v>75139.816034789212</v>
      </c>
      <c r="R21" s="69">
        <f t="shared" si="97"/>
        <v>75158.889531228109</v>
      </c>
      <c r="S21" s="69">
        <f t="shared" si="97"/>
        <v>75177.967869284737</v>
      </c>
      <c r="T21" s="69">
        <f t="shared" si="97"/>
        <v>75197.051050188107</v>
      </c>
      <c r="U21" s="69">
        <f t="shared" si="97"/>
        <v>75216.139075167521</v>
      </c>
      <c r="V21" s="69">
        <f t="shared" si="97"/>
        <v>75235.2319454526</v>
      </c>
      <c r="W21" s="69">
        <f t="shared" si="97"/>
        <v>75254.329662273289</v>
      </c>
      <c r="X21" s="69">
        <f t="shared" si="97"/>
        <v>75273.432226859819</v>
      </c>
      <c r="Y21" s="69">
        <f t="shared" si="97"/>
        <v>75292.539640442745</v>
      </c>
      <c r="Z21" s="69">
        <f t="shared" si="97"/>
        <v>75311.651904252954</v>
      </c>
      <c r="AA21" s="69">
        <f t="shared" si="97"/>
        <v>75330.769019521613</v>
      </c>
      <c r="AB21" s="69">
        <f t="shared" si="97"/>
        <v>75349.890987480219</v>
      </c>
      <c r="AC21" s="69">
        <f t="shared" si="97"/>
        <v>75369.017809360579</v>
      </c>
      <c r="AD21" s="69">
        <f t="shared" si="97"/>
        <v>75388.149486394817</v>
      </c>
      <c r="AE21" s="69">
        <f t="shared" si="97"/>
        <v>75407.286019815365</v>
      </c>
      <c r="AF21" s="69">
        <f t="shared" si="97"/>
        <v>75426.427410854958</v>
      </c>
      <c r="AG21" s="69">
        <f t="shared" si="97"/>
        <v>75445.573660746668</v>
      </c>
      <c r="AH21" s="69">
        <f t="shared" si="97"/>
        <v>75464.724770723857</v>
      </c>
      <c r="AI21" s="69">
        <f t="shared" si="97"/>
        <v>75483.880742020221</v>
      </c>
      <c r="AJ21" s="69">
        <f t="shared" si="97"/>
        <v>75503.041575869749</v>
      </c>
      <c r="AK21" s="69">
        <f t="shared" si="97"/>
        <v>75522.207273506749</v>
      </c>
      <c r="AL21" s="69">
        <f t="shared" si="97"/>
        <v>75541.377836165848</v>
      </c>
      <c r="AM21" s="69">
        <f t="shared" si="97"/>
        <v>75560.553265081995</v>
      </c>
      <c r="AN21" s="69">
        <f t="shared" si="97"/>
        <v>75579.73356149043</v>
      </c>
      <c r="AO21" s="69">
        <f t="shared" si="97"/>
        <v>75598.918726626711</v>
      </c>
      <c r="AP21" s="69">
        <f t="shared" si="97"/>
        <v>75618.108761726733</v>
      </c>
      <c r="AQ21" s="69">
        <f t="shared" si="97"/>
        <v>75637.303668026667</v>
      </c>
      <c r="AR21" s="69">
        <f t="shared" si="97"/>
        <v>75656.503446763032</v>
      </c>
      <c r="AS21" s="69">
        <f t="shared" si="97"/>
        <v>75675.708099172654</v>
      </c>
      <c r="AT21" s="69">
        <f t="shared" si="97"/>
        <v>75694.91762649265</v>
      </c>
      <c r="AU21" s="69">
        <f t="shared" si="97"/>
        <v>75714.132029960485</v>
      </c>
      <c r="AV21" s="69">
        <f t="shared" si="97"/>
        <v>75733.351310813901</v>
      </c>
      <c r="AW21" s="69">
        <f t="shared" si="97"/>
        <v>75752.575470290991</v>
      </c>
      <c r="AX21" s="69">
        <f t="shared" si="97"/>
        <v>75771.804509630136</v>
      </c>
      <c r="AY21" s="69">
        <f t="shared" si="97"/>
        <v>75791.038430070053</v>
      </c>
      <c r="AZ21" s="69">
        <f t="shared" si="97"/>
        <v>75810.277232849752</v>
      </c>
      <c r="BA21" s="69">
        <f t="shared" si="97"/>
        <v>75829.52091920856</v>
      </c>
      <c r="BB21" s="69">
        <f t="shared" si="97"/>
        <v>75848.769490386127</v>
      </c>
      <c r="BC21" s="69">
        <f t="shared" si="97"/>
        <v>75868.022947622419</v>
      </c>
      <c r="BD21" s="69">
        <f t="shared" si="97"/>
        <v>75887.281292157728</v>
      </c>
      <c r="BE21" s="69">
        <f t="shared" si="97"/>
        <v>75906.544525232632</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90969.308857489013</v>
      </c>
      <c r="DG21" s="108">
        <f t="shared" si="15"/>
        <v>90992.400513552406</v>
      </c>
      <c r="DH21" s="108">
        <f t="shared" si="15"/>
        <v>91015.49803120349</v>
      </c>
      <c r="DI21" s="108">
        <f t="shared" si="15"/>
        <v>91038.601411930125</v>
      </c>
      <c r="DJ21" s="108">
        <f t="shared" si="15"/>
        <v>102227.55591636061</v>
      </c>
      <c r="DK21" s="108">
        <f t="shared" si="15"/>
        <v>102253.50536668699</v>
      </c>
      <c r="DL21" s="108">
        <f t="shared" si="15"/>
        <v>102279.46140402374</v>
      </c>
      <c r="DM21" s="108">
        <f t="shared" si="15"/>
        <v>102305.42403004292</v>
      </c>
      <c r="DN21" s="108">
        <f t="shared" si="15"/>
        <v>86326.179858026095</v>
      </c>
      <c r="DO21" s="108">
        <f t="shared" si="15"/>
        <v>86348.092901882133</v>
      </c>
      <c r="DP21" s="108">
        <f t="shared" si="15"/>
        <v>86370.011508146825</v>
      </c>
      <c r="DQ21" s="108">
        <f t="shared" si="15"/>
        <v>86391.935678232156</v>
      </c>
      <c r="DR21" s="108">
        <f t="shared" si="15"/>
        <v>86413.865413550448</v>
      </c>
      <c r="DS21" s="108">
        <f t="shared" si="15"/>
        <v>88915.152375834354</v>
      </c>
      <c r="DT21" s="108">
        <f t="shared" si="15"/>
        <v>88937.722604665076</v>
      </c>
      <c r="DU21" s="108">
        <f t="shared" si="15"/>
        <v>88960.298562724347</v>
      </c>
      <c r="DV21" s="108">
        <f t="shared" si="90"/>
        <v>88982.880251466486</v>
      </c>
      <c r="DW21" s="108">
        <f t="shared" si="90"/>
        <v>90098.16845812682</v>
      </c>
      <c r="DX21" s="108">
        <f t="shared" si="90"/>
        <v>90121.038983847044</v>
      </c>
      <c r="DY21" s="108">
        <f t="shared" si="90"/>
        <v>90143.915315023201</v>
      </c>
      <c r="DZ21" s="108">
        <f t="shared" si="90"/>
        <v>90166.797453128951</v>
      </c>
      <c r="EA21" s="108">
        <f t="shared" si="90"/>
        <v>96227.538213457679</v>
      </c>
      <c r="EB21" s="108">
        <f t="shared" si="90"/>
        <v>96251.964618848244</v>
      </c>
      <c r="EC21" s="108">
        <f t="shared" si="90"/>
        <v>96276.397224639339</v>
      </c>
      <c r="ED21" s="108">
        <f t="shared" si="90"/>
        <v>96300.836032404899</v>
      </c>
      <c r="EE21" s="108">
        <f t="shared" si="90"/>
        <v>96325.281043719224</v>
      </c>
      <c r="EF21" s="108">
        <f t="shared" si="90"/>
        <v>94975.724003346331</v>
      </c>
      <c r="EG21" s="108">
        <f t="shared" si="90"/>
        <v>94999.83264812555</v>
      </c>
      <c r="EH21" s="108">
        <f t="shared" si="90"/>
        <v>95023.947412644935</v>
      </c>
      <c r="EI21" s="108">
        <f t="shared" si="90"/>
        <v>95048.068298457933</v>
      </c>
      <c r="EJ21" s="108">
        <f t="shared" si="90"/>
        <v>101416.1489015593</v>
      </c>
      <c r="EK21" s="108">
        <f t="shared" si="90"/>
        <v>101441.89238426923</v>
      </c>
      <c r="EL21" s="108">
        <f t="shared" si="91"/>
        <v>101467.64240170672</v>
      </c>
      <c r="EM21" s="108">
        <f t="shared" si="91"/>
        <v>101493.39895553055</v>
      </c>
      <c r="EN21" s="108">
        <f t="shared" si="91"/>
        <v>108977.03581402673</v>
      </c>
      <c r="EO21" s="108">
        <f t="shared" si="91"/>
        <v>109004.69855282764</v>
      </c>
      <c r="EP21" s="108">
        <f t="shared" si="91"/>
        <v>109032.36831354024</v>
      </c>
      <c r="EQ21" s="108">
        <f t="shared" si="91"/>
        <v>109060.0450979469</v>
      </c>
      <c r="ER21" s="108">
        <f t="shared" si="91"/>
        <v>109087.72890783056</v>
      </c>
      <c r="ES21" s="108">
        <f t="shared" si="91"/>
        <v>104509.42016742946</v>
      </c>
      <c r="ET21" s="108">
        <f t="shared" si="91"/>
        <v>104535.94884634545</v>
      </c>
      <c r="EU21" s="108">
        <f t="shared" si="91"/>
        <v>104562.48425930325</v>
      </c>
      <c r="EV21" s="108">
        <f t="shared" si="91"/>
        <v>104589.02640801223</v>
      </c>
      <c r="EW21" s="108">
        <f t="shared" si="91"/>
        <v>98715.112138928904</v>
      </c>
      <c r="EX21" s="108">
        <f t="shared" si="91"/>
        <v>98740.169990267983</v>
      </c>
      <c r="EY21" s="108">
        <f t="shared" si="91"/>
        <v>98765.234202293912</v>
      </c>
      <c r="EZ21" s="108">
        <f t="shared" si="91"/>
        <v>98790.304776621269</v>
      </c>
      <c r="FA21" s="108">
        <f t="shared" si="91"/>
        <v>89154.84860522949</v>
      </c>
      <c r="FB21" s="108">
        <f t="shared" si="92"/>
        <v>89177.47967856875</v>
      </c>
      <c r="FC21" s="108">
        <f t="shared" si="92"/>
        <v>89200.116496581322</v>
      </c>
      <c r="FD21" s="108">
        <f t="shared" si="92"/>
        <v>89222.759060725468</v>
      </c>
      <c r="FE21" s="108">
        <f t="shared" si="92"/>
        <v>89245.407372459755</v>
      </c>
    </row>
    <row r="22" spans="1:161" ht="15.75" x14ac:dyDescent="0.25">
      <c r="A22" s="47" t="s">
        <v>181</v>
      </c>
      <c r="B22" s="12">
        <f>'Urb proj of all 25 ARs '!D22</f>
        <v>223010.80504898928</v>
      </c>
      <c r="C22" s="12">
        <f>'Urb proj of all 25 ARs '!E22</f>
        <v>225973.61218941706</v>
      </c>
      <c r="D22" s="100">
        <f t="shared" si="10"/>
        <v>1.3285486951078181E-2</v>
      </c>
      <c r="E22" s="101">
        <f t="shared" si="11"/>
        <v>2.5384007368423056E-4</v>
      </c>
      <c r="F22" s="69">
        <f t="shared" si="12"/>
        <v>223067.4141281753</v>
      </c>
      <c r="G22" s="69">
        <f t="shared" si="13"/>
        <v>223124.03757701415</v>
      </c>
      <c r="H22" s="69">
        <f>G22*(1+$E$22)</f>
        <v>223180.67539915344</v>
      </c>
      <c r="I22" s="69">
        <f t="shared" ref="I22:BD22" si="98">H22*(1+$E$22)</f>
        <v>223237.32759824165</v>
      </c>
      <c r="J22" s="69">
        <f t="shared" si="98"/>
        <v>223293.99417792825</v>
      </c>
      <c r="K22" s="69">
        <f t="shared" si="98"/>
        <v>223350.67514186361</v>
      </c>
      <c r="L22" s="69">
        <f t="shared" si="98"/>
        <v>223407.37049369904</v>
      </c>
      <c r="M22" s="69">
        <f t="shared" si="98"/>
        <v>223464.08023708678</v>
      </c>
      <c r="N22" s="69">
        <f t="shared" si="98"/>
        <v>223520.80437567993</v>
      </c>
      <c r="O22" s="69">
        <f t="shared" si="98"/>
        <v>223577.54291313261</v>
      </c>
      <c r="P22" s="69">
        <f t="shared" si="98"/>
        <v>223634.29585309981</v>
      </c>
      <c r="Q22" s="69">
        <f t="shared" si="98"/>
        <v>223691.06319923748</v>
      </c>
      <c r="R22" s="69">
        <f t="shared" si="98"/>
        <v>223747.84495520248</v>
      </c>
      <c r="S22" s="69">
        <f t="shared" si="98"/>
        <v>223804.64112465261</v>
      </c>
      <c r="T22" s="69">
        <f t="shared" si="98"/>
        <v>223861.45171124657</v>
      </c>
      <c r="U22" s="69">
        <f t="shared" si="98"/>
        <v>223918.27671864402</v>
      </c>
      <c r="V22" s="69">
        <f t="shared" si="98"/>
        <v>223975.11615050552</v>
      </c>
      <c r="W22" s="69">
        <f t="shared" si="98"/>
        <v>224031.9700104926</v>
      </c>
      <c r="X22" s="69">
        <f t="shared" si="98"/>
        <v>224088.83830226769</v>
      </c>
      <c r="Y22" s="69">
        <f t="shared" si="98"/>
        <v>224145.72102949416</v>
      </c>
      <c r="Z22" s="69">
        <f t="shared" si="98"/>
        <v>224202.61819583629</v>
      </c>
      <c r="AA22" s="69">
        <f t="shared" si="98"/>
        <v>224259.52980495931</v>
      </c>
      <c r="AB22" s="69">
        <f t="shared" si="98"/>
        <v>224316.45586052939</v>
      </c>
      <c r="AC22" s="69">
        <f t="shared" si="98"/>
        <v>224373.39636621359</v>
      </c>
      <c r="AD22" s="69">
        <f t="shared" si="98"/>
        <v>224430.35132567998</v>
      </c>
      <c r="AE22" s="69">
        <f t="shared" si="98"/>
        <v>224487.32074259745</v>
      </c>
      <c r="AF22" s="69">
        <f t="shared" si="98"/>
        <v>224544.30462063593</v>
      </c>
      <c r="AG22" s="69">
        <f t="shared" si="98"/>
        <v>224601.30296346621</v>
      </c>
      <c r="AH22" s="69">
        <f t="shared" si="98"/>
        <v>224658.31577476003</v>
      </c>
      <c r="AI22" s="69">
        <f t="shared" si="98"/>
        <v>224715.34305819008</v>
      </c>
      <c r="AJ22" s="69">
        <f t="shared" si="98"/>
        <v>224772.38481742993</v>
      </c>
      <c r="AK22" s="69">
        <f t="shared" si="98"/>
        <v>224829.44105615417</v>
      </c>
      <c r="AL22" s="69">
        <f t="shared" si="98"/>
        <v>224886.51177803826</v>
      </c>
      <c r="AM22" s="69">
        <f t="shared" si="98"/>
        <v>224943.59698675858</v>
      </c>
      <c r="AN22" s="69">
        <f t="shared" si="98"/>
        <v>225000.6966859925</v>
      </c>
      <c r="AO22" s="69">
        <f t="shared" si="98"/>
        <v>225057.81087941828</v>
      </c>
      <c r="AP22" s="69">
        <f t="shared" si="98"/>
        <v>225114.93957071513</v>
      </c>
      <c r="AQ22" s="69">
        <f t="shared" si="98"/>
        <v>225172.08276356317</v>
      </c>
      <c r="AR22" s="69">
        <f t="shared" si="98"/>
        <v>225229.24046164349</v>
      </c>
      <c r="AS22" s="69">
        <f t="shared" si="98"/>
        <v>225286.41266863814</v>
      </c>
      <c r="AT22" s="69">
        <f t="shared" si="98"/>
        <v>225343.59938823001</v>
      </c>
      <c r="AU22" s="69">
        <f t="shared" si="98"/>
        <v>225400.80062410299</v>
      </c>
      <c r="AV22" s="69">
        <f t="shared" si="98"/>
        <v>225458.0163799419</v>
      </c>
      <c r="AW22" s="69">
        <f t="shared" si="98"/>
        <v>225515.24665943248</v>
      </c>
      <c r="AX22" s="69">
        <f t="shared" si="98"/>
        <v>225572.49146626142</v>
      </c>
      <c r="AY22" s="69">
        <f t="shared" si="98"/>
        <v>225629.75080411634</v>
      </c>
      <c r="AZ22" s="69">
        <f t="shared" si="98"/>
        <v>225687.0246766858</v>
      </c>
      <c r="BA22" s="69">
        <f t="shared" si="98"/>
        <v>225744.31308765931</v>
      </c>
      <c r="BB22" s="69">
        <f t="shared" si="98"/>
        <v>225801.61604072727</v>
      </c>
      <c r="BC22" s="69">
        <f t="shared" si="98"/>
        <v>225858.93353958108</v>
      </c>
      <c r="BD22" s="69">
        <f t="shared" si="98"/>
        <v>225916.26558791302</v>
      </c>
      <c r="BE22" s="69">
        <f>BD22*(1+$E$22)</f>
        <v>225973.61218941631</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251632.39764413712</v>
      </c>
      <c r="DG22" s="108">
        <f t="shared" si="15"/>
        <v>251696.27203049648</v>
      </c>
      <c r="DH22" s="108">
        <f t="shared" si="15"/>
        <v>251760.16263073476</v>
      </c>
      <c r="DI22" s="108">
        <f t="shared" si="15"/>
        <v>251824.0694489677</v>
      </c>
      <c r="DJ22" s="108">
        <f t="shared" si="15"/>
        <v>275693.47776232514</v>
      </c>
      <c r="DK22" s="108">
        <f t="shared" si="15"/>
        <v>275763.45981503458</v>
      </c>
      <c r="DL22" s="108">
        <f t="shared" si="15"/>
        <v>275833.45963199344</v>
      </c>
      <c r="DM22" s="108">
        <f t="shared" si="15"/>
        <v>275903.47721771104</v>
      </c>
      <c r="DN22" s="108">
        <f t="shared" si="15"/>
        <v>243624.86239530885</v>
      </c>
      <c r="DO22" s="108">
        <f t="shared" si="15"/>
        <v>243686.70414833061</v>
      </c>
      <c r="DP22" s="108">
        <f t="shared" si="15"/>
        <v>243748.56159926747</v>
      </c>
      <c r="DQ22" s="108">
        <f t="shared" si="15"/>
        <v>243810.43475210425</v>
      </c>
      <c r="DR22" s="108">
        <f t="shared" si="15"/>
        <v>243872.32361082672</v>
      </c>
      <c r="DS22" s="108">
        <f t="shared" si="15"/>
        <v>247941.0719907695</v>
      </c>
      <c r="DT22" s="108">
        <f t="shared" si="15"/>
        <v>248004.00937075299</v>
      </c>
      <c r="DU22" s="108">
        <f t="shared" si="15"/>
        <v>248066.96272676563</v>
      </c>
      <c r="DV22" s="108">
        <f t="shared" si="90"/>
        <v>248129.93206286282</v>
      </c>
      <c r="DW22" s="108">
        <f t="shared" si="90"/>
        <v>245628.59086512763</v>
      </c>
      <c r="DX22" s="108">
        <f t="shared" si="90"/>
        <v>245690.94124473177</v>
      </c>
      <c r="DY22" s="108">
        <f t="shared" si="90"/>
        <v>245753.30745136089</v>
      </c>
      <c r="DZ22" s="108">
        <f t="shared" si="90"/>
        <v>245815.68948903249</v>
      </c>
      <c r="EA22" s="108">
        <f t="shared" si="90"/>
        <v>257390.52531105804</v>
      </c>
      <c r="EB22" s="108">
        <f t="shared" si="90"/>
        <v>257455.86134096864</v>
      </c>
      <c r="EC22" s="108">
        <f t="shared" si="90"/>
        <v>257521.21395578183</v>
      </c>
      <c r="ED22" s="108">
        <f t="shared" si="90"/>
        <v>257586.58315970763</v>
      </c>
      <c r="EE22" s="108">
        <f t="shared" si="90"/>
        <v>257651.96895695693</v>
      </c>
      <c r="EF22" s="108">
        <f t="shared" si="90"/>
        <v>257813.67896660397</v>
      </c>
      <c r="EG22" s="108">
        <f t="shared" si="90"/>
        <v>257879.12240986965</v>
      </c>
      <c r="EH22" s="108">
        <f t="shared" si="90"/>
        <v>257944.5824653038</v>
      </c>
      <c r="EI22" s="108">
        <f t="shared" si="90"/>
        <v>258010.05913712326</v>
      </c>
      <c r="EJ22" s="108">
        <f t="shared" si="90"/>
        <v>265081.08278752054</v>
      </c>
      <c r="EK22" s="108">
        <f t="shared" si="90"/>
        <v>265148.37098910764</v>
      </c>
      <c r="EL22" s="108">
        <f t="shared" si="91"/>
        <v>265215.67627113673</v>
      </c>
      <c r="EM22" s="108">
        <f t="shared" si="91"/>
        <v>265282.99863794365</v>
      </c>
      <c r="EN22" s="108">
        <f t="shared" si="91"/>
        <v>286541.21135133959</v>
      </c>
      <c r="EO22" s="108">
        <f t="shared" si="91"/>
        <v>286613.94699354254</v>
      </c>
      <c r="EP22" s="108">
        <f t="shared" si="91"/>
        <v>286686.70109896635</v>
      </c>
      <c r="EQ22" s="108">
        <f t="shared" si="91"/>
        <v>286759.47367229761</v>
      </c>
      <c r="ER22" s="108">
        <f t="shared" si="91"/>
        <v>286832.26471822418</v>
      </c>
      <c r="ES22" s="108">
        <f t="shared" si="91"/>
        <v>272238.8360953285</v>
      </c>
      <c r="ET22" s="108">
        <f t="shared" si="91"/>
        <v>272307.94122154266</v>
      </c>
      <c r="EU22" s="108">
        <f t="shared" si="91"/>
        <v>272377.06388940715</v>
      </c>
      <c r="EV22" s="108">
        <f t="shared" si="91"/>
        <v>272446.20410337474</v>
      </c>
      <c r="EW22" s="108">
        <f t="shared" si="91"/>
        <v>267758.6598034302</v>
      </c>
      <c r="EX22" s="108">
        <f t="shared" si="91"/>
        <v>267826.62768136431</v>
      </c>
      <c r="EY22" s="108">
        <f t="shared" si="91"/>
        <v>267894.61281226954</v>
      </c>
      <c r="EZ22" s="108">
        <f t="shared" si="91"/>
        <v>267962.61520052538</v>
      </c>
      <c r="FA22" s="108">
        <f t="shared" si="91"/>
        <v>248992.82416777016</v>
      </c>
      <c r="FB22" s="108">
        <f t="shared" si="92"/>
        <v>249056.02852460375</v>
      </c>
      <c r="FC22" s="108">
        <f t="shared" si="92"/>
        <v>249119.24892523597</v>
      </c>
      <c r="FD22" s="108">
        <f t="shared" si="92"/>
        <v>249182.4853737393</v>
      </c>
      <c r="FE22" s="108">
        <f t="shared" si="92"/>
        <v>249245.73787418738</v>
      </c>
    </row>
    <row r="23" spans="1:161" ht="15.75" x14ac:dyDescent="0.25">
      <c r="A23" s="47" t="s">
        <v>182</v>
      </c>
      <c r="B23" s="12">
        <f>'Urb proj of all 25 ARs '!D23</f>
        <v>470575.53961144085</v>
      </c>
      <c r="C23" s="12">
        <f>'Urb proj of all 25 ARs '!E23</f>
        <v>476827.36480244523</v>
      </c>
      <c r="D23" s="100">
        <f t="shared" si="10"/>
        <v>1.3285486951078193E-2</v>
      </c>
      <c r="E23" s="101">
        <f t="shared" si="11"/>
        <v>2.5384007368423056E-4</v>
      </c>
      <c r="F23" s="69">
        <f t="shared" si="12"/>
        <v>470694.99054108979</v>
      </c>
      <c r="G23" s="69">
        <f t="shared" si="13"/>
        <v>470814.47179217153</v>
      </c>
      <c r="H23" s="69">
        <f>G23*(1+$E$23)</f>
        <v>470933.98337238288</v>
      </c>
      <c r="I23" s="69">
        <f t="shared" ref="I23:BE23" si="99">H23*(1+$E$23)</f>
        <v>471053.52528942254</v>
      </c>
      <c r="J23" s="69">
        <f t="shared" si="99"/>
        <v>471173.09755099122</v>
      </c>
      <c r="K23" s="69">
        <f t="shared" si="99"/>
        <v>471292.7001647916</v>
      </c>
      <c r="L23" s="69">
        <f t="shared" si="99"/>
        <v>471412.33313852828</v>
      </c>
      <c r="M23" s="69">
        <f t="shared" si="99"/>
        <v>471531.99647990783</v>
      </c>
      <c r="N23" s="69">
        <f t="shared" si="99"/>
        <v>471651.69019663875</v>
      </c>
      <c r="O23" s="69">
        <f t="shared" si="99"/>
        <v>471771.41429643158</v>
      </c>
      <c r="P23" s="69">
        <f t="shared" si="99"/>
        <v>471891.16878699872</v>
      </c>
      <c r="Q23" s="69">
        <f t="shared" si="99"/>
        <v>472010.95367605455</v>
      </c>
      <c r="R23" s="69">
        <f t="shared" si="99"/>
        <v>472130.76897131541</v>
      </c>
      <c r="S23" s="69">
        <f t="shared" si="99"/>
        <v>472250.61468049965</v>
      </c>
      <c r="T23" s="69">
        <f t="shared" si="99"/>
        <v>472370.49081132759</v>
      </c>
      <c r="U23" s="69">
        <f t="shared" si="99"/>
        <v>472490.39737152139</v>
      </c>
      <c r="V23" s="69">
        <f t="shared" si="99"/>
        <v>472610.33436880528</v>
      </c>
      <c r="W23" s="69">
        <f t="shared" si="99"/>
        <v>472730.3018109054</v>
      </c>
      <c r="X23" s="69">
        <f t="shared" si="99"/>
        <v>472850.29970554984</v>
      </c>
      <c r="Y23" s="69">
        <f t="shared" si="99"/>
        <v>472970.32806046872</v>
      </c>
      <c r="Z23" s="69">
        <f t="shared" si="99"/>
        <v>473090.38688339404</v>
      </c>
      <c r="AA23" s="69">
        <f t="shared" si="99"/>
        <v>473210.47618205979</v>
      </c>
      <c r="AB23" s="69">
        <f t="shared" si="99"/>
        <v>473330.59596420202</v>
      </c>
      <c r="AC23" s="69">
        <f t="shared" si="99"/>
        <v>473450.74623755855</v>
      </c>
      <c r="AD23" s="69">
        <f t="shared" si="99"/>
        <v>473570.92700986937</v>
      </c>
      <c r="AE23" s="69">
        <f t="shared" si="99"/>
        <v>473691.13828887627</v>
      </c>
      <c r="AF23" s="69">
        <f t="shared" si="99"/>
        <v>473811.3800823231</v>
      </c>
      <c r="AG23" s="69">
        <f t="shared" si="99"/>
        <v>473931.65239795565</v>
      </c>
      <c r="AH23" s="69">
        <f t="shared" si="99"/>
        <v>474051.95524352166</v>
      </c>
      <c r="AI23" s="69">
        <f t="shared" si="99"/>
        <v>474172.28862677084</v>
      </c>
      <c r="AJ23" s="69">
        <f t="shared" si="99"/>
        <v>474292.65255545487</v>
      </c>
      <c r="AK23" s="69">
        <f t="shared" si="99"/>
        <v>474413.04703732743</v>
      </c>
      <c r="AL23" s="69">
        <f t="shared" si="99"/>
        <v>474533.47208014416</v>
      </c>
      <c r="AM23" s="69">
        <f t="shared" si="99"/>
        <v>474653.92769166263</v>
      </c>
      <c r="AN23" s="69">
        <f t="shared" si="99"/>
        <v>474774.41387964238</v>
      </c>
      <c r="AO23" s="69">
        <f t="shared" si="99"/>
        <v>474894.930651845</v>
      </c>
      <c r="AP23" s="69">
        <f t="shared" si="99"/>
        <v>475015.47801603394</v>
      </c>
      <c r="AQ23" s="69">
        <f t="shared" si="99"/>
        <v>475136.05597997468</v>
      </c>
      <c r="AR23" s="69">
        <f t="shared" si="99"/>
        <v>475256.66455143469</v>
      </c>
      <c r="AS23" s="69">
        <f t="shared" si="99"/>
        <v>475377.30373818334</v>
      </c>
      <c r="AT23" s="69">
        <f t="shared" si="99"/>
        <v>475497.97354799206</v>
      </c>
      <c r="AU23" s="69">
        <f t="shared" si="99"/>
        <v>475618.6739886342</v>
      </c>
      <c r="AV23" s="69">
        <f t="shared" si="99"/>
        <v>475739.40506788506</v>
      </c>
      <c r="AW23" s="69">
        <f t="shared" si="99"/>
        <v>475860.16679352196</v>
      </c>
      <c r="AX23" s="69">
        <f t="shared" si="99"/>
        <v>475980.95917332423</v>
      </c>
      <c r="AY23" s="69">
        <f t="shared" si="99"/>
        <v>476101.78221507306</v>
      </c>
      <c r="AZ23" s="69">
        <f t="shared" si="99"/>
        <v>476222.63592655171</v>
      </c>
      <c r="BA23" s="69">
        <f t="shared" si="99"/>
        <v>476343.52031554538</v>
      </c>
      <c r="BB23" s="69">
        <f t="shared" si="99"/>
        <v>476464.43538984127</v>
      </c>
      <c r="BC23" s="69">
        <f t="shared" si="99"/>
        <v>476585.38115722855</v>
      </c>
      <c r="BD23" s="69">
        <f t="shared" si="99"/>
        <v>476706.35762549832</v>
      </c>
      <c r="BE23" s="69">
        <f t="shared" si="99"/>
        <v>476827.36480244371</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438799.09368173283</v>
      </c>
      <c r="DG23" s="108">
        <f t="shared" si="15"/>
        <v>438910.47847600555</v>
      </c>
      <c r="DH23" s="108">
        <f t="shared" si="15"/>
        <v>439021.89154420269</v>
      </c>
      <c r="DI23" s="108">
        <f t="shared" si="15"/>
        <v>439133.33289350127</v>
      </c>
      <c r="DJ23" s="108">
        <f t="shared" si="15"/>
        <v>473704.37863529474</v>
      </c>
      <c r="DK23" s="108">
        <f t="shared" si="15"/>
        <v>473824.62378967204</v>
      </c>
      <c r="DL23" s="108">
        <f t="shared" si="15"/>
        <v>473944.89946708822</v>
      </c>
      <c r="DM23" s="108">
        <f t="shared" si="15"/>
        <v>474065.20567529125</v>
      </c>
      <c r="DN23" s="108">
        <f t="shared" si="15"/>
        <v>420408.49515215267</v>
      </c>
      <c r="DO23" s="108">
        <f t="shared" si="15"/>
        <v>420515.21167553961</v>
      </c>
      <c r="DP23" s="108">
        <f t="shared" si="15"/>
        <v>420621.95528785669</v>
      </c>
      <c r="DQ23" s="108">
        <f t="shared" si="15"/>
        <v>420728.72599598014</v>
      </c>
      <c r="DR23" s="108">
        <f t="shared" si="15"/>
        <v>420835.52380678803</v>
      </c>
      <c r="DS23" s="108">
        <f t="shared" si="15"/>
        <v>432316.02536366601</v>
      </c>
      <c r="DT23" s="108">
        <f t="shared" si="15"/>
        <v>432425.7644953992</v>
      </c>
      <c r="DU23" s="108">
        <f t="shared" si="15"/>
        <v>432535.53148332168</v>
      </c>
      <c r="DV23" s="108">
        <f t="shared" si="90"/>
        <v>432645.32633450447</v>
      </c>
      <c r="DW23" s="108">
        <f t="shared" si="90"/>
        <v>428658.97758276918</v>
      </c>
      <c r="DX23" s="108">
        <f t="shared" si="90"/>
        <v>428767.78840922419</v>
      </c>
      <c r="DY23" s="108">
        <f t="shared" si="90"/>
        <v>428876.62685622741</v>
      </c>
      <c r="DZ23" s="108">
        <f t="shared" si="90"/>
        <v>428985.49293079006</v>
      </c>
      <c r="EA23" s="108">
        <f t="shared" si="90"/>
        <v>447241.56648025184</v>
      </c>
      <c r="EB23" s="108">
        <f t="shared" si="90"/>
        <v>447355.09431244188</v>
      </c>
      <c r="EC23" s="108">
        <f t="shared" si="90"/>
        <v>447468.65096254513</v>
      </c>
      <c r="ED23" s="108">
        <f t="shared" si="90"/>
        <v>447582.23643787688</v>
      </c>
      <c r="EE23" s="108">
        <f t="shared" si="90"/>
        <v>447695.85074575403</v>
      </c>
      <c r="EF23" s="108">
        <f t="shared" si="90"/>
        <v>430198.49448877352</v>
      </c>
      <c r="EG23" s="108">
        <f t="shared" si="90"/>
        <v>430307.69610631338</v>
      </c>
      <c r="EH23" s="108">
        <f t="shared" si="90"/>
        <v>430416.92544359993</v>
      </c>
      <c r="EI23" s="108">
        <f t="shared" si="90"/>
        <v>430526.18250766949</v>
      </c>
      <c r="EJ23" s="108">
        <f t="shared" si="90"/>
        <v>434590.86700742692</v>
      </c>
      <c r="EK23" s="108">
        <f t="shared" si="90"/>
        <v>434701.18358513061</v>
      </c>
      <c r="EL23" s="108">
        <f t="shared" si="91"/>
        <v>434811.52816560247</v>
      </c>
      <c r="EM23" s="108">
        <f t="shared" si="91"/>
        <v>434921.90075595077</v>
      </c>
      <c r="EN23" s="108">
        <f t="shared" si="91"/>
        <v>463865.08032963768</v>
      </c>
      <c r="EO23" s="108">
        <f t="shared" si="91"/>
        <v>463982.82787580817</v>
      </c>
      <c r="EP23" s="108">
        <f t="shared" si="91"/>
        <v>464100.60531102435</v>
      </c>
      <c r="EQ23" s="108">
        <f t="shared" si="91"/>
        <v>464218.41264287342</v>
      </c>
      <c r="ER23" s="108">
        <f t="shared" si="91"/>
        <v>464336.24987894425</v>
      </c>
      <c r="ES23" s="108">
        <f t="shared" si="91"/>
        <v>457688.52412858949</v>
      </c>
      <c r="ET23" s="108">
        <f t="shared" si="91"/>
        <v>457804.70381727873</v>
      </c>
      <c r="EU23" s="108">
        <f t="shared" si="91"/>
        <v>457920.91299702867</v>
      </c>
      <c r="EV23" s="108">
        <f t="shared" si="91"/>
        <v>458037.15167532541</v>
      </c>
      <c r="EW23" s="108">
        <f t="shared" si="91"/>
        <v>456155.55107224541</v>
      </c>
      <c r="EX23" s="108">
        <f t="shared" si="91"/>
        <v>456271.34163094108</v>
      </c>
      <c r="EY23" s="108">
        <f t="shared" si="91"/>
        <v>456387.16158192069</v>
      </c>
      <c r="EZ23" s="108">
        <f t="shared" si="91"/>
        <v>456503.01093264512</v>
      </c>
      <c r="FA23" s="108">
        <f t="shared" si="91"/>
        <v>429764.97156470851</v>
      </c>
      <c r="FB23" s="108">
        <f t="shared" si="92"/>
        <v>429874.06313675741</v>
      </c>
      <c r="FC23" s="108">
        <f t="shared" si="92"/>
        <v>429983.18240061897</v>
      </c>
      <c r="FD23" s="108">
        <f t="shared" si="92"/>
        <v>430092.32936332253</v>
      </c>
      <c r="FE23" s="108">
        <f t="shared" si="92"/>
        <v>430201.50403189909</v>
      </c>
    </row>
    <row r="24" spans="1:161" ht="15.75" x14ac:dyDescent="0.25">
      <c r="A24" s="47" t="s">
        <v>183</v>
      </c>
      <c r="B24" s="12">
        <f>'Urb proj of all 25 ARs '!D24</f>
        <v>243053.28236301785</v>
      </c>
      <c r="C24" s="12">
        <f>'Urb proj of all 25 ARs '!E24</f>
        <v>246282.36357426844</v>
      </c>
      <c r="D24" s="100">
        <f t="shared" si="10"/>
        <v>1.3285486951078186E-2</v>
      </c>
      <c r="E24" s="101">
        <f t="shared" si="11"/>
        <v>2.5384007368423056E-4</v>
      </c>
      <c r="F24" s="69">
        <f t="shared" si="12"/>
        <v>243114.97902612208</v>
      </c>
      <c r="G24" s="69">
        <f t="shared" si="13"/>
        <v>243176.6913503118</v>
      </c>
      <c r="H24" s="69">
        <f>G24*(1+$E$24)</f>
        <v>243238.41933956245</v>
      </c>
      <c r="I24" s="69">
        <f t="shared" ref="I24:BD24" si="100">H24*(1+$E$24)</f>
        <v>243300.16299785045</v>
      </c>
      <c r="J24" s="69">
        <f t="shared" si="100"/>
        <v>243361.9223291532</v>
      </c>
      <c r="K24" s="69">
        <f t="shared" si="100"/>
        <v>243423.69733744915</v>
      </c>
      <c r="L24" s="69">
        <f t="shared" si="100"/>
        <v>243485.48802671777</v>
      </c>
      <c r="M24" s="69">
        <f t="shared" si="100"/>
        <v>243547.29440093951</v>
      </c>
      <c r="N24" s="69">
        <f t="shared" si="100"/>
        <v>243609.11646409583</v>
      </c>
      <c r="O24" s="69">
        <f t="shared" si="100"/>
        <v>243670.95422016922</v>
      </c>
      <c r="P24" s="69">
        <f t="shared" si="100"/>
        <v>243732.80767314316</v>
      </c>
      <c r="Q24" s="69">
        <f t="shared" si="100"/>
        <v>243794.67682700217</v>
      </c>
      <c r="R24" s="69">
        <f t="shared" si="100"/>
        <v>243856.56168573175</v>
      </c>
      <c r="S24" s="69">
        <f t="shared" si="100"/>
        <v>243918.46225331843</v>
      </c>
      <c r="T24" s="69">
        <f t="shared" si="100"/>
        <v>243980.37853374975</v>
      </c>
      <c r="U24" s="69">
        <f t="shared" si="100"/>
        <v>244042.31053101426</v>
      </c>
      <c r="V24" s="69">
        <f t="shared" si="100"/>
        <v>244104.25824910152</v>
      </c>
      <c r="W24" s="69">
        <f t="shared" si="100"/>
        <v>244166.22169200212</v>
      </c>
      <c r="X24" s="69">
        <f t="shared" si="100"/>
        <v>244228.20086370761</v>
      </c>
      <c r="Y24" s="69">
        <f t="shared" si="100"/>
        <v>244290.19576821063</v>
      </c>
      <c r="Z24" s="69">
        <f t="shared" si="100"/>
        <v>244352.20640950475</v>
      </c>
      <c r="AA24" s="69">
        <f t="shared" si="100"/>
        <v>244414.23279158465</v>
      </c>
      <c r="AB24" s="69">
        <f t="shared" si="100"/>
        <v>244476.27491844594</v>
      </c>
      <c r="AC24" s="69">
        <f t="shared" si="100"/>
        <v>244538.33279408529</v>
      </c>
      <c r="AD24" s="69">
        <f t="shared" si="100"/>
        <v>244600.40642250035</v>
      </c>
      <c r="AE24" s="69">
        <f t="shared" si="100"/>
        <v>244662.49580768985</v>
      </c>
      <c r="AF24" s="69">
        <f t="shared" si="100"/>
        <v>244724.60095365343</v>
      </c>
      <c r="AG24" s="69">
        <f t="shared" si="100"/>
        <v>244786.72186439185</v>
      </c>
      <c r="AH24" s="69">
        <f t="shared" si="100"/>
        <v>244848.85854390683</v>
      </c>
      <c r="AI24" s="69">
        <f t="shared" si="100"/>
        <v>244911.0109962011</v>
      </c>
      <c r="AJ24" s="69">
        <f t="shared" si="100"/>
        <v>244973.17922527847</v>
      </c>
      <c r="AK24" s="69">
        <f t="shared" si="100"/>
        <v>245035.36323514368</v>
      </c>
      <c r="AL24" s="69">
        <f t="shared" si="100"/>
        <v>245097.56302980252</v>
      </c>
      <c r="AM24" s="69">
        <f t="shared" si="100"/>
        <v>245159.77861326182</v>
      </c>
      <c r="AN24" s="69">
        <f t="shared" si="100"/>
        <v>245222.00998952941</v>
      </c>
      <c r="AO24" s="69">
        <f t="shared" si="100"/>
        <v>245284.25716261414</v>
      </c>
      <c r="AP24" s="69">
        <f t="shared" si="100"/>
        <v>245346.52013652588</v>
      </c>
      <c r="AQ24" s="69">
        <f t="shared" si="100"/>
        <v>245408.79891527552</v>
      </c>
      <c r="AR24" s="69">
        <f t="shared" si="100"/>
        <v>245471.09350287492</v>
      </c>
      <c r="AS24" s="69">
        <f t="shared" si="100"/>
        <v>245533.40390333705</v>
      </c>
      <c r="AT24" s="69">
        <f t="shared" si="100"/>
        <v>245595.73012067581</v>
      </c>
      <c r="AU24" s="69">
        <f t="shared" si="100"/>
        <v>245658.07215890617</v>
      </c>
      <c r="AV24" s="69">
        <f t="shared" si="100"/>
        <v>245720.43002204411</v>
      </c>
      <c r="AW24" s="69">
        <f t="shared" si="100"/>
        <v>245782.80371410662</v>
      </c>
      <c r="AX24" s="69">
        <f t="shared" si="100"/>
        <v>245845.19323911172</v>
      </c>
      <c r="AY24" s="69">
        <f t="shared" si="100"/>
        <v>245907.59860107844</v>
      </c>
      <c r="AZ24" s="69">
        <f t="shared" si="100"/>
        <v>245970.01980402684</v>
      </c>
      <c r="BA24" s="69">
        <f t="shared" si="100"/>
        <v>246032.456851978</v>
      </c>
      <c r="BB24" s="69">
        <f t="shared" si="100"/>
        <v>246094.90974895403</v>
      </c>
      <c r="BC24" s="69">
        <f t="shared" si="100"/>
        <v>246157.37849897801</v>
      </c>
      <c r="BD24" s="69">
        <f t="shared" si="100"/>
        <v>246219.8631060741</v>
      </c>
      <c r="BE24" s="69">
        <f>BD24*(1+$E$24)</f>
        <v>246282.36357426748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224398.76744940225</v>
      </c>
      <c r="DG24" s="108">
        <f t="shared" si="15"/>
        <v>224455.72884906625</v>
      </c>
      <c r="DH24" s="108">
        <f t="shared" si="15"/>
        <v>224512.70470781613</v>
      </c>
      <c r="DI24" s="108">
        <f t="shared" si="15"/>
        <v>224569.69502932223</v>
      </c>
      <c r="DJ24" s="108">
        <f t="shared" si="15"/>
        <v>242476.9768989516</v>
      </c>
      <c r="DK24" s="108">
        <f t="shared" si="15"/>
        <v>242538.52727263435</v>
      </c>
      <c r="DL24" s="108">
        <f t="shared" si="15"/>
        <v>242600.09327026849</v>
      </c>
      <c r="DM24" s="108">
        <f t="shared" si="15"/>
        <v>242661.67489582003</v>
      </c>
      <c r="DN24" s="108">
        <f t="shared" si="15"/>
        <v>215203.90952298298</v>
      </c>
      <c r="DO24" s="108">
        <f t="shared" si="15"/>
        <v>215258.53689923344</v>
      </c>
      <c r="DP24" s="108">
        <f t="shared" si="15"/>
        <v>215313.1781421011</v>
      </c>
      <c r="DQ24" s="108">
        <f t="shared" si="15"/>
        <v>215367.83325510586</v>
      </c>
      <c r="DR24" s="108">
        <f t="shared" si="15"/>
        <v>215422.50224176852</v>
      </c>
      <c r="DS24" s="108">
        <f t="shared" si="15"/>
        <v>223064.01096032825</v>
      </c>
      <c r="DT24" s="108">
        <f t="shared" si="15"/>
        <v>223120.63354530671</v>
      </c>
      <c r="DU24" s="108">
        <f t="shared" si="15"/>
        <v>223177.27050336631</v>
      </c>
      <c r="DV24" s="108">
        <f t="shared" si="90"/>
        <v>223233.92183815554</v>
      </c>
      <c r="DW24" s="108">
        <f t="shared" si="90"/>
        <v>219408.95442975286</v>
      </c>
      <c r="DX24" s="108">
        <f t="shared" si="90"/>
        <v>219464.64921491229</v>
      </c>
      <c r="DY24" s="108">
        <f t="shared" si="90"/>
        <v>219520.35813764008</v>
      </c>
      <c r="DZ24" s="108">
        <f t="shared" si="90"/>
        <v>219576.08120152494</v>
      </c>
      <c r="EA24" s="108">
        <f t="shared" si="90"/>
        <v>227737.77466283503</v>
      </c>
      <c r="EB24" s="108">
        <f t="shared" si="90"/>
        <v>227795.58363633612</v>
      </c>
      <c r="EC24" s="108">
        <f t="shared" si="90"/>
        <v>227853.40728407132</v>
      </c>
      <c r="ED24" s="108">
        <f t="shared" si="90"/>
        <v>227911.24560976549</v>
      </c>
      <c r="EE24" s="108">
        <f t="shared" si="90"/>
        <v>227969.09861714454</v>
      </c>
      <c r="EF24" s="108">
        <f t="shared" si="90"/>
        <v>221168.57663686574</v>
      </c>
      <c r="EG24" s="108">
        <f t="shared" si="90"/>
        <v>221224.71808465588</v>
      </c>
      <c r="EH24" s="108">
        <f t="shared" si="90"/>
        <v>221280.87378339525</v>
      </c>
      <c r="EI24" s="108">
        <f t="shared" si="90"/>
        <v>221337.04373670134</v>
      </c>
      <c r="EJ24" s="108">
        <f t="shared" si="90"/>
        <v>223349.36946994779</v>
      </c>
      <c r="EK24" s="108">
        <f t="shared" si="90"/>
        <v>223406.06449035139</v>
      </c>
      <c r="EL24" s="108">
        <f t="shared" si="91"/>
        <v>223462.77390222313</v>
      </c>
      <c r="EM24" s="108">
        <f t="shared" si="91"/>
        <v>223519.49770921611</v>
      </c>
      <c r="EN24" s="108">
        <f t="shared" si="91"/>
        <v>240716.43012920083</v>
      </c>
      <c r="EO24" s="108">
        <f t="shared" si="91"/>
        <v>240777.53360556182</v>
      </c>
      <c r="EP24" s="108">
        <f t="shared" si="91"/>
        <v>240838.65259243376</v>
      </c>
      <c r="EQ24" s="108">
        <f t="shared" si="91"/>
        <v>240899.78709375384</v>
      </c>
      <c r="ER24" s="108">
        <f t="shared" si="91"/>
        <v>240960.93711346024</v>
      </c>
      <c r="ES24" s="108">
        <f t="shared" si="91"/>
        <v>235795.21760125848</v>
      </c>
      <c r="ET24" s="108">
        <f t="shared" si="91"/>
        <v>235855.07187666878</v>
      </c>
      <c r="EU24" s="108">
        <f t="shared" si="91"/>
        <v>235914.94134549273</v>
      </c>
      <c r="EV24" s="108">
        <f t="shared" si="91"/>
        <v>235974.82601158708</v>
      </c>
      <c r="EW24" s="108">
        <f t="shared" si="91"/>
        <v>236126.80893838932</v>
      </c>
      <c r="EX24" s="108">
        <f t="shared" si="91"/>
        <v>236186.74738496909</v>
      </c>
      <c r="EY24" s="108">
        <f t="shared" si="91"/>
        <v>236246.7010463285</v>
      </c>
      <c r="EZ24" s="108">
        <f t="shared" si="91"/>
        <v>236306.66992632975</v>
      </c>
      <c r="FA24" s="108">
        <f t="shared" si="91"/>
        <v>218005.68149011253</v>
      </c>
      <c r="FB24" s="108">
        <f t="shared" si="92"/>
        <v>218061.02006836559</v>
      </c>
      <c r="FC24" s="108">
        <f t="shared" si="92"/>
        <v>218116.37269376739</v>
      </c>
      <c r="FD24" s="108">
        <f t="shared" si="92"/>
        <v>218171.7393698837</v>
      </c>
      <c r="FE24" s="108">
        <f t="shared" si="92"/>
        <v>218227.12010028117</v>
      </c>
    </row>
    <row r="25" spans="1:161" ht="15.75" x14ac:dyDescent="0.25">
      <c r="A25" s="47" t="s">
        <v>189</v>
      </c>
      <c r="B25" s="12">
        <f>'Urb proj of all 25 ARs '!D25</f>
        <v>142798.7568058563</v>
      </c>
      <c r="C25" s="12">
        <f>'Urb proj of all 25 ARs '!E25</f>
        <v>144695.90782603066</v>
      </c>
      <c r="D25" s="100">
        <f t="shared" si="10"/>
        <v>1.3285486951077907E-2</v>
      </c>
      <c r="E25" s="101">
        <f t="shared" si="11"/>
        <v>2.5384007368423056E-4</v>
      </c>
      <c r="F25" s="69">
        <f t="shared" si="12"/>
        <v>142835.00485280593</v>
      </c>
      <c r="G25" s="69">
        <f t="shared" si="13"/>
        <v>142871.26210096246</v>
      </c>
      <c r="H25" s="69">
        <f>G25*(1+$E$25)</f>
        <v>142907.52855266153</v>
      </c>
      <c r="I25" s="69">
        <f t="shared" ref="I25:BE25" si="101">H25*(1+$E$25)</f>
        <v>142943.80421023938</v>
      </c>
      <c r="J25" s="69">
        <f t="shared" si="101"/>
        <v>142980.0890760328</v>
      </c>
      <c r="K25" s="69">
        <f t="shared" si="101"/>
        <v>143016.38315237925</v>
      </c>
      <c r="L25" s="69">
        <f t="shared" si="101"/>
        <v>143052.68644161671</v>
      </c>
      <c r="M25" s="69">
        <f t="shared" si="101"/>
        <v>143088.99894608377</v>
      </c>
      <c r="N25" s="69">
        <f t="shared" si="101"/>
        <v>143125.32066811965</v>
      </c>
      <c r="O25" s="69">
        <f t="shared" si="101"/>
        <v>143161.65161006412</v>
      </c>
      <c r="P25" s="69">
        <f t="shared" si="101"/>
        <v>143197.99177425756</v>
      </c>
      <c r="Q25" s="69">
        <f t="shared" si="101"/>
        <v>143234.34116304098</v>
      </c>
      <c r="R25" s="69">
        <f t="shared" si="101"/>
        <v>143270.69977875592</v>
      </c>
      <c r="S25" s="69">
        <f t="shared" si="101"/>
        <v>143307.06762374454</v>
      </c>
      <c r="T25" s="69">
        <f t="shared" si="101"/>
        <v>143343.44470034962</v>
      </c>
      <c r="U25" s="69">
        <f t="shared" si="101"/>
        <v>143379.83101091449</v>
      </c>
      <c r="V25" s="69">
        <f t="shared" si="101"/>
        <v>143416.22655778314</v>
      </c>
      <c r="W25" s="69">
        <f t="shared" si="101"/>
        <v>143452.63134330008</v>
      </c>
      <c r="X25" s="69">
        <f t="shared" si="101"/>
        <v>143489.04536981045</v>
      </c>
      <c r="Y25" s="69">
        <f t="shared" si="101"/>
        <v>143525.46863966002</v>
      </c>
      <c r="Z25" s="69">
        <f t="shared" si="101"/>
        <v>143561.90115519508</v>
      </c>
      <c r="AA25" s="69">
        <f t="shared" si="101"/>
        <v>143598.34291876256</v>
      </c>
      <c r="AB25" s="69">
        <f t="shared" si="101"/>
        <v>143634.79393270999</v>
      </c>
      <c r="AC25" s="69">
        <f t="shared" si="101"/>
        <v>143671.2541993855</v>
      </c>
      <c r="AD25" s="69">
        <f t="shared" si="101"/>
        <v>143707.72372113777</v>
      </c>
      <c r="AE25" s="69">
        <f t="shared" si="101"/>
        <v>143744.20250031614</v>
      </c>
      <c r="AF25" s="69">
        <f t="shared" si="101"/>
        <v>143780.69053927049</v>
      </c>
      <c r="AG25" s="69">
        <f t="shared" si="101"/>
        <v>143817.18784035134</v>
      </c>
      <c r="AH25" s="69">
        <f t="shared" si="101"/>
        <v>143853.6944059098</v>
      </c>
      <c r="AI25" s="69">
        <f t="shared" si="101"/>
        <v>143890.21023829756</v>
      </c>
      <c r="AJ25" s="69">
        <f t="shared" si="101"/>
        <v>143926.73533986689</v>
      </c>
      <c r="AK25" s="69">
        <f t="shared" si="101"/>
        <v>143963.26971297071</v>
      </c>
      <c r="AL25" s="69">
        <f t="shared" si="101"/>
        <v>143999.81335996249</v>
      </c>
      <c r="AM25" s="69">
        <f t="shared" si="101"/>
        <v>144036.36628319629</v>
      </c>
      <c r="AN25" s="69">
        <f t="shared" si="101"/>
        <v>144072.92848502682</v>
      </c>
      <c r="AO25" s="69">
        <f t="shared" si="101"/>
        <v>144109.49996780936</v>
      </c>
      <c r="AP25" s="69">
        <f t="shared" si="101"/>
        <v>144146.08073389978</v>
      </c>
      <c r="AQ25" s="69">
        <f t="shared" si="101"/>
        <v>144182.67078565457</v>
      </c>
      <c r="AR25" s="69">
        <f t="shared" si="101"/>
        <v>144219.27012543078</v>
      </c>
      <c r="AS25" s="69">
        <f t="shared" si="101"/>
        <v>144255.87875558611</v>
      </c>
      <c r="AT25" s="69">
        <f t="shared" si="101"/>
        <v>144292.49667847881</v>
      </c>
      <c r="AU25" s="69">
        <f t="shared" si="101"/>
        <v>144329.12389646776</v>
      </c>
      <c r="AV25" s="69">
        <f t="shared" si="101"/>
        <v>144365.76041191243</v>
      </c>
      <c r="AW25" s="69">
        <f t="shared" si="101"/>
        <v>144402.40622717288</v>
      </c>
      <c r="AX25" s="69">
        <f t="shared" si="101"/>
        <v>144439.06134460977</v>
      </c>
      <c r="AY25" s="69">
        <f t="shared" si="101"/>
        <v>144475.72576658436</v>
      </c>
      <c r="AZ25" s="69">
        <f t="shared" si="101"/>
        <v>144512.39949545855</v>
      </c>
      <c r="BA25" s="69">
        <f t="shared" si="101"/>
        <v>144549.08253359477</v>
      </c>
      <c r="BB25" s="69">
        <f t="shared" si="101"/>
        <v>144585.77488335609</v>
      </c>
      <c r="BC25" s="69">
        <f t="shared" si="101"/>
        <v>144622.47654710617</v>
      </c>
      <c r="BD25" s="69">
        <f t="shared" si="101"/>
        <v>144659.18752720929</v>
      </c>
      <c r="BE25" s="69">
        <f t="shared" si="101"/>
        <v>144695.90782603031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147451.68462570474</v>
      </c>
      <c r="DG25" s="108">
        <f t="shared" si="15"/>
        <v>147489.11377219501</v>
      </c>
      <c r="DH25" s="108">
        <f t="shared" si="15"/>
        <v>147526.55241970258</v>
      </c>
      <c r="DI25" s="108">
        <f t="shared" si="15"/>
        <v>147564.00057063918</v>
      </c>
      <c r="DJ25" s="108">
        <f t="shared" si="15"/>
        <v>159273.69309147098</v>
      </c>
      <c r="DK25" s="108">
        <f t="shared" si="15"/>
        <v>159314.12313746128</v>
      </c>
      <c r="DL25" s="108">
        <f t="shared" si="15"/>
        <v>159354.56344621745</v>
      </c>
      <c r="DM25" s="108">
        <f t="shared" si="15"/>
        <v>159395.01402034456</v>
      </c>
      <c r="DN25" s="108">
        <f t="shared" si="15"/>
        <v>141398.15698991786</v>
      </c>
      <c r="DO25" s="108">
        <f t="shared" si="15"/>
        <v>141434.04950850699</v>
      </c>
      <c r="DP25" s="108">
        <f t="shared" si="15"/>
        <v>141469.95113805568</v>
      </c>
      <c r="DQ25" s="108">
        <f t="shared" si="15"/>
        <v>141505.86188087668</v>
      </c>
      <c r="DR25" s="108">
        <f t="shared" si="15"/>
        <v>141541.78173928327</v>
      </c>
      <c r="DS25" s="108">
        <f t="shared" si="15"/>
        <v>146850.82584092085</v>
      </c>
      <c r="DT25" s="108">
        <f t="shared" si="15"/>
        <v>146888.10246537288</v>
      </c>
      <c r="DU25" s="108">
        <f t="shared" si="15"/>
        <v>146925.38855212601</v>
      </c>
      <c r="DV25" s="108">
        <f t="shared" si="90"/>
        <v>146962.68410358217</v>
      </c>
      <c r="DW25" s="108">
        <f t="shared" si="90"/>
        <v>144631.21918643138</v>
      </c>
      <c r="DX25" s="108">
        <f t="shared" si="90"/>
        <v>144667.9323857667</v>
      </c>
      <c r="DY25" s="108">
        <f t="shared" si="90"/>
        <v>144704.65490438326</v>
      </c>
      <c r="DZ25" s="108">
        <f t="shared" si="90"/>
        <v>144741.38674464665</v>
      </c>
      <c r="EA25" s="108">
        <f t="shared" si="90"/>
        <v>149621.72459740934</v>
      </c>
      <c r="EB25" s="108">
        <f t="shared" si="90"/>
        <v>149659.70458700592</v>
      </c>
      <c r="EC25" s="108">
        <f t="shared" si="90"/>
        <v>149697.69421744585</v>
      </c>
      <c r="ED25" s="108">
        <f t="shared" si="90"/>
        <v>149735.69349117635</v>
      </c>
      <c r="EE25" s="108">
        <f t="shared" si="90"/>
        <v>149773.70241064532</v>
      </c>
      <c r="EF25" s="108">
        <f t="shared" si="90"/>
        <v>146602.39255323895</v>
      </c>
      <c r="EG25" s="108">
        <f t="shared" si="90"/>
        <v>146639.60611536694</v>
      </c>
      <c r="EH25" s="108">
        <f t="shared" si="90"/>
        <v>146676.82912378831</v>
      </c>
      <c r="EI25" s="108">
        <f t="shared" si="90"/>
        <v>146714.06158090089</v>
      </c>
      <c r="EJ25" s="108">
        <f t="shared" si="90"/>
        <v>148195.16146376374</v>
      </c>
      <c r="EK25" s="108">
        <f t="shared" si="90"/>
        <v>148232.77933446935</v>
      </c>
      <c r="EL25" s="108">
        <f t="shared" si="91"/>
        <v>148270.40675409805</v>
      </c>
      <c r="EM25" s="108">
        <f t="shared" si="91"/>
        <v>148308.04372507369</v>
      </c>
      <c r="EN25" s="108">
        <f t="shared" si="91"/>
        <v>161085.65212470971</v>
      </c>
      <c r="EO25" s="108">
        <f t="shared" si="91"/>
        <v>161126.54211851451</v>
      </c>
      <c r="EP25" s="108">
        <f t="shared" si="91"/>
        <v>161167.44249183836</v>
      </c>
      <c r="EQ25" s="108">
        <f t="shared" si="91"/>
        <v>161208.353247316</v>
      </c>
      <c r="ER25" s="108">
        <f t="shared" si="91"/>
        <v>161249.27438758279</v>
      </c>
      <c r="ES25" s="108">
        <f t="shared" si="91"/>
        <v>157868.73606484613</v>
      </c>
      <c r="ET25" s="108">
        <f t="shared" si="91"/>
        <v>157908.8094764413</v>
      </c>
      <c r="EU25" s="108">
        <f t="shared" si="91"/>
        <v>157948.89306027419</v>
      </c>
      <c r="EV25" s="108">
        <f t="shared" si="91"/>
        <v>157988.98681892693</v>
      </c>
      <c r="EW25" s="108">
        <f t="shared" si="91"/>
        <v>155721.91338493934</v>
      </c>
      <c r="EX25" s="108">
        <f t="shared" si="91"/>
        <v>155761.44184690723</v>
      </c>
      <c r="EY25" s="108">
        <f t="shared" si="91"/>
        <v>155800.9803427828</v>
      </c>
      <c r="EZ25" s="108">
        <f t="shared" si="91"/>
        <v>155840.52887511312</v>
      </c>
      <c r="FA25" s="108">
        <f t="shared" si="91"/>
        <v>142742.27331617175</v>
      </c>
      <c r="FB25" s="108">
        <f t="shared" si="92"/>
        <v>142778.5070253482</v>
      </c>
      <c r="FC25" s="108">
        <f t="shared" si="92"/>
        <v>142814.74993209203</v>
      </c>
      <c r="FD25" s="108">
        <f t="shared" si="92"/>
        <v>142851.00203873799</v>
      </c>
      <c r="FE25" s="108">
        <f t="shared" si="92"/>
        <v>142887.26334762137</v>
      </c>
    </row>
    <row r="26" spans="1:161" ht="15.75" x14ac:dyDescent="0.25">
      <c r="A26" s="47" t="s">
        <v>190</v>
      </c>
      <c r="B26" s="12">
        <f>'Urb proj of all 25 ARs '!D26</f>
        <v>133977.37276533534</v>
      </c>
      <c r="C26" s="12">
        <f>'Urb proj of all 25 ARs '!E26</f>
        <v>135757.32740294893</v>
      </c>
      <c r="D26" s="100">
        <f t="shared" si="10"/>
        <v>1.3285486951078063E-2</v>
      </c>
      <c r="E26" s="101">
        <f t="shared" si="11"/>
        <v>2.5384007368423056E-4</v>
      </c>
      <c r="F26" s="69">
        <f t="shared" si="12"/>
        <v>134011.38159151011</v>
      </c>
      <c r="G26" s="69">
        <f t="shared" si="13"/>
        <v>134045.39905048782</v>
      </c>
      <c r="H26" s="69">
        <f>G26*(1+$E$26)</f>
        <v>134079.42514445982</v>
      </c>
      <c r="I26" s="69">
        <f t="shared" ref="I26:BE26" si="102">H26*(1+$E$26)</f>
        <v>134113.45987561802</v>
      </c>
      <c r="J26" s="69">
        <f t="shared" si="102"/>
        <v>134147.5032461549</v>
      </c>
      <c r="K26" s="69">
        <f t="shared" si="102"/>
        <v>134181.55525826346</v>
      </c>
      <c r="L26" s="69">
        <f t="shared" si="102"/>
        <v>134215.61591413728</v>
      </c>
      <c r="M26" s="69">
        <f t="shared" si="102"/>
        <v>134249.6852159705</v>
      </c>
      <c r="N26" s="69">
        <f t="shared" si="102"/>
        <v>134283.76316595782</v>
      </c>
      <c r="O26" s="69">
        <f t="shared" si="102"/>
        <v>134317.84976629447</v>
      </c>
      <c r="P26" s="69">
        <f t="shared" si="102"/>
        <v>134351.94501917626</v>
      </c>
      <c r="Q26" s="69">
        <f t="shared" si="102"/>
        <v>134386.04892679956</v>
      </c>
      <c r="R26" s="69">
        <f t="shared" si="102"/>
        <v>134420.16149136127</v>
      </c>
      <c r="S26" s="69">
        <f t="shared" si="102"/>
        <v>134454.28271505889</v>
      </c>
      <c r="T26" s="69">
        <f t="shared" si="102"/>
        <v>134488.41260009044</v>
      </c>
      <c r="U26" s="69">
        <f t="shared" si="102"/>
        <v>134522.55114865451</v>
      </c>
      <c r="V26" s="69">
        <f t="shared" si="102"/>
        <v>134556.69836295029</v>
      </c>
      <c r="W26" s="69">
        <f t="shared" si="102"/>
        <v>134590.85424517744</v>
      </c>
      <c r="X26" s="69">
        <f t="shared" si="102"/>
        <v>134625.01879753626</v>
      </c>
      <c r="Y26" s="69">
        <f t="shared" si="102"/>
        <v>134659.19202222757</v>
      </c>
      <c r="Z26" s="69">
        <f t="shared" si="102"/>
        <v>134693.37392145276</v>
      </c>
      <c r="AA26" s="69">
        <f t="shared" si="102"/>
        <v>134727.56449741375</v>
      </c>
      <c r="AB26" s="69">
        <f t="shared" si="102"/>
        <v>134761.76375231307</v>
      </c>
      <c r="AC26" s="69">
        <f t="shared" si="102"/>
        <v>134795.97168835378</v>
      </c>
      <c r="AD26" s="69">
        <f t="shared" si="102"/>
        <v>134830.18830773947</v>
      </c>
      <c r="AE26" s="69">
        <f t="shared" si="102"/>
        <v>134864.41361267437</v>
      </c>
      <c r="AF26" s="69">
        <f t="shared" si="102"/>
        <v>134898.64760536319</v>
      </c>
      <c r="AG26" s="69">
        <f t="shared" si="102"/>
        <v>134932.89028801123</v>
      </c>
      <c r="AH26" s="69">
        <f t="shared" si="102"/>
        <v>134967.14166282438</v>
      </c>
      <c r="AI26" s="69">
        <f t="shared" si="102"/>
        <v>135001.40173200902</v>
      </c>
      <c r="AJ26" s="69">
        <f t="shared" si="102"/>
        <v>135035.67049777214</v>
      </c>
      <c r="AK26" s="69">
        <f t="shared" si="102"/>
        <v>135069.94796232128</v>
      </c>
      <c r="AL26" s="69">
        <f t="shared" si="102"/>
        <v>135104.23412786456</v>
      </c>
      <c r="AM26" s="69">
        <f t="shared" si="102"/>
        <v>135138.52899661064</v>
      </c>
      <c r="AN26" s="69">
        <f t="shared" si="102"/>
        <v>135172.83257076872</v>
      </c>
      <c r="AO26" s="69">
        <f t="shared" si="102"/>
        <v>135207.14485254858</v>
      </c>
      <c r="AP26" s="69">
        <f t="shared" si="102"/>
        <v>135241.46584416059</v>
      </c>
      <c r="AQ26" s="69">
        <f t="shared" si="102"/>
        <v>135275.79554781562</v>
      </c>
      <c r="AR26" s="69">
        <f t="shared" si="102"/>
        <v>135310.13396572517</v>
      </c>
      <c r="AS26" s="69">
        <f t="shared" si="102"/>
        <v>135344.48110010126</v>
      </c>
      <c r="AT26" s="69">
        <f t="shared" si="102"/>
        <v>135378.83695315645</v>
      </c>
      <c r="AU26" s="69">
        <f t="shared" si="102"/>
        <v>135413.20152710393</v>
      </c>
      <c r="AV26" s="69">
        <f t="shared" si="102"/>
        <v>135447.57482415737</v>
      </c>
      <c r="AW26" s="69">
        <f t="shared" si="102"/>
        <v>135481.9568465311</v>
      </c>
      <c r="AX26" s="69">
        <f t="shared" si="102"/>
        <v>135516.34759643991</v>
      </c>
      <c r="AY26" s="69">
        <f t="shared" si="102"/>
        <v>135550.74707609921</v>
      </c>
      <c r="AZ26" s="69">
        <f t="shared" si="102"/>
        <v>135585.15528772498</v>
      </c>
      <c r="BA26" s="69">
        <f t="shared" si="102"/>
        <v>135619.57223353369</v>
      </c>
      <c r="BB26" s="69">
        <f t="shared" si="102"/>
        <v>135653.99791574248</v>
      </c>
      <c r="BC26" s="69">
        <f t="shared" si="102"/>
        <v>135688.43233656898</v>
      </c>
      <c r="BD26" s="69">
        <f t="shared" si="102"/>
        <v>135722.87549823138</v>
      </c>
      <c r="BE26" s="69">
        <f t="shared" si="102"/>
        <v>135757.32740294849</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129963.7069874338</v>
      </c>
      <c r="DG26" s="108">
        <f t="shared" si="15"/>
        <v>129996.69698439176</v>
      </c>
      <c r="DH26" s="108">
        <f t="shared" si="15"/>
        <v>130029.69535553298</v>
      </c>
      <c r="DI26" s="108">
        <f t="shared" si="15"/>
        <v>130062.70210298315</v>
      </c>
      <c r="DJ26" s="108">
        <f t="shared" si="15"/>
        <v>139981.70920963582</v>
      </c>
      <c r="DK26" s="108">
        <f t="shared" si="15"/>
        <v>140017.24217701604</v>
      </c>
      <c r="DL26" s="108">
        <f t="shared" si="15"/>
        <v>140052.78416408732</v>
      </c>
      <c r="DM26" s="108">
        <f t="shared" si="15"/>
        <v>140088.33517313923</v>
      </c>
      <c r="DN26" s="108">
        <f t="shared" si="15"/>
        <v>123800.0224496945</v>
      </c>
      <c r="DO26" s="108">
        <f t="shared" si="15"/>
        <v>123831.44785651525</v>
      </c>
      <c r="DP26" s="108">
        <f t="shared" si="15"/>
        <v>123862.88124036358</v>
      </c>
      <c r="DQ26" s="108">
        <f t="shared" si="15"/>
        <v>123894.32260326439</v>
      </c>
      <c r="DR26" s="108">
        <f t="shared" si="15"/>
        <v>123925.77194724306</v>
      </c>
      <c r="DS26" s="108">
        <f t="shared" si="15"/>
        <v>127464.58283405559</v>
      </c>
      <c r="DT26" s="108">
        <f t="shared" si="15"/>
        <v>127496.9384531543</v>
      </c>
      <c r="DU26" s="108">
        <f t="shared" si="15"/>
        <v>127529.30228540576</v>
      </c>
      <c r="DV26" s="108">
        <f t="shared" si="90"/>
        <v>127561.67433289481</v>
      </c>
      <c r="DW26" s="108">
        <f t="shared" si="90"/>
        <v>127923.76689007734</v>
      </c>
      <c r="DX26" s="108">
        <f t="shared" si="90"/>
        <v>127956.23906849069</v>
      </c>
      <c r="DY26" s="108">
        <f t="shared" si="90"/>
        <v>127988.71948964418</v>
      </c>
      <c r="DZ26" s="108">
        <f t="shared" si="90"/>
        <v>128021.2081556302</v>
      </c>
      <c r="EA26" s="108">
        <f t="shared" si="90"/>
        <v>132680.55680196011</v>
      </c>
      <c r="EB26" s="108">
        <f t="shared" si="90"/>
        <v>132714.23644427516</v>
      </c>
      <c r="EC26" s="108">
        <f t="shared" si="90"/>
        <v>132747.92463583313</v>
      </c>
      <c r="ED26" s="108">
        <f t="shared" si="90"/>
        <v>132781.62137880409</v>
      </c>
      <c r="EE26" s="108">
        <f t="shared" si="90"/>
        <v>132815.32667535881</v>
      </c>
      <c r="EF26" s="108">
        <f t="shared" si="90"/>
        <v>130088.20357097629</v>
      </c>
      <c r="EG26" s="108">
        <f t="shared" si="90"/>
        <v>130121.22517015619</v>
      </c>
      <c r="EH26" s="108">
        <f t="shared" si="90"/>
        <v>130154.25515154126</v>
      </c>
      <c r="EI26" s="108">
        <f t="shared" si="90"/>
        <v>130187.29351725926</v>
      </c>
      <c r="EJ26" s="108">
        <f t="shared" si="90"/>
        <v>128583.36956400896</v>
      </c>
      <c r="EK26" s="108">
        <f t="shared" si="90"/>
        <v>128616.00917601364</v>
      </c>
      <c r="EL26" s="108">
        <f t="shared" si="91"/>
        <v>128648.65707325985</v>
      </c>
      <c r="EM26" s="108">
        <f t="shared" si="91"/>
        <v>128681.31325785071</v>
      </c>
      <c r="EN26" s="108">
        <f t="shared" si="91"/>
        <v>138803.69511114416</v>
      </c>
      <c r="EO26" s="108">
        <f t="shared" si="91"/>
        <v>138838.92905133881</v>
      </c>
      <c r="EP26" s="108">
        <f t="shared" si="91"/>
        <v>138874.17193531943</v>
      </c>
      <c r="EQ26" s="108">
        <f t="shared" si="91"/>
        <v>138909.42376535633</v>
      </c>
      <c r="ER26" s="108">
        <f t="shared" si="91"/>
        <v>138944.68454372036</v>
      </c>
      <c r="ES26" s="108">
        <f t="shared" si="91"/>
        <v>137405.22547743734</v>
      </c>
      <c r="ET26" s="108">
        <f t="shared" si="91"/>
        <v>137440.10442999713</v>
      </c>
      <c r="EU26" s="108">
        <f t="shared" si="91"/>
        <v>137474.99223623279</v>
      </c>
      <c r="EV26" s="108">
        <f t="shared" si="91"/>
        <v>137509.88889839177</v>
      </c>
      <c r="EW26" s="108">
        <f t="shared" si="91"/>
        <v>135284.00305488505</v>
      </c>
      <c r="EX26" s="108">
        <f t="shared" si="91"/>
        <v>135318.3435561888</v>
      </c>
      <c r="EY26" s="108">
        <f t="shared" si="91"/>
        <v>135352.69277448792</v>
      </c>
      <c r="EZ26" s="108">
        <f t="shared" si="91"/>
        <v>135387.05071199517</v>
      </c>
      <c r="FA26" s="108">
        <f t="shared" si="91"/>
        <v>125808.63463590176</v>
      </c>
      <c r="FB26" s="108">
        <f t="shared" si="92"/>
        <v>125840.56990898786</v>
      </c>
      <c r="FC26" s="108">
        <f t="shared" si="92"/>
        <v>125872.51328852602</v>
      </c>
      <c r="FD26" s="108">
        <f t="shared" si="92"/>
        <v>125904.46477657401</v>
      </c>
      <c r="FE26" s="108">
        <f t="shared" si="92"/>
        <v>125936.42437519006</v>
      </c>
    </row>
    <row r="27" spans="1:161" ht="15.75" x14ac:dyDescent="0.25">
      <c r="A27" s="47" t="s">
        <v>191</v>
      </c>
      <c r="B27" s="12">
        <f>'Urb proj of all 25 ARs '!D27</f>
        <v>144313.51840689211</v>
      </c>
      <c r="C27" s="12">
        <f>'Urb proj of all 25 ARs '!E27</f>
        <v>146230.79377255106</v>
      </c>
      <c r="D27" s="100">
        <f t="shared" si="10"/>
        <v>1.3285486951078198E-2</v>
      </c>
      <c r="E27" s="101">
        <f t="shared" si="11"/>
        <v>2.5384007368423056E-4</v>
      </c>
      <c r="F27" s="69">
        <f t="shared" si="12"/>
        <v>144350.15096103813</v>
      </c>
      <c r="G27" s="69">
        <f t="shared" si="13"/>
        <v>144386.7928139944</v>
      </c>
      <c r="H27" s="69">
        <f>G27*(1+$E$27)</f>
        <v>144423.44396812134</v>
      </c>
      <c r="I27" s="69">
        <f t="shared" ref="I27:BD27" si="103">H27*(1+$E$27)</f>
        <v>144460.10442577995</v>
      </c>
      <c r="J27" s="69">
        <f t="shared" si="103"/>
        <v>144496.77418933183</v>
      </c>
      <c r="K27" s="69">
        <f t="shared" si="103"/>
        <v>144533.45326113919</v>
      </c>
      <c r="L27" s="69">
        <f t="shared" si="103"/>
        <v>144570.14164356483</v>
      </c>
      <c r="M27" s="69">
        <f t="shared" si="103"/>
        <v>144606.83933897218</v>
      </c>
      <c r="N27" s="69">
        <f t="shared" si="103"/>
        <v>144643.54634972522</v>
      </c>
      <c r="O27" s="69">
        <f t="shared" si="103"/>
        <v>144680.26267818859</v>
      </c>
      <c r="P27" s="69">
        <f t="shared" si="103"/>
        <v>144716.98832672747</v>
      </c>
      <c r="Q27" s="69">
        <f t="shared" si="103"/>
        <v>144753.72329770768</v>
      </c>
      <c r="R27" s="69">
        <f t="shared" si="103"/>
        <v>144790.46759349565</v>
      </c>
      <c r="S27" s="69">
        <f t="shared" si="103"/>
        <v>144827.22121645836</v>
      </c>
      <c r="T27" s="69">
        <f t="shared" si="103"/>
        <v>144863.98416896342</v>
      </c>
      <c r="U27" s="69">
        <f t="shared" si="103"/>
        <v>144900.75645337906</v>
      </c>
      <c r="V27" s="69">
        <f t="shared" si="103"/>
        <v>144937.53807207409</v>
      </c>
      <c r="W27" s="69">
        <f t="shared" si="103"/>
        <v>144974.32902741793</v>
      </c>
      <c r="X27" s="69">
        <f t="shared" si="103"/>
        <v>145011.12932178058</v>
      </c>
      <c r="Y27" s="69">
        <f t="shared" si="103"/>
        <v>145047.93895753266</v>
      </c>
      <c r="Z27" s="69">
        <f t="shared" si="103"/>
        <v>145084.75793704539</v>
      </c>
      <c r="AA27" s="69">
        <f t="shared" si="103"/>
        <v>145121.5862626906</v>
      </c>
      <c r="AB27" s="69">
        <f t="shared" si="103"/>
        <v>145158.4239368407</v>
      </c>
      <c r="AC27" s="69">
        <f t="shared" si="103"/>
        <v>145195.27096186872</v>
      </c>
      <c r="AD27" s="69">
        <f t="shared" si="103"/>
        <v>145232.12734014829</v>
      </c>
      <c r="AE27" s="69">
        <f t="shared" si="103"/>
        <v>145268.99307405364</v>
      </c>
      <c r="AF27" s="69">
        <f t="shared" si="103"/>
        <v>145305.86816595957</v>
      </c>
      <c r="AG27" s="69">
        <f t="shared" si="103"/>
        <v>145342.75261824156</v>
      </c>
      <c r="AH27" s="69">
        <f t="shared" si="103"/>
        <v>145379.64643327563</v>
      </c>
      <c r="AI27" s="69">
        <f t="shared" si="103"/>
        <v>145416.54961343843</v>
      </c>
      <c r="AJ27" s="69">
        <f t="shared" si="103"/>
        <v>145453.46216110722</v>
      </c>
      <c r="AK27" s="69">
        <f t="shared" si="103"/>
        <v>145490.38407865982</v>
      </c>
      <c r="AL27" s="69">
        <f t="shared" si="103"/>
        <v>145527.31536847469</v>
      </c>
      <c r="AM27" s="69">
        <f t="shared" si="103"/>
        <v>145564.25603293089</v>
      </c>
      <c r="AN27" s="69">
        <f t="shared" si="103"/>
        <v>145601.20607440808</v>
      </c>
      <c r="AO27" s="69">
        <f t="shared" si="103"/>
        <v>145638.16549528652</v>
      </c>
      <c r="AP27" s="69">
        <f t="shared" si="103"/>
        <v>145675.13429794708</v>
      </c>
      <c r="AQ27" s="69">
        <f t="shared" si="103"/>
        <v>145712.11248477123</v>
      </c>
      <c r="AR27" s="69">
        <f t="shared" si="103"/>
        <v>145749.10005814105</v>
      </c>
      <c r="AS27" s="69">
        <f t="shared" si="103"/>
        <v>145786.09702043922</v>
      </c>
      <c r="AT27" s="69">
        <f t="shared" si="103"/>
        <v>145823.10337404904</v>
      </c>
      <c r="AU27" s="69">
        <f t="shared" si="103"/>
        <v>145860.11912135436</v>
      </c>
      <c r="AV27" s="69">
        <f t="shared" si="103"/>
        <v>145897.14426473971</v>
      </c>
      <c r="AW27" s="69">
        <f t="shared" si="103"/>
        <v>145934.17880659018</v>
      </c>
      <c r="AX27" s="69">
        <f t="shared" si="103"/>
        <v>145971.22274929148</v>
      </c>
      <c r="AY27" s="69">
        <f t="shared" si="103"/>
        <v>146008.27609522993</v>
      </c>
      <c r="AZ27" s="69">
        <f t="shared" si="103"/>
        <v>146045.33884679244</v>
      </c>
      <c r="BA27" s="69">
        <f t="shared" si="103"/>
        <v>146082.41100636654</v>
      </c>
      <c r="BB27" s="69">
        <f t="shared" si="103"/>
        <v>146119.49257634036</v>
      </c>
      <c r="BC27" s="69">
        <f t="shared" si="103"/>
        <v>146156.58355910264</v>
      </c>
      <c r="BD27" s="69">
        <f t="shared" si="103"/>
        <v>146193.68395704273</v>
      </c>
      <c r="BE27" s="69">
        <f>BD27*(1+$E$27)</f>
        <v>146230.79377255056</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140550.30182200795</v>
      </c>
      <c r="DG27" s="108">
        <f t="shared" si="15"/>
        <v>140585.97912097877</v>
      </c>
      <c r="DH27" s="108">
        <f t="shared" si="15"/>
        <v>140621.66547627782</v>
      </c>
      <c r="DI27" s="108">
        <f t="shared" si="15"/>
        <v>140657.36089020394</v>
      </c>
      <c r="DJ27" s="108">
        <f t="shared" si="15"/>
        <v>150661.66653512712</v>
      </c>
      <c r="DK27" s="108">
        <f t="shared" si="15"/>
        <v>150699.91050366178</v>
      </c>
      <c r="DL27" s="108">
        <f t="shared" si="15"/>
        <v>150738.16418004825</v>
      </c>
      <c r="DM27" s="108">
        <f t="shared" si="15"/>
        <v>150776.42756675073</v>
      </c>
      <c r="DN27" s="108">
        <f t="shared" si="15"/>
        <v>132286.41770375415</v>
      </c>
      <c r="DO27" s="108">
        <f t="shared" si="15"/>
        <v>132319.99729777151</v>
      </c>
      <c r="DP27" s="108">
        <f t="shared" si="15"/>
        <v>132353.58541563546</v>
      </c>
      <c r="DQ27" s="108">
        <f t="shared" si="15"/>
        <v>132387.18205950974</v>
      </c>
      <c r="DR27" s="108">
        <f t="shared" si="15"/>
        <v>132420.78723155856</v>
      </c>
      <c r="DS27" s="108">
        <f t="shared" si="15"/>
        <v>137706.45580154285</v>
      </c>
      <c r="DT27" s="108">
        <f t="shared" si="15"/>
        <v>137741.41121843029</v>
      </c>
      <c r="DU27" s="108">
        <f t="shared" si="15"/>
        <v>137776.37550840335</v>
      </c>
      <c r="DV27" s="108">
        <f t="shared" si="90"/>
        <v>137811.34867371435</v>
      </c>
      <c r="DW27" s="108">
        <f t="shared" si="90"/>
        <v>132725.44252033852</v>
      </c>
      <c r="DX27" s="108">
        <f t="shared" si="90"/>
        <v>132759.13355644766</v>
      </c>
      <c r="DY27" s="108">
        <f t="shared" si="90"/>
        <v>132792.83314469189</v>
      </c>
      <c r="DZ27" s="108">
        <f t="shared" si="90"/>
        <v>132826.54128724209</v>
      </c>
      <c r="EA27" s="108">
        <f t="shared" si="90"/>
        <v>138241.78702021184</v>
      </c>
      <c r="EB27" s="108">
        <f t="shared" si="90"/>
        <v>138276.87832561528</v>
      </c>
      <c r="EC27" s="108">
        <f t="shared" si="90"/>
        <v>138311.97853859831</v>
      </c>
      <c r="ED27" s="108">
        <f t="shared" si="90"/>
        <v>138347.08766142195</v>
      </c>
      <c r="EE27" s="108">
        <f t="shared" si="90"/>
        <v>138382.20569634793</v>
      </c>
      <c r="EF27" s="108">
        <f t="shared" si="90"/>
        <v>134515.49154886595</v>
      </c>
      <c r="EG27" s="108">
        <f t="shared" si="90"/>
        <v>134549.63697115239</v>
      </c>
      <c r="EH27" s="108">
        <f t="shared" si="90"/>
        <v>134583.7910609153</v>
      </c>
      <c r="EI27" s="108">
        <f t="shared" si="90"/>
        <v>134617.95382035492</v>
      </c>
      <c r="EJ27" s="108">
        <f t="shared" si="90"/>
        <v>136396.40619027222</v>
      </c>
      <c r="EK27" s="108">
        <f t="shared" si="90"/>
        <v>136431.02906406982</v>
      </c>
      <c r="EL27" s="108">
        <f t="shared" si="91"/>
        <v>136465.66072654026</v>
      </c>
      <c r="EM27" s="108">
        <f t="shared" si="91"/>
        <v>136500.30117991444</v>
      </c>
      <c r="EN27" s="108">
        <f t="shared" si="91"/>
        <v>145816.35952343064</v>
      </c>
      <c r="EO27" s="108">
        <f t="shared" si="91"/>
        <v>145853.37355887642</v>
      </c>
      <c r="EP27" s="108">
        <f t="shared" si="91"/>
        <v>145890.3969899677</v>
      </c>
      <c r="EQ27" s="108">
        <f t="shared" si="91"/>
        <v>145927.42981908945</v>
      </c>
      <c r="ER27" s="108">
        <f t="shared" si="91"/>
        <v>145964.47204862727</v>
      </c>
      <c r="ES27" s="108">
        <f t="shared" si="91"/>
        <v>145857.80378792956</v>
      </c>
      <c r="ET27" s="108">
        <f t="shared" si="91"/>
        <v>145894.82834359052</v>
      </c>
      <c r="EU27" s="108">
        <f t="shared" si="91"/>
        <v>145931.86229756742</v>
      </c>
      <c r="EV27" s="108">
        <f t="shared" si="91"/>
        <v>145968.90565224588</v>
      </c>
      <c r="EW27" s="108">
        <f t="shared" si="91"/>
        <v>144444.26207986602</v>
      </c>
      <c r="EX27" s="108">
        <f t="shared" si="91"/>
        <v>144480.9278219956</v>
      </c>
      <c r="EY27" s="108">
        <f t="shared" si="91"/>
        <v>144517.60287135991</v>
      </c>
      <c r="EZ27" s="108">
        <f t="shared" si="91"/>
        <v>144554.28723032144</v>
      </c>
      <c r="FA27" s="108">
        <f t="shared" si="91"/>
        <v>134356.3197449611</v>
      </c>
      <c r="FB27" s="108">
        <f t="shared" si="92"/>
        <v>134390.42476306509</v>
      </c>
      <c r="FC27" s="108">
        <f t="shared" si="92"/>
        <v>134424.5384383894</v>
      </c>
      <c r="FD27" s="108">
        <f t="shared" si="92"/>
        <v>134458.66077313159</v>
      </c>
      <c r="FE27" s="108">
        <f t="shared" si="92"/>
        <v>134492.79176948973</v>
      </c>
    </row>
    <row r="28" spans="1:161" ht="15.75" x14ac:dyDescent="0.25">
      <c r="A28" s="47" t="s">
        <v>192</v>
      </c>
      <c r="B28" s="12">
        <f>'Urb proj of all 25 ARs '!D28</f>
        <v>53080.998480182971</v>
      </c>
      <c r="C28" s="12">
        <f>'Urb proj of all 25 ARs '!E28</f>
        <v>53786.205392841635</v>
      </c>
      <c r="D28" s="100">
        <f t="shared" si="10"/>
        <v>1.3285486951078052E-2</v>
      </c>
      <c r="E28" s="101">
        <f t="shared" si="11"/>
        <v>2.5384007368423056E-4</v>
      </c>
      <c r="F28" s="69">
        <f t="shared" si="12"/>
        <v>53094.472564748416</v>
      </c>
      <c r="G28" s="69">
        <f t="shared" si="13"/>
        <v>53107.95006957648</v>
      </c>
      <c r="H28" s="69">
        <f>G28*(1+$E$28)</f>
        <v>53121.43099553536</v>
      </c>
      <c r="I28" s="69">
        <f t="shared" ref="I28:BE28" si="104">H28*(1+$E$28)</f>
        <v>53134.915343493478</v>
      </c>
      <c r="J28" s="69">
        <f t="shared" si="104"/>
        <v>53148.403114319473</v>
      </c>
      <c r="K28" s="69">
        <f t="shared" si="104"/>
        <v>53161.894308882212</v>
      </c>
      <c r="L28" s="69">
        <f t="shared" si="104"/>
        <v>53175.388928050772</v>
      </c>
      <c r="M28" s="69">
        <f t="shared" si="104"/>
        <v>53188.886972694454</v>
      </c>
      <c r="N28" s="69">
        <f t="shared" si="104"/>
        <v>53202.388443682787</v>
      </c>
      <c r="O28" s="69">
        <f t="shared" si="104"/>
        <v>53215.893341885509</v>
      </c>
      <c r="P28" s="69">
        <f t="shared" si="104"/>
        <v>53229.401668172584</v>
      </c>
      <c r="Q28" s="69">
        <f t="shared" si="104"/>
        <v>53242.913423414204</v>
      </c>
      <c r="R28" s="69">
        <f t="shared" si="104"/>
        <v>53256.428608480768</v>
      </c>
      <c r="S28" s="69">
        <f t="shared" si="104"/>
        <v>53269.947224242904</v>
      </c>
      <c r="T28" s="69">
        <f t="shared" si="104"/>
        <v>53283.469271571463</v>
      </c>
      <c r="U28" s="69">
        <f t="shared" si="104"/>
        <v>53296.994751337508</v>
      </c>
      <c r="V28" s="69">
        <f t="shared" si="104"/>
        <v>53310.523664412336</v>
      </c>
      <c r="W28" s="69">
        <f t="shared" si="104"/>
        <v>53324.056011667453</v>
      </c>
      <c r="X28" s="69">
        <f t="shared" si="104"/>
        <v>53337.5917939746</v>
      </c>
      <c r="Y28" s="69">
        <f t="shared" si="104"/>
        <v>53351.131012205718</v>
      </c>
      <c r="Z28" s="69">
        <f t="shared" si="104"/>
        <v>53364.673667232993</v>
      </c>
      <c r="AA28" s="69">
        <f t="shared" si="104"/>
        <v>53378.219759928819</v>
      </c>
      <c r="AB28" s="69">
        <f t="shared" si="104"/>
        <v>53391.769291165816</v>
      </c>
      <c r="AC28" s="69">
        <f t="shared" si="104"/>
        <v>53405.322261816815</v>
      </c>
      <c r="AD28" s="69">
        <f t="shared" si="104"/>
        <v>53418.878672754887</v>
      </c>
      <c r="AE28" s="69">
        <f t="shared" si="104"/>
        <v>53432.438524853307</v>
      </c>
      <c r="AF28" s="69">
        <f t="shared" si="104"/>
        <v>53446.001818985584</v>
      </c>
      <c r="AG28" s="69">
        <f t="shared" si="104"/>
        <v>53459.568556025442</v>
      </c>
      <c r="AH28" s="69">
        <f t="shared" si="104"/>
        <v>53473.138736846828</v>
      </c>
      <c r="AI28" s="69">
        <f t="shared" si="104"/>
        <v>53486.712362323917</v>
      </c>
      <c r="AJ28" s="69">
        <f t="shared" si="104"/>
        <v>53500.289433331098</v>
      </c>
      <c r="AK28" s="69">
        <f t="shared" si="104"/>
        <v>53513.869950742985</v>
      </c>
      <c r="AL28" s="69">
        <f t="shared" si="104"/>
        <v>53527.453915434409</v>
      </c>
      <c r="AM28" s="69">
        <f t="shared" si="104"/>
        <v>53541.041328280429</v>
      </c>
      <c r="AN28" s="69">
        <f t="shared" si="104"/>
        <v>53554.632190156328</v>
      </c>
      <c r="AO28" s="69">
        <f t="shared" si="104"/>
        <v>53568.226501937606</v>
      </c>
      <c r="AP28" s="69">
        <f t="shared" si="104"/>
        <v>53581.824264499992</v>
      </c>
      <c r="AQ28" s="69">
        <f t="shared" si="104"/>
        <v>53595.42547871943</v>
      </c>
      <c r="AR28" s="69">
        <f t="shared" si="104"/>
        <v>53609.030145472083</v>
      </c>
      <c r="AS28" s="69">
        <f t="shared" si="104"/>
        <v>53622.638265634348</v>
      </c>
      <c r="AT28" s="69">
        <f t="shared" si="104"/>
        <v>53636.249840082841</v>
      </c>
      <c r="AU28" s="69">
        <f t="shared" si="104"/>
        <v>53649.864869694393</v>
      </c>
      <c r="AV28" s="69">
        <f t="shared" si="104"/>
        <v>53663.483355346063</v>
      </c>
      <c r="AW28" s="69">
        <f t="shared" si="104"/>
        <v>53677.105297915135</v>
      </c>
      <c r="AX28" s="69">
        <f t="shared" si="104"/>
        <v>53690.730698279112</v>
      </c>
      <c r="AY28" s="69">
        <f t="shared" si="104"/>
        <v>53704.359557315722</v>
      </c>
      <c r="AZ28" s="69">
        <f t="shared" si="104"/>
        <v>53717.991875902917</v>
      </c>
      <c r="BA28" s="69">
        <f t="shared" si="104"/>
        <v>53731.627654918862</v>
      </c>
      <c r="BB28" s="69">
        <f t="shared" si="104"/>
        <v>53745.266895241963</v>
      </c>
      <c r="BC28" s="69">
        <f t="shared" si="104"/>
        <v>53758.909597750826</v>
      </c>
      <c r="BD28" s="69">
        <f t="shared" si="104"/>
        <v>53772.555763324301</v>
      </c>
      <c r="BE28" s="69">
        <f t="shared" si="104"/>
        <v>53786.205392841453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46162.746148534243</v>
      </c>
      <c r="DG28" s="108">
        <f t="shared" si="15"/>
        <v>46174.464103418053</v>
      </c>
      <c r="DH28" s="108">
        <f t="shared" si="15"/>
        <v>46186.185032788395</v>
      </c>
      <c r="DI28" s="108">
        <f t="shared" si="15"/>
        <v>46197.908937400309</v>
      </c>
      <c r="DJ28" s="108">
        <f t="shared" si="15"/>
        <v>49326.83215740852</v>
      </c>
      <c r="DK28" s="108">
        <f t="shared" si="15"/>
        <v>49339.353284117969</v>
      </c>
      <c r="DL28" s="108">
        <f t="shared" si="15"/>
        <v>49351.877589191135</v>
      </c>
      <c r="DM28" s="108">
        <f t="shared" si="15"/>
        <v>49364.405073434835</v>
      </c>
      <c r="DN28" s="108">
        <f t="shared" si="15"/>
        <v>43462.066263187</v>
      </c>
      <c r="DO28" s="108">
        <f t="shared" si="15"/>
        <v>43473.098677289716</v>
      </c>
      <c r="DP28" s="108">
        <f t="shared" si="15"/>
        <v>43484.133891861238</v>
      </c>
      <c r="DQ28" s="108">
        <f t="shared" si="15"/>
        <v>43495.171907612443</v>
      </c>
      <c r="DR28" s="108">
        <f t="shared" si="15"/>
        <v>43506.212725254387</v>
      </c>
      <c r="DS28" s="108">
        <f t="shared" si="15"/>
        <v>45267.772209401177</v>
      </c>
      <c r="DT28" s="108">
        <f t="shared" si="15"/>
        <v>45279.262984034336</v>
      </c>
      <c r="DU28" s="108">
        <f t="shared" si="15"/>
        <v>45290.756675486569</v>
      </c>
      <c r="DV28" s="108">
        <f t="shared" si="90"/>
        <v>45302.253284498292</v>
      </c>
      <c r="DW28" s="108">
        <f t="shared" si="90"/>
        <v>43756.070979034288</v>
      </c>
      <c r="DX28" s="108">
        <f t="shared" si="90"/>
        <v>43767.178023315741</v>
      </c>
      <c r="DY28" s="108">
        <f t="shared" si="90"/>
        <v>43778.287887010127</v>
      </c>
      <c r="DZ28" s="108">
        <f t="shared" si="90"/>
        <v>43789.400570833139</v>
      </c>
      <c r="EA28" s="108">
        <f t="shared" si="90"/>
        <v>46049.83740712655</v>
      </c>
      <c r="EB28" s="108">
        <f t="shared" si="90"/>
        <v>46061.526701247123</v>
      </c>
      <c r="EC28" s="108">
        <f t="shared" si="90"/>
        <v>46073.218962578976</v>
      </c>
      <c r="ED28" s="108">
        <f t="shared" si="90"/>
        <v>46084.914191875308</v>
      </c>
      <c r="EE28" s="108">
        <f t="shared" si="90"/>
        <v>46096.612389889502</v>
      </c>
      <c r="EF28" s="108">
        <f t="shared" si="90"/>
        <v>45689.737471884218</v>
      </c>
      <c r="EG28" s="108">
        <f t="shared" si="90"/>
        <v>45701.335358210701</v>
      </c>
      <c r="EH28" s="108">
        <f t="shared" si="90"/>
        <v>45712.936188545493</v>
      </c>
      <c r="EI28" s="108">
        <f t="shared" si="90"/>
        <v>45724.539963635914</v>
      </c>
      <c r="EJ28" s="108">
        <f t="shared" si="90"/>
        <v>45561.140522181267</v>
      </c>
      <c r="EK28" s="108">
        <f t="shared" si="90"/>
        <v>45572.705765448562</v>
      </c>
      <c r="EL28" s="108">
        <f t="shared" si="91"/>
        <v>45584.27394443805</v>
      </c>
      <c r="EM28" s="108">
        <f t="shared" si="91"/>
        <v>45595.845059894942</v>
      </c>
      <c r="EN28" s="108">
        <f t="shared" si="91"/>
        <v>49007.815495504969</v>
      </c>
      <c r="EO28" s="108">
        <f t="shared" si="91"/>
        <v>49020.255643001445</v>
      </c>
      <c r="EP28" s="108">
        <f t="shared" si="91"/>
        <v>49032.698948305886</v>
      </c>
      <c r="EQ28" s="108">
        <f t="shared" si="91"/>
        <v>49045.145412219863</v>
      </c>
      <c r="ER28" s="108">
        <f t="shared" si="91"/>
        <v>49057.59503554515</v>
      </c>
      <c r="ES28" s="108">
        <f t="shared" si="91"/>
        <v>48916.143069427235</v>
      </c>
      <c r="ET28" s="108">
        <f t="shared" si="91"/>
        <v>48928.559946788329</v>
      </c>
      <c r="EU28" s="108">
        <f t="shared" si="91"/>
        <v>48940.979976050483</v>
      </c>
      <c r="EV28" s="108">
        <f t="shared" si="91"/>
        <v>48953.403158013782</v>
      </c>
      <c r="EW28" s="108">
        <f t="shared" si="91"/>
        <v>48477.571276314091</v>
      </c>
      <c r="EX28" s="108">
        <f t="shared" si="91"/>
        <v>48489.876826578897</v>
      </c>
      <c r="EY28" s="108">
        <f t="shared" si="91"/>
        <v>48502.185500485495</v>
      </c>
      <c r="EZ28" s="108">
        <f t="shared" si="91"/>
        <v>48514.497298826784</v>
      </c>
      <c r="FA28" s="108">
        <f t="shared" si="91"/>
        <v>44468.438763031772</v>
      </c>
      <c r="FB28" s="108">
        <f t="shared" si="92"/>
        <v>44479.726634803999</v>
      </c>
      <c r="FC28" s="108">
        <f t="shared" si="92"/>
        <v>44491.017371890433</v>
      </c>
      <c r="FD28" s="108">
        <f t="shared" si="92"/>
        <v>44502.310975018394</v>
      </c>
      <c r="FE28" s="108">
        <f t="shared" si="92"/>
        <v>44513.607444915418</v>
      </c>
    </row>
    <row r="29" spans="1:161" s="45" customFormat="1" ht="15.75" x14ac:dyDescent="0.25">
      <c r="A29" s="67" t="s">
        <v>95</v>
      </c>
      <c r="B29" s="98">
        <f t="shared" ref="B29:C29" si="105">SUM(B4:B28)</f>
        <v>2443664.9445673907</v>
      </c>
      <c r="C29" s="98">
        <f t="shared" si="105"/>
        <v>2476130.2233012482</v>
      </c>
      <c r="D29" s="102"/>
      <c r="E29" s="103"/>
      <c r="F29" s="29">
        <f>SUM(F4:F28)</f>
        <v>2444285.2446569791</v>
      </c>
      <c r="G29" s="29">
        <f t="shared" ref="G29:BE29" si="106">SUM(G4:G28)</f>
        <v>2444905.7022035881</v>
      </c>
      <c r="H29" s="29">
        <f t="shared" si="106"/>
        <v>2445526.3172471868</v>
      </c>
      <c r="I29" s="29">
        <f t="shared" si="106"/>
        <v>2446147.0898277541</v>
      </c>
      <c r="J29" s="29">
        <f t="shared" si="106"/>
        <v>2446768.0199852777</v>
      </c>
      <c r="K29" s="29">
        <f t="shared" si="106"/>
        <v>2447389.1077597593</v>
      </c>
      <c r="L29" s="29">
        <f t="shared" si="106"/>
        <v>2448010.3531912062</v>
      </c>
      <c r="M29" s="29">
        <f t="shared" si="106"/>
        <v>2448631.7563196407</v>
      </c>
      <c r="N29" s="29">
        <f t="shared" si="106"/>
        <v>2449253.3171850899</v>
      </c>
      <c r="O29" s="29">
        <f t="shared" si="106"/>
        <v>2449875.0358275962</v>
      </c>
      <c r="P29" s="29">
        <f t="shared" si="106"/>
        <v>2450496.9122872078</v>
      </c>
      <c r="Q29" s="29">
        <f t="shared" si="106"/>
        <v>2451118.9466039855</v>
      </c>
      <c r="R29" s="29">
        <f t="shared" si="106"/>
        <v>2451741.1388180009</v>
      </c>
      <c r="S29" s="29">
        <f t="shared" si="106"/>
        <v>2452363.488969333</v>
      </c>
      <c r="T29" s="29">
        <f t="shared" si="106"/>
        <v>2452985.9970980729</v>
      </c>
      <c r="U29" s="29">
        <f t="shared" si="106"/>
        <v>2453608.6632443224</v>
      </c>
      <c r="V29" s="29">
        <f t="shared" si="106"/>
        <v>2454231.4874481931</v>
      </c>
      <c r="W29" s="29">
        <f t="shared" si="106"/>
        <v>2454854.4697498051</v>
      </c>
      <c r="X29" s="29">
        <f t="shared" si="106"/>
        <v>2455477.6101892903</v>
      </c>
      <c r="Y29" s="29">
        <f t="shared" si="106"/>
        <v>2456100.9088067906</v>
      </c>
      <c r="Z29" s="29">
        <f t="shared" si="106"/>
        <v>2456724.3656424577</v>
      </c>
      <c r="AA29" s="29">
        <f t="shared" si="106"/>
        <v>2457347.9807364549</v>
      </c>
      <c r="AB29" s="29">
        <f t="shared" si="106"/>
        <v>2457971.754128952</v>
      </c>
      <c r="AC29" s="29">
        <f t="shared" si="106"/>
        <v>2458595.6858601351</v>
      </c>
      <c r="AD29" s="29">
        <f t="shared" si="106"/>
        <v>2459219.7759701926</v>
      </c>
      <c r="AE29" s="29">
        <f t="shared" si="106"/>
        <v>2459844.0244993311</v>
      </c>
      <c r="AF29" s="29">
        <f t="shared" si="106"/>
        <v>2460468.4314877619</v>
      </c>
      <c r="AG29" s="29">
        <f t="shared" si="106"/>
        <v>2461092.9969757083</v>
      </c>
      <c r="AH29" s="29">
        <f t="shared" si="106"/>
        <v>2461717.7210034044</v>
      </c>
      <c r="AI29" s="29">
        <f t="shared" si="106"/>
        <v>2462342.6036110935</v>
      </c>
      <c r="AJ29" s="29">
        <f t="shared" si="106"/>
        <v>2462967.6448390307</v>
      </c>
      <c r="AK29" s="29">
        <f t="shared" si="106"/>
        <v>2463592.8447274775</v>
      </c>
      <c r="AL29" s="29">
        <f t="shared" si="106"/>
        <v>2464218.2033167114</v>
      </c>
      <c r="AM29" s="29">
        <f t="shared" si="106"/>
        <v>2464843.7206470151</v>
      </c>
      <c r="AN29" s="29">
        <f t="shared" si="106"/>
        <v>2465469.3967586844</v>
      </c>
      <c r="AO29" s="29">
        <f t="shared" si="106"/>
        <v>2466095.2316920236</v>
      </c>
      <c r="AP29" s="29">
        <f t="shared" si="106"/>
        <v>2466721.2254873486</v>
      </c>
      <c r="AQ29" s="29">
        <f t="shared" si="106"/>
        <v>2467347.3781849854</v>
      </c>
      <c r="AR29" s="29">
        <f t="shared" si="106"/>
        <v>2467973.6898252685</v>
      </c>
      <c r="AS29" s="29">
        <f t="shared" si="106"/>
        <v>2468600.1604485447</v>
      </c>
      <c r="AT29" s="29">
        <f t="shared" si="106"/>
        <v>2469226.7900951705</v>
      </c>
      <c r="AU29" s="29">
        <f t="shared" si="106"/>
        <v>2469853.5788055104</v>
      </c>
      <c r="AV29" s="29">
        <f t="shared" si="106"/>
        <v>2470480.5266199438</v>
      </c>
      <c r="AW29" s="29">
        <f t="shared" si="106"/>
        <v>2471107.6335788565</v>
      </c>
      <c r="AX29" s="29">
        <f t="shared" si="106"/>
        <v>2471734.8997226455</v>
      </c>
      <c r="AY29" s="29">
        <f t="shared" si="106"/>
        <v>2472362.3250917192</v>
      </c>
      <c r="AZ29" s="29">
        <f t="shared" si="106"/>
        <v>2472989.9097264945</v>
      </c>
      <c r="BA29" s="29">
        <f t="shared" si="106"/>
        <v>2473617.6536673997</v>
      </c>
      <c r="BB29" s="29">
        <f t="shared" si="106"/>
        <v>2474245.5569548733</v>
      </c>
      <c r="BC29" s="29">
        <f t="shared" si="106"/>
        <v>2474873.6196293635</v>
      </c>
      <c r="BD29" s="29">
        <f t="shared" si="106"/>
        <v>2475501.8417313294</v>
      </c>
      <c r="BE29" s="29">
        <f t="shared" si="106"/>
        <v>2476130.2233012398</v>
      </c>
      <c r="DB29" s="178" t="s">
        <v>117</v>
      </c>
      <c r="DC29" s="178"/>
      <c r="DD29" s="178"/>
      <c r="DE29" s="178"/>
      <c r="DF29" s="135">
        <f>SUM(DF4:DF15)</f>
        <v>990709.67989667086</v>
      </c>
      <c r="DG29" s="135">
        <f t="shared" ref="DG29:FE29" si="107">SUM(DG4:DG15)</f>
        <v>990961.16171481553</v>
      </c>
      <c r="DH29" s="135">
        <f t="shared" si="107"/>
        <v>991212.70736912335</v>
      </c>
      <c r="DI29" s="135">
        <f t="shared" si="107"/>
        <v>991464.31687579863</v>
      </c>
      <c r="DJ29" s="135">
        <f t="shared" si="107"/>
        <v>1108511.1298602908</v>
      </c>
      <c r="DK29" s="135">
        <f t="shared" si="107"/>
        <v>1108792.5144071742</v>
      </c>
      <c r="DL29" s="135">
        <f t="shared" si="107"/>
        <v>1109073.9703807319</v>
      </c>
      <c r="DM29" s="135">
        <f t="shared" si="107"/>
        <v>1109355.4977990945</v>
      </c>
      <c r="DN29" s="135">
        <f t="shared" si="107"/>
        <v>979882.92684593145</v>
      </c>
      <c r="DO29" s="135">
        <f t="shared" si="107"/>
        <v>980131.66040028387</v>
      </c>
      <c r="DP29" s="135">
        <f t="shared" si="107"/>
        <v>980380.45709318016</v>
      </c>
      <c r="DQ29" s="135">
        <f t="shared" si="107"/>
        <v>980629.31694064732</v>
      </c>
      <c r="DR29" s="135">
        <f t="shared" si="107"/>
        <v>980878.23995871621</v>
      </c>
      <c r="DS29" s="135">
        <f t="shared" si="107"/>
        <v>1018672.8888258669</v>
      </c>
      <c r="DT29" s="135">
        <f t="shared" si="107"/>
        <v>1018931.4688270263</v>
      </c>
      <c r="DU29" s="135">
        <f t="shared" si="107"/>
        <v>1019190.1144661527</v>
      </c>
      <c r="DV29" s="135">
        <f t="shared" si="107"/>
        <v>1019448.8257599069</v>
      </c>
      <c r="DW29" s="135">
        <f t="shared" si="107"/>
        <v>1017695.4990615539</v>
      </c>
      <c r="DX29" s="135">
        <f t="shared" si="107"/>
        <v>1017953.8309620237</v>
      </c>
      <c r="DY29" s="135">
        <f t="shared" si="107"/>
        <v>1018212.2284374823</v>
      </c>
      <c r="DZ29" s="135">
        <f t="shared" si="107"/>
        <v>1018470.691504575</v>
      </c>
      <c r="EA29" s="135">
        <f t="shared" si="107"/>
        <v>1059939.8959637382</v>
      </c>
      <c r="EB29" s="135">
        <f t="shared" si="107"/>
        <v>1060208.9511850306</v>
      </c>
      <c r="EC29" s="135">
        <f t="shared" si="107"/>
        <v>1060478.0747033199</v>
      </c>
      <c r="ED29" s="135">
        <f t="shared" si="107"/>
        <v>1060747.2665359431</v>
      </c>
      <c r="EE29" s="135">
        <f t="shared" si="107"/>
        <v>1061016.526700241</v>
      </c>
      <c r="EF29" s="135">
        <f t="shared" si="107"/>
        <v>1073429.7660682609</v>
      </c>
      <c r="EG29" s="135">
        <f t="shared" si="107"/>
        <v>1073702.2455591746</v>
      </c>
      <c r="EH29" s="135">
        <f t="shared" si="107"/>
        <v>1073974.794216302</v>
      </c>
      <c r="EI29" s="135">
        <f t="shared" si="107"/>
        <v>1074247.4120572009</v>
      </c>
      <c r="EJ29" s="135">
        <f t="shared" si="107"/>
        <v>1102823.3271648721</v>
      </c>
      <c r="EK29" s="135">
        <f t="shared" si="107"/>
        <v>1103103.2679194999</v>
      </c>
      <c r="EL29" s="135">
        <f t="shared" si="107"/>
        <v>1103383.2797343102</v>
      </c>
      <c r="EM29" s="135">
        <f t="shared" si="107"/>
        <v>1103663.3626273398</v>
      </c>
      <c r="EN29" s="135">
        <f t="shared" si="107"/>
        <v>1192879.6298551676</v>
      </c>
      <c r="EO29" s="135">
        <f t="shared" si="107"/>
        <v>1193182.4305083065</v>
      </c>
      <c r="EP29" s="135">
        <f t="shared" si="107"/>
        <v>1193485.3080243855</v>
      </c>
      <c r="EQ29" s="135">
        <f t="shared" si="107"/>
        <v>1193788.2624229155</v>
      </c>
      <c r="ER29" s="135">
        <f t="shared" si="107"/>
        <v>1194091.2937234123</v>
      </c>
      <c r="ES29" s="135">
        <f t="shared" si="107"/>
        <v>1137275.7116406895</v>
      </c>
      <c r="ET29" s="135">
        <f t="shared" si="107"/>
        <v>1137564.3977911319</v>
      </c>
      <c r="EU29" s="135">
        <f t="shared" si="107"/>
        <v>1137853.1572216875</v>
      </c>
      <c r="EV29" s="135">
        <f t="shared" si="107"/>
        <v>1138141.9899509589</v>
      </c>
      <c r="EW29" s="135">
        <f t="shared" si="107"/>
        <v>1106422.3928479559</v>
      </c>
      <c r="EX29" s="135">
        <f t="shared" si="107"/>
        <v>1106703.2471896817</v>
      </c>
      <c r="EY29" s="135">
        <f t="shared" si="107"/>
        <v>1106984.172823495</v>
      </c>
      <c r="EZ29" s="135">
        <f t="shared" si="107"/>
        <v>1107265.1697674922</v>
      </c>
      <c r="FA29" s="135">
        <f t="shared" si="107"/>
        <v>992761.26269048639</v>
      </c>
      <c r="FB29" s="135">
        <f t="shared" si="107"/>
        <v>993013.26528255851</v>
      </c>
      <c r="FC29" s="135">
        <f t="shared" si="107"/>
        <v>993265.33184298733</v>
      </c>
      <c r="FD29" s="135">
        <f t="shared" si="107"/>
        <v>993517.46238801035</v>
      </c>
      <c r="FE29" s="135">
        <f t="shared" si="107"/>
        <v>993769.6569338697</v>
      </c>
    </row>
    <row r="30" spans="1:161" x14ac:dyDescent="0.25">
      <c r="B30" s="167" t="s">
        <v>251</v>
      </c>
      <c r="C30" s="167"/>
      <c r="D30" s="167"/>
      <c r="E30" s="167"/>
      <c r="F30" s="137">
        <f>SUM(F4:F15)</f>
        <v>716665.05504750507</v>
      </c>
      <c r="G30" s="137">
        <f t="shared" ref="G30:BE30" si="108">SUM(G4:G15)</f>
        <v>716846.97335788538</v>
      </c>
      <c r="H30" s="137">
        <f t="shared" si="108"/>
        <v>717028.93784642289</v>
      </c>
      <c r="I30" s="137">
        <f t="shared" si="108"/>
        <v>717210.94852483959</v>
      </c>
      <c r="J30" s="137">
        <f t="shared" si="108"/>
        <v>717393.00540486013</v>
      </c>
      <c r="K30" s="137">
        <f t="shared" si="108"/>
        <v>717575.10849821265</v>
      </c>
      <c r="L30" s="137">
        <f t="shared" si="108"/>
        <v>717757.25781662797</v>
      </c>
      <c r="M30" s="137">
        <f t="shared" si="108"/>
        <v>717939.45337183936</v>
      </c>
      <c r="N30" s="137">
        <f t="shared" si="108"/>
        <v>718121.69517558406</v>
      </c>
      <c r="O30" s="137">
        <f t="shared" si="108"/>
        <v>718303.98323960172</v>
      </c>
      <c r="P30" s="137">
        <f t="shared" si="108"/>
        <v>718486.31757563504</v>
      </c>
      <c r="Q30" s="137">
        <f t="shared" si="108"/>
        <v>718668.69819542952</v>
      </c>
      <c r="R30" s="137">
        <f t="shared" si="108"/>
        <v>718851.12511073414</v>
      </c>
      <c r="S30" s="137">
        <f t="shared" si="108"/>
        <v>719033.59833330021</v>
      </c>
      <c r="T30" s="137">
        <f t="shared" si="108"/>
        <v>719216.11787488253</v>
      </c>
      <c r="U30" s="137">
        <f t="shared" si="108"/>
        <v>719398.6837472386</v>
      </c>
      <c r="V30" s="137">
        <f t="shared" si="108"/>
        <v>719581.29596212937</v>
      </c>
      <c r="W30" s="137">
        <f t="shared" si="108"/>
        <v>719763.95453131828</v>
      </c>
      <c r="X30" s="137">
        <f t="shared" si="108"/>
        <v>719946.65946657164</v>
      </c>
      <c r="Y30" s="137">
        <f t="shared" si="108"/>
        <v>720129.4107796594</v>
      </c>
      <c r="Z30" s="137">
        <f t="shared" si="108"/>
        <v>720312.20848235395</v>
      </c>
      <c r="AA30" s="137">
        <f t="shared" si="108"/>
        <v>720495.0525864308</v>
      </c>
      <c r="AB30" s="137">
        <f t="shared" si="108"/>
        <v>720677.9431036684</v>
      </c>
      <c r="AC30" s="137">
        <f t="shared" si="108"/>
        <v>720860.88004584855</v>
      </c>
      <c r="AD30" s="137">
        <f t="shared" si="108"/>
        <v>721043.86342475528</v>
      </c>
      <c r="AE30" s="137">
        <f t="shared" si="108"/>
        <v>721226.8932521767</v>
      </c>
      <c r="AF30" s="137">
        <f t="shared" si="108"/>
        <v>721409.96953990276</v>
      </c>
      <c r="AG30" s="137">
        <f t="shared" si="108"/>
        <v>721593.09229972726</v>
      </c>
      <c r="AH30" s="137">
        <f t="shared" si="108"/>
        <v>721776.26154344669</v>
      </c>
      <c r="AI30" s="137">
        <f t="shared" si="108"/>
        <v>721959.47728286043</v>
      </c>
      <c r="AJ30" s="137">
        <f t="shared" si="108"/>
        <v>722142.73952977092</v>
      </c>
      <c r="AK30" s="137">
        <f t="shared" si="108"/>
        <v>722326.04829598381</v>
      </c>
      <c r="AL30" s="137">
        <f t="shared" si="108"/>
        <v>722509.40359330724</v>
      </c>
      <c r="AM30" s="137">
        <f t="shared" si="108"/>
        <v>722692.80543355283</v>
      </c>
      <c r="AN30" s="137">
        <f t="shared" si="108"/>
        <v>722876.25382853521</v>
      </c>
      <c r="AO30" s="137">
        <f t="shared" si="108"/>
        <v>723059.7487900717</v>
      </c>
      <c r="AP30" s="137">
        <f t="shared" si="108"/>
        <v>723243.29032998264</v>
      </c>
      <c r="AQ30" s="137">
        <f t="shared" si="108"/>
        <v>723426.87846009154</v>
      </c>
      <c r="AR30" s="137">
        <f t="shared" si="108"/>
        <v>723610.51319222525</v>
      </c>
      <c r="AS30" s="137">
        <f t="shared" si="108"/>
        <v>723794.1945382125</v>
      </c>
      <c r="AT30" s="137">
        <f t="shared" si="108"/>
        <v>723977.92250988644</v>
      </c>
      <c r="AU30" s="137">
        <f t="shared" si="108"/>
        <v>724161.69711908197</v>
      </c>
      <c r="AV30" s="137">
        <f t="shared" si="108"/>
        <v>724345.51837763796</v>
      </c>
      <c r="AW30" s="137">
        <f t="shared" si="108"/>
        <v>724529.38629739592</v>
      </c>
      <c r="AX30" s="137">
        <f t="shared" si="108"/>
        <v>724713.30089019972</v>
      </c>
      <c r="AY30" s="137">
        <f t="shared" si="108"/>
        <v>724897.26216789777</v>
      </c>
      <c r="AZ30" s="137">
        <f t="shared" si="108"/>
        <v>725081.2701423401</v>
      </c>
      <c r="BA30" s="137">
        <f t="shared" si="108"/>
        <v>725265.32482538011</v>
      </c>
      <c r="BB30" s="137">
        <f t="shared" si="108"/>
        <v>725449.42622887436</v>
      </c>
      <c r="BC30" s="137">
        <f t="shared" si="108"/>
        <v>725633.57436468243</v>
      </c>
      <c r="BD30" s="137">
        <f t="shared" si="108"/>
        <v>725817.76924466691</v>
      </c>
      <c r="BE30" s="137">
        <f t="shared" si="108"/>
        <v>726002.01088069344</v>
      </c>
      <c r="DB30" s="178" t="s">
        <v>118</v>
      </c>
      <c r="DC30" s="178"/>
      <c r="DD30" s="178"/>
      <c r="DE30" s="178"/>
      <c r="DF30" s="109">
        <f>SUM(DF16:DF28)</f>
        <v>1743422.4582067817</v>
      </c>
      <c r="DG30" s="109">
        <f t="shared" ref="DG30:FE30" si="109">SUM(DG16:DG28)</f>
        <v>1743865.0086920355</v>
      </c>
      <c r="DH30" s="109">
        <f t="shared" si="109"/>
        <v>1744307.6715143372</v>
      </c>
      <c r="DI30" s="109">
        <f t="shared" si="109"/>
        <v>1744750.4467022023</v>
      </c>
      <c r="DJ30" s="109">
        <f t="shared" si="109"/>
        <v>1900905.7819788842</v>
      </c>
      <c r="DK30" s="109">
        <f t="shared" si="109"/>
        <v>1901388.3080426482</v>
      </c>
      <c r="DL30" s="109">
        <f t="shared" si="109"/>
        <v>1901870.9565908643</v>
      </c>
      <c r="DM30" s="109">
        <f t="shared" si="109"/>
        <v>1902353.7276546233</v>
      </c>
      <c r="DN30" s="109">
        <f t="shared" si="109"/>
        <v>1677326.0561335834</v>
      </c>
      <c r="DO30" s="109">
        <f t="shared" si="109"/>
        <v>1677751.8287032645</v>
      </c>
      <c r="DP30" s="109">
        <f t="shared" si="109"/>
        <v>1678177.7093510865</v>
      </c>
      <c r="DQ30" s="109">
        <f t="shared" si="109"/>
        <v>1678603.6981044831</v>
      </c>
      <c r="DR30" s="109">
        <f t="shared" si="109"/>
        <v>1679029.7949908969</v>
      </c>
      <c r="DS30" s="109">
        <f t="shared" si="109"/>
        <v>1728415.9433968971</v>
      </c>
      <c r="DT30" s="109">
        <f t="shared" si="109"/>
        <v>1728854.6846273257</v>
      </c>
      <c r="DU30" s="109">
        <f t="shared" si="109"/>
        <v>1729293.5372278611</v>
      </c>
      <c r="DV30" s="109">
        <f t="shared" si="109"/>
        <v>1729732.5012267723</v>
      </c>
      <c r="DW30" s="109">
        <f t="shared" si="109"/>
        <v>1711913.3727289194</v>
      </c>
      <c r="DX30" s="109">
        <f t="shared" si="109"/>
        <v>1712347.9249455936</v>
      </c>
      <c r="DY30" s="109">
        <f t="shared" si="109"/>
        <v>1712782.5874690351</v>
      </c>
      <c r="DZ30" s="109">
        <f t="shared" si="109"/>
        <v>1713217.3603272433</v>
      </c>
      <c r="EA30" s="109">
        <f t="shared" si="109"/>
        <v>1783551.8750383034</v>
      </c>
      <c r="EB30" s="109">
        <f t="shared" si="109"/>
        <v>1784004.6119776827</v>
      </c>
      <c r="EC30" s="109">
        <f t="shared" si="109"/>
        <v>1784457.4638398401</v>
      </c>
      <c r="ED30" s="109">
        <f t="shared" si="109"/>
        <v>1784910.4306539476</v>
      </c>
      <c r="EE30" s="109">
        <f t="shared" si="109"/>
        <v>1785363.5124491847</v>
      </c>
      <c r="EF30" s="109">
        <f t="shared" si="109"/>
        <v>1757262.8004354949</v>
      </c>
      <c r="EG30" s="109">
        <f t="shared" si="109"/>
        <v>1757708.8641542399</v>
      </c>
      <c r="EH30" s="109">
        <f t="shared" si="109"/>
        <v>1758155.0411018319</v>
      </c>
      <c r="EI30" s="109">
        <f t="shared" si="109"/>
        <v>1758601.3313070138</v>
      </c>
      <c r="EJ30" s="109">
        <f t="shared" si="109"/>
        <v>1786210.1026946378</v>
      </c>
      <c r="EK30" s="109">
        <f t="shared" si="109"/>
        <v>1786663.5143987208</v>
      </c>
      <c r="EL30" s="109">
        <f t="shared" si="109"/>
        <v>1787117.041196865</v>
      </c>
      <c r="EM30" s="109">
        <f t="shared" si="109"/>
        <v>1787570.6831182849</v>
      </c>
      <c r="EN30" s="109">
        <f t="shared" si="109"/>
        <v>1919088.220396729</v>
      </c>
      <c r="EO30" s="109">
        <f t="shared" si="109"/>
        <v>1919575.3618920008</v>
      </c>
      <c r="EP30" s="109">
        <f t="shared" si="109"/>
        <v>1920062.6270433061</v>
      </c>
      <c r="EQ30" s="109">
        <f t="shared" si="109"/>
        <v>1920550.0158820332</v>
      </c>
      <c r="ER30" s="109">
        <f t="shared" si="109"/>
        <v>1921037.5284395786</v>
      </c>
      <c r="ES30" s="109">
        <f t="shared" si="109"/>
        <v>1862151.4439653219</v>
      </c>
      <c r="ET30" s="109">
        <f t="shared" si="109"/>
        <v>1862624.132625069</v>
      </c>
      <c r="EU30" s="109">
        <f t="shared" si="109"/>
        <v>1863096.9412721409</v>
      </c>
      <c r="EV30" s="109">
        <f t="shared" si="109"/>
        <v>1863569.8699369943</v>
      </c>
      <c r="EW30" s="109">
        <f t="shared" si="109"/>
        <v>1837816.38674859</v>
      </c>
      <c r="EX30" s="109">
        <f t="shared" si="109"/>
        <v>1838282.8981956204</v>
      </c>
      <c r="EY30" s="109">
        <f t="shared" si="109"/>
        <v>1838749.5280619508</v>
      </c>
      <c r="EZ30" s="109">
        <f t="shared" si="109"/>
        <v>1839216.2763776404</v>
      </c>
      <c r="FA30" s="109">
        <f t="shared" si="109"/>
        <v>1707092.9540576404</v>
      </c>
      <c r="FB30" s="109">
        <f t="shared" si="109"/>
        <v>1707526.2826588843</v>
      </c>
      <c r="FC30" s="109">
        <f t="shared" si="109"/>
        <v>1707959.7212562917</v>
      </c>
      <c r="FD30" s="109">
        <f t="shared" si="109"/>
        <v>1708393.2698777854</v>
      </c>
      <c r="FE30" s="109">
        <f t="shared" si="109"/>
        <v>1708826.928551293</v>
      </c>
    </row>
    <row r="31" spans="1:161" x14ac:dyDescent="0.25">
      <c r="B31" s="167" t="s">
        <v>252</v>
      </c>
      <c r="C31" s="167"/>
      <c r="D31" s="167"/>
      <c r="E31" s="167"/>
      <c r="F31" s="137">
        <f>SUM(F16:F28)</f>
        <v>1727620.1896094743</v>
      </c>
      <c r="G31" s="137">
        <f t="shared" ref="G31:BE31" si="110">SUM(G16:G28)</f>
        <v>1728058.7288457029</v>
      </c>
      <c r="H31" s="137">
        <f t="shared" si="110"/>
        <v>1728497.3794007641</v>
      </c>
      <c r="I31" s="137">
        <f t="shared" si="110"/>
        <v>1728936.1413029139</v>
      </c>
      <c r="J31" s="137">
        <f t="shared" si="110"/>
        <v>1729375.0145804177</v>
      </c>
      <c r="K31" s="137">
        <f t="shared" si="110"/>
        <v>1729813.9992615462</v>
      </c>
      <c r="L31" s="137">
        <f t="shared" si="110"/>
        <v>1730253.0953745791</v>
      </c>
      <c r="M31" s="137">
        <f t="shared" si="110"/>
        <v>1730692.3029478011</v>
      </c>
      <c r="N31" s="137">
        <f t="shared" si="110"/>
        <v>1731131.6220095062</v>
      </c>
      <c r="O31" s="137">
        <f t="shared" si="110"/>
        <v>1731571.0525879939</v>
      </c>
      <c r="P31" s="137">
        <f t="shared" si="110"/>
        <v>1732010.5947115724</v>
      </c>
      <c r="Q31" s="137">
        <f t="shared" si="110"/>
        <v>1732450.248408556</v>
      </c>
      <c r="R31" s="137">
        <f t="shared" si="110"/>
        <v>1732890.0137072662</v>
      </c>
      <c r="S31" s="137">
        <f t="shared" si="110"/>
        <v>1733329.8906360322</v>
      </c>
      <c r="T31" s="137">
        <f t="shared" si="110"/>
        <v>1733769.8792231905</v>
      </c>
      <c r="U31" s="137">
        <f t="shared" si="110"/>
        <v>1734209.9794970839</v>
      </c>
      <c r="V31" s="137">
        <f t="shared" si="110"/>
        <v>1734650.1914860634</v>
      </c>
      <c r="W31" s="137">
        <f t="shared" si="110"/>
        <v>1735090.5152184865</v>
      </c>
      <c r="X31" s="137">
        <f t="shared" si="110"/>
        <v>1735530.9507227184</v>
      </c>
      <c r="Y31" s="137">
        <f t="shared" si="110"/>
        <v>1735971.498027131</v>
      </c>
      <c r="Z31" s="137">
        <f t="shared" si="110"/>
        <v>1736412.1571601045</v>
      </c>
      <c r="AA31" s="137">
        <f t="shared" si="110"/>
        <v>1736852.928150024</v>
      </c>
      <c r="AB31" s="137">
        <f t="shared" si="110"/>
        <v>1737293.8110252842</v>
      </c>
      <c r="AC31" s="137">
        <f t="shared" si="110"/>
        <v>1737734.805814286</v>
      </c>
      <c r="AD31" s="137">
        <f t="shared" si="110"/>
        <v>1738175.9125454375</v>
      </c>
      <c r="AE31" s="137">
        <f t="shared" si="110"/>
        <v>1738617.1312471542</v>
      </c>
      <c r="AF31" s="137">
        <f t="shared" si="110"/>
        <v>1739058.4619478588</v>
      </c>
      <c r="AG31" s="137">
        <f t="shared" si="110"/>
        <v>1739499.9046759808</v>
      </c>
      <c r="AH31" s="137">
        <f t="shared" si="110"/>
        <v>1739941.4594599577</v>
      </c>
      <c r="AI31" s="137">
        <f t="shared" si="110"/>
        <v>1740383.1263282332</v>
      </c>
      <c r="AJ31" s="137">
        <f t="shared" si="110"/>
        <v>1740824.905309259</v>
      </c>
      <c r="AK31" s="137">
        <f t="shared" si="110"/>
        <v>1741266.7964314942</v>
      </c>
      <c r="AL31" s="137">
        <f t="shared" si="110"/>
        <v>1741708.7997234042</v>
      </c>
      <c r="AM31" s="137">
        <f t="shared" si="110"/>
        <v>1742150.9152134624</v>
      </c>
      <c r="AN31" s="137">
        <f t="shared" si="110"/>
        <v>1742593.1429301491</v>
      </c>
      <c r="AO31" s="137">
        <f t="shared" si="110"/>
        <v>1743035.4829019522</v>
      </c>
      <c r="AP31" s="137">
        <f t="shared" si="110"/>
        <v>1743477.9351573666</v>
      </c>
      <c r="AQ31" s="137">
        <f t="shared" si="110"/>
        <v>1743920.4997248936</v>
      </c>
      <c r="AR31" s="137">
        <f t="shared" si="110"/>
        <v>1744363.176633043</v>
      </c>
      <c r="AS31" s="137">
        <f t="shared" si="110"/>
        <v>1744805.9659103318</v>
      </c>
      <c r="AT31" s="137">
        <f t="shared" si="110"/>
        <v>1745248.867585283</v>
      </c>
      <c r="AU31" s="137">
        <f t="shared" si="110"/>
        <v>1745691.8816864283</v>
      </c>
      <c r="AV31" s="137">
        <f t="shared" si="110"/>
        <v>1746135.0082423056</v>
      </c>
      <c r="AW31" s="137">
        <f t="shared" si="110"/>
        <v>1746578.2472814601</v>
      </c>
      <c r="AX31" s="137">
        <f t="shared" si="110"/>
        <v>1747021.5988324457</v>
      </c>
      <c r="AY31" s="137">
        <f t="shared" si="110"/>
        <v>1747465.0629238209</v>
      </c>
      <c r="AZ31" s="137">
        <f t="shared" si="110"/>
        <v>1747908.6395841544</v>
      </c>
      <c r="BA31" s="137">
        <f t="shared" si="110"/>
        <v>1748352.3288420197</v>
      </c>
      <c r="BB31" s="137">
        <f t="shared" si="110"/>
        <v>1748796.1307259991</v>
      </c>
      <c r="BC31" s="137">
        <f t="shared" si="110"/>
        <v>1749240.0452646809</v>
      </c>
      <c r="BD31" s="137">
        <f t="shared" si="110"/>
        <v>1749684.0724866623</v>
      </c>
      <c r="BE31" s="137">
        <f t="shared" si="110"/>
        <v>1750128.2124205467</v>
      </c>
    </row>
    <row r="32" spans="1:161" x14ac:dyDescent="0.25">
      <c r="F32" s="72">
        <f>SUM(F30:F31)</f>
        <v>2444285.2446569791</v>
      </c>
      <c r="G32" s="72">
        <f t="shared" ref="G32:BE32" si="111">SUM(G30:G31)</f>
        <v>2444905.7022035886</v>
      </c>
      <c r="H32" s="72">
        <f t="shared" si="111"/>
        <v>2445526.3172471868</v>
      </c>
      <c r="I32" s="72">
        <f t="shared" si="111"/>
        <v>2446147.0898277536</v>
      </c>
      <c r="J32" s="72">
        <f t="shared" si="111"/>
        <v>2446768.0199852777</v>
      </c>
      <c r="K32" s="72">
        <f t="shared" si="111"/>
        <v>2447389.1077597588</v>
      </c>
      <c r="L32" s="72">
        <f t="shared" si="111"/>
        <v>2448010.3531912072</v>
      </c>
      <c r="M32" s="72">
        <f t="shared" si="111"/>
        <v>2448631.7563196402</v>
      </c>
      <c r="N32" s="72">
        <f t="shared" si="111"/>
        <v>2449253.3171850904</v>
      </c>
      <c r="O32" s="72">
        <f t="shared" si="111"/>
        <v>2449875.0358275957</v>
      </c>
      <c r="P32" s="72">
        <f t="shared" si="111"/>
        <v>2450496.9122872073</v>
      </c>
      <c r="Q32" s="72">
        <f t="shared" si="111"/>
        <v>2451118.9466039855</v>
      </c>
      <c r="R32" s="72">
        <f t="shared" si="111"/>
        <v>2451741.1388180004</v>
      </c>
      <c r="S32" s="72">
        <f t="shared" si="111"/>
        <v>2452363.4889693325</v>
      </c>
      <c r="T32" s="72">
        <f t="shared" si="111"/>
        <v>2452985.9970980729</v>
      </c>
      <c r="U32" s="72">
        <f t="shared" si="111"/>
        <v>2453608.6632443224</v>
      </c>
      <c r="V32" s="72">
        <f t="shared" si="111"/>
        <v>2454231.4874481927</v>
      </c>
      <c r="W32" s="72">
        <f t="shared" si="111"/>
        <v>2454854.4697498046</v>
      </c>
      <c r="X32" s="72">
        <f t="shared" si="111"/>
        <v>2455477.6101892898</v>
      </c>
      <c r="Y32" s="72">
        <f t="shared" si="111"/>
        <v>2456100.9088067906</v>
      </c>
      <c r="Z32" s="72">
        <f t="shared" si="111"/>
        <v>2456724.3656424582</v>
      </c>
      <c r="AA32" s="72">
        <f t="shared" si="111"/>
        <v>2457347.9807364549</v>
      </c>
      <c r="AB32" s="72">
        <f t="shared" si="111"/>
        <v>2457971.7541289525</v>
      </c>
      <c r="AC32" s="72">
        <f t="shared" si="111"/>
        <v>2458595.6858601347</v>
      </c>
      <c r="AD32" s="72">
        <f t="shared" si="111"/>
        <v>2459219.7759701926</v>
      </c>
      <c r="AE32" s="72">
        <f t="shared" si="111"/>
        <v>2459844.0244993307</v>
      </c>
      <c r="AF32" s="72">
        <f t="shared" si="111"/>
        <v>2460468.4314877614</v>
      </c>
      <c r="AG32" s="72">
        <f t="shared" si="111"/>
        <v>2461092.9969757078</v>
      </c>
      <c r="AH32" s="72">
        <f t="shared" si="111"/>
        <v>2461717.7210034044</v>
      </c>
      <c r="AI32" s="72">
        <f t="shared" si="111"/>
        <v>2462342.6036110935</v>
      </c>
      <c r="AJ32" s="72">
        <f t="shared" si="111"/>
        <v>2462967.6448390298</v>
      </c>
      <c r="AK32" s="72">
        <f t="shared" si="111"/>
        <v>2463592.844727478</v>
      </c>
      <c r="AL32" s="72">
        <f t="shared" si="111"/>
        <v>2464218.2033167114</v>
      </c>
      <c r="AM32" s="72">
        <f t="shared" si="111"/>
        <v>2464843.7206470151</v>
      </c>
      <c r="AN32" s="72">
        <f t="shared" si="111"/>
        <v>2465469.3967586844</v>
      </c>
      <c r="AO32" s="72">
        <f t="shared" si="111"/>
        <v>2466095.231692024</v>
      </c>
      <c r="AP32" s="72">
        <f t="shared" si="111"/>
        <v>2466721.2254873491</v>
      </c>
      <c r="AQ32" s="72">
        <f t="shared" si="111"/>
        <v>2467347.3781849854</v>
      </c>
      <c r="AR32" s="72">
        <f t="shared" si="111"/>
        <v>2467973.6898252685</v>
      </c>
      <c r="AS32" s="72">
        <f t="shared" si="111"/>
        <v>2468600.1604485442</v>
      </c>
      <c r="AT32" s="72">
        <f t="shared" si="111"/>
        <v>2469226.7900951696</v>
      </c>
      <c r="AU32" s="72">
        <f t="shared" si="111"/>
        <v>2469853.5788055104</v>
      </c>
      <c r="AV32" s="72">
        <f t="shared" si="111"/>
        <v>2470480.5266199438</v>
      </c>
      <c r="AW32" s="72">
        <f t="shared" si="111"/>
        <v>2471107.633578856</v>
      </c>
      <c r="AX32" s="72">
        <f t="shared" si="111"/>
        <v>2471734.8997226455</v>
      </c>
      <c r="AY32" s="72">
        <f t="shared" si="111"/>
        <v>2472362.3250917187</v>
      </c>
      <c r="AZ32" s="72">
        <f t="shared" si="111"/>
        <v>2472989.9097264945</v>
      </c>
      <c r="BA32" s="72">
        <f t="shared" si="111"/>
        <v>2473617.6536673997</v>
      </c>
      <c r="BB32" s="72">
        <f t="shared" si="111"/>
        <v>2474245.5569548737</v>
      </c>
      <c r="BC32" s="72">
        <f t="shared" si="111"/>
        <v>2474873.6196293635</v>
      </c>
      <c r="BD32" s="72">
        <f t="shared" si="111"/>
        <v>2475501.8417313294</v>
      </c>
      <c r="BE32" s="72">
        <f t="shared" si="111"/>
        <v>2476130.2233012402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2022</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2022</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2021</v>
      </c>
      <c r="C3" s="97">
        <v>2022</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'!E4</f>
        <v>235922.60424467019</v>
      </c>
      <c r="C4" s="12">
        <f>'Urb proj of all 25 ARs '!F4</f>
        <v>238959.53207538257</v>
      </c>
      <c r="D4" s="100">
        <f>(C4-B4)/B4</f>
        <v>1.2872559797461557E-2</v>
      </c>
      <c r="E4" s="101">
        <f>((1+D4)^(1/52))-1</f>
        <v>2.4599972627048494E-4</v>
      </c>
      <c r="F4" s="69">
        <f>B4*(1+E4)</f>
        <v>235980.64114073539</v>
      </c>
      <c r="G4" s="69">
        <f>F4*(1+E4)</f>
        <v>236038.69231386113</v>
      </c>
      <c r="H4" s="69">
        <f>G4*(1+E4)</f>
        <v>236096.75776755958</v>
      </c>
      <c r="I4" s="69">
        <f>H4*(1+$E$4)</f>
        <v>236154.83750534375</v>
      </c>
      <c r="J4" s="69">
        <f>I4*(1+$E$4)</f>
        <v>236212.93153072751</v>
      </c>
      <c r="K4" s="69">
        <f t="shared" ref="K4:BE4" si="5">J4*(1+$E$4)</f>
        <v>236271.03984722562</v>
      </c>
      <c r="L4" s="69">
        <f t="shared" si="5"/>
        <v>236329.16245835368</v>
      </c>
      <c r="M4" s="69">
        <f t="shared" si="5"/>
        <v>236387.29936762818</v>
      </c>
      <c r="N4" s="69">
        <f t="shared" si="5"/>
        <v>236445.45057856644</v>
      </c>
      <c r="O4" s="69">
        <f t="shared" si="5"/>
        <v>236503.61609468667</v>
      </c>
      <c r="P4" s="69">
        <f t="shared" si="5"/>
        <v>236561.79591950795</v>
      </c>
      <c r="Q4" s="69">
        <f t="shared" si="5"/>
        <v>236619.99005655019</v>
      </c>
      <c r="R4" s="69">
        <f t="shared" si="5"/>
        <v>236678.19850933424</v>
      </c>
      <c r="S4" s="69">
        <f t="shared" si="5"/>
        <v>236736.42128138171</v>
      </c>
      <c r="T4" s="69">
        <f t="shared" si="5"/>
        <v>236794.6583762152</v>
      </c>
      <c r="U4" s="69">
        <f t="shared" si="5"/>
        <v>236852.90979735806</v>
      </c>
      <c r="V4" s="69">
        <f t="shared" si="5"/>
        <v>236911.17554833458</v>
      </c>
      <c r="W4" s="69">
        <f t="shared" si="5"/>
        <v>236969.45563266988</v>
      </c>
      <c r="X4" s="69">
        <f t="shared" si="5"/>
        <v>237027.75005388999</v>
      </c>
      <c r="Y4" s="69">
        <f t="shared" si="5"/>
        <v>237086.05881552177</v>
      </c>
      <c r="Z4" s="69">
        <f t="shared" si="5"/>
        <v>237144.38192109295</v>
      </c>
      <c r="AA4" s="69">
        <f t="shared" si="5"/>
        <v>237202.71937413211</v>
      </c>
      <c r="AB4" s="69">
        <f t="shared" si="5"/>
        <v>237261.07117816876</v>
      </c>
      <c r="AC4" s="69">
        <f t="shared" si="5"/>
        <v>237319.43733673322</v>
      </c>
      <c r="AD4" s="69">
        <f t="shared" si="5"/>
        <v>237377.81785335671</v>
      </c>
      <c r="AE4" s="69">
        <f t="shared" si="5"/>
        <v>237436.21273157132</v>
      </c>
      <c r="AF4" s="69">
        <f t="shared" si="5"/>
        <v>237494.62197490997</v>
      </c>
      <c r="AG4" s="69">
        <f t="shared" si="5"/>
        <v>237553.04558690652</v>
      </c>
      <c r="AH4" s="69">
        <f t="shared" si="5"/>
        <v>237611.48357109562</v>
      </c>
      <c r="AI4" s="69">
        <f t="shared" si="5"/>
        <v>237669.93593101285</v>
      </c>
      <c r="AJ4" s="69">
        <f t="shared" si="5"/>
        <v>237728.4026701946</v>
      </c>
      <c r="AK4" s="69">
        <f t="shared" si="5"/>
        <v>237786.88379217818</v>
      </c>
      <c r="AL4" s="69">
        <f t="shared" si="5"/>
        <v>237845.37930050178</v>
      </c>
      <c r="AM4" s="69">
        <f t="shared" si="5"/>
        <v>237903.88919870439</v>
      </c>
      <c r="AN4" s="69">
        <f t="shared" si="5"/>
        <v>237962.41349032597</v>
      </c>
      <c r="AO4" s="69">
        <f t="shared" si="5"/>
        <v>238020.95217890726</v>
      </c>
      <c r="AP4" s="69">
        <f t="shared" si="5"/>
        <v>238079.50526798991</v>
      </c>
      <c r="AQ4" s="69">
        <f t="shared" si="5"/>
        <v>238138.07276111643</v>
      </c>
      <c r="AR4" s="69">
        <f t="shared" si="5"/>
        <v>238196.65466183025</v>
      </c>
      <c r="AS4" s="69">
        <f t="shared" si="5"/>
        <v>238255.2509736756</v>
      </c>
      <c r="AT4" s="69">
        <f t="shared" si="5"/>
        <v>238313.86170019762</v>
      </c>
      <c r="AU4" s="69">
        <f t="shared" si="5"/>
        <v>238372.48684494232</v>
      </c>
      <c r="AV4" s="69">
        <f t="shared" si="5"/>
        <v>238431.12641145659</v>
      </c>
      <c r="AW4" s="69">
        <f t="shared" si="5"/>
        <v>238489.78040328817</v>
      </c>
      <c r="AX4" s="69">
        <f t="shared" si="5"/>
        <v>238548.44882398567</v>
      </c>
      <c r="AY4" s="69">
        <f t="shared" si="5"/>
        <v>238607.13167709863</v>
      </c>
      <c r="AZ4" s="69">
        <f t="shared" si="5"/>
        <v>238665.82896617739</v>
      </c>
      <c r="BA4" s="69">
        <f t="shared" si="5"/>
        <v>238724.5406947732</v>
      </c>
      <c r="BB4" s="69">
        <f t="shared" si="5"/>
        <v>238783.26686643815</v>
      </c>
      <c r="BC4" s="69">
        <f t="shared" si="5"/>
        <v>238842.00748472527</v>
      </c>
      <c r="BD4" s="69">
        <f t="shared" si="5"/>
        <v>238900.7625531884</v>
      </c>
      <c r="BE4" s="69">
        <f t="shared" si="5"/>
        <v>238959.5320753823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395642.92197755974</v>
      </c>
      <c r="DG4" s="108">
        <f t="shared" ref="DG4:DV5" si="6">G4*BG4</f>
        <v>395740.25002806709</v>
      </c>
      <c r="DH4" s="108">
        <f t="shared" si="6"/>
        <v>395837.6020212482</v>
      </c>
      <c r="DI4" s="108">
        <f t="shared" si="6"/>
        <v>395934.97796299297</v>
      </c>
      <c r="DJ4" s="108">
        <f t="shared" si="6"/>
        <v>453873.44531688903</v>
      </c>
      <c r="DK4" s="108">
        <f t="shared" si="6"/>
        <v>453985.09806019848</v>
      </c>
      <c r="DL4" s="108">
        <f t="shared" si="6"/>
        <v>454096.77827005216</v>
      </c>
      <c r="DM4" s="108">
        <f t="shared" si="6"/>
        <v>454208.48595320689</v>
      </c>
      <c r="DN4" s="108">
        <f t="shared" si="6"/>
        <v>403448.47695786343</v>
      </c>
      <c r="DO4" s="108">
        <f t="shared" si="6"/>
        <v>403547.72517275932</v>
      </c>
      <c r="DP4" s="108">
        <f t="shared" si="6"/>
        <v>403646.99780268891</v>
      </c>
      <c r="DQ4" s="108">
        <f t="shared" si="6"/>
        <v>403746.29485365824</v>
      </c>
      <c r="DR4" s="108">
        <f t="shared" si="6"/>
        <v>403845.61633167497</v>
      </c>
      <c r="DS4" s="108">
        <f t="shared" si="6"/>
        <v>417356.8024243571</v>
      </c>
      <c r="DT4" s="108">
        <f t="shared" si="6"/>
        <v>417459.47208351066</v>
      </c>
      <c r="DU4" s="108">
        <f t="shared" si="6"/>
        <v>417562.16699937225</v>
      </c>
      <c r="DV4" s="108">
        <f t="shared" si="6"/>
        <v>417664.88717815495</v>
      </c>
      <c r="DW4" s="108">
        <f t="shared" ref="DW4:EL5" si="7">W4*BW4</f>
        <v>421725.36412316118</v>
      </c>
      <c r="DX4" s="108">
        <f t="shared" si="7"/>
        <v>421829.10844729684</v>
      </c>
      <c r="DY4" s="108">
        <f t="shared" si="7"/>
        <v>421932.87829250778</v>
      </c>
      <c r="DZ4" s="108">
        <f t="shared" si="7"/>
        <v>422036.6736650723</v>
      </c>
      <c r="EA4" s="108">
        <f t="shared" si="7"/>
        <v>434031.0814816046</v>
      </c>
      <c r="EB4" s="108">
        <f t="shared" si="7"/>
        <v>434137.85300884198</v>
      </c>
      <c r="EC4" s="108">
        <f t="shared" si="7"/>
        <v>434244.65080184577</v>
      </c>
      <c r="ED4" s="108">
        <f t="shared" si="7"/>
        <v>434351.47486707743</v>
      </c>
      <c r="EE4" s="108">
        <f t="shared" si="7"/>
        <v>434458.32521099987</v>
      </c>
      <c r="EF4" s="108">
        <f t="shared" si="7"/>
        <v>436741.92343608569</v>
      </c>
      <c r="EG4" s="108">
        <f t="shared" si="7"/>
        <v>436849.36182970187</v>
      </c>
      <c r="EH4" s="108">
        <f t="shared" si="7"/>
        <v>436956.82665313344</v>
      </c>
      <c r="EI4" s="108">
        <f t="shared" si="7"/>
        <v>437064.31791288214</v>
      </c>
      <c r="EJ4" s="108">
        <f t="shared" si="7"/>
        <v>457032.50488576526</v>
      </c>
      <c r="EK4" s="108">
        <f t="shared" si="7"/>
        <v>457144.93475686386</v>
      </c>
      <c r="EL4" s="108">
        <f t="shared" si="7"/>
        <v>457257.39228567999</v>
      </c>
      <c r="EM4" s="108">
        <f t="shared" ref="EM4:FB5" si="8">AM4*CM4</f>
        <v>457369.87747901742</v>
      </c>
      <c r="EN4" s="108">
        <f t="shared" si="8"/>
        <v>493180.7433459062</v>
      </c>
      <c r="EO4" s="108">
        <f t="shared" si="8"/>
        <v>493302.06567377114</v>
      </c>
      <c r="EP4" s="108">
        <f t="shared" si="8"/>
        <v>493423.41784689558</v>
      </c>
      <c r="EQ4" s="108">
        <f t="shared" si="8"/>
        <v>493544.79987262131</v>
      </c>
      <c r="ER4" s="108">
        <f t="shared" si="8"/>
        <v>493666.21175829222</v>
      </c>
      <c r="ES4" s="108">
        <f t="shared" si="8"/>
        <v>470572.91723193263</v>
      </c>
      <c r="ET4" s="108">
        <f t="shared" si="8"/>
        <v>470688.67804076197</v>
      </c>
      <c r="EU4" s="108">
        <f t="shared" si="8"/>
        <v>470804.46732671862</v>
      </c>
      <c r="EV4" s="108">
        <f t="shared" si="8"/>
        <v>470920.28509680787</v>
      </c>
      <c r="EW4" s="108">
        <f t="shared" si="8"/>
        <v>466066.36177393788</v>
      </c>
      <c r="EX4" s="108">
        <f t="shared" si="8"/>
        <v>466181.01397135813</v>
      </c>
      <c r="EY4" s="108">
        <f t="shared" si="8"/>
        <v>466295.69437318761</v>
      </c>
      <c r="EZ4" s="108">
        <f t="shared" si="8"/>
        <v>466410.4029863645</v>
      </c>
      <c r="FA4" s="108">
        <f t="shared" si="8"/>
        <v>408504.40625976591</v>
      </c>
      <c r="FB4" s="108">
        <f t="shared" si="8"/>
        <v>408604.89823188604</v>
      </c>
      <c r="FC4" s="108">
        <f t="shared" ref="FC4:FE5" si="9">BC4*DC4</f>
        <v>408705.41492500389</v>
      </c>
      <c r="FD4" s="108">
        <f t="shared" si="9"/>
        <v>408805.95634520071</v>
      </c>
      <c r="FE4" s="108">
        <f t="shared" si="9"/>
        <v>408906.52249855938</v>
      </c>
    </row>
    <row r="5" spans="1:161" ht="15.75" x14ac:dyDescent="0.25">
      <c r="A5" s="47" t="s">
        <v>169</v>
      </c>
      <c r="B5" s="12">
        <f>'Urb proj of all 25 ARs '!E5</f>
        <v>34389.013015205375</v>
      </c>
      <c r="C5" s="12">
        <f>'Urb proj of all 25 ARs '!F5</f>
        <v>34831.68764161929</v>
      </c>
      <c r="D5" s="100">
        <f t="shared" ref="D5:D28" si="10">(C5-B5)/B5</f>
        <v>1.2872559797461549E-2</v>
      </c>
      <c r="E5" s="101">
        <f t="shared" ref="E5:E28" si="11">((1+D5)^(1/52))-1</f>
        <v>2.4599972627048494E-4</v>
      </c>
      <c r="F5" s="69">
        <f t="shared" ref="F5:F28" si="12">B5*(1+E5)</f>
        <v>34397.472702993829</v>
      </c>
      <c r="G5" s="69">
        <f t="shared" ref="G5:G28" si="13">F5*(1+E5)</f>
        <v>34405.934471863162</v>
      </c>
      <c r="H5" s="69">
        <f>G5*(1+$E$5)</f>
        <v>34414.398322325324</v>
      </c>
      <c r="I5" s="69">
        <f t="shared" ref="I5:BE5" si="14">H5*(1+$E$5)</f>
        <v>34422.864254892382</v>
      </c>
      <c r="J5" s="69">
        <f t="shared" si="14"/>
        <v>34431.332270076535</v>
      </c>
      <c r="K5" s="69">
        <f t="shared" si="14"/>
        <v>34439.802368390105</v>
      </c>
      <c r="L5" s="69">
        <f t="shared" si="14"/>
        <v>34448.274550345537</v>
      </c>
      <c r="M5" s="69">
        <f t="shared" si="14"/>
        <v>34456.748816455416</v>
      </c>
      <c r="N5" s="69">
        <f t="shared" si="14"/>
        <v>34465.225167232435</v>
      </c>
      <c r="O5" s="69">
        <f t="shared" si="14"/>
        <v>34473.703603189424</v>
      </c>
      <c r="P5" s="69">
        <f t="shared" si="14"/>
        <v>34482.184124839339</v>
      </c>
      <c r="Q5" s="69">
        <f t="shared" si="14"/>
        <v>34490.666732695259</v>
      </c>
      <c r="R5" s="69">
        <f t="shared" si="14"/>
        <v>34499.151427270386</v>
      </c>
      <c r="S5" s="69">
        <f t="shared" si="14"/>
        <v>34507.638209078061</v>
      </c>
      <c r="T5" s="69">
        <f t="shared" si="14"/>
        <v>34516.127078631733</v>
      </c>
      <c r="U5" s="69">
        <f t="shared" si="14"/>
        <v>34524.61803644499</v>
      </c>
      <c r="V5" s="69">
        <f t="shared" si="14"/>
        <v>34533.111083031552</v>
      </c>
      <c r="W5" s="69">
        <f t="shared" si="14"/>
        <v>34541.606218905246</v>
      </c>
      <c r="X5" s="69">
        <f t="shared" si="14"/>
        <v>34550.10344458004</v>
      </c>
      <c r="Y5" s="69">
        <f t="shared" si="14"/>
        <v>34558.602760570022</v>
      </c>
      <c r="Z5" s="69">
        <f t="shared" si="14"/>
        <v>34567.104167389414</v>
      </c>
      <c r="AA5" s="69">
        <f t="shared" si="14"/>
        <v>34575.607665552554</v>
      </c>
      <c r="AB5" s="69">
        <f t="shared" si="14"/>
        <v>34584.113255573917</v>
      </c>
      <c r="AC5" s="69">
        <f t="shared" si="14"/>
        <v>34592.620937968095</v>
      </c>
      <c r="AD5" s="69">
        <f t="shared" si="14"/>
        <v>34601.130713249811</v>
      </c>
      <c r="AE5" s="69">
        <f t="shared" si="14"/>
        <v>34609.64258193392</v>
      </c>
      <c r="AF5" s="69">
        <f t="shared" si="14"/>
        <v>34618.156544535392</v>
      </c>
      <c r="AG5" s="69">
        <f t="shared" si="14"/>
        <v>34626.672601569335</v>
      </c>
      <c r="AH5" s="69">
        <f t="shared" si="14"/>
        <v>34635.190753550982</v>
      </c>
      <c r="AI5" s="69">
        <f t="shared" si="14"/>
        <v>34643.711000995681</v>
      </c>
      <c r="AJ5" s="69">
        <f t="shared" si="14"/>
        <v>34652.233344418921</v>
      </c>
      <c r="AK5" s="69">
        <f t="shared" si="14"/>
        <v>34660.757784336311</v>
      </c>
      <c r="AL5" s="69">
        <f t="shared" si="14"/>
        <v>34669.284321263585</v>
      </c>
      <c r="AM5" s="69">
        <f t="shared" si="14"/>
        <v>34677.81295571661</v>
      </c>
      <c r="AN5" s="69">
        <f t="shared" si="14"/>
        <v>34686.343688211375</v>
      </c>
      <c r="AO5" s="69">
        <f t="shared" si="14"/>
        <v>34694.876519263998</v>
      </c>
      <c r="AP5" s="69">
        <f t="shared" si="14"/>
        <v>34703.411449390725</v>
      </c>
      <c r="AQ5" s="69">
        <f t="shared" si="14"/>
        <v>34711.94847910793</v>
      </c>
      <c r="AR5" s="69">
        <f t="shared" si="14"/>
        <v>34720.487608932104</v>
      </c>
      <c r="AS5" s="69">
        <f t="shared" si="14"/>
        <v>34729.028839379876</v>
      </c>
      <c r="AT5" s="69">
        <f t="shared" si="14"/>
        <v>34737.572170968</v>
      </c>
      <c r="AU5" s="69">
        <f t="shared" si="14"/>
        <v>34746.117604213359</v>
      </c>
      <c r="AV5" s="69">
        <f t="shared" si="14"/>
        <v>34754.665139632954</v>
      </c>
      <c r="AW5" s="69">
        <f t="shared" si="14"/>
        <v>34763.214777743924</v>
      </c>
      <c r="AX5" s="69">
        <f t="shared" si="14"/>
        <v>34771.766519063531</v>
      </c>
      <c r="AY5" s="69">
        <f t="shared" si="14"/>
        <v>34780.32036410916</v>
      </c>
      <c r="AZ5" s="69">
        <f t="shared" si="14"/>
        <v>34788.87631339833</v>
      </c>
      <c r="BA5" s="69">
        <f t="shared" si="14"/>
        <v>34797.434367448681</v>
      </c>
      <c r="BB5" s="69">
        <f t="shared" si="14"/>
        <v>34805.994526777991</v>
      </c>
      <c r="BC5" s="69">
        <f t="shared" si="14"/>
        <v>34814.55679190415</v>
      </c>
      <c r="BD5" s="69">
        <f t="shared" si="14"/>
        <v>34823.121163345189</v>
      </c>
      <c r="BE5" s="69">
        <f t="shared" si="14"/>
        <v>34831.687641619254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39374.39102688853</v>
      </c>
      <c r="DG5" s="108">
        <f t="shared" si="6"/>
        <v>39384.077116303211</v>
      </c>
      <c r="DH5" s="108">
        <f t="shared" si="6"/>
        <v>39393.765588493246</v>
      </c>
      <c r="DI5" s="108">
        <f t="shared" si="6"/>
        <v>39403.456444044779</v>
      </c>
      <c r="DJ5" s="108">
        <f t="shared" si="6"/>
        <v>41276.610100794089</v>
      </c>
      <c r="DK5" s="108">
        <f t="shared" si="6"/>
        <v>41286.764135580263</v>
      </c>
      <c r="DL5" s="108">
        <f t="shared" si="6"/>
        <v>41296.920668256207</v>
      </c>
      <c r="DM5" s="108">
        <f t="shared" si="6"/>
        <v>41307.079699436421</v>
      </c>
      <c r="DN5" s="108">
        <f t="shared" si="6"/>
        <v>37996.764298600407</v>
      </c>
      <c r="DO5" s="108">
        <f t="shared" si="6"/>
        <v>38006.111492217024</v>
      </c>
      <c r="DP5" s="108">
        <f t="shared" si="6"/>
        <v>38015.460985240716</v>
      </c>
      <c r="DQ5" s="108">
        <f t="shared" si="6"/>
        <v>38024.81277823713</v>
      </c>
      <c r="DR5" s="108">
        <f t="shared" si="6"/>
        <v>38034.16687177206</v>
      </c>
      <c r="DS5" s="108">
        <f t="shared" si="6"/>
        <v>39935.631466884333</v>
      </c>
      <c r="DT5" s="108">
        <f t="shared" si="6"/>
        <v>39945.455621293622</v>
      </c>
      <c r="DU5" s="108">
        <f t="shared" si="6"/>
        <v>39955.282192442202</v>
      </c>
      <c r="DV5" s="108">
        <f t="shared" si="6"/>
        <v>39965.111180924607</v>
      </c>
      <c r="DW5" s="108">
        <f t="shared" si="7"/>
        <v>39245.429752629076</v>
      </c>
      <c r="DX5" s="108">
        <f t="shared" si="7"/>
        <v>39255.084117605591</v>
      </c>
      <c r="DY5" s="108">
        <f t="shared" si="7"/>
        <v>39264.740857553246</v>
      </c>
      <c r="DZ5" s="108">
        <f t="shared" si="7"/>
        <v>39274.399973056286</v>
      </c>
      <c r="EA5" s="108">
        <f t="shared" si="7"/>
        <v>40814.331230085802</v>
      </c>
      <c r="EB5" s="108">
        <f t="shared" si="7"/>
        <v>40824.371544396316</v>
      </c>
      <c r="EC5" s="108">
        <f t="shared" si="7"/>
        <v>40834.414328621402</v>
      </c>
      <c r="ED5" s="108">
        <f t="shared" si="7"/>
        <v>40844.459583368662</v>
      </c>
      <c r="EE5" s="108">
        <f t="shared" si="7"/>
        <v>40854.507309245833</v>
      </c>
      <c r="EF5" s="108">
        <f t="shared" si="7"/>
        <v>44759.128720015011</v>
      </c>
      <c r="EG5" s="108">
        <f t="shared" si="7"/>
        <v>44770.139453428237</v>
      </c>
      <c r="EH5" s="108">
        <f t="shared" si="7"/>
        <v>44781.152895478881</v>
      </c>
      <c r="EI5" s="108">
        <f t="shared" si="7"/>
        <v>44792.169046833245</v>
      </c>
      <c r="EJ5" s="108">
        <f t="shared" si="7"/>
        <v>41930.954007099223</v>
      </c>
      <c r="EK5" s="108">
        <f t="shared" si="7"/>
        <v>41941.269010307231</v>
      </c>
      <c r="EL5" s="108">
        <f t="shared" si="7"/>
        <v>41951.586551003209</v>
      </c>
      <c r="EM5" s="108">
        <f t="shared" si="8"/>
        <v>41961.906629811368</v>
      </c>
      <c r="EN5" s="108">
        <f t="shared" si="8"/>
        <v>46275.926168079743</v>
      </c>
      <c r="EO5" s="108">
        <f t="shared" si="8"/>
        <v>46287.310033250003</v>
      </c>
      <c r="EP5" s="108">
        <f t="shared" si="8"/>
        <v>46298.696698847976</v>
      </c>
      <c r="EQ5" s="108">
        <f t="shared" si="8"/>
        <v>46310.086165562578</v>
      </c>
      <c r="ER5" s="108">
        <f t="shared" si="8"/>
        <v>46321.478434082863</v>
      </c>
      <c r="ES5" s="108">
        <f t="shared" si="8"/>
        <v>42938.932130655638</v>
      </c>
      <c r="ET5" s="108">
        <f t="shared" si="8"/>
        <v>42949.495096206119</v>
      </c>
      <c r="EU5" s="108">
        <f t="shared" si="8"/>
        <v>42960.060660243245</v>
      </c>
      <c r="EV5" s="108">
        <f t="shared" si="8"/>
        <v>42970.628823406223</v>
      </c>
      <c r="EW5" s="108">
        <f t="shared" si="8"/>
        <v>42597.834377514439</v>
      </c>
      <c r="EX5" s="108">
        <f t="shared" si="8"/>
        <v>42608.31343311102</v>
      </c>
      <c r="EY5" s="108">
        <f t="shared" si="8"/>
        <v>42618.795066552411</v>
      </c>
      <c r="EZ5" s="108">
        <f t="shared" si="8"/>
        <v>42629.279278472757</v>
      </c>
      <c r="FA5" s="108">
        <f t="shared" si="8"/>
        <v>38133.115620683937</v>
      </c>
      <c r="FB5" s="108">
        <f t="shared" si="8"/>
        <v>38142.496356688469</v>
      </c>
      <c r="FC5" s="108">
        <f t="shared" si="9"/>
        <v>38151.879400351485</v>
      </c>
      <c r="FD5" s="108">
        <f t="shared" si="9"/>
        <v>38161.264752240684</v>
      </c>
      <c r="FE5" s="108">
        <f t="shared" si="9"/>
        <v>38170.652412923868</v>
      </c>
    </row>
    <row r="6" spans="1:161" ht="15.75" x14ac:dyDescent="0.25">
      <c r="A6" s="47" t="s">
        <v>171</v>
      </c>
      <c r="B6" s="12">
        <f>'Urb proj of all 25 ARs '!E6</f>
        <v>57588.126190365976</v>
      </c>
      <c r="C6" s="12">
        <f>'Urb proj of all 25 ARs '!F6</f>
        <v>58329.432788375219</v>
      </c>
      <c r="D6" s="100">
        <f t="shared" si="10"/>
        <v>1.2872559797461476E-2</v>
      </c>
      <c r="E6" s="101">
        <f t="shared" si="11"/>
        <v>2.4599972627048494E-4</v>
      </c>
      <c r="F6" s="69">
        <f t="shared" si="12"/>
        <v>57602.292853645238</v>
      </c>
      <c r="G6" s="69">
        <f t="shared" ref="G6:G15" si="16">F6*(1+E6)</f>
        <v>57616.463001919787</v>
      </c>
      <c r="H6" s="69">
        <f t="shared" ref="H6:AM6" si="17">G6*(1+$E$6)</f>
        <v>57630.636636046933</v>
      </c>
      <c r="I6" s="69">
        <f t="shared" si="17"/>
        <v>57644.813756884192</v>
      </c>
      <c r="J6" s="69">
        <f t="shared" si="17"/>
        <v>57658.994365289298</v>
      </c>
      <c r="K6" s="69">
        <f t="shared" si="17"/>
        <v>57673.178462120188</v>
      </c>
      <c r="L6" s="69">
        <f t="shared" si="17"/>
        <v>57687.366048235017</v>
      </c>
      <c r="M6" s="69">
        <f t="shared" si="17"/>
        <v>57701.557124492145</v>
      </c>
      <c r="N6" s="69">
        <f t="shared" si="17"/>
        <v>57715.751691750149</v>
      </c>
      <c r="O6" s="69">
        <f t="shared" si="17"/>
        <v>57729.949750867818</v>
      </c>
      <c r="P6" s="69">
        <f t="shared" si="17"/>
        <v>57744.151302704144</v>
      </c>
      <c r="Q6" s="69">
        <f t="shared" si="17"/>
        <v>57758.35634811833</v>
      </c>
      <c r="R6" s="69">
        <f t="shared" si="17"/>
        <v>57772.564887969798</v>
      </c>
      <c r="S6" s="69">
        <f t="shared" si="17"/>
        <v>57786.776923118181</v>
      </c>
      <c r="T6" s="69">
        <f t="shared" si="17"/>
        <v>57800.992454423322</v>
      </c>
      <c r="U6" s="69">
        <f t="shared" si="17"/>
        <v>57815.211482745275</v>
      </c>
      <c r="V6" s="69">
        <f t="shared" si="17"/>
        <v>57829.434008944299</v>
      </c>
      <c r="W6" s="69">
        <f t="shared" si="17"/>
        <v>57843.660033880878</v>
      </c>
      <c r="X6" s="69">
        <f t="shared" si="17"/>
        <v>57857.889558415693</v>
      </c>
      <c r="Y6" s="69">
        <f t="shared" si="17"/>
        <v>57872.122583409648</v>
      </c>
      <c r="Z6" s="69">
        <f t="shared" si="17"/>
        <v>57886.35910972386</v>
      </c>
      <c r="AA6" s="69">
        <f t="shared" si="17"/>
        <v>57900.599138219644</v>
      </c>
      <c r="AB6" s="69">
        <f t="shared" si="17"/>
        <v>57914.842669758546</v>
      </c>
      <c r="AC6" s="69">
        <f t="shared" si="17"/>
        <v>57929.089705202307</v>
      </c>
      <c r="AD6" s="69">
        <f t="shared" si="17"/>
        <v>57943.340245412888</v>
      </c>
      <c r="AE6" s="69">
        <f t="shared" si="17"/>
        <v>57957.594291252455</v>
      </c>
      <c r="AF6" s="69">
        <f t="shared" si="17"/>
        <v>57971.851843583398</v>
      </c>
      <c r="AG6" s="69">
        <f t="shared" si="17"/>
        <v>57986.112903268309</v>
      </c>
      <c r="AH6" s="69">
        <f t="shared" si="17"/>
        <v>58000.377471170003</v>
      </c>
      <c r="AI6" s="69">
        <f t="shared" si="17"/>
        <v>58014.645548151493</v>
      </c>
      <c r="AJ6" s="69">
        <f t="shared" si="17"/>
        <v>58028.917135076015</v>
      </c>
      <c r="AK6" s="69">
        <f t="shared" si="17"/>
        <v>58043.192232807014</v>
      </c>
      <c r="AL6" s="69">
        <f t="shared" si="17"/>
        <v>58057.470842208153</v>
      </c>
      <c r="AM6" s="69">
        <f t="shared" si="17"/>
        <v>58071.752964143292</v>
      </c>
      <c r="AN6" s="69">
        <f t="shared" ref="AN6:BE6" si="18">AM6*(1+$E$6)</f>
        <v>58086.038599476517</v>
      </c>
      <c r="AO6" s="69">
        <f t="shared" si="18"/>
        <v>58100.327749072123</v>
      </c>
      <c r="AP6" s="69">
        <f t="shared" si="18"/>
        <v>58114.620413794619</v>
      </c>
      <c r="AQ6" s="69">
        <f t="shared" si="18"/>
        <v>58128.916594508722</v>
      </c>
      <c r="AR6" s="69">
        <f t="shared" si="18"/>
        <v>58143.216292079371</v>
      </c>
      <c r="AS6" s="69">
        <f t="shared" si="18"/>
        <v>58157.519507371711</v>
      </c>
      <c r="AT6" s="69">
        <f t="shared" si="18"/>
        <v>58171.826241251096</v>
      </c>
      <c r="AU6" s="69">
        <f t="shared" si="18"/>
        <v>58186.136494583101</v>
      </c>
      <c r="AV6" s="69">
        <f t="shared" si="18"/>
        <v>58200.450268233508</v>
      </c>
      <c r="AW6" s="69">
        <f t="shared" si="18"/>
        <v>58214.767563068315</v>
      </c>
      <c r="AX6" s="69">
        <f t="shared" si="18"/>
        <v>58229.088379953733</v>
      </c>
      <c r="AY6" s="69">
        <f t="shared" si="18"/>
        <v>58243.412719756183</v>
      </c>
      <c r="AZ6" s="69">
        <f t="shared" si="18"/>
        <v>58257.740583342304</v>
      </c>
      <c r="BA6" s="69">
        <f t="shared" si="18"/>
        <v>58272.071971578946</v>
      </c>
      <c r="BB6" s="69">
        <f t="shared" si="18"/>
        <v>58286.40688533317</v>
      </c>
      <c r="BC6" s="69">
        <f t="shared" si="18"/>
        <v>58300.74532547225</v>
      </c>
      <c r="BD6" s="69">
        <f t="shared" si="18"/>
        <v>58315.087292863682</v>
      </c>
      <c r="BE6" s="69">
        <f t="shared" si="18"/>
        <v>58329.432788375168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65799.30369359524</v>
      </c>
      <c r="DG6" s="108">
        <f t="shared" ref="DG6:DG15" si="20">G6*BG6</f>
        <v>65815.490304292645</v>
      </c>
      <c r="DH6" s="108">
        <f t="shared" ref="DH6:DH15" si="21">H6*BH6</f>
        <v>65831.680896891863</v>
      </c>
      <c r="DI6" s="108">
        <f t="shared" ref="DI6:DI15" si="22">I6*BI6</f>
        <v>65847.875472372427</v>
      </c>
      <c r="DJ6" s="108">
        <f t="shared" ref="DJ6:DJ15" si="23">J6*BJ6</f>
        <v>72995.55999234083</v>
      </c>
      <c r="DK6" s="108">
        <f t="shared" ref="DK6:DK15" si="24">K6*BK6</f>
        <v>73013.51688011791</v>
      </c>
      <c r="DL6" s="108">
        <f t="shared" ref="DL6:DL15" si="25">L6*BL6</f>
        <v>73031.478185284461</v>
      </c>
      <c r="DM6" s="108">
        <f t="shared" ref="DM6:DM15" si="26">M6*BM6</f>
        <v>73049.443908927162</v>
      </c>
      <c r="DN6" s="108">
        <f t="shared" ref="DN6:DN15" si="27">N6*BN6</f>
        <v>66371.17142262109</v>
      </c>
      <c r="DO6" s="108">
        <f t="shared" ref="DO6:DO15" si="28">O6*BO6</f>
        <v>66387.498712623303</v>
      </c>
      <c r="DP6" s="108">
        <f t="shared" ref="DP6:DP15" si="29">P6*BP6</f>
        <v>66403.830019134402</v>
      </c>
      <c r="DQ6" s="108">
        <f t="shared" ref="DQ6:DQ15" si="30">Q6*BQ6</f>
        <v>66420.16534314242</v>
      </c>
      <c r="DR6" s="108">
        <f t="shared" ref="DR6:DR15" si="31">R6*BR6</f>
        <v>66436.504685635664</v>
      </c>
      <c r="DS6" s="108">
        <f t="shared" ref="DS6:DS15" si="32">S6*BS6</f>
        <v>68888.619074325616</v>
      </c>
      <c r="DT6" s="108">
        <f t="shared" ref="DT6:DT15" si="33">T6*BT6</f>
        <v>68905.565655761049</v>
      </c>
      <c r="DU6" s="108">
        <f t="shared" ref="DU6:DU15" si="34">U6*BU6</f>
        <v>68922.516406050883</v>
      </c>
      <c r="DV6" s="108">
        <f t="shared" ref="DV6:DV15" si="35">V6*BV6</f>
        <v>68939.471326220635</v>
      </c>
      <c r="DW6" s="108">
        <f t="shared" ref="DW6:DW15" si="36">W6*BW6</f>
        <v>69163.644980642101</v>
      </c>
      <c r="DX6" s="108">
        <f t="shared" ref="DX6:DX15" si="37">X6*BX6</f>
        <v>69180.659218375207</v>
      </c>
      <c r="DY6" s="108">
        <f t="shared" ref="DY6:DY15" si="38">Y6*BY6</f>
        <v>69197.677641606133</v>
      </c>
      <c r="DZ6" s="108">
        <f t="shared" ref="DZ6:DZ15" si="39">Z6*BZ6</f>
        <v>69214.700251364528</v>
      </c>
      <c r="EA6" s="108">
        <f t="shared" ref="EA6:EA15" si="40">AA6*CA6</f>
        <v>70369.998064015686</v>
      </c>
      <c r="EB6" s="108">
        <f t="shared" ref="EB6:EB15" si="41">AB6*CB6</f>
        <v>70387.309064277084</v>
      </c>
      <c r="EC6" s="108">
        <f t="shared" ref="EC6:EC15" si="42">AC6*CC6</f>
        <v>70404.624323039825</v>
      </c>
      <c r="ED6" s="108">
        <f t="shared" ref="ED6:ED15" si="43">AD6*CD6</f>
        <v>70421.943841351473</v>
      </c>
      <c r="EE6" s="108">
        <f t="shared" ref="EE6:EE15" si="44">AE6*CE6</f>
        <v>70439.267620259881</v>
      </c>
      <c r="EF6" s="108">
        <f t="shared" ref="EF6:EF15" si="45">AF6*CF6</f>
        <v>75695.241872781</v>
      </c>
      <c r="EG6" s="108">
        <f t="shared" ref="EG6:EG15" si="46">AG6*CG6</f>
        <v>75713.862881561683</v>
      </c>
      <c r="EH6" s="108">
        <f t="shared" ref="EH6:EH15" si="47">AH6*CH6</f>
        <v>75732.488471105433</v>
      </c>
      <c r="EI6" s="108">
        <f t="shared" ref="EI6:EI15" si="48">AI6*CI6</f>
        <v>75751.118642539106</v>
      </c>
      <c r="EJ6" s="108">
        <f t="shared" ref="EJ6:EJ15" si="49">AJ6*CJ6</f>
        <v>72871.229692591849</v>
      </c>
      <c r="EK6" s="108">
        <f t="shared" ref="EK6:EK15" si="50">AK6*CK6</f>
        <v>72889.155995149224</v>
      </c>
      <c r="EL6" s="108">
        <f t="shared" ref="EL6:EL15" si="51">AL6*CL6</f>
        <v>72907.086707572118</v>
      </c>
      <c r="EM6" s="108">
        <f t="shared" ref="EM6:EM15" si="52">AM6*CM6</f>
        <v>72925.021830945363</v>
      </c>
      <c r="EN6" s="108">
        <f t="shared" ref="EN6:EN15" si="53">AN6*CN6</f>
        <v>81957.972621973691</v>
      </c>
      <c r="EO6" s="108">
        <f t="shared" ref="EO6:EO15" si="54">AO6*CO6</f>
        <v>81978.134260804378</v>
      </c>
      <c r="EP6" s="108">
        <f t="shared" ref="EP6:EP15" si="55">AP6*CP6</f>
        <v>81998.300859392693</v>
      </c>
      <c r="EQ6" s="108">
        <f t="shared" ref="EQ6:EQ15" si="56">AQ6*CQ6</f>
        <v>82018.472418958743</v>
      </c>
      <c r="ER6" s="108">
        <f t="shared" ref="ER6:ER15" si="57">AR6*CR6</f>
        <v>82038.648940722938</v>
      </c>
      <c r="ES6" s="108">
        <f t="shared" ref="ES6:ES15" si="58">AS6*CS6</f>
        <v>75087.14621815487</v>
      </c>
      <c r="ET6" s="108">
        <f t="shared" ref="ET6:ET15" si="59">AT6*CT6</f>
        <v>75105.617635570961</v>
      </c>
      <c r="EU6" s="108">
        <f t="shared" ref="EU6:EU15" si="60">AU6*CU6</f>
        <v>75124.093596950697</v>
      </c>
      <c r="EV6" s="108">
        <f t="shared" ref="EV6:EV15" si="61">AV6*CV6</f>
        <v>75142.574103411869</v>
      </c>
      <c r="EW6" s="108">
        <f t="shared" ref="EW6:EW15" si="62">AW6*CW6</f>
        <v>72428.454846872948</v>
      </c>
      <c r="EX6" s="108">
        <f t="shared" ref="EX6:EX15" si="63">AX6*CX6</f>
        <v>72446.272226939487</v>
      </c>
      <c r="EY6" s="108">
        <f t="shared" ref="EY6:EY15" si="64">AY6*CY6</f>
        <v>72464.093990076624</v>
      </c>
      <c r="EZ6" s="108">
        <f t="shared" ref="EZ6:EZ15" si="65">AZ6*CZ6</f>
        <v>72481.920137362627</v>
      </c>
      <c r="FA6" s="108">
        <f t="shared" ref="FA6:FA15" si="66">BA6*DA6</f>
        <v>67351.691389074986</v>
      </c>
      <c r="FB6" s="108">
        <f t="shared" ref="FB6:FB15" si="67">BB6*DB6</f>
        <v>67368.259886720567</v>
      </c>
      <c r="FC6" s="108">
        <f t="shared" ref="FC6:FC15" si="68">BC6*DC6</f>
        <v>67384.832460212012</v>
      </c>
      <c r="FD6" s="108">
        <f t="shared" ref="FD6:FD15" si="69">BD6*DD6</f>
        <v>67401.409110552006</v>
      </c>
      <c r="FE6" s="108">
        <f t="shared" ref="FE6:FE15" si="70">BE6*DE6</f>
        <v>67417.989838743451</v>
      </c>
    </row>
    <row r="7" spans="1:161" ht="15.75" x14ac:dyDescent="0.25">
      <c r="A7" s="87" t="s">
        <v>172</v>
      </c>
      <c r="B7" s="12">
        <f>'Urb proj of all 25 ARs '!E7</f>
        <v>32871.923306963974</v>
      </c>
      <c r="C7" s="12">
        <f>'Urb proj of all 25 ARs '!F7</f>
        <v>33295.069105390437</v>
      </c>
      <c r="D7" s="100">
        <f t="shared" si="10"/>
        <v>1.287255979746154E-2</v>
      </c>
      <c r="E7" s="101">
        <f t="shared" si="11"/>
        <v>2.4599972627048494E-4</v>
      </c>
      <c r="F7" s="69">
        <f t="shared" si="12"/>
        <v>32880.009791099474</v>
      </c>
      <c r="G7" s="69">
        <f t="shared" si="16"/>
        <v>32888.098264507855</v>
      </c>
      <c r="H7" s="69">
        <f t="shared" ref="H7:AM7" si="71">G7*(1+$E$7)</f>
        <v>32896.188727678484</v>
      </c>
      <c r="I7" s="69">
        <f t="shared" si="71"/>
        <v>32904.281181100836</v>
      </c>
      <c r="J7" s="69">
        <f t="shared" si="71"/>
        <v>32912.375625264511</v>
      </c>
      <c r="K7" s="69">
        <f t="shared" si="71"/>
        <v>32920.472060659238</v>
      </c>
      <c r="L7" s="69">
        <f t="shared" si="71"/>
        <v>32928.570487774858</v>
      </c>
      <c r="M7" s="69">
        <f t="shared" si="71"/>
        <v>32936.670907101332</v>
      </c>
      <c r="N7" s="69">
        <f t="shared" si="71"/>
        <v>32944.773319128741</v>
      </c>
      <c r="O7" s="69">
        <f t="shared" si="71"/>
        <v>32952.877724347287</v>
      </c>
      <c r="P7" s="69">
        <f t="shared" si="71"/>
        <v>32960.984123247305</v>
      </c>
      <c r="Q7" s="69">
        <f t="shared" si="71"/>
        <v>32969.09251631923</v>
      </c>
      <c r="R7" s="69">
        <f t="shared" si="71"/>
        <v>32977.202904053629</v>
      </c>
      <c r="S7" s="69">
        <f t="shared" si="71"/>
        <v>32985.315286941193</v>
      </c>
      <c r="T7" s="69">
        <f t="shared" si="71"/>
        <v>32993.42966547273</v>
      </c>
      <c r="U7" s="69">
        <f t="shared" si="71"/>
        <v>33001.546040139161</v>
      </c>
      <c r="V7" s="69">
        <f t="shared" si="71"/>
        <v>33009.664411431535</v>
      </c>
      <c r="W7" s="69">
        <f t="shared" si="71"/>
        <v>33017.784779841029</v>
      </c>
      <c r="X7" s="69">
        <f t="shared" si="71"/>
        <v>33025.907145858931</v>
      </c>
      <c r="Y7" s="69">
        <f t="shared" si="71"/>
        <v>33034.031509976645</v>
      </c>
      <c r="Z7" s="69">
        <f t="shared" si="71"/>
        <v>33042.157872685711</v>
      </c>
      <c r="AA7" s="69">
        <f t="shared" si="71"/>
        <v>33050.286234477775</v>
      </c>
      <c r="AB7" s="69">
        <f t="shared" si="71"/>
        <v>33058.416595844617</v>
      </c>
      <c r="AC7" s="69">
        <f t="shared" si="71"/>
        <v>33066.54895727813</v>
      </c>
      <c r="AD7" s="69">
        <f t="shared" si="71"/>
        <v>33074.683319270327</v>
      </c>
      <c r="AE7" s="69">
        <f t="shared" si="71"/>
        <v>33082.819682313348</v>
      </c>
      <c r="AF7" s="69">
        <f t="shared" si="71"/>
        <v>33090.958046899454</v>
      </c>
      <c r="AG7" s="69">
        <f t="shared" si="71"/>
        <v>33099.098413521016</v>
      </c>
      <c r="AH7" s="69">
        <f t="shared" si="71"/>
        <v>33107.240782670546</v>
      </c>
      <c r="AI7" s="69">
        <f t="shared" si="71"/>
        <v>33115.385154840653</v>
      </c>
      <c r="AJ7" s="69">
        <f t="shared" si="71"/>
        <v>33123.531530524087</v>
      </c>
      <c r="AK7" s="69">
        <f t="shared" si="71"/>
        <v>33131.679910213708</v>
      </c>
      <c r="AL7" s="69">
        <f t="shared" si="71"/>
        <v>33139.830294402505</v>
      </c>
      <c r="AM7" s="69">
        <f t="shared" si="71"/>
        <v>33147.982683583577</v>
      </c>
      <c r="AN7" s="69">
        <f t="shared" ref="AN7:BE7" si="72">AM7*(1+$E$7)</f>
        <v>33156.137078250154</v>
      </c>
      <c r="AO7" s="69">
        <f t="shared" si="72"/>
        <v>33164.29347889559</v>
      </c>
      <c r="AP7" s="69">
        <f t="shared" si="72"/>
        <v>33172.451886013354</v>
      </c>
      <c r="AQ7" s="69">
        <f t="shared" si="72"/>
        <v>33180.612300097033</v>
      </c>
      <c r="AR7" s="69">
        <f t="shared" si="72"/>
        <v>33188.774721640344</v>
      </c>
      <c r="AS7" s="69">
        <f t="shared" si="72"/>
        <v>33196.939151137121</v>
      </c>
      <c r="AT7" s="69">
        <f t="shared" si="72"/>
        <v>33205.105589081322</v>
      </c>
      <c r="AU7" s="69">
        <f t="shared" si="72"/>
        <v>33213.274035967021</v>
      </c>
      <c r="AV7" s="69">
        <f t="shared" si="72"/>
        <v>33221.444492288414</v>
      </c>
      <c r="AW7" s="69">
        <f t="shared" si="72"/>
        <v>33229.616958539824</v>
      </c>
      <c r="AX7" s="69">
        <f t="shared" si="72"/>
        <v>33237.791435215695</v>
      </c>
      <c r="AY7" s="69">
        <f t="shared" si="72"/>
        <v>33245.967922810596</v>
      </c>
      <c r="AZ7" s="69">
        <f t="shared" si="72"/>
        <v>33254.146421819205</v>
      </c>
      <c r="BA7" s="69">
        <f t="shared" si="72"/>
        <v>33262.32693273633</v>
      </c>
      <c r="BB7" s="69">
        <f t="shared" si="72"/>
        <v>33270.509456056905</v>
      </c>
      <c r="BC7" s="69">
        <f t="shared" si="72"/>
        <v>33278.693992275978</v>
      </c>
      <c r="BD7" s="69">
        <f t="shared" si="72"/>
        <v>33286.880541888713</v>
      </c>
      <c r="BE7" s="69">
        <f t="shared" si="72"/>
        <v>33295.069105390416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88058.601964244415</v>
      </c>
      <c r="DG7" s="108">
        <f t="shared" si="20"/>
        <v>88080.264356223372</v>
      </c>
      <c r="DH7" s="108">
        <f t="shared" si="21"/>
        <v>88101.93207714484</v>
      </c>
      <c r="DI7" s="108">
        <f t="shared" si="22"/>
        <v>88123.60512831973</v>
      </c>
      <c r="DJ7" s="108">
        <f t="shared" si="23"/>
        <v>105386.26464854933</v>
      </c>
      <c r="DK7" s="108">
        <f t="shared" si="24"/>
        <v>105412.18964080555</v>
      </c>
      <c r="DL7" s="108">
        <f t="shared" si="25"/>
        <v>105438.12101060277</v>
      </c>
      <c r="DM7" s="108">
        <f t="shared" si="26"/>
        <v>105464.05875950986</v>
      </c>
      <c r="DN7" s="108">
        <f t="shared" si="27"/>
        <v>88304.912725538088</v>
      </c>
      <c r="DO7" s="108">
        <f t="shared" si="28"/>
        <v>88326.635709896902</v>
      </c>
      <c r="DP7" s="108">
        <f t="shared" si="29"/>
        <v>88348.364038103929</v>
      </c>
      <c r="DQ7" s="108">
        <f t="shared" si="30"/>
        <v>88370.097711473747</v>
      </c>
      <c r="DR7" s="108">
        <f t="shared" si="31"/>
        <v>88391.836731321266</v>
      </c>
      <c r="DS7" s="108">
        <f t="shared" si="32"/>
        <v>94763.341546483658</v>
      </c>
      <c r="DT7" s="108">
        <f t="shared" si="33"/>
        <v>94786.653302564591</v>
      </c>
      <c r="DU7" s="108">
        <f t="shared" si="34"/>
        <v>94809.970793331115</v>
      </c>
      <c r="DV7" s="108">
        <f t="shared" si="35"/>
        <v>94833.294020193978</v>
      </c>
      <c r="DW7" s="108">
        <f t="shared" si="36"/>
        <v>95002.570214864652</v>
      </c>
      <c r="DX7" s="108">
        <f t="shared" si="37"/>
        <v>95025.940821132506</v>
      </c>
      <c r="DY7" s="108">
        <f t="shared" si="38"/>
        <v>95049.317176563098</v>
      </c>
      <c r="DZ7" s="108">
        <f t="shared" si="39"/>
        <v>95072.699282570728</v>
      </c>
      <c r="EA7" s="108">
        <f t="shared" si="40"/>
        <v>102967.57685587478</v>
      </c>
      <c r="EB7" s="108">
        <f t="shared" si="41"/>
        <v>102992.90685159605</v>
      </c>
      <c r="EC7" s="108">
        <f t="shared" si="42"/>
        <v>103018.24307848935</v>
      </c>
      <c r="ED7" s="108">
        <f t="shared" si="43"/>
        <v>103043.58553808751</v>
      </c>
      <c r="EE7" s="108">
        <f t="shared" si="44"/>
        <v>103068.93423192381</v>
      </c>
      <c r="EF7" s="108">
        <f t="shared" si="45"/>
        <v>105603.77342958067</v>
      </c>
      <c r="EG7" s="108">
        <f t="shared" si="46"/>
        <v>105629.75192893748</v>
      </c>
      <c r="EH7" s="108">
        <f t="shared" si="47"/>
        <v>105655.73681899802</v>
      </c>
      <c r="EI7" s="108">
        <f t="shared" si="48"/>
        <v>105681.72810133439</v>
      </c>
      <c r="EJ7" s="108">
        <f t="shared" si="49"/>
        <v>112790.93597988904</v>
      </c>
      <c r="EK7" s="108">
        <f t="shared" si="50"/>
        <v>112818.68251926587</v>
      </c>
      <c r="EL7" s="108">
        <f t="shared" si="51"/>
        <v>112846.43588428383</v>
      </c>
      <c r="EM7" s="108">
        <f t="shared" si="52"/>
        <v>112874.19607662196</v>
      </c>
      <c r="EN7" s="108">
        <f t="shared" si="53"/>
        <v>116659.20317335062</v>
      </c>
      <c r="EO7" s="108">
        <f t="shared" si="54"/>
        <v>116687.90130539819</v>
      </c>
      <c r="EP7" s="108">
        <f t="shared" si="55"/>
        <v>116716.60649717841</v>
      </c>
      <c r="EQ7" s="108">
        <f t="shared" si="56"/>
        <v>116745.31875042792</v>
      </c>
      <c r="ER7" s="108">
        <f t="shared" si="57"/>
        <v>116774.03806688389</v>
      </c>
      <c r="ES7" s="108">
        <f t="shared" si="58"/>
        <v>109424.73057094232</v>
      </c>
      <c r="ET7" s="108">
        <f t="shared" si="59"/>
        <v>109451.64902471002</v>
      </c>
      <c r="EU7" s="108">
        <f t="shared" si="60"/>
        <v>109478.57410040994</v>
      </c>
      <c r="EV7" s="108">
        <f t="shared" si="61"/>
        <v>109505.50579967113</v>
      </c>
      <c r="EW7" s="108">
        <f t="shared" si="62"/>
        <v>97471.897063352022</v>
      </c>
      <c r="EX7" s="108">
        <f t="shared" si="63"/>
        <v>97495.875123348655</v>
      </c>
      <c r="EY7" s="108">
        <f t="shared" si="64"/>
        <v>97519.859081941511</v>
      </c>
      <c r="EZ7" s="108">
        <f t="shared" si="65"/>
        <v>97543.848940581607</v>
      </c>
      <c r="FA7" s="108">
        <f t="shared" si="66"/>
        <v>91555.883913943835</v>
      </c>
      <c r="FB7" s="108">
        <f t="shared" si="67"/>
        <v>91578.406636325119</v>
      </c>
      <c r="FC7" s="108">
        <f t="shared" si="68"/>
        <v>91600.934899289947</v>
      </c>
      <c r="FD7" s="108">
        <f t="shared" si="69"/>
        <v>91623.468704201281</v>
      </c>
      <c r="FE7" s="108">
        <f t="shared" si="70"/>
        <v>91646.008052422476</v>
      </c>
    </row>
    <row r="8" spans="1:161" ht="15.75" x14ac:dyDescent="0.25">
      <c r="A8" s="87" t="s">
        <v>173</v>
      </c>
      <c r="B8" s="12">
        <f>'Urb proj of all 25 ARs '!E8</f>
        <v>9799.9416734862771</v>
      </c>
      <c r="C8" s="12">
        <f>'Urb proj of all 25 ARs '!F8</f>
        <v>9926.0920086898641</v>
      </c>
      <c r="D8" s="100">
        <f t="shared" si="10"/>
        <v>1.28725597974615E-2</v>
      </c>
      <c r="E8" s="101">
        <f t="shared" si="11"/>
        <v>2.4599972627048494E-4</v>
      </c>
      <c r="F8" s="69">
        <f t="shared" si="12"/>
        <v>9802.3524564554209</v>
      </c>
      <c r="G8" s="69">
        <f t="shared" si="16"/>
        <v>9804.7638324765157</v>
      </c>
      <c r="H8" s="69">
        <f t="shared" ref="H8:AM8" si="73">G8*(1+$E$8)</f>
        <v>9807.1758016954518</v>
      </c>
      <c r="I8" s="69">
        <f t="shared" si="73"/>
        <v>9809.5883642581557</v>
      </c>
      <c r="J8" s="69">
        <f t="shared" si="73"/>
        <v>9812.0015203105886</v>
      </c>
      <c r="K8" s="69">
        <f t="shared" si="73"/>
        <v>9814.4152699987499</v>
      </c>
      <c r="L8" s="69">
        <f t="shared" si="73"/>
        <v>9816.8296134686752</v>
      </c>
      <c r="M8" s="69">
        <f t="shared" si="73"/>
        <v>9819.2445508664332</v>
      </c>
      <c r="N8" s="69">
        <f t="shared" si="73"/>
        <v>9821.6600823381286</v>
      </c>
      <c r="O8" s="69">
        <f t="shared" si="73"/>
        <v>9824.0762080299064</v>
      </c>
      <c r="P8" s="69">
        <f t="shared" si="73"/>
        <v>9826.4929280879423</v>
      </c>
      <c r="Q8" s="69">
        <f t="shared" si="73"/>
        <v>9828.9102426584504</v>
      </c>
      <c r="R8" s="69">
        <f t="shared" si="73"/>
        <v>9831.3281518876811</v>
      </c>
      <c r="S8" s="69">
        <f t="shared" si="73"/>
        <v>9833.746655921921</v>
      </c>
      <c r="T8" s="69">
        <f t="shared" si="73"/>
        <v>9836.1657549074916</v>
      </c>
      <c r="U8" s="69">
        <f t="shared" si="73"/>
        <v>9838.5854489907506</v>
      </c>
      <c r="V8" s="69">
        <f t="shared" si="73"/>
        <v>9841.005738318092</v>
      </c>
      <c r="W8" s="69">
        <f t="shared" si="73"/>
        <v>9843.4266230359444</v>
      </c>
      <c r="X8" s="69">
        <f t="shared" si="73"/>
        <v>9845.8481032907748</v>
      </c>
      <c r="Y8" s="69">
        <f t="shared" si="73"/>
        <v>9848.2701792290845</v>
      </c>
      <c r="Z8" s="69">
        <f t="shared" si="73"/>
        <v>9850.6928509974132</v>
      </c>
      <c r="AA8" s="69">
        <f t="shared" si="73"/>
        <v>9853.1161187423331</v>
      </c>
      <c r="AB8" s="69">
        <f t="shared" si="73"/>
        <v>9855.5399826104549</v>
      </c>
      <c r="AC8" s="69">
        <f t="shared" si="73"/>
        <v>9857.9644427484254</v>
      </c>
      <c r="AD8" s="69">
        <f t="shared" si="73"/>
        <v>9860.3894993029262</v>
      </c>
      <c r="AE8" s="69">
        <f t="shared" si="73"/>
        <v>9862.8151524206751</v>
      </c>
      <c r="AF8" s="69">
        <f t="shared" si="73"/>
        <v>9865.2414022484263</v>
      </c>
      <c r="AG8" s="69">
        <f t="shared" si="73"/>
        <v>9867.6682489329723</v>
      </c>
      <c r="AH8" s="69">
        <f t="shared" si="73"/>
        <v>9870.0956926211384</v>
      </c>
      <c r="AI8" s="69">
        <f t="shared" si="73"/>
        <v>9872.5237334597859</v>
      </c>
      <c r="AJ8" s="69">
        <f t="shared" si="73"/>
        <v>9874.9523715958167</v>
      </c>
      <c r="AK8" s="69">
        <f t="shared" si="73"/>
        <v>9877.381607176163</v>
      </c>
      <c r="AL8" s="69">
        <f t="shared" si="73"/>
        <v>9879.8114403477975</v>
      </c>
      <c r="AM8" s="69">
        <f t="shared" si="73"/>
        <v>9882.2418712577273</v>
      </c>
      <c r="AN8" s="69">
        <f t="shared" ref="AN8:BE8" si="74">AM8*(1+$E$8)</f>
        <v>9884.6729000529958</v>
      </c>
      <c r="AO8" s="69">
        <f t="shared" si="74"/>
        <v>9887.1045268806829</v>
      </c>
      <c r="AP8" s="69">
        <f t="shared" si="74"/>
        <v>9889.5367518879029</v>
      </c>
      <c r="AQ8" s="69">
        <f t="shared" si="74"/>
        <v>9891.9695752218086</v>
      </c>
      <c r="AR8" s="69">
        <f t="shared" si="74"/>
        <v>9894.4029970295887</v>
      </c>
      <c r="AS8" s="69">
        <f t="shared" si="74"/>
        <v>9896.837017458467</v>
      </c>
      <c r="AT8" s="69">
        <f t="shared" si="74"/>
        <v>9899.2716366557052</v>
      </c>
      <c r="AU8" s="69">
        <f t="shared" si="74"/>
        <v>9901.7068547685994</v>
      </c>
      <c r="AV8" s="69">
        <f t="shared" si="74"/>
        <v>9904.1426719444826</v>
      </c>
      <c r="AW8" s="69">
        <f t="shared" si="74"/>
        <v>9906.5790883307254</v>
      </c>
      <c r="AX8" s="69">
        <f t="shared" si="74"/>
        <v>9909.0161040747316</v>
      </c>
      <c r="AY8" s="69">
        <f t="shared" si="74"/>
        <v>9911.453719323943</v>
      </c>
      <c r="AZ8" s="69">
        <f t="shared" si="74"/>
        <v>9913.8919342258396</v>
      </c>
      <c r="BA8" s="69">
        <f t="shared" si="74"/>
        <v>9916.3307489279341</v>
      </c>
      <c r="BB8" s="69">
        <f t="shared" si="74"/>
        <v>9918.7701635777776</v>
      </c>
      <c r="BC8" s="69">
        <f t="shared" si="74"/>
        <v>9921.2101783229573</v>
      </c>
      <c r="BD8" s="69">
        <f t="shared" si="74"/>
        <v>9923.650793311097</v>
      </c>
      <c r="BE8" s="69">
        <f t="shared" si="74"/>
        <v>9926.092008689855</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9160.4912185478752</v>
      </c>
      <c r="DG8" s="108">
        <f t="shared" si="20"/>
        <v>9162.7446968801414</v>
      </c>
      <c r="DH8" s="108">
        <f t="shared" si="21"/>
        <v>9164.99872956746</v>
      </c>
      <c r="DI8" s="108">
        <f t="shared" si="22"/>
        <v>9167.2533167462043</v>
      </c>
      <c r="DJ8" s="108">
        <f t="shared" si="23"/>
        <v>10025.434490985832</v>
      </c>
      <c r="DK8" s="108">
        <f t="shared" si="24"/>
        <v>10027.900745126355</v>
      </c>
      <c r="DL8" s="108">
        <f t="shared" si="25"/>
        <v>10030.367605964726</v>
      </c>
      <c r="DM8" s="108">
        <f t="shared" si="26"/>
        <v>10032.835073650185</v>
      </c>
      <c r="DN8" s="108">
        <f t="shared" si="27"/>
        <v>8472.0250089164419</v>
      </c>
      <c r="DO8" s="108">
        <f t="shared" si="28"/>
        <v>8474.1091247495915</v>
      </c>
      <c r="DP8" s="108">
        <f t="shared" si="29"/>
        <v>8476.193753274667</v>
      </c>
      <c r="DQ8" s="108">
        <f t="shared" si="30"/>
        <v>8478.278894617788</v>
      </c>
      <c r="DR8" s="108">
        <f t="shared" si="31"/>
        <v>8480.3645489051087</v>
      </c>
      <c r="DS8" s="108">
        <f t="shared" si="32"/>
        <v>8756.6211769618312</v>
      </c>
      <c r="DT8" s="108">
        <f t="shared" si="33"/>
        <v>8758.7753033744193</v>
      </c>
      <c r="DU8" s="108">
        <f t="shared" si="34"/>
        <v>8760.9299597015142</v>
      </c>
      <c r="DV8" s="108">
        <f t="shared" si="35"/>
        <v>8763.0851460734775</v>
      </c>
      <c r="DW8" s="108">
        <f t="shared" si="36"/>
        <v>8858.4025399079619</v>
      </c>
      <c r="DX8" s="108">
        <f t="shared" si="37"/>
        <v>8860.581704507973</v>
      </c>
      <c r="DY8" s="108">
        <f t="shared" si="38"/>
        <v>8862.7614051818782</v>
      </c>
      <c r="DZ8" s="108">
        <f t="shared" si="39"/>
        <v>8864.9416420615544</v>
      </c>
      <c r="EA8" s="108">
        <f t="shared" si="40"/>
        <v>9168.5002562057798</v>
      </c>
      <c r="EB8" s="108">
        <f t="shared" si="41"/>
        <v>9170.7557047591163</v>
      </c>
      <c r="EC8" s="108">
        <f t="shared" si="42"/>
        <v>9173.0117081521821</v>
      </c>
      <c r="ED8" s="108">
        <f t="shared" si="43"/>
        <v>9175.2682665214634</v>
      </c>
      <c r="EE8" s="108">
        <f t="shared" si="44"/>
        <v>9177.5253800034861</v>
      </c>
      <c r="EF8" s="108">
        <f t="shared" si="45"/>
        <v>8584.7251081815866</v>
      </c>
      <c r="EG8" s="108">
        <f t="shared" si="46"/>
        <v>8586.8369482083071</v>
      </c>
      <c r="EH8" s="108">
        <f t="shared" si="47"/>
        <v>8588.9493077470961</v>
      </c>
      <c r="EI8" s="108">
        <f t="shared" si="48"/>
        <v>8591.062186925752</v>
      </c>
      <c r="EJ8" s="108">
        <f t="shared" si="49"/>
        <v>8713.346197109855</v>
      </c>
      <c r="EK8" s="108">
        <f t="shared" si="50"/>
        <v>8715.4896778892435</v>
      </c>
      <c r="EL8" s="108">
        <f t="shared" si="51"/>
        <v>8717.6336859643161</v>
      </c>
      <c r="EM8" s="108">
        <f t="shared" si="52"/>
        <v>8719.7782214647905</v>
      </c>
      <c r="EN8" s="108">
        <f t="shared" si="53"/>
        <v>9649.7791428605651</v>
      </c>
      <c r="EO8" s="108">
        <f t="shared" si="54"/>
        <v>9652.1529858882805</v>
      </c>
      <c r="EP8" s="108">
        <f t="shared" si="55"/>
        <v>9654.5274128807287</v>
      </c>
      <c r="EQ8" s="108">
        <f t="shared" si="56"/>
        <v>9656.9024239815681</v>
      </c>
      <c r="ER8" s="108">
        <f t="shared" si="57"/>
        <v>9659.2780193344879</v>
      </c>
      <c r="ES8" s="108">
        <f t="shared" si="58"/>
        <v>9493.1380400952985</v>
      </c>
      <c r="ET8" s="108">
        <f t="shared" si="59"/>
        <v>9495.4733494546108</v>
      </c>
      <c r="EU8" s="108">
        <f t="shared" si="60"/>
        <v>9497.8092332993838</v>
      </c>
      <c r="EV8" s="108">
        <f t="shared" si="61"/>
        <v>9500.1456917709456</v>
      </c>
      <c r="EW8" s="108">
        <f t="shared" si="62"/>
        <v>9551.2949301213976</v>
      </c>
      <c r="EX8" s="108">
        <f t="shared" si="63"/>
        <v>9553.644546059737</v>
      </c>
      <c r="EY8" s="108">
        <f t="shared" si="64"/>
        <v>9555.9947400029523</v>
      </c>
      <c r="EZ8" s="108">
        <f t="shared" si="65"/>
        <v>9558.3455120932358</v>
      </c>
      <c r="FA8" s="108">
        <f t="shared" si="66"/>
        <v>8669.4433857533841</v>
      </c>
      <c r="FB8" s="108">
        <f t="shared" si="67"/>
        <v>8671.5760664531954</v>
      </c>
      <c r="FC8" s="108">
        <f t="shared" si="68"/>
        <v>8673.7092717918767</v>
      </c>
      <c r="FD8" s="108">
        <f t="shared" si="69"/>
        <v>8675.8430018984873</v>
      </c>
      <c r="FE8" s="108">
        <f t="shared" si="70"/>
        <v>8677.9772569021206</v>
      </c>
    </row>
    <row r="9" spans="1:161" ht="15.75" x14ac:dyDescent="0.25">
      <c r="A9" s="87" t="s">
        <v>175</v>
      </c>
      <c r="B9" s="12">
        <f>'Urb proj of all 25 ARs '!E9</f>
        <v>37557.304261223187</v>
      </c>
      <c r="C9" s="12">
        <f>'Urb proj of all 25 ARs '!F9</f>
        <v>38040.762906157237</v>
      </c>
      <c r="D9" s="100">
        <f t="shared" si="10"/>
        <v>1.2872559797461458E-2</v>
      </c>
      <c r="E9" s="101">
        <f t="shared" si="11"/>
        <v>2.4599972627048494E-4</v>
      </c>
      <c r="F9" s="69">
        <f t="shared" si="12"/>
        <v>37566.543347790903</v>
      </c>
      <c r="G9" s="69">
        <f t="shared" si="16"/>
        <v>37575.784707171384</v>
      </c>
      <c r="H9" s="69">
        <f t="shared" ref="H9:AM9" si="75">G9*(1+$E$9)</f>
        <v>37585.028339923745</v>
      </c>
      <c r="I9" s="69">
        <f t="shared" si="75"/>
        <v>37594.274246607238</v>
      </c>
      <c r="J9" s="69">
        <f t="shared" si="75"/>
        <v>37603.522427781238</v>
      </c>
      <c r="K9" s="69">
        <f t="shared" si="75"/>
        <v>37612.772884005281</v>
      </c>
      <c r="L9" s="69">
        <f t="shared" si="75"/>
        <v>37622.025615839018</v>
      </c>
      <c r="M9" s="69">
        <f t="shared" si="75"/>
        <v>37631.280623842256</v>
      </c>
      <c r="N9" s="69">
        <f t="shared" si="75"/>
        <v>37640.53790857493</v>
      </c>
      <c r="O9" s="69">
        <f t="shared" si="75"/>
        <v>37649.797470597114</v>
      </c>
      <c r="P9" s="69">
        <f t="shared" si="75"/>
        <v>37659.05931046902</v>
      </c>
      <c r="Q9" s="69">
        <f t="shared" si="75"/>
        <v>37668.323428750999</v>
      </c>
      <c r="R9" s="69">
        <f t="shared" si="75"/>
        <v>37677.589826003539</v>
      </c>
      <c r="S9" s="69">
        <f t="shared" si="75"/>
        <v>37686.858502787269</v>
      </c>
      <c r="T9" s="69">
        <f t="shared" si="75"/>
        <v>37696.129459662952</v>
      </c>
      <c r="U9" s="69">
        <f t="shared" si="75"/>
        <v>37705.402697191486</v>
      </c>
      <c r="V9" s="69">
        <f t="shared" si="75"/>
        <v>37714.678215933913</v>
      </c>
      <c r="W9" s="69">
        <f t="shared" si="75"/>
        <v>37723.956016451411</v>
      </c>
      <c r="X9" s="69">
        <f t="shared" si="75"/>
        <v>37733.236099305301</v>
      </c>
      <c r="Y9" s="69">
        <f t="shared" si="75"/>
        <v>37742.51846505703</v>
      </c>
      <c r="Z9" s="69">
        <f t="shared" si="75"/>
        <v>37751.803114268194</v>
      </c>
      <c r="AA9" s="69">
        <f t="shared" si="75"/>
        <v>37761.090047500518</v>
      </c>
      <c r="AB9" s="69">
        <f t="shared" si="75"/>
        <v>37770.379265315882</v>
      </c>
      <c r="AC9" s="69">
        <f t="shared" si="75"/>
        <v>37779.670768276279</v>
      </c>
      <c r="AD9" s="69">
        <f t="shared" si="75"/>
        <v>37788.964556943865</v>
      </c>
      <c r="AE9" s="69">
        <f t="shared" si="75"/>
        <v>37798.260631880919</v>
      </c>
      <c r="AF9" s="69">
        <f t="shared" si="75"/>
        <v>37807.558993649865</v>
      </c>
      <c r="AG9" s="69">
        <f t="shared" si="75"/>
        <v>37816.859642813259</v>
      </c>
      <c r="AH9" s="69">
        <f t="shared" si="75"/>
        <v>37826.1625799338</v>
      </c>
      <c r="AI9" s="69">
        <f t="shared" si="75"/>
        <v>37835.467805574328</v>
      </c>
      <c r="AJ9" s="69">
        <f t="shared" si="75"/>
        <v>37844.775320297813</v>
      </c>
      <c r="AK9" s="69">
        <f t="shared" si="75"/>
        <v>37854.085124667377</v>
      </c>
      <c r="AL9" s="69">
        <f t="shared" si="75"/>
        <v>37863.397219246268</v>
      </c>
      <c r="AM9" s="69">
        <f t="shared" si="75"/>
        <v>37872.711604597876</v>
      </c>
      <c r="AN9" s="69">
        <f t="shared" ref="AN9:BE9" si="76">AM9*(1+$E$9)</f>
        <v>37882.028281285726</v>
      </c>
      <c r="AO9" s="69">
        <f t="shared" si="76"/>
        <v>37891.347249873492</v>
      </c>
      <c r="AP9" s="69">
        <f t="shared" si="76"/>
        <v>37900.668510924981</v>
      </c>
      <c r="AQ9" s="69">
        <f t="shared" si="76"/>
        <v>37909.992065004139</v>
      </c>
      <c r="AR9" s="69">
        <f t="shared" si="76"/>
        <v>37919.317912675047</v>
      </c>
      <c r="AS9" s="69">
        <f t="shared" si="76"/>
        <v>37928.646054501929</v>
      </c>
      <c r="AT9" s="69">
        <f t="shared" si="76"/>
        <v>37937.976491049143</v>
      </c>
      <c r="AU9" s="69">
        <f t="shared" si="76"/>
        <v>37947.309222881195</v>
      </c>
      <c r="AV9" s="69">
        <f t="shared" si="76"/>
        <v>37956.644250562727</v>
      </c>
      <c r="AW9" s="69">
        <f t="shared" si="76"/>
        <v>37965.981574658515</v>
      </c>
      <c r="AX9" s="69">
        <f t="shared" si="76"/>
        <v>37975.321195733472</v>
      </c>
      <c r="AY9" s="69">
        <f t="shared" si="76"/>
        <v>37984.663114352654</v>
      </c>
      <c r="AZ9" s="69">
        <f t="shared" si="76"/>
        <v>37994.007331081259</v>
      </c>
      <c r="BA9" s="69">
        <f t="shared" si="76"/>
        <v>38003.353846484621</v>
      </c>
      <c r="BB9" s="69">
        <f t="shared" si="76"/>
        <v>38012.702661128213</v>
      </c>
      <c r="BC9" s="69">
        <f t="shared" si="76"/>
        <v>38022.053775577653</v>
      </c>
      <c r="BD9" s="69">
        <f t="shared" si="76"/>
        <v>38031.407190398684</v>
      </c>
      <c r="BE9" s="69">
        <f t="shared" si="76"/>
        <v>38040.762906157201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63842.824092800365</v>
      </c>
      <c r="DG9" s="108">
        <f t="shared" si="20"/>
        <v>63858.529410051517</v>
      </c>
      <c r="DH9" s="108">
        <f t="shared" si="21"/>
        <v>63874.238590806424</v>
      </c>
      <c r="DI9" s="108">
        <f t="shared" si="22"/>
        <v>63889.951636015503</v>
      </c>
      <c r="DJ9" s="108">
        <f t="shared" si="23"/>
        <v>68794.879947811918</v>
      </c>
      <c r="DK9" s="108">
        <f t="shared" si="24"/>
        <v>68811.803469447899</v>
      </c>
      <c r="DL9" s="108">
        <f t="shared" si="25"/>
        <v>68828.731154265552</v>
      </c>
      <c r="DM9" s="108">
        <f t="shared" si="26"/>
        <v>68845.663003289053</v>
      </c>
      <c r="DN9" s="108">
        <f t="shared" si="27"/>
        <v>58813.116052358324</v>
      </c>
      <c r="DO9" s="108">
        <f t="shared" si="28"/>
        <v>58827.584062808317</v>
      </c>
      <c r="DP9" s="108">
        <f t="shared" si="29"/>
        <v>58842.055632384923</v>
      </c>
      <c r="DQ9" s="108">
        <f t="shared" si="30"/>
        <v>58856.530761963681</v>
      </c>
      <c r="DR9" s="108">
        <f t="shared" si="31"/>
        <v>58871.009452420352</v>
      </c>
      <c r="DS9" s="108">
        <f t="shared" si="32"/>
        <v>63226.708689135165</v>
      </c>
      <c r="DT9" s="108">
        <f t="shared" si="33"/>
        <v>63242.26244216568</v>
      </c>
      <c r="DU9" s="108">
        <f t="shared" si="34"/>
        <v>63257.82002141518</v>
      </c>
      <c r="DV9" s="108">
        <f t="shared" si="35"/>
        <v>63273.381427824912</v>
      </c>
      <c r="DW9" s="108">
        <f t="shared" si="36"/>
        <v>60743.948935722598</v>
      </c>
      <c r="DX9" s="108">
        <f t="shared" si="37"/>
        <v>60758.891930533384</v>
      </c>
      <c r="DY9" s="108">
        <f t="shared" si="38"/>
        <v>60773.838601316791</v>
      </c>
      <c r="DZ9" s="108">
        <f t="shared" si="39"/>
        <v>60788.788948977126</v>
      </c>
      <c r="EA9" s="108">
        <f t="shared" si="40"/>
        <v>67163.183528748457</v>
      </c>
      <c r="EB9" s="108">
        <f t="shared" si="41"/>
        <v>67179.705653511992</v>
      </c>
      <c r="EC9" s="108">
        <f t="shared" si="42"/>
        <v>67196.231842713678</v>
      </c>
      <c r="ED9" s="108">
        <f t="shared" si="43"/>
        <v>67212.762097353407</v>
      </c>
      <c r="EE9" s="108">
        <f t="shared" si="44"/>
        <v>67229.29641843123</v>
      </c>
      <c r="EF9" s="108">
        <f t="shared" si="45"/>
        <v>69053.133075457547</v>
      </c>
      <c r="EG9" s="108">
        <f t="shared" si="46"/>
        <v>69070.120127292234</v>
      </c>
      <c r="EH9" s="108">
        <f t="shared" si="47"/>
        <v>69087.111357937014</v>
      </c>
      <c r="EI9" s="108">
        <f t="shared" si="48"/>
        <v>69104.106768419893</v>
      </c>
      <c r="EJ9" s="108">
        <f t="shared" si="49"/>
        <v>72629.66906317418</v>
      </c>
      <c r="EK9" s="108">
        <f t="shared" si="50"/>
        <v>72647.535941882845</v>
      </c>
      <c r="EL9" s="108">
        <f t="shared" si="51"/>
        <v>72665.407215838772</v>
      </c>
      <c r="EM9" s="108">
        <f t="shared" si="52"/>
        <v>72683.282886123212</v>
      </c>
      <c r="EN9" s="108">
        <f t="shared" si="53"/>
        <v>78968.19040395366</v>
      </c>
      <c r="EO9" s="108">
        <f t="shared" si="54"/>
        <v>78987.616557177098</v>
      </c>
      <c r="EP9" s="108">
        <f t="shared" si="55"/>
        <v>79007.04748922892</v>
      </c>
      <c r="EQ9" s="108">
        <f t="shared" si="56"/>
        <v>79026.483201284718</v>
      </c>
      <c r="ER9" s="108">
        <f t="shared" si="57"/>
        <v>79045.923694520359</v>
      </c>
      <c r="ES9" s="108">
        <f t="shared" si="58"/>
        <v>73830.330419882404</v>
      </c>
      <c r="ET9" s="108">
        <f t="shared" si="59"/>
        <v>73848.492660956152</v>
      </c>
      <c r="EU9" s="108">
        <f t="shared" si="60"/>
        <v>73866.659369936227</v>
      </c>
      <c r="EV9" s="108">
        <f t="shared" si="61"/>
        <v>73884.830547921752</v>
      </c>
      <c r="EW9" s="108">
        <f t="shared" si="62"/>
        <v>68189.096137877335</v>
      </c>
      <c r="EX9" s="108">
        <f t="shared" si="63"/>
        <v>68205.870636861888</v>
      </c>
      <c r="EY9" s="108">
        <f t="shared" si="64"/>
        <v>68222.649262368592</v>
      </c>
      <c r="EZ9" s="108">
        <f t="shared" si="65"/>
        <v>68239.432015412574</v>
      </c>
      <c r="FA9" s="108">
        <f t="shared" si="66"/>
        <v>60165.178899684121</v>
      </c>
      <c r="FB9" s="108">
        <f t="shared" si="67"/>
        <v>60179.979517224456</v>
      </c>
      <c r="FC9" s="108">
        <f t="shared" si="68"/>
        <v>60194.783775712654</v>
      </c>
      <c r="FD9" s="108">
        <f t="shared" si="69"/>
        <v>60209.591676044387</v>
      </c>
      <c r="FE9" s="108">
        <f t="shared" si="70"/>
        <v>60224.403219115549</v>
      </c>
    </row>
    <row r="10" spans="1:161" ht="15.75" x14ac:dyDescent="0.25">
      <c r="A10" s="47" t="s">
        <v>199</v>
      </c>
      <c r="B10" s="12">
        <f>'Urb proj of all 25 ARs '!E10</f>
        <v>52063.062001993952</v>
      </c>
      <c r="C10" s="12">
        <f>'Urb proj of all 25 ARs '!F10</f>
        <v>52733.24688085357</v>
      </c>
      <c r="D10" s="100">
        <f t="shared" si="10"/>
        <v>1.2872559797461601E-2</v>
      </c>
      <c r="E10" s="101">
        <f t="shared" si="11"/>
        <v>2.4599972627048494E-4</v>
      </c>
      <c r="F10" s="69">
        <f t="shared" si="12"/>
        <v>52075.86950099525</v>
      </c>
      <c r="G10" s="69">
        <f t="shared" si="16"/>
        <v>52088.680150637789</v>
      </c>
      <c r="H10" s="69">
        <f t="shared" ref="H10:AM10" si="77">G10*(1+$E$10)</f>
        <v>52101.493951696633</v>
      </c>
      <c r="I10" s="69">
        <f t="shared" si="77"/>
        <v>52114.310904947037</v>
      </c>
      <c r="J10" s="69">
        <f t="shared" si="77"/>
        <v>52127.131011164427</v>
      </c>
      <c r="K10" s="69">
        <f t="shared" si="77"/>
        <v>52139.954271124436</v>
      </c>
      <c r="L10" s="69">
        <f t="shared" si="77"/>
        <v>52152.780685602891</v>
      </c>
      <c r="M10" s="69">
        <f t="shared" si="77"/>
        <v>52165.610255375796</v>
      </c>
      <c r="N10" s="69">
        <f t="shared" si="77"/>
        <v>52178.442981219348</v>
      </c>
      <c r="O10" s="69">
        <f t="shared" si="77"/>
        <v>52191.278863909945</v>
      </c>
      <c r="P10" s="69">
        <f t="shared" si="77"/>
        <v>52204.117904224171</v>
      </c>
      <c r="Q10" s="69">
        <f t="shared" si="77"/>
        <v>52216.9601029388</v>
      </c>
      <c r="R10" s="69">
        <f t="shared" si="77"/>
        <v>52229.805460830801</v>
      </c>
      <c r="S10" s="69">
        <f t="shared" si="77"/>
        <v>52242.653978677328</v>
      </c>
      <c r="T10" s="69">
        <f t="shared" si="77"/>
        <v>52255.50565725573</v>
      </c>
      <c r="U10" s="69">
        <f t="shared" si="77"/>
        <v>52268.360497343543</v>
      </c>
      <c r="V10" s="69">
        <f t="shared" si="77"/>
        <v>52281.218499718496</v>
      </c>
      <c r="W10" s="69">
        <f t="shared" si="77"/>
        <v>52294.079665158511</v>
      </c>
      <c r="X10" s="69">
        <f t="shared" si="77"/>
        <v>52306.94399444171</v>
      </c>
      <c r="Y10" s="69">
        <f t="shared" si="77"/>
        <v>52319.811488346386</v>
      </c>
      <c r="Z10" s="69">
        <f t="shared" si="77"/>
        <v>52332.682147651045</v>
      </c>
      <c r="AA10" s="69">
        <f t="shared" si="77"/>
        <v>52345.555973134367</v>
      </c>
      <c r="AB10" s="69">
        <f t="shared" si="77"/>
        <v>52358.432965575237</v>
      </c>
      <c r="AC10" s="69">
        <f t="shared" si="77"/>
        <v>52371.31312575272</v>
      </c>
      <c r="AD10" s="69">
        <f t="shared" si="77"/>
        <v>52384.196454446079</v>
      </c>
      <c r="AE10" s="69">
        <f t="shared" si="77"/>
        <v>52397.082952434772</v>
      </c>
      <c r="AF10" s="69">
        <f t="shared" si="77"/>
        <v>52409.97262049844</v>
      </c>
      <c r="AG10" s="69">
        <f t="shared" si="77"/>
        <v>52422.865459416927</v>
      </c>
      <c r="AH10" s="69">
        <f t="shared" si="77"/>
        <v>52435.761469970261</v>
      </c>
      <c r="AI10" s="69">
        <f t="shared" si="77"/>
        <v>52448.660652938655</v>
      </c>
      <c r="AJ10" s="69">
        <f t="shared" si="77"/>
        <v>52461.56300910253</v>
      </c>
      <c r="AK10" s="69">
        <f t="shared" si="77"/>
        <v>52474.468539242494</v>
      </c>
      <c r="AL10" s="69">
        <f t="shared" si="77"/>
        <v>52487.377244139338</v>
      </c>
      <c r="AM10" s="69">
        <f t="shared" si="77"/>
        <v>52500.289124574054</v>
      </c>
      <c r="AN10" s="69">
        <f t="shared" ref="AN10:BE10" si="78">AM10*(1+$E$10)</f>
        <v>52513.204181327819</v>
      </c>
      <c r="AO10" s="69">
        <f t="shared" si="78"/>
        <v>52526.122415182013</v>
      </c>
      <c r="AP10" s="69">
        <f t="shared" si="78"/>
        <v>52539.043826918198</v>
      </c>
      <c r="AQ10" s="69">
        <f t="shared" si="78"/>
        <v>52551.96841731813</v>
      </c>
      <c r="AR10" s="69">
        <f t="shared" si="78"/>
        <v>52564.896187163766</v>
      </c>
      <c r="AS10" s="69">
        <f t="shared" si="78"/>
        <v>52577.827137237247</v>
      </c>
      <c r="AT10" s="69">
        <f t="shared" si="78"/>
        <v>52590.761268320908</v>
      </c>
      <c r="AU10" s="69">
        <f t="shared" si="78"/>
        <v>52603.69858119727</v>
      </c>
      <c r="AV10" s="69">
        <f t="shared" si="78"/>
        <v>52616.639076649059</v>
      </c>
      <c r="AW10" s="69">
        <f t="shared" si="78"/>
        <v>52629.582755459189</v>
      </c>
      <c r="AX10" s="69">
        <f t="shared" si="78"/>
        <v>52642.529618410765</v>
      </c>
      <c r="AY10" s="69">
        <f t="shared" si="78"/>
        <v>52655.479666287079</v>
      </c>
      <c r="AZ10" s="69">
        <f t="shared" si="78"/>
        <v>52668.43289987163</v>
      </c>
      <c r="BA10" s="69">
        <f t="shared" si="78"/>
        <v>52681.389319948095</v>
      </c>
      <c r="BB10" s="69">
        <f t="shared" si="78"/>
        <v>52694.348927300351</v>
      </c>
      <c r="BC10" s="69">
        <f t="shared" si="78"/>
        <v>52707.311722712468</v>
      </c>
      <c r="BD10" s="69">
        <f t="shared" si="78"/>
        <v>52720.277706968707</v>
      </c>
      <c r="BE10" s="69">
        <f t="shared" si="78"/>
        <v>52733.246880853527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51957.429228077854</v>
      </c>
      <c r="DG10" s="108">
        <f t="shared" si="20"/>
        <v>51970.210741445677</v>
      </c>
      <c r="DH10" s="108">
        <f t="shared" si="21"/>
        <v>51982.995399062289</v>
      </c>
      <c r="DI10" s="108">
        <f t="shared" si="22"/>
        <v>51995.783201701182</v>
      </c>
      <c r="DJ10" s="108">
        <f t="shared" si="23"/>
        <v>55600.385119977916</v>
      </c>
      <c r="DK10" s="108">
        <f t="shared" si="24"/>
        <v>55614.062799497966</v>
      </c>
      <c r="DL10" s="108">
        <f t="shared" si="25"/>
        <v>55627.74384372343</v>
      </c>
      <c r="DM10" s="108">
        <f t="shared" si="26"/>
        <v>55641.428253482038</v>
      </c>
      <c r="DN10" s="108">
        <f t="shared" si="27"/>
        <v>49424.057925329595</v>
      </c>
      <c r="DO10" s="108">
        <f t="shared" si="28"/>
        <v>49436.216230050399</v>
      </c>
      <c r="DP10" s="108">
        <f t="shared" si="29"/>
        <v>49448.377525710843</v>
      </c>
      <c r="DQ10" s="108">
        <f t="shared" si="30"/>
        <v>49460.541813046679</v>
      </c>
      <c r="DR10" s="108">
        <f t="shared" si="31"/>
        <v>49472.709092793884</v>
      </c>
      <c r="DS10" s="108">
        <f t="shared" si="32"/>
        <v>51442.752981751437</v>
      </c>
      <c r="DT10" s="108">
        <f t="shared" si="33"/>
        <v>51455.40788490355</v>
      </c>
      <c r="DU10" s="108">
        <f t="shared" si="34"/>
        <v>51468.065901158378</v>
      </c>
      <c r="DV10" s="108">
        <f t="shared" si="35"/>
        <v>51480.727031281735</v>
      </c>
      <c r="DW10" s="108">
        <f t="shared" si="36"/>
        <v>51304.58635548623</v>
      </c>
      <c r="DX10" s="108">
        <f t="shared" si="37"/>
        <v>51317.2072696861</v>
      </c>
      <c r="DY10" s="108">
        <f t="shared" si="38"/>
        <v>51329.831288627407</v>
      </c>
      <c r="DZ10" s="108">
        <f t="shared" si="39"/>
        <v>51342.458413073924</v>
      </c>
      <c r="EA10" s="108">
        <f t="shared" si="40"/>
        <v>52455.760988139533</v>
      </c>
      <c r="EB10" s="108">
        <f t="shared" si="41"/>
        <v>52468.665090983923</v>
      </c>
      <c r="EC10" s="108">
        <f t="shared" si="42"/>
        <v>52481.572368234083</v>
      </c>
      <c r="ED10" s="108">
        <f t="shared" si="43"/>
        <v>52494.482820670913</v>
      </c>
      <c r="EE10" s="108">
        <f t="shared" si="44"/>
        <v>52507.39644907551</v>
      </c>
      <c r="EF10" s="108">
        <f t="shared" si="45"/>
        <v>51146.10516663098</v>
      </c>
      <c r="EG10" s="108">
        <f t="shared" si="46"/>
        <v>51158.687094501773</v>
      </c>
      <c r="EH10" s="108">
        <f t="shared" si="47"/>
        <v>51171.272117523382</v>
      </c>
      <c r="EI10" s="108">
        <f t="shared" si="48"/>
        <v>51183.8602364572</v>
      </c>
      <c r="EJ10" s="108">
        <f t="shared" si="49"/>
        <v>51264.193790769234</v>
      </c>
      <c r="EK10" s="108">
        <f t="shared" si="50"/>
        <v>51276.804768409245</v>
      </c>
      <c r="EL10" s="108">
        <f t="shared" si="51"/>
        <v>51289.418848346293</v>
      </c>
      <c r="EM10" s="108">
        <f t="shared" si="52"/>
        <v>51302.036031343567</v>
      </c>
      <c r="EN10" s="108">
        <f t="shared" si="53"/>
        <v>56130.191792306781</v>
      </c>
      <c r="EO10" s="108">
        <f t="shared" si="54"/>
        <v>56143.999804123203</v>
      </c>
      <c r="EP10" s="108">
        <f t="shared" si="55"/>
        <v>56157.811212706751</v>
      </c>
      <c r="EQ10" s="108">
        <f t="shared" si="56"/>
        <v>56171.626018893017</v>
      </c>
      <c r="ER10" s="108">
        <f t="shared" si="57"/>
        <v>56185.444223517836</v>
      </c>
      <c r="ES10" s="108">
        <f t="shared" si="58"/>
        <v>54221.221069706713</v>
      </c>
      <c r="ET10" s="108">
        <f t="shared" si="59"/>
        <v>54234.559475247916</v>
      </c>
      <c r="EU10" s="108">
        <f t="shared" si="60"/>
        <v>54247.901162033231</v>
      </c>
      <c r="EV10" s="108">
        <f t="shared" si="61"/>
        <v>54261.246130869833</v>
      </c>
      <c r="EW10" s="108">
        <f t="shared" si="62"/>
        <v>54785.002933966061</v>
      </c>
      <c r="EX10" s="108">
        <f t="shared" si="63"/>
        <v>54798.480029691549</v>
      </c>
      <c r="EY10" s="108">
        <f t="shared" si="64"/>
        <v>54811.960440778894</v>
      </c>
      <c r="EZ10" s="108">
        <f t="shared" si="65"/>
        <v>54825.444168043672</v>
      </c>
      <c r="FA10" s="108">
        <f t="shared" si="66"/>
        <v>50991.927395049373</v>
      </c>
      <c r="FB10" s="108">
        <f t="shared" si="67"/>
        <v>51004.471395230561</v>
      </c>
      <c r="FC10" s="108">
        <f t="shared" si="68"/>
        <v>51017.018481232357</v>
      </c>
      <c r="FD10" s="108">
        <f t="shared" si="69"/>
        <v>51029.568653813876</v>
      </c>
      <c r="FE10" s="108">
        <f t="shared" si="70"/>
        <v>51042.121913734416</v>
      </c>
    </row>
    <row r="11" spans="1:161" ht="15.75" x14ac:dyDescent="0.25">
      <c r="A11" s="47" t="s">
        <v>187</v>
      </c>
      <c r="B11" s="12">
        <f>'Urb proj of all 25 ARs '!E11</f>
        <v>27718.996592774645</v>
      </c>
      <c r="C11" s="12">
        <f>'Urb proj of all 25 ARs '!F11</f>
        <v>28075.811033940769</v>
      </c>
      <c r="D11" s="100">
        <f t="shared" si="10"/>
        <v>1.2872559797461504E-2</v>
      </c>
      <c r="E11" s="101">
        <f t="shared" si="11"/>
        <v>2.4599972627048494E-4</v>
      </c>
      <c r="F11" s="69">
        <f t="shared" si="12"/>
        <v>27725.81545834896</v>
      </c>
      <c r="G11" s="69">
        <f t="shared" si="16"/>
        <v>27732.636001362338</v>
      </c>
      <c r="H11" s="69">
        <f t="shared" ref="H11:AM11" si="79">G11*(1+$E$11)</f>
        <v>27739.458222227433</v>
      </c>
      <c r="I11" s="69">
        <f t="shared" si="79"/>
        <v>27746.282121356991</v>
      </c>
      <c r="J11" s="69">
        <f t="shared" si="79"/>
        <v>27753.107699163869</v>
      </c>
      <c r="K11" s="69">
        <f t="shared" si="79"/>
        <v>27759.934956061017</v>
      </c>
      <c r="L11" s="69">
        <f t="shared" si="79"/>
        <v>27766.763892461495</v>
      </c>
      <c r="M11" s="69">
        <f t="shared" si="79"/>
        <v>27773.594508778457</v>
      </c>
      <c r="N11" s="69">
        <f t="shared" si="79"/>
        <v>27780.426805425162</v>
      </c>
      <c r="O11" s="69">
        <f t="shared" si="79"/>
        <v>27787.260782814974</v>
      </c>
      <c r="P11" s="69">
        <f t="shared" si="79"/>
        <v>27794.096441361355</v>
      </c>
      <c r="Q11" s="69">
        <f t="shared" si="79"/>
        <v>27800.933781477866</v>
      </c>
      <c r="R11" s="69">
        <f t="shared" si="79"/>
        <v>27807.772803578173</v>
      </c>
      <c r="S11" s="69">
        <f t="shared" si="79"/>
        <v>27814.613508076043</v>
      </c>
      <c r="T11" s="69">
        <f t="shared" si="79"/>
        <v>27821.455895385348</v>
      </c>
      <c r="U11" s="69">
        <f t="shared" si="79"/>
        <v>27828.299965920061</v>
      </c>
      <c r="V11" s="69">
        <f t="shared" si="79"/>
        <v>27835.14572009425</v>
      </c>
      <c r="W11" s="69">
        <f t="shared" si="79"/>
        <v>27841.993158322093</v>
      </c>
      <c r="X11" s="69">
        <f t="shared" si="79"/>
        <v>27848.842281017864</v>
      </c>
      <c r="Y11" s="69">
        <f t="shared" si="79"/>
        <v>27855.693088595945</v>
      </c>
      <c r="Z11" s="69">
        <f t="shared" si="79"/>
        <v>27862.545581470815</v>
      </c>
      <c r="AA11" s="69">
        <f t="shared" si="79"/>
        <v>27869.399760057055</v>
      </c>
      <c r="AB11" s="69">
        <f t="shared" si="79"/>
        <v>27876.25562476935</v>
      </c>
      <c r="AC11" s="69">
        <f t="shared" si="79"/>
        <v>27883.113176022489</v>
      </c>
      <c r="AD11" s="69">
        <f t="shared" si="79"/>
        <v>27889.972414231361</v>
      </c>
      <c r="AE11" s="69">
        <f t="shared" si="79"/>
        <v>27896.833339810953</v>
      </c>
      <c r="AF11" s="69">
        <f t="shared" si="79"/>
        <v>27903.69595317636</v>
      </c>
      <c r="AG11" s="69">
        <f t="shared" si="79"/>
        <v>27910.560254742777</v>
      </c>
      <c r="AH11" s="69">
        <f t="shared" si="79"/>
        <v>27917.4262449255</v>
      </c>
      <c r="AI11" s="69">
        <f t="shared" si="79"/>
        <v>27924.293924139929</v>
      </c>
      <c r="AJ11" s="69">
        <f t="shared" si="79"/>
        <v>27931.163292801564</v>
      </c>
      <c r="AK11" s="69">
        <f t="shared" si="79"/>
        <v>27938.034351326009</v>
      </c>
      <c r="AL11" s="69">
        <f t="shared" si="79"/>
        <v>27944.90710012897</v>
      </c>
      <c r="AM11" s="69">
        <f t="shared" si="79"/>
        <v>27951.781539626256</v>
      </c>
      <c r="AN11" s="69">
        <f t="shared" ref="AN11:BE11" si="80">AM11*(1+$E$11)</f>
        <v>27958.657670233777</v>
      </c>
      <c r="AO11" s="69">
        <f t="shared" si="80"/>
        <v>27965.535492367544</v>
      </c>
      <c r="AP11" s="69">
        <f t="shared" si="80"/>
        <v>27972.415006443673</v>
      </c>
      <c r="AQ11" s="69">
        <f t="shared" si="80"/>
        <v>27979.296212878384</v>
      </c>
      <c r="AR11" s="69">
        <f t="shared" si="80"/>
        <v>27986.179112087993</v>
      </c>
      <c r="AS11" s="69">
        <f t="shared" si="80"/>
        <v>27993.063704488923</v>
      </c>
      <c r="AT11" s="69">
        <f t="shared" si="80"/>
        <v>27999.949990497698</v>
      </c>
      <c r="AU11" s="69">
        <f t="shared" si="80"/>
        <v>28006.837970530949</v>
      </c>
      <c r="AV11" s="69">
        <f t="shared" si="80"/>
        <v>28013.727645005401</v>
      </c>
      <c r="AW11" s="69">
        <f t="shared" si="80"/>
        <v>28020.619014337888</v>
      </c>
      <c r="AX11" s="69">
        <f t="shared" si="80"/>
        <v>28027.512078945343</v>
      </c>
      <c r="AY11" s="69">
        <f t="shared" si="80"/>
        <v>28034.406839244806</v>
      </c>
      <c r="AZ11" s="69">
        <f t="shared" si="80"/>
        <v>28041.303295653415</v>
      </c>
      <c r="BA11" s="69">
        <f t="shared" si="80"/>
        <v>28048.201448588414</v>
      </c>
      <c r="BB11" s="69">
        <f t="shared" si="80"/>
        <v>28055.101298467147</v>
      </c>
      <c r="BC11" s="69">
        <f t="shared" si="80"/>
        <v>28062.002845707062</v>
      </c>
      <c r="BD11" s="69">
        <f t="shared" si="80"/>
        <v>28068.906090725708</v>
      </c>
      <c r="BE11" s="69">
        <f t="shared" si="80"/>
        <v>28075.811033940739</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38764.039466417795</v>
      </c>
      <c r="DG11" s="108">
        <f t="shared" si="20"/>
        <v>38773.575409515666</v>
      </c>
      <c r="DH11" s="108">
        <f t="shared" si="21"/>
        <v>38783.113698452937</v>
      </c>
      <c r="DI11" s="108">
        <f t="shared" si="22"/>
        <v>38792.654333806677</v>
      </c>
      <c r="DJ11" s="108">
        <f t="shared" si="23"/>
        <v>42099.384639690208</v>
      </c>
      <c r="DK11" s="108">
        <f t="shared" si="24"/>
        <v>42109.74107678773</v>
      </c>
      <c r="DL11" s="108">
        <f t="shared" si="25"/>
        <v>42120.100061565936</v>
      </c>
      <c r="DM11" s="108">
        <f t="shared" si="26"/>
        <v>42130.46159465157</v>
      </c>
      <c r="DN11" s="108">
        <f t="shared" si="27"/>
        <v>36197.662862682904</v>
      </c>
      <c r="DO11" s="108">
        <f t="shared" si="28"/>
        <v>36206.567477838755</v>
      </c>
      <c r="DP11" s="108">
        <f t="shared" si="29"/>
        <v>36215.474283527496</v>
      </c>
      <c r="DQ11" s="108">
        <f t="shared" si="30"/>
        <v>36224.383280287999</v>
      </c>
      <c r="DR11" s="108">
        <f t="shared" si="31"/>
        <v>36233.294468659267</v>
      </c>
      <c r="DS11" s="108">
        <f t="shared" si="32"/>
        <v>37319.996702043434</v>
      </c>
      <c r="DT11" s="108">
        <f t="shared" si="33"/>
        <v>37329.17741101655</v>
      </c>
      <c r="DU11" s="108">
        <f t="shared" si="34"/>
        <v>37338.360378441568</v>
      </c>
      <c r="DV11" s="108">
        <f t="shared" si="35"/>
        <v>37347.545604874053</v>
      </c>
      <c r="DW11" s="108">
        <f t="shared" si="36"/>
        <v>39228.520224933287</v>
      </c>
      <c r="DX11" s="108">
        <f t="shared" si="37"/>
        <v>39238.17043017062</v>
      </c>
      <c r="DY11" s="108">
        <f t="shared" si="38"/>
        <v>39247.823009355794</v>
      </c>
      <c r="DZ11" s="108">
        <f t="shared" si="39"/>
        <v>39257.477963072808</v>
      </c>
      <c r="EA11" s="108">
        <f t="shared" si="40"/>
        <v>43520.861726273004</v>
      </c>
      <c r="EB11" s="108">
        <f t="shared" si="41"/>
        <v>43531.567846344726</v>
      </c>
      <c r="EC11" s="108">
        <f t="shared" si="42"/>
        <v>43542.276600119047</v>
      </c>
      <c r="ED11" s="108">
        <f t="shared" si="43"/>
        <v>43552.987988243876</v>
      </c>
      <c r="EE11" s="108">
        <f t="shared" si="44"/>
        <v>43563.702011367241</v>
      </c>
      <c r="EF11" s="108">
        <f t="shared" si="45"/>
        <v>43432.674260543892</v>
      </c>
      <c r="EG11" s="108">
        <f t="shared" si="46"/>
        <v>43443.358686523185</v>
      </c>
      <c r="EH11" s="108">
        <f t="shared" si="47"/>
        <v>43454.045740868343</v>
      </c>
      <c r="EI11" s="108">
        <f t="shared" si="48"/>
        <v>43464.735424225939</v>
      </c>
      <c r="EJ11" s="108">
        <f t="shared" si="49"/>
        <v>46282.494744698924</v>
      </c>
      <c r="EK11" s="108">
        <f t="shared" si="50"/>
        <v>46293.88022573723</v>
      </c>
      <c r="EL11" s="108">
        <f t="shared" si="51"/>
        <v>46305.268507600762</v>
      </c>
      <c r="EM11" s="108">
        <f t="shared" si="52"/>
        <v>46316.65959097851</v>
      </c>
      <c r="EN11" s="108">
        <f t="shared" si="53"/>
        <v>52304.431844777464</v>
      </c>
      <c r="EO11" s="108">
        <f t="shared" si="54"/>
        <v>52317.298720694009</v>
      </c>
      <c r="EP11" s="108">
        <f t="shared" si="55"/>
        <v>52330.168761858506</v>
      </c>
      <c r="EQ11" s="108">
        <f t="shared" si="56"/>
        <v>52343.04196904962</v>
      </c>
      <c r="ER11" s="108">
        <f t="shared" si="57"/>
        <v>52355.918343046171</v>
      </c>
      <c r="ES11" s="108">
        <f t="shared" si="58"/>
        <v>48002.983000167289</v>
      </c>
      <c r="ET11" s="108">
        <f t="shared" si="59"/>
        <v>48014.791720845496</v>
      </c>
      <c r="EU11" s="108">
        <f t="shared" si="60"/>
        <v>48026.603346465759</v>
      </c>
      <c r="EV11" s="108">
        <f t="shared" si="61"/>
        <v>48038.417877742693</v>
      </c>
      <c r="EW11" s="108">
        <f t="shared" si="62"/>
        <v>43557.257077352369</v>
      </c>
      <c r="EX11" s="108">
        <f t="shared" si="63"/>
        <v>43567.972150670488</v>
      </c>
      <c r="EY11" s="108">
        <f t="shared" si="64"/>
        <v>43578.689859893719</v>
      </c>
      <c r="EZ11" s="108">
        <f t="shared" si="65"/>
        <v>43589.410205670472</v>
      </c>
      <c r="FA11" s="108">
        <f t="shared" si="66"/>
        <v>35499.236134325154</v>
      </c>
      <c r="FB11" s="108">
        <f t="shared" si="67"/>
        <v>35507.968936697012</v>
      </c>
      <c r="FC11" s="108">
        <f t="shared" si="68"/>
        <v>35516.703887335862</v>
      </c>
      <c r="FD11" s="108">
        <f t="shared" si="69"/>
        <v>35525.440986770176</v>
      </c>
      <c r="FE11" s="108">
        <f t="shared" si="70"/>
        <v>35534.180235528562</v>
      </c>
    </row>
    <row r="12" spans="1:161" ht="15.75" x14ac:dyDescent="0.25">
      <c r="A12" s="47" t="s">
        <v>188</v>
      </c>
      <c r="B12" s="12">
        <f>'Urb proj of all 25 ARs '!E12</f>
        <v>65363.085295539255</v>
      </c>
      <c r="C12" s="12">
        <f>'Urb proj of all 25 ARs '!F12</f>
        <v>66204.475519552652</v>
      </c>
      <c r="D12" s="100">
        <f t="shared" si="10"/>
        <v>1.2872559797461377E-2</v>
      </c>
      <c r="E12" s="101">
        <f t="shared" si="11"/>
        <v>2.4599972627048494E-4</v>
      </c>
      <c r="F12" s="69">
        <f t="shared" si="12"/>
        <v>65379.164596630151</v>
      </c>
      <c r="G12" s="69">
        <f t="shared" si="16"/>
        <v>65395.247853224719</v>
      </c>
      <c r="H12" s="69">
        <f t="shared" ref="H12:AM12" si="81">G12*(1+$E$12)</f>
        <v>65411.335066296</v>
      </c>
      <c r="I12" s="69">
        <f t="shared" si="81"/>
        <v>65427.426236817293</v>
      </c>
      <c r="J12" s="69">
        <f t="shared" si="81"/>
        <v>65443.521365762135</v>
      </c>
      <c r="K12" s="69">
        <f t="shared" si="81"/>
        <v>65459.62045410429</v>
      </c>
      <c r="L12" s="69">
        <f t="shared" si="81"/>
        <v>65475.723502817767</v>
      </c>
      <c r="M12" s="69">
        <f t="shared" si="81"/>
        <v>65491.830512876826</v>
      </c>
      <c r="N12" s="69">
        <f t="shared" si="81"/>
        <v>65507.941485255949</v>
      </c>
      <c r="O12" s="69">
        <f t="shared" si="81"/>
        <v>65524.056420929868</v>
      </c>
      <c r="P12" s="69">
        <f t="shared" si="81"/>
        <v>65540.175320873546</v>
      </c>
      <c r="Q12" s="69">
        <f t="shared" si="81"/>
        <v>65556.298186062195</v>
      </c>
      <c r="R12" s="69">
        <f t="shared" si="81"/>
        <v>65572.42501747128</v>
      </c>
      <c r="S12" s="69">
        <f t="shared" si="81"/>
        <v>65588.555816076463</v>
      </c>
      <c r="T12" s="69">
        <f t="shared" si="81"/>
        <v>65604.690582853698</v>
      </c>
      <c r="U12" s="69">
        <f t="shared" si="81"/>
        <v>65620.829318779142</v>
      </c>
      <c r="V12" s="69">
        <f t="shared" si="81"/>
        <v>65636.9720248292</v>
      </c>
      <c r="W12" s="69">
        <f t="shared" si="81"/>
        <v>65653.118701980537</v>
      </c>
      <c r="X12" s="69">
        <f t="shared" si="81"/>
        <v>65669.269351210023</v>
      </c>
      <c r="Y12" s="69">
        <f t="shared" si="81"/>
        <v>65685.423973494806</v>
      </c>
      <c r="Z12" s="69">
        <f t="shared" si="81"/>
        <v>65701.58256981225</v>
      </c>
      <c r="AA12" s="69">
        <f t="shared" si="81"/>
        <v>65717.745141139967</v>
      </c>
      <c r="AB12" s="69">
        <f t="shared" si="81"/>
        <v>65733.911688455803</v>
      </c>
      <c r="AC12" s="69">
        <f t="shared" si="81"/>
        <v>65750.082212737849</v>
      </c>
      <c r="AD12" s="69">
        <f t="shared" si="81"/>
        <v>65766.256714964446</v>
      </c>
      <c r="AE12" s="69">
        <f t="shared" si="81"/>
        <v>65782.435196114166</v>
      </c>
      <c r="AF12" s="69">
        <f t="shared" si="81"/>
        <v>65798.617657165814</v>
      </c>
      <c r="AG12" s="69">
        <f t="shared" si="81"/>
        <v>65814.804099098459</v>
      </c>
      <c r="AH12" s="69">
        <f t="shared" si="81"/>
        <v>65830.994522891386</v>
      </c>
      <c r="AI12" s="69">
        <f t="shared" si="81"/>
        <v>65847.188929524127</v>
      </c>
      <c r="AJ12" s="69">
        <f t="shared" si="81"/>
        <v>65863.387319976464</v>
      </c>
      <c r="AK12" s="69">
        <f t="shared" si="81"/>
        <v>65879.589695228424</v>
      </c>
      <c r="AL12" s="69">
        <f t="shared" si="81"/>
        <v>65895.796056260268</v>
      </c>
      <c r="AM12" s="69">
        <f t="shared" si="81"/>
        <v>65912.006404052489</v>
      </c>
      <c r="AN12" s="69">
        <f t="shared" ref="AN12:BE12" si="82">AM12*(1+$E$12)</f>
        <v>65928.220739585828</v>
      </c>
      <c r="AO12" s="69">
        <f t="shared" si="82"/>
        <v>65944.439063841259</v>
      </c>
      <c r="AP12" s="69">
        <f t="shared" si="82"/>
        <v>65960.661377800017</v>
      </c>
      <c r="AQ12" s="69">
        <f t="shared" si="82"/>
        <v>65976.887682443572</v>
      </c>
      <c r="AR12" s="69">
        <f t="shared" si="82"/>
        <v>65993.117978753638</v>
      </c>
      <c r="AS12" s="69">
        <f t="shared" si="82"/>
        <v>66009.352267712151</v>
      </c>
      <c r="AT12" s="69">
        <f t="shared" si="82"/>
        <v>66025.590550301305</v>
      </c>
      <c r="AU12" s="69">
        <f t="shared" si="82"/>
        <v>66041.832827503531</v>
      </c>
      <c r="AV12" s="69">
        <f t="shared" si="82"/>
        <v>66058.079100301504</v>
      </c>
      <c r="AW12" s="69">
        <f t="shared" si="82"/>
        <v>66074.329369678133</v>
      </c>
      <c r="AX12" s="69">
        <f t="shared" si="82"/>
        <v>66090.583636616575</v>
      </c>
      <c r="AY12" s="69">
        <f t="shared" si="82"/>
        <v>66106.841902100234</v>
      </c>
      <c r="AZ12" s="69">
        <f t="shared" si="82"/>
        <v>66123.10416711276</v>
      </c>
      <c r="BA12" s="69">
        <f t="shared" si="82"/>
        <v>66139.370432638025</v>
      </c>
      <c r="BB12" s="69">
        <f t="shared" si="82"/>
        <v>66155.640699660158</v>
      </c>
      <c r="BC12" s="69">
        <f t="shared" si="82"/>
        <v>66171.914969163525</v>
      </c>
      <c r="BD12" s="69">
        <f t="shared" si="82"/>
        <v>66188.193242132736</v>
      </c>
      <c r="BE12" s="69">
        <f t="shared" si="82"/>
        <v>66204.475519552638</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55859.157879013961</v>
      </c>
      <c r="DG12" s="108">
        <f t="shared" si="20"/>
        <v>55872.899216561898</v>
      </c>
      <c r="DH12" s="108">
        <f t="shared" si="21"/>
        <v>55886.643934475112</v>
      </c>
      <c r="DI12" s="108">
        <f t="shared" si="22"/>
        <v>55900.392033585165</v>
      </c>
      <c r="DJ12" s="108">
        <f t="shared" si="23"/>
        <v>59582.410718507985</v>
      </c>
      <c r="DK12" s="108">
        <f t="shared" si="24"/>
        <v>59597.067975235273</v>
      </c>
      <c r="DL12" s="108">
        <f t="shared" si="25"/>
        <v>59611.728837643699</v>
      </c>
      <c r="DM12" s="108">
        <f t="shared" si="26"/>
        <v>59626.393306620274</v>
      </c>
      <c r="DN12" s="108">
        <f t="shared" si="27"/>
        <v>53353.759586005181</v>
      </c>
      <c r="DO12" s="108">
        <f t="shared" si="28"/>
        <v>53366.884596258846</v>
      </c>
      <c r="DP12" s="108">
        <f t="shared" si="29"/>
        <v>53380.012835261427</v>
      </c>
      <c r="DQ12" s="108">
        <f t="shared" si="30"/>
        <v>53393.144303807218</v>
      </c>
      <c r="DR12" s="108">
        <f t="shared" si="31"/>
        <v>53406.27900269068</v>
      </c>
      <c r="DS12" s="108">
        <f t="shared" si="32"/>
        <v>54723.465853481437</v>
      </c>
      <c r="DT12" s="108">
        <f t="shared" si="33"/>
        <v>54736.927811101967</v>
      </c>
      <c r="DU12" s="108">
        <f t="shared" si="34"/>
        <v>54750.393080360387</v>
      </c>
      <c r="DV12" s="108">
        <f t="shared" si="35"/>
        <v>54763.861662071351</v>
      </c>
      <c r="DW12" s="108">
        <f t="shared" si="36"/>
        <v>54373.357652239516</v>
      </c>
      <c r="DX12" s="108">
        <f t="shared" si="37"/>
        <v>54386.733483338372</v>
      </c>
      <c r="DY12" s="108">
        <f t="shared" si="38"/>
        <v>54400.112604888018</v>
      </c>
      <c r="DZ12" s="108">
        <f t="shared" si="39"/>
        <v>54413.495017697911</v>
      </c>
      <c r="EA12" s="108">
        <f t="shared" si="40"/>
        <v>55673.477074372575</v>
      </c>
      <c r="EB12" s="108">
        <f t="shared" si="41"/>
        <v>55687.172734493397</v>
      </c>
      <c r="EC12" s="108">
        <f t="shared" si="42"/>
        <v>55700.871763742856</v>
      </c>
      <c r="ED12" s="108">
        <f t="shared" si="43"/>
        <v>55714.574162949764</v>
      </c>
      <c r="EE12" s="108">
        <f t="shared" si="44"/>
        <v>55728.279932943129</v>
      </c>
      <c r="EF12" s="108">
        <f t="shared" si="45"/>
        <v>53280.560571558257</v>
      </c>
      <c r="EG12" s="108">
        <f t="shared" si="46"/>
        <v>53293.667574874402</v>
      </c>
      <c r="EH12" s="108">
        <f t="shared" si="47"/>
        <v>53306.777802509772</v>
      </c>
      <c r="EI12" s="108">
        <f t="shared" si="48"/>
        <v>53319.891255257549</v>
      </c>
      <c r="EJ12" s="108">
        <f t="shared" si="49"/>
        <v>53434.457515651018</v>
      </c>
      <c r="EK12" s="108">
        <f t="shared" si="50"/>
        <v>53447.602377573276</v>
      </c>
      <c r="EL12" s="108">
        <f t="shared" si="51"/>
        <v>53460.750473127977</v>
      </c>
      <c r="EM12" s="108">
        <f t="shared" si="52"/>
        <v>53473.901803110588</v>
      </c>
      <c r="EN12" s="108">
        <f t="shared" si="53"/>
        <v>57513.252984129336</v>
      </c>
      <c r="EO12" s="108">
        <f t="shared" si="54"/>
        <v>57527.401228620351</v>
      </c>
      <c r="EP12" s="108">
        <f t="shared" si="55"/>
        <v>57541.552953575636</v>
      </c>
      <c r="EQ12" s="108">
        <f t="shared" si="56"/>
        <v>57555.708159851391</v>
      </c>
      <c r="ER12" s="108">
        <f t="shared" si="57"/>
        <v>57569.866848304024</v>
      </c>
      <c r="ES12" s="108">
        <f t="shared" si="58"/>
        <v>58073.040805355777</v>
      </c>
      <c r="ET12" s="108">
        <f t="shared" si="59"/>
        <v>58087.326757497591</v>
      </c>
      <c r="EU12" s="108">
        <f t="shared" si="60"/>
        <v>58101.61622397972</v>
      </c>
      <c r="EV12" s="108">
        <f t="shared" si="61"/>
        <v>58115.9092056667</v>
      </c>
      <c r="EW12" s="108">
        <f t="shared" si="62"/>
        <v>57577.974520091309</v>
      </c>
      <c r="EX12" s="108">
        <f t="shared" si="63"/>
        <v>57592.138686062455</v>
      </c>
      <c r="EY12" s="108">
        <f t="shared" si="64"/>
        <v>57606.306336414556</v>
      </c>
      <c r="EZ12" s="108">
        <f t="shared" si="65"/>
        <v>57620.477472004772</v>
      </c>
      <c r="FA12" s="108">
        <f t="shared" si="66"/>
        <v>53584.384925038044</v>
      </c>
      <c r="FB12" s="108">
        <f t="shared" si="67"/>
        <v>53597.566669061976</v>
      </c>
      <c r="FC12" s="108">
        <f t="shared" si="68"/>
        <v>53610.751655791333</v>
      </c>
      <c r="FD12" s="108">
        <f t="shared" si="69"/>
        <v>53623.939886023814</v>
      </c>
      <c r="FE12" s="108">
        <f t="shared" si="70"/>
        <v>53637.131360557323</v>
      </c>
    </row>
    <row r="13" spans="1:161" ht="15.75" x14ac:dyDescent="0.25">
      <c r="A13" s="47" t="s">
        <v>177</v>
      </c>
      <c r="B13" s="12">
        <f>'Urb proj of all 25 ARs '!E13</f>
        <v>132535.72133296035</v>
      </c>
      <c r="C13" s="12">
        <f>'Urb proj of all 25 ARs '!F13</f>
        <v>134241.7953311186</v>
      </c>
      <c r="D13" s="100">
        <f t="shared" si="10"/>
        <v>1.2872559797461641E-2</v>
      </c>
      <c r="E13" s="101">
        <f t="shared" si="11"/>
        <v>2.4599972627048494E-4</v>
      </c>
      <c r="F13" s="69">
        <f t="shared" si="12"/>
        <v>132568.32508412932</v>
      </c>
      <c r="G13" s="69">
        <f t="shared" si="16"/>
        <v>132600.93685581215</v>
      </c>
      <c r="H13" s="69">
        <f t="shared" ref="H13:AM13" si="83">G13*(1+$E$13)</f>
        <v>132633.55664998188</v>
      </c>
      <c r="I13" s="69">
        <f t="shared" si="83"/>
        <v>132666.18446861205</v>
      </c>
      <c r="J13" s="69">
        <f t="shared" si="83"/>
        <v>132698.82031367667</v>
      </c>
      <c r="K13" s="69">
        <f t="shared" si="83"/>
        <v>132731.46418715024</v>
      </c>
      <c r="L13" s="69">
        <f t="shared" si="83"/>
        <v>132764.11609100775</v>
      </c>
      <c r="M13" s="69">
        <f t="shared" si="83"/>
        <v>132796.77602722467</v>
      </c>
      <c r="N13" s="69">
        <f t="shared" si="83"/>
        <v>132829.44399777698</v>
      </c>
      <c r="O13" s="69">
        <f t="shared" si="83"/>
        <v>132862.1200046411</v>
      </c>
      <c r="P13" s="69">
        <f t="shared" si="83"/>
        <v>132894.80404979395</v>
      </c>
      <c r="Q13" s="69">
        <f t="shared" si="83"/>
        <v>132927.49613521298</v>
      </c>
      <c r="R13" s="69">
        <f t="shared" si="83"/>
        <v>132960.19626287607</v>
      </c>
      <c r="S13" s="69">
        <f t="shared" si="83"/>
        <v>132992.90443476161</v>
      </c>
      <c r="T13" s="69">
        <f t="shared" si="83"/>
        <v>133025.62065284848</v>
      </c>
      <c r="U13" s="69">
        <f t="shared" si="83"/>
        <v>133058.34491911603</v>
      </c>
      <c r="V13" s="69">
        <f t="shared" si="83"/>
        <v>133091.07723554413</v>
      </c>
      <c r="W13" s="69">
        <f t="shared" si="83"/>
        <v>133123.81760411311</v>
      </c>
      <c r="X13" s="69">
        <f t="shared" si="83"/>
        <v>133156.5660268038</v>
      </c>
      <c r="Y13" s="69">
        <f t="shared" si="83"/>
        <v>133189.32250559752</v>
      </c>
      <c r="Z13" s="69">
        <f t="shared" si="83"/>
        <v>133222.08704247605</v>
      </c>
      <c r="AA13" s="69">
        <f t="shared" si="83"/>
        <v>133254.85963942169</v>
      </c>
      <c r="AB13" s="69">
        <f t="shared" si="83"/>
        <v>133287.64029841719</v>
      </c>
      <c r="AC13" s="69">
        <f t="shared" si="83"/>
        <v>133320.42902144583</v>
      </c>
      <c r="AD13" s="69">
        <f t="shared" si="83"/>
        <v>133353.22581049136</v>
      </c>
      <c r="AE13" s="69">
        <f t="shared" si="83"/>
        <v>133386.03066753803</v>
      </c>
      <c r="AF13" s="69">
        <f t="shared" si="83"/>
        <v>133418.84359457056</v>
      </c>
      <c r="AG13" s="69">
        <f t="shared" si="83"/>
        <v>133451.66459357415</v>
      </c>
      <c r="AH13" s="69">
        <f t="shared" si="83"/>
        <v>133484.49366653452</v>
      </c>
      <c r="AI13" s="69">
        <f t="shared" si="83"/>
        <v>133517.33081543783</v>
      </c>
      <c r="AJ13" s="69">
        <f t="shared" si="83"/>
        <v>133550.17604227079</v>
      </c>
      <c r="AK13" s="69">
        <f t="shared" si="83"/>
        <v>133583.02934902057</v>
      </c>
      <c r="AL13" s="69">
        <f t="shared" si="83"/>
        <v>133615.89073767481</v>
      </c>
      <c r="AM13" s="69">
        <f t="shared" si="83"/>
        <v>133648.76021022166</v>
      </c>
      <c r="AN13" s="69">
        <f t="shared" ref="AN13:BE13" si="84">AM13*(1+$E$13)</f>
        <v>133681.63776864976</v>
      </c>
      <c r="AO13" s="69">
        <f t="shared" si="84"/>
        <v>133714.52341494823</v>
      </c>
      <c r="AP13" s="69">
        <f t="shared" si="84"/>
        <v>133747.4171511067</v>
      </c>
      <c r="AQ13" s="69">
        <f t="shared" si="84"/>
        <v>133780.31897911525</v>
      </c>
      <c r="AR13" s="69">
        <f t="shared" si="84"/>
        <v>133813.22890096449</v>
      </c>
      <c r="AS13" s="69">
        <f t="shared" si="84"/>
        <v>133846.14691864551</v>
      </c>
      <c r="AT13" s="69">
        <f t="shared" si="84"/>
        <v>133879.07303414986</v>
      </c>
      <c r="AU13" s="69">
        <f t="shared" si="84"/>
        <v>133912.00724946961</v>
      </c>
      <c r="AV13" s="69">
        <f t="shared" si="84"/>
        <v>133944.94956659729</v>
      </c>
      <c r="AW13" s="69">
        <f t="shared" si="84"/>
        <v>133977.89998752598</v>
      </c>
      <c r="AX13" s="69">
        <f t="shared" si="84"/>
        <v>134010.85851424921</v>
      </c>
      <c r="AY13" s="69">
        <f t="shared" si="84"/>
        <v>134043.82514876098</v>
      </c>
      <c r="AZ13" s="69">
        <f t="shared" si="84"/>
        <v>134076.79989305584</v>
      </c>
      <c r="BA13" s="69">
        <f t="shared" si="84"/>
        <v>134109.78274912876</v>
      </c>
      <c r="BB13" s="69">
        <f t="shared" si="84"/>
        <v>134142.77371897525</v>
      </c>
      <c r="BC13" s="69">
        <f t="shared" si="84"/>
        <v>134175.77280459128</v>
      </c>
      <c r="BD13" s="69">
        <f t="shared" si="84"/>
        <v>134208.78000797334</v>
      </c>
      <c r="BE13" s="69">
        <f t="shared" si="84"/>
        <v>134241.7953311184</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142694.26085057078</v>
      </c>
      <c r="DG13" s="108">
        <f t="shared" si="20"/>
        <v>142729.36359968036</v>
      </c>
      <c r="DH13" s="108">
        <f t="shared" si="21"/>
        <v>142764.47498405664</v>
      </c>
      <c r="DI13" s="108">
        <f t="shared" si="22"/>
        <v>142799.59500582385</v>
      </c>
      <c r="DJ13" s="108">
        <f t="shared" si="23"/>
        <v>155098.43246879725</v>
      </c>
      <c r="DK13" s="108">
        <f t="shared" si="24"/>
        <v>155136.58664072954</v>
      </c>
      <c r="DL13" s="108">
        <f t="shared" si="25"/>
        <v>155174.75019857768</v>
      </c>
      <c r="DM13" s="108">
        <f t="shared" si="26"/>
        <v>155212.92314465062</v>
      </c>
      <c r="DN13" s="108">
        <f t="shared" si="27"/>
        <v>138162.73227860802</v>
      </c>
      <c r="DO13" s="108">
        <f t="shared" si="28"/>
        <v>138196.72027292935</v>
      </c>
      <c r="DP13" s="108">
        <f t="shared" si="29"/>
        <v>138230.71662828798</v>
      </c>
      <c r="DQ13" s="108">
        <f t="shared" si="30"/>
        <v>138264.7213467407</v>
      </c>
      <c r="DR13" s="108">
        <f t="shared" si="31"/>
        <v>138298.73443034486</v>
      </c>
      <c r="DS13" s="108">
        <f t="shared" si="32"/>
        <v>142364.550337375</v>
      </c>
      <c r="DT13" s="108">
        <f t="shared" si="33"/>
        <v>142399.57197778858</v>
      </c>
      <c r="DU13" s="108">
        <f t="shared" si="34"/>
        <v>142434.60223351617</v>
      </c>
      <c r="DV13" s="108">
        <f t="shared" si="35"/>
        <v>142469.64110667704</v>
      </c>
      <c r="DW13" s="108">
        <f t="shared" si="36"/>
        <v>139936.27011878559</v>
      </c>
      <c r="DX13" s="108">
        <f t="shared" si="37"/>
        <v>139970.69440293012</v>
      </c>
      <c r="DY13" s="108">
        <f t="shared" si="38"/>
        <v>140005.12715543914</v>
      </c>
      <c r="DZ13" s="108">
        <f t="shared" si="39"/>
        <v>140039.56837839584</v>
      </c>
      <c r="EA13" s="108">
        <f t="shared" si="40"/>
        <v>144589.16261295395</v>
      </c>
      <c r="EB13" s="108">
        <f t="shared" si="41"/>
        <v>144624.7315073784</v>
      </c>
      <c r="EC13" s="108">
        <f t="shared" si="42"/>
        <v>144660.30915174115</v>
      </c>
      <c r="ED13" s="108">
        <f t="shared" si="43"/>
        <v>144695.89554819468</v>
      </c>
      <c r="EE13" s="108">
        <f t="shared" si="44"/>
        <v>144731.49069889198</v>
      </c>
      <c r="EF13" s="108">
        <f t="shared" si="45"/>
        <v>147455.30907532657</v>
      </c>
      <c r="EG13" s="108">
        <f t="shared" si="46"/>
        <v>147491.58304099625</v>
      </c>
      <c r="EH13" s="108">
        <f t="shared" si="47"/>
        <v>147527.86593005154</v>
      </c>
      <c r="EI13" s="108">
        <f t="shared" si="48"/>
        <v>147564.15774468757</v>
      </c>
      <c r="EJ13" s="108">
        <f t="shared" si="49"/>
        <v>148299.50355054703</v>
      </c>
      <c r="EK13" s="108">
        <f t="shared" si="50"/>
        <v>148335.98518782653</v>
      </c>
      <c r="EL13" s="108">
        <f t="shared" si="51"/>
        <v>148372.47579957879</v>
      </c>
      <c r="EM13" s="108">
        <f t="shared" si="52"/>
        <v>148408.97538801157</v>
      </c>
      <c r="EN13" s="108">
        <f t="shared" si="53"/>
        <v>159629.01237152534</v>
      </c>
      <c r="EO13" s="108">
        <f t="shared" si="54"/>
        <v>159668.28106487356</v>
      </c>
      <c r="EP13" s="108">
        <f t="shared" si="55"/>
        <v>159707.5594183096</v>
      </c>
      <c r="EQ13" s="108">
        <f t="shared" si="56"/>
        <v>159746.84743420983</v>
      </c>
      <c r="ER13" s="108">
        <f t="shared" si="57"/>
        <v>159786.14511495121</v>
      </c>
      <c r="ES13" s="108">
        <f t="shared" si="58"/>
        <v>154330.69029287036</v>
      </c>
      <c r="ET13" s="108">
        <f t="shared" si="59"/>
        <v>154368.65560043755</v>
      </c>
      <c r="EU13" s="108">
        <f t="shared" si="60"/>
        <v>154406.63024746001</v>
      </c>
      <c r="EV13" s="108">
        <f t="shared" si="61"/>
        <v>154444.61423623521</v>
      </c>
      <c r="EW13" s="108">
        <f t="shared" si="62"/>
        <v>153365.3720227087</v>
      </c>
      <c r="EX13" s="108">
        <f t="shared" si="63"/>
        <v>153403.09986224567</v>
      </c>
      <c r="EY13" s="108">
        <f t="shared" si="64"/>
        <v>153440.83698282079</v>
      </c>
      <c r="EZ13" s="108">
        <f t="shared" si="65"/>
        <v>153478.58338671731</v>
      </c>
      <c r="FA13" s="108">
        <f t="shared" si="66"/>
        <v>140003.3951093372</v>
      </c>
      <c r="FB13" s="108">
        <f t="shared" si="67"/>
        <v>140037.83590621102</v>
      </c>
      <c r="FC13" s="108">
        <f t="shared" si="68"/>
        <v>140072.28517551147</v>
      </c>
      <c r="FD13" s="108">
        <f t="shared" si="69"/>
        <v>140106.74291932274</v>
      </c>
      <c r="FE13" s="108">
        <f t="shared" si="70"/>
        <v>140141.20913972953</v>
      </c>
    </row>
    <row r="14" spans="1:161" ht="15.75" x14ac:dyDescent="0.25">
      <c r="A14" s="47" t="s">
        <v>194</v>
      </c>
      <c r="B14" s="12">
        <f>'Urb proj of all 25 ARs '!E14</f>
        <v>37831.842709603625</v>
      </c>
      <c r="C14" s="12">
        <f>'Urb proj of all 25 ARs '!F14</f>
        <v>38318.835367131156</v>
      </c>
      <c r="D14" s="100">
        <f t="shared" si="10"/>
        <v>1.2872559797461519E-2</v>
      </c>
      <c r="E14" s="101">
        <f t="shared" si="11"/>
        <v>2.4599972627048494E-4</v>
      </c>
      <c r="F14" s="69">
        <f t="shared" si="12"/>
        <v>37841.149332554494</v>
      </c>
      <c r="G14" s="69">
        <f t="shared" si="16"/>
        <v>37850.458244932066</v>
      </c>
      <c r="H14" s="69">
        <f t="shared" ref="H14:AM14" si="85">G14*(1+$E$14)</f>
        <v>37859.769447299528</v>
      </c>
      <c r="I14" s="69">
        <f t="shared" si="85"/>
        <v>37869.082940220229</v>
      </c>
      <c r="J14" s="69">
        <f t="shared" si="85"/>
        <v>37878.39872425764</v>
      </c>
      <c r="K14" s="69">
        <f t="shared" si="85"/>
        <v>37887.716799975373</v>
      </c>
      <c r="L14" s="69">
        <f t="shared" si="85"/>
        <v>37897.037167937182</v>
      </c>
      <c r="M14" s="69">
        <f t="shared" si="85"/>
        <v>37906.359828706954</v>
      </c>
      <c r="N14" s="69">
        <f t="shared" si="85"/>
        <v>37915.68478284873</v>
      </c>
      <c r="O14" s="69">
        <f t="shared" si="85"/>
        <v>37925.012030926671</v>
      </c>
      <c r="P14" s="69">
        <f t="shared" si="85"/>
        <v>37934.341573505088</v>
      </c>
      <c r="Q14" s="69">
        <f t="shared" si="85"/>
        <v>37943.673411148418</v>
      </c>
      <c r="R14" s="69">
        <f t="shared" si="85"/>
        <v>37953.007544421256</v>
      </c>
      <c r="S14" s="69">
        <f t="shared" si="85"/>
        <v>37962.343973888324</v>
      </c>
      <c r="T14" s="69">
        <f t="shared" si="85"/>
        <v>37971.682700114485</v>
      </c>
      <c r="U14" s="69">
        <f t="shared" si="85"/>
        <v>37981.023723664744</v>
      </c>
      <c r="V14" s="69">
        <f t="shared" si="85"/>
        <v>37990.367045104242</v>
      </c>
      <c r="W14" s="69">
        <f t="shared" si="85"/>
        <v>37999.712664998253</v>
      </c>
      <c r="X14" s="69">
        <f t="shared" si="85"/>
        <v>38009.0605839122</v>
      </c>
      <c r="Y14" s="69">
        <f t="shared" si="85"/>
        <v>38018.410802411643</v>
      </c>
      <c r="Z14" s="69">
        <f t="shared" si="85"/>
        <v>38027.763321062273</v>
      </c>
      <c r="AA14" s="69">
        <f t="shared" si="85"/>
        <v>38037.118140429935</v>
      </c>
      <c r="AB14" s="69">
        <f t="shared" si="85"/>
        <v>38046.475261080595</v>
      </c>
      <c r="AC14" s="69">
        <f t="shared" si="85"/>
        <v>38055.834683580375</v>
      </c>
      <c r="AD14" s="69">
        <f t="shared" si="85"/>
        <v>38065.196408495533</v>
      </c>
      <c r="AE14" s="69">
        <f t="shared" si="85"/>
        <v>38074.560436392458</v>
      </c>
      <c r="AF14" s="69">
        <f t="shared" si="85"/>
        <v>38083.926767837678</v>
      </c>
      <c r="AG14" s="69">
        <f t="shared" si="85"/>
        <v>38093.295403397875</v>
      </c>
      <c r="AH14" s="69">
        <f t="shared" si="85"/>
        <v>38102.666343639852</v>
      </c>
      <c r="AI14" s="69">
        <f t="shared" si="85"/>
        <v>38112.03958913056</v>
      </c>
      <c r="AJ14" s="69">
        <f t="shared" si="85"/>
        <v>38121.415140437093</v>
      </c>
      <c r="AK14" s="69">
        <f t="shared" si="85"/>
        <v>38130.792998126686</v>
      </c>
      <c r="AL14" s="69">
        <f t="shared" si="85"/>
        <v>38140.173162766703</v>
      </c>
      <c r="AM14" s="69">
        <f t="shared" si="85"/>
        <v>38149.555634924654</v>
      </c>
      <c r="AN14" s="69">
        <f t="shared" ref="AN14:BE14" si="86">AM14*(1+$E$14)</f>
        <v>38158.940415168188</v>
      </c>
      <c r="AO14" s="69">
        <f t="shared" si="86"/>
        <v>38168.327504065091</v>
      </c>
      <c r="AP14" s="69">
        <f t="shared" si="86"/>
        <v>38177.716902183296</v>
      </c>
      <c r="AQ14" s="69">
        <f t="shared" si="86"/>
        <v>38187.108610090865</v>
      </c>
      <c r="AR14" s="69">
        <f t="shared" si="86"/>
        <v>38196.502628356007</v>
      </c>
      <c r="AS14" s="69">
        <f t="shared" si="86"/>
        <v>38205.89895754707</v>
      </c>
      <c r="AT14" s="69">
        <f t="shared" si="86"/>
        <v>38215.297598232544</v>
      </c>
      <c r="AU14" s="69">
        <f t="shared" si="86"/>
        <v>38224.698550981055</v>
      </c>
      <c r="AV14" s="69">
        <f t="shared" si="86"/>
        <v>38234.10181636137</v>
      </c>
      <c r="AW14" s="69">
        <f t="shared" si="86"/>
        <v>38243.50739494239</v>
      </c>
      <c r="AX14" s="69">
        <f t="shared" si="86"/>
        <v>38252.915287293166</v>
      </c>
      <c r="AY14" s="69">
        <f t="shared" si="86"/>
        <v>38262.325493982891</v>
      </c>
      <c r="AZ14" s="69">
        <f t="shared" si="86"/>
        <v>38271.738015580886</v>
      </c>
      <c r="BA14" s="69">
        <f t="shared" si="86"/>
        <v>38281.152852656618</v>
      </c>
      <c r="BB14" s="69">
        <f t="shared" si="86"/>
        <v>38290.570005779693</v>
      </c>
      <c r="BC14" s="69">
        <f t="shared" si="86"/>
        <v>38299.989475519855</v>
      </c>
      <c r="BD14" s="69">
        <f t="shared" si="86"/>
        <v>38309.411262446993</v>
      </c>
      <c r="BE14" s="69">
        <f t="shared" si="86"/>
        <v>38318.835367131142</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44950.727093982838</v>
      </c>
      <c r="DG14" s="108">
        <f t="shared" si="20"/>
        <v>44961.78496054362</v>
      </c>
      <c r="DH14" s="108">
        <f t="shared" si="21"/>
        <v>44972.845547336539</v>
      </c>
      <c r="DI14" s="108">
        <f t="shared" si="22"/>
        <v>44983.908855030793</v>
      </c>
      <c r="DJ14" s="108">
        <f t="shared" si="23"/>
        <v>49496.653082894452</v>
      </c>
      <c r="DK14" s="108">
        <f t="shared" si="24"/>
        <v>49508.829246004148</v>
      </c>
      <c r="DL14" s="108">
        <f t="shared" si="25"/>
        <v>49521.008404446642</v>
      </c>
      <c r="DM14" s="108">
        <f t="shared" si="26"/>
        <v>49533.19055895877</v>
      </c>
      <c r="DN14" s="108">
        <f t="shared" si="27"/>
        <v>45217.064779270404</v>
      </c>
      <c r="DO14" s="108">
        <f t="shared" si="28"/>
        <v>45228.188164828862</v>
      </c>
      <c r="DP14" s="108">
        <f t="shared" si="29"/>
        <v>45239.314286737121</v>
      </c>
      <c r="DQ14" s="108">
        <f t="shared" si="30"/>
        <v>45250.443145668323</v>
      </c>
      <c r="DR14" s="108">
        <f t="shared" si="31"/>
        <v>45261.574742295772</v>
      </c>
      <c r="DS14" s="108">
        <f t="shared" si="32"/>
        <v>46093.213713076184</v>
      </c>
      <c r="DT14" s="108">
        <f t="shared" si="33"/>
        <v>46104.552631032529</v>
      </c>
      <c r="DU14" s="108">
        <f t="shared" si="34"/>
        <v>46115.894338359583</v>
      </c>
      <c r="DV14" s="108">
        <f t="shared" si="35"/>
        <v>46127.238835743548</v>
      </c>
      <c r="DW14" s="108">
        <f t="shared" si="36"/>
        <v>44779.125706868064</v>
      </c>
      <c r="DX14" s="108">
        <f t="shared" si="37"/>
        <v>44790.14135953458</v>
      </c>
      <c r="DY14" s="108">
        <f t="shared" si="38"/>
        <v>44801.159722048651</v>
      </c>
      <c r="DZ14" s="108">
        <f t="shared" si="39"/>
        <v>44812.180795076871</v>
      </c>
      <c r="EA14" s="108">
        <f t="shared" si="40"/>
        <v>46005.149487627212</v>
      </c>
      <c r="EB14" s="108">
        <f t="shared" si="41"/>
        <v>46016.466741808195</v>
      </c>
      <c r="EC14" s="108">
        <f t="shared" si="42"/>
        <v>46027.786780030612</v>
      </c>
      <c r="ED14" s="108">
        <f t="shared" si="43"/>
        <v>46039.109602979333</v>
      </c>
      <c r="EE14" s="108">
        <f t="shared" si="44"/>
        <v>46050.435211339405</v>
      </c>
      <c r="EF14" s="108">
        <f t="shared" si="45"/>
        <v>43762.161077678436</v>
      </c>
      <c r="EG14" s="108">
        <f t="shared" si="46"/>
        <v>43772.92655732455</v>
      </c>
      <c r="EH14" s="108">
        <f t="shared" si="47"/>
        <v>43783.69468527571</v>
      </c>
      <c r="EI14" s="108">
        <f t="shared" si="48"/>
        <v>43794.465462183398</v>
      </c>
      <c r="EJ14" s="108">
        <f t="shared" si="49"/>
        <v>43777.976815424394</v>
      </c>
      <c r="EK14" s="108">
        <f t="shared" si="50"/>
        <v>43788.746185737669</v>
      </c>
      <c r="EL14" s="108">
        <f t="shared" si="51"/>
        <v>43799.518205313085</v>
      </c>
      <c r="EM14" s="108">
        <f t="shared" si="52"/>
        <v>43810.292874802377</v>
      </c>
      <c r="EN14" s="108">
        <f t="shared" si="53"/>
        <v>47082.06324257698</v>
      </c>
      <c r="EO14" s="108">
        <f t="shared" si="54"/>
        <v>47093.645417246902</v>
      </c>
      <c r="EP14" s="108">
        <f t="shared" si="55"/>
        <v>47105.230441128624</v>
      </c>
      <c r="EQ14" s="108">
        <f t="shared" si="56"/>
        <v>47116.818314923054</v>
      </c>
      <c r="ER14" s="108">
        <f t="shared" si="57"/>
        <v>47128.409039331258</v>
      </c>
      <c r="ES14" s="108">
        <f t="shared" si="58"/>
        <v>47266.6169563238</v>
      </c>
      <c r="ET14" s="108">
        <f t="shared" si="59"/>
        <v>47278.244531156794</v>
      </c>
      <c r="EU14" s="108">
        <f t="shared" si="60"/>
        <v>47289.874966370007</v>
      </c>
      <c r="EV14" s="108">
        <f t="shared" si="61"/>
        <v>47301.508262667099</v>
      </c>
      <c r="EW14" s="108">
        <f t="shared" si="62"/>
        <v>46758.808798364807</v>
      </c>
      <c r="EX14" s="108">
        <f t="shared" si="63"/>
        <v>46770.311452529939</v>
      </c>
      <c r="EY14" s="108">
        <f t="shared" si="64"/>
        <v>46781.816936344847</v>
      </c>
      <c r="EZ14" s="108">
        <f t="shared" si="65"/>
        <v>46793.32525050563</v>
      </c>
      <c r="FA14" s="108">
        <f t="shared" si="66"/>
        <v>43688.205280712056</v>
      </c>
      <c r="FB14" s="108">
        <f t="shared" si="67"/>
        <v>43698.952567252367</v>
      </c>
      <c r="FC14" s="108">
        <f t="shared" si="68"/>
        <v>43709.702497622216</v>
      </c>
      <c r="FD14" s="108">
        <f t="shared" si="69"/>
        <v>43720.455072471996</v>
      </c>
      <c r="FE14" s="108">
        <f t="shared" si="70"/>
        <v>43731.210292452248</v>
      </c>
    </row>
    <row r="15" spans="1:161" ht="15.75" x14ac:dyDescent="0.25">
      <c r="A15" s="47" t="s">
        <v>179</v>
      </c>
      <c r="B15" s="12">
        <f>'Urb proj of all 25 ARs '!E15</f>
        <v>2360.3902559087869</v>
      </c>
      <c r="C15" s="12">
        <f>'Urb proj of all 25 ARs '!F15</f>
        <v>2390.774520623318</v>
      </c>
      <c r="D15" s="100">
        <f t="shared" si="10"/>
        <v>1.2872559797461422E-2</v>
      </c>
      <c r="E15" s="101">
        <f t="shared" si="11"/>
        <v>2.4599972627048494E-4</v>
      </c>
      <c r="F15" s="69">
        <f t="shared" si="12"/>
        <v>2360.9709112656319</v>
      </c>
      <c r="G15" s="69">
        <f t="shared" si="16"/>
        <v>2361.5517094635356</v>
      </c>
      <c r="H15" s="69">
        <f t="shared" ref="H15:AM15" si="87">G15*(1+$E$15)</f>
        <v>2362.1326505376373</v>
      </c>
      <c r="I15" s="69">
        <f t="shared" si="87"/>
        <v>2362.713734523084</v>
      </c>
      <c r="J15" s="69">
        <f t="shared" si="87"/>
        <v>2363.2949614550321</v>
      </c>
      <c r="K15" s="69">
        <f t="shared" si="87"/>
        <v>2363.8763313686463</v>
      </c>
      <c r="L15" s="69">
        <f t="shared" si="87"/>
        <v>2364.4578442991001</v>
      </c>
      <c r="M15" s="69">
        <f t="shared" si="87"/>
        <v>2365.0395002815758</v>
      </c>
      <c r="N15" s="69">
        <f t="shared" si="87"/>
        <v>2365.621299351264</v>
      </c>
      <c r="O15" s="69">
        <f t="shared" si="87"/>
        <v>2366.2032415433641</v>
      </c>
      <c r="P15" s="69">
        <f t="shared" si="87"/>
        <v>2366.7853268930839</v>
      </c>
      <c r="Q15" s="69">
        <f t="shared" si="87"/>
        <v>2367.3675554356405</v>
      </c>
      <c r="R15" s="69">
        <f t="shared" si="87"/>
        <v>2367.9499272062594</v>
      </c>
      <c r="S15" s="69">
        <f t="shared" si="87"/>
        <v>2368.5324422401745</v>
      </c>
      <c r="T15" s="69">
        <f t="shared" si="87"/>
        <v>2369.1151005726283</v>
      </c>
      <c r="U15" s="69">
        <f t="shared" si="87"/>
        <v>2369.6979022388723</v>
      </c>
      <c r="V15" s="69">
        <f t="shared" si="87"/>
        <v>2370.2808472741667</v>
      </c>
      <c r="W15" s="69">
        <f t="shared" si="87"/>
        <v>2370.8639357137804</v>
      </c>
      <c r="X15" s="69">
        <f t="shared" si="87"/>
        <v>2371.4471675929904</v>
      </c>
      <c r="Y15" s="69">
        <f t="shared" si="87"/>
        <v>2372.0305429470832</v>
      </c>
      <c r="Z15" s="69">
        <f t="shared" si="87"/>
        <v>2372.6140618113532</v>
      </c>
      <c r="AA15" s="69">
        <f t="shared" si="87"/>
        <v>2373.1977242211042</v>
      </c>
      <c r="AB15" s="69">
        <f t="shared" si="87"/>
        <v>2373.7815302116483</v>
      </c>
      <c r="AC15" s="69">
        <f t="shared" si="87"/>
        <v>2374.3654798183061</v>
      </c>
      <c r="AD15" s="69">
        <f t="shared" si="87"/>
        <v>2374.9495730764074</v>
      </c>
      <c r="AE15" s="69">
        <f t="shared" si="87"/>
        <v>2375.5338100212903</v>
      </c>
      <c r="AF15" s="69">
        <f t="shared" si="87"/>
        <v>2376.1181906883016</v>
      </c>
      <c r="AG15" s="69">
        <f t="shared" si="87"/>
        <v>2376.7027151127973</v>
      </c>
      <c r="AH15" s="69">
        <f t="shared" si="87"/>
        <v>2377.2873833301414</v>
      </c>
      <c r="AI15" s="69">
        <f t="shared" si="87"/>
        <v>2377.8721953757067</v>
      </c>
      <c r="AJ15" s="69">
        <f t="shared" si="87"/>
        <v>2378.4571512848752</v>
      </c>
      <c r="AK15" s="69">
        <f t="shared" si="87"/>
        <v>2379.0422510930375</v>
      </c>
      <c r="AL15" s="69">
        <f t="shared" si="87"/>
        <v>2379.6274948355922</v>
      </c>
      <c r="AM15" s="69">
        <f t="shared" si="87"/>
        <v>2380.2128825479476</v>
      </c>
      <c r="AN15" s="69">
        <f t="shared" ref="AN15:BE15" si="88">AM15*(1+$E$15)</f>
        <v>2380.79841426552</v>
      </c>
      <c r="AO15" s="69">
        <f t="shared" si="88"/>
        <v>2381.3840900237346</v>
      </c>
      <c r="AP15" s="69">
        <f t="shared" si="88"/>
        <v>2381.9699098580254</v>
      </c>
      <c r="AQ15" s="69">
        <f t="shared" si="88"/>
        <v>2382.5558738038349</v>
      </c>
      <c r="AR15" s="69">
        <f t="shared" si="88"/>
        <v>2383.1419818966147</v>
      </c>
      <c r="AS15" s="69">
        <f t="shared" si="88"/>
        <v>2383.7282341718251</v>
      </c>
      <c r="AT15" s="69">
        <f t="shared" si="88"/>
        <v>2384.3146306649346</v>
      </c>
      <c r="AU15" s="69">
        <f t="shared" si="88"/>
        <v>2384.9011714114208</v>
      </c>
      <c r="AV15" s="69">
        <f t="shared" si="88"/>
        <v>2385.4878564467704</v>
      </c>
      <c r="AW15" s="69">
        <f t="shared" si="88"/>
        <v>2386.0746858064776</v>
      </c>
      <c r="AX15" s="69">
        <f t="shared" si="88"/>
        <v>2386.6616595260471</v>
      </c>
      <c r="AY15" s="69">
        <f t="shared" si="88"/>
        <v>2387.2487776409907</v>
      </c>
      <c r="AZ15" s="69">
        <f t="shared" si="88"/>
        <v>2387.8360401868299</v>
      </c>
      <c r="BA15" s="69">
        <f t="shared" si="88"/>
        <v>2388.4234471990949</v>
      </c>
      <c r="BB15" s="69">
        <f t="shared" si="88"/>
        <v>2389.0109987133237</v>
      </c>
      <c r="BC15" s="69">
        <f t="shared" si="88"/>
        <v>2389.5986947650645</v>
      </c>
      <c r="BD15" s="69">
        <f t="shared" si="88"/>
        <v>2390.1865353898729</v>
      </c>
      <c r="BE15" s="69">
        <f t="shared" si="88"/>
        <v>2390.7745206233144</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7759.723223734487</v>
      </c>
      <c r="DG15" s="108">
        <f t="shared" si="20"/>
        <v>7761.6321135234593</v>
      </c>
      <c r="DH15" s="108">
        <f t="shared" si="21"/>
        <v>7763.5414728987989</v>
      </c>
      <c r="DI15" s="108">
        <f t="shared" si="22"/>
        <v>7765.4513019760207</v>
      </c>
      <c r="DJ15" s="108">
        <f t="shared" si="23"/>
        <v>8964.7584583710723</v>
      </c>
      <c r="DK15" s="108">
        <f t="shared" si="24"/>
        <v>8966.9637864979122</v>
      </c>
      <c r="DL15" s="108">
        <f t="shared" si="25"/>
        <v>8969.1696571348675</v>
      </c>
      <c r="DM15" s="108">
        <f t="shared" si="26"/>
        <v>8971.3760704153956</v>
      </c>
      <c r="DN15" s="108">
        <f t="shared" si="27"/>
        <v>7069.3625529306673</v>
      </c>
      <c r="DO15" s="108">
        <f t="shared" si="28"/>
        <v>7071.1016141835953</v>
      </c>
      <c r="DP15" s="108">
        <f t="shared" si="29"/>
        <v>7072.8411032451149</v>
      </c>
      <c r="DQ15" s="108">
        <f t="shared" si="30"/>
        <v>7074.5810202204675</v>
      </c>
      <c r="DR15" s="108">
        <f t="shared" si="31"/>
        <v>7076.3213652149207</v>
      </c>
      <c r="DS15" s="108">
        <f t="shared" si="32"/>
        <v>7221.4847547482696</v>
      </c>
      <c r="DT15" s="108">
        <f t="shared" si="33"/>
        <v>7223.261238021204</v>
      </c>
      <c r="DU15" s="108">
        <f t="shared" si="34"/>
        <v>7225.0381583085364</v>
      </c>
      <c r="DV15" s="108">
        <f t="shared" si="35"/>
        <v>7226.8155157177744</v>
      </c>
      <c r="DW15" s="108">
        <f t="shared" si="36"/>
        <v>6709.373693220833</v>
      </c>
      <c r="DX15" s="108">
        <f t="shared" si="37"/>
        <v>6711.0241973128113</v>
      </c>
      <c r="DY15" s="108">
        <f t="shared" si="38"/>
        <v>6712.6751074283447</v>
      </c>
      <c r="DZ15" s="108">
        <f t="shared" si="39"/>
        <v>6714.326423667314</v>
      </c>
      <c r="EA15" s="108">
        <f t="shared" si="40"/>
        <v>7077.4370962664707</v>
      </c>
      <c r="EB15" s="108">
        <f t="shared" si="41"/>
        <v>7079.1781438548487</v>
      </c>
      <c r="EC15" s="108">
        <f t="shared" si="42"/>
        <v>7080.9196197404572</v>
      </c>
      <c r="ED15" s="108">
        <f t="shared" si="43"/>
        <v>7082.6615240286565</v>
      </c>
      <c r="EE15" s="108">
        <f t="shared" si="44"/>
        <v>7084.4038568248334</v>
      </c>
      <c r="EF15" s="108">
        <f t="shared" si="45"/>
        <v>7945.8967199131366</v>
      </c>
      <c r="EG15" s="108">
        <f t="shared" si="46"/>
        <v>7947.8514083312084</v>
      </c>
      <c r="EH15" s="108">
        <f t="shared" si="47"/>
        <v>7949.8065776020967</v>
      </c>
      <c r="EI15" s="108">
        <f t="shared" si="48"/>
        <v>7951.7622278440895</v>
      </c>
      <c r="EJ15" s="108">
        <f t="shared" si="49"/>
        <v>8176.1035661990963</v>
      </c>
      <c r="EK15" s="108">
        <f t="shared" si="50"/>
        <v>8178.1148854383409</v>
      </c>
      <c r="EL15" s="108">
        <f t="shared" si="51"/>
        <v>8180.1266994615671</v>
      </c>
      <c r="EM15" s="108">
        <f t="shared" si="52"/>
        <v>8182.1390083904935</v>
      </c>
      <c r="EN15" s="108">
        <f t="shared" si="53"/>
        <v>9045.2883229078088</v>
      </c>
      <c r="EO15" s="108">
        <f t="shared" si="54"/>
        <v>9047.5134613592818</v>
      </c>
      <c r="EP15" s="108">
        <f t="shared" si="55"/>
        <v>9049.7391471942046</v>
      </c>
      <c r="EQ15" s="108">
        <f t="shared" si="56"/>
        <v>9051.9653805472335</v>
      </c>
      <c r="ER15" s="108">
        <f t="shared" si="57"/>
        <v>9054.1921615530573</v>
      </c>
      <c r="ES15" s="108">
        <f t="shared" si="58"/>
        <v>8781.969525472683</v>
      </c>
      <c r="ET15" s="108">
        <f t="shared" si="59"/>
        <v>8784.129887572064</v>
      </c>
      <c r="EU15" s="108">
        <f t="shared" si="60"/>
        <v>8786.2907811199311</v>
      </c>
      <c r="EV15" s="108">
        <f t="shared" si="61"/>
        <v>8788.4522062470205</v>
      </c>
      <c r="EW15" s="108">
        <f t="shared" si="62"/>
        <v>8385.8026356030859</v>
      </c>
      <c r="EX15" s="108">
        <f t="shared" si="63"/>
        <v>8387.8655407560018</v>
      </c>
      <c r="EY15" s="108">
        <f t="shared" si="64"/>
        <v>8389.9289533830215</v>
      </c>
      <c r="EZ15" s="108">
        <f t="shared" si="65"/>
        <v>8391.9928736089823</v>
      </c>
      <c r="FA15" s="108">
        <f t="shared" si="66"/>
        <v>7425.3008625350876</v>
      </c>
      <c r="FB15" s="108">
        <f t="shared" si="67"/>
        <v>7427.1274845147464</v>
      </c>
      <c r="FC15" s="108">
        <f t="shared" si="68"/>
        <v>7428.9545558429136</v>
      </c>
      <c r="FD15" s="108">
        <f t="shared" si="69"/>
        <v>7430.7820766301265</v>
      </c>
      <c r="FE15" s="108">
        <f t="shared" si="70"/>
        <v>7432.6100469869534</v>
      </c>
    </row>
    <row r="16" spans="1:161" ht="15.75" x14ac:dyDescent="0.25">
      <c r="A16" s="47" t="s">
        <v>170</v>
      </c>
      <c r="B16" s="12">
        <f>'Urb proj of all 25 ARs '!E16</f>
        <v>17895.800241046825</v>
      </c>
      <c r="C16" s="12">
        <f>'Urb proj of all 25 ARs '!F16</f>
        <v>18126.164999773129</v>
      </c>
      <c r="D16" s="100">
        <f t="shared" si="10"/>
        <v>1.2872559797461656E-2</v>
      </c>
      <c r="E16" s="101">
        <f t="shared" si="11"/>
        <v>2.4599972627048494E-4</v>
      </c>
      <c r="F16" s="69">
        <f t="shared" si="12"/>
        <v>17900.202603007514</v>
      </c>
      <c r="G16" s="69">
        <f t="shared" si="13"/>
        <v>17904.60604794804</v>
      </c>
      <c r="H16" s="69">
        <f>G16*(1+$E$16)</f>
        <v>17909.010576134817</v>
      </c>
      <c r="I16" s="69">
        <f t="shared" ref="I16:BE16" si="89">H16*(1+$E$16)</f>
        <v>17913.416187834322</v>
      </c>
      <c r="J16" s="69">
        <f t="shared" si="89"/>
        <v>17917.8228833131</v>
      </c>
      <c r="K16" s="69">
        <f t="shared" si="89"/>
        <v>17922.230662837759</v>
      </c>
      <c r="L16" s="69">
        <f t="shared" si="89"/>
        <v>17926.639526674975</v>
      </c>
      <c r="M16" s="69">
        <f t="shared" si="89"/>
        <v>17931.049475091488</v>
      </c>
      <c r="N16" s="69">
        <f t="shared" si="89"/>
        <v>17935.460508354103</v>
      </c>
      <c r="O16" s="69">
        <f t="shared" si="89"/>
        <v>17939.872626729692</v>
      </c>
      <c r="P16" s="69">
        <f t="shared" si="89"/>
        <v>17944.285830485194</v>
      </c>
      <c r="Q16" s="69">
        <f t="shared" si="89"/>
        <v>17948.700119887613</v>
      </c>
      <c r="R16" s="69">
        <f t="shared" si="89"/>
        <v>17953.115495204016</v>
      </c>
      <c r="S16" s="69">
        <f t="shared" si="89"/>
        <v>17957.531956701539</v>
      </c>
      <c r="T16" s="69">
        <f t="shared" si="89"/>
        <v>17961.949504647382</v>
      </c>
      <c r="U16" s="69">
        <f t="shared" si="89"/>
        <v>17966.368139308808</v>
      </c>
      <c r="V16" s="69">
        <f t="shared" si="89"/>
        <v>17970.787860953154</v>
      </c>
      <c r="W16" s="69">
        <f t="shared" si="89"/>
        <v>17975.208669847812</v>
      </c>
      <c r="X16" s="69">
        <f t="shared" si="89"/>
        <v>17979.63056626025</v>
      </c>
      <c r="Y16" s="69">
        <f t="shared" si="89"/>
        <v>17984.053550457993</v>
      </c>
      <c r="Z16" s="69">
        <f t="shared" si="89"/>
        <v>17988.47762270864</v>
      </c>
      <c r="AA16" s="69">
        <f t="shared" si="89"/>
        <v>17992.902783279849</v>
      </c>
      <c r="AB16" s="69">
        <f t="shared" si="89"/>
        <v>17997.329032439349</v>
      </c>
      <c r="AC16" s="69">
        <f t="shared" si="89"/>
        <v>18001.756370454928</v>
      </c>
      <c r="AD16" s="69">
        <f t="shared" si="89"/>
        <v>18006.184797594447</v>
      </c>
      <c r="AE16" s="69">
        <f t="shared" si="89"/>
        <v>18010.614314125833</v>
      </c>
      <c r="AF16" s="69">
        <f t="shared" si="89"/>
        <v>18015.044920317072</v>
      </c>
      <c r="AG16" s="69">
        <f t="shared" si="89"/>
        <v>18019.476616436219</v>
      </c>
      <c r="AH16" s="69">
        <f t="shared" si="89"/>
        <v>18023.9094027514</v>
      </c>
      <c r="AI16" s="69">
        <f t="shared" si="89"/>
        <v>18028.3432795308</v>
      </c>
      <c r="AJ16" s="69">
        <f t="shared" si="89"/>
        <v>18032.778247042676</v>
      </c>
      <c r="AK16" s="69">
        <f t="shared" si="89"/>
        <v>18037.214305555346</v>
      </c>
      <c r="AL16" s="69">
        <f t="shared" si="89"/>
        <v>18041.651455337196</v>
      </c>
      <c r="AM16" s="69">
        <f t="shared" si="89"/>
        <v>18046.089696656676</v>
      </c>
      <c r="AN16" s="69">
        <f t="shared" si="89"/>
        <v>18050.529029782305</v>
      </c>
      <c r="AO16" s="69">
        <f t="shared" si="89"/>
        <v>18054.969454982667</v>
      </c>
      <c r="AP16" s="69">
        <f t="shared" si="89"/>
        <v>18059.410972526413</v>
      </c>
      <c r="AQ16" s="69">
        <f t="shared" si="89"/>
        <v>18063.853582682263</v>
      </c>
      <c r="AR16" s="69">
        <f t="shared" si="89"/>
        <v>18068.297285718992</v>
      </c>
      <c r="AS16" s="69">
        <f t="shared" si="89"/>
        <v>18072.742081905453</v>
      </c>
      <c r="AT16" s="69">
        <f t="shared" si="89"/>
        <v>18077.187971510561</v>
      </c>
      <c r="AU16" s="69">
        <f t="shared" si="89"/>
        <v>18081.634954803292</v>
      </c>
      <c r="AV16" s="69">
        <f t="shared" si="89"/>
        <v>18086.083032052698</v>
      </c>
      <c r="AW16" s="69">
        <f t="shared" si="89"/>
        <v>18090.532203527888</v>
      </c>
      <c r="AX16" s="69">
        <f t="shared" si="89"/>
        <v>18094.982469498042</v>
      </c>
      <c r="AY16" s="69">
        <f t="shared" si="89"/>
        <v>18099.433830232407</v>
      </c>
      <c r="AZ16" s="69">
        <f t="shared" si="89"/>
        <v>18103.886286000296</v>
      </c>
      <c r="BA16" s="69">
        <f t="shared" si="89"/>
        <v>18108.339837071082</v>
      </c>
      <c r="BB16" s="69">
        <f t="shared" si="89"/>
        <v>18112.794483714213</v>
      </c>
      <c r="BC16" s="69">
        <f t="shared" si="89"/>
        <v>18117.250226199201</v>
      </c>
      <c r="BD16" s="69">
        <f t="shared" si="89"/>
        <v>18121.707064795621</v>
      </c>
      <c r="BE16" s="69">
        <f t="shared" si="89"/>
        <v>18126.164999773115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19243.658120249293</v>
      </c>
      <c r="DG16" s="108">
        <f t="shared" si="15"/>
        <v>19248.392054879318</v>
      </c>
      <c r="DH16" s="108">
        <f t="shared" si="15"/>
        <v>19253.127154055965</v>
      </c>
      <c r="DI16" s="108">
        <f t="shared" si="15"/>
        <v>19257.863418065714</v>
      </c>
      <c r="DJ16" s="108">
        <f t="shared" si="15"/>
        <v>20443.664869619126</v>
      </c>
      <c r="DK16" s="108">
        <f t="shared" si="15"/>
        <v>20448.694005581019</v>
      </c>
      <c r="DL16" s="108">
        <f t="shared" si="15"/>
        <v>20453.724378708983</v>
      </c>
      <c r="DM16" s="108">
        <f t="shared" si="15"/>
        <v>20458.755989307356</v>
      </c>
      <c r="DN16" s="108">
        <f t="shared" si="15"/>
        <v>17798.182782506032</v>
      </c>
      <c r="DO16" s="108">
        <f t="shared" si="15"/>
        <v>17802.561130598639</v>
      </c>
      <c r="DP16" s="108">
        <f t="shared" si="15"/>
        <v>17806.940555763682</v>
      </c>
      <c r="DQ16" s="108">
        <f t="shared" si="15"/>
        <v>17811.321058266112</v>
      </c>
      <c r="DR16" s="108">
        <f t="shared" si="15"/>
        <v>17815.702638370964</v>
      </c>
      <c r="DS16" s="108">
        <f t="shared" si="15"/>
        <v>18867.417643297758</v>
      </c>
      <c r="DT16" s="108">
        <f t="shared" si="15"/>
        <v>18872.059022873444</v>
      </c>
      <c r="DU16" s="108">
        <f t="shared" si="15"/>
        <v>18876.701544227228</v>
      </c>
      <c r="DV16" s="108">
        <f t="shared" ref="DV16:EK28" si="90">V16*BV16</f>
        <v>18881.345207639999</v>
      </c>
      <c r="DW16" s="108">
        <f t="shared" si="90"/>
        <v>18064.138207833734</v>
      </c>
      <c r="DX16" s="108">
        <f t="shared" si="90"/>
        <v>18068.581980888172</v>
      </c>
      <c r="DY16" s="108">
        <f t="shared" si="90"/>
        <v>18073.026847109566</v>
      </c>
      <c r="DZ16" s="108">
        <f t="shared" si="90"/>
        <v>18077.472806766833</v>
      </c>
      <c r="EA16" s="108">
        <f t="shared" si="90"/>
        <v>18855.484112053276</v>
      </c>
      <c r="EB16" s="108">
        <f t="shared" si="90"/>
        <v>18860.12255598354</v>
      </c>
      <c r="EC16" s="108">
        <f t="shared" si="90"/>
        <v>18864.762140969739</v>
      </c>
      <c r="ED16" s="108">
        <f t="shared" si="90"/>
        <v>18869.402867292574</v>
      </c>
      <c r="EE16" s="108">
        <f t="shared" si="90"/>
        <v>18874.044735232816</v>
      </c>
      <c r="EF16" s="108">
        <f t="shared" si="90"/>
        <v>18439.028284491538</v>
      </c>
      <c r="EG16" s="108">
        <f t="shared" si="90"/>
        <v>18443.564280402217</v>
      </c>
      <c r="EH16" s="108">
        <f t="shared" si="90"/>
        <v>18448.101392166649</v>
      </c>
      <c r="EI16" s="108">
        <f t="shared" si="90"/>
        <v>18452.63962005933</v>
      </c>
      <c r="EJ16" s="108">
        <f t="shared" si="90"/>
        <v>18739.375630990828</v>
      </c>
      <c r="EK16" s="108">
        <f t="shared" si="90"/>
        <v>18743.985512266532</v>
      </c>
      <c r="EL16" s="108">
        <f t="shared" ref="EL16:FA28" si="91">AL16*CL16</f>
        <v>18748.596527571772</v>
      </c>
      <c r="EM16" s="108">
        <f t="shared" si="91"/>
        <v>18753.208677185507</v>
      </c>
      <c r="EN16" s="108">
        <f t="shared" si="91"/>
        <v>20369.366720661255</v>
      </c>
      <c r="EO16" s="108">
        <f t="shared" si="91"/>
        <v>20374.377579298838</v>
      </c>
      <c r="EP16" s="108">
        <f t="shared" si="91"/>
        <v>20379.389670606277</v>
      </c>
      <c r="EQ16" s="108">
        <f t="shared" si="91"/>
        <v>20384.402994886805</v>
      </c>
      <c r="ER16" s="108">
        <f t="shared" si="91"/>
        <v>20389.417552443734</v>
      </c>
      <c r="ES16" s="108">
        <f t="shared" si="91"/>
        <v>20154.904840035069</v>
      </c>
      <c r="ET16" s="108">
        <f t="shared" si="91"/>
        <v>20159.862941108728</v>
      </c>
      <c r="EU16" s="108">
        <f t="shared" si="91"/>
        <v>20164.822261873891</v>
      </c>
      <c r="EV16" s="108">
        <f t="shared" si="91"/>
        <v>20169.782802630605</v>
      </c>
      <c r="EW16" s="108">
        <f t="shared" si="91"/>
        <v>19795.834404611611</v>
      </c>
      <c r="EX16" s="108">
        <f t="shared" si="91"/>
        <v>19800.704174456441</v>
      </c>
      <c r="EY16" s="108">
        <f t="shared" si="91"/>
        <v>19805.575142263318</v>
      </c>
      <c r="EZ16" s="108">
        <f t="shared" si="91"/>
        <v>19810.447308326944</v>
      </c>
      <c r="FA16" s="108">
        <f t="shared" si="91"/>
        <v>18187.078319706266</v>
      </c>
      <c r="FB16" s="108">
        <f t="shared" ref="FB16:FE28" si="92">BB16*DB16</f>
        <v>18191.552335994573</v>
      </c>
      <c r="FC16" s="108">
        <f t="shared" si="92"/>
        <v>18196.027452889663</v>
      </c>
      <c r="FD16" s="108">
        <f t="shared" si="92"/>
        <v>18200.503670662285</v>
      </c>
      <c r="FE16" s="108">
        <f t="shared" si="92"/>
        <v>18204.980989583255</v>
      </c>
    </row>
    <row r="17" spans="1:161" ht="15.75" x14ac:dyDescent="0.25">
      <c r="A17" s="87" t="s">
        <v>174</v>
      </c>
      <c r="B17" s="12">
        <f>'Urb proj of all 25 ARs '!E17</f>
        <v>21634.739957445388</v>
      </c>
      <c r="C17" s="12">
        <f>'Urb proj of all 25 ARs '!F17</f>
        <v>21913.234441250133</v>
      </c>
      <c r="D17" s="100">
        <f t="shared" si="10"/>
        <v>1.2872559797461477E-2</v>
      </c>
      <c r="E17" s="101">
        <f t="shared" si="11"/>
        <v>2.4599972627048494E-4</v>
      </c>
      <c r="F17" s="69">
        <f t="shared" si="12"/>
        <v>21640.062097552855</v>
      </c>
      <c r="G17" s="69">
        <f t="shared" si="13"/>
        <v>21645.385546905331</v>
      </c>
      <c r="H17" s="69">
        <f>G17*(1+$E$17)</f>
        <v>21650.710305824887</v>
      </c>
      <c r="I17" s="69">
        <f t="shared" ref="I17:BE17" si="93">H17*(1+$E$17)</f>
        <v>21656.036374633681</v>
      </c>
      <c r="J17" s="69">
        <f t="shared" si="93"/>
        <v>21661.363753653943</v>
      </c>
      <c r="K17" s="69">
        <f t="shared" si="93"/>
        <v>21666.692443207987</v>
      </c>
      <c r="L17" s="69">
        <f t="shared" si="93"/>
        <v>21672.022443618203</v>
      </c>
      <c r="M17" s="69">
        <f t="shared" si="93"/>
        <v>21677.353755207063</v>
      </c>
      <c r="N17" s="69">
        <f t="shared" si="93"/>
        <v>21682.686378297112</v>
      </c>
      <c r="O17" s="69">
        <f t="shared" si="93"/>
        <v>21688.020313210982</v>
      </c>
      <c r="P17" s="69">
        <f t="shared" si="93"/>
        <v>21693.355560271382</v>
      </c>
      <c r="Q17" s="69">
        <f t="shared" si="93"/>
        <v>21698.692119801097</v>
      </c>
      <c r="R17" s="69">
        <f t="shared" si="93"/>
        <v>21704.029992122996</v>
      </c>
      <c r="S17" s="69">
        <f t="shared" si="93"/>
        <v>21709.369177560024</v>
      </c>
      <c r="T17" s="69">
        <f t="shared" si="93"/>
        <v>21714.70967643521</v>
      </c>
      <c r="U17" s="69">
        <f t="shared" si="93"/>
        <v>21720.051489071655</v>
      </c>
      <c r="V17" s="69">
        <f t="shared" si="93"/>
        <v>21725.394615792546</v>
      </c>
      <c r="W17" s="69">
        <f t="shared" si="93"/>
        <v>21730.739056921149</v>
      </c>
      <c r="X17" s="69">
        <f t="shared" si="93"/>
        <v>21736.084812780806</v>
      </c>
      <c r="Y17" s="69">
        <f t="shared" si="93"/>
        <v>21741.431883694942</v>
      </c>
      <c r="Z17" s="69">
        <f t="shared" si="93"/>
        <v>21746.780269987059</v>
      </c>
      <c r="AA17" s="69">
        <f t="shared" si="93"/>
        <v>21752.129971980739</v>
      </c>
      <c r="AB17" s="69">
        <f t="shared" si="93"/>
        <v>21757.480989999647</v>
      </c>
      <c r="AC17" s="69">
        <f t="shared" si="93"/>
        <v>21762.833324367522</v>
      </c>
      <c r="AD17" s="69">
        <f t="shared" si="93"/>
        <v>21768.186975408185</v>
      </c>
      <c r="AE17" s="69">
        <f t="shared" si="93"/>
        <v>21773.54194344554</v>
      </c>
      <c r="AF17" s="69">
        <f t="shared" si="93"/>
        <v>21778.898228803566</v>
      </c>
      <c r="AG17" s="69">
        <f t="shared" si="93"/>
        <v>21784.255831806324</v>
      </c>
      <c r="AH17" s="69">
        <f t="shared" si="93"/>
        <v>21789.614752777954</v>
      </c>
      <c r="AI17" s="69">
        <f t="shared" si="93"/>
        <v>21794.974992042677</v>
      </c>
      <c r="AJ17" s="69">
        <f t="shared" si="93"/>
        <v>21800.336549924792</v>
      </c>
      <c r="AK17" s="69">
        <f t="shared" si="93"/>
        <v>21805.699426748677</v>
      </c>
      <c r="AL17" s="69">
        <f t="shared" si="93"/>
        <v>21811.063622838792</v>
      </c>
      <c r="AM17" s="69">
        <f t="shared" si="93"/>
        <v>21816.429138519678</v>
      </c>
      <c r="AN17" s="69">
        <f t="shared" si="93"/>
        <v>21821.795974115954</v>
      </c>
      <c r="AO17" s="69">
        <f t="shared" si="93"/>
        <v>21827.164129952318</v>
      </c>
      <c r="AP17" s="69">
        <f t="shared" si="93"/>
        <v>21832.533606353547</v>
      </c>
      <c r="AQ17" s="69">
        <f t="shared" si="93"/>
        <v>21837.904403644501</v>
      </c>
      <c r="AR17" s="69">
        <f t="shared" si="93"/>
        <v>21843.276522150118</v>
      </c>
      <c r="AS17" s="69">
        <f t="shared" si="93"/>
        <v>21848.649962195417</v>
      </c>
      <c r="AT17" s="69">
        <f t="shared" si="93"/>
        <v>21854.024724105497</v>
      </c>
      <c r="AU17" s="69">
        <f t="shared" si="93"/>
        <v>21859.400808205533</v>
      </c>
      <c r="AV17" s="69">
        <f t="shared" si="93"/>
        <v>21864.778214820788</v>
      </c>
      <c r="AW17" s="69">
        <f t="shared" si="93"/>
        <v>21870.156944276598</v>
      </c>
      <c r="AX17" s="69">
        <f t="shared" si="93"/>
        <v>21875.536996898383</v>
      </c>
      <c r="AY17" s="69">
        <f t="shared" si="93"/>
        <v>21880.918373011638</v>
      </c>
      <c r="AZ17" s="69">
        <f t="shared" si="93"/>
        <v>21886.301072941947</v>
      </c>
      <c r="BA17" s="69">
        <f t="shared" si="93"/>
        <v>21891.685097014964</v>
      </c>
      <c r="BB17" s="69">
        <f t="shared" si="93"/>
        <v>21897.07044555643</v>
      </c>
      <c r="BC17" s="69">
        <f t="shared" si="93"/>
        <v>21902.457118892162</v>
      </c>
      <c r="BD17" s="69">
        <f t="shared" si="93"/>
        <v>21907.845117348061</v>
      </c>
      <c r="BE17" s="69">
        <f t="shared" si="93"/>
        <v>21913.234441250104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35359.132648508108</v>
      </c>
      <c r="DG17" s="108">
        <f t="shared" si="15"/>
        <v>35367.830985460801</v>
      </c>
      <c r="DH17" s="108">
        <f t="shared" si="15"/>
        <v>35376.531462202009</v>
      </c>
      <c r="DI17" s="108">
        <f t="shared" si="15"/>
        <v>35385.234079258109</v>
      </c>
      <c r="DJ17" s="108">
        <f t="shared" si="15"/>
        <v>41059.233948906811</v>
      </c>
      <c r="DK17" s="108">
        <f t="shared" si="15"/>
        <v>41069.334509219116</v>
      </c>
      <c r="DL17" s="108">
        <f t="shared" si="15"/>
        <v>41079.4375542665</v>
      </c>
      <c r="DM17" s="108">
        <f t="shared" si="15"/>
        <v>41089.543084660196</v>
      </c>
      <c r="DN17" s="108">
        <f t="shared" si="15"/>
        <v>34182.551834832986</v>
      </c>
      <c r="DO17" s="108">
        <f t="shared" si="15"/>
        <v>34190.960733227577</v>
      </c>
      <c r="DP17" s="108">
        <f t="shared" si="15"/>
        <v>34199.371700208882</v>
      </c>
      <c r="DQ17" s="108">
        <f t="shared" si="15"/>
        <v>34207.78473628575</v>
      </c>
      <c r="DR17" s="108">
        <f t="shared" si="15"/>
        <v>34216.199841967202</v>
      </c>
      <c r="DS17" s="108">
        <f t="shared" si="15"/>
        <v>37109.654949678647</v>
      </c>
      <c r="DT17" s="108">
        <f t="shared" si="15"/>
        <v>37118.783914638261</v>
      </c>
      <c r="DU17" s="108">
        <f t="shared" si="15"/>
        <v>37127.915125320753</v>
      </c>
      <c r="DV17" s="108">
        <f t="shared" si="90"/>
        <v>37137.048582278578</v>
      </c>
      <c r="DW17" s="108">
        <f t="shared" si="90"/>
        <v>36228.399522937798</v>
      </c>
      <c r="DX17" s="108">
        <f t="shared" si="90"/>
        <v>36237.311699303653</v>
      </c>
      <c r="DY17" s="108">
        <f t="shared" si="90"/>
        <v>36246.22606806246</v>
      </c>
      <c r="DZ17" s="108">
        <f t="shared" si="90"/>
        <v>36255.142629753544</v>
      </c>
      <c r="EA17" s="108">
        <f t="shared" si="90"/>
        <v>40421.903526310445</v>
      </c>
      <c r="EB17" s="108">
        <f t="shared" si="90"/>
        <v>40431.847303513256</v>
      </c>
      <c r="EC17" s="108">
        <f t="shared" si="90"/>
        <v>40441.793526882531</v>
      </c>
      <c r="ED17" s="108">
        <f t="shared" si="90"/>
        <v>40451.742197020023</v>
      </c>
      <c r="EE17" s="108">
        <f t="shared" si="90"/>
        <v>40461.693314527656</v>
      </c>
      <c r="EF17" s="108">
        <f t="shared" si="90"/>
        <v>40571.686254956781</v>
      </c>
      <c r="EG17" s="108">
        <f t="shared" si="90"/>
        <v>40581.666878669836</v>
      </c>
      <c r="EH17" s="108">
        <f t="shared" si="90"/>
        <v>40591.649957613583</v>
      </c>
      <c r="EI17" s="108">
        <f t="shared" si="90"/>
        <v>40601.635492392023</v>
      </c>
      <c r="EJ17" s="108">
        <f t="shared" si="90"/>
        <v>43494.060809052076</v>
      </c>
      <c r="EK17" s="108">
        <f t="shared" si="90"/>
        <v>43504.760336105493</v>
      </c>
      <c r="EL17" s="108">
        <f t="shared" si="91"/>
        <v>43515.462495239633</v>
      </c>
      <c r="EM17" s="108">
        <f t="shared" si="91"/>
        <v>43526.167287101998</v>
      </c>
      <c r="EN17" s="108">
        <f t="shared" si="91"/>
        <v>43353.470749193999</v>
      </c>
      <c r="EO17" s="108">
        <f t="shared" si="91"/>
        <v>43364.135691131174</v>
      </c>
      <c r="EP17" s="108">
        <f t="shared" si="91"/>
        <v>43374.803256641149</v>
      </c>
      <c r="EQ17" s="108">
        <f t="shared" si="91"/>
        <v>43385.473446369324</v>
      </c>
      <c r="ER17" s="108">
        <f t="shared" si="91"/>
        <v>43396.146260961243</v>
      </c>
      <c r="ES17" s="108">
        <f t="shared" si="91"/>
        <v>42905.254759608673</v>
      </c>
      <c r="ET17" s="108">
        <f t="shared" si="91"/>
        <v>42915.8094405351</v>
      </c>
      <c r="EU17" s="108">
        <f t="shared" si="91"/>
        <v>42926.366717910147</v>
      </c>
      <c r="EV17" s="108">
        <f t="shared" si="91"/>
        <v>42936.92659237254</v>
      </c>
      <c r="EW17" s="108">
        <f t="shared" si="91"/>
        <v>38500.261681682779</v>
      </c>
      <c r="EX17" s="108">
        <f t="shared" si="91"/>
        <v>38509.73273551782</v>
      </c>
      <c r="EY17" s="108">
        <f t="shared" si="91"/>
        <v>38519.2061192295</v>
      </c>
      <c r="EZ17" s="108">
        <f t="shared" si="91"/>
        <v>38528.681833390991</v>
      </c>
      <c r="FA17" s="108">
        <f t="shared" si="91"/>
        <v>36007.890764360149</v>
      </c>
      <c r="FB17" s="108">
        <f t="shared" si="92"/>
        <v>36016.748695631759</v>
      </c>
      <c r="FC17" s="108">
        <f t="shared" si="92"/>
        <v>36025.608805952033</v>
      </c>
      <c r="FD17" s="108">
        <f t="shared" si="92"/>
        <v>36034.471095857029</v>
      </c>
      <c r="FE17" s="108">
        <f t="shared" si="92"/>
        <v>36043.33556588291</v>
      </c>
    </row>
    <row r="18" spans="1:161" ht="15.75" x14ac:dyDescent="0.25">
      <c r="A18" s="47" t="s">
        <v>222</v>
      </c>
      <c r="B18" s="12">
        <f>'Urb proj of all 25 ARs '!E18</f>
        <v>25716.988125736814</v>
      </c>
      <c r="C18" s="12">
        <f>'Urb proj of all 25 ARs '!F18</f>
        <v>26048.031593195967</v>
      </c>
      <c r="D18" s="100">
        <f t="shared" si="10"/>
        <v>1.287255979746142E-2</v>
      </c>
      <c r="E18" s="101">
        <f t="shared" si="11"/>
        <v>2.4599972627048494E-4</v>
      </c>
      <c r="F18" s="69">
        <f t="shared" si="12"/>
        <v>25723.314497776246</v>
      </c>
      <c r="G18" s="69">
        <f t="shared" si="13"/>
        <v>25729.642426101469</v>
      </c>
      <c r="H18" s="69">
        <f>G18*(1+$E$18)</f>
        <v>25735.971911095327</v>
      </c>
      <c r="I18" s="69">
        <f t="shared" ref="I18:BE18" si="94">H18*(1+$E$18)</f>
        <v>25742.302953140759</v>
      </c>
      <c r="J18" s="69">
        <f t="shared" si="94"/>
        <v>25748.635552620803</v>
      </c>
      <c r="K18" s="69">
        <f t="shared" si="94"/>
        <v>25754.969709918587</v>
      </c>
      <c r="L18" s="69">
        <f t="shared" si="94"/>
        <v>25761.305425417333</v>
      </c>
      <c r="M18" s="69">
        <f t="shared" si="94"/>
        <v>25767.642699500357</v>
      </c>
      <c r="N18" s="69">
        <f t="shared" si="94"/>
        <v>25773.981532551068</v>
      </c>
      <c r="O18" s="69">
        <f t="shared" si="94"/>
        <v>25780.321924952976</v>
      </c>
      <c r="P18" s="69">
        <f t="shared" si="94"/>
        <v>25786.663877089679</v>
      </c>
      <c r="Q18" s="69">
        <f t="shared" si="94"/>
        <v>25793.007389344872</v>
      </c>
      <c r="R18" s="69">
        <f t="shared" si="94"/>
        <v>25799.352462102343</v>
      </c>
      <c r="S18" s="69">
        <f t="shared" si="94"/>
        <v>25805.699095745975</v>
      </c>
      <c r="T18" s="69">
        <f t="shared" si="94"/>
        <v>25812.047290659746</v>
      </c>
      <c r="U18" s="69">
        <f t="shared" si="94"/>
        <v>25818.397047227729</v>
      </c>
      <c r="V18" s="69">
        <f t="shared" si="94"/>
        <v>25824.74836583409</v>
      </c>
      <c r="W18" s="69">
        <f t="shared" si="94"/>
        <v>25831.101246863091</v>
      </c>
      <c r="X18" s="69">
        <f t="shared" si="94"/>
        <v>25837.455690699084</v>
      </c>
      <c r="Y18" s="69">
        <f t="shared" si="94"/>
        <v>25843.81169772652</v>
      </c>
      <c r="Z18" s="69">
        <f t="shared" si="94"/>
        <v>25850.169268329948</v>
      </c>
      <c r="AA18" s="69">
        <f t="shared" si="94"/>
        <v>25856.528402894004</v>
      </c>
      <c r="AB18" s="69">
        <f t="shared" si="94"/>
        <v>25862.889101803423</v>
      </c>
      <c r="AC18" s="69">
        <f t="shared" si="94"/>
        <v>25869.251365443029</v>
      </c>
      <c r="AD18" s="69">
        <f t="shared" si="94"/>
        <v>25875.615194197751</v>
      </c>
      <c r="AE18" s="69">
        <f t="shared" si="94"/>
        <v>25881.980588452603</v>
      </c>
      <c r="AF18" s="69">
        <f t="shared" si="94"/>
        <v>25888.347548592701</v>
      </c>
      <c r="AG18" s="69">
        <f t="shared" si="94"/>
        <v>25894.716075003249</v>
      </c>
      <c r="AH18" s="69">
        <f t="shared" si="94"/>
        <v>25901.086168069553</v>
      </c>
      <c r="AI18" s="69">
        <f t="shared" si="94"/>
        <v>25907.457828177005</v>
      </c>
      <c r="AJ18" s="69">
        <f t="shared" si="94"/>
        <v>25913.8310557111</v>
      </c>
      <c r="AK18" s="69">
        <f t="shared" si="94"/>
        <v>25920.205851057424</v>
      </c>
      <c r="AL18" s="69">
        <f t="shared" si="94"/>
        <v>25926.582214601658</v>
      </c>
      <c r="AM18" s="69">
        <f t="shared" si="94"/>
        <v>25932.96014672958</v>
      </c>
      <c r="AN18" s="69">
        <f t="shared" si="94"/>
        <v>25939.339647827059</v>
      </c>
      <c r="AO18" s="69">
        <f t="shared" si="94"/>
        <v>25945.720718280063</v>
      </c>
      <c r="AP18" s="69">
        <f t="shared" si="94"/>
        <v>25952.103358474651</v>
      </c>
      <c r="AQ18" s="69">
        <f t="shared" si="94"/>
        <v>25958.48756879698</v>
      </c>
      <c r="AR18" s="69">
        <f t="shared" si="94"/>
        <v>25964.873349633301</v>
      </c>
      <c r="AS18" s="69">
        <f t="shared" si="94"/>
        <v>25971.26070136996</v>
      </c>
      <c r="AT18" s="69">
        <f t="shared" si="94"/>
        <v>25977.649624393398</v>
      </c>
      <c r="AU18" s="69">
        <f t="shared" si="94"/>
        <v>25984.04011909015</v>
      </c>
      <c r="AV18" s="69">
        <f t="shared" si="94"/>
        <v>25990.432185846847</v>
      </c>
      <c r="AW18" s="69">
        <f t="shared" si="94"/>
        <v>25996.825825050215</v>
      </c>
      <c r="AX18" s="69">
        <f t="shared" si="94"/>
        <v>26003.221037087078</v>
      </c>
      <c r="AY18" s="69">
        <f t="shared" si="94"/>
        <v>26009.617822344353</v>
      </c>
      <c r="AZ18" s="69">
        <f t="shared" si="94"/>
        <v>26016.016181209048</v>
      </c>
      <c r="BA18" s="69">
        <f t="shared" si="94"/>
        <v>26022.416114068274</v>
      </c>
      <c r="BB18" s="69">
        <f t="shared" si="94"/>
        <v>26028.81762130923</v>
      </c>
      <c r="BC18" s="69">
        <f t="shared" si="94"/>
        <v>26035.220703319217</v>
      </c>
      <c r="BD18" s="69">
        <f t="shared" si="94"/>
        <v>26041.625360485625</v>
      </c>
      <c r="BE18" s="69">
        <f t="shared" si="94"/>
        <v>26048.031593195941</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29447.163501612118</v>
      </c>
      <c r="DG18" s="108">
        <f t="shared" si="15"/>
        <v>29454.407495772957</v>
      </c>
      <c r="DH18" s="108">
        <f t="shared" si="15"/>
        <v>29461.653271954376</v>
      </c>
      <c r="DI18" s="108">
        <f t="shared" si="15"/>
        <v>29468.90083059475</v>
      </c>
      <c r="DJ18" s="108">
        <f t="shared" si="15"/>
        <v>32654.831459515957</v>
      </c>
      <c r="DK18" s="108">
        <f t="shared" si="15"/>
        <v>32662.86453911641</v>
      </c>
      <c r="DL18" s="108">
        <f t="shared" si="15"/>
        <v>32670.899594852242</v>
      </c>
      <c r="DM18" s="108">
        <f t="shared" si="15"/>
        <v>32678.936627209587</v>
      </c>
      <c r="DN18" s="108">
        <f t="shared" si="15"/>
        <v>28880.787429118249</v>
      </c>
      <c r="DO18" s="108">
        <f t="shared" si="15"/>
        <v>28887.892094920287</v>
      </c>
      <c r="DP18" s="108">
        <f t="shared" si="15"/>
        <v>28894.998508468172</v>
      </c>
      <c r="DQ18" s="108">
        <f t="shared" si="15"/>
        <v>28902.106670191839</v>
      </c>
      <c r="DR18" s="108">
        <f t="shared" si="15"/>
        <v>28909.216580521348</v>
      </c>
      <c r="DS18" s="108">
        <f t="shared" si="15"/>
        <v>29467.903188535151</v>
      </c>
      <c r="DT18" s="108">
        <f t="shared" si="15"/>
        <v>29475.152284653297</v>
      </c>
      <c r="DU18" s="108">
        <f t="shared" si="15"/>
        <v>29482.4031640471</v>
      </c>
      <c r="DV18" s="108">
        <f t="shared" si="90"/>
        <v>29489.655827155253</v>
      </c>
      <c r="DW18" s="108">
        <f t="shared" si="90"/>
        <v>29302.075138662829</v>
      </c>
      <c r="DX18" s="108">
        <f t="shared" si="90"/>
        <v>29309.283441126096</v>
      </c>
      <c r="DY18" s="108">
        <f t="shared" si="90"/>
        <v>29316.493516829796</v>
      </c>
      <c r="DZ18" s="108">
        <f t="shared" si="90"/>
        <v>29323.705366210146</v>
      </c>
      <c r="EA18" s="108">
        <f t="shared" si="90"/>
        <v>29929.2577874981</v>
      </c>
      <c r="EB18" s="108">
        <f t="shared" si="90"/>
        <v>29936.620376721305</v>
      </c>
      <c r="EC18" s="108">
        <f t="shared" si="90"/>
        <v>29943.984777139438</v>
      </c>
      <c r="ED18" s="108">
        <f t="shared" si="90"/>
        <v>29951.350989198065</v>
      </c>
      <c r="EE18" s="108">
        <f t="shared" si="90"/>
        <v>29958.719013342838</v>
      </c>
      <c r="EF18" s="108">
        <f t="shared" si="90"/>
        <v>29917.448063623182</v>
      </c>
      <c r="EG18" s="108">
        <f t="shared" si="90"/>
        <v>29924.807747657542</v>
      </c>
      <c r="EH18" s="108">
        <f t="shared" si="90"/>
        <v>29932.169242172164</v>
      </c>
      <c r="EI18" s="108">
        <f t="shared" si="90"/>
        <v>29939.53254761242</v>
      </c>
      <c r="EJ18" s="108">
        <f t="shared" si="90"/>
        <v>30547.034411514924</v>
      </c>
      <c r="EK18" s="108">
        <f t="shared" si="90"/>
        <v>30554.54897361853</v>
      </c>
      <c r="EL18" s="108">
        <f t="shared" si="91"/>
        <v>30562.065384302357</v>
      </c>
      <c r="EM18" s="108">
        <f t="shared" si="91"/>
        <v>30569.583644021157</v>
      </c>
      <c r="EN18" s="108">
        <f t="shared" si="91"/>
        <v>32895.440950348719</v>
      </c>
      <c r="EO18" s="108">
        <f t="shared" si="91"/>
        <v>32903.533219818055</v>
      </c>
      <c r="EP18" s="108">
        <f t="shared" si="91"/>
        <v>32911.627479983465</v>
      </c>
      <c r="EQ18" s="108">
        <f t="shared" si="91"/>
        <v>32919.723731334656</v>
      </c>
      <c r="ER18" s="108">
        <f t="shared" si="91"/>
        <v>32927.821974361461</v>
      </c>
      <c r="ES18" s="108">
        <f t="shared" si="91"/>
        <v>31310.894408046526</v>
      </c>
      <c r="ET18" s="108">
        <f t="shared" si="91"/>
        <v>31318.59687950019</v>
      </c>
      <c r="EU18" s="108">
        <f t="shared" si="91"/>
        <v>31326.301245759725</v>
      </c>
      <c r="EV18" s="108">
        <f t="shared" si="91"/>
        <v>31334.007507291248</v>
      </c>
      <c r="EW18" s="108">
        <f t="shared" si="91"/>
        <v>31575.11145285649</v>
      </c>
      <c r="EX18" s="108">
        <f t="shared" si="91"/>
        <v>31582.878921630854</v>
      </c>
      <c r="EY18" s="108">
        <f t="shared" si="91"/>
        <v>31590.64830120041</v>
      </c>
      <c r="EZ18" s="108">
        <f t="shared" si="91"/>
        <v>31598.41959203521</v>
      </c>
      <c r="FA18" s="108">
        <f t="shared" si="91"/>
        <v>29630.051777912176</v>
      </c>
      <c r="FB18" s="108">
        <f t="shared" si="92"/>
        <v>29637.340762538923</v>
      </c>
      <c r="FC18" s="108">
        <f t="shared" si="92"/>
        <v>29644.631540253893</v>
      </c>
      <c r="FD18" s="108">
        <f t="shared" si="92"/>
        <v>29651.924111498185</v>
      </c>
      <c r="FE18" s="108">
        <f t="shared" si="92"/>
        <v>29659.218476713002</v>
      </c>
    </row>
    <row r="19" spans="1:161" ht="15.75" x14ac:dyDescent="0.25">
      <c r="A19" s="47" t="s">
        <v>178</v>
      </c>
      <c r="B19" s="12">
        <f>'Urb proj of all 25 ARs '!E19</f>
        <v>41531.36876606851</v>
      </c>
      <c r="C19" s="12">
        <f>'Urb proj of all 25 ARs '!F19</f>
        <v>42065.983793980151</v>
      </c>
      <c r="D19" s="100">
        <f t="shared" si="10"/>
        <v>1.2872559797461481E-2</v>
      </c>
      <c r="E19" s="101">
        <f t="shared" si="11"/>
        <v>2.4599972627048494E-4</v>
      </c>
      <c r="F19" s="69">
        <f t="shared" si="12"/>
        <v>41541.585471416598</v>
      </c>
      <c r="G19" s="69">
        <f t="shared" si="13"/>
        <v>41551.804690071411</v>
      </c>
      <c r="H19" s="69">
        <f>G19*(1+$E$19)</f>
        <v>41562.026422651215</v>
      </c>
      <c r="I19" s="69">
        <f t="shared" ref="I19:BE19" si="95">H19*(1+$E$19)</f>
        <v>41572.250669774432</v>
      </c>
      <c r="J19" s="69">
        <f t="shared" si="95"/>
        <v>41582.477432059648</v>
      </c>
      <c r="K19" s="69">
        <f t="shared" si="95"/>
        <v>41592.706710125582</v>
      </c>
      <c r="L19" s="69">
        <f t="shared" si="95"/>
        <v>41602.938504591119</v>
      </c>
      <c r="M19" s="69">
        <f t="shared" si="95"/>
        <v>41613.172816075297</v>
      </c>
      <c r="N19" s="69">
        <f t="shared" si="95"/>
        <v>41623.409645197295</v>
      </c>
      <c r="O19" s="69">
        <f t="shared" si="95"/>
        <v>41633.648992576454</v>
      </c>
      <c r="P19" s="69">
        <f t="shared" si="95"/>
        <v>41643.890858832267</v>
      </c>
      <c r="Q19" s="69">
        <f t="shared" si="95"/>
        <v>41654.13524458438</v>
      </c>
      <c r="R19" s="69">
        <f t="shared" si="95"/>
        <v>41664.382150452584</v>
      </c>
      <c r="S19" s="69">
        <f t="shared" si="95"/>
        <v>41674.631577056825</v>
      </c>
      <c r="T19" s="69">
        <f t="shared" si="95"/>
        <v>41684.883525017205</v>
      </c>
      <c r="U19" s="69">
        <f t="shared" si="95"/>
        <v>41695.137994953977</v>
      </c>
      <c r="V19" s="69">
        <f t="shared" si="95"/>
        <v>41705.394987487547</v>
      </c>
      <c r="W19" s="69">
        <f t="shared" si="95"/>
        <v>41715.654503238475</v>
      </c>
      <c r="X19" s="69">
        <f t="shared" si="95"/>
        <v>41725.916542827465</v>
      </c>
      <c r="Y19" s="69">
        <f t="shared" si="95"/>
        <v>41736.181106875389</v>
      </c>
      <c r="Z19" s="69">
        <f t="shared" si="95"/>
        <v>41746.448196003257</v>
      </c>
      <c r="AA19" s="69">
        <f t="shared" si="95"/>
        <v>41756.717810832241</v>
      </c>
      <c r="AB19" s="69">
        <f t="shared" si="95"/>
        <v>41766.989951983662</v>
      </c>
      <c r="AC19" s="69">
        <f t="shared" si="95"/>
        <v>41777.26462007899</v>
      </c>
      <c r="AD19" s="69">
        <f t="shared" si="95"/>
        <v>41787.54181573986</v>
      </c>
      <c r="AE19" s="69">
        <f t="shared" si="95"/>
        <v>41797.821539588047</v>
      </c>
      <c r="AF19" s="69">
        <f t="shared" si="95"/>
        <v>41808.103792245485</v>
      </c>
      <c r="AG19" s="69">
        <f t="shared" si="95"/>
        <v>41818.388574334269</v>
      </c>
      <c r="AH19" s="69">
        <f t="shared" si="95"/>
        <v>41828.675886476631</v>
      </c>
      <c r="AI19" s="69">
        <f t="shared" si="95"/>
        <v>41838.965729294963</v>
      </c>
      <c r="AJ19" s="69">
        <f t="shared" si="95"/>
        <v>41849.258103411812</v>
      </c>
      <c r="AK19" s="69">
        <f t="shared" si="95"/>
        <v>41859.553009449875</v>
      </c>
      <c r="AL19" s="69">
        <f t="shared" si="95"/>
        <v>41869.850448032004</v>
      </c>
      <c r="AM19" s="69">
        <f t="shared" si="95"/>
        <v>41880.150419781203</v>
      </c>
      <c r="AN19" s="69">
        <f t="shared" si="95"/>
        <v>41890.452925320635</v>
      </c>
      <c r="AO19" s="69">
        <f t="shared" si="95"/>
        <v>41900.757965273609</v>
      </c>
      <c r="AP19" s="69">
        <f t="shared" si="95"/>
        <v>41911.065540263589</v>
      </c>
      <c r="AQ19" s="69">
        <f t="shared" si="95"/>
        <v>41921.375650914197</v>
      </c>
      <c r="AR19" s="69">
        <f t="shared" si="95"/>
        <v>41931.688297849207</v>
      </c>
      <c r="AS19" s="69">
        <f t="shared" si="95"/>
        <v>41942.00348169254</v>
      </c>
      <c r="AT19" s="69">
        <f t="shared" si="95"/>
        <v>41952.32120306827</v>
      </c>
      <c r="AU19" s="69">
        <f t="shared" si="95"/>
        <v>41962.641462600637</v>
      </c>
      <c r="AV19" s="69">
        <f t="shared" si="95"/>
        <v>41972.964260914021</v>
      </c>
      <c r="AW19" s="69">
        <f t="shared" si="95"/>
        <v>41983.289598632968</v>
      </c>
      <c r="AX19" s="69">
        <f t="shared" si="95"/>
        <v>41993.617476382169</v>
      </c>
      <c r="AY19" s="69">
        <f t="shared" si="95"/>
        <v>42003.94789478647</v>
      </c>
      <c r="AZ19" s="69">
        <f t="shared" si="95"/>
        <v>42014.280854470868</v>
      </c>
      <c r="BA19" s="69">
        <f t="shared" si="95"/>
        <v>42024.61635606052</v>
      </c>
      <c r="BB19" s="69">
        <f t="shared" si="95"/>
        <v>42034.95440018073</v>
      </c>
      <c r="BC19" s="69">
        <f t="shared" si="95"/>
        <v>42045.294987456968</v>
      </c>
      <c r="BD19" s="69">
        <f t="shared" si="95"/>
        <v>42055.638118514842</v>
      </c>
      <c r="BE19" s="69">
        <f t="shared" si="95"/>
        <v>42065.983793980129</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42128.128744600057</v>
      </c>
      <c r="DG19" s="108">
        <f t="shared" si="15"/>
        <v>42138.492252739517</v>
      </c>
      <c r="DH19" s="108">
        <f t="shared" si="15"/>
        <v>42148.85831029914</v>
      </c>
      <c r="DI19" s="108">
        <f t="shared" si="15"/>
        <v>42159.22691790609</v>
      </c>
      <c r="DJ19" s="108">
        <f t="shared" si="15"/>
        <v>45431.442336774511</v>
      </c>
      <c r="DK19" s="108">
        <f t="shared" si="15"/>
        <v>45442.618459153426</v>
      </c>
      <c r="DL19" s="108">
        <f t="shared" si="15"/>
        <v>45453.797330855392</v>
      </c>
      <c r="DM19" s="108">
        <f t="shared" si="15"/>
        <v>45464.978952556739</v>
      </c>
      <c r="DN19" s="108">
        <f t="shared" si="15"/>
        <v>40322.974361183573</v>
      </c>
      <c r="DO19" s="108">
        <f t="shared" si="15"/>
        <v>40332.893801838829</v>
      </c>
      <c r="DP19" s="108">
        <f t="shared" si="15"/>
        <v>40342.815682673776</v>
      </c>
      <c r="DQ19" s="108">
        <f t="shared" si="15"/>
        <v>40352.740004288695</v>
      </c>
      <c r="DR19" s="108">
        <f t="shared" si="15"/>
        <v>40362.666767284019</v>
      </c>
      <c r="DS19" s="108">
        <f t="shared" si="15"/>
        <v>41300.892289713018</v>
      </c>
      <c r="DT19" s="108">
        <f t="shared" si="15"/>
        <v>41311.05229791101</v>
      </c>
      <c r="DU19" s="108">
        <f t="shared" si="15"/>
        <v>41321.21480546824</v>
      </c>
      <c r="DV19" s="108">
        <f t="shared" si="90"/>
        <v>41331.379812999556</v>
      </c>
      <c r="DW19" s="108">
        <f t="shared" si="90"/>
        <v>40776.095230426232</v>
      </c>
      <c r="DX19" s="108">
        <f t="shared" si="90"/>
        <v>40786.126138691296</v>
      </c>
      <c r="DY19" s="108">
        <f t="shared" si="90"/>
        <v>40796.159514557054</v>
      </c>
      <c r="DZ19" s="108">
        <f t="shared" si="90"/>
        <v>40806.195358630524</v>
      </c>
      <c r="EA19" s="108">
        <f t="shared" si="90"/>
        <v>41860.435757329251</v>
      </c>
      <c r="EB19" s="108">
        <f t="shared" si="90"/>
        <v>41870.733413067115</v>
      </c>
      <c r="EC19" s="108">
        <f t="shared" si="90"/>
        <v>41881.033602025476</v>
      </c>
      <c r="ED19" s="108">
        <f t="shared" si="90"/>
        <v>41891.336324827498</v>
      </c>
      <c r="EE19" s="108">
        <f t="shared" si="90"/>
        <v>41901.641582096512</v>
      </c>
      <c r="EF19" s="108">
        <f t="shared" si="90"/>
        <v>41672.931426582349</v>
      </c>
      <c r="EG19" s="108">
        <f t="shared" si="90"/>
        <v>41683.182956306176</v>
      </c>
      <c r="EH19" s="108">
        <f t="shared" si="90"/>
        <v>41693.437007903514</v>
      </c>
      <c r="EI19" s="108">
        <f t="shared" si="90"/>
        <v>41703.693581994739</v>
      </c>
      <c r="EJ19" s="108">
        <f t="shared" si="90"/>
        <v>41879.316172870938</v>
      </c>
      <c r="EK19" s="108">
        <f t="shared" si="90"/>
        <v>41889.618473185859</v>
      </c>
      <c r="EL19" s="108">
        <f t="shared" si="91"/>
        <v>41899.923307863835</v>
      </c>
      <c r="EM19" s="108">
        <f t="shared" si="91"/>
        <v>41910.230677528321</v>
      </c>
      <c r="EN19" s="108">
        <f t="shared" si="91"/>
        <v>45751.281308590856</v>
      </c>
      <c r="EO19" s="108">
        <f t="shared" si="91"/>
        <v>45762.536111269292</v>
      </c>
      <c r="EP19" s="108">
        <f t="shared" si="91"/>
        <v>45773.793682626107</v>
      </c>
      <c r="EQ19" s="108">
        <f t="shared" si="91"/>
        <v>45785.054023342389</v>
      </c>
      <c r="ER19" s="108">
        <f t="shared" si="91"/>
        <v>45796.317134099416</v>
      </c>
      <c r="ES19" s="108">
        <f t="shared" si="91"/>
        <v>44248.328645803173</v>
      </c>
      <c r="ET19" s="108">
        <f t="shared" si="91"/>
        <v>44259.21372253797</v>
      </c>
      <c r="EU19" s="108">
        <f t="shared" si="91"/>
        <v>44270.101476998658</v>
      </c>
      <c r="EV19" s="108">
        <f t="shared" si="91"/>
        <v>44280.991909843964</v>
      </c>
      <c r="EW19" s="108">
        <f t="shared" si="91"/>
        <v>44256.712620052225</v>
      </c>
      <c r="EX19" s="108">
        <f t="shared" si="91"/>
        <v>44267.599759242396</v>
      </c>
      <c r="EY19" s="108">
        <f t="shared" si="91"/>
        <v>44278.489576665823</v>
      </c>
      <c r="EZ19" s="108">
        <f t="shared" si="91"/>
        <v>44289.382072981352</v>
      </c>
      <c r="FA19" s="108">
        <f t="shared" si="91"/>
        <v>40609.694395718783</v>
      </c>
      <c r="FB19" s="108">
        <f t="shared" si="92"/>
        <v>40619.684369424052</v>
      </c>
      <c r="FC19" s="108">
        <f t="shared" si="92"/>
        <v>40629.676800660127</v>
      </c>
      <c r="FD19" s="108">
        <f t="shared" si="92"/>
        <v>40639.671690031544</v>
      </c>
      <c r="FE19" s="108">
        <f t="shared" si="92"/>
        <v>40649.669038143016</v>
      </c>
    </row>
    <row r="20" spans="1:161" ht="15.75" x14ac:dyDescent="0.25">
      <c r="A20" s="47" t="s">
        <v>195</v>
      </c>
      <c r="B20" s="12">
        <f>'Urb proj of all 25 ARs '!E20</f>
        <v>137889.19584451881</v>
      </c>
      <c r="C20" s="12">
        <f>'Urb proj of all 25 ARs '!F20</f>
        <v>139664.18276345124</v>
      </c>
      <c r="D20" s="100">
        <f t="shared" si="10"/>
        <v>1.2872559797461427E-2</v>
      </c>
      <c r="E20" s="101">
        <f t="shared" si="11"/>
        <v>2.4599972627048494E-4</v>
      </c>
      <c r="F20" s="69">
        <f t="shared" si="12"/>
        <v>137923.11654895221</v>
      </c>
      <c r="G20" s="69">
        <f t="shared" si="13"/>
        <v>137957.04559786961</v>
      </c>
      <c r="H20" s="69">
        <f>G20*(1+$E$20)</f>
        <v>137990.98299332376</v>
      </c>
      <c r="I20" s="69">
        <f t="shared" ref="I20:BE20" si="96">H20*(1+$E$20)</f>
        <v>138024.92873736791</v>
      </c>
      <c r="J20" s="69">
        <f t="shared" si="96"/>
        <v>138058.8828320558</v>
      </c>
      <c r="K20" s="69">
        <f t="shared" si="96"/>
        <v>138092.84527944168</v>
      </c>
      <c r="L20" s="69">
        <f t="shared" si="96"/>
        <v>138126.81608158033</v>
      </c>
      <c r="M20" s="69">
        <f t="shared" si="96"/>
        <v>138160.79524052702</v>
      </c>
      <c r="N20" s="69">
        <f t="shared" si="96"/>
        <v>138194.7827583375</v>
      </c>
      <c r="O20" s="69">
        <f t="shared" si="96"/>
        <v>138228.77863706806</v>
      </c>
      <c r="P20" s="69">
        <f t="shared" si="96"/>
        <v>138262.78287877547</v>
      </c>
      <c r="Q20" s="69">
        <f t="shared" si="96"/>
        <v>138296.79548551704</v>
      </c>
      <c r="R20" s="69">
        <f t="shared" si="96"/>
        <v>138330.81645935055</v>
      </c>
      <c r="S20" s="69">
        <f t="shared" si="96"/>
        <v>138364.84580233431</v>
      </c>
      <c r="T20" s="69">
        <f t="shared" si="96"/>
        <v>138398.88351652713</v>
      </c>
      <c r="U20" s="69">
        <f t="shared" si="96"/>
        <v>138432.92960398833</v>
      </c>
      <c r="V20" s="69">
        <f t="shared" si="96"/>
        <v>138466.98406677775</v>
      </c>
      <c r="W20" s="69">
        <f t="shared" si="96"/>
        <v>138501.04690695569</v>
      </c>
      <c r="X20" s="69">
        <f t="shared" si="96"/>
        <v>138535.11812658297</v>
      </c>
      <c r="Y20" s="69">
        <f t="shared" si="96"/>
        <v>138569.19772772095</v>
      </c>
      <c r="Z20" s="69">
        <f t="shared" si="96"/>
        <v>138603.28571243151</v>
      </c>
      <c r="AA20" s="69">
        <f t="shared" si="96"/>
        <v>138637.38208277695</v>
      </c>
      <c r="AB20" s="69">
        <f t="shared" si="96"/>
        <v>138671.48684082017</v>
      </c>
      <c r="AC20" s="69">
        <f t="shared" si="96"/>
        <v>138705.59998862454</v>
      </c>
      <c r="AD20" s="69">
        <f t="shared" si="96"/>
        <v>138739.72152825393</v>
      </c>
      <c r="AE20" s="69">
        <f t="shared" si="96"/>
        <v>138773.85146177272</v>
      </c>
      <c r="AF20" s="69">
        <f t="shared" si="96"/>
        <v>138807.98979124581</v>
      </c>
      <c r="AG20" s="69">
        <f t="shared" si="96"/>
        <v>138842.13651873861</v>
      </c>
      <c r="AH20" s="69">
        <f t="shared" si="96"/>
        <v>138876.29164631703</v>
      </c>
      <c r="AI20" s="69">
        <f t="shared" si="96"/>
        <v>138910.45517604749</v>
      </c>
      <c r="AJ20" s="69">
        <f t="shared" si="96"/>
        <v>138944.62710999692</v>
      </c>
      <c r="AK20" s="69">
        <f t="shared" si="96"/>
        <v>138978.80745023274</v>
      </c>
      <c r="AL20" s="69">
        <f t="shared" si="96"/>
        <v>139012.99619882289</v>
      </c>
      <c r="AM20" s="69">
        <f t="shared" si="96"/>
        <v>139047.19335783584</v>
      </c>
      <c r="AN20" s="69">
        <f t="shared" si="96"/>
        <v>139081.39892934056</v>
      </c>
      <c r="AO20" s="69">
        <f t="shared" si="96"/>
        <v>139115.6129154065</v>
      </c>
      <c r="AP20" s="69">
        <f t="shared" si="96"/>
        <v>139149.83531810364</v>
      </c>
      <c r="AQ20" s="69">
        <f t="shared" si="96"/>
        <v>139184.06613950248</v>
      </c>
      <c r="AR20" s="69">
        <f t="shared" si="96"/>
        <v>139218.305381674</v>
      </c>
      <c r="AS20" s="69">
        <f t="shared" si="96"/>
        <v>139252.55304668972</v>
      </c>
      <c r="AT20" s="69">
        <f t="shared" si="96"/>
        <v>139286.80913662168</v>
      </c>
      <c r="AU20" s="69">
        <f t="shared" si="96"/>
        <v>139321.07365354238</v>
      </c>
      <c r="AV20" s="69">
        <f t="shared" si="96"/>
        <v>139355.34659952487</v>
      </c>
      <c r="AW20" s="69">
        <f t="shared" si="96"/>
        <v>139389.62797664269</v>
      </c>
      <c r="AX20" s="69">
        <f t="shared" si="96"/>
        <v>139423.91778696989</v>
      </c>
      <c r="AY20" s="69">
        <f t="shared" si="96"/>
        <v>139458.21603258105</v>
      </c>
      <c r="AZ20" s="69">
        <f t="shared" si="96"/>
        <v>139492.52271555123</v>
      </c>
      <c r="BA20" s="69">
        <f t="shared" si="96"/>
        <v>139526.83783795603</v>
      </c>
      <c r="BB20" s="69">
        <f t="shared" si="96"/>
        <v>139561.16140187156</v>
      </c>
      <c r="BC20" s="69">
        <f t="shared" si="96"/>
        <v>139595.49340937441</v>
      </c>
      <c r="BD20" s="69">
        <f t="shared" si="96"/>
        <v>139629.83386254171</v>
      </c>
      <c r="BE20" s="69">
        <f t="shared" si="96"/>
        <v>139664.1827634511</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150947.70270712444</v>
      </c>
      <c r="DG20" s="108">
        <f t="shared" si="15"/>
        <v>150984.83580067154</v>
      </c>
      <c r="DH20" s="108">
        <f t="shared" si="15"/>
        <v>151021.9780289495</v>
      </c>
      <c r="DI20" s="108">
        <f t="shared" si="15"/>
        <v>151059.12939420543</v>
      </c>
      <c r="DJ20" s="108">
        <f t="shared" si="15"/>
        <v>172044.18301630687</v>
      </c>
      <c r="DK20" s="108">
        <f t="shared" si="15"/>
        <v>172086.50583823529</v>
      </c>
      <c r="DL20" s="108">
        <f t="shared" si="15"/>
        <v>172128.83907156633</v>
      </c>
      <c r="DM20" s="108">
        <f t="shared" si="15"/>
        <v>172171.18271886121</v>
      </c>
      <c r="DN20" s="108">
        <f t="shared" si="15"/>
        <v>153210.01312539275</v>
      </c>
      <c r="DO20" s="108">
        <f t="shared" si="15"/>
        <v>153247.7027466835</v>
      </c>
      <c r="DP20" s="108">
        <f t="shared" si="15"/>
        <v>153285.40163961076</v>
      </c>
      <c r="DQ20" s="108">
        <f t="shared" si="15"/>
        <v>153323.10980645535</v>
      </c>
      <c r="DR20" s="108">
        <f t="shared" si="15"/>
        <v>153360.82724949866</v>
      </c>
      <c r="DS20" s="108">
        <f t="shared" si="15"/>
        <v>155818.35844056733</v>
      </c>
      <c r="DT20" s="108">
        <f t="shared" si="15"/>
        <v>155856.68971409163</v>
      </c>
      <c r="DU20" s="108">
        <f t="shared" si="15"/>
        <v>155895.03041709869</v>
      </c>
      <c r="DV20" s="108">
        <f t="shared" si="90"/>
        <v>155933.38055190825</v>
      </c>
      <c r="DW20" s="108">
        <f t="shared" si="90"/>
        <v>158379.32010580628</v>
      </c>
      <c r="DX20" s="108">
        <f t="shared" si="90"/>
        <v>158418.28137519921</v>
      </c>
      <c r="DY20" s="108">
        <f t="shared" si="90"/>
        <v>158457.25222905376</v>
      </c>
      <c r="DZ20" s="108">
        <f t="shared" si="90"/>
        <v>158496.2326697277</v>
      </c>
      <c r="EA20" s="108">
        <f t="shared" si="90"/>
        <v>161074.11137903272</v>
      </c>
      <c r="EB20" s="108">
        <f t="shared" si="90"/>
        <v>161113.73556634123</v>
      </c>
      <c r="EC20" s="108">
        <f t="shared" si="90"/>
        <v>161153.36950118898</v>
      </c>
      <c r="ED20" s="108">
        <f t="shared" si="90"/>
        <v>161193.01318597383</v>
      </c>
      <c r="EE20" s="108">
        <f t="shared" si="90"/>
        <v>161232.66662309429</v>
      </c>
      <c r="EF20" s="108">
        <f t="shared" si="90"/>
        <v>169481.19283156306</v>
      </c>
      <c r="EG20" s="108">
        <f t="shared" si="90"/>
        <v>169522.88515860762</v>
      </c>
      <c r="EH20" s="108">
        <f t="shared" si="90"/>
        <v>169564.5877419532</v>
      </c>
      <c r="EI20" s="108">
        <f t="shared" si="90"/>
        <v>169606.30058412292</v>
      </c>
      <c r="EJ20" s="108">
        <f t="shared" si="90"/>
        <v>172328.15390818412</v>
      </c>
      <c r="EK20" s="108">
        <f t="shared" si="90"/>
        <v>172370.54658687423</v>
      </c>
      <c r="EL20" s="108">
        <f t="shared" si="91"/>
        <v>172412.9496941517</v>
      </c>
      <c r="EM20" s="108">
        <f t="shared" si="91"/>
        <v>172455.36323258196</v>
      </c>
      <c r="EN20" s="108">
        <f t="shared" si="91"/>
        <v>186123.39897729774</v>
      </c>
      <c r="EO20" s="108">
        <f t="shared" si="91"/>
        <v>186169.18528249869</v>
      </c>
      <c r="EP20" s="108">
        <f t="shared" si="91"/>
        <v>186214.98285111817</v>
      </c>
      <c r="EQ20" s="108">
        <f t="shared" si="91"/>
        <v>186260.79168592702</v>
      </c>
      <c r="ER20" s="108">
        <f t="shared" si="91"/>
        <v>186306.61178969668</v>
      </c>
      <c r="ES20" s="108">
        <f t="shared" si="91"/>
        <v>167166.77543373537</v>
      </c>
      <c r="ET20" s="108">
        <f t="shared" si="91"/>
        <v>167207.89841473359</v>
      </c>
      <c r="EU20" s="108">
        <f t="shared" si="91"/>
        <v>167249.03151197388</v>
      </c>
      <c r="EV20" s="108">
        <f t="shared" si="91"/>
        <v>167290.17472794483</v>
      </c>
      <c r="EW20" s="108">
        <f t="shared" si="91"/>
        <v>164822.44138389482</v>
      </c>
      <c r="EX20" s="108">
        <f t="shared" si="91"/>
        <v>164862.98765935851</v>
      </c>
      <c r="EY20" s="108">
        <f t="shared" si="91"/>
        <v>164903.54390919485</v>
      </c>
      <c r="EZ20" s="108">
        <f t="shared" si="91"/>
        <v>164944.11013585754</v>
      </c>
      <c r="FA20" s="108">
        <f t="shared" si="91"/>
        <v>152897.43523210153</v>
      </c>
      <c r="FB20" s="108">
        <f t="shared" si="92"/>
        <v>152935.04795931609</v>
      </c>
      <c r="FC20" s="108">
        <f t="shared" si="92"/>
        <v>152972.66993925124</v>
      </c>
      <c r="FD20" s="108">
        <f t="shared" si="92"/>
        <v>153010.30117418317</v>
      </c>
      <c r="FE20" s="108">
        <f t="shared" si="92"/>
        <v>153047.94166638859</v>
      </c>
    </row>
    <row r="21" spans="1:161" ht="15.75" x14ac:dyDescent="0.25">
      <c r="A21" s="47" t="s">
        <v>180</v>
      </c>
      <c r="B21" s="12">
        <f>'Urb proj of all 25 ARs '!E21</f>
        <v>75906.54452523285</v>
      </c>
      <c r="C21" s="12">
        <f>'Urb proj of all 25 ARs '!F21</f>
        <v>76883.656058652588</v>
      </c>
      <c r="D21" s="100">
        <f t="shared" si="10"/>
        <v>1.2872559797461562E-2</v>
      </c>
      <c r="E21" s="101">
        <f t="shared" si="11"/>
        <v>2.4599972627048494E-4</v>
      </c>
      <c r="F21" s="69">
        <f t="shared" si="12"/>
        <v>75925.217514408199</v>
      </c>
      <c r="G21" s="69">
        <f t="shared" si="13"/>
        <v>75943.895097133776</v>
      </c>
      <c r="H21" s="69">
        <f>G21*(1+$E$21)</f>
        <v>75962.577274539581</v>
      </c>
      <c r="I21" s="69">
        <f t="shared" ref="I21:BE21" si="97">H21*(1+$E$21)</f>
        <v>75981.264047755918</v>
      </c>
      <c r="J21" s="69">
        <f t="shared" si="97"/>
        <v>75999.955417913356</v>
      </c>
      <c r="K21" s="69">
        <f t="shared" si="97"/>
        <v>76018.651386142737</v>
      </c>
      <c r="L21" s="69">
        <f t="shared" si="97"/>
        <v>76037.351953575184</v>
      </c>
      <c r="M21" s="69">
        <f t="shared" si="97"/>
        <v>76056.057121342092</v>
      </c>
      <c r="N21" s="69">
        <f t="shared" si="97"/>
        <v>76074.766890575149</v>
      </c>
      <c r="O21" s="69">
        <f t="shared" si="97"/>
        <v>76093.48126240632</v>
      </c>
      <c r="P21" s="69">
        <f t="shared" si="97"/>
        <v>76112.200237967845</v>
      </c>
      <c r="Q21" s="69">
        <f t="shared" si="97"/>
        <v>76130.923818392228</v>
      </c>
      <c r="R21" s="69">
        <f t="shared" si="97"/>
        <v>76149.652004812277</v>
      </c>
      <c r="S21" s="69">
        <f t="shared" si="97"/>
        <v>76168.384798361047</v>
      </c>
      <c r="T21" s="69">
        <f t="shared" si="97"/>
        <v>76187.122200171914</v>
      </c>
      <c r="U21" s="69">
        <f t="shared" si="97"/>
        <v>76205.864211378488</v>
      </c>
      <c r="V21" s="69">
        <f t="shared" si="97"/>
        <v>76224.610833114697</v>
      </c>
      <c r="W21" s="69">
        <f t="shared" si="97"/>
        <v>76243.362066514717</v>
      </c>
      <c r="X21" s="69">
        <f t="shared" si="97"/>
        <v>76262.117912713016</v>
      </c>
      <c r="Y21" s="69">
        <f t="shared" si="97"/>
        <v>76280.878372844352</v>
      </c>
      <c r="Z21" s="69">
        <f t="shared" si="97"/>
        <v>76299.643448043746</v>
      </c>
      <c r="AA21" s="69">
        <f t="shared" si="97"/>
        <v>76318.413139446493</v>
      </c>
      <c r="AB21" s="69">
        <f t="shared" si="97"/>
        <v>76337.187448188197</v>
      </c>
      <c r="AC21" s="69">
        <f t="shared" si="97"/>
        <v>76355.966375404707</v>
      </c>
      <c r="AD21" s="69">
        <f t="shared" si="97"/>
        <v>76374.749922232179</v>
      </c>
      <c r="AE21" s="69">
        <f t="shared" si="97"/>
        <v>76393.538089807029</v>
      </c>
      <c r="AF21" s="69">
        <f t="shared" si="97"/>
        <v>76412.330879265952</v>
      </c>
      <c r="AG21" s="69">
        <f t="shared" si="97"/>
        <v>76431.128291745947</v>
      </c>
      <c r="AH21" s="69">
        <f t="shared" si="97"/>
        <v>76449.93032838426</v>
      </c>
      <c r="AI21" s="69">
        <f t="shared" si="97"/>
        <v>76468.736990318444</v>
      </c>
      <c r="AJ21" s="69">
        <f t="shared" si="97"/>
        <v>76487.548278686314</v>
      </c>
      <c r="AK21" s="69">
        <f t="shared" si="97"/>
        <v>76506.364194625974</v>
      </c>
      <c r="AL21" s="69">
        <f t="shared" si="97"/>
        <v>76525.184739275806</v>
      </c>
      <c r="AM21" s="69">
        <f t="shared" si="97"/>
        <v>76544.009913774469</v>
      </c>
      <c r="AN21" s="69">
        <f t="shared" si="97"/>
        <v>76562.839719260897</v>
      </c>
      <c r="AO21" s="69">
        <f t="shared" si="97"/>
        <v>76581.674156874331</v>
      </c>
      <c r="AP21" s="69">
        <f t="shared" si="97"/>
        <v>76600.513227754258</v>
      </c>
      <c r="AQ21" s="69">
        <f t="shared" si="97"/>
        <v>76619.356933040457</v>
      </c>
      <c r="AR21" s="69">
        <f t="shared" si="97"/>
        <v>76638.205273873013</v>
      </c>
      <c r="AS21" s="69">
        <f t="shared" si="97"/>
        <v>76657.058251392242</v>
      </c>
      <c r="AT21" s="69">
        <f t="shared" si="97"/>
        <v>76675.915866738782</v>
      </c>
      <c r="AU21" s="69">
        <f t="shared" si="97"/>
        <v>76694.778121053532</v>
      </c>
      <c r="AV21" s="69">
        <f t="shared" si="97"/>
        <v>76713.645015477683</v>
      </c>
      <c r="AW21" s="69">
        <f t="shared" si="97"/>
        <v>76732.516551152701</v>
      </c>
      <c r="AX21" s="69">
        <f t="shared" si="97"/>
        <v>76751.39272922033</v>
      </c>
      <c r="AY21" s="69">
        <f t="shared" si="97"/>
        <v>76770.273550822603</v>
      </c>
      <c r="AZ21" s="69">
        <f t="shared" si="97"/>
        <v>76789.159017101818</v>
      </c>
      <c r="BA21" s="69">
        <f t="shared" si="97"/>
        <v>76808.049129200561</v>
      </c>
      <c r="BB21" s="69">
        <f t="shared" si="97"/>
        <v>76826.943888261711</v>
      </c>
      <c r="BC21" s="69">
        <f t="shared" si="97"/>
        <v>76845.843295428422</v>
      </c>
      <c r="BD21" s="69">
        <f t="shared" si="97"/>
        <v>76864.747351844126</v>
      </c>
      <c r="BE21" s="69">
        <f t="shared" si="97"/>
        <v>76883.65605865253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92177.157900062739</v>
      </c>
      <c r="DG21" s="108">
        <f t="shared" si="15"/>
        <v>92199.833455674554</v>
      </c>
      <c r="DH21" s="108">
        <f t="shared" si="15"/>
        <v>92222.514589466824</v>
      </c>
      <c r="DI21" s="108">
        <f t="shared" si="15"/>
        <v>92245.201302811809</v>
      </c>
      <c r="DJ21" s="108">
        <f t="shared" si="15"/>
        <v>103581.63913135968</v>
      </c>
      <c r="DK21" s="108">
        <f t="shared" si="15"/>
        <v>103607.12018623266</v>
      </c>
      <c r="DL21" s="108">
        <f t="shared" si="15"/>
        <v>103632.60750943815</v>
      </c>
      <c r="DM21" s="108">
        <f t="shared" si="15"/>
        <v>103658.10110251817</v>
      </c>
      <c r="DN21" s="108">
        <f t="shared" si="15"/>
        <v>87466.894580952518</v>
      </c>
      <c r="DO21" s="108">
        <f t="shared" si="15"/>
        <v>87488.411413077163</v>
      </c>
      <c r="DP21" s="108">
        <f t="shared" si="15"/>
        <v>87509.933538336627</v>
      </c>
      <c r="DQ21" s="108">
        <f t="shared" si="15"/>
        <v>87531.460958033</v>
      </c>
      <c r="DR21" s="108">
        <f t="shared" si="15"/>
        <v>87552.993673468736</v>
      </c>
      <c r="DS21" s="108">
        <f t="shared" si="15"/>
        <v>90086.547063138816</v>
      </c>
      <c r="DT21" s="108">
        <f t="shared" si="15"/>
        <v>90108.708329057015</v>
      </c>
      <c r="DU21" s="108">
        <f t="shared" si="15"/>
        <v>90130.875046640547</v>
      </c>
      <c r="DV21" s="108">
        <f t="shared" si="90"/>
        <v>90153.047217230531</v>
      </c>
      <c r="DW21" s="108">
        <f t="shared" si="90"/>
        <v>91282.286482535492</v>
      </c>
      <c r="DX21" s="108">
        <f t="shared" si="90"/>
        <v>91304.741900023539</v>
      </c>
      <c r="DY21" s="108">
        <f t="shared" si="90"/>
        <v>91327.202841538136</v>
      </c>
      <c r="DZ21" s="108">
        <f t="shared" si="90"/>
        <v>91349.669308438213</v>
      </c>
      <c r="EA21" s="108">
        <f t="shared" si="90"/>
        <v>97489.154994068798</v>
      </c>
      <c r="EB21" s="108">
        <f t="shared" si="90"/>
        <v>97513.137299511684</v>
      </c>
      <c r="EC21" s="108">
        <f t="shared" si="90"/>
        <v>97537.125504595126</v>
      </c>
      <c r="ED21" s="108">
        <f t="shared" si="90"/>
        <v>97561.119610770475</v>
      </c>
      <c r="EE21" s="108">
        <f t="shared" si="90"/>
        <v>97585.119619489371</v>
      </c>
      <c r="EF21" s="108">
        <f t="shared" si="90"/>
        <v>96217.157529021555</v>
      </c>
      <c r="EG21" s="108">
        <f t="shared" si="90"/>
        <v>96240.826923436238</v>
      </c>
      <c r="EH21" s="108">
        <f t="shared" si="90"/>
        <v>96264.50214051544</v>
      </c>
      <c r="EI21" s="108">
        <f t="shared" si="90"/>
        <v>96288.18318169158</v>
      </c>
      <c r="EJ21" s="108">
        <f t="shared" si="90"/>
        <v>102738.54434793477</v>
      </c>
      <c r="EK21" s="108">
        <f t="shared" si="90"/>
        <v>102763.8180017218</v>
      </c>
      <c r="EL21" s="108">
        <f t="shared" si="91"/>
        <v>102789.09787282073</v>
      </c>
      <c r="EM21" s="108">
        <f t="shared" si="91"/>
        <v>102814.38396276104</v>
      </c>
      <c r="EN21" s="108">
        <f t="shared" si="91"/>
        <v>110394.55860639247</v>
      </c>
      <c r="EO21" s="108">
        <f t="shared" si="91"/>
        <v>110421.71563759139</v>
      </c>
      <c r="EP21" s="108">
        <f t="shared" si="91"/>
        <v>110448.87934941256</v>
      </c>
      <c r="EQ21" s="108">
        <f t="shared" si="91"/>
        <v>110476.04974349939</v>
      </c>
      <c r="ER21" s="108">
        <f t="shared" si="91"/>
        <v>110503.22682149574</v>
      </c>
      <c r="ES21" s="108">
        <f t="shared" si="91"/>
        <v>105864.68116155564</v>
      </c>
      <c r="ET21" s="108">
        <f t="shared" si="91"/>
        <v>105890.7238441431</v>
      </c>
      <c r="EU21" s="108">
        <f t="shared" si="91"/>
        <v>105916.77293322333</v>
      </c>
      <c r="EV21" s="108">
        <f t="shared" si="91"/>
        <v>105942.82843037235</v>
      </c>
      <c r="EW21" s="108">
        <f t="shared" si="91"/>
        <v>99992.098341526653</v>
      </c>
      <c r="EX21" s="108">
        <f t="shared" si="91"/>
        <v>100016.69637034788</v>
      </c>
      <c r="EY21" s="108">
        <f t="shared" si="91"/>
        <v>100041.30045027747</v>
      </c>
      <c r="EZ21" s="108">
        <f t="shared" si="91"/>
        <v>100065.91058280399</v>
      </c>
      <c r="FA21" s="108">
        <f t="shared" si="91"/>
        <v>90305.331073801761</v>
      </c>
      <c r="FB21" s="108">
        <f t="shared" si="92"/>
        <v>90327.546160526676</v>
      </c>
      <c r="FC21" s="108">
        <f t="shared" si="92"/>
        <v>90349.766712156852</v>
      </c>
      <c r="FD21" s="108">
        <f t="shared" si="92"/>
        <v>90371.99273003664</v>
      </c>
      <c r="FE21" s="108">
        <f t="shared" si="92"/>
        <v>90394.224215510752</v>
      </c>
    </row>
    <row r="22" spans="1:161" ht="15.75" x14ac:dyDescent="0.25">
      <c r="A22" s="47" t="s">
        <v>181</v>
      </c>
      <c r="B22" s="12">
        <f>'Urb proj of all 25 ARs '!E22</f>
        <v>225973.61218941706</v>
      </c>
      <c r="C22" s="12">
        <f>'Urb proj of all 25 ARs '!F22</f>
        <v>228882.47102497373</v>
      </c>
      <c r="D22" s="100">
        <f t="shared" si="10"/>
        <v>1.2872559797461564E-2</v>
      </c>
      <c r="E22" s="101">
        <f t="shared" si="11"/>
        <v>2.4599972627048494E-4</v>
      </c>
      <c r="F22" s="69">
        <f t="shared" si="12"/>
        <v>226029.20163616003</v>
      </c>
      <c r="G22" s="69">
        <f t="shared" si="13"/>
        <v>226084.80475789166</v>
      </c>
      <c r="H22" s="69">
        <f>G22*(1+$E$22)</f>
        <v>226140.42155797602</v>
      </c>
      <c r="I22" s="69">
        <f t="shared" ref="I22:BD22" si="98">H22*(1+$E$22)</f>
        <v>226196.05203977798</v>
      </c>
      <c r="J22" s="69">
        <f t="shared" si="98"/>
        <v>226251.69620666324</v>
      </c>
      <c r="K22" s="69">
        <f t="shared" si="98"/>
        <v>226307.35406199831</v>
      </c>
      <c r="L22" s="69">
        <f t="shared" si="98"/>
        <v>226363.02560915056</v>
      </c>
      <c r="M22" s="69">
        <f t="shared" si="98"/>
        <v>226418.71085148817</v>
      </c>
      <c r="N22" s="69">
        <f t="shared" si="98"/>
        <v>226474.40979238015</v>
      </c>
      <c r="O22" s="69">
        <f t="shared" si="98"/>
        <v>226530.12243519633</v>
      </c>
      <c r="P22" s="69">
        <f t="shared" si="98"/>
        <v>226585.84878330742</v>
      </c>
      <c r="Q22" s="69">
        <f t="shared" si="98"/>
        <v>226641.58884008488</v>
      </c>
      <c r="R22" s="69">
        <f t="shared" si="98"/>
        <v>226697.34260890106</v>
      </c>
      <c r="S22" s="69">
        <f t="shared" si="98"/>
        <v>226753.1100931291</v>
      </c>
      <c r="T22" s="69">
        <f t="shared" si="98"/>
        <v>226808.891296143</v>
      </c>
      <c r="U22" s="69">
        <f t="shared" si="98"/>
        <v>226864.68622131756</v>
      </c>
      <c r="V22" s="69">
        <f t="shared" si="98"/>
        <v>226920.49487202844</v>
      </c>
      <c r="W22" s="69">
        <f t="shared" si="98"/>
        <v>226976.31725165213</v>
      </c>
      <c r="X22" s="69">
        <f t="shared" si="98"/>
        <v>227032.15336356591</v>
      </c>
      <c r="Y22" s="69">
        <f t="shared" si="98"/>
        <v>227088.00321114794</v>
      </c>
      <c r="Z22" s="69">
        <f t="shared" si="98"/>
        <v>227143.86679777718</v>
      </c>
      <c r="AA22" s="69">
        <f t="shared" si="98"/>
        <v>227199.74412683345</v>
      </c>
      <c r="AB22" s="69">
        <f t="shared" si="98"/>
        <v>227255.63520169738</v>
      </c>
      <c r="AC22" s="69">
        <f t="shared" si="98"/>
        <v>227311.54002575044</v>
      </c>
      <c r="AD22" s="69">
        <f t="shared" si="98"/>
        <v>227367.45860237489</v>
      </c>
      <c r="AE22" s="69">
        <f t="shared" si="98"/>
        <v>227423.39093495387</v>
      </c>
      <c r="AF22" s="69">
        <f t="shared" si="98"/>
        <v>227479.33702687139</v>
      </c>
      <c r="AG22" s="69">
        <f t="shared" si="98"/>
        <v>227535.29688151219</v>
      </c>
      <c r="AH22" s="69">
        <f t="shared" si="98"/>
        <v>227591.2705022619</v>
      </c>
      <c r="AI22" s="69">
        <f t="shared" si="98"/>
        <v>227647.25789250701</v>
      </c>
      <c r="AJ22" s="69">
        <f t="shared" si="98"/>
        <v>227703.25905563479</v>
      </c>
      <c r="AK22" s="69">
        <f t="shared" si="98"/>
        <v>227759.27399503338</v>
      </c>
      <c r="AL22" s="69">
        <f t="shared" si="98"/>
        <v>227815.30271409173</v>
      </c>
      <c r="AM22" s="69">
        <f t="shared" si="98"/>
        <v>227871.34521619961</v>
      </c>
      <c r="AN22" s="69">
        <f t="shared" si="98"/>
        <v>227927.40150474769</v>
      </c>
      <c r="AO22" s="69">
        <f t="shared" si="98"/>
        <v>227983.47158312739</v>
      </c>
      <c r="AP22" s="69">
        <f t="shared" si="98"/>
        <v>228039.55545473105</v>
      </c>
      <c r="AQ22" s="69">
        <f t="shared" si="98"/>
        <v>228095.65312295174</v>
      </c>
      <c r="AR22" s="69">
        <f t="shared" si="98"/>
        <v>228151.76459118348</v>
      </c>
      <c r="AS22" s="69">
        <f t="shared" si="98"/>
        <v>228207.88986282103</v>
      </c>
      <c r="AT22" s="69">
        <f t="shared" si="98"/>
        <v>228264.02894126004</v>
      </c>
      <c r="AU22" s="69">
        <f t="shared" si="98"/>
        <v>228320.18182989699</v>
      </c>
      <c r="AV22" s="69">
        <f t="shared" si="98"/>
        <v>228376.34853212917</v>
      </c>
      <c r="AW22" s="69">
        <f t="shared" si="98"/>
        <v>228432.52905135474</v>
      </c>
      <c r="AX22" s="69">
        <f t="shared" si="98"/>
        <v>228488.72339097265</v>
      </c>
      <c r="AY22" s="69">
        <f t="shared" si="98"/>
        <v>228544.93155438273</v>
      </c>
      <c r="AZ22" s="69">
        <f t="shared" si="98"/>
        <v>228601.1535449856</v>
      </c>
      <c r="BA22" s="69">
        <f t="shared" si="98"/>
        <v>228657.38936618279</v>
      </c>
      <c r="BB22" s="69">
        <f t="shared" si="98"/>
        <v>228713.63902137658</v>
      </c>
      <c r="BC22" s="69">
        <f t="shared" si="98"/>
        <v>228769.90251397016</v>
      </c>
      <c r="BD22" s="69">
        <f t="shared" si="98"/>
        <v>228826.17984736752</v>
      </c>
      <c r="BE22" s="69">
        <f>BD22*(1+$E$22)</f>
        <v>228882.47102497349</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254973.45799066723</v>
      </c>
      <c r="DG22" s="108">
        <f t="shared" si="15"/>
        <v>255036.18139153917</v>
      </c>
      <c r="DH22" s="108">
        <f t="shared" si="15"/>
        <v>255098.92022235057</v>
      </c>
      <c r="DI22" s="108">
        <f t="shared" si="15"/>
        <v>255161.67448689716</v>
      </c>
      <c r="DJ22" s="108">
        <f t="shared" si="15"/>
        <v>279345.25156613323</v>
      </c>
      <c r="DK22" s="108">
        <f t="shared" si="15"/>
        <v>279413.97042155347</v>
      </c>
      <c r="DL22" s="108">
        <f t="shared" si="15"/>
        <v>279482.7061817933</v>
      </c>
      <c r="DM22" s="108">
        <f t="shared" si="15"/>
        <v>279551.45885101135</v>
      </c>
      <c r="DN22" s="108">
        <f t="shared" si="15"/>
        <v>246844.12297028521</v>
      </c>
      <c r="DO22" s="108">
        <f t="shared" si="15"/>
        <v>246904.84655696739</v>
      </c>
      <c r="DP22" s="108">
        <f t="shared" si="15"/>
        <v>246965.58508163525</v>
      </c>
      <c r="DQ22" s="108">
        <f t="shared" si="15"/>
        <v>247026.33854796356</v>
      </c>
      <c r="DR22" s="108">
        <f t="shared" si="15"/>
        <v>247087.106959628</v>
      </c>
      <c r="DS22" s="108">
        <f t="shared" si="15"/>
        <v>251207.52148485486</v>
      </c>
      <c r="DT22" s="108">
        <f t="shared" si="15"/>
        <v>251269.31846637724</v>
      </c>
      <c r="DU22" s="108">
        <f t="shared" si="15"/>
        <v>251331.13064994014</v>
      </c>
      <c r="DV22" s="108">
        <f t="shared" si="90"/>
        <v>251392.95803928326</v>
      </c>
      <c r="DW22" s="108">
        <f t="shared" si="90"/>
        <v>248856.77237792587</v>
      </c>
      <c r="DX22" s="108">
        <f t="shared" si="90"/>
        <v>248917.99107581138</v>
      </c>
      <c r="DY22" s="108">
        <f t="shared" si="90"/>
        <v>248979.22483347982</v>
      </c>
      <c r="DZ22" s="108">
        <f t="shared" si="90"/>
        <v>249040.47365463589</v>
      </c>
      <c r="EA22" s="108">
        <f t="shared" si="90"/>
        <v>260765.11237762537</v>
      </c>
      <c r="EB22" s="108">
        <f t="shared" si="90"/>
        <v>260829.26052389116</v>
      </c>
      <c r="EC22" s="108">
        <f t="shared" si="90"/>
        <v>260893.42445058338</v>
      </c>
      <c r="ED22" s="108">
        <f t="shared" si="90"/>
        <v>260957.60416158396</v>
      </c>
      <c r="EE22" s="108">
        <f t="shared" si="90"/>
        <v>261021.79966077593</v>
      </c>
      <c r="EF22" s="108">
        <f t="shared" si="90"/>
        <v>261183.57740965817</v>
      </c>
      <c r="EG22" s="108">
        <f t="shared" si="90"/>
        <v>261247.82849820727</v>
      </c>
      <c r="EH22" s="108">
        <f t="shared" si="90"/>
        <v>261312.0953925066</v>
      </c>
      <c r="EI22" s="108">
        <f t="shared" si="90"/>
        <v>261376.3780964443</v>
      </c>
      <c r="EJ22" s="108">
        <f t="shared" si="90"/>
        <v>268537.55417393416</v>
      </c>
      <c r="EK22" s="108">
        <f t="shared" si="90"/>
        <v>268603.61433875427</v>
      </c>
      <c r="EL22" s="108">
        <f t="shared" si="91"/>
        <v>268669.69075435685</v>
      </c>
      <c r="EM22" s="108">
        <f t="shared" si="91"/>
        <v>268735.78342473961</v>
      </c>
      <c r="EN22" s="108">
        <f t="shared" si="91"/>
        <v>290268.40667289129</v>
      </c>
      <c r="EO22" s="108">
        <f t="shared" si="91"/>
        <v>290339.81262147782</v>
      </c>
      <c r="EP22" s="108">
        <f t="shared" si="91"/>
        <v>290411.23613590811</v>
      </c>
      <c r="EQ22" s="108">
        <f t="shared" si="91"/>
        <v>290482.67722050339</v>
      </c>
      <c r="ER22" s="108">
        <f t="shared" si="91"/>
        <v>290554.13587958599</v>
      </c>
      <c r="ES22" s="108">
        <f t="shared" si="91"/>
        <v>275769.18460415414</v>
      </c>
      <c r="ET22" s="108">
        <f t="shared" si="91"/>
        <v>275837.0237480806</v>
      </c>
      <c r="EU22" s="108">
        <f t="shared" si="91"/>
        <v>275904.87958041788</v>
      </c>
      <c r="EV22" s="108">
        <f t="shared" si="91"/>
        <v>275972.75210527133</v>
      </c>
      <c r="EW22" s="108">
        <f t="shared" si="91"/>
        <v>271222.4062023994</v>
      </c>
      <c r="EX22" s="108">
        <f t="shared" si="91"/>
        <v>271289.12684008357</v>
      </c>
      <c r="EY22" s="108">
        <f t="shared" si="91"/>
        <v>271355.86389102641</v>
      </c>
      <c r="EZ22" s="108">
        <f t="shared" si="91"/>
        <v>271422.61735926551</v>
      </c>
      <c r="FA22" s="108">
        <f t="shared" si="91"/>
        <v>252205.90661350178</v>
      </c>
      <c r="FB22" s="108">
        <f t="shared" si="92"/>
        <v>252267.9491974925</v>
      </c>
      <c r="FC22" s="108">
        <f t="shared" si="92"/>
        <v>252330.00704394188</v>
      </c>
      <c r="FD22" s="108">
        <f t="shared" si="92"/>
        <v>252392.08015660453</v>
      </c>
      <c r="FE22" s="108">
        <f t="shared" si="92"/>
        <v>252454.16853923589</v>
      </c>
    </row>
    <row r="23" spans="1:161" ht="15.75" x14ac:dyDescent="0.25">
      <c r="A23" s="47" t="s">
        <v>182</v>
      </c>
      <c r="B23" s="12">
        <f>'Urb proj of all 25 ARs '!E23</f>
        <v>476827.36480244523</v>
      </c>
      <c r="C23" s="12">
        <f>'Urb proj of all 25 ARs '!F23</f>
        <v>482965.3535689307</v>
      </c>
      <c r="D23" s="100">
        <f t="shared" si="10"/>
        <v>1.2872559797461523E-2</v>
      </c>
      <c r="E23" s="101">
        <f t="shared" si="11"/>
        <v>2.4599972627048494E-4</v>
      </c>
      <c r="F23" s="69">
        <f t="shared" si="12"/>
        <v>476944.66420366493</v>
      </c>
      <c r="G23" s="69">
        <f t="shared" si="13"/>
        <v>477061.99246050522</v>
      </c>
      <c r="H23" s="69">
        <f>G23*(1+$E$23)</f>
        <v>477179.34958006453</v>
      </c>
      <c r="I23" s="69">
        <f t="shared" ref="I23:BE23" si="99">H23*(1+$E$23)</f>
        <v>477296.73556944315</v>
      </c>
      <c r="J23" s="69">
        <f t="shared" si="99"/>
        <v>477414.15043574304</v>
      </c>
      <c r="K23" s="69">
        <f t="shared" si="99"/>
        <v>477531.59418606787</v>
      </c>
      <c r="L23" s="69">
        <f t="shared" si="99"/>
        <v>477649.06682752317</v>
      </c>
      <c r="M23" s="69">
        <f t="shared" si="99"/>
        <v>477766.5683672161</v>
      </c>
      <c r="N23" s="69">
        <f t="shared" si="99"/>
        <v>477884.0988122556</v>
      </c>
      <c r="O23" s="69">
        <f t="shared" si="99"/>
        <v>478001.65816975245</v>
      </c>
      <c r="P23" s="69">
        <f t="shared" si="99"/>
        <v>478119.24644681904</v>
      </c>
      <c r="Q23" s="69">
        <f t="shared" si="99"/>
        <v>478236.86365056963</v>
      </c>
      <c r="R23" s="69">
        <f t="shared" si="99"/>
        <v>478354.50978812011</v>
      </c>
      <c r="S23" s="69">
        <f t="shared" si="99"/>
        <v>478472.18486658821</v>
      </c>
      <c r="T23" s="69">
        <f t="shared" si="99"/>
        <v>478589.88889309345</v>
      </c>
      <c r="U23" s="69">
        <f t="shared" si="99"/>
        <v>478707.62187475699</v>
      </c>
      <c r="V23" s="69">
        <f t="shared" si="99"/>
        <v>478825.38381870178</v>
      </c>
      <c r="W23" s="69">
        <f t="shared" si="99"/>
        <v>478943.17473205255</v>
      </c>
      <c r="X23" s="69">
        <f t="shared" si="99"/>
        <v>479060.99462193577</v>
      </c>
      <c r="Y23" s="69">
        <f t="shared" si="99"/>
        <v>479178.84349547961</v>
      </c>
      <c r="Z23" s="69">
        <f t="shared" si="99"/>
        <v>479296.72135981411</v>
      </c>
      <c r="AA23" s="69">
        <f t="shared" si="99"/>
        <v>479414.62822207098</v>
      </c>
      <c r="AB23" s="69">
        <f t="shared" si="99"/>
        <v>479532.5640893837</v>
      </c>
      <c r="AC23" s="69">
        <f t="shared" si="99"/>
        <v>479650.52896888746</v>
      </c>
      <c r="AD23" s="69">
        <f t="shared" si="99"/>
        <v>479768.52286771929</v>
      </c>
      <c r="AE23" s="69">
        <f t="shared" si="99"/>
        <v>479886.54579301795</v>
      </c>
      <c r="AF23" s="69">
        <f t="shared" si="99"/>
        <v>480004.59775192395</v>
      </c>
      <c r="AG23" s="69">
        <f t="shared" si="99"/>
        <v>480122.67875157949</v>
      </c>
      <c r="AH23" s="69">
        <f t="shared" si="99"/>
        <v>480240.78879912861</v>
      </c>
      <c r="AI23" s="69">
        <f t="shared" si="99"/>
        <v>480358.92790171714</v>
      </c>
      <c r="AJ23" s="69">
        <f t="shared" si="99"/>
        <v>480477.09606649255</v>
      </c>
      <c r="AK23" s="69">
        <f t="shared" si="99"/>
        <v>480595.29330060416</v>
      </c>
      <c r="AL23" s="69">
        <f t="shared" si="99"/>
        <v>480713.519611203</v>
      </c>
      <c r="AM23" s="69">
        <f t="shared" si="99"/>
        <v>480831.77500544186</v>
      </c>
      <c r="AN23" s="69">
        <f t="shared" si="99"/>
        <v>480950.05949047534</v>
      </c>
      <c r="AO23" s="69">
        <f t="shared" si="99"/>
        <v>481068.37307345978</v>
      </c>
      <c r="AP23" s="69">
        <f t="shared" si="99"/>
        <v>481186.71576155326</v>
      </c>
      <c r="AQ23" s="69">
        <f t="shared" si="99"/>
        <v>481305.08756191557</v>
      </c>
      <c r="AR23" s="69">
        <f t="shared" si="99"/>
        <v>481423.48848170839</v>
      </c>
      <c r="AS23" s="69">
        <f t="shared" si="99"/>
        <v>481541.91852809506</v>
      </c>
      <c r="AT23" s="69">
        <f t="shared" si="99"/>
        <v>481660.37770824076</v>
      </c>
      <c r="AU23" s="69">
        <f t="shared" si="99"/>
        <v>481778.86602931231</v>
      </c>
      <c r="AV23" s="69">
        <f t="shared" si="99"/>
        <v>481897.38349847845</v>
      </c>
      <c r="AW23" s="69">
        <f t="shared" si="99"/>
        <v>482015.93012290954</v>
      </c>
      <c r="AX23" s="69">
        <f t="shared" si="99"/>
        <v>482134.50590977777</v>
      </c>
      <c r="AY23" s="69">
        <f t="shared" si="99"/>
        <v>482253.11086625711</v>
      </c>
      <c r="AZ23" s="69">
        <f t="shared" si="99"/>
        <v>482371.74499952327</v>
      </c>
      <c r="BA23" s="69">
        <f t="shared" si="99"/>
        <v>482490.40831675375</v>
      </c>
      <c r="BB23" s="69">
        <f t="shared" si="99"/>
        <v>482609.1008251278</v>
      </c>
      <c r="BC23" s="69">
        <f t="shared" si="99"/>
        <v>482727.82253182644</v>
      </c>
      <c r="BD23" s="69">
        <f t="shared" si="99"/>
        <v>482846.5734440324</v>
      </c>
      <c r="BE23" s="69">
        <f t="shared" si="99"/>
        <v>482965.3535689303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444625.26815576339</v>
      </c>
      <c r="DG23" s="108">
        <f t="shared" si="15"/>
        <v>444734.64585002267</v>
      </c>
      <c r="DH23" s="108">
        <f t="shared" si="15"/>
        <v>444844.05045116477</v>
      </c>
      <c r="DI23" s="108">
        <f t="shared" si="15"/>
        <v>444953.48196580878</v>
      </c>
      <c r="DJ23" s="108">
        <f t="shared" si="15"/>
        <v>479978.96030001173</v>
      </c>
      <c r="DK23" s="108">
        <f t="shared" si="15"/>
        <v>480097.0349928611</v>
      </c>
      <c r="DL23" s="108">
        <f t="shared" si="15"/>
        <v>480215.13873205264</v>
      </c>
      <c r="DM23" s="108">
        <f t="shared" si="15"/>
        <v>480333.27152473171</v>
      </c>
      <c r="DN23" s="108">
        <f t="shared" si="15"/>
        <v>425963.77584280894</v>
      </c>
      <c r="DO23" s="108">
        <f t="shared" si="15"/>
        <v>426068.56281506747</v>
      </c>
      <c r="DP23" s="108">
        <f t="shared" si="15"/>
        <v>426173.37556489243</v>
      </c>
      <c r="DQ23" s="108">
        <f t="shared" si="15"/>
        <v>426278.21409862518</v>
      </c>
      <c r="DR23" s="108">
        <f t="shared" si="15"/>
        <v>426383.07842260849</v>
      </c>
      <c r="DS23" s="108">
        <f t="shared" si="15"/>
        <v>438011.48538162827</v>
      </c>
      <c r="DT23" s="108">
        <f t="shared" si="15"/>
        <v>438119.2360871355</v>
      </c>
      <c r="DU23" s="108">
        <f t="shared" si="15"/>
        <v>438227.01329928677</v>
      </c>
      <c r="DV23" s="108">
        <f t="shared" si="90"/>
        <v>438334.81702460273</v>
      </c>
      <c r="DW23" s="108">
        <f t="shared" si="90"/>
        <v>434292.64173340343</v>
      </c>
      <c r="DX23" s="108">
        <f t="shared" si="90"/>
        <v>434399.47760439117</v>
      </c>
      <c r="DY23" s="108">
        <f t="shared" si="90"/>
        <v>434506.33975697384</v>
      </c>
      <c r="DZ23" s="108">
        <f t="shared" si="90"/>
        <v>434613.22819761687</v>
      </c>
      <c r="EA23" s="108">
        <f t="shared" si="90"/>
        <v>453105.2462099219</v>
      </c>
      <c r="EB23" s="108">
        <f t="shared" si="90"/>
        <v>453216.70997646131</v>
      </c>
      <c r="EC23" s="108">
        <f t="shared" si="90"/>
        <v>453328.20116305671</v>
      </c>
      <c r="ED23" s="108">
        <f t="shared" si="90"/>
        <v>453439.71977645351</v>
      </c>
      <c r="EE23" s="108">
        <f t="shared" si="90"/>
        <v>453551.26582339866</v>
      </c>
      <c r="EF23" s="108">
        <f t="shared" si="90"/>
        <v>435821.64545032417</v>
      </c>
      <c r="EG23" s="108">
        <f t="shared" si="90"/>
        <v>435928.85745580768</v>
      </c>
      <c r="EH23" s="108">
        <f t="shared" si="90"/>
        <v>436036.09583541518</v>
      </c>
      <c r="EI23" s="108">
        <f t="shared" si="90"/>
        <v>436143.36059563479</v>
      </c>
      <c r="EJ23" s="108">
        <f t="shared" si="90"/>
        <v>440257.62708253914</v>
      </c>
      <c r="EK23" s="108">
        <f t="shared" si="90"/>
        <v>440365.93033829</v>
      </c>
      <c r="EL23" s="108">
        <f t="shared" si="91"/>
        <v>440474.26023661206</v>
      </c>
      <c r="EM23" s="108">
        <f t="shared" si="91"/>
        <v>440582.61678405944</v>
      </c>
      <c r="EN23" s="108">
        <f t="shared" si="91"/>
        <v>469898.82238399074</v>
      </c>
      <c r="EO23" s="108">
        <f t="shared" si="91"/>
        <v>470014.41736567201</v>
      </c>
      <c r="EP23" s="108">
        <f t="shared" si="91"/>
        <v>470130.0407836872</v>
      </c>
      <c r="EQ23" s="108">
        <f t="shared" si="91"/>
        <v>470245.69264503149</v>
      </c>
      <c r="ER23" s="108">
        <f t="shared" si="91"/>
        <v>470361.37295670202</v>
      </c>
      <c r="ES23" s="108">
        <f t="shared" si="91"/>
        <v>463623.75373006391</v>
      </c>
      <c r="ET23" s="108">
        <f t="shared" si="91"/>
        <v>463737.80504657404</v>
      </c>
      <c r="EU23" s="108">
        <f t="shared" si="91"/>
        <v>463851.88441967673</v>
      </c>
      <c r="EV23" s="108">
        <f t="shared" si="91"/>
        <v>463965.99185627408</v>
      </c>
      <c r="EW23" s="108">
        <f t="shared" si="91"/>
        <v>462056.4139931915</v>
      </c>
      <c r="EX23" s="108">
        <f t="shared" si="91"/>
        <v>462170.07974455535</v>
      </c>
      <c r="EY23" s="108">
        <f t="shared" si="91"/>
        <v>462283.7734576629</v>
      </c>
      <c r="EZ23" s="108">
        <f t="shared" si="91"/>
        <v>462397.49513939273</v>
      </c>
      <c r="FA23" s="108">
        <f t="shared" si="91"/>
        <v>435310.79518649477</v>
      </c>
      <c r="FB23" s="108">
        <f t="shared" si="92"/>
        <v>435417.88152295322</v>
      </c>
      <c r="FC23" s="108">
        <f t="shared" si="92"/>
        <v>435524.99420262116</v>
      </c>
      <c r="FD23" s="108">
        <f t="shared" si="92"/>
        <v>435632.13323197892</v>
      </c>
      <c r="FE23" s="108">
        <f t="shared" si="92"/>
        <v>435739.29861750867</v>
      </c>
    </row>
    <row r="24" spans="1:161" ht="15.75" x14ac:dyDescent="0.25">
      <c r="A24" s="47" t="s">
        <v>183</v>
      </c>
      <c r="B24" s="12">
        <f>'Urb proj of all 25 ARs '!E24</f>
        <v>246282.36357426844</v>
      </c>
      <c r="C24" s="12">
        <f>'Urb proj of all 25 ARs '!F24</f>
        <v>249452.64802643837</v>
      </c>
      <c r="D24" s="100">
        <f t="shared" si="10"/>
        <v>1.2872559797461523E-2</v>
      </c>
      <c r="E24" s="101">
        <f t="shared" si="11"/>
        <v>2.4599972627048494E-4</v>
      </c>
      <c r="F24" s="69">
        <f t="shared" si="12"/>
        <v>246342.94896829297</v>
      </c>
      <c r="G24" s="69">
        <f t="shared" si="13"/>
        <v>246403.54926630785</v>
      </c>
      <c r="H24" s="69">
        <f>G24*(1+$E$24)</f>
        <v>246464.16447197943</v>
      </c>
      <c r="I24" s="69">
        <f t="shared" ref="I24:BD24" si="100">H24*(1+$E$24)</f>
        <v>246524.79458897503</v>
      </c>
      <c r="J24" s="69">
        <f t="shared" si="100"/>
        <v>246585.4396209628</v>
      </c>
      <c r="K24" s="69">
        <f t="shared" si="100"/>
        <v>246646.09957161185</v>
      </c>
      <c r="L24" s="69">
        <f t="shared" si="100"/>
        <v>246706.77444459216</v>
      </c>
      <c r="M24" s="69">
        <f t="shared" si="100"/>
        <v>246767.46424357459</v>
      </c>
      <c r="N24" s="69">
        <f t="shared" si="100"/>
        <v>246828.16897223098</v>
      </c>
      <c r="O24" s="69">
        <f t="shared" si="100"/>
        <v>246888.888634234</v>
      </c>
      <c r="P24" s="69">
        <f t="shared" si="100"/>
        <v>246949.62323325724</v>
      </c>
      <c r="Q24" s="69">
        <f t="shared" si="100"/>
        <v>247010.37277297521</v>
      </c>
      <c r="R24" s="69">
        <f t="shared" si="100"/>
        <v>247071.13725706332</v>
      </c>
      <c r="S24" s="69">
        <f t="shared" si="100"/>
        <v>247131.91668919791</v>
      </c>
      <c r="T24" s="69">
        <f t="shared" si="100"/>
        <v>247192.71107305615</v>
      </c>
      <c r="U24" s="69">
        <f t="shared" si="100"/>
        <v>247253.5204123162</v>
      </c>
      <c r="V24" s="69">
        <f t="shared" si="100"/>
        <v>247314.34471065705</v>
      </c>
      <c r="W24" s="69">
        <f t="shared" si="100"/>
        <v>247375.18397175864</v>
      </c>
      <c r="X24" s="69">
        <f t="shared" si="100"/>
        <v>247436.03819930181</v>
      </c>
      <c r="Y24" s="69">
        <f t="shared" si="100"/>
        <v>247496.90739696828</v>
      </c>
      <c r="Z24" s="69">
        <f t="shared" si="100"/>
        <v>247557.79156844073</v>
      </c>
      <c r="AA24" s="69">
        <f t="shared" si="100"/>
        <v>247618.6907174027</v>
      </c>
      <c r="AB24" s="69">
        <f t="shared" si="100"/>
        <v>247679.60484753863</v>
      </c>
      <c r="AC24" s="69">
        <f t="shared" si="100"/>
        <v>247740.5339625339</v>
      </c>
      <c r="AD24" s="69">
        <f t="shared" si="100"/>
        <v>247801.47806607478</v>
      </c>
      <c r="AE24" s="69">
        <f t="shared" si="100"/>
        <v>247862.43716184844</v>
      </c>
      <c r="AF24" s="69">
        <f t="shared" si="100"/>
        <v>247923.41125354299</v>
      </c>
      <c r="AG24" s="69">
        <f t="shared" si="100"/>
        <v>247984.40034484741</v>
      </c>
      <c r="AH24" s="69">
        <f t="shared" si="100"/>
        <v>248045.40443945158</v>
      </c>
      <c r="AI24" s="69">
        <f t="shared" si="100"/>
        <v>248106.42354104633</v>
      </c>
      <c r="AJ24" s="69">
        <f t="shared" si="100"/>
        <v>248167.45765332336</v>
      </c>
      <c r="AK24" s="69">
        <f t="shared" si="100"/>
        <v>248228.50677997532</v>
      </c>
      <c r="AL24" s="69">
        <f t="shared" si="100"/>
        <v>248289.57092469573</v>
      </c>
      <c r="AM24" s="69">
        <f t="shared" si="100"/>
        <v>248350.65009117901</v>
      </c>
      <c r="AN24" s="69">
        <f t="shared" si="100"/>
        <v>248411.74428312053</v>
      </c>
      <c r="AO24" s="69">
        <f t="shared" si="100"/>
        <v>248472.85350421656</v>
      </c>
      <c r="AP24" s="69">
        <f t="shared" si="100"/>
        <v>248533.97775816426</v>
      </c>
      <c r="AQ24" s="69">
        <f t="shared" si="100"/>
        <v>248595.11704866169</v>
      </c>
      <c r="AR24" s="69">
        <f t="shared" si="100"/>
        <v>248656.27137940784</v>
      </c>
      <c r="AS24" s="69">
        <f t="shared" si="100"/>
        <v>248717.44075410263</v>
      </c>
      <c r="AT24" s="69">
        <f t="shared" si="100"/>
        <v>248778.62517644683</v>
      </c>
      <c r="AU24" s="69">
        <f t="shared" si="100"/>
        <v>248839.8246501422</v>
      </c>
      <c r="AV24" s="69">
        <f t="shared" si="100"/>
        <v>248901.03917889134</v>
      </c>
      <c r="AW24" s="69">
        <f t="shared" si="100"/>
        <v>248962.26876639778</v>
      </c>
      <c r="AX24" s="69">
        <f t="shared" si="100"/>
        <v>249023.51341636601</v>
      </c>
      <c r="AY24" s="69">
        <f t="shared" si="100"/>
        <v>249084.77313250134</v>
      </c>
      <c r="AZ24" s="69">
        <f t="shared" si="100"/>
        <v>249146.0479185101</v>
      </c>
      <c r="BA24" s="69">
        <f t="shared" si="100"/>
        <v>249207.33777809943</v>
      </c>
      <c r="BB24" s="69">
        <f t="shared" si="100"/>
        <v>249268.64271497744</v>
      </c>
      <c r="BC24" s="69">
        <f t="shared" si="100"/>
        <v>249329.96273285314</v>
      </c>
      <c r="BD24" s="69">
        <f t="shared" si="100"/>
        <v>249391.29783543645</v>
      </c>
      <c r="BE24" s="69">
        <f>BD24*(1+$E$24)</f>
        <v>249452.6480264382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227378.23206029748</v>
      </c>
      <c r="DG24" s="108">
        <f t="shared" si="15"/>
        <v>227434.1670431442</v>
      </c>
      <c r="DH24" s="108">
        <f t="shared" si="15"/>
        <v>227490.11578598135</v>
      </c>
      <c r="DI24" s="108">
        <f t="shared" si="15"/>
        <v>227546.07829219397</v>
      </c>
      <c r="DJ24" s="108">
        <f t="shared" si="15"/>
        <v>245688.77240261433</v>
      </c>
      <c r="DK24" s="108">
        <f t="shared" si="15"/>
        <v>245749.2117733731</v>
      </c>
      <c r="DL24" s="108">
        <f t="shared" si="15"/>
        <v>245809.66601220056</v>
      </c>
      <c r="DM24" s="108">
        <f t="shared" si="15"/>
        <v>245870.13512275417</v>
      </c>
      <c r="DN24" s="108">
        <f t="shared" si="15"/>
        <v>218047.61543500106</v>
      </c>
      <c r="DO24" s="108">
        <f t="shared" si="15"/>
        <v>218101.255088712</v>
      </c>
      <c r="DP24" s="108">
        <f t="shared" si="15"/>
        <v>218154.90793776308</v>
      </c>
      <c r="DQ24" s="108">
        <f t="shared" si="15"/>
        <v>218208.57398540032</v>
      </c>
      <c r="DR24" s="108">
        <f t="shared" si="15"/>
        <v>218262.25323487059</v>
      </c>
      <c r="DS24" s="108">
        <f t="shared" si="15"/>
        <v>226002.72264653552</v>
      </c>
      <c r="DT24" s="108">
        <f t="shared" si="15"/>
        <v>226058.31925444296</v>
      </c>
      <c r="DU24" s="108">
        <f t="shared" si="15"/>
        <v>226113.9295391007</v>
      </c>
      <c r="DV24" s="108">
        <f t="shared" si="90"/>
        <v>226169.55350387329</v>
      </c>
      <c r="DW24" s="108">
        <f t="shared" si="90"/>
        <v>222292.5435426402</v>
      </c>
      <c r="DX24" s="108">
        <f t="shared" si="90"/>
        <v>222347.22744750368</v>
      </c>
      <c r="DY24" s="108">
        <f t="shared" si="90"/>
        <v>222401.92480459274</v>
      </c>
      <c r="DZ24" s="108">
        <f t="shared" si="90"/>
        <v>222456.63561721673</v>
      </c>
      <c r="EA24" s="108">
        <f t="shared" si="90"/>
        <v>230723.59144073428</v>
      </c>
      <c r="EB24" s="108">
        <f t="shared" si="90"/>
        <v>230780.34938107283</v>
      </c>
      <c r="EC24" s="108">
        <f t="shared" si="90"/>
        <v>230837.12128384918</v>
      </c>
      <c r="ED24" s="108">
        <f t="shared" si="90"/>
        <v>230893.90715249805</v>
      </c>
      <c r="EE24" s="108">
        <f t="shared" si="90"/>
        <v>230950.70699045507</v>
      </c>
      <c r="EF24" s="108">
        <f t="shared" si="90"/>
        <v>224059.48469515247</v>
      </c>
      <c r="EG24" s="108">
        <f t="shared" si="90"/>
        <v>224114.60326705576</v>
      </c>
      <c r="EH24" s="108">
        <f t="shared" si="90"/>
        <v>224169.73539811268</v>
      </c>
      <c r="EI24" s="108">
        <f t="shared" si="90"/>
        <v>224224.88109165872</v>
      </c>
      <c r="EJ24" s="108">
        <f t="shared" si="90"/>
        <v>226261.68858615277</v>
      </c>
      <c r="EK24" s="108">
        <f t="shared" si="90"/>
        <v>226317.34889961046</v>
      </c>
      <c r="EL24" s="108">
        <f t="shared" si="91"/>
        <v>226373.02290549001</v>
      </c>
      <c r="EM24" s="108">
        <f t="shared" si="91"/>
        <v>226428.7106071598</v>
      </c>
      <c r="EN24" s="108">
        <f t="shared" si="91"/>
        <v>243847.55792742223</v>
      </c>
      <c r="EO24" s="108">
        <f t="shared" si="91"/>
        <v>243907.54435992413</v>
      </c>
      <c r="EP24" s="108">
        <f t="shared" si="91"/>
        <v>243967.54554907198</v>
      </c>
      <c r="EQ24" s="108">
        <f t="shared" si="91"/>
        <v>244027.56149849592</v>
      </c>
      <c r="ER24" s="108">
        <f t="shared" si="91"/>
        <v>244087.59221182702</v>
      </c>
      <c r="ES24" s="108">
        <f t="shared" si="91"/>
        <v>238852.97125164271</v>
      </c>
      <c r="ET24" s="108">
        <f t="shared" si="91"/>
        <v>238911.7290171895</v>
      </c>
      <c r="EU24" s="108">
        <f t="shared" si="91"/>
        <v>238970.50123713055</v>
      </c>
      <c r="EV24" s="108">
        <f t="shared" si="91"/>
        <v>239029.28791502162</v>
      </c>
      <c r="EW24" s="108">
        <f t="shared" si="91"/>
        <v>239181.36330746522</v>
      </c>
      <c r="EX24" s="108">
        <f t="shared" si="91"/>
        <v>239240.20185736785</v>
      </c>
      <c r="EY24" s="108">
        <f t="shared" si="91"/>
        <v>239299.05488153765</v>
      </c>
      <c r="EZ24" s="108">
        <f t="shared" si="91"/>
        <v>239357.92238353533</v>
      </c>
      <c r="FA24" s="108">
        <f t="shared" si="91"/>
        <v>220818.89600987599</v>
      </c>
      <c r="FB24" s="108">
        <f t="shared" si="92"/>
        <v>220873.21739784977</v>
      </c>
      <c r="FC24" s="108">
        <f t="shared" si="92"/>
        <v>220927.55214887013</v>
      </c>
      <c r="FD24" s="108">
        <f t="shared" si="92"/>
        <v>220981.90026622434</v>
      </c>
      <c r="FE24" s="108">
        <f t="shared" si="92"/>
        <v>221036.26175320058</v>
      </c>
    </row>
    <row r="25" spans="1:161" ht="15.75" x14ac:dyDescent="0.25">
      <c r="A25" s="47" t="s">
        <v>189</v>
      </c>
      <c r="B25" s="12">
        <f>'Urb proj of all 25 ARs '!E25</f>
        <v>144695.90782603066</v>
      </c>
      <c r="C25" s="12">
        <f>'Urb proj of all 25 ARs '!F25</f>
        <v>146558.51455196922</v>
      </c>
      <c r="D25" s="100">
        <f t="shared" si="10"/>
        <v>1.2872559797461521E-2</v>
      </c>
      <c r="E25" s="101">
        <f t="shared" si="11"/>
        <v>2.4599972627048494E-4</v>
      </c>
      <c r="F25" s="69">
        <f t="shared" si="12"/>
        <v>144731.50297974833</v>
      </c>
      <c r="G25" s="69">
        <f t="shared" si="13"/>
        <v>144767.10688986405</v>
      </c>
      <c r="H25" s="69">
        <f>G25*(1+$E$25)</f>
        <v>144802.71955853194</v>
      </c>
      <c r="I25" s="69">
        <f t="shared" ref="I25:BE25" si="101">H25*(1+$E$25)</f>
        <v>144838.34098790656</v>
      </c>
      <c r="J25" s="69">
        <f t="shared" si="101"/>
        <v>144873.97118014307</v>
      </c>
      <c r="K25" s="69">
        <f t="shared" si="101"/>
        <v>144909.6101373971</v>
      </c>
      <c r="L25" s="69">
        <f t="shared" si="101"/>
        <v>144945.25786182485</v>
      </c>
      <c r="M25" s="69">
        <f t="shared" si="101"/>
        <v>144980.91435558305</v>
      </c>
      <c r="N25" s="69">
        <f t="shared" si="101"/>
        <v>145016.57962082897</v>
      </c>
      <c r="O25" s="69">
        <f t="shared" si="101"/>
        <v>145052.25365972039</v>
      </c>
      <c r="P25" s="69">
        <f t="shared" si="101"/>
        <v>145087.93647441559</v>
      </c>
      <c r="Q25" s="69">
        <f t="shared" si="101"/>
        <v>145123.62806707344</v>
      </c>
      <c r="R25" s="69">
        <f t="shared" si="101"/>
        <v>145159.32843985333</v>
      </c>
      <c r="S25" s="69">
        <f t="shared" si="101"/>
        <v>145195.03759491513</v>
      </c>
      <c r="T25" s="69">
        <f t="shared" si="101"/>
        <v>145230.75553441932</v>
      </c>
      <c r="U25" s="69">
        <f t="shared" si="101"/>
        <v>145266.48226052686</v>
      </c>
      <c r="V25" s="69">
        <f t="shared" si="101"/>
        <v>145302.21777539921</v>
      </c>
      <c r="W25" s="69">
        <f t="shared" si="101"/>
        <v>145337.96208119846</v>
      </c>
      <c r="X25" s="69">
        <f t="shared" si="101"/>
        <v>145373.71518008714</v>
      </c>
      <c r="Y25" s="69">
        <f t="shared" si="101"/>
        <v>145409.47707422837</v>
      </c>
      <c r="Z25" s="69">
        <f t="shared" si="101"/>
        <v>145445.24776578578</v>
      </c>
      <c r="AA25" s="69">
        <f t="shared" si="101"/>
        <v>145481.02725692349</v>
      </c>
      <c r="AB25" s="69">
        <f t="shared" si="101"/>
        <v>145516.81554980626</v>
      </c>
      <c r="AC25" s="69">
        <f t="shared" si="101"/>
        <v>145552.61264659927</v>
      </c>
      <c r="AD25" s="69">
        <f t="shared" si="101"/>
        <v>145588.41854946828</v>
      </c>
      <c r="AE25" s="69">
        <f t="shared" si="101"/>
        <v>145624.23326057961</v>
      </c>
      <c r="AF25" s="69">
        <f t="shared" si="101"/>
        <v>145660.05678210006</v>
      </c>
      <c r="AG25" s="69">
        <f t="shared" si="101"/>
        <v>145695.88911619701</v>
      </c>
      <c r="AH25" s="69">
        <f t="shared" si="101"/>
        <v>145731.73026503832</v>
      </c>
      <c r="AI25" s="69">
        <f t="shared" si="101"/>
        <v>145767.58023079243</v>
      </c>
      <c r="AJ25" s="69">
        <f t="shared" si="101"/>
        <v>145803.4390156283</v>
      </c>
      <c r="AK25" s="69">
        <f t="shared" si="101"/>
        <v>145839.30662171546</v>
      </c>
      <c r="AL25" s="69">
        <f t="shared" si="101"/>
        <v>145875.18305122387</v>
      </c>
      <c r="AM25" s="69">
        <f t="shared" si="101"/>
        <v>145911.06830632413</v>
      </c>
      <c r="AN25" s="69">
        <f t="shared" si="101"/>
        <v>145946.96238918733</v>
      </c>
      <c r="AO25" s="69">
        <f t="shared" si="101"/>
        <v>145982.86530198509</v>
      </c>
      <c r="AP25" s="69">
        <f t="shared" si="101"/>
        <v>146018.77704688956</v>
      </c>
      <c r="AQ25" s="69">
        <f t="shared" si="101"/>
        <v>146054.69762607344</v>
      </c>
      <c r="AR25" s="69">
        <f t="shared" si="101"/>
        <v>146090.62704170996</v>
      </c>
      <c r="AS25" s="69">
        <f t="shared" si="101"/>
        <v>146126.56529597289</v>
      </c>
      <c r="AT25" s="69">
        <f t="shared" si="101"/>
        <v>146162.51239103655</v>
      </c>
      <c r="AU25" s="69">
        <f t="shared" si="101"/>
        <v>146198.46832907575</v>
      </c>
      <c r="AV25" s="69">
        <f t="shared" si="101"/>
        <v>146234.43311226586</v>
      </c>
      <c r="AW25" s="69">
        <f t="shared" si="101"/>
        <v>146270.4067427828</v>
      </c>
      <c r="AX25" s="69">
        <f t="shared" si="101"/>
        <v>146306.389222803</v>
      </c>
      <c r="AY25" s="69">
        <f t="shared" si="101"/>
        <v>146342.38055450344</v>
      </c>
      <c r="AZ25" s="69">
        <f t="shared" si="101"/>
        <v>146378.38074006161</v>
      </c>
      <c r="BA25" s="69">
        <f t="shared" si="101"/>
        <v>146414.38978165557</v>
      </c>
      <c r="BB25" s="69">
        <f t="shared" si="101"/>
        <v>146450.40768146393</v>
      </c>
      <c r="BC25" s="69">
        <f t="shared" si="101"/>
        <v>146486.43444166577</v>
      </c>
      <c r="BD25" s="69">
        <f t="shared" si="101"/>
        <v>146522.47006444077</v>
      </c>
      <c r="BE25" s="69">
        <f t="shared" si="101"/>
        <v>146558.5145519691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149409.48092357535</v>
      </c>
      <c r="DG25" s="108">
        <f t="shared" si="15"/>
        <v>149446.23561498473</v>
      </c>
      <c r="DH25" s="108">
        <f t="shared" si="15"/>
        <v>149482.9993480382</v>
      </c>
      <c r="DI25" s="108">
        <f t="shared" si="15"/>
        <v>149519.77212495991</v>
      </c>
      <c r="DJ25" s="108">
        <f t="shared" si="15"/>
        <v>161383.39660998734</v>
      </c>
      <c r="DK25" s="108">
        <f t="shared" si="15"/>
        <v>161423.09688137801</v>
      </c>
      <c r="DL25" s="108">
        <f t="shared" si="15"/>
        <v>161462.80691902453</v>
      </c>
      <c r="DM25" s="108">
        <f t="shared" si="15"/>
        <v>161502.52672532946</v>
      </c>
      <c r="DN25" s="108">
        <f t="shared" si="15"/>
        <v>143266.59319013346</v>
      </c>
      <c r="DO25" s="108">
        <f t="shared" si="15"/>
        <v>143301.83673284194</v>
      </c>
      <c r="DP25" s="108">
        <f t="shared" si="15"/>
        <v>143337.08894545227</v>
      </c>
      <c r="DQ25" s="108">
        <f t="shared" si="15"/>
        <v>143372.34983009726</v>
      </c>
      <c r="DR25" s="108">
        <f t="shared" si="15"/>
        <v>143407.61938891021</v>
      </c>
      <c r="DS25" s="108">
        <f t="shared" si="15"/>
        <v>148785.48233781592</v>
      </c>
      <c r="DT25" s="108">
        <f t="shared" si="15"/>
        <v>148822.08352574406</v>
      </c>
      <c r="DU25" s="108">
        <f t="shared" si="15"/>
        <v>148858.69371755442</v>
      </c>
      <c r="DV25" s="108">
        <f t="shared" si="90"/>
        <v>148895.31291546189</v>
      </c>
      <c r="DW25" s="108">
        <f t="shared" si="90"/>
        <v>146532.03955227986</v>
      </c>
      <c r="DX25" s="108">
        <f t="shared" si="90"/>
        <v>146568.08639389958</v>
      </c>
      <c r="DY25" s="108">
        <f t="shared" si="90"/>
        <v>146604.14210303247</v>
      </c>
      <c r="DZ25" s="108">
        <f t="shared" si="90"/>
        <v>146640.20668185994</v>
      </c>
      <c r="EA25" s="108">
        <f t="shared" si="90"/>
        <v>151583.38008606309</v>
      </c>
      <c r="EB25" s="108">
        <f t="shared" si="90"/>
        <v>151620.66955607143</v>
      </c>
      <c r="EC25" s="108">
        <f t="shared" si="90"/>
        <v>151657.96819927916</v>
      </c>
      <c r="ED25" s="108">
        <f t="shared" si="90"/>
        <v>151695.2760179429</v>
      </c>
      <c r="EE25" s="108">
        <f t="shared" si="90"/>
        <v>151732.59301431986</v>
      </c>
      <c r="EF25" s="108">
        <f t="shared" si="90"/>
        <v>148518.64143651549</v>
      </c>
      <c r="EG25" s="108">
        <f t="shared" si="90"/>
        <v>148555.17698165495</v>
      </c>
      <c r="EH25" s="108">
        <f t="shared" si="90"/>
        <v>148591.7215145285</v>
      </c>
      <c r="EI25" s="108">
        <f t="shared" si="90"/>
        <v>148628.27503734714</v>
      </c>
      <c r="EJ25" s="108">
        <f t="shared" si="90"/>
        <v>150127.5224222219</v>
      </c>
      <c r="EK25" s="108">
        <f t="shared" si="90"/>
        <v>150164.45375164345</v>
      </c>
      <c r="EL25" s="108">
        <f t="shared" si="91"/>
        <v>150201.39416616189</v>
      </c>
      <c r="EM25" s="108">
        <f t="shared" si="91"/>
        <v>150238.34366801224</v>
      </c>
      <c r="EN25" s="108">
        <f t="shared" si="91"/>
        <v>163180.97965591127</v>
      </c>
      <c r="EO25" s="108">
        <f t="shared" si="91"/>
        <v>163221.12213223919</v>
      </c>
      <c r="EP25" s="108">
        <f t="shared" si="91"/>
        <v>163261.27448360529</v>
      </c>
      <c r="EQ25" s="108">
        <f t="shared" si="91"/>
        <v>163301.43671243882</v>
      </c>
      <c r="ER25" s="108">
        <f t="shared" si="91"/>
        <v>163341.60882116965</v>
      </c>
      <c r="ES25" s="108">
        <f t="shared" si="91"/>
        <v>159915.9519027861</v>
      </c>
      <c r="ET25" s="108">
        <f t="shared" si="91"/>
        <v>159955.29118318047</v>
      </c>
      <c r="EU25" s="108">
        <f t="shared" si="91"/>
        <v>159994.64014102705</v>
      </c>
      <c r="EV25" s="108">
        <f t="shared" si="91"/>
        <v>160033.99877870647</v>
      </c>
      <c r="EW25" s="108">
        <f t="shared" si="91"/>
        <v>157736.34390652779</v>
      </c>
      <c r="EX25" s="108">
        <f t="shared" si="91"/>
        <v>157775.14700395172</v>
      </c>
      <c r="EY25" s="108">
        <f t="shared" si="91"/>
        <v>157813.95964692696</v>
      </c>
      <c r="EZ25" s="108">
        <f t="shared" si="91"/>
        <v>157852.78183780177</v>
      </c>
      <c r="FA25" s="108">
        <f t="shared" si="91"/>
        <v>144584.26492452007</v>
      </c>
      <c r="FB25" s="108">
        <f t="shared" si="92"/>
        <v>144619.83261411454</v>
      </c>
      <c r="FC25" s="108">
        <f t="shared" si="92"/>
        <v>144655.40905335089</v>
      </c>
      <c r="FD25" s="108">
        <f t="shared" si="92"/>
        <v>144690.99424438158</v>
      </c>
      <c r="FE25" s="108">
        <f t="shared" si="92"/>
        <v>144726.58818935949</v>
      </c>
    </row>
    <row r="26" spans="1:161" ht="15.75" x14ac:dyDescent="0.25">
      <c r="A26" s="47" t="s">
        <v>190</v>
      </c>
      <c r="B26" s="12">
        <f>'Urb proj of all 25 ARs '!E26</f>
        <v>135757.32740294893</v>
      </c>
      <c r="C26" s="12">
        <f>'Urb proj of all 25 ARs '!F26</f>
        <v>137504.87171788694</v>
      </c>
      <c r="D26" s="100">
        <f t="shared" si="10"/>
        <v>1.2872559797461474E-2</v>
      </c>
      <c r="E26" s="101">
        <f t="shared" si="11"/>
        <v>2.4599972627048494E-4</v>
      </c>
      <c r="F26" s="69">
        <f t="shared" si="12"/>
        <v>135790.72366832927</v>
      </c>
      <c r="G26" s="69">
        <f t="shared" si="13"/>
        <v>135824.12814918175</v>
      </c>
      <c r="H26" s="69">
        <f>G26*(1+$E$26)</f>
        <v>135857.54084752739</v>
      </c>
      <c r="I26" s="69">
        <f t="shared" ref="I26:BE26" si="102">H26*(1+$E$26)</f>
        <v>135890.96176538765</v>
      </c>
      <c r="J26" s="69">
        <f t="shared" si="102"/>
        <v>135924.39090478458</v>
      </c>
      <c r="K26" s="69">
        <f t="shared" si="102"/>
        <v>135957.82826774064</v>
      </c>
      <c r="L26" s="69">
        <f t="shared" si="102"/>
        <v>135991.27385627883</v>
      </c>
      <c r="M26" s="69">
        <f t="shared" si="102"/>
        <v>136024.72767242265</v>
      </c>
      <c r="N26" s="69">
        <f t="shared" si="102"/>
        <v>136058.18971819608</v>
      </c>
      <c r="O26" s="69">
        <f t="shared" si="102"/>
        <v>136091.6599956236</v>
      </c>
      <c r="P26" s="69">
        <f t="shared" si="102"/>
        <v>136125.13850673023</v>
      </c>
      <c r="Q26" s="69">
        <f t="shared" si="102"/>
        <v>136158.62525354142</v>
      </c>
      <c r="R26" s="69">
        <f t="shared" si="102"/>
        <v>136192.12023808315</v>
      </c>
      <c r="S26" s="69">
        <f t="shared" si="102"/>
        <v>136225.62346238192</v>
      </c>
      <c r="T26" s="69">
        <f t="shared" si="102"/>
        <v>136259.13492846469</v>
      </c>
      <c r="U26" s="69">
        <f t="shared" si="102"/>
        <v>136292.65463835894</v>
      </c>
      <c r="V26" s="69">
        <f t="shared" si="102"/>
        <v>136326.18259409265</v>
      </c>
      <c r="W26" s="69">
        <f t="shared" si="102"/>
        <v>136359.71879769431</v>
      </c>
      <c r="X26" s="69">
        <f t="shared" si="102"/>
        <v>136393.26325119287</v>
      </c>
      <c r="Y26" s="69">
        <f t="shared" si="102"/>
        <v>136426.81595661779</v>
      </c>
      <c r="Z26" s="69">
        <f t="shared" si="102"/>
        <v>136460.37691599908</v>
      </c>
      <c r="AA26" s="69">
        <f t="shared" si="102"/>
        <v>136493.94613136718</v>
      </c>
      <c r="AB26" s="69">
        <f t="shared" si="102"/>
        <v>136527.52360475308</v>
      </c>
      <c r="AC26" s="69">
        <f t="shared" si="102"/>
        <v>136561.10933818822</v>
      </c>
      <c r="AD26" s="69">
        <f t="shared" si="102"/>
        <v>136594.70333370462</v>
      </c>
      <c r="AE26" s="69">
        <f t="shared" si="102"/>
        <v>136628.30559333469</v>
      </c>
      <c r="AF26" s="69">
        <f t="shared" si="102"/>
        <v>136661.91611911144</v>
      </c>
      <c r="AG26" s="69">
        <f t="shared" si="102"/>
        <v>136695.53491306835</v>
      </c>
      <c r="AH26" s="69">
        <f t="shared" si="102"/>
        <v>136729.16197723936</v>
      </c>
      <c r="AI26" s="69">
        <f t="shared" si="102"/>
        <v>136762.79731365896</v>
      </c>
      <c r="AJ26" s="69">
        <f t="shared" si="102"/>
        <v>136796.4409243621</v>
      </c>
      <c r="AK26" s="69">
        <f t="shared" si="102"/>
        <v>136830.09281138427</v>
      </c>
      <c r="AL26" s="69">
        <f t="shared" si="102"/>
        <v>136863.75297676143</v>
      </c>
      <c r="AM26" s="69">
        <f t="shared" si="102"/>
        <v>136897.42142253005</v>
      </c>
      <c r="AN26" s="69">
        <f t="shared" si="102"/>
        <v>136931.09815072714</v>
      </c>
      <c r="AO26" s="69">
        <f t="shared" si="102"/>
        <v>136964.78316339012</v>
      </c>
      <c r="AP26" s="69">
        <f t="shared" si="102"/>
        <v>136998.47646255701</v>
      </c>
      <c r="AQ26" s="69">
        <f t="shared" si="102"/>
        <v>137032.17805026626</v>
      </c>
      <c r="AR26" s="69">
        <f t="shared" si="102"/>
        <v>137065.88792855688</v>
      </c>
      <c r="AS26" s="69">
        <f t="shared" si="102"/>
        <v>137099.60609946834</v>
      </c>
      <c r="AT26" s="69">
        <f t="shared" si="102"/>
        <v>137133.33256504059</v>
      </c>
      <c r="AU26" s="69">
        <f t="shared" si="102"/>
        <v>137167.06732731414</v>
      </c>
      <c r="AV26" s="69">
        <f t="shared" si="102"/>
        <v>137200.81038832999</v>
      </c>
      <c r="AW26" s="69">
        <f t="shared" si="102"/>
        <v>137234.56175012962</v>
      </c>
      <c r="AX26" s="69">
        <f t="shared" si="102"/>
        <v>137268.32141475502</v>
      </c>
      <c r="AY26" s="69">
        <f t="shared" si="102"/>
        <v>137302.08938424865</v>
      </c>
      <c r="AZ26" s="69">
        <f t="shared" si="102"/>
        <v>137335.86566065354</v>
      </c>
      <c r="BA26" s="69">
        <f t="shared" si="102"/>
        <v>137369.65024601319</v>
      </c>
      <c r="BB26" s="69">
        <f t="shared" si="102"/>
        <v>137403.44314237157</v>
      </c>
      <c r="BC26" s="69">
        <f t="shared" si="102"/>
        <v>137437.24435177323</v>
      </c>
      <c r="BD26" s="69">
        <f t="shared" si="102"/>
        <v>137471.05387626315</v>
      </c>
      <c r="BE26" s="69">
        <f t="shared" si="102"/>
        <v>137504.87171788682</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131689.30588475007</v>
      </c>
      <c r="DG26" s="108">
        <f t="shared" si="15"/>
        <v>131721.70141795045</v>
      </c>
      <c r="DH26" s="108">
        <f t="shared" si="15"/>
        <v>131754.10492044315</v>
      </c>
      <c r="DI26" s="108">
        <f t="shared" si="15"/>
        <v>131786.5163941886</v>
      </c>
      <c r="DJ26" s="108">
        <f t="shared" si="15"/>
        <v>141835.87544836247</v>
      </c>
      <c r="DK26" s="108">
        <f t="shared" si="15"/>
        <v>141870.7670348981</v>
      </c>
      <c r="DL26" s="108">
        <f t="shared" si="15"/>
        <v>141905.66720475446</v>
      </c>
      <c r="DM26" s="108">
        <f t="shared" si="15"/>
        <v>141940.57596004306</v>
      </c>
      <c r="DN26" s="108">
        <f t="shared" si="15"/>
        <v>125435.91678139372</v>
      </c>
      <c r="DO26" s="108">
        <f t="shared" si="15"/>
        <v>125466.77398258643</v>
      </c>
      <c r="DP26" s="108">
        <f t="shared" si="15"/>
        <v>125497.6387746422</v>
      </c>
      <c r="DQ26" s="108">
        <f t="shared" si="15"/>
        <v>125528.51115942835</v>
      </c>
      <c r="DR26" s="108">
        <f t="shared" si="15"/>
        <v>125559.3911388127</v>
      </c>
      <c r="DS26" s="108">
        <f t="shared" si="15"/>
        <v>129143.83919432329</v>
      </c>
      <c r="DT26" s="108">
        <f t="shared" si="15"/>
        <v>129175.60854341461</v>
      </c>
      <c r="DU26" s="108">
        <f t="shared" si="15"/>
        <v>129207.38570775712</v>
      </c>
      <c r="DV26" s="108">
        <f t="shared" si="90"/>
        <v>129239.17068927333</v>
      </c>
      <c r="DW26" s="108">
        <f t="shared" si="90"/>
        <v>129605.00903647227</v>
      </c>
      <c r="DX26" s="108">
        <f t="shared" si="90"/>
        <v>129636.89183321853</v>
      </c>
      <c r="DY26" s="108">
        <f t="shared" si="90"/>
        <v>129668.78247312405</v>
      </c>
      <c r="DZ26" s="108">
        <f t="shared" si="90"/>
        <v>129700.68095811828</v>
      </c>
      <c r="EA26" s="108">
        <f t="shared" si="90"/>
        <v>134420.10059607503</v>
      </c>
      <c r="EB26" s="108">
        <f t="shared" si="90"/>
        <v>134453.16790402692</v>
      </c>
      <c r="EC26" s="108">
        <f t="shared" si="90"/>
        <v>134486.24334652751</v>
      </c>
      <c r="ED26" s="108">
        <f t="shared" si="90"/>
        <v>134519.32692557789</v>
      </c>
      <c r="EE26" s="108">
        <f t="shared" si="90"/>
        <v>134552.41864317967</v>
      </c>
      <c r="EF26" s="108">
        <f t="shared" si="90"/>
        <v>131788.5944751002</v>
      </c>
      <c r="EG26" s="108">
        <f t="shared" si="90"/>
        <v>131821.01443326665</v>
      </c>
      <c r="EH26" s="108">
        <f t="shared" si="90"/>
        <v>131853.44236673391</v>
      </c>
      <c r="EI26" s="108">
        <f t="shared" si="90"/>
        <v>131885.87827746395</v>
      </c>
      <c r="EJ26" s="108">
        <f t="shared" si="90"/>
        <v>130260.00651219467</v>
      </c>
      <c r="EK26" s="108">
        <f t="shared" si="90"/>
        <v>130292.05043814065</v>
      </c>
      <c r="EL26" s="108">
        <f t="shared" si="91"/>
        <v>130324.10224688366</v>
      </c>
      <c r="EM26" s="108">
        <f t="shared" si="91"/>
        <v>130356.16194036281</v>
      </c>
      <c r="EN26" s="108">
        <f t="shared" si="91"/>
        <v>140609.18926883442</v>
      </c>
      <c r="EO26" s="108">
        <f t="shared" si="91"/>
        <v>140643.77909090565</v>
      </c>
      <c r="EP26" s="108">
        <f t="shared" si="91"/>
        <v>140678.37742206367</v>
      </c>
      <c r="EQ26" s="108">
        <f t="shared" si="91"/>
        <v>140712.98426440166</v>
      </c>
      <c r="ER26" s="108">
        <f t="shared" si="91"/>
        <v>140747.59962001341</v>
      </c>
      <c r="ES26" s="108">
        <f t="shared" si="91"/>
        <v>139187.07387139407</v>
      </c>
      <c r="ET26" s="108">
        <f t="shared" si="91"/>
        <v>139221.3138534668</v>
      </c>
      <c r="EU26" s="108">
        <f t="shared" si="91"/>
        <v>139255.56225856577</v>
      </c>
      <c r="EV26" s="108">
        <f t="shared" si="91"/>
        <v>139289.81908876303</v>
      </c>
      <c r="EW26" s="108">
        <f t="shared" si="91"/>
        <v>137034.04721317106</v>
      </c>
      <c r="EX26" s="108">
        <f t="shared" si="91"/>
        <v>137067.75755127522</v>
      </c>
      <c r="EY26" s="108">
        <f t="shared" si="91"/>
        <v>137101.47618211337</v>
      </c>
      <c r="EZ26" s="108">
        <f t="shared" si="91"/>
        <v>137135.20310772542</v>
      </c>
      <c r="FA26" s="108">
        <f t="shared" si="91"/>
        <v>127432.10919514328</v>
      </c>
      <c r="FB26" s="108">
        <f t="shared" si="92"/>
        <v>127463.45745912334</v>
      </c>
      <c r="FC26" s="108">
        <f t="shared" si="92"/>
        <v>127494.8134347678</v>
      </c>
      <c r="FD26" s="108">
        <f t="shared" si="92"/>
        <v>127526.17712397366</v>
      </c>
      <c r="FE26" s="108">
        <f t="shared" si="92"/>
        <v>127557.54852863848</v>
      </c>
    </row>
    <row r="27" spans="1:161" ht="15.75" x14ac:dyDescent="0.25">
      <c r="A27" s="47" t="s">
        <v>191</v>
      </c>
      <c r="B27" s="12">
        <f>'Urb proj of all 25 ARs '!E27</f>
        <v>146230.79377255106</v>
      </c>
      <c r="C27" s="12">
        <f>'Urb proj of all 25 ARs '!F27</f>
        <v>148113.15840961848</v>
      </c>
      <c r="D27" s="100">
        <f t="shared" si="10"/>
        <v>1.2872559797461505E-2</v>
      </c>
      <c r="E27" s="101">
        <f t="shared" si="11"/>
        <v>2.4599972627048494E-4</v>
      </c>
      <c r="F27" s="69">
        <f t="shared" si="12"/>
        <v>146266.76650779141</v>
      </c>
      <c r="G27" s="69">
        <f t="shared" si="13"/>
        <v>146302.74809231481</v>
      </c>
      <c r="H27" s="69">
        <f>G27*(1+$E$27)</f>
        <v>146338.73852829813</v>
      </c>
      <c r="I27" s="69">
        <f t="shared" ref="I27:BD27" si="103">H27*(1+$E$27)</f>
        <v>146374.73781791885</v>
      </c>
      <c r="J27" s="69">
        <f t="shared" si="103"/>
        <v>146410.74596335497</v>
      </c>
      <c r="K27" s="69">
        <f t="shared" si="103"/>
        <v>146446.76296678503</v>
      </c>
      <c r="L27" s="69">
        <f t="shared" si="103"/>
        <v>146482.78883038805</v>
      </c>
      <c r="M27" s="69">
        <f t="shared" si="103"/>
        <v>146518.82355634365</v>
      </c>
      <c r="N27" s="69">
        <f t="shared" si="103"/>
        <v>146554.86714683197</v>
      </c>
      <c r="O27" s="69">
        <f t="shared" si="103"/>
        <v>146590.9196040337</v>
      </c>
      <c r="P27" s="69">
        <f t="shared" si="103"/>
        <v>146626.98093013003</v>
      </c>
      <c r="Q27" s="69">
        <f t="shared" si="103"/>
        <v>146663.05112730269</v>
      </c>
      <c r="R27" s="69">
        <f t="shared" si="103"/>
        <v>146699.13019773399</v>
      </c>
      <c r="S27" s="69">
        <f t="shared" si="103"/>
        <v>146735.21814360676</v>
      </c>
      <c r="T27" s="69">
        <f t="shared" si="103"/>
        <v>146771.31496710432</v>
      </c>
      <c r="U27" s="69">
        <f t="shared" si="103"/>
        <v>146807.42067041059</v>
      </c>
      <c r="V27" s="69">
        <f t="shared" si="103"/>
        <v>146843.53525570998</v>
      </c>
      <c r="W27" s="69">
        <f t="shared" si="103"/>
        <v>146879.65872518747</v>
      </c>
      <c r="X27" s="69">
        <f t="shared" si="103"/>
        <v>146915.79108102858</v>
      </c>
      <c r="Y27" s="69">
        <f t="shared" si="103"/>
        <v>146951.93232541933</v>
      </c>
      <c r="Z27" s="69">
        <f t="shared" si="103"/>
        <v>146988.08246054631</v>
      </c>
      <c r="AA27" s="69">
        <f t="shared" si="103"/>
        <v>147024.24148859663</v>
      </c>
      <c r="AB27" s="69">
        <f t="shared" si="103"/>
        <v>147060.40941175795</v>
      </c>
      <c r="AC27" s="69">
        <f t="shared" si="103"/>
        <v>147096.58623221848</v>
      </c>
      <c r="AD27" s="69">
        <f t="shared" si="103"/>
        <v>147132.77195216692</v>
      </c>
      <c r="AE27" s="69">
        <f t="shared" si="103"/>
        <v>147168.96657379257</v>
      </c>
      <c r="AF27" s="69">
        <f t="shared" si="103"/>
        <v>147205.17009928523</v>
      </c>
      <c r="AG27" s="69">
        <f t="shared" si="103"/>
        <v>147241.38253083525</v>
      </c>
      <c r="AH27" s="69">
        <f t="shared" si="103"/>
        <v>147277.60387063352</v>
      </c>
      <c r="AI27" s="69">
        <f t="shared" si="103"/>
        <v>147313.83412087147</v>
      </c>
      <c r="AJ27" s="69">
        <f t="shared" si="103"/>
        <v>147350.07328374105</v>
      </c>
      <c r="AK27" s="69">
        <f t="shared" si="103"/>
        <v>147386.32136143479</v>
      </c>
      <c r="AL27" s="69">
        <f t="shared" si="103"/>
        <v>147422.57835614571</v>
      </c>
      <c r="AM27" s="69">
        <f t="shared" si="103"/>
        <v>147458.84427006741</v>
      </c>
      <c r="AN27" s="69">
        <f t="shared" si="103"/>
        <v>147495.119105394</v>
      </c>
      <c r="AO27" s="69">
        <f t="shared" si="103"/>
        <v>147531.40286432015</v>
      </c>
      <c r="AP27" s="69">
        <f t="shared" si="103"/>
        <v>147567.69554904106</v>
      </c>
      <c r="AQ27" s="69">
        <f t="shared" si="103"/>
        <v>147603.99716175249</v>
      </c>
      <c r="AR27" s="69">
        <f t="shared" si="103"/>
        <v>147640.30770465071</v>
      </c>
      <c r="AS27" s="69">
        <f t="shared" si="103"/>
        <v>147676.62717993255</v>
      </c>
      <c r="AT27" s="69">
        <f t="shared" si="103"/>
        <v>147712.95558979537</v>
      </c>
      <c r="AU27" s="69">
        <f t="shared" si="103"/>
        <v>147749.29293643706</v>
      </c>
      <c r="AV27" s="69">
        <f t="shared" si="103"/>
        <v>147785.63922205608</v>
      </c>
      <c r="AW27" s="69">
        <f t="shared" si="103"/>
        <v>147821.99444885142</v>
      </c>
      <c r="AX27" s="69">
        <f t="shared" si="103"/>
        <v>147858.35861902259</v>
      </c>
      <c r="AY27" s="69">
        <f t="shared" si="103"/>
        <v>147894.73173476968</v>
      </c>
      <c r="AZ27" s="69">
        <f t="shared" si="103"/>
        <v>147931.11379829329</v>
      </c>
      <c r="BA27" s="69">
        <f t="shared" si="103"/>
        <v>147967.50481179456</v>
      </c>
      <c r="BB27" s="69">
        <f t="shared" si="103"/>
        <v>148003.9047774752</v>
      </c>
      <c r="BC27" s="69">
        <f t="shared" si="103"/>
        <v>148040.31369753741</v>
      </c>
      <c r="BD27" s="69">
        <f t="shared" si="103"/>
        <v>148076.731574184</v>
      </c>
      <c r="BE27" s="69">
        <f>BD27*(1+$E$27)</f>
        <v>148113.15840961828</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142416.46470288804</v>
      </c>
      <c r="DG27" s="108">
        <f t="shared" si="15"/>
        <v>142451.49911422137</v>
      </c>
      <c r="DH27" s="108">
        <f t="shared" si="15"/>
        <v>142486.54214401028</v>
      </c>
      <c r="DI27" s="108">
        <f t="shared" si="15"/>
        <v>142521.59379437493</v>
      </c>
      <c r="DJ27" s="108">
        <f t="shared" si="15"/>
        <v>152657.29708669698</v>
      </c>
      <c r="DK27" s="108">
        <f t="shared" si="15"/>
        <v>152694.8507399935</v>
      </c>
      <c r="DL27" s="108">
        <f t="shared" si="15"/>
        <v>152732.41363147844</v>
      </c>
      <c r="DM27" s="108">
        <f t="shared" si="15"/>
        <v>152769.9857634244</v>
      </c>
      <c r="DN27" s="108">
        <f t="shared" si="15"/>
        <v>134034.45131958241</v>
      </c>
      <c r="DO27" s="108">
        <f t="shared" si="15"/>
        <v>134067.42375791786</v>
      </c>
      <c r="DP27" s="108">
        <f t="shared" si="15"/>
        <v>134100.40430746411</v>
      </c>
      <c r="DQ27" s="108">
        <f t="shared" si="15"/>
        <v>134133.39297021649</v>
      </c>
      <c r="DR27" s="108">
        <f t="shared" si="15"/>
        <v>134166.38974817088</v>
      </c>
      <c r="DS27" s="108">
        <f t="shared" si="15"/>
        <v>139520.64164527415</v>
      </c>
      <c r="DT27" s="108">
        <f t="shared" si="15"/>
        <v>139554.96368492796</v>
      </c>
      <c r="DU27" s="108">
        <f t="shared" si="15"/>
        <v>139589.29416779414</v>
      </c>
      <c r="DV27" s="108">
        <f t="shared" si="90"/>
        <v>139623.63309594971</v>
      </c>
      <c r="DW27" s="108">
        <f t="shared" si="90"/>
        <v>134469.79084034887</v>
      </c>
      <c r="DX27" s="108">
        <f t="shared" si="90"/>
        <v>134502.87037208726</v>
      </c>
      <c r="DY27" s="108">
        <f t="shared" si="90"/>
        <v>134535.95804138138</v>
      </c>
      <c r="DZ27" s="108">
        <f t="shared" si="90"/>
        <v>134569.05385023312</v>
      </c>
      <c r="EA27" s="108">
        <f t="shared" si="90"/>
        <v>140054.24280495278</v>
      </c>
      <c r="EB27" s="108">
        <f t="shared" si="90"/>
        <v>140088.6961103458</v>
      </c>
      <c r="EC27" s="108">
        <f t="shared" si="90"/>
        <v>140123.15789124256</v>
      </c>
      <c r="ED27" s="108">
        <f t="shared" si="90"/>
        <v>140157.62814972794</v>
      </c>
      <c r="EE27" s="108">
        <f t="shared" si="90"/>
        <v>140192.10688788749</v>
      </c>
      <c r="EF27" s="108">
        <f t="shared" si="90"/>
        <v>136273.75180625083</v>
      </c>
      <c r="EG27" s="108">
        <f t="shared" si="90"/>
        <v>136307.27511189302</v>
      </c>
      <c r="EH27" s="108">
        <f t="shared" si="90"/>
        <v>136340.8066642592</v>
      </c>
      <c r="EI27" s="108">
        <f t="shared" si="90"/>
        <v>136374.3464653781</v>
      </c>
      <c r="EJ27" s="108">
        <f t="shared" si="90"/>
        <v>138174.9196558453</v>
      </c>
      <c r="EK27" s="108">
        <f t="shared" si="90"/>
        <v>138208.91064825808</v>
      </c>
      <c r="EL27" s="108">
        <f t="shared" si="91"/>
        <v>138242.91000244569</v>
      </c>
      <c r="EM27" s="108">
        <f t="shared" si="91"/>
        <v>138276.91772046514</v>
      </c>
      <c r="EN27" s="108">
        <f t="shared" si="91"/>
        <v>147713.07117079996</v>
      </c>
      <c r="EO27" s="108">
        <f t="shared" si="91"/>
        <v>147749.40854587455</v>
      </c>
      <c r="EP27" s="108">
        <f t="shared" si="91"/>
        <v>147785.75485993346</v>
      </c>
      <c r="EQ27" s="108">
        <f t="shared" si="91"/>
        <v>147822.11011517566</v>
      </c>
      <c r="ER27" s="108">
        <f t="shared" si="91"/>
        <v>147858.47431380072</v>
      </c>
      <c r="ES27" s="108">
        <f t="shared" si="91"/>
        <v>147749.26382900524</v>
      </c>
      <c r="ET27" s="108">
        <f t="shared" si="91"/>
        <v>147785.61010746384</v>
      </c>
      <c r="EU27" s="108">
        <f t="shared" si="91"/>
        <v>147821.96532709699</v>
      </c>
      <c r="EV27" s="108">
        <f t="shared" si="91"/>
        <v>147858.32949010422</v>
      </c>
      <c r="EW27" s="108">
        <f t="shared" si="91"/>
        <v>146312.80404597148</v>
      </c>
      <c r="EX27" s="108">
        <f t="shared" si="91"/>
        <v>146348.79695571665</v>
      </c>
      <c r="EY27" s="108">
        <f t="shared" si="91"/>
        <v>146384.79871970779</v>
      </c>
      <c r="EZ27" s="108">
        <f t="shared" si="91"/>
        <v>146420.809340123</v>
      </c>
      <c r="FA27" s="108">
        <f t="shared" si="91"/>
        <v>136090.09634630906</v>
      </c>
      <c r="FB27" s="108">
        <f t="shared" si="92"/>
        <v>136123.57447275837</v>
      </c>
      <c r="FC27" s="108">
        <f t="shared" si="92"/>
        <v>136157.06083481762</v>
      </c>
      <c r="FD27" s="108">
        <f t="shared" si="92"/>
        <v>136190.55543451279</v>
      </c>
      <c r="FE27" s="108">
        <f t="shared" si="92"/>
        <v>136224.05827387029</v>
      </c>
    </row>
    <row r="28" spans="1:161" ht="15.75" x14ac:dyDescent="0.25">
      <c r="A28" s="47" t="s">
        <v>192</v>
      </c>
      <c r="B28" s="12">
        <f>'Urb proj of all 25 ARs '!E28</f>
        <v>53786.205392841635</v>
      </c>
      <c r="C28" s="12">
        <f>'Urb proj of all 25 ARs '!F28</f>
        <v>54478.571538039534</v>
      </c>
      <c r="D28" s="100">
        <f t="shared" si="10"/>
        <v>1.2872559797461474E-2</v>
      </c>
      <c r="E28" s="101">
        <f t="shared" si="11"/>
        <v>2.4599972627048494E-4</v>
      </c>
      <c r="F28" s="69">
        <f t="shared" si="12"/>
        <v>53799.436784645404</v>
      </c>
      <c r="G28" s="69">
        <f t="shared" si="13"/>
        <v>53812.671431367933</v>
      </c>
      <c r="H28" s="69">
        <f>G28*(1+$E$28)</f>
        <v>53825.909333809934</v>
      </c>
      <c r="I28" s="69">
        <f t="shared" ref="I28:BE28" si="104">H28*(1+$E$28)</f>
        <v>53839.150492772314</v>
      </c>
      <c r="J28" s="69">
        <f t="shared" si="104"/>
        <v>53852.394909056173</v>
      </c>
      <c r="K28" s="69">
        <f t="shared" si="104"/>
        <v>53865.64258346281</v>
      </c>
      <c r="L28" s="69">
        <f t="shared" si="104"/>
        <v>53878.893516793723</v>
      </c>
      <c r="M28" s="69">
        <f t="shared" si="104"/>
        <v>53892.147709850615</v>
      </c>
      <c r="N28" s="69">
        <f t="shared" si="104"/>
        <v>53905.405163435367</v>
      </c>
      <c r="O28" s="69">
        <f t="shared" si="104"/>
        <v>53918.665878350075</v>
      </c>
      <c r="P28" s="69">
        <f t="shared" si="104"/>
        <v>53931.929855397022</v>
      </c>
      <c r="Q28" s="69">
        <f t="shared" si="104"/>
        <v>53945.197095378688</v>
      </c>
      <c r="R28" s="69">
        <f t="shared" si="104"/>
        <v>53958.467599097756</v>
      </c>
      <c r="S28" s="69">
        <f t="shared" si="104"/>
        <v>53971.741367357106</v>
      </c>
      <c r="T28" s="69">
        <f t="shared" si="104"/>
        <v>53985.018400959816</v>
      </c>
      <c r="U28" s="69">
        <f t="shared" si="104"/>
        <v>53998.298700709158</v>
      </c>
      <c r="V28" s="69">
        <f t="shared" si="104"/>
        <v>54011.582267408601</v>
      </c>
      <c r="W28" s="69">
        <f t="shared" si="104"/>
        <v>54024.869101861819</v>
      </c>
      <c r="X28" s="69">
        <f t="shared" si="104"/>
        <v>54038.159204872674</v>
      </c>
      <c r="Y28" s="69">
        <f t="shared" si="104"/>
        <v>54051.452577245233</v>
      </c>
      <c r="Z28" s="69">
        <f t="shared" si="104"/>
        <v>54064.749219783756</v>
      </c>
      <c r="AA28" s="69">
        <f t="shared" si="104"/>
        <v>54078.049133292705</v>
      </c>
      <c r="AB28" s="69">
        <f t="shared" si="104"/>
        <v>54091.352318576734</v>
      </c>
      <c r="AC28" s="69">
        <f t="shared" si="104"/>
        <v>54104.658776440701</v>
      </c>
      <c r="AD28" s="69">
        <f t="shared" si="104"/>
        <v>54117.968507689664</v>
      </c>
      <c r="AE28" s="69">
        <f t="shared" si="104"/>
        <v>54131.281513128873</v>
      </c>
      <c r="AF28" s="69">
        <f t="shared" si="104"/>
        <v>54144.597793563771</v>
      </c>
      <c r="AG28" s="69">
        <f t="shared" si="104"/>
        <v>54157.917349800016</v>
      </c>
      <c r="AH28" s="69">
        <f t="shared" si="104"/>
        <v>54171.240182643443</v>
      </c>
      <c r="AI28" s="69">
        <f t="shared" si="104"/>
        <v>54184.566292900105</v>
      </c>
      <c r="AJ28" s="69">
        <f t="shared" si="104"/>
        <v>54197.895681376242</v>
      </c>
      <c r="AK28" s="69">
        <f t="shared" si="104"/>
        <v>54211.2283488783</v>
      </c>
      <c r="AL28" s="69">
        <f t="shared" si="104"/>
        <v>54224.564296212913</v>
      </c>
      <c r="AM28" s="69">
        <f t="shared" si="104"/>
        <v>54237.903524186921</v>
      </c>
      <c r="AN28" s="69">
        <f t="shared" si="104"/>
        <v>54251.246033607356</v>
      </c>
      <c r="AO28" s="69">
        <f t="shared" si="104"/>
        <v>54264.591825281459</v>
      </c>
      <c r="AP28" s="69">
        <f t="shared" si="104"/>
        <v>54277.940900016656</v>
      </c>
      <c r="AQ28" s="69">
        <f t="shared" si="104"/>
        <v>54291.293258620586</v>
      </c>
      <c r="AR28" s="69">
        <f t="shared" si="104"/>
        <v>54304.648901901077</v>
      </c>
      <c r="AS28" s="69">
        <f t="shared" si="104"/>
        <v>54318.00783066616</v>
      </c>
      <c r="AT28" s="69">
        <f t="shared" si="104"/>
        <v>54331.370045724063</v>
      </c>
      <c r="AU28" s="69">
        <f t="shared" si="104"/>
        <v>54344.735547883211</v>
      </c>
      <c r="AV28" s="69">
        <f t="shared" si="104"/>
        <v>54358.104337952231</v>
      </c>
      <c r="AW28" s="69">
        <f t="shared" si="104"/>
        <v>54371.476416739948</v>
      </c>
      <c r="AX28" s="69">
        <f t="shared" si="104"/>
        <v>54384.851785055391</v>
      </c>
      <c r="AY28" s="69">
        <f t="shared" si="104"/>
        <v>54398.230443707776</v>
      </c>
      <c r="AZ28" s="69">
        <f t="shared" si="104"/>
        <v>54411.612393506526</v>
      </c>
      <c r="BA28" s="69">
        <f t="shared" si="104"/>
        <v>54424.997635261265</v>
      </c>
      <c r="BB28" s="69">
        <f t="shared" si="104"/>
        <v>54438.386169781814</v>
      </c>
      <c r="BC28" s="69">
        <f t="shared" si="104"/>
        <v>54451.777997878184</v>
      </c>
      <c r="BD28" s="69">
        <f t="shared" si="104"/>
        <v>54465.173120360603</v>
      </c>
      <c r="BE28" s="69">
        <f t="shared" si="104"/>
        <v>54478.571538039483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46775.674062776503</v>
      </c>
      <c r="DG28" s="108">
        <f t="shared" si="15"/>
        <v>46787.180865792063</v>
      </c>
      <c r="DH28" s="108">
        <f t="shared" si="15"/>
        <v>46798.690499478012</v>
      </c>
      <c r="DI28" s="108">
        <f t="shared" si="15"/>
        <v>46810.202964530705</v>
      </c>
      <c r="DJ28" s="108">
        <f t="shared" si="15"/>
        <v>49980.204282709761</v>
      </c>
      <c r="DK28" s="108">
        <f t="shared" si="15"/>
        <v>49992.499399282249</v>
      </c>
      <c r="DL28" s="108">
        <f t="shared" si="15"/>
        <v>50004.797540450047</v>
      </c>
      <c r="DM28" s="108">
        <f t="shared" si="15"/>
        <v>50017.098706957215</v>
      </c>
      <c r="DN28" s="108">
        <f t="shared" si="15"/>
        <v>44036.374299946634</v>
      </c>
      <c r="DO28" s="108">
        <f t="shared" si="15"/>
        <v>44047.207235970367</v>
      </c>
      <c r="DP28" s="108">
        <f t="shared" si="15"/>
        <v>44058.042836893401</v>
      </c>
      <c r="DQ28" s="108">
        <f t="shared" si="15"/>
        <v>44068.881103371285</v>
      </c>
      <c r="DR28" s="108">
        <f t="shared" si="15"/>
        <v>44079.722036059757</v>
      </c>
      <c r="DS28" s="108">
        <f t="shared" si="15"/>
        <v>45864.14331663456</v>
      </c>
      <c r="DT28" s="108">
        <f t="shared" si="15"/>
        <v>45875.425883336087</v>
      </c>
      <c r="DU28" s="108">
        <f t="shared" si="15"/>
        <v>45886.711225545929</v>
      </c>
      <c r="DV28" s="108">
        <f t="shared" si="90"/>
        <v>45897.99934394686</v>
      </c>
      <c r="DW28" s="108">
        <f t="shared" si="90"/>
        <v>44331.136523764639</v>
      </c>
      <c r="DX28" s="108">
        <f t="shared" si="90"/>
        <v>44342.041971214741</v>
      </c>
      <c r="DY28" s="108">
        <f t="shared" si="90"/>
        <v>44352.950101401933</v>
      </c>
      <c r="DZ28" s="108">
        <f t="shared" si="90"/>
        <v>44363.860914986166</v>
      </c>
      <c r="EA28" s="108">
        <f t="shared" si="90"/>
        <v>46653.586070927646</v>
      </c>
      <c r="EB28" s="108">
        <f t="shared" si="90"/>
        <v>46665.062840330625</v>
      </c>
      <c r="EC28" s="108">
        <f t="shared" si="90"/>
        <v>46676.54243301574</v>
      </c>
      <c r="ED28" s="108">
        <f t="shared" si="90"/>
        <v>46688.024849677517</v>
      </c>
      <c r="EE28" s="108">
        <f t="shared" si="90"/>
        <v>46699.510091010648</v>
      </c>
      <c r="EF28" s="108">
        <f t="shared" si="90"/>
        <v>46286.950838479854</v>
      </c>
      <c r="EG28" s="108">
        <f t="shared" si="90"/>
        <v>46298.337415716014</v>
      </c>
      <c r="EH28" s="108">
        <f t="shared" si="90"/>
        <v>46309.726794047056</v>
      </c>
      <c r="EI28" s="108">
        <f t="shared" si="90"/>
        <v>46321.118974162055</v>
      </c>
      <c r="EJ28" s="108">
        <f t="shared" si="90"/>
        <v>46155.225837101731</v>
      </c>
      <c r="EK28" s="108">
        <f t="shared" si="90"/>
        <v>46166.580010023616</v>
      </c>
      <c r="EL28" s="108">
        <f t="shared" si="91"/>
        <v>46177.936976068922</v>
      </c>
      <c r="EM28" s="108">
        <f t="shared" si="91"/>
        <v>46189.296735924778</v>
      </c>
      <c r="EN28" s="108">
        <f t="shared" si="91"/>
        <v>49645.286453950604</v>
      </c>
      <c r="EO28" s="108">
        <f t="shared" si="91"/>
        <v>49657.499180828898</v>
      </c>
      <c r="EP28" s="108">
        <f t="shared" si="91"/>
        <v>49669.714912034658</v>
      </c>
      <c r="EQ28" s="108">
        <f t="shared" si="91"/>
        <v>49681.933648306949</v>
      </c>
      <c r="ER28" s="108">
        <f t="shared" si="91"/>
        <v>49694.155390385022</v>
      </c>
      <c r="ES28" s="108">
        <f t="shared" si="91"/>
        <v>49550.479577838472</v>
      </c>
      <c r="ET28" s="108">
        <f t="shared" si="91"/>
        <v>49562.668982251198</v>
      </c>
      <c r="EU28" s="108">
        <f t="shared" si="91"/>
        <v>49574.861385254066</v>
      </c>
      <c r="EV28" s="108">
        <f t="shared" si="91"/>
        <v>49587.056787584734</v>
      </c>
      <c r="EW28" s="108">
        <f t="shared" si="91"/>
        <v>49104.68082736418</v>
      </c>
      <c r="EX28" s="108">
        <f t="shared" si="91"/>
        <v>49116.760565406308</v>
      </c>
      <c r="EY28" s="108">
        <f t="shared" si="91"/>
        <v>49128.843275060695</v>
      </c>
      <c r="EZ28" s="108">
        <f t="shared" si="91"/>
        <v>49140.928957058342</v>
      </c>
      <c r="FA28" s="108">
        <f t="shared" si="91"/>
        <v>45042.273613317717</v>
      </c>
      <c r="FB28" s="108">
        <f t="shared" si="92"/>
        <v>45053.354000297193</v>
      </c>
      <c r="FC28" s="108">
        <f t="shared" si="92"/>
        <v>45064.437113048836</v>
      </c>
      <c r="FD28" s="108">
        <f t="shared" si="92"/>
        <v>45075.522952243176</v>
      </c>
      <c r="FE28" s="108">
        <f t="shared" si="92"/>
        <v>45086.611518550926</v>
      </c>
    </row>
    <row r="29" spans="1:161" s="45" customFormat="1" ht="15.75" x14ac:dyDescent="0.25">
      <c r="A29" s="67" t="s">
        <v>95</v>
      </c>
      <c r="B29" s="98">
        <f t="shared" ref="B29:C29" si="105">SUM(B4:B28)</f>
        <v>2476130.2233012482</v>
      </c>
      <c r="C29" s="98">
        <f t="shared" si="105"/>
        <v>2508004.3576669944</v>
      </c>
      <c r="D29" s="102"/>
      <c r="E29" s="103"/>
      <c r="F29" s="29">
        <f>SUM(F4:F28)</f>
        <v>2476739.3506583902</v>
      </c>
      <c r="G29" s="29">
        <f t="shared" ref="G29:BE29" si="106">SUM(G4:G28)</f>
        <v>2477348.6278606951</v>
      </c>
      <c r="H29" s="29">
        <f t="shared" si="106"/>
        <v>2477958.0549450256</v>
      </c>
      <c r="I29" s="29">
        <f t="shared" si="106"/>
        <v>2478567.6319482517</v>
      </c>
      <c r="J29" s="29">
        <f t="shared" si="106"/>
        <v>2479177.3589072539</v>
      </c>
      <c r="K29" s="29">
        <f t="shared" si="106"/>
        <v>2479787.235858921</v>
      </c>
      <c r="L29" s="29">
        <f t="shared" si="106"/>
        <v>2480397.2628401513</v>
      </c>
      <c r="M29" s="29">
        <f t="shared" si="106"/>
        <v>2481007.4398878524</v>
      </c>
      <c r="N29" s="29">
        <f t="shared" si="106"/>
        <v>2481617.7670389395</v>
      </c>
      <c r="O29" s="29">
        <f t="shared" si="106"/>
        <v>2482228.2443303387</v>
      </c>
      <c r="P29" s="29">
        <f t="shared" si="106"/>
        <v>2482838.8717989852</v>
      </c>
      <c r="Q29" s="29">
        <f t="shared" si="106"/>
        <v>2483449.6494818213</v>
      </c>
      <c r="R29" s="29">
        <f t="shared" si="106"/>
        <v>2484060.5774158002</v>
      </c>
      <c r="S29" s="29">
        <f t="shared" si="106"/>
        <v>2484671.655637884</v>
      </c>
      <c r="T29" s="29">
        <f t="shared" si="106"/>
        <v>2485282.8841850432</v>
      </c>
      <c r="U29" s="29">
        <f t="shared" si="106"/>
        <v>2485894.2630942576</v>
      </c>
      <c r="V29" s="29">
        <f t="shared" si="106"/>
        <v>2486505.7924025161</v>
      </c>
      <c r="W29" s="29">
        <f t="shared" si="106"/>
        <v>2487117.4721468175</v>
      </c>
      <c r="X29" s="29">
        <f t="shared" si="106"/>
        <v>2487729.3023641678</v>
      </c>
      <c r="Y29" s="29">
        <f t="shared" si="106"/>
        <v>2488341.2830915842</v>
      </c>
      <c r="Z29" s="29">
        <f t="shared" si="106"/>
        <v>2488953.4143660925</v>
      </c>
      <c r="AA29" s="29">
        <f t="shared" si="106"/>
        <v>2489565.6962247263</v>
      </c>
      <c r="AB29" s="29">
        <f t="shared" si="106"/>
        <v>2490178.1287045302</v>
      </c>
      <c r="AC29" s="29">
        <f t="shared" si="106"/>
        <v>2490790.7118425556</v>
      </c>
      <c r="AD29" s="29">
        <f t="shared" si="106"/>
        <v>2491403.4456758671</v>
      </c>
      <c r="AE29" s="29">
        <f t="shared" si="106"/>
        <v>2492016.3302415316</v>
      </c>
      <c r="AF29" s="29">
        <f t="shared" si="106"/>
        <v>2492629.3655766328</v>
      </c>
      <c r="AG29" s="29">
        <f t="shared" si="106"/>
        <v>2493242.5517182592</v>
      </c>
      <c r="AH29" s="29">
        <f t="shared" si="106"/>
        <v>2493855.8887035069</v>
      </c>
      <c r="AI29" s="29">
        <f t="shared" si="106"/>
        <v>2494469.3765694867</v>
      </c>
      <c r="AJ29" s="29">
        <f t="shared" si="106"/>
        <v>2495083.0153533132</v>
      </c>
      <c r="AK29" s="29">
        <f t="shared" si="106"/>
        <v>2495696.8050921117</v>
      </c>
      <c r="AL29" s="29">
        <f t="shared" si="106"/>
        <v>2496310.7458230183</v>
      </c>
      <c r="AM29" s="29">
        <f t="shared" si="106"/>
        <v>2496924.8375831768</v>
      </c>
      <c r="AN29" s="29">
        <f t="shared" si="106"/>
        <v>2497539.0804097406</v>
      </c>
      <c r="AO29" s="29">
        <f t="shared" si="106"/>
        <v>2498153.4743398712</v>
      </c>
      <c r="AP29" s="29">
        <f t="shared" si="106"/>
        <v>2498768.0194107401</v>
      </c>
      <c r="AQ29" s="29">
        <f t="shared" si="106"/>
        <v>2499382.7156595285</v>
      </c>
      <c r="AR29" s="29">
        <f t="shared" si="106"/>
        <v>2499997.5631234264</v>
      </c>
      <c r="AS29" s="29">
        <f t="shared" si="106"/>
        <v>2500612.5618396318</v>
      </c>
      <c r="AT29" s="29">
        <f t="shared" si="106"/>
        <v>2501227.7118453523</v>
      </c>
      <c r="AU29" s="29">
        <f t="shared" si="106"/>
        <v>2501843.0131778065</v>
      </c>
      <c r="AV29" s="29">
        <f t="shared" si="106"/>
        <v>2502458.4658742198</v>
      </c>
      <c r="AW29" s="29">
        <f t="shared" si="106"/>
        <v>2503074.0699718287</v>
      </c>
      <c r="AX29" s="29">
        <f t="shared" si="106"/>
        <v>2503689.825507876</v>
      </c>
      <c r="AY29" s="29">
        <f t="shared" si="106"/>
        <v>2504305.7325196173</v>
      </c>
      <c r="AZ29" s="29">
        <f t="shared" si="106"/>
        <v>2504921.7910443144</v>
      </c>
      <c r="BA29" s="29">
        <f t="shared" si="106"/>
        <v>2505538.0011192402</v>
      </c>
      <c r="BB29" s="29">
        <f t="shared" si="106"/>
        <v>2506154.3627816769</v>
      </c>
      <c r="BC29" s="29">
        <f t="shared" si="106"/>
        <v>2506770.876068912</v>
      </c>
      <c r="BD29" s="29">
        <f t="shared" si="106"/>
        <v>2507387.5410182481</v>
      </c>
      <c r="BE29" s="29">
        <f t="shared" si="106"/>
        <v>2508004.3576669926</v>
      </c>
      <c r="DB29" s="178" t="s">
        <v>117</v>
      </c>
      <c r="DC29" s="178"/>
      <c r="DD29" s="178"/>
      <c r="DE29" s="178"/>
      <c r="DF29" s="135">
        <f>SUM(DF4:DF15)</f>
        <v>1003863.8717154339</v>
      </c>
      <c r="DG29" s="135">
        <f t="shared" ref="DG29:FE29" si="107">SUM(DG4:DG15)</f>
        <v>1004110.8219530886</v>
      </c>
      <c r="DH29" s="135">
        <f t="shared" si="107"/>
        <v>1004357.8329404343</v>
      </c>
      <c r="DI29" s="135">
        <f t="shared" si="107"/>
        <v>1004604.9046924153</v>
      </c>
      <c r="DJ29" s="135">
        <f t="shared" si="107"/>
        <v>1123194.2189856097</v>
      </c>
      <c r="DK29" s="135">
        <f t="shared" si="107"/>
        <v>1123470.5244560291</v>
      </c>
      <c r="DL29" s="135">
        <f t="shared" si="107"/>
        <v>1123746.8978975182</v>
      </c>
      <c r="DM29" s="135">
        <f t="shared" si="107"/>
        <v>1124023.3393267982</v>
      </c>
      <c r="DN29" s="135">
        <f t="shared" si="107"/>
        <v>992831.10645072453</v>
      </c>
      <c r="DO29" s="135">
        <f t="shared" si="107"/>
        <v>993075.3426311441</v>
      </c>
      <c r="DP29" s="135">
        <f t="shared" si="107"/>
        <v>993319.63889359753</v>
      </c>
      <c r="DQ29" s="135">
        <f t="shared" si="107"/>
        <v>993563.99525286432</v>
      </c>
      <c r="DR29" s="135">
        <f t="shared" si="107"/>
        <v>993808.41172372887</v>
      </c>
      <c r="DS29" s="135">
        <f t="shared" si="107"/>
        <v>1032093.1887206236</v>
      </c>
      <c r="DT29" s="135">
        <f t="shared" si="107"/>
        <v>1032347.0833625344</v>
      </c>
      <c r="DU29" s="135">
        <f t="shared" si="107"/>
        <v>1032601.0404624577</v>
      </c>
      <c r="DV29" s="135">
        <f t="shared" si="107"/>
        <v>1032855.060035758</v>
      </c>
      <c r="DW29" s="135">
        <f t="shared" si="107"/>
        <v>1031070.5942984609</v>
      </c>
      <c r="DX29" s="135">
        <f t="shared" si="107"/>
        <v>1031324.2373824239</v>
      </c>
      <c r="DY29" s="135">
        <f t="shared" si="107"/>
        <v>1031577.9428625163</v>
      </c>
      <c r="DZ29" s="135">
        <f t="shared" si="107"/>
        <v>1031831.7107540873</v>
      </c>
      <c r="EA29" s="135">
        <f t="shared" si="107"/>
        <v>1073836.5204021679</v>
      </c>
      <c r="EB29" s="135">
        <f t="shared" si="107"/>
        <v>1074100.6838922463</v>
      </c>
      <c r="EC29" s="135">
        <f t="shared" si="107"/>
        <v>1074364.9123664703</v>
      </c>
      <c r="ED29" s="135">
        <f t="shared" si="107"/>
        <v>1074629.2058408274</v>
      </c>
      <c r="EE29" s="135">
        <f t="shared" si="107"/>
        <v>1074893.5643313064</v>
      </c>
      <c r="EF29" s="135">
        <f t="shared" si="107"/>
        <v>1087460.6325137529</v>
      </c>
      <c r="EG29" s="135">
        <f t="shared" si="107"/>
        <v>1087728.147531681</v>
      </c>
      <c r="EH29" s="135">
        <f t="shared" si="107"/>
        <v>1087995.7283582306</v>
      </c>
      <c r="EI29" s="135">
        <f t="shared" si="107"/>
        <v>1088263.3750095901</v>
      </c>
      <c r="EJ29" s="135">
        <f t="shared" si="107"/>
        <v>1117203.369808919</v>
      </c>
      <c r="EK29" s="135">
        <f t="shared" si="107"/>
        <v>1117478.2015320805</v>
      </c>
      <c r="EL29" s="135">
        <f t="shared" si="107"/>
        <v>1117753.1008637706</v>
      </c>
      <c r="EM29" s="135">
        <f t="shared" si="107"/>
        <v>1118028.0678206214</v>
      </c>
      <c r="EN29" s="135">
        <f t="shared" si="107"/>
        <v>1208396.0554143484</v>
      </c>
      <c r="EO29" s="135">
        <f t="shared" si="107"/>
        <v>1208693.3205132065</v>
      </c>
      <c r="EP29" s="135">
        <f t="shared" si="107"/>
        <v>1208990.6587391975</v>
      </c>
      <c r="EQ29" s="135">
        <f t="shared" si="107"/>
        <v>1209288.070110311</v>
      </c>
      <c r="ER29" s="135">
        <f t="shared" si="107"/>
        <v>1209585.5546445407</v>
      </c>
      <c r="ES29" s="135">
        <f t="shared" si="107"/>
        <v>1152023.7162615599</v>
      </c>
      <c r="ET29" s="135">
        <f t="shared" si="107"/>
        <v>1152307.1137804172</v>
      </c>
      <c r="EU29" s="135">
        <f t="shared" si="107"/>
        <v>1152590.5810149866</v>
      </c>
      <c r="EV29" s="135">
        <f t="shared" si="107"/>
        <v>1152874.1179824183</v>
      </c>
      <c r="EW29" s="135">
        <f t="shared" si="107"/>
        <v>1120735.1571177626</v>
      </c>
      <c r="EX29" s="135">
        <f t="shared" si="107"/>
        <v>1121010.8576596349</v>
      </c>
      <c r="EY29" s="135">
        <f t="shared" si="107"/>
        <v>1121286.6260237657</v>
      </c>
      <c r="EZ29" s="135">
        <f t="shared" si="107"/>
        <v>1121562.4622268386</v>
      </c>
      <c r="FA29" s="135">
        <f t="shared" si="107"/>
        <v>1005572.1691759033</v>
      </c>
      <c r="FB29" s="135">
        <f t="shared" si="107"/>
        <v>1005819.5396542656</v>
      </c>
      <c r="FC29" s="135">
        <f t="shared" si="107"/>
        <v>1006066.9709856979</v>
      </c>
      <c r="FD29" s="135">
        <f t="shared" si="107"/>
        <v>1006314.4631851704</v>
      </c>
      <c r="FE29" s="135">
        <f t="shared" si="107"/>
        <v>1006562.0162676559</v>
      </c>
    </row>
    <row r="30" spans="1:161" x14ac:dyDescent="0.25">
      <c r="B30" s="167" t="s">
        <v>251</v>
      </c>
      <c r="C30" s="167"/>
      <c r="D30" s="167"/>
      <c r="E30" s="167"/>
      <c r="F30" s="137">
        <f>SUM(F4:F15)</f>
        <v>726180.60717664403</v>
      </c>
      <c r="G30" s="137">
        <f t="shared" ref="G30:BE30" si="108">SUM(G4:G15)</f>
        <v>726359.24740723264</v>
      </c>
      <c r="H30" s="137">
        <f t="shared" si="108"/>
        <v>726537.93158326868</v>
      </c>
      <c r="I30" s="137">
        <f t="shared" si="108"/>
        <v>726716.65971556318</v>
      </c>
      <c r="J30" s="137">
        <f t="shared" si="108"/>
        <v>726895.43181492935</v>
      </c>
      <c r="K30" s="137">
        <f t="shared" si="108"/>
        <v>727074.24789218325</v>
      </c>
      <c r="L30" s="137">
        <f t="shared" si="108"/>
        <v>727253.10795814288</v>
      </c>
      <c r="M30" s="137">
        <f t="shared" si="108"/>
        <v>727432.01202363009</v>
      </c>
      <c r="N30" s="137">
        <f t="shared" si="108"/>
        <v>727610.96009946801</v>
      </c>
      <c r="O30" s="137">
        <f t="shared" si="108"/>
        <v>727789.9521964842</v>
      </c>
      <c r="P30" s="137">
        <f t="shared" si="108"/>
        <v>727968.98832550691</v>
      </c>
      <c r="Q30" s="137">
        <f t="shared" si="108"/>
        <v>728148.06849736825</v>
      </c>
      <c r="R30" s="137">
        <f t="shared" si="108"/>
        <v>728327.1927229031</v>
      </c>
      <c r="S30" s="137">
        <f t="shared" si="108"/>
        <v>728506.36101294821</v>
      </c>
      <c r="T30" s="137">
        <f t="shared" si="108"/>
        <v>728685.57337834372</v>
      </c>
      <c r="U30" s="137">
        <f t="shared" si="108"/>
        <v>728864.82982993207</v>
      </c>
      <c r="V30" s="137">
        <f t="shared" si="108"/>
        <v>729044.13037855842</v>
      </c>
      <c r="W30" s="137">
        <f t="shared" si="108"/>
        <v>729223.47503507067</v>
      </c>
      <c r="X30" s="137">
        <f t="shared" si="108"/>
        <v>729402.86381031922</v>
      </c>
      <c r="Y30" s="137">
        <f t="shared" si="108"/>
        <v>729582.29671515757</v>
      </c>
      <c r="Z30" s="137">
        <f t="shared" si="108"/>
        <v>729761.77376044134</v>
      </c>
      <c r="AA30" s="137">
        <f t="shared" si="108"/>
        <v>729941.29495702905</v>
      </c>
      <c r="AB30" s="137">
        <f t="shared" si="108"/>
        <v>730120.86031578202</v>
      </c>
      <c r="AC30" s="137">
        <f t="shared" si="108"/>
        <v>730300.46984756389</v>
      </c>
      <c r="AD30" s="137">
        <f t="shared" si="108"/>
        <v>730480.12356324168</v>
      </c>
      <c r="AE30" s="137">
        <f t="shared" si="108"/>
        <v>730659.82147368416</v>
      </c>
      <c r="AF30" s="137">
        <f t="shared" si="108"/>
        <v>730839.56358976371</v>
      </c>
      <c r="AG30" s="137">
        <f t="shared" si="108"/>
        <v>731019.34992235445</v>
      </c>
      <c r="AH30" s="137">
        <f t="shared" si="108"/>
        <v>731199.18048233376</v>
      </c>
      <c r="AI30" s="137">
        <f t="shared" si="108"/>
        <v>731379.0552805817</v>
      </c>
      <c r="AJ30" s="137">
        <f t="shared" si="108"/>
        <v>731558.97432798066</v>
      </c>
      <c r="AK30" s="137">
        <f t="shared" si="108"/>
        <v>731738.93763541593</v>
      </c>
      <c r="AL30" s="137">
        <f t="shared" si="108"/>
        <v>731918.94521377573</v>
      </c>
      <c r="AM30" s="137">
        <f t="shared" si="108"/>
        <v>732098.9970739506</v>
      </c>
      <c r="AN30" s="137">
        <f t="shared" si="108"/>
        <v>732279.0932268335</v>
      </c>
      <c r="AO30" s="137">
        <f t="shared" si="108"/>
        <v>732459.23368332104</v>
      </c>
      <c r="AP30" s="137">
        <f t="shared" si="108"/>
        <v>732639.41845431132</v>
      </c>
      <c r="AQ30" s="137">
        <f t="shared" si="108"/>
        <v>732819.64755070605</v>
      </c>
      <c r="AR30" s="137">
        <f t="shared" si="108"/>
        <v>732999.92098340916</v>
      </c>
      <c r="AS30" s="137">
        <f t="shared" si="108"/>
        <v>733180.23876332736</v>
      </c>
      <c r="AT30" s="137">
        <f t="shared" si="108"/>
        <v>733360.60090136994</v>
      </c>
      <c r="AU30" s="137">
        <f t="shared" si="108"/>
        <v>733541.00740844943</v>
      </c>
      <c r="AV30" s="137">
        <f t="shared" si="108"/>
        <v>733721.45829548</v>
      </c>
      <c r="AW30" s="137">
        <f t="shared" si="108"/>
        <v>733901.95357337955</v>
      </c>
      <c r="AX30" s="137">
        <f t="shared" si="108"/>
        <v>734082.49325306783</v>
      </c>
      <c r="AY30" s="137">
        <f t="shared" si="108"/>
        <v>734263.07734546822</v>
      </c>
      <c r="AZ30" s="137">
        <f t="shared" si="108"/>
        <v>734443.7058615057</v>
      </c>
      <c r="BA30" s="137">
        <f t="shared" si="108"/>
        <v>734624.37881210865</v>
      </c>
      <c r="BB30" s="137">
        <f t="shared" si="108"/>
        <v>734805.09620820824</v>
      </c>
      <c r="BC30" s="137">
        <f t="shared" si="108"/>
        <v>734985.85806073737</v>
      </c>
      <c r="BD30" s="137">
        <f t="shared" si="108"/>
        <v>735166.66438063316</v>
      </c>
      <c r="BE30" s="137">
        <f t="shared" si="108"/>
        <v>735347.51517883386</v>
      </c>
      <c r="DB30" s="178" t="s">
        <v>118</v>
      </c>
      <c r="DC30" s="178"/>
      <c r="DD30" s="178"/>
      <c r="DE30" s="178"/>
      <c r="DF30" s="109">
        <f>SUM(DF16:DF28)</f>
        <v>1766570.8274028746</v>
      </c>
      <c r="DG30" s="109">
        <f t="shared" ref="DG30:FE30" si="109">SUM(DG16:DG28)</f>
        <v>1767005.4033428535</v>
      </c>
      <c r="DH30" s="109">
        <f t="shared" si="109"/>
        <v>1767440.0861883941</v>
      </c>
      <c r="DI30" s="109">
        <f t="shared" si="109"/>
        <v>1767874.8759657962</v>
      </c>
      <c r="DJ30" s="109">
        <f t="shared" si="109"/>
        <v>1926084.7524589992</v>
      </c>
      <c r="DK30" s="109">
        <f t="shared" si="109"/>
        <v>1926558.5687808774</v>
      </c>
      <c r="DL30" s="109">
        <f t="shared" si="109"/>
        <v>1927032.5016614413</v>
      </c>
      <c r="DM30" s="109">
        <f t="shared" si="109"/>
        <v>1927506.5511293646</v>
      </c>
      <c r="DN30" s="109">
        <f t="shared" si="109"/>
        <v>1699490.2539531374</v>
      </c>
      <c r="DO30" s="109">
        <f t="shared" si="109"/>
        <v>1699908.3280904095</v>
      </c>
      <c r="DP30" s="109">
        <f t="shared" si="109"/>
        <v>1700326.5050738049</v>
      </c>
      <c r="DQ30" s="109">
        <f t="shared" si="109"/>
        <v>1700744.7849286234</v>
      </c>
      <c r="DR30" s="109">
        <f t="shared" si="109"/>
        <v>1701163.1676801716</v>
      </c>
      <c r="DS30" s="109">
        <f t="shared" si="109"/>
        <v>1751186.6095819972</v>
      </c>
      <c r="DT30" s="109">
        <f t="shared" si="109"/>
        <v>1751617.4010086032</v>
      </c>
      <c r="DU30" s="109">
        <f t="shared" si="109"/>
        <v>1752048.2984097819</v>
      </c>
      <c r="DV30" s="109">
        <f t="shared" si="109"/>
        <v>1752479.3018116031</v>
      </c>
      <c r="DW30" s="109">
        <f t="shared" si="109"/>
        <v>1734412.2482950375</v>
      </c>
      <c r="DX30" s="109">
        <f t="shared" si="109"/>
        <v>1734838.9132333582</v>
      </c>
      <c r="DY30" s="109">
        <f t="shared" si="109"/>
        <v>1735265.6831311369</v>
      </c>
      <c r="DZ30" s="109">
        <f t="shared" si="109"/>
        <v>1735692.558014194</v>
      </c>
      <c r="EA30" s="109">
        <f t="shared" si="109"/>
        <v>1806935.6071425925</v>
      </c>
      <c r="EB30" s="109">
        <f t="shared" si="109"/>
        <v>1807380.1128073384</v>
      </c>
      <c r="EC30" s="109">
        <f t="shared" si="109"/>
        <v>1807824.7278203554</v>
      </c>
      <c r="ED30" s="109">
        <f t="shared" si="109"/>
        <v>1808269.4522085441</v>
      </c>
      <c r="EE30" s="109">
        <f t="shared" si="109"/>
        <v>1808714.2859988108</v>
      </c>
      <c r="EF30" s="109">
        <f t="shared" si="109"/>
        <v>1780232.0905017194</v>
      </c>
      <c r="EG30" s="109">
        <f t="shared" si="109"/>
        <v>1780670.0271086807</v>
      </c>
      <c r="EH30" s="109">
        <f t="shared" si="109"/>
        <v>1781108.071447928</v>
      </c>
      <c r="EI30" s="109">
        <f t="shared" si="109"/>
        <v>1781546.2235459618</v>
      </c>
      <c r="EJ30" s="109">
        <f t="shared" si="109"/>
        <v>1809501.0295505372</v>
      </c>
      <c r="EK30" s="109">
        <f t="shared" si="109"/>
        <v>1809946.1663084934</v>
      </c>
      <c r="EL30" s="109">
        <f t="shared" si="109"/>
        <v>1810391.4125699687</v>
      </c>
      <c r="EM30" s="109">
        <f t="shared" si="109"/>
        <v>1810836.7683619037</v>
      </c>
      <c r="EN30" s="109">
        <f t="shared" si="109"/>
        <v>1944050.8308462854</v>
      </c>
      <c r="EO30" s="109">
        <f t="shared" si="109"/>
        <v>1944529.0668185295</v>
      </c>
      <c r="EP30" s="109">
        <f t="shared" si="109"/>
        <v>1945007.4204366917</v>
      </c>
      <c r="EQ30" s="109">
        <f t="shared" si="109"/>
        <v>1945485.8917297134</v>
      </c>
      <c r="ER30" s="109">
        <f t="shared" si="109"/>
        <v>1945964.4807265422</v>
      </c>
      <c r="ES30" s="109">
        <f t="shared" si="109"/>
        <v>1886299.5180156692</v>
      </c>
      <c r="ET30" s="109">
        <f t="shared" si="109"/>
        <v>1886763.5471807648</v>
      </c>
      <c r="EU30" s="109">
        <f t="shared" si="109"/>
        <v>1887227.6904969083</v>
      </c>
      <c r="EV30" s="109">
        <f t="shared" si="109"/>
        <v>1887691.9479921812</v>
      </c>
      <c r="EW30" s="109">
        <f t="shared" si="109"/>
        <v>1861590.5193807154</v>
      </c>
      <c r="EX30" s="109">
        <f t="shared" si="109"/>
        <v>1862048.4701389105</v>
      </c>
      <c r="EY30" s="109">
        <f t="shared" si="109"/>
        <v>1862506.5335528671</v>
      </c>
      <c r="EZ30" s="109">
        <f t="shared" si="109"/>
        <v>1862964.7096502981</v>
      </c>
      <c r="FA30" s="109">
        <f t="shared" si="109"/>
        <v>1729121.823452763</v>
      </c>
      <c r="FB30" s="109">
        <f t="shared" si="109"/>
        <v>1729547.1869480209</v>
      </c>
      <c r="FC30" s="109">
        <f t="shared" si="109"/>
        <v>1729972.655082582</v>
      </c>
      <c r="FD30" s="109">
        <f t="shared" si="109"/>
        <v>1730398.2278821878</v>
      </c>
      <c r="FE30" s="109">
        <f t="shared" si="109"/>
        <v>1730823.9053725859</v>
      </c>
    </row>
    <row r="31" spans="1:161" x14ac:dyDescent="0.25">
      <c r="B31" s="167" t="s">
        <v>252</v>
      </c>
      <c r="C31" s="167"/>
      <c r="D31" s="167"/>
      <c r="E31" s="167"/>
      <c r="F31" s="137">
        <f>SUM(F16:F28)</f>
        <v>1750558.7434817457</v>
      </c>
      <c r="G31" s="137">
        <f t="shared" ref="G31:BE31" si="110">SUM(G16:G28)</f>
        <v>1750989.3804534629</v>
      </c>
      <c r="H31" s="137">
        <f t="shared" si="110"/>
        <v>1751420.123361757</v>
      </c>
      <c r="I31" s="137">
        <f t="shared" si="110"/>
        <v>1751850.9722326882</v>
      </c>
      <c r="J31" s="137">
        <f t="shared" si="110"/>
        <v>1752281.9270923247</v>
      </c>
      <c r="K31" s="137">
        <f t="shared" si="110"/>
        <v>1752712.9879667379</v>
      </c>
      <c r="L31" s="137">
        <f t="shared" si="110"/>
        <v>1753144.1548820084</v>
      </c>
      <c r="M31" s="137">
        <f t="shared" si="110"/>
        <v>1753575.4278642219</v>
      </c>
      <c r="N31" s="137">
        <f t="shared" si="110"/>
        <v>1754006.8069394715</v>
      </c>
      <c r="O31" s="137">
        <f t="shared" si="110"/>
        <v>1754438.2921338552</v>
      </c>
      <c r="P31" s="137">
        <f t="shared" si="110"/>
        <v>1754869.8834734785</v>
      </c>
      <c r="Q31" s="137">
        <f t="shared" si="110"/>
        <v>1755301.5809844532</v>
      </c>
      <c r="R31" s="137">
        <f t="shared" si="110"/>
        <v>1755733.3846928976</v>
      </c>
      <c r="S31" s="137">
        <f t="shared" si="110"/>
        <v>1756165.2946249361</v>
      </c>
      <c r="T31" s="137">
        <f t="shared" si="110"/>
        <v>1756597.3108066993</v>
      </c>
      <c r="U31" s="137">
        <f t="shared" si="110"/>
        <v>1757029.4332643251</v>
      </c>
      <c r="V31" s="137">
        <f t="shared" si="110"/>
        <v>1757461.6620239574</v>
      </c>
      <c r="W31" s="137">
        <f t="shared" si="110"/>
        <v>1757893.9971117461</v>
      </c>
      <c r="X31" s="137">
        <f t="shared" si="110"/>
        <v>1758326.4385538483</v>
      </c>
      <c r="Y31" s="137">
        <f t="shared" si="110"/>
        <v>1758758.9863764266</v>
      </c>
      <c r="Z31" s="137">
        <f t="shared" si="110"/>
        <v>1759191.6406056511</v>
      </c>
      <c r="AA31" s="137">
        <f t="shared" si="110"/>
        <v>1759624.4012676976</v>
      </c>
      <c r="AB31" s="137">
        <f t="shared" si="110"/>
        <v>1760057.2683887482</v>
      </c>
      <c r="AC31" s="137">
        <f t="shared" si="110"/>
        <v>1760490.2419949921</v>
      </c>
      <c r="AD31" s="137">
        <f t="shared" si="110"/>
        <v>1760923.322112625</v>
      </c>
      <c r="AE31" s="137">
        <f t="shared" si="110"/>
        <v>1761356.5087678477</v>
      </c>
      <c r="AF31" s="137">
        <f t="shared" si="110"/>
        <v>1761789.8019868694</v>
      </c>
      <c r="AG31" s="137">
        <f t="shared" si="110"/>
        <v>1762223.2017959044</v>
      </c>
      <c r="AH31" s="137">
        <f t="shared" si="110"/>
        <v>1762656.7082211736</v>
      </c>
      <c r="AI31" s="137">
        <f t="shared" si="110"/>
        <v>1763090.3212889051</v>
      </c>
      <c r="AJ31" s="137">
        <f t="shared" si="110"/>
        <v>1763524.0410253322</v>
      </c>
      <c r="AK31" s="137">
        <f t="shared" si="110"/>
        <v>1763957.8674566955</v>
      </c>
      <c r="AL31" s="137">
        <f t="shared" si="110"/>
        <v>1764391.8006092426</v>
      </c>
      <c r="AM31" s="137">
        <f t="shared" si="110"/>
        <v>1764825.8405092265</v>
      </c>
      <c r="AN31" s="137">
        <f t="shared" si="110"/>
        <v>1765259.9871829068</v>
      </c>
      <c r="AO31" s="137">
        <f t="shared" si="110"/>
        <v>1765694.24065655</v>
      </c>
      <c r="AP31" s="137">
        <f t="shared" si="110"/>
        <v>1766128.6009564288</v>
      </c>
      <c r="AQ31" s="137">
        <f t="shared" si="110"/>
        <v>1766563.0681088229</v>
      </c>
      <c r="AR31" s="137">
        <f t="shared" si="110"/>
        <v>1766997.6421400169</v>
      </c>
      <c r="AS31" s="137">
        <f t="shared" si="110"/>
        <v>1767432.323076304</v>
      </c>
      <c r="AT31" s="137">
        <f t="shared" si="110"/>
        <v>1767867.1109439826</v>
      </c>
      <c r="AU31" s="137">
        <f t="shared" si="110"/>
        <v>1768302.0057693571</v>
      </c>
      <c r="AV31" s="137">
        <f t="shared" si="110"/>
        <v>1768737.0075787399</v>
      </c>
      <c r="AW31" s="137">
        <f t="shared" si="110"/>
        <v>1769172.1163984488</v>
      </c>
      <c r="AX31" s="137">
        <f t="shared" si="110"/>
        <v>1769607.3322548082</v>
      </c>
      <c r="AY31" s="137">
        <f t="shared" si="110"/>
        <v>1770042.6551741492</v>
      </c>
      <c r="AZ31" s="137">
        <f t="shared" si="110"/>
        <v>1770478.085182809</v>
      </c>
      <c r="BA31" s="137">
        <f t="shared" si="110"/>
        <v>1770913.6223071318</v>
      </c>
      <c r="BB31" s="137">
        <f t="shared" si="110"/>
        <v>1771349.2665734682</v>
      </c>
      <c r="BC31" s="137">
        <f t="shared" si="110"/>
        <v>1771785.0180081748</v>
      </c>
      <c r="BD31" s="137">
        <f t="shared" si="110"/>
        <v>1772220.8766376148</v>
      </c>
      <c r="BE31" s="137">
        <f t="shared" si="110"/>
        <v>1772656.8424881585</v>
      </c>
    </row>
    <row r="32" spans="1:161" x14ac:dyDescent="0.25">
      <c r="F32" s="72">
        <f>SUM(F30:F31)</f>
        <v>2476739.3506583897</v>
      </c>
      <c r="G32" s="72">
        <f t="shared" ref="G32:BE32" si="111">SUM(G30:G31)</f>
        <v>2477348.6278606956</v>
      </c>
      <c r="H32" s="72">
        <f t="shared" si="111"/>
        <v>2477958.0549450256</v>
      </c>
      <c r="I32" s="72">
        <f t="shared" si="111"/>
        <v>2478567.6319482513</v>
      </c>
      <c r="J32" s="72">
        <f t="shared" si="111"/>
        <v>2479177.3589072539</v>
      </c>
      <c r="K32" s="72">
        <f t="shared" si="111"/>
        <v>2479787.235858921</v>
      </c>
      <c r="L32" s="72">
        <f t="shared" si="111"/>
        <v>2480397.2628401513</v>
      </c>
      <c r="M32" s="72">
        <f t="shared" si="111"/>
        <v>2481007.4398878519</v>
      </c>
      <c r="N32" s="72">
        <f t="shared" si="111"/>
        <v>2481617.7670389395</v>
      </c>
      <c r="O32" s="72">
        <f t="shared" si="111"/>
        <v>2482228.2443303391</v>
      </c>
      <c r="P32" s="72">
        <f t="shared" si="111"/>
        <v>2482838.8717989856</v>
      </c>
      <c r="Q32" s="72">
        <f t="shared" si="111"/>
        <v>2483449.6494818213</v>
      </c>
      <c r="R32" s="72">
        <f t="shared" si="111"/>
        <v>2484060.5774158007</v>
      </c>
      <c r="S32" s="72">
        <f t="shared" si="111"/>
        <v>2484671.6556378845</v>
      </c>
      <c r="T32" s="72">
        <f t="shared" si="111"/>
        <v>2485282.8841850432</v>
      </c>
      <c r="U32" s="72">
        <f t="shared" si="111"/>
        <v>2485894.2630942571</v>
      </c>
      <c r="V32" s="72">
        <f t="shared" si="111"/>
        <v>2486505.7924025157</v>
      </c>
      <c r="W32" s="72">
        <f t="shared" si="111"/>
        <v>2487117.4721468166</v>
      </c>
      <c r="X32" s="72">
        <f t="shared" si="111"/>
        <v>2487729.3023641678</v>
      </c>
      <c r="Y32" s="72">
        <f t="shared" si="111"/>
        <v>2488341.2830915842</v>
      </c>
      <c r="Z32" s="72">
        <f t="shared" si="111"/>
        <v>2488953.4143660925</v>
      </c>
      <c r="AA32" s="72">
        <f t="shared" si="111"/>
        <v>2489565.6962247267</v>
      </c>
      <c r="AB32" s="72">
        <f t="shared" si="111"/>
        <v>2490178.1287045302</v>
      </c>
      <c r="AC32" s="72">
        <f t="shared" si="111"/>
        <v>2490790.711842556</v>
      </c>
      <c r="AD32" s="72">
        <f t="shared" si="111"/>
        <v>2491403.4456758667</v>
      </c>
      <c r="AE32" s="72">
        <f t="shared" si="111"/>
        <v>2492016.3302415321</v>
      </c>
      <c r="AF32" s="72">
        <f t="shared" si="111"/>
        <v>2492629.3655766333</v>
      </c>
      <c r="AG32" s="72">
        <f t="shared" si="111"/>
        <v>2493242.5517182588</v>
      </c>
      <c r="AH32" s="72">
        <f t="shared" si="111"/>
        <v>2493855.8887035074</v>
      </c>
      <c r="AI32" s="72">
        <f t="shared" si="111"/>
        <v>2494469.3765694867</v>
      </c>
      <c r="AJ32" s="72">
        <f t="shared" si="111"/>
        <v>2495083.0153533127</v>
      </c>
      <c r="AK32" s="72">
        <f t="shared" si="111"/>
        <v>2495696.8050921112</v>
      </c>
      <c r="AL32" s="72">
        <f t="shared" si="111"/>
        <v>2496310.7458230183</v>
      </c>
      <c r="AM32" s="72">
        <f t="shared" si="111"/>
        <v>2496924.8375831773</v>
      </c>
      <c r="AN32" s="72">
        <f t="shared" si="111"/>
        <v>2497539.0804097401</v>
      </c>
      <c r="AO32" s="72">
        <f t="shared" si="111"/>
        <v>2498153.4743398712</v>
      </c>
      <c r="AP32" s="72">
        <f t="shared" si="111"/>
        <v>2498768.0194107401</v>
      </c>
      <c r="AQ32" s="72">
        <f t="shared" si="111"/>
        <v>2499382.715659529</v>
      </c>
      <c r="AR32" s="72">
        <f t="shared" si="111"/>
        <v>2499997.5631234259</v>
      </c>
      <c r="AS32" s="72">
        <f t="shared" si="111"/>
        <v>2500612.5618396313</v>
      </c>
      <c r="AT32" s="72">
        <f t="shared" si="111"/>
        <v>2501227.7118453523</v>
      </c>
      <c r="AU32" s="72">
        <f t="shared" si="111"/>
        <v>2501843.0131778065</v>
      </c>
      <c r="AV32" s="72">
        <f t="shared" si="111"/>
        <v>2502458.4658742198</v>
      </c>
      <c r="AW32" s="72">
        <f t="shared" si="111"/>
        <v>2503074.0699718283</v>
      </c>
      <c r="AX32" s="72">
        <f t="shared" si="111"/>
        <v>2503689.825507876</v>
      </c>
      <c r="AY32" s="72">
        <f t="shared" si="111"/>
        <v>2504305.7325196173</v>
      </c>
      <c r="AZ32" s="72">
        <f t="shared" si="111"/>
        <v>2504921.7910443149</v>
      </c>
      <c r="BA32" s="72">
        <f t="shared" si="111"/>
        <v>2505538.0011192402</v>
      </c>
      <c r="BB32" s="72">
        <f t="shared" si="111"/>
        <v>2506154.3627816765</v>
      </c>
      <c r="BC32" s="72">
        <f t="shared" si="111"/>
        <v>2506770.8760689124</v>
      </c>
      <c r="BD32" s="72">
        <f t="shared" si="111"/>
        <v>2507387.5410182481</v>
      </c>
      <c r="BE32" s="72">
        <f t="shared" si="111"/>
        <v>2508004.3576669926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2023</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2023</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2022</v>
      </c>
      <c r="C3" s="97">
        <v>2023</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'!F4</f>
        <v>238959.53207538257</v>
      </c>
      <c r="C4" s="12">
        <f>'Urb proj of all 25 ARs '!G4</f>
        <v>241933.56199102913</v>
      </c>
      <c r="D4" s="100">
        <f>(C4-B4)/B4</f>
        <v>1.2445747151481576E-2</v>
      </c>
      <c r="E4" s="101">
        <f>((1+D4)^(1/52))-1</f>
        <v>2.3789243620075951E-4</v>
      </c>
      <c r="F4" s="69">
        <f>B4*(1+E4)</f>
        <v>239016.37874062138</v>
      </c>
      <c r="G4" s="69">
        <f>F4*(1+E4)</f>
        <v>239073.23892925188</v>
      </c>
      <c r="H4" s="69">
        <f>G4*(1+E4)</f>
        <v>239130.11264449116</v>
      </c>
      <c r="I4" s="69">
        <f>H4*(1+$E$4)</f>
        <v>239186.99988955713</v>
      </c>
      <c r="J4" s="69">
        <f>I4*(1+$E$4)</f>
        <v>239243.90066766841</v>
      </c>
      <c r="K4" s="69">
        <f t="shared" ref="K4:BE4" si="5">J4*(1+$E$4)</f>
        <v>239300.81498204442</v>
      </c>
      <c r="L4" s="69">
        <f t="shared" si="5"/>
        <v>239357.74283590532</v>
      </c>
      <c r="M4" s="69">
        <f t="shared" si="5"/>
        <v>239414.68423247206</v>
      </c>
      <c r="N4" s="69">
        <f t="shared" si="5"/>
        <v>239471.63917496637</v>
      </c>
      <c r="O4" s="69">
        <f t="shared" si="5"/>
        <v>239528.60766661068</v>
      </c>
      <c r="P4" s="69">
        <f t="shared" si="5"/>
        <v>239585.58971062826</v>
      </c>
      <c r="Q4" s="69">
        <f t="shared" si="5"/>
        <v>239642.58531024313</v>
      </c>
      <c r="R4" s="69">
        <f t="shared" si="5"/>
        <v>239699.59446868004</v>
      </c>
      <c r="S4" s="69">
        <f t="shared" si="5"/>
        <v>239756.61718916454</v>
      </c>
      <c r="T4" s="69">
        <f t="shared" si="5"/>
        <v>239813.65347492293</v>
      </c>
      <c r="U4" s="69">
        <f t="shared" si="5"/>
        <v>239870.70332918229</v>
      </c>
      <c r="V4" s="69">
        <f t="shared" si="5"/>
        <v>239927.76675517045</v>
      </c>
      <c r="W4" s="69">
        <f t="shared" si="5"/>
        <v>239984.84375611605</v>
      </c>
      <c r="X4" s="69">
        <f t="shared" si="5"/>
        <v>240041.93433524846</v>
      </c>
      <c r="Y4" s="69">
        <f t="shared" si="5"/>
        <v>240099.03849579781</v>
      </c>
      <c r="Z4" s="69">
        <f t="shared" si="5"/>
        <v>240156.15624099504</v>
      </c>
      <c r="AA4" s="69">
        <f t="shared" si="5"/>
        <v>240213.28757407182</v>
      </c>
      <c r="AB4" s="69">
        <f t="shared" si="5"/>
        <v>240270.4324982606</v>
      </c>
      <c r="AC4" s="69">
        <f t="shared" si="5"/>
        <v>240327.59101679461</v>
      </c>
      <c r="AD4" s="69">
        <f t="shared" si="5"/>
        <v>240384.76313290786</v>
      </c>
      <c r="AE4" s="69">
        <f t="shared" si="5"/>
        <v>240441.94884983508</v>
      </c>
      <c r="AF4" s="69">
        <f t="shared" si="5"/>
        <v>240499.14817081182</v>
      </c>
      <c r="AG4" s="69">
        <f t="shared" si="5"/>
        <v>240556.36109907439</v>
      </c>
      <c r="AH4" s="69">
        <f t="shared" si="5"/>
        <v>240613.58763785983</v>
      </c>
      <c r="AI4" s="69">
        <f t="shared" si="5"/>
        <v>240670.82779040601</v>
      </c>
      <c r="AJ4" s="69">
        <f t="shared" si="5"/>
        <v>240728.08155995153</v>
      </c>
      <c r="AK4" s="69">
        <f t="shared" si="5"/>
        <v>240785.34894973575</v>
      </c>
      <c r="AL4" s="69">
        <f t="shared" si="5"/>
        <v>240842.62996299885</v>
      </c>
      <c r="AM4" s="69">
        <f t="shared" si="5"/>
        <v>240899.92460298174</v>
      </c>
      <c r="AN4" s="69">
        <f t="shared" si="5"/>
        <v>240957.23287292614</v>
      </c>
      <c r="AO4" s="69">
        <f t="shared" si="5"/>
        <v>241014.55477607448</v>
      </c>
      <c r="AP4" s="69">
        <f t="shared" si="5"/>
        <v>241071.89031567</v>
      </c>
      <c r="AQ4" s="69">
        <f t="shared" si="5"/>
        <v>241129.23949495671</v>
      </c>
      <c r="AR4" s="69">
        <f t="shared" si="5"/>
        <v>241186.60231717941</v>
      </c>
      <c r="AS4" s="69">
        <f t="shared" si="5"/>
        <v>241243.97878558363</v>
      </c>
      <c r="AT4" s="69">
        <f t="shared" si="5"/>
        <v>241301.36890341571</v>
      </c>
      <c r="AU4" s="69">
        <f t="shared" si="5"/>
        <v>241358.77267392274</v>
      </c>
      <c r="AV4" s="69">
        <f t="shared" si="5"/>
        <v>241416.19010035257</v>
      </c>
      <c r="AW4" s="69">
        <f t="shared" si="5"/>
        <v>241473.62118595385</v>
      </c>
      <c r="AX4" s="69">
        <f t="shared" si="5"/>
        <v>241531.065933976</v>
      </c>
      <c r="AY4" s="69">
        <f t="shared" si="5"/>
        <v>241588.52434766921</v>
      </c>
      <c r="AZ4" s="69">
        <f t="shared" si="5"/>
        <v>241645.99643028443</v>
      </c>
      <c r="BA4" s="69">
        <f t="shared" si="5"/>
        <v>241703.4821850734</v>
      </c>
      <c r="BB4" s="69">
        <f t="shared" si="5"/>
        <v>241760.98161528862</v>
      </c>
      <c r="BC4" s="69">
        <f t="shared" si="5"/>
        <v>241818.49472418337</v>
      </c>
      <c r="BD4" s="69">
        <f t="shared" si="5"/>
        <v>241876.0215150117</v>
      </c>
      <c r="BE4" s="69">
        <f t="shared" si="5"/>
        <v>241933.56199102846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400732.61106633436</v>
      </c>
      <c r="DG4" s="108">
        <f t="shared" ref="DG4:DV5" si="6">G4*BG4</f>
        <v>400827.94232344604</v>
      </c>
      <c r="DH4" s="108">
        <f t="shared" si="6"/>
        <v>400923.29625914269</v>
      </c>
      <c r="DI4" s="108">
        <f t="shared" si="6"/>
        <v>401018.67287881946</v>
      </c>
      <c r="DJ4" s="108">
        <f t="shared" si="6"/>
        <v>459697.32801424072</v>
      </c>
      <c r="DK4" s="108">
        <f t="shared" si="6"/>
        <v>459806.68653151707</v>
      </c>
      <c r="DL4" s="108">
        <f t="shared" si="6"/>
        <v>459916.07106435741</v>
      </c>
      <c r="DM4" s="108">
        <f t="shared" si="6"/>
        <v>460025.48161895078</v>
      </c>
      <c r="DN4" s="108">
        <f t="shared" si="6"/>
        <v>408612.08309711172</v>
      </c>
      <c r="DO4" s="108">
        <f t="shared" si="6"/>
        <v>408709.28882102075</v>
      </c>
      <c r="DP4" s="108">
        <f t="shared" si="6"/>
        <v>408806.51766943623</v>
      </c>
      <c r="DQ4" s="108">
        <f t="shared" si="6"/>
        <v>408903.76964785939</v>
      </c>
      <c r="DR4" s="108">
        <f t="shared" si="6"/>
        <v>409001.04476179258</v>
      </c>
      <c r="DS4" s="108">
        <f t="shared" si="6"/>
        <v>422681.28650646273</v>
      </c>
      <c r="DT4" s="108">
        <f t="shared" si="6"/>
        <v>422781.83918744622</v>
      </c>
      <c r="DU4" s="108">
        <f t="shared" si="6"/>
        <v>422882.41578915197</v>
      </c>
      <c r="DV4" s="108">
        <f t="shared" si="6"/>
        <v>422983.01631727052</v>
      </c>
      <c r="DW4" s="108">
        <f t="shared" ref="DW4:EL5" si="7">W4*BW4</f>
        <v>427091.73360288108</v>
      </c>
      <c r="DX4" s="108">
        <f t="shared" si="7"/>
        <v>427193.33549586905</v>
      </c>
      <c r="DY4" s="108">
        <f t="shared" si="7"/>
        <v>427294.96155917889</v>
      </c>
      <c r="DZ4" s="108">
        <f t="shared" si="7"/>
        <v>427396.61179856054</v>
      </c>
      <c r="EA4" s="108">
        <f t="shared" si="7"/>
        <v>439539.78802232927</v>
      </c>
      <c r="EB4" s="108">
        <f t="shared" si="7"/>
        <v>439644.35121330904</v>
      </c>
      <c r="EC4" s="108">
        <f t="shared" si="7"/>
        <v>439748.93927908107</v>
      </c>
      <c r="ED4" s="108">
        <f t="shared" si="7"/>
        <v>439853.55222556286</v>
      </c>
      <c r="EE4" s="108">
        <f t="shared" si="7"/>
        <v>439958.19005867338</v>
      </c>
      <c r="EF4" s="108">
        <f t="shared" si="7"/>
        <v>442267.11191783124</v>
      </c>
      <c r="EG4" s="108">
        <f t="shared" si="7"/>
        <v>442372.32391853689</v>
      </c>
      <c r="EH4" s="108">
        <f t="shared" si="7"/>
        <v>442477.56094838161</v>
      </c>
      <c r="EI4" s="108">
        <f t="shared" si="7"/>
        <v>442582.82301331981</v>
      </c>
      <c r="EJ4" s="108">
        <f t="shared" si="7"/>
        <v>462799.38314448349</v>
      </c>
      <c r="EK4" s="108">
        <f t="shared" si="7"/>
        <v>462909.47961721191</v>
      </c>
      <c r="EL4" s="108">
        <f t="shared" si="7"/>
        <v>463019.6022810585</v>
      </c>
      <c r="EM4" s="108">
        <f t="shared" ref="EM4:FB5" si="8">AM4*CM4</f>
        <v>463129.75114225381</v>
      </c>
      <c r="EN4" s="108">
        <f t="shared" si="8"/>
        <v>499387.552344158</v>
      </c>
      <c r="EO4" s="108">
        <f t="shared" si="8"/>
        <v>499506.35286559351</v>
      </c>
      <c r="EP4" s="108">
        <f t="shared" si="8"/>
        <v>499625.18164877448</v>
      </c>
      <c r="EQ4" s="108">
        <f t="shared" si="8"/>
        <v>499744.03870042413</v>
      </c>
      <c r="ER4" s="108">
        <f t="shared" si="8"/>
        <v>499862.92402726738</v>
      </c>
      <c r="ES4" s="108">
        <f t="shared" si="8"/>
        <v>476475.89044874191</v>
      </c>
      <c r="ET4" s="108">
        <f t="shared" si="8"/>
        <v>476589.24045911169</v>
      </c>
      <c r="EU4" s="108">
        <f t="shared" si="8"/>
        <v>476702.61743459158</v>
      </c>
      <c r="EV4" s="108">
        <f t="shared" si="8"/>
        <v>476816.02138159639</v>
      </c>
      <c r="EW4" s="108">
        <f t="shared" si="8"/>
        <v>471897.50395260088</v>
      </c>
      <c r="EX4" s="108">
        <f t="shared" si="8"/>
        <v>472009.76479945326</v>
      </c>
      <c r="EY4" s="108">
        <f t="shared" si="8"/>
        <v>472122.05235231196</v>
      </c>
      <c r="EZ4" s="108">
        <f t="shared" si="8"/>
        <v>472234.36661753018</v>
      </c>
      <c r="FA4" s="108">
        <f t="shared" si="8"/>
        <v>413601.95811277616</v>
      </c>
      <c r="FB4" s="108">
        <f t="shared" si="8"/>
        <v>413700.35089020903</v>
      </c>
      <c r="FC4" s="108">
        <f t="shared" ref="FC4:FE5" si="9">BC4*DC4</f>
        <v>413798.76707453938</v>
      </c>
      <c r="FD4" s="108">
        <f t="shared" si="9"/>
        <v>413897.20667133562</v>
      </c>
      <c r="FE4" s="108">
        <f t="shared" si="9"/>
        <v>413995.66968616738</v>
      </c>
    </row>
    <row r="5" spans="1:161" ht="15.75" x14ac:dyDescent="0.25">
      <c r="A5" s="47" t="s">
        <v>169</v>
      </c>
      <c r="B5" s="12">
        <f>'Urb proj of all 25 ARs '!F5</f>
        <v>34831.68764161929</v>
      </c>
      <c r="C5" s="12">
        <f>'Urb proj of all 25 ARs '!G5</f>
        <v>35265.19401886627</v>
      </c>
      <c r="D5" s="100">
        <f t="shared" ref="D5:D28" si="10">(C5-B5)/B5</f>
        <v>1.2445747151481603E-2</v>
      </c>
      <c r="E5" s="101">
        <f t="shared" ref="E5:E28" si="11">((1+D5)^(1/52))-1</f>
        <v>2.3789243620075951E-4</v>
      </c>
      <c r="F5" s="69">
        <f t="shared" ref="F5:F28" si="12">B5*(1+E5)</f>
        <v>34839.97383664934</v>
      </c>
      <c r="G5" s="69">
        <f t="shared" ref="G5:G28" si="13">F5*(1+E5)</f>
        <v>34848.262002902513</v>
      </c>
      <c r="H5" s="69">
        <f>G5*(1+$E$5)</f>
        <v>34856.552140847743</v>
      </c>
      <c r="I5" s="69">
        <f t="shared" ref="I5:BE5" si="14">H5*(1+$E$5)</f>
        <v>34864.844250954091</v>
      </c>
      <c r="J5" s="69">
        <f t="shared" si="14"/>
        <v>34873.138333690709</v>
      </c>
      <c r="K5" s="69">
        <f t="shared" si="14"/>
        <v>34881.434389526876</v>
      </c>
      <c r="L5" s="69">
        <f t="shared" si="14"/>
        <v>34889.732418931977</v>
      </c>
      <c r="M5" s="69">
        <f t="shared" si="14"/>
        <v>34898.032422375509</v>
      </c>
      <c r="N5" s="69">
        <f t="shared" si="14"/>
        <v>34906.334400327083</v>
      </c>
      <c r="O5" s="69">
        <f t="shared" si="14"/>
        <v>34914.638353256414</v>
      </c>
      <c r="P5" s="69">
        <f t="shared" si="14"/>
        <v>34922.944281633339</v>
      </c>
      <c r="Q5" s="69">
        <f t="shared" si="14"/>
        <v>34931.252185927799</v>
      </c>
      <c r="R5" s="69">
        <f t="shared" si="14"/>
        <v>34939.562066609855</v>
      </c>
      <c r="S5" s="69">
        <f t="shared" si="14"/>
        <v>34947.873924149666</v>
      </c>
      <c r="T5" s="69">
        <f t="shared" si="14"/>
        <v>34956.187759017521</v>
      </c>
      <c r="U5" s="69">
        <f t="shared" si="14"/>
        <v>34964.503571683803</v>
      </c>
      <c r="V5" s="69">
        <f t="shared" si="14"/>
        <v>34972.821362619019</v>
      </c>
      <c r="W5" s="69">
        <f t="shared" si="14"/>
        <v>34981.141132293786</v>
      </c>
      <c r="X5" s="69">
        <f t="shared" si="14"/>
        <v>34989.462881178828</v>
      </c>
      <c r="Y5" s="69">
        <f t="shared" si="14"/>
        <v>34997.786609744988</v>
      </c>
      <c r="Z5" s="69">
        <f t="shared" si="14"/>
        <v>35006.112318463216</v>
      </c>
      <c r="AA5" s="69">
        <f t="shared" si="14"/>
        <v>35014.440007804573</v>
      </c>
      <c r="AB5" s="69">
        <f t="shared" si="14"/>
        <v>35022.769678240234</v>
      </c>
      <c r="AC5" s="69">
        <f t="shared" si="14"/>
        <v>35031.101330241487</v>
      </c>
      <c r="AD5" s="69">
        <f t="shared" si="14"/>
        <v>35039.434964279732</v>
      </c>
      <c r="AE5" s="69">
        <f t="shared" si="14"/>
        <v>35047.77058082648</v>
      </c>
      <c r="AF5" s="69">
        <f t="shared" si="14"/>
        <v>35056.10818035336</v>
      </c>
      <c r="AG5" s="69">
        <f t="shared" si="14"/>
        <v>35064.4477633321</v>
      </c>
      <c r="AH5" s="69">
        <f t="shared" si="14"/>
        <v>35072.789330234555</v>
      </c>
      <c r="AI5" s="69">
        <f t="shared" si="14"/>
        <v>35081.132881532678</v>
      </c>
      <c r="AJ5" s="69">
        <f t="shared" si="14"/>
        <v>35089.478417698549</v>
      </c>
      <c r="AK5" s="69">
        <f t="shared" si="14"/>
        <v>35097.825939204347</v>
      </c>
      <c r="AL5" s="69">
        <f t="shared" si="14"/>
        <v>35106.175446522378</v>
      </c>
      <c r="AM5" s="69">
        <f t="shared" si="14"/>
        <v>35114.526940125041</v>
      </c>
      <c r="AN5" s="69">
        <f t="shared" si="14"/>
        <v>35122.880420484864</v>
      </c>
      <c r="AO5" s="69">
        <f t="shared" si="14"/>
        <v>35131.23588807448</v>
      </c>
      <c r="AP5" s="69">
        <f t="shared" si="14"/>
        <v>35139.593343366636</v>
      </c>
      <c r="AQ5" s="69">
        <f t="shared" si="14"/>
        <v>35147.95278683419</v>
      </c>
      <c r="AR5" s="69">
        <f t="shared" si="14"/>
        <v>35156.314218950116</v>
      </c>
      <c r="AS5" s="69">
        <f t="shared" si="14"/>
        <v>35164.677640187503</v>
      </c>
      <c r="AT5" s="69">
        <f t="shared" si="14"/>
        <v>35173.043051019544</v>
      </c>
      <c r="AU5" s="69">
        <f t="shared" si="14"/>
        <v>35181.410451919546</v>
      </c>
      <c r="AV5" s="69">
        <f t="shared" si="14"/>
        <v>35189.779843360935</v>
      </c>
      <c r="AW5" s="69">
        <f t="shared" si="14"/>
        <v>35198.151225817237</v>
      </c>
      <c r="AX5" s="69">
        <f t="shared" si="14"/>
        <v>35206.52459976211</v>
      </c>
      <c r="AY5" s="69">
        <f t="shared" si="14"/>
        <v>35214.899965669312</v>
      </c>
      <c r="AZ5" s="69">
        <f t="shared" si="14"/>
        <v>35223.277324012714</v>
      </c>
      <c r="BA5" s="69">
        <f t="shared" si="14"/>
        <v>35231.656675266298</v>
      </c>
      <c r="BB5" s="69">
        <f t="shared" si="14"/>
        <v>35240.038019904168</v>
      </c>
      <c r="BC5" s="69">
        <f t="shared" si="14"/>
        <v>35248.421358400534</v>
      </c>
      <c r="BD5" s="69">
        <f t="shared" si="14"/>
        <v>35256.806691229714</v>
      </c>
      <c r="BE5" s="69">
        <f t="shared" si="14"/>
        <v>35265.194018866154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39880.916980607137</v>
      </c>
      <c r="DG5" s="108">
        <f t="shared" si="6"/>
        <v>39890.404349105578</v>
      </c>
      <c r="DH5" s="108">
        <f t="shared" si="6"/>
        <v>39899.893974577215</v>
      </c>
      <c r="DI5" s="108">
        <f t="shared" si="6"/>
        <v>39909.385857558984</v>
      </c>
      <c r="DJ5" s="108">
        <f t="shared" si="6"/>
        <v>41806.25143110699</v>
      </c>
      <c r="DK5" s="108">
        <f t="shared" si="6"/>
        <v>41816.196822108359</v>
      </c>
      <c r="DL5" s="108">
        <f t="shared" si="6"/>
        <v>41826.144579043023</v>
      </c>
      <c r="DM5" s="108">
        <f t="shared" si="6"/>
        <v>41836.094702473813</v>
      </c>
      <c r="DN5" s="108">
        <f t="shared" si="6"/>
        <v>38483.072555067825</v>
      </c>
      <c r="DO5" s="108">
        <f t="shared" si="6"/>
        <v>38492.227386950435</v>
      </c>
      <c r="DP5" s="108">
        <f t="shared" si="6"/>
        <v>38501.384396698311</v>
      </c>
      <c r="DQ5" s="108">
        <f t="shared" si="6"/>
        <v>38510.543584829546</v>
      </c>
      <c r="DR5" s="108">
        <f t="shared" si="6"/>
        <v>38519.704951862353</v>
      </c>
      <c r="DS5" s="108">
        <f t="shared" si="6"/>
        <v>40445.115517028185</v>
      </c>
      <c r="DT5" s="108">
        <f t="shared" si="6"/>
        <v>40454.737104090957</v>
      </c>
      <c r="DU5" s="108">
        <f t="shared" si="6"/>
        <v>40464.360980056503</v>
      </c>
      <c r="DV5" s="108">
        <f t="shared" si="6"/>
        <v>40473.987145469357</v>
      </c>
      <c r="DW5" s="108">
        <f t="shared" si="7"/>
        <v>39744.819863728684</v>
      </c>
      <c r="DX5" s="108">
        <f t="shared" si="7"/>
        <v>39754.274855752425</v>
      </c>
      <c r="DY5" s="108">
        <f t="shared" si="7"/>
        <v>39763.73209704725</v>
      </c>
      <c r="DZ5" s="108">
        <f t="shared" si="7"/>
        <v>39773.191588148256</v>
      </c>
      <c r="EA5" s="108">
        <f t="shared" si="7"/>
        <v>41332.345222620563</v>
      </c>
      <c r="EB5" s="108">
        <f t="shared" si="7"/>
        <v>41342.177874919464</v>
      </c>
      <c r="EC5" s="108">
        <f t="shared" si="7"/>
        <v>41352.01286633197</v>
      </c>
      <c r="ED5" s="108">
        <f t="shared" si="7"/>
        <v>41361.85019741454</v>
      </c>
      <c r="EE5" s="108">
        <f t="shared" si="7"/>
        <v>41371.689868723777</v>
      </c>
      <c r="EF5" s="108">
        <f t="shared" si="7"/>
        <v>45325.373014840465</v>
      </c>
      <c r="EG5" s="108">
        <f t="shared" si="7"/>
        <v>45336.155578248668</v>
      </c>
      <c r="EH5" s="108">
        <f t="shared" si="7"/>
        <v>45346.940706747162</v>
      </c>
      <c r="EI5" s="108">
        <f t="shared" si="7"/>
        <v>45357.728400946136</v>
      </c>
      <c r="EJ5" s="108">
        <f t="shared" si="7"/>
        <v>42460.042648379305</v>
      </c>
      <c r="EK5" s="108">
        <f t="shared" si="7"/>
        <v>42470.143571366112</v>
      </c>
      <c r="EL5" s="108">
        <f t="shared" si="7"/>
        <v>42480.246897286102</v>
      </c>
      <c r="EM5" s="108">
        <f t="shared" si="8"/>
        <v>42490.352626710905</v>
      </c>
      <c r="EN5" s="108">
        <f t="shared" si="8"/>
        <v>46858.320835385319</v>
      </c>
      <c r="EO5" s="108">
        <f t="shared" si="8"/>
        <v>46869.468075485122</v>
      </c>
      <c r="EP5" s="108">
        <f t="shared" si="8"/>
        <v>46880.617967429032</v>
      </c>
      <c r="EQ5" s="108">
        <f t="shared" si="8"/>
        <v>46891.770511847892</v>
      </c>
      <c r="ER5" s="108">
        <f t="shared" si="8"/>
        <v>46902.925709372721</v>
      </c>
      <c r="ES5" s="108">
        <f t="shared" si="8"/>
        <v>43477.567817164345</v>
      </c>
      <c r="ET5" s="108">
        <f t="shared" si="8"/>
        <v>43487.910801692458</v>
      </c>
      <c r="EU5" s="108">
        <f t="shared" si="8"/>
        <v>43498.256246738354</v>
      </c>
      <c r="EV5" s="108">
        <f t="shared" si="8"/>
        <v>43508.604152887383</v>
      </c>
      <c r="EW5" s="108">
        <f t="shared" si="8"/>
        <v>43130.792876842665</v>
      </c>
      <c r="EX5" s="108">
        <f t="shared" si="8"/>
        <v>43141.053366235406</v>
      </c>
      <c r="EY5" s="108">
        <f t="shared" si="8"/>
        <v>43151.316296520978</v>
      </c>
      <c r="EZ5" s="108">
        <f t="shared" si="8"/>
        <v>43161.581668280029</v>
      </c>
      <c r="FA5" s="108">
        <f t="shared" si="8"/>
        <v>38608.962468880854</v>
      </c>
      <c r="FB5" s="108">
        <f t="shared" si="8"/>
        <v>38618.147249021757</v>
      </c>
      <c r="FC5" s="108">
        <f t="shared" si="9"/>
        <v>38627.33421415239</v>
      </c>
      <c r="FD5" s="108">
        <f t="shared" si="9"/>
        <v>38636.523364792542</v>
      </c>
      <c r="FE5" s="108">
        <f t="shared" si="9"/>
        <v>38645.714701462122</v>
      </c>
    </row>
    <row r="6" spans="1:161" ht="15.75" x14ac:dyDescent="0.25">
      <c r="A6" s="47" t="s">
        <v>171</v>
      </c>
      <c r="B6" s="12">
        <f>'Urb proj of all 25 ARs '!F6</f>
        <v>58329.432788375219</v>
      </c>
      <c r="C6" s="12">
        <f>'Urb proj of all 25 ARs '!G6</f>
        <v>59055.38616034868</v>
      </c>
      <c r="D6" s="100">
        <f t="shared" si="10"/>
        <v>1.2445747151481643E-2</v>
      </c>
      <c r="E6" s="101">
        <f t="shared" si="11"/>
        <v>2.3789243620075951E-4</v>
      </c>
      <c r="F6" s="69">
        <f t="shared" si="12"/>
        <v>58343.308919243456</v>
      </c>
      <c r="G6" s="69">
        <f t="shared" ref="G6:G15" si="16">F6*(1+E6)</f>
        <v>58357.188351138269</v>
      </c>
      <c r="H6" s="69">
        <f t="shared" ref="H6:AM6" si="17">G6*(1+$E$6)</f>
        <v>58371.071084844945</v>
      </c>
      <c r="I6" s="69">
        <f t="shared" si="17"/>
        <v>58384.957121148967</v>
      </c>
      <c r="J6" s="69">
        <f t="shared" si="17"/>
        <v>58398.846460835994</v>
      </c>
      <c r="K6" s="69">
        <f t="shared" si="17"/>
        <v>58412.739104691878</v>
      </c>
      <c r="L6" s="69">
        <f t="shared" si="17"/>
        <v>58426.63505350265</v>
      </c>
      <c r="M6" s="69">
        <f t="shared" si="17"/>
        <v>58440.534308054543</v>
      </c>
      <c r="N6" s="69">
        <f t="shared" si="17"/>
        <v>58454.436869133962</v>
      </c>
      <c r="O6" s="69">
        <f t="shared" si="17"/>
        <v>58468.342737527506</v>
      </c>
      <c r="P6" s="69">
        <f t="shared" si="17"/>
        <v>58482.251914021959</v>
      </c>
      <c r="Q6" s="69">
        <f t="shared" si="17"/>
        <v>58496.16439940429</v>
      </c>
      <c r="R6" s="69">
        <f t="shared" si="17"/>
        <v>58510.080194461661</v>
      </c>
      <c r="S6" s="69">
        <f t="shared" si="17"/>
        <v>58523.99929998142</v>
      </c>
      <c r="T6" s="69">
        <f t="shared" si="17"/>
        <v>58537.921716751101</v>
      </c>
      <c r="U6" s="69">
        <f t="shared" si="17"/>
        <v>58551.847445558429</v>
      </c>
      <c r="V6" s="69">
        <f t="shared" si="17"/>
        <v>58565.77648719131</v>
      </c>
      <c r="W6" s="69">
        <f t="shared" si="17"/>
        <v>58579.708842437838</v>
      </c>
      <c r="X6" s="69">
        <f t="shared" si="17"/>
        <v>58593.644512086299</v>
      </c>
      <c r="Y6" s="69">
        <f t="shared" si="17"/>
        <v>58607.583496925159</v>
      </c>
      <c r="Z6" s="69">
        <f t="shared" si="17"/>
        <v>58621.525797743081</v>
      </c>
      <c r="AA6" s="69">
        <f t="shared" si="17"/>
        <v>58635.47141532891</v>
      </c>
      <c r="AB6" s="69">
        <f t="shared" si="17"/>
        <v>58649.420350471679</v>
      </c>
      <c r="AC6" s="69">
        <f t="shared" si="17"/>
        <v>58663.372603960612</v>
      </c>
      <c r="AD6" s="69">
        <f t="shared" si="17"/>
        <v>58677.328176585121</v>
      </c>
      <c r="AE6" s="69">
        <f t="shared" si="17"/>
        <v>58691.2870691348</v>
      </c>
      <c r="AF6" s="69">
        <f t="shared" si="17"/>
        <v>58705.249282399433</v>
      </c>
      <c r="AG6" s="69">
        <f t="shared" si="17"/>
        <v>58719.214817168999</v>
      </c>
      <c r="AH6" s="69">
        <f t="shared" si="17"/>
        <v>58733.183674233653</v>
      </c>
      <c r="AI6" s="69">
        <f t="shared" si="17"/>
        <v>58747.155854383745</v>
      </c>
      <c r="AJ6" s="69">
        <f t="shared" si="17"/>
        <v>58761.13135840981</v>
      </c>
      <c r="AK6" s="69">
        <f t="shared" si="17"/>
        <v>58775.110187102575</v>
      </c>
      <c r="AL6" s="69">
        <f t="shared" si="17"/>
        <v>58789.092341252952</v>
      </c>
      <c r="AM6" s="69">
        <f t="shared" si="17"/>
        <v>58803.077821652041</v>
      </c>
      <c r="AN6" s="69">
        <f t="shared" ref="AN6:BE6" si="18">AM6*(1+$E$6)</f>
        <v>58817.066629091139</v>
      </c>
      <c r="AO6" s="69">
        <f t="shared" si="18"/>
        <v>58831.058764361718</v>
      </c>
      <c r="AP6" s="69">
        <f t="shared" si="18"/>
        <v>58845.054228255445</v>
      </c>
      <c r="AQ6" s="69">
        <f t="shared" si="18"/>
        <v>58859.05302156417</v>
      </c>
      <c r="AR6" s="69">
        <f t="shared" si="18"/>
        <v>58873.055145079939</v>
      </c>
      <c r="AS6" s="69">
        <f t="shared" si="18"/>
        <v>58887.060599594981</v>
      </c>
      <c r="AT6" s="69">
        <f t="shared" si="18"/>
        <v>58901.069385901719</v>
      </c>
      <c r="AU6" s="69">
        <f t="shared" si="18"/>
        <v>58915.081504792761</v>
      </c>
      <c r="AV6" s="69">
        <f t="shared" si="18"/>
        <v>58929.096957060901</v>
      </c>
      <c r="AW6" s="69">
        <f t="shared" si="18"/>
        <v>58943.115743499126</v>
      </c>
      <c r="AX6" s="69">
        <f t="shared" si="18"/>
        <v>58957.137864900607</v>
      </c>
      <c r="AY6" s="69">
        <f t="shared" si="18"/>
        <v>58971.16332205871</v>
      </c>
      <c r="AZ6" s="69">
        <f t="shared" si="18"/>
        <v>58985.192115766986</v>
      </c>
      <c r="BA6" s="69">
        <f t="shared" si="18"/>
        <v>58999.224246819176</v>
      </c>
      <c r="BB6" s="69">
        <f t="shared" si="18"/>
        <v>59013.259716009205</v>
      </c>
      <c r="BC6" s="69">
        <f t="shared" si="18"/>
        <v>59027.298524131191</v>
      </c>
      <c r="BD6" s="69">
        <f t="shared" si="18"/>
        <v>59041.340671979444</v>
      </c>
      <c r="BE6" s="69">
        <f t="shared" si="18"/>
        <v>59055.386160348462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66645.768976948006</v>
      </c>
      <c r="DG6" s="108">
        <f t="shared" ref="DG6:DG15" si="20">G6*BG6</f>
        <v>66661.623501292415</v>
      </c>
      <c r="DH6" s="108">
        <f t="shared" ref="DH6:DH15" si="21">H6*BH6</f>
        <v>66677.481797308224</v>
      </c>
      <c r="DI6" s="108">
        <f t="shared" ref="DI6:DI15" si="22">I6*BI6</f>
        <v>66693.343865892719</v>
      </c>
      <c r="DJ6" s="108">
        <f t="shared" ref="DJ6:DJ15" si="23">J6*BJ6</f>
        <v>73932.203418408797</v>
      </c>
      <c r="DK6" s="108">
        <f t="shared" ref="DK6:DK15" si="24">K6*BK6</f>
        <v>73949.791330393695</v>
      </c>
      <c r="DL6" s="108">
        <f t="shared" ref="DL6:DL15" si="25">L6*BL6</f>
        <v>73967.383426409811</v>
      </c>
      <c r="DM6" s="108">
        <f t="shared" ref="DM6:DM15" si="26">M6*BM6</f>
        <v>73984.979707452527</v>
      </c>
      <c r="DN6" s="108">
        <f t="shared" ref="DN6:DN15" si="27">N6*BN6</f>
        <v>67220.634508492993</v>
      </c>
      <c r="DO6" s="108">
        <f t="shared" ref="DO6:DO15" si="28">O6*BO6</f>
        <v>67236.625788999183</v>
      </c>
      <c r="DP6" s="108">
        <f t="shared" ref="DP6:DP15" si="29">P6*BP6</f>
        <v>67252.620873710039</v>
      </c>
      <c r="DQ6" s="108">
        <f t="shared" ref="DQ6:DQ15" si="30">Q6*BQ6</f>
        <v>67268.619763530573</v>
      </c>
      <c r="DR6" s="108">
        <f t="shared" ref="DR6:DR15" si="31">R6*BR6</f>
        <v>67284.622459365972</v>
      </c>
      <c r="DS6" s="108">
        <f t="shared" ref="DS6:DS15" si="32">S6*BS6</f>
        <v>69767.474656812396</v>
      </c>
      <c r="DT6" s="108">
        <f t="shared" ref="DT6:DT15" si="33">T6*BT6</f>
        <v>69784.071811326066</v>
      </c>
      <c r="DU6" s="108">
        <f t="shared" ref="DU6:DU15" si="34">U6*BU6</f>
        <v>69800.672914177281</v>
      </c>
      <c r="DV6" s="108">
        <f t="shared" ref="DV6:DV15" si="35">V6*BV6</f>
        <v>69817.277966305279</v>
      </c>
      <c r="DW6" s="108">
        <f t="shared" ref="DW6:DW15" si="36">W6*BW6</f>
        <v>70043.738295166797</v>
      </c>
      <c r="DX6" s="108">
        <f t="shared" ref="DX6:DX15" si="37">X6*BX6</f>
        <v>70060.401170710451</v>
      </c>
      <c r="DY6" s="108">
        <f t="shared" ref="DY6:DY15" si="38">Y6*BY6</f>
        <v>70077.068010226154</v>
      </c>
      <c r="DZ6" s="108">
        <f t="shared" ref="DZ6:DZ15" si="39">Z6*BZ6</f>
        <v>70093.738814656914</v>
      </c>
      <c r="EA6" s="108">
        <f t="shared" ref="EA6:EA15" si="40">AA6*CA6</f>
        <v>71263.131494190209</v>
      </c>
      <c r="EB6" s="108">
        <f t="shared" ref="EB6:EB15" si="41">AB6*CB6</f>
        <v>71280.084454152646</v>
      </c>
      <c r="EC6" s="108">
        <f t="shared" ref="EC6:EC15" si="42">AC6*CC6</f>
        <v>71297.041447096039</v>
      </c>
      <c r="ED6" s="108">
        <f t="shared" ref="ED6:ED15" si="43">AD6*CD6</f>
        <v>71314.002473979795</v>
      </c>
      <c r="EE6" s="108">
        <f t="shared" ref="EE6:EE15" si="44">AE6*CE6</f>
        <v>71330.967535763557</v>
      </c>
      <c r="EF6" s="108">
        <f t="shared" ref="EF6:EF15" si="45">AF6*CF6</f>
        <v>76652.856555676495</v>
      </c>
      <c r="EG6" s="108">
        <f t="shared" ref="EG6:EG15" si="46">AG6*CG6</f>
        <v>76671.09169046428</v>
      </c>
      <c r="EH6" s="108">
        <f t="shared" ref="EH6:EH15" si="47">AH6*CH6</f>
        <v>76689.331163252704</v>
      </c>
      <c r="EI6" s="108">
        <f t="shared" ref="EI6:EI15" si="48">AI6*CI6</f>
        <v>76707.574975073745</v>
      </c>
      <c r="EJ6" s="108">
        <f t="shared" ref="EJ6:EJ15" si="49">AJ6*CJ6</f>
        <v>73790.725583382606</v>
      </c>
      <c r="EK6" s="108">
        <f t="shared" ref="EK6:EK15" si="50">AK6*CK6</f>
        <v>73808.279838860661</v>
      </c>
      <c r="EL6" s="108">
        <f t="shared" ref="EL6:EL15" si="51">AL6*CL6</f>
        <v>73825.838270363311</v>
      </c>
      <c r="EM6" s="108">
        <f t="shared" ref="EM6:EM15" si="52">AM6*CM6</f>
        <v>73843.400878884015</v>
      </c>
      <c r="EN6" s="108">
        <f t="shared" ref="EN6:EN15" si="53">AN6*CN6</f>
        <v>82989.435201995293</v>
      </c>
      <c r="EO6" s="108">
        <f t="shared" ref="EO6:EO15" si="54">AO6*CO6</f>
        <v>83009.177760914419</v>
      </c>
      <c r="EP6" s="108">
        <f t="shared" ref="EP6:EP15" si="55">AP6*CP6</f>
        <v>83028.925016438996</v>
      </c>
      <c r="EQ6" s="108">
        <f t="shared" ref="EQ6:EQ15" si="56">AQ6*CQ6</f>
        <v>83048.67696968629</v>
      </c>
      <c r="ER6" s="108">
        <f t="shared" ref="ER6:ER15" si="57">AR6*CR6</f>
        <v>83068.433621773846</v>
      </c>
      <c r="ES6" s="108">
        <f t="shared" ref="ES6:ES15" si="58">AS6*CS6</f>
        <v>76029.05638089792</v>
      </c>
      <c r="ET6" s="108">
        <f t="shared" ref="ET6:ET15" si="59">AT6*CT6</f>
        <v>76047.143118342414</v>
      </c>
      <c r="EU6" s="108">
        <f t="shared" ref="EU6:EU15" si="60">AU6*CU6</f>
        <v>76065.234158484949</v>
      </c>
      <c r="EV6" s="108">
        <f t="shared" ref="EV6:EV15" si="61">AV6*CV6</f>
        <v>76083.329502349094</v>
      </c>
      <c r="EW6" s="108">
        <f t="shared" ref="EW6:EW15" si="62">AW6*CW6</f>
        <v>73334.636139136695</v>
      </c>
      <c r="EX6" s="108">
        <f t="shared" ref="EX6:EX15" si="63">AX6*CX6</f>
        <v>73352.08189438573</v>
      </c>
      <c r="EY6" s="108">
        <f t="shared" ref="EY6:EY15" si="64">AY6*CY6</f>
        <v>73369.531799847988</v>
      </c>
      <c r="EZ6" s="108">
        <f t="shared" ref="EZ6:EZ15" si="65">AZ6*CZ6</f>
        <v>73386.985856510757</v>
      </c>
      <c r="FA6" s="108">
        <f t="shared" ref="FA6:FA15" si="66">BA6*DA6</f>
        <v>68192.144353553929</v>
      </c>
      <c r="FB6" s="108">
        <f t="shared" ref="FB6:FB15" si="67">BB6*DB6</f>
        <v>68208.366748903951</v>
      </c>
      <c r="FC6" s="108">
        <f t="shared" ref="FC6:FC15" si="68">BC6*DC6</f>
        <v>68224.59300343912</v>
      </c>
      <c r="FD6" s="108">
        <f t="shared" ref="FD6:FD15" si="69">BD6*DD6</f>
        <v>68240.823118077504</v>
      </c>
      <c r="FE6" s="108">
        <f t="shared" ref="FE6:FE15" si="70">BE6*DE6</f>
        <v>68257.057093737414</v>
      </c>
    </row>
    <row r="7" spans="1:161" ht="15.75" x14ac:dyDescent="0.25">
      <c r="A7" s="87" t="s">
        <v>172</v>
      </c>
      <c r="B7" s="12">
        <f>'Urb proj of all 25 ARs '!F7</f>
        <v>33295.069105390437</v>
      </c>
      <c r="C7" s="12">
        <f>'Urb proj of all 25 ARs '!G7</f>
        <v>33709.451116867232</v>
      </c>
      <c r="D7" s="100">
        <f t="shared" si="10"/>
        <v>1.2445747151481569E-2</v>
      </c>
      <c r="E7" s="101">
        <f t="shared" si="11"/>
        <v>2.3789243620075951E-4</v>
      </c>
      <c r="F7" s="69">
        <f t="shared" si="12"/>
        <v>33302.989750493391</v>
      </c>
      <c r="G7" s="69">
        <f t="shared" si="16"/>
        <v>33310.912279857905</v>
      </c>
      <c r="H7" s="69">
        <f t="shared" ref="H7:AM7" si="71">G7*(1+$E$7)</f>
        <v>33318.83669393223</v>
      </c>
      <c r="I7" s="69">
        <f t="shared" si="71"/>
        <v>33326.762993164724</v>
      </c>
      <c r="J7" s="69">
        <f t="shared" si="71"/>
        <v>33334.691178003857</v>
      </c>
      <c r="K7" s="69">
        <f t="shared" si="71"/>
        <v>33342.621248898191</v>
      </c>
      <c r="L7" s="69">
        <f t="shared" si="71"/>
        <v>33350.553206296412</v>
      </c>
      <c r="M7" s="69">
        <f t="shared" si="71"/>
        <v>33358.487050647302</v>
      </c>
      <c r="N7" s="69">
        <f t="shared" si="71"/>
        <v>33366.42278239975</v>
      </c>
      <c r="O7" s="69">
        <f t="shared" si="71"/>
        <v>33374.360402002756</v>
      </c>
      <c r="P7" s="69">
        <f t="shared" si="71"/>
        <v>33382.299909905429</v>
      </c>
      <c r="Q7" s="69">
        <f t="shared" si="71"/>
        <v>33390.241306556978</v>
      </c>
      <c r="R7" s="69">
        <f t="shared" si="71"/>
        <v>33398.184592406724</v>
      </c>
      <c r="S7" s="69">
        <f t="shared" si="71"/>
        <v>33406.129767904094</v>
      </c>
      <c r="T7" s="69">
        <f t="shared" si="71"/>
        <v>33414.076833498621</v>
      </c>
      <c r="U7" s="69">
        <f t="shared" si="71"/>
        <v>33422.025789639942</v>
      </c>
      <c r="V7" s="69">
        <f t="shared" si="71"/>
        <v>33429.976636777807</v>
      </c>
      <c r="W7" s="69">
        <f t="shared" si="71"/>
        <v>33437.929375362066</v>
      </c>
      <c r="X7" s="69">
        <f t="shared" si="71"/>
        <v>33445.884005842679</v>
      </c>
      <c r="Y7" s="69">
        <f t="shared" si="71"/>
        <v>33453.840528669716</v>
      </c>
      <c r="Z7" s="69">
        <f t="shared" si="71"/>
        <v>33461.798944293354</v>
      </c>
      <c r="AA7" s="69">
        <f t="shared" si="71"/>
        <v>33469.759253163873</v>
      </c>
      <c r="AB7" s="69">
        <f t="shared" si="71"/>
        <v>33477.721455731662</v>
      </c>
      <c r="AC7" s="69">
        <f t="shared" si="71"/>
        <v>33485.685552447219</v>
      </c>
      <c r="AD7" s="69">
        <f t="shared" si="71"/>
        <v>33493.651543761145</v>
      </c>
      <c r="AE7" s="69">
        <f t="shared" si="71"/>
        <v>33501.619430124148</v>
      </c>
      <c r="AF7" s="69">
        <f t="shared" si="71"/>
        <v>33509.589211987055</v>
      </c>
      <c r="AG7" s="69">
        <f t="shared" si="71"/>
        <v>33517.560889800785</v>
      </c>
      <c r="AH7" s="69">
        <f t="shared" si="71"/>
        <v>33525.534464016368</v>
      </c>
      <c r="AI7" s="69">
        <f t="shared" si="71"/>
        <v>33533.509935084941</v>
      </c>
      <c r="AJ7" s="69">
        <f t="shared" si="71"/>
        <v>33541.487303457761</v>
      </c>
      <c r="AK7" s="69">
        <f t="shared" si="71"/>
        <v>33549.466569586177</v>
      </c>
      <c r="AL7" s="69">
        <f t="shared" si="71"/>
        <v>33557.447733921654</v>
      </c>
      <c r="AM7" s="69">
        <f t="shared" si="71"/>
        <v>33565.430796915753</v>
      </c>
      <c r="AN7" s="69">
        <f t="shared" ref="AN7:BE7" si="72">AM7*(1+$E$7)</f>
        <v>33573.415759020158</v>
      </c>
      <c r="AO7" s="69">
        <f t="shared" si="72"/>
        <v>33581.402620686655</v>
      </c>
      <c r="AP7" s="69">
        <f t="shared" si="72"/>
        <v>33589.391382367132</v>
      </c>
      <c r="AQ7" s="69">
        <f t="shared" si="72"/>
        <v>33597.382044513586</v>
      </c>
      <c r="AR7" s="69">
        <f t="shared" si="72"/>
        <v>33605.374607578124</v>
      </c>
      <c r="AS7" s="69">
        <f t="shared" si="72"/>
        <v>33613.36907201296</v>
      </c>
      <c r="AT7" s="69">
        <f t="shared" si="72"/>
        <v>33621.365438270419</v>
      </c>
      <c r="AU7" s="69">
        <f t="shared" si="72"/>
        <v>33629.363706802927</v>
      </c>
      <c r="AV7" s="69">
        <f t="shared" si="72"/>
        <v>33637.363878063021</v>
      </c>
      <c r="AW7" s="69">
        <f t="shared" si="72"/>
        <v>33645.365952503344</v>
      </c>
      <c r="AX7" s="69">
        <f t="shared" si="72"/>
        <v>33653.369930576649</v>
      </c>
      <c r="AY7" s="69">
        <f t="shared" si="72"/>
        <v>33661.375812735801</v>
      </c>
      <c r="AZ7" s="69">
        <f t="shared" si="72"/>
        <v>33669.383599433764</v>
      </c>
      <c r="BA7" s="69">
        <f t="shared" si="72"/>
        <v>33677.393291123612</v>
      </c>
      <c r="BB7" s="69">
        <f t="shared" si="72"/>
        <v>33685.404888258527</v>
      </c>
      <c r="BC7" s="69">
        <f t="shared" si="72"/>
        <v>33693.418391291802</v>
      </c>
      <c r="BD7" s="69">
        <f t="shared" si="72"/>
        <v>33701.433800676838</v>
      </c>
      <c r="BE7" s="69">
        <f t="shared" si="72"/>
        <v>33709.451116867138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89191.418654986512</v>
      </c>
      <c r="DG7" s="108">
        <f t="shared" si="20"/>
        <v>89212.636618858553</v>
      </c>
      <c r="DH7" s="108">
        <f t="shared" si="21"/>
        <v>89233.859630323699</v>
      </c>
      <c r="DI7" s="108">
        <f t="shared" si="22"/>
        <v>89255.087690582761</v>
      </c>
      <c r="DJ7" s="108">
        <f t="shared" si="23"/>
        <v>106738.52979989936</v>
      </c>
      <c r="DK7" s="108">
        <f t="shared" si="24"/>
        <v>106763.92208878994</v>
      </c>
      <c r="DL7" s="108">
        <f t="shared" si="25"/>
        <v>106789.32041831399</v>
      </c>
      <c r="DM7" s="108">
        <f t="shared" si="26"/>
        <v>106814.72478990853</v>
      </c>
      <c r="DN7" s="108">
        <f t="shared" si="27"/>
        <v>89435.098648939093</v>
      </c>
      <c r="DO7" s="108">
        <f t="shared" si="28"/>
        <v>89456.374582438541</v>
      </c>
      <c r="DP7" s="108">
        <f t="shared" si="29"/>
        <v>89477.655577321639</v>
      </c>
      <c r="DQ7" s="108">
        <f t="shared" si="30"/>
        <v>89498.941634792442</v>
      </c>
      <c r="DR7" s="108">
        <f t="shared" si="31"/>
        <v>89520.232756055339</v>
      </c>
      <c r="DS7" s="108">
        <f t="shared" si="32"/>
        <v>95972.29729058659</v>
      </c>
      <c r="DT7" s="108">
        <f t="shared" si="33"/>
        <v>95995.128374196836</v>
      </c>
      <c r="DU7" s="108">
        <f t="shared" si="34"/>
        <v>96017.964889149182</v>
      </c>
      <c r="DV7" s="108">
        <f t="shared" si="35"/>
        <v>96040.806836735705</v>
      </c>
      <c r="DW7" s="108">
        <f t="shared" si="36"/>
        <v>96211.458597369128</v>
      </c>
      <c r="DX7" s="108">
        <f t="shared" si="37"/>
        <v>96234.346575645293</v>
      </c>
      <c r="DY7" s="108">
        <f t="shared" si="38"/>
        <v>96257.239998798352</v>
      </c>
      <c r="DZ7" s="108">
        <f t="shared" si="39"/>
        <v>96280.138868123628</v>
      </c>
      <c r="EA7" s="108">
        <f t="shared" si="40"/>
        <v>104274.43755850522</v>
      </c>
      <c r="EB7" s="108">
        <f t="shared" si="41"/>
        <v>104299.24365848947</v>
      </c>
      <c r="EC7" s="108">
        <f t="shared" si="42"/>
        <v>104324.0556596573</v>
      </c>
      <c r="ED7" s="108">
        <f t="shared" si="43"/>
        <v>104348.87356341252</v>
      </c>
      <c r="EE7" s="108">
        <f t="shared" si="44"/>
        <v>104373.69737115932</v>
      </c>
      <c r="EF7" s="108">
        <f t="shared" si="45"/>
        <v>106939.75864481123</v>
      </c>
      <c r="EG7" s="108">
        <f t="shared" si="46"/>
        <v>106965.19880452198</v>
      </c>
      <c r="EH7" s="108">
        <f t="shared" si="47"/>
        <v>106990.64501625429</v>
      </c>
      <c r="EI7" s="108">
        <f t="shared" si="48"/>
        <v>107016.09728144789</v>
      </c>
      <c r="EJ7" s="108">
        <f t="shared" si="49"/>
        <v>114214.14240291023</v>
      </c>
      <c r="EK7" s="108">
        <f t="shared" si="50"/>
        <v>114241.31308349504</v>
      </c>
      <c r="EL7" s="108">
        <f t="shared" si="51"/>
        <v>114268.49022777926</v>
      </c>
      <c r="EM7" s="108">
        <f t="shared" si="52"/>
        <v>114295.67383730051</v>
      </c>
      <c r="EN7" s="108">
        <f t="shared" si="53"/>
        <v>118127.38984072293</v>
      </c>
      <c r="EO7" s="108">
        <f t="shared" si="54"/>
        <v>118155.49145327418</v>
      </c>
      <c r="EP7" s="108">
        <f t="shared" si="55"/>
        <v>118183.59975098651</v>
      </c>
      <c r="EQ7" s="108">
        <f t="shared" si="56"/>
        <v>118211.71473545025</v>
      </c>
      <c r="ER7" s="108">
        <f t="shared" si="57"/>
        <v>118239.83640825615</v>
      </c>
      <c r="ES7" s="108">
        <f t="shared" si="58"/>
        <v>110797.37916622574</v>
      </c>
      <c r="ET7" s="108">
        <f t="shared" si="59"/>
        <v>110823.73702468026</v>
      </c>
      <c r="EU7" s="108">
        <f t="shared" si="60"/>
        <v>110850.10115346995</v>
      </c>
      <c r="EV7" s="108">
        <f t="shared" si="61"/>
        <v>110876.47155408644</v>
      </c>
      <c r="EW7" s="108">
        <f t="shared" si="62"/>
        <v>98691.406851694308</v>
      </c>
      <c r="EX7" s="108">
        <f t="shared" si="63"/>
        <v>98714.884790902332</v>
      </c>
      <c r="EY7" s="108">
        <f t="shared" si="64"/>
        <v>98738.368315334519</v>
      </c>
      <c r="EZ7" s="108">
        <f t="shared" si="65"/>
        <v>98761.857426319548</v>
      </c>
      <c r="FA7" s="108">
        <f t="shared" si="66"/>
        <v>92698.370649821838</v>
      </c>
      <c r="FB7" s="108">
        <f t="shared" si="67"/>
        <v>92720.422891047565</v>
      </c>
      <c r="FC7" s="108">
        <f t="shared" si="68"/>
        <v>92742.480378334672</v>
      </c>
      <c r="FD7" s="108">
        <f t="shared" si="69"/>
        <v>92764.543112931176</v>
      </c>
      <c r="FE7" s="108">
        <f t="shared" si="70"/>
        <v>92786.611096085369</v>
      </c>
    </row>
    <row r="8" spans="1:161" ht="15.75" x14ac:dyDescent="0.25">
      <c r="A8" s="87" t="s">
        <v>173</v>
      </c>
      <c r="B8" s="12">
        <f>'Urb proj of all 25 ARs '!F8</f>
        <v>9926.0920086898641</v>
      </c>
      <c r="C8" s="12">
        <f>'Urb proj of all 25 ARs '!G8</f>
        <v>10049.629640032361</v>
      </c>
      <c r="D8" s="100">
        <f t="shared" si="10"/>
        <v>1.2445747151481661E-2</v>
      </c>
      <c r="E8" s="101">
        <f t="shared" si="11"/>
        <v>2.3789243620075951E-4</v>
      </c>
      <c r="F8" s="69">
        <f t="shared" si="12"/>
        <v>9928.4533508997647</v>
      </c>
      <c r="G8" s="69">
        <f t="shared" si="16"/>
        <v>9930.8152548551152</v>
      </c>
      <c r="H8" s="69">
        <f t="shared" ref="H8:AM8" si="73">G8*(1+$E$8)</f>
        <v>9933.1777206895531</v>
      </c>
      <c r="I8" s="69">
        <f t="shared" si="73"/>
        <v>9935.5407485367432</v>
      </c>
      <c r="J8" s="69">
        <f t="shared" si="73"/>
        <v>9937.9043385303848</v>
      </c>
      <c r="K8" s="69">
        <f t="shared" si="73"/>
        <v>9940.2684908042083</v>
      </c>
      <c r="L8" s="69">
        <f t="shared" si="73"/>
        <v>9942.6332054919749</v>
      </c>
      <c r="M8" s="69">
        <f t="shared" si="73"/>
        <v>9944.9984827274802</v>
      </c>
      <c r="N8" s="69">
        <f t="shared" si="73"/>
        <v>9947.3643226445492</v>
      </c>
      <c r="O8" s="69">
        <f t="shared" si="73"/>
        <v>9949.7307253770396</v>
      </c>
      <c r="P8" s="69">
        <f t="shared" si="73"/>
        <v>9952.0976910588415</v>
      </c>
      <c r="Q8" s="69">
        <f t="shared" si="73"/>
        <v>9954.4652198238746</v>
      </c>
      <c r="R8" s="69">
        <f t="shared" si="73"/>
        <v>9956.8333118060946</v>
      </c>
      <c r="S8" s="69">
        <f t="shared" si="73"/>
        <v>9959.2019671394846</v>
      </c>
      <c r="T8" s="69">
        <f t="shared" si="73"/>
        <v>9961.5711859580624</v>
      </c>
      <c r="U8" s="69">
        <f t="shared" si="73"/>
        <v>9963.9409683958766</v>
      </c>
      <c r="V8" s="69">
        <f t="shared" si="73"/>
        <v>9966.3113145870084</v>
      </c>
      <c r="W8" s="69">
        <f t="shared" si="73"/>
        <v>9968.6822246655702</v>
      </c>
      <c r="X8" s="69">
        <f t="shared" si="73"/>
        <v>9971.0536987657069</v>
      </c>
      <c r="Y8" s="69">
        <f t="shared" si="73"/>
        <v>9973.4257370215946</v>
      </c>
      <c r="Z8" s="69">
        <f t="shared" si="73"/>
        <v>9975.7983395674419</v>
      </c>
      <c r="AA8" s="69">
        <f t="shared" si="73"/>
        <v>9978.1715065374883</v>
      </c>
      <c r="AB8" s="69">
        <f t="shared" si="73"/>
        <v>9980.5452380660081</v>
      </c>
      <c r="AC8" s="69">
        <f t="shared" si="73"/>
        <v>9982.9195342873027</v>
      </c>
      <c r="AD8" s="69">
        <f t="shared" si="73"/>
        <v>9985.2943953357099</v>
      </c>
      <c r="AE8" s="69">
        <f t="shared" si="73"/>
        <v>9987.6698213455984</v>
      </c>
      <c r="AF8" s="69">
        <f t="shared" si="73"/>
        <v>9990.045812451368</v>
      </c>
      <c r="AG8" s="69">
        <f t="shared" si="73"/>
        <v>9992.4223687874492</v>
      </c>
      <c r="AH8" s="69">
        <f t="shared" si="73"/>
        <v>9994.7994904883071</v>
      </c>
      <c r="AI8" s="69">
        <f t="shared" si="73"/>
        <v>9997.177177688438</v>
      </c>
      <c r="AJ8" s="69">
        <f t="shared" si="73"/>
        <v>9999.5554305223686</v>
      </c>
      <c r="AK8" s="69">
        <f t="shared" si="73"/>
        <v>10001.934249124661</v>
      </c>
      <c r="AL8" s="69">
        <f t="shared" si="73"/>
        <v>10004.313633629905</v>
      </c>
      <c r="AM8" s="69">
        <f t="shared" si="73"/>
        <v>10006.693584172726</v>
      </c>
      <c r="AN8" s="69">
        <f t="shared" ref="AN8:BE8" si="74">AM8*(1+$E$8)</f>
        <v>10009.074100887779</v>
      </c>
      <c r="AO8" s="69">
        <f t="shared" si="74"/>
        <v>10011.455183909753</v>
      </c>
      <c r="AP8" s="69">
        <f t="shared" si="74"/>
        <v>10013.836833373369</v>
      </c>
      <c r="AQ8" s="69">
        <f t="shared" si="74"/>
        <v>10016.219049413377</v>
      </c>
      <c r="AR8" s="69">
        <f t="shared" si="74"/>
        <v>10018.601832164562</v>
      </c>
      <c r="AS8" s="69">
        <f t="shared" si="74"/>
        <v>10020.985181761742</v>
      </c>
      <c r="AT8" s="69">
        <f t="shared" si="74"/>
        <v>10023.369098339763</v>
      </c>
      <c r="AU8" s="69">
        <f t="shared" si="74"/>
        <v>10025.753582033507</v>
      </c>
      <c r="AV8" s="69">
        <f t="shared" si="74"/>
        <v>10028.138632977885</v>
      </c>
      <c r="AW8" s="69">
        <f t="shared" si="74"/>
        <v>10030.524251307843</v>
      </c>
      <c r="AX8" s="69">
        <f t="shared" si="74"/>
        <v>10032.910437158358</v>
      </c>
      <c r="AY8" s="69">
        <f t="shared" si="74"/>
        <v>10035.297190664438</v>
      </c>
      <c r="AZ8" s="69">
        <f t="shared" si="74"/>
        <v>10037.684511961124</v>
      </c>
      <c r="BA8" s="69">
        <f t="shared" si="74"/>
        <v>10040.07240118349</v>
      </c>
      <c r="BB8" s="69">
        <f t="shared" si="74"/>
        <v>10042.46085846664</v>
      </c>
      <c r="BC8" s="69">
        <f t="shared" si="74"/>
        <v>10044.849883945712</v>
      </c>
      <c r="BD8" s="69">
        <f t="shared" si="74"/>
        <v>10047.239477755875</v>
      </c>
      <c r="BE8" s="69">
        <f t="shared" si="74"/>
        <v>10049.62964003233</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9278.3349852701904</v>
      </c>
      <c r="DG8" s="108">
        <f t="shared" si="20"/>
        <v>9280.5422309837231</v>
      </c>
      <c r="DH8" s="108">
        <f t="shared" si="21"/>
        <v>9282.7500017843158</v>
      </c>
      <c r="DI8" s="108">
        <f t="shared" si="22"/>
        <v>9284.9582977968839</v>
      </c>
      <c r="DJ8" s="108">
        <f t="shared" si="23"/>
        <v>10154.075976994602</v>
      </c>
      <c r="DK8" s="108">
        <f t="shared" si="24"/>
        <v>10156.491554866137</v>
      </c>
      <c r="DL8" s="108">
        <f t="shared" si="25"/>
        <v>10158.907707385375</v>
      </c>
      <c r="DM8" s="108">
        <f t="shared" si="26"/>
        <v>10161.324434689024</v>
      </c>
      <c r="DN8" s="108">
        <f t="shared" si="27"/>
        <v>8580.4557078690468</v>
      </c>
      <c r="DO8" s="108">
        <f t="shared" si="28"/>
        <v>8582.4969333811059</v>
      </c>
      <c r="DP8" s="108">
        <f t="shared" si="29"/>
        <v>8584.5386444852738</v>
      </c>
      <c r="DQ8" s="108">
        <f t="shared" si="30"/>
        <v>8586.5808412970691</v>
      </c>
      <c r="DR8" s="108">
        <f t="shared" si="31"/>
        <v>8588.6235239320395</v>
      </c>
      <c r="DS8" s="108">
        <f t="shared" si="32"/>
        <v>8868.3349187744188</v>
      </c>
      <c r="DT8" s="108">
        <f t="shared" si="33"/>
        <v>8870.4446285732902</v>
      </c>
      <c r="DU8" s="108">
        <f t="shared" si="34"/>
        <v>8872.5548402561653</v>
      </c>
      <c r="DV8" s="108">
        <f t="shared" si="35"/>
        <v>8874.6655539424373</v>
      </c>
      <c r="DW8" s="108">
        <f t="shared" si="36"/>
        <v>8971.1239104332344</v>
      </c>
      <c r="DX8" s="108">
        <f t="shared" si="37"/>
        <v>8973.2580729557467</v>
      </c>
      <c r="DY8" s="108">
        <f t="shared" si="38"/>
        <v>8975.39274317938</v>
      </c>
      <c r="DZ8" s="108">
        <f t="shared" si="39"/>
        <v>8977.5279212249134</v>
      </c>
      <c r="EA8" s="108">
        <f t="shared" si="40"/>
        <v>9284.8665246250475</v>
      </c>
      <c r="EB8" s="108">
        <f t="shared" si="41"/>
        <v>9287.0753241423899</v>
      </c>
      <c r="EC8" s="108">
        <f t="shared" si="42"/>
        <v>9289.284649116431</v>
      </c>
      <c r="ED8" s="108">
        <f t="shared" si="43"/>
        <v>9291.4944996721697</v>
      </c>
      <c r="EE8" s="108">
        <f t="shared" si="44"/>
        <v>9293.7048759346435</v>
      </c>
      <c r="EF8" s="108">
        <f t="shared" si="45"/>
        <v>8693.3298052381415</v>
      </c>
      <c r="EG8" s="108">
        <f t="shared" si="46"/>
        <v>8695.3978826442071</v>
      </c>
      <c r="EH8" s="108">
        <f t="shared" si="47"/>
        <v>8697.4664520302449</v>
      </c>
      <c r="EI8" s="108">
        <f t="shared" si="48"/>
        <v>8699.5355135132922</v>
      </c>
      <c r="EJ8" s="108">
        <f t="shared" si="49"/>
        <v>8823.2920022935687</v>
      </c>
      <c r="EK8" s="108">
        <f t="shared" si="50"/>
        <v>8825.3909967233049</v>
      </c>
      <c r="EL8" s="108">
        <f t="shared" si="51"/>
        <v>8827.4904904879404</v>
      </c>
      <c r="EM8" s="108">
        <f t="shared" si="52"/>
        <v>8829.5904837062608</v>
      </c>
      <c r="EN8" s="108">
        <f t="shared" si="53"/>
        <v>9771.2241441570532</v>
      </c>
      <c r="EO8" s="108">
        <f t="shared" si="54"/>
        <v>9773.5486444733706</v>
      </c>
      <c r="EP8" s="108">
        <f t="shared" si="55"/>
        <v>9775.8736977707304</v>
      </c>
      <c r="EQ8" s="108">
        <f t="shared" si="56"/>
        <v>9778.1993041806854</v>
      </c>
      <c r="ER8" s="108">
        <f t="shared" si="57"/>
        <v>9780.5254638348124</v>
      </c>
      <c r="ES8" s="108">
        <f t="shared" si="58"/>
        <v>9612.222113024498</v>
      </c>
      <c r="ET8" s="108">
        <f t="shared" si="59"/>
        <v>9614.5087879602688</v>
      </c>
      <c r="EU8" s="108">
        <f t="shared" si="60"/>
        <v>9616.7960068787106</v>
      </c>
      <c r="EV8" s="108">
        <f t="shared" si="61"/>
        <v>9619.0837699092317</v>
      </c>
      <c r="EW8" s="108">
        <f t="shared" si="62"/>
        <v>9670.7949912626736</v>
      </c>
      <c r="EX8" s="108">
        <f t="shared" si="63"/>
        <v>9673.0956002431449</v>
      </c>
      <c r="EY8" s="108">
        <f t="shared" si="64"/>
        <v>9675.3967565210896</v>
      </c>
      <c r="EZ8" s="108">
        <f t="shared" si="65"/>
        <v>9677.6984602267075</v>
      </c>
      <c r="FA8" s="108">
        <f t="shared" si="66"/>
        <v>8777.6256636392955</v>
      </c>
      <c r="FB8" s="108">
        <f t="shared" si="67"/>
        <v>8779.7137943924772</v>
      </c>
      <c r="FC8" s="108">
        <f t="shared" si="68"/>
        <v>8781.8024218961691</v>
      </c>
      <c r="FD8" s="108">
        <f t="shared" si="69"/>
        <v>8783.8915462685491</v>
      </c>
      <c r="FE8" s="108">
        <f t="shared" si="70"/>
        <v>8785.9811676278132</v>
      </c>
    </row>
    <row r="9" spans="1:161" ht="15.75" x14ac:dyDescent="0.25">
      <c r="A9" s="87" t="s">
        <v>175</v>
      </c>
      <c r="B9" s="12">
        <f>'Urb proj of all 25 ARs '!F9</f>
        <v>38040.762906157237</v>
      </c>
      <c r="C9" s="12">
        <f>'Urb proj of all 25 ARs '!G9</f>
        <v>38514.208622736733</v>
      </c>
      <c r="D9" s="100">
        <f t="shared" si="10"/>
        <v>1.2445747151481661E-2</v>
      </c>
      <c r="E9" s="101">
        <f t="shared" si="11"/>
        <v>2.3789243620075951E-4</v>
      </c>
      <c r="F9" s="69">
        <f t="shared" si="12"/>
        <v>38049.812515919919</v>
      </c>
      <c r="G9" s="69">
        <f t="shared" si="16"/>
        <v>38058.86427851631</v>
      </c>
      <c r="H9" s="69">
        <f t="shared" ref="H9:AM9" si="75">G9*(1+$E$9)</f>
        <v>38067.918194458558</v>
      </c>
      <c r="I9" s="69">
        <f t="shared" si="75"/>
        <v>38076.974264258926</v>
      </c>
      <c r="J9" s="69">
        <f t="shared" si="75"/>
        <v>38086.032488429802</v>
      </c>
      <c r="K9" s="69">
        <f t="shared" si="75"/>
        <v>38095.092867483698</v>
      </c>
      <c r="L9" s="69">
        <f t="shared" si="75"/>
        <v>38104.15540193324</v>
      </c>
      <c r="M9" s="69">
        <f t="shared" si="75"/>
        <v>38113.22009229118</v>
      </c>
      <c r="N9" s="69">
        <f t="shared" si="75"/>
        <v>38122.286939070393</v>
      </c>
      <c r="O9" s="69">
        <f t="shared" si="75"/>
        <v>38131.35594278387</v>
      </c>
      <c r="P9" s="69">
        <f t="shared" si="75"/>
        <v>38140.427103944734</v>
      </c>
      <c r="Q9" s="69">
        <f t="shared" si="75"/>
        <v>38149.500423066231</v>
      </c>
      <c r="R9" s="69">
        <f t="shared" si="75"/>
        <v>38158.575900661715</v>
      </c>
      <c r="S9" s="69">
        <f t="shared" si="75"/>
        <v>38167.653537244674</v>
      </c>
      <c r="T9" s="69">
        <f t="shared" si="75"/>
        <v>38176.733333328717</v>
      </c>
      <c r="U9" s="69">
        <f t="shared" si="75"/>
        <v>38185.81528942757</v>
      </c>
      <c r="V9" s="69">
        <f t="shared" si="75"/>
        <v>38194.899406055083</v>
      </c>
      <c r="W9" s="69">
        <f t="shared" si="75"/>
        <v>38203.98568372523</v>
      </c>
      <c r="X9" s="69">
        <f t="shared" si="75"/>
        <v>38213.074122952108</v>
      </c>
      <c r="Y9" s="69">
        <f t="shared" si="75"/>
        <v>38222.164724249938</v>
      </c>
      <c r="Z9" s="69">
        <f t="shared" si="75"/>
        <v>38231.257488133058</v>
      </c>
      <c r="AA9" s="69">
        <f t="shared" si="75"/>
        <v>38240.352415115929</v>
      </c>
      <c r="AB9" s="69">
        <f t="shared" si="75"/>
        <v>38249.449505713135</v>
      </c>
      <c r="AC9" s="69">
        <f t="shared" si="75"/>
        <v>38258.548760439386</v>
      </c>
      <c r="AD9" s="69">
        <f t="shared" si="75"/>
        <v>38267.650179809512</v>
      </c>
      <c r="AE9" s="69">
        <f t="shared" si="75"/>
        <v>38276.753764338464</v>
      </c>
      <c r="AF9" s="69">
        <f t="shared" si="75"/>
        <v>38285.85951454132</v>
      </c>
      <c r="AG9" s="69">
        <f t="shared" si="75"/>
        <v>38294.967430933277</v>
      </c>
      <c r="AH9" s="69">
        <f t="shared" si="75"/>
        <v>38304.077514029654</v>
      </c>
      <c r="AI9" s="69">
        <f t="shared" si="75"/>
        <v>38313.189764345887</v>
      </c>
      <c r="AJ9" s="69">
        <f t="shared" si="75"/>
        <v>38322.304182397551</v>
      </c>
      <c r="AK9" s="69">
        <f t="shared" si="75"/>
        <v>38331.420768700329</v>
      </c>
      <c r="AL9" s="69">
        <f t="shared" si="75"/>
        <v>38340.539523770029</v>
      </c>
      <c r="AM9" s="69">
        <f t="shared" si="75"/>
        <v>38349.660448122588</v>
      </c>
      <c r="AN9" s="69">
        <f t="shared" ref="AN9:BE9" si="76">AM9*(1+$E$9)</f>
        <v>38358.783542274061</v>
      </c>
      <c r="AO9" s="69">
        <f t="shared" si="76"/>
        <v>38367.908806740626</v>
      </c>
      <c r="AP9" s="69">
        <f t="shared" si="76"/>
        <v>38377.036242038594</v>
      </c>
      <c r="AQ9" s="69">
        <f t="shared" si="76"/>
        <v>38386.165848684373</v>
      </c>
      <c r="AR9" s="69">
        <f t="shared" si="76"/>
        <v>38395.297627194523</v>
      </c>
      <c r="AS9" s="69">
        <f t="shared" si="76"/>
        <v>38404.431578085707</v>
      </c>
      <c r="AT9" s="69">
        <f t="shared" si="76"/>
        <v>38413.567701874723</v>
      </c>
      <c r="AU9" s="69">
        <f t="shared" si="76"/>
        <v>38422.705999078484</v>
      </c>
      <c r="AV9" s="69">
        <f t="shared" si="76"/>
        <v>38431.846470214034</v>
      </c>
      <c r="AW9" s="69">
        <f t="shared" si="76"/>
        <v>38440.989115798526</v>
      </c>
      <c r="AX9" s="69">
        <f t="shared" si="76"/>
        <v>38450.133936349252</v>
      </c>
      <c r="AY9" s="69">
        <f t="shared" si="76"/>
        <v>38459.280932383612</v>
      </c>
      <c r="AZ9" s="69">
        <f t="shared" si="76"/>
        <v>38468.430104419145</v>
      </c>
      <c r="BA9" s="69">
        <f t="shared" si="76"/>
        <v>38477.581452973507</v>
      </c>
      <c r="BB9" s="69">
        <f t="shared" si="76"/>
        <v>38486.734978564469</v>
      </c>
      <c r="BC9" s="69">
        <f t="shared" si="76"/>
        <v>38495.890681709934</v>
      </c>
      <c r="BD9" s="69">
        <f t="shared" si="76"/>
        <v>38505.048562927921</v>
      </c>
      <c r="BE9" s="69">
        <f t="shared" si="76"/>
        <v>38514.208622736587</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64664.120537477087</v>
      </c>
      <c r="DG9" s="108">
        <f t="shared" si="20"/>
        <v>64679.503642646523</v>
      </c>
      <c r="DH9" s="108">
        <f t="shared" si="21"/>
        <v>64694.890407340325</v>
      </c>
      <c r="DI9" s="108">
        <f t="shared" si="22"/>
        <v>64710.28083242906</v>
      </c>
      <c r="DJ9" s="108">
        <f t="shared" si="23"/>
        <v>69677.622296209724</v>
      </c>
      <c r="DK9" s="108">
        <f t="shared" si="24"/>
        <v>69694.198075526452</v>
      </c>
      <c r="DL9" s="108">
        <f t="shared" si="25"/>
        <v>69710.777798095703</v>
      </c>
      <c r="DM9" s="108">
        <f t="shared" si="26"/>
        <v>69727.361464855552</v>
      </c>
      <c r="DN9" s="108">
        <f t="shared" si="27"/>
        <v>59565.846040103424</v>
      </c>
      <c r="DO9" s="108">
        <f t="shared" si="28"/>
        <v>59580.016304332261</v>
      </c>
      <c r="DP9" s="108">
        <f t="shared" si="29"/>
        <v>59594.189939559779</v>
      </c>
      <c r="DQ9" s="108">
        <f t="shared" si="30"/>
        <v>59608.366946587914</v>
      </c>
      <c r="DR9" s="108">
        <f t="shared" si="31"/>
        <v>59622.547326218781</v>
      </c>
      <c r="DS9" s="108">
        <f t="shared" si="32"/>
        <v>64033.331708153128</v>
      </c>
      <c r="DT9" s="108">
        <f t="shared" si="33"/>
        <v>64048.56475343123</v>
      </c>
      <c r="DU9" s="108">
        <f t="shared" si="34"/>
        <v>64063.801422535587</v>
      </c>
      <c r="DV9" s="108">
        <f t="shared" si="35"/>
        <v>64079.041716328276</v>
      </c>
      <c r="DW9" s="108">
        <f t="shared" si="36"/>
        <v>61516.903330638037</v>
      </c>
      <c r="DX9" s="108">
        <f t="shared" si="37"/>
        <v>61531.537736638886</v>
      </c>
      <c r="DY9" s="108">
        <f t="shared" si="38"/>
        <v>61546.175624054238</v>
      </c>
      <c r="DZ9" s="108">
        <f t="shared" si="39"/>
        <v>61560.81699371228</v>
      </c>
      <c r="EA9" s="108">
        <f t="shared" si="40"/>
        <v>68015.616186653337</v>
      </c>
      <c r="EB9" s="108">
        <f t="shared" si="41"/>
        <v>68031.796587287681</v>
      </c>
      <c r="EC9" s="108">
        <f t="shared" si="42"/>
        <v>68047.980837116935</v>
      </c>
      <c r="ED9" s="108">
        <f t="shared" si="43"/>
        <v>68064.16893705682</v>
      </c>
      <c r="EE9" s="108">
        <f t="shared" si="44"/>
        <v>68080.360888023235</v>
      </c>
      <c r="EF9" s="108">
        <f t="shared" si="45"/>
        <v>69926.7189508304</v>
      </c>
      <c r="EG9" s="108">
        <f t="shared" si="46"/>
        <v>69943.35398835715</v>
      </c>
      <c r="EH9" s="108">
        <f t="shared" si="47"/>
        <v>69959.992983233489</v>
      </c>
      <c r="EI9" s="108">
        <f t="shared" si="48"/>
        <v>69976.635936400868</v>
      </c>
      <c r="EJ9" s="108">
        <f t="shared" si="49"/>
        <v>73546.116919684937</v>
      </c>
      <c r="EK9" s="108">
        <f t="shared" si="50"/>
        <v>73563.61298461206</v>
      </c>
      <c r="EL9" s="108">
        <f t="shared" si="51"/>
        <v>73581.113211720702</v>
      </c>
      <c r="EM9" s="108">
        <f t="shared" si="52"/>
        <v>73598.617602000988</v>
      </c>
      <c r="EN9" s="108">
        <f t="shared" si="53"/>
        <v>79962.025790651052</v>
      </c>
      <c r="EO9" s="108">
        <f t="shared" si="54"/>
        <v>79981.048151769937</v>
      </c>
      <c r="EP9" s="108">
        <f t="shared" si="55"/>
        <v>80000.07503816465</v>
      </c>
      <c r="EQ9" s="108">
        <f t="shared" si="56"/>
        <v>80019.106450911728</v>
      </c>
      <c r="ER9" s="108">
        <f t="shared" si="57"/>
        <v>80038.142391087938</v>
      </c>
      <c r="ES9" s="108">
        <f t="shared" si="58"/>
        <v>74756.474800694486</v>
      </c>
      <c r="ET9" s="108">
        <f t="shared" si="59"/>
        <v>74774.258800606607</v>
      </c>
      <c r="EU9" s="108">
        <f t="shared" si="60"/>
        <v>74792.047031197784</v>
      </c>
      <c r="EV9" s="108">
        <f t="shared" si="61"/>
        <v>74809.839493474487</v>
      </c>
      <c r="EW9" s="108">
        <f t="shared" si="62"/>
        <v>69042.237122137652</v>
      </c>
      <c r="EX9" s="108">
        <f t="shared" si="63"/>
        <v>69058.661748127386</v>
      </c>
      <c r="EY9" s="108">
        <f t="shared" si="64"/>
        <v>69075.090281411409</v>
      </c>
      <c r="EZ9" s="108">
        <f t="shared" si="65"/>
        <v>69091.522722919239</v>
      </c>
      <c r="FA9" s="108">
        <f t="shared" si="66"/>
        <v>60915.954446990509</v>
      </c>
      <c r="FB9" s="108">
        <f t="shared" si="67"/>
        <v>60930.445891797404</v>
      </c>
      <c r="FC9" s="108">
        <f t="shared" si="68"/>
        <v>60944.940784009399</v>
      </c>
      <c r="FD9" s="108">
        <f t="shared" si="69"/>
        <v>60959.439124446617</v>
      </c>
      <c r="FE9" s="108">
        <f t="shared" si="70"/>
        <v>60973.940913929364</v>
      </c>
    </row>
    <row r="10" spans="1:161" ht="15.75" x14ac:dyDescent="0.25">
      <c r="A10" s="47" t="s">
        <v>199</v>
      </c>
      <c r="B10" s="12">
        <f>'Urb proj of all 25 ARs '!F10</f>
        <v>52733.24688085357</v>
      </c>
      <c r="C10" s="12">
        <f>'Urb proj of all 25 ARs '!G10</f>
        <v>53389.551538009327</v>
      </c>
      <c r="D10" s="100">
        <f t="shared" si="10"/>
        <v>1.2445747151481557E-2</v>
      </c>
      <c r="E10" s="101">
        <f t="shared" si="11"/>
        <v>2.3789243620075951E-4</v>
      </c>
      <c r="F10" s="69">
        <f t="shared" si="12"/>
        <v>52745.791721422836</v>
      </c>
      <c r="G10" s="69">
        <f t="shared" si="16"/>
        <v>52758.339546314783</v>
      </c>
      <c r="H10" s="69">
        <f t="shared" ref="H10:AM10" si="77">G10*(1+$E$10)</f>
        <v>52770.890356239361</v>
      </c>
      <c r="I10" s="69">
        <f t="shared" si="77"/>
        <v>52783.44415190669</v>
      </c>
      <c r="J10" s="69">
        <f t="shared" si="77"/>
        <v>52796.000934027055</v>
      </c>
      <c r="K10" s="69">
        <f t="shared" si="77"/>
        <v>52808.560703310912</v>
      </c>
      <c r="L10" s="69">
        <f t="shared" si="77"/>
        <v>52821.12346046888</v>
      </c>
      <c r="M10" s="69">
        <f t="shared" si="77"/>
        <v>52833.689206211755</v>
      </c>
      <c r="N10" s="69">
        <f t="shared" si="77"/>
        <v>52846.257941250493</v>
      </c>
      <c r="O10" s="69">
        <f t="shared" si="77"/>
        <v>52858.829666296231</v>
      </c>
      <c r="P10" s="69">
        <f t="shared" si="77"/>
        <v>52871.404382060267</v>
      </c>
      <c r="Q10" s="69">
        <f t="shared" si="77"/>
        <v>52883.982089254074</v>
      </c>
      <c r="R10" s="69">
        <f t="shared" si="77"/>
        <v>52896.562788589283</v>
      </c>
      <c r="S10" s="69">
        <f t="shared" si="77"/>
        <v>52909.146480777708</v>
      </c>
      <c r="T10" s="69">
        <f t="shared" si="77"/>
        <v>52921.733166531325</v>
      </c>
      <c r="U10" s="69">
        <f t="shared" si="77"/>
        <v>52934.322846562274</v>
      </c>
      <c r="V10" s="69">
        <f t="shared" si="77"/>
        <v>52946.91552158288</v>
      </c>
      <c r="W10" s="69">
        <f t="shared" si="77"/>
        <v>52959.511192305625</v>
      </c>
      <c r="X10" s="69">
        <f t="shared" si="77"/>
        <v>52972.109859443161</v>
      </c>
      <c r="Y10" s="69">
        <f t="shared" si="77"/>
        <v>52984.71152370832</v>
      </c>
      <c r="Z10" s="69">
        <f t="shared" si="77"/>
        <v>52997.316185814088</v>
      </c>
      <c r="AA10" s="69">
        <f t="shared" si="77"/>
        <v>53009.923846473634</v>
      </c>
      <c r="AB10" s="69">
        <f t="shared" si="77"/>
        <v>53022.53450640029</v>
      </c>
      <c r="AC10" s="69">
        <f t="shared" si="77"/>
        <v>53035.148166307554</v>
      </c>
      <c r="AD10" s="69">
        <f t="shared" si="77"/>
        <v>53047.764826909108</v>
      </c>
      <c r="AE10" s="69">
        <f t="shared" si="77"/>
        <v>53060.384488918789</v>
      </c>
      <c r="AF10" s="69">
        <f t="shared" si="77"/>
        <v>53073.00715305061</v>
      </c>
      <c r="AG10" s="69">
        <f t="shared" si="77"/>
        <v>53085.632820018749</v>
      </c>
      <c r="AH10" s="69">
        <f t="shared" si="77"/>
        <v>53098.261490537559</v>
      </c>
      <c r="AI10" s="69">
        <f t="shared" si="77"/>
        <v>53110.89316532157</v>
      </c>
      <c r="AJ10" s="69">
        <f t="shared" si="77"/>
        <v>53123.527845085468</v>
      </c>
      <c r="AK10" s="69">
        <f t="shared" si="77"/>
        <v>53136.165530544116</v>
      </c>
      <c r="AL10" s="69">
        <f t="shared" si="77"/>
        <v>53148.806222412546</v>
      </c>
      <c r="AM10" s="69">
        <f t="shared" si="77"/>
        <v>53161.449921405954</v>
      </c>
      <c r="AN10" s="69">
        <f t="shared" ref="AN10:BE10" si="78">AM10*(1+$E$10)</f>
        <v>53174.09662823972</v>
      </c>
      <c r="AO10" s="69">
        <f t="shared" si="78"/>
        <v>53186.746343629384</v>
      </c>
      <c r="AP10" s="69">
        <f t="shared" si="78"/>
        <v>53199.399068290659</v>
      </c>
      <c r="AQ10" s="69">
        <f t="shared" si="78"/>
        <v>53212.054802939434</v>
      </c>
      <c r="AR10" s="69">
        <f t="shared" si="78"/>
        <v>53224.713548291751</v>
      </c>
      <c r="AS10" s="69">
        <f t="shared" si="78"/>
        <v>53237.375305063841</v>
      </c>
      <c r="AT10" s="69">
        <f t="shared" si="78"/>
        <v>53250.040073972094</v>
      </c>
      <c r="AU10" s="69">
        <f t="shared" si="78"/>
        <v>53262.707855733082</v>
      </c>
      <c r="AV10" s="69">
        <f t="shared" si="78"/>
        <v>53275.378651063533</v>
      </c>
      <c r="AW10" s="69">
        <f t="shared" si="78"/>
        <v>53288.052460680352</v>
      </c>
      <c r="AX10" s="69">
        <f t="shared" si="78"/>
        <v>53300.729285300615</v>
      </c>
      <c r="AY10" s="69">
        <f t="shared" si="78"/>
        <v>53313.40912564157</v>
      </c>
      <c r="AZ10" s="69">
        <f t="shared" si="78"/>
        <v>53326.091982420636</v>
      </c>
      <c r="BA10" s="69">
        <f t="shared" si="78"/>
        <v>53338.777856355402</v>
      </c>
      <c r="BB10" s="69">
        <f t="shared" si="78"/>
        <v>53351.466748163621</v>
      </c>
      <c r="BC10" s="69">
        <f t="shared" si="78"/>
        <v>53364.158658563225</v>
      </c>
      <c r="BD10" s="69">
        <f t="shared" si="78"/>
        <v>53376.853588272315</v>
      </c>
      <c r="BE10" s="69">
        <f t="shared" si="78"/>
        <v>53389.55153800916</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52625.827791360949</v>
      </c>
      <c r="DG10" s="108">
        <f t="shared" si="20"/>
        <v>52638.347077741317</v>
      </c>
      <c r="DH10" s="108">
        <f t="shared" si="21"/>
        <v>52650.869342365222</v>
      </c>
      <c r="DI10" s="108">
        <f t="shared" si="22"/>
        <v>52663.394585941161</v>
      </c>
      <c r="DJ10" s="108">
        <f t="shared" si="23"/>
        <v>56313.822145667422</v>
      </c>
      <c r="DK10" s="108">
        <f t="shared" si="24"/>
        <v>56327.218778009432</v>
      </c>
      <c r="DL10" s="108">
        <f t="shared" si="25"/>
        <v>56340.618597308945</v>
      </c>
      <c r="DM10" s="108">
        <f t="shared" si="26"/>
        <v>56354.021604324123</v>
      </c>
      <c r="DN10" s="108">
        <f t="shared" si="27"/>
        <v>50056.620404816786</v>
      </c>
      <c r="DO10" s="108">
        <f t="shared" si="28"/>
        <v>50068.528496192863</v>
      </c>
      <c r="DP10" s="108">
        <f t="shared" si="29"/>
        <v>50080.439420413808</v>
      </c>
      <c r="DQ10" s="108">
        <f t="shared" si="30"/>
        <v>50092.353178153542</v>
      </c>
      <c r="DR10" s="108">
        <f t="shared" si="31"/>
        <v>50104.269770086117</v>
      </c>
      <c r="DS10" s="108">
        <f t="shared" si="32"/>
        <v>52099.040642093751</v>
      </c>
      <c r="DT10" s="108">
        <f t="shared" si="33"/>
        <v>52111.434609795826</v>
      </c>
      <c r="DU10" s="108">
        <f t="shared" si="34"/>
        <v>52123.831525929061</v>
      </c>
      <c r="DV10" s="108">
        <f t="shared" si="35"/>
        <v>52136.23139119488</v>
      </c>
      <c r="DW10" s="108">
        <f t="shared" si="36"/>
        <v>51957.426781530252</v>
      </c>
      <c r="DX10" s="108">
        <f t="shared" si="37"/>
        <v>51969.787060366027</v>
      </c>
      <c r="DY10" s="108">
        <f t="shared" si="38"/>
        <v>51982.150279618654</v>
      </c>
      <c r="DZ10" s="108">
        <f t="shared" si="39"/>
        <v>51994.51643998763</v>
      </c>
      <c r="EA10" s="108">
        <f t="shared" si="40"/>
        <v>53121.527579480527</v>
      </c>
      <c r="EB10" s="108">
        <f t="shared" si="41"/>
        <v>53134.164789091119</v>
      </c>
      <c r="EC10" s="108">
        <f t="shared" si="42"/>
        <v>53146.805004998285</v>
      </c>
      <c r="ED10" s="108">
        <f t="shared" si="43"/>
        <v>53159.448227917215</v>
      </c>
      <c r="EE10" s="108">
        <f t="shared" si="44"/>
        <v>53172.094458563246</v>
      </c>
      <c r="EF10" s="108">
        <f t="shared" si="45"/>
        <v>51793.150609233591</v>
      </c>
      <c r="EG10" s="108">
        <f t="shared" si="46"/>
        <v>51805.471808010538</v>
      </c>
      <c r="EH10" s="108">
        <f t="shared" si="47"/>
        <v>51817.795937907467</v>
      </c>
      <c r="EI10" s="108">
        <f t="shared" si="48"/>
        <v>51830.122999621693</v>
      </c>
      <c r="EJ10" s="108">
        <f t="shared" si="49"/>
        <v>51911.05011162677</v>
      </c>
      <c r="EK10" s="108">
        <f t="shared" si="50"/>
        <v>51923.399357803566</v>
      </c>
      <c r="EL10" s="108">
        <f t="shared" si="51"/>
        <v>51935.751541772624</v>
      </c>
      <c r="EM10" s="108">
        <f t="shared" si="52"/>
        <v>51948.106664232808</v>
      </c>
      <c r="EN10" s="108">
        <f t="shared" si="53"/>
        <v>56836.604976906216</v>
      </c>
      <c r="EO10" s="108">
        <f t="shared" si="54"/>
        <v>56850.125975329545</v>
      </c>
      <c r="EP10" s="108">
        <f t="shared" si="55"/>
        <v>56863.650190296139</v>
      </c>
      <c r="EQ10" s="108">
        <f t="shared" si="56"/>
        <v>56877.17762257118</v>
      </c>
      <c r="ER10" s="108">
        <f t="shared" si="57"/>
        <v>56890.708272920034</v>
      </c>
      <c r="ES10" s="108">
        <f t="shared" si="58"/>
        <v>54901.384343105252</v>
      </c>
      <c r="ET10" s="108">
        <f t="shared" si="59"/>
        <v>54914.444967177427</v>
      </c>
      <c r="EU10" s="108">
        <f t="shared" si="60"/>
        <v>54927.508698273283</v>
      </c>
      <c r="EV10" s="108">
        <f t="shared" si="61"/>
        <v>54940.575537131954</v>
      </c>
      <c r="EW10" s="108">
        <f t="shared" si="62"/>
        <v>55470.439960896081</v>
      </c>
      <c r="EX10" s="108">
        <f t="shared" si="63"/>
        <v>55483.635958995503</v>
      </c>
      <c r="EY10" s="108">
        <f t="shared" si="64"/>
        <v>55496.835096323062</v>
      </c>
      <c r="EZ10" s="108">
        <f t="shared" si="65"/>
        <v>55510.037373625557</v>
      </c>
      <c r="FA10" s="108">
        <f t="shared" si="66"/>
        <v>51628.233858328735</v>
      </c>
      <c r="FB10" s="108">
        <f t="shared" si="67"/>
        <v>51640.515824658032</v>
      </c>
      <c r="FC10" s="108">
        <f t="shared" si="68"/>
        <v>51652.800712774224</v>
      </c>
      <c r="FD10" s="108">
        <f t="shared" si="69"/>
        <v>51665.088523372382</v>
      </c>
      <c r="FE10" s="108">
        <f t="shared" si="70"/>
        <v>51677.379257147732</v>
      </c>
    </row>
    <row r="11" spans="1:161" ht="15.75" x14ac:dyDescent="0.25">
      <c r="A11" s="47" t="s">
        <v>187</v>
      </c>
      <c r="B11" s="12">
        <f>'Urb proj of all 25 ARs '!F11</f>
        <v>28075.811033940769</v>
      </c>
      <c r="C11" s="12">
        <f>'Urb proj of all 25 ARs '!G11</f>
        <v>28425.235479141971</v>
      </c>
      <c r="D11" s="100">
        <f t="shared" si="10"/>
        <v>1.2445747151481551E-2</v>
      </c>
      <c r="E11" s="101">
        <f t="shared" si="11"/>
        <v>2.3789243620075951E-4</v>
      </c>
      <c r="F11" s="69">
        <f t="shared" si="12"/>
        <v>28082.490057025945</v>
      </c>
      <c r="G11" s="69">
        <f t="shared" si="16"/>
        <v>28089.170669000196</v>
      </c>
      <c r="H11" s="69">
        <f t="shared" ref="H11:AM11" si="79">G11*(1+$E$11)</f>
        <v>28095.852870241502</v>
      </c>
      <c r="I11" s="69">
        <f t="shared" si="79"/>
        <v>28102.536661127942</v>
      </c>
      <c r="J11" s="69">
        <f t="shared" si="79"/>
        <v>28109.22204203768</v>
      </c>
      <c r="K11" s="69">
        <f t="shared" si="79"/>
        <v>28115.90901334897</v>
      </c>
      <c r="L11" s="69">
        <f t="shared" si="79"/>
        <v>28122.597575440155</v>
      </c>
      <c r="M11" s="69">
        <f t="shared" si="79"/>
        <v>28129.287728689669</v>
      </c>
      <c r="N11" s="69">
        <f t="shared" si="79"/>
        <v>28135.97947347604</v>
      </c>
      <c r="O11" s="69">
        <f t="shared" si="79"/>
        <v>28142.672810177879</v>
      </c>
      <c r="P11" s="69">
        <f t="shared" si="79"/>
        <v>28149.367739173893</v>
      </c>
      <c r="Q11" s="69">
        <f t="shared" si="79"/>
        <v>28156.064260842875</v>
      </c>
      <c r="R11" s="69">
        <f t="shared" si="79"/>
        <v>28162.762375563711</v>
      </c>
      <c r="S11" s="69">
        <f t="shared" si="79"/>
        <v>28169.462083715378</v>
      </c>
      <c r="T11" s="69">
        <f t="shared" si="79"/>
        <v>28176.163385676937</v>
      </c>
      <c r="U11" s="69">
        <f t="shared" si="79"/>
        <v>28182.866281827544</v>
      </c>
      <c r="V11" s="69">
        <f t="shared" si="79"/>
        <v>28189.570772546449</v>
      </c>
      <c r="W11" s="69">
        <f t="shared" si="79"/>
        <v>28196.276858212983</v>
      </c>
      <c r="X11" s="69">
        <f t="shared" si="79"/>
        <v>28202.984539206573</v>
      </c>
      <c r="Y11" s="69">
        <f t="shared" si="79"/>
        <v>28209.693815906736</v>
      </c>
      <c r="Z11" s="69">
        <f t="shared" si="79"/>
        <v>28216.404688693081</v>
      </c>
      <c r="AA11" s="69">
        <f t="shared" si="79"/>
        <v>28223.1171579453</v>
      </c>
      <c r="AB11" s="69">
        <f t="shared" si="79"/>
        <v>28229.831224043184</v>
      </c>
      <c r="AC11" s="69">
        <f t="shared" si="79"/>
        <v>28236.546887366607</v>
      </c>
      <c r="AD11" s="69">
        <f t="shared" si="79"/>
        <v>28243.264148295541</v>
      </c>
      <c r="AE11" s="69">
        <f t="shared" si="79"/>
        <v>28249.983007210041</v>
      </c>
      <c r="AF11" s="69">
        <f t="shared" si="79"/>
        <v>28256.703464490256</v>
      </c>
      <c r="AG11" s="69">
        <f t="shared" si="79"/>
        <v>28263.425520516426</v>
      </c>
      <c r="AH11" s="69">
        <f t="shared" si="79"/>
        <v>28270.149175668881</v>
      </c>
      <c r="AI11" s="69">
        <f t="shared" si="79"/>
        <v>28276.87443032804</v>
      </c>
      <c r="AJ11" s="69">
        <f t="shared" si="79"/>
        <v>28283.601284874414</v>
      </c>
      <c r="AK11" s="69">
        <f t="shared" si="79"/>
        <v>28290.329739688605</v>
      </c>
      <c r="AL11" s="69">
        <f t="shared" si="79"/>
        <v>28297.059795151301</v>
      </c>
      <c r="AM11" s="69">
        <f t="shared" si="79"/>
        <v>28303.791451643287</v>
      </c>
      <c r="AN11" s="69">
        <f t="shared" ref="AN11:BE11" si="80">AM11*(1+$E$11)</f>
        <v>28310.524709545436</v>
      </c>
      <c r="AO11" s="69">
        <f t="shared" si="80"/>
        <v>28317.259569238711</v>
      </c>
      <c r="AP11" s="69">
        <f t="shared" si="80"/>
        <v>28323.996031104165</v>
      </c>
      <c r="AQ11" s="69">
        <f t="shared" si="80"/>
        <v>28330.734095522945</v>
      </c>
      <c r="AR11" s="69">
        <f t="shared" si="80"/>
        <v>28337.473762876285</v>
      </c>
      <c r="AS11" s="69">
        <f t="shared" si="80"/>
        <v>28344.215033545512</v>
      </c>
      <c r="AT11" s="69">
        <f t="shared" si="80"/>
        <v>28350.957907912041</v>
      </c>
      <c r="AU11" s="69">
        <f t="shared" si="80"/>
        <v>28357.702386357381</v>
      </c>
      <c r="AV11" s="69">
        <f t="shared" si="80"/>
        <v>28364.448469263127</v>
      </c>
      <c r="AW11" s="69">
        <f t="shared" si="80"/>
        <v>28371.196157010971</v>
      </c>
      <c r="AX11" s="69">
        <f t="shared" si="80"/>
        <v>28377.945449982693</v>
      </c>
      <c r="AY11" s="69">
        <f t="shared" si="80"/>
        <v>28384.696348560163</v>
      </c>
      <c r="AZ11" s="69">
        <f t="shared" si="80"/>
        <v>28391.448853125341</v>
      </c>
      <c r="BA11" s="69">
        <f t="shared" si="80"/>
        <v>28398.202964060281</v>
      </c>
      <c r="BB11" s="69">
        <f t="shared" si="80"/>
        <v>28404.958681747125</v>
      </c>
      <c r="BC11" s="69">
        <f t="shared" si="80"/>
        <v>28411.716006568106</v>
      </c>
      <c r="BD11" s="69">
        <f t="shared" si="80"/>
        <v>28418.474938905551</v>
      </c>
      <c r="BE11" s="69">
        <f t="shared" si="80"/>
        <v>28425.235479141877</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39262.713643938514</v>
      </c>
      <c r="DG11" s="108">
        <f t="shared" si="20"/>
        <v>39272.053946539127</v>
      </c>
      <c r="DH11" s="108">
        <f t="shared" si="21"/>
        <v>39281.396471127075</v>
      </c>
      <c r="DI11" s="108">
        <f t="shared" si="22"/>
        <v>39290.741218230956</v>
      </c>
      <c r="DJ11" s="108">
        <f t="shared" si="23"/>
        <v>42639.583411621134</v>
      </c>
      <c r="DK11" s="108">
        <f t="shared" si="24"/>
        <v>42649.727045997512</v>
      </c>
      <c r="DL11" s="108">
        <f t="shared" si="25"/>
        <v>42659.873093467788</v>
      </c>
      <c r="DM11" s="108">
        <f t="shared" si="26"/>
        <v>42670.021554606006</v>
      </c>
      <c r="DN11" s="108">
        <f t="shared" si="27"/>
        <v>36660.945003672889</v>
      </c>
      <c r="DO11" s="108">
        <f t="shared" si="28"/>
        <v>36669.666365193239</v>
      </c>
      <c r="DP11" s="108">
        <f t="shared" si="29"/>
        <v>36678.389801459518</v>
      </c>
      <c r="DQ11" s="108">
        <f t="shared" si="30"/>
        <v>36687.11531296531</v>
      </c>
      <c r="DR11" s="108">
        <f t="shared" si="31"/>
        <v>36695.84290020429</v>
      </c>
      <c r="DS11" s="108">
        <f t="shared" si="32"/>
        <v>37796.111449017706</v>
      </c>
      <c r="DT11" s="108">
        <f t="shared" si="33"/>
        <v>37805.102858049228</v>
      </c>
      <c r="DU11" s="108">
        <f t="shared" si="34"/>
        <v>37814.096406068944</v>
      </c>
      <c r="DV11" s="108">
        <f t="shared" si="35"/>
        <v>37823.092093585714</v>
      </c>
      <c r="DW11" s="108">
        <f t="shared" si="36"/>
        <v>39727.695165732373</v>
      </c>
      <c r="DX11" s="108">
        <f t="shared" si="37"/>
        <v>39737.146083919994</v>
      </c>
      <c r="DY11" s="108">
        <f t="shared" si="38"/>
        <v>39746.599250409556</v>
      </c>
      <c r="DZ11" s="108">
        <f t="shared" si="39"/>
        <v>39756.054665735937</v>
      </c>
      <c r="EA11" s="108">
        <f t="shared" si="40"/>
        <v>44073.226904432835</v>
      </c>
      <c r="EB11" s="108">
        <f t="shared" si="41"/>
        <v>44083.711591752362</v>
      </c>
      <c r="EC11" s="108">
        <f t="shared" si="42"/>
        <v>44094.198773299693</v>
      </c>
      <c r="ED11" s="108">
        <f t="shared" si="43"/>
        <v>44104.688449668196</v>
      </c>
      <c r="EE11" s="108">
        <f t="shared" si="44"/>
        <v>44115.180621451364</v>
      </c>
      <c r="EF11" s="108">
        <f t="shared" si="45"/>
        <v>43982.13768202575</v>
      </c>
      <c r="EG11" s="108">
        <f t="shared" si="46"/>
        <v>43992.600699908246</v>
      </c>
      <c r="EH11" s="108">
        <f t="shared" si="47"/>
        <v>44003.066206863557</v>
      </c>
      <c r="EI11" s="108">
        <f t="shared" si="48"/>
        <v>44013.53420348381</v>
      </c>
      <c r="EJ11" s="108">
        <f t="shared" si="49"/>
        <v>46866.491527967446</v>
      </c>
      <c r="EK11" s="108">
        <f t="shared" si="50"/>
        <v>46877.640711813219</v>
      </c>
      <c r="EL11" s="108">
        <f t="shared" si="51"/>
        <v>46888.792547965495</v>
      </c>
      <c r="EM11" s="108">
        <f t="shared" si="52"/>
        <v>46899.947037055237</v>
      </c>
      <c r="EN11" s="108">
        <f t="shared" si="53"/>
        <v>52962.696837080519</v>
      </c>
      <c r="EO11" s="108">
        <f t="shared" si="54"/>
        <v>52975.296262058859</v>
      </c>
      <c r="EP11" s="108">
        <f t="shared" si="55"/>
        <v>52987.898684345091</v>
      </c>
      <c r="EQ11" s="108">
        <f t="shared" si="56"/>
        <v>53000.504104652267</v>
      </c>
      <c r="ER11" s="108">
        <f t="shared" si="57"/>
        <v>53013.112523693591</v>
      </c>
      <c r="ES11" s="108">
        <f t="shared" si="58"/>
        <v>48605.143287341809</v>
      </c>
      <c r="ET11" s="108">
        <f t="shared" si="59"/>
        <v>48616.706083290323</v>
      </c>
      <c r="EU11" s="108">
        <f t="shared" si="60"/>
        <v>48628.271629940537</v>
      </c>
      <c r="EV11" s="108">
        <f t="shared" si="61"/>
        <v>48639.839927946814</v>
      </c>
      <c r="EW11" s="108">
        <f t="shared" si="62"/>
        <v>44102.219296818024</v>
      </c>
      <c r="EX11" s="108">
        <f t="shared" si="63"/>
        <v>44112.710881208412</v>
      </c>
      <c r="EY11" s="108">
        <f t="shared" si="64"/>
        <v>44123.20496146736</v>
      </c>
      <c r="EZ11" s="108">
        <f t="shared" si="65"/>
        <v>44133.70153818863</v>
      </c>
      <c r="FA11" s="108">
        <f t="shared" si="66"/>
        <v>35942.215926376412</v>
      </c>
      <c r="FB11" s="108">
        <f t="shared" si="67"/>
        <v>35950.76630768559</v>
      </c>
      <c r="FC11" s="108">
        <f t="shared" si="68"/>
        <v>35959.318723065808</v>
      </c>
      <c r="FD11" s="108">
        <f t="shared" si="69"/>
        <v>35967.873173000953</v>
      </c>
      <c r="FE11" s="108">
        <f t="shared" si="70"/>
        <v>35976.429657975037</v>
      </c>
    </row>
    <row r="12" spans="1:161" ht="15.75" x14ac:dyDescent="0.25">
      <c r="A12" s="47" t="s">
        <v>188</v>
      </c>
      <c r="B12" s="12">
        <f>'Urb proj of all 25 ARs '!F12</f>
        <v>66204.475519552652</v>
      </c>
      <c r="C12" s="12">
        <f>'Urb proj of all 25 ARs '!G12</f>
        <v>67028.439682165466</v>
      </c>
      <c r="D12" s="100">
        <f t="shared" si="10"/>
        <v>1.2445747151481727E-2</v>
      </c>
      <c r="E12" s="101">
        <f t="shared" si="11"/>
        <v>2.3789243620075951E-4</v>
      </c>
      <c r="F12" s="69">
        <f t="shared" si="12"/>
        <v>66220.225063521386</v>
      </c>
      <c r="G12" s="69">
        <f t="shared" si="16"/>
        <v>66235.978354187508</v>
      </c>
      <c r="H12" s="69">
        <f t="shared" ref="H12:AM12" si="81">G12*(1+$E$12)</f>
        <v>66251.735392442322</v>
      </c>
      <c r="I12" s="69">
        <f t="shared" si="81"/>
        <v>66267.496179177353</v>
      </c>
      <c r="J12" s="69">
        <f t="shared" si="81"/>
        <v>66283.260715284341</v>
      </c>
      <c r="K12" s="69">
        <f t="shared" si="81"/>
        <v>66299.029001655232</v>
      </c>
      <c r="L12" s="69">
        <f t="shared" si="81"/>
        <v>66314.801039182174</v>
      </c>
      <c r="M12" s="69">
        <f t="shared" si="81"/>
        <v>66330.576828757548</v>
      </c>
      <c r="N12" s="69">
        <f t="shared" si="81"/>
        <v>66346.356371273941</v>
      </c>
      <c r="O12" s="69">
        <f t="shared" si="81"/>
        <v>66362.139667624142</v>
      </c>
      <c r="P12" s="69">
        <f t="shared" si="81"/>
        <v>66377.926718701172</v>
      </c>
      <c r="Q12" s="69">
        <f t="shared" si="81"/>
        <v>66393.717525398242</v>
      </c>
      <c r="R12" s="69">
        <f t="shared" si="81"/>
        <v>66409.512088608783</v>
      </c>
      <c r="S12" s="69">
        <f t="shared" si="81"/>
        <v>66425.31040922644</v>
      </c>
      <c r="T12" s="69">
        <f t="shared" si="81"/>
        <v>66441.112488145081</v>
      </c>
      <c r="U12" s="69">
        <f t="shared" si="81"/>
        <v>66456.918326258776</v>
      </c>
      <c r="V12" s="69">
        <f t="shared" si="81"/>
        <v>66472.727924461811</v>
      </c>
      <c r="W12" s="69">
        <f t="shared" si="81"/>
        <v>66488.541283648665</v>
      </c>
      <c r="X12" s="69">
        <f t="shared" si="81"/>
        <v>66504.358404714061</v>
      </c>
      <c r="Y12" s="69">
        <f t="shared" si="81"/>
        <v>66520.179288552928</v>
      </c>
      <c r="Z12" s="69">
        <f t="shared" si="81"/>
        <v>66536.003936060399</v>
      </c>
      <c r="AA12" s="69">
        <f t="shared" si="81"/>
        <v>66551.832348131808</v>
      </c>
      <c r="AB12" s="69">
        <f t="shared" si="81"/>
        <v>66567.664525662723</v>
      </c>
      <c r="AC12" s="69">
        <f t="shared" si="81"/>
        <v>66583.500469548933</v>
      </c>
      <c r="AD12" s="69">
        <f t="shared" si="81"/>
        <v>66599.340180686413</v>
      </c>
      <c r="AE12" s="69">
        <f t="shared" si="81"/>
        <v>66615.183659971357</v>
      </c>
      <c r="AF12" s="69">
        <f t="shared" si="81"/>
        <v>66631.030908300192</v>
      </c>
      <c r="AG12" s="69">
        <f t="shared" si="81"/>
        <v>66646.881926569535</v>
      </c>
      <c r="AH12" s="69">
        <f t="shared" si="81"/>
        <v>66662.736715676234</v>
      </c>
      <c r="AI12" s="69">
        <f t="shared" si="81"/>
        <v>66678.595276517342</v>
      </c>
      <c r="AJ12" s="69">
        <f t="shared" si="81"/>
        <v>66694.457609990117</v>
      </c>
      <c r="AK12" s="69">
        <f t="shared" si="81"/>
        <v>66710.323716992047</v>
      </c>
      <c r="AL12" s="69">
        <f t="shared" si="81"/>
        <v>66726.193598420825</v>
      </c>
      <c r="AM12" s="69">
        <f t="shared" si="81"/>
        <v>66742.067255174363</v>
      </c>
      <c r="AN12" s="69">
        <f t="shared" ref="AN12:BE12" si="82">AM12*(1+$E$12)</f>
        <v>66757.944688150776</v>
      </c>
      <c r="AO12" s="69">
        <f t="shared" si="82"/>
        <v>66773.825898248397</v>
      </c>
      <c r="AP12" s="69">
        <f t="shared" si="82"/>
        <v>66789.710886365778</v>
      </c>
      <c r="AQ12" s="69">
        <f t="shared" si="82"/>
        <v>66805.599653401674</v>
      </c>
      <c r="AR12" s="69">
        <f t="shared" si="82"/>
        <v>66821.492200255074</v>
      </c>
      <c r="AS12" s="69">
        <f t="shared" si="82"/>
        <v>66837.388527825169</v>
      </c>
      <c r="AT12" s="69">
        <f t="shared" si="82"/>
        <v>66853.288637011356</v>
      </c>
      <c r="AU12" s="69">
        <f t="shared" si="82"/>
        <v>66869.192528713247</v>
      </c>
      <c r="AV12" s="69">
        <f t="shared" si="82"/>
        <v>66885.100203830676</v>
      </c>
      <c r="AW12" s="69">
        <f t="shared" si="82"/>
        <v>66901.011663263693</v>
      </c>
      <c r="AX12" s="69">
        <f t="shared" si="82"/>
        <v>66916.926907912566</v>
      </c>
      <c r="AY12" s="69">
        <f t="shared" si="82"/>
        <v>66932.845938677754</v>
      </c>
      <c r="AZ12" s="69">
        <f t="shared" si="82"/>
        <v>66948.768756459962</v>
      </c>
      <c r="BA12" s="69">
        <f t="shared" si="82"/>
        <v>66964.695362160084</v>
      </c>
      <c r="BB12" s="69">
        <f t="shared" si="82"/>
        <v>66980.625756679234</v>
      </c>
      <c r="BC12" s="69">
        <f t="shared" si="82"/>
        <v>66996.559940918742</v>
      </c>
      <c r="BD12" s="69">
        <f t="shared" si="82"/>
        <v>67012.497915780157</v>
      </c>
      <c r="BE12" s="69">
        <f t="shared" si="82"/>
        <v>67028.439682165234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56577.749645912983</v>
      </c>
      <c r="DG12" s="108">
        <f t="shared" si="20"/>
        <v>56591.209064611008</v>
      </c>
      <c r="DH12" s="108">
        <f t="shared" si="21"/>
        <v>56604.671685202935</v>
      </c>
      <c r="DI12" s="108">
        <f t="shared" si="22"/>
        <v>56618.137508450462</v>
      </c>
      <c r="DJ12" s="108">
        <f t="shared" si="23"/>
        <v>60346.943154653767</v>
      </c>
      <c r="DK12" s="108">
        <f t="shared" si="24"/>
        <v>60361.299235978098</v>
      </c>
      <c r="DL12" s="108">
        <f t="shared" si="25"/>
        <v>60375.658732505581</v>
      </c>
      <c r="DM12" s="108">
        <f t="shared" si="26"/>
        <v>60390.021645048677</v>
      </c>
      <c r="DN12" s="108">
        <f t="shared" si="27"/>
        <v>54036.61704187563</v>
      </c>
      <c r="DO12" s="108">
        <f t="shared" si="28"/>
        <v>54049.471944347766</v>
      </c>
      <c r="DP12" s="108">
        <f t="shared" si="29"/>
        <v>54062.329904903971</v>
      </c>
      <c r="DQ12" s="108">
        <f t="shared" si="30"/>
        <v>54075.190924271737</v>
      </c>
      <c r="DR12" s="108">
        <f t="shared" si="31"/>
        <v>54088.055003178735</v>
      </c>
      <c r="DS12" s="108">
        <f t="shared" si="32"/>
        <v>55421.607638069458</v>
      </c>
      <c r="DT12" s="108">
        <f t="shared" si="33"/>
        <v>55434.792019328634</v>
      </c>
      <c r="DU12" s="108">
        <f t="shared" si="34"/>
        <v>55447.979537052393</v>
      </c>
      <c r="DV12" s="108">
        <f t="shared" si="35"/>
        <v>55461.170191986879</v>
      </c>
      <c r="DW12" s="108">
        <f t="shared" si="36"/>
        <v>55065.247568847975</v>
      </c>
      <c r="DX12" s="108">
        <f t="shared" si="37"/>
        <v>55078.347174742121</v>
      </c>
      <c r="DY12" s="108">
        <f t="shared" si="38"/>
        <v>55091.449896933431</v>
      </c>
      <c r="DZ12" s="108">
        <f t="shared" si="39"/>
        <v>55104.555736163253</v>
      </c>
      <c r="EA12" s="108">
        <f t="shared" si="40"/>
        <v>56380.082800067474</v>
      </c>
      <c r="EB12" s="108">
        <f t="shared" si="41"/>
        <v>56393.495195317977</v>
      </c>
      <c r="EC12" s="108">
        <f t="shared" si="42"/>
        <v>56406.910781275867</v>
      </c>
      <c r="ED12" s="108">
        <f t="shared" si="43"/>
        <v>56420.329558700192</v>
      </c>
      <c r="EE12" s="108">
        <f t="shared" si="44"/>
        <v>56433.751528350156</v>
      </c>
      <c r="EF12" s="108">
        <f t="shared" si="45"/>
        <v>53954.608845318653</v>
      </c>
      <c r="EG12" s="108">
        <f t="shared" si="46"/>
        <v>53967.444238661126</v>
      </c>
      <c r="EH12" s="108">
        <f t="shared" si="47"/>
        <v>53980.282685446589</v>
      </c>
      <c r="EI12" s="108">
        <f t="shared" si="48"/>
        <v>53993.124186401445</v>
      </c>
      <c r="EJ12" s="108">
        <f t="shared" si="49"/>
        <v>54108.698424162343</v>
      </c>
      <c r="EK12" s="108">
        <f t="shared" si="50"/>
        <v>54121.570474250118</v>
      </c>
      <c r="EL12" s="108">
        <f t="shared" si="51"/>
        <v>54134.44558650125</v>
      </c>
      <c r="EM12" s="108">
        <f t="shared" si="52"/>
        <v>54147.323761644206</v>
      </c>
      <c r="EN12" s="108">
        <f t="shared" si="53"/>
        <v>58237.072356554068</v>
      </c>
      <c r="EO12" s="108">
        <f t="shared" si="54"/>
        <v>58250.926515574174</v>
      </c>
      <c r="EP12" s="108">
        <f t="shared" si="55"/>
        <v>58264.783970393917</v>
      </c>
      <c r="EQ12" s="108">
        <f t="shared" si="56"/>
        <v>58278.64472179734</v>
      </c>
      <c r="ER12" s="108">
        <f t="shared" si="57"/>
        <v>58292.508770568682</v>
      </c>
      <c r="ES12" s="108">
        <f t="shared" si="58"/>
        <v>58801.522177613966</v>
      </c>
      <c r="ET12" s="108">
        <f t="shared" si="59"/>
        <v>58815.510614977116</v>
      </c>
      <c r="EU12" s="108">
        <f t="shared" si="60"/>
        <v>58829.502380083708</v>
      </c>
      <c r="EV12" s="108">
        <f t="shared" si="61"/>
        <v>58843.49747372538</v>
      </c>
      <c r="EW12" s="108">
        <f t="shared" si="62"/>
        <v>58298.35552872737</v>
      </c>
      <c r="EX12" s="108">
        <f t="shared" si="63"/>
        <v>58312.224266550598</v>
      </c>
      <c r="EY12" s="108">
        <f t="shared" si="64"/>
        <v>58326.096303641651</v>
      </c>
      <c r="EZ12" s="108">
        <f t="shared" si="65"/>
        <v>58339.971640785407</v>
      </c>
      <c r="FA12" s="108">
        <f t="shared" si="66"/>
        <v>54253.041557577082</v>
      </c>
      <c r="FB12" s="108">
        <f t="shared" si="67"/>
        <v>54265.947945804524</v>
      </c>
      <c r="FC12" s="108">
        <f t="shared" si="68"/>
        <v>54278.857404364091</v>
      </c>
      <c r="FD12" s="108">
        <f t="shared" si="69"/>
        <v>54291.769933986208</v>
      </c>
      <c r="FE12" s="108">
        <f t="shared" si="70"/>
        <v>54304.685535401455</v>
      </c>
    </row>
    <row r="13" spans="1:161" ht="15.75" x14ac:dyDescent="0.25">
      <c r="A13" s="47" t="s">
        <v>177</v>
      </c>
      <c r="B13" s="12">
        <f>'Urb proj of all 25 ARs '!F13</f>
        <v>134241.7953311186</v>
      </c>
      <c r="C13" s="12">
        <f>'Urb proj of all 25 ARs '!G13</f>
        <v>135912.53477297066</v>
      </c>
      <c r="D13" s="100">
        <f t="shared" si="10"/>
        <v>1.2445747151481681E-2</v>
      </c>
      <c r="E13" s="101">
        <f t="shared" si="11"/>
        <v>2.3789243620075951E-4</v>
      </c>
      <c r="F13" s="69">
        <f t="shared" si="12"/>
        <v>134273.73043884989</v>
      </c>
      <c r="G13" s="69">
        <f t="shared" si="16"/>
        <v>134305.67314370174</v>
      </c>
      <c r="H13" s="69">
        <f t="shared" ref="H13:AM13" si="83">G13*(1+$E$13)</f>
        <v>134337.62344748148</v>
      </c>
      <c r="I13" s="69">
        <f t="shared" si="83"/>
        <v>134369.58135199684</v>
      </c>
      <c r="J13" s="69">
        <f t="shared" si="83"/>
        <v>134401.54685905593</v>
      </c>
      <c r="K13" s="69">
        <f t="shared" si="83"/>
        <v>134433.51997046737</v>
      </c>
      <c r="L13" s="69">
        <f t="shared" si="83"/>
        <v>134465.50068804019</v>
      </c>
      <c r="M13" s="69">
        <f t="shared" si="83"/>
        <v>134497.48901358384</v>
      </c>
      <c r="N13" s="69">
        <f t="shared" si="83"/>
        <v>134529.48494890815</v>
      </c>
      <c r="O13" s="69">
        <f t="shared" si="83"/>
        <v>134561.48849582349</v>
      </c>
      <c r="P13" s="69">
        <f t="shared" si="83"/>
        <v>134593.49965614057</v>
      </c>
      <c r="Q13" s="69">
        <f t="shared" si="83"/>
        <v>134625.51843167056</v>
      </c>
      <c r="R13" s="69">
        <f t="shared" si="83"/>
        <v>134657.54482422504</v>
      </c>
      <c r="S13" s="69">
        <f t="shared" si="83"/>
        <v>134689.57883561609</v>
      </c>
      <c r="T13" s="69">
        <f t="shared" si="83"/>
        <v>134721.62046765615</v>
      </c>
      <c r="U13" s="69">
        <f t="shared" si="83"/>
        <v>134753.66972215811</v>
      </c>
      <c r="V13" s="69">
        <f t="shared" si="83"/>
        <v>134785.7266009353</v>
      </c>
      <c r="W13" s="69">
        <f t="shared" si="83"/>
        <v>134817.7911058015</v>
      </c>
      <c r="X13" s="69">
        <f t="shared" si="83"/>
        <v>134849.86323857086</v>
      </c>
      <c r="Y13" s="69">
        <f t="shared" si="83"/>
        <v>134881.94300105801</v>
      </c>
      <c r="Z13" s="69">
        <f t="shared" si="83"/>
        <v>134914.03039507804</v>
      </c>
      <c r="AA13" s="69">
        <f t="shared" si="83"/>
        <v>134946.12542244638</v>
      </c>
      <c r="AB13" s="69">
        <f t="shared" si="83"/>
        <v>134978.22808497897</v>
      </c>
      <c r="AC13" s="69">
        <f t="shared" si="83"/>
        <v>135010.33838449218</v>
      </c>
      <c r="AD13" s="69">
        <f t="shared" si="83"/>
        <v>135042.45632280275</v>
      </c>
      <c r="AE13" s="69">
        <f t="shared" si="83"/>
        <v>135074.58190172791</v>
      </c>
      <c r="AF13" s="69">
        <f t="shared" si="83"/>
        <v>135106.71512308531</v>
      </c>
      <c r="AG13" s="69">
        <f t="shared" si="83"/>
        <v>135138.85598869302</v>
      </c>
      <c r="AH13" s="69">
        <f t="shared" si="83"/>
        <v>135171.00450036954</v>
      </c>
      <c r="AI13" s="69">
        <f t="shared" si="83"/>
        <v>135203.16065993384</v>
      </c>
      <c r="AJ13" s="69">
        <f t="shared" si="83"/>
        <v>135235.32446920528</v>
      </c>
      <c r="AK13" s="69">
        <f t="shared" si="83"/>
        <v>135267.49593000367</v>
      </c>
      <c r="AL13" s="69">
        <f t="shared" si="83"/>
        <v>135299.67504414925</v>
      </c>
      <c r="AM13" s="69">
        <f t="shared" si="83"/>
        <v>135331.86181346266</v>
      </c>
      <c r="AN13" s="69">
        <f t="shared" ref="AN13:BE13" si="84">AM13*(1+$E$13)</f>
        <v>135364.05623976505</v>
      </c>
      <c r="AO13" s="69">
        <f t="shared" si="84"/>
        <v>135396.25832487794</v>
      </c>
      <c r="AP13" s="69">
        <f t="shared" si="84"/>
        <v>135428.46807062332</v>
      </c>
      <c r="AQ13" s="69">
        <f t="shared" si="84"/>
        <v>135460.68547882358</v>
      </c>
      <c r="AR13" s="69">
        <f t="shared" si="84"/>
        <v>135492.91055130155</v>
      </c>
      <c r="AS13" s="69">
        <f t="shared" si="84"/>
        <v>135525.14328988054</v>
      </c>
      <c r="AT13" s="69">
        <f t="shared" si="84"/>
        <v>135557.38369638423</v>
      </c>
      <c r="AU13" s="69">
        <f t="shared" si="84"/>
        <v>135589.63177263676</v>
      </c>
      <c r="AV13" s="69">
        <f t="shared" si="84"/>
        <v>135621.88752046271</v>
      </c>
      <c r="AW13" s="69">
        <f t="shared" si="84"/>
        <v>135654.15094168711</v>
      </c>
      <c r="AX13" s="69">
        <f t="shared" si="84"/>
        <v>135686.42203813538</v>
      </c>
      <c r="AY13" s="69">
        <f t="shared" si="84"/>
        <v>135718.7008116334</v>
      </c>
      <c r="AZ13" s="69">
        <f t="shared" si="84"/>
        <v>135750.98726400748</v>
      </c>
      <c r="BA13" s="69">
        <f t="shared" si="84"/>
        <v>135783.28139708436</v>
      </c>
      <c r="BB13" s="69">
        <f t="shared" si="84"/>
        <v>135815.58321269124</v>
      </c>
      <c r="BC13" s="69">
        <f t="shared" si="84"/>
        <v>135847.89271265574</v>
      </c>
      <c r="BD13" s="69">
        <f t="shared" si="84"/>
        <v>135880.20989880589</v>
      </c>
      <c r="BE13" s="69">
        <f t="shared" si="84"/>
        <v>135912.53477297019</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144529.929788743</v>
      </c>
      <c r="DG13" s="108">
        <f t="shared" si="20"/>
        <v>144564.31236584438</v>
      </c>
      <c r="DH13" s="108">
        <f t="shared" si="21"/>
        <v>144598.70312230077</v>
      </c>
      <c r="DI13" s="108">
        <f t="shared" si="22"/>
        <v>144633.10206005801</v>
      </c>
      <c r="DJ13" s="108">
        <f t="shared" si="23"/>
        <v>157088.57991311568</v>
      </c>
      <c r="DK13" s="108">
        <f t="shared" si="24"/>
        <v>157125.95009809051</v>
      </c>
      <c r="DL13" s="108">
        <f t="shared" si="25"/>
        <v>157163.32917314972</v>
      </c>
      <c r="DM13" s="108">
        <f t="shared" si="26"/>
        <v>157200.71714040815</v>
      </c>
      <c r="DN13" s="108">
        <f t="shared" si="27"/>
        <v>139931.03225581592</v>
      </c>
      <c r="DO13" s="108">
        <f t="shared" si="28"/>
        <v>139964.32078997936</v>
      </c>
      <c r="DP13" s="108">
        <f t="shared" si="29"/>
        <v>139997.61724323328</v>
      </c>
      <c r="DQ13" s="108">
        <f t="shared" si="30"/>
        <v>140030.92161746157</v>
      </c>
      <c r="DR13" s="108">
        <f t="shared" si="31"/>
        <v>140064.23391454856</v>
      </c>
      <c r="DS13" s="108">
        <f t="shared" si="32"/>
        <v>144180.7847385499</v>
      </c>
      <c r="DT13" s="108">
        <f t="shared" si="33"/>
        <v>144215.0842566847</v>
      </c>
      <c r="DU13" s="108">
        <f t="shared" si="34"/>
        <v>144249.39193441541</v>
      </c>
      <c r="DV13" s="108">
        <f t="shared" si="35"/>
        <v>144283.70777368316</v>
      </c>
      <c r="DW13" s="108">
        <f t="shared" si="36"/>
        <v>141716.93069307343</v>
      </c>
      <c r="DX13" s="108">
        <f t="shared" si="37"/>
        <v>141750.6440789669</v>
      </c>
      <c r="DY13" s="108">
        <f t="shared" si="38"/>
        <v>141784.36548501987</v>
      </c>
      <c r="DZ13" s="108">
        <f t="shared" si="39"/>
        <v>141818.09491314029</v>
      </c>
      <c r="EA13" s="108">
        <f t="shared" si="40"/>
        <v>146424.28295291893</v>
      </c>
      <c r="EB13" s="108">
        <f t="shared" si="41"/>
        <v>146459.11618230955</v>
      </c>
      <c r="EC13" s="108">
        <f t="shared" si="42"/>
        <v>146493.95769826198</v>
      </c>
      <c r="ED13" s="108">
        <f t="shared" si="43"/>
        <v>146528.80750274748</v>
      </c>
      <c r="EE13" s="108">
        <f t="shared" si="44"/>
        <v>146563.66559773791</v>
      </c>
      <c r="EF13" s="108">
        <f t="shared" si="45"/>
        <v>149320.75484903521</v>
      </c>
      <c r="EG13" s="108">
        <f t="shared" si="46"/>
        <v>149356.27712718159</v>
      </c>
      <c r="EH13" s="108">
        <f t="shared" si="47"/>
        <v>149391.80785580925</v>
      </c>
      <c r="EI13" s="108">
        <f t="shared" si="48"/>
        <v>149427.34703692849</v>
      </c>
      <c r="EJ13" s="108">
        <f t="shared" si="49"/>
        <v>150170.76035101933</v>
      </c>
      <c r="EK13" s="108">
        <f t="shared" si="50"/>
        <v>150206.48483904536</v>
      </c>
      <c r="EL13" s="108">
        <f t="shared" si="51"/>
        <v>150242.2178256569</v>
      </c>
      <c r="EM13" s="108">
        <f t="shared" si="52"/>
        <v>150277.95931287564</v>
      </c>
      <c r="EN13" s="108">
        <f t="shared" si="53"/>
        <v>161637.98535706374</v>
      </c>
      <c r="EO13" s="108">
        <f t="shared" si="54"/>
        <v>161676.4378111829</v>
      </c>
      <c r="EP13" s="108">
        <f t="shared" si="55"/>
        <v>161714.89941285009</v>
      </c>
      <c r="EQ13" s="108">
        <f t="shared" si="56"/>
        <v>161753.37016424138</v>
      </c>
      <c r="ER13" s="108">
        <f t="shared" si="57"/>
        <v>161791.85006753341</v>
      </c>
      <c r="ES13" s="108">
        <f t="shared" si="58"/>
        <v>156266.6494141249</v>
      </c>
      <c r="ET13" s="108">
        <f t="shared" si="59"/>
        <v>156303.82406805098</v>
      </c>
      <c r="EU13" s="108">
        <f t="shared" si="60"/>
        <v>156341.007565546</v>
      </c>
      <c r="EV13" s="108">
        <f t="shared" si="61"/>
        <v>156378.19990871384</v>
      </c>
      <c r="EW13" s="108">
        <f t="shared" si="62"/>
        <v>155284.18737369031</v>
      </c>
      <c r="EX13" s="108">
        <f t="shared" si="63"/>
        <v>155321.12830732809</v>
      </c>
      <c r="EY13" s="108">
        <f t="shared" si="64"/>
        <v>155358.07802893457</v>
      </c>
      <c r="EZ13" s="108">
        <f t="shared" si="65"/>
        <v>155395.03654060033</v>
      </c>
      <c r="FA13" s="108">
        <f t="shared" si="66"/>
        <v>141750.43762645879</v>
      </c>
      <c r="FB13" s="108">
        <f t="shared" si="67"/>
        <v>141784.15898339826</v>
      </c>
      <c r="FC13" s="108">
        <f t="shared" si="68"/>
        <v>141817.88836239351</v>
      </c>
      <c r="FD13" s="108">
        <f t="shared" si="69"/>
        <v>141851.62576535289</v>
      </c>
      <c r="FE13" s="108">
        <f t="shared" si="70"/>
        <v>141885.37119418525</v>
      </c>
    </row>
    <row r="14" spans="1:161" ht="15.75" x14ac:dyDescent="0.25">
      <c r="A14" s="47" t="s">
        <v>194</v>
      </c>
      <c r="B14" s="12">
        <f>'Urb proj of all 25 ARs '!F14</f>
        <v>38318.835367131156</v>
      </c>
      <c r="C14" s="12">
        <f>'Urb proj of all 25 ARs '!G14</f>
        <v>38795.741903249727</v>
      </c>
      <c r="D14" s="100">
        <f t="shared" si="10"/>
        <v>1.2445747151481763E-2</v>
      </c>
      <c r="E14" s="101">
        <f t="shared" si="11"/>
        <v>2.3789243620075951E-4</v>
      </c>
      <c r="F14" s="69">
        <f t="shared" si="12"/>
        <v>38327.951128229019</v>
      </c>
      <c r="G14" s="69">
        <f t="shared" si="16"/>
        <v>38337.069057897497</v>
      </c>
      <c r="H14" s="69">
        <f t="shared" ref="H14:AM14" si="85">G14*(1+$E$14)</f>
        <v>38346.189156652479</v>
      </c>
      <c r="I14" s="69">
        <f t="shared" si="85"/>
        <v>38355.311425009968</v>
      </c>
      <c r="J14" s="69">
        <f t="shared" si="85"/>
        <v>38364.435863486106</v>
      </c>
      <c r="K14" s="69">
        <f t="shared" si="85"/>
        <v>38373.562472597136</v>
      </c>
      <c r="L14" s="69">
        <f t="shared" si="85"/>
        <v>38382.69125285944</v>
      </c>
      <c r="M14" s="69">
        <f t="shared" si="85"/>
        <v>38391.822204789525</v>
      </c>
      <c r="N14" s="69">
        <f t="shared" si="85"/>
        <v>38400.955328904012</v>
      </c>
      <c r="O14" s="69">
        <f t="shared" si="85"/>
        <v>38410.09062571964</v>
      </c>
      <c r="P14" s="69">
        <f t="shared" si="85"/>
        <v>38419.228095753286</v>
      </c>
      <c r="Q14" s="69">
        <f t="shared" si="85"/>
        <v>38428.367739521935</v>
      </c>
      <c r="R14" s="69">
        <f t="shared" si="85"/>
        <v>38437.509557542711</v>
      </c>
      <c r="S14" s="69">
        <f t="shared" si="85"/>
        <v>38446.653550332849</v>
      </c>
      <c r="T14" s="69">
        <f t="shared" si="85"/>
        <v>38455.799718409704</v>
      </c>
      <c r="U14" s="69">
        <f t="shared" si="85"/>
        <v>38464.948062290765</v>
      </c>
      <c r="V14" s="69">
        <f t="shared" si="85"/>
        <v>38474.098582493636</v>
      </c>
      <c r="W14" s="69">
        <f t="shared" si="85"/>
        <v>38483.251279536053</v>
      </c>
      <c r="X14" s="69">
        <f t="shared" si="85"/>
        <v>38492.406153935866</v>
      </c>
      <c r="Y14" s="69">
        <f t="shared" si="85"/>
        <v>38501.563206211053</v>
      </c>
      <c r="Z14" s="69">
        <f t="shared" si="85"/>
        <v>38510.722436879718</v>
      </c>
      <c r="AA14" s="69">
        <f t="shared" si="85"/>
        <v>38519.883846460078</v>
      </c>
      <c r="AB14" s="69">
        <f t="shared" si="85"/>
        <v>38529.047435470486</v>
      </c>
      <c r="AC14" s="69">
        <f t="shared" si="85"/>
        <v>38538.213204429405</v>
      </c>
      <c r="AD14" s="69">
        <f t="shared" si="85"/>
        <v>38547.381153855429</v>
      </c>
      <c r="AE14" s="69">
        <f t="shared" si="85"/>
        <v>38556.551284267276</v>
      </c>
      <c r="AF14" s="69">
        <f t="shared" si="85"/>
        <v>38565.723596183787</v>
      </c>
      <c r="AG14" s="69">
        <f t="shared" si="85"/>
        <v>38574.898090123927</v>
      </c>
      <c r="AH14" s="69">
        <f t="shared" si="85"/>
        <v>38584.074766606784</v>
      </c>
      <c r="AI14" s="69">
        <f t="shared" si="85"/>
        <v>38593.253626151563</v>
      </c>
      <c r="AJ14" s="69">
        <f t="shared" si="85"/>
        <v>38602.434669277602</v>
      </c>
      <c r="AK14" s="69">
        <f t="shared" si="85"/>
        <v>38611.617896504358</v>
      </c>
      <c r="AL14" s="69">
        <f t="shared" si="85"/>
        <v>38620.803308351409</v>
      </c>
      <c r="AM14" s="69">
        <f t="shared" si="85"/>
        <v>38629.990905338462</v>
      </c>
      <c r="AN14" s="69">
        <f t="shared" ref="AN14:BE14" si="86">AM14*(1+$E$14)</f>
        <v>38639.180687985347</v>
      </c>
      <c r="AO14" s="69">
        <f t="shared" si="86"/>
        <v>38648.372656812011</v>
      </c>
      <c r="AP14" s="69">
        <f t="shared" si="86"/>
        <v>38657.566812338533</v>
      </c>
      <c r="AQ14" s="69">
        <f t="shared" si="86"/>
        <v>38666.763155085115</v>
      </c>
      <c r="AR14" s="69">
        <f t="shared" si="86"/>
        <v>38675.961685572074</v>
      </c>
      <c r="AS14" s="69">
        <f t="shared" si="86"/>
        <v>38685.162404319861</v>
      </c>
      <c r="AT14" s="69">
        <f t="shared" si="86"/>
        <v>38694.365311849047</v>
      </c>
      <c r="AU14" s="69">
        <f t="shared" si="86"/>
        <v>38703.570408680323</v>
      </c>
      <c r="AV14" s="69">
        <f t="shared" si="86"/>
        <v>38712.777695334509</v>
      </c>
      <c r="AW14" s="69">
        <f t="shared" si="86"/>
        <v>38721.987172332549</v>
      </c>
      <c r="AX14" s="69">
        <f t="shared" si="86"/>
        <v>38731.19884019551</v>
      </c>
      <c r="AY14" s="69">
        <f t="shared" si="86"/>
        <v>38740.412699444583</v>
      </c>
      <c r="AZ14" s="69">
        <f t="shared" si="86"/>
        <v>38749.628750601078</v>
      </c>
      <c r="BA14" s="69">
        <f t="shared" si="86"/>
        <v>38758.846994186431</v>
      </c>
      <c r="BB14" s="69">
        <f t="shared" si="86"/>
        <v>38768.067430722214</v>
      </c>
      <c r="BC14" s="69">
        <f t="shared" si="86"/>
        <v>38777.290060730105</v>
      </c>
      <c r="BD14" s="69">
        <f t="shared" si="86"/>
        <v>38786.514884731914</v>
      </c>
      <c r="BE14" s="69">
        <f t="shared" si="86"/>
        <v>38795.741903249582</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45528.98898750839</v>
      </c>
      <c r="DG14" s="108">
        <f t="shared" si="20"/>
        <v>45539.819989616386</v>
      </c>
      <c r="DH14" s="108">
        <f t="shared" si="21"/>
        <v>45550.653568337868</v>
      </c>
      <c r="DI14" s="108">
        <f t="shared" si="22"/>
        <v>45561.48972428577</v>
      </c>
      <c r="DJ14" s="108">
        <f t="shared" si="23"/>
        <v>50131.769995859082</v>
      </c>
      <c r="DK14" s="108">
        <f t="shared" si="24"/>
        <v>50143.69596475445</v>
      </c>
      <c r="DL14" s="108">
        <f t="shared" si="25"/>
        <v>50155.624770747607</v>
      </c>
      <c r="DM14" s="108">
        <f t="shared" si="26"/>
        <v>50167.556414513492</v>
      </c>
      <c r="DN14" s="108">
        <f t="shared" si="27"/>
        <v>45795.783318632755</v>
      </c>
      <c r="DO14" s="108">
        <f t="shared" si="28"/>
        <v>45806.677789094145</v>
      </c>
      <c r="DP14" s="108">
        <f t="shared" si="29"/>
        <v>45817.574851267658</v>
      </c>
      <c r="DQ14" s="108">
        <f t="shared" si="30"/>
        <v>45828.474505769831</v>
      </c>
      <c r="DR14" s="108">
        <f t="shared" si="31"/>
        <v>45839.376753217381</v>
      </c>
      <c r="DS14" s="108">
        <f t="shared" si="32"/>
        <v>46681.253925390301</v>
      </c>
      <c r="DT14" s="108">
        <f t="shared" si="33"/>
        <v>46692.359042611519</v>
      </c>
      <c r="DU14" s="108">
        <f t="shared" si="34"/>
        <v>46703.466801656126</v>
      </c>
      <c r="DV14" s="108">
        <f t="shared" si="35"/>
        <v>46714.577203152592</v>
      </c>
      <c r="DW14" s="108">
        <f t="shared" si="36"/>
        <v>45348.930973434122</v>
      </c>
      <c r="DX14" s="108">
        <f t="shared" si="37"/>
        <v>45359.719141102491</v>
      </c>
      <c r="DY14" s="108">
        <f t="shared" si="38"/>
        <v>45370.509875194344</v>
      </c>
      <c r="DZ14" s="108">
        <f t="shared" si="39"/>
        <v>45381.303176320231</v>
      </c>
      <c r="EA14" s="108">
        <f t="shared" si="40"/>
        <v>46589.045154786327</v>
      </c>
      <c r="EB14" s="108">
        <f t="shared" si="41"/>
        <v>46600.128336238471</v>
      </c>
      <c r="EC14" s="108">
        <f t="shared" si="42"/>
        <v>46611.214154295645</v>
      </c>
      <c r="ED14" s="108">
        <f t="shared" si="43"/>
        <v>46622.302609585087</v>
      </c>
      <c r="EE14" s="108">
        <f t="shared" si="44"/>
        <v>46633.393702734167</v>
      </c>
      <c r="EF14" s="108">
        <f t="shared" si="45"/>
        <v>44315.792811541629</v>
      </c>
      <c r="EG14" s="108">
        <f t="shared" si="46"/>
        <v>44326.335203455732</v>
      </c>
      <c r="EH14" s="108">
        <f t="shared" si="47"/>
        <v>44336.880103325137</v>
      </c>
      <c r="EI14" s="108">
        <f t="shared" si="48"/>
        <v>44347.427511746457</v>
      </c>
      <c r="EJ14" s="108">
        <f t="shared" si="49"/>
        <v>44330.371360689031</v>
      </c>
      <c r="EK14" s="108">
        <f t="shared" si="50"/>
        <v>44340.917220729709</v>
      </c>
      <c r="EL14" s="108">
        <f t="shared" si="51"/>
        <v>44351.465589550724</v>
      </c>
      <c r="EM14" s="108">
        <f t="shared" si="52"/>
        <v>44362.016467748894</v>
      </c>
      <c r="EN14" s="108">
        <f t="shared" si="53"/>
        <v>47674.603356385327</v>
      </c>
      <c r="EO14" s="108">
        <f t="shared" si="54"/>
        <v>47685.944783922685</v>
      </c>
      <c r="EP14" s="108">
        <f t="shared" si="55"/>
        <v>47697.288909499861</v>
      </c>
      <c r="EQ14" s="108">
        <f t="shared" si="56"/>
        <v>47708.635733758718</v>
      </c>
      <c r="ER14" s="108">
        <f t="shared" si="57"/>
        <v>47719.985257341235</v>
      </c>
      <c r="ES14" s="108">
        <f t="shared" si="58"/>
        <v>47859.540101122679</v>
      </c>
      <c r="ET14" s="108">
        <f t="shared" si="59"/>
        <v>47870.925523712787</v>
      </c>
      <c r="EU14" s="108">
        <f t="shared" si="60"/>
        <v>47882.313654808808</v>
      </c>
      <c r="EV14" s="108">
        <f t="shared" si="61"/>
        <v>47893.70449505507</v>
      </c>
      <c r="EW14" s="108">
        <f t="shared" si="62"/>
        <v>47343.826908597795</v>
      </c>
      <c r="EX14" s="108">
        <f t="shared" si="63"/>
        <v>47355.089646920154</v>
      </c>
      <c r="EY14" s="108">
        <f t="shared" si="64"/>
        <v>47366.355064562769</v>
      </c>
      <c r="EZ14" s="108">
        <f t="shared" si="65"/>
        <v>47377.623162163029</v>
      </c>
      <c r="FA14" s="108">
        <f t="shared" si="66"/>
        <v>44233.371718015413</v>
      </c>
      <c r="FB14" s="108">
        <f t="shared" si="67"/>
        <v>44243.894502574789</v>
      </c>
      <c r="FC14" s="108">
        <f t="shared" si="68"/>
        <v>44254.419790425018</v>
      </c>
      <c r="FD14" s="108">
        <f t="shared" si="69"/>
        <v>44264.947582161614</v>
      </c>
      <c r="FE14" s="108">
        <f t="shared" si="70"/>
        <v>44275.477878380232</v>
      </c>
    </row>
    <row r="15" spans="1:161" ht="15.75" x14ac:dyDescent="0.25">
      <c r="A15" s="47" t="s">
        <v>179</v>
      </c>
      <c r="B15" s="12">
        <f>'Urb proj of all 25 ARs '!F15</f>
        <v>2390.774520623318</v>
      </c>
      <c r="C15" s="12">
        <f>'Urb proj of all 25 ARs '!G15</f>
        <v>2420.5294958032009</v>
      </c>
      <c r="D15" s="100">
        <f t="shared" si="10"/>
        <v>1.2445747151481779E-2</v>
      </c>
      <c r="E15" s="101">
        <f t="shared" si="11"/>
        <v>2.3789243620075951E-4</v>
      </c>
      <c r="F15" s="69">
        <f t="shared" si="12"/>
        <v>2391.343267798436</v>
      </c>
      <c r="G15" s="69">
        <f t="shared" si="16"/>
        <v>2391.912150274205</v>
      </c>
      <c r="H15" s="69">
        <f t="shared" ref="H15:AM15" si="87">G15*(1+$E$15)</f>
        <v>2392.481168082812</v>
      </c>
      <c r="I15" s="69">
        <f t="shared" si="87"/>
        <v>2393.0503212564518</v>
      </c>
      <c r="J15" s="69">
        <f t="shared" si="87"/>
        <v>2393.6196098273263</v>
      </c>
      <c r="K15" s="69">
        <f t="shared" si="87"/>
        <v>2394.1890338276462</v>
      </c>
      <c r="L15" s="69">
        <f t="shared" si="87"/>
        <v>2394.7585932896286</v>
      </c>
      <c r="M15" s="69">
        <f t="shared" si="87"/>
        <v>2395.3282882454992</v>
      </c>
      <c r="N15" s="69">
        <f t="shared" si="87"/>
        <v>2395.8981187274903</v>
      </c>
      <c r="O15" s="69">
        <f t="shared" si="87"/>
        <v>2396.4680847678433</v>
      </c>
      <c r="P15" s="69">
        <f t="shared" si="87"/>
        <v>2397.0381863988059</v>
      </c>
      <c r="Q15" s="69">
        <f t="shared" si="87"/>
        <v>2397.6084236526344</v>
      </c>
      <c r="R15" s="69">
        <f t="shared" si="87"/>
        <v>2398.1787965615927</v>
      </c>
      <c r="S15" s="69">
        <f t="shared" si="87"/>
        <v>2398.7493051579518</v>
      </c>
      <c r="T15" s="69">
        <f t="shared" si="87"/>
        <v>2399.3199494739906</v>
      </c>
      <c r="U15" s="69">
        <f t="shared" si="87"/>
        <v>2399.8907295419963</v>
      </c>
      <c r="V15" s="69">
        <f t="shared" si="87"/>
        <v>2400.4616453942626</v>
      </c>
      <c r="W15" s="69">
        <f t="shared" si="87"/>
        <v>2401.0326970630917</v>
      </c>
      <c r="X15" s="69">
        <f t="shared" si="87"/>
        <v>2401.6038845807939</v>
      </c>
      <c r="Y15" s="69">
        <f t="shared" si="87"/>
        <v>2402.1752079796861</v>
      </c>
      <c r="Z15" s="69">
        <f t="shared" si="87"/>
        <v>2402.7466672920937</v>
      </c>
      <c r="AA15" s="69">
        <f t="shared" si="87"/>
        <v>2403.3182625503491</v>
      </c>
      <c r="AB15" s="69">
        <f t="shared" si="87"/>
        <v>2403.8899937867932</v>
      </c>
      <c r="AC15" s="69">
        <f t="shared" si="87"/>
        <v>2404.4618610337739</v>
      </c>
      <c r="AD15" s="69">
        <f t="shared" si="87"/>
        <v>2405.0338643236469</v>
      </c>
      <c r="AE15" s="69">
        <f t="shared" si="87"/>
        <v>2405.6060036887761</v>
      </c>
      <c r="AF15" s="69">
        <f t="shared" si="87"/>
        <v>2406.1782791615328</v>
      </c>
      <c r="AG15" s="69">
        <f t="shared" si="87"/>
        <v>2406.7506907742959</v>
      </c>
      <c r="AH15" s="69">
        <f t="shared" si="87"/>
        <v>2407.323238559452</v>
      </c>
      <c r="AI15" s="69">
        <f t="shared" si="87"/>
        <v>2407.8959225493954</v>
      </c>
      <c r="AJ15" s="69">
        <f t="shared" si="87"/>
        <v>2408.4687427765284</v>
      </c>
      <c r="AK15" s="69">
        <f t="shared" si="87"/>
        <v>2409.0416992732607</v>
      </c>
      <c r="AL15" s="69">
        <f t="shared" si="87"/>
        <v>2409.61479207201</v>
      </c>
      <c r="AM15" s="69">
        <f t="shared" si="87"/>
        <v>2410.1880212052015</v>
      </c>
      <c r="AN15" s="69">
        <f t="shared" ref="AN15:BE15" si="88">AM15*(1+$E$15)</f>
        <v>2410.7613867052678</v>
      </c>
      <c r="AO15" s="69">
        <f t="shared" si="88"/>
        <v>2411.3348886046497</v>
      </c>
      <c r="AP15" s="69">
        <f t="shared" si="88"/>
        <v>2411.9085269357956</v>
      </c>
      <c r="AQ15" s="69">
        <f t="shared" si="88"/>
        <v>2412.4823017311619</v>
      </c>
      <c r="AR15" s="69">
        <f t="shared" si="88"/>
        <v>2413.056213023212</v>
      </c>
      <c r="AS15" s="69">
        <f t="shared" si="88"/>
        <v>2413.6302608444175</v>
      </c>
      <c r="AT15" s="69">
        <f t="shared" si="88"/>
        <v>2414.2044452272576</v>
      </c>
      <c r="AU15" s="69">
        <f t="shared" si="88"/>
        <v>2414.7787662042192</v>
      </c>
      <c r="AV15" s="69">
        <f t="shared" si="88"/>
        <v>2415.3532238077973</v>
      </c>
      <c r="AW15" s="69">
        <f t="shared" si="88"/>
        <v>2415.9278180704941</v>
      </c>
      <c r="AX15" s="69">
        <f t="shared" si="88"/>
        <v>2416.5025490248199</v>
      </c>
      <c r="AY15" s="69">
        <f t="shared" si="88"/>
        <v>2417.0774167032928</v>
      </c>
      <c r="AZ15" s="69">
        <f t="shared" si="88"/>
        <v>2417.6524211384381</v>
      </c>
      <c r="BA15" s="69">
        <f t="shared" si="88"/>
        <v>2418.2275623627893</v>
      </c>
      <c r="BB15" s="69">
        <f t="shared" si="88"/>
        <v>2418.8028404088877</v>
      </c>
      <c r="BC15" s="69">
        <f t="shared" si="88"/>
        <v>2419.3782553092819</v>
      </c>
      <c r="BD15" s="69">
        <f t="shared" si="88"/>
        <v>2419.9538070965286</v>
      </c>
      <c r="BE15" s="69">
        <f t="shared" si="88"/>
        <v>2420.5294958031923</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7859.5470204710609</v>
      </c>
      <c r="DG15" s="108">
        <f t="shared" si="20"/>
        <v>7861.4167472591953</v>
      </c>
      <c r="DH15" s="108">
        <f t="shared" si="21"/>
        <v>7863.2869188411905</v>
      </c>
      <c r="DI15" s="108">
        <f t="shared" si="22"/>
        <v>7865.1575353228591</v>
      </c>
      <c r="DJ15" s="108">
        <f t="shared" si="23"/>
        <v>9079.7898668184043</v>
      </c>
      <c r="DK15" s="108">
        <f t="shared" si="24"/>
        <v>9081.9498801500122</v>
      </c>
      <c r="DL15" s="108">
        <f t="shared" si="25"/>
        <v>9084.110407332455</v>
      </c>
      <c r="DM15" s="108">
        <f t="shared" si="26"/>
        <v>9086.2714484879725</v>
      </c>
      <c r="DN15" s="108">
        <f t="shared" si="27"/>
        <v>7159.8410302671864</v>
      </c>
      <c r="DO15" s="108">
        <f t="shared" si="28"/>
        <v>7161.5443022926875</v>
      </c>
      <c r="DP15" s="108">
        <f t="shared" si="29"/>
        <v>7163.2479795137187</v>
      </c>
      <c r="DQ15" s="108">
        <f t="shared" si="30"/>
        <v>7164.9520620266749</v>
      </c>
      <c r="DR15" s="108">
        <f t="shared" si="31"/>
        <v>7166.6565499279723</v>
      </c>
      <c r="DS15" s="108">
        <f t="shared" si="32"/>
        <v>7313.6137925463172</v>
      </c>
      <c r="DT15" s="108">
        <f t="shared" si="33"/>
        <v>7315.3536459488569</v>
      </c>
      <c r="DU15" s="108">
        <f t="shared" si="34"/>
        <v>7317.0939132493622</v>
      </c>
      <c r="DV15" s="108">
        <f t="shared" si="35"/>
        <v>7318.8345945462952</v>
      </c>
      <c r="DW15" s="108">
        <f t="shared" si="36"/>
        <v>6794.7491087835097</v>
      </c>
      <c r="DX15" s="108">
        <f t="shared" si="37"/>
        <v>6796.365528202371</v>
      </c>
      <c r="DY15" s="108">
        <f t="shared" si="38"/>
        <v>6797.9823321551867</v>
      </c>
      <c r="DZ15" s="108">
        <f t="shared" si="39"/>
        <v>6799.5995207334336</v>
      </c>
      <c r="EA15" s="108">
        <f t="shared" si="40"/>
        <v>7167.2636678813078</v>
      </c>
      <c r="EB15" s="108">
        <f t="shared" si="41"/>
        <v>7168.9687056961538</v>
      </c>
      <c r="EC15" s="108">
        <f t="shared" si="42"/>
        <v>7170.6741491265993</v>
      </c>
      <c r="ED15" s="108">
        <f t="shared" si="43"/>
        <v>7172.3799982691362</v>
      </c>
      <c r="EE15" s="108">
        <f t="shared" si="44"/>
        <v>7174.0862532202818</v>
      </c>
      <c r="EF15" s="108">
        <f t="shared" si="45"/>
        <v>8046.4196481646795</v>
      </c>
      <c r="EG15" s="108">
        <f t="shared" si="46"/>
        <v>8048.3338305374755</v>
      </c>
      <c r="EH15" s="108">
        <f t="shared" si="47"/>
        <v>8050.2484682797785</v>
      </c>
      <c r="EI15" s="108">
        <f t="shared" si="48"/>
        <v>8052.1635614999186</v>
      </c>
      <c r="EJ15" s="108">
        <f t="shared" si="49"/>
        <v>8279.2703943631695</v>
      </c>
      <c r="EK15" s="108">
        <f t="shared" si="50"/>
        <v>8281.2399701672493</v>
      </c>
      <c r="EL15" s="108">
        <f t="shared" si="51"/>
        <v>8283.2100145185141</v>
      </c>
      <c r="EM15" s="108">
        <f t="shared" si="52"/>
        <v>8285.1805275284314</v>
      </c>
      <c r="EN15" s="108">
        <f t="shared" si="53"/>
        <v>9159.1256486994043</v>
      </c>
      <c r="EO15" s="108">
        <f t="shared" si="54"/>
        <v>9161.304535413441</v>
      </c>
      <c r="EP15" s="108">
        <f t="shared" si="55"/>
        <v>9163.4839404681479</v>
      </c>
      <c r="EQ15" s="108">
        <f t="shared" si="56"/>
        <v>9165.6638639868324</v>
      </c>
      <c r="ER15" s="108">
        <f t="shared" si="57"/>
        <v>9167.8443060928348</v>
      </c>
      <c r="ES15" s="108">
        <f t="shared" si="58"/>
        <v>8892.1325395378371</v>
      </c>
      <c r="ET15" s="108">
        <f t="shared" si="59"/>
        <v>8894.2479106106875</v>
      </c>
      <c r="EU15" s="108">
        <f t="shared" si="60"/>
        <v>8896.3637849143161</v>
      </c>
      <c r="EV15" s="108">
        <f t="shared" si="61"/>
        <v>8898.4801625684377</v>
      </c>
      <c r="EW15" s="108">
        <f t="shared" si="62"/>
        <v>8490.7207577011723</v>
      </c>
      <c r="EX15" s="108">
        <f t="shared" si="63"/>
        <v>8492.7406359473207</v>
      </c>
      <c r="EY15" s="108">
        <f t="shared" si="64"/>
        <v>8494.7609947072287</v>
      </c>
      <c r="EZ15" s="108">
        <f t="shared" si="65"/>
        <v>8496.7818340952017</v>
      </c>
      <c r="FA15" s="108">
        <f t="shared" si="66"/>
        <v>7517.9580177357693</v>
      </c>
      <c r="FB15" s="108">
        <f t="shared" si="67"/>
        <v>7519.7464830838644</v>
      </c>
      <c r="FC15" s="108">
        <f t="shared" si="68"/>
        <v>7521.5353738943377</v>
      </c>
      <c r="FD15" s="108">
        <f t="shared" si="69"/>
        <v>7523.3246902684032</v>
      </c>
      <c r="FE15" s="108">
        <f t="shared" si="70"/>
        <v>7525.1144323073013</v>
      </c>
    </row>
    <row r="16" spans="1:161" ht="15.75" x14ac:dyDescent="0.25">
      <c r="A16" s="47" t="s">
        <v>170</v>
      </c>
      <c r="B16" s="12">
        <f>'Urb proj of all 25 ARs '!F16</f>
        <v>18126.164999773129</v>
      </c>
      <c r="C16" s="12">
        <f>'Urb proj of all 25 ARs '!G16</f>
        <v>18351.758666186339</v>
      </c>
      <c r="D16" s="100">
        <f t="shared" si="10"/>
        <v>1.2445747151481472E-2</v>
      </c>
      <c r="E16" s="101">
        <f t="shared" si="11"/>
        <v>2.3789243620075951E-4</v>
      </c>
      <c r="F16" s="69">
        <f t="shared" si="12"/>
        <v>18130.477077323903</v>
      </c>
      <c r="G16" s="69">
        <f t="shared" si="13"/>
        <v>18134.790180685311</v>
      </c>
      <c r="H16" s="69">
        <f>G16*(1+$E$16)</f>
        <v>18139.104310101386</v>
      </c>
      <c r="I16" s="69">
        <f t="shared" ref="I16:BE16" si="89">H16*(1+$E$16)</f>
        <v>18143.419465816216</v>
      </c>
      <c r="J16" s="69">
        <f t="shared" si="89"/>
        <v>18147.735648073951</v>
      </c>
      <c r="K16" s="69">
        <f t="shared" si="89"/>
        <v>18152.052857118797</v>
      </c>
      <c r="L16" s="69">
        <f t="shared" si="89"/>
        <v>18156.371093195023</v>
      </c>
      <c r="M16" s="69">
        <f t="shared" si="89"/>
        <v>18160.690356546947</v>
      </c>
      <c r="N16" s="69">
        <f t="shared" si="89"/>
        <v>18165.010647418952</v>
      </c>
      <c r="O16" s="69">
        <f t="shared" si="89"/>
        <v>18169.331966055481</v>
      </c>
      <c r="P16" s="69">
        <f t="shared" si="89"/>
        <v>18173.654312701026</v>
      </c>
      <c r="Q16" s="69">
        <f t="shared" si="89"/>
        <v>18177.977687600145</v>
      </c>
      <c r="R16" s="69">
        <f t="shared" si="89"/>
        <v>18182.302090997451</v>
      </c>
      <c r="S16" s="69">
        <f t="shared" si="89"/>
        <v>18186.627523137617</v>
      </c>
      <c r="T16" s="69">
        <f t="shared" si="89"/>
        <v>18190.953984265372</v>
      </c>
      <c r="U16" s="69">
        <f t="shared" si="89"/>
        <v>18195.281474625506</v>
      </c>
      <c r="V16" s="69">
        <f t="shared" si="89"/>
        <v>18199.609994462862</v>
      </c>
      <c r="W16" s="69">
        <f t="shared" si="89"/>
        <v>18203.939544022349</v>
      </c>
      <c r="X16" s="69">
        <f t="shared" si="89"/>
        <v>18208.270123548929</v>
      </c>
      <c r="Y16" s="69">
        <f t="shared" si="89"/>
        <v>18212.601733287622</v>
      </c>
      <c r="Z16" s="69">
        <f t="shared" si="89"/>
        <v>18216.934373483509</v>
      </c>
      <c r="AA16" s="69">
        <f t="shared" si="89"/>
        <v>18221.268044381726</v>
      </c>
      <c r="AB16" s="69">
        <f t="shared" si="89"/>
        <v>18225.602746227472</v>
      </c>
      <c r="AC16" s="69">
        <f t="shared" si="89"/>
        <v>18229.938479265998</v>
      </c>
      <c r="AD16" s="69">
        <f t="shared" si="89"/>
        <v>18234.275243742621</v>
      </c>
      <c r="AE16" s="69">
        <f t="shared" si="89"/>
        <v>18238.61303990271</v>
      </c>
      <c r="AF16" s="69">
        <f t="shared" si="89"/>
        <v>18242.951867991695</v>
      </c>
      <c r="AG16" s="69">
        <f t="shared" si="89"/>
        <v>18247.291728255066</v>
      </c>
      <c r="AH16" s="69">
        <f t="shared" si="89"/>
        <v>18251.632620938366</v>
      </c>
      <c r="AI16" s="69">
        <f t="shared" si="89"/>
        <v>18255.974546287202</v>
      </c>
      <c r="AJ16" s="69">
        <f t="shared" si="89"/>
        <v>18260.317504547238</v>
      </c>
      <c r="AK16" s="69">
        <f t="shared" si="89"/>
        <v>18264.661495964196</v>
      </c>
      <c r="AL16" s="69">
        <f t="shared" si="89"/>
        <v>18269.006520783852</v>
      </c>
      <c r="AM16" s="69">
        <f t="shared" si="89"/>
        <v>18273.352579252049</v>
      </c>
      <c r="AN16" s="69">
        <f t="shared" si="89"/>
        <v>18277.699671614682</v>
      </c>
      <c r="AO16" s="69">
        <f t="shared" si="89"/>
        <v>18282.04779811771</v>
      </c>
      <c r="AP16" s="69">
        <f t="shared" si="89"/>
        <v>18286.396959007143</v>
      </c>
      <c r="AQ16" s="69">
        <f t="shared" si="89"/>
        <v>18290.747154529054</v>
      </c>
      <c r="AR16" s="69">
        <f t="shared" si="89"/>
        <v>18295.098384929577</v>
      </c>
      <c r="AS16" s="69">
        <f t="shared" si="89"/>
        <v>18299.450650454899</v>
      </c>
      <c r="AT16" s="69">
        <f t="shared" si="89"/>
        <v>18303.80395135127</v>
      </c>
      <c r="AU16" s="69">
        <f t="shared" si="89"/>
        <v>18308.158287864997</v>
      </c>
      <c r="AV16" s="69">
        <f t="shared" si="89"/>
        <v>18312.513660242446</v>
      </c>
      <c r="AW16" s="69">
        <f t="shared" si="89"/>
        <v>18316.870068730041</v>
      </c>
      <c r="AX16" s="69">
        <f t="shared" si="89"/>
        <v>18321.227513574264</v>
      </c>
      <c r="AY16" s="69">
        <f t="shared" si="89"/>
        <v>18325.585995021658</v>
      </c>
      <c r="AZ16" s="69">
        <f t="shared" si="89"/>
        <v>18329.94551331882</v>
      </c>
      <c r="BA16" s="69">
        <f t="shared" si="89"/>
        <v>18334.306068712413</v>
      </c>
      <c r="BB16" s="69">
        <f t="shared" si="89"/>
        <v>18338.667661449148</v>
      </c>
      <c r="BC16" s="69">
        <f t="shared" si="89"/>
        <v>18343.030291775805</v>
      </c>
      <c r="BD16" s="69">
        <f t="shared" si="89"/>
        <v>18347.393959939222</v>
      </c>
      <c r="BE16" s="69">
        <f t="shared" si="89"/>
        <v>18351.758666186288</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19491.215276771098</v>
      </c>
      <c r="DG16" s="108">
        <f t="shared" si="15"/>
        <v>19495.852089457803</v>
      </c>
      <c r="DH16" s="108">
        <f t="shared" si="15"/>
        <v>19500.490005207175</v>
      </c>
      <c r="DI16" s="108">
        <f t="shared" si="15"/>
        <v>19505.129024281621</v>
      </c>
      <c r="DJ16" s="108">
        <f t="shared" si="15"/>
        <v>20705.988006901378</v>
      </c>
      <c r="DK16" s="108">
        <f t="shared" si="15"/>
        <v>20710.913804832278</v>
      </c>
      <c r="DL16" s="108">
        <f t="shared" si="15"/>
        <v>20715.840774573255</v>
      </c>
      <c r="DM16" s="108">
        <f t="shared" si="15"/>
        <v>20720.768916403067</v>
      </c>
      <c r="DN16" s="108">
        <f t="shared" si="15"/>
        <v>18025.975948503798</v>
      </c>
      <c r="DO16" s="108">
        <f t="shared" si="15"/>
        <v>18030.264191837086</v>
      </c>
      <c r="DP16" s="108">
        <f t="shared" si="15"/>
        <v>18034.553455311026</v>
      </c>
      <c r="DQ16" s="108">
        <f t="shared" si="15"/>
        <v>18038.8437391683</v>
      </c>
      <c r="DR16" s="108">
        <f t="shared" si="15"/>
        <v>18043.135043651659</v>
      </c>
      <c r="DS16" s="108">
        <f t="shared" si="15"/>
        <v>19108.121195578744</v>
      </c>
      <c r="DT16" s="108">
        <f t="shared" si="15"/>
        <v>19112.66687308118</v>
      </c>
      <c r="DU16" s="108">
        <f t="shared" si="15"/>
        <v>19117.213631965911</v>
      </c>
      <c r="DV16" s="108">
        <f t="shared" ref="DV16:EK28" si="90">V16*BV16</f>
        <v>19121.76147249019</v>
      </c>
      <c r="DW16" s="108">
        <f t="shared" si="90"/>
        <v>18294.000692290912</v>
      </c>
      <c r="DX16" s="108">
        <f t="shared" si="90"/>
        <v>18298.352696683462</v>
      </c>
      <c r="DY16" s="108">
        <f t="shared" si="90"/>
        <v>18302.705736384934</v>
      </c>
      <c r="DZ16" s="108">
        <f t="shared" si="90"/>
        <v>18307.059811641633</v>
      </c>
      <c r="EA16" s="108">
        <f t="shared" si="90"/>
        <v>19094.797223690421</v>
      </c>
      <c r="EB16" s="108">
        <f t="shared" si="90"/>
        <v>19099.339731520726</v>
      </c>
      <c r="EC16" s="108">
        <f t="shared" si="90"/>
        <v>19103.883319979279</v>
      </c>
      <c r="ED16" s="108">
        <f t="shared" si="90"/>
        <v>19108.427989323165</v>
      </c>
      <c r="EE16" s="108">
        <f t="shared" si="90"/>
        <v>19112.973739809513</v>
      </c>
      <c r="EF16" s="108">
        <f t="shared" si="90"/>
        <v>18672.299013096002</v>
      </c>
      <c r="EG16" s="108">
        <f t="shared" si="90"/>
        <v>18676.741011797698</v>
      </c>
      <c r="EH16" s="108">
        <f t="shared" si="90"/>
        <v>18681.184067217288</v>
      </c>
      <c r="EI16" s="108">
        <f t="shared" si="90"/>
        <v>18685.628179606148</v>
      </c>
      <c r="EJ16" s="108">
        <f t="shared" si="90"/>
        <v>18975.830799393625</v>
      </c>
      <c r="EK16" s="108">
        <f t="shared" si="90"/>
        <v>18980.345006011426</v>
      </c>
      <c r="EL16" s="108">
        <f t="shared" ref="EL16:FA28" si="91">AL16*CL16</f>
        <v>18984.860286524836</v>
      </c>
      <c r="EM16" s="108">
        <f t="shared" si="91"/>
        <v>18989.376641189327</v>
      </c>
      <c r="EN16" s="108">
        <f t="shared" si="91"/>
        <v>20625.720542979529</v>
      </c>
      <c r="EO16" s="108">
        <f t="shared" si="91"/>
        <v>20630.627245887896</v>
      </c>
      <c r="EP16" s="108">
        <f t="shared" si="91"/>
        <v>20635.535116063769</v>
      </c>
      <c r="EQ16" s="108">
        <f t="shared" si="91"/>
        <v>20640.444153784836</v>
      </c>
      <c r="ER16" s="108">
        <f t="shared" si="91"/>
        <v>20645.354359328845</v>
      </c>
      <c r="ES16" s="108">
        <f t="shared" si="91"/>
        <v>20407.732529647783</v>
      </c>
      <c r="ET16" s="108">
        <f t="shared" si="91"/>
        <v>20412.587374856594</v>
      </c>
      <c r="EU16" s="108">
        <f t="shared" si="91"/>
        <v>20417.443374996357</v>
      </c>
      <c r="EV16" s="108">
        <f t="shared" si="91"/>
        <v>20422.300530341829</v>
      </c>
      <c r="EW16" s="108">
        <f t="shared" si="91"/>
        <v>20043.507985942808</v>
      </c>
      <c r="EX16" s="108">
        <f t="shared" si="91"/>
        <v>20048.276184887596</v>
      </c>
      <c r="EY16" s="108">
        <f t="shared" si="91"/>
        <v>20053.045518150844</v>
      </c>
      <c r="EZ16" s="108">
        <f t="shared" si="91"/>
        <v>20057.815986002402</v>
      </c>
      <c r="FA16" s="108">
        <f t="shared" si="91"/>
        <v>18414.027095212263</v>
      </c>
      <c r="FB16" s="108">
        <f t="shared" ref="FB16:FE28" si="92">BB16*DB16</f>
        <v>18418.407652978211</v>
      </c>
      <c r="FC16" s="108">
        <f t="shared" si="92"/>
        <v>18422.789252845716</v>
      </c>
      <c r="FD16" s="108">
        <f t="shared" si="92"/>
        <v>18427.171895062689</v>
      </c>
      <c r="FE16" s="108">
        <f t="shared" si="92"/>
        <v>18431.555579877098</v>
      </c>
    </row>
    <row r="17" spans="1:161" ht="15.75" x14ac:dyDescent="0.25">
      <c r="A17" s="87" t="s">
        <v>174</v>
      </c>
      <c r="B17" s="12">
        <f>'Urb proj of all 25 ARs '!F17</f>
        <v>21913.234441250133</v>
      </c>
      <c r="C17" s="12">
        <f>'Urb proj of all 25 ARs '!G17</f>
        <v>22185.96101637707</v>
      </c>
      <c r="D17" s="100">
        <f t="shared" si="10"/>
        <v>1.2445747151481583E-2</v>
      </c>
      <c r="E17" s="101">
        <f t="shared" si="11"/>
        <v>2.3789243620075951E-4</v>
      </c>
      <c r="F17" s="69">
        <f t="shared" si="12"/>
        <v>21918.447433976402</v>
      </c>
      <c r="G17" s="69">
        <f t="shared" si="13"/>
        <v>21923.66166683421</v>
      </c>
      <c r="H17" s="69">
        <f>G17*(1+$E$17)</f>
        <v>21928.877140118573</v>
      </c>
      <c r="I17" s="69">
        <f t="shared" ref="I17:BE17" si="93">H17*(1+$E$17)</f>
        <v>21934.093854124581</v>
      </c>
      <c r="J17" s="69">
        <f t="shared" si="93"/>
        <v>21939.311809147395</v>
      </c>
      <c r="K17" s="69">
        <f t="shared" si="93"/>
        <v>21944.53100548224</v>
      </c>
      <c r="L17" s="69">
        <f t="shared" si="93"/>
        <v>21949.751443424419</v>
      </c>
      <c r="M17" s="69">
        <f t="shared" si="93"/>
        <v>21954.973123269298</v>
      </c>
      <c r="N17" s="69">
        <f t="shared" si="93"/>
        <v>21960.196045312314</v>
      </c>
      <c r="O17" s="69">
        <f t="shared" si="93"/>
        <v>21965.42020984898</v>
      </c>
      <c r="P17" s="69">
        <f t="shared" si="93"/>
        <v>21970.645617174876</v>
      </c>
      <c r="Q17" s="69">
        <f t="shared" si="93"/>
        <v>21975.872267585648</v>
      </c>
      <c r="R17" s="69">
        <f t="shared" si="93"/>
        <v>21981.10016137702</v>
      </c>
      <c r="S17" s="69">
        <f t="shared" si="93"/>
        <v>21986.329298844783</v>
      </c>
      <c r="T17" s="69">
        <f t="shared" si="93"/>
        <v>21991.559680284798</v>
      </c>
      <c r="U17" s="69">
        <f t="shared" si="93"/>
        <v>21996.791305992996</v>
      </c>
      <c r="V17" s="69">
        <f t="shared" si="93"/>
        <v>22002.024176265379</v>
      </c>
      <c r="W17" s="69">
        <f t="shared" si="93"/>
        <v>22007.258291398019</v>
      </c>
      <c r="X17" s="69">
        <f t="shared" si="93"/>
        <v>22012.493651687058</v>
      </c>
      <c r="Y17" s="69">
        <f t="shared" si="93"/>
        <v>22017.730257428713</v>
      </c>
      <c r="Z17" s="69">
        <f t="shared" si="93"/>
        <v>22022.968108919264</v>
      </c>
      <c r="AA17" s="69">
        <f t="shared" si="93"/>
        <v>22028.207206455067</v>
      </c>
      <c r="AB17" s="69">
        <f t="shared" si="93"/>
        <v>22033.447550332545</v>
      </c>
      <c r="AC17" s="69">
        <f t="shared" si="93"/>
        <v>22038.689140848193</v>
      </c>
      <c r="AD17" s="69">
        <f t="shared" si="93"/>
        <v>22043.93197829858</v>
      </c>
      <c r="AE17" s="69">
        <f t="shared" si="93"/>
        <v>22049.176062980343</v>
      </c>
      <c r="AF17" s="69">
        <f t="shared" si="93"/>
        <v>22054.421395190184</v>
      </c>
      <c r="AG17" s="69">
        <f t="shared" si="93"/>
        <v>22059.667975224882</v>
      </c>
      <c r="AH17" s="69">
        <f t="shared" si="93"/>
        <v>22064.915803381289</v>
      </c>
      <c r="AI17" s="69">
        <f t="shared" si="93"/>
        <v>22070.164879956319</v>
      </c>
      <c r="AJ17" s="69">
        <f t="shared" si="93"/>
        <v>22075.415205246965</v>
      </c>
      <c r="AK17" s="69">
        <f t="shared" si="93"/>
        <v>22080.666779550284</v>
      </c>
      <c r="AL17" s="69">
        <f t="shared" si="93"/>
        <v>22085.919603163409</v>
      </c>
      <c r="AM17" s="69">
        <f t="shared" si="93"/>
        <v>22091.17367638354</v>
      </c>
      <c r="AN17" s="69">
        <f t="shared" si="93"/>
        <v>22096.428999507949</v>
      </c>
      <c r="AO17" s="69">
        <f t="shared" si="93"/>
        <v>22101.68557283398</v>
      </c>
      <c r="AP17" s="69">
        <f t="shared" si="93"/>
        <v>22106.943396659044</v>
      </c>
      <c r="AQ17" s="69">
        <f t="shared" si="93"/>
        <v>22112.202471280627</v>
      </c>
      <c r="AR17" s="69">
        <f t="shared" si="93"/>
        <v>22117.462796996286</v>
      </c>
      <c r="AS17" s="69">
        <f t="shared" si="93"/>
        <v>22122.724374103644</v>
      </c>
      <c r="AT17" s="69">
        <f t="shared" si="93"/>
        <v>22127.987202900396</v>
      </c>
      <c r="AU17" s="69">
        <f t="shared" si="93"/>
        <v>22133.251283684313</v>
      </c>
      <c r="AV17" s="69">
        <f t="shared" si="93"/>
        <v>22138.516616753233</v>
      </c>
      <c r="AW17" s="69">
        <f t="shared" si="93"/>
        <v>22143.783202405062</v>
      </c>
      <c r="AX17" s="69">
        <f t="shared" si="93"/>
        <v>22149.051040937782</v>
      </c>
      <c r="AY17" s="69">
        <f t="shared" si="93"/>
        <v>22154.320132649445</v>
      </c>
      <c r="AZ17" s="69">
        <f t="shared" si="93"/>
        <v>22159.590477838174</v>
      </c>
      <c r="BA17" s="69">
        <f t="shared" si="93"/>
        <v>22164.862076802157</v>
      </c>
      <c r="BB17" s="69">
        <f t="shared" si="93"/>
        <v>22170.13492983966</v>
      </c>
      <c r="BC17" s="69">
        <f t="shared" si="93"/>
        <v>22175.409037249017</v>
      </c>
      <c r="BD17" s="69">
        <f t="shared" si="93"/>
        <v>22180.684399328638</v>
      </c>
      <c r="BE17" s="69">
        <f t="shared" si="93"/>
        <v>22185.961016376994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35814.004912442731</v>
      </c>
      <c r="DG17" s="108">
        <f t="shared" si="15"/>
        <v>35822.524793321463</v>
      </c>
      <c r="DH17" s="108">
        <f t="shared" si="15"/>
        <v>35831.046701015403</v>
      </c>
      <c r="DI17" s="108">
        <f t="shared" si="15"/>
        <v>35839.570636006734</v>
      </c>
      <c r="DJ17" s="108">
        <f t="shared" si="15"/>
        <v>41586.086014452514</v>
      </c>
      <c r="DK17" s="108">
        <f t="shared" si="15"/>
        <v>41595.979029766546</v>
      </c>
      <c r="DL17" s="108">
        <f t="shared" si="15"/>
        <v>41605.874398554093</v>
      </c>
      <c r="DM17" s="108">
        <f t="shared" si="15"/>
        <v>41615.772121375026</v>
      </c>
      <c r="DN17" s="108">
        <f t="shared" si="15"/>
        <v>34620.043223672568</v>
      </c>
      <c r="DO17" s="108">
        <f t="shared" si="15"/>
        <v>34628.279070096425</v>
      </c>
      <c r="DP17" s="108">
        <f t="shared" si="15"/>
        <v>34636.516875765854</v>
      </c>
      <c r="DQ17" s="108">
        <f t="shared" si="15"/>
        <v>34644.756641146938</v>
      </c>
      <c r="DR17" s="108">
        <f t="shared" si="15"/>
        <v>34652.998366705877</v>
      </c>
      <c r="DS17" s="108">
        <f t="shared" si="15"/>
        <v>37583.086234191622</v>
      </c>
      <c r="DT17" s="108">
        <f t="shared" si="15"/>
        <v>37592.026966135811</v>
      </c>
      <c r="DU17" s="108">
        <f t="shared" si="15"/>
        <v>37600.969825012515</v>
      </c>
      <c r="DV17" s="108">
        <f t="shared" si="90"/>
        <v>37609.914811327697</v>
      </c>
      <c r="DW17" s="108">
        <f t="shared" si="90"/>
        <v>36689.39853802717</v>
      </c>
      <c r="DX17" s="108">
        <f t="shared" si="90"/>
        <v>36698.126668428122</v>
      </c>
      <c r="DY17" s="108">
        <f t="shared" si="90"/>
        <v>36706.85687518528</v>
      </c>
      <c r="DZ17" s="108">
        <f t="shared" si="90"/>
        <v>36715.589158792594</v>
      </c>
      <c r="EA17" s="108">
        <f t="shared" si="90"/>
        <v>40934.936840845927</v>
      </c>
      <c r="EB17" s="108">
        <f t="shared" si="90"/>
        <v>40944.674952696718</v>
      </c>
      <c r="EC17" s="108">
        <f t="shared" si="90"/>
        <v>40954.415381170664</v>
      </c>
      <c r="ED17" s="108">
        <f t="shared" si="90"/>
        <v>40964.158126818867</v>
      </c>
      <c r="EE17" s="108">
        <f t="shared" si="90"/>
        <v>40973.90319019257</v>
      </c>
      <c r="EF17" s="108">
        <f t="shared" si="90"/>
        <v>41084.955537230489</v>
      </c>
      <c r="EG17" s="108">
        <f t="shared" si="90"/>
        <v>41094.729337394441</v>
      </c>
      <c r="EH17" s="108">
        <f t="shared" si="90"/>
        <v>41104.505462671521</v>
      </c>
      <c r="EI17" s="108">
        <f t="shared" si="90"/>
        <v>41114.283913614861</v>
      </c>
      <c r="EJ17" s="108">
        <f t="shared" si="90"/>
        <v>44042.872875987632</v>
      </c>
      <c r="EK17" s="108">
        <f t="shared" si="90"/>
        <v>44053.350342313373</v>
      </c>
      <c r="EL17" s="108">
        <f t="shared" si="91"/>
        <v>44063.830301149115</v>
      </c>
      <c r="EM17" s="108">
        <f t="shared" si="91"/>
        <v>44074.312753087797</v>
      </c>
      <c r="EN17" s="108">
        <f t="shared" si="91"/>
        <v>43899.085548599935</v>
      </c>
      <c r="EO17" s="108">
        <f t="shared" si="91"/>
        <v>43909.528809008072</v>
      </c>
      <c r="EP17" s="108">
        <f t="shared" si="91"/>
        <v>43919.974553788874</v>
      </c>
      <c r="EQ17" s="108">
        <f t="shared" si="91"/>
        <v>43930.422783533351</v>
      </c>
      <c r="ER17" s="108">
        <f t="shared" si="91"/>
        <v>43940.873498832661</v>
      </c>
      <c r="ES17" s="108">
        <f t="shared" si="91"/>
        <v>43443.467989550081</v>
      </c>
      <c r="ET17" s="108">
        <f t="shared" si="91"/>
        <v>43453.802861987118</v>
      </c>
      <c r="EU17" s="108">
        <f t="shared" si="91"/>
        <v>43464.140193012143</v>
      </c>
      <c r="EV17" s="108">
        <f t="shared" si="91"/>
        <v>43474.479983210033</v>
      </c>
      <c r="EW17" s="108">
        <f t="shared" si="91"/>
        <v>38981.953814380642</v>
      </c>
      <c r="EX17" s="108">
        <f t="shared" si="91"/>
        <v>38991.22732634141</v>
      </c>
      <c r="EY17" s="108">
        <f t="shared" si="91"/>
        <v>39000.503044400532</v>
      </c>
      <c r="EZ17" s="108">
        <f t="shared" si="91"/>
        <v>39009.780969082822</v>
      </c>
      <c r="FA17" s="108">
        <f t="shared" si="91"/>
        <v>36457.217840093406</v>
      </c>
      <c r="FB17" s="108">
        <f t="shared" si="92"/>
        <v>36465.890736462483</v>
      </c>
      <c r="FC17" s="108">
        <f t="shared" si="92"/>
        <v>36474.565696048012</v>
      </c>
      <c r="FD17" s="108">
        <f t="shared" si="92"/>
        <v>36483.242719340808</v>
      </c>
      <c r="FE17" s="108">
        <f t="shared" si="92"/>
        <v>36491.921806831815</v>
      </c>
    </row>
    <row r="18" spans="1:161" ht="15.75" x14ac:dyDescent="0.25">
      <c r="A18" s="47" t="s">
        <v>222</v>
      </c>
      <c r="B18" s="12">
        <f>'Urb proj of all 25 ARs '!F18</f>
        <v>26048.031593195967</v>
      </c>
      <c r="C18" s="12">
        <f>'Urb proj of all 25 ARs '!G18</f>
        <v>26372.218808198693</v>
      </c>
      <c r="D18" s="100">
        <f t="shared" si="10"/>
        <v>1.2445747151481798E-2</v>
      </c>
      <c r="E18" s="101">
        <f t="shared" si="11"/>
        <v>2.3789243620075951E-4</v>
      </c>
      <c r="F18" s="69">
        <f t="shared" si="12"/>
        <v>26054.228222889906</v>
      </c>
      <c r="G18" s="69">
        <f t="shared" si="13"/>
        <v>26060.42632671518</v>
      </c>
      <c r="H18" s="69">
        <f>G18*(1+$E$18)</f>
        <v>26066.625905022473</v>
      </c>
      <c r="I18" s="69">
        <f t="shared" ref="I18:BE18" si="94">H18*(1+$E$18)</f>
        <v>26072.826958162554</v>
      </c>
      <c r="J18" s="69">
        <f t="shared" si="94"/>
        <v>26079.029486486274</v>
      </c>
      <c r="K18" s="69">
        <f t="shared" si="94"/>
        <v>26085.233490344566</v>
      </c>
      <c r="L18" s="69">
        <f t="shared" si="94"/>
        <v>26091.438970088449</v>
      </c>
      <c r="M18" s="69">
        <f t="shared" si="94"/>
        <v>26097.645926069028</v>
      </c>
      <c r="N18" s="69">
        <f t="shared" si="94"/>
        <v>26103.854358637487</v>
      </c>
      <c r="O18" s="69">
        <f t="shared" si="94"/>
        <v>26110.064268145092</v>
      </c>
      <c r="P18" s="69">
        <f t="shared" si="94"/>
        <v>26116.275654943198</v>
      </c>
      <c r="Q18" s="69">
        <f t="shared" si="94"/>
        <v>26122.488519383242</v>
      </c>
      <c r="R18" s="69">
        <f t="shared" si="94"/>
        <v>26128.702861816742</v>
      </c>
      <c r="S18" s="69">
        <f t="shared" si="94"/>
        <v>26134.918682595307</v>
      </c>
      <c r="T18" s="69">
        <f t="shared" si="94"/>
        <v>26141.13598207062</v>
      </c>
      <c r="U18" s="69">
        <f t="shared" si="94"/>
        <v>26147.354760594451</v>
      </c>
      <c r="V18" s="69">
        <f t="shared" si="94"/>
        <v>26153.575018518655</v>
      </c>
      <c r="W18" s="69">
        <f t="shared" si="94"/>
        <v>26159.79675619517</v>
      </c>
      <c r="X18" s="69">
        <f t="shared" si="94"/>
        <v>26166.019973976017</v>
      </c>
      <c r="Y18" s="69">
        <f t="shared" si="94"/>
        <v>26172.244672213303</v>
      </c>
      <c r="Z18" s="69">
        <f t="shared" si="94"/>
        <v>26178.470851259219</v>
      </c>
      <c r="AA18" s="69">
        <f t="shared" si="94"/>
        <v>26184.698511466035</v>
      </c>
      <c r="AB18" s="69">
        <f t="shared" si="94"/>
        <v>26190.927653186111</v>
      </c>
      <c r="AC18" s="69">
        <f t="shared" si="94"/>
        <v>26197.158276771886</v>
      </c>
      <c r="AD18" s="69">
        <f t="shared" si="94"/>
        <v>26203.390382575886</v>
      </c>
      <c r="AE18" s="69">
        <f t="shared" si="94"/>
        <v>26209.623970950717</v>
      </c>
      <c r="AF18" s="69">
        <f t="shared" si="94"/>
        <v>26215.859042249074</v>
      </c>
      <c r="AG18" s="69">
        <f t="shared" si="94"/>
        <v>26222.095596823732</v>
      </c>
      <c r="AH18" s="69">
        <f t="shared" si="94"/>
        <v>26228.333635027549</v>
      </c>
      <c r="AI18" s="69">
        <f t="shared" si="94"/>
        <v>26234.573157213472</v>
      </c>
      <c r="AJ18" s="69">
        <f t="shared" si="94"/>
        <v>26240.814163734529</v>
      </c>
      <c r="AK18" s="69">
        <f t="shared" si="94"/>
        <v>26247.05665494383</v>
      </c>
      <c r="AL18" s="69">
        <f t="shared" si="94"/>
        <v>26253.300631194576</v>
      </c>
      <c r="AM18" s="69">
        <f t="shared" si="94"/>
        <v>26259.546092840043</v>
      </c>
      <c r="AN18" s="69">
        <f t="shared" si="94"/>
        <v>26265.793040233595</v>
      </c>
      <c r="AO18" s="69">
        <f t="shared" si="94"/>
        <v>26272.041473728681</v>
      </c>
      <c r="AP18" s="69">
        <f t="shared" si="94"/>
        <v>26278.291393678835</v>
      </c>
      <c r="AQ18" s="69">
        <f t="shared" si="94"/>
        <v>26284.54280043767</v>
      </c>
      <c r="AR18" s="69">
        <f t="shared" si="94"/>
        <v>26290.795694358891</v>
      </c>
      <c r="AS18" s="69">
        <f t="shared" si="94"/>
        <v>26297.050075796276</v>
      </c>
      <c r="AT18" s="69">
        <f t="shared" si="94"/>
        <v>26303.305945103701</v>
      </c>
      <c r="AU18" s="69">
        <f t="shared" si="94"/>
        <v>26309.563302635117</v>
      </c>
      <c r="AV18" s="69">
        <f t="shared" si="94"/>
        <v>26315.822148744559</v>
      </c>
      <c r="AW18" s="69">
        <f t="shared" si="94"/>
        <v>26322.082483786151</v>
      </c>
      <c r="AX18" s="69">
        <f t="shared" si="94"/>
        <v>26328.344308114098</v>
      </c>
      <c r="AY18" s="69">
        <f t="shared" si="94"/>
        <v>26334.607622082687</v>
      </c>
      <c r="AZ18" s="69">
        <f t="shared" si="94"/>
        <v>26340.872426046295</v>
      </c>
      <c r="BA18" s="69">
        <f t="shared" si="94"/>
        <v>26347.13872035938</v>
      </c>
      <c r="BB18" s="69">
        <f t="shared" si="94"/>
        <v>26353.406505376486</v>
      </c>
      <c r="BC18" s="69">
        <f t="shared" si="94"/>
        <v>26359.675781452239</v>
      </c>
      <c r="BD18" s="69">
        <f t="shared" si="94"/>
        <v>26365.946548941352</v>
      </c>
      <c r="BE18" s="69">
        <f t="shared" si="94"/>
        <v>26372.218808198621</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29825.982124274135</v>
      </c>
      <c r="DG18" s="108">
        <f t="shared" si="15"/>
        <v>29833.077499823758</v>
      </c>
      <c r="DH18" s="108">
        <f t="shared" si="15"/>
        <v>29840.174563309556</v>
      </c>
      <c r="DI18" s="108">
        <f t="shared" si="15"/>
        <v>29847.273315133079</v>
      </c>
      <c r="DJ18" s="108">
        <f t="shared" si="15"/>
        <v>33073.842331124077</v>
      </c>
      <c r="DK18" s="108">
        <f t="shared" si="15"/>
        <v>33081.71034805075</v>
      </c>
      <c r="DL18" s="108">
        <f t="shared" si="15"/>
        <v>33089.580236719135</v>
      </c>
      <c r="DM18" s="108">
        <f t="shared" si="15"/>
        <v>33097.451997574506</v>
      </c>
      <c r="DN18" s="108">
        <f t="shared" si="15"/>
        <v>29250.423255729376</v>
      </c>
      <c r="DO18" s="108">
        <f t="shared" si="15"/>
        <v>29257.381710177582</v>
      </c>
      <c r="DP18" s="108">
        <f t="shared" si="15"/>
        <v>29264.34181998947</v>
      </c>
      <c r="DQ18" s="108">
        <f t="shared" si="15"/>
        <v>29271.303585558839</v>
      </c>
      <c r="DR18" s="108">
        <f t="shared" si="15"/>
        <v>29278.267007279577</v>
      </c>
      <c r="DS18" s="108">
        <f t="shared" si="15"/>
        <v>29843.843823859577</v>
      </c>
      <c r="DT18" s="108">
        <f t="shared" si="15"/>
        <v>29850.94344857243</v>
      </c>
      <c r="DU18" s="108">
        <f t="shared" si="15"/>
        <v>29858.044762232304</v>
      </c>
      <c r="DV18" s="108">
        <f t="shared" si="90"/>
        <v>29865.147765240985</v>
      </c>
      <c r="DW18" s="108">
        <f t="shared" si="90"/>
        <v>29674.938084773548</v>
      </c>
      <c r="DX18" s="108">
        <f t="shared" si="90"/>
        <v>29681.997528088639</v>
      </c>
      <c r="DY18" s="108">
        <f t="shared" si="90"/>
        <v>29689.0586507919</v>
      </c>
      <c r="DZ18" s="108">
        <f t="shared" si="90"/>
        <v>29696.121453282845</v>
      </c>
      <c r="EA18" s="108">
        <f t="shared" si="90"/>
        <v>30309.118827795537</v>
      </c>
      <c r="EB18" s="108">
        <f t="shared" si="90"/>
        <v>30316.32913791258</v>
      </c>
      <c r="EC18" s="108">
        <f t="shared" si="90"/>
        <v>30323.541163307862</v>
      </c>
      <c r="ED18" s="108">
        <f t="shared" si="90"/>
        <v>30330.75490438944</v>
      </c>
      <c r="EE18" s="108">
        <f t="shared" si="90"/>
        <v>30337.970361565451</v>
      </c>
      <c r="EF18" s="108">
        <f t="shared" si="90"/>
        <v>30295.931398000266</v>
      </c>
      <c r="EG18" s="108">
        <f t="shared" si="90"/>
        <v>30303.138570927509</v>
      </c>
      <c r="EH18" s="108">
        <f t="shared" si="90"/>
        <v>30310.347458386677</v>
      </c>
      <c r="EI18" s="108">
        <f t="shared" si="90"/>
        <v>30317.558060785643</v>
      </c>
      <c r="EJ18" s="108">
        <f t="shared" si="90"/>
        <v>30932.479706396341</v>
      </c>
      <c r="EK18" s="108">
        <f t="shared" si="90"/>
        <v>30939.838309351424</v>
      </c>
      <c r="EL18" s="108">
        <f t="shared" si="91"/>
        <v>30947.198662862495</v>
      </c>
      <c r="EM18" s="108">
        <f t="shared" si="91"/>
        <v>30954.560767345996</v>
      </c>
      <c r="EN18" s="108">
        <f t="shared" si="91"/>
        <v>33309.438701978062</v>
      </c>
      <c r="EO18" s="108">
        <f t="shared" si="91"/>
        <v>33317.362765499354</v>
      </c>
      <c r="EP18" s="108">
        <f t="shared" si="91"/>
        <v>33325.288714095426</v>
      </c>
      <c r="EQ18" s="108">
        <f t="shared" si="91"/>
        <v>33333.21654821471</v>
      </c>
      <c r="ER18" s="108">
        <f t="shared" si="91"/>
        <v>33341.146268305776</v>
      </c>
      <c r="ES18" s="108">
        <f t="shared" si="91"/>
        <v>31703.665356643098</v>
      </c>
      <c r="ET18" s="108">
        <f t="shared" si="91"/>
        <v>31711.20741883128</v>
      </c>
      <c r="EU18" s="108">
        <f t="shared" si="91"/>
        <v>31718.751275219016</v>
      </c>
      <c r="EV18" s="108">
        <f t="shared" si="91"/>
        <v>31726.296926233124</v>
      </c>
      <c r="EW18" s="108">
        <f t="shared" si="91"/>
        <v>31970.160268411306</v>
      </c>
      <c r="EX18" s="108">
        <f t="shared" si="91"/>
        <v>31977.765727723287</v>
      </c>
      <c r="EY18" s="108">
        <f t="shared" si="91"/>
        <v>31985.372996316513</v>
      </c>
      <c r="EZ18" s="108">
        <f t="shared" si="91"/>
        <v>31992.982074621395</v>
      </c>
      <c r="FA18" s="108">
        <f t="shared" si="91"/>
        <v>29999.792527414007</v>
      </c>
      <c r="FB18" s="108">
        <f t="shared" si="92"/>
        <v>30006.929251143869</v>
      </c>
      <c r="FC18" s="108">
        <f t="shared" si="92"/>
        <v>30014.067672646328</v>
      </c>
      <c r="FD18" s="108">
        <f t="shared" si="92"/>
        <v>30021.207792325269</v>
      </c>
      <c r="FE18" s="108">
        <f t="shared" si="92"/>
        <v>30028.349610584679</v>
      </c>
    </row>
    <row r="19" spans="1:161" ht="15.75" x14ac:dyDescent="0.25">
      <c r="A19" s="47" t="s">
        <v>178</v>
      </c>
      <c r="B19" s="12">
        <f>'Urb proj of all 25 ARs '!F19</f>
        <v>42065.983793980151</v>
      </c>
      <c r="C19" s="12">
        <f>'Urb proj of all 25 ARs '!G19</f>
        <v>42589.526391958352</v>
      </c>
      <c r="D19" s="100">
        <f t="shared" si="10"/>
        <v>1.2445747151481638E-2</v>
      </c>
      <c r="E19" s="101">
        <f t="shared" si="11"/>
        <v>2.3789243620075951E-4</v>
      </c>
      <c r="F19" s="69">
        <f t="shared" si="12"/>
        <v>42075.990973346081</v>
      </c>
      <c r="G19" s="69">
        <f t="shared" si="13"/>
        <v>42086.00053334429</v>
      </c>
      <c r="H19" s="69">
        <f>G19*(1+$E$19)</f>
        <v>42096.012474541116</v>
      </c>
      <c r="I19" s="69">
        <f t="shared" ref="I19:BE19" si="95">H19*(1+$E$19)</f>
        <v>42106.026797503022</v>
      </c>
      <c r="J19" s="69">
        <f t="shared" si="95"/>
        <v>42116.043502796616</v>
      </c>
      <c r="K19" s="69">
        <f t="shared" si="95"/>
        <v>42126.062590988637</v>
      </c>
      <c r="L19" s="69">
        <f t="shared" si="95"/>
        <v>42136.084062645954</v>
      </c>
      <c r="M19" s="69">
        <f t="shared" si="95"/>
        <v>42146.107918335576</v>
      </c>
      <c r="N19" s="69">
        <f t="shared" si="95"/>
        <v>42156.134158624649</v>
      </c>
      <c r="O19" s="69">
        <f t="shared" si="95"/>
        <v>42166.16278408045</v>
      </c>
      <c r="P19" s="69">
        <f t="shared" si="95"/>
        <v>42176.193795270396</v>
      </c>
      <c r="Q19" s="69">
        <f t="shared" si="95"/>
        <v>42186.227192762031</v>
      </c>
      <c r="R19" s="69">
        <f t="shared" si="95"/>
        <v>42196.262977123035</v>
      </c>
      <c r="S19" s="69">
        <f t="shared" si="95"/>
        <v>42206.301148921229</v>
      </c>
      <c r="T19" s="69">
        <f t="shared" si="95"/>
        <v>42216.341708724569</v>
      </c>
      <c r="U19" s="69">
        <f t="shared" si="95"/>
        <v>42226.384657101138</v>
      </c>
      <c r="V19" s="69">
        <f t="shared" si="95"/>
        <v>42236.429994619168</v>
      </c>
      <c r="W19" s="69">
        <f t="shared" si="95"/>
        <v>42246.477721847012</v>
      </c>
      <c r="X19" s="69">
        <f t="shared" si="95"/>
        <v>42256.527839353163</v>
      </c>
      <c r="Y19" s="69">
        <f t="shared" si="95"/>
        <v>42266.580347706251</v>
      </c>
      <c r="Z19" s="69">
        <f t="shared" si="95"/>
        <v>42276.635247475038</v>
      </c>
      <c r="AA19" s="69">
        <f t="shared" si="95"/>
        <v>42286.692539228432</v>
      </c>
      <c r="AB19" s="69">
        <f t="shared" si="95"/>
        <v>42296.752223535463</v>
      </c>
      <c r="AC19" s="69">
        <f t="shared" si="95"/>
        <v>42306.814300965299</v>
      </c>
      <c r="AD19" s="69">
        <f t="shared" si="95"/>
        <v>42316.87877208725</v>
      </c>
      <c r="AE19" s="69">
        <f t="shared" si="95"/>
        <v>42326.945637470752</v>
      </c>
      <c r="AF19" s="69">
        <f t="shared" si="95"/>
        <v>42337.014897685389</v>
      </c>
      <c r="AG19" s="69">
        <f t="shared" si="95"/>
        <v>42347.086553300869</v>
      </c>
      <c r="AH19" s="69">
        <f t="shared" si="95"/>
        <v>42357.160604887038</v>
      </c>
      <c r="AI19" s="69">
        <f t="shared" si="95"/>
        <v>42367.23705301388</v>
      </c>
      <c r="AJ19" s="69">
        <f t="shared" si="95"/>
        <v>42377.315898251516</v>
      </c>
      <c r="AK19" s="69">
        <f t="shared" si="95"/>
        <v>42387.3971411702</v>
      </c>
      <c r="AL19" s="69">
        <f t="shared" si="95"/>
        <v>42397.480782340324</v>
      </c>
      <c r="AM19" s="69">
        <f t="shared" si="95"/>
        <v>42407.56682233241</v>
      </c>
      <c r="AN19" s="69">
        <f t="shared" si="95"/>
        <v>42417.655261717118</v>
      </c>
      <c r="AO19" s="69">
        <f t="shared" si="95"/>
        <v>42427.746101065255</v>
      </c>
      <c r="AP19" s="69">
        <f t="shared" si="95"/>
        <v>42437.839340947743</v>
      </c>
      <c r="AQ19" s="69">
        <f t="shared" si="95"/>
        <v>42447.934981935658</v>
      </c>
      <c r="AR19" s="69">
        <f t="shared" si="95"/>
        <v>42458.033024600205</v>
      </c>
      <c r="AS19" s="69">
        <f t="shared" si="95"/>
        <v>42468.133469512723</v>
      </c>
      <c r="AT19" s="69">
        <f t="shared" si="95"/>
        <v>42478.236317244686</v>
      </c>
      <c r="AU19" s="69">
        <f t="shared" si="95"/>
        <v>42488.341568367709</v>
      </c>
      <c r="AV19" s="69">
        <f t="shared" si="95"/>
        <v>42498.449223453536</v>
      </c>
      <c r="AW19" s="69">
        <f t="shared" si="95"/>
        <v>42508.559283074057</v>
      </c>
      <c r="AX19" s="69">
        <f t="shared" si="95"/>
        <v>42518.671747801294</v>
      </c>
      <c r="AY19" s="69">
        <f t="shared" si="95"/>
        <v>42528.786618207399</v>
      </c>
      <c r="AZ19" s="69">
        <f t="shared" si="95"/>
        <v>42538.90389486467</v>
      </c>
      <c r="BA19" s="69">
        <f t="shared" si="95"/>
        <v>42549.023578345528</v>
      </c>
      <c r="BB19" s="69">
        <f t="shared" si="95"/>
        <v>42559.145669222547</v>
      </c>
      <c r="BC19" s="69">
        <f t="shared" si="95"/>
        <v>42569.270168068419</v>
      </c>
      <c r="BD19" s="69">
        <f t="shared" si="95"/>
        <v>42579.397075455992</v>
      </c>
      <c r="BE19" s="69">
        <f t="shared" si="95"/>
        <v>42589.526391958228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42670.079744582916</v>
      </c>
      <c r="DG19" s="108">
        <f t="shared" si="15"/>
        <v>42680.230633806234</v>
      </c>
      <c r="DH19" s="108">
        <f t="shared" si="15"/>
        <v>42690.383937849329</v>
      </c>
      <c r="DI19" s="108">
        <f t="shared" si="15"/>
        <v>42700.539657286645</v>
      </c>
      <c r="DJ19" s="108">
        <f t="shared" si="15"/>
        <v>46014.396448038133</v>
      </c>
      <c r="DK19" s="108">
        <f t="shared" si="15"/>
        <v>46025.34292490947</v>
      </c>
      <c r="DL19" s="108">
        <f t="shared" si="15"/>
        <v>46036.292005864852</v>
      </c>
      <c r="DM19" s="108">
        <f t="shared" si="15"/>
        <v>46047.24369152377</v>
      </c>
      <c r="DN19" s="108">
        <f t="shared" si="15"/>
        <v>40839.055025396621</v>
      </c>
      <c r="DO19" s="108">
        <f t="shared" si="15"/>
        <v>40848.770327688748</v>
      </c>
      <c r="DP19" s="108">
        <f t="shared" si="15"/>
        <v>40858.487941177809</v>
      </c>
      <c r="DQ19" s="108">
        <f t="shared" si="15"/>
        <v>40868.207866413621</v>
      </c>
      <c r="DR19" s="108">
        <f t="shared" si="15"/>
        <v>40877.930103946113</v>
      </c>
      <c r="DS19" s="108">
        <f t="shared" si="15"/>
        <v>41827.793833657997</v>
      </c>
      <c r="DT19" s="108">
        <f t="shared" si="15"/>
        <v>41837.74434943399</v>
      </c>
      <c r="DU19" s="108">
        <f t="shared" si="15"/>
        <v>41847.697232362421</v>
      </c>
      <c r="DV19" s="108">
        <f t="shared" si="90"/>
        <v>41857.652483006415</v>
      </c>
      <c r="DW19" s="108">
        <f t="shared" si="90"/>
        <v>41294.962748394166</v>
      </c>
      <c r="DX19" s="108">
        <f t="shared" si="90"/>
        <v>41304.786507685203</v>
      </c>
      <c r="DY19" s="108">
        <f t="shared" si="90"/>
        <v>41314.612603974267</v>
      </c>
      <c r="DZ19" s="108">
        <f t="shared" si="90"/>
        <v>41324.441037817312</v>
      </c>
      <c r="EA19" s="108">
        <f t="shared" si="90"/>
        <v>42391.726870091989</v>
      </c>
      <c r="EB19" s="108">
        <f t="shared" si="90"/>
        <v>42401.811541271869</v>
      </c>
      <c r="EC19" s="108">
        <f t="shared" si="90"/>
        <v>42411.898611518751</v>
      </c>
      <c r="ED19" s="108">
        <f t="shared" si="90"/>
        <v>42421.988081403346</v>
      </c>
      <c r="EE19" s="108">
        <f t="shared" si="90"/>
        <v>42432.079951496511</v>
      </c>
      <c r="EF19" s="108">
        <f t="shared" si="90"/>
        <v>42200.132476820916</v>
      </c>
      <c r="EG19" s="108">
        <f t="shared" si="90"/>
        <v>42210.171569143829</v>
      </c>
      <c r="EH19" s="108">
        <f t="shared" si="90"/>
        <v>42220.213049690865</v>
      </c>
      <c r="EI19" s="108">
        <f t="shared" si="90"/>
        <v>42230.256919030166</v>
      </c>
      <c r="EJ19" s="108">
        <f t="shared" si="90"/>
        <v>42407.753243200699</v>
      </c>
      <c r="EK19" s="108">
        <f t="shared" si="90"/>
        <v>42417.841726933526</v>
      </c>
      <c r="EL19" s="108">
        <f t="shared" si="91"/>
        <v>42427.932610640324</v>
      </c>
      <c r="EM19" s="108">
        <f t="shared" si="91"/>
        <v>42438.025894892031</v>
      </c>
      <c r="EN19" s="108">
        <f t="shared" si="91"/>
        <v>46327.073182744651</v>
      </c>
      <c r="EO19" s="108">
        <f t="shared" si="91"/>
        <v>46338.094043046149</v>
      </c>
      <c r="EP19" s="108">
        <f t="shared" si="91"/>
        <v>46349.117525126952</v>
      </c>
      <c r="EQ19" s="108">
        <f t="shared" si="91"/>
        <v>46360.143629610757</v>
      </c>
      <c r="ER19" s="108">
        <f t="shared" si="91"/>
        <v>46371.172357121424</v>
      </c>
      <c r="ES19" s="108">
        <f t="shared" si="91"/>
        <v>44803.389698660169</v>
      </c>
      <c r="ET19" s="108">
        <f t="shared" si="91"/>
        <v>44814.048086185634</v>
      </c>
      <c r="EU19" s="108">
        <f t="shared" si="91"/>
        <v>44824.709009260878</v>
      </c>
      <c r="EV19" s="108">
        <f t="shared" si="91"/>
        <v>44835.372468489077</v>
      </c>
      <c r="EW19" s="108">
        <f t="shared" si="91"/>
        <v>44810.426006844376</v>
      </c>
      <c r="EX19" s="108">
        <f t="shared" si="91"/>
        <v>44821.086068254343</v>
      </c>
      <c r="EY19" s="108">
        <f t="shared" si="91"/>
        <v>44831.748665612286</v>
      </c>
      <c r="EZ19" s="108">
        <f t="shared" si="91"/>
        <v>44842.413799521491</v>
      </c>
      <c r="FA19" s="108">
        <f t="shared" si="91"/>
        <v>41116.445411729677</v>
      </c>
      <c r="FB19" s="108">
        <f t="shared" si="92"/>
        <v>41126.226703096596</v>
      </c>
      <c r="FC19" s="108">
        <f t="shared" si="92"/>
        <v>41136.010321358735</v>
      </c>
      <c r="FD19" s="108">
        <f t="shared" si="92"/>
        <v>41145.796267069665</v>
      </c>
      <c r="FE19" s="108">
        <f t="shared" si="92"/>
        <v>41155.584540783057</v>
      </c>
    </row>
    <row r="20" spans="1:161" ht="15.75" x14ac:dyDescent="0.25">
      <c r="A20" s="47" t="s">
        <v>195</v>
      </c>
      <c r="B20" s="12">
        <f>'Urb proj of all 25 ARs '!F20</f>
        <v>139664.18276345124</v>
      </c>
      <c r="C20" s="12">
        <f>'Urb proj of all 25 ARs '!G20</f>
        <v>141402.40786824349</v>
      </c>
      <c r="D20" s="100">
        <f t="shared" si="10"/>
        <v>1.2445747151481732E-2</v>
      </c>
      <c r="E20" s="101">
        <f t="shared" si="11"/>
        <v>2.3789243620075951E-4</v>
      </c>
      <c r="F20" s="69">
        <f t="shared" si="12"/>
        <v>139697.40781613882</v>
      </c>
      <c r="G20" s="69">
        <f t="shared" si="13"/>
        <v>139730.64077281512</v>
      </c>
      <c r="H20" s="69">
        <f>G20*(1+$E$20)</f>
        <v>139763.88163536045</v>
      </c>
      <c r="I20" s="69">
        <f t="shared" ref="I20:BE20" si="96">H20*(1+$E$20)</f>
        <v>139797.13040565557</v>
      </c>
      <c r="J20" s="69">
        <f t="shared" si="96"/>
        <v>139830.38708558163</v>
      </c>
      <c r="K20" s="69">
        <f t="shared" si="96"/>
        <v>139863.65167702033</v>
      </c>
      <c r="L20" s="69">
        <f t="shared" si="96"/>
        <v>139896.92418185371</v>
      </c>
      <c r="M20" s="69">
        <f t="shared" si="96"/>
        <v>139930.20460196433</v>
      </c>
      <c r="N20" s="69">
        <f t="shared" si="96"/>
        <v>139963.49293923518</v>
      </c>
      <c r="O20" s="69">
        <f t="shared" si="96"/>
        <v>139996.78919554965</v>
      </c>
      <c r="P20" s="69">
        <f t="shared" si="96"/>
        <v>140030.09337279166</v>
      </c>
      <c r="Q20" s="69">
        <f t="shared" si="96"/>
        <v>140063.40547284554</v>
      </c>
      <c r="R20" s="69">
        <f t="shared" si="96"/>
        <v>140096.72549759605</v>
      </c>
      <c r="S20" s="69">
        <f t="shared" si="96"/>
        <v>140130.05344892843</v>
      </c>
      <c r="T20" s="69">
        <f t="shared" si="96"/>
        <v>140163.38932872834</v>
      </c>
      <c r="U20" s="69">
        <f t="shared" si="96"/>
        <v>140196.73313888191</v>
      </c>
      <c r="V20" s="69">
        <f t="shared" si="96"/>
        <v>140230.08488127572</v>
      </c>
      <c r="W20" s="69">
        <f t="shared" si="96"/>
        <v>140263.44455779676</v>
      </c>
      <c r="X20" s="69">
        <f t="shared" si="96"/>
        <v>140296.81217033253</v>
      </c>
      <c r="Y20" s="69">
        <f t="shared" si="96"/>
        <v>140330.18772077092</v>
      </c>
      <c r="Z20" s="69">
        <f t="shared" si="96"/>
        <v>140363.57121100032</v>
      </c>
      <c r="AA20" s="69">
        <f t="shared" si="96"/>
        <v>140396.96264290955</v>
      </c>
      <c r="AB20" s="69">
        <f t="shared" si="96"/>
        <v>140430.36201838785</v>
      </c>
      <c r="AC20" s="69">
        <f t="shared" si="96"/>
        <v>140463.76933932496</v>
      </c>
      <c r="AD20" s="69">
        <f t="shared" si="96"/>
        <v>140497.18460761104</v>
      </c>
      <c r="AE20" s="69">
        <f t="shared" si="96"/>
        <v>140530.60782513669</v>
      </c>
      <c r="AF20" s="69">
        <f t="shared" si="96"/>
        <v>140564.03899379299</v>
      </c>
      <c r="AG20" s="69">
        <f t="shared" si="96"/>
        <v>140597.47811547143</v>
      </c>
      <c r="AH20" s="69">
        <f t="shared" si="96"/>
        <v>140630.92519206399</v>
      </c>
      <c r="AI20" s="69">
        <f t="shared" si="96"/>
        <v>140664.3802254631</v>
      </c>
      <c r="AJ20" s="69">
        <f t="shared" si="96"/>
        <v>140697.8432175616</v>
      </c>
      <c r="AK20" s="69">
        <f t="shared" si="96"/>
        <v>140731.31417025282</v>
      </c>
      <c r="AL20" s="69">
        <f t="shared" si="96"/>
        <v>140764.79308543052</v>
      </c>
      <c r="AM20" s="69">
        <f t="shared" si="96"/>
        <v>140798.27996498891</v>
      </c>
      <c r="AN20" s="69">
        <f t="shared" si="96"/>
        <v>140831.77481082265</v>
      </c>
      <c r="AO20" s="69">
        <f t="shared" si="96"/>
        <v>140865.27762482688</v>
      </c>
      <c r="AP20" s="69">
        <f t="shared" si="96"/>
        <v>140898.78840889715</v>
      </c>
      <c r="AQ20" s="69">
        <f t="shared" si="96"/>
        <v>140932.30716492949</v>
      </c>
      <c r="AR20" s="69">
        <f t="shared" si="96"/>
        <v>140965.83389482036</v>
      </c>
      <c r="AS20" s="69">
        <f t="shared" si="96"/>
        <v>140999.36860046667</v>
      </c>
      <c r="AT20" s="69">
        <f t="shared" si="96"/>
        <v>141032.9112837658</v>
      </c>
      <c r="AU20" s="69">
        <f t="shared" si="96"/>
        <v>141066.46194661557</v>
      </c>
      <c r="AV20" s="69">
        <f t="shared" si="96"/>
        <v>141100.02059091427</v>
      </c>
      <c r="AW20" s="69">
        <f t="shared" si="96"/>
        <v>141133.58721856063</v>
      </c>
      <c r="AX20" s="69">
        <f t="shared" si="96"/>
        <v>141167.16183145379</v>
      </c>
      <c r="AY20" s="69">
        <f t="shared" si="96"/>
        <v>141200.74443149343</v>
      </c>
      <c r="AZ20" s="69">
        <f t="shared" si="96"/>
        <v>141234.3350205796</v>
      </c>
      <c r="BA20" s="69">
        <f t="shared" si="96"/>
        <v>141267.93360061283</v>
      </c>
      <c r="BB20" s="69">
        <f t="shared" si="96"/>
        <v>141301.54017349411</v>
      </c>
      <c r="BC20" s="69">
        <f t="shared" si="96"/>
        <v>141335.15474112489</v>
      </c>
      <c r="BD20" s="69">
        <f t="shared" si="96"/>
        <v>141368.77730540707</v>
      </c>
      <c r="BE20" s="69">
        <f t="shared" si="96"/>
        <v>141402.40786824297</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152889.54681140897</v>
      </c>
      <c r="DG20" s="108">
        <f t="shared" si="15"/>
        <v>152925.91807816958</v>
      </c>
      <c r="DH20" s="108">
        <f t="shared" si="15"/>
        <v>152962.29799737941</v>
      </c>
      <c r="DI20" s="108">
        <f t="shared" si="15"/>
        <v>152998.68657109689</v>
      </c>
      <c r="DJ20" s="108">
        <f t="shared" si="15"/>
        <v>174251.7700672503</v>
      </c>
      <c r="DK20" s="108">
        <f t="shared" si="15"/>
        <v>174293.22324534392</v>
      </c>
      <c r="DL20" s="108">
        <f t="shared" si="15"/>
        <v>174334.68628483504</v>
      </c>
      <c r="DM20" s="108">
        <f t="shared" si="15"/>
        <v>174376.15918806964</v>
      </c>
      <c r="DN20" s="108">
        <f t="shared" si="15"/>
        <v>155170.89836737921</v>
      </c>
      <c r="DO20" s="108">
        <f t="shared" si="15"/>
        <v>155207.81235041929</v>
      </c>
      <c r="DP20" s="108">
        <f t="shared" si="15"/>
        <v>155244.73511501672</v>
      </c>
      <c r="DQ20" s="108">
        <f t="shared" si="15"/>
        <v>155281.66666326058</v>
      </c>
      <c r="DR20" s="108">
        <f t="shared" si="15"/>
        <v>155318.60699724042</v>
      </c>
      <c r="DS20" s="108">
        <f t="shared" si="15"/>
        <v>157806.23156111393</v>
      </c>
      <c r="DT20" s="108">
        <f t="shared" si="15"/>
        <v>157843.77246998766</v>
      </c>
      <c r="DU20" s="108">
        <f t="shared" si="15"/>
        <v>157881.32230955968</v>
      </c>
      <c r="DV20" s="108">
        <f t="shared" si="90"/>
        <v>157918.88108195449</v>
      </c>
      <c r="DW20" s="108">
        <f t="shared" si="90"/>
        <v>160394.66473987102</v>
      </c>
      <c r="DX20" s="108">
        <f t="shared" si="90"/>
        <v>160432.82141741959</v>
      </c>
      <c r="DY20" s="108">
        <f t="shared" si="90"/>
        <v>160470.98717215314</v>
      </c>
      <c r="DZ20" s="108">
        <f t="shared" si="90"/>
        <v>160509.16200623105</v>
      </c>
      <c r="EA20" s="108">
        <f t="shared" si="90"/>
        <v>163118.45808311255</v>
      </c>
      <c r="EB20" s="108">
        <f t="shared" si="90"/>
        <v>163157.26273049522</v>
      </c>
      <c r="EC20" s="108">
        <f t="shared" si="90"/>
        <v>163196.07660921002</v>
      </c>
      <c r="ED20" s="108">
        <f t="shared" si="90"/>
        <v>163234.899721453</v>
      </c>
      <c r="EE20" s="108">
        <f t="shared" si="90"/>
        <v>163273.73206942072</v>
      </c>
      <c r="EF20" s="108">
        <f t="shared" si="90"/>
        <v>171625.2863665692</v>
      </c>
      <c r="EG20" s="108">
        <f t="shared" si="90"/>
        <v>171666.11472405659</v>
      </c>
      <c r="EH20" s="108">
        <f t="shared" si="90"/>
        <v>171706.95279430141</v>
      </c>
      <c r="EI20" s="108">
        <f t="shared" si="90"/>
        <v>171747.80057961427</v>
      </c>
      <c r="EJ20" s="108">
        <f t="shared" si="90"/>
        <v>174502.60643292646</v>
      </c>
      <c r="EK20" s="108">
        <f t="shared" si="90"/>
        <v>174544.11928309416</v>
      </c>
      <c r="EL20" s="108">
        <f t="shared" si="91"/>
        <v>174585.64200885492</v>
      </c>
      <c r="EM20" s="108">
        <f t="shared" si="91"/>
        <v>174627.1746125581</v>
      </c>
      <c r="EN20" s="108">
        <f t="shared" si="91"/>
        <v>188465.81076677682</v>
      </c>
      <c r="EO20" s="108">
        <f t="shared" si="91"/>
        <v>188510.64535764066</v>
      </c>
      <c r="EP20" s="108">
        <f t="shared" si="91"/>
        <v>188555.49061431459</v>
      </c>
      <c r="EQ20" s="108">
        <f t="shared" si="91"/>
        <v>188600.34653933588</v>
      </c>
      <c r="ER20" s="108">
        <f t="shared" si="91"/>
        <v>188645.21313524243</v>
      </c>
      <c r="ES20" s="108">
        <f t="shared" si="91"/>
        <v>169263.75331323233</v>
      </c>
      <c r="ET20" s="108">
        <f t="shared" si="91"/>
        <v>169304.01987986852</v>
      </c>
      <c r="EU20" s="108">
        <f t="shared" si="91"/>
        <v>169344.29602561629</v>
      </c>
      <c r="EV20" s="108">
        <f t="shared" si="91"/>
        <v>169384.58175275454</v>
      </c>
      <c r="EW20" s="108">
        <f t="shared" si="91"/>
        <v>166884.6007001898</v>
      </c>
      <c r="EX20" s="108">
        <f t="shared" si="91"/>
        <v>166924.30128441472</v>
      </c>
      <c r="EY20" s="108">
        <f t="shared" si="91"/>
        <v>166964.01131310838</v>
      </c>
      <c r="EZ20" s="108">
        <f t="shared" si="91"/>
        <v>167003.73078851754</v>
      </c>
      <c r="FA20" s="108">
        <f t="shared" si="91"/>
        <v>154805.37696380532</v>
      </c>
      <c r="FB20" s="108">
        <f t="shared" si="92"/>
        <v>154842.20399206821</v>
      </c>
      <c r="FC20" s="108">
        <f t="shared" si="92"/>
        <v>154879.03978120256</v>
      </c>
      <c r="FD20" s="108">
        <f t="shared" si="92"/>
        <v>154915.88433329255</v>
      </c>
      <c r="FE20" s="108">
        <f t="shared" si="92"/>
        <v>154952.73765042279</v>
      </c>
    </row>
    <row r="21" spans="1:161" ht="15.75" x14ac:dyDescent="0.25">
      <c r="A21" s="47" t="s">
        <v>180</v>
      </c>
      <c r="B21" s="12">
        <f>'Urb proj of all 25 ARs '!F21</f>
        <v>76883.656058652588</v>
      </c>
      <c r="C21" s="12">
        <f>'Urb proj of all 25 ARs '!G21</f>
        <v>77840.53060204006</v>
      </c>
      <c r="D21" s="100">
        <f t="shared" si="10"/>
        <v>1.2445747151481671E-2</v>
      </c>
      <c r="E21" s="101">
        <f t="shared" si="11"/>
        <v>2.3789243620075951E-4</v>
      </c>
      <c r="F21" s="69">
        <f t="shared" si="12"/>
        <v>76901.946098896398</v>
      </c>
      <c r="G21" s="69">
        <f t="shared" si="13"/>
        <v>76920.240490202443</v>
      </c>
      <c r="H21" s="69">
        <f>G21*(1+$E$21)</f>
        <v>76938.539233605799</v>
      </c>
      <c r="I21" s="69">
        <f t="shared" ref="I21:BE21" si="97">H21*(1+$E$21)</f>
        <v>76956.842330141808</v>
      </c>
      <c r="J21" s="69">
        <f t="shared" si="97"/>
        <v>76975.149780846041</v>
      </c>
      <c r="K21" s="69">
        <f t="shared" si="97"/>
        <v>76993.461586754318</v>
      </c>
      <c r="L21" s="69">
        <f t="shared" si="97"/>
        <v>77011.777748902721</v>
      </c>
      <c r="M21" s="69">
        <f t="shared" si="97"/>
        <v>77030.098268327565</v>
      </c>
      <c r="N21" s="69">
        <f t="shared" si="97"/>
        <v>77048.423146065397</v>
      </c>
      <c r="O21" s="69">
        <f t="shared" si="97"/>
        <v>77066.752383153042</v>
      </c>
      <c r="P21" s="69">
        <f t="shared" si="97"/>
        <v>77085.085980627555</v>
      </c>
      <c r="Q21" s="69">
        <f t="shared" si="97"/>
        <v>77103.423939526227</v>
      </c>
      <c r="R21" s="69">
        <f t="shared" si="97"/>
        <v>77121.766260886623</v>
      </c>
      <c r="S21" s="69">
        <f t="shared" si="97"/>
        <v>77140.112945746529</v>
      </c>
      <c r="T21" s="69">
        <f t="shared" si="97"/>
        <v>77158.463995143989</v>
      </c>
      <c r="U21" s="69">
        <f t="shared" si="97"/>
        <v>77176.819410117299</v>
      </c>
      <c r="V21" s="69">
        <f t="shared" si="97"/>
        <v>77195.179191705</v>
      </c>
      <c r="W21" s="69">
        <f t="shared" si="97"/>
        <v>77213.543340945864</v>
      </c>
      <c r="X21" s="69">
        <f t="shared" si="97"/>
        <v>77231.911858878928</v>
      </c>
      <c r="Y21" s="69">
        <f t="shared" si="97"/>
        <v>77250.284746543475</v>
      </c>
      <c r="Z21" s="69">
        <f t="shared" si="97"/>
        <v>77268.662004979036</v>
      </c>
      <c r="AA21" s="69">
        <f t="shared" si="97"/>
        <v>77287.043635225375</v>
      </c>
      <c r="AB21" s="69">
        <f t="shared" si="97"/>
        <v>77305.429638322516</v>
      </c>
      <c r="AC21" s="69">
        <f t="shared" si="97"/>
        <v>77323.820015310717</v>
      </c>
      <c r="AD21" s="69">
        <f t="shared" si="97"/>
        <v>77342.214767230515</v>
      </c>
      <c r="AE21" s="69">
        <f t="shared" si="97"/>
        <v>77360.61389512266</v>
      </c>
      <c r="AF21" s="69">
        <f t="shared" si="97"/>
        <v>77379.017400028155</v>
      </c>
      <c r="AG21" s="69">
        <f t="shared" si="97"/>
        <v>77397.425282988275</v>
      </c>
      <c r="AH21" s="69">
        <f t="shared" si="97"/>
        <v>77415.837545044516</v>
      </c>
      <c r="AI21" s="69">
        <f t="shared" si="97"/>
        <v>77434.254187238635</v>
      </c>
      <c r="AJ21" s="69">
        <f t="shared" si="97"/>
        <v>77452.675210612622</v>
      </c>
      <c r="AK21" s="69">
        <f t="shared" si="97"/>
        <v>77471.100616208743</v>
      </c>
      <c r="AL21" s="69">
        <f t="shared" si="97"/>
        <v>77489.530405069483</v>
      </c>
      <c r="AM21" s="69">
        <f t="shared" si="97"/>
        <v>77507.964578237603</v>
      </c>
      <c r="AN21" s="69">
        <f t="shared" si="97"/>
        <v>77526.403136756082</v>
      </c>
      <c r="AO21" s="69">
        <f t="shared" si="97"/>
        <v>77544.846081668162</v>
      </c>
      <c r="AP21" s="69">
        <f t="shared" si="97"/>
        <v>77563.293414017346</v>
      </c>
      <c r="AQ21" s="69">
        <f t="shared" si="97"/>
        <v>77581.745134847355</v>
      </c>
      <c r="AR21" s="69">
        <f t="shared" si="97"/>
        <v>77600.201245202188</v>
      </c>
      <c r="AS21" s="69">
        <f t="shared" si="97"/>
        <v>77618.661746126076</v>
      </c>
      <c r="AT21" s="69">
        <f t="shared" si="97"/>
        <v>77637.126638663511</v>
      </c>
      <c r="AU21" s="69">
        <f t="shared" si="97"/>
        <v>77655.595923859204</v>
      </c>
      <c r="AV21" s="69">
        <f t="shared" si="97"/>
        <v>77674.069602758158</v>
      </c>
      <c r="AW21" s="69">
        <f t="shared" si="97"/>
        <v>77692.547676405578</v>
      </c>
      <c r="AX21" s="69">
        <f t="shared" si="97"/>
        <v>77711.030145846962</v>
      </c>
      <c r="AY21" s="69">
        <f t="shared" si="97"/>
        <v>77729.517012128024</v>
      </c>
      <c r="AZ21" s="69">
        <f t="shared" si="97"/>
        <v>77748.008276294742</v>
      </c>
      <c r="BA21" s="69">
        <f t="shared" si="97"/>
        <v>77766.50393939334</v>
      </c>
      <c r="BB21" s="69">
        <f t="shared" si="97"/>
        <v>77785.004002470305</v>
      </c>
      <c r="BC21" s="69">
        <f t="shared" si="97"/>
        <v>77803.508466572341</v>
      </c>
      <c r="BD21" s="69">
        <f t="shared" si="97"/>
        <v>77822.017332746414</v>
      </c>
      <c r="BE21" s="69">
        <f t="shared" si="97"/>
        <v>77840.530602039755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93362.957136538927</v>
      </c>
      <c r="DG21" s="108">
        <f t="shared" si="15"/>
        <v>93385.16747786304</v>
      </c>
      <c r="DH21" s="108">
        <f t="shared" si="15"/>
        <v>93407.383102859356</v>
      </c>
      <c r="DI21" s="108">
        <f t="shared" si="15"/>
        <v>93429.604012784839</v>
      </c>
      <c r="DJ21" s="108">
        <f t="shared" si="15"/>
        <v>104910.74820818449</v>
      </c>
      <c r="DK21" s="108">
        <f t="shared" si="15"/>
        <v>104935.70568165938</v>
      </c>
      <c r="DL21" s="108">
        <f t="shared" si="15"/>
        <v>104960.66909232843</v>
      </c>
      <c r="DM21" s="108">
        <f t="shared" si="15"/>
        <v>104985.63844160408</v>
      </c>
      <c r="DN21" s="108">
        <f t="shared" si="15"/>
        <v>88586.354982054341</v>
      </c>
      <c r="DO21" s="108">
        <f t="shared" si="15"/>
        <v>88607.429005855171</v>
      </c>
      <c r="DP21" s="108">
        <f t="shared" si="15"/>
        <v>88628.508043006863</v>
      </c>
      <c r="DQ21" s="108">
        <f t="shared" si="15"/>
        <v>88649.592094702035</v>
      </c>
      <c r="DR21" s="108">
        <f t="shared" si="15"/>
        <v>88670.681162133653</v>
      </c>
      <c r="DS21" s="108">
        <f t="shared" si="15"/>
        <v>91235.837988944331</v>
      </c>
      <c r="DT21" s="108">
        <f t="shared" si="15"/>
        <v>91257.542304712333</v>
      </c>
      <c r="DU21" s="108">
        <f t="shared" si="15"/>
        <v>91279.251783772896</v>
      </c>
      <c r="DV21" s="108">
        <f t="shared" si="90"/>
        <v>91300.966427354317</v>
      </c>
      <c r="DW21" s="108">
        <f t="shared" si="90"/>
        <v>92443.835011250107</v>
      </c>
      <c r="DX21" s="108">
        <f t="shared" si="90"/>
        <v>92465.826700372665</v>
      </c>
      <c r="DY21" s="108">
        <f t="shared" si="90"/>
        <v>92487.823621151721</v>
      </c>
      <c r="DZ21" s="108">
        <f t="shared" si="90"/>
        <v>92509.825774831872</v>
      </c>
      <c r="EA21" s="108">
        <f t="shared" si="90"/>
        <v>98726.483767695521</v>
      </c>
      <c r="EB21" s="108">
        <f t="shared" si="90"/>
        <v>98749.970051436554</v>
      </c>
      <c r="EC21" s="108">
        <f t="shared" si="90"/>
        <v>98773.461922386836</v>
      </c>
      <c r="ED21" s="108">
        <f t="shared" si="90"/>
        <v>98796.959381875538</v>
      </c>
      <c r="EE21" s="108">
        <f t="shared" si="90"/>
        <v>98820.462431232139</v>
      </c>
      <c r="EF21" s="108">
        <f t="shared" si="90"/>
        <v>97434.393388457916</v>
      </c>
      <c r="EG21" s="108">
        <f t="shared" si="90"/>
        <v>97457.572293670848</v>
      </c>
      <c r="EH21" s="108">
        <f t="shared" si="90"/>
        <v>97480.756712970004</v>
      </c>
      <c r="EI21" s="108">
        <f t="shared" si="90"/>
        <v>97503.946647667166</v>
      </c>
      <c r="EJ21" s="108">
        <f t="shared" si="90"/>
        <v>104034.90876709249</v>
      </c>
      <c r="EK21" s="108">
        <f t="shared" si="90"/>
        <v>104059.65788498902</v>
      </c>
      <c r="EL21" s="108">
        <f t="shared" si="91"/>
        <v>104084.41289051349</v>
      </c>
      <c r="EM21" s="108">
        <f t="shared" si="91"/>
        <v>104109.17378506655</v>
      </c>
      <c r="EN21" s="108">
        <f t="shared" si="91"/>
        <v>111783.90307890277</v>
      </c>
      <c r="EO21" s="108">
        <f t="shared" si="91"/>
        <v>111810.49562393424</v>
      </c>
      <c r="EP21" s="108">
        <f t="shared" si="91"/>
        <v>111837.09449513104</v>
      </c>
      <c r="EQ21" s="108">
        <f t="shared" si="91"/>
        <v>111863.69969399809</v>
      </c>
      <c r="ER21" s="108">
        <f t="shared" si="91"/>
        <v>111890.31122204072</v>
      </c>
      <c r="ES21" s="108">
        <f t="shared" si="91"/>
        <v>107192.67169101202</v>
      </c>
      <c r="ET21" s="108">
        <f t="shared" si="91"/>
        <v>107218.17201682348</v>
      </c>
      <c r="EU21" s="108">
        <f t="shared" si="91"/>
        <v>107243.67840896954</v>
      </c>
      <c r="EV21" s="108">
        <f t="shared" si="91"/>
        <v>107269.19086889339</v>
      </c>
      <c r="EW21" s="108">
        <f t="shared" si="91"/>
        <v>101243.13937343674</v>
      </c>
      <c r="EX21" s="108">
        <f t="shared" si="91"/>
        <v>101267.22435051091</v>
      </c>
      <c r="EY21" s="108">
        <f t="shared" si="91"/>
        <v>101291.31505721893</v>
      </c>
      <c r="EZ21" s="108">
        <f t="shared" si="91"/>
        <v>101315.41149492387</v>
      </c>
      <c r="FA21" s="108">
        <f t="shared" si="91"/>
        <v>91432.212695389913</v>
      </c>
      <c r="FB21" s="108">
        <f t="shared" si="92"/>
        <v>91453.963727215261</v>
      </c>
      <c r="FC21" s="108">
        <f t="shared" si="92"/>
        <v>91475.71993344654</v>
      </c>
      <c r="FD21" s="108">
        <f t="shared" si="92"/>
        <v>91497.481315314726</v>
      </c>
      <c r="FE21" s="108">
        <f t="shared" si="92"/>
        <v>91519.247874051056</v>
      </c>
    </row>
    <row r="22" spans="1:161" ht="15.75" x14ac:dyDescent="0.25">
      <c r="A22" s="47" t="s">
        <v>181</v>
      </c>
      <c r="B22" s="12">
        <f>'Urb proj of all 25 ARs '!F22</f>
        <v>228882.47102497373</v>
      </c>
      <c r="C22" s="12">
        <f>'Urb proj of all 25 ARs '!G22</f>
        <v>231731.08438675685</v>
      </c>
      <c r="D22" s="100">
        <f t="shared" si="10"/>
        <v>1.2445747151481536E-2</v>
      </c>
      <c r="E22" s="101">
        <f t="shared" si="11"/>
        <v>2.3789243620075951E-4</v>
      </c>
      <c r="F22" s="69">
        <f t="shared" si="12"/>
        <v>228936.92043360951</v>
      </c>
      <c r="G22" s="69">
        <f t="shared" si="13"/>
        <v>228991.38279534777</v>
      </c>
      <c r="H22" s="69">
        <f>G22*(1+$E$22)</f>
        <v>229045.85811326993</v>
      </c>
      <c r="I22" s="69">
        <f t="shared" ref="I22:BD22" si="98">H22*(1+$E$22)</f>
        <v>229100.3463904582</v>
      </c>
      <c r="J22" s="69">
        <f t="shared" si="98"/>
        <v>229154.84762999546</v>
      </c>
      <c r="K22" s="69">
        <f t="shared" si="98"/>
        <v>229209.36183496538</v>
      </c>
      <c r="L22" s="69">
        <f t="shared" si="98"/>
        <v>229263.88900845233</v>
      </c>
      <c r="M22" s="69">
        <f t="shared" si="98"/>
        <v>229318.42915354142</v>
      </c>
      <c r="N22" s="69">
        <f t="shared" si="98"/>
        <v>229372.98227331848</v>
      </c>
      <c r="O22" s="69">
        <f t="shared" si="98"/>
        <v>229427.54837087012</v>
      </c>
      <c r="P22" s="69">
        <f t="shared" si="98"/>
        <v>229482.12744928364</v>
      </c>
      <c r="Q22" s="69">
        <f t="shared" si="98"/>
        <v>229536.71951164707</v>
      </c>
      <c r="R22" s="69">
        <f t="shared" si="98"/>
        <v>229591.32456104923</v>
      </c>
      <c r="S22" s="69">
        <f t="shared" si="98"/>
        <v>229645.94260057961</v>
      </c>
      <c r="T22" s="69">
        <f t="shared" si="98"/>
        <v>229700.57363332849</v>
      </c>
      <c r="U22" s="69">
        <f t="shared" si="98"/>
        <v>229755.21766238683</v>
      </c>
      <c r="V22" s="69">
        <f t="shared" si="98"/>
        <v>229809.87469084637</v>
      </c>
      <c r="W22" s="69">
        <f t="shared" si="98"/>
        <v>229864.54472179955</v>
      </c>
      <c r="X22" s="69">
        <f t="shared" si="98"/>
        <v>229919.22775833961</v>
      </c>
      <c r="Y22" s="69">
        <f t="shared" si="98"/>
        <v>229973.92380356044</v>
      </c>
      <c r="Z22" s="69">
        <f t="shared" si="98"/>
        <v>230028.63286055671</v>
      </c>
      <c r="AA22" s="69">
        <f t="shared" si="98"/>
        <v>230083.35493242383</v>
      </c>
      <c r="AB22" s="69">
        <f t="shared" si="98"/>
        <v>230138.09002225794</v>
      </c>
      <c r="AC22" s="69">
        <f t="shared" si="98"/>
        <v>230192.83813315592</v>
      </c>
      <c r="AD22" s="69">
        <f t="shared" si="98"/>
        <v>230247.59926821539</v>
      </c>
      <c r="AE22" s="69">
        <f t="shared" si="98"/>
        <v>230302.37343053467</v>
      </c>
      <c r="AF22" s="69">
        <f t="shared" si="98"/>
        <v>230357.16062321287</v>
      </c>
      <c r="AG22" s="69">
        <f t="shared" si="98"/>
        <v>230411.96084934982</v>
      </c>
      <c r="AH22" s="69">
        <f t="shared" si="98"/>
        <v>230466.77411204606</v>
      </c>
      <c r="AI22" s="69">
        <f t="shared" si="98"/>
        <v>230521.6004144029</v>
      </c>
      <c r="AJ22" s="69">
        <f t="shared" si="98"/>
        <v>230576.43975952239</v>
      </c>
      <c r="AK22" s="69">
        <f t="shared" si="98"/>
        <v>230631.29215050727</v>
      </c>
      <c r="AL22" s="69">
        <f t="shared" si="98"/>
        <v>230686.15759046108</v>
      </c>
      <c r="AM22" s="69">
        <f t="shared" si="98"/>
        <v>230741.03608248808</v>
      </c>
      <c r="AN22" s="69">
        <f t="shared" si="98"/>
        <v>230795.92762969324</v>
      </c>
      <c r="AO22" s="69">
        <f t="shared" si="98"/>
        <v>230850.83223518229</v>
      </c>
      <c r="AP22" s="69">
        <f t="shared" si="98"/>
        <v>230905.74990206168</v>
      </c>
      <c r="AQ22" s="69">
        <f t="shared" si="98"/>
        <v>230960.68063343863</v>
      </c>
      <c r="AR22" s="69">
        <f t="shared" si="98"/>
        <v>231015.62443242111</v>
      </c>
      <c r="AS22" s="69">
        <f t="shared" si="98"/>
        <v>231070.58130211779</v>
      </c>
      <c r="AT22" s="69">
        <f t="shared" si="98"/>
        <v>231125.55124563808</v>
      </c>
      <c r="AU22" s="69">
        <f t="shared" si="98"/>
        <v>231180.53426609215</v>
      </c>
      <c r="AV22" s="69">
        <f t="shared" si="98"/>
        <v>231235.53036659089</v>
      </c>
      <c r="AW22" s="69">
        <f t="shared" si="98"/>
        <v>231290.53955024597</v>
      </c>
      <c r="AX22" s="69">
        <f t="shared" si="98"/>
        <v>231345.56182016977</v>
      </c>
      <c r="AY22" s="69">
        <f t="shared" si="98"/>
        <v>231400.59717947539</v>
      </c>
      <c r="AZ22" s="69">
        <f t="shared" si="98"/>
        <v>231455.64563127671</v>
      </c>
      <c r="BA22" s="69">
        <f t="shared" si="98"/>
        <v>231510.70717868835</v>
      </c>
      <c r="BB22" s="69">
        <f t="shared" si="98"/>
        <v>231565.78182482565</v>
      </c>
      <c r="BC22" s="69">
        <f t="shared" si="98"/>
        <v>231620.86957280469</v>
      </c>
      <c r="BD22" s="69">
        <f t="shared" si="98"/>
        <v>231675.9704257423</v>
      </c>
      <c r="BE22" s="69">
        <f>BD22*(1+$E$22)</f>
        <v>231731.08438675606</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258253.52583713768</v>
      </c>
      <c r="DG22" s="108">
        <f t="shared" si="15"/>
        <v>258314.96239755655</v>
      </c>
      <c r="DH22" s="108">
        <f t="shared" si="15"/>
        <v>258376.41357326839</v>
      </c>
      <c r="DI22" s="108">
        <f t="shared" si="15"/>
        <v>258437.87936775017</v>
      </c>
      <c r="DJ22" s="108">
        <f t="shared" si="15"/>
        <v>282929.67359824275</v>
      </c>
      <c r="DK22" s="108">
        <f t="shared" si="15"/>
        <v>282996.98042756855</v>
      </c>
      <c r="DL22" s="108">
        <f t="shared" si="15"/>
        <v>283064.30326867994</v>
      </c>
      <c r="DM22" s="108">
        <f t="shared" si="15"/>
        <v>283131.64212538599</v>
      </c>
      <c r="DN22" s="108">
        <f t="shared" si="15"/>
        <v>250003.40080030123</v>
      </c>
      <c r="DO22" s="108">
        <f t="shared" si="15"/>
        <v>250062.87471837609</v>
      </c>
      <c r="DP22" s="108">
        <f t="shared" si="15"/>
        <v>250122.36278484622</v>
      </c>
      <c r="DQ22" s="108">
        <f t="shared" si="15"/>
        <v>250181.86500307737</v>
      </c>
      <c r="DR22" s="108">
        <f t="shared" si="15"/>
        <v>250241.38137643621</v>
      </c>
      <c r="DS22" s="108">
        <f t="shared" si="15"/>
        <v>254412.33434924734</v>
      </c>
      <c r="DT22" s="108">
        <f t="shared" si="15"/>
        <v>254472.85711926519</v>
      </c>
      <c r="DU22" s="108">
        <f t="shared" si="15"/>
        <v>254533.39428719226</v>
      </c>
      <c r="DV22" s="108">
        <f t="shared" si="90"/>
        <v>254593.94585645368</v>
      </c>
      <c r="DW22" s="108">
        <f t="shared" si="90"/>
        <v>252023.42418908048</v>
      </c>
      <c r="DX22" s="108">
        <f t="shared" si="90"/>
        <v>252083.37865544049</v>
      </c>
      <c r="DY22" s="108">
        <f t="shared" si="90"/>
        <v>252143.34738451455</v>
      </c>
      <c r="DZ22" s="108">
        <f t="shared" si="90"/>
        <v>252203.33037969566</v>
      </c>
      <c r="EA22" s="108">
        <f t="shared" si="90"/>
        <v>264074.73360392981</v>
      </c>
      <c r="EB22" s="108">
        <f t="shared" si="90"/>
        <v>264137.55498564593</v>
      </c>
      <c r="EC22" s="108">
        <f t="shared" si="90"/>
        <v>264200.39131209353</v>
      </c>
      <c r="ED22" s="108">
        <f t="shared" si="90"/>
        <v>264263.24258682801</v>
      </c>
      <c r="EE22" s="108">
        <f t="shared" si="90"/>
        <v>264326.10881340527</v>
      </c>
      <c r="EF22" s="108">
        <f t="shared" si="90"/>
        <v>264487.79075874842</v>
      </c>
      <c r="EG22" s="108">
        <f t="shared" si="90"/>
        <v>264550.71040363738</v>
      </c>
      <c r="EH22" s="108">
        <f t="shared" si="90"/>
        <v>264613.64501663396</v>
      </c>
      <c r="EI22" s="108">
        <f t="shared" si="90"/>
        <v>264676.59460129892</v>
      </c>
      <c r="EJ22" s="108">
        <f t="shared" si="90"/>
        <v>271925.9857761942</v>
      </c>
      <c r="EK22" s="108">
        <f t="shared" si="90"/>
        <v>271990.67491141678</v>
      </c>
      <c r="EL22" s="108">
        <f t="shared" si="91"/>
        <v>272055.3794356953</v>
      </c>
      <c r="EM22" s="108">
        <f t="shared" si="91"/>
        <v>272120.0993526908</v>
      </c>
      <c r="EN22" s="108">
        <f t="shared" si="91"/>
        <v>293921.51069764001</v>
      </c>
      <c r="EO22" s="108">
        <f t="shared" si="91"/>
        <v>293991.43240187172</v>
      </c>
      <c r="EP22" s="108">
        <f t="shared" si="91"/>
        <v>294061.37073994795</v>
      </c>
      <c r="EQ22" s="108">
        <f t="shared" si="91"/>
        <v>294131.32571582578</v>
      </c>
      <c r="ER22" s="108">
        <f t="shared" si="91"/>
        <v>294201.29733346327</v>
      </c>
      <c r="ES22" s="108">
        <f t="shared" si="91"/>
        <v>279228.49569310335</v>
      </c>
      <c r="ET22" s="108">
        <f t="shared" si="91"/>
        <v>279294.92204020044</v>
      </c>
      <c r="EU22" s="108">
        <f t="shared" si="91"/>
        <v>279361.3641896231</v>
      </c>
      <c r="EV22" s="108">
        <f t="shared" si="91"/>
        <v>279427.82214513054</v>
      </c>
      <c r="EW22" s="108">
        <f t="shared" si="91"/>
        <v>274615.77792436955</v>
      </c>
      <c r="EX22" s="108">
        <f t="shared" si="91"/>
        <v>274681.10694079916</v>
      </c>
      <c r="EY22" s="108">
        <f t="shared" si="91"/>
        <v>274746.45149850764</v>
      </c>
      <c r="EZ22" s="108">
        <f t="shared" si="91"/>
        <v>274811.81160119211</v>
      </c>
      <c r="FA22" s="108">
        <f t="shared" si="91"/>
        <v>255353.07630591429</v>
      </c>
      <c r="FB22" s="108">
        <f t="shared" si="92"/>
        <v>255413.82287132807</v>
      </c>
      <c r="FC22" s="108">
        <f t="shared" si="92"/>
        <v>255474.58388789027</v>
      </c>
      <c r="FD22" s="108">
        <f t="shared" si="92"/>
        <v>255535.35935903876</v>
      </c>
      <c r="FE22" s="108">
        <f t="shared" si="92"/>
        <v>255596.14928821212</v>
      </c>
    </row>
    <row r="23" spans="1:161" ht="15.75" x14ac:dyDescent="0.25">
      <c r="A23" s="47" t="s">
        <v>182</v>
      </c>
      <c r="B23" s="12">
        <f>'Urb proj of all 25 ARs '!F23</f>
        <v>482965.3535689307</v>
      </c>
      <c r="C23" s="12">
        <f>'Urb proj of all 25 ARs '!G23</f>
        <v>488976.21824237553</v>
      </c>
      <c r="D23" s="100">
        <f t="shared" si="10"/>
        <v>1.2445747151481607E-2</v>
      </c>
      <c r="E23" s="101">
        <f t="shared" si="11"/>
        <v>2.3789243620075951E-4</v>
      </c>
      <c r="F23" s="69">
        <f t="shared" si="12"/>
        <v>483080.24737349176</v>
      </c>
      <c r="G23" s="69">
        <f t="shared" si="13"/>
        <v>483195.1685104199</v>
      </c>
      <c r="H23" s="69">
        <f>G23*(1+$E$23)</f>
        <v>483310.11698621727</v>
      </c>
      <c r="I23" s="69">
        <f t="shared" ref="I23:BE23" si="99">H23*(1+$E$23)</f>
        <v>483425.09280738758</v>
      </c>
      <c r="J23" s="69">
        <f t="shared" si="99"/>
        <v>483540.09598043613</v>
      </c>
      <c r="K23" s="69">
        <f t="shared" si="99"/>
        <v>483655.12651186966</v>
      </c>
      <c r="L23" s="69">
        <f t="shared" si="99"/>
        <v>483770.18440819654</v>
      </c>
      <c r="M23" s="69">
        <f t="shared" si="99"/>
        <v>483885.26967592671</v>
      </c>
      <c r="N23" s="69">
        <f t="shared" si="99"/>
        <v>484000.38232157158</v>
      </c>
      <c r="O23" s="69">
        <f t="shared" si="99"/>
        <v>484115.52235164418</v>
      </c>
      <c r="P23" s="69">
        <f t="shared" si="99"/>
        <v>484230.68977265904</v>
      </c>
      <c r="Q23" s="69">
        <f t="shared" si="99"/>
        <v>484345.88459113223</v>
      </c>
      <c r="R23" s="69">
        <f t="shared" si="99"/>
        <v>484461.10681358143</v>
      </c>
      <c r="S23" s="69">
        <f t="shared" si="99"/>
        <v>484576.35644652584</v>
      </c>
      <c r="T23" s="69">
        <f t="shared" si="99"/>
        <v>484691.63349648617</v>
      </c>
      <c r="U23" s="69">
        <f t="shared" si="99"/>
        <v>484806.93796998478</v>
      </c>
      <c r="V23" s="69">
        <f t="shared" si="99"/>
        <v>484922.26987354551</v>
      </c>
      <c r="W23" s="69">
        <f t="shared" si="99"/>
        <v>485037.62921369373</v>
      </c>
      <c r="X23" s="69">
        <f t="shared" si="99"/>
        <v>485153.01599695644</v>
      </c>
      <c r="Y23" s="69">
        <f t="shared" si="99"/>
        <v>485268.4302298621</v>
      </c>
      <c r="Z23" s="69">
        <f t="shared" si="99"/>
        <v>485383.8719189408</v>
      </c>
      <c r="AA23" s="69">
        <f t="shared" si="99"/>
        <v>485499.34107072413</v>
      </c>
      <c r="AB23" s="69">
        <f t="shared" si="99"/>
        <v>485614.83769174531</v>
      </c>
      <c r="AC23" s="69">
        <f t="shared" si="99"/>
        <v>485730.36178853904</v>
      </c>
      <c r="AD23" s="69">
        <f t="shared" si="99"/>
        <v>485845.91336764157</v>
      </c>
      <c r="AE23" s="69">
        <f t="shared" si="99"/>
        <v>485961.49243559077</v>
      </c>
      <c r="AF23" s="69">
        <f t="shared" si="99"/>
        <v>486077.09899892606</v>
      </c>
      <c r="AG23" s="69">
        <f t="shared" si="99"/>
        <v>486192.73306418833</v>
      </c>
      <c r="AH23" s="69">
        <f t="shared" si="99"/>
        <v>486308.39463792008</v>
      </c>
      <c r="AI23" s="69">
        <f t="shared" si="99"/>
        <v>486424.08372666535</v>
      </c>
      <c r="AJ23" s="69">
        <f t="shared" si="99"/>
        <v>486539.80033696984</v>
      </c>
      <c r="AK23" s="69">
        <f t="shared" si="99"/>
        <v>486655.54447538062</v>
      </c>
      <c r="AL23" s="69">
        <f t="shared" si="99"/>
        <v>486771.31614844647</v>
      </c>
      <c r="AM23" s="69">
        <f t="shared" si="99"/>
        <v>486887.11536271765</v>
      </c>
      <c r="AN23" s="69">
        <f t="shared" si="99"/>
        <v>487002.94212474604</v>
      </c>
      <c r="AO23" s="69">
        <f t="shared" si="99"/>
        <v>487118.79644108505</v>
      </c>
      <c r="AP23" s="69">
        <f t="shared" si="99"/>
        <v>487234.67831828963</v>
      </c>
      <c r="AQ23" s="69">
        <f t="shared" si="99"/>
        <v>487350.58776291629</v>
      </c>
      <c r="AR23" s="69">
        <f t="shared" si="99"/>
        <v>487466.5247815231</v>
      </c>
      <c r="AS23" s="69">
        <f t="shared" si="99"/>
        <v>487582.48938066966</v>
      </c>
      <c r="AT23" s="69">
        <f t="shared" si="99"/>
        <v>487698.48156691727</v>
      </c>
      <c r="AU23" s="69">
        <f t="shared" si="99"/>
        <v>487814.50134682865</v>
      </c>
      <c r="AV23" s="69">
        <f t="shared" si="99"/>
        <v>487930.54872696812</v>
      </c>
      <c r="AW23" s="69">
        <f t="shared" si="99"/>
        <v>488046.62371390156</v>
      </c>
      <c r="AX23" s="69">
        <f t="shared" si="99"/>
        <v>488162.72631419642</v>
      </c>
      <c r="AY23" s="69">
        <f t="shared" si="99"/>
        <v>488278.85653442173</v>
      </c>
      <c r="AZ23" s="69">
        <f t="shared" si="99"/>
        <v>488395.01438114804</v>
      </c>
      <c r="BA23" s="69">
        <f t="shared" si="99"/>
        <v>488511.1998609475</v>
      </c>
      <c r="BB23" s="69">
        <f t="shared" si="99"/>
        <v>488627.4129803938</v>
      </c>
      <c r="BC23" s="69">
        <f t="shared" si="99"/>
        <v>488743.65374606219</v>
      </c>
      <c r="BD23" s="69">
        <f t="shared" si="99"/>
        <v>488859.9221645295</v>
      </c>
      <c r="BE23" s="69">
        <f t="shared" si="99"/>
        <v>488976.21824237413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450345.08329769631</v>
      </c>
      <c r="DG23" s="108">
        <f t="shared" si="15"/>
        <v>450452.21698669303</v>
      </c>
      <c r="DH23" s="108">
        <f t="shared" si="15"/>
        <v>450559.37616198405</v>
      </c>
      <c r="DI23" s="108">
        <f t="shared" si="15"/>
        <v>450666.56082963228</v>
      </c>
      <c r="DJ23" s="108">
        <f t="shared" si="15"/>
        <v>486137.81623403169</v>
      </c>
      <c r="DK23" s="108">
        <f t="shared" si="15"/>
        <v>486253.46474346495</v>
      </c>
      <c r="DL23" s="108">
        <f t="shared" si="15"/>
        <v>486369.1407648038</v>
      </c>
      <c r="DM23" s="108">
        <f t="shared" si="15"/>
        <v>486484.84430459322</v>
      </c>
      <c r="DN23" s="108">
        <f t="shared" si="15"/>
        <v>431415.54798636562</v>
      </c>
      <c r="DO23" s="108">
        <f t="shared" si="15"/>
        <v>431518.178482091</v>
      </c>
      <c r="DP23" s="108">
        <f t="shared" si="15"/>
        <v>431620.83339283505</v>
      </c>
      <c r="DQ23" s="108">
        <f t="shared" si="15"/>
        <v>431723.51272440591</v>
      </c>
      <c r="DR23" s="108">
        <f t="shared" si="15"/>
        <v>431826.21648261306</v>
      </c>
      <c r="DS23" s="108">
        <f t="shared" si="15"/>
        <v>443599.47428739571</v>
      </c>
      <c r="DT23" s="108">
        <f t="shared" si="15"/>
        <v>443705.0032470313</v>
      </c>
      <c r="DU23" s="108">
        <f t="shared" si="15"/>
        <v>443810.55731120816</v>
      </c>
      <c r="DV23" s="108">
        <f t="shared" si="90"/>
        <v>443916.13648589858</v>
      </c>
      <c r="DW23" s="108">
        <f t="shared" si="90"/>
        <v>439818.92726453493</v>
      </c>
      <c r="DX23" s="108">
        <f t="shared" si="90"/>
        <v>439923.55686062912</v>
      </c>
      <c r="DY23" s="108">
        <f t="shared" si="90"/>
        <v>440028.21134731278</v>
      </c>
      <c r="DZ23" s="108">
        <f t="shared" si="90"/>
        <v>440132.89073050726</v>
      </c>
      <c r="EA23" s="108">
        <f t="shared" si="90"/>
        <v>458856.04134863132</v>
      </c>
      <c r="EB23" s="108">
        <f t="shared" si="90"/>
        <v>458965.19973017316</v>
      </c>
      <c r="EC23" s="108">
        <f t="shared" si="90"/>
        <v>459074.38407966838</v>
      </c>
      <c r="ED23" s="108">
        <f t="shared" si="90"/>
        <v>459183.59440329444</v>
      </c>
      <c r="EE23" s="108">
        <f t="shared" si="90"/>
        <v>459292.83070723043</v>
      </c>
      <c r="EF23" s="108">
        <f t="shared" si="90"/>
        <v>441335.19156605401</v>
      </c>
      <c r="EG23" s="108">
        <f t="shared" si="90"/>
        <v>441440.18186995684</v>
      </c>
      <c r="EH23" s="108">
        <f t="shared" si="90"/>
        <v>441545.19715025875</v>
      </c>
      <c r="EI23" s="108">
        <f t="shared" si="90"/>
        <v>441650.2374129016</v>
      </c>
      <c r="EJ23" s="108">
        <f t="shared" si="90"/>
        <v>445812.83838745876</v>
      </c>
      <c r="EK23" s="108">
        <f t="shared" si="90"/>
        <v>445918.8938896723</v>
      </c>
      <c r="EL23" s="108">
        <f t="shared" si="91"/>
        <v>446024.97462168767</v>
      </c>
      <c r="EM23" s="108">
        <f t="shared" si="91"/>
        <v>446131.08058950678</v>
      </c>
      <c r="EN23" s="108">
        <f t="shared" si="91"/>
        <v>475812.62230094161</v>
      </c>
      <c r="EO23" s="108">
        <f t="shared" si="91"/>
        <v>475925.81452483591</v>
      </c>
      <c r="EP23" s="108">
        <f t="shared" si="91"/>
        <v>476039.0336763041</v>
      </c>
      <c r="EQ23" s="108">
        <f t="shared" si="91"/>
        <v>476152.279761752</v>
      </c>
      <c r="ER23" s="108">
        <f t="shared" si="91"/>
        <v>476265.5527875871</v>
      </c>
      <c r="ES23" s="108">
        <f t="shared" si="91"/>
        <v>469439.55506653606</v>
      </c>
      <c r="ET23" s="108">
        <f t="shared" si="91"/>
        <v>469551.23118593986</v>
      </c>
      <c r="EU23" s="108">
        <f t="shared" si="91"/>
        <v>469662.93387224776</v>
      </c>
      <c r="EV23" s="108">
        <f t="shared" si="91"/>
        <v>469774.66313177982</v>
      </c>
      <c r="EW23" s="108">
        <f t="shared" si="91"/>
        <v>467837.38611549244</v>
      </c>
      <c r="EX23" s="108">
        <f t="shared" si="91"/>
        <v>467948.68109102128</v>
      </c>
      <c r="EY23" s="108">
        <f t="shared" si="91"/>
        <v>468060.00254278298</v>
      </c>
      <c r="EZ23" s="108">
        <f t="shared" si="91"/>
        <v>468171.35047707602</v>
      </c>
      <c r="FA23" s="108">
        <f t="shared" si="91"/>
        <v>440742.8525073824</v>
      </c>
      <c r="FB23" s="108">
        <f t="shared" si="92"/>
        <v>440847.70189830352</v>
      </c>
      <c r="FC23" s="108">
        <f t="shared" si="92"/>
        <v>440952.57623210159</v>
      </c>
      <c r="FD23" s="108">
        <f t="shared" si="92"/>
        <v>441057.47551471047</v>
      </c>
      <c r="FE23" s="108">
        <f t="shared" si="92"/>
        <v>441162.39975206519</v>
      </c>
    </row>
    <row r="24" spans="1:161" ht="15.75" x14ac:dyDescent="0.25">
      <c r="A24" s="47" t="s">
        <v>183</v>
      </c>
      <c r="B24" s="12">
        <f>'Urb proj of all 25 ARs '!F24</f>
        <v>249452.64802643837</v>
      </c>
      <c r="C24" s="12">
        <f>'Urb proj of all 25 ARs '!G24</f>
        <v>252557.27261004297</v>
      </c>
      <c r="D24" s="100">
        <f t="shared" si="10"/>
        <v>1.244574715148165E-2</v>
      </c>
      <c r="E24" s="101">
        <f t="shared" si="11"/>
        <v>2.3789243620075951E-4</v>
      </c>
      <c r="F24" s="69">
        <f t="shared" si="12"/>
        <v>249511.99092459411</v>
      </c>
      <c r="G24" s="69">
        <f t="shared" si="13"/>
        <v>249571.34793997646</v>
      </c>
      <c r="H24" s="69">
        <f>G24*(1+$E$24)</f>
        <v>249630.71907594381</v>
      </c>
      <c r="I24" s="69">
        <f t="shared" ref="I24:BD24" si="100">H24*(1+$E$24)</f>
        <v>249690.10433585534</v>
      </c>
      <c r="J24" s="69">
        <f t="shared" si="100"/>
        <v>249749.50372307101</v>
      </c>
      <c r="K24" s="69">
        <f t="shared" si="100"/>
        <v>249808.91724095162</v>
      </c>
      <c r="L24" s="69">
        <f t="shared" si="100"/>
        <v>249868.34489285873</v>
      </c>
      <c r="M24" s="69">
        <f t="shared" si="100"/>
        <v>249927.78668215475</v>
      </c>
      <c r="N24" s="69">
        <f t="shared" si="100"/>
        <v>249987.24261220283</v>
      </c>
      <c r="O24" s="69">
        <f t="shared" si="100"/>
        <v>250046.71268636695</v>
      </c>
      <c r="P24" s="69">
        <f t="shared" si="100"/>
        <v>250106.19690801192</v>
      </c>
      <c r="Q24" s="69">
        <f t="shared" si="100"/>
        <v>250165.69528050328</v>
      </c>
      <c r="R24" s="69">
        <f t="shared" si="100"/>
        <v>250225.20780720742</v>
      </c>
      <c r="S24" s="69">
        <f t="shared" si="100"/>
        <v>250284.73449149152</v>
      </c>
      <c r="T24" s="69">
        <f t="shared" si="100"/>
        <v>250344.27533672357</v>
      </c>
      <c r="U24" s="69">
        <f t="shared" si="100"/>
        <v>250403.83034627233</v>
      </c>
      <c r="V24" s="69">
        <f t="shared" si="100"/>
        <v>250463.3995235074</v>
      </c>
      <c r="W24" s="69">
        <f t="shared" si="100"/>
        <v>250522.98287179918</v>
      </c>
      <c r="X24" s="69">
        <f t="shared" si="100"/>
        <v>250582.58039451882</v>
      </c>
      <c r="Y24" s="69">
        <f t="shared" si="100"/>
        <v>250642.19209503834</v>
      </c>
      <c r="Z24" s="69">
        <f t="shared" si="100"/>
        <v>250701.81797673053</v>
      </c>
      <c r="AA24" s="69">
        <f t="shared" si="100"/>
        <v>250761.45804296897</v>
      </c>
      <c r="AB24" s="69">
        <f t="shared" si="100"/>
        <v>250821.11229712807</v>
      </c>
      <c r="AC24" s="69">
        <f t="shared" si="100"/>
        <v>250880.78074258301</v>
      </c>
      <c r="AD24" s="69">
        <f t="shared" si="100"/>
        <v>250940.4633827098</v>
      </c>
      <c r="AE24" s="69">
        <f t="shared" si="100"/>
        <v>251000.16022088527</v>
      </c>
      <c r="AF24" s="69">
        <f t="shared" si="100"/>
        <v>251059.87126048701</v>
      </c>
      <c r="AG24" s="69">
        <f t="shared" si="100"/>
        <v>251119.59650489342</v>
      </c>
      <c r="AH24" s="69">
        <f t="shared" si="100"/>
        <v>251179.33595748371</v>
      </c>
      <c r="AI24" s="69">
        <f t="shared" si="100"/>
        <v>251239.08962163792</v>
      </c>
      <c r="AJ24" s="69">
        <f t="shared" si="100"/>
        <v>251298.85750073686</v>
      </c>
      <c r="AK24" s="69">
        <f t="shared" si="100"/>
        <v>251358.63959816218</v>
      </c>
      <c r="AL24" s="69">
        <f t="shared" si="100"/>
        <v>251418.4359172963</v>
      </c>
      <c r="AM24" s="69">
        <f t="shared" si="100"/>
        <v>251478.24646152245</v>
      </c>
      <c r="AN24" s="69">
        <f t="shared" si="100"/>
        <v>251538.07123422468</v>
      </c>
      <c r="AO24" s="69">
        <f t="shared" si="100"/>
        <v>251597.91023878782</v>
      </c>
      <c r="AP24" s="69">
        <f t="shared" si="100"/>
        <v>251657.76347859754</v>
      </c>
      <c r="AQ24" s="69">
        <f t="shared" si="100"/>
        <v>251717.6309570403</v>
      </c>
      <c r="AR24" s="69">
        <f t="shared" si="100"/>
        <v>251777.51267750334</v>
      </c>
      <c r="AS24" s="69">
        <f t="shared" si="100"/>
        <v>251837.40864337477</v>
      </c>
      <c r="AT24" s="69">
        <f t="shared" si="100"/>
        <v>251897.31885804344</v>
      </c>
      <c r="AU24" s="69">
        <f t="shared" si="100"/>
        <v>251957.24332489903</v>
      </c>
      <c r="AV24" s="69">
        <f t="shared" si="100"/>
        <v>252017.18204733203</v>
      </c>
      <c r="AW24" s="69">
        <f t="shared" si="100"/>
        <v>252077.13502873373</v>
      </c>
      <c r="AX24" s="69">
        <f t="shared" si="100"/>
        <v>252137.10227249621</v>
      </c>
      <c r="AY24" s="69">
        <f t="shared" si="100"/>
        <v>252197.0837820124</v>
      </c>
      <c r="AZ24" s="69">
        <f t="shared" si="100"/>
        <v>252257.07956067604</v>
      </c>
      <c r="BA24" s="69">
        <f t="shared" si="100"/>
        <v>252317.08961188162</v>
      </c>
      <c r="BB24" s="69">
        <f t="shared" si="100"/>
        <v>252377.11393902448</v>
      </c>
      <c r="BC24" s="69">
        <f t="shared" si="100"/>
        <v>252437.15254550075</v>
      </c>
      <c r="BD24" s="69">
        <f t="shared" si="100"/>
        <v>252497.20543470737</v>
      </c>
      <c r="BE24" s="69">
        <f>BD24*(1+$E$24)</f>
        <v>252557.27261004213</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230303.30525750681</v>
      </c>
      <c r="DG24" s="108">
        <f t="shared" si="15"/>
        <v>230358.0926718596</v>
      </c>
      <c r="DH24" s="108">
        <f t="shared" si="15"/>
        <v>230412.89311972389</v>
      </c>
      <c r="DI24" s="108">
        <f t="shared" si="15"/>
        <v>230467.70660420021</v>
      </c>
      <c r="DJ24" s="108">
        <f t="shared" si="15"/>
        <v>248841.33090827905</v>
      </c>
      <c r="DK24" s="108">
        <f t="shared" si="15"/>
        <v>248900.52837871626</v>
      </c>
      <c r="DL24" s="108">
        <f t="shared" si="15"/>
        <v>248959.73993178393</v>
      </c>
      <c r="DM24" s="108">
        <f t="shared" si="15"/>
        <v>249018.96557083222</v>
      </c>
      <c r="DN24" s="108">
        <f t="shared" si="15"/>
        <v>220838.3361094186</v>
      </c>
      <c r="DO24" s="108">
        <f t="shared" si="15"/>
        <v>220890.8718792022</v>
      </c>
      <c r="DP24" s="108">
        <f t="shared" si="15"/>
        <v>220943.42014684805</v>
      </c>
      <c r="DQ24" s="108">
        <f t="shared" si="15"/>
        <v>220995.98091532933</v>
      </c>
      <c r="DR24" s="108">
        <f t="shared" si="15"/>
        <v>221048.55418761985</v>
      </c>
      <c r="DS24" s="108">
        <f t="shared" si="15"/>
        <v>228885.98198783275</v>
      </c>
      <c r="DT24" s="108">
        <f t="shared" si="15"/>
        <v>228940.43223170005</v>
      </c>
      <c r="DU24" s="108">
        <f t="shared" si="15"/>
        <v>228994.89542886851</v>
      </c>
      <c r="DV24" s="108">
        <f t="shared" si="90"/>
        <v>229049.37158241961</v>
      </c>
      <c r="DW24" s="108">
        <f t="shared" si="90"/>
        <v>225121.17094501789</v>
      </c>
      <c r="DX24" s="108">
        <f t="shared" si="90"/>
        <v>225174.72556881435</v>
      </c>
      <c r="DY24" s="108">
        <f t="shared" si="90"/>
        <v>225228.29293285075</v>
      </c>
      <c r="DZ24" s="108">
        <f t="shared" si="90"/>
        <v>225281.87304015789</v>
      </c>
      <c r="EA24" s="108">
        <f t="shared" si="90"/>
        <v>233651.92678697346</v>
      </c>
      <c r="EB24" s="108">
        <f t="shared" si="90"/>
        <v>233707.51081305981</v>
      </c>
      <c r="EC24" s="108">
        <f t="shared" si="90"/>
        <v>233763.10806216556</v>
      </c>
      <c r="ED24" s="108">
        <f t="shared" si="90"/>
        <v>233818.7185374363</v>
      </c>
      <c r="EE24" s="108">
        <f t="shared" si="90"/>
        <v>233874.34224201852</v>
      </c>
      <c r="EF24" s="108">
        <f t="shared" si="90"/>
        <v>226894.04400268049</v>
      </c>
      <c r="EG24" s="108">
        <f t="shared" si="90"/>
        <v>226948.02037956772</v>
      </c>
      <c r="EH24" s="108">
        <f t="shared" si="90"/>
        <v>227002.00959702677</v>
      </c>
      <c r="EI24" s="108">
        <f t="shared" si="90"/>
        <v>227056.01165811226</v>
      </c>
      <c r="EJ24" s="108">
        <f t="shared" si="90"/>
        <v>229116.6794210267</v>
      </c>
      <c r="EK24" s="108">
        <f t="shared" si="90"/>
        <v>229171.18454606837</v>
      </c>
      <c r="EL24" s="108">
        <f t="shared" si="91"/>
        <v>229225.70263746707</v>
      </c>
      <c r="EM24" s="108">
        <f t="shared" si="91"/>
        <v>229280.2336983073</v>
      </c>
      <c r="EN24" s="108">
        <f t="shared" si="91"/>
        <v>246916.44339622103</v>
      </c>
      <c r="EO24" s="108">
        <f t="shared" si="91"/>
        <v>246975.18295047857</v>
      </c>
      <c r="EP24" s="108">
        <f t="shared" si="91"/>
        <v>247033.93647843177</v>
      </c>
      <c r="EQ24" s="108">
        <f t="shared" si="91"/>
        <v>247092.70398340491</v>
      </c>
      <c r="ER24" s="108">
        <f t="shared" si="91"/>
        <v>247151.48546872294</v>
      </c>
      <c r="ES24" s="108">
        <f t="shared" si="91"/>
        <v>241849.19700204811</v>
      </c>
      <c r="ET24" s="108">
        <f t="shared" si="91"/>
        <v>241906.7310967161</v>
      </c>
      <c r="EU24" s="108">
        <f t="shared" si="91"/>
        <v>241964.27887831008</v>
      </c>
      <c r="EV24" s="108">
        <f t="shared" si="91"/>
        <v>242021.84035008601</v>
      </c>
      <c r="EW24" s="108">
        <f t="shared" si="91"/>
        <v>242173.85675973605</v>
      </c>
      <c r="EX24" s="108">
        <f t="shared" si="91"/>
        <v>242231.46808850474</v>
      </c>
      <c r="EY24" s="108">
        <f t="shared" si="91"/>
        <v>242289.09312257281</v>
      </c>
      <c r="EZ24" s="108">
        <f t="shared" si="91"/>
        <v>242346.73186520062</v>
      </c>
      <c r="FA24" s="108">
        <f t="shared" si="91"/>
        <v>223574.40061468791</v>
      </c>
      <c r="FB24" s="108">
        <f t="shared" si="92"/>
        <v>223627.58727352225</v>
      </c>
      <c r="FC24" s="108">
        <f t="shared" si="92"/>
        <v>223680.78658506047</v>
      </c>
      <c r="FD24" s="108">
        <f t="shared" si="92"/>
        <v>223733.99855231246</v>
      </c>
      <c r="FE24" s="108">
        <f t="shared" si="92"/>
        <v>223787.22317828902</v>
      </c>
    </row>
    <row r="25" spans="1:161" ht="15.75" x14ac:dyDescent="0.25">
      <c r="A25" s="47" t="s">
        <v>189</v>
      </c>
      <c r="B25" s="12">
        <f>'Urb proj of all 25 ARs '!F25</f>
        <v>146558.51455196922</v>
      </c>
      <c r="C25" s="12">
        <f>'Urb proj of all 25 ARs '!G25</f>
        <v>148382.54476697979</v>
      </c>
      <c r="D25" s="100">
        <f t="shared" si="10"/>
        <v>1.2445747151481773E-2</v>
      </c>
      <c r="E25" s="101">
        <f t="shared" si="11"/>
        <v>2.3789243620075951E-4</v>
      </c>
      <c r="F25" s="69">
        <f t="shared" si="12"/>
        <v>146593.37971404195</v>
      </c>
      <c r="G25" s="69">
        <f t="shared" si="13"/>
        <v>146628.25317027303</v>
      </c>
      <c r="H25" s="69">
        <f>G25*(1+$E$25)</f>
        <v>146663.13492263557</v>
      </c>
      <c r="I25" s="69">
        <f t="shared" ref="I25:BE25" si="101">H25*(1+$E$25)</f>
        <v>146698.02497310317</v>
      </c>
      <c r="J25" s="69">
        <f t="shared" si="101"/>
        <v>146732.92332364985</v>
      </c>
      <c r="K25" s="69">
        <f t="shared" si="101"/>
        <v>146767.82997625018</v>
      </c>
      <c r="L25" s="69">
        <f t="shared" si="101"/>
        <v>146802.74493287914</v>
      </c>
      <c r="M25" s="69">
        <f t="shared" si="101"/>
        <v>146837.66819551217</v>
      </c>
      <c r="N25" s="69">
        <f t="shared" si="101"/>
        <v>146872.59976612523</v>
      </c>
      <c r="O25" s="69">
        <f t="shared" si="101"/>
        <v>146907.53964669473</v>
      </c>
      <c r="P25" s="69">
        <f t="shared" si="101"/>
        <v>146942.48783919754</v>
      </c>
      <c r="Q25" s="69">
        <f t="shared" si="101"/>
        <v>146977.444345611</v>
      </c>
      <c r="R25" s="69">
        <f t="shared" si="101"/>
        <v>147012.40916791293</v>
      </c>
      <c r="S25" s="69">
        <f t="shared" si="101"/>
        <v>147047.38230808164</v>
      </c>
      <c r="T25" s="69">
        <f t="shared" si="101"/>
        <v>147082.36376809585</v>
      </c>
      <c r="U25" s="69">
        <f t="shared" si="101"/>
        <v>147117.35354993481</v>
      </c>
      <c r="V25" s="69">
        <f t="shared" si="101"/>
        <v>147152.35165557821</v>
      </c>
      <c r="W25" s="69">
        <f t="shared" si="101"/>
        <v>147187.35808700623</v>
      </c>
      <c r="X25" s="69">
        <f t="shared" si="101"/>
        <v>147222.37284619949</v>
      </c>
      <c r="Y25" s="69">
        <f t="shared" si="101"/>
        <v>147257.39593513912</v>
      </c>
      <c r="Z25" s="69">
        <f t="shared" si="101"/>
        <v>147292.42735580672</v>
      </c>
      <c r="AA25" s="69">
        <f t="shared" si="101"/>
        <v>147327.46711018431</v>
      </c>
      <c r="AB25" s="69">
        <f t="shared" si="101"/>
        <v>147362.51520025445</v>
      </c>
      <c r="AC25" s="69">
        <f t="shared" si="101"/>
        <v>147397.57162800012</v>
      </c>
      <c r="AD25" s="69">
        <f t="shared" si="101"/>
        <v>147432.63639540478</v>
      </c>
      <c r="AE25" s="69">
        <f t="shared" si="101"/>
        <v>147467.70950445239</v>
      </c>
      <c r="AF25" s="69">
        <f t="shared" si="101"/>
        <v>147502.79095712735</v>
      </c>
      <c r="AG25" s="69">
        <f t="shared" si="101"/>
        <v>147537.88075541455</v>
      </c>
      <c r="AH25" s="69">
        <f t="shared" si="101"/>
        <v>147572.97890129936</v>
      </c>
      <c r="AI25" s="69">
        <f t="shared" si="101"/>
        <v>147608.08539676759</v>
      </c>
      <c r="AJ25" s="69">
        <f t="shared" si="101"/>
        <v>147643.20024380556</v>
      </c>
      <c r="AK25" s="69">
        <f t="shared" si="101"/>
        <v>147678.32344440004</v>
      </c>
      <c r="AL25" s="69">
        <f t="shared" si="101"/>
        <v>147713.45500053826</v>
      </c>
      <c r="AM25" s="69">
        <f t="shared" si="101"/>
        <v>147748.59491420796</v>
      </c>
      <c r="AN25" s="69">
        <f t="shared" si="101"/>
        <v>147783.74318739734</v>
      </c>
      <c r="AO25" s="69">
        <f t="shared" si="101"/>
        <v>147818.89982209506</v>
      </c>
      <c r="AP25" s="69">
        <f t="shared" si="101"/>
        <v>147854.06482029025</v>
      </c>
      <c r="AQ25" s="69">
        <f t="shared" si="101"/>
        <v>147889.23818397254</v>
      </c>
      <c r="AR25" s="69">
        <f t="shared" si="101"/>
        <v>147924.41991513199</v>
      </c>
      <c r="AS25" s="69">
        <f t="shared" si="101"/>
        <v>147959.61001575919</v>
      </c>
      <c r="AT25" s="69">
        <f t="shared" si="101"/>
        <v>147994.80848784515</v>
      </c>
      <c r="AU25" s="69">
        <f t="shared" si="101"/>
        <v>148030.01533338139</v>
      </c>
      <c r="AV25" s="69">
        <f t="shared" si="101"/>
        <v>148065.23055435988</v>
      </c>
      <c r="AW25" s="69">
        <f t="shared" si="101"/>
        <v>148100.45415277308</v>
      </c>
      <c r="AX25" s="69">
        <f t="shared" si="101"/>
        <v>148135.68613061393</v>
      </c>
      <c r="AY25" s="69">
        <f t="shared" si="101"/>
        <v>148170.92648987583</v>
      </c>
      <c r="AZ25" s="69">
        <f t="shared" si="101"/>
        <v>148206.17523255263</v>
      </c>
      <c r="BA25" s="69">
        <f t="shared" si="101"/>
        <v>148241.43236063869</v>
      </c>
      <c r="BB25" s="69">
        <f t="shared" si="101"/>
        <v>148276.69787612886</v>
      </c>
      <c r="BC25" s="69">
        <f t="shared" si="101"/>
        <v>148311.97178101842</v>
      </c>
      <c r="BD25" s="69">
        <f t="shared" si="101"/>
        <v>148347.25407730314</v>
      </c>
      <c r="BE25" s="69">
        <f t="shared" si="101"/>
        <v>148382.54476697929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151331.53680420428</v>
      </c>
      <c r="DG25" s="108">
        <f t="shared" si="15"/>
        <v>151367.53743216864</v>
      </c>
      <c r="DH25" s="108">
        <f t="shared" si="15"/>
        <v>151403.54662441008</v>
      </c>
      <c r="DI25" s="108">
        <f t="shared" si="15"/>
        <v>151439.56438296603</v>
      </c>
      <c r="DJ25" s="108">
        <f t="shared" si="15"/>
        <v>163454.18964900399</v>
      </c>
      <c r="DK25" s="108">
        <f t="shared" si="15"/>
        <v>163493.07416438684</v>
      </c>
      <c r="DL25" s="108">
        <f t="shared" si="15"/>
        <v>163531.96793010176</v>
      </c>
      <c r="DM25" s="108">
        <f t="shared" si="15"/>
        <v>163570.87094834936</v>
      </c>
      <c r="DN25" s="108">
        <f t="shared" si="15"/>
        <v>145100.21582696648</v>
      </c>
      <c r="DO25" s="108">
        <f t="shared" si="15"/>
        <v>145134.73407080281</v>
      </c>
      <c r="DP25" s="108">
        <f t="shared" si="15"/>
        <v>145169.26052626825</v>
      </c>
      <c r="DQ25" s="108">
        <f t="shared" si="15"/>
        <v>145203.79519531631</v>
      </c>
      <c r="DR25" s="108">
        <f t="shared" si="15"/>
        <v>145238.33807990092</v>
      </c>
      <c r="DS25" s="108">
        <f t="shared" si="15"/>
        <v>150683.6326201506</v>
      </c>
      <c r="DT25" s="108">
        <f t="shared" si="15"/>
        <v>150719.47911661019</v>
      </c>
      <c r="DU25" s="108">
        <f t="shared" si="15"/>
        <v>150755.33414068015</v>
      </c>
      <c r="DV25" s="108">
        <f t="shared" si="90"/>
        <v>150791.19769438912</v>
      </c>
      <c r="DW25" s="108">
        <f t="shared" si="90"/>
        <v>148396.62995103232</v>
      </c>
      <c r="DX25" s="108">
        <f t="shared" si="90"/>
        <v>148431.93238685533</v>
      </c>
      <c r="DY25" s="108">
        <f t="shared" si="90"/>
        <v>148467.24322086084</v>
      </c>
      <c r="DZ25" s="108">
        <f t="shared" si="90"/>
        <v>148502.56245504666</v>
      </c>
      <c r="EA25" s="108">
        <f t="shared" si="90"/>
        <v>153507.27077724301</v>
      </c>
      <c r="EB25" s="108">
        <f t="shared" si="90"/>
        <v>153543.78899586273</v>
      </c>
      <c r="EC25" s="108">
        <f t="shared" si="90"/>
        <v>153580.31590189048</v>
      </c>
      <c r="ED25" s="108">
        <f t="shared" si="90"/>
        <v>153616.85149739287</v>
      </c>
      <c r="EE25" s="108">
        <f t="shared" si="90"/>
        <v>153653.39578443707</v>
      </c>
      <c r="EF25" s="108">
        <f t="shared" si="90"/>
        <v>150397.53934614011</v>
      </c>
      <c r="EG25" s="108">
        <f t="shared" si="90"/>
        <v>150433.31778317376</v>
      </c>
      <c r="EH25" s="108">
        <f t="shared" si="90"/>
        <v>150469.10473162698</v>
      </c>
      <c r="EI25" s="108">
        <f t="shared" si="90"/>
        <v>150504.90019352455</v>
      </c>
      <c r="EJ25" s="108">
        <f t="shared" si="90"/>
        <v>152021.84533325495</v>
      </c>
      <c r="EK25" s="108">
        <f t="shared" si="90"/>
        <v>152058.01018039702</v>
      </c>
      <c r="EL25" s="108">
        <f t="shared" si="91"/>
        <v>152094.18363088268</v>
      </c>
      <c r="EM25" s="108">
        <f t="shared" si="91"/>
        <v>152130.36568675857</v>
      </c>
      <c r="EN25" s="108">
        <f t="shared" si="91"/>
        <v>165234.65508127445</v>
      </c>
      <c r="EO25" s="108">
        <f t="shared" si="91"/>
        <v>165273.96315591651</v>
      </c>
      <c r="EP25" s="108">
        <f t="shared" si="91"/>
        <v>165313.28058165225</v>
      </c>
      <c r="EQ25" s="108">
        <f t="shared" si="91"/>
        <v>165352.60736070614</v>
      </c>
      <c r="ER25" s="108">
        <f t="shared" si="91"/>
        <v>165391.94349530333</v>
      </c>
      <c r="ES25" s="108">
        <f t="shared" si="91"/>
        <v>161921.97381024197</v>
      </c>
      <c r="ET25" s="108">
        <f t="shared" si="91"/>
        <v>161960.49382306612</v>
      </c>
      <c r="EU25" s="108">
        <f t="shared" si="91"/>
        <v>161999.02299950997</v>
      </c>
      <c r="EV25" s="108">
        <f t="shared" si="91"/>
        <v>162037.56134175346</v>
      </c>
      <c r="EW25" s="108">
        <f t="shared" si="91"/>
        <v>159709.84623044691</v>
      </c>
      <c r="EX25" s="108">
        <f t="shared" si="91"/>
        <v>159747.83999485194</v>
      </c>
      <c r="EY25" s="108">
        <f t="shared" si="91"/>
        <v>159785.84279768614</v>
      </c>
      <c r="EZ25" s="108">
        <f t="shared" si="91"/>
        <v>159823.85464109966</v>
      </c>
      <c r="FA25" s="108">
        <f t="shared" si="91"/>
        <v>146388.47015777626</v>
      </c>
      <c r="FB25" s="108">
        <f t="shared" si="92"/>
        <v>146423.2948675738</v>
      </c>
      <c r="FC25" s="108">
        <f t="shared" si="92"/>
        <v>146458.1278619064</v>
      </c>
      <c r="FD25" s="108">
        <f t="shared" si="92"/>
        <v>146492.96914274487</v>
      </c>
      <c r="FE25" s="108">
        <f t="shared" si="92"/>
        <v>146527.81871206051</v>
      </c>
    </row>
    <row r="26" spans="1:161" ht="15.75" x14ac:dyDescent="0.25">
      <c r="A26" s="47" t="s">
        <v>190</v>
      </c>
      <c r="B26" s="12">
        <f>'Urb proj of all 25 ARs '!F26</f>
        <v>137504.87171788694</v>
      </c>
      <c r="C26" s="12">
        <f>'Urb proj of all 25 ARs '!G26</f>
        <v>139216.22258338469</v>
      </c>
      <c r="D26" s="100">
        <f t="shared" si="10"/>
        <v>1.2445747151481704E-2</v>
      </c>
      <c r="E26" s="101">
        <f t="shared" si="11"/>
        <v>2.3789243620075951E-4</v>
      </c>
      <c r="F26" s="69">
        <f t="shared" si="12"/>
        <v>137537.58308680938</v>
      </c>
      <c r="G26" s="69">
        <f t="shared" si="13"/>
        <v>137570.30223751906</v>
      </c>
      <c r="H26" s="69">
        <f>G26*(1+$E$26)</f>
        <v>137603.02917186721</v>
      </c>
      <c r="I26" s="69">
        <f t="shared" ref="I26:BE26" si="102">H26*(1+$E$26)</f>
        <v>137635.76389170552</v>
      </c>
      <c r="J26" s="69">
        <f t="shared" si="102"/>
        <v>137668.50639888606</v>
      </c>
      <c r="K26" s="69">
        <f t="shared" si="102"/>
        <v>137701.25669526143</v>
      </c>
      <c r="L26" s="69">
        <f t="shared" si="102"/>
        <v>137734.01478268456</v>
      </c>
      <c r="M26" s="69">
        <f t="shared" si="102"/>
        <v>137766.78066300892</v>
      </c>
      <c r="N26" s="69">
        <f t="shared" si="102"/>
        <v>137799.55433808838</v>
      </c>
      <c r="O26" s="69">
        <f t="shared" si="102"/>
        <v>137832.33580977723</v>
      </c>
      <c r="P26" s="69">
        <f t="shared" si="102"/>
        <v>137865.12507993027</v>
      </c>
      <c r="Q26" s="69">
        <f t="shared" si="102"/>
        <v>137897.92215040265</v>
      </c>
      <c r="R26" s="69">
        <f t="shared" si="102"/>
        <v>137930.72702305004</v>
      </c>
      <c r="S26" s="69">
        <f t="shared" si="102"/>
        <v>137963.53969972848</v>
      </c>
      <c r="T26" s="69">
        <f t="shared" si="102"/>
        <v>137996.36018229453</v>
      </c>
      <c r="U26" s="69">
        <f t="shared" si="102"/>
        <v>138029.18847260514</v>
      </c>
      <c r="V26" s="69">
        <f t="shared" si="102"/>
        <v>138062.02457251769</v>
      </c>
      <c r="W26" s="69">
        <f t="shared" si="102"/>
        <v>138094.86848389005</v>
      </c>
      <c r="X26" s="69">
        <f t="shared" si="102"/>
        <v>138127.72020858052</v>
      </c>
      <c r="Y26" s="69">
        <f t="shared" si="102"/>
        <v>138160.57974844778</v>
      </c>
      <c r="Z26" s="69">
        <f t="shared" si="102"/>
        <v>138193.44710535105</v>
      </c>
      <c r="AA26" s="69">
        <f t="shared" si="102"/>
        <v>138226.32228114991</v>
      </c>
      <c r="AB26" s="69">
        <f t="shared" si="102"/>
        <v>138259.20527770446</v>
      </c>
      <c r="AC26" s="69">
        <f t="shared" si="102"/>
        <v>138292.09609687515</v>
      </c>
      <c r="AD26" s="69">
        <f t="shared" si="102"/>
        <v>138324.99474052293</v>
      </c>
      <c r="AE26" s="69">
        <f t="shared" si="102"/>
        <v>138357.90121050921</v>
      </c>
      <c r="AF26" s="69">
        <f t="shared" si="102"/>
        <v>138390.81550869581</v>
      </c>
      <c r="AG26" s="69">
        <f t="shared" si="102"/>
        <v>138423.73763694498</v>
      </c>
      <c r="AH26" s="69">
        <f t="shared" si="102"/>
        <v>138456.66759711943</v>
      </c>
      <c r="AI26" s="69">
        <f t="shared" si="102"/>
        <v>138489.60539108235</v>
      </c>
      <c r="AJ26" s="69">
        <f t="shared" si="102"/>
        <v>138522.55102069731</v>
      </c>
      <c r="AK26" s="69">
        <f t="shared" si="102"/>
        <v>138555.50448782838</v>
      </c>
      <c r="AL26" s="69">
        <f t="shared" si="102"/>
        <v>138588.46579434001</v>
      </c>
      <c r="AM26" s="69">
        <f t="shared" si="102"/>
        <v>138621.43494209714</v>
      </c>
      <c r="AN26" s="69">
        <f t="shared" si="102"/>
        <v>138654.41193296516</v>
      </c>
      <c r="AO26" s="69">
        <f t="shared" si="102"/>
        <v>138687.39676880988</v>
      </c>
      <c r="AP26" s="69">
        <f t="shared" si="102"/>
        <v>138720.38945149755</v>
      </c>
      <c r="AQ26" s="69">
        <f t="shared" si="102"/>
        <v>138753.38998289488</v>
      </c>
      <c r="AR26" s="69">
        <f t="shared" si="102"/>
        <v>138786.39836486903</v>
      </c>
      <c r="AS26" s="69">
        <f t="shared" si="102"/>
        <v>138819.41459928759</v>
      </c>
      <c r="AT26" s="69">
        <f t="shared" si="102"/>
        <v>138852.43868801856</v>
      </c>
      <c r="AU26" s="69">
        <f t="shared" si="102"/>
        <v>138885.47063293046</v>
      </c>
      <c r="AV26" s="69">
        <f t="shared" si="102"/>
        <v>138918.51043589221</v>
      </c>
      <c r="AW26" s="69">
        <f t="shared" si="102"/>
        <v>138951.55809877318</v>
      </c>
      <c r="AX26" s="69">
        <f t="shared" si="102"/>
        <v>138984.61362344318</v>
      </c>
      <c r="AY26" s="69">
        <f t="shared" si="102"/>
        <v>139017.67701177247</v>
      </c>
      <c r="AZ26" s="69">
        <f t="shared" si="102"/>
        <v>139050.74826563176</v>
      </c>
      <c r="BA26" s="69">
        <f t="shared" si="102"/>
        <v>139083.8273868922</v>
      </c>
      <c r="BB26" s="69">
        <f t="shared" si="102"/>
        <v>139116.91437742539</v>
      </c>
      <c r="BC26" s="69">
        <f t="shared" si="102"/>
        <v>139150.00923910335</v>
      </c>
      <c r="BD26" s="69">
        <f t="shared" si="102"/>
        <v>139183.1119737986</v>
      </c>
      <c r="BE26" s="69">
        <f t="shared" si="102"/>
        <v>139216.22258338405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133383.40322868768</v>
      </c>
      <c r="DG26" s="108">
        <f t="shared" si="15"/>
        <v>133415.13413143047</v>
      </c>
      <c r="DH26" s="108">
        <f t="shared" si="15"/>
        <v>133446.87258271506</v>
      </c>
      <c r="DI26" s="108">
        <f t="shared" si="15"/>
        <v>133478.61858433712</v>
      </c>
      <c r="DJ26" s="108">
        <f t="shared" si="15"/>
        <v>143655.84422911078</v>
      </c>
      <c r="DK26" s="108">
        <f t="shared" si="15"/>
        <v>143690.01886786893</v>
      </c>
      <c r="DL26" s="108">
        <f t="shared" si="15"/>
        <v>143724.20163651512</v>
      </c>
      <c r="DM26" s="108">
        <f t="shared" si="15"/>
        <v>143758.39253698345</v>
      </c>
      <c r="DN26" s="108">
        <f t="shared" si="15"/>
        <v>127041.33037685082</v>
      </c>
      <c r="DO26" s="108">
        <f t="shared" si="15"/>
        <v>127071.55254843234</v>
      </c>
      <c r="DP26" s="108">
        <f t="shared" si="15"/>
        <v>127101.78190963992</v>
      </c>
      <c r="DQ26" s="108">
        <f t="shared" si="15"/>
        <v>127132.01846218386</v>
      </c>
      <c r="DR26" s="108">
        <f t="shared" si="15"/>
        <v>127162.26220777495</v>
      </c>
      <c r="DS26" s="108">
        <f t="shared" si="15"/>
        <v>130791.408641132</v>
      </c>
      <c r="DT26" s="108">
        <f t="shared" si="15"/>
        <v>130822.52292796777</v>
      </c>
      <c r="DU26" s="108">
        <f t="shared" si="15"/>
        <v>130853.64461665702</v>
      </c>
      <c r="DV26" s="108">
        <f t="shared" si="90"/>
        <v>130884.77370896064</v>
      </c>
      <c r="DW26" s="108">
        <f t="shared" si="90"/>
        <v>131254.20641486137</v>
      </c>
      <c r="DX26" s="108">
        <f t="shared" si="90"/>
        <v>131285.430797787</v>
      </c>
      <c r="DY26" s="108">
        <f t="shared" si="90"/>
        <v>131316.66260875715</v>
      </c>
      <c r="DZ26" s="108">
        <f t="shared" si="90"/>
        <v>131347.90184953887</v>
      </c>
      <c r="EA26" s="108">
        <f t="shared" si="90"/>
        <v>136126.15557451281</v>
      </c>
      <c r="EB26" s="108">
        <f t="shared" si="90"/>
        <v>136158.53895729309</v>
      </c>
      <c r="EC26" s="108">
        <f t="shared" si="90"/>
        <v>136190.93004383516</v>
      </c>
      <c r="ED26" s="108">
        <f t="shared" si="90"/>
        <v>136223.32883597174</v>
      </c>
      <c r="EE26" s="108">
        <f t="shared" si="90"/>
        <v>136255.73533553589</v>
      </c>
      <c r="EF26" s="108">
        <f t="shared" si="90"/>
        <v>133455.84184739369</v>
      </c>
      <c r="EG26" s="108">
        <f t="shared" si="90"/>
        <v>133487.58998273598</v>
      </c>
      <c r="EH26" s="108">
        <f t="shared" si="90"/>
        <v>133519.34567071954</v>
      </c>
      <c r="EI26" s="108">
        <f t="shared" si="90"/>
        <v>133551.10891314107</v>
      </c>
      <c r="EJ26" s="108">
        <f t="shared" si="90"/>
        <v>131903.63927683444</v>
      </c>
      <c r="EK26" s="108">
        <f t="shared" si="90"/>
        <v>131935.01815492575</v>
      </c>
      <c r="EL26" s="108">
        <f t="shared" si="91"/>
        <v>131966.4044978148</v>
      </c>
      <c r="EM26" s="108">
        <f t="shared" si="91"/>
        <v>131997.79830727744</v>
      </c>
      <c r="EN26" s="108">
        <f t="shared" si="91"/>
        <v>142378.79279242241</v>
      </c>
      <c r="EO26" s="108">
        <f t="shared" si="91"/>
        <v>142412.66363030311</v>
      </c>
      <c r="EP26" s="108">
        <f t="shared" si="91"/>
        <v>142446.54252579997</v>
      </c>
      <c r="EQ26" s="108">
        <f t="shared" si="91"/>
        <v>142480.4294808298</v>
      </c>
      <c r="ER26" s="108">
        <f t="shared" si="91"/>
        <v>142514.32449730992</v>
      </c>
      <c r="ES26" s="108">
        <f t="shared" si="91"/>
        <v>140933.06803957076</v>
      </c>
      <c r="ET26" s="108">
        <f t="shared" si="91"/>
        <v>140966.59495046793</v>
      </c>
      <c r="EU26" s="108">
        <f t="shared" si="91"/>
        <v>141000.12983716361</v>
      </c>
      <c r="EV26" s="108">
        <f t="shared" si="91"/>
        <v>141033.67270155519</v>
      </c>
      <c r="EW26" s="108">
        <f t="shared" si="91"/>
        <v>138748.53484445202</v>
      </c>
      <c r="EX26" s="108">
        <f t="shared" si="91"/>
        <v>138781.54207142544</v>
      </c>
      <c r="EY26" s="108">
        <f t="shared" si="91"/>
        <v>138814.55715056852</v>
      </c>
      <c r="EZ26" s="108">
        <f t="shared" si="91"/>
        <v>138847.58008374917</v>
      </c>
      <c r="FA26" s="108">
        <f t="shared" si="91"/>
        <v>129022.28000947606</v>
      </c>
      <c r="FB26" s="108">
        <f t="shared" si="92"/>
        <v>129052.97343399169</v>
      </c>
      <c r="FC26" s="108">
        <f t="shared" si="92"/>
        <v>129083.67416024084</v>
      </c>
      <c r="FD26" s="108">
        <f t="shared" si="92"/>
        <v>129114.38218996057</v>
      </c>
      <c r="FE26" s="108">
        <f t="shared" si="92"/>
        <v>129145.09752488829</v>
      </c>
    </row>
    <row r="27" spans="1:161" ht="15.75" x14ac:dyDescent="0.25">
      <c r="A27" s="47" t="s">
        <v>191</v>
      </c>
      <c r="B27" s="12">
        <f>'Urb proj of all 25 ARs '!F27</f>
        <v>148113.15840961848</v>
      </c>
      <c r="C27" s="12">
        <f>'Urb proj of all 25 ARs '!G27</f>
        <v>149956.53732899195</v>
      </c>
      <c r="D27" s="100">
        <f t="shared" si="10"/>
        <v>1.2445747151481721E-2</v>
      </c>
      <c r="E27" s="101">
        <f t="shared" si="11"/>
        <v>2.3789243620075951E-4</v>
      </c>
      <c r="F27" s="69">
        <f t="shared" si="12"/>
        <v>148148.39340970592</v>
      </c>
      <c r="G27" s="69">
        <f t="shared" si="13"/>
        <v>148183.63679193339</v>
      </c>
      <c r="H27" s="69">
        <f>G27*(1+$E$27)</f>
        <v>148218.88855829492</v>
      </c>
      <c r="I27" s="69">
        <f t="shared" ref="I27:BD27" si="103">H27*(1+$E$27)</f>
        <v>148254.14871078503</v>
      </c>
      <c r="J27" s="69">
        <f t="shared" si="103"/>
        <v>148289.4172513987</v>
      </c>
      <c r="K27" s="69">
        <f t="shared" si="103"/>
        <v>148324.69418213144</v>
      </c>
      <c r="L27" s="69">
        <f t="shared" si="103"/>
        <v>148359.97950497916</v>
      </c>
      <c r="M27" s="69">
        <f t="shared" si="103"/>
        <v>148395.27322193829</v>
      </c>
      <c r="N27" s="69">
        <f t="shared" si="103"/>
        <v>148430.57533500573</v>
      </c>
      <c r="O27" s="69">
        <f t="shared" si="103"/>
        <v>148465.88584617886</v>
      </c>
      <c r="P27" s="69">
        <f t="shared" si="103"/>
        <v>148501.2047574555</v>
      </c>
      <c r="Q27" s="69">
        <f t="shared" si="103"/>
        <v>148536.53207083402</v>
      </c>
      <c r="R27" s="69">
        <f t="shared" si="103"/>
        <v>148571.86778831316</v>
      </c>
      <c r="S27" s="69">
        <f t="shared" si="103"/>
        <v>148607.21191189223</v>
      </c>
      <c r="T27" s="69">
        <f t="shared" si="103"/>
        <v>148642.56444357094</v>
      </c>
      <c r="U27" s="69">
        <f t="shared" si="103"/>
        <v>148677.92538534955</v>
      </c>
      <c r="V27" s="69">
        <f t="shared" si="103"/>
        <v>148713.29473922873</v>
      </c>
      <c r="W27" s="69">
        <f t="shared" si="103"/>
        <v>148748.67250720967</v>
      </c>
      <c r="X27" s="69">
        <f t="shared" si="103"/>
        <v>148784.05869129405</v>
      </c>
      <c r="Y27" s="69">
        <f t="shared" si="103"/>
        <v>148819.45329348397</v>
      </c>
      <c r="Z27" s="69">
        <f t="shared" si="103"/>
        <v>148854.85631578203</v>
      </c>
      <c r="AA27" s="69">
        <f t="shared" si="103"/>
        <v>148890.26776019132</v>
      </c>
      <c r="AB27" s="69">
        <f t="shared" si="103"/>
        <v>148925.68762871536</v>
      </c>
      <c r="AC27" s="69">
        <f t="shared" si="103"/>
        <v>148961.11592335821</v>
      </c>
      <c r="AD27" s="69">
        <f t="shared" si="103"/>
        <v>148996.55264612442</v>
      </c>
      <c r="AE27" s="69">
        <f t="shared" si="103"/>
        <v>149031.99779901892</v>
      </c>
      <c r="AF27" s="69">
        <f t="shared" si="103"/>
        <v>149067.45138404719</v>
      </c>
      <c r="AG27" s="69">
        <f t="shared" si="103"/>
        <v>149102.91340321518</v>
      </c>
      <c r="AH27" s="69">
        <f t="shared" si="103"/>
        <v>149138.3838585293</v>
      </c>
      <c r="AI27" s="69">
        <f t="shared" si="103"/>
        <v>149173.86275199644</v>
      </c>
      <c r="AJ27" s="69">
        <f t="shared" si="103"/>
        <v>149209.350085624</v>
      </c>
      <c r="AK27" s="69">
        <f t="shared" si="103"/>
        <v>149244.8458614198</v>
      </c>
      <c r="AL27" s="69">
        <f t="shared" si="103"/>
        <v>149280.35008139219</v>
      </c>
      <c r="AM27" s="69">
        <f t="shared" si="103"/>
        <v>149315.86274754995</v>
      </c>
      <c r="AN27" s="69">
        <f t="shared" si="103"/>
        <v>149351.38386190237</v>
      </c>
      <c r="AO27" s="69">
        <f t="shared" si="103"/>
        <v>149386.91342645924</v>
      </c>
      <c r="AP27" s="69">
        <f t="shared" si="103"/>
        <v>149422.45144323076</v>
      </c>
      <c r="AQ27" s="69">
        <f t="shared" si="103"/>
        <v>149457.99791422769</v>
      </c>
      <c r="AR27" s="69">
        <f t="shared" si="103"/>
        <v>149493.55284146118</v>
      </c>
      <c r="AS27" s="69">
        <f t="shared" si="103"/>
        <v>149529.11622694295</v>
      </c>
      <c r="AT27" s="69">
        <f t="shared" si="103"/>
        <v>149564.68807268512</v>
      </c>
      <c r="AU27" s="69">
        <f t="shared" si="103"/>
        <v>149600.26838070035</v>
      </c>
      <c r="AV27" s="69">
        <f t="shared" si="103"/>
        <v>149635.85715300171</v>
      </c>
      <c r="AW27" s="69">
        <f t="shared" si="103"/>
        <v>149671.45439160283</v>
      </c>
      <c r="AX27" s="69">
        <f t="shared" si="103"/>
        <v>149707.06009851777</v>
      </c>
      <c r="AY27" s="69">
        <f t="shared" si="103"/>
        <v>149742.67427576106</v>
      </c>
      <c r="AZ27" s="69">
        <f t="shared" si="103"/>
        <v>149778.29692534773</v>
      </c>
      <c r="BA27" s="69">
        <f t="shared" si="103"/>
        <v>149813.92804929332</v>
      </c>
      <c r="BB27" s="69">
        <f t="shared" si="103"/>
        <v>149849.56764961377</v>
      </c>
      <c r="BC27" s="69">
        <f t="shared" si="103"/>
        <v>149885.21572832557</v>
      </c>
      <c r="BD27" s="69">
        <f t="shared" si="103"/>
        <v>149920.87228744564</v>
      </c>
      <c r="BE27" s="69">
        <f>BD27*(1+$E$27)</f>
        <v>149956.53732899146</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144248.55997414186</v>
      </c>
      <c r="DG27" s="108">
        <f t="shared" si="15"/>
        <v>144282.87561549258</v>
      </c>
      <c r="DH27" s="108">
        <f t="shared" si="15"/>
        <v>144317.19942027479</v>
      </c>
      <c r="DI27" s="108">
        <f t="shared" si="15"/>
        <v>144351.53139043055</v>
      </c>
      <c r="DJ27" s="108">
        <f t="shared" si="15"/>
        <v>154616.12107232792</v>
      </c>
      <c r="DK27" s="108">
        <f t="shared" si="15"/>
        <v>154652.90307804575</v>
      </c>
      <c r="DL27" s="108">
        <f t="shared" si="15"/>
        <v>154689.69383392451</v>
      </c>
      <c r="DM27" s="108">
        <f t="shared" si="15"/>
        <v>154726.49334204578</v>
      </c>
      <c r="DN27" s="108">
        <f t="shared" si="15"/>
        <v>135749.91476840555</v>
      </c>
      <c r="DO27" s="108">
        <f t="shared" si="15"/>
        <v>135782.20864634385</v>
      </c>
      <c r="DP27" s="108">
        <f t="shared" si="15"/>
        <v>135814.51020675144</v>
      </c>
      <c r="DQ27" s="108">
        <f t="shared" si="15"/>
        <v>135846.81945145596</v>
      </c>
      <c r="DR27" s="108">
        <f t="shared" si="15"/>
        <v>135879.13638228539</v>
      </c>
      <c r="DS27" s="108">
        <f t="shared" si="15"/>
        <v>141300.5945087478</v>
      </c>
      <c r="DT27" s="108">
        <f t="shared" si="15"/>
        <v>141334.20885141208</v>
      </c>
      <c r="DU27" s="108">
        <f t="shared" si="15"/>
        <v>141367.83119067425</v>
      </c>
      <c r="DV27" s="108">
        <f t="shared" si="90"/>
        <v>141401.4615284366</v>
      </c>
      <c r="DW27" s="108">
        <f t="shared" si="90"/>
        <v>136180.891577698</v>
      </c>
      <c r="DX27" s="108">
        <f t="shared" si="90"/>
        <v>136213.28798175941</v>
      </c>
      <c r="DY27" s="108">
        <f t="shared" si="90"/>
        <v>136245.69209268031</v>
      </c>
      <c r="DZ27" s="108">
        <f t="shared" si="90"/>
        <v>136278.10391229411</v>
      </c>
      <c r="EA27" s="108">
        <f t="shared" si="90"/>
        <v>141831.80610931857</v>
      </c>
      <c r="EB27" s="108">
        <f t="shared" si="90"/>
        <v>141865.54682320464</v>
      </c>
      <c r="EC27" s="108">
        <f t="shared" si="90"/>
        <v>141899.29556375137</v>
      </c>
      <c r="ED27" s="108">
        <f t="shared" si="90"/>
        <v>141933.05233286819</v>
      </c>
      <c r="EE27" s="108">
        <f t="shared" si="90"/>
        <v>141966.81713246508</v>
      </c>
      <c r="EF27" s="108">
        <f t="shared" si="90"/>
        <v>137997.74055896862</v>
      </c>
      <c r="EG27" s="108">
        <f t="shared" si="90"/>
        <v>138030.56917766039</v>
      </c>
      <c r="EH27" s="108">
        <f t="shared" si="90"/>
        <v>138063.40560603223</v>
      </c>
      <c r="EI27" s="108">
        <f t="shared" si="90"/>
        <v>138096.24984594202</v>
      </c>
      <c r="EJ27" s="108">
        <f t="shared" si="90"/>
        <v>139918.42352383083</v>
      </c>
      <c r="EK27" s="108">
        <f t="shared" si="90"/>
        <v>139951.70905847228</v>
      </c>
      <c r="EL27" s="108">
        <f t="shared" si="91"/>
        <v>139985.00251149066</v>
      </c>
      <c r="EM27" s="108">
        <f t="shared" si="91"/>
        <v>140018.3038847697</v>
      </c>
      <c r="EN27" s="108">
        <f t="shared" si="91"/>
        <v>149572.07891121233</v>
      </c>
      <c r="EO27" s="108">
        <f t="shared" si="91"/>
        <v>149607.66097745212</v>
      </c>
      <c r="EP27" s="108">
        <f t="shared" si="91"/>
        <v>149643.25150839635</v>
      </c>
      <c r="EQ27" s="108">
        <f t="shared" si="91"/>
        <v>149678.85050605869</v>
      </c>
      <c r="ER27" s="108">
        <f t="shared" si="91"/>
        <v>149714.45797245327</v>
      </c>
      <c r="ES27" s="108">
        <f t="shared" si="91"/>
        <v>149602.66404658736</v>
      </c>
      <c r="ET27" s="108">
        <f t="shared" si="91"/>
        <v>149638.25338879952</v>
      </c>
      <c r="EU27" s="108">
        <f t="shared" si="91"/>
        <v>149673.85119744702</v>
      </c>
      <c r="EV27" s="108">
        <f t="shared" si="91"/>
        <v>149709.45747454392</v>
      </c>
      <c r="EW27" s="108">
        <f t="shared" si="91"/>
        <v>148143.3819055355</v>
      </c>
      <c r="EX27" s="108">
        <f t="shared" si="91"/>
        <v>148178.62409556404</v>
      </c>
      <c r="EY27" s="108">
        <f t="shared" si="91"/>
        <v>148213.874669443</v>
      </c>
      <c r="EZ27" s="108">
        <f t="shared" si="91"/>
        <v>148249.13362916687</v>
      </c>
      <c r="FA27" s="108">
        <f t="shared" si="91"/>
        <v>137788.30648107399</v>
      </c>
      <c r="FB27" s="108">
        <f t="shared" si="92"/>
        <v>137821.08527698275</v>
      </c>
      <c r="FC27" s="108">
        <f t="shared" si="92"/>
        <v>137853.87187071913</v>
      </c>
      <c r="FD27" s="108">
        <f t="shared" si="92"/>
        <v>137886.66626413816</v>
      </c>
      <c r="FE27" s="108">
        <f t="shared" si="92"/>
        <v>137919.46845909534</v>
      </c>
    </row>
    <row r="28" spans="1:161" ht="15.75" x14ac:dyDescent="0.25">
      <c r="A28" s="47" t="s">
        <v>192</v>
      </c>
      <c r="B28" s="12">
        <f>'Urb proj of all 25 ARs '!F28</f>
        <v>54478.571538039534</v>
      </c>
      <c r="C28" s="12">
        <f>'Urb proj of all 25 ARs '!G28</f>
        <v>55156.598064575883</v>
      </c>
      <c r="D28" s="100">
        <f t="shared" si="10"/>
        <v>1.2445747151481721E-2</v>
      </c>
      <c r="E28" s="101">
        <f t="shared" si="11"/>
        <v>2.3789243620075951E-4</v>
      </c>
      <c r="F28" s="69">
        <f t="shared" si="12"/>
        <v>54491.531578143455</v>
      </c>
      <c r="G28" s="69">
        <f t="shared" si="13"/>
        <v>54504.49470134289</v>
      </c>
      <c r="H28" s="69">
        <f>G28*(1+$E$28)</f>
        <v>54517.460908371286</v>
      </c>
      <c r="I28" s="69">
        <f t="shared" ref="I28:BE28" si="104">H28*(1+$E$28)</f>
        <v>54530.430199962255</v>
      </c>
      <c r="J28" s="69">
        <f t="shared" si="104"/>
        <v>54543.402576849599</v>
      </c>
      <c r="K28" s="69">
        <f t="shared" si="104"/>
        <v>54556.378039767282</v>
      </c>
      <c r="L28" s="69">
        <f t="shared" si="104"/>
        <v>54569.356589449453</v>
      </c>
      <c r="M28" s="69">
        <f t="shared" si="104"/>
        <v>54582.338226630425</v>
      </c>
      <c r="N28" s="69">
        <f t="shared" si="104"/>
        <v>54595.322952044691</v>
      </c>
      <c r="O28" s="69">
        <f t="shared" si="104"/>
        <v>54608.310766426919</v>
      </c>
      <c r="P28" s="69">
        <f t="shared" si="104"/>
        <v>54621.301670511952</v>
      </c>
      <c r="Q28" s="69">
        <f t="shared" si="104"/>
        <v>54634.295665034806</v>
      </c>
      <c r="R28" s="69">
        <f t="shared" si="104"/>
        <v>54647.292750730674</v>
      </c>
      <c r="S28" s="69">
        <f t="shared" si="104"/>
        <v>54660.292928334922</v>
      </c>
      <c r="T28" s="69">
        <f t="shared" si="104"/>
        <v>54673.296198583092</v>
      </c>
      <c r="U28" s="69">
        <f t="shared" si="104"/>
        <v>54686.302562210898</v>
      </c>
      <c r="V28" s="69">
        <f t="shared" si="104"/>
        <v>54699.312019954232</v>
      </c>
      <c r="W28" s="69">
        <f t="shared" si="104"/>
        <v>54712.324572549165</v>
      </c>
      <c r="X28" s="69">
        <f t="shared" si="104"/>
        <v>54725.340220731938</v>
      </c>
      <c r="Y28" s="69">
        <f t="shared" si="104"/>
        <v>54738.358965238964</v>
      </c>
      <c r="Z28" s="69">
        <f t="shared" si="104"/>
        <v>54751.380806806839</v>
      </c>
      <c r="AA28" s="69">
        <f t="shared" si="104"/>
        <v>54764.405746172328</v>
      </c>
      <c r="AB28" s="69">
        <f t="shared" si="104"/>
        <v>54777.433784072375</v>
      </c>
      <c r="AC28" s="69">
        <f t="shared" si="104"/>
        <v>54790.464921244093</v>
      </c>
      <c r="AD28" s="69">
        <f t="shared" si="104"/>
        <v>54803.499158424776</v>
      </c>
      <c r="AE28" s="69">
        <f t="shared" si="104"/>
        <v>54816.536496351902</v>
      </c>
      <c r="AF28" s="69">
        <f t="shared" si="104"/>
        <v>54829.576935763107</v>
      </c>
      <c r="AG28" s="69">
        <f t="shared" si="104"/>
        <v>54842.620477396216</v>
      </c>
      <c r="AH28" s="69">
        <f t="shared" si="104"/>
        <v>54855.667121989216</v>
      </c>
      <c r="AI28" s="69">
        <f t="shared" si="104"/>
        <v>54868.716870280281</v>
      </c>
      <c r="AJ28" s="69">
        <f t="shared" si="104"/>
        <v>54881.769723007761</v>
      </c>
      <c r="AK28" s="69">
        <f t="shared" si="104"/>
        <v>54894.825680910173</v>
      </c>
      <c r="AL28" s="69">
        <f t="shared" si="104"/>
        <v>54907.884744726223</v>
      </c>
      <c r="AM28" s="69">
        <f t="shared" si="104"/>
        <v>54920.946915194778</v>
      </c>
      <c r="AN28" s="69">
        <f t="shared" si="104"/>
        <v>54934.012193054885</v>
      </c>
      <c r="AO28" s="69">
        <f t="shared" si="104"/>
        <v>54947.080579045774</v>
      </c>
      <c r="AP28" s="69">
        <f t="shared" si="104"/>
        <v>54960.152073906844</v>
      </c>
      <c r="AQ28" s="69">
        <f t="shared" si="104"/>
        <v>54973.226678377672</v>
      </c>
      <c r="AR28" s="69">
        <f t="shared" si="104"/>
        <v>54986.304393198006</v>
      </c>
      <c r="AS28" s="69">
        <f t="shared" si="104"/>
        <v>54999.385219107782</v>
      </c>
      <c r="AT28" s="69">
        <f t="shared" si="104"/>
        <v>55012.469156847103</v>
      </c>
      <c r="AU28" s="69">
        <f t="shared" si="104"/>
        <v>55025.556207156245</v>
      </c>
      <c r="AV28" s="69">
        <f t="shared" si="104"/>
        <v>55038.64637077567</v>
      </c>
      <c r="AW28" s="69">
        <f t="shared" si="104"/>
        <v>55051.739648446004</v>
      </c>
      <c r="AX28" s="69">
        <f t="shared" si="104"/>
        <v>55064.836040908063</v>
      </c>
      <c r="AY28" s="69">
        <f t="shared" si="104"/>
        <v>55077.935548902831</v>
      </c>
      <c r="AZ28" s="69">
        <f t="shared" si="104"/>
        <v>55091.038173171466</v>
      </c>
      <c r="BA28" s="69">
        <f t="shared" si="104"/>
        <v>55104.143914455308</v>
      </c>
      <c r="BB28" s="69">
        <f t="shared" si="104"/>
        <v>55117.252773495871</v>
      </c>
      <c r="BC28" s="69">
        <f t="shared" si="104"/>
        <v>55130.364751034853</v>
      </c>
      <c r="BD28" s="69">
        <f t="shared" si="104"/>
        <v>55143.479847814117</v>
      </c>
      <c r="BE28" s="69">
        <f t="shared" si="104"/>
        <v>55156.598064575701</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47377.412713141865</v>
      </c>
      <c r="DG28" s="108">
        <f t="shared" si="15"/>
        <v>47388.683441273082</v>
      </c>
      <c r="DH28" s="108">
        <f t="shared" si="15"/>
        <v>47399.956850625276</v>
      </c>
      <c r="DI28" s="108">
        <f t="shared" si="15"/>
        <v>47411.232941836279</v>
      </c>
      <c r="DJ28" s="108">
        <f t="shared" si="15"/>
        <v>50621.525888843687</v>
      </c>
      <c r="DK28" s="108">
        <f t="shared" si="15"/>
        <v>50633.568366961576</v>
      </c>
      <c r="DL28" s="108">
        <f t="shared" si="15"/>
        <v>50645.613709893936</v>
      </c>
      <c r="DM28" s="108">
        <f t="shared" si="15"/>
        <v>50657.661918322265</v>
      </c>
      <c r="DN28" s="108">
        <f t="shared" si="15"/>
        <v>44599.981564993213</v>
      </c>
      <c r="DO28" s="108">
        <f t="shared" si="15"/>
        <v>44610.59156326222</v>
      </c>
      <c r="DP28" s="108">
        <f t="shared" si="15"/>
        <v>44621.20408556956</v>
      </c>
      <c r="DQ28" s="108">
        <f t="shared" si="15"/>
        <v>44631.819132515688</v>
      </c>
      <c r="DR28" s="108">
        <f t="shared" si="15"/>
        <v>44642.436704701191</v>
      </c>
      <c r="DS28" s="108">
        <f t="shared" si="15"/>
        <v>46449.261133357053</v>
      </c>
      <c r="DT28" s="108">
        <f t="shared" si="15"/>
        <v>46460.311061247798</v>
      </c>
      <c r="DU28" s="108">
        <f t="shared" si="15"/>
        <v>46471.363617832802</v>
      </c>
      <c r="DV28" s="108">
        <f t="shared" si="90"/>
        <v>46482.418803737419</v>
      </c>
      <c r="DW28" s="108">
        <f t="shared" si="90"/>
        <v>44895.241219096504</v>
      </c>
      <c r="DX28" s="108">
        <f t="shared" si="90"/>
        <v>44905.921457403936</v>
      </c>
      <c r="DY28" s="108">
        <f t="shared" si="90"/>
        <v>44916.604236459279</v>
      </c>
      <c r="DZ28" s="108">
        <f t="shared" si="90"/>
        <v>44927.289556866956</v>
      </c>
      <c r="EA28" s="108">
        <f t="shared" si="90"/>
        <v>47245.711671379759</v>
      </c>
      <c r="EB28" s="108">
        <f t="shared" si="90"/>
        <v>47256.951068829301</v>
      </c>
      <c r="EC28" s="108">
        <f t="shared" si="90"/>
        <v>47268.193140046489</v>
      </c>
      <c r="ED28" s="108">
        <f t="shared" si="90"/>
        <v>47279.437885667379</v>
      </c>
      <c r="EE28" s="108">
        <f t="shared" si="90"/>
        <v>47290.685306328203</v>
      </c>
      <c r="EF28" s="108">
        <f t="shared" si="90"/>
        <v>46872.523493414847</v>
      </c>
      <c r="EG28" s="108">
        <f t="shared" si="90"/>
        <v>46883.674112219574</v>
      </c>
      <c r="EH28" s="108">
        <f t="shared" si="90"/>
        <v>46894.827383672171</v>
      </c>
      <c r="EI28" s="108">
        <f t="shared" si="90"/>
        <v>46905.983308403687</v>
      </c>
      <c r="EJ28" s="108">
        <f t="shared" si="90"/>
        <v>46737.616729567329</v>
      </c>
      <c r="EK28" s="108">
        <f t="shared" si="90"/>
        <v>46748.735255073341</v>
      </c>
      <c r="EL28" s="108">
        <f t="shared" si="91"/>
        <v>46759.856425592479</v>
      </c>
      <c r="EM28" s="108">
        <f t="shared" si="91"/>
        <v>46770.980241753961</v>
      </c>
      <c r="EN28" s="108">
        <f t="shared" si="91"/>
        <v>50270.085404113677</v>
      </c>
      <c r="EO28" s="108">
        <f t="shared" si="91"/>
        <v>50282.044277198482</v>
      </c>
      <c r="EP28" s="108">
        <f t="shared" si="91"/>
        <v>50294.005995208739</v>
      </c>
      <c r="EQ28" s="108">
        <f t="shared" si="91"/>
        <v>50305.970558821238</v>
      </c>
      <c r="ER28" s="108">
        <f t="shared" si="91"/>
        <v>50317.937968712919</v>
      </c>
      <c r="ES28" s="108">
        <f t="shared" si="91"/>
        <v>50172.052012454093</v>
      </c>
      <c r="ET28" s="108">
        <f t="shared" si="91"/>
        <v>50183.987564136536</v>
      </c>
      <c r="EU28" s="108">
        <f t="shared" si="91"/>
        <v>50195.925955196435</v>
      </c>
      <c r="EV28" s="108">
        <f t="shared" si="91"/>
        <v>50207.867186309275</v>
      </c>
      <c r="EW28" s="108">
        <f t="shared" si="91"/>
        <v>49719.049078383985</v>
      </c>
      <c r="EX28" s="108">
        <f t="shared" si="91"/>
        <v>49730.876864094826</v>
      </c>
      <c r="EY28" s="108">
        <f t="shared" si="91"/>
        <v>49742.707463546423</v>
      </c>
      <c r="EZ28" s="108">
        <f t="shared" si="91"/>
        <v>49754.540877408152</v>
      </c>
      <c r="FA28" s="108">
        <f t="shared" si="91"/>
        <v>45604.33689048919</v>
      </c>
      <c r="FB28" s="108">
        <f t="shared" si="92"/>
        <v>45615.185817293386</v>
      </c>
      <c r="FC28" s="108">
        <f t="shared" si="92"/>
        <v>45626.037324975216</v>
      </c>
      <c r="FD28" s="108">
        <f t="shared" si="92"/>
        <v>45636.891414148646</v>
      </c>
      <c r="FE28" s="108">
        <f t="shared" si="92"/>
        <v>45647.748085427789</v>
      </c>
    </row>
    <row r="29" spans="1:161" s="45" customFormat="1" ht="15.75" x14ac:dyDescent="0.25">
      <c r="A29" s="67" t="s">
        <v>95</v>
      </c>
      <c r="B29" s="98">
        <f t="shared" ref="B29:C29" si="105">SUM(B4:B28)</f>
        <v>2508004.3576669944</v>
      </c>
      <c r="C29" s="98">
        <f t="shared" si="105"/>
        <v>2539218.3457573326</v>
      </c>
      <c r="D29" s="102"/>
      <c r="E29" s="103"/>
      <c r="F29" s="29">
        <f>SUM(F4:F28)</f>
        <v>2508600.9929336426</v>
      </c>
      <c r="G29" s="29">
        <f t="shared" ref="G29:BE29" si="106">SUM(G4:G28)</f>
        <v>2509197.7701353068</v>
      </c>
      <c r="H29" s="29">
        <f t="shared" si="106"/>
        <v>2509794.6893057544</v>
      </c>
      <c r="I29" s="29">
        <f t="shared" si="106"/>
        <v>2510391.7504787566</v>
      </c>
      <c r="J29" s="29">
        <f t="shared" si="106"/>
        <v>2510988.9536880963</v>
      </c>
      <c r="K29" s="29">
        <f t="shared" si="106"/>
        <v>2511586.2989675626</v>
      </c>
      <c r="L29" s="29">
        <f t="shared" si="106"/>
        <v>2512183.7863509525</v>
      </c>
      <c r="M29" s="29">
        <f t="shared" si="106"/>
        <v>2512781.4158720714</v>
      </c>
      <c r="N29" s="29">
        <f t="shared" si="106"/>
        <v>2513379.187564733</v>
      </c>
      <c r="O29" s="29">
        <f t="shared" si="106"/>
        <v>2513977.1014627591</v>
      </c>
      <c r="P29" s="29">
        <f t="shared" si="106"/>
        <v>2514575.1575999791</v>
      </c>
      <c r="Q29" s="29">
        <f t="shared" si="106"/>
        <v>2515173.3560102307</v>
      </c>
      <c r="R29" s="29">
        <f t="shared" si="106"/>
        <v>2515771.6967273587</v>
      </c>
      <c r="S29" s="29">
        <f t="shared" si="106"/>
        <v>2516370.1797852181</v>
      </c>
      <c r="T29" s="29">
        <f t="shared" si="106"/>
        <v>2516968.8052176707</v>
      </c>
      <c r="U29" s="29">
        <f t="shared" si="106"/>
        <v>2517567.5730585847</v>
      </c>
      <c r="V29" s="29">
        <f t="shared" si="106"/>
        <v>2518166.4833418401</v>
      </c>
      <c r="W29" s="29">
        <f t="shared" si="106"/>
        <v>2518765.5361013212</v>
      </c>
      <c r="X29" s="29">
        <f t="shared" si="106"/>
        <v>2519364.7313709231</v>
      </c>
      <c r="Y29" s="29">
        <f t="shared" si="106"/>
        <v>2519964.0691845473</v>
      </c>
      <c r="Z29" s="29">
        <f t="shared" si="106"/>
        <v>2520563.5495761032</v>
      </c>
      <c r="AA29" s="29">
        <f t="shared" si="106"/>
        <v>2521163.1725795111</v>
      </c>
      <c r="AB29" s="29">
        <f t="shared" si="106"/>
        <v>2521762.9382286961</v>
      </c>
      <c r="AC29" s="29">
        <f t="shared" si="106"/>
        <v>2522362.8465575916</v>
      </c>
      <c r="AD29" s="29">
        <f t="shared" si="106"/>
        <v>2522962.8976001418</v>
      </c>
      <c r="AE29" s="29">
        <f t="shared" si="106"/>
        <v>2523563.0913902959</v>
      </c>
      <c r="AF29" s="29">
        <f t="shared" si="106"/>
        <v>2524163.4279620126</v>
      </c>
      <c r="AG29" s="29">
        <f t="shared" si="106"/>
        <v>2524763.9073492601</v>
      </c>
      <c r="AH29" s="29">
        <f t="shared" si="106"/>
        <v>2525364.5295860106</v>
      </c>
      <c r="AI29" s="29">
        <f t="shared" si="106"/>
        <v>2525965.2947062491</v>
      </c>
      <c r="AJ29" s="29">
        <f t="shared" si="106"/>
        <v>2526566.2027439652</v>
      </c>
      <c r="AK29" s="29">
        <f t="shared" si="106"/>
        <v>2527167.2537331586</v>
      </c>
      <c r="AL29" s="29">
        <f t="shared" si="106"/>
        <v>2527768.4477078351</v>
      </c>
      <c r="AM29" s="29">
        <f t="shared" si="106"/>
        <v>2528369.7847020123</v>
      </c>
      <c r="AN29" s="29">
        <f t="shared" si="106"/>
        <v>2528971.2647497114</v>
      </c>
      <c r="AO29" s="29">
        <f t="shared" si="106"/>
        <v>2529572.8878849647</v>
      </c>
      <c r="AP29" s="29">
        <f t="shared" si="106"/>
        <v>2530174.6541418112</v>
      </c>
      <c r="AQ29" s="29">
        <f t="shared" si="106"/>
        <v>2530776.5635542977</v>
      </c>
      <c r="AR29" s="29">
        <f t="shared" si="106"/>
        <v>2531378.6161564817</v>
      </c>
      <c r="AS29" s="29">
        <f t="shared" si="106"/>
        <v>2531980.8119824254</v>
      </c>
      <c r="AT29" s="29">
        <f t="shared" si="106"/>
        <v>2532583.1510662027</v>
      </c>
      <c r="AU29" s="29">
        <f t="shared" si="106"/>
        <v>2533185.6334418897</v>
      </c>
      <c r="AV29" s="29">
        <f t="shared" si="106"/>
        <v>2533788.2591435784</v>
      </c>
      <c r="AW29" s="29">
        <f t="shared" si="106"/>
        <v>2534391.0282053626</v>
      </c>
      <c r="AX29" s="29">
        <f t="shared" si="106"/>
        <v>2534993.9406613479</v>
      </c>
      <c r="AY29" s="29">
        <f t="shared" si="106"/>
        <v>2535596.9965456463</v>
      </c>
      <c r="AZ29" s="29">
        <f t="shared" si="106"/>
        <v>2536200.1958923782</v>
      </c>
      <c r="BA29" s="29">
        <f t="shared" si="106"/>
        <v>2536803.5387356714</v>
      </c>
      <c r="BB29" s="29">
        <f t="shared" si="106"/>
        <v>2537407.0251096641</v>
      </c>
      <c r="BC29" s="29">
        <f t="shared" si="106"/>
        <v>2538010.6550485003</v>
      </c>
      <c r="BD29" s="29">
        <f t="shared" si="106"/>
        <v>2538614.4285863331</v>
      </c>
      <c r="BE29" s="29">
        <f t="shared" si="106"/>
        <v>2539218.3457573242</v>
      </c>
      <c r="DB29" s="178" t="s">
        <v>117</v>
      </c>
      <c r="DC29" s="178"/>
      <c r="DD29" s="178"/>
      <c r="DE29" s="178"/>
      <c r="DF29" s="135">
        <f>SUM(DF4:DF15)</f>
        <v>1016777.9280795582</v>
      </c>
      <c r="DG29" s="135">
        <f t="shared" ref="DG29:FE29" si="107">SUM(DG4:DG15)</f>
        <v>1017019.8118579442</v>
      </c>
      <c r="DH29" s="135">
        <f t="shared" si="107"/>
        <v>1017261.7531786516</v>
      </c>
      <c r="DI29" s="135">
        <f t="shared" si="107"/>
        <v>1017503.7520553691</v>
      </c>
      <c r="DJ29" s="135">
        <f t="shared" si="107"/>
        <v>1137606.4994245956</v>
      </c>
      <c r="DK29" s="135">
        <f t="shared" si="107"/>
        <v>1137877.1274061815</v>
      </c>
      <c r="DL29" s="135">
        <f t="shared" si="107"/>
        <v>1138147.8197681173</v>
      </c>
      <c r="DM29" s="135">
        <f t="shared" si="107"/>
        <v>1138418.5765257184</v>
      </c>
      <c r="DN29" s="135">
        <f t="shared" si="107"/>
        <v>1005538.0296126653</v>
      </c>
      <c r="DO29" s="135">
        <f t="shared" si="107"/>
        <v>1005777.2395042223</v>
      </c>
      <c r="DP29" s="135">
        <f t="shared" si="107"/>
        <v>1006016.5063020032</v>
      </c>
      <c r="DQ29" s="135">
        <f t="shared" si="107"/>
        <v>1006255.8300195456</v>
      </c>
      <c r="DR29" s="135">
        <f t="shared" si="107"/>
        <v>1006495.2106703903</v>
      </c>
      <c r="DS29" s="135">
        <f t="shared" si="107"/>
        <v>1045260.252783485</v>
      </c>
      <c r="DT29" s="135">
        <f t="shared" si="107"/>
        <v>1045508.9122914833</v>
      </c>
      <c r="DU29" s="135">
        <f t="shared" si="107"/>
        <v>1045757.630953698</v>
      </c>
      <c r="DV29" s="135">
        <f t="shared" si="107"/>
        <v>1046006.408784201</v>
      </c>
      <c r="DW29" s="135">
        <f t="shared" si="107"/>
        <v>1044190.7578916188</v>
      </c>
      <c r="DX29" s="135">
        <f t="shared" si="107"/>
        <v>1044439.1629748719</v>
      </c>
      <c r="DY29" s="135">
        <f t="shared" si="107"/>
        <v>1044687.6271518153</v>
      </c>
      <c r="DZ29" s="135">
        <f t="shared" si="107"/>
        <v>1044936.1504365074</v>
      </c>
      <c r="EA29" s="135">
        <f t="shared" si="107"/>
        <v>1087465.6140684912</v>
      </c>
      <c r="EB29" s="135">
        <f t="shared" si="107"/>
        <v>1087724.3139127062</v>
      </c>
      <c r="EC29" s="135">
        <f t="shared" si="107"/>
        <v>1087983.0752996579</v>
      </c>
      <c r="ED29" s="135">
        <f t="shared" si="107"/>
        <v>1088241.8982439858</v>
      </c>
      <c r="EE29" s="135">
        <f t="shared" si="107"/>
        <v>1088500.7827603351</v>
      </c>
      <c r="EF29" s="135">
        <f t="shared" si="107"/>
        <v>1101218.0133345476</v>
      </c>
      <c r="EG29" s="135">
        <f t="shared" si="107"/>
        <v>1101479.9847705278</v>
      </c>
      <c r="EH29" s="135">
        <f t="shared" si="107"/>
        <v>1101742.0185275315</v>
      </c>
      <c r="EI29" s="135">
        <f t="shared" si="107"/>
        <v>1102004.1146203836</v>
      </c>
      <c r="EJ29" s="135">
        <f t="shared" si="107"/>
        <v>1131300.344870962</v>
      </c>
      <c r="EK29" s="135">
        <f t="shared" si="107"/>
        <v>1131569.4726660782</v>
      </c>
      <c r="EL29" s="135">
        <f t="shared" si="107"/>
        <v>1131838.6644846615</v>
      </c>
      <c r="EM29" s="135">
        <f t="shared" si="107"/>
        <v>1132107.9203419415</v>
      </c>
      <c r="EN29" s="135">
        <f t="shared" si="107"/>
        <v>1223604.036689759</v>
      </c>
      <c r="EO29" s="135">
        <f t="shared" si="107"/>
        <v>1223895.1228349921</v>
      </c>
      <c r="EP29" s="135">
        <f t="shared" si="107"/>
        <v>1224186.2782274175</v>
      </c>
      <c r="EQ29" s="135">
        <f t="shared" si="107"/>
        <v>1224477.5028835086</v>
      </c>
      <c r="ER29" s="135">
        <f t="shared" si="107"/>
        <v>1224768.7968197428</v>
      </c>
      <c r="ES29" s="135">
        <f t="shared" si="107"/>
        <v>1166474.962589595</v>
      </c>
      <c r="ET29" s="135">
        <f t="shared" si="107"/>
        <v>1166752.458160213</v>
      </c>
      <c r="EU29" s="135">
        <f t="shared" si="107"/>
        <v>1167030.019744928</v>
      </c>
      <c r="EV29" s="135">
        <f t="shared" si="107"/>
        <v>1167307.6473594445</v>
      </c>
      <c r="EW29" s="135">
        <f t="shared" si="107"/>
        <v>1134757.1217601057</v>
      </c>
      <c r="EX29" s="135">
        <f t="shared" si="107"/>
        <v>1135027.0718962974</v>
      </c>
      <c r="EY29" s="135">
        <f t="shared" si="107"/>
        <v>1135297.0862515848</v>
      </c>
      <c r="EZ29" s="135">
        <f t="shared" si="107"/>
        <v>1135567.1648412445</v>
      </c>
      <c r="FA29" s="135">
        <f t="shared" si="107"/>
        <v>1018120.2744001548</v>
      </c>
      <c r="FB29" s="135">
        <f t="shared" si="107"/>
        <v>1018362.4775125773</v>
      </c>
      <c r="FC29" s="135">
        <f t="shared" si="107"/>
        <v>1018604.738243288</v>
      </c>
      <c r="FD29" s="135">
        <f t="shared" si="107"/>
        <v>1018847.0566059946</v>
      </c>
      <c r="FE29" s="135">
        <f t="shared" si="107"/>
        <v>1019089.4326144065</v>
      </c>
    </row>
    <row r="30" spans="1:161" x14ac:dyDescent="0.25">
      <c r="B30" s="167" t="s">
        <v>251</v>
      </c>
      <c r="C30" s="167"/>
      <c r="D30" s="167"/>
      <c r="E30" s="167"/>
      <c r="F30" s="137">
        <f>SUM(F4:F15)</f>
        <v>735522.44879067468</v>
      </c>
      <c r="G30" s="137">
        <f t="shared" ref="G30:BE30" si="108">SUM(G4:G15)</f>
        <v>735697.42401789792</v>
      </c>
      <c r="H30" s="137">
        <f t="shared" si="108"/>
        <v>735872.44087040413</v>
      </c>
      <c r="I30" s="137">
        <f t="shared" si="108"/>
        <v>736047.49935809593</v>
      </c>
      <c r="J30" s="137">
        <f t="shared" si="108"/>
        <v>736222.59949087771</v>
      </c>
      <c r="K30" s="137">
        <f t="shared" si="108"/>
        <v>736397.74127865653</v>
      </c>
      <c r="L30" s="137">
        <f t="shared" si="108"/>
        <v>736572.92473134201</v>
      </c>
      <c r="M30" s="137">
        <f t="shared" si="108"/>
        <v>736748.14985884598</v>
      </c>
      <c r="N30" s="137">
        <f t="shared" si="108"/>
        <v>736923.41667108214</v>
      </c>
      <c r="O30" s="137">
        <f t="shared" si="108"/>
        <v>737098.72517796746</v>
      </c>
      <c r="P30" s="137">
        <f t="shared" si="108"/>
        <v>737274.0753894205</v>
      </c>
      <c r="Q30" s="137">
        <f t="shared" si="108"/>
        <v>737449.46731536253</v>
      </c>
      <c r="R30" s="137">
        <f t="shared" si="108"/>
        <v>737624.90096571716</v>
      </c>
      <c r="S30" s="137">
        <f t="shared" si="108"/>
        <v>737800.37635041028</v>
      </c>
      <c r="T30" s="137">
        <f t="shared" si="108"/>
        <v>737975.89347937005</v>
      </c>
      <c r="U30" s="137">
        <f t="shared" si="108"/>
        <v>738151.45236252737</v>
      </c>
      <c r="V30" s="137">
        <f t="shared" si="108"/>
        <v>738327.05300981505</v>
      </c>
      <c r="W30" s="137">
        <f t="shared" si="108"/>
        <v>738502.69543116842</v>
      </c>
      <c r="X30" s="137">
        <f t="shared" si="108"/>
        <v>738678.37963652529</v>
      </c>
      <c r="Y30" s="137">
        <f t="shared" si="108"/>
        <v>738854.10563582601</v>
      </c>
      <c r="Z30" s="137">
        <f t="shared" si="108"/>
        <v>739029.87343901256</v>
      </c>
      <c r="AA30" s="137">
        <f t="shared" si="108"/>
        <v>739205.68305603007</v>
      </c>
      <c r="AB30" s="137">
        <f t="shared" si="108"/>
        <v>739381.53449682589</v>
      </c>
      <c r="AC30" s="137">
        <f t="shared" si="108"/>
        <v>739557.42777134909</v>
      </c>
      <c r="AD30" s="137">
        <f t="shared" si="108"/>
        <v>739733.36288955214</v>
      </c>
      <c r="AE30" s="137">
        <f t="shared" si="108"/>
        <v>739909.3398613889</v>
      </c>
      <c r="AF30" s="137">
        <f t="shared" si="108"/>
        <v>740085.35869681614</v>
      </c>
      <c r="AG30" s="137">
        <f t="shared" si="108"/>
        <v>740261.41940579284</v>
      </c>
      <c r="AH30" s="137">
        <f t="shared" si="108"/>
        <v>740437.52199828078</v>
      </c>
      <c r="AI30" s="137">
        <f t="shared" si="108"/>
        <v>740613.66648424347</v>
      </c>
      <c r="AJ30" s="137">
        <f t="shared" si="108"/>
        <v>740789.852873647</v>
      </c>
      <c r="AK30" s="137">
        <f t="shared" si="108"/>
        <v>740966.08117645991</v>
      </c>
      <c r="AL30" s="137">
        <f t="shared" si="108"/>
        <v>741142.35140265303</v>
      </c>
      <c r="AM30" s="137">
        <f t="shared" si="108"/>
        <v>741318.66356219992</v>
      </c>
      <c r="AN30" s="137">
        <f t="shared" si="108"/>
        <v>741495.0176650756</v>
      </c>
      <c r="AO30" s="137">
        <f t="shared" si="108"/>
        <v>741671.41372125875</v>
      </c>
      <c r="AP30" s="137">
        <f t="shared" si="108"/>
        <v>741847.85174072953</v>
      </c>
      <c r="AQ30" s="137">
        <f t="shared" si="108"/>
        <v>742024.33173347032</v>
      </c>
      <c r="AR30" s="137">
        <f t="shared" si="108"/>
        <v>742200.85370946676</v>
      </c>
      <c r="AS30" s="137">
        <f t="shared" si="108"/>
        <v>742377.41767870565</v>
      </c>
      <c r="AT30" s="137">
        <f t="shared" si="108"/>
        <v>742554.02365117799</v>
      </c>
      <c r="AU30" s="137">
        <f t="shared" si="108"/>
        <v>742730.67163687502</v>
      </c>
      <c r="AV30" s="137">
        <f t="shared" si="108"/>
        <v>742907.3616457918</v>
      </c>
      <c r="AW30" s="137">
        <f t="shared" si="108"/>
        <v>743084.09368792514</v>
      </c>
      <c r="AX30" s="137">
        <f t="shared" si="108"/>
        <v>743260.86777327454</v>
      </c>
      <c r="AY30" s="137">
        <f t="shared" si="108"/>
        <v>743437.68391184183</v>
      </c>
      <c r="AZ30" s="137">
        <f t="shared" si="108"/>
        <v>743614.54211363115</v>
      </c>
      <c r="BA30" s="137">
        <f t="shared" si="108"/>
        <v>743791.44238864875</v>
      </c>
      <c r="BB30" s="137">
        <f t="shared" si="108"/>
        <v>743968.38474690402</v>
      </c>
      <c r="BC30" s="137">
        <f t="shared" si="108"/>
        <v>744145.36919840763</v>
      </c>
      <c r="BD30" s="137">
        <f t="shared" si="108"/>
        <v>744322.39575317397</v>
      </c>
      <c r="BE30" s="137">
        <f t="shared" si="108"/>
        <v>744499.46442121826</v>
      </c>
      <c r="DB30" s="178" t="s">
        <v>118</v>
      </c>
      <c r="DC30" s="178"/>
      <c r="DD30" s="178"/>
      <c r="DE30" s="178"/>
      <c r="DF30" s="109">
        <f>SUM(DF16:DF28)</f>
        <v>1789296.6131185354</v>
      </c>
      <c r="DG30" s="109">
        <f t="shared" ref="DG30:FE30" si="109">SUM(DG16:DG28)</f>
        <v>1789722.2732489158</v>
      </c>
      <c r="DH30" s="109">
        <f t="shared" si="109"/>
        <v>1790148.0346406216</v>
      </c>
      <c r="DI30" s="109">
        <f t="shared" si="109"/>
        <v>1790573.8973177425</v>
      </c>
      <c r="DJ30" s="109">
        <f t="shared" si="109"/>
        <v>1950799.332655791</v>
      </c>
      <c r="DK30" s="109">
        <f t="shared" si="109"/>
        <v>1951263.413061575</v>
      </c>
      <c r="DL30" s="109">
        <f t="shared" si="109"/>
        <v>1951727.6038685779</v>
      </c>
      <c r="DM30" s="109">
        <f t="shared" si="109"/>
        <v>1952191.9051030623</v>
      </c>
      <c r="DN30" s="109">
        <f t="shared" si="109"/>
        <v>1721241.4782360375</v>
      </c>
      <c r="DO30" s="109">
        <f t="shared" si="109"/>
        <v>1721650.9485645846</v>
      </c>
      <c r="DP30" s="109">
        <f t="shared" si="109"/>
        <v>1722060.5163030264</v>
      </c>
      <c r="DQ30" s="109">
        <f t="shared" si="109"/>
        <v>1722470.1814745348</v>
      </c>
      <c r="DR30" s="109">
        <f t="shared" si="109"/>
        <v>1722879.9441022887</v>
      </c>
      <c r="DS30" s="109">
        <f t="shared" si="109"/>
        <v>1773527.6021652096</v>
      </c>
      <c r="DT30" s="109">
        <f t="shared" si="109"/>
        <v>1773949.5109671578</v>
      </c>
      <c r="DU30" s="109">
        <f t="shared" si="109"/>
        <v>1774371.520138019</v>
      </c>
      <c r="DV30" s="109">
        <f t="shared" si="109"/>
        <v>1774793.6297016698</v>
      </c>
      <c r="DW30" s="109">
        <f t="shared" si="109"/>
        <v>1756482.2913759286</v>
      </c>
      <c r="DX30" s="109">
        <f t="shared" si="109"/>
        <v>1756900.1452273673</v>
      </c>
      <c r="DY30" s="109">
        <f t="shared" si="109"/>
        <v>1757318.098483077</v>
      </c>
      <c r="DZ30" s="109">
        <f t="shared" si="109"/>
        <v>1757736.1511667047</v>
      </c>
      <c r="EA30" s="109">
        <f t="shared" si="109"/>
        <v>1829869.1674852206</v>
      </c>
      <c r="EB30" s="109">
        <f t="shared" si="109"/>
        <v>1830304.4795194024</v>
      </c>
      <c r="EC30" s="109">
        <f t="shared" si="109"/>
        <v>1830739.8951110244</v>
      </c>
      <c r="ED30" s="109">
        <f t="shared" si="109"/>
        <v>1831175.4142847222</v>
      </c>
      <c r="EE30" s="109">
        <f t="shared" si="109"/>
        <v>1831611.0370651374</v>
      </c>
      <c r="EF30" s="109">
        <f t="shared" si="109"/>
        <v>1802753.669753575</v>
      </c>
      <c r="EG30" s="109">
        <f t="shared" si="109"/>
        <v>1803182.5312159425</v>
      </c>
      <c r="EH30" s="109">
        <f t="shared" si="109"/>
        <v>1803611.4947012083</v>
      </c>
      <c r="EI30" s="109">
        <f t="shared" si="109"/>
        <v>1804040.5602336423</v>
      </c>
      <c r="EJ30" s="109">
        <f t="shared" si="109"/>
        <v>1832333.4802731643</v>
      </c>
      <c r="EK30" s="109">
        <f t="shared" si="109"/>
        <v>1832769.3785487185</v>
      </c>
      <c r="EL30" s="109">
        <f t="shared" si="109"/>
        <v>1833205.3805211757</v>
      </c>
      <c r="EM30" s="109">
        <f t="shared" si="109"/>
        <v>1833641.4862152045</v>
      </c>
      <c r="EN30" s="109">
        <f t="shared" si="109"/>
        <v>1968517.2204058073</v>
      </c>
      <c r="EO30" s="109">
        <f t="shared" si="109"/>
        <v>1968985.5157630725</v>
      </c>
      <c r="EP30" s="109">
        <f t="shared" si="109"/>
        <v>1969453.9225242618</v>
      </c>
      <c r="EQ30" s="109">
        <f t="shared" si="109"/>
        <v>1969922.4407158762</v>
      </c>
      <c r="ER30" s="109">
        <f t="shared" si="109"/>
        <v>1970391.0703644247</v>
      </c>
      <c r="ES30" s="109">
        <f t="shared" si="109"/>
        <v>1909961.6862492873</v>
      </c>
      <c r="ET30" s="109">
        <f t="shared" si="109"/>
        <v>1910416.051687879</v>
      </c>
      <c r="EU30" s="109">
        <f t="shared" si="109"/>
        <v>1910870.5252165718</v>
      </c>
      <c r="EV30" s="109">
        <f t="shared" si="109"/>
        <v>1911325.1068610803</v>
      </c>
      <c r="EW30" s="109">
        <f t="shared" si="109"/>
        <v>1884881.6210076222</v>
      </c>
      <c r="EX30" s="109">
        <f t="shared" si="109"/>
        <v>1885330.0200883935</v>
      </c>
      <c r="EY30" s="109">
        <f t="shared" si="109"/>
        <v>1885778.5258399153</v>
      </c>
      <c r="EZ30" s="109">
        <f t="shared" si="109"/>
        <v>1886227.1382875622</v>
      </c>
      <c r="FA30" s="109">
        <f t="shared" si="109"/>
        <v>1750698.7955004447</v>
      </c>
      <c r="FB30" s="109">
        <f t="shared" si="109"/>
        <v>1751115.2735019601</v>
      </c>
      <c r="FC30" s="109">
        <f t="shared" si="109"/>
        <v>1751531.8505804418</v>
      </c>
      <c r="FD30" s="109">
        <f t="shared" si="109"/>
        <v>1751948.5267594596</v>
      </c>
      <c r="FE30" s="109">
        <f t="shared" si="109"/>
        <v>1752365.3020625887</v>
      </c>
    </row>
    <row r="31" spans="1:161" x14ac:dyDescent="0.25">
      <c r="B31" s="167" t="s">
        <v>252</v>
      </c>
      <c r="C31" s="167"/>
      <c r="D31" s="167"/>
      <c r="E31" s="167"/>
      <c r="F31" s="137">
        <f>SUM(F16:F28)</f>
        <v>1773078.5441429673</v>
      </c>
      <c r="G31" s="137">
        <f t="shared" ref="G31:BE31" si="110">SUM(G16:G28)</f>
        <v>1773500.3461174089</v>
      </c>
      <c r="H31" s="137">
        <f t="shared" si="110"/>
        <v>1773922.2484353497</v>
      </c>
      <c r="I31" s="137">
        <f t="shared" si="110"/>
        <v>1774344.2511206607</v>
      </c>
      <c r="J31" s="137">
        <f t="shared" si="110"/>
        <v>1774766.3541972188</v>
      </c>
      <c r="K31" s="137">
        <f t="shared" si="110"/>
        <v>1775188.5576889059</v>
      </c>
      <c r="L31" s="137">
        <f t="shared" si="110"/>
        <v>1775610.8616196103</v>
      </c>
      <c r="M31" s="137">
        <f t="shared" si="110"/>
        <v>1776033.2660132255</v>
      </c>
      <c r="N31" s="137">
        <f t="shared" si="110"/>
        <v>1776455.7708936511</v>
      </c>
      <c r="O31" s="137">
        <f t="shared" si="110"/>
        <v>1776878.3762847916</v>
      </c>
      <c r="P31" s="137">
        <f t="shared" si="110"/>
        <v>1777301.0822105587</v>
      </c>
      <c r="Q31" s="137">
        <f t="shared" si="110"/>
        <v>1777723.8886948675</v>
      </c>
      <c r="R31" s="137">
        <f t="shared" si="110"/>
        <v>1778146.7957616418</v>
      </c>
      <c r="S31" s="137">
        <f t="shared" si="110"/>
        <v>1778569.8034348083</v>
      </c>
      <c r="T31" s="137">
        <f t="shared" si="110"/>
        <v>1778992.9117383002</v>
      </c>
      <c r="U31" s="137">
        <f t="shared" si="110"/>
        <v>1779416.1206960578</v>
      </c>
      <c r="V31" s="137">
        <f t="shared" si="110"/>
        <v>1779839.4303320248</v>
      </c>
      <c r="W31" s="137">
        <f t="shared" si="110"/>
        <v>1780262.840670153</v>
      </c>
      <c r="X31" s="137">
        <f t="shared" si="110"/>
        <v>1780686.3517343977</v>
      </c>
      <c r="Y31" s="137">
        <f t="shared" si="110"/>
        <v>1781109.963548721</v>
      </c>
      <c r="Z31" s="137">
        <f t="shared" si="110"/>
        <v>1781533.6761370911</v>
      </c>
      <c r="AA31" s="137">
        <f t="shared" si="110"/>
        <v>1781957.4895234811</v>
      </c>
      <c r="AB31" s="137">
        <f t="shared" si="110"/>
        <v>1782381.4037318698</v>
      </c>
      <c r="AC31" s="137">
        <f t="shared" si="110"/>
        <v>1782805.4187862426</v>
      </c>
      <c r="AD31" s="137">
        <f t="shared" si="110"/>
        <v>1783229.5347105896</v>
      </c>
      <c r="AE31" s="137">
        <f t="shared" si="110"/>
        <v>1783653.7515289069</v>
      </c>
      <c r="AF31" s="137">
        <f t="shared" si="110"/>
        <v>1784078.0692651968</v>
      </c>
      <c r="AG31" s="137">
        <f t="shared" si="110"/>
        <v>1784502.4879434668</v>
      </c>
      <c r="AH31" s="137">
        <f t="shared" si="110"/>
        <v>1784927.00758773</v>
      </c>
      <c r="AI31" s="137">
        <f t="shared" si="110"/>
        <v>1785351.6282220052</v>
      </c>
      <c r="AJ31" s="137">
        <f t="shared" si="110"/>
        <v>1785776.3498703178</v>
      </c>
      <c r="AK31" s="137">
        <f t="shared" si="110"/>
        <v>1786201.1725566983</v>
      </c>
      <c r="AL31" s="137">
        <f t="shared" si="110"/>
        <v>1786626.0963051824</v>
      </c>
      <c r="AM31" s="137">
        <f t="shared" si="110"/>
        <v>1787051.1211398127</v>
      </c>
      <c r="AN31" s="137">
        <f t="shared" si="110"/>
        <v>1787476.2470846355</v>
      </c>
      <c r="AO31" s="137">
        <f t="shared" si="110"/>
        <v>1787901.4741637055</v>
      </c>
      <c r="AP31" s="137">
        <f t="shared" si="110"/>
        <v>1788326.8024010814</v>
      </c>
      <c r="AQ31" s="137">
        <f t="shared" si="110"/>
        <v>1788752.231820828</v>
      </c>
      <c r="AR31" s="137">
        <f t="shared" si="110"/>
        <v>1789177.7624470154</v>
      </c>
      <c r="AS31" s="137">
        <f t="shared" si="110"/>
        <v>1789603.3943037202</v>
      </c>
      <c r="AT31" s="137">
        <f t="shared" si="110"/>
        <v>1790029.1274150242</v>
      </c>
      <c r="AU31" s="137">
        <f t="shared" si="110"/>
        <v>1790454.9618050153</v>
      </c>
      <c r="AV31" s="137">
        <f t="shared" si="110"/>
        <v>1790880.8974977869</v>
      </c>
      <c r="AW31" s="137">
        <f t="shared" si="110"/>
        <v>1791306.9345174378</v>
      </c>
      <c r="AX31" s="137">
        <f t="shared" si="110"/>
        <v>1791733.0728880735</v>
      </c>
      <c r="AY31" s="137">
        <f t="shared" si="110"/>
        <v>1792159.3126338043</v>
      </c>
      <c r="AZ31" s="137">
        <f t="shared" si="110"/>
        <v>1792585.6537787467</v>
      </c>
      <c r="BA31" s="137">
        <f t="shared" si="110"/>
        <v>1793012.0963470226</v>
      </c>
      <c r="BB31" s="137">
        <f t="shared" si="110"/>
        <v>1793438.6403627601</v>
      </c>
      <c r="BC31" s="137">
        <f t="shared" si="110"/>
        <v>1793865.2858500928</v>
      </c>
      <c r="BD31" s="137">
        <f t="shared" si="110"/>
        <v>1794292.0328331597</v>
      </c>
      <c r="BE31" s="137">
        <f t="shared" si="110"/>
        <v>1794718.8813361055</v>
      </c>
    </row>
    <row r="32" spans="1:161" x14ac:dyDescent="0.25">
      <c r="F32" s="72">
        <f>SUM(F30:F31)</f>
        <v>2508600.9929336421</v>
      </c>
      <c r="G32" s="72">
        <f t="shared" ref="G32:BE32" si="111">SUM(G30:G31)</f>
        <v>2509197.7701353068</v>
      </c>
      <c r="H32" s="72">
        <f t="shared" si="111"/>
        <v>2509794.6893057539</v>
      </c>
      <c r="I32" s="72">
        <f t="shared" si="111"/>
        <v>2510391.7504787566</v>
      </c>
      <c r="J32" s="72">
        <f t="shared" si="111"/>
        <v>2510988.9536880963</v>
      </c>
      <c r="K32" s="72">
        <f t="shared" si="111"/>
        <v>2511586.2989675626</v>
      </c>
      <c r="L32" s="72">
        <f t="shared" si="111"/>
        <v>2512183.7863509525</v>
      </c>
      <c r="M32" s="72">
        <f t="shared" si="111"/>
        <v>2512781.4158720714</v>
      </c>
      <c r="N32" s="72">
        <f t="shared" si="111"/>
        <v>2513379.1875647334</v>
      </c>
      <c r="O32" s="72">
        <f t="shared" si="111"/>
        <v>2513977.1014627591</v>
      </c>
      <c r="P32" s="72">
        <f t="shared" si="111"/>
        <v>2514575.1575999791</v>
      </c>
      <c r="Q32" s="72">
        <f t="shared" si="111"/>
        <v>2515173.3560102303</v>
      </c>
      <c r="R32" s="72">
        <f t="shared" si="111"/>
        <v>2515771.6967273587</v>
      </c>
      <c r="S32" s="72">
        <f t="shared" si="111"/>
        <v>2516370.1797852186</v>
      </c>
      <c r="T32" s="72">
        <f t="shared" si="111"/>
        <v>2516968.8052176703</v>
      </c>
      <c r="U32" s="72">
        <f t="shared" si="111"/>
        <v>2517567.5730585852</v>
      </c>
      <c r="V32" s="72">
        <f t="shared" si="111"/>
        <v>2518166.4833418401</v>
      </c>
      <c r="W32" s="72">
        <f t="shared" si="111"/>
        <v>2518765.5361013217</v>
      </c>
      <c r="X32" s="72">
        <f t="shared" si="111"/>
        <v>2519364.7313709231</v>
      </c>
      <c r="Y32" s="72">
        <f t="shared" si="111"/>
        <v>2519964.0691845473</v>
      </c>
      <c r="Z32" s="72">
        <f t="shared" si="111"/>
        <v>2520563.5495761037</v>
      </c>
      <c r="AA32" s="72">
        <f t="shared" si="111"/>
        <v>2521163.1725795111</v>
      </c>
      <c r="AB32" s="72">
        <f t="shared" si="111"/>
        <v>2521762.9382286957</v>
      </c>
      <c r="AC32" s="72">
        <f t="shared" si="111"/>
        <v>2522362.8465575916</v>
      </c>
      <c r="AD32" s="72">
        <f t="shared" si="111"/>
        <v>2522962.8976001418</v>
      </c>
      <c r="AE32" s="72">
        <f t="shared" si="111"/>
        <v>2523563.0913902959</v>
      </c>
      <c r="AF32" s="72">
        <f t="shared" si="111"/>
        <v>2524163.4279620131</v>
      </c>
      <c r="AG32" s="72">
        <f t="shared" si="111"/>
        <v>2524763.9073492596</v>
      </c>
      <c r="AH32" s="72">
        <f t="shared" si="111"/>
        <v>2525364.5295860106</v>
      </c>
      <c r="AI32" s="72">
        <f t="shared" si="111"/>
        <v>2525965.2947062487</v>
      </c>
      <c r="AJ32" s="72">
        <f t="shared" si="111"/>
        <v>2526566.2027439647</v>
      </c>
      <c r="AK32" s="72">
        <f t="shared" si="111"/>
        <v>2527167.2537331581</v>
      </c>
      <c r="AL32" s="72">
        <f t="shared" si="111"/>
        <v>2527768.4477078356</v>
      </c>
      <c r="AM32" s="72">
        <f t="shared" si="111"/>
        <v>2528369.7847020128</v>
      </c>
      <c r="AN32" s="72">
        <f t="shared" si="111"/>
        <v>2528971.2647497114</v>
      </c>
      <c r="AO32" s="72">
        <f t="shared" si="111"/>
        <v>2529572.8878849642</v>
      </c>
      <c r="AP32" s="72">
        <f t="shared" si="111"/>
        <v>2530174.6541418107</v>
      </c>
      <c r="AQ32" s="72">
        <f t="shared" si="111"/>
        <v>2530776.5635542981</v>
      </c>
      <c r="AR32" s="72">
        <f t="shared" si="111"/>
        <v>2531378.6161564821</v>
      </c>
      <c r="AS32" s="72">
        <f t="shared" si="111"/>
        <v>2531980.8119824259</v>
      </c>
      <c r="AT32" s="72">
        <f t="shared" si="111"/>
        <v>2532583.1510662022</v>
      </c>
      <c r="AU32" s="72">
        <f t="shared" si="111"/>
        <v>2533185.6334418906</v>
      </c>
      <c r="AV32" s="72">
        <f t="shared" si="111"/>
        <v>2533788.2591435788</v>
      </c>
      <c r="AW32" s="72">
        <f t="shared" si="111"/>
        <v>2534391.0282053631</v>
      </c>
      <c r="AX32" s="72">
        <f t="shared" si="111"/>
        <v>2534993.9406613479</v>
      </c>
      <c r="AY32" s="72">
        <f t="shared" si="111"/>
        <v>2535596.9965456463</v>
      </c>
      <c r="AZ32" s="72">
        <f t="shared" si="111"/>
        <v>2536200.1958923778</v>
      </c>
      <c r="BA32" s="72">
        <f t="shared" si="111"/>
        <v>2536803.5387356714</v>
      </c>
      <c r="BB32" s="72">
        <f t="shared" si="111"/>
        <v>2537407.0251096641</v>
      </c>
      <c r="BC32" s="72">
        <f t="shared" si="111"/>
        <v>2538010.6550485003</v>
      </c>
      <c r="BD32" s="72">
        <f t="shared" si="111"/>
        <v>2538614.4285863335</v>
      </c>
      <c r="BE32" s="72">
        <f t="shared" si="111"/>
        <v>2539218.3457573238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9" t="s">
        <v>246</v>
      </c>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c r="BB1" s="180"/>
      <c r="BC1" s="180"/>
      <c r="BD1" s="180"/>
      <c r="BE1" s="181"/>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2024</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2024</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2023</v>
      </c>
      <c r="C3" s="97">
        <v>2024</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'!G4</f>
        <v>241933.56199102913</v>
      </c>
      <c r="C4" s="12">
        <f>'Urb proj of all 25 ARs '!H4</f>
        <v>244839.9415179996</v>
      </c>
      <c r="D4" s="100">
        <f>(C4-B4)/B4</f>
        <v>1.2013130807697692E-2</v>
      </c>
      <c r="E4" s="101">
        <f>((1+D4)^(1/52))-1</f>
        <v>2.2967148367913914E-4</v>
      </c>
      <c r="F4" s="69">
        <f>B4*(1+E4)</f>
        <v>241989.12723116338</v>
      </c>
      <c r="G4" s="69">
        <f>F4*(1+E4)</f>
        <v>242044.70523304879</v>
      </c>
      <c r="H4" s="69">
        <f>G4*(1+E4)</f>
        <v>242100.29599961636</v>
      </c>
      <c r="I4" s="69">
        <f>H4*(1+$E$4)</f>
        <v>242155.89953379775</v>
      </c>
      <c r="J4" s="69">
        <f>I4*(1+$E$4)</f>
        <v>242211.51583852535</v>
      </c>
      <c r="K4" s="69">
        <f t="shared" ref="K4:BE4" si="5">J4*(1+$E$4)</f>
        <v>242267.14491673216</v>
      </c>
      <c r="L4" s="69">
        <f t="shared" si="5"/>
        <v>242322.78677135188</v>
      </c>
      <c r="M4" s="69">
        <f t="shared" si="5"/>
        <v>242378.44140531891</v>
      </c>
      <c r="N4" s="69">
        <f t="shared" si="5"/>
        <v>242434.10882156831</v>
      </c>
      <c r="O4" s="69">
        <f t="shared" si="5"/>
        <v>242489.78902303579</v>
      </c>
      <c r="P4" s="69">
        <f t="shared" si="5"/>
        <v>242545.48201265774</v>
      </c>
      <c r="Q4" s="69">
        <f t="shared" si="5"/>
        <v>242601.18779337127</v>
      </c>
      <c r="R4" s="69">
        <f t="shared" si="5"/>
        <v>242656.90636811408</v>
      </c>
      <c r="S4" s="69">
        <f t="shared" si="5"/>
        <v>242712.63773982463</v>
      </c>
      <c r="T4" s="69">
        <f t="shared" si="5"/>
        <v>242768.381911442</v>
      </c>
      <c r="U4" s="69">
        <f t="shared" si="5"/>
        <v>242824.138885906</v>
      </c>
      <c r="V4" s="69">
        <f t="shared" si="5"/>
        <v>242879.90866615702</v>
      </c>
      <c r="W4" s="69">
        <f t="shared" si="5"/>
        <v>242935.69125513622</v>
      </c>
      <c r="X4" s="69">
        <f t="shared" si="5"/>
        <v>242991.48665578541</v>
      </c>
      <c r="Y4" s="69">
        <f t="shared" si="5"/>
        <v>243047.29487104705</v>
      </c>
      <c r="Z4" s="69">
        <f t="shared" si="5"/>
        <v>243103.11590386429</v>
      </c>
      <c r="AA4" s="69">
        <f t="shared" si="5"/>
        <v>243158.94975718096</v>
      </c>
      <c r="AB4" s="69">
        <f t="shared" si="5"/>
        <v>243214.79643394155</v>
      </c>
      <c r="AC4" s="69">
        <f t="shared" si="5"/>
        <v>243270.65593709124</v>
      </c>
      <c r="AD4" s="69">
        <f t="shared" si="5"/>
        <v>243326.52826957591</v>
      </c>
      <c r="AE4" s="69">
        <f t="shared" si="5"/>
        <v>243382.41343434207</v>
      </c>
      <c r="AF4" s="69">
        <f t="shared" si="5"/>
        <v>243438.31143433694</v>
      </c>
      <c r="AG4" s="69">
        <f t="shared" si="5"/>
        <v>243494.2222725084</v>
      </c>
      <c r="AH4" s="69">
        <f t="shared" si="5"/>
        <v>243550.14595180503</v>
      </c>
      <c r="AI4" s="69">
        <f t="shared" si="5"/>
        <v>243606.08247517605</v>
      </c>
      <c r="AJ4" s="69">
        <f t="shared" si="5"/>
        <v>243662.03184557139</v>
      </c>
      <c r="AK4" s="69">
        <f t="shared" si="5"/>
        <v>243717.99406594163</v>
      </c>
      <c r="AL4" s="69">
        <f t="shared" si="5"/>
        <v>243773.96913923806</v>
      </c>
      <c r="AM4" s="69">
        <f t="shared" si="5"/>
        <v>243829.95706841262</v>
      </c>
      <c r="AN4" s="69">
        <f t="shared" si="5"/>
        <v>243885.95785641795</v>
      </c>
      <c r="AO4" s="69">
        <f t="shared" si="5"/>
        <v>243941.97150620734</v>
      </c>
      <c r="AP4" s="69">
        <f t="shared" si="5"/>
        <v>243997.99802073478</v>
      </c>
      <c r="AQ4" s="69">
        <f t="shared" si="5"/>
        <v>244054.03740295494</v>
      </c>
      <c r="AR4" s="69">
        <f t="shared" si="5"/>
        <v>244110.08965582316</v>
      </c>
      <c r="AS4" s="69">
        <f t="shared" si="5"/>
        <v>244166.15478229546</v>
      </c>
      <c r="AT4" s="69">
        <f t="shared" si="5"/>
        <v>244222.23278532855</v>
      </c>
      <c r="AU4" s="69">
        <f t="shared" si="5"/>
        <v>244278.3236678798</v>
      </c>
      <c r="AV4" s="69">
        <f t="shared" si="5"/>
        <v>244334.42743290725</v>
      </c>
      <c r="AW4" s="69">
        <f t="shared" si="5"/>
        <v>244390.54408336966</v>
      </c>
      <c r="AX4" s="69">
        <f t="shared" si="5"/>
        <v>244446.67362222643</v>
      </c>
      <c r="AY4" s="69">
        <f t="shared" si="5"/>
        <v>244502.81605243767</v>
      </c>
      <c r="AZ4" s="69">
        <f t="shared" si="5"/>
        <v>244558.97137696415</v>
      </c>
      <c r="BA4" s="69">
        <f t="shared" si="5"/>
        <v>244615.13959876733</v>
      </c>
      <c r="BB4" s="69">
        <f t="shared" si="5"/>
        <v>244671.32072080937</v>
      </c>
      <c r="BC4" s="69">
        <f t="shared" si="5"/>
        <v>244727.51474605306</v>
      </c>
      <c r="BD4" s="69">
        <f t="shared" si="5"/>
        <v>244783.7216774619</v>
      </c>
      <c r="BE4" s="69">
        <f t="shared" si="5"/>
        <v>244839.94151800007</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405716.69320721214</v>
      </c>
      <c r="DG4" s="108">
        <f t="shared" ref="DG4:DV5" si="6">G4*BG4</f>
        <v>405809.87476209441</v>
      </c>
      <c r="DH4" s="108">
        <f t="shared" si="6"/>
        <v>405903.07771812269</v>
      </c>
      <c r="DI4" s="108">
        <f t="shared" si="6"/>
        <v>405996.30208021216</v>
      </c>
      <c r="DJ4" s="108">
        <f t="shared" si="6"/>
        <v>465399.47866807273</v>
      </c>
      <c r="DK4" s="108">
        <f t="shared" si="6"/>
        <v>465506.36765684193</v>
      </c>
      <c r="DL4" s="108">
        <f t="shared" si="6"/>
        <v>465613.28119496373</v>
      </c>
      <c r="DM4" s="108">
        <f t="shared" si="6"/>
        <v>465720.21928807645</v>
      </c>
      <c r="DN4" s="108">
        <f t="shared" si="6"/>
        <v>413666.96515989135</v>
      </c>
      <c r="DO4" s="108">
        <f t="shared" si="6"/>
        <v>413761.97266552871</v>
      </c>
      <c r="DP4" s="108">
        <f t="shared" si="6"/>
        <v>413857.00199168077</v>
      </c>
      <c r="DQ4" s="108">
        <f t="shared" si="6"/>
        <v>413952.0531433592</v>
      </c>
      <c r="DR4" s="108">
        <f t="shared" si="6"/>
        <v>414047.12612557667</v>
      </c>
      <c r="DS4" s="108">
        <f t="shared" si="6"/>
        <v>427892.63201150356</v>
      </c>
      <c r="DT4" s="108">
        <f t="shared" si="6"/>
        <v>427990.90674715303</v>
      </c>
      <c r="DU4" s="108">
        <f t="shared" si="6"/>
        <v>428089.20405370684</v>
      </c>
      <c r="DV4" s="108">
        <f t="shared" si="6"/>
        <v>428187.52393634885</v>
      </c>
      <c r="DW4" s="108">
        <f t="shared" ref="DW4:EL5" si="7">W4*BW4</f>
        <v>432343.24263248884</v>
      </c>
      <c r="DX4" s="108">
        <f t="shared" si="7"/>
        <v>432442.53954648291</v>
      </c>
      <c r="DY4" s="108">
        <f t="shared" si="7"/>
        <v>432541.85926614649</v>
      </c>
      <c r="DZ4" s="108">
        <f t="shared" si="7"/>
        <v>432641.20179671753</v>
      </c>
      <c r="EA4" s="108">
        <f t="shared" si="7"/>
        <v>444929.73020506528</v>
      </c>
      <c r="EB4" s="108">
        <f t="shared" si="7"/>
        <v>445031.9178763344</v>
      </c>
      <c r="EC4" s="108">
        <f t="shared" si="7"/>
        <v>445134.12901719764</v>
      </c>
      <c r="ED4" s="108">
        <f t="shared" si="7"/>
        <v>445236.36363304523</v>
      </c>
      <c r="EE4" s="108">
        <f t="shared" si="7"/>
        <v>445338.62172926875</v>
      </c>
      <c r="EF4" s="108">
        <f t="shared" si="7"/>
        <v>447672.10090802511</v>
      </c>
      <c r="EG4" s="108">
        <f t="shared" si="7"/>
        <v>447774.9184236424</v>
      </c>
      <c r="EH4" s="108">
        <f t="shared" si="7"/>
        <v>447877.75955351104</v>
      </c>
      <c r="EI4" s="108">
        <f t="shared" si="7"/>
        <v>447980.62430305459</v>
      </c>
      <c r="EJ4" s="108">
        <f t="shared" si="7"/>
        <v>468439.89825831034</v>
      </c>
      <c r="EK4" s="108">
        <f t="shared" si="7"/>
        <v>468547.48554475786</v>
      </c>
      <c r="EL4" s="108">
        <f t="shared" si="7"/>
        <v>468655.09754093707</v>
      </c>
      <c r="EM4" s="108">
        <f t="shared" ref="EM4:FB5" si="8">AM4*CM4</f>
        <v>468762.73425252305</v>
      </c>
      <c r="EN4" s="108">
        <f t="shared" si="8"/>
        <v>505457.3796888573</v>
      </c>
      <c r="EO4" s="108">
        <f t="shared" si="8"/>
        <v>505573.46883518703</v>
      </c>
      <c r="EP4" s="108">
        <f t="shared" si="8"/>
        <v>505689.58464388316</v>
      </c>
      <c r="EQ4" s="108">
        <f t="shared" si="8"/>
        <v>505805.72712106945</v>
      </c>
      <c r="ER4" s="108">
        <f t="shared" si="8"/>
        <v>505921.89627287071</v>
      </c>
      <c r="ES4" s="108">
        <f t="shared" si="8"/>
        <v>482247.41858009773</v>
      </c>
      <c r="ET4" s="108">
        <f t="shared" si="8"/>
        <v>482358.17706022348</v>
      </c>
      <c r="EU4" s="108">
        <f t="shared" si="8"/>
        <v>482468.9609784137</v>
      </c>
      <c r="EV4" s="108">
        <f t="shared" si="8"/>
        <v>482579.7703405107</v>
      </c>
      <c r="EW4" s="108">
        <f t="shared" si="8"/>
        <v>477597.87249700894</v>
      </c>
      <c r="EX4" s="108">
        <f t="shared" si="8"/>
        <v>477707.56310898729</v>
      </c>
      <c r="EY4" s="108">
        <f t="shared" si="8"/>
        <v>477817.27891377127</v>
      </c>
      <c r="EZ4" s="108">
        <f t="shared" si="8"/>
        <v>477927.01991714688</v>
      </c>
      <c r="FA4" s="108">
        <f t="shared" si="8"/>
        <v>418584.37374357489</v>
      </c>
      <c r="FB4" s="108">
        <f t="shared" si="8"/>
        <v>418680.51063773746</v>
      </c>
      <c r="FC4" s="108">
        <f t="shared" ref="FC4:FE5" si="9">BC4*DC4</f>
        <v>418776.6696118032</v>
      </c>
      <c r="FD4" s="108">
        <f t="shared" si="9"/>
        <v>418872.85067084315</v>
      </c>
      <c r="FE4" s="108">
        <f t="shared" si="9"/>
        <v>418969.05381992966</v>
      </c>
    </row>
    <row r="5" spans="1:161" ht="15.75" x14ac:dyDescent="0.25">
      <c r="A5" s="47" t="s">
        <v>169</v>
      </c>
      <c r="B5" s="12">
        <f>'Urb proj of all 25 ARs '!G5</f>
        <v>35265.19401886627</v>
      </c>
      <c r="C5" s="12">
        <f>'Urb proj of all 25 ARs '!H5</f>
        <v>35688.839407573745</v>
      </c>
      <c r="D5" s="100">
        <f t="shared" ref="D5:D28" si="10">(C5-B5)/B5</f>
        <v>1.2013130807697583E-2</v>
      </c>
      <c r="E5" s="101">
        <f t="shared" ref="E5:E28" si="11">((1+D5)^(1/52))-1</f>
        <v>2.2967148367913914E-4</v>
      </c>
      <c r="F5" s="69">
        <f t="shared" ref="F5:F28" si="12">B5*(1+E5)</f>
        <v>35273.293428298814</v>
      </c>
      <c r="G5" s="69">
        <f t="shared" ref="G5:G28" si="13">F5*(1+E5)</f>
        <v>35281.394697934738</v>
      </c>
      <c r="H5" s="69">
        <f>G5*(1+$E$5)</f>
        <v>35289.497828201282</v>
      </c>
      <c r="I5" s="69">
        <f t="shared" ref="I5:BE5" si="14">H5*(1+$E$5)</f>
        <v>35297.602819525775</v>
      </c>
      <c r="J5" s="69">
        <f t="shared" si="14"/>
        <v>35305.709672335652</v>
      </c>
      <c r="K5" s="69">
        <f t="shared" si="14"/>
        <v>35313.81838705844</v>
      </c>
      <c r="L5" s="69">
        <f t="shared" si="14"/>
        <v>35321.928964121769</v>
      </c>
      <c r="M5" s="69">
        <f t="shared" si="14"/>
        <v>35330.041403953372</v>
      </c>
      <c r="N5" s="69">
        <f t="shared" si="14"/>
        <v>35338.155706981066</v>
      </c>
      <c r="O5" s="69">
        <f t="shared" si="14"/>
        <v>35346.271873632773</v>
      </c>
      <c r="P5" s="69">
        <f t="shared" si="14"/>
        <v>35354.389904336516</v>
      </c>
      <c r="Q5" s="69">
        <f t="shared" si="14"/>
        <v>35362.50979952042</v>
      </c>
      <c r="R5" s="69">
        <f t="shared" si="14"/>
        <v>35370.631559612695</v>
      </c>
      <c r="S5" s="69">
        <f t="shared" si="14"/>
        <v>35378.755185041657</v>
      </c>
      <c r="T5" s="69">
        <f t="shared" si="14"/>
        <v>35386.880676235727</v>
      </c>
      <c r="U5" s="69">
        <f t="shared" si="14"/>
        <v>35395.008033623417</v>
      </c>
      <c r="V5" s="69">
        <f t="shared" si="14"/>
        <v>35403.137257633331</v>
      </c>
      <c r="W5" s="69">
        <f t="shared" si="14"/>
        <v>35411.26834869419</v>
      </c>
      <c r="X5" s="69">
        <f t="shared" si="14"/>
        <v>35419.401307234795</v>
      </c>
      <c r="Y5" s="69">
        <f t="shared" si="14"/>
        <v>35427.536133684058</v>
      </c>
      <c r="Z5" s="69">
        <f t="shared" si="14"/>
        <v>35435.672828470975</v>
      </c>
      <c r="AA5" s="69">
        <f t="shared" si="14"/>
        <v>35443.811392024661</v>
      </c>
      <c r="AB5" s="69">
        <f t="shared" si="14"/>
        <v>35451.951824774311</v>
      </c>
      <c r="AC5" s="69">
        <f t="shared" si="14"/>
        <v>35460.094127149227</v>
      </c>
      <c r="AD5" s="69">
        <f t="shared" si="14"/>
        <v>35468.238299578814</v>
      </c>
      <c r="AE5" s="69">
        <f t="shared" si="14"/>
        <v>35476.384342492565</v>
      </c>
      <c r="AF5" s="69">
        <f t="shared" si="14"/>
        <v>35484.532256320075</v>
      </c>
      <c r="AG5" s="69">
        <f t="shared" si="14"/>
        <v>35492.682041491047</v>
      </c>
      <c r="AH5" s="69">
        <f t="shared" si="14"/>
        <v>35500.833698435272</v>
      </c>
      <c r="AI5" s="69">
        <f t="shared" si="14"/>
        <v>35508.987227582635</v>
      </c>
      <c r="AJ5" s="69">
        <f t="shared" si="14"/>
        <v>35517.142629363138</v>
      </c>
      <c r="AK5" s="69">
        <f t="shared" si="14"/>
        <v>35525.29990420687</v>
      </c>
      <c r="AL5" s="69">
        <f t="shared" si="14"/>
        <v>35533.459052544014</v>
      </c>
      <c r="AM5" s="69">
        <f t="shared" si="14"/>
        <v>35541.620074804865</v>
      </c>
      <c r="AN5" s="69">
        <f t="shared" si="14"/>
        <v>35549.782971419809</v>
      </c>
      <c r="AO5" s="69">
        <f t="shared" si="14"/>
        <v>35557.947742819328</v>
      </c>
      <c r="AP5" s="69">
        <f t="shared" si="14"/>
        <v>35566.114389434006</v>
      </c>
      <c r="AQ5" s="69">
        <f t="shared" si="14"/>
        <v>35574.282911694529</v>
      </c>
      <c r="AR5" s="69">
        <f t="shared" si="14"/>
        <v>35582.453310031677</v>
      </c>
      <c r="AS5" s="69">
        <f t="shared" si="14"/>
        <v>35590.625584876332</v>
      </c>
      <c r="AT5" s="69">
        <f t="shared" si="14"/>
        <v>35598.799736659479</v>
      </c>
      <c r="AU5" s="69">
        <f t="shared" si="14"/>
        <v>35606.975765812196</v>
      </c>
      <c r="AV5" s="69">
        <f t="shared" si="14"/>
        <v>35615.153672765657</v>
      </c>
      <c r="AW5" s="69">
        <f t="shared" si="14"/>
        <v>35623.333457951143</v>
      </c>
      <c r="AX5" s="69">
        <f t="shared" si="14"/>
        <v>35631.515121800025</v>
      </c>
      <c r="AY5" s="69">
        <f t="shared" si="14"/>
        <v>35639.698664743781</v>
      </c>
      <c r="AZ5" s="69">
        <f t="shared" si="14"/>
        <v>35647.884087213992</v>
      </c>
      <c r="BA5" s="69">
        <f t="shared" si="14"/>
        <v>35656.071389642326</v>
      </c>
      <c r="BB5" s="69">
        <f t="shared" si="14"/>
        <v>35664.260572460553</v>
      </c>
      <c r="BC5" s="69">
        <f t="shared" si="14"/>
        <v>35672.451636100552</v>
      </c>
      <c r="BD5" s="69">
        <f t="shared" si="14"/>
        <v>35680.644580994289</v>
      </c>
      <c r="BE5" s="69">
        <f t="shared" si="14"/>
        <v>35688.839407573832</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40376.932928887341</v>
      </c>
      <c r="DG5" s="108">
        <f t="shared" si="6"/>
        <v>40386.206358979529</v>
      </c>
      <c r="DH5" s="108">
        <f t="shared" si="6"/>
        <v>40395.481918914171</v>
      </c>
      <c r="DI5" s="108">
        <f t="shared" si="6"/>
        <v>40404.759609180415</v>
      </c>
      <c r="DJ5" s="108">
        <f t="shared" si="6"/>
        <v>42324.822084893261</v>
      </c>
      <c r="DK5" s="108">
        <f t="shared" si="6"/>
        <v>42334.542889577955</v>
      </c>
      <c r="DL5" s="108">
        <f t="shared" si="6"/>
        <v>42344.265926854277</v>
      </c>
      <c r="DM5" s="108">
        <f t="shared" si="6"/>
        <v>42353.991197235009</v>
      </c>
      <c r="DN5" s="108">
        <f t="shared" si="6"/>
        <v>38959.141181587191</v>
      </c>
      <c r="DO5" s="108">
        <f t="shared" si="6"/>
        <v>38968.088985345232</v>
      </c>
      <c r="DP5" s="108">
        <f t="shared" si="6"/>
        <v>38977.038844158633</v>
      </c>
      <c r="DQ5" s="108">
        <f t="shared" si="6"/>
        <v>38985.990758499393</v>
      </c>
      <c r="DR5" s="108">
        <f t="shared" si="6"/>
        <v>38994.944728839604</v>
      </c>
      <c r="DS5" s="108">
        <f t="shared" si="6"/>
        <v>40943.773673135838</v>
      </c>
      <c r="DT5" s="108">
        <f t="shared" si="6"/>
        <v>40953.177290382773</v>
      </c>
      <c r="DU5" s="108">
        <f t="shared" si="6"/>
        <v>40962.583067372434</v>
      </c>
      <c r="DV5" s="108">
        <f t="shared" si="6"/>
        <v>40971.991004600844</v>
      </c>
      <c r="DW5" s="108">
        <f t="shared" si="7"/>
        <v>40233.521151936206</v>
      </c>
      <c r="DX5" s="108">
        <f t="shared" si="7"/>
        <v>40242.761644432809</v>
      </c>
      <c r="DY5" s="108">
        <f t="shared" si="7"/>
        <v>40252.004259207031</v>
      </c>
      <c r="DZ5" s="108">
        <f t="shared" si="7"/>
        <v>40261.248996746304</v>
      </c>
      <c r="EA5" s="108">
        <f t="shared" si="7"/>
        <v>41839.191148968188</v>
      </c>
      <c r="EB5" s="108">
        <f t="shared" si="7"/>
        <v>41848.800418075305</v>
      </c>
      <c r="EC5" s="108">
        <f t="shared" si="7"/>
        <v>41858.411894157514</v>
      </c>
      <c r="ED5" s="108">
        <f t="shared" si="7"/>
        <v>41868.025577721703</v>
      </c>
      <c r="EE5" s="108">
        <f t="shared" si="7"/>
        <v>41877.641469274859</v>
      </c>
      <c r="EF5" s="108">
        <f t="shared" si="7"/>
        <v>45879.298765863008</v>
      </c>
      <c r="EG5" s="108">
        <f t="shared" si="7"/>
        <v>45889.835932480724</v>
      </c>
      <c r="EH5" s="108">
        <f t="shared" si="7"/>
        <v>45900.375519185131</v>
      </c>
      <c r="EI5" s="108">
        <f t="shared" si="7"/>
        <v>45910.917526532052</v>
      </c>
      <c r="EJ5" s="108">
        <f t="shared" si="7"/>
        <v>42977.537962795403</v>
      </c>
      <c r="EK5" s="108">
        <f t="shared" si="7"/>
        <v>42987.408677704203</v>
      </c>
      <c r="EL5" s="108">
        <f t="shared" si="7"/>
        <v>42997.281659634726</v>
      </c>
      <c r="EM5" s="108">
        <f t="shared" si="8"/>
        <v>43007.156909107667</v>
      </c>
      <c r="EN5" s="108">
        <f t="shared" si="8"/>
        <v>47427.862298319749</v>
      </c>
      <c r="EO5" s="108">
        <f t="shared" si="8"/>
        <v>47438.755125821539</v>
      </c>
      <c r="EP5" s="108">
        <f t="shared" si="8"/>
        <v>47449.650455095172</v>
      </c>
      <c r="EQ5" s="108">
        <f t="shared" si="8"/>
        <v>47460.548286715253</v>
      </c>
      <c r="ER5" s="108">
        <f t="shared" si="8"/>
        <v>47471.448621256481</v>
      </c>
      <c r="ES5" s="108">
        <f t="shared" si="8"/>
        <v>44004.209376096936</v>
      </c>
      <c r="ET5" s="108">
        <f t="shared" si="8"/>
        <v>44014.315888152472</v>
      </c>
      <c r="EU5" s="108">
        <f t="shared" si="8"/>
        <v>44024.424721385629</v>
      </c>
      <c r="EV5" s="108">
        <f t="shared" si="8"/>
        <v>44034.535876329508</v>
      </c>
      <c r="EW5" s="108">
        <f t="shared" si="8"/>
        <v>43651.79884307734</v>
      </c>
      <c r="EX5" s="108">
        <f t="shared" si="8"/>
        <v>43661.824416482894</v>
      </c>
      <c r="EY5" s="108">
        <f t="shared" si="8"/>
        <v>43671.85229247676</v>
      </c>
      <c r="EZ5" s="108">
        <f t="shared" si="8"/>
        <v>43681.882471587793</v>
      </c>
      <c r="FA5" s="108">
        <f t="shared" si="8"/>
        <v>39074.061567955818</v>
      </c>
      <c r="FB5" s="108">
        <f t="shared" si="8"/>
        <v>39083.035765649496</v>
      </c>
      <c r="FC5" s="108">
        <f t="shared" si="9"/>
        <v>39092.012024460484</v>
      </c>
      <c r="FD5" s="108">
        <f t="shared" si="9"/>
        <v>39100.990344862141</v>
      </c>
      <c r="FE5" s="108">
        <f t="shared" si="9"/>
        <v>39109.970727327971</v>
      </c>
    </row>
    <row r="6" spans="1:161" ht="15.75" x14ac:dyDescent="0.25">
      <c r="A6" s="47" t="s">
        <v>171</v>
      </c>
      <c r="B6" s="12">
        <f>'Urb proj of all 25 ARs '!G6</f>
        <v>59055.38616034868</v>
      </c>
      <c r="C6" s="12">
        <f>'Urb proj of all 25 ARs '!H6</f>
        <v>59764.826239192043</v>
      </c>
      <c r="D6" s="100">
        <f t="shared" si="10"/>
        <v>1.2013130807697598E-2</v>
      </c>
      <c r="E6" s="101">
        <f t="shared" si="11"/>
        <v>2.2967148367913914E-4</v>
      </c>
      <c r="F6" s="69">
        <f t="shared" si="12"/>
        <v>59068.949498507369</v>
      </c>
      <c r="G6" s="69">
        <f t="shared" ref="G6:G15" si="16">F6*(1+E6)</f>
        <v>59082.515951778056</v>
      </c>
      <c r="H6" s="69">
        <f t="shared" ref="H6:AM6" si="17">G6*(1+$E$6)</f>
        <v>59096.0855208762</v>
      </c>
      <c r="I6" s="69">
        <f t="shared" si="17"/>
        <v>59109.658206517408</v>
      </c>
      <c r="J6" s="69">
        <f t="shared" si="17"/>
        <v>59123.234009417465</v>
      </c>
      <c r="K6" s="69">
        <f t="shared" si="17"/>
        <v>59136.812930292319</v>
      </c>
      <c r="L6" s="69">
        <f t="shared" si="17"/>
        <v>59150.394969858076</v>
      </c>
      <c r="M6" s="69">
        <f t="shared" si="17"/>
        <v>59163.980128831012</v>
      </c>
      <c r="N6" s="69">
        <f t="shared" si="17"/>
        <v>59177.568407927567</v>
      </c>
      <c r="O6" s="69">
        <f t="shared" si="17"/>
        <v>59191.159807864336</v>
      </c>
      <c r="P6" s="69">
        <f t="shared" si="17"/>
        <v>59204.754329358097</v>
      </c>
      <c r="Q6" s="69">
        <f t="shared" si="17"/>
        <v>59218.351973125777</v>
      </c>
      <c r="R6" s="69">
        <f t="shared" si="17"/>
        <v>59231.95273988448</v>
      </c>
      <c r="S6" s="69">
        <f t="shared" si="17"/>
        <v>59245.556630351464</v>
      </c>
      <c r="T6" s="69">
        <f t="shared" si="17"/>
        <v>59259.163645244153</v>
      </c>
      <c r="U6" s="69">
        <f t="shared" si="17"/>
        <v>59272.773785280144</v>
      </c>
      <c r="V6" s="69">
        <f t="shared" si="17"/>
        <v>59286.387051177189</v>
      </c>
      <c r="W6" s="69">
        <f t="shared" si="17"/>
        <v>59300.003443653208</v>
      </c>
      <c r="X6" s="69">
        <f t="shared" si="17"/>
        <v>59313.622963426293</v>
      </c>
      <c r="Y6" s="69">
        <f t="shared" si="17"/>
        <v>59327.24561121469</v>
      </c>
      <c r="Z6" s="69">
        <f t="shared" si="17"/>
        <v>59340.871387736814</v>
      </c>
      <c r="AA6" s="69">
        <f t="shared" si="17"/>
        <v>59354.500293711251</v>
      </c>
      <c r="AB6" s="69">
        <f t="shared" si="17"/>
        <v>59368.132329856744</v>
      </c>
      <c r="AC6" s="69">
        <f t="shared" si="17"/>
        <v>59381.7674968922</v>
      </c>
      <c r="AD6" s="69">
        <f t="shared" si="17"/>
        <v>59395.405795536702</v>
      </c>
      <c r="AE6" s="69">
        <f t="shared" si="17"/>
        <v>59409.047226509487</v>
      </c>
      <c r="AF6" s="69">
        <f t="shared" si="17"/>
        <v>59422.691790529963</v>
      </c>
      <c r="AG6" s="69">
        <f t="shared" si="17"/>
        <v>59436.339488317702</v>
      </c>
      <c r="AH6" s="69">
        <f t="shared" si="17"/>
        <v>59449.990320592442</v>
      </c>
      <c r="AI6" s="69">
        <f t="shared" si="17"/>
        <v>59463.64428807408</v>
      </c>
      <c r="AJ6" s="69">
        <f t="shared" si="17"/>
        <v>59477.301391482688</v>
      </c>
      <c r="AK6" s="69">
        <f t="shared" si="17"/>
        <v>59490.961631538499</v>
      </c>
      <c r="AL6" s="69">
        <f t="shared" si="17"/>
        <v>59504.625008961913</v>
      </c>
      <c r="AM6" s="69">
        <f t="shared" si="17"/>
        <v>59518.29152447349</v>
      </c>
      <c r="AN6" s="69">
        <f t="shared" ref="AN6:BE6" si="18">AM6*(1+$E$6)</f>
        <v>59531.961178793965</v>
      </c>
      <c r="AO6" s="69">
        <f t="shared" si="18"/>
        <v>59545.633972644224</v>
      </c>
      <c r="AP6" s="69">
        <f t="shared" si="18"/>
        <v>59559.309906745337</v>
      </c>
      <c r="AQ6" s="69">
        <f t="shared" si="18"/>
        <v>59572.988981818526</v>
      </c>
      <c r="AR6" s="69">
        <f t="shared" si="18"/>
        <v>59586.67119858518</v>
      </c>
      <c r="AS6" s="69">
        <f t="shared" si="18"/>
        <v>59600.356557766863</v>
      </c>
      <c r="AT6" s="69">
        <f t="shared" si="18"/>
        <v>59614.045060085293</v>
      </c>
      <c r="AU6" s="69">
        <f t="shared" si="18"/>
        <v>59627.73670626236</v>
      </c>
      <c r="AV6" s="69">
        <f t="shared" si="18"/>
        <v>59641.431497020116</v>
      </c>
      <c r="AW6" s="69">
        <f t="shared" si="18"/>
        <v>59655.129433080787</v>
      </c>
      <c r="AX6" s="69">
        <f t="shared" si="18"/>
        <v>59668.830515166752</v>
      </c>
      <c r="AY6" s="69">
        <f t="shared" si="18"/>
        <v>59682.534744000572</v>
      </c>
      <c r="AZ6" s="69">
        <f t="shared" si="18"/>
        <v>59696.24212030496</v>
      </c>
      <c r="BA6" s="69">
        <f t="shared" si="18"/>
        <v>59709.952644802797</v>
      </c>
      <c r="BB6" s="69">
        <f t="shared" si="18"/>
        <v>59723.66631821714</v>
      </c>
      <c r="BC6" s="69">
        <f t="shared" si="18"/>
        <v>59737.383141271202</v>
      </c>
      <c r="BD6" s="69">
        <f t="shared" si="18"/>
        <v>59751.103114688369</v>
      </c>
      <c r="BE6" s="69">
        <f t="shared" si="18"/>
        <v>59764.826239192182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67474.670787657116</v>
      </c>
      <c r="DG6" s="108">
        <f t="shared" ref="DG6:DG15" si="20">G6*BG6</f>
        <v>67490.167795407673</v>
      </c>
      <c r="DH6" s="108">
        <f t="shared" ref="DH6:DH15" si="21">H6*BH6</f>
        <v>67505.668362379001</v>
      </c>
      <c r="DI6" s="108">
        <f t="shared" ref="DI6:DI15" si="22">I6*BI6</f>
        <v>67521.17248938854</v>
      </c>
      <c r="DJ6" s="108">
        <f t="shared" ref="DJ6:DJ15" si="23">J6*BJ6</f>
        <v>74849.268922971518</v>
      </c>
      <c r="DK6" s="108">
        <f t="shared" ref="DK6:DK15" si="24">K6*BK6</f>
        <v>74866.459665617367</v>
      </c>
      <c r="DL6" s="108">
        <f t="shared" ref="DL6:DL15" si="25">L6*BL6</f>
        <v>74883.654356486571</v>
      </c>
      <c r="DM6" s="108">
        <f t="shared" ref="DM6:DM15" si="26">M6*BM6</f>
        <v>74900.852996485948</v>
      </c>
      <c r="DN6" s="108">
        <f t="shared" ref="DN6:DN15" si="27">N6*BN6</f>
        <v>68052.211433605349</v>
      </c>
      <c r="DO6" s="108">
        <f t="shared" ref="DO6:DO15" si="28">O6*BO6</f>
        <v>68067.841085972948</v>
      </c>
      <c r="DP6" s="108">
        <f t="shared" ref="DP6:DP15" si="29">P6*BP6</f>
        <v>68083.474328026001</v>
      </c>
      <c r="DQ6" s="108">
        <f t="shared" ref="DQ6:DQ15" si="30">Q6*BQ6</f>
        <v>68099.111160588945</v>
      </c>
      <c r="DR6" s="108">
        <f t="shared" ref="DR6:DR15" si="31">R6*BR6</f>
        <v>68114.751584486425</v>
      </c>
      <c r="DS6" s="108">
        <f t="shared" ref="DS6:DS15" si="32">S6*BS6</f>
        <v>70627.655665666403</v>
      </c>
      <c r="DT6" s="108">
        <f t="shared" ref="DT6:DT15" si="33">T6*BT6</f>
        <v>70643.876824131905</v>
      </c>
      <c r="DU6" s="108">
        <f t="shared" ref="DU6:DU15" si="34">U6*BU6</f>
        <v>70660.101708134956</v>
      </c>
      <c r="DV6" s="108">
        <f t="shared" ref="DV6:DV15" si="35">V6*BV6</f>
        <v>70676.330318531182</v>
      </c>
      <c r="DW6" s="108">
        <f t="shared" ref="DW6:DW15" si="36">W6*BW6</f>
        <v>70904.994309235641</v>
      </c>
      <c r="DX6" s="108">
        <f t="shared" ref="DX6:DX15" si="37">X6*BX6</f>
        <v>70921.279164478896</v>
      </c>
      <c r="DY6" s="108">
        <f t="shared" ref="DY6:DY15" si="38">Y6*BY6</f>
        <v>70937.567759889032</v>
      </c>
      <c r="DZ6" s="108">
        <f t="shared" ref="DZ6:DZ15" si="39">Z6*BZ6</f>
        <v>70953.860096325036</v>
      </c>
      <c r="EA6" s="108">
        <f t="shared" ref="EA6:EA15" si="40">AA6*CA6</f>
        <v>72137.00951156528</v>
      </c>
      <c r="EB6" s="108">
        <f t="shared" ref="EB6:EB15" si="41">AB6*CB6</f>
        <v>72153.577325567981</v>
      </c>
      <c r="EC6" s="108">
        <f t="shared" ref="EC6:EC15" si="42">AC6*CC6</f>
        <v>72170.148944725108</v>
      </c>
      <c r="ED6" s="108">
        <f t="shared" ref="ED6:ED15" si="43">AD6*CD6</f>
        <v>72186.724369910589</v>
      </c>
      <c r="EE6" s="108">
        <f t="shared" ref="EE6:EE15" si="44">AE6*CE6</f>
        <v>72203.303601998559</v>
      </c>
      <c r="EF6" s="108">
        <f t="shared" ref="EF6:EF15" si="45">AF6*CF6</f>
        <v>77589.638501667869</v>
      </c>
      <c r="EG6" s="108">
        <f t="shared" ref="EG6:EG15" si="46">AG6*CG6</f>
        <v>77607.458629060668</v>
      </c>
      <c r="EH6" s="108">
        <f t="shared" ref="EH6:EH15" si="47">AH6*CH6</f>
        <v>77625.282849228577</v>
      </c>
      <c r="EI6" s="108">
        <f t="shared" ref="EI6:EI15" si="48">AI6*CI6</f>
        <v>77643.111163111564</v>
      </c>
      <c r="EJ6" s="108">
        <f t="shared" ref="EJ6:EJ15" si="49">AJ6*CJ6</f>
        <v>74690.073590472326</v>
      </c>
      <c r="EK6" s="108">
        <f t="shared" ref="EK6:EK15" si="50">AK6*CK6</f>
        <v>74707.227770489946</v>
      </c>
      <c r="EL6" s="108">
        <f t="shared" ref="EL6:EL15" si="51">AL6*CL6</f>
        <v>74724.385890333549</v>
      </c>
      <c r="EM6" s="108">
        <f t="shared" ref="EM6:EM15" si="52">AM6*CM6</f>
        <v>74741.547950907989</v>
      </c>
      <c r="EN6" s="108">
        <f t="shared" ref="EN6:EN15" si="53">AN6*CN6</f>
        <v>83998.133838446476</v>
      </c>
      <c r="EO6" s="108">
        <f t="shared" ref="EO6:EO15" si="54">AO6*CO6</f>
        <v>84017.425814471426</v>
      </c>
      <c r="EP6" s="108">
        <f t="shared" ref="EP6:EP15" si="55">AP6*CP6</f>
        <v>84036.722221313132</v>
      </c>
      <c r="EQ6" s="108">
        <f t="shared" ref="EQ6:EQ15" si="56">AQ6*CQ6</f>
        <v>84056.023059989238</v>
      </c>
      <c r="ER6" s="108">
        <f t="shared" ref="ER6:ER15" si="57">AR6*CR6</f>
        <v>84075.328331517594</v>
      </c>
      <c r="ES6" s="108">
        <f t="shared" ref="ES6:ES15" si="58">AS6*CS6</f>
        <v>76949.992458669978</v>
      </c>
      <c r="ET6" s="108">
        <f t="shared" ref="ET6:ET15" si="59">AT6*CT6</f>
        <v>76967.665677607074</v>
      </c>
      <c r="EU6" s="108">
        <f t="shared" ref="EU6:EU15" si="60">AU6*CU6</f>
        <v>76985.34295557857</v>
      </c>
      <c r="EV6" s="108">
        <f t="shared" ref="EV6:EV15" si="61">AV6*CV6</f>
        <v>77003.024293516719</v>
      </c>
      <c r="EW6" s="108">
        <f t="shared" ref="EW6:EW15" si="62">AW6*CW6</f>
        <v>74220.494719785522</v>
      </c>
      <c r="EX6" s="108">
        <f t="shared" ref="EX6:EX15" si="63">AX6*CX6</f>
        <v>74237.541050927219</v>
      </c>
      <c r="EY6" s="108">
        <f t="shared" ref="EY6:EY15" si="64">AY6*CY6</f>
        <v>74254.59129712508</v>
      </c>
      <c r="EZ6" s="108">
        <f t="shared" ref="EZ6:EZ15" si="65">AZ6*CZ6</f>
        <v>74271.645459278283</v>
      </c>
      <c r="FA6" s="108">
        <f t="shared" ref="FA6:FA15" si="66">BA6*DA6</f>
        <v>69013.614366595371</v>
      </c>
      <c r="FB6" s="108">
        <f t="shared" ref="FB6:FB15" si="67">BB6*DB6</f>
        <v>69029.464825800998</v>
      </c>
      <c r="FC6" s="108">
        <f t="shared" ref="FC6:FC15" si="68">BC6*DC6</f>
        <v>69045.318925405125</v>
      </c>
      <c r="FD6" s="108">
        <f t="shared" ref="FD6:FD15" si="69">BD6*DD6</f>
        <v>69061.176666243817</v>
      </c>
      <c r="FE6" s="108">
        <f t="shared" ref="FE6:FE15" si="70">BE6*DE6</f>
        <v>69077.038049153387</v>
      </c>
    </row>
    <row r="7" spans="1:161" ht="15.75" x14ac:dyDescent="0.25">
      <c r="A7" s="87" t="s">
        <v>172</v>
      </c>
      <c r="B7" s="12">
        <f>'Urb proj of all 25 ARs '!G7</f>
        <v>33709.451116867232</v>
      </c>
      <c r="C7" s="12">
        <f>'Urb proj of all 25 ARs '!H7</f>
        <v>34114.407162589843</v>
      </c>
      <c r="D7" s="100">
        <f t="shared" si="10"/>
        <v>1.2013130807697503E-2</v>
      </c>
      <c r="E7" s="101">
        <f t="shared" si="11"/>
        <v>2.2967148367913914E-4</v>
      </c>
      <c r="F7" s="69">
        <f t="shared" si="12"/>
        <v>33717.193216519256</v>
      </c>
      <c r="G7" s="69">
        <f t="shared" si="16"/>
        <v>33724.937094310793</v>
      </c>
      <c r="H7" s="69">
        <f t="shared" ref="H7:AM7" si="71">G7*(1+$E$7)</f>
        <v>33732.68275065023</v>
      </c>
      <c r="I7" s="69">
        <f t="shared" si="71"/>
        <v>33740.430185946047</v>
      </c>
      <c r="J7" s="69">
        <f t="shared" si="71"/>
        <v>33748.179400606823</v>
      </c>
      <c r="K7" s="69">
        <f t="shared" si="71"/>
        <v>33755.930395041229</v>
      </c>
      <c r="L7" s="69">
        <f t="shared" si="71"/>
        <v>33763.683169658027</v>
      </c>
      <c r="M7" s="69">
        <f t="shared" si="71"/>
        <v>33771.437724866075</v>
      </c>
      <c r="N7" s="69">
        <f t="shared" si="71"/>
        <v>33779.194061074326</v>
      </c>
      <c r="O7" s="69">
        <f t="shared" si="71"/>
        <v>33786.952178691819</v>
      </c>
      <c r="P7" s="69">
        <f t="shared" si="71"/>
        <v>33794.712078127697</v>
      </c>
      <c r="Q7" s="69">
        <f t="shared" si="71"/>
        <v>33802.473759791188</v>
      </c>
      <c r="R7" s="69">
        <f t="shared" si="71"/>
        <v>33810.237224091623</v>
      </c>
      <c r="S7" s="69">
        <f t="shared" si="71"/>
        <v>33818.002471438427</v>
      </c>
      <c r="T7" s="69">
        <f t="shared" si="71"/>
        <v>33825.769502241106</v>
      </c>
      <c r="U7" s="69">
        <f t="shared" si="71"/>
        <v>33833.538316909275</v>
      </c>
      <c r="V7" s="69">
        <f t="shared" si="71"/>
        <v>33841.308915852635</v>
      </c>
      <c r="W7" s="69">
        <f t="shared" si="71"/>
        <v>33849.081299480982</v>
      </c>
      <c r="X7" s="69">
        <f t="shared" si="71"/>
        <v>33856.855468204209</v>
      </c>
      <c r="Y7" s="69">
        <f t="shared" si="71"/>
        <v>33864.6314224323</v>
      </c>
      <c r="Z7" s="69">
        <f t="shared" si="71"/>
        <v>33872.409162575335</v>
      </c>
      <c r="AA7" s="69">
        <f t="shared" si="71"/>
        <v>33880.188689043491</v>
      </c>
      <c r="AB7" s="69">
        <f t="shared" si="71"/>
        <v>33887.970002247035</v>
      </c>
      <c r="AC7" s="69">
        <f t="shared" si="71"/>
        <v>33895.753102596325</v>
      </c>
      <c r="AD7" s="69">
        <f t="shared" si="71"/>
        <v>33903.53799050182</v>
      </c>
      <c r="AE7" s="69">
        <f t="shared" si="71"/>
        <v>33911.324666374072</v>
      </c>
      <c r="AF7" s="69">
        <f t="shared" si="71"/>
        <v>33919.113130623722</v>
      </c>
      <c r="AG7" s="69">
        <f t="shared" si="71"/>
        <v>33926.903383661513</v>
      </c>
      <c r="AH7" s="69">
        <f t="shared" si="71"/>
        <v>33934.695425898281</v>
      </c>
      <c r="AI7" s="69">
        <f t="shared" si="71"/>
        <v>33942.489257744943</v>
      </c>
      <c r="AJ7" s="69">
        <f t="shared" si="71"/>
        <v>33950.284879612533</v>
      </c>
      <c r="AK7" s="69">
        <f t="shared" si="71"/>
        <v>33958.082291912164</v>
      </c>
      <c r="AL7" s="69">
        <f t="shared" si="71"/>
        <v>33965.881495055044</v>
      </c>
      <c r="AM7" s="69">
        <f t="shared" si="71"/>
        <v>33973.682489452483</v>
      </c>
      <c r="AN7" s="69">
        <f t="shared" ref="AN7:BE7" si="72">AM7*(1+$E$7)</f>
        <v>33981.485275515879</v>
      </c>
      <c r="AO7" s="69">
        <f t="shared" si="72"/>
        <v>33989.28985365673</v>
      </c>
      <c r="AP7" s="69">
        <f t="shared" si="72"/>
        <v>33997.096224286623</v>
      </c>
      <c r="AQ7" s="69">
        <f t="shared" si="72"/>
        <v>34004.904387817238</v>
      </c>
      <c r="AR7" s="69">
        <f t="shared" si="72"/>
        <v>34012.714344660359</v>
      </c>
      <c r="AS7" s="69">
        <f t="shared" si="72"/>
        <v>34020.526095227855</v>
      </c>
      <c r="AT7" s="69">
        <f t="shared" si="72"/>
        <v>34028.339639931692</v>
      </c>
      <c r="AU7" s="69">
        <f t="shared" si="72"/>
        <v>34036.154979183935</v>
      </c>
      <c r="AV7" s="69">
        <f t="shared" si="72"/>
        <v>34043.97211339674</v>
      </c>
      <c r="AW7" s="69">
        <f t="shared" si="72"/>
        <v>34051.791042982353</v>
      </c>
      <c r="AX7" s="69">
        <f t="shared" si="72"/>
        <v>34059.611768353127</v>
      </c>
      <c r="AY7" s="69">
        <f t="shared" si="72"/>
        <v>34067.434289921497</v>
      </c>
      <c r="AZ7" s="69">
        <f t="shared" si="72"/>
        <v>34075.258608100004</v>
      </c>
      <c r="BA7" s="69">
        <f t="shared" si="72"/>
        <v>34083.084723301276</v>
      </c>
      <c r="BB7" s="69">
        <f t="shared" si="72"/>
        <v>34090.912635938039</v>
      </c>
      <c r="BC7" s="69">
        <f t="shared" si="72"/>
        <v>34098.742346423111</v>
      </c>
      <c r="BD7" s="69">
        <f t="shared" si="72"/>
        <v>34106.573855169408</v>
      </c>
      <c r="BE7" s="69">
        <f t="shared" si="72"/>
        <v>34114.407162589938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90300.730312091167</v>
      </c>
      <c r="DG7" s="108">
        <f t="shared" si="20"/>
        <v>90321.469814799275</v>
      </c>
      <c r="DH7" s="108">
        <f t="shared" si="21"/>
        <v>90342.214080779726</v>
      </c>
      <c r="DI7" s="108">
        <f t="shared" si="22"/>
        <v>90362.963111126504</v>
      </c>
      <c r="DJ7" s="108">
        <f t="shared" si="23"/>
        <v>108062.52961542299</v>
      </c>
      <c r="DK7" s="108">
        <f t="shared" si="24"/>
        <v>108087.34849692987</v>
      </c>
      <c r="DL7" s="108">
        <f t="shared" si="25"/>
        <v>108112.1730786261</v>
      </c>
      <c r="DM7" s="108">
        <f t="shared" si="26"/>
        <v>108137.00336182085</v>
      </c>
      <c r="DN7" s="108">
        <f t="shared" si="27"/>
        <v>90541.487555788946</v>
      </c>
      <c r="DO7" s="108">
        <f t="shared" si="28"/>
        <v>90562.282353570408</v>
      </c>
      <c r="DP7" s="108">
        <f t="shared" si="29"/>
        <v>90583.081927323918</v>
      </c>
      <c r="DQ7" s="108">
        <f t="shared" si="30"/>
        <v>90603.886278146398</v>
      </c>
      <c r="DR7" s="108">
        <f t="shared" si="31"/>
        <v>90624.69540713499</v>
      </c>
      <c r="DS7" s="108">
        <f t="shared" si="32"/>
        <v>97155.564248600174</v>
      </c>
      <c r="DT7" s="108">
        <f t="shared" si="33"/>
        <v>97177.878111188824</v>
      </c>
      <c r="DU7" s="108">
        <f t="shared" si="34"/>
        <v>97200.197098635414</v>
      </c>
      <c r="DV7" s="108">
        <f t="shared" si="35"/>
        <v>97222.521212116961</v>
      </c>
      <c r="DW7" s="108">
        <f t="shared" si="36"/>
        <v>97394.472230795334</v>
      </c>
      <c r="DX7" s="108">
        <f t="shared" si="37"/>
        <v>97416.840963734721</v>
      </c>
      <c r="DY7" s="108">
        <f t="shared" si="38"/>
        <v>97439.214834134196</v>
      </c>
      <c r="DZ7" s="108">
        <f t="shared" si="39"/>
        <v>97461.593843173672</v>
      </c>
      <c r="EA7" s="108">
        <f t="shared" si="40"/>
        <v>105553.12314031908</v>
      </c>
      <c r="EB7" s="108">
        <f t="shared" si="41"/>
        <v>105577.36568271769</v>
      </c>
      <c r="EC7" s="108">
        <f t="shared" si="42"/>
        <v>105601.61379293697</v>
      </c>
      <c r="ED7" s="108">
        <f t="shared" si="43"/>
        <v>105625.8674722557</v>
      </c>
      <c r="EE7" s="108">
        <f t="shared" si="44"/>
        <v>105650.12672195295</v>
      </c>
      <c r="EF7" s="108">
        <f t="shared" si="45"/>
        <v>108246.67973958301</v>
      </c>
      <c r="EG7" s="108">
        <f t="shared" si="46"/>
        <v>108271.54091512214</v>
      </c>
      <c r="EH7" s="108">
        <f t="shared" si="47"/>
        <v>108296.40780056435</v>
      </c>
      <c r="EI7" s="108">
        <f t="shared" si="48"/>
        <v>108321.28039722101</v>
      </c>
      <c r="EJ7" s="108">
        <f t="shared" si="49"/>
        <v>115606.16369744872</v>
      </c>
      <c r="EK7" s="108">
        <f t="shared" si="50"/>
        <v>115632.71513658758</v>
      </c>
      <c r="EL7" s="108">
        <f t="shared" si="51"/>
        <v>115659.27267383483</v>
      </c>
      <c r="EM7" s="108">
        <f t="shared" si="52"/>
        <v>115685.83631059108</v>
      </c>
      <c r="EN7" s="108">
        <f t="shared" si="53"/>
        <v>119563.17424833878</v>
      </c>
      <c r="EO7" s="108">
        <f t="shared" si="54"/>
        <v>119590.63449996179</v>
      </c>
      <c r="EP7" s="108">
        <f t="shared" si="55"/>
        <v>119618.10105842153</v>
      </c>
      <c r="EQ7" s="108">
        <f t="shared" si="56"/>
        <v>119645.57392516651</v>
      </c>
      <c r="ER7" s="108">
        <f t="shared" si="57"/>
        <v>119673.05310164555</v>
      </c>
      <c r="ES7" s="108">
        <f t="shared" si="58"/>
        <v>112139.46216256822</v>
      </c>
      <c r="ET7" s="108">
        <f t="shared" si="59"/>
        <v>112165.21739922208</v>
      </c>
      <c r="EU7" s="108">
        <f t="shared" si="60"/>
        <v>112190.97855111936</v>
      </c>
      <c r="EV7" s="108">
        <f t="shared" si="61"/>
        <v>112216.74561961861</v>
      </c>
      <c r="EW7" s="108">
        <f t="shared" si="62"/>
        <v>99883.56698500432</v>
      </c>
      <c r="EX7" s="108">
        <f t="shared" si="63"/>
        <v>99906.507392028929</v>
      </c>
      <c r="EY7" s="108">
        <f t="shared" si="64"/>
        <v>99929.453067810857</v>
      </c>
      <c r="EZ7" s="108">
        <f t="shared" si="65"/>
        <v>99952.404013560183</v>
      </c>
      <c r="FA7" s="108">
        <f t="shared" si="66"/>
        <v>93815.052526722764</v>
      </c>
      <c r="FB7" s="108">
        <f t="shared" si="67"/>
        <v>93836.599169028006</v>
      </c>
      <c r="FC7" s="108">
        <f t="shared" si="68"/>
        <v>93858.150759982571</v>
      </c>
      <c r="FD7" s="108">
        <f t="shared" si="69"/>
        <v>93879.707300722992</v>
      </c>
      <c r="FE7" s="108">
        <f t="shared" si="70"/>
        <v>93901.268792386123</v>
      </c>
    </row>
    <row r="8" spans="1:161" ht="15.75" x14ac:dyDescent="0.25">
      <c r="A8" s="87" t="s">
        <v>173</v>
      </c>
      <c r="B8" s="12">
        <f>'Urb proj of all 25 ARs '!G8</f>
        <v>10049.629640032361</v>
      </c>
      <c r="C8" s="12">
        <f>'Urb proj of all 25 ARs '!H8</f>
        <v>10170.357155466985</v>
      </c>
      <c r="D8" s="100">
        <f t="shared" si="10"/>
        <v>1.2013130807697666E-2</v>
      </c>
      <c r="E8" s="101">
        <f t="shared" si="11"/>
        <v>2.2967148367913914E-4</v>
      </c>
      <c r="F8" s="69">
        <f t="shared" si="12"/>
        <v>10051.937753382213</v>
      </c>
      <c r="G8" s="69">
        <f t="shared" si="16"/>
        <v>10054.246396839882</v>
      </c>
      <c r="H8" s="69">
        <f t="shared" ref="H8:AM8" si="73">G8*(1+$E$8)</f>
        <v>10056.55557052712</v>
      </c>
      <c r="I8" s="69">
        <f t="shared" si="73"/>
        <v>10058.865274565705</v>
      </c>
      <c r="J8" s="69">
        <f t="shared" si="73"/>
        <v>10061.175509077444</v>
      </c>
      <c r="K8" s="69">
        <f t="shared" si="73"/>
        <v>10063.48627418417</v>
      </c>
      <c r="L8" s="69">
        <f t="shared" si="73"/>
        <v>10065.797570007746</v>
      </c>
      <c r="M8" s="69">
        <f t="shared" si="73"/>
        <v>10068.109396670063</v>
      </c>
      <c r="N8" s="69">
        <f t="shared" si="73"/>
        <v>10070.42175429304</v>
      </c>
      <c r="O8" s="69">
        <f t="shared" si="73"/>
        <v>10072.734642998623</v>
      </c>
      <c r="P8" s="69">
        <f t="shared" si="73"/>
        <v>10075.048062908787</v>
      </c>
      <c r="Q8" s="69">
        <f t="shared" si="73"/>
        <v>10077.362014145534</v>
      </c>
      <c r="R8" s="69">
        <f t="shared" si="73"/>
        <v>10079.676496830894</v>
      </c>
      <c r="S8" s="69">
        <f t="shared" si="73"/>
        <v>10081.991511086928</v>
      </c>
      <c r="T8" s="69">
        <f t="shared" si="73"/>
        <v>10084.307057035719</v>
      </c>
      <c r="U8" s="69">
        <f t="shared" si="73"/>
        <v>10086.623134799385</v>
      </c>
      <c r="V8" s="69">
        <f t="shared" si="73"/>
        <v>10088.939744500067</v>
      </c>
      <c r="W8" s="69">
        <f t="shared" si="73"/>
        <v>10091.256886259936</v>
      </c>
      <c r="X8" s="69">
        <f t="shared" si="73"/>
        <v>10093.57456020119</v>
      </c>
      <c r="Y8" s="69">
        <f t="shared" si="73"/>
        <v>10095.892766446057</v>
      </c>
      <c r="Z8" s="69">
        <f t="shared" si="73"/>
        <v>10098.211505116793</v>
      </c>
      <c r="AA8" s="69">
        <f t="shared" si="73"/>
        <v>10100.53077633568</v>
      </c>
      <c r="AB8" s="69">
        <f t="shared" si="73"/>
        <v>10102.850580225027</v>
      </c>
      <c r="AC8" s="69">
        <f t="shared" si="73"/>
        <v>10105.170916907176</v>
      </c>
      <c r="AD8" s="69">
        <f t="shared" si="73"/>
        <v>10107.491786504494</v>
      </c>
      <c r="AE8" s="69">
        <f t="shared" si="73"/>
        <v>10109.813189139375</v>
      </c>
      <c r="AF8" s="69">
        <f t="shared" si="73"/>
        <v>10112.135124934244</v>
      </c>
      <c r="AG8" s="69">
        <f t="shared" si="73"/>
        <v>10114.457594011552</v>
      </c>
      <c r="AH8" s="69">
        <f t="shared" si="73"/>
        <v>10116.780596493778</v>
      </c>
      <c r="AI8" s="69">
        <f t="shared" si="73"/>
        <v>10119.104132503431</v>
      </c>
      <c r="AJ8" s="69">
        <f t="shared" si="73"/>
        <v>10121.428202163046</v>
      </c>
      <c r="AK8" s="69">
        <f t="shared" si="73"/>
        <v>10123.752805595188</v>
      </c>
      <c r="AL8" s="69">
        <f t="shared" si="73"/>
        <v>10126.077942922449</v>
      </c>
      <c r="AM8" s="69">
        <f t="shared" si="73"/>
        <v>10128.40361426745</v>
      </c>
      <c r="AN8" s="69">
        <f t="shared" ref="AN8:BE8" si="74">AM8*(1+$E$8)</f>
        <v>10130.72981975284</v>
      </c>
      <c r="AO8" s="69">
        <f t="shared" si="74"/>
        <v>10133.056559501296</v>
      </c>
      <c r="AP8" s="69">
        <f t="shared" si="74"/>
        <v>10135.383833635522</v>
      </c>
      <c r="AQ8" s="69">
        <f t="shared" si="74"/>
        <v>10137.711642278251</v>
      </c>
      <c r="AR8" s="69">
        <f t="shared" si="74"/>
        <v>10140.039985552245</v>
      </c>
      <c r="AS8" s="69">
        <f t="shared" si="74"/>
        <v>10142.368863580292</v>
      </c>
      <c r="AT8" s="69">
        <f t="shared" si="74"/>
        <v>10144.698276485211</v>
      </c>
      <c r="AU8" s="69">
        <f t="shared" si="74"/>
        <v>10147.028224389849</v>
      </c>
      <c r="AV8" s="69">
        <f t="shared" si="74"/>
        <v>10149.358707417079</v>
      </c>
      <c r="AW8" s="69">
        <f t="shared" si="74"/>
        <v>10151.689725689803</v>
      </c>
      <c r="AX8" s="69">
        <f t="shared" si="74"/>
        <v>10154.021279330953</v>
      </c>
      <c r="AY8" s="69">
        <f t="shared" si="74"/>
        <v>10156.353368463486</v>
      </c>
      <c r="AZ8" s="69">
        <f t="shared" si="74"/>
        <v>10158.685993210391</v>
      </c>
      <c r="BA8" s="69">
        <f t="shared" si="74"/>
        <v>10161.019153694682</v>
      </c>
      <c r="BB8" s="69">
        <f t="shared" si="74"/>
        <v>10163.352850039404</v>
      </c>
      <c r="BC8" s="69">
        <f t="shared" si="74"/>
        <v>10165.687082367627</v>
      </c>
      <c r="BD8" s="69">
        <f t="shared" si="74"/>
        <v>10168.021850802452</v>
      </c>
      <c r="BE8" s="69">
        <f t="shared" si="74"/>
        <v>10170.357155467007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9393.7335887781846</v>
      </c>
      <c r="DG8" s="108">
        <f t="shared" si="20"/>
        <v>9395.8910615088043</v>
      </c>
      <c r="DH8" s="108">
        <f t="shared" si="21"/>
        <v>9398.0490297493889</v>
      </c>
      <c r="DI8" s="108">
        <f t="shared" si="22"/>
        <v>9400.2074936137415</v>
      </c>
      <c r="DJ8" s="108">
        <f t="shared" si="23"/>
        <v>10280.028571109931</v>
      </c>
      <c r="DK8" s="108">
        <f t="shared" si="24"/>
        <v>10282.389600524122</v>
      </c>
      <c r="DL8" s="108">
        <f t="shared" si="25"/>
        <v>10284.751172199441</v>
      </c>
      <c r="DM8" s="108">
        <f t="shared" si="26"/>
        <v>10287.11328626043</v>
      </c>
      <c r="DN8" s="108">
        <f t="shared" si="27"/>
        <v>8686.6033071261027</v>
      </c>
      <c r="DO8" s="108">
        <f t="shared" si="28"/>
        <v>8688.5983721957818</v>
      </c>
      <c r="DP8" s="108">
        <f t="shared" si="29"/>
        <v>8690.5938954750163</v>
      </c>
      <c r="DQ8" s="108">
        <f t="shared" si="30"/>
        <v>8692.5898770690437</v>
      </c>
      <c r="DR8" s="108">
        <f t="shared" si="31"/>
        <v>8694.5863170831235</v>
      </c>
      <c r="DS8" s="108">
        <f t="shared" si="32"/>
        <v>8977.674884350221</v>
      </c>
      <c r="DT8" s="108">
        <f t="shared" si="33"/>
        <v>8979.7368002609001</v>
      </c>
      <c r="DU8" s="108">
        <f t="shared" si="34"/>
        <v>8981.7991897348638</v>
      </c>
      <c r="DV8" s="108">
        <f t="shared" si="35"/>
        <v>8983.8620528808788</v>
      </c>
      <c r="DW8" s="108">
        <f t="shared" si="36"/>
        <v>9081.4326205174675</v>
      </c>
      <c r="DX8" s="108">
        <f t="shared" si="37"/>
        <v>9083.5183666213543</v>
      </c>
      <c r="DY8" s="108">
        <f t="shared" si="38"/>
        <v>9085.6045917616411</v>
      </c>
      <c r="DZ8" s="108">
        <f t="shared" si="39"/>
        <v>9087.6912960483551</v>
      </c>
      <c r="EA8" s="108">
        <f t="shared" si="40"/>
        <v>9398.7240071690649</v>
      </c>
      <c r="EB8" s="108">
        <f t="shared" si="41"/>
        <v>9400.882626056482</v>
      </c>
      <c r="EC8" s="108">
        <f t="shared" si="42"/>
        <v>9403.0417407171008</v>
      </c>
      <c r="ED8" s="108">
        <f t="shared" si="43"/>
        <v>9405.2013512647882</v>
      </c>
      <c r="EE8" s="108">
        <f t="shared" si="44"/>
        <v>9407.3614578134348</v>
      </c>
      <c r="EF8" s="108">
        <f t="shared" si="45"/>
        <v>8799.5718264494535</v>
      </c>
      <c r="EG8" s="108">
        <f t="shared" si="46"/>
        <v>8801.5928371665741</v>
      </c>
      <c r="EH8" s="108">
        <f t="shared" si="47"/>
        <v>8803.6143120522265</v>
      </c>
      <c r="EI8" s="108">
        <f t="shared" si="48"/>
        <v>8805.6362512130145</v>
      </c>
      <c r="EJ8" s="108">
        <f t="shared" si="49"/>
        <v>8930.8286881778495</v>
      </c>
      <c r="EK8" s="108">
        <f t="shared" si="50"/>
        <v>8932.879844853147</v>
      </c>
      <c r="EL8" s="108">
        <f t="shared" si="51"/>
        <v>8934.9314726206412</v>
      </c>
      <c r="EM8" s="108">
        <f t="shared" si="52"/>
        <v>8936.9835715885292</v>
      </c>
      <c r="EN8" s="108">
        <f t="shared" si="53"/>
        <v>9889.9889055592721</v>
      </c>
      <c r="EO8" s="108">
        <f t="shared" si="54"/>
        <v>9892.2603539847823</v>
      </c>
      <c r="EP8" s="108">
        <f t="shared" si="55"/>
        <v>9894.532324097223</v>
      </c>
      <c r="EQ8" s="108">
        <f t="shared" si="56"/>
        <v>9896.8048160164108</v>
      </c>
      <c r="ER8" s="108">
        <f t="shared" si="57"/>
        <v>9899.0778298621881</v>
      </c>
      <c r="ES8" s="108">
        <f t="shared" si="58"/>
        <v>9728.6544686635552</v>
      </c>
      <c r="ET8" s="108">
        <f t="shared" si="59"/>
        <v>9730.8888631695736</v>
      </c>
      <c r="EU8" s="108">
        <f t="shared" si="60"/>
        <v>9733.1237708522949</v>
      </c>
      <c r="EV8" s="108">
        <f t="shared" si="61"/>
        <v>9735.3591918295806</v>
      </c>
      <c r="EW8" s="108">
        <f t="shared" si="62"/>
        <v>9787.6150530470059</v>
      </c>
      <c r="EX8" s="108">
        <f t="shared" si="63"/>
        <v>9789.8629891179207</v>
      </c>
      <c r="EY8" s="108">
        <f t="shared" si="64"/>
        <v>9792.1114414756466</v>
      </c>
      <c r="EZ8" s="108">
        <f t="shared" si="65"/>
        <v>9794.3604102387617</v>
      </c>
      <c r="FA8" s="108">
        <f t="shared" si="66"/>
        <v>8883.3644747111084</v>
      </c>
      <c r="FB8" s="108">
        <f t="shared" si="67"/>
        <v>8885.4047302100789</v>
      </c>
      <c r="FC8" s="108">
        <f t="shared" si="68"/>
        <v>8887.4454542975545</v>
      </c>
      <c r="FD8" s="108">
        <f t="shared" si="69"/>
        <v>8889.4866470811612</v>
      </c>
      <c r="FE8" s="108">
        <f t="shared" si="70"/>
        <v>8891.5283086685413</v>
      </c>
    </row>
    <row r="9" spans="1:161" ht="15.75" x14ac:dyDescent="0.25">
      <c r="A9" s="87" t="s">
        <v>175</v>
      </c>
      <c r="B9" s="12">
        <f>'Urb proj of all 25 ARs '!G9</f>
        <v>38514.208622736733</v>
      </c>
      <c r="C9" s="12">
        <f>'Urb proj of all 25 ARs '!H9</f>
        <v>38976.884848876623</v>
      </c>
      <c r="D9" s="100">
        <f t="shared" si="10"/>
        <v>1.201313080769759E-2</v>
      </c>
      <c r="E9" s="101">
        <f t="shared" si="11"/>
        <v>2.2967148367913914E-4</v>
      </c>
      <c r="F9" s="69">
        <f t="shared" si="12"/>
        <v>38523.054238173841</v>
      </c>
      <c r="G9" s="69">
        <f t="shared" si="16"/>
        <v>38531.901885196574</v>
      </c>
      <c r="H9" s="69">
        <f t="shared" ref="H9:AM9" si="75">G9*(1+$E$9)</f>
        <v>38540.751564271523</v>
      </c>
      <c r="I9" s="69">
        <f t="shared" si="75"/>
        <v>38549.603275865396</v>
      </c>
      <c r="J9" s="69">
        <f t="shared" si="75"/>
        <v>38558.457020445006</v>
      </c>
      <c r="K9" s="69">
        <f t="shared" si="75"/>
        <v>38567.312798477273</v>
      </c>
      <c r="L9" s="69">
        <f t="shared" si="75"/>
        <v>38576.170610429217</v>
      </c>
      <c r="M9" s="69">
        <f t="shared" si="75"/>
        <v>38585.03045676797</v>
      </c>
      <c r="N9" s="69">
        <f t="shared" si="75"/>
        <v>38593.89233796078</v>
      </c>
      <c r="O9" s="69">
        <f t="shared" si="75"/>
        <v>38602.756254474996</v>
      </c>
      <c r="P9" s="69">
        <f t="shared" si="75"/>
        <v>38611.622206778069</v>
      </c>
      <c r="Q9" s="69">
        <f t="shared" si="75"/>
        <v>38620.490195337559</v>
      </c>
      <c r="R9" s="69">
        <f t="shared" si="75"/>
        <v>38629.360220621136</v>
      </c>
      <c r="S9" s="69">
        <f t="shared" si="75"/>
        <v>38638.232283096579</v>
      </c>
      <c r="T9" s="69">
        <f t="shared" si="75"/>
        <v>38647.106383231774</v>
      </c>
      <c r="U9" s="69">
        <f t="shared" si="75"/>
        <v>38655.98252149472</v>
      </c>
      <c r="V9" s="69">
        <f t="shared" si="75"/>
        <v>38664.860698353506</v>
      </c>
      <c r="W9" s="69">
        <f t="shared" si="75"/>
        <v>38673.740914276343</v>
      </c>
      <c r="X9" s="69">
        <f t="shared" si="75"/>
        <v>38682.623169731545</v>
      </c>
      <c r="Y9" s="69">
        <f t="shared" si="75"/>
        <v>38691.50746518754</v>
      </c>
      <c r="Z9" s="69">
        <f t="shared" si="75"/>
        <v>38700.393801112856</v>
      </c>
      <c r="AA9" s="69">
        <f t="shared" si="75"/>
        <v>38709.282177976122</v>
      </c>
      <c r="AB9" s="69">
        <f t="shared" si="75"/>
        <v>38718.172596246091</v>
      </c>
      <c r="AC9" s="69">
        <f t="shared" si="75"/>
        <v>38727.065056391613</v>
      </c>
      <c r="AD9" s="69">
        <f t="shared" si="75"/>
        <v>38735.959558881652</v>
      </c>
      <c r="AE9" s="69">
        <f t="shared" si="75"/>
        <v>38744.856104185274</v>
      </c>
      <c r="AF9" s="69">
        <f t="shared" si="75"/>
        <v>38753.754692771654</v>
      </c>
      <c r="AG9" s="69">
        <f t="shared" si="75"/>
        <v>38762.655325110078</v>
      </c>
      <c r="AH9" s="69">
        <f t="shared" si="75"/>
        <v>38771.558001669939</v>
      </c>
      <c r="AI9" s="69">
        <f t="shared" si="75"/>
        <v>38780.462722920733</v>
      </c>
      <c r="AJ9" s="69">
        <f t="shared" si="75"/>
        <v>38789.369489332072</v>
      </c>
      <c r="AK9" s="69">
        <f t="shared" si="75"/>
        <v>38798.278301373663</v>
      </c>
      <c r="AL9" s="69">
        <f t="shared" si="75"/>
        <v>38807.189159515336</v>
      </c>
      <c r="AM9" s="69">
        <f t="shared" si="75"/>
        <v>38816.102064227016</v>
      </c>
      <c r="AN9" s="69">
        <f t="shared" ref="AN9:BE9" si="76">AM9*(1+$E$9)</f>
        <v>38825.017015978745</v>
      </c>
      <c r="AO9" s="69">
        <f t="shared" si="76"/>
        <v>38833.934015240673</v>
      </c>
      <c r="AP9" s="69">
        <f t="shared" si="76"/>
        <v>38842.853062483053</v>
      </c>
      <c r="AQ9" s="69">
        <f t="shared" si="76"/>
        <v>38851.774158176246</v>
      </c>
      <c r="AR9" s="69">
        <f t="shared" si="76"/>
        <v>38860.697302790722</v>
      </c>
      <c r="AS9" s="69">
        <f t="shared" si="76"/>
        <v>38869.622496797063</v>
      </c>
      <c r="AT9" s="69">
        <f t="shared" si="76"/>
        <v>38878.549740665949</v>
      </c>
      <c r="AU9" s="69">
        <f t="shared" si="76"/>
        <v>38887.479034868178</v>
      </c>
      <c r="AV9" s="69">
        <f t="shared" si="76"/>
        <v>38896.410379874658</v>
      </c>
      <c r="AW9" s="69">
        <f t="shared" si="76"/>
        <v>38905.343776156398</v>
      </c>
      <c r="AX9" s="69">
        <f t="shared" si="76"/>
        <v>38914.279224184516</v>
      </c>
      <c r="AY9" s="69">
        <f t="shared" si="76"/>
        <v>38923.21672443024</v>
      </c>
      <c r="AZ9" s="69">
        <f t="shared" si="76"/>
        <v>38932.156277364906</v>
      </c>
      <c r="BA9" s="69">
        <f t="shared" si="76"/>
        <v>38941.097883459959</v>
      </c>
      <c r="BB9" s="69">
        <f t="shared" si="76"/>
        <v>38950.041543186948</v>
      </c>
      <c r="BC9" s="69">
        <f t="shared" si="76"/>
        <v>38958.987257017536</v>
      </c>
      <c r="BD9" s="69">
        <f t="shared" si="76"/>
        <v>38967.935025423489</v>
      </c>
      <c r="BE9" s="69">
        <f t="shared" si="76"/>
        <v>38976.884848876689</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65468.375742634467</v>
      </c>
      <c r="DG9" s="108">
        <f t="shared" si="20"/>
        <v>65483.411961625337</v>
      </c>
      <c r="DH9" s="108">
        <f t="shared" si="21"/>
        <v>65498.451634006931</v>
      </c>
      <c r="DI9" s="108">
        <f t="shared" si="22"/>
        <v>65513.494760572394</v>
      </c>
      <c r="DJ9" s="108">
        <f t="shared" si="23"/>
        <v>70541.913374972501</v>
      </c>
      <c r="DK9" s="108">
        <f t="shared" si="24"/>
        <v>70558.114840878901</v>
      </c>
      <c r="DL9" s="108">
        <f t="shared" si="25"/>
        <v>70574.320027800015</v>
      </c>
      <c r="DM9" s="108">
        <f t="shared" si="26"/>
        <v>70590.528936590432</v>
      </c>
      <c r="DN9" s="108">
        <f t="shared" si="27"/>
        <v>60302.726663946487</v>
      </c>
      <c r="DO9" s="108">
        <f t="shared" si="28"/>
        <v>60316.576480649303</v>
      </c>
      <c r="DP9" s="108">
        <f t="shared" si="29"/>
        <v>60330.429478260063</v>
      </c>
      <c r="DQ9" s="108">
        <f t="shared" si="30"/>
        <v>60344.285657509339</v>
      </c>
      <c r="DR9" s="108">
        <f t="shared" si="31"/>
        <v>60358.145019127849</v>
      </c>
      <c r="DS9" s="108">
        <f t="shared" si="32"/>
        <v>64822.815004487748</v>
      </c>
      <c r="DT9" s="108">
        <f t="shared" si="33"/>
        <v>64837.702956586079</v>
      </c>
      <c r="DU9" s="108">
        <f t="shared" si="34"/>
        <v>64852.594328022475</v>
      </c>
      <c r="DV9" s="108">
        <f t="shared" si="35"/>
        <v>64867.489119582227</v>
      </c>
      <c r="DW9" s="108">
        <f t="shared" si="36"/>
        <v>62273.31360013473</v>
      </c>
      <c r="DX9" s="108">
        <f t="shared" si="37"/>
        <v>62287.616004462885</v>
      </c>
      <c r="DY9" s="108">
        <f t="shared" si="38"/>
        <v>62301.921693645469</v>
      </c>
      <c r="DZ9" s="108">
        <f t="shared" si="39"/>
        <v>62316.230668436918</v>
      </c>
      <c r="EA9" s="108">
        <f t="shared" si="40"/>
        <v>68849.670915620474</v>
      </c>
      <c r="EB9" s="108">
        <f t="shared" si="41"/>
        <v>68865.483721690485</v>
      </c>
      <c r="EC9" s="108">
        <f t="shared" si="42"/>
        <v>68881.300159511127</v>
      </c>
      <c r="ED9" s="108">
        <f t="shared" si="43"/>
        <v>68897.120229916502</v>
      </c>
      <c r="EE9" s="108">
        <f t="shared" si="44"/>
        <v>68912.943933740928</v>
      </c>
      <c r="EF9" s="108">
        <f t="shared" si="45"/>
        <v>70781.300121043765</v>
      </c>
      <c r="EG9" s="108">
        <f t="shared" si="46"/>
        <v>70797.556567259307</v>
      </c>
      <c r="EH9" s="108">
        <f t="shared" si="47"/>
        <v>70813.816747116958</v>
      </c>
      <c r="EI9" s="108">
        <f t="shared" si="48"/>
        <v>70830.080661474247</v>
      </c>
      <c r="EJ9" s="108">
        <f t="shared" si="49"/>
        <v>74442.483680656296</v>
      </c>
      <c r="EK9" s="108">
        <f t="shared" si="50"/>
        <v>74459.580996331977</v>
      </c>
      <c r="EL9" s="108">
        <f t="shared" si="51"/>
        <v>74476.68223877353</v>
      </c>
      <c r="EM9" s="108">
        <f t="shared" si="52"/>
        <v>74493.78740888281</v>
      </c>
      <c r="EN9" s="108">
        <f t="shared" si="53"/>
        <v>80933.927650045342</v>
      </c>
      <c r="EO9" s="108">
        <f t="shared" si="54"/>
        <v>80952.515865288704</v>
      </c>
      <c r="EP9" s="108">
        <f t="shared" si="55"/>
        <v>80971.108349715039</v>
      </c>
      <c r="EQ9" s="108">
        <f t="shared" si="56"/>
        <v>80989.70510430487</v>
      </c>
      <c r="ER9" s="108">
        <f t="shared" si="57"/>
        <v>81008.306130038924</v>
      </c>
      <c r="ES9" s="108">
        <f t="shared" si="58"/>
        <v>75661.996162765659</v>
      </c>
      <c r="ET9" s="108">
        <f t="shared" si="59"/>
        <v>75679.373565682487</v>
      </c>
      <c r="EU9" s="108">
        <f t="shared" si="60"/>
        <v>75696.754959693222</v>
      </c>
      <c r="EV9" s="108">
        <f t="shared" si="61"/>
        <v>75714.140345714506</v>
      </c>
      <c r="EW9" s="108">
        <f t="shared" si="62"/>
        <v>69876.244917114542</v>
      </c>
      <c r="EX9" s="108">
        <f t="shared" si="63"/>
        <v>69892.293497958584</v>
      </c>
      <c r="EY9" s="108">
        <f t="shared" si="64"/>
        <v>69908.345764704005</v>
      </c>
      <c r="EZ9" s="108">
        <f t="shared" si="65"/>
        <v>69924.401718197332</v>
      </c>
      <c r="FA9" s="108">
        <f t="shared" si="66"/>
        <v>61649.772548303692</v>
      </c>
      <c r="FB9" s="108">
        <f t="shared" si="67"/>
        <v>61663.931743033347</v>
      </c>
      <c r="FC9" s="108">
        <f t="shared" si="68"/>
        <v>61678.094189726253</v>
      </c>
      <c r="FD9" s="108">
        <f t="shared" si="69"/>
        <v>61692.259889129309</v>
      </c>
      <c r="FE9" s="108">
        <f t="shared" si="70"/>
        <v>61706.42884198956</v>
      </c>
    </row>
    <row r="10" spans="1:161" ht="15.75" x14ac:dyDescent="0.25">
      <c r="A10" s="47" t="s">
        <v>199</v>
      </c>
      <c r="B10" s="12">
        <f>'Urb proj of all 25 ARs '!G10</f>
        <v>53389.551538009327</v>
      </c>
      <c r="C10" s="12">
        <f>'Urb proj of all 25 ARs '!H10</f>
        <v>54030.927204399741</v>
      </c>
      <c r="D10" s="100">
        <f t="shared" si="10"/>
        <v>1.2013130807697499E-2</v>
      </c>
      <c r="E10" s="101">
        <f t="shared" si="11"/>
        <v>2.2967148367913914E-4</v>
      </c>
      <c r="F10" s="69">
        <f t="shared" si="12"/>
        <v>53401.813595524029</v>
      </c>
      <c r="G10" s="69">
        <f t="shared" si="16"/>
        <v>53414.078469283668</v>
      </c>
      <c r="H10" s="69">
        <f t="shared" ref="H10:AM10" si="77">G10*(1+$E$10)</f>
        <v>53426.346159935063</v>
      </c>
      <c r="I10" s="69">
        <f t="shared" si="77"/>
        <v>53438.616668125171</v>
      </c>
      <c r="J10" s="69">
        <f t="shared" si="77"/>
        <v>53450.8899945011</v>
      </c>
      <c r="K10" s="69">
        <f t="shared" si="77"/>
        <v>53463.166139710105</v>
      </c>
      <c r="L10" s="69">
        <f t="shared" si="77"/>
        <v>53475.445104399594</v>
      </c>
      <c r="M10" s="69">
        <f t="shared" si="77"/>
        <v>53487.726889217127</v>
      </c>
      <c r="N10" s="69">
        <f t="shared" si="77"/>
        <v>53500.011494810395</v>
      </c>
      <c r="O10" s="69">
        <f t="shared" si="77"/>
        <v>53512.298921827256</v>
      </c>
      <c r="P10" s="69">
        <f t="shared" si="77"/>
        <v>53524.589170915715</v>
      </c>
      <c r="Q10" s="69">
        <f t="shared" si="77"/>
        <v>53536.882242723914</v>
      </c>
      <c r="R10" s="69">
        <f t="shared" si="77"/>
        <v>53549.178137900155</v>
      </c>
      <c r="S10" s="69">
        <f t="shared" si="77"/>
        <v>53561.476857092886</v>
      </c>
      <c r="T10" s="69">
        <f t="shared" si="77"/>
        <v>53573.778400950701</v>
      </c>
      <c r="U10" s="69">
        <f t="shared" si="77"/>
        <v>53586.082770122346</v>
      </c>
      <c r="V10" s="69">
        <f t="shared" si="77"/>
        <v>53598.389965256712</v>
      </c>
      <c r="W10" s="69">
        <f t="shared" si="77"/>
        <v>53610.699987002845</v>
      </c>
      <c r="X10" s="69">
        <f t="shared" si="77"/>
        <v>53623.012836009933</v>
      </c>
      <c r="Y10" s="69">
        <f t="shared" si="77"/>
        <v>53635.328512927328</v>
      </c>
      <c r="Z10" s="69">
        <f t="shared" si="77"/>
        <v>53647.64701840451</v>
      </c>
      <c r="AA10" s="69">
        <f t="shared" si="77"/>
        <v>53659.968353091121</v>
      </c>
      <c r="AB10" s="69">
        <f t="shared" si="77"/>
        <v>53672.292517636954</v>
      </c>
      <c r="AC10" s="69">
        <f t="shared" si="77"/>
        <v>53684.619512691941</v>
      </c>
      <c r="AD10" s="69">
        <f t="shared" si="77"/>
        <v>53696.949338906168</v>
      </c>
      <c r="AE10" s="69">
        <f t="shared" si="77"/>
        <v>53709.28199692988</v>
      </c>
      <c r="AF10" s="69">
        <f t="shared" si="77"/>
        <v>53721.617487413459</v>
      </c>
      <c r="AG10" s="69">
        <f t="shared" si="77"/>
        <v>53733.955811007436</v>
      </c>
      <c r="AH10" s="69">
        <f t="shared" si="77"/>
        <v>53746.296968362498</v>
      </c>
      <c r="AI10" s="69">
        <f t="shared" si="77"/>
        <v>53758.64096012948</v>
      </c>
      <c r="AJ10" s="69">
        <f t="shared" si="77"/>
        <v>53770.987786959369</v>
      </c>
      <c r="AK10" s="69">
        <f t="shared" si="77"/>
        <v>53783.337449503291</v>
      </c>
      <c r="AL10" s="69">
        <f t="shared" si="77"/>
        <v>53795.689948412532</v>
      </c>
      <c r="AM10" s="69">
        <f t="shared" si="77"/>
        <v>53808.045284338528</v>
      </c>
      <c r="AN10" s="69">
        <f t="shared" ref="AN10:BE10" si="78">AM10*(1+$E$10)</f>
        <v>53820.403457932858</v>
      </c>
      <c r="AO10" s="69">
        <f t="shared" si="78"/>
        <v>53832.76446984725</v>
      </c>
      <c r="AP10" s="69">
        <f t="shared" si="78"/>
        <v>53845.128320733587</v>
      </c>
      <c r="AQ10" s="69">
        <f t="shared" si="78"/>
        <v>53857.495011243904</v>
      </c>
      <c r="AR10" s="69">
        <f t="shared" si="78"/>
        <v>53869.86454203038</v>
      </c>
      <c r="AS10" s="69">
        <f t="shared" si="78"/>
        <v>53882.236913745342</v>
      </c>
      <c r="AT10" s="69">
        <f t="shared" si="78"/>
        <v>53894.612127041277</v>
      </c>
      <c r="AU10" s="69">
        <f t="shared" si="78"/>
        <v>53906.990182570808</v>
      </c>
      <c r="AV10" s="69">
        <f t="shared" si="78"/>
        <v>53919.371080986719</v>
      </c>
      <c r="AW10" s="69">
        <f t="shared" si="78"/>
        <v>53931.754822941934</v>
      </c>
      <c r="AX10" s="69">
        <f t="shared" si="78"/>
        <v>53944.141409089541</v>
      </c>
      <c r="AY10" s="69">
        <f t="shared" si="78"/>
        <v>53956.530840082763</v>
      </c>
      <c r="AZ10" s="69">
        <f t="shared" si="78"/>
        <v>53968.923116574988</v>
      </c>
      <c r="BA10" s="69">
        <f t="shared" si="78"/>
        <v>53981.318239219734</v>
      </c>
      <c r="BB10" s="69">
        <f t="shared" si="78"/>
        <v>53993.716208670689</v>
      </c>
      <c r="BC10" s="69">
        <f t="shared" si="78"/>
        <v>54006.117025581683</v>
      </c>
      <c r="BD10" s="69">
        <f t="shared" si="78"/>
        <v>54018.520690606696</v>
      </c>
      <c r="BE10" s="69">
        <f t="shared" si="78"/>
        <v>54030.927204399857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53280.357622975804</v>
      </c>
      <c r="DG10" s="108">
        <f t="shared" si="20"/>
        <v>53292.59460176203</v>
      </c>
      <c r="DH10" s="108">
        <f t="shared" si="21"/>
        <v>53304.834391033328</v>
      </c>
      <c r="DI10" s="108">
        <f t="shared" si="22"/>
        <v>53317.076991435184</v>
      </c>
      <c r="DJ10" s="108">
        <f t="shared" si="23"/>
        <v>57012.346757839507</v>
      </c>
      <c r="DK10" s="108">
        <f t="shared" si="24"/>
        <v>57025.440868107413</v>
      </c>
      <c r="DL10" s="108">
        <f t="shared" si="25"/>
        <v>57038.537985719042</v>
      </c>
      <c r="DM10" s="108">
        <f t="shared" si="26"/>
        <v>57051.638111365115</v>
      </c>
      <c r="DN10" s="108">
        <f t="shared" si="27"/>
        <v>50675.86374850307</v>
      </c>
      <c r="DO10" s="108">
        <f t="shared" si="28"/>
        <v>50687.502549316909</v>
      </c>
      <c r="DP10" s="108">
        <f t="shared" si="29"/>
        <v>50699.144023231405</v>
      </c>
      <c r="DQ10" s="108">
        <f t="shared" si="30"/>
        <v>50710.788170860484</v>
      </c>
      <c r="DR10" s="108">
        <f t="shared" si="31"/>
        <v>50722.43499281822</v>
      </c>
      <c r="DS10" s="108">
        <f t="shared" si="32"/>
        <v>52741.383016678534</v>
      </c>
      <c r="DT10" s="108">
        <f t="shared" si="33"/>
        <v>52753.496208367265</v>
      </c>
      <c r="DU10" s="108">
        <f t="shared" si="34"/>
        <v>52765.612182110701</v>
      </c>
      <c r="DV10" s="108">
        <f t="shared" si="35"/>
        <v>52777.730938547807</v>
      </c>
      <c r="DW10" s="108">
        <f t="shared" si="36"/>
        <v>52596.293971950043</v>
      </c>
      <c r="DX10" s="108">
        <f t="shared" si="37"/>
        <v>52608.373840822598</v>
      </c>
      <c r="DY10" s="108">
        <f t="shared" si="38"/>
        <v>52620.456484096576</v>
      </c>
      <c r="DZ10" s="108">
        <f t="shared" si="39"/>
        <v>52632.541902409146</v>
      </c>
      <c r="EA10" s="108">
        <f t="shared" si="40"/>
        <v>53772.94064859151</v>
      </c>
      <c r="EB10" s="108">
        <f t="shared" si="41"/>
        <v>53785.290759652067</v>
      </c>
      <c r="EC10" s="108">
        <f t="shared" si="42"/>
        <v>53797.643707180949</v>
      </c>
      <c r="ED10" s="108">
        <f t="shared" si="43"/>
        <v>53809.999491829614</v>
      </c>
      <c r="EE10" s="108">
        <f t="shared" si="44"/>
        <v>53822.358114249677</v>
      </c>
      <c r="EF10" s="108">
        <f t="shared" si="45"/>
        <v>52426.119693451568</v>
      </c>
      <c r="EG10" s="108">
        <f t="shared" si="46"/>
        <v>52438.160478145102</v>
      </c>
      <c r="EH10" s="108">
        <f t="shared" si="47"/>
        <v>52450.204028263521</v>
      </c>
      <c r="EI10" s="108">
        <f t="shared" si="48"/>
        <v>52462.250344441964</v>
      </c>
      <c r="EJ10" s="108">
        <f t="shared" si="49"/>
        <v>52543.73259434702</v>
      </c>
      <c r="EK10" s="108">
        <f t="shared" si="50"/>
        <v>52555.800391370009</v>
      </c>
      <c r="EL10" s="108">
        <f t="shared" si="51"/>
        <v>52567.870960021835</v>
      </c>
      <c r="EM10" s="108">
        <f t="shared" si="52"/>
        <v>52579.944300939074</v>
      </c>
      <c r="EN10" s="108">
        <f t="shared" si="53"/>
        <v>57527.427920828821</v>
      </c>
      <c r="EO10" s="108">
        <f t="shared" si="54"/>
        <v>57540.640330551636</v>
      </c>
      <c r="EP10" s="108">
        <f t="shared" si="55"/>
        <v>57553.855774788201</v>
      </c>
      <c r="EQ10" s="108">
        <f t="shared" si="56"/>
        <v>57567.074254235449</v>
      </c>
      <c r="ER10" s="108">
        <f t="shared" si="57"/>
        <v>57580.295769590492</v>
      </c>
      <c r="ES10" s="108">
        <f t="shared" si="58"/>
        <v>55566.402008297489</v>
      </c>
      <c r="ET10" s="108">
        <f t="shared" si="59"/>
        <v>55579.164026289451</v>
      </c>
      <c r="EU10" s="108">
        <f t="shared" si="60"/>
        <v>55591.928975353017</v>
      </c>
      <c r="EV10" s="108">
        <f t="shared" si="61"/>
        <v>55604.696856161376</v>
      </c>
      <c r="EW10" s="108">
        <f t="shared" si="62"/>
        <v>56140.5048551773</v>
      </c>
      <c r="EX10" s="108">
        <f t="shared" si="63"/>
        <v>56153.398728221888</v>
      </c>
      <c r="EY10" s="108">
        <f t="shared" si="64"/>
        <v>56166.295562621424</v>
      </c>
      <c r="EZ10" s="108">
        <f t="shared" si="65"/>
        <v>56179.195359056059</v>
      </c>
      <c r="FA10" s="108">
        <f t="shared" si="66"/>
        <v>52250.168339828801</v>
      </c>
      <c r="FB10" s="108">
        <f t="shared" si="67"/>
        <v>52262.168713513893</v>
      </c>
      <c r="FC10" s="108">
        <f t="shared" si="68"/>
        <v>52274.171843342614</v>
      </c>
      <c r="FD10" s="108">
        <f t="shared" si="69"/>
        <v>52286.177729947973</v>
      </c>
      <c r="FE10" s="108">
        <f t="shared" si="70"/>
        <v>52298.186373963115</v>
      </c>
    </row>
    <row r="11" spans="1:161" ht="15.75" x14ac:dyDescent="0.25">
      <c r="A11" s="47" t="s">
        <v>187</v>
      </c>
      <c r="B11" s="12">
        <f>'Urb proj of all 25 ARs '!G11</f>
        <v>28425.235479141971</v>
      </c>
      <c r="C11" s="12">
        <f>'Urb proj of all 25 ARs '!H11</f>
        <v>28766.711551192508</v>
      </c>
      <c r="D11" s="100">
        <f t="shared" si="10"/>
        <v>1.2013130807697501E-2</v>
      </c>
      <c r="E11" s="101">
        <f t="shared" si="11"/>
        <v>2.2967148367913914E-4</v>
      </c>
      <c r="F11" s="69">
        <f t="shared" si="12"/>
        <v>28431.763945148396</v>
      </c>
      <c r="G11" s="69">
        <f t="shared" si="16"/>
        <v>28438.293910557291</v>
      </c>
      <c r="H11" s="69">
        <f t="shared" ref="H11:AM11" si="79">G11*(1+$E$11)</f>
        <v>28444.825375713033</v>
      </c>
      <c r="I11" s="69">
        <f t="shared" si="79"/>
        <v>28451.358340960069</v>
      </c>
      <c r="J11" s="69">
        <f t="shared" si="79"/>
        <v>28457.892806642925</v>
      </c>
      <c r="K11" s="69">
        <f t="shared" si="79"/>
        <v>28464.42877310621</v>
      </c>
      <c r="L11" s="69">
        <f t="shared" si="79"/>
        <v>28470.966240694608</v>
      </c>
      <c r="M11" s="69">
        <f t="shared" si="79"/>
        <v>28477.505209752886</v>
      </c>
      <c r="N11" s="69">
        <f t="shared" si="79"/>
        <v>28484.045680625892</v>
      </c>
      <c r="O11" s="69">
        <f t="shared" si="79"/>
        <v>28490.587653658546</v>
      </c>
      <c r="P11" s="69">
        <f t="shared" si="79"/>
        <v>28497.131129195852</v>
      </c>
      <c r="Q11" s="69">
        <f t="shared" si="79"/>
        <v>28503.676107582894</v>
      </c>
      <c r="R11" s="69">
        <f t="shared" si="79"/>
        <v>28510.222589164834</v>
      </c>
      <c r="S11" s="69">
        <f t="shared" si="79"/>
        <v>28516.770574286911</v>
      </c>
      <c r="T11" s="69">
        <f t="shared" si="79"/>
        <v>28523.320063294446</v>
      </c>
      <c r="U11" s="69">
        <f t="shared" si="79"/>
        <v>28529.871056532837</v>
      </c>
      <c r="V11" s="69">
        <f t="shared" si="79"/>
        <v>28536.423554347566</v>
      </c>
      <c r="W11" s="69">
        <f t="shared" si="79"/>
        <v>28542.977557084188</v>
      </c>
      <c r="X11" s="69">
        <f t="shared" si="79"/>
        <v>28549.533065088344</v>
      </c>
      <c r="Y11" s="69">
        <f t="shared" si="79"/>
        <v>28556.090078705751</v>
      </c>
      <c r="Z11" s="69">
        <f t="shared" si="79"/>
        <v>28562.648598282201</v>
      </c>
      <c r="AA11" s="69">
        <f t="shared" si="79"/>
        <v>28569.208624163573</v>
      </c>
      <c r="AB11" s="69">
        <f t="shared" si="79"/>
        <v>28575.770156695824</v>
      </c>
      <c r="AC11" s="69">
        <f t="shared" si="79"/>
        <v>28582.333196224987</v>
      </c>
      <c r="AD11" s="69">
        <f t="shared" si="79"/>
        <v>28588.897743097175</v>
      </c>
      <c r="AE11" s="69">
        <f t="shared" si="79"/>
        <v>28595.463797658584</v>
      </c>
      <c r="AF11" s="69">
        <f t="shared" si="79"/>
        <v>28602.031360255485</v>
      </c>
      <c r="AG11" s="69">
        <f t="shared" si="79"/>
        <v>28608.600431234234</v>
      </c>
      <c r="AH11" s="69">
        <f t="shared" si="79"/>
        <v>28615.17101094126</v>
      </c>
      <c r="AI11" s="69">
        <f t="shared" si="79"/>
        <v>28621.743099723073</v>
      </c>
      <c r="AJ11" s="69">
        <f t="shared" si="79"/>
        <v>28628.316697926271</v>
      </c>
      <c r="AK11" s="69">
        <f t="shared" si="79"/>
        <v>28634.891805897521</v>
      </c>
      <c r="AL11" s="69">
        <f t="shared" si="79"/>
        <v>28641.468423983573</v>
      </c>
      <c r="AM11" s="69">
        <f t="shared" si="79"/>
        <v>28648.046552531257</v>
      </c>
      <c r="AN11" s="69">
        <f t="shared" ref="AN11:BE11" si="80">AM11*(1+$E$11)</f>
        <v>28654.626191887488</v>
      </c>
      <c r="AO11" s="69">
        <f t="shared" si="80"/>
        <v>28661.207342399252</v>
      </c>
      <c r="AP11" s="69">
        <f t="shared" si="80"/>
        <v>28667.790004413615</v>
      </c>
      <c r="AQ11" s="69">
        <f t="shared" si="80"/>
        <v>28674.374178277732</v>
      </c>
      <c r="AR11" s="69">
        <f t="shared" si="80"/>
        <v>28680.959864338827</v>
      </c>
      <c r="AS11" s="69">
        <f t="shared" si="80"/>
        <v>28687.547062944213</v>
      </c>
      <c r="AT11" s="69">
        <f t="shared" si="80"/>
        <v>28694.135774441274</v>
      </c>
      <c r="AU11" s="69">
        <f t="shared" si="80"/>
        <v>28700.725999177481</v>
      </c>
      <c r="AV11" s="69">
        <f t="shared" si="80"/>
        <v>28707.31773750038</v>
      </c>
      <c r="AW11" s="69">
        <f t="shared" si="80"/>
        <v>28713.910989757598</v>
      </c>
      <c r="AX11" s="69">
        <f t="shared" si="80"/>
        <v>28720.505756296847</v>
      </c>
      <c r="AY11" s="69">
        <f t="shared" si="80"/>
        <v>28727.102037465909</v>
      </c>
      <c r="AZ11" s="69">
        <f t="shared" si="80"/>
        <v>28733.699833612656</v>
      </c>
      <c r="BA11" s="69">
        <f t="shared" si="80"/>
        <v>28740.299145085031</v>
      </c>
      <c r="BB11" s="69">
        <f t="shared" si="80"/>
        <v>28746.899972231065</v>
      </c>
      <c r="BC11" s="69">
        <f t="shared" si="80"/>
        <v>28753.502315398862</v>
      </c>
      <c r="BD11" s="69">
        <f t="shared" si="80"/>
        <v>28760.106174936613</v>
      </c>
      <c r="BE11" s="69">
        <f t="shared" si="80"/>
        <v>28766.71155119258</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39751.040734050875</v>
      </c>
      <c r="DG11" s="108">
        <f t="shared" si="20"/>
        <v>39760.17041455405</v>
      </c>
      <c r="DH11" s="108">
        <f t="shared" si="21"/>
        <v>39769.302191884497</v>
      </c>
      <c r="DI11" s="108">
        <f t="shared" si="22"/>
        <v>39778.436066523791</v>
      </c>
      <c r="DJ11" s="108">
        <f t="shared" si="23"/>
        <v>43168.490833119497</v>
      </c>
      <c r="DK11" s="108">
        <f t="shared" si="24"/>
        <v>43178.405404457335</v>
      </c>
      <c r="DL11" s="108">
        <f t="shared" si="25"/>
        <v>43188.322252889477</v>
      </c>
      <c r="DM11" s="108">
        <f t="shared" si="26"/>
        <v>43198.241378938903</v>
      </c>
      <c r="DN11" s="108">
        <f t="shared" si="27"/>
        <v>37114.472348970645</v>
      </c>
      <c r="DO11" s="108">
        <f t="shared" si="28"/>
        <v>37122.996484901007</v>
      </c>
      <c r="DP11" s="108">
        <f t="shared" si="29"/>
        <v>37131.522578582306</v>
      </c>
      <c r="DQ11" s="108">
        <f t="shared" si="30"/>
        <v>37140.050630464197</v>
      </c>
      <c r="DR11" s="108">
        <f t="shared" si="31"/>
        <v>37148.580640996413</v>
      </c>
      <c r="DS11" s="108">
        <f t="shared" si="32"/>
        <v>38262.10935759759</v>
      </c>
      <c r="DT11" s="108">
        <f t="shared" si="33"/>
        <v>38270.897073022446</v>
      </c>
      <c r="DU11" s="108">
        <f t="shared" si="34"/>
        <v>38279.686806734935</v>
      </c>
      <c r="DV11" s="108">
        <f t="shared" si="35"/>
        <v>38288.478559198615</v>
      </c>
      <c r="DW11" s="108">
        <f t="shared" si="36"/>
        <v>40216.185889091466</v>
      </c>
      <c r="DX11" s="108">
        <f t="shared" si="37"/>
        <v>40225.422400172531</v>
      </c>
      <c r="DY11" s="108">
        <f t="shared" si="38"/>
        <v>40234.661032616801</v>
      </c>
      <c r="DZ11" s="108">
        <f t="shared" si="39"/>
        <v>40243.901786911483</v>
      </c>
      <c r="EA11" s="108">
        <f t="shared" si="40"/>
        <v>44613.683425764735</v>
      </c>
      <c r="EB11" s="108">
        <f t="shared" si="41"/>
        <v>44623.929916629524</v>
      </c>
      <c r="EC11" s="108">
        <f t="shared" si="42"/>
        <v>44634.178760821073</v>
      </c>
      <c r="ED11" s="108">
        <f t="shared" si="43"/>
        <v>44644.429958879868</v>
      </c>
      <c r="EE11" s="108">
        <f t="shared" si="44"/>
        <v>44654.683511346535</v>
      </c>
      <c r="EF11" s="108">
        <f t="shared" si="45"/>
        <v>44519.647624616096</v>
      </c>
      <c r="EG11" s="108">
        <f t="shared" si="46"/>
        <v>44529.872518138916</v>
      </c>
      <c r="EH11" s="108">
        <f t="shared" si="47"/>
        <v>44540.099760028199</v>
      </c>
      <c r="EI11" s="108">
        <f t="shared" si="48"/>
        <v>44550.329350823304</v>
      </c>
      <c r="EJ11" s="108">
        <f t="shared" si="49"/>
        <v>47437.691843748813</v>
      </c>
      <c r="EK11" s="108">
        <f t="shared" si="50"/>
        <v>47448.586928816883</v>
      </c>
      <c r="EL11" s="108">
        <f t="shared" si="51"/>
        <v>47459.484516175304</v>
      </c>
      <c r="EM11" s="108">
        <f t="shared" si="52"/>
        <v>47470.38460639878</v>
      </c>
      <c r="EN11" s="108">
        <f t="shared" si="53"/>
        <v>53606.434198978561</v>
      </c>
      <c r="EO11" s="108">
        <f t="shared" si="54"/>
        <v>53618.746068255794</v>
      </c>
      <c r="EP11" s="108">
        <f t="shared" si="55"/>
        <v>53631.060765218303</v>
      </c>
      <c r="EQ11" s="108">
        <f t="shared" si="56"/>
        <v>53643.378290515539</v>
      </c>
      <c r="ER11" s="108">
        <f t="shared" si="57"/>
        <v>53655.698644797085</v>
      </c>
      <c r="ES11" s="108">
        <f t="shared" si="58"/>
        <v>49193.894906122136</v>
      </c>
      <c r="ET11" s="108">
        <f t="shared" si="59"/>
        <v>49205.193340953185</v>
      </c>
      <c r="EU11" s="108">
        <f t="shared" si="60"/>
        <v>49216.49437071252</v>
      </c>
      <c r="EV11" s="108">
        <f t="shared" si="61"/>
        <v>49227.797995996123</v>
      </c>
      <c r="EW11" s="108">
        <f t="shared" si="62"/>
        <v>44634.959778622811</v>
      </c>
      <c r="EX11" s="108">
        <f t="shared" si="63"/>
        <v>44645.211156059129</v>
      </c>
      <c r="EY11" s="108">
        <f t="shared" si="64"/>
        <v>44655.464887944501</v>
      </c>
      <c r="EZ11" s="108">
        <f t="shared" si="65"/>
        <v>44665.720974819698</v>
      </c>
      <c r="FA11" s="108">
        <f t="shared" si="66"/>
        <v>36375.190323437426</v>
      </c>
      <c r="FB11" s="108">
        <f t="shared" si="67"/>
        <v>36383.544667368122</v>
      </c>
      <c r="FC11" s="108">
        <f t="shared" si="68"/>
        <v>36391.90093005338</v>
      </c>
      <c r="FD11" s="108">
        <f t="shared" si="69"/>
        <v>36400.25911193389</v>
      </c>
      <c r="FE11" s="108">
        <f t="shared" si="70"/>
        <v>36408.619213450438</v>
      </c>
    </row>
    <row r="12" spans="1:161" ht="15.75" x14ac:dyDescent="0.25">
      <c r="A12" s="47" t="s">
        <v>188</v>
      </c>
      <c r="B12" s="12">
        <f>'Urb proj of all 25 ARs '!G12</f>
        <v>67028.439682165466</v>
      </c>
      <c r="C12" s="12">
        <f>'Urb proj of all 25 ARs '!H12</f>
        <v>67833.661095903182</v>
      </c>
      <c r="D12" s="100">
        <f t="shared" si="10"/>
        <v>1.2013130807697505E-2</v>
      </c>
      <c r="E12" s="101">
        <f t="shared" si="11"/>
        <v>2.2967148367913914E-4</v>
      </c>
      <c r="F12" s="69">
        <f t="shared" si="12"/>
        <v>67043.83420335596</v>
      </c>
      <c r="G12" s="69">
        <f t="shared" si="16"/>
        <v>67059.232260228979</v>
      </c>
      <c r="H12" s="69">
        <f t="shared" ref="H12:AM12" si="81">G12*(1+$E$12)</f>
        <v>67074.633853596562</v>
      </c>
      <c r="I12" s="69">
        <f t="shared" si="81"/>
        <v>67090.038984270956</v>
      </c>
      <c r="J12" s="69">
        <f t="shared" si="81"/>
        <v>67105.447653064562</v>
      </c>
      <c r="K12" s="69">
        <f t="shared" si="81"/>
        <v>67120.859860789991</v>
      </c>
      <c r="L12" s="69">
        <f t="shared" si="81"/>
        <v>67136.275608260039</v>
      </c>
      <c r="M12" s="69">
        <f t="shared" si="81"/>
        <v>67151.694896287678</v>
      </c>
      <c r="N12" s="69">
        <f t="shared" si="81"/>
        <v>67167.117725686083</v>
      </c>
      <c r="O12" s="69">
        <f t="shared" si="81"/>
        <v>67182.54409726859</v>
      </c>
      <c r="P12" s="69">
        <f t="shared" si="81"/>
        <v>67197.974011848753</v>
      </c>
      <c r="Q12" s="69">
        <f t="shared" si="81"/>
        <v>67213.407470240287</v>
      </c>
      <c r="R12" s="69">
        <f t="shared" si="81"/>
        <v>67228.844473257108</v>
      </c>
      <c r="S12" s="69">
        <f t="shared" si="81"/>
        <v>67244.285021713309</v>
      </c>
      <c r="T12" s="69">
        <f t="shared" si="81"/>
        <v>67259.729116423186</v>
      </c>
      <c r="U12" s="69">
        <f t="shared" si="81"/>
        <v>67275.176758201211</v>
      </c>
      <c r="V12" s="69">
        <f t="shared" si="81"/>
        <v>67290.627947862042</v>
      </c>
      <c r="W12" s="69">
        <f t="shared" si="81"/>
        <v>67306.082686220529</v>
      </c>
      <c r="X12" s="69">
        <f t="shared" si="81"/>
        <v>67321.540974091709</v>
      </c>
      <c r="Y12" s="69">
        <f t="shared" si="81"/>
        <v>67337.002812290797</v>
      </c>
      <c r="Z12" s="69">
        <f t="shared" si="81"/>
        <v>67352.468201633208</v>
      </c>
      <c r="AA12" s="69">
        <f t="shared" si="81"/>
        <v>67367.937142934534</v>
      </c>
      <c r="AB12" s="69">
        <f t="shared" si="81"/>
        <v>67383.409637010554</v>
      </c>
      <c r="AC12" s="69">
        <f t="shared" si="81"/>
        <v>67398.88568467724</v>
      </c>
      <c r="AD12" s="69">
        <f t="shared" si="81"/>
        <v>67414.365286750763</v>
      </c>
      <c r="AE12" s="69">
        <f t="shared" si="81"/>
        <v>67429.848444047457</v>
      </c>
      <c r="AF12" s="69">
        <f t="shared" si="81"/>
        <v>67445.335157383859</v>
      </c>
      <c r="AG12" s="69">
        <f t="shared" si="81"/>
        <v>67460.825427576696</v>
      </c>
      <c r="AH12" s="69">
        <f t="shared" si="81"/>
        <v>67476.319255442868</v>
      </c>
      <c r="AI12" s="69">
        <f t="shared" si="81"/>
        <v>67491.81664179948</v>
      </c>
      <c r="AJ12" s="69">
        <f t="shared" si="81"/>
        <v>67507.317587463796</v>
      </c>
      <c r="AK12" s="69">
        <f t="shared" si="81"/>
        <v>67522.822093253315</v>
      </c>
      <c r="AL12" s="69">
        <f t="shared" si="81"/>
        <v>67538.330159985679</v>
      </c>
      <c r="AM12" s="69">
        <f t="shared" si="81"/>
        <v>67553.841788478734</v>
      </c>
      <c r="AN12" s="69">
        <f t="shared" ref="AN12:BE12" si="82">AM12*(1+$E$12)</f>
        <v>67569.356979550517</v>
      </c>
      <c r="AO12" s="69">
        <f t="shared" si="82"/>
        <v>67584.875734019253</v>
      </c>
      <c r="AP12" s="69">
        <f t="shared" si="82"/>
        <v>67600.398052703356</v>
      </c>
      <c r="AQ12" s="69">
        <f t="shared" si="82"/>
        <v>67615.923936421415</v>
      </c>
      <c r="AR12" s="69">
        <f t="shared" si="82"/>
        <v>67631.453385992223</v>
      </c>
      <c r="AS12" s="69">
        <f t="shared" si="82"/>
        <v>67646.986402234761</v>
      </c>
      <c r="AT12" s="69">
        <f t="shared" si="82"/>
        <v>67662.522985968186</v>
      </c>
      <c r="AU12" s="69">
        <f t="shared" si="82"/>
        <v>67678.063138011843</v>
      </c>
      <c r="AV12" s="69">
        <f t="shared" si="82"/>
        <v>67693.606859185282</v>
      </c>
      <c r="AW12" s="69">
        <f t="shared" si="82"/>
        <v>67709.154150308226</v>
      </c>
      <c r="AX12" s="69">
        <f t="shared" si="82"/>
        <v>67724.705012200589</v>
      </c>
      <c r="AY12" s="69">
        <f t="shared" si="82"/>
        <v>67740.259445682474</v>
      </c>
      <c r="AZ12" s="69">
        <f t="shared" si="82"/>
        <v>67755.81745157417</v>
      </c>
      <c r="BA12" s="69">
        <f t="shared" si="82"/>
        <v>67771.37903069616</v>
      </c>
      <c r="BB12" s="69">
        <f t="shared" si="82"/>
        <v>67786.944183869127</v>
      </c>
      <c r="BC12" s="69">
        <f t="shared" si="82"/>
        <v>67802.512911913916</v>
      </c>
      <c r="BD12" s="69">
        <f t="shared" si="82"/>
        <v>67818.085215651576</v>
      </c>
      <c r="BE12" s="69">
        <f t="shared" si="82"/>
        <v>67833.661095903328</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57281.431212608775</v>
      </c>
      <c r="DG12" s="108">
        <f t="shared" si="20"/>
        <v>57294.587123902631</v>
      </c>
      <c r="DH12" s="108">
        <f t="shared" si="21"/>
        <v>57307.746056734155</v>
      </c>
      <c r="DI12" s="108">
        <f t="shared" si="22"/>
        <v>57320.908011797321</v>
      </c>
      <c r="DJ12" s="108">
        <f t="shared" si="23"/>
        <v>61095.495170069036</v>
      </c>
      <c r="DK12" s="108">
        <f t="shared" si="24"/>
        <v>61109.527063090856</v>
      </c>
      <c r="DL12" s="108">
        <f t="shared" si="25"/>
        <v>61123.562178838365</v>
      </c>
      <c r="DM12" s="108">
        <f t="shared" si="26"/>
        <v>61137.600518051731</v>
      </c>
      <c r="DN12" s="108">
        <f t="shared" si="27"/>
        <v>54705.096358855015</v>
      </c>
      <c r="DO12" s="108">
        <f t="shared" si="28"/>
        <v>54717.66055950056</v>
      </c>
      <c r="DP12" s="108">
        <f t="shared" si="29"/>
        <v>54730.227645784718</v>
      </c>
      <c r="DQ12" s="108">
        <f t="shared" si="30"/>
        <v>54742.797618370219</v>
      </c>
      <c r="DR12" s="108">
        <f t="shared" si="31"/>
        <v>54755.370477919976</v>
      </c>
      <c r="DS12" s="108">
        <f t="shared" si="32"/>
        <v>56104.914789502545</v>
      </c>
      <c r="DT12" s="108">
        <f t="shared" si="33"/>
        <v>56117.800488523935</v>
      </c>
      <c r="DU12" s="108">
        <f t="shared" si="34"/>
        <v>56130.689147022946</v>
      </c>
      <c r="DV12" s="108">
        <f t="shared" si="35"/>
        <v>56143.580765679275</v>
      </c>
      <c r="DW12" s="108">
        <f t="shared" si="36"/>
        <v>55742.328444157749</v>
      </c>
      <c r="DX12" s="108">
        <f t="shared" si="37"/>
        <v>55755.130867435255</v>
      </c>
      <c r="DY12" s="108">
        <f t="shared" si="38"/>
        <v>55767.936231064305</v>
      </c>
      <c r="DZ12" s="108">
        <f t="shared" si="39"/>
        <v>55780.744535720223</v>
      </c>
      <c r="EA12" s="108">
        <f t="shared" si="40"/>
        <v>57071.45453666852</v>
      </c>
      <c r="EB12" s="108">
        <f t="shared" si="41"/>
        <v>57084.562222307686</v>
      </c>
      <c r="EC12" s="108">
        <f t="shared" si="42"/>
        <v>57097.672918408447</v>
      </c>
      <c r="ED12" s="108">
        <f t="shared" si="43"/>
        <v>57110.786625662251</v>
      </c>
      <c r="EE12" s="108">
        <f t="shared" si="44"/>
        <v>57123.903344760649</v>
      </c>
      <c r="EF12" s="108">
        <f t="shared" si="45"/>
        <v>54613.993318911074</v>
      </c>
      <c r="EG12" s="108">
        <f t="shared" si="46"/>
        <v>54626.536595786274</v>
      </c>
      <c r="EH12" s="108">
        <f t="shared" si="47"/>
        <v>54639.082753494484</v>
      </c>
      <c r="EI12" s="108">
        <f t="shared" si="48"/>
        <v>54651.631792697357</v>
      </c>
      <c r="EJ12" s="108">
        <f t="shared" si="49"/>
        <v>54768.165446735547</v>
      </c>
      <c r="EK12" s="108">
        <f t="shared" si="50"/>
        <v>54780.744132552085</v>
      </c>
      <c r="EL12" s="108">
        <f t="shared" si="51"/>
        <v>54793.325707334057</v>
      </c>
      <c r="EM12" s="108">
        <f t="shared" si="52"/>
        <v>54805.910171744974</v>
      </c>
      <c r="EN12" s="108">
        <f t="shared" si="53"/>
        <v>58944.917341087152</v>
      </c>
      <c r="EO12" s="108">
        <f t="shared" si="54"/>
        <v>58958.455307708216</v>
      </c>
      <c r="EP12" s="108">
        <f t="shared" si="55"/>
        <v>58971.996383614169</v>
      </c>
      <c r="EQ12" s="108">
        <f t="shared" si="56"/>
        <v>58985.540569519108</v>
      </c>
      <c r="ER12" s="108">
        <f t="shared" si="57"/>
        <v>58999.087866137321</v>
      </c>
      <c r="ES12" s="108">
        <f t="shared" si="58"/>
        <v>59513.782013248121</v>
      </c>
      <c r="ET12" s="108">
        <f t="shared" si="59"/>
        <v>59527.450631862463</v>
      </c>
      <c r="EU12" s="108">
        <f t="shared" si="60"/>
        <v>59541.122389768716</v>
      </c>
      <c r="EV12" s="108">
        <f t="shared" si="61"/>
        <v>59554.797287687892</v>
      </c>
      <c r="EW12" s="108">
        <f t="shared" si="62"/>
        <v>59002.58072437509</v>
      </c>
      <c r="EX12" s="108">
        <f t="shared" si="63"/>
        <v>59016.131934630954</v>
      </c>
      <c r="EY12" s="108">
        <f t="shared" si="64"/>
        <v>59029.686257213383</v>
      </c>
      <c r="EZ12" s="108">
        <f t="shared" si="65"/>
        <v>59043.24369283719</v>
      </c>
      <c r="FA12" s="108">
        <f t="shared" si="66"/>
        <v>54906.59552890803</v>
      </c>
      <c r="FB12" s="108">
        <f t="shared" si="67"/>
        <v>54919.206008166926</v>
      </c>
      <c r="FC12" s="108">
        <f t="shared" si="68"/>
        <v>54931.819383693306</v>
      </c>
      <c r="FD12" s="108">
        <f t="shared" si="69"/>
        <v>54944.43565615236</v>
      </c>
      <c r="FE12" s="108">
        <f t="shared" si="70"/>
        <v>54957.054826209416</v>
      </c>
    </row>
    <row r="13" spans="1:161" ht="15.75" x14ac:dyDescent="0.25">
      <c r="A13" s="47" t="s">
        <v>177</v>
      </c>
      <c r="B13" s="12">
        <f>'Urb proj of all 25 ARs '!G13</f>
        <v>135912.53477297066</v>
      </c>
      <c r="C13" s="12">
        <f>'Urb proj of all 25 ARs '!H13</f>
        <v>137545.26983160409</v>
      </c>
      <c r="D13" s="100">
        <f t="shared" si="10"/>
        <v>1.2013130807697532E-2</v>
      </c>
      <c r="E13" s="101">
        <f t="shared" si="11"/>
        <v>2.2967148367913914E-4</v>
      </c>
      <c r="F13" s="69">
        <f t="shared" si="12"/>
        <v>135943.75000648256</v>
      </c>
      <c r="G13" s="69">
        <f t="shared" si="16"/>
        <v>135974.97240924346</v>
      </c>
      <c r="H13" s="69">
        <f t="shared" ref="H13:AM13" si="83">G13*(1+$E$13)</f>
        <v>136006.20198289992</v>
      </c>
      <c r="I13" s="69">
        <f t="shared" si="83"/>
        <v>136037.43872909888</v>
      </c>
      <c r="J13" s="69">
        <f t="shared" si="83"/>
        <v>136068.68264948772</v>
      </c>
      <c r="K13" s="69">
        <f t="shared" si="83"/>
        <v>136099.93374571408</v>
      </c>
      <c r="L13" s="69">
        <f t="shared" si="83"/>
        <v>136131.19201942609</v>
      </c>
      <c r="M13" s="69">
        <f t="shared" si="83"/>
        <v>136162.45747227219</v>
      </c>
      <c r="N13" s="69">
        <f t="shared" si="83"/>
        <v>136193.73010590125</v>
      </c>
      <c r="O13" s="69">
        <f t="shared" si="83"/>
        <v>136225.00992196248</v>
      </c>
      <c r="P13" s="69">
        <f t="shared" si="83"/>
        <v>136256.29692210545</v>
      </c>
      <c r="Q13" s="69">
        <f t="shared" si="83"/>
        <v>136287.59110798017</v>
      </c>
      <c r="R13" s="69">
        <f t="shared" si="83"/>
        <v>136318.89248123701</v>
      </c>
      <c r="S13" s="69">
        <f t="shared" si="83"/>
        <v>136350.20104352667</v>
      </c>
      <c r="T13" s="69">
        <f t="shared" si="83"/>
        <v>136381.51679650028</v>
      </c>
      <c r="U13" s="69">
        <f t="shared" si="83"/>
        <v>136412.83974180935</v>
      </c>
      <c r="V13" s="69">
        <f t="shared" si="83"/>
        <v>136444.16988110574</v>
      </c>
      <c r="W13" s="69">
        <f t="shared" si="83"/>
        <v>136475.5072160417</v>
      </c>
      <c r="X13" s="69">
        <f t="shared" si="83"/>
        <v>136506.85174826987</v>
      </c>
      <c r="Y13" s="69">
        <f t="shared" si="83"/>
        <v>136538.20347944327</v>
      </c>
      <c r="Z13" s="69">
        <f t="shared" si="83"/>
        <v>136569.56241121527</v>
      </c>
      <c r="AA13" s="69">
        <f t="shared" si="83"/>
        <v>136600.92854523967</v>
      </c>
      <c r="AB13" s="69">
        <f t="shared" si="83"/>
        <v>136632.30188317061</v>
      </c>
      <c r="AC13" s="69">
        <f t="shared" si="83"/>
        <v>136663.68242666262</v>
      </c>
      <c r="AD13" s="69">
        <f t="shared" si="83"/>
        <v>136695.0701773706</v>
      </c>
      <c r="AE13" s="69">
        <f t="shared" si="83"/>
        <v>136726.46513694985</v>
      </c>
      <c r="AF13" s="69">
        <f t="shared" si="83"/>
        <v>136757.86730705606</v>
      </c>
      <c r="AG13" s="69">
        <f t="shared" si="83"/>
        <v>136789.27668934528</v>
      </c>
      <c r="AH13" s="69">
        <f t="shared" si="83"/>
        <v>136820.69328547391</v>
      </c>
      <c r="AI13" s="69">
        <f t="shared" si="83"/>
        <v>136852.11709709879</v>
      </c>
      <c r="AJ13" s="69">
        <f t="shared" si="83"/>
        <v>136883.5481258771</v>
      </c>
      <c r="AK13" s="69">
        <f t="shared" si="83"/>
        <v>136914.98637346644</v>
      </c>
      <c r="AL13" s="69">
        <f t="shared" si="83"/>
        <v>136946.43184152475</v>
      </c>
      <c r="AM13" s="69">
        <f t="shared" si="83"/>
        <v>136977.88453171036</v>
      </c>
      <c r="AN13" s="69">
        <f t="shared" ref="AN13:BE13" si="84">AM13*(1+$E$13)</f>
        <v>137009.34444568199</v>
      </c>
      <c r="AO13" s="69">
        <f t="shared" si="84"/>
        <v>137040.81158509874</v>
      </c>
      <c r="AP13" s="69">
        <f t="shared" si="84"/>
        <v>137072.28595162008</v>
      </c>
      <c r="AQ13" s="69">
        <f t="shared" si="84"/>
        <v>137103.76754690587</v>
      </c>
      <c r="AR13" s="69">
        <f t="shared" si="84"/>
        <v>137135.25637261636</v>
      </c>
      <c r="AS13" s="69">
        <f t="shared" si="84"/>
        <v>137166.75243041219</v>
      </c>
      <c r="AT13" s="69">
        <f t="shared" si="84"/>
        <v>137198.25572195434</v>
      </c>
      <c r="AU13" s="69">
        <f t="shared" si="84"/>
        <v>137229.7662489042</v>
      </c>
      <c r="AV13" s="69">
        <f t="shared" si="84"/>
        <v>137261.28401292351</v>
      </c>
      <c r="AW13" s="69">
        <f t="shared" si="84"/>
        <v>137292.80901567446</v>
      </c>
      <c r="AX13" s="69">
        <f t="shared" si="84"/>
        <v>137324.34125881956</v>
      </c>
      <c r="AY13" s="69">
        <f t="shared" si="84"/>
        <v>137355.88074402174</v>
      </c>
      <c r="AZ13" s="69">
        <f t="shared" si="84"/>
        <v>137387.42747294425</v>
      </c>
      <c r="BA13" s="69">
        <f t="shared" si="84"/>
        <v>137418.98144725082</v>
      </c>
      <c r="BB13" s="69">
        <f t="shared" si="84"/>
        <v>137450.54266860549</v>
      </c>
      <c r="BC13" s="69">
        <f t="shared" si="84"/>
        <v>137482.11113867268</v>
      </c>
      <c r="BD13" s="69">
        <f t="shared" si="84"/>
        <v>137513.68685911724</v>
      </c>
      <c r="BE13" s="69">
        <f t="shared" si="84"/>
        <v>137545.26983160435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146327.51007542238</v>
      </c>
      <c r="DG13" s="108">
        <f t="shared" si="20"/>
        <v>146361.11733176449</v>
      </c>
      <c r="DH13" s="108">
        <f t="shared" si="21"/>
        <v>146394.73230673501</v>
      </c>
      <c r="DI13" s="108">
        <f t="shared" si="22"/>
        <v>146428.35500210669</v>
      </c>
      <c r="DJ13" s="108">
        <f t="shared" si="23"/>
        <v>159037.1288692962</v>
      </c>
      <c r="DK13" s="108">
        <f t="shared" si="24"/>
        <v>159073.65516264367</v>
      </c>
      <c r="DL13" s="108">
        <f t="shared" si="25"/>
        <v>159110.18984503913</v>
      </c>
      <c r="DM13" s="108">
        <f t="shared" si="26"/>
        <v>159146.73291840928</v>
      </c>
      <c r="DN13" s="108">
        <f t="shared" si="27"/>
        <v>141662.09918759842</v>
      </c>
      <c r="DO13" s="108">
        <f t="shared" si="28"/>
        <v>141694.63493209996</v>
      </c>
      <c r="DP13" s="108">
        <f t="shared" si="29"/>
        <v>141727.17814913418</v>
      </c>
      <c r="DQ13" s="108">
        <f t="shared" si="30"/>
        <v>141759.72884041735</v>
      </c>
      <c r="DR13" s="108">
        <f t="shared" si="31"/>
        <v>141792.28700766608</v>
      </c>
      <c r="DS13" s="108">
        <f t="shared" si="32"/>
        <v>145958.42644743837</v>
      </c>
      <c r="DT13" s="108">
        <f t="shared" si="33"/>
        <v>145991.94893579601</v>
      </c>
      <c r="DU13" s="108">
        <f t="shared" si="34"/>
        <v>146025.4791233133</v>
      </c>
      <c r="DV13" s="108">
        <f t="shared" si="35"/>
        <v>146059.01701175852</v>
      </c>
      <c r="DW13" s="108">
        <f t="shared" si="36"/>
        <v>143459.4784471702</v>
      </c>
      <c r="DX13" s="108">
        <f t="shared" si="37"/>
        <v>143492.42699843299</v>
      </c>
      <c r="DY13" s="108">
        <f t="shared" si="38"/>
        <v>143525.38311703847</v>
      </c>
      <c r="DZ13" s="108">
        <f t="shared" si="39"/>
        <v>143558.34680472457</v>
      </c>
      <c r="EA13" s="108">
        <f t="shared" si="40"/>
        <v>148219.83921601824</v>
      </c>
      <c r="EB13" s="108">
        <f t="shared" si="41"/>
        <v>148253.88108640167</v>
      </c>
      <c r="EC13" s="108">
        <f t="shared" si="42"/>
        <v>148287.93077523197</v>
      </c>
      <c r="ED13" s="108">
        <f t="shared" si="43"/>
        <v>148321.98828430483</v>
      </c>
      <c r="EE13" s="108">
        <f t="shared" si="44"/>
        <v>148356.05361541631</v>
      </c>
      <c r="EF13" s="108">
        <f t="shared" si="45"/>
        <v>151145.61818211628</v>
      </c>
      <c r="EG13" s="108">
        <f t="shared" si="46"/>
        <v>151180.33202049579</v>
      </c>
      <c r="EH13" s="108">
        <f t="shared" si="47"/>
        <v>151215.05383165402</v>
      </c>
      <c r="EI13" s="108">
        <f t="shared" si="48"/>
        <v>151249.78361742216</v>
      </c>
      <c r="EJ13" s="108">
        <f t="shared" si="49"/>
        <v>152001.01439686448</v>
      </c>
      <c r="EK13" s="108">
        <f t="shared" si="50"/>
        <v>152035.92469536175</v>
      </c>
      <c r="EL13" s="108">
        <f t="shared" si="51"/>
        <v>152070.84301175908</v>
      </c>
      <c r="EM13" s="108">
        <f t="shared" si="52"/>
        <v>152105.76934789791</v>
      </c>
      <c r="EN13" s="108">
        <f t="shared" si="53"/>
        <v>163602.62115716934</v>
      </c>
      <c r="EO13" s="108">
        <f t="shared" si="54"/>
        <v>163640.19601390432</v>
      </c>
      <c r="EP13" s="108">
        <f t="shared" si="55"/>
        <v>163677.77950051238</v>
      </c>
      <c r="EQ13" s="108">
        <f t="shared" si="56"/>
        <v>163715.37161897557</v>
      </c>
      <c r="ER13" s="108">
        <f t="shared" si="57"/>
        <v>163752.97237127635</v>
      </c>
      <c r="ES13" s="108">
        <f t="shared" si="58"/>
        <v>158159.49935924381</v>
      </c>
      <c r="ET13" s="108">
        <f t="shared" si="59"/>
        <v>158195.82408611962</v>
      </c>
      <c r="EU13" s="108">
        <f t="shared" si="60"/>
        <v>158232.15715574933</v>
      </c>
      <c r="EV13" s="108">
        <f t="shared" si="61"/>
        <v>158268.49857004901</v>
      </c>
      <c r="EW13" s="108">
        <f t="shared" si="62"/>
        <v>157159.96991064961</v>
      </c>
      <c r="EX13" s="108">
        <f t="shared" si="63"/>
        <v>157196.06507411398</v>
      </c>
      <c r="EY13" s="108">
        <f t="shared" si="64"/>
        <v>157232.16852760807</v>
      </c>
      <c r="EZ13" s="108">
        <f t="shared" si="65"/>
        <v>157268.28027303587</v>
      </c>
      <c r="FA13" s="108">
        <f t="shared" si="66"/>
        <v>143458.02044189142</v>
      </c>
      <c r="FB13" s="108">
        <f t="shared" si="67"/>
        <v>143490.968658292</v>
      </c>
      <c r="FC13" s="108">
        <f t="shared" si="68"/>
        <v>143523.92444195831</v>
      </c>
      <c r="FD13" s="108">
        <f t="shared" si="69"/>
        <v>143556.88779462833</v>
      </c>
      <c r="FE13" s="108">
        <f t="shared" si="70"/>
        <v>143589.85871804049</v>
      </c>
    </row>
    <row r="14" spans="1:161" ht="15.75" x14ac:dyDescent="0.25">
      <c r="A14" s="47" t="s">
        <v>194</v>
      </c>
      <c r="B14" s="12">
        <f>'Urb proj of all 25 ARs '!G14</f>
        <v>38795.741903249727</v>
      </c>
      <c r="C14" s="12">
        <f>'Urb proj of all 25 ARs '!H14</f>
        <v>39261.800225515137</v>
      </c>
      <c r="D14" s="100">
        <f t="shared" si="10"/>
        <v>1.2013130807697484E-2</v>
      </c>
      <c r="E14" s="101">
        <f t="shared" si="11"/>
        <v>2.2967148367913914E-4</v>
      </c>
      <c r="F14" s="69">
        <f t="shared" si="12"/>
        <v>38804.652178853081</v>
      </c>
      <c r="G14" s="69">
        <f t="shared" si="16"/>
        <v>38813.564500892651</v>
      </c>
      <c r="H14" s="69">
        <f t="shared" ref="H14:AM14" si="85">G14*(1+$E$14)</f>
        <v>38822.478869838444</v>
      </c>
      <c r="I14" s="69">
        <f t="shared" si="85"/>
        <v>38831.395286160579</v>
      </c>
      <c r="J14" s="69">
        <f t="shared" si="85"/>
        <v>38840.313750329282</v>
      </c>
      <c r="K14" s="69">
        <f t="shared" si="85"/>
        <v>38849.234262814884</v>
      </c>
      <c r="L14" s="69">
        <f t="shared" si="85"/>
        <v>38858.156824087826</v>
      </c>
      <c r="M14" s="69">
        <f t="shared" si="85"/>
        <v>38867.081434618653</v>
      </c>
      <c r="N14" s="69">
        <f t="shared" si="85"/>
        <v>38876.008094878016</v>
      </c>
      <c r="O14" s="69">
        <f t="shared" si="85"/>
        <v>38884.936805336685</v>
      </c>
      <c r="P14" s="69">
        <f t="shared" si="85"/>
        <v>38893.867566465538</v>
      </c>
      <c r="Q14" s="69">
        <f t="shared" si="85"/>
        <v>38902.800378735548</v>
      </c>
      <c r="R14" s="69">
        <f t="shared" si="85"/>
        <v>38911.735242617804</v>
      </c>
      <c r="S14" s="69">
        <f t="shared" si="85"/>
        <v>38920.672158583504</v>
      </c>
      <c r="T14" s="69">
        <f t="shared" si="85"/>
        <v>38929.611127103955</v>
      </c>
      <c r="U14" s="69">
        <f t="shared" si="85"/>
        <v>38938.552148650568</v>
      </c>
      <c r="V14" s="69">
        <f t="shared" si="85"/>
        <v>38947.495223694867</v>
      </c>
      <c r="W14" s="69">
        <f t="shared" si="85"/>
        <v>38956.44035270848</v>
      </c>
      <c r="X14" s="69">
        <f t="shared" si="85"/>
        <v>38965.387536163144</v>
      </c>
      <c r="Y14" s="69">
        <f t="shared" si="85"/>
        <v>38974.336774530704</v>
      </c>
      <c r="Z14" s="69">
        <f t="shared" si="85"/>
        <v>38983.288068283124</v>
      </c>
      <c r="AA14" s="69">
        <f t="shared" si="85"/>
        <v>38992.241417892459</v>
      </c>
      <c r="AB14" s="69">
        <f t="shared" si="85"/>
        <v>39001.196823830884</v>
      </c>
      <c r="AC14" s="69">
        <f t="shared" si="85"/>
        <v>39010.154286570672</v>
      </c>
      <c r="AD14" s="69">
        <f t="shared" si="85"/>
        <v>39019.113806584224</v>
      </c>
      <c r="AE14" s="69">
        <f t="shared" si="85"/>
        <v>39028.075384344025</v>
      </c>
      <c r="AF14" s="69">
        <f t="shared" si="85"/>
        <v>39037.039020322685</v>
      </c>
      <c r="AG14" s="69">
        <f t="shared" si="85"/>
        <v>39046.004714992923</v>
      </c>
      <c r="AH14" s="69">
        <f t="shared" si="85"/>
        <v>39054.97246882756</v>
      </c>
      <c r="AI14" s="69">
        <f t="shared" si="85"/>
        <v>39063.942282299526</v>
      </c>
      <c r="AJ14" s="69">
        <f t="shared" si="85"/>
        <v>39072.914155881859</v>
      </c>
      <c r="AK14" s="69">
        <f t="shared" si="85"/>
        <v>39081.888090047709</v>
      </c>
      <c r="AL14" s="69">
        <f t="shared" si="85"/>
        <v>39090.864085270332</v>
      </c>
      <c r="AM14" s="69">
        <f t="shared" si="85"/>
        <v>39099.842142023095</v>
      </c>
      <c r="AN14" s="69">
        <f t="shared" ref="AN14:BE14" si="86">AM14*(1+$E$14)</f>
        <v>39108.822260779474</v>
      </c>
      <c r="AO14" s="69">
        <f t="shared" si="86"/>
        <v>39117.804442013054</v>
      </c>
      <c r="AP14" s="69">
        <f t="shared" si="86"/>
        <v>39126.78868619752</v>
      </c>
      <c r="AQ14" s="69">
        <f t="shared" si="86"/>
        <v>39135.774993806677</v>
      </c>
      <c r="AR14" s="69">
        <f t="shared" si="86"/>
        <v>39144.763365314437</v>
      </c>
      <c r="AS14" s="69">
        <f t="shared" si="86"/>
        <v>39153.75380119482</v>
      </c>
      <c r="AT14" s="69">
        <f t="shared" si="86"/>
        <v>39162.74630192195</v>
      </c>
      <c r="AU14" s="69">
        <f t="shared" si="86"/>
        <v>39171.74086797006</v>
      </c>
      <c r="AV14" s="69">
        <f t="shared" si="86"/>
        <v>39180.737499813498</v>
      </c>
      <c r="AW14" s="69">
        <f t="shared" si="86"/>
        <v>39189.736197926723</v>
      </c>
      <c r="AX14" s="69">
        <f t="shared" si="86"/>
        <v>39198.736962784293</v>
      </c>
      <c r="AY14" s="69">
        <f t="shared" si="86"/>
        <v>39207.739794860885</v>
      </c>
      <c r="AZ14" s="69">
        <f t="shared" si="86"/>
        <v>39216.744694631278</v>
      </c>
      <c r="BA14" s="69">
        <f t="shared" si="86"/>
        <v>39225.751662570357</v>
      </c>
      <c r="BB14" s="69">
        <f t="shared" si="86"/>
        <v>39234.760699153128</v>
      </c>
      <c r="BC14" s="69">
        <f t="shared" si="86"/>
        <v>39243.771804854696</v>
      </c>
      <c r="BD14" s="69">
        <f t="shared" si="86"/>
        <v>39252.784980150282</v>
      </c>
      <c r="BE14" s="69">
        <f t="shared" si="86"/>
        <v>39261.80022551521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46095.252412641275</v>
      </c>
      <c r="DG14" s="108">
        <f t="shared" si="20"/>
        <v>46105.839177653448</v>
      </c>
      <c r="DH14" s="108">
        <f t="shared" si="21"/>
        <v>46116.428374143645</v>
      </c>
      <c r="DI14" s="108">
        <f t="shared" si="22"/>
        <v>46127.020002670317</v>
      </c>
      <c r="DJ14" s="108">
        <f t="shared" si="23"/>
        <v>50753.611559077355</v>
      </c>
      <c r="DK14" s="108">
        <f t="shared" si="24"/>
        <v>50765.268216346209</v>
      </c>
      <c r="DL14" s="108">
        <f t="shared" si="25"/>
        <v>50776.927550816828</v>
      </c>
      <c r="DM14" s="108">
        <f t="shared" si="26"/>
        <v>50788.589563104098</v>
      </c>
      <c r="DN14" s="108">
        <f t="shared" si="27"/>
        <v>46362.316451705294</v>
      </c>
      <c r="DO14" s="108">
        <f t="shared" si="28"/>
        <v>46372.964553711558</v>
      </c>
      <c r="DP14" s="108">
        <f t="shared" si="29"/>
        <v>46383.615101283205</v>
      </c>
      <c r="DQ14" s="108">
        <f t="shared" si="30"/>
        <v>46394.268094981919</v>
      </c>
      <c r="DR14" s="108">
        <f t="shared" si="31"/>
        <v>46404.923535369504</v>
      </c>
      <c r="DS14" s="108">
        <f t="shared" si="32"/>
        <v>47256.799024215099</v>
      </c>
      <c r="DT14" s="108">
        <f t="shared" si="33"/>
        <v>47267.65256336092</v>
      </c>
      <c r="DU14" s="108">
        <f t="shared" si="34"/>
        <v>47278.508595255174</v>
      </c>
      <c r="DV14" s="108">
        <f t="shared" si="35"/>
        <v>47289.367120470386</v>
      </c>
      <c r="DW14" s="108">
        <f t="shared" si="36"/>
        <v>45906.540268470235</v>
      </c>
      <c r="DX14" s="108">
        <f t="shared" si="37"/>
        <v>45917.083691684267</v>
      </c>
      <c r="DY14" s="108">
        <f t="shared" si="38"/>
        <v>45927.629536421955</v>
      </c>
      <c r="DZ14" s="108">
        <f t="shared" si="39"/>
        <v>45938.17780323945</v>
      </c>
      <c r="EA14" s="108">
        <f t="shared" si="40"/>
        <v>47160.352386978069</v>
      </c>
      <c r="EB14" s="108">
        <f t="shared" si="41"/>
        <v>47171.183775081619</v>
      </c>
      <c r="EC14" s="108">
        <f t="shared" si="42"/>
        <v>47182.017650846137</v>
      </c>
      <c r="ED14" s="108">
        <f t="shared" si="43"/>
        <v>47192.854014842989</v>
      </c>
      <c r="EE14" s="108">
        <f t="shared" si="44"/>
        <v>47203.692867643629</v>
      </c>
      <c r="EF14" s="108">
        <f t="shared" si="45"/>
        <v>44857.380385619719</v>
      </c>
      <c r="EG14" s="108">
        <f t="shared" si="46"/>
        <v>44867.682846726842</v>
      </c>
      <c r="EH14" s="108">
        <f t="shared" si="47"/>
        <v>44877.987674015501</v>
      </c>
      <c r="EI14" s="108">
        <f t="shared" si="48"/>
        <v>44888.29486802913</v>
      </c>
      <c r="EJ14" s="108">
        <f t="shared" si="49"/>
        <v>44870.661902916203</v>
      </c>
      <c r="EK14" s="108">
        <f t="shared" si="50"/>
        <v>44880.967414409111</v>
      </c>
      <c r="EL14" s="108">
        <f t="shared" si="51"/>
        <v>44891.275292784136</v>
      </c>
      <c r="EM14" s="108">
        <f t="shared" si="52"/>
        <v>44901.585538584877</v>
      </c>
      <c r="EN14" s="108">
        <f t="shared" si="53"/>
        <v>48254.066360102464</v>
      </c>
      <c r="EO14" s="108">
        <f t="shared" si="54"/>
        <v>48265.148943116939</v>
      </c>
      <c r="EP14" s="108">
        <f t="shared" si="55"/>
        <v>48276.234071484701</v>
      </c>
      <c r="EQ14" s="108">
        <f t="shared" si="56"/>
        <v>48287.321745790337</v>
      </c>
      <c r="ER14" s="108">
        <f t="shared" si="57"/>
        <v>48298.41196661858</v>
      </c>
      <c r="ES14" s="108">
        <f t="shared" si="58"/>
        <v>48439.260266580066</v>
      </c>
      <c r="ET14" s="108">
        <f t="shared" si="59"/>
        <v>48450.385383353816</v>
      </c>
      <c r="EU14" s="108">
        <f t="shared" si="60"/>
        <v>48461.513055249634</v>
      </c>
      <c r="EV14" s="108">
        <f t="shared" si="61"/>
        <v>48472.643282854369</v>
      </c>
      <c r="EW14" s="108">
        <f t="shared" si="62"/>
        <v>47915.724957265578</v>
      </c>
      <c r="EX14" s="108">
        <f t="shared" si="63"/>
        <v>47926.729832908073</v>
      </c>
      <c r="EY14" s="108">
        <f t="shared" si="64"/>
        <v>47937.737236056688</v>
      </c>
      <c r="EZ14" s="108">
        <f t="shared" si="65"/>
        <v>47948.74716729192</v>
      </c>
      <c r="FA14" s="108">
        <f t="shared" si="66"/>
        <v>44766.224714302967</v>
      </c>
      <c r="FB14" s="108">
        <f t="shared" si="67"/>
        <v>44776.506239551811</v>
      </c>
      <c r="FC14" s="108">
        <f t="shared" si="68"/>
        <v>44786.790126173815</v>
      </c>
      <c r="FD14" s="108">
        <f t="shared" si="69"/>
        <v>44797.076374711316</v>
      </c>
      <c r="FE14" s="108">
        <f t="shared" si="70"/>
        <v>44807.364985706779</v>
      </c>
    </row>
    <row r="15" spans="1:161" ht="15.75" x14ac:dyDescent="0.25">
      <c r="A15" s="47" t="s">
        <v>179</v>
      </c>
      <c r="B15" s="12">
        <f>'Urb proj of all 25 ARs '!G15</f>
        <v>2420.5294958032009</v>
      </c>
      <c r="C15" s="12">
        <f>'Urb proj of all 25 ARs '!H15</f>
        <v>2449.6076332601747</v>
      </c>
      <c r="D15" s="100">
        <f t="shared" si="10"/>
        <v>1.2013130807697432E-2</v>
      </c>
      <c r="E15" s="101">
        <f t="shared" si="11"/>
        <v>2.2967148367913914E-4</v>
      </c>
      <c r="F15" s="69">
        <f t="shared" si="12"/>
        <v>2421.0854224037912</v>
      </c>
      <c r="G15" s="69">
        <f t="shared" si="16"/>
        <v>2421.6414766848684</v>
      </c>
      <c r="H15" s="69">
        <f t="shared" ref="H15:AM15" si="87">G15*(1+$E$15)</f>
        <v>2422.1976586757573</v>
      </c>
      <c r="I15" s="69">
        <f t="shared" si="87"/>
        <v>2422.7539684057897</v>
      </c>
      <c r="J15" s="69">
        <f t="shared" si="87"/>
        <v>2423.310405904303</v>
      </c>
      <c r="K15" s="69">
        <f t="shared" si="87"/>
        <v>2423.8669712006422</v>
      </c>
      <c r="L15" s="69">
        <f t="shared" si="87"/>
        <v>2424.4236643241588</v>
      </c>
      <c r="M15" s="69">
        <f t="shared" si="87"/>
        <v>2424.980485304211</v>
      </c>
      <c r="N15" s="69">
        <f t="shared" si="87"/>
        <v>2425.5374341701636</v>
      </c>
      <c r="O15" s="69">
        <f t="shared" si="87"/>
        <v>2426.0945109513887</v>
      </c>
      <c r="P15" s="69">
        <f t="shared" si="87"/>
        <v>2426.6517156772647</v>
      </c>
      <c r="Q15" s="69">
        <f t="shared" si="87"/>
        <v>2427.2090483771767</v>
      </c>
      <c r="R15" s="69">
        <f t="shared" si="87"/>
        <v>2427.7665090805172</v>
      </c>
      <c r="S15" s="69">
        <f t="shared" si="87"/>
        <v>2428.3240978166841</v>
      </c>
      <c r="T15" s="69">
        <f t="shared" si="87"/>
        <v>2428.8818146150834</v>
      </c>
      <c r="U15" s="69">
        <f t="shared" si="87"/>
        <v>2429.4396595051271</v>
      </c>
      <c r="V15" s="69">
        <f t="shared" si="87"/>
        <v>2429.9976325162347</v>
      </c>
      <c r="W15" s="69">
        <f t="shared" si="87"/>
        <v>2430.5557336778315</v>
      </c>
      <c r="X15" s="69">
        <f t="shared" si="87"/>
        <v>2431.1139630193502</v>
      </c>
      <c r="Y15" s="69">
        <f t="shared" si="87"/>
        <v>2431.6723205702301</v>
      </c>
      <c r="Z15" s="69">
        <f t="shared" si="87"/>
        <v>2432.2308063599171</v>
      </c>
      <c r="AA15" s="69">
        <f t="shared" si="87"/>
        <v>2432.7894204178638</v>
      </c>
      <c r="AB15" s="69">
        <f t="shared" si="87"/>
        <v>2433.34816277353</v>
      </c>
      <c r="AC15" s="69">
        <f t="shared" si="87"/>
        <v>2433.9070334563821</v>
      </c>
      <c r="AD15" s="69">
        <f t="shared" si="87"/>
        <v>2434.4660324958932</v>
      </c>
      <c r="AE15" s="69">
        <f t="shared" si="87"/>
        <v>2435.025159921543</v>
      </c>
      <c r="AF15" s="69">
        <f t="shared" si="87"/>
        <v>2435.584415762818</v>
      </c>
      <c r="AG15" s="69">
        <f t="shared" si="87"/>
        <v>2436.1438000492121</v>
      </c>
      <c r="AH15" s="69">
        <f t="shared" si="87"/>
        <v>2436.7033128102253</v>
      </c>
      <c r="AI15" s="69">
        <f t="shared" si="87"/>
        <v>2437.2629540753642</v>
      </c>
      <c r="AJ15" s="69">
        <f t="shared" si="87"/>
        <v>2437.8227238741429</v>
      </c>
      <c r="AK15" s="69">
        <f t="shared" si="87"/>
        <v>2438.3826222360817</v>
      </c>
      <c r="AL15" s="69">
        <f t="shared" si="87"/>
        <v>2438.9426491907079</v>
      </c>
      <c r="AM15" s="69">
        <f t="shared" si="87"/>
        <v>2439.502804767556</v>
      </c>
      <c r="AN15" s="69">
        <f t="shared" ref="AN15:BE15" si="88">AM15*(1+$E$15)</f>
        <v>2440.0630889961662</v>
      </c>
      <c r="AO15" s="69">
        <f t="shared" si="88"/>
        <v>2440.6235019060869</v>
      </c>
      <c r="AP15" s="69">
        <f t="shared" si="88"/>
        <v>2441.1840435268718</v>
      </c>
      <c r="AQ15" s="69">
        <f t="shared" si="88"/>
        <v>2441.7447138880825</v>
      </c>
      <c r="AR15" s="69">
        <f t="shared" si="88"/>
        <v>2442.305513019287</v>
      </c>
      <c r="AS15" s="69">
        <f t="shared" si="88"/>
        <v>2442.8664409500598</v>
      </c>
      <c r="AT15" s="69">
        <f t="shared" si="88"/>
        <v>2443.4274977099826</v>
      </c>
      <c r="AU15" s="69">
        <f t="shared" si="88"/>
        <v>2443.9886833286441</v>
      </c>
      <c r="AV15" s="69">
        <f t="shared" si="88"/>
        <v>2444.5499978356393</v>
      </c>
      <c r="AW15" s="69">
        <f t="shared" si="88"/>
        <v>2445.1114412605698</v>
      </c>
      <c r="AX15" s="69">
        <f t="shared" si="88"/>
        <v>2445.6730136330448</v>
      </c>
      <c r="AY15" s="69">
        <f t="shared" si="88"/>
        <v>2446.2347149826801</v>
      </c>
      <c r="AZ15" s="69">
        <f t="shared" si="88"/>
        <v>2446.7965453390975</v>
      </c>
      <c r="BA15" s="69">
        <f t="shared" si="88"/>
        <v>2447.3585047319266</v>
      </c>
      <c r="BB15" s="69">
        <f t="shared" si="88"/>
        <v>2447.9205931908032</v>
      </c>
      <c r="BC15" s="69">
        <f t="shared" si="88"/>
        <v>2448.48281074537</v>
      </c>
      <c r="BD15" s="69">
        <f t="shared" si="88"/>
        <v>2449.0451574252766</v>
      </c>
      <c r="BE15" s="69">
        <f t="shared" si="88"/>
        <v>2449.6076332601797</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7957.2995538520654</v>
      </c>
      <c r="DG15" s="108">
        <f t="shared" si="20"/>
        <v>7959.1271186466774</v>
      </c>
      <c r="DH15" s="108">
        <f t="shared" si="21"/>
        <v>7960.9551031808078</v>
      </c>
      <c r="DI15" s="108">
        <f t="shared" si="22"/>
        <v>7962.7835075508583</v>
      </c>
      <c r="DJ15" s="108">
        <f t="shared" si="23"/>
        <v>9192.4168641285378</v>
      </c>
      <c r="DK15" s="108">
        <f t="shared" si="24"/>
        <v>9194.5281001483181</v>
      </c>
      <c r="DL15" s="108">
        <f t="shared" si="25"/>
        <v>9196.6398210588104</v>
      </c>
      <c r="DM15" s="108">
        <f t="shared" si="26"/>
        <v>9198.752026971375</v>
      </c>
      <c r="DN15" s="108">
        <f t="shared" si="27"/>
        <v>7248.4144070550919</v>
      </c>
      <c r="DO15" s="108">
        <f t="shared" si="28"/>
        <v>7250.079161146281</v>
      </c>
      <c r="DP15" s="108">
        <f t="shared" si="29"/>
        <v>7251.7442975840131</v>
      </c>
      <c r="DQ15" s="108">
        <f t="shared" si="30"/>
        <v>7253.409816456101</v>
      </c>
      <c r="DR15" s="108">
        <f t="shared" si="31"/>
        <v>7255.07571785038</v>
      </c>
      <c r="DS15" s="108">
        <f t="shared" si="32"/>
        <v>7403.7852043881057</v>
      </c>
      <c r="DT15" s="108">
        <f t="shared" si="33"/>
        <v>7405.4856427208388</v>
      </c>
      <c r="DU15" s="108">
        <f t="shared" si="34"/>
        <v>7407.1864715957663</v>
      </c>
      <c r="DV15" s="108">
        <f t="shared" si="35"/>
        <v>7408.8876911025864</v>
      </c>
      <c r="DW15" s="108">
        <f t="shared" si="36"/>
        <v>6878.2971699873242</v>
      </c>
      <c r="DX15" s="108">
        <f t="shared" si="37"/>
        <v>6879.8769187035405</v>
      </c>
      <c r="DY15" s="108">
        <f t="shared" si="38"/>
        <v>6881.4570302429902</v>
      </c>
      <c r="DZ15" s="108">
        <f t="shared" si="39"/>
        <v>6883.0375046890003</v>
      </c>
      <c r="EA15" s="108">
        <f t="shared" si="40"/>
        <v>7255.1536333202093</v>
      </c>
      <c r="EB15" s="108">
        <f t="shared" si="41"/>
        <v>7256.8199352194943</v>
      </c>
      <c r="EC15" s="108">
        <f t="shared" si="42"/>
        <v>7258.4866198208083</v>
      </c>
      <c r="ED15" s="108">
        <f t="shared" si="43"/>
        <v>7260.1536872120478</v>
      </c>
      <c r="EE15" s="108">
        <f t="shared" si="44"/>
        <v>7261.821137481129</v>
      </c>
      <c r="EF15" s="108">
        <f t="shared" si="45"/>
        <v>8144.7557180121921</v>
      </c>
      <c r="EG15" s="108">
        <f t="shared" si="46"/>
        <v>8146.6263361421525</v>
      </c>
      <c r="EH15" s="108">
        <f t="shared" si="47"/>
        <v>8148.4973838997539</v>
      </c>
      <c r="EI15" s="108">
        <f t="shared" si="48"/>
        <v>8150.3688613836694</v>
      </c>
      <c r="EJ15" s="108">
        <f t="shared" si="49"/>
        <v>8380.1766433593693</v>
      </c>
      <c r="EK15" s="108">
        <f t="shared" si="50"/>
        <v>8382.1013309625432</v>
      </c>
      <c r="EL15" s="108">
        <f t="shared" si="51"/>
        <v>8384.0264606115743</v>
      </c>
      <c r="EM15" s="108">
        <f t="shared" si="52"/>
        <v>8385.9520324079876</v>
      </c>
      <c r="EN15" s="108">
        <f t="shared" si="53"/>
        <v>9270.4506327825075</v>
      </c>
      <c r="EO15" s="108">
        <f t="shared" si="54"/>
        <v>9272.5797909337125</v>
      </c>
      <c r="EP15" s="108">
        <f t="shared" si="55"/>
        <v>9274.7094380918297</v>
      </c>
      <c r="EQ15" s="108">
        <f t="shared" si="56"/>
        <v>9276.839574369169</v>
      </c>
      <c r="ER15" s="108">
        <f t="shared" si="57"/>
        <v>9278.9701998780693</v>
      </c>
      <c r="ES15" s="108">
        <f t="shared" si="58"/>
        <v>8999.8424869422161</v>
      </c>
      <c r="ET15" s="108">
        <f t="shared" si="59"/>
        <v>9001.9094941190706</v>
      </c>
      <c r="EU15" s="108">
        <f t="shared" si="60"/>
        <v>9003.9769760285308</v>
      </c>
      <c r="EV15" s="108">
        <f t="shared" si="61"/>
        <v>9006.0449327796268</v>
      </c>
      <c r="EW15" s="108">
        <f t="shared" si="62"/>
        <v>8593.2859061097879</v>
      </c>
      <c r="EX15" s="108">
        <f t="shared" si="63"/>
        <v>8595.259538833523</v>
      </c>
      <c r="EY15" s="108">
        <f t="shared" si="64"/>
        <v>8597.2336248444153</v>
      </c>
      <c r="EZ15" s="108">
        <f t="shared" si="65"/>
        <v>8599.2081642465691</v>
      </c>
      <c r="FA15" s="108">
        <f t="shared" si="66"/>
        <v>7608.5223654244837</v>
      </c>
      <c r="FB15" s="108">
        <f t="shared" si="67"/>
        <v>7610.2698260447569</v>
      </c>
      <c r="FC15" s="108">
        <f t="shared" si="68"/>
        <v>7612.017688006903</v>
      </c>
      <c r="FD15" s="108">
        <f t="shared" si="69"/>
        <v>7613.7659514030984</v>
      </c>
      <c r="FE15" s="108">
        <f t="shared" si="70"/>
        <v>7615.5146163255431</v>
      </c>
    </row>
    <row r="16" spans="1:161" ht="15.75" x14ac:dyDescent="0.25">
      <c r="A16" s="47" t="s">
        <v>170</v>
      </c>
      <c r="B16" s="12">
        <f>'Urb proj of all 25 ARs '!G16</f>
        <v>18351.758666186339</v>
      </c>
      <c r="C16" s="12">
        <f>'Urb proj of all 25 ARs '!H16</f>
        <v>18572.220743594535</v>
      </c>
      <c r="D16" s="100">
        <f t="shared" si="10"/>
        <v>1.2013130807697676E-2</v>
      </c>
      <c r="E16" s="101">
        <f t="shared" si="11"/>
        <v>2.2967148367913914E-4</v>
      </c>
      <c r="F16" s="69">
        <f t="shared" si="12"/>
        <v>18355.973541827323</v>
      </c>
      <c r="G16" s="69">
        <f t="shared" si="13"/>
        <v>18360.189385505051</v>
      </c>
      <c r="H16" s="69">
        <f>G16*(1+$E$16)</f>
        <v>18364.406197441851</v>
      </c>
      <c r="I16" s="69">
        <f t="shared" ref="I16:BE16" si="89">H16*(1+$E$16)</f>
        <v>18368.623977860105</v>
      </c>
      <c r="J16" s="69">
        <f t="shared" si="89"/>
        <v>18372.842726982242</v>
      </c>
      <c r="K16" s="69">
        <f t="shared" si="89"/>
        <v>18377.062445030751</v>
      </c>
      <c r="L16" s="69">
        <f t="shared" si="89"/>
        <v>18381.283132228167</v>
      </c>
      <c r="M16" s="69">
        <f t="shared" si="89"/>
        <v>18385.504788797072</v>
      </c>
      <c r="N16" s="69">
        <f t="shared" si="89"/>
        <v>18389.727414960103</v>
      </c>
      <c r="O16" s="69">
        <f t="shared" si="89"/>
        <v>18393.951010939953</v>
      </c>
      <c r="P16" s="69">
        <f t="shared" si="89"/>
        <v>18398.175576959358</v>
      </c>
      <c r="Q16" s="69">
        <f t="shared" si="89"/>
        <v>18402.401113241107</v>
      </c>
      <c r="R16" s="69">
        <f t="shared" si="89"/>
        <v>18406.627620008043</v>
      </c>
      <c r="S16" s="69">
        <f t="shared" si="89"/>
        <v>18410.855097483058</v>
      </c>
      <c r="T16" s="69">
        <f t="shared" si="89"/>
        <v>18415.083545889098</v>
      </c>
      <c r="U16" s="69">
        <f t="shared" si="89"/>
        <v>18419.312965449157</v>
      </c>
      <c r="V16" s="69">
        <f t="shared" si="89"/>
        <v>18423.543356386283</v>
      </c>
      <c r="W16" s="69">
        <f t="shared" si="89"/>
        <v>18427.774718923571</v>
      </c>
      <c r="X16" s="69">
        <f t="shared" si="89"/>
        <v>18432.007053284171</v>
      </c>
      <c r="Y16" s="69">
        <f t="shared" si="89"/>
        <v>18436.240359691285</v>
      </c>
      <c r="Z16" s="69">
        <f t="shared" si="89"/>
        <v>18440.47463836816</v>
      </c>
      <c r="AA16" s="69">
        <f t="shared" si="89"/>
        <v>18444.709889538102</v>
      </c>
      <c r="AB16" s="69">
        <f t="shared" si="89"/>
        <v>18448.946113424463</v>
      </c>
      <c r="AC16" s="69">
        <f t="shared" si="89"/>
        <v>18453.18331025065</v>
      </c>
      <c r="AD16" s="69">
        <f t="shared" si="89"/>
        <v>18457.421480240118</v>
      </c>
      <c r="AE16" s="69">
        <f t="shared" si="89"/>
        <v>18461.660623616375</v>
      </c>
      <c r="AF16" s="69">
        <f t="shared" si="89"/>
        <v>18465.900740602981</v>
      </c>
      <c r="AG16" s="69">
        <f t="shared" si="89"/>
        <v>18470.141831423549</v>
      </c>
      <c r="AH16" s="69">
        <f t="shared" si="89"/>
        <v>18474.383896301737</v>
      </c>
      <c r="AI16" s="69">
        <f t="shared" si="89"/>
        <v>18478.62693546126</v>
      </c>
      <c r="AJ16" s="69">
        <f t="shared" si="89"/>
        <v>18482.870949125881</v>
      </c>
      <c r="AK16" s="69">
        <f t="shared" si="89"/>
        <v>18487.115937519418</v>
      </c>
      <c r="AL16" s="69">
        <f t="shared" si="89"/>
        <v>18491.361900865737</v>
      </c>
      <c r="AM16" s="69">
        <f t="shared" si="89"/>
        <v>18495.608839388758</v>
      </c>
      <c r="AN16" s="69">
        <f t="shared" si="89"/>
        <v>18499.856753312451</v>
      </c>
      <c r="AO16" s="69">
        <f t="shared" si="89"/>
        <v>18504.105642860835</v>
      </c>
      <c r="AP16" s="69">
        <f t="shared" si="89"/>
        <v>18508.355508257988</v>
      </c>
      <c r="AQ16" s="69">
        <f t="shared" si="89"/>
        <v>18512.60634972803</v>
      </c>
      <c r="AR16" s="69">
        <f t="shared" si="89"/>
        <v>18516.858167495138</v>
      </c>
      <c r="AS16" s="69">
        <f t="shared" si="89"/>
        <v>18521.110961783543</v>
      </c>
      <c r="AT16" s="69">
        <f t="shared" si="89"/>
        <v>18525.364732817521</v>
      </c>
      <c r="AU16" s="69">
        <f t="shared" si="89"/>
        <v>18529.619480821406</v>
      </c>
      <c r="AV16" s="69">
        <f t="shared" si="89"/>
        <v>18533.875206019577</v>
      </c>
      <c r="AW16" s="69">
        <f t="shared" si="89"/>
        <v>18538.131908636467</v>
      </c>
      <c r="AX16" s="69">
        <f t="shared" si="89"/>
        <v>18542.389588896564</v>
      </c>
      <c r="AY16" s="69">
        <f t="shared" si="89"/>
        <v>18546.648247024401</v>
      </c>
      <c r="AZ16" s="69">
        <f t="shared" si="89"/>
        <v>18550.90788324457</v>
      </c>
      <c r="BA16" s="69">
        <f t="shared" si="89"/>
        <v>18555.168497781709</v>
      </c>
      <c r="BB16" s="69">
        <f t="shared" si="89"/>
        <v>18559.430090860511</v>
      </c>
      <c r="BC16" s="69">
        <f t="shared" si="89"/>
        <v>18563.692662705718</v>
      </c>
      <c r="BD16" s="69">
        <f t="shared" si="89"/>
        <v>18567.956213542126</v>
      </c>
      <c r="BE16" s="69">
        <f t="shared" si="89"/>
        <v>18572.220743594578</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19733.635821748598</v>
      </c>
      <c r="DG16" s="108">
        <f t="shared" si="15"/>
        <v>19738.168075166162</v>
      </c>
      <c r="DH16" s="108">
        <f t="shared" si="15"/>
        <v>19742.701369513095</v>
      </c>
      <c r="DI16" s="108">
        <f t="shared" si="15"/>
        <v>19747.235705028466</v>
      </c>
      <c r="DJ16" s="108">
        <f t="shared" si="15"/>
        <v>20962.828009782857</v>
      </c>
      <c r="DK16" s="108">
        <f t="shared" si="15"/>
        <v>20967.642573593974</v>
      </c>
      <c r="DL16" s="108">
        <f t="shared" si="15"/>
        <v>20972.458243173107</v>
      </c>
      <c r="DM16" s="108">
        <f t="shared" si="15"/>
        <v>20977.275018774217</v>
      </c>
      <c r="DN16" s="108">
        <f t="shared" si="15"/>
        <v>18248.972737525659</v>
      </c>
      <c r="DO16" s="108">
        <f t="shared" si="15"/>
        <v>18253.164006169907</v>
      </c>
      <c r="DP16" s="108">
        <f t="shared" si="15"/>
        <v>18257.356237429041</v>
      </c>
      <c r="DQ16" s="108">
        <f t="shared" si="15"/>
        <v>18261.549431524152</v>
      </c>
      <c r="DR16" s="108">
        <f t="shared" si="15"/>
        <v>18265.743588676367</v>
      </c>
      <c r="DS16" s="108">
        <f t="shared" si="15"/>
        <v>19343.710100697757</v>
      </c>
      <c r="DT16" s="108">
        <f t="shared" si="15"/>
        <v>19348.152799296444</v>
      </c>
      <c r="DU16" s="108">
        <f t="shared" si="15"/>
        <v>19352.596518256309</v>
      </c>
      <c r="DV16" s="108">
        <f t="shared" ref="DV16:EK28" si="90">V16*BV16</f>
        <v>19357.041257811699</v>
      </c>
      <c r="DW16" s="108">
        <f t="shared" si="90"/>
        <v>18518.943256767107</v>
      </c>
      <c r="DX16" s="108">
        <f t="shared" si="90"/>
        <v>18523.196529941059</v>
      </c>
      <c r="DY16" s="108">
        <f t="shared" si="90"/>
        <v>18527.450779970572</v>
      </c>
      <c r="DZ16" s="108">
        <f t="shared" si="90"/>
        <v>18531.70600708</v>
      </c>
      <c r="EA16" s="108">
        <f t="shared" si="90"/>
        <v>19328.950890392214</v>
      </c>
      <c r="EB16" s="108">
        <f t="shared" si="90"/>
        <v>19333.390199221172</v>
      </c>
      <c r="EC16" s="108">
        <f t="shared" si="90"/>
        <v>19337.830527632774</v>
      </c>
      <c r="ED16" s="108">
        <f t="shared" si="90"/>
        <v>19342.271875861192</v>
      </c>
      <c r="EE16" s="108">
        <f t="shared" si="90"/>
        <v>19346.714244140647</v>
      </c>
      <c r="EF16" s="108">
        <f t="shared" si="90"/>
        <v>18900.494978538129</v>
      </c>
      <c r="EG16" s="108">
        <f t="shared" si="90"/>
        <v>18904.83588326212</v>
      </c>
      <c r="EH16" s="108">
        <f t="shared" si="90"/>
        <v>18909.177784968142</v>
      </c>
      <c r="EI16" s="108">
        <f t="shared" si="90"/>
        <v>18913.52068388517</v>
      </c>
      <c r="EJ16" s="108">
        <f t="shared" si="90"/>
        <v>19207.104790500016</v>
      </c>
      <c r="EK16" s="108">
        <f t="shared" si="90"/>
        <v>19211.516114754431</v>
      </c>
      <c r="EL16" s="108">
        <f t="shared" ref="EL16:FA28" si="91">AL16*CL16</f>
        <v>19215.928452164233</v>
      </c>
      <c r="EM16" s="108">
        <f t="shared" si="91"/>
        <v>19220.341802962117</v>
      </c>
      <c r="EN16" s="108">
        <f t="shared" si="91"/>
        <v>20876.416744693477</v>
      </c>
      <c r="EO16" s="108">
        <f t="shared" si="91"/>
        <v>20881.211462301133</v>
      </c>
      <c r="EP16" s="108">
        <f t="shared" si="91"/>
        <v>20886.007281118698</v>
      </c>
      <c r="EQ16" s="108">
        <f t="shared" si="91"/>
        <v>20890.804201399089</v>
      </c>
      <c r="ER16" s="108">
        <f t="shared" si="91"/>
        <v>20895.602223395272</v>
      </c>
      <c r="ES16" s="108">
        <f t="shared" si="91"/>
        <v>20654.930351726718</v>
      </c>
      <c r="ET16" s="108">
        <f t="shared" si="91"/>
        <v>20659.674200225891</v>
      </c>
      <c r="EU16" s="108">
        <f t="shared" si="91"/>
        <v>20664.419138251786</v>
      </c>
      <c r="EV16" s="108">
        <f t="shared" si="91"/>
        <v>20669.165166054634</v>
      </c>
      <c r="EW16" s="108">
        <f t="shared" si="91"/>
        <v>20285.627050963634</v>
      </c>
      <c r="EX16" s="108">
        <f t="shared" si="91"/>
        <v>20290.286081025792</v>
      </c>
      <c r="EY16" s="108">
        <f t="shared" si="91"/>
        <v>20294.946181134295</v>
      </c>
      <c r="EZ16" s="108">
        <f t="shared" si="91"/>
        <v>20299.607351534902</v>
      </c>
      <c r="FA16" s="108">
        <f t="shared" si="91"/>
        <v>18635.849875848435</v>
      </c>
      <c r="FB16" s="108">
        <f t="shared" ref="FB16:FE28" si="92">BB16*DB16</f>
        <v>18640.129999139044</v>
      </c>
      <c r="FC16" s="108">
        <f t="shared" si="92"/>
        <v>18644.41110545192</v>
      </c>
      <c r="FD16" s="108">
        <f t="shared" si="92"/>
        <v>18648.693195012831</v>
      </c>
      <c r="FE16" s="108">
        <f t="shared" si="92"/>
        <v>18652.976268047605</v>
      </c>
    </row>
    <row r="17" spans="1:161" ht="15.75" x14ac:dyDescent="0.25">
      <c r="A17" s="87" t="s">
        <v>174</v>
      </c>
      <c r="B17" s="12">
        <f>'Urb proj of all 25 ARs '!G17</f>
        <v>22185.96101637707</v>
      </c>
      <c r="C17" s="12">
        <f>'Urb proj of all 25 ARs '!H17</f>
        <v>22452.483868161289</v>
      </c>
      <c r="D17" s="100">
        <f t="shared" si="10"/>
        <v>1.2013130807697666E-2</v>
      </c>
      <c r="E17" s="101">
        <f t="shared" si="11"/>
        <v>2.2967148367913914E-4</v>
      </c>
      <c r="F17" s="69">
        <f t="shared" si="12"/>
        <v>22191.056498960548</v>
      </c>
      <c r="G17" s="69">
        <f t="shared" si="13"/>
        <v>22196.153151831073</v>
      </c>
      <c r="H17" s="69">
        <f>G17*(1+$E$17)</f>
        <v>22201.250975257422</v>
      </c>
      <c r="I17" s="69">
        <f t="shared" ref="I17:BE17" si="93">H17*(1+$E$17)</f>
        <v>22206.349969508443</v>
      </c>
      <c r="J17" s="69">
        <f t="shared" si="93"/>
        <v>22211.450134853039</v>
      </c>
      <c r="K17" s="69">
        <f t="shared" si="93"/>
        <v>22216.551471560175</v>
      </c>
      <c r="L17" s="69">
        <f t="shared" si="93"/>
        <v>22221.653979898882</v>
      </c>
      <c r="M17" s="69">
        <f t="shared" si="93"/>
        <v>22226.75766013825</v>
      </c>
      <c r="N17" s="69">
        <f t="shared" si="93"/>
        <v>22231.862512547432</v>
      </c>
      <c r="O17" s="69">
        <f t="shared" si="93"/>
        <v>22236.968537395638</v>
      </c>
      <c r="P17" s="69">
        <f t="shared" si="93"/>
        <v>22242.075734952148</v>
      </c>
      <c r="Q17" s="69">
        <f t="shared" si="93"/>
        <v>22247.1841054863</v>
      </c>
      <c r="R17" s="69">
        <f t="shared" si="93"/>
        <v>22252.293649267489</v>
      </c>
      <c r="S17" s="69">
        <f t="shared" si="93"/>
        <v>22257.404366565181</v>
      </c>
      <c r="T17" s="69">
        <f t="shared" si="93"/>
        <v>22262.516257648895</v>
      </c>
      <c r="U17" s="69">
        <f t="shared" si="93"/>
        <v>22267.62932278822</v>
      </c>
      <c r="V17" s="69">
        <f t="shared" si="93"/>
        <v>22272.743562252803</v>
      </c>
      <c r="W17" s="69">
        <f t="shared" si="93"/>
        <v>22277.858976312349</v>
      </c>
      <c r="X17" s="69">
        <f t="shared" si="93"/>
        <v>22282.975565236633</v>
      </c>
      <c r="Y17" s="69">
        <f t="shared" si="93"/>
        <v>22288.093329295487</v>
      </c>
      <c r="Z17" s="69">
        <f t="shared" si="93"/>
        <v>22293.212268758805</v>
      </c>
      <c r="AA17" s="69">
        <f t="shared" si="93"/>
        <v>22298.332383896544</v>
      </c>
      <c r="AB17" s="69">
        <f t="shared" si="93"/>
        <v>22303.453674978726</v>
      </c>
      <c r="AC17" s="69">
        <f t="shared" si="93"/>
        <v>22308.576142275426</v>
      </c>
      <c r="AD17" s="69">
        <f t="shared" si="93"/>
        <v>22313.69978605679</v>
      </c>
      <c r="AE17" s="69">
        <f t="shared" si="93"/>
        <v>22318.824606593025</v>
      </c>
      <c r="AF17" s="69">
        <f t="shared" si="93"/>
        <v>22323.950604154397</v>
      </c>
      <c r="AG17" s="69">
        <f t="shared" si="93"/>
        <v>22329.077779011233</v>
      </c>
      <c r="AH17" s="69">
        <f t="shared" si="93"/>
        <v>22334.206131433926</v>
      </c>
      <c r="AI17" s="69">
        <f t="shared" si="93"/>
        <v>22339.335661692927</v>
      </c>
      <c r="AJ17" s="69">
        <f t="shared" si="93"/>
        <v>22344.466370058755</v>
      </c>
      <c r="AK17" s="69">
        <f t="shared" si="93"/>
        <v>22349.598256801986</v>
      </c>
      <c r="AL17" s="69">
        <f t="shared" si="93"/>
        <v>22354.73132219326</v>
      </c>
      <c r="AM17" s="69">
        <f t="shared" si="93"/>
        <v>22359.865566503278</v>
      </c>
      <c r="AN17" s="69">
        <f t="shared" si="93"/>
        <v>22365.000990002802</v>
      </c>
      <c r="AO17" s="69">
        <f t="shared" si="93"/>
        <v>22370.137592962659</v>
      </c>
      <c r="AP17" s="69">
        <f t="shared" si="93"/>
        <v>22375.275375653742</v>
      </c>
      <c r="AQ17" s="69">
        <f t="shared" si="93"/>
        <v>22380.414338346996</v>
      </c>
      <c r="AR17" s="69">
        <f t="shared" si="93"/>
        <v>22385.55448131344</v>
      </c>
      <c r="AS17" s="69">
        <f t="shared" si="93"/>
        <v>22390.695804824143</v>
      </c>
      <c r="AT17" s="69">
        <f t="shared" si="93"/>
        <v>22395.838309150244</v>
      </c>
      <c r="AU17" s="69">
        <f t="shared" si="93"/>
        <v>22400.981994562946</v>
      </c>
      <c r="AV17" s="69">
        <f t="shared" si="93"/>
        <v>22406.126861333509</v>
      </c>
      <c r="AW17" s="69">
        <f t="shared" si="93"/>
        <v>22411.272909733256</v>
      </c>
      <c r="AX17" s="69">
        <f t="shared" si="93"/>
        <v>22416.420140033573</v>
      </c>
      <c r="AY17" s="69">
        <f t="shared" si="93"/>
        <v>22421.568552505909</v>
      </c>
      <c r="AZ17" s="69">
        <f t="shared" si="93"/>
        <v>22426.718147421776</v>
      </c>
      <c r="BA17" s="69">
        <f t="shared" si="93"/>
        <v>22431.86892505275</v>
      </c>
      <c r="BB17" s="69">
        <f t="shared" si="93"/>
        <v>22437.020885670463</v>
      </c>
      <c r="BC17" s="69">
        <f t="shared" si="93"/>
        <v>22442.174029546615</v>
      </c>
      <c r="BD17" s="69">
        <f t="shared" si="93"/>
        <v>22447.328356952967</v>
      </c>
      <c r="BE17" s="69">
        <f t="shared" si="93"/>
        <v>22452.48386816134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36259.438943385292</v>
      </c>
      <c r="DG17" s="108">
        <f t="shared" si="15"/>
        <v>36267.766702524794</v>
      </c>
      <c r="DH17" s="108">
        <f t="shared" si="15"/>
        <v>36276.096374313085</v>
      </c>
      <c r="DI17" s="108">
        <f t="shared" si="15"/>
        <v>36284.427959189466</v>
      </c>
      <c r="DJ17" s="108">
        <f t="shared" si="15"/>
        <v>42101.925705281166</v>
      </c>
      <c r="DK17" s="108">
        <f t="shared" si="15"/>
        <v>42111.595317023646</v>
      </c>
      <c r="DL17" s="108">
        <f t="shared" si="15"/>
        <v>42121.2671496002</v>
      </c>
      <c r="DM17" s="108">
        <f t="shared" si="15"/>
        <v>42130.941203520895</v>
      </c>
      <c r="DN17" s="108">
        <f t="shared" si="15"/>
        <v>35048.322862829518</v>
      </c>
      <c r="DO17" s="108">
        <f t="shared" si="15"/>
        <v>35056.372463141888</v>
      </c>
      <c r="DP17" s="108">
        <f t="shared" si="15"/>
        <v>35064.423912217906</v>
      </c>
      <c r="DQ17" s="108">
        <f t="shared" si="15"/>
        <v>35072.477210482182</v>
      </c>
      <c r="DR17" s="108">
        <f t="shared" si="15"/>
        <v>35080.532358359415</v>
      </c>
      <c r="DS17" s="108">
        <f t="shared" si="15"/>
        <v>38046.457700505933</v>
      </c>
      <c r="DT17" s="108">
        <f t="shared" si="15"/>
        <v>38055.19588689474</v>
      </c>
      <c r="DU17" s="108">
        <f t="shared" si="15"/>
        <v>38063.936080195781</v>
      </c>
      <c r="DV17" s="108">
        <f t="shared" si="90"/>
        <v>38072.678280869994</v>
      </c>
      <c r="DW17" s="108">
        <f t="shared" si="90"/>
        <v>37140.530443784177</v>
      </c>
      <c r="DX17" s="108">
        <f t="shared" si="90"/>
        <v>37149.060564515828</v>
      </c>
      <c r="DY17" s="108">
        <f t="shared" si="90"/>
        <v>37157.59264437297</v>
      </c>
      <c r="DZ17" s="108">
        <f t="shared" si="90"/>
        <v>37166.126683805545</v>
      </c>
      <c r="EA17" s="108">
        <f t="shared" si="90"/>
        <v>41436.909469578459</v>
      </c>
      <c r="EB17" s="108">
        <f t="shared" si="90"/>
        <v>41446.426346055421</v>
      </c>
      <c r="EC17" s="108">
        <f t="shared" si="90"/>
        <v>41455.945408287516</v>
      </c>
      <c r="ED17" s="108">
        <f t="shared" si="90"/>
        <v>41465.466656776756</v>
      </c>
      <c r="EE17" s="108">
        <f t="shared" si="90"/>
        <v>41474.990092025269</v>
      </c>
      <c r="EF17" s="108">
        <f t="shared" si="90"/>
        <v>41587.058737666055</v>
      </c>
      <c r="EG17" s="108">
        <f t="shared" si="90"/>
        <v>41596.610099148187</v>
      </c>
      <c r="EH17" s="108">
        <f t="shared" si="90"/>
        <v>41606.163654305681</v>
      </c>
      <c r="EI17" s="108">
        <f t="shared" si="90"/>
        <v>41615.719403642361</v>
      </c>
      <c r="EJ17" s="108">
        <f t="shared" si="90"/>
        <v>44579.659438721254</v>
      </c>
      <c r="EK17" s="108">
        <f t="shared" si="90"/>
        <v>44589.898115246455</v>
      </c>
      <c r="EL17" s="108">
        <f t="shared" si="91"/>
        <v>44600.139143303692</v>
      </c>
      <c r="EM17" s="108">
        <f t="shared" si="91"/>
        <v>44610.382523433029</v>
      </c>
      <c r="EN17" s="108">
        <f t="shared" si="91"/>
        <v>44432.658859787633</v>
      </c>
      <c r="EO17" s="108">
        <f t="shared" si="91"/>
        <v>44442.863774471763</v>
      </c>
      <c r="EP17" s="108">
        <f t="shared" si="91"/>
        <v>44453.071032933796</v>
      </c>
      <c r="EQ17" s="108">
        <f t="shared" si="91"/>
        <v>44463.280635712021</v>
      </c>
      <c r="ER17" s="108">
        <f t="shared" si="91"/>
        <v>44473.492583344872</v>
      </c>
      <c r="ES17" s="108">
        <f t="shared" si="91"/>
        <v>43969.69649901193</v>
      </c>
      <c r="ET17" s="108">
        <f t="shared" si="91"/>
        <v>43979.79508444378</v>
      </c>
      <c r="EU17" s="108">
        <f t="shared" si="91"/>
        <v>43989.895989232733</v>
      </c>
      <c r="EV17" s="108">
        <f t="shared" si="91"/>
        <v>43999.999213911469</v>
      </c>
      <c r="EW17" s="108">
        <f t="shared" si="91"/>
        <v>39452.843152556488</v>
      </c>
      <c r="EX17" s="108">
        <f t="shared" si="91"/>
        <v>39461.904345578696</v>
      </c>
      <c r="EY17" s="108">
        <f t="shared" si="91"/>
        <v>39470.967619698546</v>
      </c>
      <c r="EZ17" s="108">
        <f t="shared" si="91"/>
        <v>39480.032975394017</v>
      </c>
      <c r="FA17" s="108">
        <f t="shared" si="91"/>
        <v>36896.396157456213</v>
      </c>
      <c r="FB17" s="108">
        <f t="shared" si="92"/>
        <v>36904.870207504107</v>
      </c>
      <c r="FC17" s="108">
        <f t="shared" si="92"/>
        <v>36913.346203799651</v>
      </c>
      <c r="FD17" s="108">
        <f t="shared" si="92"/>
        <v>36921.824146789841</v>
      </c>
      <c r="FE17" s="108">
        <f t="shared" si="92"/>
        <v>36930.304036921771</v>
      </c>
    </row>
    <row r="18" spans="1:161" ht="15.75" x14ac:dyDescent="0.25">
      <c r="A18" s="47" t="s">
        <v>222</v>
      </c>
      <c r="B18" s="12">
        <f>'Urb proj of all 25 ARs '!G18</f>
        <v>26372.218808198693</v>
      </c>
      <c r="C18" s="12">
        <f>'Urb proj of all 25 ARs '!H18</f>
        <v>26689.031722430806</v>
      </c>
      <c r="D18" s="100">
        <f t="shared" si="10"/>
        <v>1.2013130807697541E-2</v>
      </c>
      <c r="E18" s="101">
        <f t="shared" si="11"/>
        <v>2.2967148367913914E-4</v>
      </c>
      <c r="F18" s="69">
        <f t="shared" si="12"/>
        <v>26378.275754820283</v>
      </c>
      <c r="G18" s="69">
        <f t="shared" si="13"/>
        <v>26384.334092549791</v>
      </c>
      <c r="H18" s="69">
        <f>G18*(1+$E$18)</f>
        <v>26390.393821706712</v>
      </c>
      <c r="I18" s="69">
        <f t="shared" ref="I18:BE18" si="94">H18*(1+$E$18)</f>
        <v>26396.45494261062</v>
      </c>
      <c r="J18" s="69">
        <f t="shared" si="94"/>
        <v>26402.517455581161</v>
      </c>
      <c r="K18" s="69">
        <f t="shared" si="94"/>
        <v>26408.581360938049</v>
      </c>
      <c r="L18" s="69">
        <f t="shared" si="94"/>
        <v>26414.646659001079</v>
      </c>
      <c r="M18" s="69">
        <f t="shared" si="94"/>
        <v>26420.713350090111</v>
      </c>
      <c r="N18" s="69">
        <f t="shared" si="94"/>
        <v>26426.781434525088</v>
      </c>
      <c r="O18" s="69">
        <f t="shared" si="94"/>
        <v>26432.850912626021</v>
      </c>
      <c r="P18" s="69">
        <f t="shared" si="94"/>
        <v>26438.921784712995</v>
      </c>
      <c r="Q18" s="69">
        <f t="shared" si="94"/>
        <v>26444.994051106165</v>
      </c>
      <c r="R18" s="69">
        <f t="shared" si="94"/>
        <v>26451.067712125769</v>
      </c>
      <c r="S18" s="69">
        <f t="shared" si="94"/>
        <v>26457.142768092112</v>
      </c>
      <c r="T18" s="69">
        <f t="shared" si="94"/>
        <v>26463.219219325569</v>
      </c>
      <c r="U18" s="69">
        <f t="shared" si="94"/>
        <v>26469.297066146599</v>
      </c>
      <c r="V18" s="69">
        <f t="shared" si="94"/>
        <v>26475.376308875726</v>
      </c>
      <c r="W18" s="69">
        <f t="shared" si="94"/>
        <v>26481.456947833551</v>
      </c>
      <c r="X18" s="69">
        <f t="shared" si="94"/>
        <v>26487.538983340746</v>
      </c>
      <c r="Y18" s="69">
        <f t="shared" si="94"/>
        <v>26493.622415718059</v>
      </c>
      <c r="Z18" s="69">
        <f t="shared" si="94"/>
        <v>26499.70724528631</v>
      </c>
      <c r="AA18" s="69">
        <f t="shared" si="94"/>
        <v>26505.793472366397</v>
      </c>
      <c r="AB18" s="69">
        <f t="shared" si="94"/>
        <v>26511.881097279289</v>
      </c>
      <c r="AC18" s="69">
        <f t="shared" si="94"/>
        <v>26517.970120346024</v>
      </c>
      <c r="AD18" s="69">
        <f t="shared" si="94"/>
        <v>26524.060541887724</v>
      </c>
      <c r="AE18" s="69">
        <f t="shared" si="94"/>
        <v>26530.152362225574</v>
      </c>
      <c r="AF18" s="69">
        <f t="shared" si="94"/>
        <v>26536.24558168084</v>
      </c>
      <c r="AG18" s="69">
        <f t="shared" si="94"/>
        <v>26542.340200574858</v>
      </c>
      <c r="AH18" s="69">
        <f t="shared" si="94"/>
        <v>26548.436219229039</v>
      </c>
      <c r="AI18" s="69">
        <f t="shared" si="94"/>
        <v>26554.533637964869</v>
      </c>
      <c r="AJ18" s="69">
        <f t="shared" si="94"/>
        <v>26560.632457103908</v>
      </c>
      <c r="AK18" s="69">
        <f t="shared" si="94"/>
        <v>26566.732676967786</v>
      </c>
      <c r="AL18" s="69">
        <f t="shared" si="94"/>
        <v>26572.834297878213</v>
      </c>
      <c r="AM18" s="69">
        <f t="shared" si="94"/>
        <v>26578.937320156965</v>
      </c>
      <c r="AN18" s="69">
        <f t="shared" si="94"/>
        <v>26585.041744125901</v>
      </c>
      <c r="AO18" s="69">
        <f t="shared" si="94"/>
        <v>26591.147570106947</v>
      </c>
      <c r="AP18" s="69">
        <f t="shared" si="94"/>
        <v>26597.254798422106</v>
      </c>
      <c r="AQ18" s="69">
        <f t="shared" si="94"/>
        <v>26603.363429393452</v>
      </c>
      <c r="AR18" s="69">
        <f t="shared" si="94"/>
        <v>26609.473463343136</v>
      </c>
      <c r="AS18" s="69">
        <f t="shared" si="94"/>
        <v>26615.584900593381</v>
      </c>
      <c r="AT18" s="69">
        <f t="shared" si="94"/>
        <v>26621.697741466487</v>
      </c>
      <c r="AU18" s="69">
        <f t="shared" si="94"/>
        <v>26627.811986284829</v>
      </c>
      <c r="AV18" s="69">
        <f t="shared" si="94"/>
        <v>26633.927635370848</v>
      </c>
      <c r="AW18" s="69">
        <f t="shared" si="94"/>
        <v>26640.044689047067</v>
      </c>
      <c r="AX18" s="69">
        <f t="shared" si="94"/>
        <v>26646.163147636078</v>
      </c>
      <c r="AY18" s="69">
        <f t="shared" si="94"/>
        <v>26652.283011460553</v>
      </c>
      <c r="AZ18" s="69">
        <f t="shared" si="94"/>
        <v>26658.404280843231</v>
      </c>
      <c r="BA18" s="69">
        <f t="shared" si="94"/>
        <v>26664.526956106933</v>
      </c>
      <c r="BB18" s="69">
        <f t="shared" si="94"/>
        <v>26670.651037574546</v>
      </c>
      <c r="BC18" s="69">
        <f t="shared" si="94"/>
        <v>26676.776525569036</v>
      </c>
      <c r="BD18" s="69">
        <f t="shared" si="94"/>
        <v>26682.90342041344</v>
      </c>
      <c r="BE18" s="69">
        <f t="shared" si="94"/>
        <v>26689.031722430875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30196.940565725083</v>
      </c>
      <c r="DG18" s="108">
        <f t="shared" si="15"/>
        <v>30203.875941867387</v>
      </c>
      <c r="DH18" s="108">
        <f t="shared" si="15"/>
        <v>30210.812910867815</v>
      </c>
      <c r="DI18" s="108">
        <f t="shared" si="15"/>
        <v>30217.751473092205</v>
      </c>
      <c r="DJ18" s="108">
        <f t="shared" si="15"/>
        <v>33484.094947748628</v>
      </c>
      <c r="DK18" s="108">
        <f t="shared" si="15"/>
        <v>33491.785289514934</v>
      </c>
      <c r="DL18" s="108">
        <f t="shared" si="15"/>
        <v>33499.477397533439</v>
      </c>
      <c r="DM18" s="108">
        <f t="shared" si="15"/>
        <v>33507.171272209802</v>
      </c>
      <c r="DN18" s="108">
        <f t="shared" si="15"/>
        <v>29612.276088674018</v>
      </c>
      <c r="DO18" s="108">
        <f t="shared" si="15"/>
        <v>29619.077184058424</v>
      </c>
      <c r="DP18" s="108">
        <f t="shared" si="15"/>
        <v>29625.879841460493</v>
      </c>
      <c r="DQ18" s="108">
        <f t="shared" si="15"/>
        <v>29632.684061238979</v>
      </c>
      <c r="DR18" s="108">
        <f t="shared" si="15"/>
        <v>29639.489843752719</v>
      </c>
      <c r="DS18" s="108">
        <f t="shared" si="15"/>
        <v>30211.796194427185</v>
      </c>
      <c r="DT18" s="108">
        <f t="shared" si="15"/>
        <v>30218.734982483769</v>
      </c>
      <c r="DU18" s="108">
        <f t="shared" si="15"/>
        <v>30225.675364182101</v>
      </c>
      <c r="DV18" s="108">
        <f t="shared" si="90"/>
        <v>30232.617339888202</v>
      </c>
      <c r="DW18" s="108">
        <f t="shared" si="90"/>
        <v>30039.820364256273</v>
      </c>
      <c r="DX18" s="108">
        <f t="shared" si="90"/>
        <v>30046.71965436879</v>
      </c>
      <c r="DY18" s="108">
        <f t="shared" si="90"/>
        <v>30053.620529051499</v>
      </c>
      <c r="DZ18" s="108">
        <f t="shared" si="90"/>
        <v>30060.522988668334</v>
      </c>
      <c r="EA18" s="108">
        <f t="shared" si="90"/>
        <v>30680.790295415216</v>
      </c>
      <c r="EB18" s="108">
        <f t="shared" si="90"/>
        <v>30687.836798042812</v>
      </c>
      <c r="EC18" s="108">
        <f t="shared" si="90"/>
        <v>30694.884919051121</v>
      </c>
      <c r="ED18" s="108">
        <f t="shared" si="90"/>
        <v>30701.934658811842</v>
      </c>
      <c r="EE18" s="108">
        <f t="shared" si="90"/>
        <v>30708.986017696749</v>
      </c>
      <c r="EF18" s="108">
        <f t="shared" si="90"/>
        <v>30666.180894834408</v>
      </c>
      <c r="EG18" s="108">
        <f t="shared" si="90"/>
        <v>30673.224042099297</v>
      </c>
      <c r="EH18" s="108">
        <f t="shared" si="90"/>
        <v>30680.268806974265</v>
      </c>
      <c r="EI18" s="108">
        <f t="shared" si="90"/>
        <v>30687.315189830839</v>
      </c>
      <c r="EJ18" s="108">
        <f t="shared" si="90"/>
        <v>31309.479170195551</v>
      </c>
      <c r="EK18" s="108">
        <f t="shared" si="90"/>
        <v>31316.670064729788</v>
      </c>
      <c r="EL18" s="108">
        <f t="shared" si="91"/>
        <v>31323.862610807446</v>
      </c>
      <c r="EM18" s="108">
        <f t="shared" si="91"/>
        <v>31331.056808807829</v>
      </c>
      <c r="EN18" s="108">
        <f t="shared" si="91"/>
        <v>33714.299698053743</v>
      </c>
      <c r="EO18" s="108">
        <f t="shared" si="91"/>
        <v>33722.042911286597</v>
      </c>
      <c r="EP18" s="108">
        <f t="shared" si="91"/>
        <v>33729.78790291473</v>
      </c>
      <c r="EQ18" s="108">
        <f t="shared" si="91"/>
        <v>33737.53467334657</v>
      </c>
      <c r="ER18" s="108">
        <f t="shared" si="91"/>
        <v>33745.283222990678</v>
      </c>
      <c r="ES18" s="108">
        <f t="shared" si="91"/>
        <v>32087.69023626635</v>
      </c>
      <c r="ET18" s="108">
        <f t="shared" si="91"/>
        <v>32095.059863690749</v>
      </c>
      <c r="EU18" s="108">
        <f t="shared" si="91"/>
        <v>32102.431183708417</v>
      </c>
      <c r="EV18" s="108">
        <f t="shared" si="91"/>
        <v>32109.804196708086</v>
      </c>
      <c r="EW18" s="108">
        <f t="shared" si="91"/>
        <v>32356.349418443435</v>
      </c>
      <c r="EX18" s="108">
        <f t="shared" si="91"/>
        <v>32363.780749220809</v>
      </c>
      <c r="EY18" s="108">
        <f t="shared" si="91"/>
        <v>32371.21378676295</v>
      </c>
      <c r="EZ18" s="108">
        <f t="shared" si="91"/>
        <v>32378.648531461848</v>
      </c>
      <c r="FA18" s="108">
        <f t="shared" si="91"/>
        <v>30361.182100837053</v>
      </c>
      <c r="FB18" s="108">
        <f t="shared" si="92"/>
        <v>30368.155198576405</v>
      </c>
      <c r="FC18" s="108">
        <f t="shared" si="92"/>
        <v>30375.129897837465</v>
      </c>
      <c r="FD18" s="108">
        <f t="shared" si="92"/>
        <v>30382.106198988047</v>
      </c>
      <c r="FE18" s="108">
        <f t="shared" si="92"/>
        <v>30389.084102396067</v>
      </c>
    </row>
    <row r="19" spans="1:161" ht="15.75" x14ac:dyDescent="0.25">
      <c r="A19" s="47" t="s">
        <v>178</v>
      </c>
      <c r="B19" s="12">
        <f>'Urb proj of all 25 ARs '!G19</f>
        <v>42589.526391958352</v>
      </c>
      <c r="C19" s="12">
        <f>'Urb proj of all 25 ARs '!H19</f>
        <v>43101.159943542836</v>
      </c>
      <c r="D19" s="100">
        <f t="shared" si="10"/>
        <v>1.2013130807697578E-2</v>
      </c>
      <c r="E19" s="101">
        <f t="shared" si="11"/>
        <v>2.2967148367913914E-4</v>
      </c>
      <c r="F19" s="69">
        <f t="shared" si="12"/>
        <v>42599.307991673988</v>
      </c>
      <c r="G19" s="69">
        <f t="shared" si="13"/>
        <v>42609.091837944143</v>
      </c>
      <c r="H19" s="69">
        <f>G19*(1+$E$19)</f>
        <v>42618.877931284784</v>
      </c>
      <c r="I19" s="69">
        <f t="shared" ref="I19:BE19" si="95">H19*(1+$E$19)</f>
        <v>42628.666272212002</v>
      </c>
      <c r="J19" s="69">
        <f t="shared" si="95"/>
        <v>42638.456861242004</v>
      </c>
      <c r="K19" s="69">
        <f t="shared" si="95"/>
        <v>42648.249698891115</v>
      </c>
      <c r="L19" s="69">
        <f t="shared" si="95"/>
        <v>42658.044785675775</v>
      </c>
      <c r="M19" s="69">
        <f t="shared" si="95"/>
        <v>42667.842122112554</v>
      </c>
      <c r="N19" s="69">
        <f t="shared" si="95"/>
        <v>42677.641708718125</v>
      </c>
      <c r="O19" s="69">
        <f t="shared" si="95"/>
        <v>42687.443546009294</v>
      </c>
      <c r="P19" s="69">
        <f t="shared" si="95"/>
        <v>42697.247634502972</v>
      </c>
      <c r="Q19" s="69">
        <f t="shared" si="95"/>
        <v>42707.053974716204</v>
      </c>
      <c r="R19" s="69">
        <f t="shared" si="95"/>
        <v>42716.862567166143</v>
      </c>
      <c r="S19" s="69">
        <f t="shared" si="95"/>
        <v>42726.673412370059</v>
      </c>
      <c r="T19" s="69">
        <f t="shared" si="95"/>
        <v>42736.486510845352</v>
      </c>
      <c r="U19" s="69">
        <f t="shared" si="95"/>
        <v>42746.301863109533</v>
      </c>
      <c r="V19" s="69">
        <f t="shared" si="95"/>
        <v>42756.119469680227</v>
      </c>
      <c r="W19" s="69">
        <f t="shared" si="95"/>
        <v>42765.939331075191</v>
      </c>
      <c r="X19" s="69">
        <f t="shared" si="95"/>
        <v>42775.761447812292</v>
      </c>
      <c r="Y19" s="69">
        <f t="shared" si="95"/>
        <v>42785.585820409513</v>
      </c>
      <c r="Z19" s="69">
        <f t="shared" si="95"/>
        <v>42795.412449384967</v>
      </c>
      <c r="AA19" s="69">
        <f t="shared" si="95"/>
        <v>42805.241335256876</v>
      </c>
      <c r="AB19" s="69">
        <f t="shared" si="95"/>
        <v>42815.072478543589</v>
      </c>
      <c r="AC19" s="69">
        <f t="shared" si="95"/>
        <v>42824.905879763566</v>
      </c>
      <c r="AD19" s="69">
        <f t="shared" si="95"/>
        <v>42834.741539435388</v>
      </c>
      <c r="AE19" s="69">
        <f t="shared" si="95"/>
        <v>42844.579458077766</v>
      </c>
      <c r="AF19" s="69">
        <f t="shared" si="95"/>
        <v>42854.41963620951</v>
      </c>
      <c r="AG19" s="69">
        <f t="shared" si="95"/>
        <v>42864.262074349565</v>
      </c>
      <c r="AH19" s="69">
        <f t="shared" si="95"/>
        <v>42874.106773016989</v>
      </c>
      <c r="AI19" s="69">
        <f t="shared" si="95"/>
        <v>42883.953732730966</v>
      </c>
      <c r="AJ19" s="69">
        <f t="shared" si="95"/>
        <v>42893.802954010789</v>
      </c>
      <c r="AK19" s="69">
        <f t="shared" si="95"/>
        <v>42903.654437375881</v>
      </c>
      <c r="AL19" s="69">
        <f t="shared" si="95"/>
        <v>42913.508183345773</v>
      </c>
      <c r="AM19" s="69">
        <f t="shared" si="95"/>
        <v>42923.364192440116</v>
      </c>
      <c r="AN19" s="69">
        <f t="shared" si="95"/>
        <v>42933.222465178696</v>
      </c>
      <c r="AO19" s="69">
        <f t="shared" si="95"/>
        <v>42943.083002081403</v>
      </c>
      <c r="AP19" s="69">
        <f t="shared" si="95"/>
        <v>42952.945803668248</v>
      </c>
      <c r="AQ19" s="69">
        <f t="shared" si="95"/>
        <v>42962.810870459369</v>
      </c>
      <c r="AR19" s="69">
        <f t="shared" si="95"/>
        <v>42972.67820297501</v>
      </c>
      <c r="AS19" s="69">
        <f t="shared" si="95"/>
        <v>42982.547801735556</v>
      </c>
      <c r="AT19" s="69">
        <f t="shared" si="95"/>
        <v>42992.419667261493</v>
      </c>
      <c r="AU19" s="69">
        <f t="shared" si="95"/>
        <v>43002.293800073428</v>
      </c>
      <c r="AV19" s="69">
        <f t="shared" si="95"/>
        <v>43012.170200692097</v>
      </c>
      <c r="AW19" s="69">
        <f t="shared" si="95"/>
        <v>43022.048869638347</v>
      </c>
      <c r="AX19" s="69">
        <f t="shared" si="95"/>
        <v>43031.929807433153</v>
      </c>
      <c r="AY19" s="69">
        <f t="shared" si="95"/>
        <v>43041.813014597603</v>
      </c>
      <c r="AZ19" s="69">
        <f t="shared" si="95"/>
        <v>43051.698491652904</v>
      </c>
      <c r="BA19" s="69">
        <f t="shared" si="95"/>
        <v>43061.586239120392</v>
      </c>
      <c r="BB19" s="69">
        <f t="shared" si="95"/>
        <v>43071.476257521506</v>
      </c>
      <c r="BC19" s="69">
        <f t="shared" si="95"/>
        <v>43081.368547377824</v>
      </c>
      <c r="BD19" s="69">
        <f t="shared" si="95"/>
        <v>43091.263109211031</v>
      </c>
      <c r="BE19" s="69">
        <f t="shared" si="95"/>
        <v>43101.159943542931</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43200.785697958905</v>
      </c>
      <c r="DG19" s="108">
        <f t="shared" si="15"/>
        <v>43210.707686506263</v>
      </c>
      <c r="DH19" s="108">
        <f t="shared" si="15"/>
        <v>43220.631953851451</v>
      </c>
      <c r="DI19" s="108">
        <f t="shared" si="15"/>
        <v>43230.558500517844</v>
      </c>
      <c r="DJ19" s="108">
        <f t="shared" si="15"/>
        <v>46585.16552760898</v>
      </c>
      <c r="DK19" s="108">
        <f t="shared" si="15"/>
        <v>46595.864811693144</v>
      </c>
      <c r="DL19" s="108">
        <f t="shared" si="15"/>
        <v>46606.566553097757</v>
      </c>
      <c r="DM19" s="108">
        <f t="shared" si="15"/>
        <v>46617.270752387201</v>
      </c>
      <c r="DN19" s="108">
        <f t="shared" si="15"/>
        <v>41344.26917653979</v>
      </c>
      <c r="DO19" s="108">
        <f t="shared" si="15"/>
        <v>41353.764776183198</v>
      </c>
      <c r="DP19" s="108">
        <f t="shared" si="15"/>
        <v>41363.262556695059</v>
      </c>
      <c r="DQ19" s="108">
        <f t="shared" si="15"/>
        <v>41372.762518576266</v>
      </c>
      <c r="DR19" s="108">
        <f t="shared" si="15"/>
        <v>41382.264662327812</v>
      </c>
      <c r="DS19" s="108">
        <f t="shared" si="15"/>
        <v>42343.499383772236</v>
      </c>
      <c r="DT19" s="108">
        <f t="shared" si="15"/>
        <v>42353.224478099874</v>
      </c>
      <c r="DU19" s="108">
        <f t="shared" si="15"/>
        <v>42362.951806004356</v>
      </c>
      <c r="DV19" s="108">
        <f t="shared" si="90"/>
        <v>42372.681367998666</v>
      </c>
      <c r="DW19" s="108">
        <f t="shared" si="90"/>
        <v>41802.724553852458</v>
      </c>
      <c r="DX19" s="108">
        <f t="shared" si="90"/>
        <v>41812.32544762257</v>
      </c>
      <c r="DY19" s="108">
        <f t="shared" si="90"/>
        <v>41821.9285464442</v>
      </c>
      <c r="DZ19" s="108">
        <f t="shared" si="90"/>
        <v>41831.533850823784</v>
      </c>
      <c r="EA19" s="108">
        <f t="shared" si="90"/>
        <v>42911.563670041767</v>
      </c>
      <c r="EB19" s="108">
        <f t="shared" si="90"/>
        <v>42921.419232536864</v>
      </c>
      <c r="EC19" s="108">
        <f t="shared" si="90"/>
        <v>42931.277058573614</v>
      </c>
      <c r="ED19" s="108">
        <f t="shared" si="90"/>
        <v>42941.137148671893</v>
      </c>
      <c r="EE19" s="108">
        <f t="shared" si="90"/>
        <v>42950.999503351697</v>
      </c>
      <c r="EF19" s="108">
        <f t="shared" si="90"/>
        <v>42715.864362090098</v>
      </c>
      <c r="EG19" s="108">
        <f t="shared" si="90"/>
        <v>42725.674978034775</v>
      </c>
      <c r="EH19" s="108">
        <f t="shared" si="90"/>
        <v>42735.487847198172</v>
      </c>
      <c r="EI19" s="108">
        <f t="shared" si="90"/>
        <v>42745.302970097793</v>
      </c>
      <c r="EJ19" s="108">
        <f t="shared" si="90"/>
        <v>42924.61126381097</v>
      </c>
      <c r="EK19" s="108">
        <f t="shared" si="90"/>
        <v>42934.469822966283</v>
      </c>
      <c r="EL19" s="108">
        <f t="shared" si="91"/>
        <v>42944.330646351504</v>
      </c>
      <c r="EM19" s="108">
        <f t="shared" si="91"/>
        <v>42954.193734486653</v>
      </c>
      <c r="EN19" s="108">
        <f t="shared" si="91"/>
        <v>46890.157573383854</v>
      </c>
      <c r="EO19" s="108">
        <f t="shared" si="91"/>
        <v>46900.926905443681</v>
      </c>
      <c r="EP19" s="108">
        <f t="shared" si="91"/>
        <v>46911.69871091198</v>
      </c>
      <c r="EQ19" s="108">
        <f t="shared" si="91"/>
        <v>46922.47299035683</v>
      </c>
      <c r="ER19" s="108">
        <f t="shared" si="91"/>
        <v>46933.249744346416</v>
      </c>
      <c r="ES19" s="108">
        <f t="shared" si="91"/>
        <v>45346.090870344604</v>
      </c>
      <c r="ET19" s="108">
        <f t="shared" si="91"/>
        <v>45356.505574313851</v>
      </c>
      <c r="EU19" s="108">
        <f t="shared" si="91"/>
        <v>45366.922670243599</v>
      </c>
      <c r="EV19" s="108">
        <f t="shared" si="91"/>
        <v>45377.342158683234</v>
      </c>
      <c r="EW19" s="108">
        <f t="shared" si="91"/>
        <v>45351.721395634144</v>
      </c>
      <c r="EX19" s="108">
        <f t="shared" si="91"/>
        <v>45362.137392774479</v>
      </c>
      <c r="EY19" s="108">
        <f t="shared" si="91"/>
        <v>45372.555782172334</v>
      </c>
      <c r="EZ19" s="108">
        <f t="shared" si="91"/>
        <v>45382.976564377139</v>
      </c>
      <c r="FA19" s="108">
        <f t="shared" si="91"/>
        <v>41611.750659405589</v>
      </c>
      <c r="FB19" s="108">
        <f t="shared" si="92"/>
        <v>41621.307691918024</v>
      </c>
      <c r="FC19" s="108">
        <f t="shared" si="92"/>
        <v>41630.86691940829</v>
      </c>
      <c r="FD19" s="108">
        <f t="shared" si="92"/>
        <v>41640.428342380525</v>
      </c>
      <c r="FE19" s="108">
        <f t="shared" si="92"/>
        <v>41649.99196133895</v>
      </c>
    </row>
    <row r="20" spans="1:161" ht="15.75" x14ac:dyDescent="0.25">
      <c r="A20" s="47" t="s">
        <v>195</v>
      </c>
      <c r="B20" s="12">
        <f>'Urb proj of all 25 ARs '!G20</f>
        <v>141402.40786824349</v>
      </c>
      <c r="C20" s="12">
        <f>'Urb proj of all 25 ARs '!H20</f>
        <v>143101.09349048813</v>
      </c>
      <c r="D20" s="100">
        <f t="shared" si="10"/>
        <v>1.2013130807697737E-2</v>
      </c>
      <c r="E20" s="101">
        <f t="shared" si="11"/>
        <v>2.2967148367913914E-4</v>
      </c>
      <c r="F20" s="69">
        <f t="shared" si="12"/>
        <v>141434.88396905438</v>
      </c>
      <c r="G20" s="69">
        <f t="shared" si="13"/>
        <v>141467.36752869954</v>
      </c>
      <c r="H20" s="69">
        <f>G20*(1+$E$20)</f>
        <v>141499.85854889205</v>
      </c>
      <c r="I20" s="69">
        <f t="shared" ref="I20:BE20" si="96">H20*(1+$E$20)</f>
        <v>141532.35703134537</v>
      </c>
      <c r="J20" s="69">
        <f t="shared" si="96"/>
        <v>141564.86297777336</v>
      </c>
      <c r="K20" s="69">
        <f t="shared" si="96"/>
        <v>141597.3763898903</v>
      </c>
      <c r="L20" s="69">
        <f t="shared" si="96"/>
        <v>141629.89726941084</v>
      </c>
      <c r="M20" s="69">
        <f t="shared" si="96"/>
        <v>141662.42561805004</v>
      </c>
      <c r="N20" s="69">
        <f t="shared" si="96"/>
        <v>141694.96143752331</v>
      </c>
      <c r="O20" s="69">
        <f t="shared" si="96"/>
        <v>141727.50472954652</v>
      </c>
      <c r="P20" s="69">
        <f t="shared" si="96"/>
        <v>141760.0554958359</v>
      </c>
      <c r="Q20" s="69">
        <f t="shared" si="96"/>
        <v>141792.61373810808</v>
      </c>
      <c r="R20" s="69">
        <f t="shared" si="96"/>
        <v>141825.17945808006</v>
      </c>
      <c r="S20" s="69">
        <f t="shared" si="96"/>
        <v>141857.75265746927</v>
      </c>
      <c r="T20" s="69">
        <f t="shared" si="96"/>
        <v>141890.33333799351</v>
      </c>
      <c r="U20" s="69">
        <f t="shared" si="96"/>
        <v>141922.92150137096</v>
      </c>
      <c r="V20" s="69">
        <f t="shared" si="96"/>
        <v>141955.51714932025</v>
      </c>
      <c r="W20" s="69">
        <f t="shared" si="96"/>
        <v>141988.12028356036</v>
      </c>
      <c r="X20" s="69">
        <f t="shared" si="96"/>
        <v>142020.73090581069</v>
      </c>
      <c r="Y20" s="69">
        <f t="shared" si="96"/>
        <v>142053.34901779101</v>
      </c>
      <c r="Z20" s="69">
        <f t="shared" si="96"/>
        <v>142085.97462122151</v>
      </c>
      <c r="AA20" s="69">
        <f t="shared" si="96"/>
        <v>142118.60771782277</v>
      </c>
      <c r="AB20" s="69">
        <f t="shared" si="96"/>
        <v>142151.24830931574</v>
      </c>
      <c r="AC20" s="69">
        <f t="shared" si="96"/>
        <v>142183.89639742178</v>
      </c>
      <c r="AD20" s="69">
        <f t="shared" si="96"/>
        <v>142216.55198386265</v>
      </c>
      <c r="AE20" s="69">
        <f t="shared" si="96"/>
        <v>142249.21507036051</v>
      </c>
      <c r="AF20" s="69">
        <f t="shared" si="96"/>
        <v>142281.88565863791</v>
      </c>
      <c r="AG20" s="69">
        <f t="shared" si="96"/>
        <v>142314.56375041779</v>
      </c>
      <c r="AH20" s="69">
        <f t="shared" si="96"/>
        <v>142347.24934742349</v>
      </c>
      <c r="AI20" s="69">
        <f t="shared" si="96"/>
        <v>142379.94245137877</v>
      </c>
      <c r="AJ20" s="69">
        <f t="shared" si="96"/>
        <v>142412.64306400772</v>
      </c>
      <c r="AK20" s="69">
        <f t="shared" si="96"/>
        <v>142445.35118703489</v>
      </c>
      <c r="AL20" s="69">
        <f t="shared" si="96"/>
        <v>142478.06682218521</v>
      </c>
      <c r="AM20" s="69">
        <f t="shared" si="96"/>
        <v>142510.78997118399</v>
      </c>
      <c r="AN20" s="69">
        <f t="shared" si="96"/>
        <v>142543.52063575696</v>
      </c>
      <c r="AO20" s="69">
        <f t="shared" si="96"/>
        <v>142576.25881763021</v>
      </c>
      <c r="AP20" s="69">
        <f t="shared" si="96"/>
        <v>142609.00451853027</v>
      </c>
      <c r="AQ20" s="69">
        <f t="shared" si="96"/>
        <v>142641.75774018405</v>
      </c>
      <c r="AR20" s="69">
        <f t="shared" si="96"/>
        <v>142674.51848431883</v>
      </c>
      <c r="AS20" s="69">
        <f t="shared" si="96"/>
        <v>142707.28675266233</v>
      </c>
      <c r="AT20" s="69">
        <f t="shared" si="96"/>
        <v>142740.06254694264</v>
      </c>
      <c r="AU20" s="69">
        <f t="shared" si="96"/>
        <v>142772.84586888825</v>
      </c>
      <c r="AV20" s="69">
        <f t="shared" si="96"/>
        <v>142805.63672022807</v>
      </c>
      <c r="AW20" s="69">
        <f t="shared" si="96"/>
        <v>142838.43510269135</v>
      </c>
      <c r="AX20" s="69">
        <f t="shared" si="96"/>
        <v>142871.2410180078</v>
      </c>
      <c r="AY20" s="69">
        <f t="shared" si="96"/>
        <v>142904.0544679075</v>
      </c>
      <c r="AZ20" s="69">
        <f t="shared" si="96"/>
        <v>142936.87545412089</v>
      </c>
      <c r="BA20" s="69">
        <f t="shared" si="96"/>
        <v>142969.70397837891</v>
      </c>
      <c r="BB20" s="69">
        <f t="shared" si="96"/>
        <v>143002.54004241279</v>
      </c>
      <c r="BC20" s="69">
        <f t="shared" si="96"/>
        <v>143035.38364795421</v>
      </c>
      <c r="BD20" s="69">
        <f t="shared" si="96"/>
        <v>143068.23479673525</v>
      </c>
      <c r="BE20" s="69">
        <f t="shared" si="96"/>
        <v>143101.09349048836</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154791.09921504778</v>
      </c>
      <c r="DG20" s="108">
        <f t="shared" si="15"/>
        <v>154826.65031646483</v>
      </c>
      <c r="DH20" s="108">
        <f t="shared" si="15"/>
        <v>154862.2095829561</v>
      </c>
      <c r="DI20" s="108">
        <f t="shared" si="15"/>
        <v>154897.77701639687</v>
      </c>
      <c r="DJ20" s="108">
        <f t="shared" si="15"/>
        <v>176413.2136608263</v>
      </c>
      <c r="DK20" s="108">
        <f t="shared" si="15"/>
        <v>176453.73074534838</v>
      </c>
      <c r="DL20" s="108">
        <f t="shared" si="15"/>
        <v>176494.2571354894</v>
      </c>
      <c r="DM20" s="108">
        <f t="shared" si="15"/>
        <v>176534.79283338657</v>
      </c>
      <c r="DN20" s="108">
        <f t="shared" si="15"/>
        <v>157090.49551897953</v>
      </c>
      <c r="DO20" s="108">
        <f t="shared" si="15"/>
        <v>157126.57472615727</v>
      </c>
      <c r="DP20" s="108">
        <f t="shared" si="15"/>
        <v>157162.66221970005</v>
      </c>
      <c r="DQ20" s="108">
        <f t="shared" si="15"/>
        <v>157198.75800151101</v>
      </c>
      <c r="DR20" s="108">
        <f t="shared" si="15"/>
        <v>157234.86207349377</v>
      </c>
      <c r="DS20" s="108">
        <f t="shared" si="15"/>
        <v>159751.86488287896</v>
      </c>
      <c r="DT20" s="108">
        <f t="shared" si="15"/>
        <v>159788.55533070711</v>
      </c>
      <c r="DU20" s="108">
        <f t="shared" si="15"/>
        <v>159825.25420528484</v>
      </c>
      <c r="DV20" s="108">
        <f t="shared" si="90"/>
        <v>159861.96150854757</v>
      </c>
      <c r="DW20" s="108">
        <f t="shared" si="90"/>
        <v>162366.87343395353</v>
      </c>
      <c r="DX20" s="108">
        <f t="shared" si="90"/>
        <v>162404.16447467543</v>
      </c>
      <c r="DY20" s="108">
        <f t="shared" si="90"/>
        <v>162441.46408008598</v>
      </c>
      <c r="DZ20" s="108">
        <f t="shared" si="90"/>
        <v>162478.77225215227</v>
      </c>
      <c r="EA20" s="108">
        <f t="shared" si="90"/>
        <v>165118.72991734379</v>
      </c>
      <c r="EB20" s="108">
        <f t="shared" si="90"/>
        <v>165156.65298102712</v>
      </c>
      <c r="EC20" s="108">
        <f t="shared" si="90"/>
        <v>165194.58475455674</v>
      </c>
      <c r="ED20" s="108">
        <f t="shared" si="90"/>
        <v>165232.52523993308</v>
      </c>
      <c r="EE20" s="108">
        <f t="shared" si="90"/>
        <v>165270.474439157</v>
      </c>
      <c r="EF20" s="108">
        <f t="shared" si="90"/>
        <v>173722.73552851941</v>
      </c>
      <c r="EG20" s="108">
        <f t="shared" si="90"/>
        <v>173762.63468693703</v>
      </c>
      <c r="EH20" s="108">
        <f t="shared" si="90"/>
        <v>173802.54300905357</v>
      </c>
      <c r="EI20" s="108">
        <f t="shared" si="90"/>
        <v>173842.46049697368</v>
      </c>
      <c r="EJ20" s="108">
        <f t="shared" si="90"/>
        <v>176629.41261468802</v>
      </c>
      <c r="EK20" s="108">
        <f t="shared" si="90"/>
        <v>176669.9793539446</v>
      </c>
      <c r="EL20" s="108">
        <f t="shared" si="91"/>
        <v>176710.55541022439</v>
      </c>
      <c r="EM20" s="108">
        <f t="shared" si="91"/>
        <v>176751.1407856672</v>
      </c>
      <c r="EN20" s="108">
        <f t="shared" si="91"/>
        <v>190756.52651722616</v>
      </c>
      <c r="EO20" s="108">
        <f t="shared" si="91"/>
        <v>190800.33785169284</v>
      </c>
      <c r="EP20" s="108">
        <f t="shared" si="91"/>
        <v>190844.15924837373</v>
      </c>
      <c r="EQ20" s="108">
        <f t="shared" si="91"/>
        <v>190887.99070957981</v>
      </c>
      <c r="ER20" s="108">
        <f t="shared" si="91"/>
        <v>190931.83223762258</v>
      </c>
      <c r="ES20" s="108">
        <f t="shared" si="91"/>
        <v>171314.03651422734</v>
      </c>
      <c r="ET20" s="108">
        <f t="shared" si="91"/>
        <v>171353.38246316861</v>
      </c>
      <c r="EU20" s="108">
        <f t="shared" si="91"/>
        <v>171392.73744875239</v>
      </c>
      <c r="EV20" s="108">
        <f t="shared" si="91"/>
        <v>171432.10147305409</v>
      </c>
      <c r="EW20" s="108">
        <f t="shared" si="91"/>
        <v>168900.51246155612</v>
      </c>
      <c r="EX20" s="108">
        <f t="shared" si="91"/>
        <v>168939.30409284736</v>
      </c>
      <c r="EY20" s="108">
        <f t="shared" si="91"/>
        <v>168978.10463347009</v>
      </c>
      <c r="EZ20" s="108">
        <f t="shared" si="91"/>
        <v>169016.91408547052</v>
      </c>
      <c r="FA20" s="108">
        <f t="shared" si="91"/>
        <v>156670.22483211712</v>
      </c>
      <c r="FB20" s="108">
        <f t="shared" si="92"/>
        <v>156706.20751510267</v>
      </c>
      <c r="FC20" s="108">
        <f t="shared" si="92"/>
        <v>156742.19846228437</v>
      </c>
      <c r="FD20" s="108">
        <f t="shared" si="92"/>
        <v>156778.19767556034</v>
      </c>
      <c r="FE20" s="108">
        <f t="shared" si="92"/>
        <v>156814.205156829</v>
      </c>
    </row>
    <row r="21" spans="1:161" ht="15.75" x14ac:dyDescent="0.25">
      <c r="A21" s="47" t="s">
        <v>180</v>
      </c>
      <c r="B21" s="12">
        <f>'Urb proj of all 25 ARs '!G21</f>
        <v>77840.53060204006</v>
      </c>
      <c r="C21" s="12">
        <f>'Urb proj of all 25 ARs '!H21</f>
        <v>78775.639078302949</v>
      </c>
      <c r="D21" s="100">
        <f t="shared" si="10"/>
        <v>1.2013130807697519E-2</v>
      </c>
      <c r="E21" s="101">
        <f t="shared" si="11"/>
        <v>2.2967148367913914E-4</v>
      </c>
      <c r="F21" s="69">
        <f t="shared" si="12"/>
        <v>77858.408352193801</v>
      </c>
      <c r="G21" s="69">
        <f t="shared" si="13"/>
        <v>77876.29020835695</v>
      </c>
      <c r="H21" s="69">
        <f>G21*(1+$E$21)</f>
        <v>77894.176171472529</v>
      </c>
      <c r="I21" s="69">
        <f t="shared" ref="I21:BE21" si="97">H21*(1+$E$21)</f>
        <v>77912.066242483794</v>
      </c>
      <c r="J21" s="69">
        <f t="shared" si="97"/>
        <v>77929.960422334218</v>
      </c>
      <c r="K21" s="69">
        <f t="shared" si="97"/>
        <v>77947.858711967478</v>
      </c>
      <c r="L21" s="69">
        <f t="shared" si="97"/>
        <v>77965.761112327469</v>
      </c>
      <c r="M21" s="69">
        <f t="shared" si="97"/>
        <v>77983.667624358306</v>
      </c>
      <c r="N21" s="69">
        <f t="shared" si="97"/>
        <v>78001.578249004335</v>
      </c>
      <c r="O21" s="69">
        <f t="shared" si="97"/>
        <v>78019.492987210091</v>
      </c>
      <c r="P21" s="69">
        <f t="shared" si="97"/>
        <v>78037.411839920358</v>
      </c>
      <c r="Q21" s="69">
        <f t="shared" si="97"/>
        <v>78055.334808080108</v>
      </c>
      <c r="R21" s="69">
        <f t="shared" si="97"/>
        <v>78073.261892634546</v>
      </c>
      <c r="S21" s="69">
        <f t="shared" si="97"/>
        <v>78091.193094529095</v>
      </c>
      <c r="T21" s="69">
        <f t="shared" si="97"/>
        <v>78109.128414709383</v>
      </c>
      <c r="U21" s="69">
        <f t="shared" si="97"/>
        <v>78127.067854121269</v>
      </c>
      <c r="V21" s="69">
        <f t="shared" si="97"/>
        <v>78145.011413710832</v>
      </c>
      <c r="W21" s="69">
        <f t="shared" si="97"/>
        <v>78162.959094424339</v>
      </c>
      <c r="X21" s="69">
        <f t="shared" si="97"/>
        <v>78180.910897208305</v>
      </c>
      <c r="Y21" s="69">
        <f t="shared" si="97"/>
        <v>78198.866823009448</v>
      </c>
      <c r="Z21" s="69">
        <f t="shared" si="97"/>
        <v>78216.82687277472</v>
      </c>
      <c r="AA21" s="69">
        <f t="shared" si="97"/>
        <v>78234.791047451261</v>
      </c>
      <c r="AB21" s="69">
        <f t="shared" si="97"/>
        <v>78252.759347986459</v>
      </c>
      <c r="AC21" s="69">
        <f t="shared" si="97"/>
        <v>78270.731775327891</v>
      </c>
      <c r="AD21" s="69">
        <f t="shared" si="97"/>
        <v>78288.708330423382</v>
      </c>
      <c r="AE21" s="69">
        <f t="shared" si="97"/>
        <v>78306.68901422096</v>
      </c>
      <c r="AF21" s="69">
        <f t="shared" si="97"/>
        <v>78324.673827668856</v>
      </c>
      <c r="AG21" s="69">
        <f t="shared" si="97"/>
        <v>78342.662771715535</v>
      </c>
      <c r="AH21" s="69">
        <f t="shared" si="97"/>
        <v>78360.655847309696</v>
      </c>
      <c r="AI21" s="69">
        <f t="shared" si="97"/>
        <v>78378.653055400224</v>
      </c>
      <c r="AJ21" s="69">
        <f t="shared" si="97"/>
        <v>78396.654396936225</v>
      </c>
      <c r="AK21" s="69">
        <f t="shared" si="97"/>
        <v>78414.659872867051</v>
      </c>
      <c r="AL21" s="69">
        <f t="shared" si="97"/>
        <v>78432.669484142243</v>
      </c>
      <c r="AM21" s="69">
        <f t="shared" si="97"/>
        <v>78450.683231711577</v>
      </c>
      <c r="AN21" s="69">
        <f t="shared" si="97"/>
        <v>78468.701116525044</v>
      </c>
      <c r="AO21" s="69">
        <f t="shared" si="97"/>
        <v>78486.723139532856</v>
      </c>
      <c r="AP21" s="69">
        <f t="shared" si="97"/>
        <v>78504.749301685428</v>
      </c>
      <c r="AQ21" s="69">
        <f t="shared" si="97"/>
        <v>78522.779603933406</v>
      </c>
      <c r="AR21" s="69">
        <f t="shared" si="97"/>
        <v>78540.814047227657</v>
      </c>
      <c r="AS21" s="69">
        <f t="shared" si="97"/>
        <v>78558.852632519251</v>
      </c>
      <c r="AT21" s="69">
        <f t="shared" si="97"/>
        <v>78576.895360759489</v>
      </c>
      <c r="AU21" s="69">
        <f t="shared" si="97"/>
        <v>78594.942232899892</v>
      </c>
      <c r="AV21" s="69">
        <f t="shared" si="97"/>
        <v>78612.993249892199</v>
      </c>
      <c r="AW21" s="69">
        <f t="shared" si="97"/>
        <v>78631.048412688353</v>
      </c>
      <c r="AX21" s="69">
        <f t="shared" si="97"/>
        <v>78649.107722240544</v>
      </c>
      <c r="AY21" s="69">
        <f t="shared" si="97"/>
        <v>78667.171179501151</v>
      </c>
      <c r="AZ21" s="69">
        <f t="shared" si="97"/>
        <v>78685.238785422785</v>
      </c>
      <c r="BA21" s="69">
        <f t="shared" si="97"/>
        <v>78703.310540958279</v>
      </c>
      <c r="BB21" s="69">
        <f t="shared" si="97"/>
        <v>78721.386447060679</v>
      </c>
      <c r="BC21" s="69">
        <f t="shared" si="97"/>
        <v>78739.466504683252</v>
      </c>
      <c r="BD21" s="69">
        <f t="shared" si="97"/>
        <v>78757.550714779485</v>
      </c>
      <c r="BE21" s="69">
        <f t="shared" si="97"/>
        <v>78775.63907830308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94524.151994241023</v>
      </c>
      <c r="DG21" s="108">
        <f t="shared" si="15"/>
        <v>94545.861496473066</v>
      </c>
      <c r="DH21" s="108">
        <f t="shared" si="15"/>
        <v>94567.575984758674</v>
      </c>
      <c r="DI21" s="108">
        <f t="shared" si="15"/>
        <v>94589.29546024304</v>
      </c>
      <c r="DJ21" s="108">
        <f t="shared" si="15"/>
        <v>106212.07596241235</v>
      </c>
      <c r="DK21" s="108">
        <f t="shared" si="15"/>
        <v>106236.46984748328</v>
      </c>
      <c r="DL21" s="108">
        <f t="shared" si="15"/>
        <v>106260.869335134</v>
      </c>
      <c r="DM21" s="108">
        <f t="shared" si="15"/>
        <v>106285.27442665123</v>
      </c>
      <c r="DN21" s="108">
        <f t="shared" si="15"/>
        <v>89682.244201510955</v>
      </c>
      <c r="DO21" s="108">
        <f t="shared" si="15"/>
        <v>89702.841655596392</v>
      </c>
      <c r="DP21" s="108">
        <f t="shared" si="15"/>
        <v>89723.443840329666</v>
      </c>
      <c r="DQ21" s="108">
        <f t="shared" si="15"/>
        <v>89744.050756797267</v>
      </c>
      <c r="DR21" s="108">
        <f t="shared" si="15"/>
        <v>89764.662406085947</v>
      </c>
      <c r="DS21" s="108">
        <f t="shared" si="15"/>
        <v>92360.707930862292</v>
      </c>
      <c r="DT21" s="108">
        <f t="shared" si="15"/>
        <v>92381.920551686431</v>
      </c>
      <c r="DU21" s="108">
        <f t="shared" si="15"/>
        <v>92403.138044444655</v>
      </c>
      <c r="DV21" s="108">
        <f t="shared" si="90"/>
        <v>92424.360410255933</v>
      </c>
      <c r="DW21" s="108">
        <f t="shared" si="90"/>
        <v>93580.522041452787</v>
      </c>
      <c r="DX21" s="108">
        <f t="shared" si="90"/>
        <v>93602.014818793512</v>
      </c>
      <c r="DY21" s="108">
        <f t="shared" si="90"/>
        <v>93623.512532412293</v>
      </c>
      <c r="DZ21" s="108">
        <f t="shared" si="90"/>
        <v>93645.015183442869</v>
      </c>
      <c r="EA21" s="108">
        <f t="shared" si="90"/>
        <v>99937.136486547199</v>
      </c>
      <c r="EB21" s="108">
        <f t="shared" si="90"/>
        <v>99960.089196958725</v>
      </c>
      <c r="EC21" s="108">
        <f t="shared" si="90"/>
        <v>99983.047178953275</v>
      </c>
      <c r="ED21" s="108">
        <f t="shared" si="90"/>
        <v>100006.01043374163</v>
      </c>
      <c r="EE21" s="108">
        <f t="shared" si="90"/>
        <v>100028.97896253478</v>
      </c>
      <c r="EF21" s="108">
        <f t="shared" si="90"/>
        <v>98625.148498525188</v>
      </c>
      <c r="EG21" s="108">
        <f t="shared" si="90"/>
        <v>98647.799882708918</v>
      </c>
      <c r="EH21" s="108">
        <f t="shared" si="90"/>
        <v>98670.456469269673</v>
      </c>
      <c r="EI21" s="108">
        <f t="shared" si="90"/>
        <v>98693.118259402268</v>
      </c>
      <c r="EJ21" s="108">
        <f t="shared" si="90"/>
        <v>105302.86740454641</v>
      </c>
      <c r="EK21" s="108">
        <f t="shared" si="90"/>
        <v>105327.05247033889</v>
      </c>
      <c r="EL21" s="108">
        <f t="shared" si="91"/>
        <v>105351.24309075129</v>
      </c>
      <c r="EM21" s="108">
        <f t="shared" si="91"/>
        <v>105375.43926705938</v>
      </c>
      <c r="EN21" s="108">
        <f t="shared" si="91"/>
        <v>113142.58530560342</v>
      </c>
      <c r="EO21" s="108">
        <f t="shared" si="91"/>
        <v>113168.57093103786</v>
      </c>
      <c r="EP21" s="108">
        <f t="shared" si="91"/>
        <v>113194.56252462944</v>
      </c>
      <c r="EQ21" s="108">
        <f t="shared" si="91"/>
        <v>113220.56008774889</v>
      </c>
      <c r="ER21" s="108">
        <f t="shared" si="91"/>
        <v>113246.56362176723</v>
      </c>
      <c r="ES21" s="108">
        <f t="shared" si="91"/>
        <v>108491.09104976959</v>
      </c>
      <c r="ET21" s="108">
        <f t="shared" si="91"/>
        <v>108516.00835961694</v>
      </c>
      <c r="EU21" s="108">
        <f t="shared" si="91"/>
        <v>108540.93139225984</v>
      </c>
      <c r="EV21" s="108">
        <f t="shared" si="91"/>
        <v>108565.86014901262</v>
      </c>
      <c r="EW21" s="108">
        <f t="shared" si="91"/>
        <v>102466.1236066389</v>
      </c>
      <c r="EX21" s="108">
        <f t="shared" si="91"/>
        <v>102489.65715327449</v>
      </c>
      <c r="EY21" s="108">
        <f t="shared" si="91"/>
        <v>102513.19610489464</v>
      </c>
      <c r="EZ21" s="108">
        <f t="shared" si="91"/>
        <v>102536.74046274074</v>
      </c>
      <c r="FA21" s="108">
        <f t="shared" si="91"/>
        <v>92533.641924039373</v>
      </c>
      <c r="FB21" s="108">
        <f t="shared" si="92"/>
        <v>92554.894262870293</v>
      </c>
      <c r="FC21" s="108">
        <f t="shared" si="92"/>
        <v>92576.151482757414</v>
      </c>
      <c r="FD21" s="108">
        <f t="shared" si="92"/>
        <v>92597.41358482177</v>
      </c>
      <c r="FE21" s="108">
        <f t="shared" si="92"/>
        <v>92618.680570184632</v>
      </c>
    </row>
    <row r="22" spans="1:161" ht="15.75" x14ac:dyDescent="0.25">
      <c r="A22" s="47" t="s">
        <v>181</v>
      </c>
      <c r="B22" s="12">
        <f>'Urb proj of all 25 ARs '!G22</f>
        <v>231731.08438675685</v>
      </c>
      <c r="C22" s="12">
        <f>'Urb proj of all 25 ARs '!H22</f>
        <v>234514.90021570458</v>
      </c>
      <c r="D22" s="100">
        <f t="shared" si="10"/>
        <v>1.2013130807697633E-2</v>
      </c>
      <c r="E22" s="101">
        <f t="shared" si="11"/>
        <v>2.2967148367913914E-4</v>
      </c>
      <c r="F22" s="69">
        <f t="shared" si="12"/>
        <v>231784.30640872254</v>
      </c>
      <c r="G22" s="69">
        <f t="shared" si="13"/>
        <v>231837.54065426896</v>
      </c>
      <c r="H22" s="69">
        <f>G22*(1+$E$22)</f>
        <v>231890.78712620356</v>
      </c>
      <c r="I22" s="69">
        <f t="shared" ref="I22:BD22" si="98">H22*(1+$E$22)</f>
        <v>231944.04582733437</v>
      </c>
      <c r="J22" s="69">
        <f t="shared" si="98"/>
        <v>231997.31676047007</v>
      </c>
      <c r="K22" s="69">
        <f t="shared" si="98"/>
        <v>232050.59992842004</v>
      </c>
      <c r="L22" s="69">
        <f t="shared" si="98"/>
        <v>232103.89533399424</v>
      </c>
      <c r="M22" s="69">
        <f t="shared" si="98"/>
        <v>232157.20298000329</v>
      </c>
      <c r="N22" s="69">
        <f t="shared" si="98"/>
        <v>232210.52286925851</v>
      </c>
      <c r="O22" s="69">
        <f t="shared" si="98"/>
        <v>232263.85500457179</v>
      </c>
      <c r="P22" s="69">
        <f t="shared" si="98"/>
        <v>232317.19938875572</v>
      </c>
      <c r="Q22" s="69">
        <f t="shared" si="98"/>
        <v>232370.55602462351</v>
      </c>
      <c r="R22" s="69">
        <f t="shared" si="98"/>
        <v>232423.92491498904</v>
      </c>
      <c r="S22" s="69">
        <f t="shared" si="98"/>
        <v>232477.30606266679</v>
      </c>
      <c r="T22" s="69">
        <f t="shared" si="98"/>
        <v>232530.69947047194</v>
      </c>
      <c r="U22" s="69">
        <f t="shared" si="98"/>
        <v>232584.10514122027</v>
      </c>
      <c r="V22" s="69">
        <f t="shared" si="98"/>
        <v>232637.52307772823</v>
      </c>
      <c r="W22" s="69">
        <f t="shared" si="98"/>
        <v>232690.95328281293</v>
      </c>
      <c r="X22" s="69">
        <f t="shared" si="98"/>
        <v>232744.39575929212</v>
      </c>
      <c r="Y22" s="69">
        <f t="shared" si="98"/>
        <v>232797.85050998416</v>
      </c>
      <c r="Z22" s="69">
        <f t="shared" si="98"/>
        <v>232851.31753770809</v>
      </c>
      <c r="AA22" s="69">
        <f t="shared" si="98"/>
        <v>232904.79684528362</v>
      </c>
      <c r="AB22" s="69">
        <f t="shared" si="98"/>
        <v>232958.28843553105</v>
      </c>
      <c r="AC22" s="69">
        <f t="shared" si="98"/>
        <v>233011.79231127139</v>
      </c>
      <c r="AD22" s="69">
        <f t="shared" si="98"/>
        <v>233065.30847532625</v>
      </c>
      <c r="AE22" s="69">
        <f t="shared" si="98"/>
        <v>233118.83693051792</v>
      </c>
      <c r="AF22" s="69">
        <f t="shared" si="98"/>
        <v>233172.3776796693</v>
      </c>
      <c r="AG22" s="69">
        <f t="shared" si="98"/>
        <v>233225.93072560398</v>
      </c>
      <c r="AH22" s="69">
        <f t="shared" si="98"/>
        <v>233279.49607114616</v>
      </c>
      <c r="AI22" s="69">
        <f t="shared" si="98"/>
        <v>233333.07371912073</v>
      </c>
      <c r="AJ22" s="69">
        <f t="shared" si="98"/>
        <v>233386.66367235323</v>
      </c>
      <c r="AK22" s="69">
        <f t="shared" si="98"/>
        <v>233440.26593366978</v>
      </c>
      <c r="AL22" s="69">
        <f t="shared" si="98"/>
        <v>233493.88050589722</v>
      </c>
      <c r="AM22" s="69">
        <f t="shared" si="98"/>
        <v>233547.50739186301</v>
      </c>
      <c r="AN22" s="69">
        <f t="shared" si="98"/>
        <v>233601.14659439525</v>
      </c>
      <c r="AO22" s="69">
        <f t="shared" si="98"/>
        <v>233654.79811632272</v>
      </c>
      <c r="AP22" s="69">
        <f t="shared" si="98"/>
        <v>233708.46196047484</v>
      </c>
      <c r="AQ22" s="69">
        <f t="shared" si="98"/>
        <v>233762.13812968167</v>
      </c>
      <c r="AR22" s="69">
        <f t="shared" si="98"/>
        <v>233815.82662677392</v>
      </c>
      <c r="AS22" s="69">
        <f t="shared" si="98"/>
        <v>233869.52745458295</v>
      </c>
      <c r="AT22" s="69">
        <f t="shared" si="98"/>
        <v>233923.24061594077</v>
      </c>
      <c r="AU22" s="69">
        <f t="shared" si="98"/>
        <v>233976.96611368007</v>
      </c>
      <c r="AV22" s="69">
        <f t="shared" si="98"/>
        <v>234030.70395063414</v>
      </c>
      <c r="AW22" s="69">
        <f t="shared" si="98"/>
        <v>234084.45412963696</v>
      </c>
      <c r="AX22" s="69">
        <f t="shared" si="98"/>
        <v>234138.21665352312</v>
      </c>
      <c r="AY22" s="69">
        <f t="shared" si="98"/>
        <v>234191.99152512793</v>
      </c>
      <c r="AZ22" s="69">
        <f t="shared" si="98"/>
        <v>234245.77874728729</v>
      </c>
      <c r="BA22" s="69">
        <f t="shared" si="98"/>
        <v>234299.57832283774</v>
      </c>
      <c r="BB22" s="69">
        <f t="shared" si="98"/>
        <v>234353.39025461653</v>
      </c>
      <c r="BC22" s="69">
        <f t="shared" si="98"/>
        <v>234407.21454546155</v>
      </c>
      <c r="BD22" s="69">
        <f t="shared" si="98"/>
        <v>234461.05119821129</v>
      </c>
      <c r="BE22" s="69">
        <f>BD22*(1+$E$22)</f>
        <v>234514.90021570495</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261465.53491850122</v>
      </c>
      <c r="DG22" s="108">
        <f t="shared" si="15"/>
        <v>261525.58609583692</v>
      </c>
      <c r="DH22" s="108">
        <f t="shared" si="15"/>
        <v>261585.65106521561</v>
      </c>
      <c r="DI22" s="108">
        <f t="shared" si="15"/>
        <v>261645.72982980494</v>
      </c>
      <c r="DJ22" s="108">
        <f t="shared" si="15"/>
        <v>286439.17327331309</v>
      </c>
      <c r="DK22" s="108">
        <f t="shared" si="15"/>
        <v>286504.9601832226</v>
      </c>
      <c r="DL22" s="108">
        <f t="shared" si="15"/>
        <v>286570.76220250933</v>
      </c>
      <c r="DM22" s="108">
        <f t="shared" si="15"/>
        <v>286636.57933464344</v>
      </c>
      <c r="DN22" s="108">
        <f t="shared" si="15"/>
        <v>253096.15737460696</v>
      </c>
      <c r="DO22" s="108">
        <f t="shared" si="15"/>
        <v>253154.28634458466</v>
      </c>
      <c r="DP22" s="108">
        <f t="shared" si="15"/>
        <v>253212.42866512918</v>
      </c>
      <c r="DQ22" s="108">
        <f t="shared" si="15"/>
        <v>253270.58433930666</v>
      </c>
      <c r="DR22" s="108">
        <f t="shared" si="15"/>
        <v>253328.75337018416</v>
      </c>
      <c r="DS22" s="108">
        <f t="shared" si="15"/>
        <v>257549.04897883534</v>
      </c>
      <c r="DT22" s="108">
        <f t="shared" si="15"/>
        <v>257608.20065103445</v>
      </c>
      <c r="DU22" s="108">
        <f t="shared" si="15"/>
        <v>257667.3659086859</v>
      </c>
      <c r="DV22" s="108">
        <f t="shared" si="90"/>
        <v>257726.54475490982</v>
      </c>
      <c r="DW22" s="108">
        <f t="shared" si="90"/>
        <v>255122.29776510774</v>
      </c>
      <c r="DX22" s="108">
        <f t="shared" si="90"/>
        <v>255180.8920817551</v>
      </c>
      <c r="DY22" s="108">
        <f t="shared" si="90"/>
        <v>255239.49985584608</v>
      </c>
      <c r="DZ22" s="108">
        <f t="shared" si="90"/>
        <v>255298.12109047148</v>
      </c>
      <c r="EA22" s="108">
        <f t="shared" si="90"/>
        <v>267313.00141229102</v>
      </c>
      <c r="EB22" s="108">
        <f t="shared" si="90"/>
        <v>267374.39558593207</v>
      </c>
      <c r="EC22" s="108">
        <f t="shared" si="90"/>
        <v>267435.80386006413</v>
      </c>
      <c r="ED22" s="108">
        <f t="shared" si="90"/>
        <v>267497.22623792558</v>
      </c>
      <c r="EE22" s="108">
        <f t="shared" si="90"/>
        <v>267558.66272275569</v>
      </c>
      <c r="EF22" s="108">
        <f t="shared" si="90"/>
        <v>267720.12153480976</v>
      </c>
      <c r="EG22" s="108">
        <f t="shared" si="90"/>
        <v>267781.60921233339</v>
      </c>
      <c r="EH22" s="108">
        <f t="shared" si="90"/>
        <v>267843.11101182317</v>
      </c>
      <c r="EI22" s="108">
        <f t="shared" si="90"/>
        <v>267904.62693652249</v>
      </c>
      <c r="EJ22" s="108">
        <f t="shared" si="90"/>
        <v>275240.17047149671</v>
      </c>
      <c r="EK22" s="108">
        <f t="shared" si="90"/>
        <v>275303.385289817</v>
      </c>
      <c r="EL22" s="108">
        <f t="shared" si="91"/>
        <v>275366.61462677841</v>
      </c>
      <c r="EM22" s="108">
        <f t="shared" si="91"/>
        <v>275429.85848571546</v>
      </c>
      <c r="EN22" s="108">
        <f t="shared" si="91"/>
        <v>297493.99225921161</v>
      </c>
      <c r="EO22" s="108">
        <f t="shared" si="91"/>
        <v>297562.31814579939</v>
      </c>
      <c r="EP22" s="108">
        <f t="shared" si="91"/>
        <v>297630.65972489491</v>
      </c>
      <c r="EQ22" s="108">
        <f t="shared" si="91"/>
        <v>297699.01700010232</v>
      </c>
      <c r="ER22" s="108">
        <f t="shared" si="91"/>
        <v>297767.38997502654</v>
      </c>
      <c r="ES22" s="108">
        <f t="shared" si="91"/>
        <v>282610.7762035635</v>
      </c>
      <c r="ET22" s="108">
        <f t="shared" si="91"/>
        <v>282675.68383983785</v>
      </c>
      <c r="EU22" s="108">
        <f t="shared" si="91"/>
        <v>282740.60638354538</v>
      </c>
      <c r="EV22" s="108">
        <f t="shared" si="91"/>
        <v>282805.54383810982</v>
      </c>
      <c r="EW22" s="108">
        <f t="shared" si="91"/>
        <v>277933.04730843363</v>
      </c>
      <c r="EX22" s="108">
        <f t="shared" si="91"/>
        <v>277996.88060377241</v>
      </c>
      <c r="EY22" s="108">
        <f t="shared" si="91"/>
        <v>278060.72855979885</v>
      </c>
      <c r="EZ22" s="108">
        <f t="shared" si="91"/>
        <v>278124.59117988014</v>
      </c>
      <c r="FA22" s="108">
        <f t="shared" si="91"/>
        <v>258429.16222331286</v>
      </c>
      <c r="FB22" s="108">
        <f t="shared" si="92"/>
        <v>258488.51603242662</v>
      </c>
      <c r="FC22" s="108">
        <f t="shared" si="92"/>
        <v>258547.88347341781</v>
      </c>
      <c r="FD22" s="108">
        <f t="shared" si="92"/>
        <v>258607.26454941725</v>
      </c>
      <c r="FE22" s="108">
        <f t="shared" si="92"/>
        <v>258666.6592635565</v>
      </c>
    </row>
    <row r="23" spans="1:161" ht="15.75" x14ac:dyDescent="0.25">
      <c r="A23" s="47" t="s">
        <v>182</v>
      </c>
      <c r="B23" s="12">
        <f>'Urb proj of all 25 ARs '!G23</f>
        <v>488976.21824237553</v>
      </c>
      <c r="C23" s="12">
        <f>'Urb proj of all 25 ARs '!H23</f>
        <v>494850.35351397446</v>
      </c>
      <c r="D23" s="100">
        <f t="shared" si="10"/>
        <v>1.2013130807697574E-2</v>
      </c>
      <c r="E23" s="101">
        <f t="shared" si="11"/>
        <v>2.2967148367913914E-4</v>
      </c>
      <c r="F23" s="69">
        <f t="shared" si="12"/>
        <v>489088.52213590307</v>
      </c>
      <c r="G23" s="69">
        <f t="shared" si="13"/>
        <v>489200.85182243248</v>
      </c>
      <c r="H23" s="69">
        <f>G23*(1+$E$23)</f>
        <v>489313.20730788761</v>
      </c>
      <c r="I23" s="69">
        <f t="shared" ref="I23:BE23" si="99">H23*(1+$E$23)</f>
        <v>489425.58859819383</v>
      </c>
      <c r="J23" s="69">
        <f t="shared" si="99"/>
        <v>489537.99569927773</v>
      </c>
      <c r="K23" s="69">
        <f t="shared" si="99"/>
        <v>489650.42861706729</v>
      </c>
      <c r="L23" s="69">
        <f t="shared" si="99"/>
        <v>489762.88735749188</v>
      </c>
      <c r="M23" s="69">
        <f t="shared" si="99"/>
        <v>489875.37192648224</v>
      </c>
      <c r="N23" s="69">
        <f t="shared" si="99"/>
        <v>489987.88232997048</v>
      </c>
      <c r="O23" s="69">
        <f t="shared" si="99"/>
        <v>490100.41857389</v>
      </c>
      <c r="P23" s="69">
        <f t="shared" si="99"/>
        <v>490212.98066417564</v>
      </c>
      <c r="Q23" s="69">
        <f t="shared" si="99"/>
        <v>490325.56860676355</v>
      </c>
      <c r="R23" s="69">
        <f t="shared" si="99"/>
        <v>490438.18240759126</v>
      </c>
      <c r="S23" s="69">
        <f t="shared" si="99"/>
        <v>490550.82207259769</v>
      </c>
      <c r="T23" s="69">
        <f t="shared" si="99"/>
        <v>490663.4876077231</v>
      </c>
      <c r="U23" s="69">
        <f t="shared" si="99"/>
        <v>490776.17901890917</v>
      </c>
      <c r="V23" s="69">
        <f t="shared" si="99"/>
        <v>490888.89631209883</v>
      </c>
      <c r="W23" s="69">
        <f t="shared" si="99"/>
        <v>491001.63949323643</v>
      </c>
      <c r="X23" s="69">
        <f t="shared" si="99"/>
        <v>491114.40856826771</v>
      </c>
      <c r="Y23" s="69">
        <f t="shared" si="99"/>
        <v>491227.2035431398</v>
      </c>
      <c r="Z23" s="69">
        <f t="shared" si="99"/>
        <v>491340.02442380111</v>
      </c>
      <c r="AA23" s="69">
        <f t="shared" si="99"/>
        <v>491452.87121620146</v>
      </c>
      <c r="AB23" s="69">
        <f t="shared" si="99"/>
        <v>491565.74392629205</v>
      </c>
      <c r="AC23" s="69">
        <f t="shared" si="99"/>
        <v>491678.64256002544</v>
      </c>
      <c r="AD23" s="69">
        <f t="shared" si="99"/>
        <v>491791.56712335558</v>
      </c>
      <c r="AE23" s="69">
        <f t="shared" si="99"/>
        <v>491904.51762223768</v>
      </c>
      <c r="AF23" s="69">
        <f t="shared" si="99"/>
        <v>492017.49406262842</v>
      </c>
      <c r="AG23" s="69">
        <f t="shared" si="99"/>
        <v>492130.49645048589</v>
      </c>
      <c r="AH23" s="69">
        <f t="shared" si="99"/>
        <v>492243.52479176945</v>
      </c>
      <c r="AI23" s="69">
        <f t="shared" si="99"/>
        <v>492356.57909243985</v>
      </c>
      <c r="AJ23" s="69">
        <f t="shared" si="99"/>
        <v>492469.65935845918</v>
      </c>
      <c r="AK23" s="69">
        <f t="shared" si="99"/>
        <v>492582.76559579099</v>
      </c>
      <c r="AL23" s="69">
        <f t="shared" si="99"/>
        <v>492695.89781040017</v>
      </c>
      <c r="AM23" s="69">
        <f t="shared" si="99"/>
        <v>492809.0560082529</v>
      </c>
      <c r="AN23" s="69">
        <f t="shared" si="99"/>
        <v>492922.24019531684</v>
      </c>
      <c r="AO23" s="69">
        <f t="shared" si="99"/>
        <v>493035.45037756092</v>
      </c>
      <c r="AP23" s="69">
        <f t="shared" si="99"/>
        <v>493148.68656095554</v>
      </c>
      <c r="AQ23" s="69">
        <f t="shared" si="99"/>
        <v>493261.9487514724</v>
      </c>
      <c r="AR23" s="69">
        <f t="shared" si="99"/>
        <v>493375.23695508461</v>
      </c>
      <c r="AS23" s="69">
        <f t="shared" si="99"/>
        <v>493488.55117776664</v>
      </c>
      <c r="AT23" s="69">
        <f t="shared" si="99"/>
        <v>493601.89142549428</v>
      </c>
      <c r="AU23" s="69">
        <f t="shared" si="99"/>
        <v>493715.25770424481</v>
      </c>
      <c r="AV23" s="69">
        <f t="shared" si="99"/>
        <v>493828.6500199968</v>
      </c>
      <c r="AW23" s="69">
        <f t="shared" si="99"/>
        <v>493942.06837873015</v>
      </c>
      <c r="AX23" s="69">
        <f t="shared" si="99"/>
        <v>494055.51278642623</v>
      </c>
      <c r="AY23" s="69">
        <f t="shared" si="99"/>
        <v>494168.98324906774</v>
      </c>
      <c r="AZ23" s="69">
        <f t="shared" si="99"/>
        <v>494282.47977263876</v>
      </c>
      <c r="BA23" s="69">
        <f t="shared" si="99"/>
        <v>494396.00236312475</v>
      </c>
      <c r="BB23" s="69">
        <f t="shared" si="99"/>
        <v>494509.55102651252</v>
      </c>
      <c r="BC23" s="69">
        <f t="shared" si="99"/>
        <v>494623.12576879031</v>
      </c>
      <c r="BD23" s="69">
        <f t="shared" si="99"/>
        <v>494736.72659594764</v>
      </c>
      <c r="BE23" s="69">
        <f t="shared" si="99"/>
        <v>494850.35351397551</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455946.21688381373</v>
      </c>
      <c r="DG23" s="108">
        <f t="shared" si="15"/>
        <v>456050.93472792336</v>
      </c>
      <c r="DH23" s="108">
        <f t="shared" si="15"/>
        <v>456155.67662273557</v>
      </c>
      <c r="DI23" s="108">
        <f t="shared" si="15"/>
        <v>456260.4425737742</v>
      </c>
      <c r="DJ23" s="108">
        <f t="shared" si="15"/>
        <v>492167.93844219361</v>
      </c>
      <c r="DK23" s="108">
        <f t="shared" si="15"/>
        <v>492280.97538283491</v>
      </c>
      <c r="DL23" s="108">
        <f t="shared" si="15"/>
        <v>492394.03828483808</v>
      </c>
      <c r="DM23" s="108">
        <f t="shared" si="15"/>
        <v>492507.12715416576</v>
      </c>
      <c r="DN23" s="108">
        <f t="shared" si="15"/>
        <v>436752.52847551648</v>
      </c>
      <c r="DO23" s="108">
        <f t="shared" si="15"/>
        <v>436852.83807673206</v>
      </c>
      <c r="DP23" s="108">
        <f t="shared" si="15"/>
        <v>436953.17071620264</v>
      </c>
      <c r="DQ23" s="108">
        <f t="shared" si="15"/>
        <v>437053.52639921929</v>
      </c>
      <c r="DR23" s="108">
        <f t="shared" si="15"/>
        <v>437153.9051310746</v>
      </c>
      <c r="DS23" s="108">
        <f t="shared" si="15"/>
        <v>449068.7254706528</v>
      </c>
      <c r="DT23" s="108">
        <f t="shared" si="15"/>
        <v>449171.86375110556</v>
      </c>
      <c r="DU23" s="108">
        <f t="shared" si="15"/>
        <v>449275.02571948018</v>
      </c>
      <c r="DV23" s="108">
        <f t="shared" si="90"/>
        <v>449378.21138121717</v>
      </c>
      <c r="DW23" s="108">
        <f t="shared" si="90"/>
        <v>445226.9295417922</v>
      </c>
      <c r="DX23" s="108">
        <f t="shared" si="90"/>
        <v>445329.18547127396</v>
      </c>
      <c r="DY23" s="108">
        <f t="shared" si="90"/>
        <v>445431.46488602681</v>
      </c>
      <c r="DZ23" s="108">
        <f t="shared" si="90"/>
        <v>445533.76779144455</v>
      </c>
      <c r="EA23" s="108">
        <f t="shared" si="90"/>
        <v>464482.85284662159</v>
      </c>
      <c r="EB23" s="108">
        <f t="shared" si="90"/>
        <v>464589.53131257842</v>
      </c>
      <c r="EC23" s="108">
        <f t="shared" si="90"/>
        <v>464696.23427953676</v>
      </c>
      <c r="ED23" s="108">
        <f t="shared" si="90"/>
        <v>464802.96175312391</v>
      </c>
      <c r="EE23" s="108">
        <f t="shared" si="90"/>
        <v>464909.71373896819</v>
      </c>
      <c r="EF23" s="108">
        <f t="shared" si="90"/>
        <v>446728.79146783199</v>
      </c>
      <c r="EG23" s="108">
        <f t="shared" si="90"/>
        <v>446831.39233217062</v>
      </c>
      <c r="EH23" s="108">
        <f t="shared" si="90"/>
        <v>446934.01676100196</v>
      </c>
      <c r="EI23" s="108">
        <f t="shared" si="90"/>
        <v>447036.6647597382</v>
      </c>
      <c r="EJ23" s="108">
        <f t="shared" si="90"/>
        <v>451246.32456839754</v>
      </c>
      <c r="EK23" s="108">
        <f t="shared" si="90"/>
        <v>451349.96298126591</v>
      </c>
      <c r="EL23" s="108">
        <f t="shared" si="91"/>
        <v>451453.62519692234</v>
      </c>
      <c r="EM23" s="108">
        <f t="shared" si="91"/>
        <v>451557.31122083362</v>
      </c>
      <c r="EN23" s="108">
        <f t="shared" si="91"/>
        <v>481595.90715103142</v>
      </c>
      <c r="EO23" s="108">
        <f t="shared" si="91"/>
        <v>481706.51599756058</v>
      </c>
      <c r="EP23" s="108">
        <f t="shared" si="91"/>
        <v>481817.15024778765</v>
      </c>
      <c r="EQ23" s="108">
        <f t="shared" si="91"/>
        <v>481927.80990754708</v>
      </c>
      <c r="ER23" s="108">
        <f t="shared" si="91"/>
        <v>482038.49498267478</v>
      </c>
      <c r="ES23" s="108">
        <f t="shared" si="91"/>
        <v>475125.85242669424</v>
      </c>
      <c r="ET23" s="108">
        <f t="shared" si="91"/>
        <v>475234.97528615542</v>
      </c>
      <c r="EU23" s="108">
        <f t="shared" si="91"/>
        <v>475344.12320802559</v>
      </c>
      <c r="EV23" s="108">
        <f t="shared" si="91"/>
        <v>475453.29619806097</v>
      </c>
      <c r="EW23" s="108">
        <f t="shared" si="91"/>
        <v>473488.7097554215</v>
      </c>
      <c r="EX23" s="108">
        <f t="shared" si="91"/>
        <v>473597.45660989633</v>
      </c>
      <c r="EY23" s="108">
        <f t="shared" si="91"/>
        <v>473706.22844042262</v>
      </c>
      <c r="EZ23" s="108">
        <f t="shared" si="91"/>
        <v>473815.02525273658</v>
      </c>
      <c r="FA23" s="108">
        <f t="shared" si="91"/>
        <v>446052.21827420715</v>
      </c>
      <c r="FB23" s="108">
        <f t="shared" si="92"/>
        <v>446154.66374897654</v>
      </c>
      <c r="FC23" s="108">
        <f t="shared" si="92"/>
        <v>446257.13275255018</v>
      </c>
      <c r="FD23" s="108">
        <f t="shared" si="92"/>
        <v>446359.62529033184</v>
      </c>
      <c r="FE23" s="108">
        <f t="shared" si="92"/>
        <v>446462.14136772673</v>
      </c>
    </row>
    <row r="24" spans="1:161" ht="15.75" x14ac:dyDescent="0.25">
      <c r="A24" s="47" t="s">
        <v>183</v>
      </c>
      <c r="B24" s="12">
        <f>'Urb proj of all 25 ARs '!G24</f>
        <v>252557.27261004297</v>
      </c>
      <c r="C24" s="12">
        <f>'Urb proj of all 25 ARs '!H24</f>
        <v>255591.27616234275</v>
      </c>
      <c r="D24" s="100">
        <f t="shared" si="10"/>
        <v>1.2013130807697562E-2</v>
      </c>
      <c r="E24" s="101">
        <f t="shared" si="11"/>
        <v>2.2967148367913914E-4</v>
      </c>
      <c r="F24" s="69">
        <f t="shared" si="12"/>
        <v>252615.27781355727</v>
      </c>
      <c r="G24" s="69">
        <f t="shared" si="13"/>
        <v>252673.29633921274</v>
      </c>
      <c r="H24" s="69">
        <f>G24*(1+$E$24)</f>
        <v>252731.32819006906</v>
      </c>
      <c r="I24" s="69">
        <f t="shared" ref="I24:BD24" si="100">H24*(1+$E$24)</f>
        <v>252789.37336918668</v>
      </c>
      <c r="J24" s="69">
        <f t="shared" si="100"/>
        <v>252847.4318796267</v>
      </c>
      <c r="K24" s="69">
        <f t="shared" si="100"/>
        <v>252905.50372445094</v>
      </c>
      <c r="L24" s="69">
        <f t="shared" si="100"/>
        <v>252963.58890672197</v>
      </c>
      <c r="M24" s="69">
        <f t="shared" si="100"/>
        <v>253021.68742950298</v>
      </c>
      <c r="N24" s="69">
        <f t="shared" si="100"/>
        <v>253079.79929585793</v>
      </c>
      <c r="O24" s="69">
        <f t="shared" si="100"/>
        <v>253137.92450885143</v>
      </c>
      <c r="P24" s="69">
        <f t="shared" si="100"/>
        <v>253196.06307154882</v>
      </c>
      <c r="Q24" s="69">
        <f t="shared" si="100"/>
        <v>253254.2149870162</v>
      </c>
      <c r="R24" s="69">
        <f t="shared" si="100"/>
        <v>253312.38025832025</v>
      </c>
      <c r="S24" s="69">
        <f t="shared" si="100"/>
        <v>253370.55888852847</v>
      </c>
      <c r="T24" s="69">
        <f t="shared" si="100"/>
        <v>253428.75088070901</v>
      </c>
      <c r="U24" s="69">
        <f t="shared" si="100"/>
        <v>253486.95623793072</v>
      </c>
      <c r="V24" s="69">
        <f t="shared" si="100"/>
        <v>253545.17496326318</v>
      </c>
      <c r="W24" s="69">
        <f t="shared" si="100"/>
        <v>253603.40705977668</v>
      </c>
      <c r="X24" s="69">
        <f t="shared" si="100"/>
        <v>253661.6525305422</v>
      </c>
      <c r="Y24" s="69">
        <f t="shared" si="100"/>
        <v>253719.9113786314</v>
      </c>
      <c r="Z24" s="69">
        <f t="shared" si="100"/>
        <v>253778.18360711666</v>
      </c>
      <c r="AA24" s="69">
        <f t="shared" si="100"/>
        <v>253836.46921907109</v>
      </c>
      <c r="AB24" s="69">
        <f t="shared" si="100"/>
        <v>253894.76821756852</v>
      </c>
      <c r="AC24" s="69">
        <f t="shared" si="100"/>
        <v>253953.08060568341</v>
      </c>
      <c r="AD24" s="69">
        <f t="shared" si="100"/>
        <v>254011.406386491</v>
      </c>
      <c r="AE24" s="69">
        <f t="shared" si="100"/>
        <v>254069.7455630672</v>
      </c>
      <c r="AF24" s="69">
        <f t="shared" si="100"/>
        <v>254128.09813848865</v>
      </c>
      <c r="AG24" s="69">
        <f t="shared" si="100"/>
        <v>254186.46411583267</v>
      </c>
      <c r="AH24" s="69">
        <f t="shared" si="100"/>
        <v>254244.8434981773</v>
      </c>
      <c r="AI24" s="69">
        <f t="shared" si="100"/>
        <v>254303.2362886013</v>
      </c>
      <c r="AJ24" s="69">
        <f t="shared" si="100"/>
        <v>254361.64249018411</v>
      </c>
      <c r="AK24" s="69">
        <f t="shared" si="100"/>
        <v>254420.06210600591</v>
      </c>
      <c r="AL24" s="69">
        <f t="shared" si="100"/>
        <v>254478.49513914753</v>
      </c>
      <c r="AM24" s="69">
        <f t="shared" si="100"/>
        <v>254536.94159269056</v>
      </c>
      <c r="AN24" s="69">
        <f t="shared" si="100"/>
        <v>254595.4014697173</v>
      </c>
      <c r="AO24" s="69">
        <f t="shared" si="100"/>
        <v>254653.87477331073</v>
      </c>
      <c r="AP24" s="69">
        <f t="shared" si="100"/>
        <v>254712.36150655456</v>
      </c>
      <c r="AQ24" s="69">
        <f t="shared" si="100"/>
        <v>254770.86167253318</v>
      </c>
      <c r="AR24" s="69">
        <f t="shared" si="100"/>
        <v>254829.37527433172</v>
      </c>
      <c r="AS24" s="69">
        <f t="shared" si="100"/>
        <v>254887.90231503599</v>
      </c>
      <c r="AT24" s="69">
        <f t="shared" si="100"/>
        <v>254946.44279773254</v>
      </c>
      <c r="AU24" s="69">
        <f t="shared" si="100"/>
        <v>255004.99672550862</v>
      </c>
      <c r="AV24" s="69">
        <f t="shared" si="100"/>
        <v>255063.56410145215</v>
      </c>
      <c r="AW24" s="69">
        <f t="shared" si="100"/>
        <v>255122.14492865183</v>
      </c>
      <c r="AX24" s="69">
        <f t="shared" si="100"/>
        <v>255180.739210197</v>
      </c>
      <c r="AY24" s="69">
        <f t="shared" si="100"/>
        <v>255239.34694917774</v>
      </c>
      <c r="AZ24" s="69">
        <f t="shared" si="100"/>
        <v>255297.96814868486</v>
      </c>
      <c r="BA24" s="69">
        <f t="shared" si="100"/>
        <v>255356.60281180983</v>
      </c>
      <c r="BB24" s="69">
        <f t="shared" si="100"/>
        <v>255415.25094164489</v>
      </c>
      <c r="BC24" s="69">
        <f t="shared" si="100"/>
        <v>255473.91254128295</v>
      </c>
      <c r="BD24" s="69">
        <f t="shared" si="100"/>
        <v>255532.58761381762</v>
      </c>
      <c r="BE24" s="69">
        <f>BD24*(1+$E$24)</f>
        <v>255591.27616234325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233167.68554256691</v>
      </c>
      <c r="DG24" s="108">
        <f t="shared" si="15"/>
        <v>233221.23751085153</v>
      </c>
      <c r="DH24" s="108">
        <f t="shared" si="15"/>
        <v>233274.8017784961</v>
      </c>
      <c r="DI24" s="108">
        <f t="shared" si="15"/>
        <v>233328.37834832555</v>
      </c>
      <c r="DJ24" s="108">
        <f t="shared" si="15"/>
        <v>251927.99396083245</v>
      </c>
      <c r="DK24" s="108">
        <f t="shared" si="15"/>
        <v>251985.85463698575</v>
      </c>
      <c r="DL24" s="108">
        <f t="shared" si="15"/>
        <v>252043.72860208637</v>
      </c>
      <c r="DM24" s="108">
        <f t="shared" si="15"/>
        <v>252101.61585918645</v>
      </c>
      <c r="DN24" s="108">
        <f t="shared" si="15"/>
        <v>223570.29580946578</v>
      </c>
      <c r="DO24" s="108">
        <f t="shared" si="15"/>
        <v>223621.64353101092</v>
      </c>
      <c r="DP24" s="108">
        <f t="shared" si="15"/>
        <v>223673.00304566344</v>
      </c>
      <c r="DQ24" s="108">
        <f t="shared" si="15"/>
        <v>223724.37435613191</v>
      </c>
      <c r="DR24" s="108">
        <f t="shared" si="15"/>
        <v>223775.75746512547</v>
      </c>
      <c r="DS24" s="108">
        <f t="shared" si="15"/>
        <v>231707.97570148381</v>
      </c>
      <c r="DT24" s="108">
        <f t="shared" si="15"/>
        <v>231761.19241604346</v>
      </c>
      <c r="DU24" s="108">
        <f t="shared" si="15"/>
        <v>231814.42135296488</v>
      </c>
      <c r="DV24" s="108">
        <f t="shared" si="90"/>
        <v>231867.66251505524</v>
      </c>
      <c r="DW24" s="108">
        <f t="shared" si="90"/>
        <v>227889.2551034271</v>
      </c>
      <c r="DX24" s="108">
        <f t="shared" si="90"/>
        <v>227941.59476676126</v>
      </c>
      <c r="DY24" s="108">
        <f t="shared" si="90"/>
        <v>227993.94645102354</v>
      </c>
      <c r="DZ24" s="108">
        <f t="shared" si="90"/>
        <v>228046.31015897481</v>
      </c>
      <c r="EA24" s="108">
        <f t="shared" si="90"/>
        <v>236517.12900662486</v>
      </c>
      <c r="EB24" s="108">
        <f t="shared" si="90"/>
        <v>236571.45024655937</v>
      </c>
      <c r="EC24" s="108">
        <f t="shared" si="90"/>
        <v>236625.78396253361</v>
      </c>
      <c r="ED24" s="108">
        <f t="shared" si="90"/>
        <v>236680.13015741302</v>
      </c>
      <c r="EE24" s="108">
        <f t="shared" si="90"/>
        <v>236734.48883406364</v>
      </c>
      <c r="EF24" s="108">
        <f t="shared" si="90"/>
        <v>229666.93797722255</v>
      </c>
      <c r="EG24" s="108">
        <f t="shared" si="90"/>
        <v>229719.68592361984</v>
      </c>
      <c r="EH24" s="108">
        <f t="shared" si="90"/>
        <v>229772.44598471621</v>
      </c>
      <c r="EI24" s="108">
        <f t="shared" si="90"/>
        <v>229825.21816329411</v>
      </c>
      <c r="EJ24" s="108">
        <f t="shared" si="90"/>
        <v>231909.11203907256</v>
      </c>
      <c r="EK24" s="108">
        <f t="shared" si="90"/>
        <v>231962.37494891329</v>
      </c>
      <c r="EL24" s="108">
        <f t="shared" si="91"/>
        <v>232015.65009172555</v>
      </c>
      <c r="EM24" s="108">
        <f t="shared" si="91"/>
        <v>232068.93747031887</v>
      </c>
      <c r="EN24" s="108">
        <f t="shared" si="91"/>
        <v>249917.59985866613</v>
      </c>
      <c r="EO24" s="108">
        <f t="shared" si="91"/>
        <v>249974.99880462317</v>
      </c>
      <c r="EP24" s="108">
        <f t="shared" si="91"/>
        <v>250032.41093348133</v>
      </c>
      <c r="EQ24" s="108">
        <f t="shared" si="91"/>
        <v>250089.83624826829</v>
      </c>
      <c r="ER24" s="108">
        <f t="shared" si="91"/>
        <v>250147.27475201251</v>
      </c>
      <c r="ES24" s="108">
        <f t="shared" si="91"/>
        <v>244778.70397611259</v>
      </c>
      <c r="ET24" s="108">
        <f t="shared" si="91"/>
        <v>244834.92266422784</v>
      </c>
      <c r="EU24" s="108">
        <f t="shared" si="91"/>
        <v>244891.1542641726</v>
      </c>
      <c r="EV24" s="108">
        <f t="shared" si="91"/>
        <v>244947.39877891235</v>
      </c>
      <c r="EW24" s="108">
        <f t="shared" si="91"/>
        <v>245099.23827540065</v>
      </c>
      <c r="EX24" s="108">
        <f t="shared" si="91"/>
        <v>245155.53058110399</v>
      </c>
      <c r="EY24" s="108">
        <f t="shared" si="91"/>
        <v>245211.83581554468</v>
      </c>
      <c r="EZ24" s="108">
        <f t="shared" si="91"/>
        <v>245268.15398169213</v>
      </c>
      <c r="FA24" s="108">
        <f t="shared" si="91"/>
        <v>226267.66781620678</v>
      </c>
      <c r="FB24" s="108">
        <f t="shared" si="92"/>
        <v>226319.63504718276</v>
      </c>
      <c r="FC24" s="108">
        <f t="shared" si="92"/>
        <v>226371.61421354976</v>
      </c>
      <c r="FD24" s="108">
        <f t="shared" si="92"/>
        <v>226423.60531804906</v>
      </c>
      <c r="FE24" s="108">
        <f t="shared" si="92"/>
        <v>226475.60836342242</v>
      </c>
    </row>
    <row r="25" spans="1:161" ht="15.75" x14ac:dyDescent="0.25">
      <c r="A25" s="47" t="s">
        <v>189</v>
      </c>
      <c r="B25" s="12">
        <f>'Urb proj of all 25 ARs '!G25</f>
        <v>148382.54476697979</v>
      </c>
      <c r="C25" s="12">
        <f>'Urb proj of all 25 ARs '!H25</f>
        <v>150165.08368684456</v>
      </c>
      <c r="D25" s="100">
        <f t="shared" si="10"/>
        <v>1.2013130807697614E-2</v>
      </c>
      <c r="E25" s="101">
        <f t="shared" si="11"/>
        <v>2.2967148367913914E-4</v>
      </c>
      <c r="F25" s="69">
        <f t="shared" si="12"/>
        <v>148416.6240061885</v>
      </c>
      <c r="G25" s="69">
        <f t="shared" si="13"/>
        <v>148450.71107242667</v>
      </c>
      <c r="H25" s="69">
        <f>G25*(1+$E$25)</f>
        <v>148484.80596749191</v>
      </c>
      <c r="I25" s="69">
        <f t="shared" ref="I25:BE25" si="101">H25*(1+$E$25)</f>
        <v>148518.90869318228</v>
      </c>
      <c r="J25" s="69">
        <f t="shared" si="101"/>
        <v>148553.01925129624</v>
      </c>
      <c r="K25" s="69">
        <f t="shared" si="101"/>
        <v>148587.13764363271</v>
      </c>
      <c r="L25" s="69">
        <f t="shared" si="101"/>
        <v>148621.26387199096</v>
      </c>
      <c r="M25" s="69">
        <f t="shared" si="101"/>
        <v>148655.3979381707</v>
      </c>
      <c r="N25" s="69">
        <f t="shared" si="101"/>
        <v>148689.53984397207</v>
      </c>
      <c r="O25" s="69">
        <f t="shared" si="101"/>
        <v>148723.68959119561</v>
      </c>
      <c r="P25" s="69">
        <f t="shared" si="101"/>
        <v>148757.84718164225</v>
      </c>
      <c r="Q25" s="69">
        <f t="shared" si="101"/>
        <v>148792.01261711339</v>
      </c>
      <c r="R25" s="69">
        <f t="shared" si="101"/>
        <v>148826.18589941078</v>
      </c>
      <c r="S25" s="69">
        <f t="shared" si="101"/>
        <v>148860.36703033661</v>
      </c>
      <c r="T25" s="69">
        <f t="shared" si="101"/>
        <v>148894.55601169349</v>
      </c>
      <c r="U25" s="69">
        <f t="shared" si="101"/>
        <v>148928.75284528444</v>
      </c>
      <c r="V25" s="69">
        <f t="shared" si="101"/>
        <v>148962.9575329129</v>
      </c>
      <c r="W25" s="69">
        <f t="shared" si="101"/>
        <v>148997.17007638272</v>
      </c>
      <c r="X25" s="69">
        <f t="shared" si="101"/>
        <v>149031.39047749815</v>
      </c>
      <c r="Y25" s="69">
        <f t="shared" si="101"/>
        <v>149065.61873806387</v>
      </c>
      <c r="Z25" s="69">
        <f t="shared" si="101"/>
        <v>149099.854859885</v>
      </c>
      <c r="AA25" s="69">
        <f t="shared" si="101"/>
        <v>149134.09884476702</v>
      </c>
      <c r="AB25" s="69">
        <f t="shared" si="101"/>
        <v>149168.35069451586</v>
      </c>
      <c r="AC25" s="69">
        <f t="shared" si="101"/>
        <v>149202.61041093784</v>
      </c>
      <c r="AD25" s="69">
        <f t="shared" si="101"/>
        <v>149236.87799583972</v>
      </c>
      <c r="AE25" s="69">
        <f t="shared" si="101"/>
        <v>149271.15345102866</v>
      </c>
      <c r="AF25" s="69">
        <f t="shared" si="101"/>
        <v>149305.43677831226</v>
      </c>
      <c r="AG25" s="69">
        <f t="shared" si="101"/>
        <v>149339.72797949851</v>
      </c>
      <c r="AH25" s="69">
        <f t="shared" si="101"/>
        <v>149374.0270563958</v>
      </c>
      <c r="AI25" s="69">
        <f t="shared" si="101"/>
        <v>149408.33401081298</v>
      </c>
      <c r="AJ25" s="69">
        <f t="shared" si="101"/>
        <v>149442.64884455927</v>
      </c>
      <c r="AK25" s="69">
        <f t="shared" si="101"/>
        <v>149476.97155944433</v>
      </c>
      <c r="AL25" s="69">
        <f t="shared" si="101"/>
        <v>149511.30215727826</v>
      </c>
      <c r="AM25" s="69">
        <f t="shared" si="101"/>
        <v>149545.64063987153</v>
      </c>
      <c r="AN25" s="69">
        <f t="shared" si="101"/>
        <v>149579.98700903505</v>
      </c>
      <c r="AO25" s="69">
        <f t="shared" si="101"/>
        <v>149614.34126658013</v>
      </c>
      <c r="AP25" s="69">
        <f t="shared" si="101"/>
        <v>149648.7034143185</v>
      </c>
      <c r="AQ25" s="69">
        <f t="shared" si="101"/>
        <v>149683.07345406234</v>
      </c>
      <c r="AR25" s="69">
        <f t="shared" si="101"/>
        <v>149717.4513876242</v>
      </c>
      <c r="AS25" s="69">
        <f t="shared" si="101"/>
        <v>149751.83721681705</v>
      </c>
      <c r="AT25" s="69">
        <f t="shared" si="101"/>
        <v>149786.23094345431</v>
      </c>
      <c r="AU25" s="69">
        <f t="shared" si="101"/>
        <v>149820.63256934981</v>
      </c>
      <c r="AV25" s="69">
        <f t="shared" si="101"/>
        <v>149855.04209631775</v>
      </c>
      <c r="AW25" s="69">
        <f t="shared" si="101"/>
        <v>149889.45952617281</v>
      </c>
      <c r="AX25" s="69">
        <f t="shared" si="101"/>
        <v>149923.88486073006</v>
      </c>
      <c r="AY25" s="69">
        <f t="shared" si="101"/>
        <v>149958.31810180497</v>
      </c>
      <c r="AZ25" s="69">
        <f t="shared" si="101"/>
        <v>149992.75925121343</v>
      </c>
      <c r="BA25" s="69">
        <f t="shared" si="101"/>
        <v>150027.20831077179</v>
      </c>
      <c r="BB25" s="69">
        <f t="shared" si="101"/>
        <v>150061.66528229677</v>
      </c>
      <c r="BC25" s="69">
        <f t="shared" si="101"/>
        <v>150096.13016760553</v>
      </c>
      <c r="BD25" s="69">
        <f t="shared" si="101"/>
        <v>150130.60296851562</v>
      </c>
      <c r="BE25" s="69">
        <f t="shared" si="101"/>
        <v>150165.08368684506</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153213.71157388526</v>
      </c>
      <c r="DG25" s="108">
        <f t="shared" si="15"/>
        <v>153248.90039434243</v>
      </c>
      <c r="DH25" s="108">
        <f t="shared" si="15"/>
        <v>153284.09729666822</v>
      </c>
      <c r="DI25" s="108">
        <f t="shared" si="15"/>
        <v>153319.30228271877</v>
      </c>
      <c r="DJ25" s="108">
        <f t="shared" si="15"/>
        <v>165481.6985283895</v>
      </c>
      <c r="DK25" s="108">
        <f t="shared" si="15"/>
        <v>165519.70495561228</v>
      </c>
      <c r="DL25" s="108">
        <f t="shared" si="15"/>
        <v>165557.72011182757</v>
      </c>
      <c r="DM25" s="108">
        <f t="shared" si="15"/>
        <v>165595.74399904019</v>
      </c>
      <c r="DN25" s="108">
        <f t="shared" si="15"/>
        <v>146895.22999475579</v>
      </c>
      <c r="DO25" s="108">
        <f t="shared" si="15"/>
        <v>146928.96764017406</v>
      </c>
      <c r="DP25" s="108">
        <f t="shared" si="15"/>
        <v>146962.71303416742</v>
      </c>
      <c r="DQ25" s="108">
        <f t="shared" si="15"/>
        <v>146996.46617851552</v>
      </c>
      <c r="DR25" s="108">
        <f t="shared" si="15"/>
        <v>147030.22707499834</v>
      </c>
      <c r="DS25" s="108">
        <f t="shared" si="15"/>
        <v>152541.44960095108</v>
      </c>
      <c r="DT25" s="108">
        <f t="shared" si="15"/>
        <v>152576.48402200351</v>
      </c>
      <c r="DU25" s="108">
        <f t="shared" si="15"/>
        <v>152611.52648946337</v>
      </c>
      <c r="DV25" s="108">
        <f t="shared" si="90"/>
        <v>152646.57700517875</v>
      </c>
      <c r="DW25" s="108">
        <f t="shared" si="90"/>
        <v>150221.31111631071</v>
      </c>
      <c r="DX25" s="108">
        <f t="shared" si="90"/>
        <v>150255.81266771501</v>
      </c>
      <c r="DY25" s="108">
        <f t="shared" si="90"/>
        <v>150290.32214314179</v>
      </c>
      <c r="DZ25" s="108">
        <f t="shared" si="90"/>
        <v>150324.83954441105</v>
      </c>
      <c r="EA25" s="108">
        <f t="shared" si="90"/>
        <v>155389.68355685007</v>
      </c>
      <c r="EB25" s="108">
        <f t="shared" si="90"/>
        <v>155425.372136021</v>
      </c>
      <c r="EC25" s="108">
        <f t="shared" si="90"/>
        <v>155461.06891184088</v>
      </c>
      <c r="ED25" s="108">
        <f t="shared" si="90"/>
        <v>155496.77388619218</v>
      </c>
      <c r="EE25" s="108">
        <f t="shared" si="90"/>
        <v>155532.48706095794</v>
      </c>
      <c r="EF25" s="108">
        <f t="shared" si="90"/>
        <v>152235.56216631585</v>
      </c>
      <c r="EG25" s="108">
        <f t="shared" si="90"/>
        <v>152270.52633374734</v>
      </c>
      <c r="EH25" s="108">
        <f t="shared" si="90"/>
        <v>152305.49853145101</v>
      </c>
      <c r="EI25" s="108">
        <f t="shared" si="90"/>
        <v>152340.47876127122</v>
      </c>
      <c r="EJ25" s="108">
        <f t="shared" si="90"/>
        <v>153874.66006781231</v>
      </c>
      <c r="EK25" s="108">
        <f t="shared" si="90"/>
        <v>153910.00068929067</v>
      </c>
      <c r="EL25" s="108">
        <f t="shared" si="91"/>
        <v>153945.34942750205</v>
      </c>
      <c r="EM25" s="108">
        <f t="shared" si="91"/>
        <v>153980.70628431058</v>
      </c>
      <c r="EN25" s="108">
        <f t="shared" si="91"/>
        <v>167243.0067572353</v>
      </c>
      <c r="EO25" s="108">
        <f t="shared" si="91"/>
        <v>167281.4177067322</v>
      </c>
      <c r="EP25" s="108">
        <f t="shared" si="91"/>
        <v>167319.83747812884</v>
      </c>
      <c r="EQ25" s="108">
        <f t="shared" si="91"/>
        <v>167358.26607345141</v>
      </c>
      <c r="ER25" s="108">
        <f t="shared" si="91"/>
        <v>167396.70349472648</v>
      </c>
      <c r="ES25" s="108">
        <f t="shared" si="91"/>
        <v>163883.32641100095</v>
      </c>
      <c r="ET25" s="108">
        <f t="shared" si="91"/>
        <v>163920.96573772802</v>
      </c>
      <c r="EU25" s="108">
        <f t="shared" si="91"/>
        <v>163958.61370913513</v>
      </c>
      <c r="EV25" s="108">
        <f t="shared" si="91"/>
        <v>163996.27032720769</v>
      </c>
      <c r="EW25" s="108">
        <f t="shared" si="91"/>
        <v>161639.08928865104</v>
      </c>
      <c r="EX25" s="108">
        <f t="shared" si="91"/>
        <v>161676.2131781085</v>
      </c>
      <c r="EY25" s="108">
        <f t="shared" si="91"/>
        <v>161713.34559386474</v>
      </c>
      <c r="EZ25" s="108">
        <f t="shared" si="91"/>
        <v>161750.48653787799</v>
      </c>
      <c r="FA25" s="108">
        <f t="shared" si="91"/>
        <v>148151.92457953712</v>
      </c>
      <c r="FB25" s="108">
        <f t="shared" si="92"/>
        <v>148185.95085186526</v>
      </c>
      <c r="FC25" s="108">
        <f t="shared" si="92"/>
        <v>148219.98493905782</v>
      </c>
      <c r="FD25" s="108">
        <f t="shared" si="92"/>
        <v>148254.02684290966</v>
      </c>
      <c r="FE25" s="108">
        <f t="shared" si="92"/>
        <v>148288.07656521609</v>
      </c>
    </row>
    <row r="26" spans="1:161" ht="15.75" x14ac:dyDescent="0.25">
      <c r="A26" s="47" t="s">
        <v>190</v>
      </c>
      <c r="B26" s="12">
        <f>'Urb proj of all 25 ARs '!G26</f>
        <v>139216.22258338469</v>
      </c>
      <c r="C26" s="12">
        <f>'Urb proj of all 25 ARs '!H26</f>
        <v>140888.64527583244</v>
      </c>
      <c r="D26" s="100">
        <f t="shared" si="10"/>
        <v>1.2013130807697673E-2</v>
      </c>
      <c r="E26" s="101">
        <f t="shared" si="11"/>
        <v>2.2967148367913914E-4</v>
      </c>
      <c r="F26" s="69">
        <f t="shared" si="12"/>
        <v>139248.19657977761</v>
      </c>
      <c r="G26" s="69">
        <f t="shared" si="13"/>
        <v>139280.17791968572</v>
      </c>
      <c r="H26" s="69">
        <f>G26*(1+$E$26)</f>
        <v>139312.16660479564</v>
      </c>
      <c r="I26" s="69">
        <f t="shared" ref="I26:BE26" si="102">H26*(1+$E$26)</f>
        <v>139344.16263679432</v>
      </c>
      <c r="J26" s="69">
        <f t="shared" si="102"/>
        <v>139376.16601736913</v>
      </c>
      <c r="K26" s="69">
        <f t="shared" si="102"/>
        <v>139408.17674820786</v>
      </c>
      <c r="L26" s="69">
        <f t="shared" si="102"/>
        <v>139440.19483099863</v>
      </c>
      <c r="M26" s="69">
        <f t="shared" si="102"/>
        <v>139472.22026742998</v>
      </c>
      <c r="N26" s="69">
        <f t="shared" si="102"/>
        <v>139504.25305919081</v>
      </c>
      <c r="O26" s="69">
        <f t="shared" si="102"/>
        <v>139536.29320797048</v>
      </c>
      <c r="P26" s="69">
        <f t="shared" si="102"/>
        <v>139568.34071545865</v>
      </c>
      <c r="Q26" s="69">
        <f t="shared" si="102"/>
        <v>139600.39558334541</v>
      </c>
      <c r="R26" s="69">
        <f t="shared" si="102"/>
        <v>139632.45781332123</v>
      </c>
      <c r="S26" s="69">
        <f t="shared" si="102"/>
        <v>139664.527407077</v>
      </c>
      <c r="T26" s="69">
        <f t="shared" si="102"/>
        <v>139696.60436630392</v>
      </c>
      <c r="U26" s="69">
        <f t="shared" si="102"/>
        <v>139728.68869269366</v>
      </c>
      <c r="V26" s="69">
        <f t="shared" si="102"/>
        <v>139760.78038793826</v>
      </c>
      <c r="W26" s="69">
        <f t="shared" si="102"/>
        <v>139792.8794537301</v>
      </c>
      <c r="X26" s="69">
        <f t="shared" si="102"/>
        <v>139824.98589176201</v>
      </c>
      <c r="Y26" s="69">
        <f t="shared" si="102"/>
        <v>139857.0997037272</v>
      </c>
      <c r="Z26" s="69">
        <f t="shared" si="102"/>
        <v>139889.22089131922</v>
      </c>
      <c r="AA26" s="69">
        <f t="shared" si="102"/>
        <v>139921.34945623204</v>
      </c>
      <c r="AB26" s="69">
        <f t="shared" si="102"/>
        <v>139953.48540016005</v>
      </c>
      <c r="AC26" s="69">
        <f t="shared" si="102"/>
        <v>139985.62872479798</v>
      </c>
      <c r="AD26" s="69">
        <f t="shared" si="102"/>
        <v>140017.77943184096</v>
      </c>
      <c r="AE26" s="69">
        <f t="shared" si="102"/>
        <v>140049.93752298452</v>
      </c>
      <c r="AF26" s="69">
        <f t="shared" si="102"/>
        <v>140082.10299992459</v>
      </c>
      <c r="AG26" s="69">
        <f t="shared" si="102"/>
        <v>140114.27586435748</v>
      </c>
      <c r="AH26" s="69">
        <f t="shared" si="102"/>
        <v>140146.45611797986</v>
      </c>
      <c r="AI26" s="69">
        <f t="shared" si="102"/>
        <v>140178.64376248885</v>
      </c>
      <c r="AJ26" s="69">
        <f t="shared" si="102"/>
        <v>140210.83879958192</v>
      </c>
      <c r="AK26" s="69">
        <f t="shared" si="102"/>
        <v>140243.04123095691</v>
      </c>
      <c r="AL26" s="69">
        <f t="shared" si="102"/>
        <v>140275.2510583121</v>
      </c>
      <c r="AM26" s="69">
        <f t="shared" si="102"/>
        <v>140307.46828334613</v>
      </c>
      <c r="AN26" s="69">
        <f t="shared" si="102"/>
        <v>140339.69290775803</v>
      </c>
      <c r="AO26" s="69">
        <f t="shared" si="102"/>
        <v>140371.92493324724</v>
      </c>
      <c r="AP26" s="69">
        <f t="shared" si="102"/>
        <v>140404.16436151357</v>
      </c>
      <c r="AQ26" s="69">
        <f t="shared" si="102"/>
        <v>140436.41119425721</v>
      </c>
      <c r="AR26" s="69">
        <f t="shared" si="102"/>
        <v>140468.66543317877</v>
      </c>
      <c r="AS26" s="69">
        <f t="shared" si="102"/>
        <v>140500.92707997924</v>
      </c>
      <c r="AT26" s="69">
        <f t="shared" si="102"/>
        <v>140533.19613636</v>
      </c>
      <c r="AU26" s="69">
        <f t="shared" si="102"/>
        <v>140565.4726040228</v>
      </c>
      <c r="AV26" s="69">
        <f t="shared" si="102"/>
        <v>140597.75648466984</v>
      </c>
      <c r="AW26" s="69">
        <f t="shared" si="102"/>
        <v>140630.04778000363</v>
      </c>
      <c r="AX26" s="69">
        <f t="shared" si="102"/>
        <v>140662.34649172713</v>
      </c>
      <c r="AY26" s="69">
        <f t="shared" si="102"/>
        <v>140694.65262154368</v>
      </c>
      <c r="AZ26" s="69">
        <f t="shared" si="102"/>
        <v>140726.96617115699</v>
      </c>
      <c r="BA26" s="69">
        <f t="shared" si="102"/>
        <v>140759.28714227118</v>
      </c>
      <c r="BB26" s="69">
        <f t="shared" si="102"/>
        <v>140791.61553659075</v>
      </c>
      <c r="BC26" s="69">
        <f t="shared" si="102"/>
        <v>140823.95135582061</v>
      </c>
      <c r="BD26" s="69">
        <f t="shared" si="102"/>
        <v>140856.29460166607</v>
      </c>
      <c r="BE26" s="69">
        <f t="shared" si="102"/>
        <v>140888.64527583279</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135042.34941765046</v>
      </c>
      <c r="DG26" s="108">
        <f t="shared" si="15"/>
        <v>135073.36479440072</v>
      </c>
      <c r="DH26" s="108">
        <f t="shared" si="15"/>
        <v>135104.38729449859</v>
      </c>
      <c r="DI26" s="108">
        <f t="shared" si="15"/>
        <v>135135.41691958008</v>
      </c>
      <c r="DJ26" s="108">
        <f t="shared" si="15"/>
        <v>145437.77163259665</v>
      </c>
      <c r="DK26" s="108">
        <f t="shared" si="15"/>
        <v>145471.1745413905</v>
      </c>
      <c r="DL26" s="108">
        <f t="shared" si="15"/>
        <v>145504.58512187999</v>
      </c>
      <c r="DM26" s="108">
        <f t="shared" si="15"/>
        <v>145538.00337582704</v>
      </c>
      <c r="DN26" s="108">
        <f t="shared" si="15"/>
        <v>128612.94063684648</v>
      </c>
      <c r="DO26" s="108">
        <f t="shared" si="15"/>
        <v>128642.47936174289</v>
      </c>
      <c r="DP26" s="108">
        <f t="shared" si="15"/>
        <v>128672.02487084208</v>
      </c>
      <c r="DQ26" s="108">
        <f t="shared" si="15"/>
        <v>128701.57716570217</v>
      </c>
      <c r="DR26" s="108">
        <f t="shared" si="15"/>
        <v>128731.13624788167</v>
      </c>
      <c r="DS26" s="108">
        <f t="shared" si="15"/>
        <v>132403.96931339052</v>
      </c>
      <c r="DT26" s="108">
        <f t="shared" si="15"/>
        <v>132434.37872946775</v>
      </c>
      <c r="DU26" s="108">
        <f t="shared" si="15"/>
        <v>132464.79512972065</v>
      </c>
      <c r="DV26" s="108">
        <f t="shared" si="90"/>
        <v>132495.21851575337</v>
      </c>
      <c r="DW26" s="108">
        <f t="shared" si="90"/>
        <v>132868.10477891305</v>
      </c>
      <c r="DX26" s="108">
        <f t="shared" si="90"/>
        <v>132898.62079367126</v>
      </c>
      <c r="DY26" s="108">
        <f t="shared" si="90"/>
        <v>132929.14381708787</v>
      </c>
      <c r="DZ26" s="108">
        <f t="shared" si="90"/>
        <v>132959.67385077252</v>
      </c>
      <c r="EA26" s="108">
        <f t="shared" si="90"/>
        <v>137795.4290466735</v>
      </c>
      <c r="EB26" s="108">
        <f t="shared" si="90"/>
        <v>137827.07672730685</v>
      </c>
      <c r="EC26" s="108">
        <f t="shared" si="90"/>
        <v>137858.73167650998</v>
      </c>
      <c r="ED26" s="108">
        <f t="shared" si="90"/>
        <v>137890.39389595223</v>
      </c>
      <c r="EE26" s="108">
        <f t="shared" si="90"/>
        <v>137922.06338730341</v>
      </c>
      <c r="EF26" s="108">
        <f t="shared" si="90"/>
        <v>135086.8185499894</v>
      </c>
      <c r="EG26" s="108">
        <f t="shared" si="90"/>
        <v>135117.84414003126</v>
      </c>
      <c r="EH26" s="108">
        <f t="shared" si="90"/>
        <v>135148.87685576643</v>
      </c>
      <c r="EI26" s="108">
        <f t="shared" si="90"/>
        <v>135179.91669883145</v>
      </c>
      <c r="EJ26" s="108">
        <f t="shared" si="90"/>
        <v>133511.25695742574</v>
      </c>
      <c r="EK26" s="108">
        <f t="shared" si="90"/>
        <v>133541.92068589901</v>
      </c>
      <c r="EL26" s="108">
        <f t="shared" si="91"/>
        <v>133572.59145695629</v>
      </c>
      <c r="EM26" s="108">
        <f t="shared" si="91"/>
        <v>133603.26927221508</v>
      </c>
      <c r="EN26" s="108">
        <f t="shared" si="91"/>
        <v>144109.34191352106</v>
      </c>
      <c r="EO26" s="108">
        <f t="shared" si="91"/>
        <v>144142.43971989039</v>
      </c>
      <c r="EP26" s="108">
        <f t="shared" si="91"/>
        <v>144175.54512788198</v>
      </c>
      <c r="EQ26" s="108">
        <f t="shared" si="91"/>
        <v>144208.65813924177</v>
      </c>
      <c r="ER26" s="108">
        <f t="shared" si="91"/>
        <v>144241.77875571599</v>
      </c>
      <c r="ES26" s="108">
        <f t="shared" si="91"/>
        <v>142640.18309645791</v>
      </c>
      <c r="ET26" s="108">
        <f t="shared" si="91"/>
        <v>142672.94347894195</v>
      </c>
      <c r="EU26" s="108">
        <f t="shared" si="91"/>
        <v>142705.71138555161</v>
      </c>
      <c r="EV26" s="108">
        <f t="shared" si="91"/>
        <v>142738.48681801502</v>
      </c>
      <c r="EW26" s="108">
        <f t="shared" si="91"/>
        <v>140424.57207072558</v>
      </c>
      <c r="EX26" s="108">
        <f t="shared" si="91"/>
        <v>140456.82359053809</v>
      </c>
      <c r="EY26" s="108">
        <f t="shared" si="91"/>
        <v>140489.08251760498</v>
      </c>
      <c r="EZ26" s="108">
        <f t="shared" si="91"/>
        <v>140521.34885362751</v>
      </c>
      <c r="FA26" s="108">
        <f t="shared" si="91"/>
        <v>130576.53431613809</v>
      </c>
      <c r="FB26" s="108">
        <f t="shared" si="92"/>
        <v>130606.52402250814</v>
      </c>
      <c r="FC26" s="108">
        <f t="shared" si="92"/>
        <v>130636.52061665856</v>
      </c>
      <c r="FD26" s="108">
        <f t="shared" si="92"/>
        <v>130666.52410017127</v>
      </c>
      <c r="FE26" s="108">
        <f t="shared" si="92"/>
        <v>130696.53447462857</v>
      </c>
    </row>
    <row r="27" spans="1:161" ht="15.75" x14ac:dyDescent="0.25">
      <c r="A27" s="47" t="s">
        <v>191</v>
      </c>
      <c r="B27" s="12">
        <f>'Urb proj of all 25 ARs '!G27</f>
        <v>149956.53732899195</v>
      </c>
      <c r="C27" s="12">
        <f>'Urb proj of all 25 ARs '!H27</f>
        <v>151757.98482739451</v>
      </c>
      <c r="D27" s="100">
        <f t="shared" si="10"/>
        <v>1.2013130807697532E-2</v>
      </c>
      <c r="E27" s="101">
        <f t="shared" si="11"/>
        <v>2.2967148367913914E-4</v>
      </c>
      <c r="F27" s="69">
        <f t="shared" si="12"/>
        <v>149990.97806940769</v>
      </c>
      <c r="G27" s="69">
        <f t="shared" si="13"/>
        <v>150025.42671987938</v>
      </c>
      <c r="H27" s="69">
        <f>G27*(1+$E$27)</f>
        <v>150059.88328222375</v>
      </c>
      <c r="I27" s="69">
        <f t="shared" ref="I27:BD27" si="103">H27*(1+$E$27)</f>
        <v>150094.34775825788</v>
      </c>
      <c r="J27" s="69">
        <f t="shared" si="103"/>
        <v>150128.82014979937</v>
      </c>
      <c r="K27" s="69">
        <f t="shared" si="103"/>
        <v>150163.30045866617</v>
      </c>
      <c r="L27" s="69">
        <f t="shared" si="103"/>
        <v>150197.78868667668</v>
      </c>
      <c r="M27" s="69">
        <f t="shared" si="103"/>
        <v>150232.28483564968</v>
      </c>
      <c r="N27" s="69">
        <f t="shared" si="103"/>
        <v>150266.78890740441</v>
      </c>
      <c r="O27" s="69">
        <f t="shared" si="103"/>
        <v>150301.30090376048</v>
      </c>
      <c r="P27" s="69">
        <f t="shared" si="103"/>
        <v>150335.82082653794</v>
      </c>
      <c r="Q27" s="69">
        <f t="shared" si="103"/>
        <v>150370.34867755728</v>
      </c>
      <c r="R27" s="69">
        <f t="shared" si="103"/>
        <v>150404.8844586394</v>
      </c>
      <c r="S27" s="69">
        <f t="shared" si="103"/>
        <v>150439.4281716056</v>
      </c>
      <c r="T27" s="69">
        <f t="shared" si="103"/>
        <v>150473.97981827761</v>
      </c>
      <c r="U27" s="69">
        <f t="shared" si="103"/>
        <v>150508.53940047757</v>
      </c>
      <c r="V27" s="69">
        <f t="shared" si="103"/>
        <v>150543.10692002805</v>
      </c>
      <c r="W27" s="69">
        <f t="shared" si="103"/>
        <v>150577.68237875204</v>
      </c>
      <c r="X27" s="69">
        <f t="shared" si="103"/>
        <v>150612.26577847294</v>
      </c>
      <c r="Y27" s="69">
        <f t="shared" si="103"/>
        <v>150646.85712101456</v>
      </c>
      <c r="Z27" s="69">
        <f t="shared" si="103"/>
        <v>150681.45640820113</v>
      </c>
      <c r="AA27" s="69">
        <f t="shared" si="103"/>
        <v>150716.06364185733</v>
      </c>
      <c r="AB27" s="69">
        <f t="shared" si="103"/>
        <v>150750.67882380824</v>
      </c>
      <c r="AC27" s="69">
        <f t="shared" si="103"/>
        <v>150785.30195587935</v>
      </c>
      <c r="AD27" s="69">
        <f t="shared" si="103"/>
        <v>150819.93303989657</v>
      </c>
      <c r="AE27" s="69">
        <f t="shared" si="103"/>
        <v>150854.57207768623</v>
      </c>
      <c r="AF27" s="69">
        <f t="shared" si="103"/>
        <v>150889.21907107509</v>
      </c>
      <c r="AG27" s="69">
        <f t="shared" si="103"/>
        <v>150923.87402189034</v>
      </c>
      <c r="AH27" s="69">
        <f t="shared" si="103"/>
        <v>150958.53693195956</v>
      </c>
      <c r="AI27" s="69">
        <f t="shared" si="103"/>
        <v>150993.20780311077</v>
      </c>
      <c r="AJ27" s="69">
        <f t="shared" si="103"/>
        <v>151027.88663717237</v>
      </c>
      <c r="AK27" s="69">
        <f t="shared" si="103"/>
        <v>151062.57343597326</v>
      </c>
      <c r="AL27" s="69">
        <f t="shared" si="103"/>
        <v>151097.2682013427</v>
      </c>
      <c r="AM27" s="69">
        <f t="shared" si="103"/>
        <v>151131.97093511035</v>
      </c>
      <c r="AN27" s="69">
        <f t="shared" si="103"/>
        <v>151166.68163910636</v>
      </c>
      <c r="AO27" s="69">
        <f t="shared" si="103"/>
        <v>151201.40031516127</v>
      </c>
      <c r="AP27" s="69">
        <f t="shared" si="103"/>
        <v>151236.12696510603</v>
      </c>
      <c r="AQ27" s="69">
        <f t="shared" si="103"/>
        <v>151270.86159077199</v>
      </c>
      <c r="AR27" s="69">
        <f t="shared" si="103"/>
        <v>151305.60419399096</v>
      </c>
      <c r="AS27" s="69">
        <f t="shared" si="103"/>
        <v>151340.35477659517</v>
      </c>
      <c r="AT27" s="69">
        <f t="shared" si="103"/>
        <v>151375.11334041724</v>
      </c>
      <c r="AU27" s="69">
        <f t="shared" si="103"/>
        <v>151409.87988729024</v>
      </c>
      <c r="AV27" s="69">
        <f t="shared" si="103"/>
        <v>151444.65441904764</v>
      </c>
      <c r="AW27" s="69">
        <f t="shared" si="103"/>
        <v>151479.43693752334</v>
      </c>
      <c r="AX27" s="69">
        <f t="shared" si="103"/>
        <v>151514.22744455165</v>
      </c>
      <c r="AY27" s="69">
        <f t="shared" si="103"/>
        <v>151549.02594196735</v>
      </c>
      <c r="AZ27" s="69">
        <f t="shared" si="103"/>
        <v>151583.83243160558</v>
      </c>
      <c r="BA27" s="69">
        <f t="shared" si="103"/>
        <v>151618.64691530191</v>
      </c>
      <c r="BB27" s="69">
        <f t="shared" si="103"/>
        <v>151653.46939489237</v>
      </c>
      <c r="BC27" s="69">
        <f t="shared" si="103"/>
        <v>151688.29987221339</v>
      </c>
      <c r="BD27" s="69">
        <f t="shared" si="103"/>
        <v>151723.13834910182</v>
      </c>
      <c r="BE27" s="69">
        <f>BD27*(1+$E$27)</f>
        <v>151757.98482739492</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146042.64074461217</v>
      </c>
      <c r="DG27" s="108">
        <f t="shared" si="15"/>
        <v>146076.18257459241</v>
      </c>
      <c r="DH27" s="108">
        <f t="shared" si="15"/>
        <v>146109.73210817453</v>
      </c>
      <c r="DI27" s="108">
        <f t="shared" si="15"/>
        <v>146143.28934712775</v>
      </c>
      <c r="DJ27" s="108">
        <f t="shared" si="15"/>
        <v>156534.00129946345</v>
      </c>
      <c r="DK27" s="108">
        <f t="shared" si="15"/>
        <v>156569.95269578815</v>
      </c>
      <c r="DL27" s="108">
        <f t="shared" si="15"/>
        <v>156605.91234912336</v>
      </c>
      <c r="DM27" s="108">
        <f t="shared" si="15"/>
        <v>156641.88026136553</v>
      </c>
      <c r="DN27" s="108">
        <f t="shared" si="15"/>
        <v>137429.25768941169</v>
      </c>
      <c r="DO27" s="108">
        <f t="shared" si="15"/>
        <v>137460.82127092613</v>
      </c>
      <c r="DP27" s="108">
        <f t="shared" si="15"/>
        <v>137492.39210169518</v>
      </c>
      <c r="DQ27" s="108">
        <f t="shared" si="15"/>
        <v>137523.97018338376</v>
      </c>
      <c r="DR27" s="108">
        <f t="shared" si="15"/>
        <v>137555.55551765722</v>
      </c>
      <c r="DS27" s="108">
        <f t="shared" si="15"/>
        <v>143042.7256168907</v>
      </c>
      <c r="DT27" s="108">
        <f t="shared" si="15"/>
        <v>143075.57845191265</v>
      </c>
      <c r="DU27" s="108">
        <f t="shared" si="15"/>
        <v>143108.43883229393</v>
      </c>
      <c r="DV27" s="108">
        <f t="shared" si="90"/>
        <v>143141.30675976755</v>
      </c>
      <c r="DW27" s="108">
        <f t="shared" si="90"/>
        <v>137855.3683364669</v>
      </c>
      <c r="DX27" s="108">
        <f t="shared" si="90"/>
        <v>137887.02978344588</v>
      </c>
      <c r="DY27" s="108">
        <f t="shared" si="90"/>
        <v>137918.69850215636</v>
      </c>
      <c r="DZ27" s="108">
        <f t="shared" si="90"/>
        <v>137950.37449426844</v>
      </c>
      <c r="EA27" s="108">
        <f t="shared" si="90"/>
        <v>143571.04623145153</v>
      </c>
      <c r="EB27" s="108">
        <f t="shared" si="90"/>
        <v>143604.02040665288</v>
      </c>
      <c r="EC27" s="108">
        <f t="shared" si="90"/>
        <v>143637.00215508198</v>
      </c>
      <c r="ED27" s="108">
        <f t="shared" si="90"/>
        <v>143669.99147847816</v>
      </c>
      <c r="EE27" s="108">
        <f t="shared" si="90"/>
        <v>143702.98837858118</v>
      </c>
      <c r="EF27" s="108">
        <f t="shared" si="90"/>
        <v>139684.22424336124</v>
      </c>
      <c r="EG27" s="108">
        <f t="shared" si="90"/>
        <v>139716.30572638981</v>
      </c>
      <c r="EH27" s="108">
        <f t="shared" si="90"/>
        <v>139748.39457762017</v>
      </c>
      <c r="EI27" s="108">
        <f t="shared" si="90"/>
        <v>139780.49079874458</v>
      </c>
      <c r="EJ27" s="108">
        <f t="shared" si="90"/>
        <v>141623.72394412686</v>
      </c>
      <c r="EK27" s="108">
        <f t="shared" si="90"/>
        <v>141656.25087492928</v>
      </c>
      <c r="EL27" s="108">
        <f t="shared" si="91"/>
        <v>141688.78527624015</v>
      </c>
      <c r="EM27" s="108">
        <f t="shared" si="91"/>
        <v>141721.32714977523</v>
      </c>
      <c r="EN27" s="108">
        <f t="shared" si="91"/>
        <v>151390.05913582383</v>
      </c>
      <c r="EO27" s="108">
        <f t="shared" si="91"/>
        <v>151424.82911531985</v>
      </c>
      <c r="EP27" s="108">
        <f t="shared" si="91"/>
        <v>151459.60708048864</v>
      </c>
      <c r="EQ27" s="108">
        <f t="shared" si="91"/>
        <v>151494.39303316426</v>
      </c>
      <c r="ER27" s="108">
        <f t="shared" si="91"/>
        <v>151529.18697518125</v>
      </c>
      <c r="ES27" s="108">
        <f t="shared" si="91"/>
        <v>151414.79347722346</v>
      </c>
      <c r="ET27" s="108">
        <f t="shared" si="91"/>
        <v>151449.56913749236</v>
      </c>
      <c r="EU27" s="108">
        <f t="shared" si="91"/>
        <v>151484.35278473873</v>
      </c>
      <c r="EV27" s="108">
        <f t="shared" si="91"/>
        <v>151519.14442079698</v>
      </c>
      <c r="EW27" s="108">
        <f t="shared" si="91"/>
        <v>149932.90583224272</v>
      </c>
      <c r="EX27" s="108">
        <f t="shared" si="91"/>
        <v>149967.34114517752</v>
      </c>
      <c r="EY27" s="108">
        <f t="shared" si="91"/>
        <v>150001.78436692178</v>
      </c>
      <c r="EZ27" s="108">
        <f t="shared" si="91"/>
        <v>150036.23549929186</v>
      </c>
      <c r="FA27" s="108">
        <f t="shared" si="91"/>
        <v>139448.15987027256</v>
      </c>
      <c r="FB27" s="108">
        <f t="shared" si="92"/>
        <v>139480.18713604627</v>
      </c>
      <c r="FC27" s="108">
        <f t="shared" si="92"/>
        <v>139512.22175756967</v>
      </c>
      <c r="FD27" s="108">
        <f t="shared" si="92"/>
        <v>139544.2637365321</v>
      </c>
      <c r="FE27" s="108">
        <f t="shared" si="92"/>
        <v>139576.31307462341</v>
      </c>
    </row>
    <row r="28" spans="1:161" ht="15.75" x14ac:dyDescent="0.25">
      <c r="A28" s="47" t="s">
        <v>192</v>
      </c>
      <c r="B28" s="12">
        <f>'Urb proj of all 25 ARs '!G28</f>
        <v>55156.598064575883</v>
      </c>
      <c r="C28" s="12">
        <f>'Urb proj of all 25 ARs '!H28</f>
        <v>55819.201492033229</v>
      </c>
      <c r="D28" s="100">
        <f t="shared" si="10"/>
        <v>1.2013130807697534E-2</v>
      </c>
      <c r="E28" s="101">
        <f t="shared" si="11"/>
        <v>2.2967148367913914E-4</v>
      </c>
      <c r="F28" s="69">
        <f t="shared" si="12"/>
        <v>55169.265962288067</v>
      </c>
      <c r="G28" s="69">
        <f t="shared" si="13"/>
        <v>55181.936769455118</v>
      </c>
      <c r="H28" s="69">
        <f>G28*(1+$E$28)</f>
        <v>55194.610486745245</v>
      </c>
      <c r="I28" s="69">
        <f t="shared" ref="I28:BE28" si="104">H28*(1+$E$28)</f>
        <v>55207.287114826831</v>
      </c>
      <c r="J28" s="69">
        <f t="shared" si="104"/>
        <v>55219.966654368392</v>
      </c>
      <c r="K28" s="69">
        <f t="shared" si="104"/>
        <v>55232.649106038611</v>
      </c>
      <c r="L28" s="69">
        <f t="shared" si="104"/>
        <v>55245.334470506321</v>
      </c>
      <c r="M28" s="69">
        <f t="shared" si="104"/>
        <v>55258.022748440511</v>
      </c>
      <c r="N28" s="69">
        <f t="shared" si="104"/>
        <v>55270.713940510323</v>
      </c>
      <c r="O28" s="69">
        <f t="shared" si="104"/>
        <v>55283.408047385048</v>
      </c>
      <c r="P28" s="69">
        <f t="shared" si="104"/>
        <v>55296.105069734127</v>
      </c>
      <c r="Q28" s="69">
        <f t="shared" si="104"/>
        <v>55308.805008227173</v>
      </c>
      <c r="R28" s="69">
        <f t="shared" si="104"/>
        <v>55321.507863533931</v>
      </c>
      <c r="S28" s="69">
        <f t="shared" si="104"/>
        <v>55334.213636324319</v>
      </c>
      <c r="T28" s="69">
        <f t="shared" si="104"/>
        <v>55346.922327268388</v>
      </c>
      <c r="U28" s="69">
        <f t="shared" si="104"/>
        <v>55359.633937036364</v>
      </c>
      <c r="V28" s="69">
        <f t="shared" si="104"/>
        <v>55372.348466298616</v>
      </c>
      <c r="W28" s="69">
        <f t="shared" si="104"/>
        <v>55385.065915725667</v>
      </c>
      <c r="X28" s="69">
        <f t="shared" si="104"/>
        <v>55397.786285988201</v>
      </c>
      <c r="Y28" s="69">
        <f t="shared" si="104"/>
        <v>55410.509577757046</v>
      </c>
      <c r="Z28" s="69">
        <f t="shared" si="104"/>
        <v>55423.235791703184</v>
      </c>
      <c r="AA28" s="69">
        <f t="shared" si="104"/>
        <v>55435.964928497764</v>
      </c>
      <c r="AB28" s="69">
        <f t="shared" si="104"/>
        <v>55448.69698881208</v>
      </c>
      <c r="AC28" s="69">
        <f t="shared" si="104"/>
        <v>55461.431973317573</v>
      </c>
      <c r="AD28" s="69">
        <f t="shared" si="104"/>
        <v>55474.169882685856</v>
      </c>
      <c r="AE28" s="69">
        <f t="shared" si="104"/>
        <v>55486.910717588682</v>
      </c>
      <c r="AF28" s="69">
        <f t="shared" si="104"/>
        <v>55499.654478697965</v>
      </c>
      <c r="AG28" s="69">
        <f t="shared" si="104"/>
        <v>55512.40116668577</v>
      </c>
      <c r="AH28" s="69">
        <f t="shared" si="104"/>
        <v>55525.150782224315</v>
      </c>
      <c r="AI28" s="69">
        <f t="shared" si="104"/>
        <v>55537.903325985979</v>
      </c>
      <c r="AJ28" s="69">
        <f t="shared" si="104"/>
        <v>55550.658798643286</v>
      </c>
      <c r="AK28" s="69">
        <f t="shared" si="104"/>
        <v>55563.417200868927</v>
      </c>
      <c r="AL28" s="69">
        <f t="shared" si="104"/>
        <v>55576.178533335733</v>
      </c>
      <c r="AM28" s="69">
        <f t="shared" si="104"/>
        <v>55588.942796716699</v>
      </c>
      <c r="AN28" s="69">
        <f t="shared" si="104"/>
        <v>55601.709991684977</v>
      </c>
      <c r="AO28" s="69">
        <f t="shared" si="104"/>
        <v>55614.480118913867</v>
      </c>
      <c r="AP28" s="69">
        <f t="shared" si="104"/>
        <v>55627.253179076819</v>
      </c>
      <c r="AQ28" s="69">
        <f t="shared" si="104"/>
        <v>55640.029172847455</v>
      </c>
      <c r="AR28" s="69">
        <f t="shared" si="104"/>
        <v>55652.808100899536</v>
      </c>
      <c r="AS28" s="69">
        <f t="shared" si="104"/>
        <v>55665.589963906983</v>
      </c>
      <c r="AT28" s="69">
        <f t="shared" si="104"/>
        <v>55678.37476254387</v>
      </c>
      <c r="AU28" s="69">
        <f t="shared" si="104"/>
        <v>55691.162497484424</v>
      </c>
      <c r="AV28" s="69">
        <f t="shared" si="104"/>
        <v>55703.953169403037</v>
      </c>
      <c r="AW28" s="69">
        <f t="shared" si="104"/>
        <v>55716.746778974244</v>
      </c>
      <c r="AX28" s="69">
        <f t="shared" si="104"/>
        <v>55729.543326872743</v>
      </c>
      <c r="AY28" s="69">
        <f t="shared" si="104"/>
        <v>55742.342813773386</v>
      </c>
      <c r="AZ28" s="69">
        <f t="shared" si="104"/>
        <v>55755.145240351179</v>
      </c>
      <c r="BA28" s="69">
        <f t="shared" si="104"/>
        <v>55767.95060728128</v>
      </c>
      <c r="BB28" s="69">
        <f t="shared" si="104"/>
        <v>55780.758915238999</v>
      </c>
      <c r="BC28" s="69">
        <f t="shared" si="104"/>
        <v>55793.570164899807</v>
      </c>
      <c r="BD28" s="69">
        <f t="shared" si="104"/>
        <v>55806.384356939336</v>
      </c>
      <c r="BE28" s="69">
        <f t="shared" si="104"/>
        <v>55819.20149203336</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47966.665771325046</v>
      </c>
      <c r="DG28" s="108">
        <f t="shared" si="15"/>
        <v>47977.682346619891</v>
      </c>
      <c r="DH28" s="108">
        <f t="shared" si="15"/>
        <v>47988.701452107925</v>
      </c>
      <c r="DI28" s="108">
        <f t="shared" si="15"/>
        <v>47999.723088370265</v>
      </c>
      <c r="DJ28" s="108">
        <f t="shared" si="15"/>
        <v>51249.442453405718</v>
      </c>
      <c r="DK28" s="108">
        <f t="shared" si="15"/>
        <v>51261.212988891712</v>
      </c>
      <c r="DL28" s="108">
        <f t="shared" si="15"/>
        <v>51272.986227734065</v>
      </c>
      <c r="DM28" s="108">
        <f t="shared" si="15"/>
        <v>51284.762170553644</v>
      </c>
      <c r="DN28" s="108">
        <f t="shared" si="15"/>
        <v>45151.721604358645</v>
      </c>
      <c r="DO28" s="108">
        <f t="shared" si="15"/>
        <v>45162.091667250192</v>
      </c>
      <c r="DP28" s="108">
        <f t="shared" si="15"/>
        <v>45172.464111849462</v>
      </c>
      <c r="DQ28" s="108">
        <f t="shared" si="15"/>
        <v>45182.838938703469</v>
      </c>
      <c r="DR28" s="108">
        <f t="shared" si="15"/>
        <v>45193.216148359359</v>
      </c>
      <c r="DS28" s="108">
        <f t="shared" si="15"/>
        <v>47021.945933813906</v>
      </c>
      <c r="DT28" s="108">
        <f t="shared" si="15"/>
        <v>47032.745533902002</v>
      </c>
      <c r="DU28" s="108">
        <f t="shared" si="15"/>
        <v>47043.547614350275</v>
      </c>
      <c r="DV28" s="108">
        <f t="shared" si="90"/>
        <v>47054.352175728389</v>
      </c>
      <c r="DW28" s="108">
        <f t="shared" si="90"/>
        <v>45447.271956520548</v>
      </c>
      <c r="DX28" s="108">
        <f t="shared" si="90"/>
        <v>45457.709898899971</v>
      </c>
      <c r="DY28" s="108">
        <f t="shared" si="90"/>
        <v>45468.150238577109</v>
      </c>
      <c r="DZ28" s="108">
        <f t="shared" si="90"/>
        <v>45478.592976102547</v>
      </c>
      <c r="EA28" s="108">
        <f t="shared" si="90"/>
        <v>47825.071404515045</v>
      </c>
      <c r="EB28" s="108">
        <f t="shared" si="90"/>
        <v>47836.055459621588</v>
      </c>
      <c r="EC28" s="108">
        <f t="shared" si="90"/>
        <v>47847.042037452353</v>
      </c>
      <c r="ED28" s="108">
        <f t="shared" si="90"/>
        <v>47858.031138586754</v>
      </c>
      <c r="EE28" s="108">
        <f t="shared" si="90"/>
        <v>47869.02276360432</v>
      </c>
      <c r="EF28" s="108">
        <f t="shared" si="90"/>
        <v>47445.357119514512</v>
      </c>
      <c r="EG28" s="108">
        <f t="shared" si="90"/>
        <v>47456.253965077842</v>
      </c>
      <c r="EH28" s="108">
        <f t="shared" si="90"/>
        <v>47467.153313335853</v>
      </c>
      <c r="EI28" s="108">
        <f t="shared" si="90"/>
        <v>47478.055164863355</v>
      </c>
      <c r="EJ28" s="108">
        <f t="shared" si="90"/>
        <v>47307.246342632483</v>
      </c>
      <c r="EK28" s="108">
        <f t="shared" si="90"/>
        <v>47318.111468088777</v>
      </c>
      <c r="EL28" s="108">
        <f t="shared" si="91"/>
        <v>47328.979088954547</v>
      </c>
      <c r="EM28" s="108">
        <f t="shared" si="91"/>
        <v>47339.849205802922</v>
      </c>
      <c r="EN28" s="108">
        <f t="shared" si="91"/>
        <v>50881.095305289564</v>
      </c>
      <c r="EO28" s="108">
        <f t="shared" si="91"/>
        <v>50892.781241939549</v>
      </c>
      <c r="EP28" s="108">
        <f t="shared" si="91"/>
        <v>50904.469862515944</v>
      </c>
      <c r="EQ28" s="108">
        <f t="shared" si="91"/>
        <v>50916.161167635168</v>
      </c>
      <c r="ER28" s="108">
        <f t="shared" si="91"/>
        <v>50927.855157913786</v>
      </c>
      <c r="ES28" s="108">
        <f t="shared" si="91"/>
        <v>50779.783516612741</v>
      </c>
      <c r="ET28" s="108">
        <f t="shared" si="91"/>
        <v>50791.446184833912</v>
      </c>
      <c r="EU28" s="108">
        <f t="shared" si="91"/>
        <v>50803.111531637391</v>
      </c>
      <c r="EV28" s="108">
        <f t="shared" si="91"/>
        <v>50814.77955763838</v>
      </c>
      <c r="EW28" s="108">
        <f t="shared" si="91"/>
        <v>50319.639039234426</v>
      </c>
      <c r="EX28" s="108">
        <f t="shared" si="91"/>
        <v>50331.19602539076</v>
      </c>
      <c r="EY28" s="108">
        <f t="shared" si="91"/>
        <v>50342.755665857258</v>
      </c>
      <c r="EZ28" s="108">
        <f t="shared" si="91"/>
        <v>50354.317961243534</v>
      </c>
      <c r="FA28" s="108">
        <f t="shared" si="91"/>
        <v>46153.705084953712</v>
      </c>
      <c r="FB28" s="108">
        <f t="shared" si="92"/>
        <v>46164.305274877857</v>
      </c>
      <c r="FC28" s="108">
        <f t="shared" si="92"/>
        <v>46174.907899363352</v>
      </c>
      <c r="FD28" s="108">
        <f t="shared" si="92"/>
        <v>46185.512958969346</v>
      </c>
      <c r="FE28" s="108">
        <f t="shared" si="92"/>
        <v>46196.120454255113</v>
      </c>
    </row>
    <row r="29" spans="1:161" s="45" customFormat="1" ht="15.75" x14ac:dyDescent="0.25">
      <c r="A29" s="67" t="s">
        <v>95</v>
      </c>
      <c r="B29" s="98">
        <f t="shared" ref="B29:C29" si="105">SUM(B4:B28)</f>
        <v>2539218.3457573326</v>
      </c>
      <c r="C29" s="98">
        <f t="shared" si="105"/>
        <v>2569722.307894221</v>
      </c>
      <c r="D29" s="102"/>
      <c r="E29" s="103"/>
      <c r="F29" s="29">
        <f>SUM(F4:F28)</f>
        <v>2539801.5318021886</v>
      </c>
      <c r="G29" s="29">
        <f t="shared" ref="G29:BE29" si="106">SUM(G4:G28)</f>
        <v>2540384.8517882475</v>
      </c>
      <c r="H29" s="29">
        <f t="shared" si="106"/>
        <v>2540968.3057462741</v>
      </c>
      <c r="I29" s="29">
        <f t="shared" si="106"/>
        <v>2541551.893707036</v>
      </c>
      <c r="J29" s="29">
        <f t="shared" si="106"/>
        <v>2542135.6157013113</v>
      </c>
      <c r="K29" s="29">
        <f t="shared" si="106"/>
        <v>2542719.4717598828</v>
      </c>
      <c r="L29" s="29">
        <f t="shared" si="106"/>
        <v>2543303.4619135419</v>
      </c>
      <c r="M29" s="29">
        <f t="shared" si="106"/>
        <v>2543887.5861930861</v>
      </c>
      <c r="N29" s="29">
        <f t="shared" si="106"/>
        <v>2544471.8446293199</v>
      </c>
      <c r="O29" s="29">
        <f t="shared" si="106"/>
        <v>2545056.2372530554</v>
      </c>
      <c r="P29" s="29">
        <f t="shared" si="106"/>
        <v>2545640.7640951127</v>
      </c>
      <c r="Q29" s="29">
        <f t="shared" si="106"/>
        <v>2546225.4251863165</v>
      </c>
      <c r="R29" s="29">
        <f t="shared" si="106"/>
        <v>2546810.2205575001</v>
      </c>
      <c r="S29" s="29">
        <f t="shared" si="106"/>
        <v>2547395.1502395049</v>
      </c>
      <c r="T29" s="29">
        <f t="shared" si="106"/>
        <v>2547980.2142631775</v>
      </c>
      <c r="U29" s="29">
        <f t="shared" si="106"/>
        <v>2548565.4126593722</v>
      </c>
      <c r="V29" s="29">
        <f t="shared" si="106"/>
        <v>2549150.7454589512</v>
      </c>
      <c r="W29" s="29">
        <f t="shared" si="106"/>
        <v>2549736.2126927823</v>
      </c>
      <c r="X29" s="29">
        <f t="shared" si="106"/>
        <v>2550321.814391742</v>
      </c>
      <c r="Y29" s="29">
        <f t="shared" si="106"/>
        <v>2550907.550586713</v>
      </c>
      <c r="Z29" s="29">
        <f t="shared" si="106"/>
        <v>2551493.421308584</v>
      </c>
      <c r="AA29" s="29">
        <f t="shared" si="106"/>
        <v>2552079.4265882536</v>
      </c>
      <c r="AB29" s="29">
        <f t="shared" si="106"/>
        <v>2552665.5664566252</v>
      </c>
      <c r="AC29" s="29">
        <f t="shared" si="106"/>
        <v>2553251.8409446101</v>
      </c>
      <c r="AD29" s="29">
        <f t="shared" si="106"/>
        <v>2553838.2500831261</v>
      </c>
      <c r="AE29" s="29">
        <f t="shared" si="106"/>
        <v>2554424.7939030998</v>
      </c>
      <c r="AF29" s="29">
        <f t="shared" si="106"/>
        <v>2555011.4724354614</v>
      </c>
      <c r="AG29" s="29">
        <f t="shared" si="106"/>
        <v>2555598.2857111534</v>
      </c>
      <c r="AH29" s="29">
        <f t="shared" si="106"/>
        <v>2556185.2337611201</v>
      </c>
      <c r="AI29" s="29">
        <f t="shared" si="106"/>
        <v>2556772.3166163173</v>
      </c>
      <c r="AJ29" s="29">
        <f t="shared" si="106"/>
        <v>2557359.5343077038</v>
      </c>
      <c r="AK29" s="29">
        <f t="shared" si="106"/>
        <v>2557946.8868662496</v>
      </c>
      <c r="AL29" s="29">
        <f t="shared" si="106"/>
        <v>2558534.374322929</v>
      </c>
      <c r="AM29" s="29">
        <f t="shared" si="106"/>
        <v>2559121.9967087228</v>
      </c>
      <c r="AN29" s="29">
        <f t="shared" si="106"/>
        <v>2559709.7540546237</v>
      </c>
      <c r="AO29" s="29">
        <f t="shared" si="106"/>
        <v>2560297.6463916251</v>
      </c>
      <c r="AP29" s="29">
        <f t="shared" si="106"/>
        <v>2560885.6737507321</v>
      </c>
      <c r="AQ29" s="29">
        <f t="shared" si="106"/>
        <v>2561473.836162955</v>
      </c>
      <c r="AR29" s="29">
        <f t="shared" si="106"/>
        <v>2562062.133659312</v>
      </c>
      <c r="AS29" s="29">
        <f t="shared" si="106"/>
        <v>2562650.5662708278</v>
      </c>
      <c r="AT29" s="29">
        <f t="shared" si="106"/>
        <v>2563239.1340285339</v>
      </c>
      <c r="AU29" s="29">
        <f t="shared" si="106"/>
        <v>2563827.8369634706</v>
      </c>
      <c r="AV29" s="29">
        <f t="shared" si="106"/>
        <v>2564416.6751066847</v>
      </c>
      <c r="AW29" s="29">
        <f t="shared" si="106"/>
        <v>2565005.648489228</v>
      </c>
      <c r="AX29" s="29">
        <f t="shared" si="106"/>
        <v>2565594.7571421615</v>
      </c>
      <c r="AY29" s="29">
        <f t="shared" si="106"/>
        <v>2566184.0010965541</v>
      </c>
      <c r="AZ29" s="29">
        <f t="shared" si="106"/>
        <v>2566773.3803834789</v>
      </c>
      <c r="BA29" s="29">
        <f t="shared" si="106"/>
        <v>2567362.8950340198</v>
      </c>
      <c r="BB29" s="29">
        <f t="shared" si="106"/>
        <v>2567952.5450792653</v>
      </c>
      <c r="BC29" s="29">
        <f t="shared" si="106"/>
        <v>2568542.3305503111</v>
      </c>
      <c r="BD29" s="29">
        <f t="shared" si="106"/>
        <v>2569132.2514782613</v>
      </c>
      <c r="BE29" s="29">
        <f t="shared" si="106"/>
        <v>2569722.3078942262</v>
      </c>
      <c r="DB29" s="178" t="s">
        <v>117</v>
      </c>
      <c r="DC29" s="178"/>
      <c r="DD29" s="178"/>
      <c r="DE29" s="178"/>
      <c r="DF29" s="135">
        <f>SUM(DF4:DF15)</f>
        <v>1029424.0281788117</v>
      </c>
      <c r="DG29" s="135">
        <f t="shared" ref="DG29:FE29" si="107">SUM(DG4:DG15)</f>
        <v>1029660.4575226982</v>
      </c>
      <c r="DH29" s="135">
        <f t="shared" si="107"/>
        <v>1029896.9411676633</v>
      </c>
      <c r="DI29" s="135">
        <f t="shared" si="107"/>
        <v>1030133.479126178</v>
      </c>
      <c r="DJ29" s="135">
        <f t="shared" si="107"/>
        <v>1151717.5312909733</v>
      </c>
      <c r="DK29" s="135">
        <f t="shared" si="107"/>
        <v>1151982.0479651638</v>
      </c>
      <c r="DL29" s="135">
        <f t="shared" si="107"/>
        <v>1152246.6253912922</v>
      </c>
      <c r="DM29" s="135">
        <f t="shared" si="107"/>
        <v>1152511.2635833097</v>
      </c>
      <c r="DN29" s="135">
        <f t="shared" si="107"/>
        <v>1017977.3978046329</v>
      </c>
      <c r="DO29" s="135">
        <f t="shared" si="107"/>
        <v>1018211.1981839387</v>
      </c>
      <c r="DP29" s="135">
        <f t="shared" si="107"/>
        <v>1018445.0522605244</v>
      </c>
      <c r="DQ29" s="135">
        <f t="shared" si="107"/>
        <v>1018678.9600467227</v>
      </c>
      <c r="DR29" s="135">
        <f t="shared" si="107"/>
        <v>1018912.9215548692</v>
      </c>
      <c r="DS29" s="135">
        <f t="shared" si="107"/>
        <v>1058147.5333275644</v>
      </c>
      <c r="DT29" s="135">
        <f t="shared" si="107"/>
        <v>1058390.5596414949</v>
      </c>
      <c r="DU29" s="135">
        <f t="shared" si="107"/>
        <v>1058633.6417716395</v>
      </c>
      <c r="DV29" s="135">
        <f t="shared" si="107"/>
        <v>1058876.779730818</v>
      </c>
      <c r="DW29" s="135">
        <f t="shared" si="107"/>
        <v>1057030.1007359351</v>
      </c>
      <c r="DX29" s="135">
        <f t="shared" si="107"/>
        <v>1057272.8704074649</v>
      </c>
      <c r="DY29" s="135">
        <f t="shared" si="107"/>
        <v>1057515.6958362649</v>
      </c>
      <c r="DZ29" s="135">
        <f t="shared" si="107"/>
        <v>1057758.5770351419</v>
      </c>
      <c r="EA29" s="135">
        <f t="shared" si="107"/>
        <v>1100800.8727760487</v>
      </c>
      <c r="EB29" s="135">
        <f t="shared" si="107"/>
        <v>1101053.6953457342</v>
      </c>
      <c r="EC29" s="135">
        <f t="shared" si="107"/>
        <v>1101306.575981555</v>
      </c>
      <c r="ED29" s="135">
        <f t="shared" si="107"/>
        <v>1101559.5146968463</v>
      </c>
      <c r="EE29" s="135">
        <f t="shared" si="107"/>
        <v>1101812.5115049474</v>
      </c>
      <c r="EF29" s="135">
        <f t="shared" si="107"/>
        <v>1114676.1047853592</v>
      </c>
      <c r="EG29" s="135">
        <f t="shared" si="107"/>
        <v>1114932.1141001671</v>
      </c>
      <c r="EH29" s="135">
        <f t="shared" si="107"/>
        <v>1115188.1822130138</v>
      </c>
      <c r="EI29" s="135">
        <f t="shared" si="107"/>
        <v>1115444.3091374042</v>
      </c>
      <c r="EJ29" s="135">
        <f t="shared" si="107"/>
        <v>1145088.4287058325</v>
      </c>
      <c r="EK29" s="135">
        <f t="shared" si="107"/>
        <v>1145351.4228641971</v>
      </c>
      <c r="EL29" s="135">
        <f t="shared" si="107"/>
        <v>1145614.4774248204</v>
      </c>
      <c r="EM29" s="135">
        <f t="shared" si="107"/>
        <v>1145877.5924015748</v>
      </c>
      <c r="EN29" s="135">
        <f t="shared" si="107"/>
        <v>1238476.3842405158</v>
      </c>
      <c r="EO29" s="135">
        <f t="shared" si="107"/>
        <v>1238760.8269491859</v>
      </c>
      <c r="EP29" s="135">
        <f t="shared" si="107"/>
        <v>1239045.334986235</v>
      </c>
      <c r="EQ29" s="135">
        <f t="shared" si="107"/>
        <v>1239329.9083666669</v>
      </c>
      <c r="ER29" s="135">
        <f t="shared" si="107"/>
        <v>1239614.5471054895</v>
      </c>
      <c r="ES29" s="135">
        <f t="shared" si="107"/>
        <v>1180604.4142492958</v>
      </c>
      <c r="ET29" s="135">
        <f t="shared" si="107"/>
        <v>1180875.5654167547</v>
      </c>
      <c r="EU29" s="135">
        <f t="shared" si="107"/>
        <v>1181146.7788599045</v>
      </c>
      <c r="EV29" s="135">
        <f t="shared" si="107"/>
        <v>1181418.0545930481</v>
      </c>
      <c r="EW29" s="135">
        <f t="shared" si="107"/>
        <v>1148464.6191472379</v>
      </c>
      <c r="EX29" s="135">
        <f t="shared" si="107"/>
        <v>1148728.3887202705</v>
      </c>
      <c r="EY29" s="135">
        <f t="shared" si="107"/>
        <v>1148992.2188736522</v>
      </c>
      <c r="EZ29" s="135">
        <f t="shared" si="107"/>
        <v>1149256.1096212964</v>
      </c>
      <c r="FA29" s="135">
        <f t="shared" si="107"/>
        <v>1030384.9609416568</v>
      </c>
      <c r="FB29" s="135">
        <f t="shared" si="107"/>
        <v>1030621.6109843969</v>
      </c>
      <c r="FC29" s="135">
        <f t="shared" si="107"/>
        <v>1030858.3153789034</v>
      </c>
      <c r="FD29" s="135">
        <f t="shared" si="107"/>
        <v>1031095.0741376595</v>
      </c>
      <c r="FE29" s="135">
        <f t="shared" si="107"/>
        <v>1031331.8872731511</v>
      </c>
    </row>
    <row r="30" spans="1:161" x14ac:dyDescent="0.25">
      <c r="B30" s="167" t="s">
        <v>251</v>
      </c>
      <c r="C30" s="167"/>
      <c r="D30" s="167"/>
      <c r="E30" s="167"/>
      <c r="F30" s="137">
        <f>SUM(F4:F15)</f>
        <v>744670.45471781271</v>
      </c>
      <c r="G30" s="137">
        <f t="shared" ref="G30:BE30" si="108">SUM(G4:G15)</f>
        <v>744841.48428599967</v>
      </c>
      <c r="H30" s="137">
        <f t="shared" si="108"/>
        <v>745012.55313480145</v>
      </c>
      <c r="I30" s="137">
        <f t="shared" si="108"/>
        <v>745183.66127323941</v>
      </c>
      <c r="J30" s="137">
        <f t="shared" si="108"/>
        <v>745354.80871033773</v>
      </c>
      <c r="K30" s="137">
        <f t="shared" si="108"/>
        <v>745525.99545512162</v>
      </c>
      <c r="L30" s="137">
        <f t="shared" si="108"/>
        <v>745697.22151661897</v>
      </c>
      <c r="M30" s="137">
        <f t="shared" si="108"/>
        <v>745868.48690386035</v>
      </c>
      <c r="N30" s="137">
        <f t="shared" si="108"/>
        <v>746039.79162587691</v>
      </c>
      <c r="O30" s="137">
        <f t="shared" si="108"/>
        <v>746211.1356917033</v>
      </c>
      <c r="P30" s="137">
        <f t="shared" si="108"/>
        <v>746382.51911037555</v>
      </c>
      <c r="Q30" s="137">
        <f t="shared" si="108"/>
        <v>746553.94189093169</v>
      </c>
      <c r="R30" s="137">
        <f t="shared" si="108"/>
        <v>746725.40404241229</v>
      </c>
      <c r="S30" s="137">
        <f t="shared" si="108"/>
        <v>746896.90557385969</v>
      </c>
      <c r="T30" s="137">
        <f t="shared" si="108"/>
        <v>747068.4464943182</v>
      </c>
      <c r="U30" s="137">
        <f t="shared" si="108"/>
        <v>747240.02681283432</v>
      </c>
      <c r="V30" s="137">
        <f t="shared" si="108"/>
        <v>747411.6465384569</v>
      </c>
      <c r="W30" s="137">
        <f t="shared" si="108"/>
        <v>747583.30568023631</v>
      </c>
      <c r="X30" s="137">
        <f t="shared" si="108"/>
        <v>747755.0042472257</v>
      </c>
      <c r="Y30" s="137">
        <f t="shared" si="108"/>
        <v>747926.74224847974</v>
      </c>
      <c r="Z30" s="137">
        <f t="shared" si="108"/>
        <v>748098.51969305519</v>
      </c>
      <c r="AA30" s="137">
        <f t="shared" si="108"/>
        <v>748270.33659001149</v>
      </c>
      <c r="AB30" s="137">
        <f t="shared" si="108"/>
        <v>748442.19294840901</v>
      </c>
      <c r="AC30" s="137">
        <f t="shared" si="108"/>
        <v>748614.08877731173</v>
      </c>
      <c r="AD30" s="137">
        <f t="shared" si="108"/>
        <v>748786.0240857841</v>
      </c>
      <c r="AE30" s="137">
        <f t="shared" si="108"/>
        <v>748957.99888289417</v>
      </c>
      <c r="AF30" s="137">
        <f t="shared" si="108"/>
        <v>749130.01317771093</v>
      </c>
      <c r="AG30" s="137">
        <f t="shared" si="108"/>
        <v>749302.06697930605</v>
      </c>
      <c r="AH30" s="137">
        <f t="shared" si="108"/>
        <v>749474.16029675305</v>
      </c>
      <c r="AI30" s="137">
        <f t="shared" si="108"/>
        <v>749646.29313912755</v>
      </c>
      <c r="AJ30" s="137">
        <f t="shared" si="108"/>
        <v>749818.46551550739</v>
      </c>
      <c r="AK30" s="137">
        <f t="shared" si="108"/>
        <v>749990.67743497237</v>
      </c>
      <c r="AL30" s="137">
        <f t="shared" si="108"/>
        <v>750162.9289066043</v>
      </c>
      <c r="AM30" s="137">
        <f t="shared" si="108"/>
        <v>750335.21993948752</v>
      </c>
      <c r="AN30" s="137">
        <f t="shared" si="108"/>
        <v>750507.55054270779</v>
      </c>
      <c r="AO30" s="137">
        <f t="shared" si="108"/>
        <v>750679.92072535318</v>
      </c>
      <c r="AP30" s="137">
        <f t="shared" si="108"/>
        <v>750852.33049651445</v>
      </c>
      <c r="AQ30" s="137">
        <f t="shared" si="108"/>
        <v>751024.77986528352</v>
      </c>
      <c r="AR30" s="137">
        <f t="shared" si="108"/>
        <v>751197.26884075499</v>
      </c>
      <c r="AS30" s="137">
        <f t="shared" si="108"/>
        <v>751369.79743202531</v>
      </c>
      <c r="AT30" s="137">
        <f t="shared" si="108"/>
        <v>751542.36564819305</v>
      </c>
      <c r="AU30" s="137">
        <f t="shared" si="108"/>
        <v>751714.97349835921</v>
      </c>
      <c r="AV30" s="137">
        <f t="shared" si="108"/>
        <v>751887.62099162664</v>
      </c>
      <c r="AW30" s="137">
        <f t="shared" si="108"/>
        <v>752060.30813709972</v>
      </c>
      <c r="AX30" s="137">
        <f t="shared" si="108"/>
        <v>752233.03494388575</v>
      </c>
      <c r="AY30" s="137">
        <f t="shared" si="108"/>
        <v>752405.80142109364</v>
      </c>
      <c r="AZ30" s="137">
        <f t="shared" si="108"/>
        <v>752578.60757783486</v>
      </c>
      <c r="BA30" s="137">
        <f t="shared" si="108"/>
        <v>752751.45342322241</v>
      </c>
      <c r="BB30" s="137">
        <f t="shared" si="108"/>
        <v>752924.33896637184</v>
      </c>
      <c r="BC30" s="137">
        <f t="shared" si="108"/>
        <v>753097.26421640033</v>
      </c>
      <c r="BD30" s="137">
        <f t="shared" si="108"/>
        <v>753270.22918242752</v>
      </c>
      <c r="BE30" s="137">
        <f t="shared" si="108"/>
        <v>753443.23387357511</v>
      </c>
      <c r="DB30" s="178" t="s">
        <v>118</v>
      </c>
      <c r="DC30" s="178"/>
      <c r="DD30" s="178"/>
      <c r="DE30" s="178"/>
      <c r="DF30" s="109">
        <f>SUM(DF16:DF28)</f>
        <v>1811550.8570904615</v>
      </c>
      <c r="DG30" s="109">
        <f t="shared" ref="DG30:FE30" si="109">SUM(DG16:DG28)</f>
        <v>1811966.91866357</v>
      </c>
      <c r="DH30" s="109">
        <f t="shared" si="109"/>
        <v>1812383.0757941566</v>
      </c>
      <c r="DI30" s="109">
        <f t="shared" si="109"/>
        <v>1812799.3285041696</v>
      </c>
      <c r="DJ30" s="109">
        <f t="shared" si="109"/>
        <v>1974997.3234038549</v>
      </c>
      <c r="DK30" s="109">
        <f t="shared" si="109"/>
        <v>1975450.9239693831</v>
      </c>
      <c r="DL30" s="109">
        <f t="shared" si="109"/>
        <v>1975904.6287140269</v>
      </c>
      <c r="DM30" s="109">
        <f t="shared" si="109"/>
        <v>1976358.4376617123</v>
      </c>
      <c r="DN30" s="109">
        <f t="shared" si="109"/>
        <v>1742534.7121710212</v>
      </c>
      <c r="DO30" s="109">
        <f t="shared" si="109"/>
        <v>1742934.9227037283</v>
      </c>
      <c r="DP30" s="109">
        <f t="shared" si="109"/>
        <v>1743335.2251533817</v>
      </c>
      <c r="DQ30" s="109">
        <f t="shared" si="109"/>
        <v>1743735.6195410925</v>
      </c>
      <c r="DR30" s="109">
        <f t="shared" si="109"/>
        <v>1744136.1058879772</v>
      </c>
      <c r="DS30" s="109">
        <f t="shared" si="109"/>
        <v>1795393.8768091628</v>
      </c>
      <c r="DT30" s="109">
        <f t="shared" si="109"/>
        <v>1795806.2275846377</v>
      </c>
      <c r="DU30" s="109">
        <f t="shared" si="109"/>
        <v>1796218.6730653271</v>
      </c>
      <c r="DV30" s="109">
        <f t="shared" si="109"/>
        <v>1796631.213272982</v>
      </c>
      <c r="DW30" s="109">
        <f t="shared" si="109"/>
        <v>1778079.9526926046</v>
      </c>
      <c r="DX30" s="109">
        <f t="shared" si="109"/>
        <v>1778488.3269534397</v>
      </c>
      <c r="DY30" s="109">
        <f t="shared" si="109"/>
        <v>1778896.7950061969</v>
      </c>
      <c r="DZ30" s="109">
        <f t="shared" si="109"/>
        <v>1779305.356872418</v>
      </c>
      <c r="EA30" s="109">
        <f t="shared" si="109"/>
        <v>1852308.2942343461</v>
      </c>
      <c r="EB30" s="109">
        <f t="shared" si="109"/>
        <v>1852733.7166285145</v>
      </c>
      <c r="EC30" s="109">
        <f t="shared" si="109"/>
        <v>1853159.236730075</v>
      </c>
      <c r="ED30" s="109">
        <f t="shared" si="109"/>
        <v>1853584.8545614681</v>
      </c>
      <c r="EE30" s="109">
        <f t="shared" si="109"/>
        <v>1854010.5701451406</v>
      </c>
      <c r="EF30" s="109">
        <f t="shared" si="109"/>
        <v>1824785.2960592187</v>
      </c>
      <c r="EG30" s="109">
        <f t="shared" si="109"/>
        <v>1825204.3972055609</v>
      </c>
      <c r="EH30" s="109">
        <f t="shared" si="109"/>
        <v>1825623.5946074843</v>
      </c>
      <c r="EI30" s="109">
        <f t="shared" si="109"/>
        <v>1826042.8882870972</v>
      </c>
      <c r="EJ30" s="109">
        <f t="shared" si="109"/>
        <v>1854665.6290734266</v>
      </c>
      <c r="EK30" s="109">
        <f t="shared" si="109"/>
        <v>1855091.5928801845</v>
      </c>
      <c r="EL30" s="109">
        <f t="shared" si="109"/>
        <v>1855517.654518682</v>
      </c>
      <c r="EM30" s="109">
        <f t="shared" si="109"/>
        <v>1855943.8140113882</v>
      </c>
      <c r="EN30" s="109">
        <f t="shared" si="109"/>
        <v>1992443.6470795274</v>
      </c>
      <c r="EO30" s="109">
        <f t="shared" si="109"/>
        <v>1992901.2545680993</v>
      </c>
      <c r="EP30" s="109">
        <f t="shared" si="109"/>
        <v>1993358.9671560619</v>
      </c>
      <c r="EQ30" s="109">
        <f t="shared" si="109"/>
        <v>1993816.7848675537</v>
      </c>
      <c r="ER30" s="109">
        <f t="shared" si="109"/>
        <v>1994274.7077267184</v>
      </c>
      <c r="ES30" s="109">
        <f t="shared" si="109"/>
        <v>1933096.9546290122</v>
      </c>
      <c r="ET30" s="109">
        <f t="shared" si="109"/>
        <v>1933540.9318746773</v>
      </c>
      <c r="EU30" s="109">
        <f t="shared" si="109"/>
        <v>1933985.0110892551</v>
      </c>
      <c r="EV30" s="109">
        <f t="shared" si="109"/>
        <v>1934429.1922961653</v>
      </c>
      <c r="EW30" s="109">
        <f t="shared" si="109"/>
        <v>1907650.3786559023</v>
      </c>
      <c r="EX30" s="109">
        <f t="shared" si="109"/>
        <v>1908088.5115487091</v>
      </c>
      <c r="EY30" s="109">
        <f t="shared" si="109"/>
        <v>1908526.745068148</v>
      </c>
      <c r="EZ30" s="109">
        <f t="shared" si="109"/>
        <v>1908965.0792373288</v>
      </c>
      <c r="FA30" s="109">
        <f t="shared" si="109"/>
        <v>1771788.4177143322</v>
      </c>
      <c r="FB30" s="109">
        <f t="shared" si="109"/>
        <v>1772195.3469889942</v>
      </c>
      <c r="FC30" s="109">
        <f t="shared" si="109"/>
        <v>1772602.3697237063</v>
      </c>
      <c r="FD30" s="109">
        <f t="shared" si="109"/>
        <v>1773009.4859399337</v>
      </c>
      <c r="FE30" s="109">
        <f t="shared" si="109"/>
        <v>1773416.6956591466</v>
      </c>
    </row>
    <row r="31" spans="1:161" x14ac:dyDescent="0.25">
      <c r="B31" s="167" t="s">
        <v>252</v>
      </c>
      <c r="C31" s="167"/>
      <c r="D31" s="167"/>
      <c r="E31" s="167"/>
      <c r="F31" s="137">
        <f>SUM(F16:F28)</f>
        <v>1795131.0770843751</v>
      </c>
      <c r="G31" s="137">
        <f t="shared" ref="G31:BE31" si="110">SUM(G16:G28)</f>
        <v>1795543.3675022474</v>
      </c>
      <c r="H31" s="137">
        <f t="shared" si="110"/>
        <v>1795955.752611472</v>
      </c>
      <c r="I31" s="137">
        <f t="shared" si="110"/>
        <v>1796368.2324337966</v>
      </c>
      <c r="J31" s="137">
        <f t="shared" si="110"/>
        <v>1796780.8069909737</v>
      </c>
      <c r="K31" s="137">
        <f t="shared" si="110"/>
        <v>1797193.4763047611</v>
      </c>
      <c r="L31" s="137">
        <f t="shared" si="110"/>
        <v>1797606.2403969225</v>
      </c>
      <c r="M31" s="137">
        <f t="shared" si="110"/>
        <v>1798019.0992892256</v>
      </c>
      <c r="N31" s="137">
        <f t="shared" si="110"/>
        <v>1798432.0530034432</v>
      </c>
      <c r="O31" s="137">
        <f t="shared" si="110"/>
        <v>1798845.1015613526</v>
      </c>
      <c r="P31" s="137">
        <f t="shared" si="110"/>
        <v>1799258.2449847369</v>
      </c>
      <c r="Q31" s="137">
        <f t="shared" si="110"/>
        <v>1799671.4832953843</v>
      </c>
      <c r="R31" s="137">
        <f t="shared" si="110"/>
        <v>1800084.8165150881</v>
      </c>
      <c r="S31" s="137">
        <f t="shared" si="110"/>
        <v>1800498.2446656451</v>
      </c>
      <c r="T31" s="137">
        <f t="shared" si="110"/>
        <v>1800911.7677688592</v>
      </c>
      <c r="U31" s="137">
        <f t="shared" si="110"/>
        <v>1801325.3858465382</v>
      </c>
      <c r="V31" s="137">
        <f t="shared" si="110"/>
        <v>1801739.0989204943</v>
      </c>
      <c r="W31" s="137">
        <f t="shared" si="110"/>
        <v>1802152.907012546</v>
      </c>
      <c r="X31" s="137">
        <f t="shared" si="110"/>
        <v>1802566.8101445159</v>
      </c>
      <c r="Y31" s="137">
        <f t="shared" si="110"/>
        <v>1802980.8083382328</v>
      </c>
      <c r="Z31" s="137">
        <f t="shared" si="110"/>
        <v>1803394.9016155289</v>
      </c>
      <c r="AA31" s="137">
        <f t="shared" si="110"/>
        <v>1803809.0899982424</v>
      </c>
      <c r="AB31" s="137">
        <f t="shared" si="110"/>
        <v>1804223.3735082161</v>
      </c>
      <c r="AC31" s="137">
        <f t="shared" si="110"/>
        <v>1804637.7521672982</v>
      </c>
      <c r="AD31" s="137">
        <f t="shared" si="110"/>
        <v>1805052.225997342</v>
      </c>
      <c r="AE31" s="137">
        <f t="shared" si="110"/>
        <v>1805466.7950202052</v>
      </c>
      <c r="AF31" s="137">
        <f t="shared" si="110"/>
        <v>1805881.459257751</v>
      </c>
      <c r="AG31" s="137">
        <f t="shared" si="110"/>
        <v>1806296.2187318474</v>
      </c>
      <c r="AH31" s="137">
        <f t="shared" si="110"/>
        <v>1806711.0734643675</v>
      </c>
      <c r="AI31" s="137">
        <f t="shared" si="110"/>
        <v>1807126.0234771895</v>
      </c>
      <c r="AJ31" s="137">
        <f t="shared" si="110"/>
        <v>1807541.0687921967</v>
      </c>
      <c r="AK31" s="137">
        <f t="shared" si="110"/>
        <v>1807956.2094312771</v>
      </c>
      <c r="AL31" s="137">
        <f t="shared" si="110"/>
        <v>1808371.4454163243</v>
      </c>
      <c r="AM31" s="137">
        <f t="shared" si="110"/>
        <v>1808786.776769236</v>
      </c>
      <c r="AN31" s="137">
        <f t="shared" si="110"/>
        <v>1809202.2035119154</v>
      </c>
      <c r="AO31" s="137">
        <f t="shared" si="110"/>
        <v>1809617.7256662718</v>
      </c>
      <c r="AP31" s="137">
        <f t="shared" si="110"/>
        <v>1810033.3432542176</v>
      </c>
      <c r="AQ31" s="137">
        <f t="shared" si="110"/>
        <v>1810449.0562976717</v>
      </c>
      <c r="AR31" s="137">
        <f t="shared" si="110"/>
        <v>1810864.8648185569</v>
      </c>
      <c r="AS31" s="137">
        <f t="shared" si="110"/>
        <v>1811280.7688388021</v>
      </c>
      <c r="AT31" s="137">
        <f t="shared" si="110"/>
        <v>1811696.7683803409</v>
      </c>
      <c r="AU31" s="137">
        <f t="shared" si="110"/>
        <v>1812112.8634651117</v>
      </c>
      <c r="AV31" s="137">
        <f t="shared" si="110"/>
        <v>1812529.0541150579</v>
      </c>
      <c r="AW31" s="137">
        <f t="shared" si="110"/>
        <v>1812945.3403521278</v>
      </c>
      <c r="AX31" s="137">
        <f t="shared" si="110"/>
        <v>1813361.7221982754</v>
      </c>
      <c r="AY31" s="137">
        <f t="shared" si="110"/>
        <v>1813778.1996754599</v>
      </c>
      <c r="AZ31" s="137">
        <f t="shared" si="110"/>
        <v>1814194.7728056442</v>
      </c>
      <c r="BA31" s="137">
        <f t="shared" si="110"/>
        <v>1814611.4416107973</v>
      </c>
      <c r="BB31" s="137">
        <f t="shared" si="110"/>
        <v>1815028.2061128933</v>
      </c>
      <c r="BC31" s="137">
        <f t="shared" si="110"/>
        <v>1815445.0663339105</v>
      </c>
      <c r="BD31" s="137">
        <f t="shared" si="110"/>
        <v>1815862.0222958336</v>
      </c>
      <c r="BE31" s="137">
        <f t="shared" si="110"/>
        <v>1816279.0740206512</v>
      </c>
    </row>
    <row r="32" spans="1:161" x14ac:dyDescent="0.25">
      <c r="F32" s="72">
        <f>SUM(F30:F31)</f>
        <v>2539801.5318021877</v>
      </c>
      <c r="G32" s="72">
        <f t="shared" ref="G32:BE32" si="111">SUM(G30:G31)</f>
        <v>2540384.851788247</v>
      </c>
      <c r="H32" s="72">
        <f t="shared" si="111"/>
        <v>2540968.3057462736</v>
      </c>
      <c r="I32" s="72">
        <f t="shared" si="111"/>
        <v>2541551.893707036</v>
      </c>
      <c r="J32" s="72">
        <f t="shared" si="111"/>
        <v>2542135.6157013113</v>
      </c>
      <c r="K32" s="72">
        <f t="shared" si="111"/>
        <v>2542719.4717598828</v>
      </c>
      <c r="L32" s="72">
        <f t="shared" si="111"/>
        <v>2543303.4619135414</v>
      </c>
      <c r="M32" s="72">
        <f t="shared" si="111"/>
        <v>2543887.5861930861</v>
      </c>
      <c r="N32" s="72">
        <f t="shared" si="111"/>
        <v>2544471.8446293203</v>
      </c>
      <c r="O32" s="72">
        <f t="shared" si="111"/>
        <v>2545056.2372530559</v>
      </c>
      <c r="P32" s="72">
        <f t="shared" si="111"/>
        <v>2545640.7640951127</v>
      </c>
      <c r="Q32" s="72">
        <f t="shared" si="111"/>
        <v>2546225.425186316</v>
      </c>
      <c r="R32" s="72">
        <f t="shared" si="111"/>
        <v>2546810.2205575006</v>
      </c>
      <c r="S32" s="72">
        <f t="shared" si="111"/>
        <v>2547395.1502395049</v>
      </c>
      <c r="T32" s="72">
        <f t="shared" si="111"/>
        <v>2547980.2142631775</v>
      </c>
      <c r="U32" s="72">
        <f t="shared" si="111"/>
        <v>2548565.4126593727</v>
      </c>
      <c r="V32" s="72">
        <f t="shared" si="111"/>
        <v>2549150.7454589512</v>
      </c>
      <c r="W32" s="72">
        <f t="shared" si="111"/>
        <v>2549736.2126927823</v>
      </c>
      <c r="X32" s="72">
        <f t="shared" si="111"/>
        <v>2550321.8143917415</v>
      </c>
      <c r="Y32" s="72">
        <f t="shared" si="111"/>
        <v>2550907.5505867125</v>
      </c>
      <c r="Z32" s="72">
        <f t="shared" si="111"/>
        <v>2551493.421308584</v>
      </c>
      <c r="AA32" s="72">
        <f t="shared" si="111"/>
        <v>2552079.426588254</v>
      </c>
      <c r="AB32" s="72">
        <f t="shared" si="111"/>
        <v>2552665.5664566252</v>
      </c>
      <c r="AC32" s="72">
        <f t="shared" si="111"/>
        <v>2553251.8409446101</v>
      </c>
      <c r="AD32" s="72">
        <f t="shared" si="111"/>
        <v>2553838.2500831261</v>
      </c>
      <c r="AE32" s="72">
        <f t="shared" si="111"/>
        <v>2554424.7939030994</v>
      </c>
      <c r="AF32" s="72">
        <f t="shared" si="111"/>
        <v>2555011.4724354618</v>
      </c>
      <c r="AG32" s="72">
        <f t="shared" si="111"/>
        <v>2555598.2857111534</v>
      </c>
      <c r="AH32" s="72">
        <f t="shared" si="111"/>
        <v>2556185.2337611206</v>
      </c>
      <c r="AI32" s="72">
        <f t="shared" si="111"/>
        <v>2556772.3166163173</v>
      </c>
      <c r="AJ32" s="72">
        <f t="shared" si="111"/>
        <v>2557359.5343077043</v>
      </c>
      <c r="AK32" s="72">
        <f t="shared" si="111"/>
        <v>2557946.8868662496</v>
      </c>
      <c r="AL32" s="72">
        <f t="shared" si="111"/>
        <v>2558534.3743229285</v>
      </c>
      <c r="AM32" s="72">
        <f t="shared" si="111"/>
        <v>2559121.9967087237</v>
      </c>
      <c r="AN32" s="72">
        <f t="shared" si="111"/>
        <v>2559709.7540546232</v>
      </c>
      <c r="AO32" s="72">
        <f t="shared" si="111"/>
        <v>2560297.6463916251</v>
      </c>
      <c r="AP32" s="72">
        <f t="shared" si="111"/>
        <v>2560885.6737507321</v>
      </c>
      <c r="AQ32" s="72">
        <f t="shared" si="111"/>
        <v>2561473.8361629555</v>
      </c>
      <c r="AR32" s="72">
        <f t="shared" si="111"/>
        <v>2562062.133659312</v>
      </c>
      <c r="AS32" s="72">
        <f t="shared" si="111"/>
        <v>2562650.5662708273</v>
      </c>
      <c r="AT32" s="72">
        <f t="shared" si="111"/>
        <v>2563239.1340285339</v>
      </c>
      <c r="AU32" s="72">
        <f t="shared" si="111"/>
        <v>2563827.836963471</v>
      </c>
      <c r="AV32" s="72">
        <f t="shared" si="111"/>
        <v>2564416.6751066847</v>
      </c>
      <c r="AW32" s="72">
        <f t="shared" si="111"/>
        <v>2565005.6484892275</v>
      </c>
      <c r="AX32" s="72">
        <f t="shared" si="111"/>
        <v>2565594.757142161</v>
      </c>
      <c r="AY32" s="72">
        <f t="shared" si="111"/>
        <v>2566184.0010965536</v>
      </c>
      <c r="AZ32" s="72">
        <f t="shared" si="111"/>
        <v>2566773.3803834789</v>
      </c>
      <c r="BA32" s="72">
        <f t="shared" si="111"/>
        <v>2567362.8950340198</v>
      </c>
      <c r="BB32" s="72">
        <f t="shared" si="111"/>
        <v>2567952.5450792653</v>
      </c>
      <c r="BC32" s="72">
        <f t="shared" si="111"/>
        <v>2568542.3305503107</v>
      </c>
      <c r="BD32" s="72">
        <f t="shared" si="111"/>
        <v>2569132.2514782613</v>
      </c>
      <c r="BE32" s="72">
        <f t="shared" si="111"/>
        <v>2569722.3078942262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2025</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2025</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2024</v>
      </c>
      <c r="C3" s="97">
        <v>2025</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'!H4</f>
        <v>244839.9415179996</v>
      </c>
      <c r="C4" s="12">
        <f>'Urb proj of all 25 ARs '!I4</f>
        <v>247675.28566497113</v>
      </c>
      <c r="D4" s="100">
        <f>(C4-B4)/B4</f>
        <v>1.1580398726582321E-2</v>
      </c>
      <c r="E4" s="101">
        <f>((1+D4)^(1/52))-1</f>
        <v>2.2144488299113974E-4</v>
      </c>
      <c r="F4" s="69">
        <f>B4*(1+E4)</f>
        <v>244894.1600702006</v>
      </c>
      <c r="G4" s="69">
        <f>F4*(1+E4)</f>
        <v>244948.39062882256</v>
      </c>
      <c r="H4" s="69">
        <f>G4*(1+E4)</f>
        <v>245002.63319652423</v>
      </c>
      <c r="I4" s="69">
        <f>H4*(1+$E$4)</f>
        <v>245056.88777596495</v>
      </c>
      <c r="J4" s="69">
        <f>I4*(1+$E$4)</f>
        <v>245111.15436980466</v>
      </c>
      <c r="K4" s="69">
        <f t="shared" ref="K4:BE4" si="5">J4*(1+$E$4)</f>
        <v>245165.43298070392</v>
      </c>
      <c r="L4" s="69">
        <f t="shared" si="5"/>
        <v>245219.7236113238</v>
      </c>
      <c r="M4" s="69">
        <f t="shared" si="5"/>
        <v>245274.02626432604</v>
      </c>
      <c r="N4" s="69">
        <f t="shared" si="5"/>
        <v>245328.34094237292</v>
      </c>
      <c r="O4" s="69">
        <f t="shared" si="5"/>
        <v>245382.6676481273</v>
      </c>
      <c r="P4" s="69">
        <f t="shared" si="5"/>
        <v>245437.00638425269</v>
      </c>
      <c r="Q4" s="69">
        <f t="shared" si="5"/>
        <v>245491.35715341315</v>
      </c>
      <c r="R4" s="69">
        <f t="shared" si="5"/>
        <v>245545.71995827332</v>
      </c>
      <c r="S4" s="69">
        <f t="shared" si="5"/>
        <v>245600.09480149846</v>
      </c>
      <c r="T4" s="69">
        <f t="shared" si="5"/>
        <v>245654.48168575438</v>
      </c>
      <c r="U4" s="69">
        <f t="shared" si="5"/>
        <v>245708.88061370753</v>
      </c>
      <c r="V4" s="69">
        <f t="shared" si="5"/>
        <v>245763.29158802491</v>
      </c>
      <c r="W4" s="69">
        <f t="shared" si="5"/>
        <v>245817.71461137413</v>
      </c>
      <c r="X4" s="69">
        <f t="shared" si="5"/>
        <v>245872.14968642339</v>
      </c>
      <c r="Y4" s="69">
        <f t="shared" si="5"/>
        <v>245926.59681584148</v>
      </c>
      <c r="Z4" s="69">
        <f t="shared" si="5"/>
        <v>245981.05600229776</v>
      </c>
      <c r="AA4" s="69">
        <f t="shared" si="5"/>
        <v>246035.52724846223</v>
      </c>
      <c r="AB4" s="69">
        <f t="shared" si="5"/>
        <v>246090.01055700541</v>
      </c>
      <c r="AC4" s="69">
        <f t="shared" si="5"/>
        <v>246144.50593059851</v>
      </c>
      <c r="AD4" s="69">
        <f t="shared" si="5"/>
        <v>246199.01337191323</v>
      </c>
      <c r="AE4" s="69">
        <f t="shared" si="5"/>
        <v>246253.5328836219</v>
      </c>
      <c r="AF4" s="69">
        <f t="shared" si="5"/>
        <v>246308.06446839747</v>
      </c>
      <c r="AG4" s="69">
        <f t="shared" si="5"/>
        <v>246362.60812891345</v>
      </c>
      <c r="AH4" s="69">
        <f t="shared" si="5"/>
        <v>246417.16386784395</v>
      </c>
      <c r="AI4" s="69">
        <f t="shared" si="5"/>
        <v>246471.73168786368</v>
      </c>
      <c r="AJ4" s="69">
        <f t="shared" si="5"/>
        <v>246526.31159164791</v>
      </c>
      <c r="AK4" s="69">
        <f t="shared" si="5"/>
        <v>246580.90358187255</v>
      </c>
      <c r="AL4" s="69">
        <f t="shared" si="5"/>
        <v>246635.5076612141</v>
      </c>
      <c r="AM4" s="69">
        <f t="shared" si="5"/>
        <v>246690.12383234961</v>
      </c>
      <c r="AN4" s="69">
        <f t="shared" si="5"/>
        <v>246744.75209795672</v>
      </c>
      <c r="AO4" s="69">
        <f t="shared" si="5"/>
        <v>246799.39246071372</v>
      </c>
      <c r="AP4" s="69">
        <f t="shared" si="5"/>
        <v>246854.04492329946</v>
      </c>
      <c r="AQ4" s="69">
        <f t="shared" si="5"/>
        <v>246908.70948839339</v>
      </c>
      <c r="AR4" s="69">
        <f t="shared" si="5"/>
        <v>246963.38615867554</v>
      </c>
      <c r="AS4" s="69">
        <f t="shared" si="5"/>
        <v>247018.07493682654</v>
      </c>
      <c r="AT4" s="69">
        <f t="shared" si="5"/>
        <v>247072.77582552761</v>
      </c>
      <c r="AU4" s="69">
        <f t="shared" si="5"/>
        <v>247127.48882746059</v>
      </c>
      <c r="AV4" s="69">
        <f t="shared" si="5"/>
        <v>247182.21394530789</v>
      </c>
      <c r="AW4" s="69">
        <f t="shared" si="5"/>
        <v>247236.95118175249</v>
      </c>
      <c r="AX4" s="69">
        <f t="shared" si="5"/>
        <v>247291.70053947801</v>
      </c>
      <c r="AY4" s="69">
        <f t="shared" si="5"/>
        <v>247346.46202116867</v>
      </c>
      <c r="AZ4" s="69">
        <f t="shared" si="5"/>
        <v>247401.23562950923</v>
      </c>
      <c r="BA4" s="69">
        <f t="shared" si="5"/>
        <v>247456.02136718508</v>
      </c>
      <c r="BB4" s="69">
        <f t="shared" si="5"/>
        <v>247510.81923688218</v>
      </c>
      <c r="BC4" s="69">
        <f t="shared" si="5"/>
        <v>247565.62924128713</v>
      </c>
      <c r="BD4" s="69">
        <f t="shared" si="5"/>
        <v>247620.45138308709</v>
      </c>
      <c r="BE4" s="69">
        <f t="shared" si="5"/>
        <v>247675.28566496982</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410587.24392409058</v>
      </c>
      <c r="DG4" s="108">
        <f t="shared" ref="DG4:DV5" si="6">G4*BG4</f>
        <v>410678.16636827902</v>
      </c>
      <c r="DH4" s="108">
        <f t="shared" si="6"/>
        <v>410769.10894677747</v>
      </c>
      <c r="DI4" s="108">
        <f t="shared" si="6"/>
        <v>410860.07166404452</v>
      </c>
      <c r="DJ4" s="108">
        <f t="shared" si="6"/>
        <v>470971.01500114665</v>
      </c>
      <c r="DK4" s="108">
        <f t="shared" si="6"/>
        <v>471075.30912245577</v>
      </c>
      <c r="DL4" s="108">
        <f t="shared" si="6"/>
        <v>471179.62633916445</v>
      </c>
      <c r="DM4" s="108">
        <f t="shared" si="6"/>
        <v>471283.96665638691</v>
      </c>
      <c r="DN4" s="108">
        <f t="shared" si="6"/>
        <v>418605.41306930949</v>
      </c>
      <c r="DO4" s="108">
        <f t="shared" si="6"/>
        <v>418698.11109602608</v>
      </c>
      <c r="DP4" s="108">
        <f t="shared" si="6"/>
        <v>418790.82965024631</v>
      </c>
      <c r="DQ4" s="108">
        <f t="shared" si="6"/>
        <v>418883.568736516</v>
      </c>
      <c r="DR4" s="108">
        <f t="shared" si="6"/>
        <v>418976.32835938176</v>
      </c>
      <c r="DS4" s="108">
        <f t="shared" si="6"/>
        <v>432983.10283924942</v>
      </c>
      <c r="DT4" s="108">
        <f t="shared" si="6"/>
        <v>433078.98473179474</v>
      </c>
      <c r="DU4" s="108">
        <f t="shared" si="6"/>
        <v>433174.88785689464</v>
      </c>
      <c r="DV4" s="108">
        <f t="shared" si="6"/>
        <v>433270.81221925077</v>
      </c>
      <c r="DW4" s="108">
        <f t="shared" ref="DW4:EL5" si="7">W4*BW4</f>
        <v>437472.26800023468</v>
      </c>
      <c r="DX4" s="108">
        <f t="shared" si="7"/>
        <v>437569.14399543387</v>
      </c>
      <c r="DY4" s="108">
        <f t="shared" si="7"/>
        <v>437666.04144332645</v>
      </c>
      <c r="DZ4" s="108">
        <f t="shared" si="7"/>
        <v>437762.96034866304</v>
      </c>
      <c r="EA4" s="108">
        <f t="shared" si="7"/>
        <v>450193.26193354093</v>
      </c>
      <c r="EB4" s="108">
        <f t="shared" si="7"/>
        <v>450292.95492775319</v>
      </c>
      <c r="EC4" s="108">
        <f t="shared" si="7"/>
        <v>450392.66999846889</v>
      </c>
      <c r="ED4" s="108">
        <f t="shared" si="7"/>
        <v>450492.40715057676</v>
      </c>
      <c r="EE4" s="108">
        <f t="shared" si="7"/>
        <v>450592.16638896661</v>
      </c>
      <c r="EF4" s="108">
        <f t="shared" si="7"/>
        <v>452949.44760943612</v>
      </c>
      <c r="EG4" s="108">
        <f t="shared" si="7"/>
        <v>453049.75094686286</v>
      </c>
      <c r="EH4" s="108">
        <f t="shared" si="7"/>
        <v>453150.07649595046</v>
      </c>
      <c r="EI4" s="108">
        <f t="shared" si="7"/>
        <v>453250.42426161753</v>
      </c>
      <c r="EJ4" s="108">
        <f t="shared" si="7"/>
        <v>473946.4718622184</v>
      </c>
      <c r="EK4" s="108">
        <f t="shared" si="7"/>
        <v>474051.42488322401</v>
      </c>
      <c r="EL4" s="108">
        <f t="shared" si="7"/>
        <v>474156.40114553907</v>
      </c>
      <c r="EM4" s="108">
        <f t="shared" ref="EM4:FB5" si="8">AM4*CM4</f>
        <v>474261.40065431024</v>
      </c>
      <c r="EN4" s="108">
        <f t="shared" si="8"/>
        <v>511382.27450075332</v>
      </c>
      <c r="EO4" s="108">
        <f t="shared" si="8"/>
        <v>511495.51748869382</v>
      </c>
      <c r="EP4" s="108">
        <f t="shared" si="8"/>
        <v>511608.78555371461</v>
      </c>
      <c r="EQ4" s="108">
        <f t="shared" si="8"/>
        <v>511722.07870136882</v>
      </c>
      <c r="ER4" s="108">
        <f t="shared" si="8"/>
        <v>511835.39693721081</v>
      </c>
      <c r="ES4" s="108">
        <f t="shared" si="8"/>
        <v>487880.18588048563</v>
      </c>
      <c r="ET4" s="108">
        <f t="shared" si="8"/>
        <v>487988.22445116163</v>
      </c>
      <c r="EU4" s="108">
        <f t="shared" si="8"/>
        <v>488096.28694642626</v>
      </c>
      <c r="EV4" s="108">
        <f t="shared" si="8"/>
        <v>488204.37337157753</v>
      </c>
      <c r="EW4" s="108">
        <f t="shared" si="8"/>
        <v>483160.43621872261</v>
      </c>
      <c r="EX4" s="108">
        <f t="shared" si="8"/>
        <v>483267.42962498701</v>
      </c>
      <c r="EY4" s="108">
        <f t="shared" si="8"/>
        <v>483374.44672439375</v>
      </c>
      <c r="EZ4" s="108">
        <f t="shared" si="8"/>
        <v>483481.48752218956</v>
      </c>
      <c r="FA4" s="108">
        <f t="shared" si="8"/>
        <v>423445.67839488632</v>
      </c>
      <c r="FB4" s="108">
        <f t="shared" si="8"/>
        <v>423539.44827359152</v>
      </c>
      <c r="FC4" s="108">
        <f t="shared" ref="FC4:FE5" si="9">BC4*DC4</f>
        <v>423633.23891715665</v>
      </c>
      <c r="FD4" s="108">
        <f t="shared" si="9"/>
        <v>423727.0503301798</v>
      </c>
      <c r="FE4" s="108">
        <f t="shared" si="9"/>
        <v>423820.88251726032</v>
      </c>
    </row>
    <row r="5" spans="1:161" ht="15.75" x14ac:dyDescent="0.25">
      <c r="A5" s="47" t="s">
        <v>169</v>
      </c>
      <c r="B5" s="12">
        <f>'Urb proj of all 25 ARs '!H5</f>
        <v>35688.839407573745</v>
      </c>
      <c r="C5" s="12">
        <f>'Urb proj of all 25 ARs '!I5</f>
        <v>36102.130398002417</v>
      </c>
      <c r="D5" s="100">
        <f t="shared" ref="D5:D28" si="10">(C5-B5)/B5</f>
        <v>1.1580398726582425E-2</v>
      </c>
      <c r="E5" s="101">
        <f t="shared" ref="E5:E28" si="11">((1+D5)^(1/52))-1</f>
        <v>2.2144488299113974E-4</v>
      </c>
      <c r="F5" s="69">
        <f t="shared" ref="F5:F28" si="12">B5*(1+E5)</f>
        <v>35696.742518440442</v>
      </c>
      <c r="G5" s="69">
        <f t="shared" ref="G5:G28" si="13">F5*(1+E5)</f>
        <v>35704.647379410606</v>
      </c>
      <c r="H5" s="69">
        <f>G5*(1+$E$5)</f>
        <v>35712.553990871776</v>
      </c>
      <c r="I5" s="69">
        <f t="shared" ref="I5:BE5" si="14">H5*(1+$E$5)</f>
        <v>35720.462353211602</v>
      </c>
      <c r="J5" s="69">
        <f t="shared" si="14"/>
        <v>35728.372466817797</v>
      </c>
      <c r="K5" s="69">
        <f t="shared" si="14"/>
        <v>35736.284332078176</v>
      </c>
      <c r="L5" s="69">
        <f t="shared" si="14"/>
        <v>35744.197949380628</v>
      </c>
      <c r="M5" s="69">
        <f t="shared" si="14"/>
        <v>35752.113319113138</v>
      </c>
      <c r="N5" s="69">
        <f t="shared" si="14"/>
        <v>35760.030441663774</v>
      </c>
      <c r="O5" s="69">
        <f t="shared" si="14"/>
        <v>35767.949317420687</v>
      </c>
      <c r="P5" s="69">
        <f t="shared" si="14"/>
        <v>35775.869946772116</v>
      </c>
      <c r="Q5" s="69">
        <f t="shared" si="14"/>
        <v>35783.792330106386</v>
      </c>
      <c r="R5" s="69">
        <f t="shared" si="14"/>
        <v>35791.716467811908</v>
      </c>
      <c r="S5" s="69">
        <f t="shared" si="14"/>
        <v>35799.642360277176</v>
      </c>
      <c r="T5" s="69">
        <f t="shared" si="14"/>
        <v>35807.570007890768</v>
      </c>
      <c r="U5" s="69">
        <f t="shared" si="14"/>
        <v>35815.499411041361</v>
      </c>
      <c r="V5" s="69">
        <f t="shared" si="14"/>
        <v>35823.430570117707</v>
      </c>
      <c r="W5" s="69">
        <f t="shared" si="14"/>
        <v>35831.363485508649</v>
      </c>
      <c r="X5" s="69">
        <f t="shared" si="14"/>
        <v>35839.298157603109</v>
      </c>
      <c r="Y5" s="69">
        <f t="shared" si="14"/>
        <v>35847.234586790102</v>
      </c>
      <c r="Z5" s="69">
        <f t="shared" si="14"/>
        <v>35855.172773458733</v>
      </c>
      <c r="AA5" s="69">
        <f t="shared" si="14"/>
        <v>35863.112717998178</v>
      </c>
      <c r="AB5" s="69">
        <f t="shared" si="14"/>
        <v>35871.054420797715</v>
      </c>
      <c r="AC5" s="69">
        <f t="shared" si="14"/>
        <v>35878.997882246695</v>
      </c>
      <c r="AD5" s="69">
        <f t="shared" si="14"/>
        <v>35886.943102734571</v>
      </c>
      <c r="AE5" s="69">
        <f t="shared" si="14"/>
        <v>35894.890082650869</v>
      </c>
      <c r="AF5" s="69">
        <f t="shared" si="14"/>
        <v>35902.838822385202</v>
      </c>
      <c r="AG5" s="69">
        <f t="shared" si="14"/>
        <v>35910.789322327277</v>
      </c>
      <c r="AH5" s="69">
        <f t="shared" si="14"/>
        <v>35918.741582866882</v>
      </c>
      <c r="AI5" s="69">
        <f t="shared" si="14"/>
        <v>35926.695604393892</v>
      </c>
      <c r="AJ5" s="69">
        <f t="shared" si="14"/>
        <v>35934.651387298261</v>
      </c>
      <c r="AK5" s="69">
        <f t="shared" si="14"/>
        <v>35942.608931970048</v>
      </c>
      <c r="AL5" s="69">
        <f t="shared" si="14"/>
        <v>35950.568238799387</v>
      </c>
      <c r="AM5" s="69">
        <f t="shared" si="14"/>
        <v>35958.52930817649</v>
      </c>
      <c r="AN5" s="69">
        <f t="shared" si="14"/>
        <v>35966.492140491675</v>
      </c>
      <c r="AO5" s="69">
        <f t="shared" si="14"/>
        <v>35974.456736135326</v>
      </c>
      <c r="AP5" s="69">
        <f t="shared" si="14"/>
        <v>35982.423095497928</v>
      </c>
      <c r="AQ5" s="69">
        <f t="shared" si="14"/>
        <v>35990.39121897005</v>
      </c>
      <c r="AR5" s="69">
        <f t="shared" si="14"/>
        <v>35998.361106942342</v>
      </c>
      <c r="AS5" s="69">
        <f t="shared" si="14"/>
        <v>36006.33275980554</v>
      </c>
      <c r="AT5" s="69">
        <f t="shared" si="14"/>
        <v>36014.306177950479</v>
      </c>
      <c r="AU5" s="69">
        <f t="shared" si="14"/>
        <v>36022.281361768059</v>
      </c>
      <c r="AV5" s="69">
        <f t="shared" si="14"/>
        <v>36030.25831164929</v>
      </c>
      <c r="AW5" s="69">
        <f t="shared" si="14"/>
        <v>36038.237027985255</v>
      </c>
      <c r="AX5" s="69">
        <f t="shared" si="14"/>
        <v>36046.217511167124</v>
      </c>
      <c r="AY5" s="69">
        <f t="shared" si="14"/>
        <v>36054.199761586155</v>
      </c>
      <c r="AZ5" s="69">
        <f t="shared" si="14"/>
        <v>36062.183779633699</v>
      </c>
      <c r="BA5" s="69">
        <f t="shared" si="14"/>
        <v>36070.169565701188</v>
      </c>
      <c r="BB5" s="69">
        <f t="shared" si="14"/>
        <v>36078.157120180134</v>
      </c>
      <c r="BC5" s="69">
        <f t="shared" si="14"/>
        <v>36086.146443462152</v>
      </c>
      <c r="BD5" s="69">
        <f t="shared" si="14"/>
        <v>36094.137535938928</v>
      </c>
      <c r="BE5" s="69">
        <f t="shared" si="14"/>
        <v>36102.130398002242</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40861.650227718586</v>
      </c>
      <c r="DG5" s="108">
        <f t="shared" si="6"/>
        <v>40870.698831072092</v>
      </c>
      <c r="DH5" s="108">
        <f t="shared" si="6"/>
        <v>40879.749438192506</v>
      </c>
      <c r="DI5" s="108">
        <f t="shared" si="6"/>
        <v>40888.802049523554</v>
      </c>
      <c r="DJ5" s="108">
        <f t="shared" si="6"/>
        <v>42831.51428126562</v>
      </c>
      <c r="DK5" s="108">
        <f t="shared" si="6"/>
        <v>42840.999100933972</v>
      </c>
      <c r="DL5" s="108">
        <f t="shared" si="6"/>
        <v>42850.486020967095</v>
      </c>
      <c r="DM5" s="108">
        <f t="shared" si="6"/>
        <v>42859.975041830119</v>
      </c>
      <c r="DN5" s="108">
        <f t="shared" si="6"/>
        <v>39424.244043370134</v>
      </c>
      <c r="DO5" s="108">
        <f t="shared" si="6"/>
        <v>39432.974340479333</v>
      </c>
      <c r="DP5" s="108">
        <f t="shared" si="6"/>
        <v>39441.706570868155</v>
      </c>
      <c r="DQ5" s="108">
        <f t="shared" si="6"/>
        <v>39450.440734964708</v>
      </c>
      <c r="DR5" s="108">
        <f t="shared" si="6"/>
        <v>39459.176833197213</v>
      </c>
      <c r="DS5" s="108">
        <f t="shared" si="6"/>
        <v>41430.865690778526</v>
      </c>
      <c r="DT5" s="108">
        <f t="shared" si="6"/>
        <v>41440.040343983637</v>
      </c>
      <c r="DU5" s="108">
        <f t="shared" si="6"/>
        <v>41449.217028868756</v>
      </c>
      <c r="DV5" s="108">
        <f t="shared" si="6"/>
        <v>41458.39574588379</v>
      </c>
      <c r="DW5" s="108">
        <f t="shared" si="7"/>
        <v>40710.824207178885</v>
      </c>
      <c r="DX5" s="108">
        <f t="shared" si="7"/>
        <v>40719.839410881912</v>
      </c>
      <c r="DY5" s="108">
        <f t="shared" si="7"/>
        <v>40728.85661095567</v>
      </c>
      <c r="DZ5" s="108">
        <f t="shared" si="7"/>
        <v>40737.875807842247</v>
      </c>
      <c r="EA5" s="108">
        <f t="shared" si="7"/>
        <v>42334.1500046168</v>
      </c>
      <c r="EB5" s="108">
        <f t="shared" si="7"/>
        <v>42343.524685511104</v>
      </c>
      <c r="EC5" s="108">
        <f t="shared" si="7"/>
        <v>42352.90144238052</v>
      </c>
      <c r="ED5" s="108">
        <f t="shared" si="7"/>
        <v>42362.280275684767</v>
      </c>
      <c r="EE5" s="108">
        <f t="shared" si="7"/>
        <v>42371.661185883655</v>
      </c>
      <c r="EF5" s="108">
        <f t="shared" si="7"/>
        <v>46420.143204267741</v>
      </c>
      <c r="EG5" s="108">
        <f t="shared" si="7"/>
        <v>46430.422707448044</v>
      </c>
      <c r="EH5" s="108">
        <f t="shared" si="7"/>
        <v>46440.704486971728</v>
      </c>
      <c r="EI5" s="108">
        <f t="shared" si="7"/>
        <v>46450.988543342879</v>
      </c>
      <c r="EJ5" s="108">
        <f t="shared" si="7"/>
        <v>43482.744664843609</v>
      </c>
      <c r="EK5" s="108">
        <f t="shared" si="7"/>
        <v>43492.373696148054</v>
      </c>
      <c r="EL5" s="108">
        <f t="shared" si="7"/>
        <v>43502.004859752204</v>
      </c>
      <c r="EM5" s="108">
        <f t="shared" si="8"/>
        <v>43511.638156128247</v>
      </c>
      <c r="EN5" s="108">
        <f t="shared" si="8"/>
        <v>47983.804513355957</v>
      </c>
      <c r="EO5" s="108">
        <f t="shared" si="8"/>
        <v>47994.430281331886</v>
      </c>
      <c r="EP5" s="108">
        <f t="shared" si="8"/>
        <v>48005.058402329763</v>
      </c>
      <c r="EQ5" s="108">
        <f t="shared" si="8"/>
        <v>48015.688876870649</v>
      </c>
      <c r="ER5" s="108">
        <f t="shared" si="8"/>
        <v>48026.321705475733</v>
      </c>
      <c r="ES5" s="108">
        <f t="shared" si="8"/>
        <v>44518.189258836166</v>
      </c>
      <c r="ET5" s="108">
        <f t="shared" si="8"/>
        <v>44528.047584047577</v>
      </c>
      <c r="EU5" s="108">
        <f t="shared" si="8"/>
        <v>44537.908092334641</v>
      </c>
      <c r="EV5" s="108">
        <f t="shared" si="8"/>
        <v>44547.770784180822</v>
      </c>
      <c r="EW5" s="108">
        <f t="shared" si="8"/>
        <v>44160.209635115709</v>
      </c>
      <c r="EX5" s="108">
        <f t="shared" si="8"/>
        <v>44169.988687571218</v>
      </c>
      <c r="EY5" s="108">
        <f t="shared" si="8"/>
        <v>44179.769905547852</v>
      </c>
      <c r="EZ5" s="108">
        <f t="shared" si="8"/>
        <v>44189.553289525167</v>
      </c>
      <c r="FA5" s="108">
        <f t="shared" si="8"/>
        <v>39527.855185589266</v>
      </c>
      <c r="FB5" s="108">
        <f t="shared" si="8"/>
        <v>39536.608426855724</v>
      </c>
      <c r="FC5" s="108">
        <f t="shared" si="9"/>
        <v>39545.363606482679</v>
      </c>
      <c r="FD5" s="108">
        <f t="shared" si="9"/>
        <v>39554.12072489936</v>
      </c>
      <c r="FE5" s="108">
        <f t="shared" si="9"/>
        <v>39562.879782535107</v>
      </c>
    </row>
    <row r="6" spans="1:161" ht="15.75" x14ac:dyDescent="0.25">
      <c r="A6" s="47" t="s">
        <v>171</v>
      </c>
      <c r="B6" s="12">
        <f>'Urb proj of all 25 ARs '!H6</f>
        <v>59764.826239192043</v>
      </c>
      <c r="C6" s="12">
        <f>'Urb proj of all 25 ARs '!I6</f>
        <v>60456.9267568668</v>
      </c>
      <c r="D6" s="100">
        <f t="shared" si="10"/>
        <v>1.158039872658238E-2</v>
      </c>
      <c r="E6" s="101">
        <f t="shared" si="11"/>
        <v>2.2144488299113974E-4</v>
      </c>
      <c r="F6" s="69">
        <f t="shared" si="12"/>
        <v>59778.060854145566</v>
      </c>
      <c r="G6" s="69">
        <f t="shared" ref="G6:G15" si="16">F6*(1+E6)</f>
        <v>59791.298399836851</v>
      </c>
      <c r="H6" s="69">
        <f t="shared" ref="H6:AM6" si="17">G6*(1+$E$6)</f>
        <v>59804.538876914892</v>
      </c>
      <c r="I6" s="69">
        <f t="shared" si="17"/>
        <v>59817.782286028829</v>
      </c>
      <c r="J6" s="69">
        <f t="shared" si="17"/>
        <v>59831.028627827945</v>
      </c>
      <c r="K6" s="69">
        <f t="shared" si="17"/>
        <v>59844.277902961672</v>
      </c>
      <c r="L6" s="69">
        <f t="shared" si="17"/>
        <v>59857.530112079585</v>
      </c>
      <c r="M6" s="69">
        <f t="shared" si="17"/>
        <v>59870.78525583139</v>
      </c>
      <c r="N6" s="69">
        <f t="shared" si="17"/>
        <v>59884.043334866954</v>
      </c>
      <c r="O6" s="69">
        <f t="shared" si="17"/>
        <v>59897.304349836282</v>
      </c>
      <c r="P6" s="69">
        <f t="shared" si="17"/>
        <v>59910.568301389518</v>
      </c>
      <c r="Q6" s="69">
        <f t="shared" si="17"/>
        <v>59923.835190176949</v>
      </c>
      <c r="R6" s="69">
        <f t="shared" si="17"/>
        <v>59937.105016849018</v>
      </c>
      <c r="S6" s="69">
        <f t="shared" si="17"/>
        <v>59950.377782056305</v>
      </c>
      <c r="T6" s="69">
        <f t="shared" si="17"/>
        <v>59963.653486449526</v>
      </c>
      <c r="U6" s="69">
        <f t="shared" si="17"/>
        <v>59976.932130679554</v>
      </c>
      <c r="V6" s="69">
        <f t="shared" si="17"/>
        <v>59990.213715397396</v>
      </c>
      <c r="W6" s="69">
        <f t="shared" si="17"/>
        <v>60003.498241254216</v>
      </c>
      <c r="X6" s="69">
        <f t="shared" si="17"/>
        <v>60016.785708901312</v>
      </c>
      <c r="Y6" s="69">
        <f t="shared" si="17"/>
        <v>60030.076118990124</v>
      </c>
      <c r="Z6" s="69">
        <f t="shared" si="17"/>
        <v>60043.369472172242</v>
      </c>
      <c r="AA6" s="69">
        <f t="shared" si="17"/>
        <v>60056.665769099403</v>
      </c>
      <c r="AB6" s="69">
        <f t="shared" si="17"/>
        <v>60069.965010423482</v>
      </c>
      <c r="AC6" s="69">
        <f t="shared" si="17"/>
        <v>60083.2671967965</v>
      </c>
      <c r="AD6" s="69">
        <f t="shared" si="17"/>
        <v>60096.572328870621</v>
      </c>
      <c r="AE6" s="69">
        <f t="shared" si="17"/>
        <v>60109.880407298158</v>
      </c>
      <c r="AF6" s="69">
        <f t="shared" si="17"/>
        <v>60123.191432731561</v>
      </c>
      <c r="AG6" s="69">
        <f t="shared" si="17"/>
        <v>60136.505405823438</v>
      </c>
      <c r="AH6" s="69">
        <f t="shared" si="17"/>
        <v>60149.822327226524</v>
      </c>
      <c r="AI6" s="69">
        <f t="shared" si="17"/>
        <v>60163.142197593712</v>
      </c>
      <c r="AJ6" s="69">
        <f t="shared" si="17"/>
        <v>60176.465017578041</v>
      </c>
      <c r="AK6" s="69">
        <f t="shared" si="17"/>
        <v>60189.790787832681</v>
      </c>
      <c r="AL6" s="69">
        <f t="shared" si="17"/>
        <v>60203.119509010954</v>
      </c>
      <c r="AM6" s="69">
        <f t="shared" si="17"/>
        <v>60216.45118176633</v>
      </c>
      <c r="AN6" s="69">
        <f t="shared" ref="AN6:BE6" si="18">AM6*(1+$E$6)</f>
        <v>60229.785806752421</v>
      </c>
      <c r="AO6" s="69">
        <f t="shared" si="18"/>
        <v>60243.123384622981</v>
      </c>
      <c r="AP6" s="69">
        <f t="shared" si="18"/>
        <v>60256.463916031906</v>
      </c>
      <c r="AQ6" s="69">
        <f t="shared" si="18"/>
        <v>60269.807401633254</v>
      </c>
      <c r="AR6" s="69">
        <f t="shared" si="18"/>
        <v>60283.153842081207</v>
      </c>
      <c r="AS6" s="69">
        <f t="shared" si="18"/>
        <v>60296.503238030105</v>
      </c>
      <c r="AT6" s="69">
        <f t="shared" si="18"/>
        <v>60309.855590134423</v>
      </c>
      <c r="AU6" s="69">
        <f t="shared" si="18"/>
        <v>60323.21089904879</v>
      </c>
      <c r="AV6" s="69">
        <f t="shared" si="18"/>
        <v>60336.56916542798</v>
      </c>
      <c r="AW6" s="69">
        <f t="shared" si="18"/>
        <v>60349.930389926907</v>
      </c>
      <c r="AX6" s="69">
        <f t="shared" si="18"/>
        <v>60363.294573200626</v>
      </c>
      <c r="AY6" s="69">
        <f t="shared" si="18"/>
        <v>60376.661715904345</v>
      </c>
      <c r="AZ6" s="69">
        <f t="shared" si="18"/>
        <v>60390.031818693416</v>
      </c>
      <c r="BA6" s="69">
        <f t="shared" si="18"/>
        <v>60403.404882223338</v>
      </c>
      <c r="BB6" s="69">
        <f t="shared" si="18"/>
        <v>60416.780907149747</v>
      </c>
      <c r="BC6" s="69">
        <f t="shared" si="18"/>
        <v>60430.159894128432</v>
      </c>
      <c r="BD6" s="69">
        <f t="shared" si="18"/>
        <v>60443.541843815321</v>
      </c>
      <c r="BE6" s="69">
        <f t="shared" si="18"/>
        <v>60456.926756866495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68284.691207517215</v>
      </c>
      <c r="DG6" s="108">
        <f t="shared" ref="DG6:DG15" si="20">G6*BG6</f>
        <v>68299.812502971763</v>
      </c>
      <c r="DH6" s="108">
        <f t="shared" ref="DH6:DH15" si="21">H6*BH6</f>
        <v>68314.937146959797</v>
      </c>
      <c r="DI6" s="108">
        <f t="shared" ref="DI6:DI15" si="22">I6*BI6</f>
        <v>68330.065140222854</v>
      </c>
      <c r="DJ6" s="108">
        <f t="shared" ref="DJ6:DJ15" si="23">J6*BJ6</f>
        <v>75745.327987115408</v>
      </c>
      <c r="DK6" s="108">
        <f t="shared" ref="DK6:DK15" si="24">K6*BK6</f>
        <v>75762.101402408633</v>
      </c>
      <c r="DL6" s="108">
        <f t="shared" ref="DL6:DL15" si="25">L6*BL6</f>
        <v>75778.878532088856</v>
      </c>
      <c r="DM6" s="108">
        <f t="shared" ref="DM6:DM15" si="26">M6*BM6</f>
        <v>75795.659376978583</v>
      </c>
      <c r="DN6" s="108">
        <f t="shared" ref="DN6:DN15" si="27">N6*BN6</f>
        <v>68864.633815836583</v>
      </c>
      <c r="DO6" s="108">
        <f t="shared" ref="DO6:DO15" si="28">O6*BO6</f>
        <v>68879.883536614157</v>
      </c>
      <c r="DP6" s="108">
        <f t="shared" ref="DP6:DP15" si="29">P6*BP6</f>
        <v>68895.13663436436</v>
      </c>
      <c r="DQ6" s="108">
        <f t="shared" ref="DQ6:DQ15" si="30">Q6*BQ6</f>
        <v>68910.393109835015</v>
      </c>
      <c r="DR6" s="108">
        <f t="shared" ref="DR6:DR15" si="31">R6*BR6</f>
        <v>68925.652963774104</v>
      </c>
      <c r="DS6" s="108">
        <f t="shared" ref="DS6:DS15" si="32">S6*BS6</f>
        <v>71467.885185646737</v>
      </c>
      <c r="DT6" s="108">
        <f t="shared" ref="DT6:DT15" si="33">T6*BT6</f>
        <v>71483.711383119298</v>
      </c>
      <c r="DU6" s="108">
        <f t="shared" ref="DU6:DU15" si="34">U6*BU6</f>
        <v>71499.541085222299</v>
      </c>
      <c r="DV6" s="108">
        <f t="shared" ref="DV6:DV15" si="35">V6*BV6</f>
        <v>71515.374292731838</v>
      </c>
      <c r="DW6" s="108">
        <f t="shared" ref="DW6:DW15" si="36">W6*BW6</f>
        <v>71746.162803734522</v>
      </c>
      <c r="DX6" s="108">
        <f t="shared" ref="DX6:DX15" si="37">X6*BX6</f>
        <v>71762.050624361655</v>
      </c>
      <c r="DY6" s="108">
        <f t="shared" ref="DY6:DY15" si="38">Y6*BY6</f>
        <v>71777.941963265373</v>
      </c>
      <c r="DZ6" s="108">
        <f t="shared" ref="DZ6:DZ15" si="39">Z6*BZ6</f>
        <v>71793.836821224773</v>
      </c>
      <c r="EA6" s="108">
        <f t="shared" ref="EA6:EA15" si="40">AA6*CA6</f>
        <v>72990.392445060133</v>
      </c>
      <c r="EB6" s="108">
        <f t="shared" ref="EB6:EB15" si="41">AB6*CB6</f>
        <v>73006.555793974607</v>
      </c>
      <c r="EC6" s="108">
        <f t="shared" ref="EC6:EC15" si="42">AC6*CC6</f>
        <v>73022.722722179984</v>
      </c>
      <c r="ED6" s="108">
        <f t="shared" ref="ED6:ED15" si="43">AD6*CD6</f>
        <v>73038.893230468893</v>
      </c>
      <c r="EE6" s="108">
        <f t="shared" ref="EE6:EE15" si="44">AE6*CE6</f>
        <v>73055.067319634123</v>
      </c>
      <c r="EF6" s="108">
        <f t="shared" ref="EF6:EF15" si="45">AF6*CF6</f>
        <v>78504.297739936024</v>
      </c>
      <c r="EG6" s="108">
        <f t="shared" ref="EG6:EG15" si="46">AG6*CG6</f>
        <v>78521.682114963347</v>
      </c>
      <c r="EH6" s="108">
        <f t="shared" ref="EH6:EH15" si="47">AH6*CH6</f>
        <v>78539.070339671569</v>
      </c>
      <c r="EI6" s="108">
        <f t="shared" ref="EI6:EI15" si="48">AI6*CI6</f>
        <v>78556.462414913156</v>
      </c>
      <c r="EJ6" s="108">
        <f t="shared" ref="EJ6:EJ15" si="49">AJ6*CJ6</f>
        <v>75568.065386722868</v>
      </c>
      <c r="EK6" s="108">
        <f t="shared" ref="EK6:EK15" si="50">AK6*CK6</f>
        <v>75584.799548120311</v>
      </c>
      <c r="EL6" s="108">
        <f t="shared" ref="EL6:EL15" si="51">AL6*CL6</f>
        <v>75601.537415212151</v>
      </c>
      <c r="EM6" s="108">
        <f t="shared" ref="EM6:EM15" si="52">AM6*CM6</f>
        <v>75618.278988819016</v>
      </c>
      <c r="EN6" s="108">
        <f t="shared" ref="EN6:EN15" si="53">AN6*CN6</f>
        <v>84982.747234920607</v>
      </c>
      <c r="EO6" s="108">
        <f t="shared" ref="EO6:EO15" si="54">AO6*CO6</f>
        <v>85001.566229438307</v>
      </c>
      <c r="EP6" s="108">
        <f t="shared" ref="EP6:EP15" si="55">AP6*CP6</f>
        <v>85020.38939132604</v>
      </c>
      <c r="EQ6" s="108">
        <f t="shared" ref="EQ6:EQ15" si="56">AQ6*CQ6</f>
        <v>85039.216721506673</v>
      </c>
      <c r="ER6" s="108">
        <f t="shared" ref="ER6:ER15" si="57">AR6*CR6</f>
        <v>85058.04822090322</v>
      </c>
      <c r="ES6" s="108">
        <f t="shared" ref="ES6:ES15" si="58">AS6*CS6</f>
        <v>77848.787111760088</v>
      </c>
      <c r="ET6" s="108">
        <f t="shared" ref="ET6:ET15" si="59">AT6*CT6</f>
        <v>77866.026327313055</v>
      </c>
      <c r="EU6" s="108">
        <f t="shared" ref="EU6:EU15" si="60">AU6*CU6</f>
        <v>77883.26936040209</v>
      </c>
      <c r="EV6" s="108">
        <f t="shared" ref="EV6:EV15" si="61">AV6*CV6</f>
        <v>77900.516211872571</v>
      </c>
      <c r="EW6" s="108">
        <f t="shared" ref="EW6:EW15" si="62">AW6*CW6</f>
        <v>75084.937915852133</v>
      </c>
      <c r="EX6" s="108">
        <f t="shared" ref="EX6:EX15" si="63">AX6*CX6</f>
        <v>75101.565091143304</v>
      </c>
      <c r="EY6" s="108">
        <f t="shared" ref="EY6:EY15" si="64">AY6*CY6</f>
        <v>75118.195948437351</v>
      </c>
      <c r="EZ6" s="108">
        <f t="shared" ref="EZ6:EZ15" si="65">AZ6*CZ6</f>
        <v>75134.830488549662</v>
      </c>
      <c r="FA6" s="108">
        <f t="shared" ref="FA6:FA15" si="66">BA6*DA6</f>
        <v>69815.116347005314</v>
      </c>
      <c r="FB6" s="108">
        <f t="shared" ref="FB6:FB15" si="67">BB6*DB6</f>
        <v>69830.576547275792</v>
      </c>
      <c r="FC6" s="108">
        <f t="shared" ref="FC6:FC15" si="68">BC6*DC6</f>
        <v>69846.040171128509</v>
      </c>
      <c r="FD6" s="108">
        <f t="shared" ref="FD6:FD15" si="69">BD6*DD6</f>
        <v>69861.507219321604</v>
      </c>
      <c r="FE6" s="108">
        <f t="shared" ref="FE6:FE15" si="70">BE6*DE6</f>
        <v>69876.977692613364</v>
      </c>
    </row>
    <row r="7" spans="1:161" ht="15.75" x14ac:dyDescent="0.25">
      <c r="A7" s="87" t="s">
        <v>172</v>
      </c>
      <c r="B7" s="12">
        <f>'Urb proj of all 25 ARs '!H7</f>
        <v>34114.407162589843</v>
      </c>
      <c r="C7" s="12">
        <f>'Urb proj of all 25 ARs '!I7</f>
        <v>34509.465599853611</v>
      </c>
      <c r="D7" s="100">
        <f t="shared" si="10"/>
        <v>1.1580398726582364E-2</v>
      </c>
      <c r="E7" s="101">
        <f t="shared" si="11"/>
        <v>2.2144488299113974E-4</v>
      </c>
      <c r="F7" s="69">
        <f t="shared" si="12"/>
        <v>34121.961623492272</v>
      </c>
      <c r="G7" s="69">
        <f t="shared" si="16"/>
        <v>34129.517757291418</v>
      </c>
      <c r="H7" s="69">
        <f t="shared" ref="H7:AM7" si="71">G7*(1+$E$7)</f>
        <v>34137.075564357729</v>
      </c>
      <c r="I7" s="69">
        <f t="shared" si="71"/>
        <v>34144.635045061739</v>
      </c>
      <c r="J7" s="69">
        <f t="shared" si="71"/>
        <v>34152.196199774065</v>
      </c>
      <c r="K7" s="69">
        <f t="shared" si="71"/>
        <v>34159.759028865417</v>
      </c>
      <c r="L7" s="69">
        <f t="shared" si="71"/>
        <v>34167.32353270657</v>
      </c>
      <c r="M7" s="69">
        <f t="shared" si="71"/>
        <v>34174.889711668387</v>
      </c>
      <c r="N7" s="69">
        <f t="shared" si="71"/>
        <v>34182.457566121826</v>
      </c>
      <c r="O7" s="69">
        <f t="shared" si="71"/>
        <v>34190.027096437909</v>
      </c>
      <c r="P7" s="69">
        <f t="shared" si="71"/>
        <v>34197.598302987746</v>
      </c>
      <c r="Q7" s="69">
        <f t="shared" si="71"/>
        <v>34205.171186142528</v>
      </c>
      <c r="R7" s="69">
        <f t="shared" si="71"/>
        <v>34212.745746273533</v>
      </c>
      <c r="S7" s="69">
        <f t="shared" si="71"/>
        <v>34220.321983752125</v>
      </c>
      <c r="T7" s="69">
        <f t="shared" si="71"/>
        <v>34227.899898949734</v>
      </c>
      <c r="U7" s="69">
        <f t="shared" si="71"/>
        <v>34235.479492237886</v>
      </c>
      <c r="V7" s="69">
        <f t="shared" si="71"/>
        <v>34243.060763988193</v>
      </c>
      <c r="W7" s="69">
        <f t="shared" si="71"/>
        <v>34250.643714572332</v>
      </c>
      <c r="X7" s="69">
        <f t="shared" si="71"/>
        <v>34258.228344362076</v>
      </c>
      <c r="Y7" s="69">
        <f t="shared" si="71"/>
        <v>34265.814653729278</v>
      </c>
      <c r="Z7" s="69">
        <f t="shared" si="71"/>
        <v>34273.402643045869</v>
      </c>
      <c r="AA7" s="69">
        <f t="shared" si="71"/>
        <v>34280.992312683869</v>
      </c>
      <c r="AB7" s="69">
        <f t="shared" si="71"/>
        <v>34288.583663015372</v>
      </c>
      <c r="AC7" s="69">
        <f t="shared" si="71"/>
        <v>34296.176694412563</v>
      </c>
      <c r="AD7" s="69">
        <f t="shared" si="71"/>
        <v>34303.771407247703</v>
      </c>
      <c r="AE7" s="69">
        <f t="shared" si="71"/>
        <v>34311.367801893139</v>
      </c>
      <c r="AF7" s="69">
        <f t="shared" si="71"/>
        <v>34318.965878721297</v>
      </c>
      <c r="AG7" s="69">
        <f t="shared" si="71"/>
        <v>34326.565638104687</v>
      </c>
      <c r="AH7" s="69">
        <f t="shared" si="71"/>
        <v>34334.167080415908</v>
      </c>
      <c r="AI7" s="69">
        <f t="shared" si="71"/>
        <v>34341.770206027628</v>
      </c>
      <c r="AJ7" s="69">
        <f t="shared" si="71"/>
        <v>34349.375015312609</v>
      </c>
      <c r="AK7" s="69">
        <f t="shared" si="71"/>
        <v>34356.981508643694</v>
      </c>
      <c r="AL7" s="69">
        <f t="shared" si="71"/>
        <v>34364.589686393803</v>
      </c>
      <c r="AM7" s="69">
        <f t="shared" si="71"/>
        <v>34372.199548935947</v>
      </c>
      <c r="AN7" s="69">
        <f t="shared" ref="AN7:BE7" si="72">AM7*(1+$E$7)</f>
        <v>34379.811096643207</v>
      </c>
      <c r="AO7" s="69">
        <f t="shared" si="72"/>
        <v>34387.42432988876</v>
      </c>
      <c r="AP7" s="69">
        <f t="shared" si="72"/>
        <v>34395.039249045862</v>
      </c>
      <c r="AQ7" s="69">
        <f t="shared" si="72"/>
        <v>34402.655854487843</v>
      </c>
      <c r="AR7" s="69">
        <f t="shared" si="72"/>
        <v>34410.274146588126</v>
      </c>
      <c r="AS7" s="69">
        <f t="shared" si="72"/>
        <v>34417.89412572021</v>
      </c>
      <c r="AT7" s="69">
        <f t="shared" si="72"/>
        <v>34425.515792257684</v>
      </c>
      <c r="AU7" s="69">
        <f t="shared" si="72"/>
        <v>34433.139146574213</v>
      </c>
      <c r="AV7" s="69">
        <f t="shared" si="72"/>
        <v>34440.764189043541</v>
      </c>
      <c r="AW7" s="69">
        <f t="shared" si="72"/>
        <v>34448.390920039506</v>
      </c>
      <c r="AX7" s="69">
        <f t="shared" si="72"/>
        <v>34456.019339936029</v>
      </c>
      <c r="AY7" s="69">
        <f t="shared" si="72"/>
        <v>34463.649449107099</v>
      </c>
      <c r="AZ7" s="69">
        <f t="shared" si="72"/>
        <v>34471.281247926803</v>
      </c>
      <c r="BA7" s="69">
        <f t="shared" si="72"/>
        <v>34478.914736769308</v>
      </c>
      <c r="BB7" s="69">
        <f t="shared" si="72"/>
        <v>34486.549916008851</v>
      </c>
      <c r="BC7" s="69">
        <f t="shared" si="72"/>
        <v>34494.186786019767</v>
      </c>
      <c r="BD7" s="69">
        <f t="shared" si="72"/>
        <v>34501.825347176469</v>
      </c>
      <c r="BE7" s="69">
        <f t="shared" si="72"/>
        <v>34509.465599853458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91384.773177765339</v>
      </c>
      <c r="DG7" s="108">
        <f t="shared" si="20"/>
        <v>91405.009868168869</v>
      </c>
      <c r="DH7" s="108">
        <f t="shared" si="21"/>
        <v>91425.251039883937</v>
      </c>
      <c r="DI7" s="108">
        <f t="shared" si="22"/>
        <v>91445.496693902911</v>
      </c>
      <c r="DJ7" s="108">
        <f t="shared" si="23"/>
        <v>109356.20169197813</v>
      </c>
      <c r="DK7" s="108">
        <f t="shared" si="24"/>
        <v>109380.41806326617</v>
      </c>
      <c r="DL7" s="108">
        <f t="shared" si="25"/>
        <v>109404.63979714572</v>
      </c>
      <c r="DM7" s="108">
        <f t="shared" si="26"/>
        <v>109428.86689480426</v>
      </c>
      <c r="DN7" s="108">
        <f t="shared" si="27"/>
        <v>91622.391900574279</v>
      </c>
      <c r="DO7" s="108">
        <f t="shared" si="28"/>
        <v>91642.681210428083</v>
      </c>
      <c r="DP7" s="108">
        <f t="shared" si="29"/>
        <v>91662.975013245727</v>
      </c>
      <c r="DQ7" s="108">
        <f t="shared" si="30"/>
        <v>91683.273310022152</v>
      </c>
      <c r="DR7" s="108">
        <f t="shared" si="31"/>
        <v>91703.576101752522</v>
      </c>
      <c r="DS7" s="108">
        <f t="shared" si="32"/>
        <v>98311.385893006009</v>
      </c>
      <c r="DT7" s="108">
        <f t="shared" si="33"/>
        <v>98333.156446351786</v>
      </c>
      <c r="DU7" s="108">
        <f t="shared" si="34"/>
        <v>98354.931820675178</v>
      </c>
      <c r="DV7" s="108">
        <f t="shared" si="35"/>
        <v>98376.712017043828</v>
      </c>
      <c r="DW7" s="108">
        <f t="shared" si="36"/>
        <v>98549.89382524036</v>
      </c>
      <c r="DX7" s="108">
        <f t="shared" si="37"/>
        <v>98571.717194947283</v>
      </c>
      <c r="DY7" s="108">
        <f t="shared" si="38"/>
        <v>98593.545397327747</v>
      </c>
      <c r="DZ7" s="108">
        <f t="shared" si="39"/>
        <v>98615.378433451944</v>
      </c>
      <c r="EA7" s="108">
        <f t="shared" si="40"/>
        <v>106801.81967591069</v>
      </c>
      <c r="EB7" s="108">
        <f t="shared" si="41"/>
        <v>106825.47039237207</v>
      </c>
      <c r="EC7" s="108">
        <f t="shared" si="42"/>
        <v>106849.12634616358</v>
      </c>
      <c r="ED7" s="108">
        <f t="shared" si="43"/>
        <v>106872.78753844503</v>
      </c>
      <c r="EE7" s="108">
        <f t="shared" si="44"/>
        <v>106896.45397037643</v>
      </c>
      <c r="EF7" s="108">
        <f t="shared" si="45"/>
        <v>109522.73705274526</v>
      </c>
      <c r="EG7" s="108">
        <f t="shared" si="46"/>
        <v>109546.99030243677</v>
      </c>
      <c r="EH7" s="108">
        <f t="shared" si="47"/>
        <v>109571.24892288634</v>
      </c>
      <c r="EI7" s="108">
        <f t="shared" si="48"/>
        <v>109595.51291528325</v>
      </c>
      <c r="EJ7" s="108">
        <f t="shared" si="49"/>
        <v>116965.12960072118</v>
      </c>
      <c r="EK7" s="108">
        <f t="shared" si="50"/>
        <v>116991.03093015966</v>
      </c>
      <c r="EL7" s="108">
        <f t="shared" si="51"/>
        <v>117016.93799531499</v>
      </c>
      <c r="EM7" s="108">
        <f t="shared" si="52"/>
        <v>117042.85079745736</v>
      </c>
      <c r="EN7" s="108">
        <f t="shared" si="53"/>
        <v>120964.67565926662</v>
      </c>
      <c r="EO7" s="108">
        <f t="shared" si="54"/>
        <v>120991.46266771405</v>
      </c>
      <c r="EP7" s="108">
        <f t="shared" si="55"/>
        <v>121018.25560800743</v>
      </c>
      <c r="EQ7" s="108">
        <f t="shared" si="56"/>
        <v>121045.05448146035</v>
      </c>
      <c r="ER7" s="108">
        <f t="shared" si="57"/>
        <v>121071.85928938666</v>
      </c>
      <c r="ES7" s="108">
        <f t="shared" si="58"/>
        <v>113449.2783921962</v>
      </c>
      <c r="ET7" s="108">
        <f t="shared" si="59"/>
        <v>113474.4011543752</v>
      </c>
      <c r="EU7" s="108">
        <f t="shared" si="60"/>
        <v>113499.52947986132</v>
      </c>
      <c r="EV7" s="108">
        <f t="shared" si="61"/>
        <v>113524.66336988653</v>
      </c>
      <c r="EW7" s="108">
        <f t="shared" si="62"/>
        <v>101046.90697896469</v>
      </c>
      <c r="EX7" s="108">
        <f t="shared" si="63"/>
        <v>101069.28329945727</v>
      </c>
      <c r="EY7" s="108">
        <f t="shared" si="64"/>
        <v>101091.66457507151</v>
      </c>
      <c r="EZ7" s="108">
        <f t="shared" si="65"/>
        <v>101114.05080690471</v>
      </c>
      <c r="FA7" s="108">
        <f t="shared" si="66"/>
        <v>94904.590454601959</v>
      </c>
      <c r="FB7" s="108">
        <f t="shared" si="67"/>
        <v>94925.606590530486</v>
      </c>
      <c r="FC7" s="108">
        <f t="shared" si="68"/>
        <v>94946.62738037479</v>
      </c>
      <c r="FD7" s="108">
        <f t="shared" si="69"/>
        <v>94967.652825165438</v>
      </c>
      <c r="FE7" s="108">
        <f t="shared" si="70"/>
        <v>94988.682925933244</v>
      </c>
    </row>
    <row r="8" spans="1:161" ht="15.75" x14ac:dyDescent="0.25">
      <c r="A8" s="87" t="s">
        <v>173</v>
      </c>
      <c r="B8" s="12">
        <f>'Urb proj of all 25 ARs '!H8</f>
        <v>10170.357155466985</v>
      </c>
      <c r="C8" s="12">
        <f>'Urb proj of all 25 ARs '!I8</f>
        <v>10288.133946519043</v>
      </c>
      <c r="D8" s="100">
        <f t="shared" si="10"/>
        <v>1.1580398726582381E-2</v>
      </c>
      <c r="E8" s="101">
        <f t="shared" si="11"/>
        <v>2.2144488299113974E-4</v>
      </c>
      <c r="F8" s="69">
        <f t="shared" si="12"/>
        <v>10172.609329017256</v>
      </c>
      <c r="G8" s="69">
        <f t="shared" si="16"/>
        <v>10174.862001299834</v>
      </c>
      <c r="H8" s="69">
        <f t="shared" ref="H8:AM8" si="73">G8*(1+$E$8)</f>
        <v>10177.115172425163</v>
      </c>
      <c r="I8" s="69">
        <f t="shared" si="73"/>
        <v>10179.368842503709</v>
      </c>
      <c r="J8" s="69">
        <f t="shared" si="73"/>
        <v>10181.623011645961</v>
      </c>
      <c r="K8" s="69">
        <f t="shared" si="73"/>
        <v>10183.877679962436</v>
      </c>
      <c r="L8" s="69">
        <f t="shared" si="73"/>
        <v>10186.132847563671</v>
      </c>
      <c r="M8" s="69">
        <f t="shared" si="73"/>
        <v>10188.388514560233</v>
      </c>
      <c r="N8" s="69">
        <f t="shared" si="73"/>
        <v>10190.644681062708</v>
      </c>
      <c r="O8" s="69">
        <f t="shared" si="73"/>
        <v>10192.901347181711</v>
      </c>
      <c r="P8" s="69">
        <f t="shared" si="73"/>
        <v>10195.158513027878</v>
      </c>
      <c r="Q8" s="69">
        <f t="shared" si="73"/>
        <v>10197.416178711872</v>
      </c>
      <c r="R8" s="69">
        <f t="shared" si="73"/>
        <v>10199.674344344379</v>
      </c>
      <c r="S8" s="69">
        <f t="shared" si="73"/>
        <v>10201.933010036111</v>
      </c>
      <c r="T8" s="69">
        <f t="shared" si="73"/>
        <v>10204.192175897802</v>
      </c>
      <c r="U8" s="69">
        <f t="shared" si="73"/>
        <v>10206.451842040213</v>
      </c>
      <c r="V8" s="69">
        <f t="shared" si="73"/>
        <v>10208.712008574128</v>
      </c>
      <c r="W8" s="69">
        <f t="shared" si="73"/>
        <v>10210.972675610357</v>
      </c>
      <c r="X8" s="69">
        <f t="shared" si="73"/>
        <v>10213.233843259733</v>
      </c>
      <c r="Y8" s="69">
        <f t="shared" si="73"/>
        <v>10215.495511633115</v>
      </c>
      <c r="Z8" s="69">
        <f t="shared" si="73"/>
        <v>10217.757680841385</v>
      </c>
      <c r="AA8" s="69">
        <f t="shared" si="73"/>
        <v>10220.02035099545</v>
      </c>
      <c r="AB8" s="69">
        <f t="shared" si="73"/>
        <v>10222.283522206244</v>
      </c>
      <c r="AC8" s="69">
        <f t="shared" si="73"/>
        <v>10224.547194584722</v>
      </c>
      <c r="AD8" s="69">
        <f t="shared" si="73"/>
        <v>10226.811368241864</v>
      </c>
      <c r="AE8" s="69">
        <f t="shared" si="73"/>
        <v>10229.076043288676</v>
      </c>
      <c r="AF8" s="69">
        <f t="shared" si="73"/>
        <v>10231.341219836189</v>
      </c>
      <c r="AG8" s="69">
        <f t="shared" si="73"/>
        <v>10233.606897995458</v>
      </c>
      <c r="AH8" s="69">
        <f t="shared" si="73"/>
        <v>10235.873077877563</v>
      </c>
      <c r="AI8" s="69">
        <f t="shared" si="73"/>
        <v>10238.139759593605</v>
      </c>
      <c r="AJ8" s="69">
        <f t="shared" si="73"/>
        <v>10240.406943254715</v>
      </c>
      <c r="AK8" s="69">
        <f t="shared" si="73"/>
        <v>10242.674628972045</v>
      </c>
      <c r="AL8" s="69">
        <f t="shared" si="73"/>
        <v>10244.942816856774</v>
      </c>
      <c r="AM8" s="69">
        <f t="shared" si="73"/>
        <v>10247.211507020103</v>
      </c>
      <c r="AN8" s="69">
        <f t="shared" ref="AN8:BE8" si="74">AM8*(1+$E$8)</f>
        <v>10249.480699573262</v>
      </c>
      <c r="AO8" s="69">
        <f t="shared" si="74"/>
        <v>10251.750394627499</v>
      </c>
      <c r="AP8" s="69">
        <f t="shared" si="74"/>
        <v>10254.020592294091</v>
      </c>
      <c r="AQ8" s="69">
        <f t="shared" si="74"/>
        <v>10256.29129268434</v>
      </c>
      <c r="AR8" s="69">
        <f t="shared" si="74"/>
        <v>10258.562495909571</v>
      </c>
      <c r="AS8" s="69">
        <f t="shared" si="74"/>
        <v>10260.834202081136</v>
      </c>
      <c r="AT8" s="69">
        <f t="shared" si="74"/>
        <v>10263.106411310408</v>
      </c>
      <c r="AU8" s="69">
        <f t="shared" si="74"/>
        <v>10265.379123708786</v>
      </c>
      <c r="AV8" s="69">
        <f t="shared" si="74"/>
        <v>10267.652339387696</v>
      </c>
      <c r="AW8" s="69">
        <f t="shared" si="74"/>
        <v>10269.926058458585</v>
      </c>
      <c r="AX8" s="69">
        <f t="shared" si="74"/>
        <v>10272.200281032927</v>
      </c>
      <c r="AY8" s="69">
        <f t="shared" si="74"/>
        <v>10274.475007222221</v>
      </c>
      <c r="AZ8" s="69">
        <f t="shared" si="74"/>
        <v>10276.750237137991</v>
      </c>
      <c r="BA8" s="69">
        <f t="shared" si="74"/>
        <v>10279.025970891782</v>
      </c>
      <c r="BB8" s="69">
        <f t="shared" si="74"/>
        <v>10281.302208595169</v>
      </c>
      <c r="BC8" s="69">
        <f t="shared" si="74"/>
        <v>10283.578950359748</v>
      </c>
      <c r="BD8" s="69">
        <f t="shared" si="74"/>
        <v>10285.85619629714</v>
      </c>
      <c r="BE8" s="69">
        <f t="shared" si="74"/>
        <v>10288.133946518992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9506.5035502587234</v>
      </c>
      <c r="DG8" s="108">
        <f t="shared" si="20"/>
        <v>9508.6087168250651</v>
      </c>
      <c r="DH8" s="108">
        <f t="shared" si="21"/>
        <v>9510.714349569771</v>
      </c>
      <c r="DI8" s="108">
        <f t="shared" si="22"/>
        <v>9512.8204485960741</v>
      </c>
      <c r="DJ8" s="108">
        <f t="shared" si="23"/>
        <v>10403.096076155049</v>
      </c>
      <c r="DK8" s="108">
        <f t="shared" si="24"/>
        <v>10405.399788548379</v>
      </c>
      <c r="DL8" s="108">
        <f t="shared" si="25"/>
        <v>10407.704011087029</v>
      </c>
      <c r="DM8" s="108">
        <f t="shared" si="26"/>
        <v>10410.008743883973</v>
      </c>
      <c r="DN8" s="108">
        <f t="shared" si="27"/>
        <v>8790.3059025833954</v>
      </c>
      <c r="DO8" s="108">
        <f t="shared" si="28"/>
        <v>8792.2524708454494</v>
      </c>
      <c r="DP8" s="108">
        <f t="shared" si="29"/>
        <v>8794.1994701650856</v>
      </c>
      <c r="DQ8" s="108">
        <f t="shared" si="30"/>
        <v>8796.1469006377574</v>
      </c>
      <c r="DR8" s="108">
        <f t="shared" si="31"/>
        <v>8798.0947623589418</v>
      </c>
      <c r="DS8" s="108">
        <f t="shared" si="32"/>
        <v>9084.478761493272</v>
      </c>
      <c r="DT8" s="108">
        <f t="shared" si="33"/>
        <v>9086.490472829646</v>
      </c>
      <c r="DU8" s="108">
        <f t="shared" si="34"/>
        <v>9088.5026296492015</v>
      </c>
      <c r="DV8" s="108">
        <f t="shared" si="35"/>
        <v>9090.5152320505895</v>
      </c>
      <c r="DW8" s="108">
        <f t="shared" si="36"/>
        <v>9189.1685434903738</v>
      </c>
      <c r="DX8" s="108">
        <f t="shared" si="37"/>
        <v>9191.2034378432727</v>
      </c>
      <c r="DY8" s="108">
        <f t="shared" si="38"/>
        <v>9193.2387828131141</v>
      </c>
      <c r="DZ8" s="108">
        <f t="shared" si="39"/>
        <v>9195.2745784996841</v>
      </c>
      <c r="EA8" s="108">
        <f t="shared" si="40"/>
        <v>9509.9111872123522</v>
      </c>
      <c r="EB8" s="108">
        <f t="shared" si="41"/>
        <v>9512.0171083824607</v>
      </c>
      <c r="EC8" s="108">
        <f t="shared" si="42"/>
        <v>9514.1234958980367</v>
      </c>
      <c r="ED8" s="108">
        <f t="shared" si="43"/>
        <v>9516.2303498623496</v>
      </c>
      <c r="EE8" s="108">
        <f t="shared" si="44"/>
        <v>9518.3376703786907</v>
      </c>
      <c r="EF8" s="108">
        <f t="shared" si="45"/>
        <v>8903.3048740482445</v>
      </c>
      <c r="EG8" s="108">
        <f t="shared" si="46"/>
        <v>8905.2764653543127</v>
      </c>
      <c r="EH8" s="108">
        <f t="shared" si="47"/>
        <v>8907.2484932591869</v>
      </c>
      <c r="EI8" s="108">
        <f t="shared" si="48"/>
        <v>8909.2209578595503</v>
      </c>
      <c r="EJ8" s="108">
        <f t="shared" si="49"/>
        <v>9035.8117728770685</v>
      </c>
      <c r="EK8" s="108">
        <f t="shared" si="50"/>
        <v>9037.8127071578438</v>
      </c>
      <c r="EL8" s="108">
        <f t="shared" si="51"/>
        <v>9039.8140845352755</v>
      </c>
      <c r="EM8" s="108">
        <f t="shared" si="52"/>
        <v>9041.8159051074872</v>
      </c>
      <c r="EN8" s="108">
        <f t="shared" si="53"/>
        <v>10005.917856863396</v>
      </c>
      <c r="EO8" s="108">
        <f t="shared" si="54"/>
        <v>10008.13361617243</v>
      </c>
      <c r="EP8" s="108">
        <f t="shared" si="55"/>
        <v>10010.349866150022</v>
      </c>
      <c r="EQ8" s="108">
        <f t="shared" si="56"/>
        <v>10012.566606904831</v>
      </c>
      <c r="ER8" s="108">
        <f t="shared" si="57"/>
        <v>10014.783838545538</v>
      </c>
      <c r="ES8" s="108">
        <f t="shared" si="58"/>
        <v>9842.2875222716175</v>
      </c>
      <c r="ET8" s="108">
        <f t="shared" si="59"/>
        <v>9844.467046480353</v>
      </c>
      <c r="EU8" s="108">
        <f t="shared" si="60"/>
        <v>9846.6470533335723</v>
      </c>
      <c r="EV8" s="108">
        <f t="shared" si="61"/>
        <v>9848.827542938152</v>
      </c>
      <c r="EW8" s="108">
        <f t="shared" si="62"/>
        <v>9901.6110223580326</v>
      </c>
      <c r="EX8" s="108">
        <f t="shared" si="63"/>
        <v>9903.8036834523027</v>
      </c>
      <c r="EY8" s="108">
        <f t="shared" si="64"/>
        <v>9905.9968301001518</v>
      </c>
      <c r="EZ8" s="108">
        <f t="shared" si="65"/>
        <v>9908.1904624091039</v>
      </c>
      <c r="FA8" s="108">
        <f t="shared" si="66"/>
        <v>8986.5330202876867</v>
      </c>
      <c r="FB8" s="108">
        <f t="shared" si="67"/>
        <v>8988.5230420408607</v>
      </c>
      <c r="FC8" s="108">
        <f t="shared" si="68"/>
        <v>8990.5135044741692</v>
      </c>
      <c r="FD8" s="108">
        <f t="shared" si="69"/>
        <v>8992.5044076851973</v>
      </c>
      <c r="FE8" s="108">
        <f t="shared" si="70"/>
        <v>8994.4957517715538</v>
      </c>
    </row>
    <row r="9" spans="1:161" ht="15.75" x14ac:dyDescent="0.25">
      <c r="A9" s="87" t="s">
        <v>175</v>
      </c>
      <c r="B9" s="12">
        <f>'Urb proj of all 25 ARs '!H9</f>
        <v>38976.884848876623</v>
      </c>
      <c r="C9" s="12">
        <f>'Urb proj of all 25 ARs '!I9</f>
        <v>39428.252716546704</v>
      </c>
      <c r="D9" s="100">
        <f t="shared" si="10"/>
        <v>1.1580398726582413E-2</v>
      </c>
      <c r="E9" s="101">
        <f t="shared" si="11"/>
        <v>2.2144488299113974E-4</v>
      </c>
      <c r="F9" s="69">
        <f t="shared" si="12"/>
        <v>38985.516080581343</v>
      </c>
      <c r="G9" s="69">
        <f t="shared" si="16"/>
        <v>38994.149223628156</v>
      </c>
      <c r="H9" s="69">
        <f t="shared" ref="H9:AM9" si="75">G9*(1+$E$9)</f>
        <v>39002.784278440318</v>
      </c>
      <c r="I9" s="69">
        <f t="shared" si="75"/>
        <v>39011.421245441183</v>
      </c>
      <c r="J9" s="69">
        <f t="shared" si="75"/>
        <v>39020.060125054195</v>
      </c>
      <c r="K9" s="69">
        <f t="shared" si="75"/>
        <v>39028.700917702896</v>
      </c>
      <c r="L9" s="69">
        <f t="shared" si="75"/>
        <v>39037.343623810913</v>
      </c>
      <c r="M9" s="69">
        <f t="shared" si="75"/>
        <v>39045.98824380197</v>
      </c>
      <c r="N9" s="69">
        <f t="shared" si="75"/>
        <v>39054.634778099891</v>
      </c>
      <c r="O9" s="69">
        <f t="shared" si="75"/>
        <v>39063.283227128588</v>
      </c>
      <c r="P9" s="69">
        <f t="shared" si="75"/>
        <v>39071.933591312067</v>
      </c>
      <c r="Q9" s="69">
        <f t="shared" si="75"/>
        <v>39080.585871074436</v>
      </c>
      <c r="R9" s="69">
        <f t="shared" si="75"/>
        <v>39089.240066839884</v>
      </c>
      <c r="S9" s="69">
        <f t="shared" si="75"/>
        <v>39097.896179032701</v>
      </c>
      <c r="T9" s="69">
        <f t="shared" si="75"/>
        <v>39106.554208077265</v>
      </c>
      <c r="U9" s="69">
        <f t="shared" si="75"/>
        <v>39115.214154398062</v>
      </c>
      <c r="V9" s="69">
        <f t="shared" si="75"/>
        <v>39123.876018419658</v>
      </c>
      <c r="W9" s="69">
        <f t="shared" si="75"/>
        <v>39132.539800566716</v>
      </c>
      <c r="X9" s="69">
        <f t="shared" si="75"/>
        <v>39141.205501263998</v>
      </c>
      <c r="Y9" s="69">
        <f t="shared" si="75"/>
        <v>39149.873120936354</v>
      </c>
      <c r="Z9" s="69">
        <f t="shared" si="75"/>
        <v>39158.542660008738</v>
      </c>
      <c r="AA9" s="69">
        <f t="shared" si="75"/>
        <v>39167.214118906188</v>
      </c>
      <c r="AB9" s="69">
        <f t="shared" si="75"/>
        <v>39175.887498053838</v>
      </c>
      <c r="AC9" s="69">
        <f t="shared" si="75"/>
        <v>39184.562797876919</v>
      </c>
      <c r="AD9" s="69">
        <f t="shared" si="75"/>
        <v>39193.240018800752</v>
      </c>
      <c r="AE9" s="69">
        <f t="shared" si="75"/>
        <v>39201.919161250757</v>
      </c>
      <c r="AF9" s="69">
        <f t="shared" si="75"/>
        <v>39210.600225652444</v>
      </c>
      <c r="AG9" s="69">
        <f t="shared" si="75"/>
        <v>39219.283212431423</v>
      </c>
      <c r="AH9" s="69">
        <f t="shared" si="75"/>
        <v>39227.968122013393</v>
      </c>
      <c r="AI9" s="69">
        <f t="shared" si="75"/>
        <v>39236.654954824153</v>
      </c>
      <c r="AJ9" s="69">
        <f t="shared" si="75"/>
        <v>39245.343711289584</v>
      </c>
      <c r="AK9" s="69">
        <f t="shared" si="75"/>
        <v>39254.034391835681</v>
      </c>
      <c r="AL9" s="69">
        <f t="shared" si="75"/>
        <v>39262.726996888508</v>
      </c>
      <c r="AM9" s="69">
        <f t="shared" si="75"/>
        <v>39271.421526874248</v>
      </c>
      <c r="AN9" s="69">
        <f t="shared" ref="AN9:BE9" si="76">AM9*(1+$E$9)</f>
        <v>39280.117982219163</v>
      </c>
      <c r="AO9" s="69">
        <f t="shared" si="76"/>
        <v>39288.816363349615</v>
      </c>
      <c r="AP9" s="69">
        <f t="shared" si="76"/>
        <v>39297.516670692057</v>
      </c>
      <c r="AQ9" s="69">
        <f t="shared" si="76"/>
        <v>39306.218904673042</v>
      </c>
      <c r="AR9" s="69">
        <f t="shared" si="76"/>
        <v>39314.923065719209</v>
      </c>
      <c r="AS9" s="69">
        <f t="shared" si="76"/>
        <v>39323.629154257302</v>
      </c>
      <c r="AT9" s="69">
        <f t="shared" si="76"/>
        <v>39332.337170714156</v>
      </c>
      <c r="AU9" s="69">
        <f t="shared" si="76"/>
        <v>39341.047115516696</v>
      </c>
      <c r="AV9" s="69">
        <f t="shared" si="76"/>
        <v>39349.758989091941</v>
      </c>
      <c r="AW9" s="69">
        <f t="shared" si="76"/>
        <v>39358.472791867011</v>
      </c>
      <c r="AX9" s="69">
        <f t="shared" si="76"/>
        <v>39367.188524269113</v>
      </c>
      <c r="AY9" s="69">
        <f t="shared" si="76"/>
        <v>39375.906186725559</v>
      </c>
      <c r="AZ9" s="69">
        <f t="shared" si="76"/>
        <v>39384.625779663751</v>
      </c>
      <c r="BA9" s="69">
        <f t="shared" si="76"/>
        <v>39393.347303511182</v>
      </c>
      <c r="BB9" s="69">
        <f t="shared" si="76"/>
        <v>39402.070758695438</v>
      </c>
      <c r="BC9" s="69">
        <f t="shared" si="76"/>
        <v>39410.796145644206</v>
      </c>
      <c r="BD9" s="69">
        <f t="shared" si="76"/>
        <v>39419.523464785263</v>
      </c>
      <c r="BE9" s="69">
        <f t="shared" si="76"/>
        <v>39428.252716546485</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66254.310977109286</v>
      </c>
      <c r="DG9" s="108">
        <f t="shared" si="20"/>
        <v>66268.982655251268</v>
      </c>
      <c r="DH9" s="108">
        <f t="shared" si="21"/>
        <v>66283.657582361295</v>
      </c>
      <c r="DI9" s="108">
        <f t="shared" si="22"/>
        <v>66298.335759158843</v>
      </c>
      <c r="DJ9" s="108">
        <f t="shared" si="23"/>
        <v>71386.406872253632</v>
      </c>
      <c r="DK9" s="108">
        <f t="shared" si="24"/>
        <v>71402.215026770617</v>
      </c>
      <c r="DL9" s="108">
        <f t="shared" si="25"/>
        <v>71418.026681922536</v>
      </c>
      <c r="DM9" s="108">
        <f t="shared" si="26"/>
        <v>71433.841838484557</v>
      </c>
      <c r="DN9" s="108">
        <f t="shared" si="27"/>
        <v>61022.633979510516</v>
      </c>
      <c r="DO9" s="108">
        <f t="shared" si="28"/>
        <v>61036.147129551922</v>
      </c>
      <c r="DP9" s="108">
        <f t="shared" si="29"/>
        <v>61049.663272011247</v>
      </c>
      <c r="DQ9" s="108">
        <f t="shared" si="30"/>
        <v>61063.182407551176</v>
      </c>
      <c r="DR9" s="108">
        <f t="shared" si="31"/>
        <v>61076.704536834484</v>
      </c>
      <c r="DS9" s="108">
        <f t="shared" si="32"/>
        <v>65593.986611723638</v>
      </c>
      <c r="DT9" s="108">
        <f t="shared" si="33"/>
        <v>65608.512064413793</v>
      </c>
      <c r="DU9" s="108">
        <f t="shared" si="34"/>
        <v>65623.040733691116</v>
      </c>
      <c r="DV9" s="108">
        <f t="shared" si="35"/>
        <v>65637.572620267922</v>
      </c>
      <c r="DW9" s="108">
        <f t="shared" si="36"/>
        <v>63012.08172160203</v>
      </c>
      <c r="DX9" s="108">
        <f t="shared" si="37"/>
        <v>63026.035424665897</v>
      </c>
      <c r="DY9" s="108">
        <f t="shared" si="38"/>
        <v>63039.992217705898</v>
      </c>
      <c r="DZ9" s="108">
        <f t="shared" si="39"/>
        <v>63053.952101406314</v>
      </c>
      <c r="EA9" s="108">
        <f t="shared" si="40"/>
        <v>69664.164537326651</v>
      </c>
      <c r="EB9" s="108">
        <f t="shared" si="41"/>
        <v>69679.591310091302</v>
      </c>
      <c r="EC9" s="108">
        <f t="shared" si="42"/>
        <v>69695.021499035836</v>
      </c>
      <c r="ED9" s="108">
        <f t="shared" si="43"/>
        <v>69710.455104916749</v>
      </c>
      <c r="EE9" s="108">
        <f t="shared" si="44"/>
        <v>69725.892128490712</v>
      </c>
      <c r="EF9" s="108">
        <f t="shared" si="45"/>
        <v>71615.699807684316</v>
      </c>
      <c r="EG9" s="108">
        <f t="shared" si="46"/>
        <v>71631.558737948551</v>
      </c>
      <c r="EH9" s="108">
        <f t="shared" si="47"/>
        <v>71647.42118009174</v>
      </c>
      <c r="EI9" s="108">
        <f t="shared" si="48"/>
        <v>71663.287134891594</v>
      </c>
      <c r="EJ9" s="108">
        <f t="shared" si="49"/>
        <v>75317.565024430325</v>
      </c>
      <c r="EK9" s="108">
        <f t="shared" si="50"/>
        <v>75334.243713804346</v>
      </c>
      <c r="EL9" s="108">
        <f t="shared" si="51"/>
        <v>75350.926096588766</v>
      </c>
      <c r="EM9" s="108">
        <f t="shared" si="52"/>
        <v>75367.61217360149</v>
      </c>
      <c r="EN9" s="108">
        <f t="shared" si="53"/>
        <v>81882.622885903402</v>
      </c>
      <c r="EO9" s="108">
        <f t="shared" si="54"/>
        <v>81900.755373747394</v>
      </c>
      <c r="EP9" s="108">
        <f t="shared" si="55"/>
        <v>81918.891876938011</v>
      </c>
      <c r="EQ9" s="108">
        <f t="shared" si="56"/>
        <v>81937.032396364462</v>
      </c>
      <c r="ER9" s="108">
        <f t="shared" si="57"/>
        <v>81955.176932916118</v>
      </c>
      <c r="ES9" s="108">
        <f t="shared" si="58"/>
        <v>76545.746705428057</v>
      </c>
      <c r="ET9" s="108">
        <f t="shared" si="59"/>
        <v>76562.697369350717</v>
      </c>
      <c r="EU9" s="108">
        <f t="shared" si="60"/>
        <v>76579.651786911156</v>
      </c>
      <c r="EV9" s="108">
        <f t="shared" si="61"/>
        <v>76596.609958940608</v>
      </c>
      <c r="EW9" s="108">
        <f t="shared" si="62"/>
        <v>70690.090805818676</v>
      </c>
      <c r="EX9" s="108">
        <f t="shared" si="63"/>
        <v>70705.7447647058</v>
      </c>
      <c r="EY9" s="108">
        <f t="shared" si="64"/>
        <v>70721.402190082023</v>
      </c>
      <c r="EZ9" s="108">
        <f t="shared" si="65"/>
        <v>70737.063082714973</v>
      </c>
      <c r="FA9" s="108">
        <f t="shared" si="66"/>
        <v>62365.753231865841</v>
      </c>
      <c r="FB9" s="108">
        <f t="shared" si="67"/>
        <v>62379.563808792926</v>
      </c>
      <c r="FC9" s="108">
        <f t="shared" si="68"/>
        <v>62393.377444001606</v>
      </c>
      <c r="FD9" s="108">
        <f t="shared" si="69"/>
        <v>62407.194138169107</v>
      </c>
      <c r="FE9" s="108">
        <f t="shared" si="70"/>
        <v>62421.013891972834</v>
      </c>
    </row>
    <row r="10" spans="1:161" ht="15.75" x14ac:dyDescent="0.25">
      <c r="A10" s="47" t="s">
        <v>199</v>
      </c>
      <c r="B10" s="12">
        <f>'Urb proj of all 25 ARs '!H10</f>
        <v>54030.927204399741</v>
      </c>
      <c r="C10" s="12">
        <f>'Urb proj of all 25 ARs '!I10</f>
        <v>54656.626884993639</v>
      </c>
      <c r="D10" s="100">
        <f t="shared" si="10"/>
        <v>1.1580398726582414E-2</v>
      </c>
      <c r="E10" s="101">
        <f t="shared" si="11"/>
        <v>2.2144488299113974E-4</v>
      </c>
      <c r="F10" s="69">
        <f t="shared" si="12"/>
        <v>54042.892076752425</v>
      </c>
      <c r="G10" s="69">
        <f t="shared" si="16"/>
        <v>54054.859598664865</v>
      </c>
      <c r="H10" s="69">
        <f t="shared" ref="H10:AM10" si="77">G10*(1+$E$10)</f>
        <v>54066.829770723794</v>
      </c>
      <c r="I10" s="69">
        <f t="shared" si="77"/>
        <v>54078.802593516077</v>
      </c>
      <c r="J10" s="69">
        <f t="shared" si="77"/>
        <v>54090.7780676287</v>
      </c>
      <c r="K10" s="69">
        <f t="shared" si="77"/>
        <v>54102.756193648784</v>
      </c>
      <c r="L10" s="69">
        <f t="shared" si="77"/>
        <v>54114.736972163584</v>
      </c>
      <c r="M10" s="69">
        <f t="shared" si="77"/>
        <v>54126.720403760482</v>
      </c>
      <c r="N10" s="69">
        <f t="shared" si="77"/>
        <v>54138.70648902699</v>
      </c>
      <c r="O10" s="69">
        <f t="shared" si="77"/>
        <v>54150.695228550743</v>
      </c>
      <c r="P10" s="69">
        <f t="shared" si="77"/>
        <v>54162.686622919522</v>
      </c>
      <c r="Q10" s="69">
        <f t="shared" si="77"/>
        <v>54174.680672721217</v>
      </c>
      <c r="R10" s="69">
        <f t="shared" si="77"/>
        <v>54186.677378543871</v>
      </c>
      <c r="S10" s="69">
        <f t="shared" si="77"/>
        <v>54198.676740975643</v>
      </c>
      <c r="T10" s="69">
        <f t="shared" si="77"/>
        <v>54210.678760604824</v>
      </c>
      <c r="U10" s="69">
        <f t="shared" si="77"/>
        <v>54222.683438019834</v>
      </c>
      <c r="V10" s="69">
        <f t="shared" si="77"/>
        <v>54234.690773809234</v>
      </c>
      <c r="W10" s="69">
        <f t="shared" si="77"/>
        <v>54246.700768561699</v>
      </c>
      <c r="X10" s="69">
        <f t="shared" si="77"/>
        <v>54258.713422866051</v>
      </c>
      <c r="Y10" s="69">
        <f t="shared" si="77"/>
        <v>54270.728737311227</v>
      </c>
      <c r="Z10" s="69">
        <f t="shared" si="77"/>
        <v>54282.746712486303</v>
      </c>
      <c r="AA10" s="69">
        <f t="shared" si="77"/>
        <v>54294.767348980487</v>
      </c>
      <c r="AB10" s="69">
        <f t="shared" si="77"/>
        <v>54306.790647383117</v>
      </c>
      <c r="AC10" s="69">
        <f t="shared" si="77"/>
        <v>54318.816608283654</v>
      </c>
      <c r="AD10" s="69">
        <f t="shared" si="77"/>
        <v>54330.845232271691</v>
      </c>
      <c r="AE10" s="69">
        <f t="shared" si="77"/>
        <v>54342.876519936959</v>
      </c>
      <c r="AF10" s="69">
        <f t="shared" si="77"/>
        <v>54354.91047186932</v>
      </c>
      <c r="AG10" s="69">
        <f t="shared" si="77"/>
        <v>54366.947088658759</v>
      </c>
      <c r="AH10" s="69">
        <f t="shared" si="77"/>
        <v>54378.986370895393</v>
      </c>
      <c r="AI10" s="69">
        <f t="shared" si="77"/>
        <v>54391.028319169469</v>
      </c>
      <c r="AJ10" s="69">
        <f t="shared" si="77"/>
        <v>54403.072934071373</v>
      </c>
      <c r="AK10" s="69">
        <f t="shared" si="77"/>
        <v>54415.120216191615</v>
      </c>
      <c r="AL10" s="69">
        <f t="shared" si="77"/>
        <v>54427.170166120835</v>
      </c>
      <c r="AM10" s="69">
        <f t="shared" si="77"/>
        <v>54439.222784449812</v>
      </c>
      <c r="AN10" s="69">
        <f t="shared" ref="AN10:BE10" si="78">AM10*(1+$E$10)</f>
        <v>54451.27807176944</v>
      </c>
      <c r="AO10" s="69">
        <f t="shared" si="78"/>
        <v>54463.336028670761</v>
      </c>
      <c r="AP10" s="69">
        <f t="shared" si="78"/>
        <v>54475.396655744938</v>
      </c>
      <c r="AQ10" s="69">
        <f t="shared" si="78"/>
        <v>54487.459953583268</v>
      </c>
      <c r="AR10" s="69">
        <f t="shared" si="78"/>
        <v>54499.525922777175</v>
      </c>
      <c r="AS10" s="69">
        <f t="shared" si="78"/>
        <v>54511.594563918217</v>
      </c>
      <c r="AT10" s="69">
        <f t="shared" si="78"/>
        <v>54523.665877598083</v>
      </c>
      <c r="AU10" s="69">
        <f t="shared" si="78"/>
        <v>54535.739864408599</v>
      </c>
      <c r="AV10" s="69">
        <f t="shared" si="78"/>
        <v>54547.816524941707</v>
      </c>
      <c r="AW10" s="69">
        <f t="shared" si="78"/>
        <v>54559.895859789496</v>
      </c>
      <c r="AX10" s="69">
        <f t="shared" si="78"/>
        <v>54571.977869544178</v>
      </c>
      <c r="AY10" s="69">
        <f t="shared" si="78"/>
        <v>54584.062554798096</v>
      </c>
      <c r="AZ10" s="69">
        <f t="shared" si="78"/>
        <v>54596.149916143724</v>
      </c>
      <c r="BA10" s="69">
        <f t="shared" si="78"/>
        <v>54608.239954173674</v>
      </c>
      <c r="BB10" s="69">
        <f t="shared" si="78"/>
        <v>54620.332669480675</v>
      </c>
      <c r="BC10" s="69">
        <f t="shared" si="78"/>
        <v>54632.428062657607</v>
      </c>
      <c r="BD10" s="69">
        <f t="shared" si="78"/>
        <v>54644.526134297463</v>
      </c>
      <c r="BE10" s="69">
        <f t="shared" si="78"/>
        <v>54656.626884993377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53919.978048659366</v>
      </c>
      <c r="DG10" s="108">
        <f t="shared" si="20"/>
        <v>53931.918351889239</v>
      </c>
      <c r="DH10" s="108">
        <f t="shared" si="21"/>
        <v>53943.86129923816</v>
      </c>
      <c r="DI10" s="108">
        <f t="shared" si="22"/>
        <v>53955.806891291657</v>
      </c>
      <c r="DJ10" s="108">
        <f t="shared" si="23"/>
        <v>57694.870860153045</v>
      </c>
      <c r="DK10" s="108">
        <f t="shared" si="24"/>
        <v>57707.647094079861</v>
      </c>
      <c r="DL10" s="108">
        <f t="shared" si="25"/>
        <v>57720.426157238304</v>
      </c>
      <c r="DM10" s="108">
        <f t="shared" si="26"/>
        <v>57733.208050254892</v>
      </c>
      <c r="DN10" s="108">
        <f t="shared" si="27"/>
        <v>51280.843441019788</v>
      </c>
      <c r="DO10" s="108">
        <f t="shared" si="28"/>
        <v>51292.199321395274</v>
      </c>
      <c r="DP10" s="108">
        <f t="shared" si="29"/>
        <v>51303.557716472358</v>
      </c>
      <c r="DQ10" s="108">
        <f t="shared" si="30"/>
        <v>51314.918626807907</v>
      </c>
      <c r="DR10" s="108">
        <f t="shared" si="31"/>
        <v>51326.282052958923</v>
      </c>
      <c r="DS10" s="108">
        <f t="shared" si="32"/>
        <v>53368.826565774645</v>
      </c>
      <c r="DT10" s="108">
        <f t="shared" si="33"/>
        <v>53380.644819328874</v>
      </c>
      <c r="DU10" s="108">
        <f t="shared" si="34"/>
        <v>53392.465689974881</v>
      </c>
      <c r="DV10" s="108">
        <f t="shared" si="35"/>
        <v>53404.289178292209</v>
      </c>
      <c r="DW10" s="108">
        <f t="shared" si="36"/>
        <v>53220.260532382366</v>
      </c>
      <c r="DX10" s="108">
        <f t="shared" si="37"/>
        <v>53232.045886748725</v>
      </c>
      <c r="DY10" s="108">
        <f t="shared" si="38"/>
        <v>53243.833850921488</v>
      </c>
      <c r="DZ10" s="108">
        <f t="shared" si="39"/>
        <v>53255.624425478607</v>
      </c>
      <c r="EA10" s="108">
        <f t="shared" si="40"/>
        <v>54409.076110042595</v>
      </c>
      <c r="EB10" s="108">
        <f t="shared" si="41"/>
        <v>54421.124721535445</v>
      </c>
      <c r="EC10" s="108">
        <f t="shared" si="42"/>
        <v>54433.176001131651</v>
      </c>
      <c r="ED10" s="108">
        <f t="shared" si="43"/>
        <v>54445.229949422057</v>
      </c>
      <c r="EE10" s="108">
        <f t="shared" si="44"/>
        <v>54457.286566997631</v>
      </c>
      <c r="EF10" s="108">
        <f t="shared" si="45"/>
        <v>53044.140805937335</v>
      </c>
      <c r="EG10" s="108">
        <f t="shared" si="46"/>
        <v>53055.887159491474</v>
      </c>
      <c r="EH10" s="108">
        <f t="shared" si="47"/>
        <v>53067.636114215493</v>
      </c>
      <c r="EI10" s="108">
        <f t="shared" si="48"/>
        <v>53079.387670685421</v>
      </c>
      <c r="EJ10" s="108">
        <f t="shared" si="49"/>
        <v>53161.39119266584</v>
      </c>
      <c r="EK10" s="108">
        <f t="shared" si="50"/>
        <v>53173.163510718143</v>
      </c>
      <c r="EL10" s="108">
        <f t="shared" si="51"/>
        <v>53184.938435690041</v>
      </c>
      <c r="EM10" s="108">
        <f t="shared" si="52"/>
        <v>53196.715968158824</v>
      </c>
      <c r="EN10" s="108">
        <f t="shared" si="53"/>
        <v>58201.755713687744</v>
      </c>
      <c r="EO10" s="108">
        <f t="shared" si="54"/>
        <v>58214.644194671637</v>
      </c>
      <c r="EP10" s="108">
        <f t="shared" si="55"/>
        <v>58227.535529743698</v>
      </c>
      <c r="EQ10" s="108">
        <f t="shared" si="56"/>
        <v>58240.429719535947</v>
      </c>
      <c r="ER10" s="108">
        <f t="shared" si="57"/>
        <v>58253.326764680547</v>
      </c>
      <c r="ES10" s="108">
        <f t="shared" si="58"/>
        <v>56215.431116953187</v>
      </c>
      <c r="ET10" s="108">
        <f t="shared" si="59"/>
        <v>56227.879736519179</v>
      </c>
      <c r="EU10" s="108">
        <f t="shared" si="60"/>
        <v>56240.331112768275</v>
      </c>
      <c r="EV10" s="108">
        <f t="shared" si="61"/>
        <v>56252.785246310923</v>
      </c>
      <c r="EW10" s="108">
        <f t="shared" si="62"/>
        <v>56794.371117171722</v>
      </c>
      <c r="EX10" s="108">
        <f t="shared" si="63"/>
        <v>56806.947940038321</v>
      </c>
      <c r="EY10" s="108">
        <f t="shared" si="64"/>
        <v>56819.527547977988</v>
      </c>
      <c r="EZ10" s="108">
        <f t="shared" si="65"/>
        <v>56832.109941607465</v>
      </c>
      <c r="FA10" s="108">
        <f t="shared" si="66"/>
        <v>52856.985035135782</v>
      </c>
      <c r="FB10" s="108">
        <f t="shared" si="67"/>
        <v>52868.689944002144</v>
      </c>
      <c r="FC10" s="108">
        <f t="shared" si="68"/>
        <v>52880.39744486069</v>
      </c>
      <c r="FD10" s="108">
        <f t="shared" si="69"/>
        <v>52892.107538285396</v>
      </c>
      <c r="FE10" s="108">
        <f t="shared" si="70"/>
        <v>52903.820224850358</v>
      </c>
    </row>
    <row r="11" spans="1:161" ht="15.75" x14ac:dyDescent="0.25">
      <c r="A11" s="47" t="s">
        <v>187</v>
      </c>
      <c r="B11" s="12">
        <f>'Urb proj of all 25 ARs '!H11</f>
        <v>28766.711551192508</v>
      </c>
      <c r="C11" s="12">
        <f>'Urb proj of all 25 ARs '!I11</f>
        <v>29099.841541007903</v>
      </c>
      <c r="D11" s="100">
        <f t="shared" si="10"/>
        <v>1.1580398726582496E-2</v>
      </c>
      <c r="E11" s="101">
        <f t="shared" si="11"/>
        <v>2.2144488299113974E-4</v>
      </c>
      <c r="F11" s="69">
        <f t="shared" si="12"/>
        <v>28773.081792266003</v>
      </c>
      <c r="G11" s="69">
        <f t="shared" si="16"/>
        <v>28779.453443996787</v>
      </c>
      <c r="H11" s="69">
        <f t="shared" ref="H11:AM11" si="79">G11*(1+$E$11)</f>
        <v>28785.826506697242</v>
      </c>
      <c r="I11" s="69">
        <f t="shared" si="79"/>
        <v>28792.20098067982</v>
      </c>
      <c r="J11" s="69">
        <f t="shared" si="79"/>
        <v>28798.576866257044</v>
      </c>
      <c r="K11" s="69">
        <f t="shared" si="79"/>
        <v>28804.954163741506</v>
      </c>
      <c r="L11" s="69">
        <f t="shared" si="79"/>
        <v>28811.332873445859</v>
      </c>
      <c r="M11" s="69">
        <f t="shared" si="79"/>
        <v>28817.712995682839</v>
      </c>
      <c r="N11" s="69">
        <f t="shared" si="79"/>
        <v>28824.09453076524</v>
      </c>
      <c r="O11" s="69">
        <f t="shared" si="79"/>
        <v>28830.477479005931</v>
      </c>
      <c r="P11" s="69">
        <f t="shared" si="79"/>
        <v>28836.861840717847</v>
      </c>
      <c r="Q11" s="69">
        <f t="shared" si="79"/>
        <v>28843.247616213997</v>
      </c>
      <c r="R11" s="69">
        <f t="shared" si="79"/>
        <v>28849.634805807455</v>
      </c>
      <c r="S11" s="69">
        <f t="shared" si="79"/>
        <v>28856.023409811365</v>
      </c>
      <c r="T11" s="69">
        <f t="shared" si="79"/>
        <v>28862.413428538941</v>
      </c>
      <c r="U11" s="69">
        <f t="shared" si="79"/>
        <v>28868.804862303467</v>
      </c>
      <c r="V11" s="69">
        <f t="shared" si="79"/>
        <v>28875.197711418292</v>
      </c>
      <c r="W11" s="69">
        <f t="shared" si="79"/>
        <v>28881.591976196843</v>
      </c>
      <c r="X11" s="69">
        <f t="shared" si="79"/>
        <v>28887.98765695261</v>
      </c>
      <c r="Y11" s="69">
        <f t="shared" si="79"/>
        <v>28894.384753999151</v>
      </c>
      <c r="Z11" s="69">
        <f t="shared" si="79"/>
        <v>28900.783267650102</v>
      </c>
      <c r="AA11" s="69">
        <f t="shared" si="79"/>
        <v>28907.183198219158</v>
      </c>
      <c r="AB11" s="69">
        <f t="shared" si="79"/>
        <v>28913.584546020091</v>
      </c>
      <c r="AC11" s="69">
        <f t="shared" si="79"/>
        <v>28919.987311366738</v>
      </c>
      <c r="AD11" s="69">
        <f t="shared" si="79"/>
        <v>28926.39149457301</v>
      </c>
      <c r="AE11" s="69">
        <f t="shared" si="79"/>
        <v>28932.797095952883</v>
      </c>
      <c r="AF11" s="69">
        <f t="shared" si="79"/>
        <v>28939.204115820401</v>
      </c>
      <c r="AG11" s="69">
        <f t="shared" si="79"/>
        <v>28945.612554489686</v>
      </c>
      <c r="AH11" s="69">
        <f t="shared" si="79"/>
        <v>28952.02241227492</v>
      </c>
      <c r="AI11" s="69">
        <f t="shared" si="79"/>
        <v>28958.433689490364</v>
      </c>
      <c r="AJ11" s="69">
        <f t="shared" si="79"/>
        <v>28964.846386450339</v>
      </c>
      <c r="AK11" s="69">
        <f t="shared" si="79"/>
        <v>28971.260503469242</v>
      </c>
      <c r="AL11" s="69">
        <f t="shared" si="79"/>
        <v>28977.676040861537</v>
      </c>
      <c r="AM11" s="69">
        <f t="shared" si="79"/>
        <v>28984.09299894176</v>
      </c>
      <c r="AN11" s="69">
        <f t="shared" ref="AN11:BE11" si="80">AM11*(1+$E$11)</f>
        <v>28990.511378024516</v>
      </c>
      <c r="AO11" s="69">
        <f t="shared" si="80"/>
        <v>28996.931178424475</v>
      </c>
      <c r="AP11" s="69">
        <f t="shared" si="80"/>
        <v>29003.352400456384</v>
      </c>
      <c r="AQ11" s="69">
        <f t="shared" si="80"/>
        <v>29009.775044435053</v>
      </c>
      <c r="AR11" s="69">
        <f t="shared" si="80"/>
        <v>29016.199110675367</v>
      </c>
      <c r="AS11" s="69">
        <f t="shared" si="80"/>
        <v>29022.624599492279</v>
      </c>
      <c r="AT11" s="69">
        <f t="shared" si="80"/>
        <v>29029.051511200811</v>
      </c>
      <c r="AU11" s="69">
        <f t="shared" si="80"/>
        <v>29035.479846116054</v>
      </c>
      <c r="AV11" s="69">
        <f t="shared" si="80"/>
        <v>29041.90960455317</v>
      </c>
      <c r="AW11" s="69">
        <f t="shared" si="80"/>
        <v>29048.34078682739</v>
      </c>
      <c r="AX11" s="69">
        <f t="shared" si="80"/>
        <v>29054.773393254014</v>
      </c>
      <c r="AY11" s="69">
        <f t="shared" si="80"/>
        <v>29061.207424148419</v>
      </c>
      <c r="AZ11" s="69">
        <f t="shared" si="80"/>
        <v>29067.642879826042</v>
      </c>
      <c r="BA11" s="69">
        <f t="shared" si="80"/>
        <v>29074.079760602395</v>
      </c>
      <c r="BB11" s="69">
        <f t="shared" si="80"/>
        <v>29080.518066793058</v>
      </c>
      <c r="BC11" s="69">
        <f t="shared" si="80"/>
        <v>29086.95779871368</v>
      </c>
      <c r="BD11" s="69">
        <f t="shared" si="80"/>
        <v>29093.398956679983</v>
      </c>
      <c r="BE11" s="69">
        <f t="shared" si="80"/>
        <v>29099.841541007758</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40228.244317697878</v>
      </c>
      <c r="DG11" s="108">
        <f t="shared" si="20"/>
        <v>40237.15265655375</v>
      </c>
      <c r="DH11" s="108">
        <f t="shared" si="21"/>
        <v>40246.062968115679</v>
      </c>
      <c r="DI11" s="108">
        <f t="shared" si="22"/>
        <v>40254.975252820506</v>
      </c>
      <c r="DJ11" s="108">
        <f t="shared" si="23"/>
        <v>43685.283021647563</v>
      </c>
      <c r="DK11" s="108">
        <f t="shared" si="24"/>
        <v>43694.956904034727</v>
      </c>
      <c r="DL11" s="108">
        <f t="shared" si="25"/>
        <v>43704.632928653642</v>
      </c>
      <c r="DM11" s="108">
        <f t="shared" si="26"/>
        <v>43714.311095978701</v>
      </c>
      <c r="DN11" s="108">
        <f t="shared" si="27"/>
        <v>37557.553145403312</v>
      </c>
      <c r="DO11" s="108">
        <f t="shared" si="28"/>
        <v>37565.870073365026</v>
      </c>
      <c r="DP11" s="108">
        <f t="shared" si="29"/>
        <v>37574.188843067881</v>
      </c>
      <c r="DQ11" s="108">
        <f t="shared" si="30"/>
        <v>37582.509454919724</v>
      </c>
      <c r="DR11" s="108">
        <f t="shared" si="31"/>
        <v>37590.831909328481</v>
      </c>
      <c r="DS11" s="108">
        <f t="shared" si="32"/>
        <v>38717.298666600764</v>
      </c>
      <c r="DT11" s="108">
        <f t="shared" si="33"/>
        <v>38725.872414273726</v>
      </c>
      <c r="DU11" s="108">
        <f t="shared" si="34"/>
        <v>38734.448060559233</v>
      </c>
      <c r="DV11" s="108">
        <f t="shared" si="35"/>
        <v>38743.02560587773</v>
      </c>
      <c r="DW11" s="108">
        <f t="shared" si="36"/>
        <v>40693.2832905986</v>
      </c>
      <c r="DX11" s="108">
        <f t="shared" si="37"/>
        <v>40702.29460995541</v>
      </c>
      <c r="DY11" s="108">
        <f t="shared" si="38"/>
        <v>40711.30792482278</v>
      </c>
      <c r="DZ11" s="108">
        <f t="shared" si="39"/>
        <v>40720.323235642609</v>
      </c>
      <c r="EA11" s="108">
        <f t="shared" si="40"/>
        <v>45141.464606238893</v>
      </c>
      <c r="EB11" s="108">
        <f t="shared" si="41"/>
        <v>45151.460952586669</v>
      </c>
      <c r="EC11" s="108">
        <f t="shared" si="42"/>
        <v>45161.459512574198</v>
      </c>
      <c r="ED11" s="108">
        <f t="shared" si="43"/>
        <v>45171.460286691668</v>
      </c>
      <c r="EE11" s="108">
        <f t="shared" si="44"/>
        <v>45181.463275429393</v>
      </c>
      <c r="EF11" s="108">
        <f t="shared" si="45"/>
        <v>45044.463924455187</v>
      </c>
      <c r="EG11" s="108">
        <f t="shared" si="46"/>
        <v>45054.438790498338</v>
      </c>
      <c r="EH11" s="108">
        <f t="shared" si="47"/>
        <v>45064.415865424526</v>
      </c>
      <c r="EI11" s="108">
        <f t="shared" si="48"/>
        <v>45074.395149722914</v>
      </c>
      <c r="EJ11" s="108">
        <f t="shared" si="49"/>
        <v>47995.328250699487</v>
      </c>
      <c r="EK11" s="108">
        <f t="shared" si="50"/>
        <v>48005.956570548085</v>
      </c>
      <c r="EL11" s="108">
        <f t="shared" si="51"/>
        <v>48016.587243983726</v>
      </c>
      <c r="EM11" s="108">
        <f t="shared" si="52"/>
        <v>48027.2202715276</v>
      </c>
      <c r="EN11" s="108">
        <f t="shared" si="53"/>
        <v>54234.800697584775</v>
      </c>
      <c r="EO11" s="108">
        <f t="shared" si="54"/>
        <v>54246.810716679298</v>
      </c>
      <c r="EP11" s="108">
        <f t="shared" si="55"/>
        <v>54258.823395331099</v>
      </c>
      <c r="EQ11" s="108">
        <f t="shared" si="56"/>
        <v>54270.838734129116</v>
      </c>
      <c r="ER11" s="108">
        <f t="shared" si="57"/>
        <v>54282.856733662426</v>
      </c>
      <c r="ES11" s="108">
        <f t="shared" si="58"/>
        <v>49768.491579800102</v>
      </c>
      <c r="ET11" s="108">
        <f t="shared" si="59"/>
        <v>49779.512557594637</v>
      </c>
      <c r="EU11" s="108">
        <f t="shared" si="60"/>
        <v>49790.535975928316</v>
      </c>
      <c r="EV11" s="108">
        <f t="shared" si="61"/>
        <v>49801.56183534157</v>
      </c>
      <c r="EW11" s="108">
        <f t="shared" si="62"/>
        <v>45154.821407584037</v>
      </c>
      <c r="EX11" s="108">
        <f t="shared" si="63"/>
        <v>45164.820711727123</v>
      </c>
      <c r="EY11" s="108">
        <f t="shared" si="64"/>
        <v>45174.822230164951</v>
      </c>
      <c r="EZ11" s="108">
        <f t="shared" si="65"/>
        <v>45184.825963387862</v>
      </c>
      <c r="FA11" s="108">
        <f t="shared" si="66"/>
        <v>36797.640116128416</v>
      </c>
      <c r="FB11" s="108">
        <f t="shared" si="67"/>
        <v>36805.788765238285</v>
      </c>
      <c r="FC11" s="108">
        <f t="shared" si="68"/>
        <v>36813.939218824795</v>
      </c>
      <c r="FD11" s="108">
        <f t="shared" si="69"/>
        <v>36822.091477287548</v>
      </c>
      <c r="FE11" s="108">
        <f t="shared" si="70"/>
        <v>36830.245541026226</v>
      </c>
    </row>
    <row r="12" spans="1:161" ht="15.75" x14ac:dyDescent="0.25">
      <c r="A12" s="47" t="s">
        <v>188</v>
      </c>
      <c r="B12" s="12">
        <f>'Urb proj of all 25 ARs '!H12</f>
        <v>67833.661095903182</v>
      </c>
      <c r="C12" s="12">
        <f>'Urb proj of all 25 ARs '!I12</f>
        <v>68619.201938477607</v>
      </c>
      <c r="D12" s="100">
        <f t="shared" si="10"/>
        <v>1.1580398726582477E-2</v>
      </c>
      <c r="E12" s="101">
        <f t="shared" si="11"/>
        <v>2.2144488299113974E-4</v>
      </c>
      <c r="F12" s="69">
        <f t="shared" si="12"/>
        <v>67848.682513047432</v>
      </c>
      <c r="G12" s="69">
        <f t="shared" si="16"/>
        <v>67863.707256607639</v>
      </c>
      <c r="H12" s="69">
        <f t="shared" ref="H12:AM12" si="81">G12*(1+$E$12)</f>
        <v>67878.735327320421</v>
      </c>
      <c r="I12" s="69">
        <f t="shared" si="81"/>
        <v>67893.766725922571</v>
      </c>
      <c r="J12" s="69">
        <f t="shared" si="81"/>
        <v>67908.801453151027</v>
      </c>
      <c r="K12" s="69">
        <f t="shared" si="81"/>
        <v>67923.839509742887</v>
      </c>
      <c r="L12" s="69">
        <f t="shared" si="81"/>
        <v>67938.880896435425</v>
      </c>
      <c r="M12" s="69">
        <f t="shared" si="81"/>
        <v>67953.925613966087</v>
      </c>
      <c r="N12" s="69">
        <f t="shared" si="81"/>
        <v>67968.973663072466</v>
      </c>
      <c r="O12" s="69">
        <f t="shared" si="81"/>
        <v>67984.025044492315</v>
      </c>
      <c r="P12" s="69">
        <f t="shared" si="81"/>
        <v>67999.079758963562</v>
      </c>
      <c r="Q12" s="69">
        <f t="shared" si="81"/>
        <v>68014.137807224295</v>
      </c>
      <c r="R12" s="69">
        <f t="shared" si="81"/>
        <v>68029.199190012761</v>
      </c>
      <c r="S12" s="69">
        <f t="shared" si="81"/>
        <v>68044.263908067369</v>
      </c>
      <c r="T12" s="69">
        <f t="shared" si="81"/>
        <v>68059.331962126715</v>
      </c>
      <c r="U12" s="69">
        <f t="shared" si="81"/>
        <v>68074.403352929527</v>
      </c>
      <c r="V12" s="69">
        <f t="shared" si="81"/>
        <v>68089.478081214707</v>
      </c>
      <c r="W12" s="69">
        <f t="shared" si="81"/>
        <v>68104.556147721334</v>
      </c>
      <c r="X12" s="69">
        <f t="shared" si="81"/>
        <v>68119.63755318863</v>
      </c>
      <c r="Y12" s="69">
        <f t="shared" si="81"/>
        <v>68134.722298355991</v>
      </c>
      <c r="Z12" s="69">
        <f t="shared" si="81"/>
        <v>68149.810383962991</v>
      </c>
      <c r="AA12" s="69">
        <f t="shared" si="81"/>
        <v>68164.901810749332</v>
      </c>
      <c r="AB12" s="69">
        <f t="shared" si="81"/>
        <v>68179.996579454921</v>
      </c>
      <c r="AC12" s="69">
        <f t="shared" si="81"/>
        <v>68195.094690819795</v>
      </c>
      <c r="AD12" s="69">
        <f t="shared" si="81"/>
        <v>68210.196145584167</v>
      </c>
      <c r="AE12" s="69">
        <f t="shared" si="81"/>
        <v>68225.300944488423</v>
      </c>
      <c r="AF12" s="69">
        <f t="shared" si="81"/>
        <v>68240.409088273111</v>
      </c>
      <c r="AG12" s="69">
        <f t="shared" si="81"/>
        <v>68255.520577678937</v>
      </c>
      <c r="AH12" s="69">
        <f t="shared" si="81"/>
        <v>68270.635413446755</v>
      </c>
      <c r="AI12" s="69">
        <f t="shared" si="81"/>
        <v>68285.75359631762</v>
      </c>
      <c r="AJ12" s="69">
        <f t="shared" si="81"/>
        <v>68300.875127032719</v>
      </c>
      <c r="AK12" s="69">
        <f t="shared" si="81"/>
        <v>68316.000006333416</v>
      </c>
      <c r="AL12" s="69">
        <f t="shared" si="81"/>
        <v>68331.128234961245</v>
      </c>
      <c r="AM12" s="69">
        <f t="shared" si="81"/>
        <v>68346.259813657889</v>
      </c>
      <c r="AN12" s="69">
        <f t="shared" ref="AN12:BE12" si="82">AM12*(1+$E$12)</f>
        <v>68361.394743165205</v>
      </c>
      <c r="AO12" s="69">
        <f t="shared" si="82"/>
        <v>68376.533024225209</v>
      </c>
      <c r="AP12" s="69">
        <f t="shared" si="82"/>
        <v>68391.674657580093</v>
      </c>
      <c r="AQ12" s="69">
        <f t="shared" si="82"/>
        <v>68406.819643972209</v>
      </c>
      <c r="AR12" s="69">
        <f t="shared" si="82"/>
        <v>68421.967984144067</v>
      </c>
      <c r="AS12" s="69">
        <f t="shared" si="82"/>
        <v>68437.119678838339</v>
      </c>
      <c r="AT12" s="69">
        <f t="shared" si="82"/>
        <v>68452.274728797871</v>
      </c>
      <c r="AU12" s="69">
        <f t="shared" si="82"/>
        <v>68467.43313476567</v>
      </c>
      <c r="AV12" s="69">
        <f t="shared" si="82"/>
        <v>68482.594897484902</v>
      </c>
      <c r="AW12" s="69">
        <f t="shared" si="82"/>
        <v>68497.760017698907</v>
      </c>
      <c r="AX12" s="69">
        <f t="shared" si="82"/>
        <v>68512.928496151188</v>
      </c>
      <c r="AY12" s="69">
        <f t="shared" si="82"/>
        <v>68528.100333585404</v>
      </c>
      <c r="AZ12" s="69">
        <f t="shared" si="82"/>
        <v>68543.275530745377</v>
      </c>
      <c r="BA12" s="69">
        <f t="shared" si="82"/>
        <v>68558.454088375118</v>
      </c>
      <c r="BB12" s="69">
        <f t="shared" si="82"/>
        <v>68573.636007218767</v>
      </c>
      <c r="BC12" s="69">
        <f t="shared" si="82"/>
        <v>68588.821288020656</v>
      </c>
      <c r="BD12" s="69">
        <f t="shared" si="82"/>
        <v>68604.009931525288</v>
      </c>
      <c r="BE12" s="69">
        <f t="shared" si="82"/>
        <v>68619.201938477301</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57969.08375569481</v>
      </c>
      <c r="DG12" s="108">
        <f t="shared" si="20"/>
        <v>57981.9207126642</v>
      </c>
      <c r="DH12" s="108">
        <f t="shared" si="21"/>
        <v>57994.760512312016</v>
      </c>
      <c r="DI12" s="108">
        <f t="shared" si="22"/>
        <v>58007.603155267767</v>
      </c>
      <c r="DJ12" s="108">
        <f t="shared" si="23"/>
        <v>61826.900740400517</v>
      </c>
      <c r="DK12" s="108">
        <f t="shared" si="24"/>
        <v>61840.591991200679</v>
      </c>
      <c r="DL12" s="108">
        <f t="shared" si="25"/>
        <v>61854.28627385827</v>
      </c>
      <c r="DM12" s="108">
        <f t="shared" si="26"/>
        <v>61867.983589044685</v>
      </c>
      <c r="DN12" s="108">
        <f t="shared" si="27"/>
        <v>55358.177923256684</v>
      </c>
      <c r="DO12" s="108">
        <f t="shared" si="28"/>
        <v>55370.436708489498</v>
      </c>
      <c r="DP12" s="108">
        <f t="shared" si="29"/>
        <v>55382.698208367583</v>
      </c>
      <c r="DQ12" s="108">
        <f t="shared" si="30"/>
        <v>55394.96242349207</v>
      </c>
      <c r="DR12" s="108">
        <f t="shared" si="31"/>
        <v>55407.229354464245</v>
      </c>
      <c r="DS12" s="108">
        <f t="shared" si="32"/>
        <v>56772.372956955776</v>
      </c>
      <c r="DT12" s="108">
        <f t="shared" si="33"/>
        <v>56784.944908442361</v>
      </c>
      <c r="DU12" s="108">
        <f t="shared" si="34"/>
        <v>56797.519643923275</v>
      </c>
      <c r="DV12" s="108">
        <f t="shared" si="35"/>
        <v>56810.097164015009</v>
      </c>
      <c r="DW12" s="108">
        <f t="shared" si="36"/>
        <v>56403.61741193827</v>
      </c>
      <c r="DX12" s="108">
        <f t="shared" si="37"/>
        <v>56416.107704396338</v>
      </c>
      <c r="DY12" s="108">
        <f t="shared" si="38"/>
        <v>56428.600762765753</v>
      </c>
      <c r="DZ12" s="108">
        <f t="shared" si="39"/>
        <v>56441.09658765902</v>
      </c>
      <c r="EA12" s="108">
        <f t="shared" si="40"/>
        <v>57746.611513941258</v>
      </c>
      <c r="EB12" s="108">
        <f t="shared" si="41"/>
        <v>57759.399205571099</v>
      </c>
      <c r="EC12" s="108">
        <f t="shared" si="42"/>
        <v>57772.189728969817</v>
      </c>
      <c r="ED12" s="108">
        <f t="shared" si="43"/>
        <v>57784.983084764484</v>
      </c>
      <c r="EE12" s="108">
        <f t="shared" si="44"/>
        <v>57797.779273582331</v>
      </c>
      <c r="EF12" s="108">
        <f t="shared" si="45"/>
        <v>55257.806004374055</v>
      </c>
      <c r="EG12" s="108">
        <f t="shared" si="46"/>
        <v>55270.042562759045</v>
      </c>
      <c r="EH12" s="108">
        <f t="shared" si="47"/>
        <v>55282.281830867265</v>
      </c>
      <c r="EI12" s="108">
        <f t="shared" si="48"/>
        <v>55294.523809298793</v>
      </c>
      <c r="EJ12" s="108">
        <f t="shared" si="49"/>
        <v>55411.972550495891</v>
      </c>
      <c r="EK12" s="108">
        <f t="shared" si="50"/>
        <v>55424.243248273648</v>
      </c>
      <c r="EL12" s="108">
        <f t="shared" si="51"/>
        <v>55436.516663334638</v>
      </c>
      <c r="EM12" s="108">
        <f t="shared" si="52"/>
        <v>55448.792796280584</v>
      </c>
      <c r="EN12" s="108">
        <f t="shared" si="53"/>
        <v>59635.860730135777</v>
      </c>
      <c r="EO12" s="108">
        <f t="shared" si="54"/>
        <v>59649.066786337236</v>
      </c>
      <c r="EP12" s="108">
        <f t="shared" si="55"/>
        <v>59662.275766952262</v>
      </c>
      <c r="EQ12" s="108">
        <f t="shared" si="56"/>
        <v>59675.487672628456</v>
      </c>
      <c r="ER12" s="108">
        <f t="shared" si="57"/>
        <v>59688.702504013563</v>
      </c>
      <c r="ES12" s="108">
        <f t="shared" si="58"/>
        <v>60208.917481746175</v>
      </c>
      <c r="ET12" s="108">
        <f t="shared" si="59"/>
        <v>60222.250438432944</v>
      </c>
      <c r="EU12" s="108">
        <f t="shared" si="60"/>
        <v>60235.586347634744</v>
      </c>
      <c r="EV12" s="108">
        <f t="shared" si="61"/>
        <v>60248.9252100054</v>
      </c>
      <c r="EW12" s="108">
        <f t="shared" si="62"/>
        <v>59689.781471960006</v>
      </c>
      <c r="EX12" s="108">
        <f t="shared" si="63"/>
        <v>59702.99946863384</v>
      </c>
      <c r="EY12" s="108">
        <f t="shared" si="64"/>
        <v>59716.220392365394</v>
      </c>
      <c r="EZ12" s="108">
        <f t="shared" si="65"/>
        <v>59729.444243802856</v>
      </c>
      <c r="FA12" s="108">
        <f t="shared" si="66"/>
        <v>55544.263117512011</v>
      </c>
      <c r="FB12" s="108">
        <f t="shared" si="67"/>
        <v>55556.563110358889</v>
      </c>
      <c r="FC12" s="108">
        <f t="shared" si="68"/>
        <v>55568.865826976253</v>
      </c>
      <c r="FD12" s="108">
        <f t="shared" si="69"/>
        <v>55581.171267967264</v>
      </c>
      <c r="FE12" s="108">
        <f t="shared" si="70"/>
        <v>55593.479433935208</v>
      </c>
    </row>
    <row r="13" spans="1:161" ht="15.75" x14ac:dyDescent="0.25">
      <c r="A13" s="47" t="s">
        <v>177</v>
      </c>
      <c r="B13" s="12">
        <f>'Urb proj of all 25 ARs '!H13</f>
        <v>137545.26983160409</v>
      </c>
      <c r="C13" s="12">
        <f>'Urb proj of all 25 ARs '!I13</f>
        <v>139138.09889920941</v>
      </c>
      <c r="D13" s="100">
        <f t="shared" si="10"/>
        <v>1.1580398726582211E-2</v>
      </c>
      <c r="E13" s="101">
        <f t="shared" si="11"/>
        <v>2.2144488299113974E-4</v>
      </c>
      <c r="F13" s="69">
        <f t="shared" si="12"/>
        <v>137575.72852778793</v>
      </c>
      <c r="G13" s="69">
        <f t="shared" si="16"/>
        <v>137606.19396889419</v>
      </c>
      <c r="H13" s="69">
        <f t="shared" ref="H13:AM13" si="83">G13*(1+$E$13)</f>
        <v>137636.6661564165</v>
      </c>
      <c r="I13" s="69">
        <f t="shared" si="83"/>
        <v>137667.1450918488</v>
      </c>
      <c r="J13" s="69">
        <f t="shared" si="83"/>
        <v>137697.63077668537</v>
      </c>
      <c r="K13" s="69">
        <f t="shared" si="83"/>
        <v>137728.12321242088</v>
      </c>
      <c r="L13" s="69">
        <f t="shared" si="83"/>
        <v>137758.62240055023</v>
      </c>
      <c r="M13" s="69">
        <f t="shared" si="83"/>
        <v>137789.12834256873</v>
      </c>
      <c r="N13" s="69">
        <f t="shared" si="83"/>
        <v>137819.64103997199</v>
      </c>
      <c r="O13" s="69">
        <f t="shared" si="83"/>
        <v>137850.16049425598</v>
      </c>
      <c r="P13" s="69">
        <f t="shared" si="83"/>
        <v>137880.68670691695</v>
      </c>
      <c r="Q13" s="69">
        <f t="shared" si="83"/>
        <v>137911.21967945152</v>
      </c>
      <c r="R13" s="69">
        <f t="shared" si="83"/>
        <v>137941.7594133566</v>
      </c>
      <c r="S13" s="69">
        <f t="shared" si="83"/>
        <v>137972.30591012948</v>
      </c>
      <c r="T13" s="69">
        <f t="shared" si="83"/>
        <v>138002.85917126777</v>
      </c>
      <c r="U13" s="69">
        <f t="shared" si="83"/>
        <v>138033.4191982694</v>
      </c>
      <c r="V13" s="69">
        <f t="shared" si="83"/>
        <v>138063.98599263263</v>
      </c>
      <c r="W13" s="69">
        <f t="shared" si="83"/>
        <v>138094.55955585607</v>
      </c>
      <c r="X13" s="69">
        <f t="shared" si="83"/>
        <v>138125.13988943864</v>
      </c>
      <c r="Y13" s="69">
        <f t="shared" si="83"/>
        <v>138155.7269948796</v>
      </c>
      <c r="Z13" s="69">
        <f t="shared" si="83"/>
        <v>138186.32087367855</v>
      </c>
      <c r="AA13" s="69">
        <f t="shared" si="83"/>
        <v>138216.92152733539</v>
      </c>
      <c r="AB13" s="69">
        <f t="shared" si="83"/>
        <v>138247.52895735041</v>
      </c>
      <c r="AC13" s="69">
        <f t="shared" si="83"/>
        <v>138278.14316522417</v>
      </c>
      <c r="AD13" s="69">
        <f t="shared" si="83"/>
        <v>138308.76415245762</v>
      </c>
      <c r="AE13" s="69">
        <f t="shared" si="83"/>
        <v>138339.39192055201</v>
      </c>
      <c r="AF13" s="69">
        <f t="shared" si="83"/>
        <v>138370.02647100893</v>
      </c>
      <c r="AG13" s="69">
        <f t="shared" si="83"/>
        <v>138400.66780533027</v>
      </c>
      <c r="AH13" s="69">
        <f t="shared" si="83"/>
        <v>138431.31592501831</v>
      </c>
      <c r="AI13" s="69">
        <f t="shared" si="83"/>
        <v>138461.97083157563</v>
      </c>
      <c r="AJ13" s="69">
        <f t="shared" si="83"/>
        <v>138492.63252650516</v>
      </c>
      <c r="AK13" s="69">
        <f t="shared" si="83"/>
        <v>138523.30101131013</v>
      </c>
      <c r="AL13" s="69">
        <f t="shared" si="83"/>
        <v>138553.97628749412</v>
      </c>
      <c r="AM13" s="69">
        <f t="shared" si="83"/>
        <v>138584.65835656106</v>
      </c>
      <c r="AN13" s="69">
        <f t="shared" ref="AN13:BE13" si="84">AM13*(1+$E$13)</f>
        <v>138615.34722001519</v>
      </c>
      <c r="AO13" s="69">
        <f t="shared" si="84"/>
        <v>138646.04287936111</v>
      </c>
      <c r="AP13" s="69">
        <f t="shared" si="84"/>
        <v>138676.74533610372</v>
      </c>
      <c r="AQ13" s="69">
        <f t="shared" si="84"/>
        <v>138707.45459174828</v>
      </c>
      <c r="AR13" s="69">
        <f t="shared" si="84"/>
        <v>138738.17064780035</v>
      </c>
      <c r="AS13" s="69">
        <f t="shared" si="84"/>
        <v>138768.89350576585</v>
      </c>
      <c r="AT13" s="69">
        <f t="shared" si="84"/>
        <v>138799.62316715106</v>
      </c>
      <c r="AU13" s="69">
        <f t="shared" si="84"/>
        <v>138830.35963346253</v>
      </c>
      <c r="AV13" s="69">
        <f t="shared" si="84"/>
        <v>138861.10290620718</v>
      </c>
      <c r="AW13" s="69">
        <f t="shared" si="84"/>
        <v>138891.85298689225</v>
      </c>
      <c r="AX13" s="69">
        <f t="shared" si="84"/>
        <v>138922.60987702536</v>
      </c>
      <c r="AY13" s="69">
        <f t="shared" si="84"/>
        <v>138953.37357811441</v>
      </c>
      <c r="AZ13" s="69">
        <f t="shared" si="84"/>
        <v>138984.14409166764</v>
      </c>
      <c r="BA13" s="69">
        <f t="shared" si="84"/>
        <v>139014.92141919365</v>
      </c>
      <c r="BB13" s="69">
        <f t="shared" si="84"/>
        <v>139045.70556220136</v>
      </c>
      <c r="BC13" s="69">
        <f t="shared" si="84"/>
        <v>139076.4965222</v>
      </c>
      <c r="BD13" s="69">
        <f t="shared" si="84"/>
        <v>139107.29430069917</v>
      </c>
      <c r="BE13" s="69">
        <f t="shared" si="84"/>
        <v>139138.0988992088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148084.14363531608</v>
      </c>
      <c r="DG13" s="108">
        <f t="shared" si="20"/>
        <v>148116.93611117624</v>
      </c>
      <c r="DH13" s="108">
        <f t="shared" si="21"/>
        <v>148149.73584876239</v>
      </c>
      <c r="DI13" s="108">
        <f t="shared" si="22"/>
        <v>148182.54284968259</v>
      </c>
      <c r="DJ13" s="108">
        <f t="shared" si="23"/>
        <v>160941.04406992966</v>
      </c>
      <c r="DK13" s="108">
        <f t="shared" si="24"/>
        <v>160976.68364060222</v>
      </c>
      <c r="DL13" s="108">
        <f t="shared" si="25"/>
        <v>161012.3311034753</v>
      </c>
      <c r="DM13" s="108">
        <f t="shared" si="26"/>
        <v>161047.98646029661</v>
      </c>
      <c r="DN13" s="108">
        <f t="shared" si="27"/>
        <v>143353.29272369904</v>
      </c>
      <c r="DO13" s="108">
        <f t="shared" si="28"/>
        <v>143385.03757683263</v>
      </c>
      <c r="DP13" s="108">
        <f t="shared" si="29"/>
        <v>143416.78945970154</v>
      </c>
      <c r="DQ13" s="108">
        <f t="shared" si="30"/>
        <v>143448.5483738624</v>
      </c>
      <c r="DR13" s="108">
        <f t="shared" si="31"/>
        <v>143480.3143208723</v>
      </c>
      <c r="DS13" s="108">
        <f t="shared" si="32"/>
        <v>147694.83660341971</v>
      </c>
      <c r="DT13" s="108">
        <f t="shared" si="33"/>
        <v>147727.54286922974</v>
      </c>
      <c r="DU13" s="108">
        <f t="shared" si="34"/>
        <v>147760.25637767502</v>
      </c>
      <c r="DV13" s="108">
        <f t="shared" si="35"/>
        <v>147792.9771303593</v>
      </c>
      <c r="DW13" s="108">
        <f t="shared" si="36"/>
        <v>145161.38385852551</v>
      </c>
      <c r="DX13" s="108">
        <f t="shared" si="37"/>
        <v>145193.5291041889</v>
      </c>
      <c r="DY13" s="108">
        <f t="shared" si="38"/>
        <v>145225.68146825244</v>
      </c>
      <c r="DZ13" s="108">
        <f t="shared" si="39"/>
        <v>145257.84095229252</v>
      </c>
      <c r="EA13" s="108">
        <f t="shared" si="40"/>
        <v>149973.28425135792</v>
      </c>
      <c r="EB13" s="108">
        <f t="shared" si="41"/>
        <v>150006.49506774076</v>
      </c>
      <c r="EC13" s="108">
        <f t="shared" si="42"/>
        <v>150039.71323848894</v>
      </c>
      <c r="ED13" s="108">
        <f t="shared" si="43"/>
        <v>150072.93876523105</v>
      </c>
      <c r="EE13" s="108">
        <f t="shared" si="44"/>
        <v>150106.17164959604</v>
      </c>
      <c r="EF13" s="108">
        <f t="shared" si="45"/>
        <v>152927.38619474927</v>
      </c>
      <c r="EG13" s="108">
        <f t="shared" si="46"/>
        <v>152961.2511818913</v>
      </c>
      <c r="EH13" s="108">
        <f t="shared" si="47"/>
        <v>152995.12366826143</v>
      </c>
      <c r="EI13" s="108">
        <f t="shared" si="48"/>
        <v>153029.00365552036</v>
      </c>
      <c r="EJ13" s="108">
        <f t="shared" si="49"/>
        <v>153787.80663372789</v>
      </c>
      <c r="EK13" s="108">
        <f t="shared" si="50"/>
        <v>153821.86215657336</v>
      </c>
      <c r="EL13" s="108">
        <f t="shared" si="51"/>
        <v>153855.92522084009</v>
      </c>
      <c r="EM13" s="108">
        <f t="shared" si="52"/>
        <v>153889.99582819812</v>
      </c>
      <c r="EN13" s="108">
        <f t="shared" si="53"/>
        <v>165520.34629139013</v>
      </c>
      <c r="EO13" s="108">
        <f t="shared" si="54"/>
        <v>165556.99992510729</v>
      </c>
      <c r="EP13" s="108">
        <f t="shared" si="55"/>
        <v>165593.6616755841</v>
      </c>
      <c r="EQ13" s="108">
        <f t="shared" si="56"/>
        <v>165630.33154461792</v>
      </c>
      <c r="ER13" s="108">
        <f t="shared" si="57"/>
        <v>165667.00953400662</v>
      </c>
      <c r="ES13" s="108">
        <f t="shared" si="58"/>
        <v>160006.84083151034</v>
      </c>
      <c r="ET13" s="108">
        <f t="shared" si="59"/>
        <v>160042.27352765607</v>
      </c>
      <c r="EU13" s="108">
        <f t="shared" si="60"/>
        <v>160077.71407019105</v>
      </c>
      <c r="EV13" s="108">
        <f t="shared" si="61"/>
        <v>160113.16246085279</v>
      </c>
      <c r="EW13" s="108">
        <f t="shared" si="62"/>
        <v>158990.40592695767</v>
      </c>
      <c r="EX13" s="108">
        <f t="shared" si="63"/>
        <v>159025.61353879489</v>
      </c>
      <c r="EY13" s="108">
        <f t="shared" si="64"/>
        <v>159060.82894717759</v>
      </c>
      <c r="EZ13" s="108">
        <f t="shared" si="65"/>
        <v>159096.05215383228</v>
      </c>
      <c r="FA13" s="108">
        <f t="shared" si="66"/>
        <v>145124.09587563266</v>
      </c>
      <c r="FB13" s="108">
        <f t="shared" si="67"/>
        <v>145156.23286406306</v>
      </c>
      <c r="FC13" s="108">
        <f t="shared" si="68"/>
        <v>145188.37696906508</v>
      </c>
      <c r="FD13" s="108">
        <f t="shared" si="69"/>
        <v>145220.52819221464</v>
      </c>
      <c r="FE13" s="108">
        <f t="shared" si="70"/>
        <v>145252.68653508808</v>
      </c>
    </row>
    <row r="14" spans="1:161" ht="15.75" x14ac:dyDescent="0.25">
      <c r="A14" s="47" t="s">
        <v>194</v>
      </c>
      <c r="B14" s="12">
        <f>'Urb proj of all 25 ARs '!H14</f>
        <v>39261.800225515137</v>
      </c>
      <c r="C14" s="12">
        <f>'Urb proj of all 25 ARs '!I14</f>
        <v>39716.467526850021</v>
      </c>
      <c r="D14" s="100">
        <f t="shared" si="10"/>
        <v>1.158039872658231E-2</v>
      </c>
      <c r="E14" s="101">
        <f t="shared" si="11"/>
        <v>2.2144488299113974E-4</v>
      </c>
      <c r="F14" s="69">
        <f t="shared" si="12"/>
        <v>39270.494550272095</v>
      </c>
      <c r="G14" s="69">
        <f t="shared" si="16"/>
        <v>39279.190800342782</v>
      </c>
      <c r="H14" s="69">
        <f t="shared" ref="H14:AM14" si="85">G14*(1+$E$14)</f>
        <v>39287.888976153547</v>
      </c>
      <c r="I14" s="69">
        <f t="shared" si="85"/>
        <v>39296.589078130841</v>
      </c>
      <c r="J14" s="69">
        <f t="shared" si="85"/>
        <v>39305.291106701196</v>
      </c>
      <c r="K14" s="69">
        <f t="shared" si="85"/>
        <v>39313.995062291251</v>
      </c>
      <c r="L14" s="69">
        <f t="shared" si="85"/>
        <v>39322.700945327735</v>
      </c>
      <c r="M14" s="69">
        <f t="shared" si="85"/>
        <v>39331.40875623747</v>
      </c>
      <c r="N14" s="69">
        <f t="shared" si="85"/>
        <v>39340.118495447372</v>
      </c>
      <c r="O14" s="69">
        <f t="shared" si="85"/>
        <v>39348.830163384453</v>
      </c>
      <c r="P14" s="69">
        <f t="shared" si="85"/>
        <v>39357.543760475819</v>
      </c>
      <c r="Q14" s="69">
        <f t="shared" si="85"/>
        <v>39366.259287148678</v>
      </c>
      <c r="R14" s="69">
        <f t="shared" si="85"/>
        <v>39374.976743830317</v>
      </c>
      <c r="S14" s="69">
        <f t="shared" si="85"/>
        <v>39383.696130948134</v>
      </c>
      <c r="T14" s="69">
        <f t="shared" si="85"/>
        <v>39392.417448929613</v>
      </c>
      <c r="U14" s="69">
        <f t="shared" si="85"/>
        <v>39401.140698202333</v>
      </c>
      <c r="V14" s="69">
        <f t="shared" si="85"/>
        <v>39409.865879193967</v>
      </c>
      <c r="W14" s="69">
        <f t="shared" si="85"/>
        <v>39418.592992332284</v>
      </c>
      <c r="X14" s="69">
        <f t="shared" si="85"/>
        <v>39427.322038045146</v>
      </c>
      <c r="Y14" s="69">
        <f t="shared" si="85"/>
        <v>39436.053016760517</v>
      </c>
      <c r="Z14" s="69">
        <f t="shared" si="85"/>
        <v>39444.785928906444</v>
      </c>
      <c r="AA14" s="69">
        <f t="shared" si="85"/>
        <v>39453.520774911078</v>
      </c>
      <c r="AB14" s="69">
        <f t="shared" si="85"/>
        <v>39462.257555202668</v>
      </c>
      <c r="AC14" s="69">
        <f t="shared" si="85"/>
        <v>39470.996270209544</v>
      </c>
      <c r="AD14" s="69">
        <f t="shared" si="85"/>
        <v>39479.736920360141</v>
      </c>
      <c r="AE14" s="69">
        <f t="shared" si="85"/>
        <v>39488.479506082993</v>
      </c>
      <c r="AF14" s="69">
        <f t="shared" si="85"/>
        <v>39497.224027806718</v>
      </c>
      <c r="AG14" s="69">
        <f t="shared" si="85"/>
        <v>39505.970485960032</v>
      </c>
      <c r="AH14" s="69">
        <f t="shared" si="85"/>
        <v>39514.718880971748</v>
      </c>
      <c r="AI14" s="69">
        <f t="shared" si="85"/>
        <v>39523.469213270771</v>
      </c>
      <c r="AJ14" s="69">
        <f t="shared" si="85"/>
        <v>39532.221483286106</v>
      </c>
      <c r="AK14" s="69">
        <f t="shared" si="85"/>
        <v>39540.975691446853</v>
      </c>
      <c r="AL14" s="69">
        <f t="shared" si="85"/>
        <v>39549.731838182197</v>
      </c>
      <c r="AM14" s="69">
        <f t="shared" si="85"/>
        <v>39558.489923921436</v>
      </c>
      <c r="AN14" s="69">
        <f t="shared" ref="AN14:BE14" si="86">AM14*(1+$E$14)</f>
        <v>39567.249949093944</v>
      </c>
      <c r="AO14" s="69">
        <f t="shared" si="86"/>
        <v>39576.011914129202</v>
      </c>
      <c r="AP14" s="69">
        <f t="shared" si="86"/>
        <v>39584.77581945678</v>
      </c>
      <c r="AQ14" s="69">
        <f t="shared" si="86"/>
        <v>39593.541665506353</v>
      </c>
      <c r="AR14" s="69">
        <f t="shared" si="86"/>
        <v>39602.309452707676</v>
      </c>
      <c r="AS14" s="69">
        <f t="shared" si="86"/>
        <v>39611.079181490612</v>
      </c>
      <c r="AT14" s="69">
        <f t="shared" si="86"/>
        <v>39619.850852285112</v>
      </c>
      <c r="AU14" s="69">
        <f t="shared" si="86"/>
        <v>39628.624465521221</v>
      </c>
      <c r="AV14" s="69">
        <f t="shared" si="86"/>
        <v>39637.400021629088</v>
      </c>
      <c r="AW14" s="69">
        <f t="shared" si="86"/>
        <v>39646.177521038953</v>
      </c>
      <c r="AX14" s="69">
        <f t="shared" si="86"/>
        <v>39654.956964181147</v>
      </c>
      <c r="AY14" s="69">
        <f t="shared" si="86"/>
        <v>39663.738351486099</v>
      </c>
      <c r="AZ14" s="69">
        <f t="shared" si="86"/>
        <v>39672.521683384337</v>
      </c>
      <c r="BA14" s="69">
        <f t="shared" si="86"/>
        <v>39681.30696030648</v>
      </c>
      <c r="BB14" s="69">
        <f t="shared" si="86"/>
        <v>39690.094182683242</v>
      </c>
      <c r="BC14" s="69">
        <f t="shared" si="86"/>
        <v>39698.883350945434</v>
      </c>
      <c r="BD14" s="69">
        <f t="shared" si="86"/>
        <v>39707.67446552396</v>
      </c>
      <c r="BE14" s="69">
        <f t="shared" si="86"/>
        <v>39716.467526849825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46648.617034905939</v>
      </c>
      <c r="DG14" s="108">
        <f t="shared" si="20"/>
        <v>46658.947132446934</v>
      </c>
      <c r="DH14" s="108">
        <f t="shared" si="21"/>
        <v>46669.279517535164</v>
      </c>
      <c r="DI14" s="108">
        <f t="shared" si="22"/>
        <v>46679.614190677203</v>
      </c>
      <c r="DJ14" s="108">
        <f t="shared" si="23"/>
        <v>51361.209125893271</v>
      </c>
      <c r="DK14" s="108">
        <f t="shared" si="24"/>
        <v>51372.582802838442</v>
      </c>
      <c r="DL14" s="108">
        <f t="shared" si="25"/>
        <v>51383.958998426169</v>
      </c>
      <c r="DM14" s="108">
        <f t="shared" si="26"/>
        <v>51395.337713214198</v>
      </c>
      <c r="DN14" s="108">
        <f t="shared" si="27"/>
        <v>46915.800060598747</v>
      </c>
      <c r="DO14" s="108">
        <f t="shared" si="28"/>
        <v>46926.189324453604</v>
      </c>
      <c r="DP14" s="108">
        <f t="shared" si="29"/>
        <v>46936.580888957775</v>
      </c>
      <c r="DQ14" s="108">
        <f t="shared" si="30"/>
        <v>46946.974754620729</v>
      </c>
      <c r="DR14" s="108">
        <f t="shared" si="31"/>
        <v>46957.370921952053</v>
      </c>
      <c r="DS14" s="108">
        <f t="shared" si="32"/>
        <v>47818.994628552922</v>
      </c>
      <c r="DT14" s="108">
        <f t="shared" si="33"/>
        <v>47829.583900223195</v>
      </c>
      <c r="DU14" s="108">
        <f t="shared" si="34"/>
        <v>47840.1755168335</v>
      </c>
      <c r="DV14" s="108">
        <f t="shared" si="35"/>
        <v>47850.769478903108</v>
      </c>
      <c r="DW14" s="108">
        <f t="shared" si="36"/>
        <v>46451.144153450063</v>
      </c>
      <c r="DX14" s="108">
        <f t="shared" si="37"/>
        <v>46461.430521631926</v>
      </c>
      <c r="DY14" s="108">
        <f t="shared" si="38"/>
        <v>46471.719167677395</v>
      </c>
      <c r="DZ14" s="108">
        <f t="shared" si="39"/>
        <v>46482.010092090874</v>
      </c>
      <c r="EA14" s="108">
        <f t="shared" si="40"/>
        <v>47718.260735787539</v>
      </c>
      <c r="EB14" s="108">
        <f t="shared" si="41"/>
        <v>47728.827700452719</v>
      </c>
      <c r="EC14" s="108">
        <f t="shared" si="42"/>
        <v>47739.397005118146</v>
      </c>
      <c r="ED14" s="108">
        <f t="shared" si="43"/>
        <v>47749.968650302013</v>
      </c>
      <c r="EE14" s="108">
        <f t="shared" si="44"/>
        <v>47760.542636522609</v>
      </c>
      <c r="EF14" s="108">
        <f t="shared" si="45"/>
        <v>45386.178021058309</v>
      </c>
      <c r="EG14" s="108">
        <f t="shared" si="46"/>
        <v>45396.228557939598</v>
      </c>
      <c r="EH14" s="108">
        <f t="shared" si="47"/>
        <v>45406.281320460854</v>
      </c>
      <c r="EI14" s="108">
        <f t="shared" si="48"/>
        <v>45416.336309114922</v>
      </c>
      <c r="EJ14" s="108">
        <f t="shared" si="49"/>
        <v>45398.122529867818</v>
      </c>
      <c r="EK14" s="108">
        <f t="shared" si="50"/>
        <v>45408.175711799464</v>
      </c>
      <c r="EL14" s="108">
        <f t="shared" si="51"/>
        <v>45418.231119956799</v>
      </c>
      <c r="EM14" s="108">
        <f t="shared" si="52"/>
        <v>45428.288754832822</v>
      </c>
      <c r="EN14" s="108">
        <f t="shared" si="53"/>
        <v>48819.693213954793</v>
      </c>
      <c r="EO14" s="108">
        <f t="shared" si="54"/>
        <v>48830.504085206223</v>
      </c>
      <c r="EP14" s="108">
        <f t="shared" si="55"/>
        <v>48841.317350469762</v>
      </c>
      <c r="EQ14" s="108">
        <f t="shared" si="56"/>
        <v>48852.133010275575</v>
      </c>
      <c r="ER14" s="108">
        <f t="shared" si="57"/>
        <v>48862.951065153902</v>
      </c>
      <c r="ES14" s="108">
        <f t="shared" si="58"/>
        <v>49005.042623876921</v>
      </c>
      <c r="ET14" s="108">
        <f t="shared" si="59"/>
        <v>49015.894539806744</v>
      </c>
      <c r="EU14" s="108">
        <f t="shared" si="60"/>
        <v>49026.748858837818</v>
      </c>
      <c r="EV14" s="108">
        <f t="shared" si="61"/>
        <v>49037.605581502299</v>
      </c>
      <c r="EW14" s="108">
        <f t="shared" si="62"/>
        <v>48473.797529811578</v>
      </c>
      <c r="EX14" s="108">
        <f t="shared" si="63"/>
        <v>48484.531804233702</v>
      </c>
      <c r="EY14" s="108">
        <f t="shared" si="64"/>
        <v>48495.268455705977</v>
      </c>
      <c r="EZ14" s="108">
        <f t="shared" si="65"/>
        <v>48506.007484754773</v>
      </c>
      <c r="FA14" s="108">
        <f t="shared" si="66"/>
        <v>45286.125288896823</v>
      </c>
      <c r="FB14" s="108">
        <f t="shared" si="67"/>
        <v>45296.153669612548</v>
      </c>
      <c r="FC14" s="108">
        <f t="shared" si="68"/>
        <v>45306.184271061866</v>
      </c>
      <c r="FD14" s="108">
        <f t="shared" si="69"/>
        <v>45316.217093736544</v>
      </c>
      <c r="FE14" s="108">
        <f t="shared" si="70"/>
        <v>45326.252138128461</v>
      </c>
    </row>
    <row r="15" spans="1:161" ht="15.75" x14ac:dyDescent="0.25">
      <c r="A15" s="47" t="s">
        <v>179</v>
      </c>
      <c r="B15" s="12">
        <f>'Urb proj of all 25 ARs '!H15</f>
        <v>2449.6076332601747</v>
      </c>
      <c r="C15" s="12">
        <f>'Urb proj of all 25 ARs '!I15</f>
        <v>2477.9750663770074</v>
      </c>
      <c r="D15" s="100">
        <f t="shared" si="10"/>
        <v>1.1580398726582408E-2</v>
      </c>
      <c r="E15" s="101">
        <f t="shared" si="11"/>
        <v>2.2144488299113974E-4</v>
      </c>
      <c r="F15" s="69">
        <f t="shared" si="12"/>
        <v>2450.150086335896</v>
      </c>
      <c r="G15" s="69">
        <f t="shared" si="16"/>
        <v>2450.6926595350756</v>
      </c>
      <c r="H15" s="69">
        <f t="shared" ref="H15:AM15" si="87">G15*(1+$E$15)</f>
        <v>2451.2353528843137</v>
      </c>
      <c r="I15" s="69">
        <f t="shared" si="87"/>
        <v>2451.7781664102167</v>
      </c>
      <c r="J15" s="69">
        <f t="shared" si="87"/>
        <v>2452.3211001393975</v>
      </c>
      <c r="K15" s="69">
        <f t="shared" si="87"/>
        <v>2452.8641540984745</v>
      </c>
      <c r="L15" s="69">
        <f t="shared" si="87"/>
        <v>2453.4073283140719</v>
      </c>
      <c r="M15" s="69">
        <f t="shared" si="87"/>
        <v>2453.9506228128203</v>
      </c>
      <c r="N15" s="69">
        <f t="shared" si="87"/>
        <v>2454.4940376213549</v>
      </c>
      <c r="O15" s="69">
        <f t="shared" si="87"/>
        <v>2455.0375727663186</v>
      </c>
      <c r="P15" s="69">
        <f t="shared" si="87"/>
        <v>2455.5812282743586</v>
      </c>
      <c r="Q15" s="69">
        <f t="shared" si="87"/>
        <v>2456.1250041721291</v>
      </c>
      <c r="R15" s="69">
        <f t="shared" si="87"/>
        <v>2456.6689004862897</v>
      </c>
      <c r="S15" s="69">
        <f t="shared" si="87"/>
        <v>2457.2129172435057</v>
      </c>
      <c r="T15" s="69">
        <f t="shared" si="87"/>
        <v>2457.757054470449</v>
      </c>
      <c r="U15" s="69">
        <f t="shared" si="87"/>
        <v>2458.301312193797</v>
      </c>
      <c r="V15" s="69">
        <f t="shared" si="87"/>
        <v>2458.8456904402328</v>
      </c>
      <c r="W15" s="69">
        <f t="shared" si="87"/>
        <v>2459.3901892364456</v>
      </c>
      <c r="X15" s="69">
        <f t="shared" si="87"/>
        <v>2459.9348086091309</v>
      </c>
      <c r="Y15" s="69">
        <f t="shared" si="87"/>
        <v>2460.4795485849891</v>
      </c>
      <c r="Z15" s="69">
        <f t="shared" si="87"/>
        <v>2461.0244091907275</v>
      </c>
      <c r="AA15" s="69">
        <f t="shared" si="87"/>
        <v>2461.569390453059</v>
      </c>
      <c r="AB15" s="69">
        <f t="shared" si="87"/>
        <v>2462.1144923987026</v>
      </c>
      <c r="AC15" s="69">
        <f t="shared" si="87"/>
        <v>2462.6597150543826</v>
      </c>
      <c r="AD15" s="69">
        <f t="shared" si="87"/>
        <v>2463.2050584468298</v>
      </c>
      <c r="AE15" s="69">
        <f t="shared" si="87"/>
        <v>2463.7505226027806</v>
      </c>
      <c r="AF15" s="69">
        <f t="shared" si="87"/>
        <v>2464.2961075489779</v>
      </c>
      <c r="AG15" s="69">
        <f t="shared" si="87"/>
        <v>2464.8418133121695</v>
      </c>
      <c r="AH15" s="69">
        <f t="shared" si="87"/>
        <v>2465.3876399191099</v>
      </c>
      <c r="AI15" s="69">
        <f t="shared" si="87"/>
        <v>2465.9335873965597</v>
      </c>
      <c r="AJ15" s="69">
        <f t="shared" si="87"/>
        <v>2466.4796557712848</v>
      </c>
      <c r="AK15" s="69">
        <f t="shared" si="87"/>
        <v>2467.0258450700571</v>
      </c>
      <c r="AL15" s="69">
        <f t="shared" si="87"/>
        <v>2467.5721553196549</v>
      </c>
      <c r="AM15" s="69">
        <f t="shared" si="87"/>
        <v>2468.1185865468619</v>
      </c>
      <c r="AN15" s="69">
        <f t="shared" ref="AN15:BE15" si="88">AM15*(1+$E$15)</f>
        <v>2468.6651387784682</v>
      </c>
      <c r="AO15" s="69">
        <f t="shared" si="88"/>
        <v>2469.2118120412692</v>
      </c>
      <c r="AP15" s="69">
        <f t="shared" si="88"/>
        <v>2469.758606362067</v>
      </c>
      <c r="AQ15" s="69">
        <f t="shared" si="88"/>
        <v>2470.3055217676692</v>
      </c>
      <c r="AR15" s="69">
        <f t="shared" si="88"/>
        <v>2470.8525582848893</v>
      </c>
      <c r="AS15" s="69">
        <f t="shared" si="88"/>
        <v>2471.3997159405471</v>
      </c>
      <c r="AT15" s="69">
        <f t="shared" si="88"/>
        <v>2471.946994761468</v>
      </c>
      <c r="AU15" s="69">
        <f t="shared" si="88"/>
        <v>2472.4943947744832</v>
      </c>
      <c r="AV15" s="69">
        <f t="shared" si="88"/>
        <v>2473.0419160064303</v>
      </c>
      <c r="AW15" s="69">
        <f t="shared" si="88"/>
        <v>2473.5895584841523</v>
      </c>
      <c r="AX15" s="69">
        <f t="shared" si="88"/>
        <v>2474.1373222344992</v>
      </c>
      <c r="AY15" s="69">
        <f t="shared" si="88"/>
        <v>2474.6852072843253</v>
      </c>
      <c r="AZ15" s="69">
        <f t="shared" si="88"/>
        <v>2475.2332136604923</v>
      </c>
      <c r="BA15" s="69">
        <f t="shared" si="88"/>
        <v>2475.7813413898671</v>
      </c>
      <c r="BB15" s="69">
        <f t="shared" si="88"/>
        <v>2476.3295904993229</v>
      </c>
      <c r="BC15" s="69">
        <f t="shared" si="88"/>
        <v>2476.8779610157385</v>
      </c>
      <c r="BD15" s="69">
        <f t="shared" si="88"/>
        <v>2477.426452965999</v>
      </c>
      <c r="BE15" s="69">
        <f t="shared" si="88"/>
        <v>2477.9750663769951</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8052.8254015564289</v>
      </c>
      <c r="DG15" s="108">
        <f t="shared" si="20"/>
        <v>8054.608658535225</v>
      </c>
      <c r="DH15" s="108">
        <f t="shared" si="21"/>
        <v>8056.3923104071546</v>
      </c>
      <c r="DI15" s="108">
        <f t="shared" si="22"/>
        <v>8058.1763572596628</v>
      </c>
      <c r="DJ15" s="108">
        <f t="shared" si="23"/>
        <v>9302.4640104936934</v>
      </c>
      <c r="DK15" s="108">
        <f t="shared" si="24"/>
        <v>9304.5239935480276</v>
      </c>
      <c r="DL15" s="108">
        <f t="shared" si="25"/>
        <v>9306.5844327750656</v>
      </c>
      <c r="DM15" s="108">
        <f t="shared" si="26"/>
        <v>9308.6453282758303</v>
      </c>
      <c r="DN15" s="108">
        <f t="shared" si="27"/>
        <v>7334.9475846833338</v>
      </c>
      <c r="DO15" s="108">
        <f t="shared" si="28"/>
        <v>7336.5718712929702</v>
      </c>
      <c r="DP15" s="108">
        <f t="shared" si="29"/>
        <v>7338.1965175925652</v>
      </c>
      <c r="DQ15" s="108">
        <f t="shared" si="30"/>
        <v>7339.8215236617698</v>
      </c>
      <c r="DR15" s="108">
        <f t="shared" si="31"/>
        <v>7341.4468895802529</v>
      </c>
      <c r="DS15" s="108">
        <f t="shared" si="32"/>
        <v>7491.8651332727413</v>
      </c>
      <c r="DT15" s="108">
        <f t="shared" si="33"/>
        <v>7493.5241684705643</v>
      </c>
      <c r="DU15" s="108">
        <f t="shared" si="34"/>
        <v>7495.1835710532432</v>
      </c>
      <c r="DV15" s="108">
        <f t="shared" si="35"/>
        <v>7496.8433411021324</v>
      </c>
      <c r="DW15" s="108">
        <f t="shared" si="36"/>
        <v>6959.8965965377411</v>
      </c>
      <c r="DX15" s="108">
        <f t="shared" si="37"/>
        <v>6961.4378300251929</v>
      </c>
      <c r="DY15" s="108">
        <f t="shared" si="38"/>
        <v>6962.9794048109125</v>
      </c>
      <c r="DZ15" s="108">
        <f t="shared" si="39"/>
        <v>6964.5213209704807</v>
      </c>
      <c r="EA15" s="108">
        <f t="shared" si="40"/>
        <v>7340.9823131127368</v>
      </c>
      <c r="EB15" s="108">
        <f t="shared" si="41"/>
        <v>7342.607936082105</v>
      </c>
      <c r="EC15" s="108">
        <f t="shared" si="42"/>
        <v>7344.2339190373605</v>
      </c>
      <c r="ED15" s="108">
        <f t="shared" si="43"/>
        <v>7345.8602620582205</v>
      </c>
      <c r="EE15" s="108">
        <f t="shared" si="44"/>
        <v>7347.4869652244215</v>
      </c>
      <c r="EF15" s="108">
        <f t="shared" si="45"/>
        <v>8240.7695183697906</v>
      </c>
      <c r="EG15" s="108">
        <f t="shared" si="46"/>
        <v>8242.5943946115422</v>
      </c>
      <c r="EH15" s="108">
        <f t="shared" si="47"/>
        <v>8244.4196749628009</v>
      </c>
      <c r="EI15" s="108">
        <f t="shared" si="48"/>
        <v>8246.2453595130519</v>
      </c>
      <c r="EJ15" s="108">
        <f t="shared" si="49"/>
        <v>8478.6867396854577</v>
      </c>
      <c r="EK15" s="108">
        <f t="shared" si="50"/>
        <v>8480.5643014784473</v>
      </c>
      <c r="EL15" s="108">
        <f t="shared" si="51"/>
        <v>8482.4422790478875</v>
      </c>
      <c r="EM15" s="108">
        <f t="shared" si="52"/>
        <v>8484.3206724858501</v>
      </c>
      <c r="EN15" s="108">
        <f t="shared" si="53"/>
        <v>9379.1174503328275</v>
      </c>
      <c r="EO15" s="108">
        <f t="shared" si="54"/>
        <v>9381.1944078991764</v>
      </c>
      <c r="EP15" s="108">
        <f t="shared" si="55"/>
        <v>9383.2718253971507</v>
      </c>
      <c r="EQ15" s="108">
        <f t="shared" si="56"/>
        <v>9385.3497029285991</v>
      </c>
      <c r="ER15" s="108">
        <f t="shared" si="57"/>
        <v>9387.4280405953941</v>
      </c>
      <c r="ES15" s="108">
        <f t="shared" si="58"/>
        <v>9104.962839101594</v>
      </c>
      <c r="ET15" s="108">
        <f t="shared" si="59"/>
        <v>9106.9790865321374</v>
      </c>
      <c r="EU15" s="108">
        <f t="shared" si="60"/>
        <v>9108.9957804503574</v>
      </c>
      <c r="EV15" s="108">
        <f t="shared" si="61"/>
        <v>9111.0129209551251</v>
      </c>
      <c r="EW15" s="108">
        <f t="shared" si="62"/>
        <v>8693.3715706076764</v>
      </c>
      <c r="EX15" s="108">
        <f t="shared" si="63"/>
        <v>8695.2966732579298</v>
      </c>
      <c r="EY15" s="108">
        <f t="shared" si="64"/>
        <v>8697.2222022123115</v>
      </c>
      <c r="EZ15" s="108">
        <f t="shared" si="65"/>
        <v>8699.1481575652288</v>
      </c>
      <c r="FA15" s="108">
        <f t="shared" si="66"/>
        <v>7696.8853036628416</v>
      </c>
      <c r="FB15" s="108">
        <f t="shared" si="67"/>
        <v>7698.5897395283073</v>
      </c>
      <c r="FC15" s="108">
        <f t="shared" si="68"/>
        <v>7700.2945528323744</v>
      </c>
      <c r="FD15" s="108">
        <f t="shared" si="69"/>
        <v>7701.9997436586236</v>
      </c>
      <c r="FE15" s="108">
        <f t="shared" si="70"/>
        <v>7703.7053120906558</v>
      </c>
    </row>
    <row r="16" spans="1:161" ht="15.75" x14ac:dyDescent="0.25">
      <c r="A16" s="47" t="s">
        <v>170</v>
      </c>
      <c r="B16" s="12">
        <f>'Urb proj of all 25 ARs '!H16</f>
        <v>18572.220743594535</v>
      </c>
      <c r="C16" s="12">
        <f>'Urb proj of all 25 ARs '!I16</f>
        <v>18787.294465043462</v>
      </c>
      <c r="D16" s="100">
        <f t="shared" si="10"/>
        <v>1.1580398726582284E-2</v>
      </c>
      <c r="E16" s="101">
        <f t="shared" si="11"/>
        <v>2.2144488299113974E-4</v>
      </c>
      <c r="F16" s="69">
        <f t="shared" si="12"/>
        <v>18576.333466843986</v>
      </c>
      <c r="G16" s="69">
        <f t="shared" si="13"/>
        <v>18580.447100834954</v>
      </c>
      <c r="H16" s="69">
        <f>G16*(1+$E$16)</f>
        <v>18584.561645769121</v>
      </c>
      <c r="I16" s="69">
        <f t="shared" ref="I16:BE16" si="89">H16*(1+$E$16)</f>
        <v>18588.67710184821</v>
      </c>
      <c r="J16" s="69">
        <f t="shared" si="89"/>
        <v>18592.793469273991</v>
      </c>
      <c r="K16" s="69">
        <f t="shared" si="89"/>
        <v>18596.910748248272</v>
      </c>
      <c r="L16" s="69">
        <f t="shared" si="89"/>
        <v>18601.028938972915</v>
      </c>
      <c r="M16" s="69">
        <f t="shared" si="89"/>
        <v>18605.14804164982</v>
      </c>
      <c r="N16" s="69">
        <f t="shared" si="89"/>
        <v>18609.268056480934</v>
      </c>
      <c r="O16" s="69">
        <f t="shared" si="89"/>
        <v>18613.388983668254</v>
      </c>
      <c r="P16" s="69">
        <f t="shared" si="89"/>
        <v>18617.51082341381</v>
      </c>
      <c r="Q16" s="69">
        <f t="shared" si="89"/>
        <v>18621.633575919688</v>
      </c>
      <c r="R16" s="69">
        <f t="shared" si="89"/>
        <v>18625.757241388012</v>
      </c>
      <c r="S16" s="69">
        <f t="shared" si="89"/>
        <v>18629.881820020953</v>
      </c>
      <c r="T16" s="69">
        <f t="shared" si="89"/>
        <v>18634.007312020727</v>
      </c>
      <c r="U16" s="69">
        <f t="shared" si="89"/>
        <v>18638.133717589593</v>
      </c>
      <c r="V16" s="69">
        <f t="shared" si="89"/>
        <v>18642.261036929856</v>
      </c>
      <c r="W16" s="69">
        <f t="shared" si="89"/>
        <v>18646.389270243868</v>
      </c>
      <c r="X16" s="69">
        <f t="shared" si="89"/>
        <v>18650.518417734023</v>
      </c>
      <c r="Y16" s="69">
        <f t="shared" si="89"/>
        <v>18654.648479602762</v>
      </c>
      <c r="Z16" s="69">
        <f t="shared" si="89"/>
        <v>18658.779456052569</v>
      </c>
      <c r="AA16" s="69">
        <f t="shared" si="89"/>
        <v>18662.911347285972</v>
      </c>
      <c r="AB16" s="69">
        <f t="shared" si="89"/>
        <v>18667.044153505547</v>
      </c>
      <c r="AC16" s="69">
        <f t="shared" si="89"/>
        <v>18671.177874913912</v>
      </c>
      <c r="AD16" s="69">
        <f t="shared" si="89"/>
        <v>18675.312511713728</v>
      </c>
      <c r="AE16" s="69">
        <f t="shared" si="89"/>
        <v>18679.448064107706</v>
      </c>
      <c r="AF16" s="69">
        <f t="shared" si="89"/>
        <v>18683.584532298602</v>
      </c>
      <c r="AG16" s="69">
        <f t="shared" si="89"/>
        <v>18687.721916489212</v>
      </c>
      <c r="AH16" s="69">
        <f t="shared" si="89"/>
        <v>18691.860216882382</v>
      </c>
      <c r="AI16" s="69">
        <f t="shared" si="89"/>
        <v>18695.999433680998</v>
      </c>
      <c r="AJ16" s="69">
        <f t="shared" si="89"/>
        <v>18700.13956708799</v>
      </c>
      <c r="AK16" s="69">
        <f t="shared" si="89"/>
        <v>18704.280617306344</v>
      </c>
      <c r="AL16" s="69">
        <f t="shared" si="89"/>
        <v>18708.422584539076</v>
      </c>
      <c r="AM16" s="69">
        <f t="shared" si="89"/>
        <v>18712.565468989258</v>
      </c>
      <c r="AN16" s="69">
        <f t="shared" si="89"/>
        <v>18716.709270860003</v>
      </c>
      <c r="AO16" s="69">
        <f t="shared" si="89"/>
        <v>18720.853990354466</v>
      </c>
      <c r="AP16" s="69">
        <f t="shared" si="89"/>
        <v>18724.999627675854</v>
      </c>
      <c r="AQ16" s="69">
        <f t="shared" si="89"/>
        <v>18729.146183027413</v>
      </c>
      <c r="AR16" s="69">
        <f t="shared" si="89"/>
        <v>18733.293656612437</v>
      </c>
      <c r="AS16" s="69">
        <f t="shared" si="89"/>
        <v>18737.442048634264</v>
      </c>
      <c r="AT16" s="69">
        <f t="shared" si="89"/>
        <v>18741.591359296279</v>
      </c>
      <c r="AU16" s="69">
        <f t="shared" si="89"/>
        <v>18745.741588801906</v>
      </c>
      <c r="AV16" s="69">
        <f t="shared" si="89"/>
        <v>18749.892737354621</v>
      </c>
      <c r="AW16" s="69">
        <f t="shared" si="89"/>
        <v>18754.044805157941</v>
      </c>
      <c r="AX16" s="69">
        <f t="shared" si="89"/>
        <v>18758.197792415431</v>
      </c>
      <c r="AY16" s="69">
        <f t="shared" si="89"/>
        <v>18762.351699330698</v>
      </c>
      <c r="AZ16" s="69">
        <f t="shared" si="89"/>
        <v>18766.506526107394</v>
      </c>
      <c r="BA16" s="69">
        <f t="shared" si="89"/>
        <v>18770.662272949219</v>
      </c>
      <c r="BB16" s="69">
        <f t="shared" si="89"/>
        <v>18774.818940059919</v>
      </c>
      <c r="BC16" s="69">
        <f t="shared" si="89"/>
        <v>18778.976527643281</v>
      </c>
      <c r="BD16" s="69">
        <f t="shared" si="89"/>
        <v>18783.135035903138</v>
      </c>
      <c r="BE16" s="69">
        <f t="shared" si="89"/>
        <v>18787.294465043371</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19970.534316948419</v>
      </c>
      <c r="DG16" s="108">
        <f t="shared" si="15"/>
        <v>19974.956689583505</v>
      </c>
      <c r="DH16" s="108">
        <f t="shared" si="15"/>
        <v>19979.380041530381</v>
      </c>
      <c r="DI16" s="108">
        <f t="shared" si="15"/>
        <v>19983.804373005914</v>
      </c>
      <c r="DJ16" s="108">
        <f t="shared" si="15"/>
        <v>21213.784796917091</v>
      </c>
      <c r="DK16" s="108">
        <f t="shared" si="15"/>
        <v>21218.482481009243</v>
      </c>
      <c r="DL16" s="108">
        <f t="shared" si="15"/>
        <v>21223.1812053795</v>
      </c>
      <c r="DM16" s="108">
        <f t="shared" si="15"/>
        <v>21227.880970258222</v>
      </c>
      <c r="DN16" s="108">
        <f t="shared" si="15"/>
        <v>18466.833018512385</v>
      </c>
      <c r="DO16" s="108">
        <f t="shared" si="15"/>
        <v>18470.922404189387</v>
      </c>
      <c r="DP16" s="108">
        <f t="shared" si="15"/>
        <v>18475.01269543992</v>
      </c>
      <c r="DQ16" s="108">
        <f t="shared" si="15"/>
        <v>18479.103892464525</v>
      </c>
      <c r="DR16" s="108">
        <f t="shared" si="15"/>
        <v>18483.195995463771</v>
      </c>
      <c r="DS16" s="108">
        <f t="shared" si="15"/>
        <v>19573.834633352311</v>
      </c>
      <c r="DT16" s="108">
        <f t="shared" si="15"/>
        <v>19578.169158872384</v>
      </c>
      <c r="DU16" s="108">
        <f t="shared" si="15"/>
        <v>19582.504644250952</v>
      </c>
      <c r="DV16" s="108">
        <f t="shared" ref="DV16:EK28" si="90">V16*BV16</f>
        <v>19586.841089700567</v>
      </c>
      <c r="DW16" s="108">
        <f t="shared" si="90"/>
        <v>18738.639369442437</v>
      </c>
      <c r="DX16" s="108">
        <f t="shared" si="90"/>
        <v>18742.788945245014</v>
      </c>
      <c r="DY16" s="108">
        <f t="shared" si="90"/>
        <v>18746.939439949922</v>
      </c>
      <c r="DZ16" s="108">
        <f t="shared" si="90"/>
        <v>18751.090853760641</v>
      </c>
      <c r="EA16" s="108">
        <f t="shared" si="90"/>
        <v>19557.612945056073</v>
      </c>
      <c r="EB16" s="108">
        <f t="shared" si="90"/>
        <v>19561.943878366277</v>
      </c>
      <c r="EC16" s="108">
        <f t="shared" si="90"/>
        <v>19566.275770739503</v>
      </c>
      <c r="ED16" s="108">
        <f t="shared" si="90"/>
        <v>19570.608622388128</v>
      </c>
      <c r="EE16" s="108">
        <f t="shared" si="90"/>
        <v>19574.942433524575</v>
      </c>
      <c r="EF16" s="108">
        <f t="shared" si="90"/>
        <v>19123.30194959509</v>
      </c>
      <c r="EG16" s="108">
        <f t="shared" si="90"/>
        <v>19127.536706957722</v>
      </c>
      <c r="EH16" s="108">
        <f t="shared" si="90"/>
        <v>19131.772402085702</v>
      </c>
      <c r="EI16" s="108">
        <f t="shared" si="90"/>
        <v>19136.0090351867</v>
      </c>
      <c r="EJ16" s="108">
        <f t="shared" si="90"/>
        <v>19432.886874050335</v>
      </c>
      <c r="EK16" s="108">
        <f t="shared" si="90"/>
        <v>19437.190187410342</v>
      </c>
      <c r="EL16" s="108">
        <f t="shared" ref="EL16:FA28" si="91">AL16*CL16</f>
        <v>19441.49445371707</v>
      </c>
      <c r="EM16" s="108">
        <f t="shared" si="91"/>
        <v>19445.799673181547</v>
      </c>
      <c r="EN16" s="108">
        <f t="shared" si="91"/>
        <v>21121.126938335816</v>
      </c>
      <c r="EO16" s="108">
        <f t="shared" si="91"/>
        <v>21125.804103819315</v>
      </c>
      <c r="EP16" s="108">
        <f t="shared" si="91"/>
        <v>21130.482305037178</v>
      </c>
      <c r="EQ16" s="108">
        <f t="shared" si="91"/>
        <v>21135.161542218764</v>
      </c>
      <c r="ER16" s="108">
        <f t="shared" si="91"/>
        <v>21139.841815593478</v>
      </c>
      <c r="ES16" s="108">
        <f t="shared" si="91"/>
        <v>20896.18496874375</v>
      </c>
      <c r="ET16" s="108">
        <f t="shared" si="91"/>
        <v>20900.812321979116</v>
      </c>
      <c r="EU16" s="108">
        <f t="shared" si="91"/>
        <v>20905.440699918177</v>
      </c>
      <c r="EV16" s="108">
        <f t="shared" si="91"/>
        <v>20910.070102787849</v>
      </c>
      <c r="EW16" s="108">
        <f t="shared" si="91"/>
        <v>20521.892954988594</v>
      </c>
      <c r="EX16" s="108">
        <f t="shared" si="91"/>
        <v>20526.437423172767</v>
      </c>
      <c r="EY16" s="108">
        <f t="shared" si="91"/>
        <v>20530.98289770617</v>
      </c>
      <c r="EZ16" s="108">
        <f t="shared" si="91"/>
        <v>20535.529378811643</v>
      </c>
      <c r="FA16" s="108">
        <f t="shared" si="91"/>
        <v>18852.28065866141</v>
      </c>
      <c r="FB16" s="108">
        <f t="shared" ref="FB16:FE28" si="92">BB16*DB16</f>
        <v>18856.455399745984</v>
      </c>
      <c r="FC16" s="108">
        <f t="shared" si="92"/>
        <v>18860.63106530561</v>
      </c>
      <c r="FD16" s="108">
        <f t="shared" si="92"/>
        <v>18864.807655545006</v>
      </c>
      <c r="FE16" s="108">
        <f t="shared" si="92"/>
        <v>18868.985170668937</v>
      </c>
    </row>
    <row r="17" spans="1:161" ht="15.75" x14ac:dyDescent="0.25">
      <c r="A17" s="87" t="s">
        <v>174</v>
      </c>
      <c r="B17" s="12">
        <f>'Urb proj of all 25 ARs '!H17</f>
        <v>22452.483868161289</v>
      </c>
      <c r="C17" s="12">
        <f>'Urb proj of all 25 ARs '!I17</f>
        <v>22712.492583756753</v>
      </c>
      <c r="D17" s="100">
        <f t="shared" si="10"/>
        <v>1.1580398726582286E-2</v>
      </c>
      <c r="E17" s="101">
        <f t="shared" si="11"/>
        <v>2.2144488299113974E-4</v>
      </c>
      <c r="F17" s="69">
        <f t="shared" si="12"/>
        <v>22457.455855824333</v>
      </c>
      <c r="G17" s="69">
        <f t="shared" si="13"/>
        <v>22462.428944508603</v>
      </c>
      <c r="H17" s="69">
        <f>G17*(1+$E$17)</f>
        <v>22467.403134457916</v>
      </c>
      <c r="I17" s="69">
        <f t="shared" ref="I17:BE17" si="93">H17*(1+$E$17)</f>
        <v>22472.37842591614</v>
      </c>
      <c r="J17" s="69">
        <f t="shared" si="93"/>
        <v>22477.354819127198</v>
      </c>
      <c r="K17" s="69">
        <f t="shared" si="93"/>
        <v>22482.332314335072</v>
      </c>
      <c r="L17" s="69">
        <f t="shared" si="93"/>
        <v>22487.310911783788</v>
      </c>
      <c r="M17" s="69">
        <f t="shared" si="93"/>
        <v>22492.290611717435</v>
      </c>
      <c r="N17" s="69">
        <f t="shared" si="93"/>
        <v>22497.27141438015</v>
      </c>
      <c r="O17" s="69">
        <f t="shared" si="93"/>
        <v>22502.253320016127</v>
      </c>
      <c r="P17" s="69">
        <f t="shared" si="93"/>
        <v>22507.236328869614</v>
      </c>
      <c r="Q17" s="69">
        <f t="shared" si="93"/>
        <v>22512.220441184916</v>
      </c>
      <c r="R17" s="69">
        <f t="shared" si="93"/>
        <v>22517.205657206385</v>
      </c>
      <c r="S17" s="69">
        <f t="shared" si="93"/>
        <v>22522.191977178431</v>
      </c>
      <c r="T17" s="69">
        <f t="shared" si="93"/>
        <v>22527.179401345522</v>
      </c>
      <c r="U17" s="69">
        <f t="shared" si="93"/>
        <v>22532.167929952175</v>
      </c>
      <c r="V17" s="69">
        <f t="shared" si="93"/>
        <v>22537.157563242959</v>
      </c>
      <c r="W17" s="69">
        <f t="shared" si="93"/>
        <v>22542.148301462505</v>
      </c>
      <c r="X17" s="69">
        <f t="shared" si="93"/>
        <v>22547.14014485549</v>
      </c>
      <c r="Y17" s="69">
        <f t="shared" si="93"/>
        <v>22552.133093666653</v>
      </c>
      <c r="Z17" s="69">
        <f t="shared" si="93"/>
        <v>22557.127148140782</v>
      </c>
      <c r="AA17" s="69">
        <f t="shared" si="93"/>
        <v>22562.122308522718</v>
      </c>
      <c r="AB17" s="69">
        <f t="shared" si="93"/>
        <v>22567.11857505736</v>
      </c>
      <c r="AC17" s="69">
        <f t="shared" si="93"/>
        <v>22572.11594798966</v>
      </c>
      <c r="AD17" s="69">
        <f t="shared" si="93"/>
        <v>22577.114427564626</v>
      </c>
      <c r="AE17" s="69">
        <f t="shared" si="93"/>
        <v>22582.114014027316</v>
      </c>
      <c r="AF17" s="69">
        <f t="shared" si="93"/>
        <v>22587.114707622844</v>
      </c>
      <c r="AG17" s="69">
        <f t="shared" si="93"/>
        <v>22592.11650859638</v>
      </c>
      <c r="AH17" s="69">
        <f t="shared" si="93"/>
        <v>22597.119417193149</v>
      </c>
      <c r="AI17" s="69">
        <f t="shared" si="93"/>
        <v>22602.123433658428</v>
      </c>
      <c r="AJ17" s="69">
        <f t="shared" si="93"/>
        <v>22607.128558237546</v>
      </c>
      <c r="AK17" s="69">
        <f t="shared" si="93"/>
        <v>22612.134791175889</v>
      </c>
      <c r="AL17" s="69">
        <f t="shared" si="93"/>
        <v>22617.142132718902</v>
      </c>
      <c r="AM17" s="69">
        <f t="shared" si="93"/>
        <v>22622.150583112074</v>
      </c>
      <c r="AN17" s="69">
        <f t="shared" si="93"/>
        <v>22627.160142600958</v>
      </c>
      <c r="AO17" s="69">
        <f t="shared" si="93"/>
        <v>22632.170811431159</v>
      </c>
      <c r="AP17" s="69">
        <f t="shared" si="93"/>
        <v>22637.182589848333</v>
      </c>
      <c r="AQ17" s="69">
        <f t="shared" si="93"/>
        <v>22642.195478098191</v>
      </c>
      <c r="AR17" s="69">
        <f t="shared" si="93"/>
        <v>22647.209476426502</v>
      </c>
      <c r="AS17" s="69">
        <f t="shared" si="93"/>
        <v>22652.224585079086</v>
      </c>
      <c r="AT17" s="69">
        <f t="shared" si="93"/>
        <v>22657.240804301819</v>
      </c>
      <c r="AU17" s="69">
        <f t="shared" si="93"/>
        <v>22662.258134340631</v>
      </c>
      <c r="AV17" s="69">
        <f t="shared" si="93"/>
        <v>22667.276575441505</v>
      </c>
      <c r="AW17" s="69">
        <f t="shared" si="93"/>
        <v>22672.296127850481</v>
      </c>
      <c r="AX17" s="69">
        <f t="shared" si="93"/>
        <v>22677.316791813653</v>
      </c>
      <c r="AY17" s="69">
        <f t="shared" si="93"/>
        <v>22682.338567577168</v>
      </c>
      <c r="AZ17" s="69">
        <f t="shared" si="93"/>
        <v>22687.361455387232</v>
      </c>
      <c r="BA17" s="69">
        <f t="shared" si="93"/>
        <v>22692.385455490097</v>
      </c>
      <c r="BB17" s="69">
        <f t="shared" si="93"/>
        <v>22697.41056813208</v>
      </c>
      <c r="BC17" s="69">
        <f t="shared" si="93"/>
        <v>22702.43679355954</v>
      </c>
      <c r="BD17" s="69">
        <f t="shared" si="93"/>
        <v>22707.464132018904</v>
      </c>
      <c r="BE17" s="69">
        <f t="shared" si="93"/>
        <v>22712.492583756644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36694.726520396864</v>
      </c>
      <c r="DG17" s="108">
        <f t="shared" si="15"/>
        <v>36702.852379817567</v>
      </c>
      <c r="DH17" s="108">
        <f t="shared" si="15"/>
        <v>36710.980038668255</v>
      </c>
      <c r="DI17" s="108">
        <f t="shared" si="15"/>
        <v>36719.109497347403</v>
      </c>
      <c r="DJ17" s="108">
        <f t="shared" si="15"/>
        <v>42605.949494544257</v>
      </c>
      <c r="DK17" s="108">
        <f t="shared" si="15"/>
        <v>42615.38436404481</v>
      </c>
      <c r="DL17" s="108">
        <f t="shared" si="15"/>
        <v>42624.821322848926</v>
      </c>
      <c r="DM17" s="108">
        <f t="shared" si="15"/>
        <v>42634.260371419288</v>
      </c>
      <c r="DN17" s="108">
        <f t="shared" si="15"/>
        <v>35466.737508784267</v>
      </c>
      <c r="DO17" s="108">
        <f t="shared" si="15"/>
        <v>35474.591436321971</v>
      </c>
      <c r="DP17" s="108">
        <f t="shared" si="15"/>
        <v>35482.447103071747</v>
      </c>
      <c r="DQ17" s="108">
        <f t="shared" si="15"/>
        <v>35490.304509418726</v>
      </c>
      <c r="DR17" s="108">
        <f t="shared" si="15"/>
        <v>35498.16365574814</v>
      </c>
      <c r="DS17" s="108">
        <f t="shared" si="15"/>
        <v>38499.081486321156</v>
      </c>
      <c r="DT17" s="108">
        <f t="shared" si="15"/>
        <v>38507.606910916162</v>
      </c>
      <c r="DU17" s="108">
        <f t="shared" si="15"/>
        <v>38516.134223422821</v>
      </c>
      <c r="DV17" s="108">
        <f t="shared" si="90"/>
        <v>38524.663424259197</v>
      </c>
      <c r="DW17" s="108">
        <f t="shared" si="90"/>
        <v>37581.140366719032</v>
      </c>
      <c r="DX17" s="108">
        <f t="shared" si="90"/>
        <v>37589.462517950211</v>
      </c>
      <c r="DY17" s="108">
        <f t="shared" si="90"/>
        <v>37597.786512079198</v>
      </c>
      <c r="DZ17" s="108">
        <f t="shared" si="90"/>
        <v>37606.112349514093</v>
      </c>
      <c r="EA17" s="108">
        <f t="shared" si="90"/>
        <v>41927.109321187796</v>
      </c>
      <c r="EB17" s="108">
        <f t="shared" si="90"/>
        <v>41936.393865005579</v>
      </c>
      <c r="EC17" s="108">
        <f t="shared" si="90"/>
        <v>41945.680464838086</v>
      </c>
      <c r="ED17" s="108">
        <f t="shared" si="90"/>
        <v>41954.96912114061</v>
      </c>
      <c r="EE17" s="108">
        <f t="shared" si="90"/>
        <v>41964.259834368539</v>
      </c>
      <c r="EF17" s="108">
        <f t="shared" si="90"/>
        <v>42077.304448322255</v>
      </c>
      <c r="EG17" s="108">
        <f t="shared" si="90"/>
        <v>42086.622252082394</v>
      </c>
      <c r="EH17" s="108">
        <f t="shared" si="90"/>
        <v>42095.942119222498</v>
      </c>
      <c r="EI17" s="108">
        <f t="shared" si="90"/>
        <v>42105.264050199497</v>
      </c>
      <c r="EJ17" s="108">
        <f t="shared" si="90"/>
        <v>45103.699292818201</v>
      </c>
      <c r="EK17" s="108">
        <f t="shared" si="90"/>
        <v>45113.687276230565</v>
      </c>
      <c r="EL17" s="108">
        <f t="shared" si="91"/>
        <v>45123.677471430754</v>
      </c>
      <c r="EM17" s="108">
        <f t="shared" si="91"/>
        <v>45133.669878908542</v>
      </c>
      <c r="EN17" s="108">
        <f t="shared" si="91"/>
        <v>44953.491753985654</v>
      </c>
      <c r="EO17" s="108">
        <f t="shared" si="91"/>
        <v>44963.446474707162</v>
      </c>
      <c r="EP17" s="108">
        <f t="shared" si="91"/>
        <v>44973.403399850635</v>
      </c>
      <c r="EQ17" s="108">
        <f t="shared" si="91"/>
        <v>44983.362529904225</v>
      </c>
      <c r="ER17" s="108">
        <f t="shared" si="91"/>
        <v>44993.323865356215</v>
      </c>
      <c r="ES17" s="108">
        <f t="shared" si="91"/>
        <v>44483.27326294122</v>
      </c>
      <c r="ET17" s="108">
        <f t="shared" si="91"/>
        <v>44493.123856183993</v>
      </c>
      <c r="EU17" s="108">
        <f t="shared" si="91"/>
        <v>44502.976630790239</v>
      </c>
      <c r="EV17" s="108">
        <f t="shared" si="91"/>
        <v>44512.831587243003</v>
      </c>
      <c r="EW17" s="108">
        <f t="shared" si="91"/>
        <v>39912.348872067938</v>
      </c>
      <c r="EX17" s="108">
        <f t="shared" si="91"/>
        <v>39921.18725749381</v>
      </c>
      <c r="EY17" s="108">
        <f t="shared" si="91"/>
        <v>39930.027600134912</v>
      </c>
      <c r="EZ17" s="108">
        <f t="shared" si="91"/>
        <v>39938.869900424659</v>
      </c>
      <c r="FA17" s="108">
        <f t="shared" si="91"/>
        <v>37324.899067521241</v>
      </c>
      <c r="FB17" s="108">
        <f t="shared" si="92"/>
        <v>37333.164475427904</v>
      </c>
      <c r="FC17" s="108">
        <f t="shared" si="92"/>
        <v>37341.431713666854</v>
      </c>
      <c r="FD17" s="108">
        <f t="shared" si="92"/>
        <v>37349.700782643406</v>
      </c>
      <c r="FE17" s="108">
        <f t="shared" si="92"/>
        <v>37357.971682762975</v>
      </c>
    </row>
    <row r="18" spans="1:161" ht="15.75" x14ac:dyDescent="0.25">
      <c r="A18" s="47" t="s">
        <v>222</v>
      </c>
      <c r="B18" s="12">
        <f>'Urb proj of all 25 ARs '!H18</f>
        <v>26689.031722430806</v>
      </c>
      <c r="C18" s="12">
        <f>'Urb proj of all 25 ARs '!I18</f>
        <v>26998.101351402958</v>
      </c>
      <c r="D18" s="100">
        <f t="shared" si="10"/>
        <v>1.1580398726582316E-2</v>
      </c>
      <c r="E18" s="101">
        <f t="shared" si="11"/>
        <v>2.2144488299113974E-4</v>
      </c>
      <c r="F18" s="69">
        <f t="shared" si="12"/>
        <v>26694.941871937724</v>
      </c>
      <c r="G18" s="69">
        <f t="shared" si="13"/>
        <v>26700.853330217011</v>
      </c>
      <c r="H18" s="69">
        <f>G18*(1+$E$18)</f>
        <v>26706.766097558484</v>
      </c>
      <c r="I18" s="69">
        <f t="shared" ref="I18:BE18" si="94">H18*(1+$E$18)</f>
        <v>26712.680174252029</v>
      </c>
      <c r="J18" s="69">
        <f t="shared" si="94"/>
        <v>26718.595560587597</v>
      </c>
      <c r="K18" s="69">
        <f t="shared" si="94"/>
        <v>26724.5122568552</v>
      </c>
      <c r="L18" s="69">
        <f t="shared" si="94"/>
        <v>26730.430263344915</v>
      </c>
      <c r="M18" s="69">
        <f t="shared" si="94"/>
        <v>26736.349580346883</v>
      </c>
      <c r="N18" s="69">
        <f t="shared" si="94"/>
        <v>26742.270208151313</v>
      </c>
      <c r="O18" s="69">
        <f t="shared" si="94"/>
        <v>26748.192147048474</v>
      </c>
      <c r="P18" s="69">
        <f t="shared" si="94"/>
        <v>26754.1153973287</v>
      </c>
      <c r="Q18" s="69">
        <f t="shared" si="94"/>
        <v>26760.039959282392</v>
      </c>
      <c r="R18" s="69">
        <f t="shared" si="94"/>
        <v>26765.965833200014</v>
      </c>
      <c r="S18" s="69">
        <f t="shared" si="94"/>
        <v>26771.893019372092</v>
      </c>
      <c r="T18" s="69">
        <f t="shared" si="94"/>
        <v>26777.821518089218</v>
      </c>
      <c r="U18" s="69">
        <f t="shared" si="94"/>
        <v>26783.751329642051</v>
      </c>
      <c r="V18" s="69">
        <f t="shared" si="94"/>
        <v>26789.682454321308</v>
      </c>
      <c r="W18" s="69">
        <f t="shared" si="94"/>
        <v>26795.614892417776</v>
      </c>
      <c r="X18" s="69">
        <f t="shared" si="94"/>
        <v>26801.548644222305</v>
      </c>
      <c r="Y18" s="69">
        <f t="shared" si="94"/>
        <v>26807.483710025805</v>
      </c>
      <c r="Z18" s="69">
        <f t="shared" si="94"/>
        <v>26813.42009011926</v>
      </c>
      <c r="AA18" s="69">
        <f t="shared" si="94"/>
        <v>26819.357784793709</v>
      </c>
      <c r="AB18" s="69">
        <f t="shared" si="94"/>
        <v>26825.296794340258</v>
      </c>
      <c r="AC18" s="69">
        <f t="shared" si="94"/>
        <v>26831.237119050082</v>
      </c>
      <c r="AD18" s="69">
        <f t="shared" si="94"/>
        <v>26837.178759214417</v>
      </c>
      <c r="AE18" s="69">
        <f t="shared" si="94"/>
        <v>26843.121715124566</v>
      </c>
      <c r="AF18" s="69">
        <f t="shared" si="94"/>
        <v>26849.065987071888</v>
      </c>
      <c r="AG18" s="69">
        <f t="shared" si="94"/>
        <v>26855.011575347817</v>
      </c>
      <c r="AH18" s="69">
        <f t="shared" si="94"/>
        <v>26860.958480243844</v>
      </c>
      <c r="AI18" s="69">
        <f t="shared" si="94"/>
        <v>26866.906702051532</v>
      </c>
      <c r="AJ18" s="69">
        <f t="shared" si="94"/>
        <v>26872.856241062502</v>
      </c>
      <c r="AK18" s="69">
        <f t="shared" si="94"/>
        <v>26878.807097568442</v>
      </c>
      <c r="AL18" s="69">
        <f t="shared" si="94"/>
        <v>26884.759271861105</v>
      </c>
      <c r="AM18" s="69">
        <f t="shared" si="94"/>
        <v>26890.712764232307</v>
      </c>
      <c r="AN18" s="69">
        <f t="shared" si="94"/>
        <v>26896.66757497393</v>
      </c>
      <c r="AO18" s="69">
        <f t="shared" si="94"/>
        <v>26902.623704377922</v>
      </c>
      <c r="AP18" s="69">
        <f t="shared" si="94"/>
        <v>26908.581152736293</v>
      </c>
      <c r="AQ18" s="69">
        <f t="shared" si="94"/>
        <v>26914.539920341118</v>
      </c>
      <c r="AR18" s="69">
        <f t="shared" si="94"/>
        <v>26920.500007484537</v>
      </c>
      <c r="AS18" s="69">
        <f t="shared" si="94"/>
        <v>26926.461414458758</v>
      </c>
      <c r="AT18" s="69">
        <f t="shared" si="94"/>
        <v>26932.424141556046</v>
      </c>
      <c r="AU18" s="69">
        <f t="shared" si="94"/>
        <v>26938.388189068741</v>
      </c>
      <c r="AV18" s="69">
        <f t="shared" si="94"/>
        <v>26944.35355728924</v>
      </c>
      <c r="AW18" s="69">
        <f t="shared" si="94"/>
        <v>26950.320246510004</v>
      </c>
      <c r="AX18" s="69">
        <f t="shared" si="94"/>
        <v>26956.288257023567</v>
      </c>
      <c r="AY18" s="69">
        <f t="shared" si="94"/>
        <v>26962.257589122521</v>
      </c>
      <c r="AZ18" s="69">
        <f t="shared" si="94"/>
        <v>26968.228243099522</v>
      </c>
      <c r="BA18" s="69">
        <f t="shared" si="94"/>
        <v>26974.200219247294</v>
      </c>
      <c r="BB18" s="69">
        <f t="shared" si="94"/>
        <v>26980.173517858624</v>
      </c>
      <c r="BC18" s="69">
        <f t="shared" si="94"/>
        <v>26986.148139226367</v>
      </c>
      <c r="BD18" s="69">
        <f t="shared" si="94"/>
        <v>26992.124083643441</v>
      </c>
      <c r="BE18" s="69">
        <f t="shared" si="94"/>
        <v>26998.101351402827</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30559.449018008094</v>
      </c>
      <c r="DG18" s="108">
        <f t="shared" si="15"/>
        <v>30566.216251620161</v>
      </c>
      <c r="DH18" s="108">
        <f t="shared" si="15"/>
        <v>30572.984983801482</v>
      </c>
      <c r="DI18" s="108">
        <f t="shared" si="15"/>
        <v>30579.75521488391</v>
      </c>
      <c r="DJ18" s="108">
        <f t="shared" si="15"/>
        <v>33884.950256214783</v>
      </c>
      <c r="DK18" s="108">
        <f t="shared" si="15"/>
        <v>33892.453905059432</v>
      </c>
      <c r="DL18" s="108">
        <f t="shared" si="15"/>
        <v>33899.959215548719</v>
      </c>
      <c r="DM18" s="108">
        <f t="shared" si="15"/>
        <v>33907.46618805061</v>
      </c>
      <c r="DN18" s="108">
        <f t="shared" si="15"/>
        <v>29965.794003469789</v>
      </c>
      <c r="DO18" s="108">
        <f t="shared" si="15"/>
        <v>29972.429775216628</v>
      </c>
      <c r="DP18" s="108">
        <f t="shared" si="15"/>
        <v>29979.067016421159</v>
      </c>
      <c r="DQ18" s="108">
        <f t="shared" si="15"/>
        <v>29985.705727408793</v>
      </c>
      <c r="DR18" s="108">
        <f t="shared" si="15"/>
        <v>29992.345908505005</v>
      </c>
      <c r="DS18" s="108">
        <f t="shared" si="15"/>
        <v>30571.21408498201</v>
      </c>
      <c r="DT18" s="108">
        <f t="shared" si="15"/>
        <v>30577.983923907956</v>
      </c>
      <c r="DU18" s="108">
        <f t="shared" si="15"/>
        <v>30584.755261980092</v>
      </c>
      <c r="DV18" s="108">
        <f t="shared" si="90"/>
        <v>30591.528099530395</v>
      </c>
      <c r="DW18" s="108">
        <f t="shared" si="90"/>
        <v>30396.192305569955</v>
      </c>
      <c r="DX18" s="108">
        <f t="shared" si="90"/>
        <v>30402.923386818438</v>
      </c>
      <c r="DY18" s="108">
        <f t="shared" si="90"/>
        <v>30409.655958630421</v>
      </c>
      <c r="DZ18" s="108">
        <f t="shared" si="90"/>
        <v>30416.390021335981</v>
      </c>
      <c r="EA18" s="108">
        <f t="shared" si="90"/>
        <v>31043.744942433732</v>
      </c>
      <c r="EB18" s="108">
        <f t="shared" si="90"/>
        <v>31050.619420900111</v>
      </c>
      <c r="EC18" s="108">
        <f t="shared" si="90"/>
        <v>31057.495421684576</v>
      </c>
      <c r="ED18" s="108">
        <f t="shared" si="90"/>
        <v>31064.372945124229</v>
      </c>
      <c r="EE18" s="108">
        <f t="shared" si="90"/>
        <v>31071.251991556255</v>
      </c>
      <c r="EF18" s="108">
        <f t="shared" si="90"/>
        <v>31027.686711841914</v>
      </c>
      <c r="EG18" s="108">
        <f t="shared" si="90"/>
        <v>31034.557634295303</v>
      </c>
      <c r="EH18" s="108">
        <f t="shared" si="90"/>
        <v>31041.430078279307</v>
      </c>
      <c r="EI18" s="108">
        <f t="shared" si="90"/>
        <v>31048.304044130873</v>
      </c>
      <c r="EJ18" s="108">
        <f t="shared" si="90"/>
        <v>31677.526281877814</v>
      </c>
      <c r="EK18" s="108">
        <f t="shared" si="90"/>
        <v>31684.541107978752</v>
      </c>
      <c r="EL18" s="108">
        <f t="shared" si="91"/>
        <v>31691.557487477035</v>
      </c>
      <c r="EM18" s="108">
        <f t="shared" si="91"/>
        <v>31698.575420716657</v>
      </c>
      <c r="EN18" s="108">
        <f t="shared" si="91"/>
        <v>34109.493610329126</v>
      </c>
      <c r="EO18" s="108">
        <f t="shared" si="91"/>
        <v>34117.046983150554</v>
      </c>
      <c r="EP18" s="108">
        <f t="shared" si="91"/>
        <v>34124.602028627742</v>
      </c>
      <c r="EQ18" s="108">
        <f t="shared" si="91"/>
        <v>34132.158747131085</v>
      </c>
      <c r="ER18" s="108">
        <f t="shared" si="91"/>
        <v>34139.717139031083</v>
      </c>
      <c r="ES18" s="108">
        <f t="shared" si="91"/>
        <v>32462.482273183796</v>
      </c>
      <c r="ET18" s="108">
        <f t="shared" si="91"/>
        <v>32469.670923772381</v>
      </c>
      <c r="EU18" s="108">
        <f t="shared" si="91"/>
        <v>32476.861166250856</v>
      </c>
      <c r="EV18" s="108">
        <f t="shared" si="91"/>
        <v>32484.053000971737</v>
      </c>
      <c r="EW18" s="108">
        <f t="shared" si="91"/>
        <v>32733.202553280731</v>
      </c>
      <c r="EX18" s="108">
        <f t="shared" si="91"/>
        <v>32740.45115349007</v>
      </c>
      <c r="EY18" s="108">
        <f t="shared" si="91"/>
        <v>32747.701358864833</v>
      </c>
      <c r="EZ18" s="108">
        <f t="shared" si="91"/>
        <v>32754.95316976048</v>
      </c>
      <c r="FA18" s="108">
        <f t="shared" si="91"/>
        <v>30713.787131087236</v>
      </c>
      <c r="FB18" s="108">
        <f t="shared" si="92"/>
        <v>30720.588542084697</v>
      </c>
      <c r="FC18" s="108">
        <f t="shared" si="92"/>
        <v>30727.391459219816</v>
      </c>
      <c r="FD18" s="108">
        <f t="shared" si="92"/>
        <v>30734.195882826127</v>
      </c>
      <c r="FE18" s="108">
        <f t="shared" si="92"/>
        <v>30741.001813237228</v>
      </c>
    </row>
    <row r="19" spans="1:161" ht="15.75" x14ac:dyDescent="0.25">
      <c r="A19" s="47" t="s">
        <v>178</v>
      </c>
      <c r="B19" s="12">
        <f>'Urb proj of all 25 ARs '!H19</f>
        <v>43101.159943542836</v>
      </c>
      <c r="C19" s="12">
        <f>'Urb proj of all 25 ARs '!I19</f>
        <v>43600.288561267262</v>
      </c>
      <c r="D19" s="100">
        <f t="shared" si="10"/>
        <v>1.1580398726582349E-2</v>
      </c>
      <c r="E19" s="101">
        <f t="shared" si="11"/>
        <v>2.2144488299113974E-4</v>
      </c>
      <c r="F19" s="69">
        <f t="shared" si="12"/>
        <v>43110.70447486332</v>
      </c>
      <c r="G19" s="69">
        <f t="shared" si="13"/>
        <v>43120.251119771419</v>
      </c>
      <c r="H19" s="69">
        <f>G19*(1+$E$19)</f>
        <v>43129.799878735183</v>
      </c>
      <c r="I19" s="69">
        <f t="shared" ref="I19:BE19" si="95">H19*(1+$E$19)</f>
        <v>43139.350752222759</v>
      </c>
      <c r="J19" s="69">
        <f t="shared" si="95"/>
        <v>43148.903740702401</v>
      </c>
      <c r="K19" s="69">
        <f t="shared" si="95"/>
        <v>43158.458844642453</v>
      </c>
      <c r="L19" s="69">
        <f t="shared" si="95"/>
        <v>43168.016064511387</v>
      </c>
      <c r="M19" s="69">
        <f t="shared" si="95"/>
        <v>43177.57540077775</v>
      </c>
      <c r="N19" s="69">
        <f t="shared" si="95"/>
        <v>43187.136853910219</v>
      </c>
      <c r="O19" s="69">
        <f t="shared" si="95"/>
        <v>43196.700424377552</v>
      </c>
      <c r="P19" s="69">
        <f t="shared" si="95"/>
        <v>43206.266112648635</v>
      </c>
      <c r="Q19" s="69">
        <f t="shared" si="95"/>
        <v>43215.833919192431</v>
      </c>
      <c r="R19" s="69">
        <f t="shared" si="95"/>
        <v>43225.403844478031</v>
      </c>
      <c r="S19" s="69">
        <f t="shared" si="95"/>
        <v>43234.975888974615</v>
      </c>
      <c r="T19" s="69">
        <f t="shared" si="95"/>
        <v>43244.550053151477</v>
      </c>
      <c r="U19" s="69">
        <f t="shared" si="95"/>
        <v>43254.126337478003</v>
      </c>
      <c r="V19" s="69">
        <f t="shared" si="95"/>
        <v>43263.704742423688</v>
      </c>
      <c r="W19" s="69">
        <f t="shared" si="95"/>
        <v>43273.285268458138</v>
      </c>
      <c r="X19" s="69">
        <f t="shared" si="95"/>
        <v>43282.867916051051</v>
      </c>
      <c r="Y19" s="69">
        <f t="shared" si="95"/>
        <v>43292.452685672244</v>
      </c>
      <c r="Z19" s="69">
        <f t="shared" si="95"/>
        <v>43302.03957779162</v>
      </c>
      <c r="AA19" s="69">
        <f t="shared" si="95"/>
        <v>43311.628592879199</v>
      </c>
      <c r="AB19" s="69">
        <f t="shared" si="95"/>
        <v>43321.219731405101</v>
      </c>
      <c r="AC19" s="69">
        <f t="shared" si="95"/>
        <v>43330.812993839558</v>
      </c>
      <c r="AD19" s="69">
        <f t="shared" si="95"/>
        <v>43340.408380652887</v>
      </c>
      <c r="AE19" s="69">
        <f t="shared" si="95"/>
        <v>43350.00589231553</v>
      </c>
      <c r="AF19" s="69">
        <f t="shared" si="95"/>
        <v>43359.605529298016</v>
      </c>
      <c r="AG19" s="69">
        <f t="shared" si="95"/>
        <v>43369.207292070991</v>
      </c>
      <c r="AH19" s="69">
        <f t="shared" si="95"/>
        <v>43378.8111811052</v>
      </c>
      <c r="AI19" s="69">
        <f t="shared" si="95"/>
        <v>43388.417196871495</v>
      </c>
      <c r="AJ19" s="69">
        <f t="shared" si="95"/>
        <v>43398.025339840824</v>
      </c>
      <c r="AK19" s="69">
        <f t="shared" si="95"/>
        <v>43407.635610484249</v>
      </c>
      <c r="AL19" s="69">
        <f t="shared" si="95"/>
        <v>43417.248009272931</v>
      </c>
      <c r="AM19" s="69">
        <f t="shared" si="95"/>
        <v>43426.862536678142</v>
      </c>
      <c r="AN19" s="69">
        <f t="shared" si="95"/>
        <v>43436.479193171246</v>
      </c>
      <c r="AO19" s="69">
        <f t="shared" si="95"/>
        <v>43446.097979223727</v>
      </c>
      <c r="AP19" s="69">
        <f t="shared" si="95"/>
        <v>43455.71889530716</v>
      </c>
      <c r="AQ19" s="69">
        <f t="shared" si="95"/>
        <v>43465.341941893224</v>
      </c>
      <c r="AR19" s="69">
        <f t="shared" si="95"/>
        <v>43474.967119453715</v>
      </c>
      <c r="AS19" s="69">
        <f t="shared" si="95"/>
        <v>43484.594428460528</v>
      </c>
      <c r="AT19" s="69">
        <f t="shared" si="95"/>
        <v>43494.223869385656</v>
      </c>
      <c r="AU19" s="69">
        <f t="shared" si="95"/>
        <v>43503.855442701206</v>
      </c>
      <c r="AV19" s="69">
        <f t="shared" si="95"/>
        <v>43513.48914887938</v>
      </c>
      <c r="AW19" s="69">
        <f t="shared" si="95"/>
        <v>43523.12498839249</v>
      </c>
      <c r="AX19" s="69">
        <f t="shared" si="95"/>
        <v>43532.762961712957</v>
      </c>
      <c r="AY19" s="69">
        <f t="shared" si="95"/>
        <v>43542.403069313295</v>
      </c>
      <c r="AZ19" s="69">
        <f t="shared" si="95"/>
        <v>43552.04531166613</v>
      </c>
      <c r="BA19" s="69">
        <f t="shared" si="95"/>
        <v>43561.689689244195</v>
      </c>
      <c r="BB19" s="69">
        <f t="shared" si="95"/>
        <v>43571.336202520324</v>
      </c>
      <c r="BC19" s="69">
        <f t="shared" si="95"/>
        <v>43580.984851967456</v>
      </c>
      <c r="BD19" s="69">
        <f t="shared" si="95"/>
        <v>43590.635638058637</v>
      </c>
      <c r="BE19" s="69">
        <f t="shared" si="95"/>
        <v>43600.288561267014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43719.402805102298</v>
      </c>
      <c r="DG19" s="108">
        <f t="shared" si="15"/>
        <v>43729.084243140911</v>
      </c>
      <c r="DH19" s="108">
        <f t="shared" si="15"/>
        <v>43738.76782508444</v>
      </c>
      <c r="DI19" s="108">
        <f t="shared" si="15"/>
        <v>43748.453551407641</v>
      </c>
      <c r="DJ19" s="108">
        <f t="shared" si="15"/>
        <v>47142.860484771685</v>
      </c>
      <c r="DK19" s="108">
        <f t="shared" si="15"/>
        <v>47153.300029995597</v>
      </c>
      <c r="DL19" s="108">
        <f t="shared" si="15"/>
        <v>47163.741887003387</v>
      </c>
      <c r="DM19" s="108">
        <f t="shared" si="15"/>
        <v>47174.186056306979</v>
      </c>
      <c r="DN19" s="108">
        <f t="shared" si="15"/>
        <v>41837.846224932771</v>
      </c>
      <c r="DO19" s="108">
        <f t="shared" si="15"/>
        <v>41847.111001894649</v>
      </c>
      <c r="DP19" s="108">
        <f t="shared" si="15"/>
        <v>41856.377830493984</v>
      </c>
      <c r="DQ19" s="108">
        <f t="shared" si="15"/>
        <v>41865.646711185087</v>
      </c>
      <c r="DR19" s="108">
        <f t="shared" si="15"/>
        <v>41874.917644422392</v>
      </c>
      <c r="DS19" s="108">
        <f t="shared" si="15"/>
        <v>42847.243389235664</v>
      </c>
      <c r="DT19" s="108">
        <f t="shared" si="15"/>
        <v>42856.731692034489</v>
      </c>
      <c r="DU19" s="108">
        <f t="shared" si="15"/>
        <v>42866.22209596941</v>
      </c>
      <c r="DV19" s="108">
        <f t="shared" si="90"/>
        <v>42875.714601505722</v>
      </c>
      <c r="DW19" s="108">
        <f t="shared" si="90"/>
        <v>42298.643568041502</v>
      </c>
      <c r="DX19" s="108">
        <f t="shared" si="90"/>
        <v>42308.010386217109</v>
      </c>
      <c r="DY19" s="108">
        <f t="shared" si="90"/>
        <v>42317.379278626679</v>
      </c>
      <c r="DZ19" s="108">
        <f t="shared" si="90"/>
        <v>42326.75024572952</v>
      </c>
      <c r="EA19" s="108">
        <f t="shared" si="90"/>
        <v>43419.208723995951</v>
      </c>
      <c r="EB19" s="108">
        <f t="shared" si="90"/>
        <v>43428.8236855914</v>
      </c>
      <c r="EC19" s="108">
        <f t="shared" si="90"/>
        <v>43438.440776370902</v>
      </c>
      <c r="ED19" s="108">
        <f t="shared" si="90"/>
        <v>43448.05999680594</v>
      </c>
      <c r="EE19" s="108">
        <f t="shared" si="90"/>
        <v>43457.681347368125</v>
      </c>
      <c r="EF19" s="108">
        <f t="shared" si="90"/>
        <v>43219.416907428429</v>
      </c>
      <c r="EG19" s="108">
        <f t="shared" si="90"/>
        <v>43228.987626148431</v>
      </c>
      <c r="EH19" s="108">
        <f t="shared" si="90"/>
        <v>43238.560464255133</v>
      </c>
      <c r="EI19" s="108">
        <f t="shared" si="90"/>
        <v>43248.135422217842</v>
      </c>
      <c r="EJ19" s="108">
        <f t="shared" si="90"/>
        <v>43429.195805439769</v>
      </c>
      <c r="EK19" s="108">
        <f t="shared" si="90"/>
        <v>43438.812978623304</v>
      </c>
      <c r="EL19" s="108">
        <f t="shared" si="91"/>
        <v>43448.432281480622</v>
      </c>
      <c r="EM19" s="108">
        <f t="shared" si="91"/>
        <v>43458.053714483343</v>
      </c>
      <c r="EN19" s="108">
        <f t="shared" si="91"/>
        <v>47439.796895113672</v>
      </c>
      <c r="EO19" s="108">
        <f t="shared" si="91"/>
        <v>47450.302195386234</v>
      </c>
      <c r="EP19" s="108">
        <f t="shared" si="91"/>
        <v>47460.809822003786</v>
      </c>
      <c r="EQ19" s="108">
        <f t="shared" si="91"/>
        <v>47471.319775481483</v>
      </c>
      <c r="ER19" s="108">
        <f t="shared" si="91"/>
        <v>47481.832056334599</v>
      </c>
      <c r="ES19" s="108">
        <f t="shared" si="91"/>
        <v>45875.74425575191</v>
      </c>
      <c r="ET19" s="108">
        <f t="shared" si="91"/>
        <v>45885.903204570757</v>
      </c>
      <c r="EU19" s="108">
        <f t="shared" si="91"/>
        <v>45896.064403036842</v>
      </c>
      <c r="EV19" s="108">
        <f t="shared" si="91"/>
        <v>45906.227851648327</v>
      </c>
      <c r="EW19" s="108">
        <f t="shared" si="91"/>
        <v>45879.931119085522</v>
      </c>
      <c r="EX19" s="108">
        <f t="shared" si="91"/>
        <v>45890.090995063838</v>
      </c>
      <c r="EY19" s="108">
        <f t="shared" si="91"/>
        <v>45900.253120894689</v>
      </c>
      <c r="EZ19" s="108">
        <f t="shared" si="91"/>
        <v>45910.417497076312</v>
      </c>
      <c r="FA19" s="108">
        <f t="shared" si="91"/>
        <v>42095.016184156615</v>
      </c>
      <c r="FB19" s="108">
        <f t="shared" si="92"/>
        <v>42104.337910090027</v>
      </c>
      <c r="FC19" s="108">
        <f t="shared" si="92"/>
        <v>42113.661700271943</v>
      </c>
      <c r="FD19" s="108">
        <f t="shared" si="92"/>
        <v>42122.987555159489</v>
      </c>
      <c r="FE19" s="108">
        <f t="shared" si="92"/>
        <v>42132.315475209878</v>
      </c>
    </row>
    <row r="20" spans="1:161" ht="15.75" x14ac:dyDescent="0.25">
      <c r="A20" s="47" t="s">
        <v>195</v>
      </c>
      <c r="B20" s="12">
        <f>'Urb proj of all 25 ARs '!H20</f>
        <v>143101.09349048813</v>
      </c>
      <c r="C20" s="12">
        <f>'Urb proj of all 25 ARs '!I20</f>
        <v>144758.26121131791</v>
      </c>
      <c r="D20" s="100">
        <f t="shared" si="10"/>
        <v>1.1580398726582255E-2</v>
      </c>
      <c r="E20" s="101">
        <f t="shared" si="11"/>
        <v>2.2144488299113974E-4</v>
      </c>
      <c r="F20" s="69">
        <f t="shared" si="12"/>
        <v>143132.78249539202</v>
      </c>
      <c r="G20" s="69">
        <f t="shared" si="13"/>
        <v>143164.4785176639</v>
      </c>
      <c r="H20" s="69">
        <f>G20*(1+$E$20)</f>
        <v>143196.18155885773</v>
      </c>
      <c r="I20" s="69">
        <f t="shared" ref="I20:BE20" si="96">H20*(1+$E$20)</f>
        <v>143227.89162052781</v>
      </c>
      <c r="J20" s="69">
        <f t="shared" si="96"/>
        <v>143259.60870422877</v>
      </c>
      <c r="K20" s="69">
        <f t="shared" si="96"/>
        <v>143291.33281151563</v>
      </c>
      <c r="L20" s="69">
        <f t="shared" si="96"/>
        <v>143323.06394394374</v>
      </c>
      <c r="M20" s="69">
        <f t="shared" si="96"/>
        <v>143354.80210306874</v>
      </c>
      <c r="N20" s="69">
        <f t="shared" si="96"/>
        <v>143386.54729044667</v>
      </c>
      <c r="O20" s="69">
        <f t="shared" si="96"/>
        <v>143418.2995076339</v>
      </c>
      <c r="P20" s="69">
        <f t="shared" si="96"/>
        <v>143450.05875618715</v>
      </c>
      <c r="Q20" s="69">
        <f t="shared" si="96"/>
        <v>143481.82503766348</v>
      </c>
      <c r="R20" s="69">
        <f t="shared" si="96"/>
        <v>143513.5983536203</v>
      </c>
      <c r="S20" s="69">
        <f t="shared" si="96"/>
        <v>143545.37870561535</v>
      </c>
      <c r="T20" s="69">
        <f t="shared" si="96"/>
        <v>143577.16609520675</v>
      </c>
      <c r="U20" s="69">
        <f t="shared" si="96"/>
        <v>143608.9605239529</v>
      </c>
      <c r="V20" s="69">
        <f t="shared" si="96"/>
        <v>143640.7619934126</v>
      </c>
      <c r="W20" s="69">
        <f t="shared" si="96"/>
        <v>143672.57050514498</v>
      </c>
      <c r="X20" s="69">
        <f t="shared" si="96"/>
        <v>143704.38606070951</v>
      </c>
      <c r="Y20" s="69">
        <f t="shared" si="96"/>
        <v>143736.20866166605</v>
      </c>
      <c r="Z20" s="69">
        <f t="shared" si="96"/>
        <v>143768.03830957474</v>
      </c>
      <c r="AA20" s="69">
        <f t="shared" si="96"/>
        <v>143799.87500599606</v>
      </c>
      <c r="AB20" s="69">
        <f t="shared" si="96"/>
        <v>143831.71875249091</v>
      </c>
      <c r="AC20" s="69">
        <f t="shared" si="96"/>
        <v>143863.56955062048</v>
      </c>
      <c r="AD20" s="69">
        <f t="shared" si="96"/>
        <v>143895.4274019463</v>
      </c>
      <c r="AE20" s="69">
        <f t="shared" si="96"/>
        <v>143927.2923080303</v>
      </c>
      <c r="AF20" s="69">
        <f t="shared" si="96"/>
        <v>143959.16427043467</v>
      </c>
      <c r="AG20" s="69">
        <f t="shared" si="96"/>
        <v>143991.04329072204</v>
      </c>
      <c r="AH20" s="69">
        <f t="shared" si="96"/>
        <v>144022.92937045533</v>
      </c>
      <c r="AI20" s="69">
        <f t="shared" si="96"/>
        <v>144054.8225111978</v>
      </c>
      <c r="AJ20" s="69">
        <f t="shared" si="96"/>
        <v>144086.7227145131</v>
      </c>
      <c r="AK20" s="69">
        <f t="shared" si="96"/>
        <v>144118.6299819652</v>
      </c>
      <c r="AL20" s="69">
        <f t="shared" si="96"/>
        <v>144150.5443151184</v>
      </c>
      <c r="AM20" s="69">
        <f t="shared" si="96"/>
        <v>144182.46571553737</v>
      </c>
      <c r="AN20" s="69">
        <f t="shared" si="96"/>
        <v>144214.39418478712</v>
      </c>
      <c r="AO20" s="69">
        <f t="shared" si="96"/>
        <v>144246.32972443302</v>
      </c>
      <c r="AP20" s="69">
        <f t="shared" si="96"/>
        <v>144278.27233604074</v>
      </c>
      <c r="AQ20" s="69">
        <f t="shared" si="96"/>
        <v>144310.22202117636</v>
      </c>
      <c r="AR20" s="69">
        <f t="shared" si="96"/>
        <v>144342.17878140626</v>
      </c>
      <c r="AS20" s="69">
        <f t="shared" si="96"/>
        <v>144374.14261829719</v>
      </c>
      <c r="AT20" s="69">
        <f t="shared" si="96"/>
        <v>144406.11353341624</v>
      </c>
      <c r="AU20" s="69">
        <f t="shared" si="96"/>
        <v>144438.09152833084</v>
      </c>
      <c r="AV20" s="69">
        <f t="shared" si="96"/>
        <v>144470.0766046088</v>
      </c>
      <c r="AW20" s="69">
        <f t="shared" si="96"/>
        <v>144502.06876381821</v>
      </c>
      <c r="AX20" s="69">
        <f t="shared" si="96"/>
        <v>144534.06800752759</v>
      </c>
      <c r="AY20" s="69">
        <f t="shared" si="96"/>
        <v>144566.07433730576</v>
      </c>
      <c r="AZ20" s="69">
        <f t="shared" si="96"/>
        <v>144598.08775472187</v>
      </c>
      <c r="BA20" s="69">
        <f t="shared" si="96"/>
        <v>144630.10826134545</v>
      </c>
      <c r="BB20" s="69">
        <f t="shared" si="96"/>
        <v>144662.13585874639</v>
      </c>
      <c r="BC20" s="69">
        <f t="shared" si="96"/>
        <v>144694.17054849488</v>
      </c>
      <c r="BD20" s="69">
        <f t="shared" si="96"/>
        <v>144726.21233216149</v>
      </c>
      <c r="BE20" s="69">
        <f t="shared" si="96"/>
        <v>144758.26121131715</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156649.33653155676</v>
      </c>
      <c r="DG20" s="108">
        <f t="shared" si="15"/>
        <v>156684.02572555561</v>
      </c>
      <c r="DH20" s="108">
        <f t="shared" si="15"/>
        <v>156718.722601299</v>
      </c>
      <c r="DI20" s="108">
        <f t="shared" si="15"/>
        <v>156753.42716048795</v>
      </c>
      <c r="DJ20" s="108">
        <f t="shared" si="15"/>
        <v>178525.1469022613</v>
      </c>
      <c r="DK20" s="108">
        <f t="shared" si="15"/>
        <v>178564.68038252805</v>
      </c>
      <c r="DL20" s="108">
        <f t="shared" si="15"/>
        <v>178604.22261728172</v>
      </c>
      <c r="DM20" s="108">
        <f t="shared" si="15"/>
        <v>178643.77360846094</v>
      </c>
      <c r="DN20" s="108">
        <f t="shared" si="15"/>
        <v>158965.87666981737</v>
      </c>
      <c r="DO20" s="108">
        <f t="shared" si="15"/>
        <v>159001.0788497761</v>
      </c>
      <c r="DP20" s="108">
        <f t="shared" si="15"/>
        <v>159036.28882507744</v>
      </c>
      <c r="DQ20" s="108">
        <f t="shared" si="15"/>
        <v>159071.50659744767</v>
      </c>
      <c r="DR20" s="108">
        <f t="shared" si="15"/>
        <v>159106.73216861335</v>
      </c>
      <c r="DS20" s="108">
        <f t="shared" si="15"/>
        <v>161652.37016627533</v>
      </c>
      <c r="DT20" s="108">
        <f t="shared" si="15"/>
        <v>161688.16725647208</v>
      </c>
      <c r="DU20" s="108">
        <f t="shared" si="15"/>
        <v>161723.97227375122</v>
      </c>
      <c r="DV20" s="108">
        <f t="shared" si="90"/>
        <v>161759.78521986824</v>
      </c>
      <c r="DW20" s="108">
        <f t="shared" si="90"/>
        <v>164293.08328438064</v>
      </c>
      <c r="DX20" s="108">
        <f t="shared" si="90"/>
        <v>164329.46514698479</v>
      </c>
      <c r="DY20" s="108">
        <f t="shared" si="90"/>
        <v>164365.85506616626</v>
      </c>
      <c r="DZ20" s="108">
        <f t="shared" si="90"/>
        <v>164402.25304370915</v>
      </c>
      <c r="EA20" s="108">
        <f t="shared" si="90"/>
        <v>167072.08932419884</v>
      </c>
      <c r="EB20" s="108">
        <f t="shared" si="90"/>
        <v>167109.08658347031</v>
      </c>
      <c r="EC20" s="108">
        <f t="shared" si="90"/>
        <v>167146.09203559556</v>
      </c>
      <c r="ED20" s="108">
        <f t="shared" si="90"/>
        <v>167183.10568238882</v>
      </c>
      <c r="EE20" s="108">
        <f t="shared" si="90"/>
        <v>167220.12752566475</v>
      </c>
      <c r="EF20" s="108">
        <f t="shared" si="90"/>
        <v>175770.65208048225</v>
      </c>
      <c r="EG20" s="108">
        <f t="shared" si="90"/>
        <v>175809.57559196549</v>
      </c>
      <c r="EH20" s="108">
        <f t="shared" si="90"/>
        <v>175848.50772286119</v>
      </c>
      <c r="EI20" s="108">
        <f t="shared" si="90"/>
        <v>175887.44847507804</v>
      </c>
      <c r="EJ20" s="108">
        <f t="shared" si="90"/>
        <v>178705.71496381349</v>
      </c>
      <c r="EK20" s="108">
        <f t="shared" si="90"/>
        <v>178745.28842995351</v>
      </c>
      <c r="EL20" s="108">
        <f t="shared" si="91"/>
        <v>178784.87065943511</v>
      </c>
      <c r="EM20" s="108">
        <f t="shared" si="91"/>
        <v>178824.46165419888</v>
      </c>
      <c r="EN20" s="108">
        <f t="shared" si="91"/>
        <v>192992.5456154001</v>
      </c>
      <c r="EO20" s="108">
        <f t="shared" si="91"/>
        <v>193035.28282708209</v>
      </c>
      <c r="EP20" s="108">
        <f t="shared" si="91"/>
        <v>193078.0295027009</v>
      </c>
      <c r="EQ20" s="108">
        <f t="shared" si="91"/>
        <v>193120.78564435229</v>
      </c>
      <c r="ER20" s="108">
        <f t="shared" si="91"/>
        <v>193163.55125413244</v>
      </c>
      <c r="ES20" s="108">
        <f t="shared" si="91"/>
        <v>173315.026184252</v>
      </c>
      <c r="ET20" s="108">
        <f t="shared" si="91"/>
        <v>173353.40590994596</v>
      </c>
      <c r="EU20" s="108">
        <f t="shared" si="91"/>
        <v>173391.79413463379</v>
      </c>
      <c r="EV20" s="108">
        <f t="shared" si="91"/>
        <v>173430.19086019756</v>
      </c>
      <c r="EW20" s="108">
        <f t="shared" si="91"/>
        <v>170867.69011728029</v>
      </c>
      <c r="EX20" s="108">
        <f t="shared" si="91"/>
        <v>170905.52789292528</v>
      </c>
      <c r="EY20" s="108">
        <f t="shared" si="91"/>
        <v>170943.37404755209</v>
      </c>
      <c r="EZ20" s="108">
        <f t="shared" si="91"/>
        <v>170981.22858301614</v>
      </c>
      <c r="FA20" s="108">
        <f t="shared" si="91"/>
        <v>158489.74256969261</v>
      </c>
      <c r="FB20" s="108">
        <f t="shared" si="92"/>
        <v>158524.83931219127</v>
      </c>
      <c r="FC20" s="108">
        <f t="shared" si="92"/>
        <v>158559.94382668394</v>
      </c>
      <c r="FD20" s="108">
        <f t="shared" si="92"/>
        <v>158595.05611489172</v>
      </c>
      <c r="FE20" s="108">
        <f t="shared" si="92"/>
        <v>158630.17617853609</v>
      </c>
    </row>
    <row r="21" spans="1:161" ht="15.75" x14ac:dyDescent="0.25">
      <c r="A21" s="47" t="s">
        <v>180</v>
      </c>
      <c r="B21" s="12">
        <f>'Urb proj of all 25 ARs '!H21</f>
        <v>78775.639078302949</v>
      </c>
      <c r="C21" s="12">
        <f>'Urb proj of all 25 ARs '!I21</f>
        <v>79687.892388771041</v>
      </c>
      <c r="D21" s="100">
        <f t="shared" si="10"/>
        <v>1.1580398726582366E-2</v>
      </c>
      <c r="E21" s="101">
        <f t="shared" si="11"/>
        <v>2.2144488299113974E-4</v>
      </c>
      <c r="F21" s="69">
        <f t="shared" si="12"/>
        <v>78793.083540481195</v>
      </c>
      <c r="G21" s="69">
        <f t="shared" si="13"/>
        <v>78810.531865646335</v>
      </c>
      <c r="H21" s="69">
        <f>G21*(1+$E$21)</f>
        <v>78827.984054653789</v>
      </c>
      <c r="I21" s="69">
        <f t="shared" ref="I21:BE21" si="97">H21*(1+$E$21)</f>
        <v>78845.440108359195</v>
      </c>
      <c r="J21" s="69">
        <f t="shared" si="97"/>
        <v>78862.90002761838</v>
      </c>
      <c r="K21" s="69">
        <f t="shared" si="97"/>
        <v>78880.363813287331</v>
      </c>
      <c r="L21" s="69">
        <f t="shared" si="97"/>
        <v>78897.831466222269</v>
      </c>
      <c r="M21" s="69">
        <f t="shared" si="97"/>
        <v>78915.30298727956</v>
      </c>
      <c r="N21" s="69">
        <f t="shared" si="97"/>
        <v>78932.778377315786</v>
      </c>
      <c r="O21" s="69">
        <f t="shared" si="97"/>
        <v>78950.257637187722</v>
      </c>
      <c r="P21" s="69">
        <f t="shared" si="97"/>
        <v>78967.740767752315</v>
      </c>
      <c r="Q21" s="69">
        <f t="shared" si="97"/>
        <v>78985.227769866702</v>
      </c>
      <c r="R21" s="69">
        <f t="shared" si="97"/>
        <v>79002.718644388224</v>
      </c>
      <c r="S21" s="69">
        <f t="shared" si="97"/>
        <v>79020.21339217441</v>
      </c>
      <c r="T21" s="69">
        <f t="shared" si="97"/>
        <v>79037.712014082979</v>
      </c>
      <c r="U21" s="69">
        <f t="shared" si="97"/>
        <v>79055.214510971826</v>
      </c>
      <c r="V21" s="69">
        <f t="shared" si="97"/>
        <v>79072.720883699047</v>
      </c>
      <c r="W21" s="69">
        <f t="shared" si="97"/>
        <v>79090.231133122928</v>
      </c>
      <c r="X21" s="69">
        <f t="shared" si="97"/>
        <v>79107.745260101947</v>
      </c>
      <c r="Y21" s="69">
        <f t="shared" si="97"/>
        <v>79125.263265494767</v>
      </c>
      <c r="Z21" s="69">
        <f t="shared" si="97"/>
        <v>79142.785150160242</v>
      </c>
      <c r="AA21" s="69">
        <f t="shared" si="97"/>
        <v>79160.310914957416</v>
      </c>
      <c r="AB21" s="69">
        <f t="shared" si="97"/>
        <v>79177.840560745521</v>
      </c>
      <c r="AC21" s="69">
        <f t="shared" si="97"/>
        <v>79195.374088383993</v>
      </c>
      <c r="AD21" s="69">
        <f t="shared" si="97"/>
        <v>79212.911498732428</v>
      </c>
      <c r="AE21" s="69">
        <f t="shared" si="97"/>
        <v>79230.452792650656</v>
      </c>
      <c r="AF21" s="69">
        <f t="shared" si="97"/>
        <v>79247.997970998666</v>
      </c>
      <c r="AG21" s="69">
        <f t="shared" si="97"/>
        <v>79265.547034636635</v>
      </c>
      <c r="AH21" s="69">
        <f t="shared" si="97"/>
        <v>79283.099984424945</v>
      </c>
      <c r="AI21" s="69">
        <f t="shared" si="97"/>
        <v>79300.656821224169</v>
      </c>
      <c r="AJ21" s="69">
        <f t="shared" si="97"/>
        <v>79318.217545895066</v>
      </c>
      <c r="AK21" s="69">
        <f t="shared" si="97"/>
        <v>79335.782159298586</v>
      </c>
      <c r="AL21" s="69">
        <f t="shared" si="97"/>
        <v>79353.350662295867</v>
      </c>
      <c r="AM21" s="69">
        <f t="shared" si="97"/>
        <v>79370.923055748237</v>
      </c>
      <c r="AN21" s="69">
        <f t="shared" si="97"/>
        <v>79388.499340517214</v>
      </c>
      <c r="AO21" s="69">
        <f t="shared" si="97"/>
        <v>79406.079517464517</v>
      </c>
      <c r="AP21" s="69">
        <f t="shared" si="97"/>
        <v>79423.663587452043</v>
      </c>
      <c r="AQ21" s="69">
        <f t="shared" si="97"/>
        <v>79441.251551341891</v>
      </c>
      <c r="AR21" s="69">
        <f t="shared" si="97"/>
        <v>79458.843409996349</v>
      </c>
      <c r="AS21" s="69">
        <f t="shared" si="97"/>
        <v>79476.439164277894</v>
      </c>
      <c r="AT21" s="69">
        <f t="shared" si="97"/>
        <v>79494.038815049178</v>
      </c>
      <c r="AU21" s="69">
        <f t="shared" si="97"/>
        <v>79511.642363173072</v>
      </c>
      <c r="AV21" s="69">
        <f t="shared" si="97"/>
        <v>79529.249809512621</v>
      </c>
      <c r="AW21" s="69">
        <f t="shared" si="97"/>
        <v>79546.861154931059</v>
      </c>
      <c r="AX21" s="69">
        <f t="shared" si="97"/>
        <v>79564.476400291824</v>
      </c>
      <c r="AY21" s="69">
        <f t="shared" si="97"/>
        <v>79582.095546458542</v>
      </c>
      <c r="AZ21" s="69">
        <f t="shared" si="97"/>
        <v>79599.718594295016</v>
      </c>
      <c r="BA21" s="69">
        <f t="shared" si="97"/>
        <v>79617.345544665252</v>
      </c>
      <c r="BB21" s="69">
        <f t="shared" si="97"/>
        <v>79634.976398433457</v>
      </c>
      <c r="BC21" s="69">
        <f t="shared" si="97"/>
        <v>79652.611156464016</v>
      </c>
      <c r="BD21" s="69">
        <f t="shared" si="97"/>
        <v>79670.249819621502</v>
      </c>
      <c r="BE21" s="69">
        <f t="shared" si="97"/>
        <v>79687.892388770677</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95658.896223319971</v>
      </c>
      <c r="DG21" s="108">
        <f t="shared" si="15"/>
        <v>95680.079396401212</v>
      </c>
      <c r="DH21" s="108">
        <f t="shared" si="15"/>
        <v>95701.267260387729</v>
      </c>
      <c r="DI21" s="108">
        <f t="shared" si="15"/>
        <v>95722.459816318296</v>
      </c>
      <c r="DJ21" s="108">
        <f t="shared" si="15"/>
        <v>107483.59530731871</v>
      </c>
      <c r="DK21" s="108">
        <f t="shared" si="15"/>
        <v>107507.396999505</v>
      </c>
      <c r="DL21" s="108">
        <f t="shared" si="15"/>
        <v>107531.20396245424</v>
      </c>
      <c r="DM21" s="108">
        <f t="shared" si="15"/>
        <v>107555.01619733359</v>
      </c>
      <c r="DN21" s="108">
        <f t="shared" si="15"/>
        <v>90752.890708702267</v>
      </c>
      <c r="DO21" s="108">
        <f t="shared" si="15"/>
        <v>90772.987471966379</v>
      </c>
      <c r="DP21" s="108">
        <f t="shared" si="15"/>
        <v>90793.088685555864</v>
      </c>
      <c r="DQ21" s="108">
        <f t="shared" si="15"/>
        <v>90813.194350456237</v>
      </c>
      <c r="DR21" s="108">
        <f t="shared" si="15"/>
        <v>90833.304467653215</v>
      </c>
      <c r="DS21" s="108">
        <f t="shared" si="15"/>
        <v>93459.487050151656</v>
      </c>
      <c r="DT21" s="108">
        <f t="shared" si="15"/>
        <v>93480.183175325888</v>
      </c>
      <c r="DU21" s="108">
        <f t="shared" si="15"/>
        <v>93500.883883551141</v>
      </c>
      <c r="DV21" s="108">
        <f t="shared" si="90"/>
        <v>93521.589175842309</v>
      </c>
      <c r="DW21" s="108">
        <f t="shared" si="90"/>
        <v>94690.697532007442</v>
      </c>
      <c r="DX21" s="108">
        <f t="shared" si="90"/>
        <v>94711.666302442769</v>
      </c>
      <c r="DY21" s="108">
        <f t="shared" si="90"/>
        <v>94732.639716305013</v>
      </c>
      <c r="DZ21" s="108">
        <f t="shared" si="90"/>
        <v>94753.617774622442</v>
      </c>
      <c r="EA21" s="108">
        <f t="shared" si="90"/>
        <v>101119.39573568196</v>
      </c>
      <c r="EB21" s="108">
        <f t="shared" si="90"/>
        <v>101141.78810843878</v>
      </c>
      <c r="EC21" s="108">
        <f t="shared" si="90"/>
        <v>101164.18543987197</v>
      </c>
      <c r="ED21" s="108">
        <f t="shared" si="90"/>
        <v>101186.58773107959</v>
      </c>
      <c r="EE21" s="108">
        <f t="shared" si="90"/>
        <v>101208.99498315998</v>
      </c>
      <c r="EF21" s="108">
        <f t="shared" si="90"/>
        <v>99787.783161371466</v>
      </c>
      <c r="EG21" s="108">
        <f t="shared" si="90"/>
        <v>99809.880655337576</v>
      </c>
      <c r="EH21" s="108">
        <f t="shared" si="90"/>
        <v>99831.983042680658</v>
      </c>
      <c r="EI21" s="108">
        <f t="shared" si="90"/>
        <v>99854.090324484307</v>
      </c>
      <c r="EJ21" s="108">
        <f t="shared" si="90"/>
        <v>106540.71668301667</v>
      </c>
      <c r="EK21" s="108">
        <f t="shared" si="90"/>
        <v>106564.30957955634</v>
      </c>
      <c r="EL21" s="108">
        <f t="shared" si="91"/>
        <v>106587.90770062222</v>
      </c>
      <c r="EM21" s="108">
        <f t="shared" si="91"/>
        <v>106611.51104737126</v>
      </c>
      <c r="EN21" s="108">
        <f t="shared" si="91"/>
        <v>114468.82554586732</v>
      </c>
      <c r="EO21" s="108">
        <f t="shared" si="91"/>
        <v>114494.17408154646</v>
      </c>
      <c r="EP21" s="108">
        <f t="shared" si="91"/>
        <v>114519.52823052912</v>
      </c>
      <c r="EQ21" s="108">
        <f t="shared" si="91"/>
        <v>114544.88799405831</v>
      </c>
      <c r="ER21" s="108">
        <f t="shared" si="91"/>
        <v>114570.2533733774</v>
      </c>
      <c r="ES21" s="108">
        <f t="shared" si="91"/>
        <v>109758.29341623923</v>
      </c>
      <c r="ET21" s="108">
        <f t="shared" si="91"/>
        <v>109782.59882868209</v>
      </c>
      <c r="EU21" s="108">
        <f t="shared" si="91"/>
        <v>109806.90962343419</v>
      </c>
      <c r="EV21" s="108">
        <f t="shared" si="91"/>
        <v>109831.22580168737</v>
      </c>
      <c r="EW21" s="108">
        <f t="shared" si="91"/>
        <v>103659.54253645737</v>
      </c>
      <c r="EX21" s="108">
        <f t="shared" si="91"/>
        <v>103682.49741172527</v>
      </c>
      <c r="EY21" s="108">
        <f t="shared" si="91"/>
        <v>103705.45737023285</v>
      </c>
      <c r="EZ21" s="108">
        <f t="shared" si="91"/>
        <v>103728.42241310574</v>
      </c>
      <c r="FA21" s="108">
        <f t="shared" si="91"/>
        <v>93608.297960205004</v>
      </c>
      <c r="FB21" s="108">
        <f t="shared" si="92"/>
        <v>93629.027038793807</v>
      </c>
      <c r="FC21" s="108">
        <f t="shared" si="92"/>
        <v>93649.760707730995</v>
      </c>
      <c r="FD21" s="108">
        <f t="shared" si="92"/>
        <v>93670.498968033062</v>
      </c>
      <c r="FE21" s="108">
        <f t="shared" si="92"/>
        <v>93691.241820716765</v>
      </c>
    </row>
    <row r="22" spans="1:161" ht="15.75" x14ac:dyDescent="0.25">
      <c r="A22" s="47" t="s">
        <v>181</v>
      </c>
      <c r="B22" s="12">
        <f>'Urb proj of all 25 ARs '!H22</f>
        <v>234514.90021570458</v>
      </c>
      <c r="C22" s="12">
        <f>'Urb proj of all 25 ARs '!I22</f>
        <v>237230.6762675271</v>
      </c>
      <c r="D22" s="100">
        <f t="shared" si="10"/>
        <v>1.1580398726582324E-2</v>
      </c>
      <c r="E22" s="101">
        <f t="shared" si="11"/>
        <v>2.2144488299113974E-4</v>
      </c>
      <c r="F22" s="69">
        <f t="shared" si="12"/>
        <v>234566.83234034252</v>
      </c>
      <c r="G22" s="69">
        <f t="shared" si="13"/>
        <v>234618.77596508374</v>
      </c>
      <c r="H22" s="69">
        <f>G22*(1+$E$22)</f>
        <v>234670.73109247486</v>
      </c>
      <c r="I22" s="69">
        <f t="shared" ref="I22:BD22" si="98">H22*(1+$E$22)</f>
        <v>234722.69772506307</v>
      </c>
      <c r="J22" s="69">
        <f t="shared" si="98"/>
        <v>234774.67586539616</v>
      </c>
      <c r="K22" s="69">
        <f t="shared" si="98"/>
        <v>234826.66551602245</v>
      </c>
      <c r="L22" s="69">
        <f t="shared" si="98"/>
        <v>234878.66667949085</v>
      </c>
      <c r="M22" s="69">
        <f t="shared" si="98"/>
        <v>234930.67935835081</v>
      </c>
      <c r="N22" s="69">
        <f t="shared" si="98"/>
        <v>234982.70355515234</v>
      </c>
      <c r="O22" s="69">
        <f t="shared" si="98"/>
        <v>235034.73927244605</v>
      </c>
      <c r="P22" s="69">
        <f t="shared" si="98"/>
        <v>235086.78651278309</v>
      </c>
      <c r="Q22" s="69">
        <f t="shared" si="98"/>
        <v>235138.84527871516</v>
      </c>
      <c r="R22" s="69">
        <f t="shared" si="98"/>
        <v>235190.91557279459</v>
      </c>
      <c r="S22" s="69">
        <f t="shared" si="98"/>
        <v>235242.99739757419</v>
      </c>
      <c r="T22" s="69">
        <f t="shared" si="98"/>
        <v>235295.09075560738</v>
      </c>
      <c r="U22" s="69">
        <f t="shared" si="98"/>
        <v>235347.19564944814</v>
      </c>
      <c r="V22" s="69">
        <f t="shared" si="98"/>
        <v>235399.31208165103</v>
      </c>
      <c r="W22" s="69">
        <f t="shared" si="98"/>
        <v>235451.44005477114</v>
      </c>
      <c r="X22" s="69">
        <f t="shared" si="98"/>
        <v>235503.57957136416</v>
      </c>
      <c r="Y22" s="69">
        <f t="shared" si="98"/>
        <v>235555.73063398633</v>
      </c>
      <c r="Z22" s="69">
        <f t="shared" si="98"/>
        <v>235607.89324519446</v>
      </c>
      <c r="AA22" s="69">
        <f t="shared" si="98"/>
        <v>235660.06740754592</v>
      </c>
      <c r="AB22" s="69">
        <f t="shared" si="98"/>
        <v>235712.25312359867</v>
      </c>
      <c r="AC22" s="69">
        <f t="shared" si="98"/>
        <v>235764.4503959112</v>
      </c>
      <c r="AD22" s="69">
        <f t="shared" si="98"/>
        <v>235816.6592270426</v>
      </c>
      <c r="AE22" s="69">
        <f t="shared" si="98"/>
        <v>235868.87961955249</v>
      </c>
      <c r="AF22" s="69">
        <f t="shared" si="98"/>
        <v>235921.1115760011</v>
      </c>
      <c r="AG22" s="69">
        <f t="shared" si="98"/>
        <v>235973.35509894919</v>
      </c>
      <c r="AH22" s="69">
        <f t="shared" si="98"/>
        <v>236025.6101909581</v>
      </c>
      <c r="AI22" s="69">
        <f t="shared" si="98"/>
        <v>236077.87685458976</v>
      </c>
      <c r="AJ22" s="69">
        <f t="shared" si="98"/>
        <v>236130.15509240661</v>
      </c>
      <c r="AK22" s="69">
        <f t="shared" si="98"/>
        <v>236182.44490697174</v>
      </c>
      <c r="AL22" s="69">
        <f t="shared" si="98"/>
        <v>236234.74630084872</v>
      </c>
      <c r="AM22" s="69">
        <f t="shared" si="98"/>
        <v>236287.05927660177</v>
      </c>
      <c r="AN22" s="69">
        <f t="shared" si="98"/>
        <v>236339.38383679561</v>
      </c>
      <c r="AO22" s="69">
        <f t="shared" si="98"/>
        <v>236391.71998399554</v>
      </c>
      <c r="AP22" s="69">
        <f t="shared" si="98"/>
        <v>236444.06772076746</v>
      </c>
      <c r="AQ22" s="69">
        <f t="shared" si="98"/>
        <v>236496.42704967785</v>
      </c>
      <c r="AR22" s="69">
        <f t="shared" si="98"/>
        <v>236548.79797329369</v>
      </c>
      <c r="AS22" s="69">
        <f t="shared" si="98"/>
        <v>236601.1804941826</v>
      </c>
      <c r="AT22" s="69">
        <f t="shared" si="98"/>
        <v>236653.57461491271</v>
      </c>
      <c r="AU22" s="69">
        <f t="shared" si="98"/>
        <v>236705.98033805273</v>
      </c>
      <c r="AV22" s="69">
        <f t="shared" si="98"/>
        <v>236758.39766617198</v>
      </c>
      <c r="AW22" s="69">
        <f t="shared" si="98"/>
        <v>236810.82660184032</v>
      </c>
      <c r="AX22" s="69">
        <f t="shared" si="98"/>
        <v>236863.26714762821</v>
      </c>
      <c r="AY22" s="69">
        <f t="shared" si="98"/>
        <v>236915.71930610662</v>
      </c>
      <c r="AZ22" s="69">
        <f t="shared" si="98"/>
        <v>236968.18307984713</v>
      </c>
      <c r="BA22" s="69">
        <f t="shared" si="98"/>
        <v>237020.65847142186</v>
      </c>
      <c r="BB22" s="69">
        <f t="shared" si="98"/>
        <v>237073.14548340355</v>
      </c>
      <c r="BC22" s="69">
        <f t="shared" si="98"/>
        <v>237125.64411836545</v>
      </c>
      <c r="BD22" s="69">
        <f t="shared" si="98"/>
        <v>237178.15437888145</v>
      </c>
      <c r="BE22" s="69">
        <f>BD22*(1+$E$22)</f>
        <v>237230.67626752594</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264604.37827855471</v>
      </c>
      <c r="DG22" s="108">
        <f t="shared" si="15"/>
        <v>264662.97356414155</v>
      </c>
      <c r="DH22" s="108">
        <f t="shared" si="15"/>
        <v>264721.58182535454</v>
      </c>
      <c r="DI22" s="108">
        <f t="shared" si="15"/>
        <v>264780.20306506712</v>
      </c>
      <c r="DJ22" s="108">
        <f t="shared" si="15"/>
        <v>289868.2838208265</v>
      </c>
      <c r="DK22" s="108">
        <f t="shared" si="15"/>
        <v>289932.47366902005</v>
      </c>
      <c r="DL22" s="108">
        <f t="shared" si="15"/>
        <v>289996.67773172702</v>
      </c>
      <c r="DM22" s="108">
        <f t="shared" si="15"/>
        <v>290060.89601209515</v>
      </c>
      <c r="DN22" s="108">
        <f t="shared" si="15"/>
        <v>256117.6753940245</v>
      </c>
      <c r="DO22" s="108">
        <f t="shared" si="15"/>
        <v>256174.3913426841</v>
      </c>
      <c r="DP22" s="108">
        <f t="shared" si="15"/>
        <v>256231.11985080029</v>
      </c>
      <c r="DQ22" s="108">
        <f t="shared" si="15"/>
        <v>256287.86092115432</v>
      </c>
      <c r="DR22" s="108">
        <f t="shared" si="15"/>
        <v>256344.61455652807</v>
      </c>
      <c r="DS22" s="108">
        <f t="shared" si="15"/>
        <v>260613.00900632463</v>
      </c>
      <c r="DT22" s="108">
        <f t="shared" si="15"/>
        <v>260670.72042361001</v>
      </c>
      <c r="DU22" s="108">
        <f t="shared" si="15"/>
        <v>260728.44462079342</v>
      </c>
      <c r="DV22" s="108">
        <f t="shared" si="90"/>
        <v>260786.18160070493</v>
      </c>
      <c r="DW22" s="108">
        <f t="shared" si="90"/>
        <v>258148.89470958029</v>
      </c>
      <c r="DX22" s="108">
        <f t="shared" si="90"/>
        <v>258206.06046136352</v>
      </c>
      <c r="DY22" s="108">
        <f t="shared" si="90"/>
        <v>258263.23887221</v>
      </c>
      <c r="DZ22" s="108">
        <f t="shared" si="90"/>
        <v>258320.42994492294</v>
      </c>
      <c r="EA22" s="108">
        <f t="shared" si="90"/>
        <v>270475.32204148156</v>
      </c>
      <c r="EB22" s="108">
        <f t="shared" si="90"/>
        <v>270535.21741752297</v>
      </c>
      <c r="EC22" s="108">
        <f t="shared" si="90"/>
        <v>270595.12605708902</v>
      </c>
      <c r="ED22" s="108">
        <f t="shared" si="90"/>
        <v>270655.04796311667</v>
      </c>
      <c r="EE22" s="108">
        <f t="shared" si="90"/>
        <v>270714.98313854384</v>
      </c>
      <c r="EF22" s="108">
        <f t="shared" si="90"/>
        <v>270876.11874217947</v>
      </c>
      <c r="EG22" s="108">
        <f t="shared" si="90"/>
        <v>270936.10287259944</v>
      </c>
      <c r="EH22" s="108">
        <f t="shared" si="90"/>
        <v>270996.10028619814</v>
      </c>
      <c r="EI22" s="108">
        <f t="shared" si="90"/>
        <v>271056.1109859171</v>
      </c>
      <c r="EJ22" s="108">
        <f t="shared" si="90"/>
        <v>278475.65545705991</v>
      </c>
      <c r="EK22" s="108">
        <f t="shared" si="90"/>
        <v>278537.32246599847</v>
      </c>
      <c r="EL22" s="108">
        <f t="shared" si="91"/>
        <v>278599.00313078065</v>
      </c>
      <c r="EM22" s="108">
        <f t="shared" si="91"/>
        <v>278660.6974544304</v>
      </c>
      <c r="EN22" s="108">
        <f t="shared" si="91"/>
        <v>300981.17175670329</v>
      </c>
      <c r="EO22" s="108">
        <f t="shared" si="91"/>
        <v>301047.82249706553</v>
      </c>
      <c r="EP22" s="108">
        <f t="shared" si="91"/>
        <v>301114.48799689312</v>
      </c>
      <c r="EQ22" s="108">
        <f t="shared" si="91"/>
        <v>301181.16825945454</v>
      </c>
      <c r="ER22" s="108">
        <f t="shared" si="91"/>
        <v>301247.86328801891</v>
      </c>
      <c r="ES22" s="108">
        <f t="shared" si="91"/>
        <v>285911.73889948375</v>
      </c>
      <c r="ET22" s="108">
        <f t="shared" si="91"/>
        <v>285975.05259105016</v>
      </c>
      <c r="EU22" s="108">
        <f t="shared" si="91"/>
        <v>286038.38030310953</v>
      </c>
      <c r="EV22" s="108">
        <f t="shared" si="91"/>
        <v>286101.72203876672</v>
      </c>
      <c r="EW22" s="108">
        <f t="shared" si="91"/>
        <v>281170.12262859847</v>
      </c>
      <c r="EX22" s="108">
        <f t="shared" si="91"/>
        <v>281232.3863135046</v>
      </c>
      <c r="EY22" s="108">
        <f t="shared" si="91"/>
        <v>281294.66378638515</v>
      </c>
      <c r="EZ22" s="108">
        <f t="shared" si="91"/>
        <v>281356.95505029336</v>
      </c>
      <c r="FA22" s="108">
        <f t="shared" si="91"/>
        <v>261430.47561949893</v>
      </c>
      <c r="FB22" s="108">
        <f t="shared" si="92"/>
        <v>261488.36806058281</v>
      </c>
      <c r="FC22" s="108">
        <f t="shared" si="92"/>
        <v>261546.2733216515</v>
      </c>
      <c r="FD22" s="108">
        <f t="shared" si="92"/>
        <v>261604.191405544</v>
      </c>
      <c r="FE22" s="108">
        <f t="shared" si="92"/>
        <v>261662.12231509981</v>
      </c>
    </row>
    <row r="23" spans="1:161" ht="15.75" x14ac:dyDescent="0.25">
      <c r="A23" s="47" t="s">
        <v>182</v>
      </c>
      <c r="B23" s="12">
        <f>'Urb proj of all 25 ARs '!H23</f>
        <v>494850.35351397446</v>
      </c>
      <c r="C23" s="12">
        <f>'Urb proj of all 25 ARs '!I23</f>
        <v>500580.91791765648</v>
      </c>
      <c r="D23" s="100">
        <f t="shared" si="10"/>
        <v>1.158039872658227E-2</v>
      </c>
      <c r="E23" s="101">
        <f t="shared" si="11"/>
        <v>2.2144488299113974E-4</v>
      </c>
      <c r="F23" s="69">
        <f t="shared" si="12"/>
        <v>494959.93559260649</v>
      </c>
      <c r="G23" s="69">
        <f t="shared" si="13"/>
        <v>495069.54193762911</v>
      </c>
      <c r="H23" s="69">
        <f>G23*(1+$E$23)</f>
        <v>495179.17255441594</v>
      </c>
      <c r="I23" s="69">
        <f t="shared" ref="I23:BE23" si="99">H23*(1+$E$23)</f>
        <v>495288.82744834188</v>
      </c>
      <c r="J23" s="69">
        <f t="shared" si="99"/>
        <v>495398.50662478298</v>
      </c>
      <c r="K23" s="69">
        <f t="shared" si="99"/>
        <v>495508.21008911647</v>
      </c>
      <c r="L23" s="69">
        <f t="shared" si="99"/>
        <v>495617.9378467208</v>
      </c>
      <c r="M23" s="69">
        <f t="shared" si="99"/>
        <v>495727.68990297557</v>
      </c>
      <c r="N23" s="69">
        <f t="shared" si="99"/>
        <v>495837.46626326162</v>
      </c>
      <c r="O23" s="69">
        <f t="shared" si="99"/>
        <v>495947.26693296089</v>
      </c>
      <c r="P23" s="69">
        <f t="shared" si="99"/>
        <v>496057.09191745665</v>
      </c>
      <c r="Q23" s="69">
        <f t="shared" si="99"/>
        <v>496166.94122213323</v>
      </c>
      <c r="R23" s="69">
        <f t="shared" si="99"/>
        <v>496276.81485237624</v>
      </c>
      <c r="S23" s="69">
        <f t="shared" si="99"/>
        <v>496386.71281357243</v>
      </c>
      <c r="T23" s="69">
        <f t="shared" si="99"/>
        <v>496496.63511110982</v>
      </c>
      <c r="U23" s="69">
        <f t="shared" si="99"/>
        <v>496606.58175037749</v>
      </c>
      <c r="V23" s="69">
        <f t="shared" si="99"/>
        <v>496716.55273676582</v>
      </c>
      <c r="W23" s="69">
        <f t="shared" si="99"/>
        <v>496826.54807566636</v>
      </c>
      <c r="X23" s="69">
        <f t="shared" si="99"/>
        <v>496936.56777247187</v>
      </c>
      <c r="Y23" s="69">
        <f t="shared" si="99"/>
        <v>497046.61183257628</v>
      </c>
      <c r="Z23" s="69">
        <f t="shared" si="99"/>
        <v>497156.68026137468</v>
      </c>
      <c r="AA23" s="69">
        <f t="shared" si="99"/>
        <v>497266.77306426346</v>
      </c>
      <c r="AB23" s="69">
        <f t="shared" si="99"/>
        <v>497376.89024664008</v>
      </c>
      <c r="AC23" s="69">
        <f t="shared" si="99"/>
        <v>497487.03181390325</v>
      </c>
      <c r="AD23" s="69">
        <f t="shared" si="99"/>
        <v>497597.19777145289</v>
      </c>
      <c r="AE23" s="69">
        <f t="shared" si="99"/>
        <v>497707.3881246901</v>
      </c>
      <c r="AF23" s="69">
        <f t="shared" si="99"/>
        <v>497817.60287901718</v>
      </c>
      <c r="AG23" s="69">
        <f t="shared" si="99"/>
        <v>497927.84203983768</v>
      </c>
      <c r="AH23" s="69">
        <f t="shared" si="99"/>
        <v>498038.10561255622</v>
      </c>
      <c r="AI23" s="69">
        <f t="shared" si="99"/>
        <v>498148.39360257873</v>
      </c>
      <c r="AJ23" s="69">
        <f t="shared" si="99"/>
        <v>498258.70601531229</v>
      </c>
      <c r="AK23" s="69">
        <f t="shared" si="99"/>
        <v>498369.04285616515</v>
      </c>
      <c r="AL23" s="69">
        <f t="shared" si="99"/>
        <v>498479.40413054684</v>
      </c>
      <c r="AM23" s="69">
        <f t="shared" si="99"/>
        <v>498589.789843868</v>
      </c>
      <c r="AN23" s="69">
        <f t="shared" si="99"/>
        <v>498700.20000154054</v>
      </c>
      <c r="AO23" s="69">
        <f t="shared" si="99"/>
        <v>498810.63460897753</v>
      </c>
      <c r="AP23" s="69">
        <f t="shared" si="99"/>
        <v>498921.09367159323</v>
      </c>
      <c r="AQ23" s="69">
        <f t="shared" si="99"/>
        <v>499031.57719480316</v>
      </c>
      <c r="AR23" s="69">
        <f t="shared" si="99"/>
        <v>499142.08518402395</v>
      </c>
      <c r="AS23" s="69">
        <f t="shared" si="99"/>
        <v>499252.6176446735</v>
      </c>
      <c r="AT23" s="69">
        <f t="shared" si="99"/>
        <v>499363.17458217085</v>
      </c>
      <c r="AU23" s="69">
        <f t="shared" si="99"/>
        <v>499473.75600193627</v>
      </c>
      <c r="AV23" s="69">
        <f t="shared" si="99"/>
        <v>499584.36190939124</v>
      </c>
      <c r="AW23" s="69">
        <f t="shared" si="99"/>
        <v>499694.9923099585</v>
      </c>
      <c r="AX23" s="69">
        <f t="shared" si="99"/>
        <v>499805.64720906183</v>
      </c>
      <c r="AY23" s="69">
        <f t="shared" si="99"/>
        <v>499916.32661212637</v>
      </c>
      <c r="AZ23" s="69">
        <f t="shared" si="99"/>
        <v>500027.03052457835</v>
      </c>
      <c r="BA23" s="69">
        <f t="shared" si="99"/>
        <v>500137.75895184529</v>
      </c>
      <c r="BB23" s="69">
        <f t="shared" si="99"/>
        <v>500248.51189935586</v>
      </c>
      <c r="BC23" s="69">
        <f t="shared" si="99"/>
        <v>500359.2893725399</v>
      </c>
      <c r="BD23" s="69">
        <f t="shared" si="99"/>
        <v>500470.09137682855</v>
      </c>
      <c r="BE23" s="69">
        <f t="shared" si="99"/>
        <v>500580.91791765403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461419.76335277129</v>
      </c>
      <c r="DG23" s="108">
        <f t="shared" si="15"/>
        <v>461521.94239827676</v>
      </c>
      <c r="DH23" s="108">
        <f t="shared" si="15"/>
        <v>461624.14407080895</v>
      </c>
      <c r="DI23" s="108">
        <f t="shared" si="15"/>
        <v>461726.3683753786</v>
      </c>
      <c r="DJ23" s="108">
        <f t="shared" si="15"/>
        <v>498059.93376383098</v>
      </c>
      <c r="DK23" s="108">
        <f t="shared" si="15"/>
        <v>498170.22658758587</v>
      </c>
      <c r="DL23" s="108">
        <f t="shared" si="15"/>
        <v>498280.5438351222</v>
      </c>
      <c r="DM23" s="108">
        <f t="shared" si="15"/>
        <v>498390.88551184855</v>
      </c>
      <c r="DN23" s="108">
        <f t="shared" si="15"/>
        <v>441966.57695615664</v>
      </c>
      <c r="DO23" s="108">
        <f t="shared" si="15"/>
        <v>442064.44819307665</v>
      </c>
      <c r="DP23" s="108">
        <f t="shared" si="15"/>
        <v>442162.34110308136</v>
      </c>
      <c r="DQ23" s="108">
        <f t="shared" si="15"/>
        <v>442260.25569096999</v>
      </c>
      <c r="DR23" s="108">
        <f t="shared" si="15"/>
        <v>442358.19196154311</v>
      </c>
      <c r="DS23" s="108">
        <f t="shared" si="15"/>
        <v>454411.11997722584</v>
      </c>
      <c r="DT23" s="108">
        <f t="shared" si="15"/>
        <v>454511.74699451908</v>
      </c>
      <c r="DU23" s="108">
        <f t="shared" si="15"/>
        <v>454612.39629515039</v>
      </c>
      <c r="DV23" s="108">
        <f t="shared" si="90"/>
        <v>454713.06788405427</v>
      </c>
      <c r="DW23" s="108">
        <f t="shared" si="90"/>
        <v>450508.79818421381</v>
      </c>
      <c r="DX23" s="108">
        <f t="shared" si="90"/>
        <v>450608.56105231418</v>
      </c>
      <c r="DY23" s="108">
        <f t="shared" si="90"/>
        <v>450708.34601239121</v>
      </c>
      <c r="DZ23" s="108">
        <f t="shared" si="90"/>
        <v>450808.15306933707</v>
      </c>
      <c r="EA23" s="108">
        <f t="shared" si="90"/>
        <v>469977.69858813746</v>
      </c>
      <c r="EB23" s="108">
        <f t="shared" si="90"/>
        <v>470081.7727446098</v>
      </c>
      <c r="EC23" s="108">
        <f t="shared" si="90"/>
        <v>470185.86994777148</v>
      </c>
      <c r="ED23" s="108">
        <f t="shared" si="90"/>
        <v>470289.99020272616</v>
      </c>
      <c r="EE23" s="108">
        <f t="shared" si="90"/>
        <v>470394.13351457851</v>
      </c>
      <c r="EF23" s="108">
        <f t="shared" si="90"/>
        <v>451995.01804146974</v>
      </c>
      <c r="EG23" s="108">
        <f t="shared" si="90"/>
        <v>452095.11002535251</v>
      </c>
      <c r="EH23" s="108">
        <f t="shared" si="90"/>
        <v>452195.22417409299</v>
      </c>
      <c r="EI23" s="108">
        <f t="shared" si="90"/>
        <v>452295.36049259937</v>
      </c>
      <c r="EJ23" s="108">
        <f t="shared" si="90"/>
        <v>456550.78541592055</v>
      </c>
      <c r="EK23" s="108">
        <f t="shared" si="90"/>
        <v>456651.88625117642</v>
      </c>
      <c r="EL23" s="108">
        <f t="shared" si="91"/>
        <v>456753.00947469502</v>
      </c>
      <c r="EM23" s="108">
        <f t="shared" si="91"/>
        <v>456854.15509143396</v>
      </c>
      <c r="EN23" s="108">
        <f t="shared" si="91"/>
        <v>487241.10139760852</v>
      </c>
      <c r="EO23" s="108">
        <f t="shared" si="91"/>
        <v>487348.99844629597</v>
      </c>
      <c r="EP23" s="108">
        <f t="shared" si="91"/>
        <v>487456.91938823275</v>
      </c>
      <c r="EQ23" s="108">
        <f t="shared" si="91"/>
        <v>487564.86422870989</v>
      </c>
      <c r="ER23" s="108">
        <f t="shared" si="91"/>
        <v>487672.83297301963</v>
      </c>
      <c r="ES23" s="108">
        <f t="shared" si="91"/>
        <v>480675.43809995282</v>
      </c>
      <c r="ET23" s="108">
        <f t="shared" si="91"/>
        <v>480781.88121609954</v>
      </c>
      <c r="EU23" s="108">
        <f t="shared" si="91"/>
        <v>480888.34790352971</v>
      </c>
      <c r="EV23" s="108">
        <f t="shared" si="91"/>
        <v>480994.83816746302</v>
      </c>
      <c r="EW23" s="108">
        <f t="shared" si="91"/>
        <v>479003.41421956895</v>
      </c>
      <c r="EX23" s="108">
        <f t="shared" si="91"/>
        <v>479109.48707458313</v>
      </c>
      <c r="EY23" s="108">
        <f t="shared" si="91"/>
        <v>479215.58341888833</v>
      </c>
      <c r="EZ23" s="108">
        <f t="shared" si="91"/>
        <v>479321.70325768605</v>
      </c>
      <c r="FA23" s="108">
        <f t="shared" si="91"/>
        <v>451232.52566129691</v>
      </c>
      <c r="FB23" s="108">
        <f t="shared" si="92"/>
        <v>451332.44879514381</v>
      </c>
      <c r="FC23" s="108">
        <f t="shared" si="92"/>
        <v>451432.39405645733</v>
      </c>
      <c r="FD23" s="108">
        <f t="shared" si="92"/>
        <v>451532.36145013757</v>
      </c>
      <c r="FE23" s="108">
        <f t="shared" si="92"/>
        <v>451632.35098108562</v>
      </c>
    </row>
    <row r="24" spans="1:161" ht="15.75" x14ac:dyDescent="0.25">
      <c r="A24" s="47" t="s">
        <v>183</v>
      </c>
      <c r="B24" s="12">
        <f>'Urb proj of all 25 ARs '!H24</f>
        <v>255591.27616234275</v>
      </c>
      <c r="C24" s="12">
        <f>'Urb proj of all 25 ARs '!I24</f>
        <v>258551.12505133869</v>
      </c>
      <c r="D24" s="100">
        <f t="shared" si="10"/>
        <v>1.1580398726582307E-2</v>
      </c>
      <c r="E24" s="101">
        <f t="shared" si="11"/>
        <v>2.2144488299113974E-4</v>
      </c>
      <c r="F24" s="69">
        <f t="shared" si="12"/>
        <v>255647.87554258609</v>
      </c>
      <c r="G24" s="69">
        <f t="shared" si="13"/>
        <v>255704.48745647256</v>
      </c>
      <c r="H24" s="69">
        <f>G24*(1+$E$24)</f>
        <v>255761.11190677766</v>
      </c>
      <c r="I24" s="69">
        <f t="shared" ref="I24:BD24" si="100">H24*(1+$E$24)</f>
        <v>255817.74889627754</v>
      </c>
      <c r="J24" s="69">
        <f t="shared" si="100"/>
        <v>255874.39842774894</v>
      </c>
      <c r="K24" s="69">
        <f t="shared" si="100"/>
        <v>255931.0605039692</v>
      </c>
      <c r="L24" s="69">
        <f t="shared" si="100"/>
        <v>255987.7351277163</v>
      </c>
      <c r="M24" s="69">
        <f t="shared" si="100"/>
        <v>256044.42230176882</v>
      </c>
      <c r="N24" s="69">
        <f t="shared" si="100"/>
        <v>256101.12202890596</v>
      </c>
      <c r="O24" s="69">
        <f t="shared" si="100"/>
        <v>256157.83431190756</v>
      </c>
      <c r="P24" s="69">
        <f t="shared" si="100"/>
        <v>256214.55915355403</v>
      </c>
      <c r="Q24" s="69">
        <f t="shared" si="100"/>
        <v>256271.29655662642</v>
      </c>
      <c r="R24" s="69">
        <f t="shared" si="100"/>
        <v>256328.04652390638</v>
      </c>
      <c r="S24" s="69">
        <f t="shared" si="100"/>
        <v>256384.80905817621</v>
      </c>
      <c r="T24" s="69">
        <f t="shared" si="100"/>
        <v>256441.58416221879</v>
      </c>
      <c r="U24" s="69">
        <f t="shared" si="100"/>
        <v>256498.37183881766</v>
      </c>
      <c r="V24" s="69">
        <f t="shared" si="100"/>
        <v>256555.17209075694</v>
      </c>
      <c r="W24" s="69">
        <f t="shared" si="100"/>
        <v>256611.98492082136</v>
      </c>
      <c r="X24" s="69">
        <f t="shared" si="100"/>
        <v>256668.81033179627</v>
      </c>
      <c r="Y24" s="69">
        <f t="shared" si="100"/>
        <v>256725.64832646766</v>
      </c>
      <c r="Z24" s="69">
        <f t="shared" si="100"/>
        <v>256782.49890762215</v>
      </c>
      <c r="AA24" s="69">
        <f t="shared" si="100"/>
        <v>256839.36207804692</v>
      </c>
      <c r="AB24" s="69">
        <f t="shared" si="100"/>
        <v>256896.23784052982</v>
      </c>
      <c r="AC24" s="69">
        <f t="shared" si="100"/>
        <v>256953.1261978593</v>
      </c>
      <c r="AD24" s="69">
        <f t="shared" si="100"/>
        <v>257010.02715282439</v>
      </c>
      <c r="AE24" s="69">
        <f t="shared" si="100"/>
        <v>257066.9407082148</v>
      </c>
      <c r="AF24" s="69">
        <f t="shared" si="100"/>
        <v>257123.86686682081</v>
      </c>
      <c r="AG24" s="69">
        <f t="shared" si="100"/>
        <v>257180.80563143335</v>
      </c>
      <c r="AH24" s="69">
        <f t="shared" si="100"/>
        <v>257237.75700484397</v>
      </c>
      <c r="AI24" s="69">
        <f t="shared" si="100"/>
        <v>257294.72098984482</v>
      </c>
      <c r="AJ24" s="69">
        <f t="shared" si="100"/>
        <v>257351.69758922866</v>
      </c>
      <c r="AK24" s="69">
        <f t="shared" si="100"/>
        <v>257408.68680578886</v>
      </c>
      <c r="AL24" s="69">
        <f t="shared" si="100"/>
        <v>257465.68864231947</v>
      </c>
      <c r="AM24" s="69">
        <f t="shared" si="100"/>
        <v>257522.7031016151</v>
      </c>
      <c r="AN24" s="69">
        <f t="shared" si="100"/>
        <v>257579.73018647099</v>
      </c>
      <c r="AO24" s="69">
        <f t="shared" si="100"/>
        <v>257636.76989968301</v>
      </c>
      <c r="AP24" s="69">
        <f t="shared" si="100"/>
        <v>257693.82224404765</v>
      </c>
      <c r="AQ24" s="69">
        <f t="shared" si="100"/>
        <v>257750.88722236201</v>
      </c>
      <c r="AR24" s="69">
        <f t="shared" si="100"/>
        <v>257807.96483742382</v>
      </c>
      <c r="AS24" s="69">
        <f t="shared" si="100"/>
        <v>257865.05509203143</v>
      </c>
      <c r="AT24" s="69">
        <f t="shared" si="100"/>
        <v>257922.15798898379</v>
      </c>
      <c r="AU24" s="69">
        <f t="shared" si="100"/>
        <v>257979.27353108049</v>
      </c>
      <c r="AV24" s="69">
        <f t="shared" si="100"/>
        <v>258036.40172112171</v>
      </c>
      <c r="AW24" s="69">
        <f t="shared" si="100"/>
        <v>258093.54256190831</v>
      </c>
      <c r="AX24" s="69">
        <f t="shared" si="100"/>
        <v>258150.69605624169</v>
      </c>
      <c r="AY24" s="69">
        <f t="shared" si="100"/>
        <v>258207.86220692395</v>
      </c>
      <c r="AZ24" s="69">
        <f t="shared" si="100"/>
        <v>258265.04101675775</v>
      </c>
      <c r="BA24" s="69">
        <f t="shared" si="100"/>
        <v>258322.2324885464</v>
      </c>
      <c r="BB24" s="69">
        <f t="shared" si="100"/>
        <v>258379.43662509383</v>
      </c>
      <c r="BC24" s="69">
        <f t="shared" si="100"/>
        <v>258436.6534292046</v>
      </c>
      <c r="BD24" s="69">
        <f t="shared" si="100"/>
        <v>258493.88290368384</v>
      </c>
      <c r="BE24" s="69">
        <f>BD24*(1+$E$24)</f>
        <v>258551.12505133738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235966.81867409972</v>
      </c>
      <c r="DG24" s="108">
        <f t="shared" si="15"/>
        <v>236019.07231865081</v>
      </c>
      <c r="DH24" s="108">
        <f t="shared" si="15"/>
        <v>236071.33753450407</v>
      </c>
      <c r="DI24" s="108">
        <f t="shared" si="15"/>
        <v>236123.61432422197</v>
      </c>
      <c r="DJ24" s="108">
        <f t="shared" si="15"/>
        <v>254943.95344511949</v>
      </c>
      <c r="DK24" s="108">
        <f t="shared" si="15"/>
        <v>255000.40947905945</v>
      </c>
      <c r="DL24" s="108">
        <f t="shared" si="15"/>
        <v>255056.87801489924</v>
      </c>
      <c r="DM24" s="108">
        <f t="shared" si="15"/>
        <v>255113.35905540732</v>
      </c>
      <c r="DN24" s="108">
        <f t="shared" si="15"/>
        <v>226239.32754982114</v>
      </c>
      <c r="DO24" s="108">
        <f t="shared" si="15"/>
        <v>226289.42709123841</v>
      </c>
      <c r="DP24" s="108">
        <f t="shared" si="15"/>
        <v>226339.53772694277</v>
      </c>
      <c r="DQ24" s="108">
        <f t="shared" si="15"/>
        <v>226389.659459391</v>
      </c>
      <c r="DR24" s="108">
        <f t="shared" si="15"/>
        <v>226439.79229104036</v>
      </c>
      <c r="DS24" s="108">
        <f t="shared" si="15"/>
        <v>234464.51461480802</v>
      </c>
      <c r="DT24" s="108">
        <f t="shared" si="15"/>
        <v>234516.43558181246</v>
      </c>
      <c r="DU24" s="108">
        <f t="shared" si="15"/>
        <v>234568.36804644938</v>
      </c>
      <c r="DV24" s="108">
        <f t="shared" si="90"/>
        <v>234620.31201126488</v>
      </c>
      <c r="DW24" s="108">
        <f t="shared" si="90"/>
        <v>230592.77780299608</v>
      </c>
      <c r="DX24" s="108">
        <f t="shared" si="90"/>
        <v>230643.84139369524</v>
      </c>
      <c r="DY24" s="108">
        <f t="shared" si="90"/>
        <v>230694.91629216529</v>
      </c>
      <c r="DZ24" s="108">
        <f t="shared" si="90"/>
        <v>230746.00250091028</v>
      </c>
      <c r="EA24" s="108">
        <f t="shared" si="90"/>
        <v>239315.13356406495</v>
      </c>
      <c r="EB24" s="108">
        <f t="shared" si="90"/>
        <v>239368.12867581507</v>
      </c>
      <c r="EC24" s="108">
        <f t="shared" si="90"/>
        <v>239421.1355230615</v>
      </c>
      <c r="ED24" s="108">
        <f t="shared" si="90"/>
        <v>239474.15410840302</v>
      </c>
      <c r="EE24" s="108">
        <f t="shared" si="90"/>
        <v>239527.18443443894</v>
      </c>
      <c r="EF24" s="108">
        <f t="shared" si="90"/>
        <v>232374.34827842042</v>
      </c>
      <c r="EG24" s="108">
        <f t="shared" si="90"/>
        <v>232425.80638878507</v>
      </c>
      <c r="EH24" s="108">
        <f t="shared" si="90"/>
        <v>232477.27589428495</v>
      </c>
      <c r="EI24" s="108">
        <f t="shared" si="90"/>
        <v>232528.75679744346</v>
      </c>
      <c r="EJ24" s="108">
        <f t="shared" si="90"/>
        <v>234635.23464222442</v>
      </c>
      <c r="EK24" s="108">
        <f t="shared" si="90"/>
        <v>234687.19341430534</v>
      </c>
      <c r="EL24" s="108">
        <f t="shared" si="91"/>
        <v>234739.16369239049</v>
      </c>
      <c r="EM24" s="108">
        <f t="shared" si="91"/>
        <v>234791.14547902779</v>
      </c>
      <c r="EN24" s="108">
        <f t="shared" si="91"/>
        <v>252847.09609377032</v>
      </c>
      <c r="EO24" s="108">
        <f t="shared" si="91"/>
        <v>252903.08778937944</v>
      </c>
      <c r="EP24" s="108">
        <f t="shared" si="91"/>
        <v>252959.09188406303</v>
      </c>
      <c r="EQ24" s="108">
        <f t="shared" si="91"/>
        <v>253015.10838056685</v>
      </c>
      <c r="ER24" s="108">
        <f t="shared" si="91"/>
        <v>253071.13728163714</v>
      </c>
      <c r="ES24" s="108">
        <f t="shared" si="91"/>
        <v>247637.77885441386</v>
      </c>
      <c r="ET24" s="108">
        <f t="shared" si="91"/>
        <v>247692.61697337645</v>
      </c>
      <c r="EU24" s="108">
        <f t="shared" si="91"/>
        <v>247747.46723595989</v>
      </c>
      <c r="EV24" s="108">
        <f t="shared" si="91"/>
        <v>247802.32964485331</v>
      </c>
      <c r="EW24" s="108">
        <f t="shared" si="91"/>
        <v>247953.89950729083</v>
      </c>
      <c r="EX24" s="108">
        <f t="shared" si="91"/>
        <v>248008.80762955442</v>
      </c>
      <c r="EY24" s="108">
        <f t="shared" si="91"/>
        <v>248063.72791094071</v>
      </c>
      <c r="EZ24" s="108">
        <f t="shared" si="91"/>
        <v>248118.66035414228</v>
      </c>
      <c r="FA24" s="108">
        <f t="shared" si="91"/>
        <v>228895.4679324867</v>
      </c>
      <c r="FB24" s="108">
        <f t="shared" si="92"/>
        <v>228946.15566260021</v>
      </c>
      <c r="FC24" s="108">
        <f t="shared" si="92"/>
        <v>228996.85461725219</v>
      </c>
      <c r="FD24" s="108">
        <f t="shared" si="92"/>
        <v>229047.56479892824</v>
      </c>
      <c r="FE24" s="108">
        <f t="shared" si="92"/>
        <v>229098.28621011454</v>
      </c>
    </row>
    <row r="25" spans="1:161" ht="15.75" x14ac:dyDescent="0.25">
      <c r="A25" s="47" t="s">
        <v>189</v>
      </c>
      <c r="B25" s="12">
        <f>'Urb proj of all 25 ARs '!H25</f>
        <v>150165.08368684456</v>
      </c>
      <c r="C25" s="12">
        <f>'Urb proj of all 25 ARs '!I25</f>
        <v>151904.05523074881</v>
      </c>
      <c r="D25" s="100">
        <f t="shared" si="10"/>
        <v>1.1580398726582227E-2</v>
      </c>
      <c r="E25" s="101">
        <f t="shared" si="11"/>
        <v>2.2144488299113974E-4</v>
      </c>
      <c r="F25" s="69">
        <f t="shared" si="12"/>
        <v>150198.33697623096</v>
      </c>
      <c r="G25" s="69">
        <f t="shared" si="13"/>
        <v>150231.59762938812</v>
      </c>
      <c r="H25" s="69">
        <f>G25*(1+$E$25)</f>
        <v>150264.86564794675</v>
      </c>
      <c r="I25" s="69">
        <f t="shared" ref="I25:BE25" si="101">H25*(1+$E$25)</f>
        <v>150298.14103353783</v>
      </c>
      <c r="J25" s="69">
        <f t="shared" si="101"/>
        <v>150331.4237877928</v>
      </c>
      <c r="K25" s="69">
        <f t="shared" si="101"/>
        <v>150364.71391234337</v>
      </c>
      <c r="L25" s="69">
        <f t="shared" si="101"/>
        <v>150398.01140882168</v>
      </c>
      <c r="M25" s="69">
        <f t="shared" si="101"/>
        <v>150431.31627886021</v>
      </c>
      <c r="N25" s="69">
        <f t="shared" si="101"/>
        <v>150464.62852409179</v>
      </c>
      <c r="O25" s="69">
        <f t="shared" si="101"/>
        <v>150497.9481461496</v>
      </c>
      <c r="P25" s="69">
        <f t="shared" si="101"/>
        <v>150531.27514666723</v>
      </c>
      <c r="Q25" s="69">
        <f t="shared" si="101"/>
        <v>150564.6095272786</v>
      </c>
      <c r="R25" s="69">
        <f t="shared" si="101"/>
        <v>150597.95128961798</v>
      </c>
      <c r="S25" s="69">
        <f t="shared" si="101"/>
        <v>150631.30043532001</v>
      </c>
      <c r="T25" s="69">
        <f t="shared" si="101"/>
        <v>150664.65696601971</v>
      </c>
      <c r="U25" s="69">
        <f t="shared" si="101"/>
        <v>150698.02088335247</v>
      </c>
      <c r="V25" s="69">
        <f t="shared" si="101"/>
        <v>150731.39218895396</v>
      </c>
      <c r="W25" s="69">
        <f t="shared" si="101"/>
        <v>150764.77088446033</v>
      </c>
      <c r="X25" s="69">
        <f t="shared" si="101"/>
        <v>150798.15697150803</v>
      </c>
      <c r="Y25" s="69">
        <f t="shared" si="101"/>
        <v>150831.55045173387</v>
      </c>
      <c r="Z25" s="69">
        <f t="shared" si="101"/>
        <v>150864.95132677502</v>
      </c>
      <c r="AA25" s="69">
        <f t="shared" si="101"/>
        <v>150898.35959826905</v>
      </c>
      <c r="AB25" s="69">
        <f t="shared" si="101"/>
        <v>150931.77526785384</v>
      </c>
      <c r="AC25" s="69">
        <f t="shared" si="101"/>
        <v>150965.19833716768</v>
      </c>
      <c r="AD25" s="69">
        <f t="shared" si="101"/>
        <v>150998.62880784919</v>
      </c>
      <c r="AE25" s="69">
        <f t="shared" si="101"/>
        <v>151032.06668153737</v>
      </c>
      <c r="AF25" s="69">
        <f t="shared" si="101"/>
        <v>151065.51195987157</v>
      </c>
      <c r="AG25" s="69">
        <f t="shared" si="101"/>
        <v>151098.96464449153</v>
      </c>
      <c r="AH25" s="69">
        <f t="shared" si="101"/>
        <v>151132.42473703731</v>
      </c>
      <c r="AI25" s="69">
        <f t="shared" si="101"/>
        <v>151165.89223914937</v>
      </c>
      <c r="AJ25" s="69">
        <f t="shared" si="101"/>
        <v>151199.36715246851</v>
      </c>
      <c r="AK25" s="69">
        <f t="shared" si="101"/>
        <v>151232.84947863591</v>
      </c>
      <c r="AL25" s="69">
        <f t="shared" si="101"/>
        <v>151266.33921929312</v>
      </c>
      <c r="AM25" s="69">
        <f t="shared" si="101"/>
        <v>151299.83637608204</v>
      </c>
      <c r="AN25" s="69">
        <f t="shared" si="101"/>
        <v>151333.34095064492</v>
      </c>
      <c r="AO25" s="69">
        <f t="shared" si="101"/>
        <v>151366.85294462441</v>
      </c>
      <c r="AP25" s="69">
        <f t="shared" si="101"/>
        <v>151400.37235966345</v>
      </c>
      <c r="AQ25" s="69">
        <f t="shared" si="101"/>
        <v>151433.89919740547</v>
      </c>
      <c r="AR25" s="69">
        <f t="shared" si="101"/>
        <v>151467.43345949412</v>
      </c>
      <c r="AS25" s="69">
        <f t="shared" si="101"/>
        <v>151500.97514757351</v>
      </c>
      <c r="AT25" s="69">
        <f t="shared" si="101"/>
        <v>151534.5242632881</v>
      </c>
      <c r="AU25" s="69">
        <f t="shared" si="101"/>
        <v>151568.08080828271</v>
      </c>
      <c r="AV25" s="69">
        <f t="shared" si="101"/>
        <v>151601.64478420251</v>
      </c>
      <c r="AW25" s="69">
        <f t="shared" si="101"/>
        <v>151635.21619269301</v>
      </c>
      <c r="AX25" s="69">
        <f t="shared" si="101"/>
        <v>151668.79503540014</v>
      </c>
      <c r="AY25" s="69">
        <f t="shared" si="101"/>
        <v>151702.38131397017</v>
      </c>
      <c r="AZ25" s="69">
        <f t="shared" si="101"/>
        <v>151735.97503004971</v>
      </c>
      <c r="BA25" s="69">
        <f t="shared" si="101"/>
        <v>151769.57618528578</v>
      </c>
      <c r="BB25" s="69">
        <f t="shared" si="101"/>
        <v>151803.18478132575</v>
      </c>
      <c r="BC25" s="69">
        <f t="shared" si="101"/>
        <v>151836.80081981732</v>
      </c>
      <c r="BD25" s="69">
        <f t="shared" si="101"/>
        <v>151870.42430240862</v>
      </c>
      <c r="BE25" s="69">
        <f t="shared" si="101"/>
        <v>151904.05523074808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155053.01265573813</v>
      </c>
      <c r="DG25" s="108">
        <f t="shared" si="15"/>
        <v>155087.34835198312</v>
      </c>
      <c r="DH25" s="108">
        <f t="shared" si="15"/>
        <v>155121.69165169232</v>
      </c>
      <c r="DI25" s="108">
        <f t="shared" si="15"/>
        <v>155156.04255654954</v>
      </c>
      <c r="DJ25" s="108">
        <f t="shared" si="15"/>
        <v>167462.76498434762</v>
      </c>
      <c r="DK25" s="108">
        <f t="shared" si="15"/>
        <v>167499.84875674496</v>
      </c>
      <c r="DL25" s="108">
        <f t="shared" si="15"/>
        <v>167536.94074115393</v>
      </c>
      <c r="DM25" s="108">
        <f t="shared" si="15"/>
        <v>167574.04093939305</v>
      </c>
      <c r="DN25" s="108">
        <f t="shared" si="15"/>
        <v>148648.89780622991</v>
      </c>
      <c r="DO25" s="108">
        <f t="shared" si="15"/>
        <v>148681.81534401135</v>
      </c>
      <c r="DP25" s="108">
        <f t="shared" si="15"/>
        <v>148714.74017121314</v>
      </c>
      <c r="DQ25" s="108">
        <f t="shared" si="15"/>
        <v>148747.6722894494</v>
      </c>
      <c r="DR25" s="108">
        <f t="shared" si="15"/>
        <v>148780.61170033476</v>
      </c>
      <c r="DS25" s="108">
        <f t="shared" si="15"/>
        <v>154356.17540159257</v>
      </c>
      <c r="DT25" s="108">
        <f t="shared" si="15"/>
        <v>154390.35678679336</v>
      </c>
      <c r="DU25" s="108">
        <f t="shared" si="15"/>
        <v>154424.54574128697</v>
      </c>
      <c r="DV25" s="108">
        <f t="shared" si="90"/>
        <v>154458.74226674961</v>
      </c>
      <c r="DW25" s="108">
        <f t="shared" si="90"/>
        <v>152003.43429880837</v>
      </c>
      <c r="DX25" s="108">
        <f t="shared" si="90"/>
        <v>152037.09468153093</v>
      </c>
      <c r="DY25" s="108">
        <f t="shared" si="90"/>
        <v>152070.762518173</v>
      </c>
      <c r="DZ25" s="108">
        <f t="shared" si="90"/>
        <v>152104.43781038519</v>
      </c>
      <c r="EA25" s="108">
        <f t="shared" si="90"/>
        <v>157227.94806055562</v>
      </c>
      <c r="EB25" s="108">
        <f t="shared" si="90"/>
        <v>157262.7653851168</v>
      </c>
      <c r="EC25" s="108">
        <f t="shared" si="90"/>
        <v>157297.59041979638</v>
      </c>
      <c r="ED25" s="108">
        <f t="shared" si="90"/>
        <v>157332.42316630168</v>
      </c>
      <c r="EE25" s="108">
        <f t="shared" si="90"/>
        <v>157367.26362634046</v>
      </c>
      <c r="EF25" s="108">
        <f t="shared" si="90"/>
        <v>154030.17889629808</v>
      </c>
      <c r="EG25" s="108">
        <f t="shared" si="90"/>
        <v>154064.28809124089</v>
      </c>
      <c r="EH25" s="108">
        <f t="shared" si="90"/>
        <v>154098.40483949037</v>
      </c>
      <c r="EI25" s="108">
        <f t="shared" si="90"/>
        <v>154132.52914271917</v>
      </c>
      <c r="EJ25" s="108">
        <f t="shared" si="90"/>
        <v>155683.4772599219</v>
      </c>
      <c r="EK25" s="108">
        <f t="shared" si="90"/>
        <v>155717.95256932735</v>
      </c>
      <c r="EL25" s="108">
        <f t="shared" si="91"/>
        <v>155752.43551311368</v>
      </c>
      <c r="EM25" s="108">
        <f t="shared" si="91"/>
        <v>155786.92609297147</v>
      </c>
      <c r="EN25" s="108">
        <f t="shared" si="91"/>
        <v>169203.40393982612</v>
      </c>
      <c r="EO25" s="108">
        <f t="shared" si="91"/>
        <v>169240.87316781329</v>
      </c>
      <c r="EP25" s="108">
        <f t="shared" si="91"/>
        <v>169278.35069316925</v>
      </c>
      <c r="EQ25" s="108">
        <f t="shared" si="91"/>
        <v>169315.83651773143</v>
      </c>
      <c r="ER25" s="108">
        <f t="shared" si="91"/>
        <v>169353.33064333766</v>
      </c>
      <c r="ES25" s="108">
        <f t="shared" si="91"/>
        <v>165797.52357727004</v>
      </c>
      <c r="ET25" s="108">
        <f t="shared" si="91"/>
        <v>165834.23859047884</v>
      </c>
      <c r="EU25" s="108">
        <f t="shared" si="91"/>
        <v>165870.96173403945</v>
      </c>
      <c r="EV25" s="108">
        <f t="shared" si="91"/>
        <v>165907.69300975229</v>
      </c>
      <c r="EW25" s="108">
        <f t="shared" si="91"/>
        <v>163521.69343298476</v>
      </c>
      <c r="EX25" s="108">
        <f t="shared" si="91"/>
        <v>163557.90447525354</v>
      </c>
      <c r="EY25" s="108">
        <f t="shared" si="91"/>
        <v>163594.12353627235</v>
      </c>
      <c r="EZ25" s="108">
        <f t="shared" si="91"/>
        <v>163630.35061781688</v>
      </c>
      <c r="FA25" s="108">
        <f t="shared" si="91"/>
        <v>149872.51351031358</v>
      </c>
      <c r="FB25" s="108">
        <f t="shared" si="92"/>
        <v>149905.70201153145</v>
      </c>
      <c r="FC25" s="108">
        <f t="shared" si="92"/>
        <v>149938.89786217309</v>
      </c>
      <c r="FD25" s="108">
        <f t="shared" si="92"/>
        <v>149972.10106386599</v>
      </c>
      <c r="FE25" s="108">
        <f t="shared" si="92"/>
        <v>150005.31161823805</v>
      </c>
    </row>
    <row r="26" spans="1:161" ht="15.75" x14ac:dyDescent="0.25">
      <c r="A26" s="47" t="s">
        <v>190</v>
      </c>
      <c r="B26" s="12">
        <f>'Urb proj of all 25 ARs '!H26</f>
        <v>140888.64527583244</v>
      </c>
      <c r="C26" s="12">
        <f>'Urb proj of all 25 ARs '!I26</f>
        <v>142520.19196417459</v>
      </c>
      <c r="D26" s="100">
        <f t="shared" si="10"/>
        <v>1.1580398726582239E-2</v>
      </c>
      <c r="E26" s="101">
        <f t="shared" si="11"/>
        <v>2.2144488299113974E-4</v>
      </c>
      <c r="F26" s="69">
        <f t="shared" si="12"/>
        <v>140919.84434540034</v>
      </c>
      <c r="G26" s="69">
        <f t="shared" si="13"/>
        <v>140951.05032384253</v>
      </c>
      <c r="H26" s="69">
        <f>G26*(1+$E$26)</f>
        <v>140982.26321268897</v>
      </c>
      <c r="I26" s="69">
        <f t="shared" ref="I26:BE26" si="102">H26*(1+$E$26)</f>
        <v>141013.48301346993</v>
      </c>
      <c r="J26" s="69">
        <f t="shared" si="102"/>
        <v>141044.70972771602</v>
      </c>
      <c r="K26" s="69">
        <f t="shared" si="102"/>
        <v>141075.94335695819</v>
      </c>
      <c r="L26" s="69">
        <f t="shared" si="102"/>
        <v>141107.18390272773</v>
      </c>
      <c r="M26" s="69">
        <f t="shared" si="102"/>
        <v>141138.43136655627</v>
      </c>
      <c r="N26" s="69">
        <f t="shared" si="102"/>
        <v>141169.68574997579</v>
      </c>
      <c r="O26" s="69">
        <f t="shared" si="102"/>
        <v>141200.94705451859</v>
      </c>
      <c r="P26" s="69">
        <f t="shared" si="102"/>
        <v>141232.2152817173</v>
      </c>
      <c r="Q26" s="69">
        <f t="shared" si="102"/>
        <v>141263.49043310495</v>
      </c>
      <c r="R26" s="69">
        <f t="shared" si="102"/>
        <v>141294.77251021483</v>
      </c>
      <c r="S26" s="69">
        <f t="shared" si="102"/>
        <v>141326.06151458062</v>
      </c>
      <c r="T26" s="69">
        <f t="shared" si="102"/>
        <v>141357.35744773631</v>
      </c>
      <c r="U26" s="69">
        <f t="shared" si="102"/>
        <v>141388.66031121626</v>
      </c>
      <c r="V26" s="69">
        <f t="shared" si="102"/>
        <v>141419.97010655515</v>
      </c>
      <c r="W26" s="69">
        <f t="shared" si="102"/>
        <v>141451.28683528802</v>
      </c>
      <c r="X26" s="69">
        <f t="shared" si="102"/>
        <v>141482.61049895021</v>
      </c>
      <c r="Y26" s="69">
        <f t="shared" si="102"/>
        <v>141513.94109907743</v>
      </c>
      <c r="Z26" s="69">
        <f t="shared" si="102"/>
        <v>141545.27863720575</v>
      </c>
      <c r="AA26" s="69">
        <f t="shared" si="102"/>
        <v>141576.6231148715</v>
      </c>
      <c r="AB26" s="69">
        <f t="shared" si="102"/>
        <v>141607.97453361144</v>
      </c>
      <c r="AC26" s="69">
        <f t="shared" si="102"/>
        <v>141639.33289496266</v>
      </c>
      <c r="AD26" s="69">
        <f t="shared" si="102"/>
        <v>141670.69820046253</v>
      </c>
      <c r="AE26" s="69">
        <f t="shared" si="102"/>
        <v>141702.07045164882</v>
      </c>
      <c r="AF26" s="69">
        <f t="shared" si="102"/>
        <v>141733.4496500596</v>
      </c>
      <c r="AG26" s="69">
        <f t="shared" si="102"/>
        <v>141764.83579723327</v>
      </c>
      <c r="AH26" s="69">
        <f t="shared" si="102"/>
        <v>141796.22889470865</v>
      </c>
      <c r="AI26" s="69">
        <f t="shared" si="102"/>
        <v>141827.62894402482</v>
      </c>
      <c r="AJ26" s="69">
        <f t="shared" si="102"/>
        <v>141859.03594672124</v>
      </c>
      <c r="AK26" s="69">
        <f t="shared" si="102"/>
        <v>141890.4499043377</v>
      </c>
      <c r="AL26" s="69">
        <f t="shared" si="102"/>
        <v>141921.87081841432</v>
      </c>
      <c r="AM26" s="69">
        <f t="shared" si="102"/>
        <v>141953.29869049159</v>
      </c>
      <c r="AN26" s="69">
        <f t="shared" si="102"/>
        <v>141984.7335221103</v>
      </c>
      <c r="AO26" s="69">
        <f t="shared" si="102"/>
        <v>142016.17531481164</v>
      </c>
      <c r="AP26" s="69">
        <f t="shared" si="102"/>
        <v>142047.62407013707</v>
      </c>
      <c r="AQ26" s="69">
        <f t="shared" si="102"/>
        <v>142079.07978962845</v>
      </c>
      <c r="AR26" s="69">
        <f t="shared" si="102"/>
        <v>142110.54247482796</v>
      </c>
      <c r="AS26" s="69">
        <f t="shared" si="102"/>
        <v>142142.01212727811</v>
      </c>
      <c r="AT26" s="69">
        <f t="shared" si="102"/>
        <v>142173.48874852175</v>
      </c>
      <c r="AU26" s="69">
        <f t="shared" si="102"/>
        <v>142204.9723401021</v>
      </c>
      <c r="AV26" s="69">
        <f t="shared" si="102"/>
        <v>142236.46290356273</v>
      </c>
      <c r="AW26" s="69">
        <f t="shared" si="102"/>
        <v>142267.9604404475</v>
      </c>
      <c r="AX26" s="69">
        <f t="shared" si="102"/>
        <v>142299.46495230062</v>
      </c>
      <c r="AY26" s="69">
        <f t="shared" si="102"/>
        <v>142330.97644066668</v>
      </c>
      <c r="AZ26" s="69">
        <f t="shared" si="102"/>
        <v>142362.49490709059</v>
      </c>
      <c r="BA26" s="69">
        <f t="shared" si="102"/>
        <v>142394.02035311761</v>
      </c>
      <c r="BB26" s="69">
        <f t="shared" si="102"/>
        <v>142425.55278029334</v>
      </c>
      <c r="BC26" s="69">
        <f t="shared" si="102"/>
        <v>142457.0921901637</v>
      </c>
      <c r="BD26" s="69">
        <f t="shared" si="102"/>
        <v>142488.638584275</v>
      </c>
      <c r="BE26" s="69">
        <f t="shared" si="102"/>
        <v>142520.19196417386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136663.50679859455</v>
      </c>
      <c r="DG26" s="108">
        <f t="shared" si="15"/>
        <v>136693.77023286672</v>
      </c>
      <c r="DH26" s="108">
        <f t="shared" si="15"/>
        <v>136724.04036882153</v>
      </c>
      <c r="DI26" s="108">
        <f t="shared" si="15"/>
        <v>136754.3172079431</v>
      </c>
      <c r="DJ26" s="108">
        <f t="shared" si="15"/>
        <v>147178.88193888959</v>
      </c>
      <c r="DK26" s="108">
        <f t="shared" si="15"/>
        <v>147211.47394917929</v>
      </c>
      <c r="DL26" s="108">
        <f t="shared" si="15"/>
        <v>147244.07317680292</v>
      </c>
      <c r="DM26" s="108">
        <f t="shared" si="15"/>
        <v>147276.67962335868</v>
      </c>
      <c r="DN26" s="108">
        <f t="shared" si="15"/>
        <v>130148.35042613592</v>
      </c>
      <c r="DO26" s="108">
        <f t="shared" si="15"/>
        <v>130177.17111236753</v>
      </c>
      <c r="DP26" s="108">
        <f t="shared" si="15"/>
        <v>130205.99818079261</v>
      </c>
      <c r="DQ26" s="108">
        <f t="shared" si="15"/>
        <v>130234.83163282451</v>
      </c>
      <c r="DR26" s="108">
        <f t="shared" si="15"/>
        <v>130263.6714698768</v>
      </c>
      <c r="DS26" s="108">
        <f t="shared" si="15"/>
        <v>133979.12740877329</v>
      </c>
      <c r="DT26" s="108">
        <f t="shared" si="15"/>
        <v>134008.79640096557</v>
      </c>
      <c r="DU26" s="108">
        <f t="shared" si="15"/>
        <v>134038.47196320436</v>
      </c>
      <c r="DV26" s="108">
        <f t="shared" si="90"/>
        <v>134068.15409694455</v>
      </c>
      <c r="DW26" s="108">
        <f t="shared" si="90"/>
        <v>134444.36135650144</v>
      </c>
      <c r="DX26" s="108">
        <f t="shared" si="90"/>
        <v>134474.13337237085</v>
      </c>
      <c r="DY26" s="108">
        <f t="shared" si="90"/>
        <v>134503.91198110083</v>
      </c>
      <c r="DZ26" s="108">
        <f t="shared" si="90"/>
        <v>134533.69718415133</v>
      </c>
      <c r="EA26" s="108">
        <f t="shared" si="90"/>
        <v>139425.55300465625</v>
      </c>
      <c r="EB26" s="108">
        <f t="shared" si="90"/>
        <v>139456.42807992734</v>
      </c>
      <c r="EC26" s="108">
        <f t="shared" si="90"/>
        <v>139487.30999232587</v>
      </c>
      <c r="ED26" s="108">
        <f t="shared" si="90"/>
        <v>139518.19874336585</v>
      </c>
      <c r="EE26" s="108">
        <f t="shared" si="90"/>
        <v>139549.09433456173</v>
      </c>
      <c r="EF26" s="108">
        <f t="shared" si="90"/>
        <v>136679.27868952657</v>
      </c>
      <c r="EG26" s="108">
        <f t="shared" si="90"/>
        <v>136709.54561640328</v>
      </c>
      <c r="EH26" s="108">
        <f t="shared" si="90"/>
        <v>136739.81924573606</v>
      </c>
      <c r="EI26" s="108">
        <f t="shared" si="90"/>
        <v>136770.09957900917</v>
      </c>
      <c r="EJ26" s="108">
        <f t="shared" si="90"/>
        <v>135080.69962471307</v>
      </c>
      <c r="EK26" s="108">
        <f t="shared" si="90"/>
        <v>135110.61255443585</v>
      </c>
      <c r="EL26" s="108">
        <f t="shared" si="91"/>
        <v>135140.53210822382</v>
      </c>
      <c r="EM26" s="108">
        <f t="shared" si="91"/>
        <v>135170.45828754388</v>
      </c>
      <c r="EN26" s="108">
        <f t="shared" si="91"/>
        <v>145798.56978229756</v>
      </c>
      <c r="EO26" s="108">
        <f t="shared" si="91"/>
        <v>145830.85612952328</v>
      </c>
      <c r="EP26" s="108">
        <f t="shared" si="91"/>
        <v>145863.14962639537</v>
      </c>
      <c r="EQ26" s="108">
        <f t="shared" si="91"/>
        <v>145895.45027449713</v>
      </c>
      <c r="ER26" s="108">
        <f t="shared" si="91"/>
        <v>145927.7580754121</v>
      </c>
      <c r="ES26" s="108">
        <f t="shared" si="91"/>
        <v>144306.25517504511</v>
      </c>
      <c r="ET26" s="108">
        <f t="shared" si="91"/>
        <v>144338.21105683723</v>
      </c>
      <c r="EU26" s="108">
        <f t="shared" si="91"/>
        <v>144370.17401509586</v>
      </c>
      <c r="EV26" s="108">
        <f t="shared" si="91"/>
        <v>144402.14405138805</v>
      </c>
      <c r="EW26" s="108">
        <f t="shared" si="91"/>
        <v>142060.09156362843</v>
      </c>
      <c r="EX26" s="108">
        <f t="shared" si="91"/>
        <v>142091.55004398245</v>
      </c>
      <c r="EY26" s="108">
        <f t="shared" si="91"/>
        <v>142123.01549065596</v>
      </c>
      <c r="EZ26" s="108">
        <f t="shared" si="91"/>
        <v>142154.48790519161</v>
      </c>
      <c r="FA26" s="108">
        <f t="shared" si="91"/>
        <v>132093.00830188702</v>
      </c>
      <c r="FB26" s="108">
        <f t="shared" si="92"/>
        <v>132122.25962265438</v>
      </c>
      <c r="FC26" s="108">
        <f t="shared" si="92"/>
        <v>132151.51742097703</v>
      </c>
      <c r="FD26" s="108">
        <f t="shared" si="92"/>
        <v>132180.78169828941</v>
      </c>
      <c r="FE26" s="108">
        <f t="shared" si="92"/>
        <v>132210.05245602626</v>
      </c>
    </row>
    <row r="27" spans="1:161" ht="15.75" x14ac:dyDescent="0.25">
      <c r="A27" s="47" t="s">
        <v>191</v>
      </c>
      <c r="B27" s="12">
        <f>'Urb proj of all 25 ARs '!H27</f>
        <v>151757.98482739451</v>
      </c>
      <c r="C27" s="12">
        <f>'Urb proj of all 25 ARs '!I27</f>
        <v>153515.40280163838</v>
      </c>
      <c r="D27" s="100">
        <f t="shared" si="10"/>
        <v>1.1580398726582409E-2</v>
      </c>
      <c r="E27" s="101">
        <f t="shared" si="11"/>
        <v>2.2144488299113974E-4</v>
      </c>
      <c r="F27" s="69">
        <f t="shared" si="12"/>
        <v>151791.59085658757</v>
      </c>
      <c r="G27" s="69">
        <f t="shared" si="13"/>
        <v>151825.20432766384</v>
      </c>
      <c r="H27" s="69">
        <f>G27*(1+$E$27)</f>
        <v>151858.8252422713</v>
      </c>
      <c r="I27" s="69">
        <f t="shared" ref="I27:BD27" si="103">H27*(1+$E$27)</f>
        <v>151892.45360205823</v>
      </c>
      <c r="J27" s="69">
        <f t="shared" si="103"/>
        <v>151926.08940867338</v>
      </c>
      <c r="K27" s="69">
        <f t="shared" si="103"/>
        <v>151959.73266376578</v>
      </c>
      <c r="L27" s="69">
        <f t="shared" si="103"/>
        <v>151993.38336898488</v>
      </c>
      <c r="M27" s="69">
        <f t="shared" si="103"/>
        <v>152027.04152598046</v>
      </c>
      <c r="N27" s="69">
        <f t="shared" si="103"/>
        <v>152060.70713640266</v>
      </c>
      <c r="O27" s="69">
        <f t="shared" si="103"/>
        <v>152094.38020190204</v>
      </c>
      <c r="P27" s="69">
        <f t="shared" si="103"/>
        <v>152128.06072412946</v>
      </c>
      <c r="Q27" s="69">
        <f t="shared" si="103"/>
        <v>152161.74870473618</v>
      </c>
      <c r="R27" s="69">
        <f t="shared" si="103"/>
        <v>152195.44414537383</v>
      </c>
      <c r="S27" s="69">
        <f t="shared" si="103"/>
        <v>152229.14704769439</v>
      </c>
      <c r="T27" s="69">
        <f t="shared" si="103"/>
        <v>152262.85741335023</v>
      </c>
      <c r="U27" s="69">
        <f t="shared" si="103"/>
        <v>152296.57524399401</v>
      </c>
      <c r="V27" s="69">
        <f t="shared" si="103"/>
        <v>152330.30054127888</v>
      </c>
      <c r="W27" s="69">
        <f t="shared" si="103"/>
        <v>152364.03330685824</v>
      </c>
      <c r="X27" s="69">
        <f t="shared" si="103"/>
        <v>152397.77354238593</v>
      </c>
      <c r="Y27" s="69">
        <f t="shared" si="103"/>
        <v>152431.52124951614</v>
      </c>
      <c r="Z27" s="69">
        <f t="shared" si="103"/>
        <v>152465.2764299034</v>
      </c>
      <c r="AA27" s="69">
        <f t="shared" si="103"/>
        <v>152499.03908520265</v>
      </c>
      <c r="AB27" s="69">
        <f t="shared" si="103"/>
        <v>152532.80921706912</v>
      </c>
      <c r="AC27" s="69">
        <f t="shared" si="103"/>
        <v>152566.58682715852</v>
      </c>
      <c r="AD27" s="69">
        <f t="shared" si="103"/>
        <v>152600.37191712682</v>
      </c>
      <c r="AE27" s="69">
        <f t="shared" si="103"/>
        <v>152634.1644886304</v>
      </c>
      <c r="AF27" s="69">
        <f t="shared" si="103"/>
        <v>152667.96454332603</v>
      </c>
      <c r="AG27" s="69">
        <f t="shared" si="103"/>
        <v>152701.77208287083</v>
      </c>
      <c r="AH27" s="69">
        <f t="shared" si="103"/>
        <v>152735.58710892225</v>
      </c>
      <c r="AI27" s="69">
        <f t="shared" si="103"/>
        <v>152769.40962313817</v>
      </c>
      <c r="AJ27" s="69">
        <f t="shared" si="103"/>
        <v>152803.23962717678</v>
      </c>
      <c r="AK27" s="69">
        <f t="shared" si="103"/>
        <v>152837.07712269668</v>
      </c>
      <c r="AL27" s="69">
        <f t="shared" si="103"/>
        <v>152870.92211135681</v>
      </c>
      <c r="AM27" s="69">
        <f t="shared" si="103"/>
        <v>152904.7745948165</v>
      </c>
      <c r="AN27" s="69">
        <f t="shared" si="103"/>
        <v>152938.63457473542</v>
      </c>
      <c r="AO27" s="69">
        <f t="shared" si="103"/>
        <v>152972.50205277363</v>
      </c>
      <c r="AP27" s="69">
        <f t="shared" si="103"/>
        <v>153006.37703059157</v>
      </c>
      <c r="AQ27" s="69">
        <f t="shared" si="103"/>
        <v>153040.25950985</v>
      </c>
      <c r="AR27" s="69">
        <f t="shared" si="103"/>
        <v>153074.1494922101</v>
      </c>
      <c r="AS27" s="69">
        <f t="shared" si="103"/>
        <v>153108.04697933336</v>
      </c>
      <c r="AT27" s="69">
        <f t="shared" si="103"/>
        <v>153141.95197288171</v>
      </c>
      <c r="AU27" s="69">
        <f t="shared" si="103"/>
        <v>153175.86447451738</v>
      </c>
      <c r="AV27" s="69">
        <f t="shared" si="103"/>
        <v>153209.78448590302</v>
      </c>
      <c r="AW27" s="69">
        <f t="shared" si="103"/>
        <v>153243.71200870161</v>
      </c>
      <c r="AX27" s="69">
        <f t="shared" si="103"/>
        <v>153277.6470445765</v>
      </c>
      <c r="AY27" s="69">
        <f t="shared" si="103"/>
        <v>153311.58959519144</v>
      </c>
      <c r="AZ27" s="69">
        <f t="shared" si="103"/>
        <v>153345.53966221053</v>
      </c>
      <c r="BA27" s="69">
        <f t="shared" si="103"/>
        <v>153379.49724729825</v>
      </c>
      <c r="BB27" s="69">
        <f t="shared" si="103"/>
        <v>153413.46235211942</v>
      </c>
      <c r="BC27" s="69">
        <f t="shared" si="103"/>
        <v>153447.43497833924</v>
      </c>
      <c r="BD27" s="69">
        <f t="shared" si="103"/>
        <v>153481.4151276233</v>
      </c>
      <c r="BE27" s="69">
        <f>BD27*(1+$E$27)</f>
        <v>153515.40280163757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147795.85450308624</v>
      </c>
      <c r="DG27" s="108">
        <f t="shared" si="15"/>
        <v>147828.58313879324</v>
      </c>
      <c r="DH27" s="108">
        <f t="shared" si="15"/>
        <v>147861.31902208918</v>
      </c>
      <c r="DI27" s="108">
        <f t="shared" si="15"/>
        <v>147894.06215457892</v>
      </c>
      <c r="DJ27" s="108">
        <f t="shared" si="15"/>
        <v>158407.95027357352</v>
      </c>
      <c r="DK27" s="108">
        <f t="shared" si="15"/>
        <v>158443.0289035867</v>
      </c>
      <c r="DL27" s="108">
        <f t="shared" si="15"/>
        <v>158478.11530158305</v>
      </c>
      <c r="DM27" s="108">
        <f t="shared" si="15"/>
        <v>158513.20946928265</v>
      </c>
      <c r="DN27" s="108">
        <f t="shared" si="15"/>
        <v>139069.91862559933</v>
      </c>
      <c r="DO27" s="108">
        <f t="shared" si="15"/>
        <v>139100.71494745696</v>
      </c>
      <c r="DP27" s="108">
        <f t="shared" si="15"/>
        <v>139131.51808900249</v>
      </c>
      <c r="DQ27" s="108">
        <f t="shared" si="15"/>
        <v>139162.3280517461</v>
      </c>
      <c r="DR27" s="108">
        <f t="shared" si="15"/>
        <v>139193.14483719828</v>
      </c>
      <c r="DS27" s="108">
        <f t="shared" si="15"/>
        <v>144744.44882360028</v>
      </c>
      <c r="DT27" s="108">
        <f t="shared" si="15"/>
        <v>144776.50174113366</v>
      </c>
      <c r="DU27" s="108">
        <f t="shared" si="15"/>
        <v>144808.56175662158</v>
      </c>
      <c r="DV27" s="108">
        <f t="shared" si="90"/>
        <v>144840.62887163591</v>
      </c>
      <c r="DW27" s="108">
        <f t="shared" si="90"/>
        <v>139490.79040753352</v>
      </c>
      <c r="DX27" s="108">
        <f t="shared" si="90"/>
        <v>139521.67992929366</v>
      </c>
      <c r="DY27" s="108">
        <f t="shared" si="90"/>
        <v>139552.57629138033</v>
      </c>
      <c r="DZ27" s="108">
        <f t="shared" si="90"/>
        <v>139583.47949530827</v>
      </c>
      <c r="EA27" s="108">
        <f t="shared" si="90"/>
        <v>145269.49590974435</v>
      </c>
      <c r="EB27" s="108">
        <f t="shared" si="90"/>
        <v>145301.66509626826</v>
      </c>
      <c r="EC27" s="108">
        <f t="shared" si="90"/>
        <v>145333.84140649394</v>
      </c>
      <c r="ED27" s="108">
        <f t="shared" si="90"/>
        <v>145366.02484199885</v>
      </c>
      <c r="EE27" s="108">
        <f t="shared" si="90"/>
        <v>145398.21540436088</v>
      </c>
      <c r="EF27" s="108">
        <f t="shared" si="90"/>
        <v>141330.88053164602</v>
      </c>
      <c r="EG27" s="108">
        <f t="shared" si="90"/>
        <v>141362.1775319484</v>
      </c>
      <c r="EH27" s="108">
        <f t="shared" si="90"/>
        <v>141393.48146281132</v>
      </c>
      <c r="EI27" s="108">
        <f t="shared" si="90"/>
        <v>141424.79232576955</v>
      </c>
      <c r="EJ27" s="108">
        <f t="shared" si="90"/>
        <v>143288.52974495091</v>
      </c>
      <c r="EK27" s="108">
        <f t="shared" si="90"/>
        <v>143320.26025665426</v>
      </c>
      <c r="EL27" s="108">
        <f t="shared" si="91"/>
        <v>143351.99779491703</v>
      </c>
      <c r="EM27" s="108">
        <f t="shared" si="91"/>
        <v>143383.74236129527</v>
      </c>
      <c r="EN27" s="108">
        <f t="shared" si="91"/>
        <v>153164.63046862066</v>
      </c>
      <c r="EO27" s="108">
        <f t="shared" si="91"/>
        <v>153198.54799229314</v>
      </c>
      <c r="EP27" s="108">
        <f t="shared" si="91"/>
        <v>153232.47302682771</v>
      </c>
      <c r="EQ27" s="108">
        <f t="shared" si="91"/>
        <v>153266.40557388758</v>
      </c>
      <c r="ER27" s="108">
        <f t="shared" si="91"/>
        <v>153300.34563513636</v>
      </c>
      <c r="ES27" s="108">
        <f t="shared" si="91"/>
        <v>153183.35514211454</v>
      </c>
      <c r="ET27" s="108">
        <f t="shared" si="91"/>
        <v>153217.2768122702</v>
      </c>
      <c r="EU27" s="108">
        <f t="shared" si="91"/>
        <v>153251.2059942061</v>
      </c>
      <c r="EV27" s="108">
        <f t="shared" si="91"/>
        <v>153285.14268958574</v>
      </c>
      <c r="EW27" s="108">
        <f t="shared" si="91"/>
        <v>151679.16851618869</v>
      </c>
      <c r="EX27" s="108">
        <f t="shared" si="91"/>
        <v>151712.75709191296</v>
      </c>
      <c r="EY27" s="108">
        <f t="shared" si="91"/>
        <v>151746.35310565543</v>
      </c>
      <c r="EZ27" s="108">
        <f t="shared" si="91"/>
        <v>151779.95655906326</v>
      </c>
      <c r="FA27" s="108">
        <f t="shared" si="91"/>
        <v>141067.66606953982</v>
      </c>
      <c r="FB27" s="108">
        <f t="shared" si="92"/>
        <v>141098.90478234642</v>
      </c>
      <c r="FC27" s="108">
        <f t="shared" si="92"/>
        <v>141130.15041280614</v>
      </c>
      <c r="FD27" s="108">
        <f t="shared" si="92"/>
        <v>141161.40296245081</v>
      </c>
      <c r="FE27" s="108">
        <f t="shared" si="92"/>
        <v>141192.66243281271</v>
      </c>
    </row>
    <row r="28" spans="1:161" ht="15.75" x14ac:dyDescent="0.25">
      <c r="A28" s="47" t="s">
        <v>192</v>
      </c>
      <c r="B28" s="12">
        <f>'Urb proj of all 25 ARs '!H28</f>
        <v>55819.201492033229</v>
      </c>
      <c r="C28" s="12">
        <f>'Urb proj of all 25 ARs '!I28</f>
        <v>56465.610101910417</v>
      </c>
      <c r="D28" s="100">
        <f t="shared" si="10"/>
        <v>1.1580398726582394E-2</v>
      </c>
      <c r="E28" s="101">
        <f t="shared" si="11"/>
        <v>2.2144488299113974E-4</v>
      </c>
      <c r="F28" s="69">
        <f t="shared" si="12"/>
        <v>55831.562368576291</v>
      </c>
      <c r="G28" s="69">
        <f t="shared" si="13"/>
        <v>55843.92598237221</v>
      </c>
      <c r="H28" s="69">
        <f>G28*(1+$E$28)</f>
        <v>55856.292334027145</v>
      </c>
      <c r="I28" s="69">
        <f t="shared" ref="I28:BE28" si="104">H28*(1+$E$28)</f>
        <v>55868.661424147373</v>
      </c>
      <c r="J28" s="69">
        <f t="shared" si="104"/>
        <v>55881.033253339316</v>
      </c>
      <c r="K28" s="69">
        <f t="shared" si="104"/>
        <v>55893.407822209527</v>
      </c>
      <c r="L28" s="69">
        <f t="shared" si="104"/>
        <v>55905.78513136469</v>
      </c>
      <c r="M28" s="69">
        <f t="shared" si="104"/>
        <v>55918.165181411634</v>
      </c>
      <c r="N28" s="69">
        <f t="shared" si="104"/>
        <v>55930.547972957313</v>
      </c>
      <c r="O28" s="69">
        <f t="shared" si="104"/>
        <v>55942.933506608817</v>
      </c>
      <c r="P28" s="69">
        <f t="shared" si="104"/>
        <v>55955.321782973369</v>
      </c>
      <c r="Q28" s="69">
        <f t="shared" si="104"/>
        <v>55967.71280265833</v>
      </c>
      <c r="R28" s="69">
        <f t="shared" si="104"/>
        <v>55980.106566271199</v>
      </c>
      <c r="S28" s="69">
        <f t="shared" si="104"/>
        <v>55992.503074419597</v>
      </c>
      <c r="T28" s="69">
        <f t="shared" si="104"/>
        <v>56004.902327711294</v>
      </c>
      <c r="U28" s="69">
        <f t="shared" si="104"/>
        <v>56017.304326754187</v>
      </c>
      <c r="V28" s="69">
        <f t="shared" si="104"/>
        <v>56029.709072156307</v>
      </c>
      <c r="W28" s="69">
        <f t="shared" si="104"/>
        <v>56042.116564525815</v>
      </c>
      <c r="X28" s="69">
        <f t="shared" si="104"/>
        <v>56054.526804471025</v>
      </c>
      <c r="Y28" s="69">
        <f t="shared" si="104"/>
        <v>56066.939792600366</v>
      </c>
      <c r="Z28" s="69">
        <f t="shared" si="104"/>
        <v>56079.355529522407</v>
      </c>
      <c r="AA28" s="69">
        <f t="shared" si="104"/>
        <v>56091.774015845862</v>
      </c>
      <c r="AB28" s="69">
        <f t="shared" si="104"/>
        <v>56104.195252179568</v>
      </c>
      <c r="AC28" s="69">
        <f t="shared" si="104"/>
        <v>56116.619239132502</v>
      </c>
      <c r="AD28" s="69">
        <f t="shared" si="104"/>
        <v>56129.04597731377</v>
      </c>
      <c r="AE28" s="69">
        <f t="shared" si="104"/>
        <v>56141.475467332617</v>
      </c>
      <c r="AF28" s="69">
        <f t="shared" si="104"/>
        <v>56153.907709798434</v>
      </c>
      <c r="AG28" s="69">
        <f t="shared" si="104"/>
        <v>56166.342705320727</v>
      </c>
      <c r="AH28" s="69">
        <f t="shared" si="104"/>
        <v>56178.780454509149</v>
      </c>
      <c r="AI28" s="69">
        <f t="shared" si="104"/>
        <v>56191.220957973484</v>
      </c>
      <c r="AJ28" s="69">
        <f t="shared" si="104"/>
        <v>56203.664216323654</v>
      </c>
      <c r="AK28" s="69">
        <f t="shared" si="104"/>
        <v>56216.11023016971</v>
      </c>
      <c r="AL28" s="69">
        <f t="shared" si="104"/>
        <v>56228.559000121844</v>
      </c>
      <c r="AM28" s="69">
        <f t="shared" si="104"/>
        <v>56241.010526790385</v>
      </c>
      <c r="AN28" s="69">
        <f t="shared" si="104"/>
        <v>56253.464810785794</v>
      </c>
      <c r="AO28" s="69">
        <f t="shared" si="104"/>
        <v>56265.921852718668</v>
      </c>
      <c r="AP28" s="69">
        <f t="shared" si="104"/>
        <v>56278.381653199729</v>
      </c>
      <c r="AQ28" s="69">
        <f t="shared" si="104"/>
        <v>56290.844212839853</v>
      </c>
      <c r="AR28" s="69">
        <f t="shared" si="104"/>
        <v>56303.309532250038</v>
      </c>
      <c r="AS28" s="69">
        <f t="shared" si="104"/>
        <v>56315.77761204142</v>
      </c>
      <c r="AT28" s="69">
        <f t="shared" si="104"/>
        <v>56328.248452825275</v>
      </c>
      <c r="AU28" s="69">
        <f t="shared" si="104"/>
        <v>56340.722055213009</v>
      </c>
      <c r="AV28" s="69">
        <f t="shared" si="104"/>
        <v>56353.198419816159</v>
      </c>
      <c r="AW28" s="69">
        <f t="shared" si="104"/>
        <v>56365.677547246414</v>
      </c>
      <c r="AX28" s="69">
        <f t="shared" si="104"/>
        <v>56378.159438115581</v>
      </c>
      <c r="AY28" s="69">
        <f t="shared" si="104"/>
        <v>56390.644093035611</v>
      </c>
      <c r="AZ28" s="69">
        <f t="shared" si="104"/>
        <v>56403.131512618587</v>
      </c>
      <c r="BA28" s="69">
        <f t="shared" si="104"/>
        <v>56415.62169747673</v>
      </c>
      <c r="BB28" s="69">
        <f t="shared" si="104"/>
        <v>56428.114648222399</v>
      </c>
      <c r="BC28" s="69">
        <f t="shared" si="104"/>
        <v>56440.610365468085</v>
      </c>
      <c r="BD28" s="69">
        <f t="shared" si="104"/>
        <v>56453.108849826414</v>
      </c>
      <c r="BE28" s="69">
        <f t="shared" si="104"/>
        <v>56465.610101910148</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48542.496350323374</v>
      </c>
      <c r="DG28" s="108">
        <f t="shared" si="15"/>
        <v>48553.245837747767</v>
      </c>
      <c r="DH28" s="108">
        <f t="shared" si="15"/>
        <v>48563.997705591144</v>
      </c>
      <c r="DI28" s="108">
        <f t="shared" si="15"/>
        <v>48574.751954380641</v>
      </c>
      <c r="DJ28" s="108">
        <f t="shared" si="15"/>
        <v>51862.975866670618</v>
      </c>
      <c r="DK28" s="108">
        <f t="shared" si="15"/>
        <v>51874.460657292992</v>
      </c>
      <c r="DL28" s="108">
        <f t="shared" si="15"/>
        <v>51885.94799116347</v>
      </c>
      <c r="DM28" s="108">
        <f t="shared" si="15"/>
        <v>51897.437868845263</v>
      </c>
      <c r="DN28" s="108">
        <f t="shared" si="15"/>
        <v>45690.752863665242</v>
      </c>
      <c r="DO28" s="108">
        <f t="shared" si="15"/>
        <v>45700.870847086917</v>
      </c>
      <c r="DP28" s="108">
        <f t="shared" si="15"/>
        <v>45710.991071084245</v>
      </c>
      <c r="DQ28" s="108">
        <f t="shared" si="15"/>
        <v>45721.113536153389</v>
      </c>
      <c r="DR28" s="108">
        <f t="shared" si="15"/>
        <v>45731.238242790627</v>
      </c>
      <c r="DS28" s="108">
        <f t="shared" si="15"/>
        <v>47581.347583042312</v>
      </c>
      <c r="DT28" s="108">
        <f t="shared" si="15"/>
        <v>47591.884228990399</v>
      </c>
      <c r="DU28" s="108">
        <f t="shared" si="15"/>
        <v>47602.42320822482</v>
      </c>
      <c r="DV28" s="108">
        <f t="shared" si="90"/>
        <v>47612.964521262264</v>
      </c>
      <c r="DW28" s="108">
        <f t="shared" si="90"/>
        <v>45986.427395473453</v>
      </c>
      <c r="DX28" s="108">
        <f t="shared" si="90"/>
        <v>45996.61085450722</v>
      </c>
      <c r="DY28" s="108">
        <f t="shared" si="90"/>
        <v>46006.796568615886</v>
      </c>
      <c r="DZ28" s="108">
        <f t="shared" si="90"/>
        <v>46016.984538298821</v>
      </c>
      <c r="EA28" s="108">
        <f t="shared" si="90"/>
        <v>48390.843398753925</v>
      </c>
      <c r="EB28" s="108">
        <f t="shared" si="90"/>
        <v>48401.559303408205</v>
      </c>
      <c r="EC28" s="108">
        <f t="shared" si="90"/>
        <v>48412.277581044742</v>
      </c>
      <c r="ED28" s="108">
        <f t="shared" si="90"/>
        <v>48422.998232189013</v>
      </c>
      <c r="EE28" s="108">
        <f t="shared" si="90"/>
        <v>48433.721257366611</v>
      </c>
      <c r="EF28" s="108">
        <f t="shared" si="90"/>
        <v>48004.662911374398</v>
      </c>
      <c r="EG28" s="108">
        <f t="shared" si="90"/>
        <v>48015.293298335833</v>
      </c>
      <c r="EH28" s="108">
        <f t="shared" si="90"/>
        <v>48025.926039342077</v>
      </c>
      <c r="EI28" s="108">
        <f t="shared" si="90"/>
        <v>48036.561134914395</v>
      </c>
      <c r="EJ28" s="108">
        <f t="shared" si="90"/>
        <v>47863.349345285504</v>
      </c>
      <c r="EK28" s="108">
        <f t="shared" si="90"/>
        <v>47873.948439080836</v>
      </c>
      <c r="EL28" s="108">
        <f t="shared" si="91"/>
        <v>47884.549879991246</v>
      </c>
      <c r="EM28" s="108">
        <f t="shared" si="91"/>
        <v>47895.153668536506</v>
      </c>
      <c r="EN28" s="108">
        <f t="shared" si="91"/>
        <v>51477.515794359228</v>
      </c>
      <c r="EO28" s="108">
        <f t="shared" si="91"/>
        <v>51488.915226820987</v>
      </c>
      <c r="EP28" s="108">
        <f t="shared" si="91"/>
        <v>51500.317183628729</v>
      </c>
      <c r="EQ28" s="108">
        <f t="shared" si="91"/>
        <v>51511.721665341465</v>
      </c>
      <c r="ER28" s="108">
        <f t="shared" si="91"/>
        <v>51523.128672518316</v>
      </c>
      <c r="ES28" s="108">
        <f t="shared" si="91"/>
        <v>51372.903755504485</v>
      </c>
      <c r="ET28" s="108">
        <f t="shared" si="91"/>
        <v>51384.280022165542</v>
      </c>
      <c r="EU28" s="108">
        <f t="shared" si="91"/>
        <v>51395.658808042637</v>
      </c>
      <c r="EV28" s="108">
        <f t="shared" si="91"/>
        <v>51407.040113693627</v>
      </c>
      <c r="EW28" s="108">
        <f t="shared" si="91"/>
        <v>50905.70990497333</v>
      </c>
      <c r="EX28" s="108">
        <f t="shared" si="91"/>
        <v>50916.982713946818</v>
      </c>
      <c r="EY28" s="108">
        <f t="shared" si="91"/>
        <v>50928.258019226167</v>
      </c>
      <c r="EZ28" s="108">
        <f t="shared" si="91"/>
        <v>50939.535821364174</v>
      </c>
      <c r="FA28" s="108">
        <f t="shared" si="91"/>
        <v>46689.719411523358</v>
      </c>
      <c r="FB28" s="108">
        <f t="shared" si="92"/>
        <v>46700.058610975328</v>
      </c>
      <c r="FC28" s="108">
        <f t="shared" si="92"/>
        <v>46710.400099990118</v>
      </c>
      <c r="FD28" s="108">
        <f t="shared" si="92"/>
        <v>46720.743879074726</v>
      </c>
      <c r="FE28" s="108">
        <f t="shared" si="92"/>
        <v>46731.089948736284</v>
      </c>
    </row>
    <row r="29" spans="1:161" s="45" customFormat="1" ht="15.75" x14ac:dyDescent="0.25">
      <c r="A29" s="67" t="s">
        <v>95</v>
      </c>
      <c r="B29" s="98">
        <f t="shared" ref="B29:C29" si="105">SUM(B4:B28)</f>
        <v>2569722.307894221</v>
      </c>
      <c r="C29" s="98">
        <f t="shared" si="105"/>
        <v>2599480.716836229</v>
      </c>
      <c r="D29" s="102"/>
      <c r="E29" s="103"/>
      <c r="F29" s="29">
        <f>SUM(F4:F28)</f>
        <v>2570291.3597500119</v>
      </c>
      <c r="G29" s="29">
        <f t="shared" ref="G29:BE29" si="106">SUM(G4:G28)</f>
        <v>2570860.5376194259</v>
      </c>
      <c r="H29" s="29">
        <f t="shared" si="106"/>
        <v>2571429.8415303649</v>
      </c>
      <c r="I29" s="29">
        <f t="shared" si="106"/>
        <v>2571999.2715107421</v>
      </c>
      <c r="J29" s="29">
        <f t="shared" si="106"/>
        <v>2572568.8275884753</v>
      </c>
      <c r="K29" s="29">
        <f t="shared" si="106"/>
        <v>2573138.5097914869</v>
      </c>
      <c r="L29" s="29">
        <f t="shared" si="106"/>
        <v>2573708.3181477082</v>
      </c>
      <c r="M29" s="29">
        <f t="shared" si="106"/>
        <v>2574278.2526850738</v>
      </c>
      <c r="N29" s="29">
        <f t="shared" si="106"/>
        <v>2574848.3134315261</v>
      </c>
      <c r="O29" s="29">
        <f t="shared" si="106"/>
        <v>2575418.5004150141</v>
      </c>
      <c r="P29" s="29">
        <f t="shared" si="106"/>
        <v>2575988.813663492</v>
      </c>
      <c r="Q29" s="29">
        <f t="shared" si="106"/>
        <v>2576559.2532049194</v>
      </c>
      <c r="R29" s="29">
        <f t="shared" si="106"/>
        <v>2577129.8190672654</v>
      </c>
      <c r="S29" s="29">
        <f t="shared" si="106"/>
        <v>2577700.5112785012</v>
      </c>
      <c r="T29" s="29">
        <f t="shared" si="106"/>
        <v>2578271.3298666081</v>
      </c>
      <c r="U29" s="29">
        <f t="shared" si="106"/>
        <v>2578842.2748595695</v>
      </c>
      <c r="V29" s="29">
        <f t="shared" si="106"/>
        <v>2579413.3462853786</v>
      </c>
      <c r="W29" s="29">
        <f t="shared" si="106"/>
        <v>2579984.5441720327</v>
      </c>
      <c r="X29" s="29">
        <f t="shared" si="106"/>
        <v>2580555.868547536</v>
      </c>
      <c r="Y29" s="29">
        <f t="shared" si="106"/>
        <v>2581127.3194398982</v>
      </c>
      <c r="Z29" s="29">
        <f t="shared" si="106"/>
        <v>2581698.8968771365</v>
      </c>
      <c r="AA29" s="29">
        <f t="shared" si="106"/>
        <v>2582270.6008872739</v>
      </c>
      <c r="AB29" s="29">
        <f t="shared" si="106"/>
        <v>2582842.4314983394</v>
      </c>
      <c r="AC29" s="29">
        <f t="shared" si="106"/>
        <v>2583414.3887383668</v>
      </c>
      <c r="AD29" s="29">
        <f t="shared" si="106"/>
        <v>2583986.4726353986</v>
      </c>
      <c r="AE29" s="29">
        <f t="shared" si="106"/>
        <v>2584558.6832174826</v>
      </c>
      <c r="AF29" s="29">
        <f t="shared" si="106"/>
        <v>2585131.0205126703</v>
      </c>
      <c r="AG29" s="29">
        <f t="shared" si="106"/>
        <v>2585703.4845490251</v>
      </c>
      <c r="AH29" s="29">
        <f t="shared" si="106"/>
        <v>2586276.0753546106</v>
      </c>
      <c r="AI29" s="29">
        <f t="shared" si="106"/>
        <v>2586848.7929575001</v>
      </c>
      <c r="AJ29" s="29">
        <f t="shared" si="106"/>
        <v>2587421.637385773</v>
      </c>
      <c r="AK29" s="29">
        <f t="shared" si="106"/>
        <v>2587994.608667512</v>
      </c>
      <c r="AL29" s="29">
        <f t="shared" si="106"/>
        <v>2588567.7068308108</v>
      </c>
      <c r="AM29" s="29">
        <f t="shared" si="106"/>
        <v>2589140.9319037637</v>
      </c>
      <c r="AN29" s="29">
        <f t="shared" si="106"/>
        <v>2589714.2839144771</v>
      </c>
      <c r="AO29" s="29">
        <f t="shared" si="106"/>
        <v>2590287.7628910593</v>
      </c>
      <c r="AP29" s="29">
        <f t="shared" si="106"/>
        <v>2590861.3688616264</v>
      </c>
      <c r="AQ29" s="29">
        <f t="shared" si="106"/>
        <v>2591435.1018542997</v>
      </c>
      <c r="AR29" s="29">
        <f t="shared" si="106"/>
        <v>2592008.9618972093</v>
      </c>
      <c r="AS29" s="29">
        <f t="shared" si="106"/>
        <v>2592582.9490184877</v>
      </c>
      <c r="AT29" s="29">
        <f t="shared" si="106"/>
        <v>2593157.0632462786</v>
      </c>
      <c r="AU29" s="29">
        <f t="shared" si="106"/>
        <v>2593731.3046087269</v>
      </c>
      <c r="AV29" s="29">
        <f t="shared" si="106"/>
        <v>2594305.6731339865</v>
      </c>
      <c r="AW29" s="29">
        <f t="shared" si="106"/>
        <v>2594880.1688502165</v>
      </c>
      <c r="AX29" s="29">
        <f t="shared" si="106"/>
        <v>2595454.7917855838</v>
      </c>
      <c r="AY29" s="29">
        <f t="shared" si="106"/>
        <v>2596029.54196826</v>
      </c>
      <c r="AZ29" s="29">
        <f t="shared" si="106"/>
        <v>2596604.4194264226</v>
      </c>
      <c r="BA29" s="29">
        <f t="shared" si="106"/>
        <v>2597179.4241882558</v>
      </c>
      <c r="BB29" s="29">
        <f t="shared" si="106"/>
        <v>2597754.5562819527</v>
      </c>
      <c r="BC29" s="29">
        <f t="shared" si="106"/>
        <v>2598329.8157357085</v>
      </c>
      <c r="BD29" s="29">
        <f t="shared" si="106"/>
        <v>2598905.202577726</v>
      </c>
      <c r="BE29" s="29">
        <f t="shared" si="106"/>
        <v>2599480.7168362159</v>
      </c>
      <c r="DB29" s="178" t="s">
        <v>117</v>
      </c>
      <c r="DC29" s="178"/>
      <c r="DD29" s="178"/>
      <c r="DE29" s="178"/>
      <c r="DF29" s="135">
        <f>SUM(DF4:DF15)</f>
        <v>1041782.0652582902</v>
      </c>
      <c r="DG29" s="135">
        <f t="shared" ref="DG29:FE29" si="107">SUM(DG4:DG15)</f>
        <v>1042012.7625658335</v>
      </c>
      <c r="DH29" s="135">
        <f t="shared" si="107"/>
        <v>1042243.5109601152</v>
      </c>
      <c r="DI29" s="135">
        <f t="shared" si="107"/>
        <v>1042474.3104524481</v>
      </c>
      <c r="DJ29" s="135">
        <f t="shared" si="107"/>
        <v>1165505.333738432</v>
      </c>
      <c r="DK29" s="135">
        <f t="shared" si="107"/>
        <v>1165763.4289306875</v>
      </c>
      <c r="DL29" s="135">
        <f t="shared" si="107"/>
        <v>1166021.5812768026</v>
      </c>
      <c r="DM29" s="135">
        <f t="shared" si="107"/>
        <v>1166279.7907894331</v>
      </c>
      <c r="DN29" s="135">
        <f t="shared" si="107"/>
        <v>1030130.2375898452</v>
      </c>
      <c r="DO29" s="135">
        <f t="shared" si="107"/>
        <v>1030358.3546597742</v>
      </c>
      <c r="DP29" s="135">
        <f t="shared" si="107"/>
        <v>1030586.5222450604</v>
      </c>
      <c r="DQ29" s="135">
        <f t="shared" si="107"/>
        <v>1030814.7403568914</v>
      </c>
      <c r="DR29" s="135">
        <f t="shared" si="107"/>
        <v>1031043.0090064552</v>
      </c>
      <c r="DS29" s="135">
        <f t="shared" si="107"/>
        <v>1070735.8995364741</v>
      </c>
      <c r="DT29" s="135">
        <f t="shared" si="107"/>
        <v>1070973.0085224614</v>
      </c>
      <c r="DU29" s="135">
        <f t="shared" si="107"/>
        <v>1071210.1700150201</v>
      </c>
      <c r="DV29" s="135">
        <f t="shared" si="107"/>
        <v>1071447.3840257782</v>
      </c>
      <c r="DW29" s="135">
        <f t="shared" si="107"/>
        <v>1069569.9849449133</v>
      </c>
      <c r="DX29" s="135">
        <f t="shared" si="107"/>
        <v>1069806.8357450801</v>
      </c>
      <c r="DY29" s="135">
        <f t="shared" si="107"/>
        <v>1070043.738994645</v>
      </c>
      <c r="DZ29" s="135">
        <f t="shared" si="107"/>
        <v>1070280.6947052223</v>
      </c>
      <c r="EA29" s="135">
        <f t="shared" si="107"/>
        <v>1113823.3793141486</v>
      </c>
      <c r="EB29" s="135">
        <f t="shared" si="107"/>
        <v>1114070.0298020535</v>
      </c>
      <c r="EC29" s="135">
        <f t="shared" si="107"/>
        <v>1114316.7349094471</v>
      </c>
      <c r="ED29" s="135">
        <f t="shared" si="107"/>
        <v>1114563.494648424</v>
      </c>
      <c r="EE29" s="135">
        <f t="shared" si="107"/>
        <v>1114810.3090310826</v>
      </c>
      <c r="EF29" s="135">
        <f t="shared" si="107"/>
        <v>1127816.3747570615</v>
      </c>
      <c r="EG29" s="135">
        <f t="shared" si="107"/>
        <v>1128066.1239222048</v>
      </c>
      <c r="EH29" s="135">
        <f t="shared" si="107"/>
        <v>1128315.9283930233</v>
      </c>
      <c r="EI29" s="135">
        <f t="shared" si="107"/>
        <v>1128565.7881817631</v>
      </c>
      <c r="EJ29" s="135">
        <f t="shared" si="107"/>
        <v>1158549.0962089559</v>
      </c>
      <c r="EK29" s="135">
        <f t="shared" si="107"/>
        <v>1158805.6509780053</v>
      </c>
      <c r="EL29" s="135">
        <f t="shared" si="107"/>
        <v>1159062.2625597955</v>
      </c>
      <c r="EM29" s="135">
        <f t="shared" si="107"/>
        <v>1159318.9309669076</v>
      </c>
      <c r="EN29" s="135">
        <f t="shared" si="107"/>
        <v>1252993.6167481493</v>
      </c>
      <c r="EO29" s="135">
        <f t="shared" si="107"/>
        <v>1253271.0857729989</v>
      </c>
      <c r="EP29" s="135">
        <f t="shared" si="107"/>
        <v>1253548.616241944</v>
      </c>
      <c r="EQ29" s="135">
        <f t="shared" si="107"/>
        <v>1253826.2081685916</v>
      </c>
      <c r="ER29" s="135">
        <f t="shared" si="107"/>
        <v>1254103.8615665506</v>
      </c>
      <c r="ES29" s="135">
        <f t="shared" si="107"/>
        <v>1194394.1613439659</v>
      </c>
      <c r="ET29" s="135">
        <f t="shared" si="107"/>
        <v>1194658.6538192702</v>
      </c>
      <c r="EU29" s="135">
        <f t="shared" si="107"/>
        <v>1194923.2048650798</v>
      </c>
      <c r="EV29" s="135">
        <f t="shared" si="107"/>
        <v>1195187.8144943644</v>
      </c>
      <c r="EW29" s="135">
        <f t="shared" si="107"/>
        <v>1161840.7416009244</v>
      </c>
      <c r="EX29" s="135">
        <f t="shared" si="107"/>
        <v>1162098.0252880026</v>
      </c>
      <c r="EY29" s="135">
        <f t="shared" si="107"/>
        <v>1162355.3659492368</v>
      </c>
      <c r="EZ29" s="135">
        <f t="shared" si="107"/>
        <v>1162612.7635972435</v>
      </c>
      <c r="FA29" s="135">
        <f t="shared" si="107"/>
        <v>1042351.5213712048</v>
      </c>
      <c r="FB29" s="135">
        <f t="shared" si="107"/>
        <v>1042582.3447818906</v>
      </c>
      <c r="FC29" s="135">
        <f t="shared" si="107"/>
        <v>1042813.2193072395</v>
      </c>
      <c r="FD29" s="135">
        <f t="shared" si="107"/>
        <v>1043044.1449585705</v>
      </c>
      <c r="FE29" s="135">
        <f t="shared" si="107"/>
        <v>1043275.1217472056</v>
      </c>
    </row>
    <row r="30" spans="1:161" x14ac:dyDescent="0.25">
      <c r="B30" s="167" t="s">
        <v>251</v>
      </c>
      <c r="C30" s="167"/>
      <c r="D30" s="167"/>
      <c r="E30" s="167"/>
      <c r="F30" s="137">
        <f>SUM(F4:F15)</f>
        <v>753610.08002233924</v>
      </c>
      <c r="G30" s="137">
        <f t="shared" ref="G30:BE30" si="108">SUM(G4:G15)</f>
        <v>753776.96311833092</v>
      </c>
      <c r="H30" s="137">
        <f t="shared" si="108"/>
        <v>753943.88316972996</v>
      </c>
      <c r="I30" s="137">
        <f t="shared" si="108"/>
        <v>754110.84018472035</v>
      </c>
      <c r="J30" s="137">
        <f t="shared" si="108"/>
        <v>754277.83417148748</v>
      </c>
      <c r="K30" s="137">
        <f t="shared" si="108"/>
        <v>754444.86513821816</v>
      </c>
      <c r="L30" s="137">
        <f t="shared" si="108"/>
        <v>754611.93309310207</v>
      </c>
      <c r="M30" s="137">
        <f t="shared" si="108"/>
        <v>754779.03804432962</v>
      </c>
      <c r="N30" s="137">
        <f t="shared" si="108"/>
        <v>754946.18000009342</v>
      </c>
      <c r="O30" s="137">
        <f t="shared" si="108"/>
        <v>755113.35896858817</v>
      </c>
      <c r="P30" s="137">
        <f t="shared" si="108"/>
        <v>755280.57495801023</v>
      </c>
      <c r="Q30" s="137">
        <f t="shared" si="108"/>
        <v>755447.82797655719</v>
      </c>
      <c r="R30" s="137">
        <f t="shared" si="108"/>
        <v>755615.11803242937</v>
      </c>
      <c r="S30" s="137">
        <f t="shared" si="108"/>
        <v>755782.44513382833</v>
      </c>
      <c r="T30" s="137">
        <f t="shared" si="108"/>
        <v>755949.80928895774</v>
      </c>
      <c r="U30" s="137">
        <f t="shared" si="108"/>
        <v>756117.21050602291</v>
      </c>
      <c r="V30" s="137">
        <f t="shared" si="108"/>
        <v>756284.648793231</v>
      </c>
      <c r="W30" s="137">
        <f t="shared" si="108"/>
        <v>756452.12415879115</v>
      </c>
      <c r="X30" s="137">
        <f t="shared" si="108"/>
        <v>756619.63661091379</v>
      </c>
      <c r="Y30" s="137">
        <f t="shared" si="108"/>
        <v>756787.1861578119</v>
      </c>
      <c r="Z30" s="137">
        <f t="shared" si="108"/>
        <v>756954.77280769974</v>
      </c>
      <c r="AA30" s="137">
        <f t="shared" si="108"/>
        <v>757122.3965687938</v>
      </c>
      <c r="AB30" s="137">
        <f t="shared" si="108"/>
        <v>757290.05744931207</v>
      </c>
      <c r="AC30" s="137">
        <f t="shared" si="108"/>
        <v>757457.75545747427</v>
      </c>
      <c r="AD30" s="137">
        <f t="shared" si="108"/>
        <v>757625.49060150213</v>
      </c>
      <c r="AE30" s="137">
        <f t="shared" si="108"/>
        <v>757793.26288961957</v>
      </c>
      <c r="AF30" s="137">
        <f t="shared" si="108"/>
        <v>757961.07233005157</v>
      </c>
      <c r="AG30" s="137">
        <f t="shared" si="108"/>
        <v>758128.91893102555</v>
      </c>
      <c r="AH30" s="137">
        <f t="shared" si="108"/>
        <v>758296.80270077044</v>
      </c>
      <c r="AI30" s="137">
        <f t="shared" si="108"/>
        <v>758464.72364751692</v>
      </c>
      <c r="AJ30" s="137">
        <f t="shared" si="108"/>
        <v>758632.68177949812</v>
      </c>
      <c r="AK30" s="137">
        <f t="shared" si="108"/>
        <v>758800.67710494797</v>
      </c>
      <c r="AL30" s="137">
        <f t="shared" si="108"/>
        <v>758968.70963210321</v>
      </c>
      <c r="AM30" s="137">
        <f t="shared" si="108"/>
        <v>759136.77936920151</v>
      </c>
      <c r="AN30" s="137">
        <f t="shared" si="108"/>
        <v>759304.8863244832</v>
      </c>
      <c r="AO30" s="137">
        <f t="shared" si="108"/>
        <v>759473.03050618991</v>
      </c>
      <c r="AP30" s="137">
        <f t="shared" si="108"/>
        <v>759641.21192256536</v>
      </c>
      <c r="AQ30" s="137">
        <f t="shared" si="108"/>
        <v>759809.43058185477</v>
      </c>
      <c r="AR30" s="137">
        <f t="shared" si="108"/>
        <v>759977.68649230548</v>
      </c>
      <c r="AS30" s="137">
        <f t="shared" si="108"/>
        <v>760145.97966216668</v>
      </c>
      <c r="AT30" s="137">
        <f t="shared" si="108"/>
        <v>760314.31009968917</v>
      </c>
      <c r="AU30" s="137">
        <f t="shared" si="108"/>
        <v>760482.67781312554</v>
      </c>
      <c r="AV30" s="137">
        <f t="shared" si="108"/>
        <v>760651.08281073091</v>
      </c>
      <c r="AW30" s="137">
        <f t="shared" si="108"/>
        <v>760819.52510076086</v>
      </c>
      <c r="AX30" s="137">
        <f t="shared" si="108"/>
        <v>760988.00469147426</v>
      </c>
      <c r="AY30" s="137">
        <f t="shared" si="108"/>
        <v>761156.52159113088</v>
      </c>
      <c r="AZ30" s="137">
        <f t="shared" si="108"/>
        <v>761325.07580799249</v>
      </c>
      <c r="BA30" s="137">
        <f t="shared" si="108"/>
        <v>761493.66735032306</v>
      </c>
      <c r="BB30" s="137">
        <f t="shared" si="108"/>
        <v>761662.29622638784</v>
      </c>
      <c r="BC30" s="137">
        <f t="shared" si="108"/>
        <v>761830.96244445455</v>
      </c>
      <c r="BD30" s="137">
        <f t="shared" si="108"/>
        <v>761999.66601279192</v>
      </c>
      <c r="BE30" s="137">
        <f t="shared" si="108"/>
        <v>762168.40693967149</v>
      </c>
      <c r="DB30" s="178" t="s">
        <v>118</v>
      </c>
      <c r="DC30" s="178"/>
      <c r="DD30" s="178"/>
      <c r="DE30" s="178"/>
      <c r="DF30" s="109">
        <f>SUM(DF16:DF28)</f>
        <v>1833298.1760285003</v>
      </c>
      <c r="DG30" s="109">
        <f t="shared" ref="DG30:FE30" si="109">SUM(DG16:DG28)</f>
        <v>1833704.150528579</v>
      </c>
      <c r="DH30" s="109">
        <f t="shared" si="109"/>
        <v>1834110.2149296331</v>
      </c>
      <c r="DI30" s="109">
        <f t="shared" si="109"/>
        <v>1834516.3692515709</v>
      </c>
      <c r="DJ30" s="109">
        <f t="shared" si="109"/>
        <v>1998641.0313352863</v>
      </c>
      <c r="DK30" s="109">
        <f t="shared" si="109"/>
        <v>1999083.6201646116</v>
      </c>
      <c r="DL30" s="109">
        <f t="shared" si="109"/>
        <v>1999526.3070029682</v>
      </c>
      <c r="DM30" s="109">
        <f t="shared" si="109"/>
        <v>1999969.0918720602</v>
      </c>
      <c r="DN30" s="109">
        <f t="shared" si="109"/>
        <v>1763337.4777558516</v>
      </c>
      <c r="DO30" s="109">
        <f t="shared" si="109"/>
        <v>1763727.959817287</v>
      </c>
      <c r="DP30" s="109">
        <f t="shared" si="109"/>
        <v>1764118.528348977</v>
      </c>
      <c r="DQ30" s="109">
        <f t="shared" si="109"/>
        <v>1764509.1833700698</v>
      </c>
      <c r="DR30" s="109">
        <f t="shared" si="109"/>
        <v>1764899.9248997178</v>
      </c>
      <c r="DS30" s="109">
        <f t="shared" si="109"/>
        <v>1816752.9736256851</v>
      </c>
      <c r="DT30" s="109">
        <f t="shared" si="109"/>
        <v>1817155.2842753534</v>
      </c>
      <c r="DU30" s="109">
        <f t="shared" si="109"/>
        <v>1817557.6840146568</v>
      </c>
      <c r="DV30" s="109">
        <f t="shared" si="109"/>
        <v>1817960.172863323</v>
      </c>
      <c r="DW30" s="109">
        <f t="shared" si="109"/>
        <v>1799173.8805812681</v>
      </c>
      <c r="DX30" s="109">
        <f t="shared" si="109"/>
        <v>1799572.2984307341</v>
      </c>
      <c r="DY30" s="109">
        <f t="shared" si="109"/>
        <v>1799970.8045077939</v>
      </c>
      <c r="DZ30" s="109">
        <f t="shared" si="109"/>
        <v>1800369.3988319857</v>
      </c>
      <c r="EA30" s="109">
        <f t="shared" si="109"/>
        <v>1874221.1555599486</v>
      </c>
      <c r="EB30" s="109">
        <f t="shared" si="109"/>
        <v>1874636.1922444412</v>
      </c>
      <c r="EC30" s="109">
        <f t="shared" si="109"/>
        <v>1875051.3208366835</v>
      </c>
      <c r="ED30" s="109">
        <f t="shared" si="109"/>
        <v>1875466.5413570288</v>
      </c>
      <c r="EE30" s="109">
        <f t="shared" si="109"/>
        <v>1875881.8538258329</v>
      </c>
      <c r="EF30" s="109">
        <f t="shared" si="109"/>
        <v>1846296.6313499562</v>
      </c>
      <c r="EG30" s="109">
        <f t="shared" si="109"/>
        <v>1846705.4842914522</v>
      </c>
      <c r="EH30" s="109">
        <f t="shared" si="109"/>
        <v>1847114.4277713404</v>
      </c>
      <c r="EI30" s="109">
        <f t="shared" si="109"/>
        <v>1847523.4618096696</v>
      </c>
      <c r="EJ30" s="109">
        <f t="shared" si="109"/>
        <v>1876467.4713910923</v>
      </c>
      <c r="EK30" s="109">
        <f t="shared" si="109"/>
        <v>1876883.0055107314</v>
      </c>
      <c r="EL30" s="109">
        <f t="shared" si="109"/>
        <v>1877298.6316482746</v>
      </c>
      <c r="EM30" s="109">
        <f t="shared" si="109"/>
        <v>1877714.3498240996</v>
      </c>
      <c r="EN30" s="109">
        <f t="shared" si="109"/>
        <v>2015798.7695922174</v>
      </c>
      <c r="EO30" s="109">
        <f t="shared" si="109"/>
        <v>2016245.1579148837</v>
      </c>
      <c r="EP30" s="109">
        <f t="shared" si="109"/>
        <v>2016691.6450879595</v>
      </c>
      <c r="EQ30" s="109">
        <f t="shared" si="109"/>
        <v>2017138.2311333348</v>
      </c>
      <c r="ER30" s="109">
        <f t="shared" si="109"/>
        <v>2017584.9160729055</v>
      </c>
      <c r="ES30" s="109">
        <f t="shared" si="109"/>
        <v>1955675.9978648964</v>
      </c>
      <c r="ET30" s="109">
        <f t="shared" si="109"/>
        <v>1956109.0723074123</v>
      </c>
      <c r="EU30" s="109">
        <f t="shared" si="109"/>
        <v>1956542.2426520472</v>
      </c>
      <c r="EV30" s="109">
        <f t="shared" si="109"/>
        <v>1956975.5089200386</v>
      </c>
      <c r="EW30" s="109">
        <f t="shared" si="109"/>
        <v>1929868.7079263942</v>
      </c>
      <c r="EX30" s="109">
        <f t="shared" si="109"/>
        <v>1930296.067476609</v>
      </c>
      <c r="EY30" s="109">
        <f t="shared" si="109"/>
        <v>1930723.5216634099</v>
      </c>
      <c r="EZ30" s="109">
        <f t="shared" si="109"/>
        <v>1931151.0705077525</v>
      </c>
      <c r="FA30" s="109">
        <f t="shared" si="109"/>
        <v>1792365.4000778701</v>
      </c>
      <c r="FB30" s="109">
        <f t="shared" si="109"/>
        <v>1792762.310224168</v>
      </c>
      <c r="FC30" s="109">
        <f t="shared" si="109"/>
        <v>1793159.3082641868</v>
      </c>
      <c r="FD30" s="109">
        <f t="shared" si="109"/>
        <v>1793556.3942173894</v>
      </c>
      <c r="FE30" s="109">
        <f t="shared" si="109"/>
        <v>1793953.568103245</v>
      </c>
    </row>
    <row r="31" spans="1:161" x14ac:dyDescent="0.25">
      <c r="B31" s="167" t="s">
        <v>252</v>
      </c>
      <c r="C31" s="167"/>
      <c r="D31" s="167"/>
      <c r="E31" s="167"/>
      <c r="F31" s="137">
        <f>SUM(F16:F28)</f>
        <v>1816681.2797276727</v>
      </c>
      <c r="G31" s="137">
        <f t="shared" ref="G31:BE31" si="110">SUM(G16:G28)</f>
        <v>1817083.5745010944</v>
      </c>
      <c r="H31" s="137">
        <f t="shared" si="110"/>
        <v>1817485.9583606347</v>
      </c>
      <c r="I31" s="137">
        <f t="shared" si="110"/>
        <v>1817888.4313260224</v>
      </c>
      <c r="J31" s="137">
        <f t="shared" si="110"/>
        <v>1818290.9934169878</v>
      </c>
      <c r="K31" s="137">
        <f t="shared" si="110"/>
        <v>1818693.6446532691</v>
      </c>
      <c r="L31" s="137">
        <f t="shared" si="110"/>
        <v>1819096.3850546058</v>
      </c>
      <c r="M31" s="137">
        <f t="shared" si="110"/>
        <v>1819499.214640744</v>
      </c>
      <c r="N31" s="137">
        <f t="shared" si="110"/>
        <v>1819902.1334314325</v>
      </c>
      <c r="O31" s="137">
        <f t="shared" si="110"/>
        <v>1820305.1414464253</v>
      </c>
      <c r="P31" s="137">
        <f t="shared" si="110"/>
        <v>1820708.2387054812</v>
      </c>
      <c r="Q31" s="137">
        <f t="shared" si="110"/>
        <v>1821111.4252283627</v>
      </c>
      <c r="R31" s="137">
        <f t="shared" si="110"/>
        <v>1821514.7010348358</v>
      </c>
      <c r="S31" s="137">
        <f t="shared" si="110"/>
        <v>1821918.0661446732</v>
      </c>
      <c r="T31" s="137">
        <f t="shared" si="110"/>
        <v>1822321.5205776501</v>
      </c>
      <c r="U31" s="137">
        <f t="shared" si="110"/>
        <v>1822725.0643535468</v>
      </c>
      <c r="V31" s="137">
        <f t="shared" si="110"/>
        <v>1823128.6974921476</v>
      </c>
      <c r="W31" s="137">
        <f t="shared" si="110"/>
        <v>1823532.4200132412</v>
      </c>
      <c r="X31" s="137">
        <f t="shared" si="110"/>
        <v>1823936.2319366215</v>
      </c>
      <c r="Y31" s="137">
        <f t="shared" si="110"/>
        <v>1824340.1332820866</v>
      </c>
      <c r="Z31" s="137">
        <f t="shared" si="110"/>
        <v>1824744.1240694369</v>
      </c>
      <c r="AA31" s="137">
        <f t="shared" si="110"/>
        <v>1825148.2043184803</v>
      </c>
      <c r="AB31" s="137">
        <f t="shared" si="110"/>
        <v>1825552.3740490272</v>
      </c>
      <c r="AC31" s="137">
        <f t="shared" si="110"/>
        <v>1825956.6332808929</v>
      </c>
      <c r="AD31" s="137">
        <f t="shared" si="110"/>
        <v>1826360.982033897</v>
      </c>
      <c r="AE31" s="137">
        <f t="shared" si="110"/>
        <v>1826765.4203278627</v>
      </c>
      <c r="AF31" s="137">
        <f t="shared" si="110"/>
        <v>1827169.9481826194</v>
      </c>
      <c r="AG31" s="137">
        <f t="shared" si="110"/>
        <v>1827574.5656179995</v>
      </c>
      <c r="AH31" s="137">
        <f t="shared" si="110"/>
        <v>1827979.2726538407</v>
      </c>
      <c r="AI31" s="137">
        <f t="shared" si="110"/>
        <v>1828384.0693099836</v>
      </c>
      <c r="AJ31" s="137">
        <f t="shared" si="110"/>
        <v>1828788.9556062748</v>
      </c>
      <c r="AK31" s="137">
        <f t="shared" si="110"/>
        <v>1829193.9315625646</v>
      </c>
      <c r="AL31" s="137">
        <f t="shared" si="110"/>
        <v>1829598.9971987074</v>
      </c>
      <c r="AM31" s="137">
        <f t="shared" si="110"/>
        <v>1830004.1525345626</v>
      </c>
      <c r="AN31" s="137">
        <f t="shared" si="110"/>
        <v>1830409.3975899941</v>
      </c>
      <c r="AO31" s="137">
        <f t="shared" si="110"/>
        <v>1830814.7323848694</v>
      </c>
      <c r="AP31" s="137">
        <f t="shared" si="110"/>
        <v>1831220.1569390604</v>
      </c>
      <c r="AQ31" s="137">
        <f t="shared" si="110"/>
        <v>1831625.671272445</v>
      </c>
      <c r="AR31" s="137">
        <f t="shared" si="110"/>
        <v>1832031.2754049033</v>
      </c>
      <c r="AS31" s="137">
        <f t="shared" si="110"/>
        <v>1832436.9693563215</v>
      </c>
      <c r="AT31" s="137">
        <f t="shared" si="110"/>
        <v>1832842.7531465895</v>
      </c>
      <c r="AU31" s="137">
        <f t="shared" si="110"/>
        <v>1833248.6267956009</v>
      </c>
      <c r="AV31" s="137">
        <f t="shared" si="110"/>
        <v>1833654.5903232556</v>
      </c>
      <c r="AW31" s="137">
        <f t="shared" si="110"/>
        <v>1834060.6437494559</v>
      </c>
      <c r="AX31" s="137">
        <f t="shared" si="110"/>
        <v>1834466.7870941095</v>
      </c>
      <c r="AY31" s="137">
        <f t="shared" si="110"/>
        <v>1834873.0203771289</v>
      </c>
      <c r="AZ31" s="137">
        <f t="shared" si="110"/>
        <v>1835279.34361843</v>
      </c>
      <c r="BA31" s="137">
        <f t="shared" si="110"/>
        <v>1835685.7568379336</v>
      </c>
      <c r="BB31" s="137">
        <f t="shared" si="110"/>
        <v>1836092.260055565</v>
      </c>
      <c r="BC31" s="137">
        <f t="shared" si="110"/>
        <v>1836498.8532912536</v>
      </c>
      <c r="BD31" s="137">
        <f t="shared" si="110"/>
        <v>1836905.5365649345</v>
      </c>
      <c r="BE31" s="137">
        <f t="shared" si="110"/>
        <v>1837312.3098965448</v>
      </c>
    </row>
    <row r="32" spans="1:161" x14ac:dyDescent="0.25">
      <c r="F32" s="72">
        <f>SUM(F30:F31)</f>
        <v>2570291.3597500119</v>
      </c>
      <c r="G32" s="72">
        <f t="shared" ref="G32:BE32" si="111">SUM(G30:G31)</f>
        <v>2570860.5376194254</v>
      </c>
      <c r="H32" s="72">
        <f t="shared" si="111"/>
        <v>2571429.8415303649</v>
      </c>
      <c r="I32" s="72">
        <f t="shared" si="111"/>
        <v>2571999.2715107426</v>
      </c>
      <c r="J32" s="72">
        <f t="shared" si="111"/>
        <v>2572568.8275884753</v>
      </c>
      <c r="K32" s="72">
        <f t="shared" si="111"/>
        <v>2573138.5097914874</v>
      </c>
      <c r="L32" s="72">
        <f t="shared" si="111"/>
        <v>2573708.3181477077</v>
      </c>
      <c r="M32" s="72">
        <f t="shared" si="111"/>
        <v>2574278.2526850738</v>
      </c>
      <c r="N32" s="72">
        <f t="shared" si="111"/>
        <v>2574848.3134315261</v>
      </c>
      <c r="O32" s="72">
        <f t="shared" si="111"/>
        <v>2575418.5004150136</v>
      </c>
      <c r="P32" s="72">
        <f t="shared" si="111"/>
        <v>2575988.8136634915</v>
      </c>
      <c r="Q32" s="72">
        <f t="shared" si="111"/>
        <v>2576559.2532049199</v>
      </c>
      <c r="R32" s="72">
        <f t="shared" si="111"/>
        <v>2577129.8190672649</v>
      </c>
      <c r="S32" s="72">
        <f t="shared" si="111"/>
        <v>2577700.5112785017</v>
      </c>
      <c r="T32" s="72">
        <f t="shared" si="111"/>
        <v>2578271.3298666077</v>
      </c>
      <c r="U32" s="72">
        <f t="shared" si="111"/>
        <v>2578842.27485957</v>
      </c>
      <c r="V32" s="72">
        <f t="shared" si="111"/>
        <v>2579413.3462853786</v>
      </c>
      <c r="W32" s="72">
        <f t="shared" si="111"/>
        <v>2579984.5441720323</v>
      </c>
      <c r="X32" s="72">
        <f t="shared" si="111"/>
        <v>2580555.8685475355</v>
      </c>
      <c r="Y32" s="72">
        <f t="shared" si="111"/>
        <v>2581127.3194398982</v>
      </c>
      <c r="Z32" s="72">
        <f t="shared" si="111"/>
        <v>2581698.8968771365</v>
      </c>
      <c r="AA32" s="72">
        <f t="shared" si="111"/>
        <v>2582270.6008872744</v>
      </c>
      <c r="AB32" s="72">
        <f t="shared" si="111"/>
        <v>2582842.4314983394</v>
      </c>
      <c r="AC32" s="72">
        <f t="shared" si="111"/>
        <v>2583414.3887383672</v>
      </c>
      <c r="AD32" s="72">
        <f t="shared" si="111"/>
        <v>2583986.4726353991</v>
      </c>
      <c r="AE32" s="72">
        <f t="shared" si="111"/>
        <v>2584558.6832174822</v>
      </c>
      <c r="AF32" s="72">
        <f t="shared" si="111"/>
        <v>2585131.0205126712</v>
      </c>
      <c r="AG32" s="72">
        <f t="shared" si="111"/>
        <v>2585703.4845490251</v>
      </c>
      <c r="AH32" s="72">
        <f t="shared" si="111"/>
        <v>2586276.075354611</v>
      </c>
      <c r="AI32" s="72">
        <f t="shared" si="111"/>
        <v>2586848.7929575006</v>
      </c>
      <c r="AJ32" s="72">
        <f t="shared" si="111"/>
        <v>2587421.637385773</v>
      </c>
      <c r="AK32" s="72">
        <f t="shared" si="111"/>
        <v>2587994.6086675124</v>
      </c>
      <c r="AL32" s="72">
        <f t="shared" si="111"/>
        <v>2588567.7068308108</v>
      </c>
      <c r="AM32" s="72">
        <f t="shared" si="111"/>
        <v>2589140.9319037641</v>
      </c>
      <c r="AN32" s="72">
        <f t="shared" si="111"/>
        <v>2589714.2839144776</v>
      </c>
      <c r="AO32" s="72">
        <f t="shared" si="111"/>
        <v>2590287.7628910593</v>
      </c>
      <c r="AP32" s="72">
        <f t="shared" si="111"/>
        <v>2590861.3688616259</v>
      </c>
      <c r="AQ32" s="72">
        <f t="shared" si="111"/>
        <v>2591435.1018542997</v>
      </c>
      <c r="AR32" s="72">
        <f t="shared" si="111"/>
        <v>2592008.9618972088</v>
      </c>
      <c r="AS32" s="72">
        <f t="shared" si="111"/>
        <v>2592582.9490184882</v>
      </c>
      <c r="AT32" s="72">
        <f t="shared" si="111"/>
        <v>2593157.0632462786</v>
      </c>
      <c r="AU32" s="72">
        <f t="shared" si="111"/>
        <v>2593731.3046087264</v>
      </c>
      <c r="AV32" s="72">
        <f t="shared" si="111"/>
        <v>2594305.6731339865</v>
      </c>
      <c r="AW32" s="72">
        <f t="shared" si="111"/>
        <v>2594880.168850217</v>
      </c>
      <c r="AX32" s="72">
        <f t="shared" si="111"/>
        <v>2595454.7917855838</v>
      </c>
      <c r="AY32" s="72">
        <f t="shared" si="111"/>
        <v>2596029.54196826</v>
      </c>
      <c r="AZ32" s="72">
        <f t="shared" si="111"/>
        <v>2596604.4194264226</v>
      </c>
      <c r="BA32" s="72">
        <f t="shared" si="111"/>
        <v>2597179.4241882567</v>
      </c>
      <c r="BB32" s="72">
        <f t="shared" si="111"/>
        <v>2597754.5562819531</v>
      </c>
      <c r="BC32" s="72">
        <f t="shared" si="111"/>
        <v>2598329.815735708</v>
      </c>
      <c r="BD32" s="72">
        <f t="shared" si="111"/>
        <v>2598905.2025777264</v>
      </c>
      <c r="BE32" s="72">
        <f t="shared" si="111"/>
        <v>2599480.7168362164</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E32"/>
  <sheetViews>
    <sheetView topLeftCell="A28" workbookViewId="0">
      <selection activeCell="J40" sqref="J40"/>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2026</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2026</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2025</v>
      </c>
      <c r="C3" s="97">
        <v>2026</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'!I4</f>
        <v>247675.28566497113</v>
      </c>
      <c r="C4" s="12">
        <f>'Urb proj of all 25 ARs '!J4</f>
        <v>250437.50361991735</v>
      </c>
      <c r="D4" s="100">
        <f>(C4-B4)/B4</f>
        <v>1.1152578052065525E-2</v>
      </c>
      <c r="E4" s="101">
        <f>((1+D4)^(1/52))-1</f>
        <v>2.1330825862442282E-4</v>
      </c>
      <c r="F4" s="69">
        <f>B4*(1+E4)</f>
        <v>247728.11684886063</v>
      </c>
      <c r="G4" s="69">
        <f>F4*(1+E4)</f>
        <v>247780.95930207797</v>
      </c>
      <c r="H4" s="69">
        <f>G4*(1+E4)</f>
        <v>247833.81302702698</v>
      </c>
      <c r="I4" s="69">
        <f>H4*(1+$E$4)</f>
        <v>247886.67802611203</v>
      </c>
      <c r="J4" s="69">
        <f>I4*(1+$E$4)</f>
        <v>247939.55430173798</v>
      </c>
      <c r="K4" s="69">
        <f t="shared" ref="K4:BE4" si="5">J4*(1+$E$4)</f>
        <v>247992.44185631021</v>
      </c>
      <c r="L4" s="69">
        <f t="shared" si="5"/>
        <v>248045.3406922346</v>
      </c>
      <c r="M4" s="69">
        <f t="shared" si="5"/>
        <v>248098.25081191756</v>
      </c>
      <c r="N4" s="69">
        <f t="shared" si="5"/>
        <v>248151.17221776603</v>
      </c>
      <c r="O4" s="69">
        <f t="shared" si="5"/>
        <v>248204.10491218741</v>
      </c>
      <c r="P4" s="69">
        <f t="shared" si="5"/>
        <v>248257.04889758967</v>
      </c>
      <c r="Q4" s="69">
        <f t="shared" si="5"/>
        <v>248310.00417638125</v>
      </c>
      <c r="R4" s="69">
        <f t="shared" si="5"/>
        <v>248362.97075097114</v>
      </c>
      <c r="S4" s="69">
        <f t="shared" si="5"/>
        <v>248415.94862376881</v>
      </c>
      <c r="T4" s="69">
        <f t="shared" si="5"/>
        <v>248468.93779718428</v>
      </c>
      <c r="U4" s="69">
        <f t="shared" si="5"/>
        <v>248521.93827362807</v>
      </c>
      <c r="V4" s="69">
        <f t="shared" si="5"/>
        <v>248574.95005551117</v>
      </c>
      <c r="W4" s="69">
        <f t="shared" si="5"/>
        <v>248627.97314524517</v>
      </c>
      <c r="X4" s="69">
        <f t="shared" si="5"/>
        <v>248681.00754524209</v>
      </c>
      <c r="Y4" s="69">
        <f t="shared" si="5"/>
        <v>248734.05325791452</v>
      </c>
      <c r="Z4" s="69">
        <f t="shared" si="5"/>
        <v>248787.11028567556</v>
      </c>
      <c r="AA4" s="69">
        <f t="shared" si="5"/>
        <v>248840.17863093881</v>
      </c>
      <c r="AB4" s="69">
        <f t="shared" si="5"/>
        <v>248893.25829611838</v>
      </c>
      <c r="AC4" s="69">
        <f t="shared" si="5"/>
        <v>248946.34928362889</v>
      </c>
      <c r="AD4" s="69">
        <f t="shared" si="5"/>
        <v>248999.4515958855</v>
      </c>
      <c r="AE4" s="69">
        <f t="shared" si="5"/>
        <v>249052.56523530386</v>
      </c>
      <c r="AF4" s="69">
        <f t="shared" si="5"/>
        <v>249105.69020430016</v>
      </c>
      <c r="AG4" s="69">
        <f t="shared" si="5"/>
        <v>249158.82650529107</v>
      </c>
      <c r="AH4" s="69">
        <f t="shared" si="5"/>
        <v>249211.97414069381</v>
      </c>
      <c r="AI4" s="69">
        <f t="shared" si="5"/>
        <v>249265.13311292612</v>
      </c>
      <c r="AJ4" s="69">
        <f t="shared" si="5"/>
        <v>249318.30342440621</v>
      </c>
      <c r="AK4" s="69">
        <f t="shared" si="5"/>
        <v>249371.48507755288</v>
      </c>
      <c r="AL4" s="69">
        <f t="shared" si="5"/>
        <v>249424.67807478536</v>
      </c>
      <c r="AM4" s="69">
        <f t="shared" si="5"/>
        <v>249477.88241852346</v>
      </c>
      <c r="AN4" s="69">
        <f t="shared" si="5"/>
        <v>249531.09811118746</v>
      </c>
      <c r="AO4" s="69">
        <f t="shared" si="5"/>
        <v>249584.3251551982</v>
      </c>
      <c r="AP4" s="69">
        <f t="shared" si="5"/>
        <v>249637.56355297699</v>
      </c>
      <c r="AQ4" s="69">
        <f t="shared" si="5"/>
        <v>249690.81330694573</v>
      </c>
      <c r="AR4" s="69">
        <f t="shared" si="5"/>
        <v>249744.07441952673</v>
      </c>
      <c r="AS4" s="69">
        <f t="shared" si="5"/>
        <v>249797.34689314294</v>
      </c>
      <c r="AT4" s="69">
        <f t="shared" si="5"/>
        <v>249850.6307302177</v>
      </c>
      <c r="AU4" s="69">
        <f t="shared" si="5"/>
        <v>249903.92593317496</v>
      </c>
      <c r="AV4" s="69">
        <f t="shared" si="5"/>
        <v>249957.23250443916</v>
      </c>
      <c r="AW4" s="69">
        <f t="shared" si="5"/>
        <v>250010.55044643526</v>
      </c>
      <c r="AX4" s="69">
        <f t="shared" si="5"/>
        <v>250063.87976158873</v>
      </c>
      <c r="AY4" s="69">
        <f t="shared" si="5"/>
        <v>250117.22045232554</v>
      </c>
      <c r="AZ4" s="69">
        <f t="shared" si="5"/>
        <v>250170.5725210722</v>
      </c>
      <c r="BA4" s="69">
        <f t="shared" si="5"/>
        <v>250223.93597025576</v>
      </c>
      <c r="BB4" s="69">
        <f t="shared" si="5"/>
        <v>250277.31080230372</v>
      </c>
      <c r="BC4" s="69">
        <f t="shared" si="5"/>
        <v>250330.69701964417</v>
      </c>
      <c r="BD4" s="69">
        <f t="shared" si="5"/>
        <v>250384.09462470567</v>
      </c>
      <c r="BE4" s="69">
        <f t="shared" si="5"/>
        <v>250437.50361991732</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415338.62918708124</v>
      </c>
      <c r="DG4" s="108">
        <f t="shared" ref="DG4:DV5" si="6">G4*BG4</f>
        <v>415427.22434681258</v>
      </c>
      <c r="DH4" s="108">
        <f t="shared" si="6"/>
        <v>415515.83840462315</v>
      </c>
      <c r="DI4" s="108">
        <f t="shared" si="6"/>
        <v>415604.47136454412</v>
      </c>
      <c r="DJ4" s="108">
        <f t="shared" si="6"/>
        <v>476405.66929175489</v>
      </c>
      <c r="DK4" s="108">
        <f t="shared" si="6"/>
        <v>476507.29055547033</v>
      </c>
      <c r="DL4" s="108">
        <f t="shared" si="6"/>
        <v>476608.93349584058</v>
      </c>
      <c r="DM4" s="108">
        <f t="shared" si="6"/>
        <v>476710.59811748943</v>
      </c>
      <c r="DN4" s="108">
        <f t="shared" si="6"/>
        <v>423422.02923164057</v>
      </c>
      <c r="DO4" s="108">
        <f t="shared" si="6"/>
        <v>423512.34864735918</v>
      </c>
      <c r="DP4" s="108">
        <f t="shared" si="6"/>
        <v>423602.6873289551</v>
      </c>
      <c r="DQ4" s="108">
        <f t="shared" si="6"/>
        <v>423693.04528053786</v>
      </c>
      <c r="DR4" s="108">
        <f t="shared" si="6"/>
        <v>423783.4225062179</v>
      </c>
      <c r="DS4" s="108">
        <f t="shared" si="6"/>
        <v>437947.34003180335</v>
      </c>
      <c r="DT4" s="108">
        <f t="shared" si="6"/>
        <v>438040.75781627471</v>
      </c>
      <c r="DU4" s="108">
        <f t="shared" si="6"/>
        <v>438134.19552753109</v>
      </c>
      <c r="DV4" s="108">
        <f t="shared" si="6"/>
        <v>438227.65316982282</v>
      </c>
      <c r="DW4" s="108">
        <f t="shared" ref="DW4:EL5" si="7">W4*BW4</f>
        <v>442473.57629253255</v>
      </c>
      <c r="DX4" s="108">
        <f t="shared" si="7"/>
        <v>442567.95956057881</v>
      </c>
      <c r="DY4" s="108">
        <f t="shared" si="7"/>
        <v>442662.3629613556</v>
      </c>
      <c r="DZ4" s="108">
        <f t="shared" si="7"/>
        <v>442756.78649915749</v>
      </c>
      <c r="EA4" s="108">
        <f t="shared" si="7"/>
        <v>455325.18401237333</v>
      </c>
      <c r="EB4" s="108">
        <f t="shared" si="7"/>
        <v>455422.30863448285</v>
      </c>
      <c r="EC4" s="108">
        <f t="shared" si="7"/>
        <v>455519.45397407643</v>
      </c>
      <c r="ED4" s="108">
        <f t="shared" si="7"/>
        <v>455616.6200355732</v>
      </c>
      <c r="EE4" s="108">
        <f t="shared" si="7"/>
        <v>455713.80682339333</v>
      </c>
      <c r="EF4" s="108">
        <f t="shared" si="7"/>
        <v>458094.15545499529</v>
      </c>
      <c r="EG4" s="108">
        <f t="shared" si="7"/>
        <v>458191.87072158139</v>
      </c>
      <c r="EH4" s="108">
        <f t="shared" si="7"/>
        <v>458289.60683164088</v>
      </c>
      <c r="EI4" s="108">
        <f t="shared" si="7"/>
        <v>458387.36378961982</v>
      </c>
      <c r="EJ4" s="108">
        <f t="shared" si="7"/>
        <v>479314.07205897063</v>
      </c>
      <c r="EK4" s="108">
        <f t="shared" si="7"/>
        <v>479416.31370901573</v>
      </c>
      <c r="EL4" s="108">
        <f t="shared" si="7"/>
        <v>479518.57716804912</v>
      </c>
      <c r="EM4" s="108">
        <f t="shared" ref="EM4:FB5" si="8">AM4*CM4</f>
        <v>479620.86244072294</v>
      </c>
      <c r="EN4" s="108">
        <f t="shared" si="8"/>
        <v>517157.01925085182</v>
      </c>
      <c r="EO4" s="108">
        <f t="shared" si="8"/>
        <v>517267.33311406366</v>
      </c>
      <c r="EP4" s="108">
        <f t="shared" si="8"/>
        <v>517377.67050813348</v>
      </c>
      <c r="EQ4" s="108">
        <f t="shared" si="8"/>
        <v>517488.03143808077</v>
      </c>
      <c r="ER4" s="108">
        <f t="shared" si="8"/>
        <v>517598.41590892576</v>
      </c>
      <c r="ES4" s="108">
        <f t="shared" si="8"/>
        <v>493369.46725799958</v>
      </c>
      <c r="ET4" s="108">
        <f t="shared" si="8"/>
        <v>493474.70703991881</v>
      </c>
      <c r="EU4" s="108">
        <f t="shared" si="8"/>
        <v>493579.96927035268</v>
      </c>
      <c r="EV4" s="108">
        <f t="shared" si="8"/>
        <v>493685.2539540896</v>
      </c>
      <c r="EW4" s="108">
        <f t="shared" si="8"/>
        <v>488580.71593101736</v>
      </c>
      <c r="EX4" s="108">
        <f t="shared" si="8"/>
        <v>488684.93423273007</v>
      </c>
      <c r="EY4" s="108">
        <f t="shared" si="8"/>
        <v>488789.17476506723</v>
      </c>
      <c r="EZ4" s="108">
        <f t="shared" si="8"/>
        <v>488893.43753277085</v>
      </c>
      <c r="FA4" s="108">
        <f t="shared" si="8"/>
        <v>428182.12194700027</v>
      </c>
      <c r="FB4" s="108">
        <f t="shared" si="8"/>
        <v>428273.4567298069</v>
      </c>
      <c r="FC4" s="108">
        <f t="shared" ref="FC4:FE5" si="9">BC4*DC4</f>
        <v>428364.81099507702</v>
      </c>
      <c r="FD4" s="108">
        <f t="shared" si="9"/>
        <v>428456.18474696635</v>
      </c>
      <c r="FE4" s="108">
        <f t="shared" si="9"/>
        <v>428547.57798963157</v>
      </c>
    </row>
    <row r="5" spans="1:161" ht="15.75" x14ac:dyDescent="0.25">
      <c r="A5" s="47" t="s">
        <v>169</v>
      </c>
      <c r="B5" s="12">
        <f>'Urb proj of all 25 ARs '!I5</f>
        <v>36102.130398002417</v>
      </c>
      <c r="C5" s="12">
        <f>'Urb proj of all 25 ARs '!J5</f>
        <v>36504.762225111983</v>
      </c>
      <c r="D5" s="100">
        <f t="shared" ref="D5:D28" si="10">(C5-B5)/B5</f>
        <v>1.1152578052065433E-2</v>
      </c>
      <c r="E5" s="101">
        <f t="shared" ref="E5:E28" si="11">((1+D5)^(1/52))-1</f>
        <v>2.1330825862442282E-4</v>
      </c>
      <c r="F5" s="69">
        <f t="shared" ref="F5:F28" si="12">B5*(1+E5)</f>
        <v>36109.831280570244</v>
      </c>
      <c r="G5" s="69">
        <f t="shared" ref="G5:G28" si="13">F5*(1+E5)</f>
        <v>36117.533805799925</v>
      </c>
      <c r="H5" s="69">
        <f>G5*(1+$E$5)</f>
        <v>36125.237974041847</v>
      </c>
      <c r="I5" s="69">
        <f t="shared" ref="I5:BE5" si="14">H5*(1+$E$5)</f>
        <v>36132.943785646487</v>
      </c>
      <c r="J5" s="69">
        <f t="shared" si="14"/>
        <v>36140.651240964376</v>
      </c>
      <c r="K5" s="69">
        <f t="shared" si="14"/>
        <v>36148.360340346138</v>
      </c>
      <c r="L5" s="69">
        <f t="shared" si="14"/>
        <v>36156.071084142466</v>
      </c>
      <c r="M5" s="69">
        <f t="shared" si="14"/>
        <v>36163.783472704126</v>
      </c>
      <c r="N5" s="69">
        <f t="shared" si="14"/>
        <v>36171.497506381958</v>
      </c>
      <c r="O5" s="69">
        <f t="shared" si="14"/>
        <v>36179.213185526882</v>
      </c>
      <c r="P5" s="69">
        <f t="shared" si="14"/>
        <v>36186.930510489889</v>
      </c>
      <c r="Q5" s="69">
        <f t="shared" si="14"/>
        <v>36194.649481622044</v>
      </c>
      <c r="R5" s="69">
        <f t="shared" si="14"/>
        <v>36202.370099274493</v>
      </c>
      <c r="S5" s="69">
        <f t="shared" si="14"/>
        <v>36210.092363798445</v>
      </c>
      <c r="T5" s="69">
        <f t="shared" si="14"/>
        <v>36217.816275545199</v>
      </c>
      <c r="U5" s="69">
        <f t="shared" si="14"/>
        <v>36225.541834866119</v>
      </c>
      <c r="V5" s="69">
        <f t="shared" si="14"/>
        <v>36233.269042112639</v>
      </c>
      <c r="W5" s="69">
        <f t="shared" si="14"/>
        <v>36240.997897636284</v>
      </c>
      <c r="X5" s="69">
        <f t="shared" si="14"/>
        <v>36248.728401788641</v>
      </c>
      <c r="Y5" s="69">
        <f t="shared" si="14"/>
        <v>36256.460554921374</v>
      </c>
      <c r="Z5" s="69">
        <f t="shared" si="14"/>
        <v>36264.19435738623</v>
      </c>
      <c r="AA5" s="69">
        <f t="shared" si="14"/>
        <v>36271.929809535024</v>
      </c>
      <c r="AB5" s="69">
        <f t="shared" si="14"/>
        <v>36279.666911719643</v>
      </c>
      <c r="AC5" s="69">
        <f t="shared" si="14"/>
        <v>36287.405664292055</v>
      </c>
      <c r="AD5" s="69">
        <f t="shared" si="14"/>
        <v>36295.146067604306</v>
      </c>
      <c r="AE5" s="69">
        <f t="shared" si="14"/>
        <v>36302.88812200851</v>
      </c>
      <c r="AF5" s="69">
        <f t="shared" si="14"/>
        <v>36310.631827856851</v>
      </c>
      <c r="AG5" s="69">
        <f t="shared" si="14"/>
        <v>36318.377185501602</v>
      </c>
      <c r="AH5" s="69">
        <f t="shared" si="14"/>
        <v>36326.12419529511</v>
      </c>
      <c r="AI5" s="69">
        <f t="shared" si="14"/>
        <v>36333.872857589784</v>
      </c>
      <c r="AJ5" s="69">
        <f t="shared" si="14"/>
        <v>36341.623172738116</v>
      </c>
      <c r="AK5" s="69">
        <f t="shared" si="14"/>
        <v>36349.375141092678</v>
      </c>
      <c r="AL5" s="69">
        <f t="shared" si="14"/>
        <v>36357.128763006112</v>
      </c>
      <c r="AM5" s="69">
        <f t="shared" si="14"/>
        <v>36364.884038831136</v>
      </c>
      <c r="AN5" s="69">
        <f t="shared" si="14"/>
        <v>36372.640968920539</v>
      </c>
      <c r="AO5" s="69">
        <f t="shared" si="14"/>
        <v>36380.39955362719</v>
      </c>
      <c r="AP5" s="69">
        <f t="shared" si="14"/>
        <v>36388.159793304032</v>
      </c>
      <c r="AQ5" s="69">
        <f t="shared" si="14"/>
        <v>36395.921688304086</v>
      </c>
      <c r="AR5" s="69">
        <f t="shared" si="14"/>
        <v>36403.685238980448</v>
      </c>
      <c r="AS5" s="69">
        <f t="shared" si="14"/>
        <v>36411.450445686285</v>
      </c>
      <c r="AT5" s="69">
        <f t="shared" si="14"/>
        <v>36419.217308774845</v>
      </c>
      <c r="AU5" s="69">
        <f t="shared" si="14"/>
        <v>36426.985828599441</v>
      </c>
      <c r="AV5" s="69">
        <f t="shared" si="14"/>
        <v>36434.756005513475</v>
      </c>
      <c r="AW5" s="69">
        <f t="shared" si="14"/>
        <v>36442.527839870418</v>
      </c>
      <c r="AX5" s="69">
        <f t="shared" si="14"/>
        <v>36450.30133202381</v>
      </c>
      <c r="AY5" s="69">
        <f t="shared" si="14"/>
        <v>36458.076482327277</v>
      </c>
      <c r="AZ5" s="69">
        <f t="shared" si="14"/>
        <v>36465.853291134517</v>
      </c>
      <c r="BA5" s="69">
        <f t="shared" si="14"/>
        <v>36473.631758799303</v>
      </c>
      <c r="BB5" s="69">
        <f t="shared" si="14"/>
        <v>36481.411885675479</v>
      </c>
      <c r="BC5" s="69">
        <f t="shared" si="14"/>
        <v>36489.193672116977</v>
      </c>
      <c r="BD5" s="69">
        <f t="shared" si="14"/>
        <v>36496.977118477786</v>
      </c>
      <c r="BE5" s="69">
        <f t="shared" si="14"/>
        <v>36504.762225111983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41334.50817834054</v>
      </c>
      <c r="DG5" s="108">
        <f t="shared" si="6"/>
        <v>41343.325170301163</v>
      </c>
      <c r="DH5" s="108">
        <f t="shared" si="6"/>
        <v>41352.144042998974</v>
      </c>
      <c r="DI5" s="108">
        <f t="shared" si="6"/>
        <v>41360.964796835178</v>
      </c>
      <c r="DJ5" s="108">
        <f t="shared" si="6"/>
        <v>43325.758014845203</v>
      </c>
      <c r="DK5" s="108">
        <f t="shared" si="6"/>
        <v>43334.999756840931</v>
      </c>
      <c r="DL5" s="108">
        <f t="shared" si="6"/>
        <v>43344.243470176552</v>
      </c>
      <c r="DM5" s="108">
        <f t="shared" si="6"/>
        <v>43353.489155272568</v>
      </c>
      <c r="DN5" s="108">
        <f t="shared" si="6"/>
        <v>39877.87279521703</v>
      </c>
      <c r="DO5" s="108">
        <f t="shared" si="6"/>
        <v>39886.379074820623</v>
      </c>
      <c r="DP5" s="108">
        <f t="shared" si="6"/>
        <v>39894.887168883906</v>
      </c>
      <c r="DQ5" s="108">
        <f t="shared" si="6"/>
        <v>39903.397077793918</v>
      </c>
      <c r="DR5" s="108">
        <f t="shared" si="6"/>
        <v>39911.908801937781</v>
      </c>
      <c r="DS5" s="108">
        <f t="shared" si="6"/>
        <v>41905.878787209294</v>
      </c>
      <c r="DT5" s="108">
        <f t="shared" si="6"/>
        <v>41914.817657239524</v>
      </c>
      <c r="DU5" s="108">
        <f t="shared" si="6"/>
        <v>41923.758434004551</v>
      </c>
      <c r="DV5" s="108">
        <f t="shared" si="6"/>
        <v>41932.7011179111</v>
      </c>
      <c r="DW5" s="108">
        <f t="shared" si="7"/>
        <v>41176.242012116272</v>
      </c>
      <c r="DX5" s="108">
        <f t="shared" si="7"/>
        <v>41185.025244596574</v>
      </c>
      <c r="DY5" s="108">
        <f t="shared" si="7"/>
        <v>41193.810350612905</v>
      </c>
      <c r="DZ5" s="108">
        <f t="shared" si="7"/>
        <v>41202.597330564895</v>
      </c>
      <c r="EA5" s="108">
        <f t="shared" si="7"/>
        <v>42816.732880611453</v>
      </c>
      <c r="EB5" s="108">
        <f t="shared" si="7"/>
        <v>42825.866043342205</v>
      </c>
      <c r="EC5" s="108">
        <f t="shared" si="7"/>
        <v>42835.001154251993</v>
      </c>
      <c r="ED5" s="108">
        <f t="shared" si="7"/>
        <v>42844.138213756385</v>
      </c>
      <c r="EE5" s="108">
        <f t="shared" si="7"/>
        <v>42853.277222271026</v>
      </c>
      <c r="EF5" s="108">
        <f t="shared" si="7"/>
        <v>46947.39426108083</v>
      </c>
      <c r="EG5" s="108">
        <f t="shared" si="7"/>
        <v>46957.408527997621</v>
      </c>
      <c r="EH5" s="108">
        <f t="shared" si="7"/>
        <v>46967.424931040245</v>
      </c>
      <c r="EI5" s="108">
        <f t="shared" si="7"/>
        <v>46977.443470664359</v>
      </c>
      <c r="EJ5" s="108">
        <f t="shared" si="7"/>
        <v>43975.201097531637</v>
      </c>
      <c r="EK5" s="108">
        <f t="shared" si="7"/>
        <v>43984.581371100408</v>
      </c>
      <c r="EL5" s="108">
        <f t="shared" si="7"/>
        <v>43993.963645559008</v>
      </c>
      <c r="EM5" s="108">
        <f t="shared" si="8"/>
        <v>44003.347921334229</v>
      </c>
      <c r="EN5" s="108">
        <f t="shared" si="8"/>
        <v>48525.657911528164</v>
      </c>
      <c r="EO5" s="108">
        <f t="shared" si="8"/>
        <v>48536.00883511587</v>
      </c>
      <c r="EP5" s="108">
        <f t="shared" si="8"/>
        <v>48546.361966641067</v>
      </c>
      <c r="EQ5" s="108">
        <f t="shared" si="8"/>
        <v>48556.717306574719</v>
      </c>
      <c r="ER5" s="108">
        <f t="shared" si="8"/>
        <v>48567.074855387902</v>
      </c>
      <c r="ES5" s="108">
        <f t="shared" si="8"/>
        <v>45019.076309246193</v>
      </c>
      <c r="ET5" s="108">
        <f t="shared" si="8"/>
        <v>45028.679250018598</v>
      </c>
      <c r="EU5" s="108">
        <f t="shared" si="8"/>
        <v>45038.284239177578</v>
      </c>
      <c r="EV5" s="108">
        <f t="shared" si="8"/>
        <v>45047.891277160059</v>
      </c>
      <c r="EW5" s="108">
        <f t="shared" si="8"/>
        <v>44655.615861356346</v>
      </c>
      <c r="EX5" s="108">
        <f t="shared" si="8"/>
        <v>44665.141273013534</v>
      </c>
      <c r="EY5" s="108">
        <f t="shared" si="8"/>
        <v>44674.668716519685</v>
      </c>
      <c r="EZ5" s="108">
        <f t="shared" si="8"/>
        <v>44684.198192308235</v>
      </c>
      <c r="FA5" s="108">
        <f t="shared" si="8"/>
        <v>39969.993255181464</v>
      </c>
      <c r="FB5" s="108">
        <f t="shared" si="8"/>
        <v>39978.519184839955</v>
      </c>
      <c r="FC5" s="108">
        <f t="shared" si="9"/>
        <v>39987.046933149664</v>
      </c>
      <c r="FD5" s="108">
        <f t="shared" si="9"/>
        <v>39995.576500498508</v>
      </c>
      <c r="FE5" s="108">
        <f t="shared" si="9"/>
        <v>40004.107887274506</v>
      </c>
    </row>
    <row r="6" spans="1:161" ht="15.75" x14ac:dyDescent="0.25">
      <c r="A6" s="47" t="s">
        <v>171</v>
      </c>
      <c r="B6" s="12">
        <f>'Urb proj of all 25 ARs '!I6</f>
        <v>60456.9267568668</v>
      </c>
      <c r="C6" s="12">
        <f>'Urb proj of all 25 ARs '!J6</f>
        <v>61131.177351310769</v>
      </c>
      <c r="D6" s="100">
        <f t="shared" si="10"/>
        <v>1.1152578052065581E-2</v>
      </c>
      <c r="E6" s="101">
        <f t="shared" si="11"/>
        <v>2.1330825862442282E-4</v>
      </c>
      <c r="F6" s="69">
        <f t="shared" si="12"/>
        <v>60469.822718635092</v>
      </c>
      <c r="G6" s="69">
        <f t="shared" ref="G6:G15" si="16">F6*(1+E6)</f>
        <v>60482.721431218532</v>
      </c>
      <c r="H6" s="69">
        <f t="shared" ref="H6:AM6" si="17">G6*(1+$E$6)</f>
        <v>60495.622895203887</v>
      </c>
      <c r="I6" s="69">
        <f t="shared" si="17"/>
        <v>60508.52711117806</v>
      </c>
      <c r="J6" s="69">
        <f t="shared" si="17"/>
        <v>60521.434079728075</v>
      </c>
      <c r="K6" s="69">
        <f t="shared" si="17"/>
        <v>60534.343801441071</v>
      </c>
      <c r="L6" s="69">
        <f t="shared" si="17"/>
        <v>60547.256276904329</v>
      </c>
      <c r="M6" s="69">
        <f t="shared" si="17"/>
        <v>60560.171506705243</v>
      </c>
      <c r="N6" s="69">
        <f t="shared" si="17"/>
        <v>60573.089491431332</v>
      </c>
      <c r="O6" s="69">
        <f t="shared" si="17"/>
        <v>60586.010231670254</v>
      </c>
      <c r="P6" s="69">
        <f t="shared" si="17"/>
        <v>60598.933728009775</v>
      </c>
      <c r="Q6" s="69">
        <f t="shared" si="17"/>
        <v>60611.859981037793</v>
      </c>
      <c r="R6" s="69">
        <f t="shared" si="17"/>
        <v>60624.788991342335</v>
      </c>
      <c r="S6" s="69">
        <f t="shared" si="17"/>
        <v>60637.720759511554</v>
      </c>
      <c r="T6" s="69">
        <f t="shared" si="17"/>
        <v>60650.655286133719</v>
      </c>
      <c r="U6" s="69">
        <f t="shared" si="17"/>
        <v>60663.592571797235</v>
      </c>
      <c r="V6" s="69">
        <f t="shared" si="17"/>
        <v>60676.532617090626</v>
      </c>
      <c r="W6" s="69">
        <f t="shared" si="17"/>
        <v>60689.475422602547</v>
      </c>
      <c r="X6" s="69">
        <f t="shared" si="17"/>
        <v>60702.420988921775</v>
      </c>
      <c r="Y6" s="69">
        <f t="shared" si="17"/>
        <v>60715.36931663721</v>
      </c>
      <c r="Z6" s="69">
        <f t="shared" si="17"/>
        <v>60728.32040633788</v>
      </c>
      <c r="AA6" s="69">
        <f t="shared" si="17"/>
        <v>60741.274258612939</v>
      </c>
      <c r="AB6" s="69">
        <f t="shared" si="17"/>
        <v>60754.230874051675</v>
      </c>
      <c r="AC6" s="69">
        <f t="shared" si="17"/>
        <v>60767.190253243483</v>
      </c>
      <c r="AD6" s="69">
        <f t="shared" si="17"/>
        <v>60780.152396777899</v>
      </c>
      <c r="AE6" s="69">
        <f t="shared" si="17"/>
        <v>60793.117305244581</v>
      </c>
      <c r="AF6" s="69">
        <f t="shared" si="17"/>
        <v>60806.08497923331</v>
      </c>
      <c r="AG6" s="69">
        <f t="shared" si="17"/>
        <v>60819.055419333999</v>
      </c>
      <c r="AH6" s="69">
        <f t="shared" si="17"/>
        <v>60832.028626136678</v>
      </c>
      <c r="AI6" s="69">
        <f t="shared" si="17"/>
        <v>60845.004600231514</v>
      </c>
      <c r="AJ6" s="69">
        <f t="shared" si="17"/>
        <v>60857.983342208783</v>
      </c>
      <c r="AK6" s="69">
        <f t="shared" si="17"/>
        <v>60870.964852658901</v>
      </c>
      <c r="AL6" s="69">
        <f t="shared" si="17"/>
        <v>60883.949132172413</v>
      </c>
      <c r="AM6" s="69">
        <f t="shared" si="17"/>
        <v>60896.936181339974</v>
      </c>
      <c r="AN6" s="69">
        <f t="shared" ref="AN6:BE6" si="18">AM6*(1+$E$6)</f>
        <v>60909.926000752377</v>
      </c>
      <c r="AO6" s="69">
        <f t="shared" si="18"/>
        <v>60922.91859100054</v>
      </c>
      <c r="AP6" s="69">
        <f t="shared" si="18"/>
        <v>60935.913952675503</v>
      </c>
      <c r="AQ6" s="69">
        <f t="shared" si="18"/>
        <v>60948.912086368437</v>
      </c>
      <c r="AR6" s="69">
        <f t="shared" si="18"/>
        <v>60961.91299267063</v>
      </c>
      <c r="AS6" s="69">
        <f t="shared" si="18"/>
        <v>60974.916672173509</v>
      </c>
      <c r="AT6" s="69">
        <f t="shared" si="18"/>
        <v>60987.923125468616</v>
      </c>
      <c r="AU6" s="69">
        <f t="shared" si="18"/>
        <v>61000.932353147633</v>
      </c>
      <c r="AV6" s="69">
        <f t="shared" si="18"/>
        <v>61013.944355802349</v>
      </c>
      <c r="AW6" s="69">
        <f t="shared" si="18"/>
        <v>61026.959134024692</v>
      </c>
      <c r="AX6" s="69">
        <f t="shared" si="18"/>
        <v>61039.976688406714</v>
      </c>
      <c r="AY6" s="69">
        <f t="shared" si="18"/>
        <v>61052.997019540591</v>
      </c>
      <c r="AZ6" s="69">
        <f t="shared" si="18"/>
        <v>61066.02012801863</v>
      </c>
      <c r="BA6" s="69">
        <f t="shared" si="18"/>
        <v>61079.046014433261</v>
      </c>
      <c r="BB6" s="69">
        <f t="shared" si="18"/>
        <v>61092.074679377038</v>
      </c>
      <c r="BC6" s="69">
        <f t="shared" si="18"/>
        <v>61105.106123442645</v>
      </c>
      <c r="BD6" s="69">
        <f t="shared" si="18"/>
        <v>61118.140347222899</v>
      </c>
      <c r="BE6" s="69">
        <f t="shared" si="18"/>
        <v>61131.177351310725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69074.893242023798</v>
      </c>
      <c r="DG6" s="108">
        <f t="shared" ref="DG6:DG15" si="20">G6*BG6</f>
        <v>69089.627487215927</v>
      </c>
      <c r="DH6" s="108">
        <f t="shared" ref="DH6:DH15" si="21">H6*BH6</f>
        <v>69104.364875344225</v>
      </c>
      <c r="DI6" s="108">
        <f t="shared" ref="DI6:DI15" si="22">I6*BI6</f>
        <v>69119.105407079129</v>
      </c>
      <c r="DJ6" s="108">
        <f t="shared" ref="DJ6:DJ15" si="23">J6*BJ6</f>
        <v>76619.372585672492</v>
      </c>
      <c r="DK6" s="108">
        <f t="shared" ref="DK6:DK15" si="24">K6*BK6</f>
        <v>76635.716130615634</v>
      </c>
      <c r="DL6" s="108">
        <f t="shared" ref="DL6:DL15" si="25">L6*BL6</f>
        <v>76652.06316177189</v>
      </c>
      <c r="DM6" s="108">
        <f t="shared" ref="DM6:DM15" si="26">M6*BM6</f>
        <v>76668.413679884907</v>
      </c>
      <c r="DN6" s="108">
        <f t="shared" ref="DN6:DN15" si="27">N6*BN6</f>
        <v>69657.013698882773</v>
      </c>
      <c r="DO6" s="108">
        <f t="shared" ref="DO6:DO15" si="28">O6*BO6</f>
        <v>69671.872115175865</v>
      </c>
      <c r="DP6" s="108">
        <f t="shared" ref="DP6:DP15" si="29">P6*BP6</f>
        <v>69686.733700891869</v>
      </c>
      <c r="DQ6" s="108">
        <f t="shared" ref="DQ6:DQ15" si="30">Q6*BQ6</f>
        <v>69701.598456706823</v>
      </c>
      <c r="DR6" s="108">
        <f t="shared" ref="DR6:DR15" si="31">R6*BR6</f>
        <v>69716.466383296967</v>
      </c>
      <c r="DS6" s="108">
        <f t="shared" ref="DS6:DS15" si="32">S6*BS6</f>
        <v>72287.278670947431</v>
      </c>
      <c r="DT6" s="108">
        <f t="shared" ref="DT6:DT15" si="33">T6*BT6</f>
        <v>72302.698144481416</v>
      </c>
      <c r="DU6" s="108">
        <f t="shared" ref="DU6:DU15" si="34">U6*BU6</f>
        <v>72318.120907116463</v>
      </c>
      <c r="DV6" s="108">
        <f t="shared" ref="DV6:DV15" si="35">V6*BV6</f>
        <v>72333.546959554151</v>
      </c>
      <c r="DW6" s="108">
        <f t="shared" ref="DW6:DW15" si="36">W6*BW6</f>
        <v>72566.385490331595</v>
      </c>
      <c r="DX6" s="108">
        <f t="shared" ref="DX6:DX15" si="37">X6*BX6</f>
        <v>72581.864499655203</v>
      </c>
      <c r="DY6" s="108">
        <f t="shared" ref="DY6:DY15" si="38">Y6*BY6</f>
        <v>72597.346810779345</v>
      </c>
      <c r="DZ6" s="108">
        <f t="shared" ref="DZ6:DZ15" si="39">Z6*BZ6</f>
        <v>72612.832424408305</v>
      </c>
      <c r="EA6" s="108">
        <f t="shared" ref="EA6:EA15" si="40">AA6*CA6</f>
        <v>73822.437342672871</v>
      </c>
      <c r="EB6" s="108">
        <f t="shared" ref="EB6:EB15" si="41">AB6*CB6</f>
        <v>73838.184278229848</v>
      </c>
      <c r="EC6" s="108">
        <f t="shared" ref="EC6:EC15" si="42">AC6*CC6</f>
        <v>73853.934572738217</v>
      </c>
      <c r="ED6" s="108">
        <f t="shared" ref="ED6:ED15" si="43">AD6*CD6</f>
        <v>73869.688226914499</v>
      </c>
      <c r="EE6" s="108">
        <f t="shared" ref="EE6:EE15" si="44">AE6*CE6</f>
        <v>73885.445241475303</v>
      </c>
      <c r="EF6" s="108">
        <f t="shared" ref="EF6:EF15" si="45">AF6*CF6</f>
        <v>79395.968275410429</v>
      </c>
      <c r="EG6" s="108">
        <f t="shared" ref="EG6:EG15" si="46">AG6*CG6</f>
        <v>79412.904091145057</v>
      </c>
      <c r="EH6" s="108">
        <f t="shared" ref="EH6:EH15" si="47">AH6*CH6</f>
        <v>79429.843519429051</v>
      </c>
      <c r="EI6" s="108">
        <f t="shared" ref="EI6:EI15" si="48">AI6*CI6</f>
        <v>79446.78656103299</v>
      </c>
      <c r="EJ6" s="108">
        <f t="shared" ref="EJ6:EJ15" si="49">AJ6*CJ6</f>
        <v>76423.898664781038</v>
      </c>
      <c r="EK6" s="108">
        <f t="shared" ref="EK6:EK15" si="50">AK6*CK6</f>
        <v>76440.200513522504</v>
      </c>
      <c r="EL6" s="108">
        <f t="shared" ref="EL6:EL15" si="51">AL6*CL6</f>
        <v>76456.50583958294</v>
      </c>
      <c r="EM6" s="108">
        <f t="shared" ref="EM6:EM15" si="52">AM6*CM6</f>
        <v>76472.8146437041</v>
      </c>
      <c r="EN6" s="108">
        <f t="shared" ref="EN6:EN15" si="53">AN6*CN6</f>
        <v>85942.408329789178</v>
      </c>
      <c r="EO6" s="108">
        <f t="shared" ref="EO6:EO15" si="54">AO6*CO6</f>
        <v>85960.740555251992</v>
      </c>
      <c r="EP6" s="108">
        <f t="shared" ref="EP6:EP15" si="55">AP6*CP6</f>
        <v>85979.0766911299</v>
      </c>
      <c r="EQ6" s="108">
        <f t="shared" ref="EQ6:EQ15" si="56">AQ6*CQ6</f>
        <v>85997.41673825703</v>
      </c>
      <c r="ER6" s="108">
        <f t="shared" ref="ER6:ER15" si="57">AR6*CR6</f>
        <v>86015.76069746766</v>
      </c>
      <c r="ES6" s="108">
        <f t="shared" ref="ES6:ES15" si="58">AS6*CS6</f>
        <v>78724.686379084058</v>
      </c>
      <c r="ET6" s="108">
        <f t="shared" ref="ET6:ET15" si="59">AT6*CT6</f>
        <v>78741.479004846333</v>
      </c>
      <c r="EU6" s="108">
        <f t="shared" ref="EU6:EU15" si="60">AU6*CU6</f>
        <v>78758.275212614375</v>
      </c>
      <c r="EV6" s="108">
        <f t="shared" ref="EV6:EV15" si="61">AV6*CV6</f>
        <v>78775.075003152233</v>
      </c>
      <c r="EW6" s="108">
        <f t="shared" ref="EW6:EW15" si="62">AW6*CW6</f>
        <v>75927.269644975619</v>
      </c>
      <c r="EX6" s="108">
        <f t="shared" ref="EX6:EX15" si="63">AX6*CX6</f>
        <v>75943.465558645694</v>
      </c>
      <c r="EY6" s="108">
        <f t="shared" ref="EY6:EY15" si="64">AY6*CY6</f>
        <v>75959.664927037913</v>
      </c>
      <c r="EZ6" s="108">
        <f t="shared" ref="EZ6:EZ15" si="65">AZ6*CZ6</f>
        <v>75975.8677508892</v>
      </c>
      <c r="FA6" s="108">
        <f t="shared" ref="FA6:FA15" si="66">BA6*DA6</f>
        <v>70596.03199813512</v>
      </c>
      <c r="FB6" s="108">
        <f t="shared" ref="FB6:FB15" si="67">BB6*DB6</f>
        <v>70611.090714786435</v>
      </c>
      <c r="FC6" s="108">
        <f t="shared" ref="FC6:FC15" si="68">BC6*DC6</f>
        <v>70626.152643586363</v>
      </c>
      <c r="FD6" s="108">
        <f t="shared" ref="FD6:FD15" si="69">BD6*DD6</f>
        <v>70641.217785220113</v>
      </c>
      <c r="FE6" s="108">
        <f t="shared" ref="FE6:FE15" si="70">BE6*DE6</f>
        <v>70656.286140372991</v>
      </c>
    </row>
    <row r="7" spans="1:161" ht="15.75" x14ac:dyDescent="0.25">
      <c r="A7" s="87" t="s">
        <v>172</v>
      </c>
      <c r="B7" s="12">
        <f>'Urb proj of all 25 ARs '!I7</f>
        <v>34509.465599853611</v>
      </c>
      <c r="C7" s="12">
        <f>'Urb proj of all 25 ARs '!J7</f>
        <v>34894.335108491054</v>
      </c>
      <c r="D7" s="100">
        <f t="shared" si="10"/>
        <v>1.1152578052065674E-2</v>
      </c>
      <c r="E7" s="101">
        <f t="shared" si="11"/>
        <v>2.1330825862442282E-4</v>
      </c>
      <c r="F7" s="69">
        <f t="shared" si="12"/>
        <v>34516.826753866771</v>
      </c>
      <c r="G7" s="69">
        <f t="shared" si="16"/>
        <v>34524.189478074877</v>
      </c>
      <c r="H7" s="69">
        <f t="shared" ref="H7:AM7" si="71">G7*(1+$E$7)</f>
        <v>34531.553772812862</v>
      </c>
      <c r="I7" s="69">
        <f t="shared" si="71"/>
        <v>34538.919638415733</v>
      </c>
      <c r="J7" s="69">
        <f t="shared" si="71"/>
        <v>34546.28707521857</v>
      </c>
      <c r="K7" s="69">
        <f t="shared" si="71"/>
        <v>34553.656083556525</v>
      </c>
      <c r="L7" s="69">
        <f t="shared" si="71"/>
        <v>34561.026663764816</v>
      </c>
      <c r="M7" s="69">
        <f t="shared" si="71"/>
        <v>34568.398816178735</v>
      </c>
      <c r="N7" s="69">
        <f t="shared" si="71"/>
        <v>34575.772541133651</v>
      </c>
      <c r="O7" s="69">
        <f t="shared" si="71"/>
        <v>34583.147838964993</v>
      </c>
      <c r="P7" s="69">
        <f t="shared" si="71"/>
        <v>34590.524710008271</v>
      </c>
      <c r="Q7" s="69">
        <f t="shared" si="71"/>
        <v>34597.903154599066</v>
      </c>
      <c r="R7" s="69">
        <f t="shared" si="71"/>
        <v>34605.283173073032</v>
      </c>
      <c r="S7" s="69">
        <f t="shared" si="71"/>
        <v>34612.664765765883</v>
      </c>
      <c r="T7" s="69">
        <f t="shared" si="71"/>
        <v>34620.047933013419</v>
      </c>
      <c r="U7" s="69">
        <f t="shared" si="71"/>
        <v>34627.432675151504</v>
      </c>
      <c r="V7" s="69">
        <f t="shared" si="71"/>
        <v>34634.818992516077</v>
      </c>
      <c r="W7" s="69">
        <f t="shared" si="71"/>
        <v>34642.206885443142</v>
      </c>
      <c r="X7" s="69">
        <f t="shared" si="71"/>
        <v>34649.596354268782</v>
      </c>
      <c r="Y7" s="69">
        <f t="shared" si="71"/>
        <v>34656.987399329148</v>
      </c>
      <c r="Z7" s="69">
        <f t="shared" si="71"/>
        <v>34664.380020960467</v>
      </c>
      <c r="AA7" s="69">
        <f t="shared" si="71"/>
        <v>34671.774219499035</v>
      </c>
      <c r="AB7" s="69">
        <f t="shared" si="71"/>
        <v>34679.169995281212</v>
      </c>
      <c r="AC7" s="69">
        <f t="shared" si="71"/>
        <v>34686.567348643446</v>
      </c>
      <c r="AD7" s="69">
        <f t="shared" si="71"/>
        <v>34693.966279922242</v>
      </c>
      <c r="AE7" s="69">
        <f t="shared" si="71"/>
        <v>34701.366789454187</v>
      </c>
      <c r="AF7" s="69">
        <f t="shared" si="71"/>
        <v>34708.768877575931</v>
      </c>
      <c r="AG7" s="69">
        <f t="shared" si="71"/>
        <v>34716.172544624205</v>
      </c>
      <c r="AH7" s="69">
        <f t="shared" si="71"/>
        <v>34723.577790935808</v>
      </c>
      <c r="AI7" s="69">
        <f t="shared" si="71"/>
        <v>34730.9846168476</v>
      </c>
      <c r="AJ7" s="69">
        <f t="shared" si="71"/>
        <v>34738.393022696531</v>
      </c>
      <c r="AK7" s="69">
        <f t="shared" si="71"/>
        <v>34745.80300881961</v>
      </c>
      <c r="AL7" s="69">
        <f t="shared" si="71"/>
        <v>34753.214575553931</v>
      </c>
      <c r="AM7" s="69">
        <f t="shared" si="71"/>
        <v>34760.627723236641</v>
      </c>
      <c r="AN7" s="69">
        <f t="shared" ref="AN7:BE7" si="72">AM7*(1+$E$7)</f>
        <v>34768.04245220498</v>
      </c>
      <c r="AO7" s="69">
        <f t="shared" si="72"/>
        <v>34775.458762796239</v>
      </c>
      <c r="AP7" s="69">
        <f t="shared" si="72"/>
        <v>34782.876655347798</v>
      </c>
      <c r="AQ7" s="69">
        <f t="shared" si="72"/>
        <v>34790.296130197101</v>
      </c>
      <c r="AR7" s="69">
        <f t="shared" si="72"/>
        <v>34797.717187681665</v>
      </c>
      <c r="AS7" s="69">
        <f t="shared" si="72"/>
        <v>34805.139828139072</v>
      </c>
      <c r="AT7" s="69">
        <f t="shared" si="72"/>
        <v>34812.564051906993</v>
      </c>
      <c r="AU7" s="69">
        <f t="shared" si="72"/>
        <v>34819.989859323156</v>
      </c>
      <c r="AV7" s="69">
        <f t="shared" si="72"/>
        <v>34827.417250725368</v>
      </c>
      <c r="AW7" s="69">
        <f t="shared" si="72"/>
        <v>34834.846226451504</v>
      </c>
      <c r="AX7" s="69">
        <f t="shared" si="72"/>
        <v>34842.276786839517</v>
      </c>
      <c r="AY7" s="69">
        <f t="shared" si="72"/>
        <v>34849.708932227426</v>
      </c>
      <c r="AZ7" s="69">
        <f t="shared" si="72"/>
        <v>34857.142662953331</v>
      </c>
      <c r="BA7" s="69">
        <f t="shared" si="72"/>
        <v>34864.577979355388</v>
      </c>
      <c r="BB7" s="69">
        <f t="shared" si="72"/>
        <v>34872.014881771844</v>
      </c>
      <c r="BC7" s="69">
        <f t="shared" si="72"/>
        <v>34879.453370540999</v>
      </c>
      <c r="BD7" s="69">
        <f t="shared" si="72"/>
        <v>34886.893446001239</v>
      </c>
      <c r="BE7" s="69">
        <f t="shared" si="72"/>
        <v>34894.335108491025</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92442.293280895596</v>
      </c>
      <c r="DG7" s="108">
        <f t="shared" si="20"/>
        <v>92462.011985498597</v>
      </c>
      <c r="DH7" s="108">
        <f t="shared" si="21"/>
        <v>92481.734896264126</v>
      </c>
      <c r="DI7" s="108">
        <f t="shared" si="22"/>
        <v>92501.462014089397</v>
      </c>
      <c r="DJ7" s="108">
        <f t="shared" si="23"/>
        <v>110618.09070807492</v>
      </c>
      <c r="DK7" s="108">
        <f t="shared" si="24"/>
        <v>110641.68646037622</v>
      </c>
      <c r="DL7" s="108">
        <f t="shared" si="25"/>
        <v>110665.28724584635</v>
      </c>
      <c r="DM7" s="108">
        <f t="shared" si="26"/>
        <v>110688.89306555894</v>
      </c>
      <c r="DN7" s="108">
        <f t="shared" si="27"/>
        <v>92676.630283264865</v>
      </c>
      <c r="DO7" s="108">
        <f t="shared" si="28"/>
        <v>92696.398973885764</v>
      </c>
      <c r="DP7" s="108">
        <f t="shared" si="29"/>
        <v>92716.17188133164</v>
      </c>
      <c r="DQ7" s="108">
        <f t="shared" si="30"/>
        <v>92735.949006501964</v>
      </c>
      <c r="DR7" s="108">
        <f t="shared" si="31"/>
        <v>92755.730350296421</v>
      </c>
      <c r="DS7" s="108">
        <f t="shared" si="32"/>
        <v>99438.545440575559</v>
      </c>
      <c r="DT7" s="108">
        <f t="shared" si="33"/>
        <v>99459.756503543627</v>
      </c>
      <c r="DU7" s="108">
        <f t="shared" si="34"/>
        <v>99480.97209100661</v>
      </c>
      <c r="DV7" s="108">
        <f t="shared" si="35"/>
        <v>99502.192203929619</v>
      </c>
      <c r="DW7" s="108">
        <f t="shared" si="36"/>
        <v>99676.544443452673</v>
      </c>
      <c r="DX7" s="108">
        <f t="shared" si="37"/>
        <v>99697.806273573602</v>
      </c>
      <c r="DY7" s="108">
        <f t="shared" si="38"/>
        <v>99719.072639018486</v>
      </c>
      <c r="DZ7" s="108">
        <f t="shared" si="39"/>
        <v>99740.343540754766</v>
      </c>
      <c r="EA7" s="108">
        <f t="shared" si="40"/>
        <v>108019.29373160889</v>
      </c>
      <c r="EB7" s="108">
        <f t="shared" si="41"/>
        <v>108042.33513905261</v>
      </c>
      <c r="EC7" s="108">
        <f t="shared" si="42"/>
        <v>108065.38146141883</v>
      </c>
      <c r="ED7" s="108">
        <f t="shared" si="43"/>
        <v>108088.43269975595</v>
      </c>
      <c r="EE7" s="108">
        <f t="shared" si="44"/>
        <v>108111.48885511258</v>
      </c>
      <c r="EF7" s="108">
        <f t="shared" si="45"/>
        <v>110766.72241922736</v>
      </c>
      <c r="EG7" s="108">
        <f t="shared" si="46"/>
        <v>110790.34987590014</v>
      </c>
      <c r="EH7" s="108">
        <f t="shared" si="47"/>
        <v>110813.98237250457</v>
      </c>
      <c r="EI7" s="108">
        <f t="shared" si="48"/>
        <v>110837.61991011568</v>
      </c>
      <c r="EJ7" s="108">
        <f t="shared" si="49"/>
        <v>118289.79829208429</v>
      </c>
      <c r="EK7" s="108">
        <f t="shared" si="50"/>
        <v>118315.03048297099</v>
      </c>
      <c r="EL7" s="108">
        <f t="shared" si="51"/>
        <v>118340.26805609242</v>
      </c>
      <c r="EM7" s="108">
        <f t="shared" si="52"/>
        <v>118365.5110125966</v>
      </c>
      <c r="EN7" s="108">
        <f t="shared" si="53"/>
        <v>122330.65989560446</v>
      </c>
      <c r="EO7" s="108">
        <f t="shared" si="54"/>
        <v>122356.75403564317</v>
      </c>
      <c r="EP7" s="108">
        <f t="shared" si="55"/>
        <v>122382.85374177745</v>
      </c>
      <c r="EQ7" s="108">
        <f t="shared" si="56"/>
        <v>122408.9590151946</v>
      </c>
      <c r="ER7" s="108">
        <f t="shared" si="57"/>
        <v>122435.06985708217</v>
      </c>
      <c r="ES7" s="108">
        <f t="shared" si="58"/>
        <v>114725.72910528815</v>
      </c>
      <c r="ET7" s="108">
        <f t="shared" si="59"/>
        <v>114750.20105078303</v>
      </c>
      <c r="EU7" s="108">
        <f t="shared" si="60"/>
        <v>114774.67821634596</v>
      </c>
      <c r="EV7" s="108">
        <f t="shared" si="61"/>
        <v>114799.16060309047</v>
      </c>
      <c r="EW7" s="108">
        <f t="shared" si="62"/>
        <v>102180.49006820627</v>
      </c>
      <c r="EX7" s="108">
        <f t="shared" si="63"/>
        <v>102202.28601060812</v>
      </c>
      <c r="EY7" s="108">
        <f t="shared" si="64"/>
        <v>102224.08660226446</v>
      </c>
      <c r="EZ7" s="108">
        <f t="shared" si="65"/>
        <v>102245.89184416708</v>
      </c>
      <c r="FA7" s="108">
        <f t="shared" si="66"/>
        <v>95966.143939404457</v>
      </c>
      <c r="FB7" s="108">
        <f t="shared" si="67"/>
        <v>95986.614310455087</v>
      </c>
      <c r="FC7" s="108">
        <f t="shared" si="68"/>
        <v>96007.089048004898</v>
      </c>
      <c r="FD7" s="108">
        <f t="shared" si="69"/>
        <v>96027.568152985317</v>
      </c>
      <c r="FE7" s="108">
        <f t="shared" si="70"/>
        <v>96048.051626327986</v>
      </c>
    </row>
    <row r="8" spans="1:161" ht="15.75" x14ac:dyDescent="0.25">
      <c r="A8" s="87" t="s">
        <v>173</v>
      </c>
      <c r="B8" s="12">
        <f>'Urb proj of all 25 ARs '!I8</f>
        <v>10288.133946519043</v>
      </c>
      <c r="C8" s="12">
        <f>'Urb proj of all 25 ARs '!J8</f>
        <v>10402.873163367702</v>
      </c>
      <c r="D8" s="100">
        <f t="shared" si="10"/>
        <v>1.1152578052065524E-2</v>
      </c>
      <c r="E8" s="101">
        <f t="shared" si="11"/>
        <v>2.1330825862442282E-4</v>
      </c>
      <c r="F8" s="69">
        <f t="shared" si="12"/>
        <v>10290.328490455669</v>
      </c>
      <c r="G8" s="69">
        <f t="shared" si="16"/>
        <v>10292.523502506641</v>
      </c>
      <c r="H8" s="69">
        <f t="shared" ref="H8:AM8" si="73">G8*(1+$E$8)</f>
        <v>10294.718982771812</v>
      </c>
      <c r="I8" s="69">
        <f t="shared" si="73"/>
        <v>10296.914931351055</v>
      </c>
      <c r="J8" s="69">
        <f t="shared" si="73"/>
        <v>10299.111348344266</v>
      </c>
      <c r="K8" s="69">
        <f t="shared" si="73"/>
        <v>10301.30823385136</v>
      </c>
      <c r="L8" s="69">
        <f t="shared" si="73"/>
        <v>10303.505587972275</v>
      </c>
      <c r="M8" s="69">
        <f t="shared" si="73"/>
        <v>10305.703410806973</v>
      </c>
      <c r="N8" s="69">
        <f t="shared" si="73"/>
        <v>10307.901702455432</v>
      </c>
      <c r="O8" s="69">
        <f t="shared" si="73"/>
        <v>10310.100463017654</v>
      </c>
      <c r="P8" s="69">
        <f t="shared" si="73"/>
        <v>10312.299692593662</v>
      </c>
      <c r="Q8" s="69">
        <f t="shared" si="73"/>
        <v>10314.499391283503</v>
      </c>
      <c r="R8" s="69">
        <f t="shared" si="73"/>
        <v>10316.69955918724</v>
      </c>
      <c r="S8" s="69">
        <f t="shared" si="73"/>
        <v>10318.900196404962</v>
      </c>
      <c r="T8" s="69">
        <f t="shared" si="73"/>
        <v>10321.101303036776</v>
      </c>
      <c r="U8" s="69">
        <f t="shared" si="73"/>
        <v>10323.302879182813</v>
      </c>
      <c r="V8" s="69">
        <f t="shared" si="73"/>
        <v>10325.504924943223</v>
      </c>
      <c r="W8" s="69">
        <f t="shared" si="73"/>
        <v>10327.70744041818</v>
      </c>
      <c r="X8" s="69">
        <f t="shared" si="73"/>
        <v>10329.910425707878</v>
      </c>
      <c r="Y8" s="69">
        <f t="shared" si="73"/>
        <v>10332.113880912531</v>
      </c>
      <c r="Z8" s="69">
        <f t="shared" si="73"/>
        <v>10334.317806132378</v>
      </c>
      <c r="AA8" s="69">
        <f t="shared" si="73"/>
        <v>10336.522201467675</v>
      </c>
      <c r="AB8" s="69">
        <f t="shared" si="73"/>
        <v>10338.727067018703</v>
      </c>
      <c r="AC8" s="69">
        <f t="shared" si="73"/>
        <v>10340.932402885761</v>
      </c>
      <c r="AD8" s="69">
        <f t="shared" si="73"/>
        <v>10343.138209169174</v>
      </c>
      <c r="AE8" s="69">
        <f t="shared" si="73"/>
        <v>10345.344485969283</v>
      </c>
      <c r="AF8" s="69">
        <f t="shared" si="73"/>
        <v>10347.551233386455</v>
      </c>
      <c r="AG8" s="69">
        <f t="shared" si="73"/>
        <v>10349.758451521076</v>
      </c>
      <c r="AH8" s="69">
        <f t="shared" si="73"/>
        <v>10351.966140473554</v>
      </c>
      <c r="AI8" s="69">
        <f t="shared" si="73"/>
        <v>10354.174300344317</v>
      </c>
      <c r="AJ8" s="69">
        <f t="shared" si="73"/>
        <v>10356.382931233817</v>
      </c>
      <c r="AK8" s="69">
        <f t="shared" si="73"/>
        <v>10358.592033242527</v>
      </c>
      <c r="AL8" s="69">
        <f t="shared" si="73"/>
        <v>10360.801606470939</v>
      </c>
      <c r="AM8" s="69">
        <f t="shared" si="73"/>
        <v>10363.011651019569</v>
      </c>
      <c r="AN8" s="69">
        <f t="shared" ref="AN8:BE8" si="74">AM8*(1+$E$8)</f>
        <v>10365.222166988953</v>
      </c>
      <c r="AO8" s="69">
        <f t="shared" si="74"/>
        <v>10367.43315447965</v>
      </c>
      <c r="AP8" s="69">
        <f t="shared" si="74"/>
        <v>10369.644613592236</v>
      </c>
      <c r="AQ8" s="69">
        <f t="shared" si="74"/>
        <v>10371.856544427315</v>
      </c>
      <c r="AR8" s="69">
        <f t="shared" si="74"/>
        <v>10374.068947085509</v>
      </c>
      <c r="AS8" s="69">
        <f t="shared" si="74"/>
        <v>10376.28182166746</v>
      </c>
      <c r="AT8" s="69">
        <f t="shared" si="74"/>
        <v>10378.495168273837</v>
      </c>
      <c r="AU8" s="69">
        <f t="shared" si="74"/>
        <v>10380.708987005324</v>
      </c>
      <c r="AV8" s="69">
        <f t="shared" si="74"/>
        <v>10382.923277962629</v>
      </c>
      <c r="AW8" s="69">
        <f t="shared" si="74"/>
        <v>10385.138041246482</v>
      </c>
      <c r="AX8" s="69">
        <f t="shared" si="74"/>
        <v>10387.353276957634</v>
      </c>
      <c r="AY8" s="69">
        <f t="shared" si="74"/>
        <v>10389.568985196858</v>
      </c>
      <c r="AZ8" s="69">
        <f t="shared" si="74"/>
        <v>10391.785166064948</v>
      </c>
      <c r="BA8" s="69">
        <f t="shared" si="74"/>
        <v>10394.001819662721</v>
      </c>
      <c r="BB8" s="69">
        <f t="shared" si="74"/>
        <v>10396.218946091012</v>
      </c>
      <c r="BC8" s="69">
        <f t="shared" si="74"/>
        <v>10398.436545450681</v>
      </c>
      <c r="BD8" s="69">
        <f t="shared" si="74"/>
        <v>10400.654617842607</v>
      </c>
      <c r="BE8" s="69">
        <f t="shared" si="74"/>
        <v>10402.873163367693</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9616.5144225877666</v>
      </c>
      <c r="DG8" s="108">
        <f t="shared" si="20"/>
        <v>9618.5657045332846</v>
      </c>
      <c r="DH8" s="108">
        <f t="shared" si="21"/>
        <v>9620.6174240341843</v>
      </c>
      <c r="DI8" s="108">
        <f t="shared" si="22"/>
        <v>9622.6695811837963</v>
      </c>
      <c r="DJ8" s="108">
        <f t="shared" si="23"/>
        <v>10523.140046856191</v>
      </c>
      <c r="DK8" s="108">
        <f t="shared" si="24"/>
        <v>10525.384719534846</v>
      </c>
      <c r="DL8" s="108">
        <f t="shared" si="25"/>
        <v>10527.629871020723</v>
      </c>
      <c r="DM8" s="108">
        <f t="shared" si="26"/>
        <v>10529.875501415952</v>
      </c>
      <c r="DN8" s="108">
        <f t="shared" si="27"/>
        <v>8891.4501500305869</v>
      </c>
      <c r="DO8" s="108">
        <f t="shared" si="28"/>
        <v>8893.3467697787346</v>
      </c>
      <c r="DP8" s="108">
        <f t="shared" si="29"/>
        <v>8895.2437940915388</v>
      </c>
      <c r="DQ8" s="108">
        <f t="shared" si="30"/>
        <v>8897.1412230552978</v>
      </c>
      <c r="DR8" s="108">
        <f t="shared" si="31"/>
        <v>8899.0390567563227</v>
      </c>
      <c r="DS8" s="108">
        <f t="shared" si="32"/>
        <v>9188.6341131618374</v>
      </c>
      <c r="DT8" s="108">
        <f t="shared" si="33"/>
        <v>9190.5941247036517</v>
      </c>
      <c r="DU8" s="108">
        <f t="shared" si="34"/>
        <v>9192.554554332115</v>
      </c>
      <c r="DV8" s="108">
        <f t="shared" si="35"/>
        <v>9194.5154021364106</v>
      </c>
      <c r="DW8" s="108">
        <f t="shared" si="36"/>
        <v>9294.2217507392779</v>
      </c>
      <c r="DX8" s="108">
        <f t="shared" si="37"/>
        <v>9296.2042849961981</v>
      </c>
      <c r="DY8" s="108">
        <f t="shared" si="38"/>
        <v>9298.1872421440457</v>
      </c>
      <c r="DZ8" s="108">
        <f t="shared" si="39"/>
        <v>9300.1706222730318</v>
      </c>
      <c r="EA8" s="108">
        <f t="shared" si="40"/>
        <v>9618.3182366199235</v>
      </c>
      <c r="EB8" s="108">
        <f t="shared" si="41"/>
        <v>9620.3699033338726</v>
      </c>
      <c r="EC8" s="108">
        <f t="shared" si="42"/>
        <v>9622.4220076852744</v>
      </c>
      <c r="ED8" s="108">
        <f t="shared" si="43"/>
        <v>9624.4745497674849</v>
      </c>
      <c r="EE8" s="108">
        <f t="shared" si="44"/>
        <v>9626.5275296738691</v>
      </c>
      <c r="EF8" s="108">
        <f t="shared" si="45"/>
        <v>9004.4307340722789</v>
      </c>
      <c r="EG8" s="108">
        <f t="shared" si="46"/>
        <v>9006.3514535120685</v>
      </c>
      <c r="EH8" s="108">
        <f t="shared" si="47"/>
        <v>9008.2725826571786</v>
      </c>
      <c r="EI8" s="108">
        <f t="shared" si="48"/>
        <v>9010.1941215949973</v>
      </c>
      <c r="EJ8" s="108">
        <f t="shared" si="49"/>
        <v>9138.1453230337738</v>
      </c>
      <c r="EK8" s="108">
        <f t="shared" si="50"/>
        <v>9140.0945648996876</v>
      </c>
      <c r="EL8" s="108">
        <f t="shared" si="51"/>
        <v>9142.0442225549887</v>
      </c>
      <c r="EM8" s="108">
        <f t="shared" si="52"/>
        <v>9143.9942960883709</v>
      </c>
      <c r="EN8" s="108">
        <f t="shared" si="53"/>
        <v>10118.908909731321</v>
      </c>
      <c r="EO8" s="108">
        <f t="shared" si="54"/>
        <v>10121.067356570034</v>
      </c>
      <c r="EP8" s="108">
        <f t="shared" si="55"/>
        <v>10123.226263823284</v>
      </c>
      <c r="EQ8" s="108">
        <f t="shared" si="56"/>
        <v>10125.385631589281</v>
      </c>
      <c r="ER8" s="108">
        <f t="shared" si="57"/>
        <v>10127.545459966255</v>
      </c>
      <c r="ES8" s="108">
        <f t="shared" si="58"/>
        <v>9953.0259518527128</v>
      </c>
      <c r="ET8" s="108">
        <f t="shared" si="59"/>
        <v>9955.1490144865456</v>
      </c>
      <c r="EU8" s="108">
        <f t="shared" si="60"/>
        <v>9957.2725299871727</v>
      </c>
      <c r="EV8" s="108">
        <f t="shared" si="61"/>
        <v>9959.3964984511931</v>
      </c>
      <c r="EW8" s="108">
        <f t="shared" si="62"/>
        <v>10012.691105329108</v>
      </c>
      <c r="EX8" s="108">
        <f t="shared" si="63"/>
        <v>10014.826895032929</v>
      </c>
      <c r="EY8" s="108">
        <f t="shared" si="64"/>
        <v>10016.963140318332</v>
      </c>
      <c r="EZ8" s="108">
        <f t="shared" si="65"/>
        <v>10019.099841282499</v>
      </c>
      <c r="FA8" s="108">
        <f t="shared" si="66"/>
        <v>9087.051713833318</v>
      </c>
      <c r="FB8" s="108">
        <f t="shared" si="67"/>
        <v>9088.9900570104255</v>
      </c>
      <c r="FC8" s="108">
        <f t="shared" si="68"/>
        <v>9090.9288136521409</v>
      </c>
      <c r="FD8" s="108">
        <f t="shared" si="69"/>
        <v>9092.8679838466596</v>
      </c>
      <c r="FE8" s="108">
        <f t="shared" si="70"/>
        <v>9094.8075676821954</v>
      </c>
    </row>
    <row r="9" spans="1:161" ht="15.75" x14ac:dyDescent="0.25">
      <c r="A9" s="87" t="s">
        <v>175</v>
      </c>
      <c r="B9" s="12">
        <f>'Urb proj of all 25 ARs '!I9</f>
        <v>39428.252716546704</v>
      </c>
      <c r="C9" s="12">
        <f>'Urb proj of all 25 ARs '!J9</f>
        <v>39867.979382424557</v>
      </c>
      <c r="D9" s="100">
        <f t="shared" si="10"/>
        <v>1.1152578052065572E-2</v>
      </c>
      <c r="E9" s="101">
        <f t="shared" si="11"/>
        <v>2.1330825862442282E-4</v>
      </c>
      <c r="F9" s="69">
        <f t="shared" si="12"/>
        <v>39436.663088474277</v>
      </c>
      <c r="G9" s="69">
        <f t="shared" si="16"/>
        <v>39445.075254403637</v>
      </c>
      <c r="H9" s="69">
        <f t="shared" ref="H9:AM9" si="75">G9*(1+$E$9)</f>
        <v>39453.489214717461</v>
      </c>
      <c r="I9" s="69">
        <f t="shared" si="75"/>
        <v>39461.90496979851</v>
      </c>
      <c r="J9" s="69">
        <f t="shared" si="75"/>
        <v>39470.322520029622</v>
      </c>
      <c r="K9" s="69">
        <f t="shared" si="75"/>
        <v>39478.741865793716</v>
      </c>
      <c r="L9" s="69">
        <f t="shared" si="75"/>
        <v>39487.163007473791</v>
      </c>
      <c r="M9" s="69">
        <f t="shared" si="75"/>
        <v>39495.585945452935</v>
      </c>
      <c r="N9" s="69">
        <f t="shared" si="75"/>
        <v>39504.010680114312</v>
      </c>
      <c r="O9" s="69">
        <f t="shared" si="75"/>
        <v>39512.43721184117</v>
      </c>
      <c r="P9" s="69">
        <f t="shared" si="75"/>
        <v>39520.865541016836</v>
      </c>
      <c r="Q9" s="69">
        <f t="shared" si="75"/>
        <v>39529.295668024723</v>
      </c>
      <c r="R9" s="69">
        <f t="shared" si="75"/>
        <v>39537.727593248317</v>
      </c>
      <c r="S9" s="69">
        <f t="shared" si="75"/>
        <v>39546.161317071201</v>
      </c>
      <c r="T9" s="69">
        <f t="shared" si="75"/>
        <v>39554.596839877027</v>
      </c>
      <c r="U9" s="69">
        <f t="shared" si="75"/>
        <v>39563.034162049531</v>
      </c>
      <c r="V9" s="69">
        <f t="shared" si="75"/>
        <v>39571.473283972533</v>
      </c>
      <c r="W9" s="69">
        <f t="shared" si="75"/>
        <v>39579.914206029942</v>
      </c>
      <c r="X9" s="69">
        <f t="shared" si="75"/>
        <v>39588.356928605732</v>
      </c>
      <c r="Y9" s="69">
        <f t="shared" si="75"/>
        <v>39596.801452083972</v>
      </c>
      <c r="Z9" s="69">
        <f t="shared" si="75"/>
        <v>39605.24777684881</v>
      </c>
      <c r="AA9" s="69">
        <f t="shared" si="75"/>
        <v>39613.695903284475</v>
      </c>
      <c r="AB9" s="69">
        <f t="shared" si="75"/>
        <v>39622.145831775284</v>
      </c>
      <c r="AC9" s="69">
        <f t="shared" si="75"/>
        <v>39630.597562705625</v>
      </c>
      <c r="AD9" s="69">
        <f t="shared" si="75"/>
        <v>39639.051096459974</v>
      </c>
      <c r="AE9" s="69">
        <f t="shared" si="75"/>
        <v>39647.506433422888</v>
      </c>
      <c r="AF9" s="69">
        <f t="shared" si="75"/>
        <v>39655.963573979003</v>
      </c>
      <c r="AG9" s="69">
        <f t="shared" si="75"/>
        <v>39664.422518513042</v>
      </c>
      <c r="AH9" s="69">
        <f t="shared" si="75"/>
        <v>39672.883267409808</v>
      </c>
      <c r="AI9" s="69">
        <f t="shared" si="75"/>
        <v>39681.345821054187</v>
      </c>
      <c r="AJ9" s="69">
        <f t="shared" si="75"/>
        <v>39689.810179831147</v>
      </c>
      <c r="AK9" s="69">
        <f t="shared" si="75"/>
        <v>39698.276344125741</v>
      </c>
      <c r="AL9" s="69">
        <f t="shared" si="75"/>
        <v>39706.744314323099</v>
      </c>
      <c r="AM9" s="69">
        <f t="shared" si="75"/>
        <v>39715.214090808433</v>
      </c>
      <c r="AN9" s="69">
        <f t="shared" ref="AN9:BE9" si="76">AM9*(1+$E$9)</f>
        <v>39723.68567396704</v>
      </c>
      <c r="AO9" s="69">
        <f t="shared" si="76"/>
        <v>39732.159064184299</v>
      </c>
      <c r="AP9" s="69">
        <f t="shared" si="76"/>
        <v>39740.634261845669</v>
      </c>
      <c r="AQ9" s="69">
        <f t="shared" si="76"/>
        <v>39749.111267336695</v>
      </c>
      <c r="AR9" s="69">
        <f t="shared" si="76"/>
        <v>39757.590081042996</v>
      </c>
      <c r="AS9" s="69">
        <f t="shared" si="76"/>
        <v>39766.070703350284</v>
      </c>
      <c r="AT9" s="69">
        <f t="shared" si="76"/>
        <v>39774.553134644353</v>
      </c>
      <c r="AU9" s="69">
        <f t="shared" si="76"/>
        <v>39783.037375311069</v>
      </c>
      <c r="AV9" s="69">
        <f t="shared" si="76"/>
        <v>39791.523425736385</v>
      </c>
      <c r="AW9" s="69">
        <f t="shared" si="76"/>
        <v>39800.01128630634</v>
      </c>
      <c r="AX9" s="69">
        <f t="shared" si="76"/>
        <v>39808.500957407057</v>
      </c>
      <c r="AY9" s="69">
        <f t="shared" si="76"/>
        <v>39816.992439424728</v>
      </c>
      <c r="AZ9" s="69">
        <f t="shared" si="76"/>
        <v>39825.485732745641</v>
      </c>
      <c r="BA9" s="69">
        <f t="shared" si="76"/>
        <v>39833.980837756164</v>
      </c>
      <c r="BB9" s="69">
        <f t="shared" si="76"/>
        <v>39842.477754842745</v>
      </c>
      <c r="BC9" s="69">
        <f t="shared" si="76"/>
        <v>39850.976484391911</v>
      </c>
      <c r="BD9" s="69">
        <f t="shared" si="76"/>
        <v>39859.477026790279</v>
      </c>
      <c r="BE9" s="69">
        <f t="shared" si="76"/>
        <v>39867.979382424543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67021.017107035805</v>
      </c>
      <c r="DG9" s="108">
        <f t="shared" si="20"/>
        <v>67035.313243486147</v>
      </c>
      <c r="DH9" s="108">
        <f t="shared" si="21"/>
        <v>67049.612429420449</v>
      </c>
      <c r="DI9" s="108">
        <f t="shared" si="22"/>
        <v>67063.91466548921</v>
      </c>
      <c r="DJ9" s="108">
        <f t="shared" si="23"/>
        <v>72210.152771772453</v>
      </c>
      <c r="DK9" s="108">
        <f t="shared" si="24"/>
        <v>72225.555793715204</v>
      </c>
      <c r="DL9" s="108">
        <f t="shared" si="25"/>
        <v>72240.962101249752</v>
      </c>
      <c r="DM9" s="108">
        <f t="shared" si="26"/>
        <v>72256.371695076916</v>
      </c>
      <c r="DN9" s="108">
        <f t="shared" si="27"/>
        <v>61724.781147027126</v>
      </c>
      <c r="DO9" s="108">
        <f t="shared" si="28"/>
        <v>61737.947552607577</v>
      </c>
      <c r="DP9" s="108">
        <f t="shared" si="29"/>
        <v>61751.11676669107</v>
      </c>
      <c r="DQ9" s="108">
        <f t="shared" si="30"/>
        <v>61764.288789876686</v>
      </c>
      <c r="DR9" s="108">
        <f t="shared" si="31"/>
        <v>61777.463622763629</v>
      </c>
      <c r="DS9" s="108">
        <f t="shared" si="32"/>
        <v>66346.034684294049</v>
      </c>
      <c r="DT9" s="108">
        <f t="shared" si="33"/>
        <v>66360.186841419199</v>
      </c>
      <c r="DU9" s="108">
        <f t="shared" si="34"/>
        <v>66374.342017316332</v>
      </c>
      <c r="DV9" s="108">
        <f t="shared" si="35"/>
        <v>66388.500212629384</v>
      </c>
      <c r="DW9" s="108">
        <f t="shared" si="36"/>
        <v>63732.45389117927</v>
      </c>
      <c r="DX9" s="108">
        <f t="shared" si="37"/>
        <v>63746.048549936655</v>
      </c>
      <c r="DY9" s="108">
        <f t="shared" si="38"/>
        <v>63759.646108547022</v>
      </c>
      <c r="DZ9" s="108">
        <f t="shared" si="39"/>
        <v>63773.246567628943</v>
      </c>
      <c r="EA9" s="108">
        <f t="shared" si="40"/>
        <v>70458.292513736247</v>
      </c>
      <c r="EB9" s="108">
        <f t="shared" si="41"/>
        <v>70473.321849418004</v>
      </c>
      <c r="EC9" s="108">
        <f t="shared" si="42"/>
        <v>70488.354390981185</v>
      </c>
      <c r="ED9" s="108">
        <f t="shared" si="43"/>
        <v>70503.390139109644</v>
      </c>
      <c r="EE9" s="108">
        <f t="shared" si="44"/>
        <v>70518.429094487336</v>
      </c>
      <c r="EF9" s="108">
        <f t="shared" si="45"/>
        <v>72429.128005047984</v>
      </c>
      <c r="EG9" s="108">
        <f t="shared" si="46"/>
        <v>72444.577736216437</v>
      </c>
      <c r="EH9" s="108">
        <f t="shared" si="47"/>
        <v>72460.030762940121</v>
      </c>
      <c r="EI9" s="108">
        <f t="shared" si="48"/>
        <v>72475.487085922039</v>
      </c>
      <c r="EJ9" s="108">
        <f t="shared" si="49"/>
        <v>76170.561303220151</v>
      </c>
      <c r="EK9" s="108">
        <f t="shared" si="50"/>
        <v>76186.809113010197</v>
      </c>
      <c r="EL9" s="108">
        <f t="shared" si="51"/>
        <v>76203.060388592246</v>
      </c>
      <c r="EM9" s="108">
        <f t="shared" si="52"/>
        <v>76219.315130705581</v>
      </c>
      <c r="EN9" s="108">
        <f t="shared" si="53"/>
        <v>82807.276066532941</v>
      </c>
      <c r="EO9" s="108">
        <f t="shared" si="54"/>
        <v>82824.939542392123</v>
      </c>
      <c r="EP9" s="108">
        <f t="shared" si="55"/>
        <v>82842.606786016579</v>
      </c>
      <c r="EQ9" s="108">
        <f t="shared" si="56"/>
        <v>82860.277798210023</v>
      </c>
      <c r="ER9" s="108">
        <f t="shared" si="57"/>
        <v>82877.952579776291</v>
      </c>
      <c r="ES9" s="108">
        <f t="shared" si="58"/>
        <v>77406.985087469962</v>
      </c>
      <c r="ET9" s="108">
        <f t="shared" si="59"/>
        <v>77423.496636664335</v>
      </c>
      <c r="EU9" s="108">
        <f t="shared" si="60"/>
        <v>77440.011707908518</v>
      </c>
      <c r="EV9" s="108">
        <f t="shared" si="61"/>
        <v>77456.530301953782</v>
      </c>
      <c r="EW9" s="108">
        <f t="shared" si="62"/>
        <v>71483.119448755009</v>
      </c>
      <c r="EX9" s="108">
        <f t="shared" si="63"/>
        <v>71498.367388485669</v>
      </c>
      <c r="EY9" s="108">
        <f t="shared" si="64"/>
        <v>71513.618580727794</v>
      </c>
      <c r="EZ9" s="108">
        <f t="shared" si="65"/>
        <v>71528.873026175163</v>
      </c>
      <c r="FA9" s="108">
        <f t="shared" si="66"/>
        <v>63063.344174079532</v>
      </c>
      <c r="FB9" s="108">
        <f t="shared" si="67"/>
        <v>63076.796106208334</v>
      </c>
      <c r="FC9" s="108">
        <f t="shared" si="68"/>
        <v>63090.250907745358</v>
      </c>
      <c r="FD9" s="108">
        <f t="shared" si="69"/>
        <v>63103.708579302664</v>
      </c>
      <c r="FE9" s="108">
        <f t="shared" si="70"/>
        <v>63117.169121492458</v>
      </c>
    </row>
    <row r="10" spans="1:161" ht="15.75" x14ac:dyDescent="0.25">
      <c r="A10" s="47" t="s">
        <v>199</v>
      </c>
      <c r="B10" s="12">
        <f>'Urb proj of all 25 ARs '!I10</f>
        <v>54656.626884993639</v>
      </c>
      <c r="C10" s="12">
        <f>'Urb proj of all 25 ARs '!J10</f>
        <v>55266.18918239115</v>
      </c>
      <c r="D10" s="100">
        <f t="shared" si="10"/>
        <v>1.1152578052065468E-2</v>
      </c>
      <c r="E10" s="101">
        <f t="shared" si="11"/>
        <v>2.1330825862442282E-4</v>
      </c>
      <c r="F10" s="69">
        <f t="shared" si="12"/>
        <v>54668.285594896763</v>
      </c>
      <c r="G10" s="69">
        <f t="shared" si="16"/>
        <v>54679.946791698996</v>
      </c>
      <c r="H10" s="69">
        <f t="shared" ref="H10:AM10" si="77">G10*(1+$E$10)</f>
        <v>54691.610475930807</v>
      </c>
      <c r="I10" s="69">
        <f t="shared" si="77"/>
        <v>54703.276648122795</v>
      </c>
      <c r="J10" s="69">
        <f t="shared" si="77"/>
        <v>54714.945308805654</v>
      </c>
      <c r="K10" s="69">
        <f t="shared" si="77"/>
        <v>54726.616458510209</v>
      </c>
      <c r="L10" s="69">
        <f t="shared" si="77"/>
        <v>54738.290097767378</v>
      </c>
      <c r="M10" s="69">
        <f t="shared" si="77"/>
        <v>54749.966227108212</v>
      </c>
      <c r="N10" s="69">
        <f t="shared" si="77"/>
        <v>54761.644847063864</v>
      </c>
      <c r="O10" s="69">
        <f t="shared" si="77"/>
        <v>54773.325958165602</v>
      </c>
      <c r="P10" s="69">
        <f t="shared" si="77"/>
        <v>54785.009560944804</v>
      </c>
      <c r="Q10" s="69">
        <f t="shared" si="77"/>
        <v>54796.69565593297</v>
      </c>
      <c r="R10" s="69">
        <f t="shared" si="77"/>
        <v>54808.384243661712</v>
      </c>
      <c r="S10" s="69">
        <f t="shared" si="77"/>
        <v>54820.075324662743</v>
      </c>
      <c r="T10" s="69">
        <f t="shared" si="77"/>
        <v>54831.768899467905</v>
      </c>
      <c r="U10" s="69">
        <f t="shared" si="77"/>
        <v>54843.464968609143</v>
      </c>
      <c r="V10" s="69">
        <f t="shared" si="77"/>
        <v>54855.163532618528</v>
      </c>
      <c r="W10" s="69">
        <f t="shared" si="77"/>
        <v>54866.864592028229</v>
      </c>
      <c r="X10" s="69">
        <f t="shared" si="77"/>
        <v>54878.568147370534</v>
      </c>
      <c r="Y10" s="69">
        <f t="shared" si="77"/>
        <v>54890.274199177853</v>
      </c>
      <c r="Z10" s="69">
        <f t="shared" si="77"/>
        <v>54901.9827479827</v>
      </c>
      <c r="AA10" s="69">
        <f t="shared" si="77"/>
        <v>54913.693794317704</v>
      </c>
      <c r="AB10" s="69">
        <f t="shared" si="77"/>
        <v>54925.407338715602</v>
      </c>
      <c r="AC10" s="69">
        <f t="shared" si="77"/>
        <v>54937.123381709258</v>
      </c>
      <c r="AD10" s="69">
        <f t="shared" si="77"/>
        <v>54948.841923831642</v>
      </c>
      <c r="AE10" s="69">
        <f t="shared" si="77"/>
        <v>54960.562965615842</v>
      </c>
      <c r="AF10" s="69">
        <f t="shared" si="77"/>
        <v>54972.286507595054</v>
      </c>
      <c r="AG10" s="69">
        <f t="shared" si="77"/>
        <v>54984.012550302592</v>
      </c>
      <c r="AH10" s="69">
        <f t="shared" si="77"/>
        <v>54995.741094271878</v>
      </c>
      <c r="AI10" s="69">
        <f t="shared" si="77"/>
        <v>55007.472140036458</v>
      </c>
      <c r="AJ10" s="69">
        <f t="shared" si="77"/>
        <v>55019.20568812998</v>
      </c>
      <c r="AK10" s="69">
        <f t="shared" si="77"/>
        <v>55030.941739086215</v>
      </c>
      <c r="AL10" s="69">
        <f t="shared" si="77"/>
        <v>55042.680293439043</v>
      </c>
      <c r="AM10" s="69">
        <f t="shared" si="77"/>
        <v>55054.421351722456</v>
      </c>
      <c r="AN10" s="69">
        <f t="shared" ref="AN10:BE10" si="78">AM10*(1+$E$10)</f>
        <v>55066.164914470566</v>
      </c>
      <c r="AO10" s="69">
        <f t="shared" si="78"/>
        <v>55077.910982217596</v>
      </c>
      <c r="AP10" s="69">
        <f t="shared" si="78"/>
        <v>55089.659555497885</v>
      </c>
      <c r="AQ10" s="69">
        <f t="shared" si="78"/>
        <v>55101.410634845881</v>
      </c>
      <c r="AR10" s="69">
        <f t="shared" si="78"/>
        <v>55113.164220796149</v>
      </c>
      <c r="AS10" s="69">
        <f t="shared" si="78"/>
        <v>55124.920313883369</v>
      </c>
      <c r="AT10" s="69">
        <f t="shared" si="78"/>
        <v>55136.678914642333</v>
      </c>
      <c r="AU10" s="69">
        <f t="shared" si="78"/>
        <v>55148.440023607945</v>
      </c>
      <c r="AV10" s="69">
        <f t="shared" si="78"/>
        <v>55160.203641315238</v>
      </c>
      <c r="AW10" s="69">
        <f t="shared" si="78"/>
        <v>55171.969768299336</v>
      </c>
      <c r="AX10" s="69">
        <f t="shared" si="78"/>
        <v>55183.738405095493</v>
      </c>
      <c r="AY10" s="69">
        <f t="shared" si="78"/>
        <v>55195.509552239069</v>
      </c>
      <c r="AZ10" s="69">
        <f t="shared" si="78"/>
        <v>55207.283210265545</v>
      </c>
      <c r="BA10" s="69">
        <f t="shared" si="78"/>
        <v>55219.05937971051</v>
      </c>
      <c r="BB10" s="69">
        <f t="shared" si="78"/>
        <v>55230.838061109673</v>
      </c>
      <c r="BC10" s="69">
        <f t="shared" si="78"/>
        <v>55242.619254998855</v>
      </c>
      <c r="BD10" s="69">
        <f t="shared" si="78"/>
        <v>55254.402961913991</v>
      </c>
      <c r="BE10" s="69">
        <f t="shared" si="78"/>
        <v>55266.189182391128</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54543.949184812205</v>
      </c>
      <c r="DG10" s="108">
        <f t="shared" si="20"/>
        <v>54555.583859631319</v>
      </c>
      <c r="DH10" s="108">
        <f t="shared" si="21"/>
        <v>54567.221016222655</v>
      </c>
      <c r="DI10" s="108">
        <f t="shared" si="22"/>
        <v>54578.860655115597</v>
      </c>
      <c r="DJ10" s="108">
        <f t="shared" si="23"/>
        <v>58360.626644435135</v>
      </c>
      <c r="DK10" s="108">
        <f t="shared" si="24"/>
        <v>58373.075448076888</v>
      </c>
      <c r="DL10" s="108">
        <f t="shared" si="25"/>
        <v>58385.526907151267</v>
      </c>
      <c r="DM10" s="108">
        <f t="shared" si="26"/>
        <v>58397.981022224703</v>
      </c>
      <c r="DN10" s="108">
        <f t="shared" si="27"/>
        <v>51870.898255468848</v>
      </c>
      <c r="DO10" s="108">
        <f t="shared" si="28"/>
        <v>51881.962746449004</v>
      </c>
      <c r="DP10" s="108">
        <f t="shared" si="29"/>
        <v>51893.029597576467</v>
      </c>
      <c r="DQ10" s="108">
        <f t="shared" si="30"/>
        <v>51904.098809354669</v>
      </c>
      <c r="DR10" s="108">
        <f t="shared" si="31"/>
        <v>51915.170382287164</v>
      </c>
      <c r="DS10" s="108">
        <f t="shared" si="32"/>
        <v>53980.710752532701</v>
      </c>
      <c r="DT10" s="108">
        <f t="shared" si="33"/>
        <v>53992.225283942636</v>
      </c>
      <c r="DU10" s="108">
        <f t="shared" si="34"/>
        <v>54003.742271497205</v>
      </c>
      <c r="DV10" s="108">
        <f t="shared" si="35"/>
        <v>54015.261715720342</v>
      </c>
      <c r="DW10" s="108">
        <f t="shared" si="36"/>
        <v>53828.689797020248</v>
      </c>
      <c r="DX10" s="108">
        <f t="shared" si="37"/>
        <v>53840.171901104884</v>
      </c>
      <c r="DY10" s="108">
        <f t="shared" si="38"/>
        <v>53851.656454417149</v>
      </c>
      <c r="DZ10" s="108">
        <f t="shared" si="39"/>
        <v>53863.143457479484</v>
      </c>
      <c r="EA10" s="108">
        <f t="shared" si="40"/>
        <v>55029.305603879868</v>
      </c>
      <c r="EB10" s="108">
        <f t="shared" si="41"/>
        <v>55041.043809231545</v>
      </c>
      <c r="EC10" s="108">
        <f t="shared" si="42"/>
        <v>55052.784518439359</v>
      </c>
      <c r="ED10" s="108">
        <f t="shared" si="43"/>
        <v>55064.527732037408</v>
      </c>
      <c r="EE10" s="108">
        <f t="shared" si="44"/>
        <v>55076.273450559907</v>
      </c>
      <c r="EF10" s="108">
        <f t="shared" si="45"/>
        <v>53646.628807204404</v>
      </c>
      <c r="EG10" s="108">
        <f t="shared" si="46"/>
        <v>53658.072076176344</v>
      </c>
      <c r="EH10" s="108">
        <f t="shared" si="47"/>
        <v>53669.517786092052</v>
      </c>
      <c r="EI10" s="108">
        <f t="shared" si="48"/>
        <v>53680.965937472218</v>
      </c>
      <c r="EJ10" s="108">
        <f t="shared" si="49"/>
        <v>53763.461491246548</v>
      </c>
      <c r="EK10" s="108">
        <f t="shared" si="50"/>
        <v>53774.929681594862</v>
      </c>
      <c r="EL10" s="108">
        <f t="shared" si="51"/>
        <v>53786.400318202897</v>
      </c>
      <c r="EM10" s="108">
        <f t="shared" si="52"/>
        <v>53797.873401592449</v>
      </c>
      <c r="EN10" s="108">
        <f t="shared" si="53"/>
        <v>58858.994534846024</v>
      </c>
      <c r="EO10" s="108">
        <f t="shared" si="54"/>
        <v>58871.549644474639</v>
      </c>
      <c r="EP10" s="108">
        <f t="shared" si="55"/>
        <v>58884.107432211822</v>
      </c>
      <c r="EQ10" s="108">
        <f t="shared" si="56"/>
        <v>58896.667898628839</v>
      </c>
      <c r="ER10" s="108">
        <f t="shared" si="57"/>
        <v>58909.231044297077</v>
      </c>
      <c r="ES10" s="108">
        <f t="shared" si="58"/>
        <v>56847.927225812957</v>
      </c>
      <c r="ET10" s="108">
        <f t="shared" si="59"/>
        <v>56860.053358175901</v>
      </c>
      <c r="EU10" s="108">
        <f t="shared" si="60"/>
        <v>56872.182077143021</v>
      </c>
      <c r="EV10" s="108">
        <f t="shared" si="61"/>
        <v>56884.313383266075</v>
      </c>
      <c r="EW10" s="108">
        <f t="shared" si="62"/>
        <v>57431.512229031236</v>
      </c>
      <c r="EX10" s="108">
        <f t="shared" si="63"/>
        <v>57443.762844894984</v>
      </c>
      <c r="EY10" s="108">
        <f t="shared" si="64"/>
        <v>57456.01607391626</v>
      </c>
      <c r="EZ10" s="108">
        <f t="shared" si="65"/>
        <v>57468.271916652484</v>
      </c>
      <c r="FA10" s="108">
        <f t="shared" si="66"/>
        <v>53448.215832207148</v>
      </c>
      <c r="FB10" s="108">
        <f t="shared" si="67"/>
        <v>53459.616778052899</v>
      </c>
      <c r="FC10" s="108">
        <f t="shared" si="68"/>
        <v>53471.020155814556</v>
      </c>
      <c r="FD10" s="108">
        <f t="shared" si="69"/>
        <v>53482.425966010858</v>
      </c>
      <c r="FE10" s="108">
        <f t="shared" si="70"/>
        <v>53493.834209160683</v>
      </c>
    </row>
    <row r="11" spans="1:161" ht="15.75" x14ac:dyDescent="0.25">
      <c r="A11" s="47" t="s">
        <v>187</v>
      </c>
      <c r="B11" s="12">
        <f>'Urb proj of all 25 ARs '!I11</f>
        <v>29099.841541007903</v>
      </c>
      <c r="C11" s="12">
        <f>'Urb proj of all 25 ARs '!J11</f>
        <v>29424.379795096731</v>
      </c>
      <c r="D11" s="100">
        <f t="shared" si="10"/>
        <v>1.1152578052065466E-2</v>
      </c>
      <c r="E11" s="101">
        <f t="shared" si="11"/>
        <v>2.1330825862442282E-4</v>
      </c>
      <c r="F11" s="69">
        <f t="shared" si="12"/>
        <v>29106.048777533262</v>
      </c>
      <c r="G11" s="69">
        <f t="shared" si="16"/>
        <v>29112.257338113435</v>
      </c>
      <c r="H11" s="69">
        <f t="shared" ref="H11:AM11" si="79">G11*(1+$E$11)</f>
        <v>29118.467223030853</v>
      </c>
      <c r="I11" s="69">
        <f t="shared" si="79"/>
        <v>29124.678432568009</v>
      </c>
      <c r="J11" s="69">
        <f t="shared" si="79"/>
        <v>29130.890967007457</v>
      </c>
      <c r="K11" s="69">
        <f t="shared" si="79"/>
        <v>29137.104826631807</v>
      </c>
      <c r="L11" s="69">
        <f t="shared" si="79"/>
        <v>29143.320011723732</v>
      </c>
      <c r="M11" s="69">
        <f t="shared" si="79"/>
        <v>29149.536522565966</v>
      </c>
      <c r="N11" s="69">
        <f t="shared" si="79"/>
        <v>29155.754359441304</v>
      </c>
      <c r="O11" s="69">
        <f t="shared" si="79"/>
        <v>29161.973522632597</v>
      </c>
      <c r="P11" s="69">
        <f t="shared" si="79"/>
        <v>29168.194012422762</v>
      </c>
      <c r="Q11" s="69">
        <f t="shared" si="79"/>
        <v>29174.415829094771</v>
      </c>
      <c r="R11" s="69">
        <f t="shared" si="79"/>
        <v>29180.638972931662</v>
      </c>
      <c r="S11" s="69">
        <f t="shared" si="79"/>
        <v>29186.863444216524</v>
      </c>
      <c r="T11" s="69">
        <f t="shared" si="79"/>
        <v>29193.08924323252</v>
      </c>
      <c r="U11" s="69">
        <f t="shared" si="79"/>
        <v>29199.316370262863</v>
      </c>
      <c r="V11" s="69">
        <f t="shared" si="79"/>
        <v>29205.544825590827</v>
      </c>
      <c r="W11" s="69">
        <f t="shared" si="79"/>
        <v>29211.774609499753</v>
      </c>
      <c r="X11" s="69">
        <f t="shared" si="79"/>
        <v>29218.005722273036</v>
      </c>
      <c r="Y11" s="69">
        <f t="shared" si="79"/>
        <v>29224.238164194132</v>
      </c>
      <c r="Z11" s="69">
        <f t="shared" si="79"/>
        <v>29230.47193554656</v>
      </c>
      <c r="AA11" s="69">
        <f t="shared" si="79"/>
        <v>29236.707036613901</v>
      </c>
      <c r="AB11" s="69">
        <f t="shared" si="79"/>
        <v>29242.943467679794</v>
      </c>
      <c r="AC11" s="69">
        <f t="shared" si="79"/>
        <v>29249.181229027938</v>
      </c>
      <c r="AD11" s="69">
        <f t="shared" si="79"/>
        <v>29255.420320942092</v>
      </c>
      <c r="AE11" s="69">
        <f t="shared" si="79"/>
        <v>29261.660743706077</v>
      </c>
      <c r="AF11" s="69">
        <f t="shared" si="79"/>
        <v>29267.902497603776</v>
      </c>
      <c r="AG11" s="69">
        <f t="shared" si="79"/>
        <v>29274.145582919129</v>
      </c>
      <c r="AH11" s="69">
        <f t="shared" si="79"/>
        <v>29280.389999936138</v>
      </c>
      <c r="AI11" s="69">
        <f t="shared" si="79"/>
        <v>29286.635748938868</v>
      </c>
      <c r="AJ11" s="69">
        <f t="shared" si="79"/>
        <v>29292.882830211442</v>
      </c>
      <c r="AK11" s="69">
        <f t="shared" si="79"/>
        <v>29299.131244038042</v>
      </c>
      <c r="AL11" s="69">
        <f t="shared" si="79"/>
        <v>29305.380990702917</v>
      </c>
      <c r="AM11" s="69">
        <f t="shared" si="79"/>
        <v>29311.63207049037</v>
      </c>
      <c r="AN11" s="69">
        <f t="shared" ref="AN11:BE11" si="80">AM11*(1+$E$11)</f>
        <v>29317.884483684767</v>
      </c>
      <c r="AO11" s="69">
        <f t="shared" si="80"/>
        <v>29324.138230570534</v>
      </c>
      <c r="AP11" s="69">
        <f t="shared" si="80"/>
        <v>29330.393311432159</v>
      </c>
      <c r="AQ11" s="69">
        <f t="shared" si="80"/>
        <v>29336.649726554191</v>
      </c>
      <c r="AR11" s="69">
        <f t="shared" si="80"/>
        <v>29342.907476221237</v>
      </c>
      <c r="AS11" s="69">
        <f t="shared" si="80"/>
        <v>29349.166560717968</v>
      </c>
      <c r="AT11" s="69">
        <f t="shared" si="80"/>
        <v>29355.426980329114</v>
      </c>
      <c r="AU11" s="69">
        <f t="shared" si="80"/>
        <v>29361.688735339463</v>
      </c>
      <c r="AV11" s="69">
        <f t="shared" si="80"/>
        <v>29367.95182603387</v>
      </c>
      <c r="AW11" s="69">
        <f t="shared" si="80"/>
        <v>29374.216252697246</v>
      </c>
      <c r="AX11" s="69">
        <f t="shared" si="80"/>
        <v>29380.482015614565</v>
      </c>
      <c r="AY11" s="69">
        <f t="shared" si="80"/>
        <v>29386.749115070863</v>
      </c>
      <c r="AZ11" s="69">
        <f t="shared" si="80"/>
        <v>29393.017551351233</v>
      </c>
      <c r="BA11" s="69">
        <f t="shared" si="80"/>
        <v>29399.287324740828</v>
      </c>
      <c r="BB11" s="69">
        <f t="shared" si="80"/>
        <v>29405.558435524868</v>
      </c>
      <c r="BC11" s="69">
        <f t="shared" si="80"/>
        <v>29411.83088398863</v>
      </c>
      <c r="BD11" s="69">
        <f t="shared" si="80"/>
        <v>29418.104670417451</v>
      </c>
      <c r="BE11" s="69">
        <f t="shared" si="80"/>
        <v>29424.379795096731</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40693.772387640638</v>
      </c>
      <c r="DG11" s="108">
        <f t="shared" si="20"/>
        <v>40702.452705365504</v>
      </c>
      <c r="DH11" s="108">
        <f t="shared" si="21"/>
        <v>40711.134874673822</v>
      </c>
      <c r="DI11" s="108">
        <f t="shared" si="22"/>
        <v>40719.818895960561</v>
      </c>
      <c r="DJ11" s="108">
        <f t="shared" si="23"/>
        <v>44189.378609800595</v>
      </c>
      <c r="DK11" s="108">
        <f t="shared" si="24"/>
        <v>44198.804569201544</v>
      </c>
      <c r="DL11" s="108">
        <f t="shared" si="25"/>
        <v>44208.232539237477</v>
      </c>
      <c r="DM11" s="108">
        <f t="shared" si="26"/>
        <v>44217.66252033729</v>
      </c>
      <c r="DN11" s="108">
        <f t="shared" si="27"/>
        <v>37989.703117309677</v>
      </c>
      <c r="DO11" s="108">
        <f t="shared" si="28"/>
        <v>37997.806634727291</v>
      </c>
      <c r="DP11" s="108">
        <f t="shared" si="29"/>
        <v>38005.911880692089</v>
      </c>
      <c r="DQ11" s="108">
        <f t="shared" si="30"/>
        <v>38014.018855572795</v>
      </c>
      <c r="DR11" s="108">
        <f t="shared" si="31"/>
        <v>38022.12755973819</v>
      </c>
      <c r="DS11" s="108">
        <f t="shared" si="32"/>
        <v>39161.20017863578</v>
      </c>
      <c r="DT11" s="108">
        <f t="shared" si="33"/>
        <v>39169.55358605153</v>
      </c>
      <c r="DU11" s="108">
        <f t="shared" si="34"/>
        <v>39177.908775318065</v>
      </c>
      <c r="DV11" s="108">
        <f t="shared" si="35"/>
        <v>39186.265746815479</v>
      </c>
      <c r="DW11" s="108">
        <f t="shared" si="36"/>
        <v>41158.500562752597</v>
      </c>
      <c r="DX11" s="108">
        <f t="shared" si="37"/>
        <v>41167.280010835231</v>
      </c>
      <c r="DY11" s="108">
        <f t="shared" si="38"/>
        <v>41176.061331646648</v>
      </c>
      <c r="DZ11" s="108">
        <f t="shared" si="39"/>
        <v>41184.844525586312</v>
      </c>
      <c r="EA11" s="108">
        <f t="shared" si="40"/>
        <v>45656.049115764014</v>
      </c>
      <c r="EB11" s="108">
        <f t="shared" si="41"/>
        <v>45665.787928096564</v>
      </c>
      <c r="EC11" s="108">
        <f t="shared" si="42"/>
        <v>45675.528817798222</v>
      </c>
      <c r="ED11" s="108">
        <f t="shared" si="43"/>
        <v>45685.271785312099</v>
      </c>
      <c r="EE11" s="108">
        <f t="shared" si="44"/>
        <v>45695.016831081404</v>
      </c>
      <c r="EF11" s="108">
        <f t="shared" si="45"/>
        <v>45556.089687935455</v>
      </c>
      <c r="EG11" s="108">
        <f t="shared" si="46"/>
        <v>45565.807178096526</v>
      </c>
      <c r="EH11" s="108">
        <f t="shared" si="47"/>
        <v>45575.526741078502</v>
      </c>
      <c r="EI11" s="108">
        <f t="shared" si="48"/>
        <v>45585.248377323529</v>
      </c>
      <c r="EJ11" s="108">
        <f t="shared" si="49"/>
        <v>48538.891181655381</v>
      </c>
      <c r="EK11" s="108">
        <f t="shared" si="50"/>
        <v>48549.244928008899</v>
      </c>
      <c r="EL11" s="108">
        <f t="shared" si="51"/>
        <v>48559.600882902028</v>
      </c>
      <c r="EM11" s="108">
        <f t="shared" si="52"/>
        <v>48569.95904680586</v>
      </c>
      <c r="EN11" s="108">
        <f t="shared" si="53"/>
        <v>54847.242986294863</v>
      </c>
      <c r="EO11" s="108">
        <f t="shared" si="54"/>
        <v>54858.942356186621</v>
      </c>
      <c r="EP11" s="108">
        <f t="shared" si="55"/>
        <v>54870.644221650597</v>
      </c>
      <c r="EQ11" s="108">
        <f t="shared" si="56"/>
        <v>54882.348583219122</v>
      </c>
      <c r="ER11" s="108">
        <f t="shared" si="57"/>
        <v>54894.055441424622</v>
      </c>
      <c r="ES11" s="108">
        <f t="shared" si="58"/>
        <v>50328.451303359921</v>
      </c>
      <c r="ET11" s="108">
        <f t="shared" si="59"/>
        <v>50339.186777666706</v>
      </c>
      <c r="EU11" s="108">
        <f t="shared" si="60"/>
        <v>50349.924541938817</v>
      </c>
      <c r="EV11" s="108">
        <f t="shared" si="61"/>
        <v>50360.664596664734</v>
      </c>
      <c r="EW11" s="108">
        <f t="shared" si="62"/>
        <v>45661.385571453233</v>
      </c>
      <c r="EX11" s="108">
        <f t="shared" si="63"/>
        <v>45671.125522095856</v>
      </c>
      <c r="EY11" s="108">
        <f t="shared" si="64"/>
        <v>45680.867550350391</v>
      </c>
      <c r="EZ11" s="108">
        <f t="shared" si="65"/>
        <v>45690.611656660018</v>
      </c>
      <c r="FA11" s="108">
        <f t="shared" si="66"/>
        <v>37209.239417180921</v>
      </c>
      <c r="FB11" s="108">
        <f t="shared" si="67"/>
        <v>37217.176455245746</v>
      </c>
      <c r="FC11" s="108">
        <f t="shared" si="68"/>
        <v>37225.115186346331</v>
      </c>
      <c r="FD11" s="108">
        <f t="shared" si="69"/>
        <v>37233.055610843825</v>
      </c>
      <c r="FE11" s="108">
        <f t="shared" si="70"/>
        <v>37240.997729099443</v>
      </c>
    </row>
    <row r="12" spans="1:161" ht="15.75" x14ac:dyDescent="0.25">
      <c r="A12" s="47" t="s">
        <v>188</v>
      </c>
      <c r="B12" s="12">
        <f>'Urb proj of all 25 ARs '!I12</f>
        <v>68619.201938477607</v>
      </c>
      <c r="C12" s="12">
        <f>'Urb proj of all 25 ARs '!J12</f>
        <v>69384.482943966912</v>
      </c>
      <c r="D12" s="100">
        <f t="shared" si="10"/>
        <v>1.1152578052065347E-2</v>
      </c>
      <c r="E12" s="101">
        <f t="shared" si="11"/>
        <v>2.1330825862442282E-4</v>
      </c>
      <c r="F12" s="69">
        <f t="shared" si="12"/>
        <v>68633.838980951303</v>
      </c>
      <c r="G12" s="69">
        <f t="shared" si="16"/>
        <v>68648.479145627032</v>
      </c>
      <c r="H12" s="69">
        <f t="shared" ref="H12:AM12" si="81">G12*(1+$E$12)</f>
        <v>68663.122433170807</v>
      </c>
      <c r="I12" s="69">
        <f t="shared" si="81"/>
        <v>68677.768844248742</v>
      </c>
      <c r="J12" s="69">
        <f t="shared" si="81"/>
        <v>68692.418379527124</v>
      </c>
      <c r="K12" s="69">
        <f t="shared" si="81"/>
        <v>68707.071039672359</v>
      </c>
      <c r="L12" s="69">
        <f t="shared" si="81"/>
        <v>68721.726825351012</v>
      </c>
      <c r="M12" s="69">
        <f t="shared" si="81"/>
        <v>68736.385737229793</v>
      </c>
      <c r="N12" s="69">
        <f t="shared" si="81"/>
        <v>68751.047775975545</v>
      </c>
      <c r="O12" s="69">
        <f t="shared" si="81"/>
        <v>68765.712942255239</v>
      </c>
      <c r="P12" s="69">
        <f t="shared" si="81"/>
        <v>68780.381236736022</v>
      </c>
      <c r="Q12" s="69">
        <f t="shared" si="81"/>
        <v>68795.052660085159</v>
      </c>
      <c r="R12" s="69">
        <f t="shared" si="81"/>
        <v>68809.727212970058</v>
      </c>
      <c r="S12" s="69">
        <f t="shared" si="81"/>
        <v>68824.404896058273</v>
      </c>
      <c r="T12" s="69">
        <f t="shared" si="81"/>
        <v>68839.08571001752</v>
      </c>
      <c r="U12" s="69">
        <f t="shared" si="81"/>
        <v>68853.769655515614</v>
      </c>
      <c r="V12" s="69">
        <f t="shared" si="81"/>
        <v>68868.456733220562</v>
      </c>
      <c r="W12" s="69">
        <f t="shared" si="81"/>
        <v>68883.146943800471</v>
      </c>
      <c r="X12" s="69">
        <f t="shared" si="81"/>
        <v>68897.840287923624</v>
      </c>
      <c r="Y12" s="69">
        <f t="shared" si="81"/>
        <v>68912.536766258418</v>
      </c>
      <c r="Z12" s="69">
        <f t="shared" si="81"/>
        <v>68927.236379473426</v>
      </c>
      <c r="AA12" s="69">
        <f t="shared" si="81"/>
        <v>68941.939128237325</v>
      </c>
      <c r="AB12" s="69">
        <f t="shared" si="81"/>
        <v>68956.645013218964</v>
      </c>
      <c r="AC12" s="69">
        <f t="shared" si="81"/>
        <v>68971.354035087323</v>
      </c>
      <c r="AD12" s="69">
        <f t="shared" si="81"/>
        <v>68986.066194511513</v>
      </c>
      <c r="AE12" s="69">
        <f t="shared" si="81"/>
        <v>69000.781492160808</v>
      </c>
      <c r="AF12" s="69">
        <f t="shared" si="81"/>
        <v>69015.499928704623</v>
      </c>
      <c r="AG12" s="69">
        <f t="shared" si="81"/>
        <v>69030.221504812507</v>
      </c>
      <c r="AH12" s="69">
        <f t="shared" si="81"/>
        <v>69044.946221154154</v>
      </c>
      <c r="AI12" s="69">
        <f t="shared" si="81"/>
        <v>69059.674078399403</v>
      </c>
      <c r="AJ12" s="69">
        <f t="shared" si="81"/>
        <v>69074.405077218238</v>
      </c>
      <c r="AK12" s="69">
        <f t="shared" si="81"/>
        <v>69089.139218280776</v>
      </c>
      <c r="AL12" s="69">
        <f t="shared" si="81"/>
        <v>69103.876502257292</v>
      </c>
      <c r="AM12" s="69">
        <f t="shared" si="81"/>
        <v>69118.616929818192</v>
      </c>
      <c r="AN12" s="69">
        <f t="shared" ref="AN12:BE12" si="82">AM12*(1+$E$12)</f>
        <v>69133.360501634015</v>
      </c>
      <c r="AO12" s="69">
        <f t="shared" si="82"/>
        <v>69148.107218375473</v>
      </c>
      <c r="AP12" s="69">
        <f t="shared" si="82"/>
        <v>69162.857080713395</v>
      </c>
      <c r="AQ12" s="69">
        <f t="shared" si="82"/>
        <v>69177.610089318769</v>
      </c>
      <c r="AR12" s="69">
        <f t="shared" si="82"/>
        <v>69192.366244862715</v>
      </c>
      <c r="AS12" s="69">
        <f t="shared" si="82"/>
        <v>69207.125548016513</v>
      </c>
      <c r="AT12" s="69">
        <f t="shared" si="82"/>
        <v>69221.887999451559</v>
      </c>
      <c r="AU12" s="69">
        <f t="shared" si="82"/>
        <v>69236.65359983941</v>
      </c>
      <c r="AV12" s="69">
        <f t="shared" si="82"/>
        <v>69251.422349851768</v>
      </c>
      <c r="AW12" s="69">
        <f t="shared" si="82"/>
        <v>69266.194250160479</v>
      </c>
      <c r="AX12" s="69">
        <f t="shared" si="82"/>
        <v>69280.969301437523</v>
      </c>
      <c r="AY12" s="69">
        <f t="shared" si="82"/>
        <v>69295.747504355022</v>
      </c>
      <c r="AZ12" s="69">
        <f t="shared" si="82"/>
        <v>69310.528859585247</v>
      </c>
      <c r="BA12" s="69">
        <f t="shared" si="82"/>
        <v>69325.313367800627</v>
      </c>
      <c r="BB12" s="69">
        <f t="shared" si="82"/>
        <v>69340.101029673708</v>
      </c>
      <c r="BC12" s="69">
        <f t="shared" si="82"/>
        <v>69354.891845877195</v>
      </c>
      <c r="BD12" s="69">
        <f t="shared" si="82"/>
        <v>69369.685817083926</v>
      </c>
      <c r="BE12" s="69">
        <f t="shared" si="82"/>
        <v>69384.482943966897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58639.911830219215</v>
      </c>
      <c r="DG12" s="108">
        <f t="shared" si="20"/>
        <v>58652.4202076976</v>
      </c>
      <c r="DH12" s="108">
        <f t="shared" si="21"/>
        <v>58664.931253316216</v>
      </c>
      <c r="DI12" s="108">
        <f t="shared" si="22"/>
        <v>58677.44496764418</v>
      </c>
      <c r="DJ12" s="108">
        <f t="shared" si="23"/>
        <v>62540.337068075605</v>
      </c>
      <c r="DK12" s="108">
        <f t="shared" si="24"/>
        <v>62553.677438469378</v>
      </c>
      <c r="DL12" s="108">
        <f t="shared" si="25"/>
        <v>62567.020654474327</v>
      </c>
      <c r="DM12" s="108">
        <f t="shared" si="26"/>
        <v>62580.366716697456</v>
      </c>
      <c r="DN12" s="108">
        <f t="shared" si="27"/>
        <v>55995.147934101253</v>
      </c>
      <c r="DO12" s="108">
        <f t="shared" si="28"/>
        <v>56007.092161598492</v>
      </c>
      <c r="DP12" s="108">
        <f t="shared" si="29"/>
        <v>56019.038936898105</v>
      </c>
      <c r="DQ12" s="108">
        <f t="shared" si="30"/>
        <v>56030.988260543549</v>
      </c>
      <c r="DR12" s="108">
        <f t="shared" si="31"/>
        <v>56042.940133078409</v>
      </c>
      <c r="DS12" s="108">
        <f t="shared" si="32"/>
        <v>57423.279478467528</v>
      </c>
      <c r="DT12" s="108">
        <f t="shared" si="33"/>
        <v>57435.528338217584</v>
      </c>
      <c r="DU12" s="108">
        <f t="shared" si="34"/>
        <v>57447.779810750581</v>
      </c>
      <c r="DV12" s="108">
        <f t="shared" si="35"/>
        <v>57460.033896623849</v>
      </c>
      <c r="DW12" s="108">
        <f t="shared" si="36"/>
        <v>57048.439724372853</v>
      </c>
      <c r="DX12" s="108">
        <f t="shared" si="37"/>
        <v>57060.608627707697</v>
      </c>
      <c r="DY12" s="108">
        <f t="shared" si="38"/>
        <v>57072.780126770114</v>
      </c>
      <c r="DZ12" s="108">
        <f t="shared" si="39"/>
        <v>57084.954222113818</v>
      </c>
      <c r="EA12" s="108">
        <f t="shared" si="40"/>
        <v>58404.886827377391</v>
      </c>
      <c r="EB12" s="108">
        <f t="shared" si="41"/>
        <v>58417.345072081698</v>
      </c>
      <c r="EC12" s="108">
        <f t="shared" si="42"/>
        <v>58429.805974232491</v>
      </c>
      <c r="ED12" s="108">
        <f t="shared" si="43"/>
        <v>58442.269534396612</v>
      </c>
      <c r="EE12" s="108">
        <f t="shared" si="44"/>
        <v>58454.735753141053</v>
      </c>
      <c r="EF12" s="108">
        <f t="shared" si="45"/>
        <v>55885.437342880963</v>
      </c>
      <c r="EG12" s="108">
        <f t="shared" si="46"/>
        <v>55897.358168203034</v>
      </c>
      <c r="EH12" s="108">
        <f t="shared" si="47"/>
        <v>55909.281536335599</v>
      </c>
      <c r="EI12" s="108">
        <f t="shared" si="48"/>
        <v>55921.207447821056</v>
      </c>
      <c r="EJ12" s="108">
        <f t="shared" si="49"/>
        <v>56039.531425648602</v>
      </c>
      <c r="EK12" s="108">
        <f t="shared" si="50"/>
        <v>56051.485120511134</v>
      </c>
      <c r="EL12" s="108">
        <f t="shared" si="51"/>
        <v>56063.441365195511</v>
      </c>
      <c r="EM12" s="108">
        <f t="shared" si="52"/>
        <v>56075.400160245619</v>
      </c>
      <c r="EN12" s="108">
        <f t="shared" si="53"/>
        <v>60309.29407118215</v>
      </c>
      <c r="EO12" s="108">
        <f t="shared" si="54"/>
        <v>60322.158541679339</v>
      </c>
      <c r="EP12" s="108">
        <f t="shared" si="55"/>
        <v>60335.025756274328</v>
      </c>
      <c r="EQ12" s="108">
        <f t="shared" si="56"/>
        <v>60347.895715552455</v>
      </c>
      <c r="ER12" s="108">
        <f t="shared" si="57"/>
        <v>60360.768420099186</v>
      </c>
      <c r="ES12" s="108">
        <f t="shared" si="58"/>
        <v>60886.345463159952</v>
      </c>
      <c r="ET12" s="108">
        <f t="shared" si="59"/>
        <v>60899.333023484702</v>
      </c>
      <c r="EU12" s="108">
        <f t="shared" si="60"/>
        <v>60912.323354163324</v>
      </c>
      <c r="EV12" s="108">
        <f t="shared" si="61"/>
        <v>60925.316455786764</v>
      </c>
      <c r="EW12" s="108">
        <f t="shared" si="62"/>
        <v>60359.404411445226</v>
      </c>
      <c r="EX12" s="108">
        <f t="shared" si="63"/>
        <v>60372.279570891842</v>
      </c>
      <c r="EY12" s="108">
        <f t="shared" si="64"/>
        <v>60385.157476716289</v>
      </c>
      <c r="EZ12" s="108">
        <f t="shared" si="65"/>
        <v>60398.038129504406</v>
      </c>
      <c r="FA12" s="108">
        <f t="shared" si="66"/>
        <v>56165.552412273668</v>
      </c>
      <c r="FB12" s="108">
        <f t="shared" si="67"/>
        <v>56177.532988453415</v>
      </c>
      <c r="FC12" s="108">
        <f t="shared" si="68"/>
        <v>56189.516120189001</v>
      </c>
      <c r="FD12" s="108">
        <f t="shared" si="69"/>
        <v>56201.501808025547</v>
      </c>
      <c r="FE12" s="108">
        <f t="shared" si="70"/>
        <v>56213.490052508299</v>
      </c>
    </row>
    <row r="13" spans="1:161" ht="15.75" x14ac:dyDescent="0.25">
      <c r="A13" s="47" t="s">
        <v>177</v>
      </c>
      <c r="B13" s="12">
        <f>'Urb proj of all 25 ARs '!I13</f>
        <v>139138.09889920941</v>
      </c>
      <c r="C13" s="12">
        <f>'Urb proj of all 25 ARs '!J13</f>
        <v>140689.84740719889</v>
      </c>
      <c r="D13" s="100">
        <f t="shared" si="10"/>
        <v>1.1152578052065798E-2</v>
      </c>
      <c r="E13" s="101">
        <f t="shared" si="11"/>
        <v>2.1330825862442282E-4</v>
      </c>
      <c r="F13" s="69">
        <f t="shared" si="12"/>
        <v>139167.7782047939</v>
      </c>
      <c r="G13" s="69">
        <f t="shared" si="16"/>
        <v>139197.4638412194</v>
      </c>
      <c r="H13" s="69">
        <f t="shared" ref="H13:AM13" si="83">G13*(1+$E$13)</f>
        <v>139227.15580983632</v>
      </c>
      <c r="I13" s="69">
        <f t="shared" si="83"/>
        <v>139256.85411199534</v>
      </c>
      <c r="J13" s="69">
        <f t="shared" si="83"/>
        <v>139286.55874904749</v>
      </c>
      <c r="K13" s="69">
        <f t="shared" si="83"/>
        <v>139316.26972234403</v>
      </c>
      <c r="L13" s="69">
        <f t="shared" si="83"/>
        <v>139345.98703323657</v>
      </c>
      <c r="M13" s="69">
        <f t="shared" si="83"/>
        <v>139375.71068307693</v>
      </c>
      <c r="N13" s="69">
        <f t="shared" si="83"/>
        <v>139405.44067321729</v>
      </c>
      <c r="O13" s="69">
        <f t="shared" si="83"/>
        <v>139435.17700501007</v>
      </c>
      <c r="P13" s="69">
        <f t="shared" si="83"/>
        <v>139464.91967980799</v>
      </c>
      <c r="Q13" s="69">
        <f t="shared" si="83"/>
        <v>139494.66869896409</v>
      </c>
      <c r="R13" s="69">
        <f t="shared" si="83"/>
        <v>139524.42406383166</v>
      </c>
      <c r="S13" s="69">
        <f t="shared" si="83"/>
        <v>139554.18577576429</v>
      </c>
      <c r="T13" s="69">
        <f t="shared" si="83"/>
        <v>139583.95383611586</v>
      </c>
      <c r="U13" s="69">
        <f t="shared" si="83"/>
        <v>139613.72824624056</v>
      </c>
      <c r="V13" s="69">
        <f t="shared" si="83"/>
        <v>139643.50900749283</v>
      </c>
      <c r="W13" s="69">
        <f t="shared" si="83"/>
        <v>139673.29612122741</v>
      </c>
      <c r="X13" s="69">
        <f t="shared" si="83"/>
        <v>139703.08958879937</v>
      </c>
      <c r="Y13" s="69">
        <f t="shared" si="83"/>
        <v>139732.88941156401</v>
      </c>
      <c r="Z13" s="69">
        <f t="shared" si="83"/>
        <v>139762.69559087695</v>
      </c>
      <c r="AA13" s="69">
        <f t="shared" si="83"/>
        <v>139792.50812809408</v>
      </c>
      <c r="AB13" s="69">
        <f t="shared" si="83"/>
        <v>139822.32702457163</v>
      </c>
      <c r="AC13" s="69">
        <f t="shared" si="83"/>
        <v>139852.15228166606</v>
      </c>
      <c r="AD13" s="69">
        <f t="shared" si="83"/>
        <v>139881.98390073414</v>
      </c>
      <c r="AE13" s="69">
        <f t="shared" si="83"/>
        <v>139911.82188313294</v>
      </c>
      <c r="AF13" s="69">
        <f t="shared" si="83"/>
        <v>139941.66623021979</v>
      </c>
      <c r="AG13" s="69">
        <f t="shared" si="83"/>
        <v>139971.51694335236</v>
      </c>
      <c r="AH13" s="69">
        <f t="shared" si="83"/>
        <v>140001.37402388855</v>
      </c>
      <c r="AI13" s="69">
        <f t="shared" si="83"/>
        <v>140031.2374731866</v>
      </c>
      <c r="AJ13" s="69">
        <f t="shared" si="83"/>
        <v>140061.10729260504</v>
      </c>
      <c r="AK13" s="69">
        <f t="shared" si="83"/>
        <v>140090.98348350264</v>
      </c>
      <c r="AL13" s="69">
        <f t="shared" si="83"/>
        <v>140120.86604723849</v>
      </c>
      <c r="AM13" s="69">
        <f t="shared" si="83"/>
        <v>140150.75498517198</v>
      </c>
      <c r="AN13" s="69">
        <f t="shared" ref="AN13:BE13" si="84">AM13*(1+$E$13)</f>
        <v>140180.65029866277</v>
      </c>
      <c r="AO13" s="69">
        <f t="shared" si="84"/>
        <v>140210.55198907081</v>
      </c>
      <c r="AP13" s="69">
        <f t="shared" si="84"/>
        <v>140240.46005775637</v>
      </c>
      <c r="AQ13" s="69">
        <f t="shared" si="84"/>
        <v>140270.37450607997</v>
      </c>
      <c r="AR13" s="69">
        <f t="shared" si="84"/>
        <v>140300.29533540245</v>
      </c>
      <c r="AS13" s="69">
        <f t="shared" si="84"/>
        <v>140330.22254708494</v>
      </c>
      <c r="AT13" s="69">
        <f t="shared" si="84"/>
        <v>140360.15614248882</v>
      </c>
      <c r="AU13" s="69">
        <f t="shared" si="84"/>
        <v>140390.09612297584</v>
      </c>
      <c r="AV13" s="69">
        <f t="shared" si="84"/>
        <v>140420.04248990794</v>
      </c>
      <c r="AW13" s="69">
        <f t="shared" si="84"/>
        <v>140449.99524464743</v>
      </c>
      <c r="AX13" s="69">
        <f t="shared" si="84"/>
        <v>140479.95438855689</v>
      </c>
      <c r="AY13" s="69">
        <f t="shared" si="84"/>
        <v>140509.91992299914</v>
      </c>
      <c r="AZ13" s="69">
        <f t="shared" si="84"/>
        <v>140539.89184933738</v>
      </c>
      <c r="BA13" s="69">
        <f t="shared" si="84"/>
        <v>140569.87016893501</v>
      </c>
      <c r="BB13" s="69">
        <f t="shared" si="84"/>
        <v>140599.85488315581</v>
      </c>
      <c r="BC13" s="69">
        <f t="shared" si="84"/>
        <v>140629.84599336379</v>
      </c>
      <c r="BD13" s="69">
        <f t="shared" si="84"/>
        <v>140659.84350092325</v>
      </c>
      <c r="BE13" s="69">
        <f t="shared" si="84"/>
        <v>140689.8474071988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149797.79847521533</v>
      </c>
      <c r="DG13" s="108">
        <f t="shared" si="20"/>
        <v>149829.75158275387</v>
      </c>
      <c r="DH13" s="108">
        <f t="shared" si="21"/>
        <v>149861.71150615413</v>
      </c>
      <c r="DI13" s="108">
        <f t="shared" si="22"/>
        <v>149893.67824686997</v>
      </c>
      <c r="DJ13" s="108">
        <f t="shared" si="23"/>
        <v>162798.18369812416</v>
      </c>
      <c r="DK13" s="108">
        <f t="shared" si="24"/>
        <v>162832.909895196</v>
      </c>
      <c r="DL13" s="108">
        <f t="shared" si="25"/>
        <v>162867.64349965253</v>
      </c>
      <c r="DM13" s="108">
        <f t="shared" si="26"/>
        <v>162902.38451307369</v>
      </c>
      <c r="DN13" s="108">
        <f t="shared" si="27"/>
        <v>145002.76443404701</v>
      </c>
      <c r="DO13" s="108">
        <f t="shared" si="28"/>
        <v>145033.69472122416</v>
      </c>
      <c r="DP13" s="108">
        <f t="shared" si="29"/>
        <v>145064.63160608703</v>
      </c>
      <c r="DQ13" s="108">
        <f t="shared" si="30"/>
        <v>145095.5750900429</v>
      </c>
      <c r="DR13" s="108">
        <f t="shared" si="31"/>
        <v>145126.52517449946</v>
      </c>
      <c r="DS13" s="108">
        <f t="shared" si="32"/>
        <v>149388.18721273224</v>
      </c>
      <c r="DT13" s="108">
        <f t="shared" si="33"/>
        <v>149420.05294680563</v>
      </c>
      <c r="DU13" s="108">
        <f t="shared" si="34"/>
        <v>149451.92547810328</v>
      </c>
      <c r="DV13" s="108">
        <f t="shared" si="35"/>
        <v>149483.8048080751</v>
      </c>
      <c r="DW13" s="108">
        <f t="shared" si="36"/>
        <v>146820.91038378782</v>
      </c>
      <c r="DX13" s="108">
        <f t="shared" si="37"/>
        <v>146852.22849651144</v>
      </c>
      <c r="DY13" s="108">
        <f t="shared" si="38"/>
        <v>146883.55328964716</v>
      </c>
      <c r="DZ13" s="108">
        <f t="shared" si="39"/>
        <v>146914.88476461993</v>
      </c>
      <c r="EA13" s="108">
        <f t="shared" si="40"/>
        <v>151682.88604632686</v>
      </c>
      <c r="EB13" s="108">
        <f t="shared" si="41"/>
        <v>151715.24125861254</v>
      </c>
      <c r="EC13" s="108">
        <f t="shared" si="42"/>
        <v>151747.6033725322</v>
      </c>
      <c r="ED13" s="108">
        <f t="shared" si="43"/>
        <v>151779.97238955801</v>
      </c>
      <c r="EE13" s="108">
        <f t="shared" si="44"/>
        <v>151812.34831116252</v>
      </c>
      <c r="EF13" s="108">
        <f t="shared" si="45"/>
        <v>154664.37191734882</v>
      </c>
      <c r="EG13" s="108">
        <f t="shared" si="46"/>
        <v>154697.36310519374</v>
      </c>
      <c r="EH13" s="108">
        <f t="shared" si="47"/>
        <v>154730.36133033148</v>
      </c>
      <c r="EI13" s="108">
        <f t="shared" si="48"/>
        <v>154763.36659426318</v>
      </c>
      <c r="EJ13" s="108">
        <f t="shared" si="49"/>
        <v>155529.50429401812</v>
      </c>
      <c r="EK13" s="108">
        <f t="shared" si="50"/>
        <v>155562.68002174381</v>
      </c>
      <c r="EL13" s="108">
        <f t="shared" si="51"/>
        <v>155595.86282612619</v>
      </c>
      <c r="EM13" s="108">
        <f t="shared" si="52"/>
        <v>155629.0527086748</v>
      </c>
      <c r="EN13" s="108">
        <f t="shared" si="53"/>
        <v>167389.47198940892</v>
      </c>
      <c r="EO13" s="108">
        <f t="shared" si="54"/>
        <v>167425.17754619103</v>
      </c>
      <c r="EP13" s="108">
        <f t="shared" si="55"/>
        <v>167460.89071926329</v>
      </c>
      <c r="EQ13" s="108">
        <f t="shared" si="56"/>
        <v>167496.61151025031</v>
      </c>
      <c r="ER13" s="108">
        <f t="shared" si="57"/>
        <v>167532.33992077704</v>
      </c>
      <c r="ES13" s="108">
        <f t="shared" si="58"/>
        <v>161807.1241737536</v>
      </c>
      <c r="ET13" s="108">
        <f t="shared" si="59"/>
        <v>161841.63896964412</v>
      </c>
      <c r="EU13" s="108">
        <f t="shared" si="60"/>
        <v>161876.16112782565</v>
      </c>
      <c r="EV13" s="108">
        <f t="shared" si="61"/>
        <v>161910.69064986863</v>
      </c>
      <c r="EW13" s="108">
        <f t="shared" si="62"/>
        <v>160774.02148629379</v>
      </c>
      <c r="EX13" s="108">
        <f t="shared" si="63"/>
        <v>160808.31591284907</v>
      </c>
      <c r="EY13" s="108">
        <f t="shared" si="64"/>
        <v>160842.61765468874</v>
      </c>
      <c r="EZ13" s="108">
        <f t="shared" si="65"/>
        <v>160876.92671337328</v>
      </c>
      <c r="FA13" s="108">
        <f t="shared" si="66"/>
        <v>146747.37867963247</v>
      </c>
      <c r="FB13" s="108">
        <f t="shared" si="67"/>
        <v>146778.68110743634</v>
      </c>
      <c r="FC13" s="108">
        <f t="shared" si="68"/>
        <v>146809.99021230655</v>
      </c>
      <c r="FD13" s="108">
        <f t="shared" si="69"/>
        <v>146841.30599566738</v>
      </c>
      <c r="FE13" s="108">
        <f t="shared" si="70"/>
        <v>146872.62845894345</v>
      </c>
    </row>
    <row r="14" spans="1:161" ht="15.75" x14ac:dyDescent="0.25">
      <c r="A14" s="47" t="s">
        <v>194</v>
      </c>
      <c r="B14" s="12">
        <f>'Urb proj of all 25 ARs '!I14</f>
        <v>39716.467526850021</v>
      </c>
      <c r="C14" s="12">
        <f>'Urb proj of all 25 ARs '!J14</f>
        <v>40159.408530895547</v>
      </c>
      <c r="D14" s="100">
        <f t="shared" si="10"/>
        <v>1.1152578052065657E-2</v>
      </c>
      <c r="E14" s="101">
        <f t="shared" si="11"/>
        <v>2.1330825862442282E-4</v>
      </c>
      <c r="F14" s="69">
        <f t="shared" si="12"/>
        <v>39724.93937737689</v>
      </c>
      <c r="G14" s="69">
        <f t="shared" si="16"/>
        <v>39733.413035019439</v>
      </c>
      <c r="H14" s="69">
        <f t="shared" ref="H14:AM14" si="85">G14*(1+$E$14)</f>
        <v>39741.888500163142</v>
      </c>
      <c r="I14" s="69">
        <f t="shared" si="85"/>
        <v>39750.36577319356</v>
      </c>
      <c r="J14" s="69">
        <f t="shared" si="85"/>
        <v>39758.844854496325</v>
      </c>
      <c r="K14" s="69">
        <f t="shared" si="85"/>
        <v>39767.325744457157</v>
      </c>
      <c r="L14" s="69">
        <f t="shared" si="85"/>
        <v>39775.808443461858</v>
      </c>
      <c r="M14" s="69">
        <f t="shared" si="85"/>
        <v>39784.292951896314</v>
      </c>
      <c r="N14" s="69">
        <f t="shared" si="85"/>
        <v>39792.779270146486</v>
      </c>
      <c r="O14" s="69">
        <f t="shared" si="85"/>
        <v>39801.267398598429</v>
      </c>
      <c r="P14" s="69">
        <f t="shared" si="85"/>
        <v>39809.757337638272</v>
      </c>
      <c r="Q14" s="69">
        <f t="shared" si="85"/>
        <v>39818.249087652221</v>
      </c>
      <c r="R14" s="69">
        <f t="shared" si="85"/>
        <v>39826.742649026579</v>
      </c>
      <c r="S14" s="69">
        <f t="shared" si="85"/>
        <v>39835.238022147729</v>
      </c>
      <c r="T14" s="69">
        <f t="shared" si="85"/>
        <v>39843.735207402126</v>
      </c>
      <c r="U14" s="69">
        <f t="shared" si="85"/>
        <v>39852.234205176312</v>
      </c>
      <c r="V14" s="69">
        <f t="shared" si="85"/>
        <v>39860.73501585691</v>
      </c>
      <c r="W14" s="69">
        <f t="shared" si="85"/>
        <v>39869.23763983063</v>
      </c>
      <c r="X14" s="69">
        <f t="shared" si="85"/>
        <v>39877.742077484269</v>
      </c>
      <c r="Y14" s="69">
        <f t="shared" si="85"/>
        <v>39886.248329204689</v>
      </c>
      <c r="Z14" s="69">
        <f t="shared" si="85"/>
        <v>39894.756395378856</v>
      </c>
      <c r="AA14" s="69">
        <f t="shared" si="85"/>
        <v>39903.266276393799</v>
      </c>
      <c r="AB14" s="69">
        <f t="shared" si="85"/>
        <v>39911.777972636643</v>
      </c>
      <c r="AC14" s="69">
        <f t="shared" si="85"/>
        <v>39920.291484494592</v>
      </c>
      <c r="AD14" s="69">
        <f t="shared" si="85"/>
        <v>39928.806812354931</v>
      </c>
      <c r="AE14" s="69">
        <f t="shared" si="85"/>
        <v>39937.323956605025</v>
      </c>
      <c r="AF14" s="69">
        <f t="shared" si="85"/>
        <v>39945.842917632326</v>
      </c>
      <c r="AG14" s="69">
        <f t="shared" si="85"/>
        <v>39954.363695824373</v>
      </c>
      <c r="AH14" s="69">
        <f t="shared" si="85"/>
        <v>39962.886291568779</v>
      </c>
      <c r="AI14" s="69">
        <f t="shared" si="85"/>
        <v>39971.410705253242</v>
      </c>
      <c r="AJ14" s="69">
        <f t="shared" si="85"/>
        <v>39979.936937265542</v>
      </c>
      <c r="AK14" s="69">
        <f t="shared" si="85"/>
        <v>39988.464987993546</v>
      </c>
      <c r="AL14" s="69">
        <f t="shared" si="85"/>
        <v>39996.994857825201</v>
      </c>
      <c r="AM14" s="69">
        <f t="shared" si="85"/>
        <v>40005.526547148533</v>
      </c>
      <c r="AN14" s="69">
        <f t="shared" ref="AN14:BE14" si="86">AM14*(1+$E$14)</f>
        <v>40014.060056351656</v>
      </c>
      <c r="AO14" s="69">
        <f t="shared" si="86"/>
        <v>40022.595385822773</v>
      </c>
      <c r="AP14" s="69">
        <f t="shared" si="86"/>
        <v>40031.13253595015</v>
      </c>
      <c r="AQ14" s="69">
        <f t="shared" si="86"/>
        <v>40039.671507122155</v>
      </c>
      <c r="AR14" s="69">
        <f t="shared" si="86"/>
        <v>40048.212299727231</v>
      </c>
      <c r="AS14" s="69">
        <f t="shared" si="86"/>
        <v>40056.754914153906</v>
      </c>
      <c r="AT14" s="69">
        <f t="shared" si="86"/>
        <v>40065.299350790789</v>
      </c>
      <c r="AU14" s="69">
        <f t="shared" si="86"/>
        <v>40073.845610026568</v>
      </c>
      <c r="AV14" s="69">
        <f t="shared" si="86"/>
        <v>40082.393692250029</v>
      </c>
      <c r="AW14" s="69">
        <f t="shared" si="86"/>
        <v>40090.943597850019</v>
      </c>
      <c r="AX14" s="69">
        <f t="shared" si="86"/>
        <v>40099.495327215489</v>
      </c>
      <c r="AY14" s="69">
        <f t="shared" si="86"/>
        <v>40108.048880735456</v>
      </c>
      <c r="AZ14" s="69">
        <f t="shared" si="86"/>
        <v>40116.604258799031</v>
      </c>
      <c r="BA14" s="69">
        <f t="shared" si="86"/>
        <v>40125.161461795396</v>
      </c>
      <c r="BB14" s="69">
        <f t="shared" si="86"/>
        <v>40133.720490113839</v>
      </c>
      <c r="BC14" s="69">
        <f t="shared" si="86"/>
        <v>40142.281344143703</v>
      </c>
      <c r="BD14" s="69">
        <f t="shared" si="86"/>
        <v>40150.844024274433</v>
      </c>
      <c r="BE14" s="69">
        <f t="shared" si="86"/>
        <v>40159.408530895555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47188.442747463938</v>
      </c>
      <c r="DG14" s="108">
        <f t="shared" si="20"/>
        <v>47198.508432013601</v>
      </c>
      <c r="DH14" s="108">
        <f t="shared" si="21"/>
        <v>47208.576263656898</v>
      </c>
      <c r="DI14" s="108">
        <f t="shared" si="22"/>
        <v>47218.646242851843</v>
      </c>
      <c r="DJ14" s="108">
        <f t="shared" si="23"/>
        <v>51953.879177034723</v>
      </c>
      <c r="DK14" s="108">
        <f t="shared" si="24"/>
        <v>51964.961368530763</v>
      </c>
      <c r="DL14" s="108">
        <f t="shared" si="25"/>
        <v>51976.045923949772</v>
      </c>
      <c r="DM14" s="108">
        <f t="shared" si="26"/>
        <v>51987.132843795996</v>
      </c>
      <c r="DN14" s="108">
        <f t="shared" si="27"/>
        <v>47455.629202280594</v>
      </c>
      <c r="DO14" s="108">
        <f t="shared" si="28"/>
        <v>47465.751879907657</v>
      </c>
      <c r="DP14" s="108">
        <f t="shared" si="29"/>
        <v>47475.87671678546</v>
      </c>
      <c r="DQ14" s="108">
        <f t="shared" si="30"/>
        <v>47486.003713374586</v>
      </c>
      <c r="DR14" s="108">
        <f t="shared" si="31"/>
        <v>47496.132870135712</v>
      </c>
      <c r="DS14" s="108">
        <f t="shared" si="32"/>
        <v>48367.248890876275</v>
      </c>
      <c r="DT14" s="108">
        <f t="shared" si="33"/>
        <v>48377.566024511645</v>
      </c>
      <c r="DU14" s="108">
        <f t="shared" si="34"/>
        <v>48387.885358876825</v>
      </c>
      <c r="DV14" s="108">
        <f t="shared" si="35"/>
        <v>48398.206894441239</v>
      </c>
      <c r="DW14" s="108">
        <f t="shared" si="36"/>
        <v>46982.186940466789</v>
      </c>
      <c r="DX14" s="108">
        <f t="shared" si="37"/>
        <v>46992.208628949433</v>
      </c>
      <c r="DY14" s="108">
        <f t="shared" si="38"/>
        <v>47002.232455140991</v>
      </c>
      <c r="DZ14" s="108">
        <f t="shared" si="39"/>
        <v>47012.258419497462</v>
      </c>
      <c r="EA14" s="108">
        <f t="shared" si="40"/>
        <v>48262.219112200612</v>
      </c>
      <c r="EB14" s="108">
        <f t="shared" si="41"/>
        <v>48272.513842116787</v>
      </c>
      <c r="EC14" s="108">
        <f t="shared" si="42"/>
        <v>48282.810767983872</v>
      </c>
      <c r="ED14" s="108">
        <f t="shared" si="43"/>
        <v>48293.109890270287</v>
      </c>
      <c r="EE14" s="108">
        <f t="shared" si="44"/>
        <v>48303.411209444537</v>
      </c>
      <c r="EF14" s="108">
        <f t="shared" si="45"/>
        <v>45901.685054739966</v>
      </c>
      <c r="EG14" s="108">
        <f t="shared" si="46"/>
        <v>45911.476263246921</v>
      </c>
      <c r="EH14" s="108">
        <f t="shared" si="47"/>
        <v>45921.269560299515</v>
      </c>
      <c r="EI14" s="108">
        <f t="shared" si="48"/>
        <v>45931.064946343249</v>
      </c>
      <c r="EJ14" s="108">
        <f t="shared" si="49"/>
        <v>45912.271248954276</v>
      </c>
      <c r="EK14" s="108">
        <f t="shared" si="50"/>
        <v>45922.064715583889</v>
      </c>
      <c r="EL14" s="108">
        <f t="shared" si="51"/>
        <v>45931.86027124081</v>
      </c>
      <c r="EM14" s="108">
        <f t="shared" si="52"/>
        <v>45941.657916370648</v>
      </c>
      <c r="EN14" s="108">
        <f t="shared" si="53"/>
        <v>49370.985820574657</v>
      </c>
      <c r="EO14" s="108">
        <f t="shared" si="54"/>
        <v>49381.517059586622</v>
      </c>
      <c r="EP14" s="108">
        <f t="shared" si="55"/>
        <v>49392.050544998834</v>
      </c>
      <c r="EQ14" s="108">
        <f t="shared" si="56"/>
        <v>49402.586277290473</v>
      </c>
      <c r="ER14" s="108">
        <f t="shared" si="57"/>
        <v>49413.12425694082</v>
      </c>
      <c r="ES14" s="108">
        <f t="shared" si="58"/>
        <v>49556.412561957222</v>
      </c>
      <c r="ET14" s="108">
        <f t="shared" si="59"/>
        <v>49566.98335402448</v>
      </c>
      <c r="EU14" s="108">
        <f t="shared" si="60"/>
        <v>49577.556400928988</v>
      </c>
      <c r="EV14" s="108">
        <f t="shared" si="61"/>
        <v>49588.131703151732</v>
      </c>
      <c r="EW14" s="108">
        <f t="shared" si="62"/>
        <v>49017.595245090117</v>
      </c>
      <c r="EX14" s="108">
        <f t="shared" si="63"/>
        <v>49028.051102973805</v>
      </c>
      <c r="EY14" s="108">
        <f t="shared" si="64"/>
        <v>49038.509191178331</v>
      </c>
      <c r="EZ14" s="108">
        <f t="shared" si="65"/>
        <v>49048.969510179442</v>
      </c>
      <c r="FA14" s="108">
        <f t="shared" si="66"/>
        <v>45792.672378804287</v>
      </c>
      <c r="FB14" s="108">
        <f t="shared" si="67"/>
        <v>45802.440334007173</v>
      </c>
      <c r="FC14" s="108">
        <f t="shared" si="68"/>
        <v>45812.210372795569</v>
      </c>
      <c r="FD14" s="108">
        <f t="shared" si="69"/>
        <v>45821.98249561392</v>
      </c>
      <c r="FE14" s="108">
        <f t="shared" si="70"/>
        <v>45831.75670290678</v>
      </c>
    </row>
    <row r="15" spans="1:161" ht="15.75" x14ac:dyDescent="0.25">
      <c r="A15" s="47" t="s">
        <v>179</v>
      </c>
      <c r="B15" s="12">
        <f>'Urb proj of all 25 ARs '!I15</f>
        <v>2477.9750663770074</v>
      </c>
      <c r="C15" s="12">
        <f>'Urb proj of all 25 ARs '!J15</f>
        <v>2505.6108767158494</v>
      </c>
      <c r="D15" s="100">
        <f t="shared" si="10"/>
        <v>1.1152578052065603E-2</v>
      </c>
      <c r="E15" s="101">
        <f t="shared" si="11"/>
        <v>2.1330825862442282E-4</v>
      </c>
      <c r="F15" s="69">
        <f t="shared" si="12"/>
        <v>2478.503638923331</v>
      </c>
      <c r="G15" s="69">
        <f t="shared" si="16"/>
        <v>2479.0323242185441</v>
      </c>
      <c r="H15" s="69">
        <f t="shared" ref="H15:AM15" si="87">G15*(1+$E$15)</f>
        <v>2479.5611222866969</v>
      </c>
      <c r="I15" s="69">
        <f t="shared" si="87"/>
        <v>2480.0900331518446</v>
      </c>
      <c r="J15" s="69">
        <f t="shared" si="87"/>
        <v>2480.619056838048</v>
      </c>
      <c r="K15" s="69">
        <f t="shared" si="87"/>
        <v>2481.1481933693726</v>
      </c>
      <c r="L15" s="69">
        <f t="shared" si="87"/>
        <v>2481.6774427698892</v>
      </c>
      <c r="M15" s="69">
        <f t="shared" si="87"/>
        <v>2482.206805063674</v>
      </c>
      <c r="N15" s="69">
        <f t="shared" si="87"/>
        <v>2482.736280274808</v>
      </c>
      <c r="O15" s="69">
        <f t="shared" si="87"/>
        <v>2483.265868427377</v>
      </c>
      <c r="P15" s="69">
        <f t="shared" si="87"/>
        <v>2483.7955695454725</v>
      </c>
      <c r="Q15" s="69">
        <f t="shared" si="87"/>
        <v>2484.3253836531912</v>
      </c>
      <c r="R15" s="69">
        <f t="shared" si="87"/>
        <v>2484.8553107746347</v>
      </c>
      <c r="S15" s="69">
        <f t="shared" si="87"/>
        <v>2485.3853509339096</v>
      </c>
      <c r="T15" s="69">
        <f t="shared" si="87"/>
        <v>2485.915504155128</v>
      </c>
      <c r="U15" s="69">
        <f t="shared" si="87"/>
        <v>2486.4457704624069</v>
      </c>
      <c r="V15" s="69">
        <f t="shared" si="87"/>
        <v>2486.9761498798684</v>
      </c>
      <c r="W15" s="69">
        <f t="shared" si="87"/>
        <v>2487.5066424316396</v>
      </c>
      <c r="X15" s="69">
        <f t="shared" si="87"/>
        <v>2488.0372481418535</v>
      </c>
      <c r="Y15" s="69">
        <f t="shared" si="87"/>
        <v>2488.5679670346472</v>
      </c>
      <c r="Z15" s="69">
        <f t="shared" si="87"/>
        <v>2489.098799134164</v>
      </c>
      <c r="AA15" s="69">
        <f t="shared" si="87"/>
        <v>2489.6297444645515</v>
      </c>
      <c r="AB15" s="69">
        <f t="shared" si="87"/>
        <v>2490.1608030499629</v>
      </c>
      <c r="AC15" s="69">
        <f t="shared" si="87"/>
        <v>2490.6919749145563</v>
      </c>
      <c r="AD15" s="69">
        <f t="shared" si="87"/>
        <v>2491.223260082495</v>
      </c>
      <c r="AE15" s="69">
        <f t="shared" si="87"/>
        <v>2491.7546585779478</v>
      </c>
      <c r="AF15" s="69">
        <f t="shared" si="87"/>
        <v>2492.2861704250881</v>
      </c>
      <c r="AG15" s="69">
        <f t="shared" si="87"/>
        <v>2492.8177956480954</v>
      </c>
      <c r="AH15" s="69">
        <f t="shared" si="87"/>
        <v>2493.3495342711531</v>
      </c>
      <c r="AI15" s="69">
        <f t="shared" si="87"/>
        <v>2493.8813863184505</v>
      </c>
      <c r="AJ15" s="69">
        <f t="shared" si="87"/>
        <v>2494.4133518141821</v>
      </c>
      <c r="AK15" s="69">
        <f t="shared" si="87"/>
        <v>2494.9454307825472</v>
      </c>
      <c r="AL15" s="69">
        <f t="shared" si="87"/>
        <v>2495.4776232477502</v>
      </c>
      <c r="AM15" s="69">
        <f t="shared" si="87"/>
        <v>2496.0099292340014</v>
      </c>
      <c r="AN15" s="69">
        <f t="shared" ref="AN15:BE15" si="88">AM15*(1+$E$15)</f>
        <v>2496.5423487655157</v>
      </c>
      <c r="AO15" s="69">
        <f t="shared" si="88"/>
        <v>2497.0748818665129</v>
      </c>
      <c r="AP15" s="69">
        <f t="shared" si="88"/>
        <v>2497.6075285612187</v>
      </c>
      <c r="AQ15" s="69">
        <f t="shared" si="88"/>
        <v>2498.1402888738635</v>
      </c>
      <c r="AR15" s="69">
        <f t="shared" si="88"/>
        <v>2498.6731628286825</v>
      </c>
      <c r="AS15" s="69">
        <f t="shared" si="88"/>
        <v>2499.206150449917</v>
      </c>
      <c r="AT15" s="69">
        <f t="shared" si="88"/>
        <v>2499.7392517618127</v>
      </c>
      <c r="AU15" s="69">
        <f t="shared" si="88"/>
        <v>2500.2724667886214</v>
      </c>
      <c r="AV15" s="69">
        <f t="shared" si="88"/>
        <v>2500.8057955545987</v>
      </c>
      <c r="AW15" s="69">
        <f t="shared" si="88"/>
        <v>2501.3392380840064</v>
      </c>
      <c r="AX15" s="69">
        <f t="shared" si="88"/>
        <v>2501.8727944011112</v>
      </c>
      <c r="AY15" s="69">
        <f t="shared" si="88"/>
        <v>2502.4064645301846</v>
      </c>
      <c r="AZ15" s="69">
        <f t="shared" si="88"/>
        <v>2502.940248495504</v>
      </c>
      <c r="BA15" s="69">
        <f t="shared" si="88"/>
        <v>2503.4741463213513</v>
      </c>
      <c r="BB15" s="69">
        <f t="shared" si="88"/>
        <v>2504.0081580320143</v>
      </c>
      <c r="BC15" s="69">
        <f t="shared" si="88"/>
        <v>2504.5422836517855</v>
      </c>
      <c r="BD15" s="69">
        <f t="shared" si="88"/>
        <v>2505.0765232049625</v>
      </c>
      <c r="BE15" s="69">
        <f t="shared" si="88"/>
        <v>2505.6108767158485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8146.0140636607639</v>
      </c>
      <c r="DG15" s="108">
        <f t="shared" si="20"/>
        <v>8147.7516757354133</v>
      </c>
      <c r="DH15" s="108">
        <f t="shared" si="21"/>
        <v>8149.4896584570688</v>
      </c>
      <c r="DI15" s="108">
        <f t="shared" si="22"/>
        <v>8151.2280119047919</v>
      </c>
      <c r="DJ15" s="108">
        <f t="shared" si="23"/>
        <v>9409.8075079438204</v>
      </c>
      <c r="DK15" s="108">
        <f t="shared" si="24"/>
        <v>9411.8146975973305</v>
      </c>
      <c r="DL15" s="108">
        <f t="shared" si="25"/>
        <v>9413.8223154009702</v>
      </c>
      <c r="DM15" s="108">
        <f t="shared" si="26"/>
        <v>9415.8303614460692</v>
      </c>
      <c r="DN15" s="108">
        <f t="shared" si="27"/>
        <v>7419.3459846638607</v>
      </c>
      <c r="DO15" s="108">
        <f t="shared" si="28"/>
        <v>7420.928592435981</v>
      </c>
      <c r="DP15" s="108">
        <f t="shared" si="29"/>
        <v>7422.5115377914099</v>
      </c>
      <c r="DQ15" s="108">
        <f t="shared" si="30"/>
        <v>7424.0948208021555</v>
      </c>
      <c r="DR15" s="108">
        <f t="shared" si="31"/>
        <v>7425.6784415402435</v>
      </c>
      <c r="DS15" s="108">
        <f t="shared" si="32"/>
        <v>7577.7608536653179</v>
      </c>
      <c r="DT15" s="108">
        <f t="shared" si="33"/>
        <v>7579.3772526372859</v>
      </c>
      <c r="DU15" s="108">
        <f t="shared" si="34"/>
        <v>7580.9939964005043</v>
      </c>
      <c r="DV15" s="108">
        <f t="shared" si="35"/>
        <v>7582.6110850285186</v>
      </c>
      <c r="DW15" s="108">
        <f t="shared" si="36"/>
        <v>7039.4641282601879</v>
      </c>
      <c r="DX15" s="108">
        <f t="shared" si="37"/>
        <v>7040.965704095036</v>
      </c>
      <c r="DY15" s="108">
        <f t="shared" si="38"/>
        <v>7042.4676002284104</v>
      </c>
      <c r="DZ15" s="108">
        <f t="shared" si="39"/>
        <v>7043.9698167286342</v>
      </c>
      <c r="EA15" s="108">
        <f t="shared" si="40"/>
        <v>7424.6649276662665</v>
      </c>
      <c r="EB15" s="108">
        <f t="shared" si="41"/>
        <v>7426.2486700128566</v>
      </c>
      <c r="EC15" s="108">
        <f t="shared" si="42"/>
        <v>7427.8327501847689</v>
      </c>
      <c r="ED15" s="108">
        <f t="shared" si="43"/>
        <v>7429.4171682540646</v>
      </c>
      <c r="EE15" s="108">
        <f t="shared" si="44"/>
        <v>7431.0019242928183</v>
      </c>
      <c r="EF15" s="108">
        <f t="shared" si="45"/>
        <v>8334.3701438222724</v>
      </c>
      <c r="EG15" s="108">
        <f t="shared" si="46"/>
        <v>8336.1479338043846</v>
      </c>
      <c r="EH15" s="108">
        <f t="shared" si="47"/>
        <v>8337.9261030037796</v>
      </c>
      <c r="EI15" s="108">
        <f t="shared" si="48"/>
        <v>8339.7046515013499</v>
      </c>
      <c r="EJ15" s="108">
        <f t="shared" si="49"/>
        <v>8574.7106649893376</v>
      </c>
      <c r="EK15" s="108">
        <f t="shared" si="50"/>
        <v>8576.5397215894936</v>
      </c>
      <c r="EL15" s="108">
        <f t="shared" si="51"/>
        <v>8578.3691683425295</v>
      </c>
      <c r="EM15" s="108">
        <f t="shared" si="52"/>
        <v>8580.1990053316658</v>
      </c>
      <c r="EN15" s="108">
        <f t="shared" si="53"/>
        <v>9485.0304081289123</v>
      </c>
      <c r="EO15" s="108">
        <f t="shared" si="54"/>
        <v>9487.0536434482692</v>
      </c>
      <c r="EP15" s="108">
        <f t="shared" si="55"/>
        <v>9489.0773103404299</v>
      </c>
      <c r="EQ15" s="108">
        <f t="shared" si="56"/>
        <v>9491.1014088974516</v>
      </c>
      <c r="ER15" s="108">
        <f t="shared" si="57"/>
        <v>9493.1259392114116</v>
      </c>
      <c r="ES15" s="108">
        <f t="shared" si="58"/>
        <v>9207.4054149677049</v>
      </c>
      <c r="ET15" s="108">
        <f t="shared" si="59"/>
        <v>9209.3694305832196</v>
      </c>
      <c r="EU15" s="108">
        <f t="shared" si="60"/>
        <v>9211.3338651394879</v>
      </c>
      <c r="EV15" s="108">
        <f t="shared" si="61"/>
        <v>9213.2987187258677</v>
      </c>
      <c r="EW15" s="108">
        <f t="shared" si="62"/>
        <v>8790.897158431826</v>
      </c>
      <c r="EX15" s="108">
        <f t="shared" si="63"/>
        <v>8792.7723293964373</v>
      </c>
      <c r="EY15" s="108">
        <f t="shared" si="64"/>
        <v>8794.647900350501</v>
      </c>
      <c r="EZ15" s="108">
        <f t="shared" si="65"/>
        <v>8796.5238713793406</v>
      </c>
      <c r="FA15" s="108">
        <f t="shared" si="66"/>
        <v>7782.9786672935261</v>
      </c>
      <c r="FB15" s="108">
        <f t="shared" si="67"/>
        <v>7784.6388409199571</v>
      </c>
      <c r="FC15" s="108">
        <f t="shared" si="68"/>
        <v>7786.2993686751342</v>
      </c>
      <c r="FD15" s="108">
        <f t="shared" si="69"/>
        <v>7787.9602506345946</v>
      </c>
      <c r="FE15" s="108">
        <f t="shared" si="70"/>
        <v>7789.6214868738944</v>
      </c>
    </row>
    <row r="16" spans="1:161" ht="15.75" x14ac:dyDescent="0.25">
      <c r="A16" s="47" t="s">
        <v>170</v>
      </c>
      <c r="B16" s="12">
        <f>'Urb proj of all 25 ARs '!I16</f>
        <v>18787.294465043462</v>
      </c>
      <c r="C16" s="12">
        <f>'Urb proj of all 25 ARs '!J16</f>
        <v>18996.821232951999</v>
      </c>
      <c r="D16" s="100">
        <f t="shared" si="10"/>
        <v>1.1152578052065603E-2</v>
      </c>
      <c r="E16" s="101">
        <f t="shared" si="11"/>
        <v>2.1330825862442282E-4</v>
      </c>
      <c r="F16" s="69">
        <f t="shared" si="12"/>
        <v>18791.301950110064</v>
      </c>
      <c r="G16" s="69">
        <f t="shared" si="13"/>
        <v>18795.310290006328</v>
      </c>
      <c r="H16" s="69">
        <f>G16*(1+$E$16)</f>
        <v>18799.319484914595</v>
      </c>
      <c r="I16" s="69">
        <f t="shared" ref="I16:BE16" si="89">H16*(1+$E$16)</f>
        <v>18803.329535017245</v>
      </c>
      <c r="J16" s="69">
        <f t="shared" si="89"/>
        <v>18807.3404404967</v>
      </c>
      <c r="K16" s="69">
        <f t="shared" si="89"/>
        <v>18811.352201535421</v>
      </c>
      <c r="L16" s="69">
        <f t="shared" si="89"/>
        <v>18815.364818315902</v>
      </c>
      <c r="M16" s="69">
        <f t="shared" si="89"/>
        <v>18819.378291020679</v>
      </c>
      <c r="N16" s="69">
        <f t="shared" si="89"/>
        <v>18823.392619832332</v>
      </c>
      <c r="O16" s="69">
        <f t="shared" si="89"/>
        <v>18827.407804933471</v>
      </c>
      <c r="P16" s="69">
        <f t="shared" si="89"/>
        <v>18831.423846506754</v>
      </c>
      <c r="Q16" s="69">
        <f t="shared" si="89"/>
        <v>18835.440744734871</v>
      </c>
      <c r="R16" s="69">
        <f t="shared" si="89"/>
        <v>18839.458499800556</v>
      </c>
      <c r="S16" s="69">
        <f t="shared" si="89"/>
        <v>18843.477111886576</v>
      </c>
      <c r="T16" s="69">
        <f t="shared" si="89"/>
        <v>18847.496581175743</v>
      </c>
      <c r="U16" s="69">
        <f t="shared" si="89"/>
        <v>18851.516907850902</v>
      </c>
      <c r="V16" s="69">
        <f t="shared" si="89"/>
        <v>18855.538092094946</v>
      </c>
      <c r="W16" s="69">
        <f t="shared" si="89"/>
        <v>18859.560134090796</v>
      </c>
      <c r="X16" s="69">
        <f t="shared" si="89"/>
        <v>18863.58303402142</v>
      </c>
      <c r="Y16" s="69">
        <f t="shared" si="89"/>
        <v>18867.606792069822</v>
      </c>
      <c r="Z16" s="69">
        <f t="shared" si="89"/>
        <v>18871.631408419049</v>
      </c>
      <c r="AA16" s="69">
        <f t="shared" si="89"/>
        <v>18875.656883252181</v>
      </c>
      <c r="AB16" s="69">
        <f t="shared" si="89"/>
        <v>18879.683216752339</v>
      </c>
      <c r="AC16" s="69">
        <f t="shared" si="89"/>
        <v>18883.710409102685</v>
      </c>
      <c r="AD16" s="69">
        <f t="shared" si="89"/>
        <v>18887.73846048642</v>
      </c>
      <c r="AE16" s="69">
        <f t="shared" si="89"/>
        <v>18891.767371086778</v>
      </c>
      <c r="AF16" s="69">
        <f t="shared" si="89"/>
        <v>18895.797141087041</v>
      </c>
      <c r="AG16" s="69">
        <f t="shared" si="89"/>
        <v>18899.827770670527</v>
      </c>
      <c r="AH16" s="69">
        <f t="shared" si="89"/>
        <v>18903.859260020588</v>
      </c>
      <c r="AI16" s="69">
        <f t="shared" si="89"/>
        <v>18907.891609320624</v>
      </c>
      <c r="AJ16" s="69">
        <f t="shared" si="89"/>
        <v>18911.924818754069</v>
      </c>
      <c r="AK16" s="69">
        <f t="shared" si="89"/>
        <v>18915.958888504392</v>
      </c>
      <c r="AL16" s="69">
        <f t="shared" si="89"/>
        <v>18919.993818755109</v>
      </c>
      <c r="AM16" s="69">
        <f t="shared" si="89"/>
        <v>18924.029609689773</v>
      </c>
      <c r="AN16" s="69">
        <f t="shared" si="89"/>
        <v>18928.066261491971</v>
      </c>
      <c r="AO16" s="69">
        <f t="shared" si="89"/>
        <v>18932.103774345338</v>
      </c>
      <c r="AP16" s="69">
        <f t="shared" si="89"/>
        <v>18936.142148433541</v>
      </c>
      <c r="AQ16" s="69">
        <f t="shared" si="89"/>
        <v>18940.181383940286</v>
      </c>
      <c r="AR16" s="69">
        <f t="shared" si="89"/>
        <v>18944.221481049324</v>
      </c>
      <c r="AS16" s="69">
        <f t="shared" si="89"/>
        <v>18948.262439944443</v>
      </c>
      <c r="AT16" s="69">
        <f t="shared" si="89"/>
        <v>18952.304260809466</v>
      </c>
      <c r="AU16" s="69">
        <f t="shared" si="89"/>
        <v>18956.346943828259</v>
      </c>
      <c r="AV16" s="69">
        <f t="shared" si="89"/>
        <v>18960.390489184727</v>
      </c>
      <c r="AW16" s="69">
        <f t="shared" si="89"/>
        <v>18964.434897062813</v>
      </c>
      <c r="AX16" s="69">
        <f t="shared" si="89"/>
        <v>18968.480167646499</v>
      </c>
      <c r="AY16" s="69">
        <f t="shared" si="89"/>
        <v>18972.526301119811</v>
      </c>
      <c r="AZ16" s="69">
        <f t="shared" si="89"/>
        <v>18976.573297666808</v>
      </c>
      <c r="BA16" s="69">
        <f t="shared" si="89"/>
        <v>18980.621157471593</v>
      </c>
      <c r="BB16" s="69">
        <f t="shared" si="89"/>
        <v>18984.669880718302</v>
      </c>
      <c r="BC16" s="69">
        <f t="shared" si="89"/>
        <v>18988.719467591116</v>
      </c>
      <c r="BD16" s="69">
        <f t="shared" si="89"/>
        <v>18992.769918274254</v>
      </c>
      <c r="BE16" s="69">
        <f t="shared" si="89"/>
        <v>18996.821232951977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20201.636729046586</v>
      </c>
      <c r="DG16" s="108">
        <f t="shared" si="15"/>
        <v>20205.945904998622</v>
      </c>
      <c r="DH16" s="108">
        <f t="shared" si="15"/>
        <v>20210.256000133479</v>
      </c>
      <c r="DI16" s="108">
        <f t="shared" si="15"/>
        <v>20214.567014647218</v>
      </c>
      <c r="DJ16" s="108">
        <f t="shared" si="15"/>
        <v>21458.576053479497</v>
      </c>
      <c r="DK16" s="108">
        <f t="shared" si="15"/>
        <v>21463.153344970029</v>
      </c>
      <c r="DL16" s="108">
        <f t="shared" si="15"/>
        <v>21467.731612834632</v>
      </c>
      <c r="DM16" s="108">
        <f t="shared" si="15"/>
        <v>21472.310857281584</v>
      </c>
      <c r="DN16" s="108">
        <f t="shared" si="15"/>
        <v>18679.318675904753</v>
      </c>
      <c r="DO16" s="108">
        <f t="shared" si="15"/>
        <v>18683.3031288438</v>
      </c>
      <c r="DP16" s="108">
        <f t="shared" si="15"/>
        <v>18687.288431699566</v>
      </c>
      <c r="DQ16" s="108">
        <f t="shared" si="15"/>
        <v>18691.274584653343</v>
      </c>
      <c r="DR16" s="108">
        <f t="shared" si="15"/>
        <v>18695.261587886471</v>
      </c>
      <c r="DS16" s="108">
        <f t="shared" si="15"/>
        <v>19798.252531534967</v>
      </c>
      <c r="DT16" s="108">
        <f t="shared" si="15"/>
        <v>19802.475662306275</v>
      </c>
      <c r="DU16" s="108">
        <f t="shared" si="15"/>
        <v>19806.699693906252</v>
      </c>
      <c r="DV16" s="108">
        <f t="shared" ref="DV16:EK28" si="90">V16*BV16</f>
        <v>19810.924626527059</v>
      </c>
      <c r="DW16" s="108">
        <f t="shared" si="90"/>
        <v>18952.864862850674</v>
      </c>
      <c r="DX16" s="108">
        <f t="shared" si="90"/>
        <v>18956.907665450512</v>
      </c>
      <c r="DY16" s="108">
        <f t="shared" si="90"/>
        <v>18960.951330413533</v>
      </c>
      <c r="DZ16" s="108">
        <f t="shared" si="90"/>
        <v>18964.995857923685</v>
      </c>
      <c r="EA16" s="108">
        <f t="shared" si="90"/>
        <v>19780.557520572191</v>
      </c>
      <c r="EB16" s="108">
        <f t="shared" si="90"/>
        <v>19784.776876851523</v>
      </c>
      <c r="EC16" s="108">
        <f t="shared" si="90"/>
        <v>19788.997133154397</v>
      </c>
      <c r="ED16" s="108">
        <f t="shared" si="90"/>
        <v>19793.218289672797</v>
      </c>
      <c r="EE16" s="108">
        <f t="shared" si="90"/>
        <v>19797.440346598738</v>
      </c>
      <c r="EF16" s="108">
        <f t="shared" si="90"/>
        <v>19340.508973673212</v>
      </c>
      <c r="EG16" s="108">
        <f t="shared" si="90"/>
        <v>19344.634463963295</v>
      </c>
      <c r="EH16" s="108">
        <f t="shared" si="90"/>
        <v>19348.760834254528</v>
      </c>
      <c r="EI16" s="108">
        <f t="shared" si="90"/>
        <v>19352.888084734623</v>
      </c>
      <c r="EJ16" s="108">
        <f t="shared" si="90"/>
        <v>19652.970730775265</v>
      </c>
      <c r="EK16" s="108">
        <f t="shared" si="90"/>
        <v>19657.162871738645</v>
      </c>
      <c r="EL16" s="108">
        <f t="shared" ref="EL16:FA28" si="91">AL16*CL16</f>
        <v>19661.355906920311</v>
      </c>
      <c r="EM16" s="108">
        <f t="shared" si="91"/>
        <v>19665.549836511011</v>
      </c>
      <c r="EN16" s="108">
        <f t="shared" si="91"/>
        <v>21359.635629358367</v>
      </c>
      <c r="EO16" s="108">
        <f t="shared" si="91"/>
        <v>21364.191816039318</v>
      </c>
      <c r="EP16" s="108">
        <f t="shared" si="91"/>
        <v>21368.748974592516</v>
      </c>
      <c r="EQ16" s="108">
        <f t="shared" si="91"/>
        <v>21373.307105225267</v>
      </c>
      <c r="ER16" s="108">
        <f t="shared" si="91"/>
        <v>21377.866208144926</v>
      </c>
      <c r="ES16" s="108">
        <f t="shared" si="91"/>
        <v>21131.294002333612</v>
      </c>
      <c r="ET16" s="108">
        <f t="shared" si="91"/>
        <v>21135.801481859729</v>
      </c>
      <c r="EU16" s="108">
        <f t="shared" si="91"/>
        <v>21140.309922868455</v>
      </c>
      <c r="EV16" s="108">
        <f t="shared" si="91"/>
        <v>21144.819325564884</v>
      </c>
      <c r="EW16" s="108">
        <f t="shared" si="91"/>
        <v>20752.115447774497</v>
      </c>
      <c r="EX16" s="108">
        <f t="shared" si="91"/>
        <v>20756.542045383434</v>
      </c>
      <c r="EY16" s="108">
        <f t="shared" si="91"/>
        <v>20760.969587222196</v>
      </c>
      <c r="EZ16" s="108">
        <f t="shared" si="91"/>
        <v>20765.398073492201</v>
      </c>
      <c r="FA16" s="108">
        <f t="shared" si="91"/>
        <v>19063.152484079073</v>
      </c>
      <c r="FB16" s="108">
        <f t="shared" ref="FB16:FE28" si="92">BB16*DB16</f>
        <v>19067.218811939343</v>
      </c>
      <c r="FC16" s="108">
        <f t="shared" si="92"/>
        <v>19071.28600718093</v>
      </c>
      <c r="FD16" s="108">
        <f t="shared" si="92"/>
        <v>19075.354069988847</v>
      </c>
      <c r="FE16" s="108">
        <f t="shared" si="92"/>
        <v>19079.423000548162</v>
      </c>
    </row>
    <row r="17" spans="1:161" ht="15.75" x14ac:dyDescent="0.25">
      <c r="A17" s="87" t="s">
        <v>174</v>
      </c>
      <c r="B17" s="12">
        <f>'Urb proj of all 25 ARs '!I17</f>
        <v>22712.492583756753</v>
      </c>
      <c r="C17" s="12">
        <f>'Urb proj of all 25 ARs '!J17</f>
        <v>22965.795430054062</v>
      </c>
      <c r="D17" s="100">
        <f t="shared" si="10"/>
        <v>1.1152578052065626E-2</v>
      </c>
      <c r="E17" s="101">
        <f t="shared" si="11"/>
        <v>2.1330825862442282E-4</v>
      </c>
      <c r="F17" s="69">
        <f t="shared" si="12"/>
        <v>22717.337345998814</v>
      </c>
      <c r="G17" s="69">
        <f t="shared" si="13"/>
        <v>22722.183141668673</v>
      </c>
      <c r="H17" s="69">
        <f>G17*(1+$E$17)</f>
        <v>22727.029970986769</v>
      </c>
      <c r="I17" s="69">
        <f t="shared" ref="I17:BE17" si="93">H17*(1+$E$17)</f>
        <v>22731.877834173585</v>
      </c>
      <c r="J17" s="69">
        <f t="shared" si="93"/>
        <v>22736.726731449657</v>
      </c>
      <c r="K17" s="69">
        <f t="shared" si="93"/>
        <v>22741.576663035561</v>
      </c>
      <c r="L17" s="69">
        <f t="shared" si="93"/>
        <v>22746.427629151927</v>
      </c>
      <c r="M17" s="69">
        <f t="shared" si="93"/>
        <v>22751.279630019428</v>
      </c>
      <c r="N17" s="69">
        <f t="shared" si="93"/>
        <v>22756.132665858786</v>
      </c>
      <c r="O17" s="69">
        <f t="shared" si="93"/>
        <v>22760.986736890765</v>
      </c>
      <c r="P17" s="69">
        <f t="shared" si="93"/>
        <v>22765.841843336184</v>
      </c>
      <c r="Q17" s="69">
        <f t="shared" si="93"/>
        <v>22770.697985415904</v>
      </c>
      <c r="R17" s="69">
        <f t="shared" si="93"/>
        <v>22775.555163350837</v>
      </c>
      <c r="S17" s="69">
        <f t="shared" si="93"/>
        <v>22780.413377361936</v>
      </c>
      <c r="T17" s="69">
        <f t="shared" si="93"/>
        <v>22785.272627670205</v>
      </c>
      <c r="U17" s="69">
        <f t="shared" si="93"/>
        <v>22790.132914496695</v>
      </c>
      <c r="V17" s="69">
        <f t="shared" si="93"/>
        <v>22794.994238062507</v>
      </c>
      <c r="W17" s="69">
        <f t="shared" si="93"/>
        <v>22799.856598588784</v>
      </c>
      <c r="X17" s="69">
        <f t="shared" si="93"/>
        <v>22804.719996296713</v>
      </c>
      <c r="Y17" s="69">
        <f t="shared" si="93"/>
        <v>22809.58443140754</v>
      </c>
      <c r="Z17" s="69">
        <f t="shared" si="93"/>
        <v>22814.449904142552</v>
      </c>
      <c r="AA17" s="69">
        <f t="shared" si="93"/>
        <v>22819.316414723078</v>
      </c>
      <c r="AB17" s="69">
        <f t="shared" si="93"/>
        <v>22824.183963370502</v>
      </c>
      <c r="AC17" s="69">
        <f t="shared" si="93"/>
        <v>22829.052550306253</v>
      </c>
      <c r="AD17" s="69">
        <f t="shared" si="93"/>
        <v>22833.922175751803</v>
      </c>
      <c r="AE17" s="69">
        <f t="shared" si="93"/>
        <v>22838.792839928679</v>
      </c>
      <c r="AF17" s="69">
        <f t="shared" si="93"/>
        <v>22843.664543058447</v>
      </c>
      <c r="AG17" s="69">
        <f t="shared" si="93"/>
        <v>22848.537285362727</v>
      </c>
      <c r="AH17" s="69">
        <f t="shared" si="93"/>
        <v>22853.411067063182</v>
      </c>
      <c r="AI17" s="69">
        <f t="shared" si="93"/>
        <v>22858.285888381524</v>
      </c>
      <c r="AJ17" s="69">
        <f t="shared" si="93"/>
        <v>22863.161749539515</v>
      </c>
      <c r="AK17" s="69">
        <f t="shared" si="93"/>
        <v>22868.038650758957</v>
      </c>
      <c r="AL17" s="69">
        <f t="shared" si="93"/>
        <v>22872.916592261707</v>
      </c>
      <c r="AM17" s="69">
        <f t="shared" si="93"/>
        <v>22877.795574269665</v>
      </c>
      <c r="AN17" s="69">
        <f t="shared" si="93"/>
        <v>22882.675597004778</v>
      </c>
      <c r="AO17" s="69">
        <f t="shared" si="93"/>
        <v>22887.556660689042</v>
      </c>
      <c r="AP17" s="69">
        <f t="shared" si="93"/>
        <v>22892.438765544503</v>
      </c>
      <c r="AQ17" s="69">
        <f t="shared" si="93"/>
        <v>22897.321911793246</v>
      </c>
      <c r="AR17" s="69">
        <f t="shared" si="93"/>
        <v>22902.206099657415</v>
      </c>
      <c r="AS17" s="69">
        <f t="shared" si="93"/>
        <v>22907.091329359191</v>
      </c>
      <c r="AT17" s="69">
        <f t="shared" si="93"/>
        <v>22911.977601120809</v>
      </c>
      <c r="AU17" s="69">
        <f t="shared" si="93"/>
        <v>22916.864915164544</v>
      </c>
      <c r="AV17" s="69">
        <f t="shared" si="93"/>
        <v>22921.753271712729</v>
      </c>
      <c r="AW17" s="69">
        <f t="shared" si="93"/>
        <v>22926.642670987738</v>
      </c>
      <c r="AX17" s="69">
        <f t="shared" si="93"/>
        <v>22931.53311321199</v>
      </c>
      <c r="AY17" s="69">
        <f t="shared" si="93"/>
        <v>22936.424598607959</v>
      </c>
      <c r="AZ17" s="69">
        <f t="shared" si="93"/>
        <v>22941.317127398157</v>
      </c>
      <c r="BA17" s="69">
        <f t="shared" si="93"/>
        <v>22946.210699805153</v>
      </c>
      <c r="BB17" s="69">
        <f t="shared" si="93"/>
        <v>22951.105316051558</v>
      </c>
      <c r="BC17" s="69">
        <f t="shared" si="93"/>
        <v>22956.000976360032</v>
      </c>
      <c r="BD17" s="69">
        <f t="shared" si="93"/>
        <v>22960.89768095328</v>
      </c>
      <c r="BE17" s="69">
        <f t="shared" si="93"/>
        <v>22965.795430054059</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37119.364122754327</v>
      </c>
      <c r="DG17" s="108">
        <f t="shared" si="15"/>
        <v>37127.281989676601</v>
      </c>
      <c r="DH17" s="108">
        <f t="shared" si="15"/>
        <v>37135.201545545278</v>
      </c>
      <c r="DI17" s="108">
        <f t="shared" si="15"/>
        <v>37143.122790720627</v>
      </c>
      <c r="DJ17" s="108">
        <f t="shared" si="15"/>
        <v>43097.590378698042</v>
      </c>
      <c r="DK17" s="108">
        <f t="shared" si="15"/>
        <v>43106.783450652634</v>
      </c>
      <c r="DL17" s="108">
        <f t="shared" si="15"/>
        <v>43115.978483565392</v>
      </c>
      <c r="DM17" s="108">
        <f t="shared" si="15"/>
        <v>43125.175477854609</v>
      </c>
      <c r="DN17" s="108">
        <f t="shared" si="15"/>
        <v>35874.829845329565</v>
      </c>
      <c r="DO17" s="108">
        <f t="shared" si="15"/>
        <v>35882.482242812315</v>
      </c>
      <c r="DP17" s="108">
        <f t="shared" si="15"/>
        <v>35890.136272614654</v>
      </c>
      <c r="DQ17" s="108">
        <f t="shared" si="15"/>
        <v>35897.791935084751</v>
      </c>
      <c r="DR17" s="108">
        <f t="shared" si="15"/>
        <v>35905.449230570892</v>
      </c>
      <c r="DS17" s="108">
        <f t="shared" si="15"/>
        <v>38940.481095082599</v>
      </c>
      <c r="DT17" s="108">
        <f t="shared" si="15"/>
        <v>38948.78742129499</v>
      </c>
      <c r="DU17" s="108">
        <f t="shared" si="15"/>
        <v>38957.095519315357</v>
      </c>
      <c r="DV17" s="108">
        <f t="shared" si="90"/>
        <v>38965.405389521649</v>
      </c>
      <c r="DW17" s="108">
        <f t="shared" si="90"/>
        <v>38010.778729418584</v>
      </c>
      <c r="DX17" s="108">
        <f t="shared" si="90"/>
        <v>38018.886742438306</v>
      </c>
      <c r="DY17" s="108">
        <f t="shared" si="90"/>
        <v>38026.996484964176</v>
      </c>
      <c r="DZ17" s="108">
        <f t="shared" si="90"/>
        <v>38035.1079573651</v>
      </c>
      <c r="EA17" s="108">
        <f t="shared" si="90"/>
        <v>42405.052187553447</v>
      </c>
      <c r="EB17" s="108">
        <f t="shared" si="90"/>
        <v>42414.097535392451</v>
      </c>
      <c r="EC17" s="108">
        <f t="shared" si="90"/>
        <v>42423.144812678853</v>
      </c>
      <c r="ED17" s="108">
        <f t="shared" si="90"/>
        <v>42432.194019824208</v>
      </c>
      <c r="EE17" s="108">
        <f t="shared" si="90"/>
        <v>42441.245157240199</v>
      </c>
      <c r="EF17" s="108">
        <f t="shared" si="90"/>
        <v>42555.228506862928</v>
      </c>
      <c r="EG17" s="108">
        <f t="shared" si="90"/>
        <v>42564.305888551091</v>
      </c>
      <c r="EH17" s="108">
        <f t="shared" si="90"/>
        <v>42573.385206519728</v>
      </c>
      <c r="EI17" s="108">
        <f t="shared" si="90"/>
        <v>42582.466461181881</v>
      </c>
      <c r="EJ17" s="108">
        <f t="shared" si="90"/>
        <v>45614.513571585012</v>
      </c>
      <c r="EK17" s="108">
        <f t="shared" si="90"/>
        <v>45624.243524042962</v>
      </c>
      <c r="EL17" s="108">
        <f t="shared" si="91"/>
        <v>45633.975551980133</v>
      </c>
      <c r="EM17" s="108">
        <f t="shared" si="91"/>
        <v>45643.709655839237</v>
      </c>
      <c r="EN17" s="108">
        <f t="shared" si="91"/>
        <v>45461.125579890846</v>
      </c>
      <c r="EO17" s="108">
        <f t="shared" si="91"/>
        <v>45470.822813423401</v>
      </c>
      <c r="EP17" s="108">
        <f t="shared" si="91"/>
        <v>45480.522115455955</v>
      </c>
      <c r="EQ17" s="108">
        <f t="shared" si="91"/>
        <v>45490.223486429728</v>
      </c>
      <c r="ER17" s="108">
        <f t="shared" si="91"/>
        <v>45499.926926786058</v>
      </c>
      <c r="ES17" s="108">
        <f t="shared" si="91"/>
        <v>44983.767463361422</v>
      </c>
      <c r="ET17" s="108">
        <f t="shared" si="91"/>
        <v>44993.362872465405</v>
      </c>
      <c r="EU17" s="108">
        <f t="shared" si="91"/>
        <v>45002.960328349378</v>
      </c>
      <c r="EV17" s="108">
        <f t="shared" si="91"/>
        <v>45012.559831449966</v>
      </c>
      <c r="EW17" s="108">
        <f t="shared" si="91"/>
        <v>40360.100961527838</v>
      </c>
      <c r="EX17" s="108">
        <f t="shared" si="91"/>
        <v>40368.710104381847</v>
      </c>
      <c r="EY17" s="108">
        <f t="shared" si="91"/>
        <v>40377.321083637129</v>
      </c>
      <c r="EZ17" s="108">
        <f t="shared" si="91"/>
        <v>40385.933899685391</v>
      </c>
      <c r="FA17" s="108">
        <f t="shared" si="91"/>
        <v>37742.396013509184</v>
      </c>
      <c r="FB17" s="108">
        <f t="shared" si="92"/>
        <v>37750.44677827914</v>
      </c>
      <c r="FC17" s="108">
        <f t="shared" si="92"/>
        <v>37758.499260343706</v>
      </c>
      <c r="FD17" s="108">
        <f t="shared" si="92"/>
        <v>37766.553460069204</v>
      </c>
      <c r="FE17" s="108">
        <f t="shared" si="92"/>
        <v>37774.609377822017</v>
      </c>
    </row>
    <row r="18" spans="1:161" ht="15.75" x14ac:dyDescent="0.25">
      <c r="A18" s="47" t="s">
        <v>222</v>
      </c>
      <c r="B18" s="12">
        <f>'Urb proj of all 25 ARs '!I18</f>
        <v>26998.101351402958</v>
      </c>
      <c r="C18" s="12">
        <f>'Urb proj of all 25 ARs '!J18</f>
        <v>27299.199783982058</v>
      </c>
      <c r="D18" s="100">
        <f t="shared" si="10"/>
        <v>1.1152578052065614E-2</v>
      </c>
      <c r="E18" s="101">
        <f t="shared" si="11"/>
        <v>2.1330825862442282E-4</v>
      </c>
      <c r="F18" s="69">
        <f t="shared" si="12"/>
        <v>27003.860269388391</v>
      </c>
      <c r="G18" s="69">
        <f t="shared" si="13"/>
        <v>27009.620415798592</v>
      </c>
      <c r="H18" s="69">
        <f>G18*(1+$E$18)</f>
        <v>27015.381790895593</v>
      </c>
      <c r="I18" s="69">
        <f t="shared" ref="I18:BE18" si="94">H18*(1+$E$18)</f>
        <v>27021.144394941482</v>
      </c>
      <c r="J18" s="69">
        <f t="shared" si="94"/>
        <v>27026.908228198408</v>
      </c>
      <c r="K18" s="69">
        <f t="shared" si="94"/>
        <v>27032.673290928567</v>
      </c>
      <c r="L18" s="69">
        <f t="shared" si="94"/>
        <v>27038.439583394218</v>
      </c>
      <c r="M18" s="69">
        <f t="shared" si="94"/>
        <v>27044.207105857673</v>
      </c>
      <c r="N18" s="69">
        <f t="shared" si="94"/>
        <v>27049.975858581303</v>
      </c>
      <c r="O18" s="69">
        <f t="shared" si="94"/>
        <v>27055.745841827531</v>
      </c>
      <c r="P18" s="69">
        <f t="shared" si="94"/>
        <v>27061.517055858836</v>
      </c>
      <c r="Q18" s="69">
        <f t="shared" si="94"/>
        <v>27067.289500937757</v>
      </c>
      <c r="R18" s="69">
        <f t="shared" si="94"/>
        <v>27073.063177326887</v>
      </c>
      <c r="S18" s="69">
        <f t="shared" si="94"/>
        <v>27078.838085288873</v>
      </c>
      <c r="T18" s="69">
        <f t="shared" si="94"/>
        <v>27084.614225086418</v>
      </c>
      <c r="U18" s="69">
        <f t="shared" si="94"/>
        <v>27090.391596982285</v>
      </c>
      <c r="V18" s="69">
        <f t="shared" si="94"/>
        <v>27096.170201239289</v>
      </c>
      <c r="W18" s="69">
        <f t="shared" si="94"/>
        <v>27101.950038120307</v>
      </c>
      <c r="X18" s="69">
        <f t="shared" si="94"/>
        <v>27107.731107888263</v>
      </c>
      <c r="Y18" s="69">
        <f t="shared" si="94"/>
        <v>27113.513410806147</v>
      </c>
      <c r="Z18" s="69">
        <f t="shared" si="94"/>
        <v>27119.296947136994</v>
      </c>
      <c r="AA18" s="69">
        <f t="shared" si="94"/>
        <v>27125.081717143908</v>
      </c>
      <c r="AB18" s="69">
        <f t="shared" si="94"/>
        <v>27130.867721090039</v>
      </c>
      <c r="AC18" s="69">
        <f t="shared" si="94"/>
        <v>27136.654959238593</v>
      </c>
      <c r="AD18" s="69">
        <f t="shared" si="94"/>
        <v>27142.44343185284</v>
      </c>
      <c r="AE18" s="69">
        <f t="shared" si="94"/>
        <v>27148.233139196102</v>
      </c>
      <c r="AF18" s="69">
        <f t="shared" si="94"/>
        <v>27154.024081531752</v>
      </c>
      <c r="AG18" s="69">
        <f t="shared" si="94"/>
        <v>27159.816259123229</v>
      </c>
      <c r="AH18" s="69">
        <f t="shared" si="94"/>
        <v>27165.609672234023</v>
      </c>
      <c r="AI18" s="69">
        <f t="shared" si="94"/>
        <v>27171.404321127677</v>
      </c>
      <c r="AJ18" s="69">
        <f t="shared" si="94"/>
        <v>27177.200206067795</v>
      </c>
      <c r="AK18" s="69">
        <f t="shared" si="94"/>
        <v>27182.99732731804</v>
      </c>
      <c r="AL18" s="69">
        <f t="shared" si="94"/>
        <v>27188.795685142122</v>
      </c>
      <c r="AM18" s="69">
        <f t="shared" si="94"/>
        <v>27194.595279803816</v>
      </c>
      <c r="AN18" s="69">
        <f t="shared" si="94"/>
        <v>27200.396111566948</v>
      </c>
      <c r="AO18" s="69">
        <f t="shared" si="94"/>
        <v>27206.198180695403</v>
      </c>
      <c r="AP18" s="69">
        <f t="shared" si="94"/>
        <v>27212.001487453119</v>
      </c>
      <c r="AQ18" s="69">
        <f t="shared" si="94"/>
        <v>27217.806032104094</v>
      </c>
      <c r="AR18" s="69">
        <f t="shared" si="94"/>
        <v>27223.611814912379</v>
      </c>
      <c r="AS18" s="69">
        <f t="shared" si="94"/>
        <v>27229.418836142086</v>
      </c>
      <c r="AT18" s="69">
        <f t="shared" si="94"/>
        <v>27235.227096057377</v>
      </c>
      <c r="AU18" s="69">
        <f t="shared" si="94"/>
        <v>27241.036594922476</v>
      </c>
      <c r="AV18" s="69">
        <f t="shared" si="94"/>
        <v>27246.847333001664</v>
      </c>
      <c r="AW18" s="69">
        <f t="shared" si="94"/>
        <v>27252.659310559273</v>
      </c>
      <c r="AX18" s="69">
        <f t="shared" si="94"/>
        <v>27258.472527859692</v>
      </c>
      <c r="AY18" s="69">
        <f t="shared" si="94"/>
        <v>27264.286985167371</v>
      </c>
      <c r="AZ18" s="69">
        <f t="shared" si="94"/>
        <v>27270.102682746812</v>
      </c>
      <c r="BA18" s="69">
        <f t="shared" si="94"/>
        <v>27275.91962086258</v>
      </c>
      <c r="BB18" s="69">
        <f t="shared" si="94"/>
        <v>27281.737799779286</v>
      </c>
      <c r="BC18" s="69">
        <f t="shared" si="94"/>
        <v>27287.557219761606</v>
      </c>
      <c r="BD18" s="69">
        <f t="shared" si="94"/>
        <v>27293.377881074266</v>
      </c>
      <c r="BE18" s="69">
        <f t="shared" si="94"/>
        <v>27299.199783982058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30913.088147956616</v>
      </c>
      <c r="DG18" s="108">
        <f t="shared" si="15"/>
        <v>30919.682164958158</v>
      </c>
      <c r="DH18" s="108">
        <f t="shared" si="15"/>
        <v>30926.277588517987</v>
      </c>
      <c r="DI18" s="108">
        <f t="shared" si="15"/>
        <v>30932.874418936128</v>
      </c>
      <c r="DJ18" s="108">
        <f t="shared" si="15"/>
        <v>34275.95731276695</v>
      </c>
      <c r="DK18" s="108">
        <f t="shared" si="15"/>
        <v>34283.268657534019</v>
      </c>
      <c r="DL18" s="108">
        <f t="shared" si="15"/>
        <v>34290.58156187131</v>
      </c>
      <c r="DM18" s="108">
        <f t="shared" si="15"/>
        <v>34297.896026111492</v>
      </c>
      <c r="DN18" s="108">
        <f t="shared" si="15"/>
        <v>30310.590614330384</v>
      </c>
      <c r="DO18" s="108">
        <f t="shared" si="15"/>
        <v>30317.056113632207</v>
      </c>
      <c r="DP18" s="108">
        <f t="shared" si="15"/>
        <v>30323.522992078422</v>
      </c>
      <c r="DQ18" s="108">
        <f t="shared" si="15"/>
        <v>30329.991249963223</v>
      </c>
      <c r="DR18" s="108">
        <f t="shared" si="15"/>
        <v>30336.460887580848</v>
      </c>
      <c r="DS18" s="108">
        <f t="shared" si="15"/>
        <v>30921.719120829897</v>
      </c>
      <c r="DT18" s="108">
        <f t="shared" si="15"/>
        <v>30928.314978889233</v>
      </c>
      <c r="DU18" s="108">
        <f t="shared" si="15"/>
        <v>30934.912243899566</v>
      </c>
      <c r="DV18" s="108">
        <f t="shared" si="90"/>
        <v>30941.510916161009</v>
      </c>
      <c r="DW18" s="108">
        <f t="shared" si="90"/>
        <v>30743.690283732187</v>
      </c>
      <c r="DX18" s="108">
        <f t="shared" si="90"/>
        <v>30750.248166770296</v>
      </c>
      <c r="DY18" s="108">
        <f t="shared" si="90"/>
        <v>30756.807448659019</v>
      </c>
      <c r="DZ18" s="108">
        <f t="shared" si="90"/>
        <v>30763.368129696737</v>
      </c>
      <c r="EA18" s="108">
        <f t="shared" si="90"/>
        <v>31397.624250612342</v>
      </c>
      <c r="EB18" s="108">
        <f t="shared" si="90"/>
        <v>31404.321623166186</v>
      </c>
      <c r="EC18" s="108">
        <f t="shared" si="90"/>
        <v>31411.020424324903</v>
      </c>
      <c r="ED18" s="108">
        <f t="shared" si="90"/>
        <v>31417.720654393233</v>
      </c>
      <c r="EE18" s="108">
        <f t="shared" si="90"/>
        <v>31424.422313675972</v>
      </c>
      <c r="EF18" s="108">
        <f t="shared" si="90"/>
        <v>31380.106577013277</v>
      </c>
      <c r="EG18" s="108">
        <f t="shared" si="90"/>
        <v>31386.800212902668</v>
      </c>
      <c r="EH18" s="108">
        <f t="shared" si="90"/>
        <v>31393.495276599875</v>
      </c>
      <c r="EI18" s="108">
        <f t="shared" si="90"/>
        <v>31400.191768409459</v>
      </c>
      <c r="EJ18" s="108">
        <f t="shared" si="90"/>
        <v>32036.284720642299</v>
      </c>
      <c r="EK18" s="108">
        <f t="shared" si="90"/>
        <v>32043.118324748859</v>
      </c>
      <c r="EL18" s="108">
        <f t="shared" si="91"/>
        <v>32049.953386519606</v>
      </c>
      <c r="EM18" s="108">
        <f t="shared" si="91"/>
        <v>32056.78990626548</v>
      </c>
      <c r="EN18" s="108">
        <f t="shared" si="91"/>
        <v>34494.672426601282</v>
      </c>
      <c r="EO18" s="108">
        <f t="shared" si="91"/>
        <v>34502.030425108424</v>
      </c>
      <c r="EP18" s="108">
        <f t="shared" si="91"/>
        <v>34509.389993137411</v>
      </c>
      <c r="EQ18" s="108">
        <f t="shared" si="91"/>
        <v>34516.75113102304</v>
      </c>
      <c r="ER18" s="108">
        <f t="shared" si="91"/>
        <v>34524.113839100173</v>
      </c>
      <c r="ES18" s="108">
        <f t="shared" si="91"/>
        <v>32827.727070097346</v>
      </c>
      <c r="ET18" s="108">
        <f t="shared" si="91"/>
        <v>32834.729495393265</v>
      </c>
      <c r="EU18" s="108">
        <f t="shared" si="91"/>
        <v>32841.733414364324</v>
      </c>
      <c r="EV18" s="108">
        <f t="shared" si="91"/>
        <v>32848.738827329151</v>
      </c>
      <c r="EW18" s="108">
        <f t="shared" si="91"/>
        <v>33100.416216523772</v>
      </c>
      <c r="EX18" s="108">
        <f t="shared" si="91"/>
        <v>33107.476808666666</v>
      </c>
      <c r="EY18" s="108">
        <f t="shared" si="91"/>
        <v>33114.538906892165</v>
      </c>
      <c r="EZ18" s="108">
        <f t="shared" si="91"/>
        <v>33121.602511521545</v>
      </c>
      <c r="FA18" s="108">
        <f t="shared" si="91"/>
        <v>31057.335610716247</v>
      </c>
      <c r="FB18" s="108">
        <f t="shared" si="92"/>
        <v>31063.960396892886</v>
      </c>
      <c r="FC18" s="108">
        <f t="shared" si="92"/>
        <v>31070.586596191122</v>
      </c>
      <c r="FD18" s="108">
        <f t="shared" si="92"/>
        <v>31077.214208912395</v>
      </c>
      <c r="FE18" s="108">
        <f t="shared" si="92"/>
        <v>31083.843235358199</v>
      </c>
    </row>
    <row r="19" spans="1:161" ht="15.75" x14ac:dyDescent="0.25">
      <c r="A19" s="47" t="s">
        <v>178</v>
      </c>
      <c r="B19" s="12">
        <f>'Urb proj of all 25 ARs '!I19</f>
        <v>43600.288561267262</v>
      </c>
      <c r="C19" s="12">
        <f>'Urb proj of all 25 ARs '!J19</f>
        <v>44086.544182539379</v>
      </c>
      <c r="D19" s="100">
        <f t="shared" si="10"/>
        <v>1.1152578052065631E-2</v>
      </c>
      <c r="E19" s="101">
        <f t="shared" si="11"/>
        <v>2.1330825862442282E-4</v>
      </c>
      <c r="F19" s="69">
        <f t="shared" si="12"/>
        <v>43609.588862895791</v>
      </c>
      <c r="G19" s="69">
        <f t="shared" si="13"/>
        <v>43618.891148355462</v>
      </c>
      <c r="H19" s="69">
        <f>G19*(1+$E$19)</f>
        <v>43628.195418069445</v>
      </c>
      <c r="I19" s="69">
        <f t="shared" ref="I19:BE19" si="95">H19*(1+$E$19)</f>
        <v>43637.501672460996</v>
      </c>
      <c r="J19" s="69">
        <f t="shared" si="95"/>
        <v>43646.809911953467</v>
      </c>
      <c r="K19" s="69">
        <f t="shared" si="95"/>
        <v>43656.120136970298</v>
      </c>
      <c r="L19" s="69">
        <f t="shared" si="95"/>
        <v>43665.432347935013</v>
      </c>
      <c r="M19" s="69">
        <f t="shared" si="95"/>
        <v>43674.746545271235</v>
      </c>
      <c r="N19" s="69">
        <f t="shared" si="95"/>
        <v>43684.062729402671</v>
      </c>
      <c r="O19" s="69">
        <f t="shared" si="95"/>
        <v>43693.380900753116</v>
      </c>
      <c r="P19" s="69">
        <f t="shared" si="95"/>
        <v>43702.701059746469</v>
      </c>
      <c r="Q19" s="69">
        <f t="shared" si="95"/>
        <v>43712.023206806705</v>
      </c>
      <c r="R19" s="69">
        <f t="shared" si="95"/>
        <v>43721.347342357898</v>
      </c>
      <c r="S19" s="69">
        <f t="shared" si="95"/>
        <v>43730.673466824213</v>
      </c>
      <c r="T19" s="69">
        <f t="shared" si="95"/>
        <v>43740.001580629898</v>
      </c>
      <c r="U19" s="69">
        <f t="shared" si="95"/>
        <v>43749.331684199293</v>
      </c>
      <c r="V19" s="69">
        <f t="shared" si="95"/>
        <v>43758.663777956834</v>
      </c>
      <c r="W19" s="69">
        <f t="shared" si="95"/>
        <v>43767.997862327044</v>
      </c>
      <c r="X19" s="69">
        <f t="shared" si="95"/>
        <v>43777.333937734533</v>
      </c>
      <c r="Y19" s="69">
        <f t="shared" si="95"/>
        <v>43786.672004604014</v>
      </c>
      <c r="Z19" s="69">
        <f t="shared" si="95"/>
        <v>43796.012063360271</v>
      </c>
      <c r="AA19" s="69">
        <f t="shared" si="95"/>
        <v>43805.354114428199</v>
      </c>
      <c r="AB19" s="69">
        <f t="shared" si="95"/>
        <v>43814.698158232772</v>
      </c>
      <c r="AC19" s="69">
        <f t="shared" si="95"/>
        <v>43824.044195199058</v>
      </c>
      <c r="AD19" s="69">
        <f t="shared" si="95"/>
        <v>43833.392225752214</v>
      </c>
      <c r="AE19" s="69">
        <f t="shared" si="95"/>
        <v>43842.742250317489</v>
      </c>
      <c r="AF19" s="69">
        <f t="shared" si="95"/>
        <v>43852.094269320223</v>
      </c>
      <c r="AG19" s="69">
        <f t="shared" si="95"/>
        <v>43861.448283185848</v>
      </c>
      <c r="AH19" s="69">
        <f t="shared" si="95"/>
        <v>43870.804292339883</v>
      </c>
      <c r="AI19" s="69">
        <f t="shared" si="95"/>
        <v>43880.162297207935</v>
      </c>
      <c r="AJ19" s="69">
        <f t="shared" si="95"/>
        <v>43889.522298215707</v>
      </c>
      <c r="AK19" s="69">
        <f t="shared" si="95"/>
        <v>43898.884295788994</v>
      </c>
      <c r="AL19" s="69">
        <f t="shared" si="95"/>
        <v>43908.24829035368</v>
      </c>
      <c r="AM19" s="69">
        <f t="shared" si="95"/>
        <v>43917.614282335744</v>
      </c>
      <c r="AN19" s="69">
        <f t="shared" si="95"/>
        <v>43926.982272161251</v>
      </c>
      <c r="AO19" s="69">
        <f t="shared" si="95"/>
        <v>43936.352260256353</v>
      </c>
      <c r="AP19" s="69">
        <f t="shared" si="95"/>
        <v>43945.724247047299</v>
      </c>
      <c r="AQ19" s="69">
        <f t="shared" si="95"/>
        <v>43955.098232960423</v>
      </c>
      <c r="AR19" s="69">
        <f t="shared" si="95"/>
        <v>43964.474218422161</v>
      </c>
      <c r="AS19" s="69">
        <f t="shared" si="95"/>
        <v>43973.852203859031</v>
      </c>
      <c r="AT19" s="69">
        <f t="shared" si="95"/>
        <v>43983.232189697643</v>
      </c>
      <c r="AU19" s="69">
        <f t="shared" si="95"/>
        <v>43992.614176364703</v>
      </c>
      <c r="AV19" s="69">
        <f t="shared" si="95"/>
        <v>44001.998164286997</v>
      </c>
      <c r="AW19" s="69">
        <f t="shared" si="95"/>
        <v>44011.384153891413</v>
      </c>
      <c r="AX19" s="69">
        <f t="shared" si="95"/>
        <v>44020.772145604933</v>
      </c>
      <c r="AY19" s="69">
        <f t="shared" si="95"/>
        <v>44030.162139854612</v>
      </c>
      <c r="AZ19" s="69">
        <f t="shared" si="95"/>
        <v>44039.554137067615</v>
      </c>
      <c r="BA19" s="69">
        <f t="shared" si="95"/>
        <v>44048.948137671192</v>
      </c>
      <c r="BB19" s="69">
        <f t="shared" si="95"/>
        <v>44058.344142092676</v>
      </c>
      <c r="BC19" s="69">
        <f t="shared" si="95"/>
        <v>44067.742150759499</v>
      </c>
      <c r="BD19" s="69">
        <f t="shared" si="95"/>
        <v>44077.14216409919</v>
      </c>
      <c r="BE19" s="69">
        <f t="shared" si="95"/>
        <v>44086.544182539357</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44225.331153507876</v>
      </c>
      <c r="DG19" s="108">
        <f t="shared" si="15"/>
        <v>44234.764781883314</v>
      </c>
      <c r="DH19" s="108">
        <f t="shared" si="15"/>
        <v>44244.200422529597</v>
      </c>
      <c r="DI19" s="108">
        <f t="shared" si="15"/>
        <v>44253.638075875955</v>
      </c>
      <c r="DJ19" s="108">
        <f t="shared" si="15"/>
        <v>47686.853938391083</v>
      </c>
      <c r="DK19" s="108">
        <f t="shared" si="15"/>
        <v>47697.025938163963</v>
      </c>
      <c r="DL19" s="108">
        <f t="shared" si="15"/>
        <v>47707.200107708399</v>
      </c>
      <c r="DM19" s="108">
        <f t="shared" si="15"/>
        <v>47717.376447487222</v>
      </c>
      <c r="DN19" s="108">
        <f t="shared" si="15"/>
        <v>42319.24670383858</v>
      </c>
      <c r="DO19" s="108">
        <f t="shared" si="15"/>
        <v>42328.273748659274</v>
      </c>
      <c r="DP19" s="108">
        <f t="shared" si="15"/>
        <v>42337.302719023173</v>
      </c>
      <c r="DQ19" s="108">
        <f t="shared" si="15"/>
        <v>42346.333615341027</v>
      </c>
      <c r="DR19" s="108">
        <f t="shared" si="15"/>
        <v>42355.366438023637</v>
      </c>
      <c r="DS19" s="108">
        <f t="shared" si="15"/>
        <v>43338.495537036499</v>
      </c>
      <c r="DT19" s="108">
        <f t="shared" si="15"/>
        <v>43347.739996050914</v>
      </c>
      <c r="DU19" s="108">
        <f t="shared" si="15"/>
        <v>43356.986426984775</v>
      </c>
      <c r="DV19" s="108">
        <f t="shared" si="90"/>
        <v>43366.23483025872</v>
      </c>
      <c r="DW19" s="108">
        <f t="shared" si="90"/>
        <v>42782.213778781545</v>
      </c>
      <c r="DX19" s="108">
        <f t="shared" si="90"/>
        <v>42791.339578302795</v>
      </c>
      <c r="DY19" s="108">
        <f t="shared" si="90"/>
        <v>42800.467324432451</v>
      </c>
      <c r="DZ19" s="108">
        <f t="shared" si="90"/>
        <v>42809.597017585729</v>
      </c>
      <c r="EA19" s="108">
        <f t="shared" si="90"/>
        <v>43914.160591865082</v>
      </c>
      <c r="EB19" s="108">
        <f t="shared" si="90"/>
        <v>43923.527844989883</v>
      </c>
      <c r="EC19" s="108">
        <f t="shared" si="90"/>
        <v>43932.897096227141</v>
      </c>
      <c r="ED19" s="108">
        <f t="shared" si="90"/>
        <v>43942.26834600306</v>
      </c>
      <c r="EE19" s="108">
        <f t="shared" si="90"/>
        <v>43951.641594743953</v>
      </c>
      <c r="EF19" s="108">
        <f t="shared" si="90"/>
        <v>43710.313351651188</v>
      </c>
      <c r="EG19" s="108">
        <f t="shared" si="90"/>
        <v>43719.637122476153</v>
      </c>
      <c r="EH19" s="108">
        <f t="shared" si="90"/>
        <v>43728.962882138447</v>
      </c>
      <c r="EI19" s="108">
        <f t="shared" si="90"/>
        <v>43738.290631062286</v>
      </c>
      <c r="EJ19" s="108">
        <f t="shared" si="90"/>
        <v>43921.045779623848</v>
      </c>
      <c r="EK19" s="108">
        <f t="shared" si="90"/>
        <v>43930.41450141606</v>
      </c>
      <c r="EL19" s="108">
        <f t="shared" si="91"/>
        <v>43939.785221634003</v>
      </c>
      <c r="EM19" s="108">
        <f t="shared" si="91"/>
        <v>43949.157940703961</v>
      </c>
      <c r="EN19" s="108">
        <f t="shared" si="91"/>
        <v>47975.507129367004</v>
      </c>
      <c r="EO19" s="108">
        <f t="shared" si="91"/>
        <v>47985.740701249393</v>
      </c>
      <c r="EP19" s="108">
        <f t="shared" si="91"/>
        <v>47995.976456037184</v>
      </c>
      <c r="EQ19" s="108">
        <f t="shared" si="91"/>
        <v>48006.214394195995</v>
      </c>
      <c r="ER19" s="108">
        <f t="shared" si="91"/>
        <v>48016.454516191567</v>
      </c>
      <c r="ES19" s="108">
        <f t="shared" si="91"/>
        <v>46391.905550903131</v>
      </c>
      <c r="ET19" s="108">
        <f t="shared" si="91"/>
        <v>46401.801327490466</v>
      </c>
      <c r="EU19" s="108">
        <f t="shared" si="91"/>
        <v>46411.699214928667</v>
      </c>
      <c r="EV19" s="108">
        <f t="shared" si="91"/>
        <v>46421.599213668</v>
      </c>
      <c r="EW19" s="108">
        <f t="shared" si="91"/>
        <v>46394.629842748567</v>
      </c>
      <c r="EX19" s="108">
        <f t="shared" si="91"/>
        <v>46404.526200449851</v>
      </c>
      <c r="EY19" s="108">
        <f t="shared" si="91"/>
        <v>46414.424669125961</v>
      </c>
      <c r="EZ19" s="108">
        <f t="shared" si="91"/>
        <v>46424.325249227186</v>
      </c>
      <c r="FA19" s="108">
        <f t="shared" si="91"/>
        <v>42565.869184091236</v>
      </c>
      <c r="FB19" s="108">
        <f t="shared" si="92"/>
        <v>42574.948835523726</v>
      </c>
      <c r="FC19" s="108">
        <f t="shared" si="92"/>
        <v>42584.030423720855</v>
      </c>
      <c r="FD19" s="108">
        <f t="shared" si="92"/>
        <v>42593.11394909575</v>
      </c>
      <c r="FE19" s="108">
        <f t="shared" si="92"/>
        <v>42602.199412061629</v>
      </c>
    </row>
    <row r="20" spans="1:161" ht="15.75" x14ac:dyDescent="0.25">
      <c r="A20" s="47" t="s">
        <v>195</v>
      </c>
      <c r="B20" s="12">
        <f>'Urb proj of all 25 ARs '!I20</f>
        <v>144758.26121131791</v>
      </c>
      <c r="C20" s="12">
        <f>'Urb proj of all 25 ARs '!J20</f>
        <v>146372.68901815842</v>
      </c>
      <c r="D20" s="100">
        <f t="shared" si="10"/>
        <v>1.1152578052065517E-2</v>
      </c>
      <c r="E20" s="101">
        <f t="shared" si="11"/>
        <v>2.1330825862442282E-4</v>
      </c>
      <c r="F20" s="69">
        <f t="shared" si="12"/>
        <v>144789.13934393838</v>
      </c>
      <c r="G20" s="69">
        <f t="shared" si="13"/>
        <v>144820.02406311958</v>
      </c>
      <c r="H20" s="69">
        <f>G20*(1+$E$20)</f>
        <v>144850.91537026642</v>
      </c>
      <c r="I20" s="69">
        <f t="shared" ref="I20:BE20" si="96">H20*(1+$E$20)</f>
        <v>144881.81326678421</v>
      </c>
      <c r="J20" s="69">
        <f t="shared" si="96"/>
        <v>144912.71775407851</v>
      </c>
      <c r="K20" s="69">
        <f t="shared" si="96"/>
        <v>144943.62883355515</v>
      </c>
      <c r="L20" s="69">
        <f t="shared" si="96"/>
        <v>144974.54650662033</v>
      </c>
      <c r="M20" s="69">
        <f t="shared" si="96"/>
        <v>145005.47077468052</v>
      </c>
      <c r="N20" s="69">
        <f t="shared" si="96"/>
        <v>145036.40163914248</v>
      </c>
      <c r="O20" s="69">
        <f t="shared" si="96"/>
        <v>145067.33910141326</v>
      </c>
      <c r="P20" s="69">
        <f t="shared" si="96"/>
        <v>145098.28316290028</v>
      </c>
      <c r="Q20" s="69">
        <f t="shared" si="96"/>
        <v>145129.23382501115</v>
      </c>
      <c r="R20" s="69">
        <f t="shared" si="96"/>
        <v>145160.19108915387</v>
      </c>
      <c r="S20" s="69">
        <f t="shared" si="96"/>
        <v>145191.15495673669</v>
      </c>
      <c r="T20" s="69">
        <f t="shared" si="96"/>
        <v>145222.12542916817</v>
      </c>
      <c r="U20" s="69">
        <f t="shared" si="96"/>
        <v>145253.1025078572</v>
      </c>
      <c r="V20" s="69">
        <f t="shared" si="96"/>
        <v>145284.08619421296</v>
      </c>
      <c r="W20" s="69">
        <f t="shared" si="96"/>
        <v>145315.07648964488</v>
      </c>
      <c r="X20" s="69">
        <f t="shared" si="96"/>
        <v>145346.07339556277</v>
      </c>
      <c r="Y20" s="69">
        <f t="shared" si="96"/>
        <v>145377.07691337666</v>
      </c>
      <c r="Z20" s="69">
        <f t="shared" si="96"/>
        <v>145408.08704449696</v>
      </c>
      <c r="AA20" s="69">
        <f t="shared" si="96"/>
        <v>145439.10379033434</v>
      </c>
      <c r="AB20" s="69">
        <f t="shared" si="96"/>
        <v>145470.12715229974</v>
      </c>
      <c r="AC20" s="69">
        <f t="shared" si="96"/>
        <v>145501.15713180447</v>
      </c>
      <c r="AD20" s="69">
        <f t="shared" si="96"/>
        <v>145532.1937302601</v>
      </c>
      <c r="AE20" s="69">
        <f t="shared" si="96"/>
        <v>145563.23694907851</v>
      </c>
      <c r="AF20" s="69">
        <f t="shared" si="96"/>
        <v>145594.28678967184</v>
      </c>
      <c r="AG20" s="69">
        <f t="shared" si="96"/>
        <v>145625.34325345262</v>
      </c>
      <c r="AH20" s="69">
        <f t="shared" si="96"/>
        <v>145656.40634183359</v>
      </c>
      <c r="AI20" s="69">
        <f t="shared" si="96"/>
        <v>145687.47605622787</v>
      </c>
      <c r="AJ20" s="69">
        <f t="shared" si="96"/>
        <v>145718.55239804881</v>
      </c>
      <c r="AK20" s="69">
        <f t="shared" si="96"/>
        <v>145749.63536871009</v>
      </c>
      <c r="AL20" s="69">
        <f t="shared" si="96"/>
        <v>145780.72496962573</v>
      </c>
      <c r="AM20" s="69">
        <f t="shared" si="96"/>
        <v>145811.82120221001</v>
      </c>
      <c r="AN20" s="69">
        <f t="shared" si="96"/>
        <v>145842.92406787749</v>
      </c>
      <c r="AO20" s="69">
        <f t="shared" si="96"/>
        <v>145874.03356804312</v>
      </c>
      <c r="AP20" s="69">
        <f t="shared" si="96"/>
        <v>145905.14970412204</v>
      </c>
      <c r="AQ20" s="69">
        <f t="shared" si="96"/>
        <v>145936.27247752977</v>
      </c>
      <c r="AR20" s="69">
        <f t="shared" si="96"/>
        <v>145967.40188968208</v>
      </c>
      <c r="AS20" s="69">
        <f t="shared" si="96"/>
        <v>145998.53794199511</v>
      </c>
      <c r="AT20" s="69">
        <f t="shared" si="96"/>
        <v>146029.68063588522</v>
      </c>
      <c r="AU20" s="69">
        <f t="shared" si="96"/>
        <v>146060.82997276913</v>
      </c>
      <c r="AV20" s="69">
        <f t="shared" si="96"/>
        <v>146091.98595406386</v>
      </c>
      <c r="AW20" s="69">
        <f t="shared" si="96"/>
        <v>146123.14858118669</v>
      </c>
      <c r="AX20" s="69">
        <f t="shared" si="96"/>
        <v>146154.31785555524</v>
      </c>
      <c r="AY20" s="69">
        <f t="shared" si="96"/>
        <v>146185.49377858746</v>
      </c>
      <c r="AZ20" s="69">
        <f t="shared" si="96"/>
        <v>146216.67635170152</v>
      </c>
      <c r="BA20" s="69">
        <f t="shared" si="96"/>
        <v>146247.86557631596</v>
      </c>
      <c r="BB20" s="69">
        <f t="shared" si="96"/>
        <v>146279.06145384957</v>
      </c>
      <c r="BC20" s="69">
        <f t="shared" si="96"/>
        <v>146310.26398572151</v>
      </c>
      <c r="BD20" s="69">
        <f t="shared" si="96"/>
        <v>146341.47317335117</v>
      </c>
      <c r="BE20" s="69">
        <f t="shared" si="96"/>
        <v>146372.6890181583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158462.10923715719</v>
      </c>
      <c r="DG20" s="108">
        <f t="shared" si="15"/>
        <v>158495.91051373651</v>
      </c>
      <c r="DH20" s="108">
        <f t="shared" si="15"/>
        <v>158529.71900040729</v>
      </c>
      <c r="DI20" s="108">
        <f t="shared" si="15"/>
        <v>158563.53469870749</v>
      </c>
      <c r="DJ20" s="108">
        <f t="shared" si="15"/>
        <v>180585.19396395044</v>
      </c>
      <c r="DK20" s="108">
        <f t="shared" si="15"/>
        <v>180623.71427720823</v>
      </c>
      <c r="DL20" s="108">
        <f t="shared" si="15"/>
        <v>180662.24280716697</v>
      </c>
      <c r="DM20" s="108">
        <f t="shared" si="15"/>
        <v>180700.77955557933</v>
      </c>
      <c r="DN20" s="108">
        <f t="shared" si="15"/>
        <v>160794.99207760164</v>
      </c>
      <c r="DO20" s="108">
        <f t="shared" si="15"/>
        <v>160829.29097735722</v>
      </c>
      <c r="DP20" s="108">
        <f t="shared" si="15"/>
        <v>160863.59719335139</v>
      </c>
      <c r="DQ20" s="108">
        <f t="shared" si="15"/>
        <v>160897.91072714477</v>
      </c>
      <c r="DR20" s="108">
        <f t="shared" si="15"/>
        <v>160932.23158029831</v>
      </c>
      <c r="DS20" s="108">
        <f t="shared" si="15"/>
        <v>163505.74666753309</v>
      </c>
      <c r="DT20" s="108">
        <f t="shared" si="15"/>
        <v>163540.62379362981</v>
      </c>
      <c r="DU20" s="108">
        <f t="shared" si="15"/>
        <v>163575.50835930559</v>
      </c>
      <c r="DV20" s="108">
        <f t="shared" si="90"/>
        <v>163610.40036614731</v>
      </c>
      <c r="DW20" s="108">
        <f t="shared" si="90"/>
        <v>166171.32887821773</v>
      </c>
      <c r="DX20" s="108">
        <f t="shared" si="90"/>
        <v>166206.77459501405</v>
      </c>
      <c r="DY20" s="108">
        <f t="shared" si="90"/>
        <v>166242.22787267447</v>
      </c>
      <c r="DZ20" s="108">
        <f t="shared" si="90"/>
        <v>166277.68871281185</v>
      </c>
      <c r="EA20" s="108">
        <f t="shared" si="90"/>
        <v>168976.60682025607</v>
      </c>
      <c r="EB20" s="108">
        <f t="shared" si="90"/>
        <v>169012.65092600515</v>
      </c>
      <c r="EC20" s="108">
        <f t="shared" si="90"/>
        <v>169048.70272025967</v>
      </c>
      <c r="ED20" s="108">
        <f t="shared" si="90"/>
        <v>169084.76220465964</v>
      </c>
      <c r="EE20" s="108">
        <f t="shared" si="90"/>
        <v>169120.82938084545</v>
      </c>
      <c r="EF20" s="108">
        <f t="shared" si="90"/>
        <v>177767.09706468548</v>
      </c>
      <c r="EG20" s="108">
        <f t="shared" si="90"/>
        <v>177805.0162546011</v>
      </c>
      <c r="EH20" s="108">
        <f t="shared" si="90"/>
        <v>177842.94353299303</v>
      </c>
      <c r="EI20" s="108">
        <f t="shared" si="90"/>
        <v>177880.87890158672</v>
      </c>
      <c r="EJ20" s="108">
        <f t="shared" si="90"/>
        <v>180729.6161588821</v>
      </c>
      <c r="EK20" s="108">
        <f t="shared" si="90"/>
        <v>180768.1672785868</v>
      </c>
      <c r="EL20" s="108">
        <f t="shared" si="91"/>
        <v>180806.72662156372</v>
      </c>
      <c r="EM20" s="108">
        <f t="shared" si="91"/>
        <v>180845.29418956695</v>
      </c>
      <c r="EN20" s="108">
        <f t="shared" si="91"/>
        <v>195171.89899773756</v>
      </c>
      <c r="EO20" s="108">
        <f t="shared" si="91"/>
        <v>195213.53077564519</v>
      </c>
      <c r="EP20" s="108">
        <f t="shared" si="91"/>
        <v>195255.17143395488</v>
      </c>
      <c r="EQ20" s="108">
        <f t="shared" si="91"/>
        <v>195296.82097456089</v>
      </c>
      <c r="ER20" s="108">
        <f t="shared" si="91"/>
        <v>195338.47939935784</v>
      </c>
      <c r="ES20" s="108">
        <f t="shared" si="91"/>
        <v>175265.04377711561</v>
      </c>
      <c r="ET20" s="108">
        <f t="shared" si="91"/>
        <v>175302.42925840145</v>
      </c>
      <c r="EU20" s="108">
        <f t="shared" si="91"/>
        <v>175339.82271431916</v>
      </c>
      <c r="EV20" s="108">
        <f t="shared" si="91"/>
        <v>175377.22414656988</v>
      </c>
      <c r="EW20" s="108">
        <f t="shared" si="91"/>
        <v>172784.54962150112</v>
      </c>
      <c r="EX20" s="108">
        <f t="shared" si="91"/>
        <v>172821.40599289807</v>
      </c>
      <c r="EY20" s="108">
        <f t="shared" si="91"/>
        <v>172858.27022606344</v>
      </c>
      <c r="EZ20" s="108">
        <f t="shared" si="91"/>
        <v>172895.14232267419</v>
      </c>
      <c r="FA20" s="108">
        <f t="shared" si="91"/>
        <v>160262.52655963891</v>
      </c>
      <c r="FB20" s="108">
        <f t="shared" si="92"/>
        <v>160296.71188010208</v>
      </c>
      <c r="FC20" s="108">
        <f t="shared" si="92"/>
        <v>160330.90449257646</v>
      </c>
      <c r="FD20" s="108">
        <f t="shared" si="92"/>
        <v>160365.10439861743</v>
      </c>
      <c r="FE20" s="108">
        <f t="shared" si="92"/>
        <v>160399.31159978081</v>
      </c>
    </row>
    <row r="21" spans="1:161" ht="15.75" x14ac:dyDescent="0.25">
      <c r="A21" s="47" t="s">
        <v>180</v>
      </c>
      <c r="B21" s="12">
        <f>'Urb proj of all 25 ARs '!I21</f>
        <v>79687.892388771041</v>
      </c>
      <c r="C21" s="12">
        <f>'Urb proj of all 25 ARs '!J21</f>
        <v>80576.617828441405</v>
      </c>
      <c r="D21" s="100">
        <f t="shared" si="10"/>
        <v>1.1152578052065492E-2</v>
      </c>
      <c r="E21" s="101">
        <f t="shared" si="11"/>
        <v>2.1330825862442282E-4</v>
      </c>
      <c r="F21" s="69">
        <f t="shared" si="12"/>
        <v>79704.890474329935</v>
      </c>
      <c r="G21" s="69">
        <f t="shared" si="13"/>
        <v>79721.892185720862</v>
      </c>
      <c r="H21" s="69">
        <f>G21*(1+$E$21)</f>
        <v>79738.897523717242</v>
      </c>
      <c r="I21" s="69">
        <f t="shared" ref="I21:BE21" si="97">H21*(1+$E$21)</f>
        <v>79755.906489092653</v>
      </c>
      <c r="J21" s="69">
        <f t="shared" si="97"/>
        <v>79772.919082620851</v>
      </c>
      <c r="K21" s="69">
        <f t="shared" si="97"/>
        <v>79789.935305075749</v>
      </c>
      <c r="L21" s="69">
        <f t="shared" si="97"/>
        <v>79806.955157231423</v>
      </c>
      <c r="M21" s="69">
        <f t="shared" si="97"/>
        <v>79823.978639862136</v>
      </c>
      <c r="N21" s="69">
        <f t="shared" si="97"/>
        <v>79841.005753742284</v>
      </c>
      <c r="O21" s="69">
        <f t="shared" si="97"/>
        <v>79858.036499646434</v>
      </c>
      <c r="P21" s="69">
        <f t="shared" si="97"/>
        <v>79875.070878349346</v>
      </c>
      <c r="Q21" s="69">
        <f t="shared" si="97"/>
        <v>79892.10889062591</v>
      </c>
      <c r="R21" s="69">
        <f t="shared" si="97"/>
        <v>79909.150537251204</v>
      </c>
      <c r="S21" s="69">
        <f t="shared" si="97"/>
        <v>79926.195819000466</v>
      </c>
      <c r="T21" s="69">
        <f t="shared" si="97"/>
        <v>79943.244736649096</v>
      </c>
      <c r="U21" s="69">
        <f t="shared" si="97"/>
        <v>79960.297290972652</v>
      </c>
      <c r="V21" s="69">
        <f t="shared" si="97"/>
        <v>79977.353482746883</v>
      </c>
      <c r="W21" s="69">
        <f t="shared" si="97"/>
        <v>79994.413312747682</v>
      </c>
      <c r="X21" s="69">
        <f t="shared" si="97"/>
        <v>80011.476781751102</v>
      </c>
      <c r="Y21" s="69">
        <f t="shared" si="97"/>
        <v>80028.543890533387</v>
      </c>
      <c r="Z21" s="69">
        <f t="shared" si="97"/>
        <v>80045.614639870924</v>
      </c>
      <c r="AA21" s="69">
        <f t="shared" si="97"/>
        <v>80062.689030540278</v>
      </c>
      <c r="AB21" s="69">
        <f t="shared" si="97"/>
        <v>80079.76706331817</v>
      </c>
      <c r="AC21" s="69">
        <f t="shared" si="97"/>
        <v>80096.848738981498</v>
      </c>
      <c r="AD21" s="69">
        <f t="shared" si="97"/>
        <v>80113.934058307321</v>
      </c>
      <c r="AE21" s="69">
        <f t="shared" si="97"/>
        <v>80131.023022072855</v>
      </c>
      <c r="AF21" s="69">
        <f t="shared" si="97"/>
        <v>80148.115631055494</v>
      </c>
      <c r="AG21" s="69">
        <f t="shared" si="97"/>
        <v>80165.21188603279</v>
      </c>
      <c r="AH21" s="69">
        <f t="shared" si="97"/>
        <v>80182.311787782455</v>
      </c>
      <c r="AI21" s="69">
        <f t="shared" si="97"/>
        <v>80199.415337082391</v>
      </c>
      <c r="AJ21" s="69">
        <f t="shared" si="97"/>
        <v>80216.522534710646</v>
      </c>
      <c r="AK21" s="69">
        <f t="shared" si="97"/>
        <v>80233.633381445426</v>
      </c>
      <c r="AL21" s="69">
        <f t="shared" si="97"/>
        <v>80250.747878065129</v>
      </c>
      <c r="AM21" s="69">
        <f t="shared" si="97"/>
        <v>80267.86602534831</v>
      </c>
      <c r="AN21" s="69">
        <f t="shared" si="97"/>
        <v>80284.987824073673</v>
      </c>
      <c r="AO21" s="69">
        <f t="shared" si="97"/>
        <v>80302.113275020107</v>
      </c>
      <c r="AP21" s="69">
        <f t="shared" si="97"/>
        <v>80319.242378966665</v>
      </c>
      <c r="AQ21" s="69">
        <f t="shared" si="97"/>
        <v>80336.375136692557</v>
      </c>
      <c r="AR21" s="69">
        <f t="shared" si="97"/>
        <v>80353.511548977171</v>
      </c>
      <c r="AS21" s="69">
        <f t="shared" si="97"/>
        <v>80370.651616600037</v>
      </c>
      <c r="AT21" s="69">
        <f t="shared" si="97"/>
        <v>80387.79534034089</v>
      </c>
      <c r="AU21" s="69">
        <f t="shared" si="97"/>
        <v>80404.942720979598</v>
      </c>
      <c r="AV21" s="69">
        <f t="shared" si="97"/>
        <v>80422.0937592962</v>
      </c>
      <c r="AW21" s="69">
        <f t="shared" si="97"/>
        <v>80439.248456070927</v>
      </c>
      <c r="AX21" s="69">
        <f t="shared" si="97"/>
        <v>80456.406812084155</v>
      </c>
      <c r="AY21" s="69">
        <f t="shared" si="97"/>
        <v>80473.568828116418</v>
      </c>
      <c r="AZ21" s="69">
        <f t="shared" si="97"/>
        <v>80490.734504948443</v>
      </c>
      <c r="BA21" s="69">
        <f t="shared" si="97"/>
        <v>80507.903843361099</v>
      </c>
      <c r="BB21" s="69">
        <f t="shared" si="97"/>
        <v>80525.07684413543</v>
      </c>
      <c r="BC21" s="69">
        <f t="shared" si="97"/>
        <v>80542.253508052658</v>
      </c>
      <c r="BD21" s="69">
        <f t="shared" si="97"/>
        <v>80559.433835894146</v>
      </c>
      <c r="BE21" s="69">
        <f t="shared" si="97"/>
        <v>80576.617828441449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96765.877203648372</v>
      </c>
      <c r="DG21" s="108">
        <f t="shared" si="15"/>
        <v>96786.518164408946</v>
      </c>
      <c r="DH21" s="108">
        <f t="shared" si="15"/>
        <v>96807.163528056917</v>
      </c>
      <c r="DI21" s="108">
        <f t="shared" si="15"/>
        <v>96827.81329553145</v>
      </c>
      <c r="DJ21" s="108">
        <f t="shared" si="15"/>
        <v>108723.87584221635</v>
      </c>
      <c r="DK21" s="108">
        <f t="shared" si="15"/>
        <v>108747.06754284316</v>
      </c>
      <c r="DL21" s="108">
        <f t="shared" si="15"/>
        <v>108770.26419045121</v>
      </c>
      <c r="DM21" s="108">
        <f t="shared" si="15"/>
        <v>108793.46578609581</v>
      </c>
      <c r="DN21" s="108">
        <f t="shared" si="15"/>
        <v>91797.124315144945</v>
      </c>
      <c r="DO21" s="108">
        <f t="shared" si="15"/>
        <v>91816.705399879342</v>
      </c>
      <c r="DP21" s="108">
        <f t="shared" si="15"/>
        <v>91836.290661420833</v>
      </c>
      <c r="DQ21" s="108">
        <f t="shared" si="15"/>
        <v>91855.880100660346</v>
      </c>
      <c r="DR21" s="108">
        <f t="shared" si="15"/>
        <v>91875.473718489025</v>
      </c>
      <c r="DS21" s="108">
        <f t="shared" si="15"/>
        <v>94531.018614707005</v>
      </c>
      <c r="DT21" s="108">
        <f t="shared" si="15"/>
        <v>94551.182861673718</v>
      </c>
      <c r="DU21" s="108">
        <f t="shared" si="15"/>
        <v>94571.351409840805</v>
      </c>
      <c r="DV21" s="108">
        <f t="shared" si="90"/>
        <v>94591.524260125807</v>
      </c>
      <c r="DW21" s="108">
        <f t="shared" si="90"/>
        <v>95773.228712635406</v>
      </c>
      <c r="DX21" s="108">
        <f t="shared" si="90"/>
        <v>95793.657933274939</v>
      </c>
      <c r="DY21" s="108">
        <f t="shared" si="90"/>
        <v>95814.091511635954</v>
      </c>
      <c r="DZ21" s="108">
        <f t="shared" si="90"/>
        <v>95834.529448647983</v>
      </c>
      <c r="EA21" s="108">
        <f t="shared" si="90"/>
        <v>102272.09370664964</v>
      </c>
      <c r="EB21" s="108">
        <f t="shared" si="90"/>
        <v>102293.90918886407</v>
      </c>
      <c r="EC21" s="108">
        <f t="shared" si="90"/>
        <v>102315.72932450104</v>
      </c>
      <c r="ED21" s="108">
        <f t="shared" si="90"/>
        <v>102337.55411455315</v>
      </c>
      <c r="EE21" s="108">
        <f t="shared" si="90"/>
        <v>102359.38356001322</v>
      </c>
      <c r="EF21" s="108">
        <f t="shared" si="90"/>
        <v>100921.1965999588</v>
      </c>
      <c r="EG21" s="108">
        <f t="shared" si="90"/>
        <v>100942.72392466383</v>
      </c>
      <c r="EH21" s="108">
        <f t="shared" si="90"/>
        <v>100964.25584132501</v>
      </c>
      <c r="EI21" s="108">
        <f t="shared" si="90"/>
        <v>100985.79235092184</v>
      </c>
      <c r="EJ21" s="108">
        <f t="shared" si="90"/>
        <v>107747.32545801799</v>
      </c>
      <c r="EK21" s="108">
        <f t="shared" si="90"/>
        <v>107770.30885238288</v>
      </c>
      <c r="EL21" s="108">
        <f t="shared" si="91"/>
        <v>107793.29714929558</v>
      </c>
      <c r="EM21" s="108">
        <f t="shared" si="91"/>
        <v>107816.2903498019</v>
      </c>
      <c r="EN21" s="108">
        <f t="shared" si="91"/>
        <v>115761.45589762571</v>
      </c>
      <c r="EO21" s="108">
        <f t="shared" si="91"/>
        <v>115786.14877219906</v>
      </c>
      <c r="EP21" s="108">
        <f t="shared" si="91"/>
        <v>115810.8469139665</v>
      </c>
      <c r="EQ21" s="108">
        <f t="shared" si="91"/>
        <v>115835.55032405152</v>
      </c>
      <c r="ER21" s="108">
        <f t="shared" si="91"/>
        <v>115860.25900357797</v>
      </c>
      <c r="ES21" s="108">
        <f t="shared" si="91"/>
        <v>110993.21578757948</v>
      </c>
      <c r="ET21" s="108">
        <f t="shared" si="91"/>
        <v>111016.89155715826</v>
      </c>
      <c r="EU21" s="108">
        <f t="shared" si="91"/>
        <v>111040.57237697422</v>
      </c>
      <c r="EV21" s="108">
        <f t="shared" si="91"/>
        <v>111064.2582481046</v>
      </c>
      <c r="EW21" s="108">
        <f t="shared" si="91"/>
        <v>104822.43517682611</v>
      </c>
      <c r="EX21" s="108">
        <f t="shared" si="91"/>
        <v>104844.79466793845</v>
      </c>
      <c r="EY21" s="108">
        <f t="shared" si="91"/>
        <v>104867.15892851491</v>
      </c>
      <c r="EZ21" s="108">
        <f t="shared" si="91"/>
        <v>104889.52795957285</v>
      </c>
      <c r="FA21" s="108">
        <f t="shared" si="91"/>
        <v>94655.351790057786</v>
      </c>
      <c r="FB21" s="108">
        <f t="shared" si="92"/>
        <v>94675.542558317611</v>
      </c>
      <c r="FC21" s="108">
        <f t="shared" si="92"/>
        <v>94695.737633435056</v>
      </c>
      <c r="FD21" s="108">
        <f t="shared" si="92"/>
        <v>94715.937016328797</v>
      </c>
      <c r="FE21" s="108">
        <f t="shared" si="92"/>
        <v>94736.14070791773</v>
      </c>
    </row>
    <row r="22" spans="1:161" ht="15.75" x14ac:dyDescent="0.25">
      <c r="A22" s="47" t="s">
        <v>181</v>
      </c>
      <c r="B22" s="12">
        <f>'Urb proj of all 25 ARs '!I22</f>
        <v>237230.6762675271</v>
      </c>
      <c r="C22" s="12">
        <f>'Urb proj of all 25 ARs '!J22</f>
        <v>239876.40990094503</v>
      </c>
      <c r="D22" s="100">
        <f t="shared" si="10"/>
        <v>1.1152578052065704E-2</v>
      </c>
      <c r="E22" s="101">
        <f t="shared" si="11"/>
        <v>2.1330825862442282E-4</v>
      </c>
      <c r="F22" s="69">
        <f t="shared" si="12"/>
        <v>237281.27952997401</v>
      </c>
      <c r="G22" s="69">
        <f t="shared" si="13"/>
        <v>237331.89358651472</v>
      </c>
      <c r="H22" s="69">
        <f>G22*(1+$E$22)</f>
        <v>237382.5184394517</v>
      </c>
      <c r="I22" s="69">
        <f t="shared" ref="I22:BD22" si="98">H22*(1+$E$22)</f>
        <v>237433.1540910879</v>
      </c>
      <c r="J22" s="69">
        <f t="shared" si="98"/>
        <v>237483.80054372677</v>
      </c>
      <c r="K22" s="69">
        <f t="shared" si="98"/>
        <v>237534.45779967227</v>
      </c>
      <c r="L22" s="69">
        <f t="shared" si="98"/>
        <v>237585.12586122882</v>
      </c>
      <c r="M22" s="69">
        <f t="shared" si="98"/>
        <v>237635.80473070135</v>
      </c>
      <c r="N22" s="69">
        <f t="shared" si="98"/>
        <v>237686.49441039527</v>
      </c>
      <c r="O22" s="69">
        <f t="shared" si="98"/>
        <v>237737.19490261649</v>
      </c>
      <c r="P22" s="69">
        <f t="shared" si="98"/>
        <v>237787.90620967143</v>
      </c>
      <c r="Q22" s="69">
        <f t="shared" si="98"/>
        <v>237838.62833386697</v>
      </c>
      <c r="R22" s="69">
        <f t="shared" si="98"/>
        <v>237889.3612775105</v>
      </c>
      <c r="S22" s="69">
        <f t="shared" si="98"/>
        <v>237940.10504290988</v>
      </c>
      <c r="T22" s="69">
        <f t="shared" si="98"/>
        <v>237990.8596323735</v>
      </c>
      <c r="U22" s="69">
        <f t="shared" si="98"/>
        <v>238041.6250482102</v>
      </c>
      <c r="V22" s="69">
        <f t="shared" si="98"/>
        <v>238092.40129272937</v>
      </c>
      <c r="W22" s="69">
        <f t="shared" si="98"/>
        <v>238143.18836824084</v>
      </c>
      <c r="X22" s="69">
        <f t="shared" si="98"/>
        <v>238193.98627705494</v>
      </c>
      <c r="Y22" s="69">
        <f t="shared" si="98"/>
        <v>238244.79502148251</v>
      </c>
      <c r="Z22" s="69">
        <f t="shared" si="98"/>
        <v>238295.61460383487</v>
      </c>
      <c r="AA22" s="69">
        <f t="shared" si="98"/>
        <v>238346.44502642384</v>
      </c>
      <c r="AB22" s="69">
        <f t="shared" si="98"/>
        <v>238397.28629156176</v>
      </c>
      <c r="AC22" s="69">
        <f t="shared" si="98"/>
        <v>238448.13840156139</v>
      </c>
      <c r="AD22" s="69">
        <f t="shared" si="98"/>
        <v>238499.00135873607</v>
      </c>
      <c r="AE22" s="69">
        <f t="shared" si="98"/>
        <v>238549.87516539957</v>
      </c>
      <c r="AF22" s="69">
        <f t="shared" si="98"/>
        <v>238600.75982386619</v>
      </c>
      <c r="AG22" s="69">
        <f t="shared" si="98"/>
        <v>238651.65533645067</v>
      </c>
      <c r="AH22" s="69">
        <f t="shared" si="98"/>
        <v>238702.56170546831</v>
      </c>
      <c r="AI22" s="69">
        <f t="shared" si="98"/>
        <v>238753.4789332349</v>
      </c>
      <c r="AJ22" s="69">
        <f t="shared" si="98"/>
        <v>238804.40702206668</v>
      </c>
      <c r="AK22" s="69">
        <f t="shared" si="98"/>
        <v>238855.34597428038</v>
      </c>
      <c r="AL22" s="69">
        <f t="shared" si="98"/>
        <v>238906.2957921933</v>
      </c>
      <c r="AM22" s="69">
        <f t="shared" si="98"/>
        <v>238957.25647812313</v>
      </c>
      <c r="AN22" s="69">
        <f t="shared" si="98"/>
        <v>239008.22803438816</v>
      </c>
      <c r="AO22" s="69">
        <f t="shared" si="98"/>
        <v>239059.21046330707</v>
      </c>
      <c r="AP22" s="69">
        <f t="shared" si="98"/>
        <v>239110.20376719913</v>
      </c>
      <c r="AQ22" s="69">
        <f t="shared" si="98"/>
        <v>239161.20794838405</v>
      </c>
      <c r="AR22" s="69">
        <f t="shared" si="98"/>
        <v>239212.22300918202</v>
      </c>
      <c r="AS22" s="69">
        <f t="shared" si="98"/>
        <v>239263.24895191379</v>
      </c>
      <c r="AT22" s="69">
        <f t="shared" si="98"/>
        <v>239314.28577890055</v>
      </c>
      <c r="AU22" s="69">
        <f t="shared" si="98"/>
        <v>239365.33349246401</v>
      </c>
      <c r="AV22" s="69">
        <f t="shared" si="98"/>
        <v>239416.39209492633</v>
      </c>
      <c r="AW22" s="69">
        <f t="shared" si="98"/>
        <v>239467.46158861023</v>
      </c>
      <c r="AX22" s="69">
        <f t="shared" si="98"/>
        <v>239518.54197583889</v>
      </c>
      <c r="AY22" s="69">
        <f t="shared" si="98"/>
        <v>239569.63325893602</v>
      </c>
      <c r="AZ22" s="69">
        <f t="shared" si="98"/>
        <v>239620.73544022578</v>
      </c>
      <c r="BA22" s="69">
        <f t="shared" si="98"/>
        <v>239671.84852203284</v>
      </c>
      <c r="BB22" s="69">
        <f t="shared" si="98"/>
        <v>239722.97250668239</v>
      </c>
      <c r="BC22" s="69">
        <f t="shared" si="98"/>
        <v>239774.10739650007</v>
      </c>
      <c r="BD22" s="69">
        <f t="shared" si="98"/>
        <v>239825.25319381204</v>
      </c>
      <c r="BE22" s="69">
        <f>BD22*(1+$E$22)</f>
        <v>239876.40990094497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267666.42504712881</v>
      </c>
      <c r="DG22" s="108">
        <f t="shared" si="15"/>
        <v>267723.52050614782</v>
      </c>
      <c r="DH22" s="108">
        <f t="shared" si="15"/>
        <v>267780.62814409978</v>
      </c>
      <c r="DI22" s="108">
        <f t="shared" si="15"/>
        <v>267837.74796358257</v>
      </c>
      <c r="DJ22" s="108">
        <f t="shared" si="15"/>
        <v>293213.14764938771</v>
      </c>
      <c r="DK22" s="108">
        <f t="shared" si="15"/>
        <v>293275.6924353186</v>
      </c>
      <c r="DL22" s="108">
        <f t="shared" si="15"/>
        <v>293338.25056256884</v>
      </c>
      <c r="DM22" s="108">
        <f t="shared" si="15"/>
        <v>293400.8220339843</v>
      </c>
      <c r="DN22" s="108">
        <f t="shared" si="15"/>
        <v>259064.65241879906</v>
      </c>
      <c r="DO22" s="108">
        <f t="shared" si="15"/>
        <v>259119.91304867764</v>
      </c>
      <c r="DP22" s="108">
        <f t="shared" si="15"/>
        <v>259175.18546610497</v>
      </c>
      <c r="DQ22" s="108">
        <f t="shared" si="15"/>
        <v>259230.46967359542</v>
      </c>
      <c r="DR22" s="108">
        <f t="shared" si="15"/>
        <v>259285.7656736639</v>
      </c>
      <c r="DS22" s="108">
        <f t="shared" si="15"/>
        <v>263600.98886902363</v>
      </c>
      <c r="DT22" s="108">
        <f t="shared" si="15"/>
        <v>263657.21713693091</v>
      </c>
      <c r="DU22" s="108">
        <f t="shared" si="15"/>
        <v>263713.45739879215</v>
      </c>
      <c r="DV22" s="108">
        <f t="shared" si="90"/>
        <v>263769.70965716575</v>
      </c>
      <c r="DW22" s="108">
        <f t="shared" si="90"/>
        <v>261100.12682689898</v>
      </c>
      <c r="DX22" s="108">
        <f t="shared" si="90"/>
        <v>261155.82164027906</v>
      </c>
      <c r="DY22" s="108">
        <f t="shared" si="90"/>
        <v>261211.52833382276</v>
      </c>
      <c r="DZ22" s="108">
        <f t="shared" si="90"/>
        <v>261267.24691006428</v>
      </c>
      <c r="EA22" s="108">
        <f t="shared" si="90"/>
        <v>273558.57182403578</v>
      </c>
      <c r="EB22" s="108">
        <f t="shared" si="90"/>
        <v>273616.92412662337</v>
      </c>
      <c r="EC22" s="108">
        <f t="shared" si="90"/>
        <v>273675.28887623898</v>
      </c>
      <c r="ED22" s="108">
        <f t="shared" si="90"/>
        <v>273733.66607553768</v>
      </c>
      <c r="EE22" s="108">
        <f t="shared" si="90"/>
        <v>273792.05572717515</v>
      </c>
      <c r="EF22" s="108">
        <f t="shared" si="90"/>
        <v>273952.79429752566</v>
      </c>
      <c r="EG22" s="108">
        <f t="shared" si="90"/>
        <v>274011.23069102253</v>
      </c>
      <c r="EH22" s="108">
        <f t="shared" si="90"/>
        <v>274069.67954948475</v>
      </c>
      <c r="EI22" s="108">
        <f t="shared" si="90"/>
        <v>274128.14087557123</v>
      </c>
      <c r="EJ22" s="108">
        <f t="shared" si="90"/>
        <v>281629.48415241635</v>
      </c>
      <c r="EK22" s="108">
        <f t="shared" si="90"/>
        <v>281689.55804725818</v>
      </c>
      <c r="EL22" s="108">
        <f t="shared" si="91"/>
        <v>281749.64475635788</v>
      </c>
      <c r="EM22" s="108">
        <f t="shared" si="91"/>
        <v>281809.74428244896</v>
      </c>
      <c r="EN22" s="108">
        <f t="shared" si="91"/>
        <v>304379.97834063764</v>
      </c>
      <c r="EO22" s="108">
        <f t="shared" si="91"/>
        <v>304444.90510377759</v>
      </c>
      <c r="EP22" s="108">
        <f t="shared" si="91"/>
        <v>304509.84571633238</v>
      </c>
      <c r="EQ22" s="108">
        <f t="shared" si="91"/>
        <v>304574.80018125614</v>
      </c>
      <c r="ER22" s="108">
        <f t="shared" si="91"/>
        <v>304639.76850150368</v>
      </c>
      <c r="ES22" s="108">
        <f t="shared" si="91"/>
        <v>289128.6147419021</v>
      </c>
      <c r="ET22" s="108">
        <f t="shared" si="91"/>
        <v>289190.28826323117</v>
      </c>
      <c r="EU22" s="108">
        <f t="shared" si="91"/>
        <v>289251.97494003171</v>
      </c>
      <c r="EV22" s="108">
        <f t="shared" si="91"/>
        <v>289313.6747751098</v>
      </c>
      <c r="EW22" s="108">
        <f t="shared" si="91"/>
        <v>284324.3972693666</v>
      </c>
      <c r="EX22" s="108">
        <f t="shared" si="91"/>
        <v>284385.04601143254</v>
      </c>
      <c r="EY22" s="108">
        <f t="shared" si="91"/>
        <v>284445.70769037609</v>
      </c>
      <c r="EZ22" s="108">
        <f t="shared" si="91"/>
        <v>284506.3823089567</v>
      </c>
      <c r="FA22" s="108">
        <f t="shared" si="91"/>
        <v>264354.70121383667</v>
      </c>
      <c r="FB22" s="108">
        <f t="shared" si="92"/>
        <v>264411.09025481174</v>
      </c>
      <c r="FC22" s="108">
        <f t="shared" si="92"/>
        <v>264467.49132403504</v>
      </c>
      <c r="FD22" s="108">
        <f t="shared" si="92"/>
        <v>264523.90442407213</v>
      </c>
      <c r="FE22" s="108">
        <f t="shared" si="92"/>
        <v>264580.32955748937</v>
      </c>
    </row>
    <row r="23" spans="1:161" ht="15.75" x14ac:dyDescent="0.25">
      <c r="A23" s="47" t="s">
        <v>182</v>
      </c>
      <c r="B23" s="12">
        <f>'Urb proj of all 25 ARs '!I23</f>
        <v>500580.91791765648</v>
      </c>
      <c r="C23" s="12">
        <f>'Urb proj of all 25 ARs '!J23</f>
        <v>506163.68567610788</v>
      </c>
      <c r="D23" s="100">
        <f t="shared" si="10"/>
        <v>1.1152578052065789E-2</v>
      </c>
      <c r="E23" s="101">
        <f t="shared" si="11"/>
        <v>2.1330825862442282E-4</v>
      </c>
      <c r="F23" s="69">
        <f t="shared" si="12"/>
        <v>500687.69596155809</v>
      </c>
      <c r="G23" s="69">
        <f t="shared" si="13"/>
        <v>500794.49678209831</v>
      </c>
      <c r="H23" s="69">
        <f>G23*(1+$E$23)</f>
        <v>500901.32038413559</v>
      </c>
      <c r="I23" s="69">
        <f t="shared" ref="I23:BE23" si="99">H23*(1+$E$23)</f>
        <v>501008.16677252942</v>
      </c>
      <c r="J23" s="69">
        <f t="shared" si="99"/>
        <v>501115.03595214029</v>
      </c>
      <c r="K23" s="69">
        <f t="shared" si="99"/>
        <v>501221.92792782973</v>
      </c>
      <c r="L23" s="69">
        <f t="shared" si="99"/>
        <v>501328.84270446037</v>
      </c>
      <c r="M23" s="69">
        <f t="shared" si="99"/>
        <v>501435.78028689587</v>
      </c>
      <c r="N23" s="69">
        <f t="shared" si="99"/>
        <v>501542.74068000086</v>
      </c>
      <c r="O23" s="69">
        <f t="shared" si="99"/>
        <v>501649.72388864105</v>
      </c>
      <c r="P23" s="69">
        <f t="shared" si="99"/>
        <v>501756.72991768317</v>
      </c>
      <c r="Q23" s="69">
        <f t="shared" si="99"/>
        <v>501863.75877199502</v>
      </c>
      <c r="R23" s="69">
        <f t="shared" si="99"/>
        <v>501970.81045644538</v>
      </c>
      <c r="S23" s="69">
        <f t="shared" si="99"/>
        <v>502077.88497590413</v>
      </c>
      <c r="T23" s="69">
        <f t="shared" si="99"/>
        <v>502184.98233524215</v>
      </c>
      <c r="U23" s="69">
        <f t="shared" si="99"/>
        <v>502292.10253933142</v>
      </c>
      <c r="V23" s="69">
        <f t="shared" si="99"/>
        <v>502399.24559304491</v>
      </c>
      <c r="W23" s="69">
        <f t="shared" si="99"/>
        <v>502506.41150125657</v>
      </c>
      <c r="X23" s="69">
        <f t="shared" si="99"/>
        <v>502613.60026884149</v>
      </c>
      <c r="Y23" s="69">
        <f t="shared" si="99"/>
        <v>502720.81190067576</v>
      </c>
      <c r="Z23" s="69">
        <f t="shared" si="99"/>
        <v>502828.04640163656</v>
      </c>
      <c r="AA23" s="69">
        <f t="shared" si="99"/>
        <v>502935.30377660203</v>
      </c>
      <c r="AB23" s="69">
        <f t="shared" si="99"/>
        <v>503042.58403045137</v>
      </c>
      <c r="AC23" s="69">
        <f t="shared" si="99"/>
        <v>503149.88716806483</v>
      </c>
      <c r="AD23" s="69">
        <f t="shared" si="99"/>
        <v>503257.2131943237</v>
      </c>
      <c r="AE23" s="69">
        <f t="shared" si="99"/>
        <v>503364.56211411039</v>
      </c>
      <c r="AF23" s="69">
        <f t="shared" si="99"/>
        <v>503471.93393230822</v>
      </c>
      <c r="AG23" s="69">
        <f t="shared" si="99"/>
        <v>503579.32865380158</v>
      </c>
      <c r="AH23" s="69">
        <f t="shared" si="99"/>
        <v>503686.74628347601</v>
      </c>
      <c r="AI23" s="69">
        <f t="shared" si="99"/>
        <v>503794.18682621792</v>
      </c>
      <c r="AJ23" s="69">
        <f t="shared" si="99"/>
        <v>503901.65028691496</v>
      </c>
      <c r="AK23" s="69">
        <f t="shared" si="99"/>
        <v>504009.13667045563</v>
      </c>
      <c r="AL23" s="69">
        <f t="shared" si="99"/>
        <v>504116.64598172961</v>
      </c>
      <c r="AM23" s="69">
        <f t="shared" si="99"/>
        <v>504224.17822562758</v>
      </c>
      <c r="AN23" s="69">
        <f t="shared" si="99"/>
        <v>504331.73340704123</v>
      </c>
      <c r="AO23" s="69">
        <f t="shared" si="99"/>
        <v>504439.31153086334</v>
      </c>
      <c r="AP23" s="69">
        <f t="shared" si="99"/>
        <v>504546.91260198771</v>
      </c>
      <c r="AQ23" s="69">
        <f t="shared" si="99"/>
        <v>504654.53662530915</v>
      </c>
      <c r="AR23" s="69">
        <f t="shared" si="99"/>
        <v>504762.18360572361</v>
      </c>
      <c r="AS23" s="69">
        <f t="shared" si="99"/>
        <v>504869.85354812798</v>
      </c>
      <c r="AT23" s="69">
        <f t="shared" si="99"/>
        <v>504977.54645742028</v>
      </c>
      <c r="AU23" s="69">
        <f t="shared" si="99"/>
        <v>505085.26233849954</v>
      </c>
      <c r="AV23" s="69">
        <f t="shared" si="99"/>
        <v>505193.0011962658</v>
      </c>
      <c r="AW23" s="69">
        <f t="shared" si="99"/>
        <v>505300.76303562021</v>
      </c>
      <c r="AX23" s="69">
        <f t="shared" si="99"/>
        <v>505408.54786146496</v>
      </c>
      <c r="AY23" s="69">
        <f t="shared" si="99"/>
        <v>505516.35567870317</v>
      </c>
      <c r="AZ23" s="69">
        <f t="shared" si="99"/>
        <v>505624.18649223918</v>
      </c>
      <c r="BA23" s="69">
        <f t="shared" si="99"/>
        <v>505732.04030697822</v>
      </c>
      <c r="BB23" s="69">
        <f t="shared" si="99"/>
        <v>505839.91712782666</v>
      </c>
      <c r="BC23" s="69">
        <f t="shared" si="99"/>
        <v>505947.81695969193</v>
      </c>
      <c r="BD23" s="69">
        <f t="shared" si="99"/>
        <v>506055.73980748246</v>
      </c>
      <c r="BE23" s="69">
        <f t="shared" si="99"/>
        <v>506163.68567610771</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466759.39115682524</v>
      </c>
      <c r="DG23" s="108">
        <f t="shared" si="15"/>
        <v>466858.95478974946</v>
      </c>
      <c r="DH23" s="108">
        <f t="shared" si="15"/>
        <v>466958.53966041887</v>
      </c>
      <c r="DI23" s="108">
        <f t="shared" si="15"/>
        <v>467058.14577336371</v>
      </c>
      <c r="DJ23" s="108">
        <f t="shared" si="15"/>
        <v>503807.17397563695</v>
      </c>
      <c r="DK23" s="108">
        <f t="shared" si="15"/>
        <v>503914.64020660013</v>
      </c>
      <c r="DL23" s="108">
        <f t="shared" si="15"/>
        <v>504022.12936099793</v>
      </c>
      <c r="DM23" s="108">
        <f t="shared" si="15"/>
        <v>504129.64144372015</v>
      </c>
      <c r="DN23" s="108">
        <f t="shared" si="15"/>
        <v>447051.99461038242</v>
      </c>
      <c r="DO23" s="108">
        <f t="shared" si="15"/>
        <v>447147.35449286737</v>
      </c>
      <c r="DP23" s="108">
        <f t="shared" si="15"/>
        <v>447242.73471640277</v>
      </c>
      <c r="DQ23" s="108">
        <f t="shared" si="15"/>
        <v>447338.13528532756</v>
      </c>
      <c r="DR23" s="108">
        <f t="shared" si="15"/>
        <v>447433.55620398157</v>
      </c>
      <c r="DS23" s="108">
        <f t="shared" si="15"/>
        <v>459621.0336383105</v>
      </c>
      <c r="DT23" s="108">
        <f t="shared" si="15"/>
        <v>459719.07460062305</v>
      </c>
      <c r="DU23" s="108">
        <f t="shared" si="15"/>
        <v>459817.13647588255</v>
      </c>
      <c r="DV23" s="108">
        <f t="shared" si="90"/>
        <v>459915.21926854987</v>
      </c>
      <c r="DW23" s="108">
        <f t="shared" si="90"/>
        <v>455659.14382420445</v>
      </c>
      <c r="DX23" s="108">
        <f t="shared" si="90"/>
        <v>455756.33968269988</v>
      </c>
      <c r="DY23" s="108">
        <f t="shared" si="90"/>
        <v>455853.55627387459</v>
      </c>
      <c r="DZ23" s="108">
        <f t="shared" si="90"/>
        <v>455950.79360215116</v>
      </c>
      <c r="EA23" s="108">
        <f t="shared" si="90"/>
        <v>475335.15089114261</v>
      </c>
      <c r="EB23" s="108">
        <f t="shared" si="90"/>
        <v>475436.54380444216</v>
      </c>
      <c r="EC23" s="108">
        <f t="shared" si="90"/>
        <v>475537.95834568748</v>
      </c>
      <c r="ED23" s="108">
        <f t="shared" si="90"/>
        <v>475639.39451949199</v>
      </c>
      <c r="EE23" s="108">
        <f t="shared" si="90"/>
        <v>475740.85233047017</v>
      </c>
      <c r="EF23" s="108">
        <f t="shared" si="90"/>
        <v>457128.88524838293</v>
      </c>
      <c r="EG23" s="108">
        <f t="shared" si="90"/>
        <v>457226.39461486216</v>
      </c>
      <c r="EH23" s="108">
        <f t="shared" si="90"/>
        <v>457323.92478089465</v>
      </c>
      <c r="EI23" s="108">
        <f t="shared" si="90"/>
        <v>457421.47575091693</v>
      </c>
      <c r="EJ23" s="108">
        <f t="shared" si="90"/>
        <v>461721.37372307054</v>
      </c>
      <c r="EK23" s="108">
        <f t="shared" si="90"/>
        <v>461819.86270526907</v>
      </c>
      <c r="EL23" s="108">
        <f t="shared" si="91"/>
        <v>461918.37269598088</v>
      </c>
      <c r="EM23" s="108">
        <f t="shared" si="91"/>
        <v>462016.90369968733</v>
      </c>
      <c r="EN23" s="108">
        <f t="shared" si="91"/>
        <v>492743.23381914175</v>
      </c>
      <c r="EO23" s="108">
        <f t="shared" si="91"/>
        <v>492848.34002029669</v>
      </c>
      <c r="EP23" s="108">
        <f t="shared" si="91"/>
        <v>492953.4686414724</v>
      </c>
      <c r="EQ23" s="108">
        <f t="shared" si="91"/>
        <v>493058.61968745117</v>
      </c>
      <c r="ER23" s="108">
        <f t="shared" si="91"/>
        <v>493163.79316301644</v>
      </c>
      <c r="ES23" s="108">
        <f t="shared" si="91"/>
        <v>486083.65677197877</v>
      </c>
      <c r="ET23" s="108">
        <f t="shared" si="91"/>
        <v>486187.3424303506</v>
      </c>
      <c r="EU23" s="108">
        <f t="shared" si="91"/>
        <v>486291.05020572961</v>
      </c>
      <c r="EV23" s="108">
        <f t="shared" si="91"/>
        <v>486394.78010283364</v>
      </c>
      <c r="EW23" s="108">
        <f t="shared" si="91"/>
        <v>484377.0588592944</v>
      </c>
      <c r="EX23" s="108">
        <f t="shared" si="91"/>
        <v>484480.38048623735</v>
      </c>
      <c r="EY23" s="108">
        <f t="shared" si="91"/>
        <v>484583.72415253654</v>
      </c>
      <c r="EZ23" s="108">
        <f t="shared" si="91"/>
        <v>484687.08986289328</v>
      </c>
      <c r="FA23" s="108">
        <f t="shared" si="91"/>
        <v>456279.77846305864</v>
      </c>
      <c r="FB23" s="108">
        <f t="shared" si="92"/>
        <v>456377.10670804809</v>
      </c>
      <c r="FC23" s="108">
        <f t="shared" si="92"/>
        <v>456474.45571395609</v>
      </c>
      <c r="FD23" s="108">
        <f t="shared" si="92"/>
        <v>456571.82548521098</v>
      </c>
      <c r="FE23" s="108">
        <f t="shared" si="92"/>
        <v>456669.21602624218</v>
      </c>
    </row>
    <row r="24" spans="1:161" ht="15.75" x14ac:dyDescent="0.25">
      <c r="A24" s="47" t="s">
        <v>183</v>
      </c>
      <c r="B24" s="12">
        <f>'Urb proj of all 25 ARs '!I24</f>
        <v>258551.12505133869</v>
      </c>
      <c r="C24" s="12">
        <f>'Urb proj of all 25 ARs '!J24</f>
        <v>261434.63665392314</v>
      </c>
      <c r="D24" s="100">
        <f t="shared" si="10"/>
        <v>1.1152578052065673E-2</v>
      </c>
      <c r="E24" s="101">
        <f t="shared" si="11"/>
        <v>2.1330825862442282E-4</v>
      </c>
      <c r="F24" s="69">
        <f t="shared" si="12"/>
        <v>258606.27614158878</v>
      </c>
      <c r="G24" s="69">
        <f t="shared" si="13"/>
        <v>258661.4389960219</v>
      </c>
      <c r="H24" s="69">
        <f>G24*(1+$E$24)</f>
        <v>258716.61361714744</v>
      </c>
      <c r="I24" s="69">
        <f t="shared" ref="I24:BD24" si="100">H24*(1+$E$24)</f>
        <v>258771.80000747531</v>
      </c>
      <c r="J24" s="69">
        <f t="shared" si="100"/>
        <v>258826.99816951601</v>
      </c>
      <c r="K24" s="69">
        <f t="shared" si="100"/>
        <v>258882.20810578053</v>
      </c>
      <c r="L24" s="69">
        <f t="shared" si="100"/>
        <v>258937.42981878042</v>
      </c>
      <c r="M24" s="69">
        <f t="shared" si="100"/>
        <v>258992.66331102775</v>
      </c>
      <c r="N24" s="69">
        <f t="shared" si="100"/>
        <v>259047.90858503513</v>
      </c>
      <c r="O24" s="69">
        <f t="shared" si="100"/>
        <v>259103.1656433157</v>
      </c>
      <c r="P24" s="69">
        <f t="shared" si="100"/>
        <v>259158.43448838315</v>
      </c>
      <c r="Q24" s="69">
        <f t="shared" si="100"/>
        <v>259213.71512275169</v>
      </c>
      <c r="R24" s="69">
        <f t="shared" si="100"/>
        <v>259269.00754893609</v>
      </c>
      <c r="S24" s="69">
        <f t="shared" si="100"/>
        <v>259324.31176945163</v>
      </c>
      <c r="T24" s="69">
        <f t="shared" si="100"/>
        <v>259379.62778681415</v>
      </c>
      <c r="U24" s="69">
        <f t="shared" si="100"/>
        <v>259434.95560354</v>
      </c>
      <c r="V24" s="69">
        <f t="shared" si="100"/>
        <v>259490.29522214609</v>
      </c>
      <c r="W24" s="69">
        <f t="shared" si="100"/>
        <v>259545.64664514986</v>
      </c>
      <c r="X24" s="69">
        <f t="shared" si="100"/>
        <v>259601.00987506929</v>
      </c>
      <c r="Y24" s="69">
        <f t="shared" si="100"/>
        <v>259656.38491442287</v>
      </c>
      <c r="Z24" s="69">
        <f t="shared" si="100"/>
        <v>259711.77176572967</v>
      </c>
      <c r="AA24" s="69">
        <f t="shared" si="100"/>
        <v>259767.17043150929</v>
      </c>
      <c r="AB24" s="69">
        <f t="shared" si="100"/>
        <v>259822.58091428183</v>
      </c>
      <c r="AC24" s="69">
        <f t="shared" si="100"/>
        <v>259878.00321656797</v>
      </c>
      <c r="AD24" s="69">
        <f t="shared" si="100"/>
        <v>259933.43734088889</v>
      </c>
      <c r="AE24" s="69">
        <f t="shared" si="100"/>
        <v>259988.88328976635</v>
      </c>
      <c r="AF24" s="69">
        <f t="shared" si="100"/>
        <v>260044.3410657226</v>
      </c>
      <c r="AG24" s="69">
        <f t="shared" si="100"/>
        <v>260099.81067128046</v>
      </c>
      <c r="AH24" s="69">
        <f t="shared" si="100"/>
        <v>260155.2921089633</v>
      </c>
      <c r="AI24" s="69">
        <f t="shared" si="100"/>
        <v>260210.78538129499</v>
      </c>
      <c r="AJ24" s="69">
        <f t="shared" si="100"/>
        <v>260266.29049079996</v>
      </c>
      <c r="AK24" s="69">
        <f t="shared" si="100"/>
        <v>260321.80744000321</v>
      </c>
      <c r="AL24" s="69">
        <f t="shared" si="100"/>
        <v>260377.33623143021</v>
      </c>
      <c r="AM24" s="69">
        <f t="shared" si="100"/>
        <v>260432.876867607</v>
      </c>
      <c r="AN24" s="69">
        <f t="shared" si="100"/>
        <v>260488.42935106019</v>
      </c>
      <c r="AO24" s="69">
        <f t="shared" si="100"/>
        <v>260543.99368431687</v>
      </c>
      <c r="AP24" s="69">
        <f t="shared" si="100"/>
        <v>260599.56986990472</v>
      </c>
      <c r="AQ24" s="69">
        <f t="shared" si="100"/>
        <v>260655.15791035193</v>
      </c>
      <c r="AR24" s="69">
        <f t="shared" si="100"/>
        <v>260710.75780818728</v>
      </c>
      <c r="AS24" s="69">
        <f t="shared" si="100"/>
        <v>260766.36956594</v>
      </c>
      <c r="AT24" s="69">
        <f t="shared" si="100"/>
        <v>260821.99318613991</v>
      </c>
      <c r="AU24" s="69">
        <f t="shared" si="100"/>
        <v>260877.62867131739</v>
      </c>
      <c r="AV24" s="69">
        <f t="shared" si="100"/>
        <v>260933.27602400334</v>
      </c>
      <c r="AW24" s="69">
        <f t="shared" si="100"/>
        <v>260988.93524672918</v>
      </c>
      <c r="AX24" s="69">
        <f t="shared" si="100"/>
        <v>261044.60634202691</v>
      </c>
      <c r="AY24" s="69">
        <f t="shared" si="100"/>
        <v>261100.28931242903</v>
      </c>
      <c r="AZ24" s="69">
        <f t="shared" si="100"/>
        <v>261155.98416046859</v>
      </c>
      <c r="BA24" s="69">
        <f t="shared" si="100"/>
        <v>261211.69088867921</v>
      </c>
      <c r="BB24" s="69">
        <f t="shared" si="100"/>
        <v>261267.409499595</v>
      </c>
      <c r="BC24" s="69">
        <f t="shared" si="100"/>
        <v>261323.13999575068</v>
      </c>
      <c r="BD24" s="69">
        <f t="shared" si="100"/>
        <v>261378.88237968145</v>
      </c>
      <c r="BE24" s="69">
        <f>BD24*(1+$E$24)</f>
        <v>261434.63665392305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238697.46674316193</v>
      </c>
      <c r="DG24" s="108">
        <f t="shared" si="15"/>
        <v>238748.38288413096</v>
      </c>
      <c r="DH24" s="108">
        <f t="shared" si="15"/>
        <v>238799.30988593338</v>
      </c>
      <c r="DI24" s="108">
        <f t="shared" si="15"/>
        <v>238850.24775088587</v>
      </c>
      <c r="DJ24" s="108">
        <f t="shared" si="15"/>
        <v>257885.81654565822</v>
      </c>
      <c r="DK24" s="108">
        <f t="shared" si="15"/>
        <v>257940.82572010951</v>
      </c>
      <c r="DL24" s="108">
        <f t="shared" si="15"/>
        <v>257995.84662847201</v>
      </c>
      <c r="DM24" s="108">
        <f t="shared" si="15"/>
        <v>258050.87927324866</v>
      </c>
      <c r="DN24" s="108">
        <f t="shared" si="15"/>
        <v>228842.51414896562</v>
      </c>
      <c r="DO24" s="108">
        <f t="shared" si="15"/>
        <v>228891.328147158</v>
      </c>
      <c r="DP24" s="108">
        <f t="shared" si="15"/>
        <v>228940.15255777928</v>
      </c>
      <c r="DQ24" s="108">
        <f t="shared" si="15"/>
        <v>228988.98738305058</v>
      </c>
      <c r="DR24" s="108">
        <f t="shared" si="15"/>
        <v>229037.83262519343</v>
      </c>
      <c r="DS24" s="108">
        <f t="shared" si="15"/>
        <v>237152.69680056191</v>
      </c>
      <c r="DT24" s="108">
        <f t="shared" si="15"/>
        <v>237203.28342934453</v>
      </c>
      <c r="DU24" s="108">
        <f t="shared" si="15"/>
        <v>237253.88084867285</v>
      </c>
      <c r="DV24" s="108">
        <f t="shared" si="90"/>
        <v>237304.48906084854</v>
      </c>
      <c r="DW24" s="108">
        <f t="shared" si="90"/>
        <v>233228.98049772199</v>
      </c>
      <c r="DX24" s="108">
        <f t="shared" si="90"/>
        <v>233278.73016541271</v>
      </c>
      <c r="DY24" s="108">
        <f t="shared" si="90"/>
        <v>233328.4904451184</v>
      </c>
      <c r="DZ24" s="108">
        <f t="shared" si="90"/>
        <v>233378.2613391027</v>
      </c>
      <c r="EA24" s="108">
        <f t="shared" si="90"/>
        <v>242043.17665485069</v>
      </c>
      <c r="EB24" s="108">
        <f t="shared" si="90"/>
        <v>242094.80646337484</v>
      </c>
      <c r="EC24" s="108">
        <f t="shared" si="90"/>
        <v>242146.44728496359</v>
      </c>
      <c r="ED24" s="108">
        <f t="shared" si="90"/>
        <v>242198.09912196602</v>
      </c>
      <c r="EE24" s="108">
        <f t="shared" si="90"/>
        <v>242249.76197673188</v>
      </c>
      <c r="EF24" s="108">
        <f t="shared" si="90"/>
        <v>235013.71154291759</v>
      </c>
      <c r="EG24" s="108">
        <f t="shared" si="90"/>
        <v>235063.84190847966</v>
      </c>
      <c r="EH24" s="108">
        <f t="shared" si="90"/>
        <v>235113.98296726274</v>
      </c>
      <c r="EI24" s="108">
        <f t="shared" si="90"/>
        <v>235164.13472154771</v>
      </c>
      <c r="EJ24" s="108">
        <f t="shared" si="90"/>
        <v>237292.55610446047</v>
      </c>
      <c r="EK24" s="108">
        <f t="shared" si="90"/>
        <v>237343.17256638766</v>
      </c>
      <c r="EL24" s="108">
        <f t="shared" si="91"/>
        <v>237393.79982522421</v>
      </c>
      <c r="EM24" s="108">
        <f t="shared" si="91"/>
        <v>237444.43788327317</v>
      </c>
      <c r="EN24" s="108">
        <f t="shared" si="91"/>
        <v>255702.35235420792</v>
      </c>
      <c r="EO24" s="108">
        <f t="shared" si="91"/>
        <v>255756.89577771476</v>
      </c>
      <c r="EP24" s="108">
        <f t="shared" si="91"/>
        <v>255811.45083578429</v>
      </c>
      <c r="EQ24" s="108">
        <f t="shared" si="91"/>
        <v>255866.01753089824</v>
      </c>
      <c r="ER24" s="108">
        <f t="shared" si="91"/>
        <v>255920.59586553895</v>
      </c>
      <c r="ES24" s="108">
        <f t="shared" si="91"/>
        <v>250424.02327912065</v>
      </c>
      <c r="ET24" s="108">
        <f t="shared" si="91"/>
        <v>250477.44079144401</v>
      </c>
      <c r="EU24" s="108">
        <f t="shared" si="91"/>
        <v>250530.86969816394</v>
      </c>
      <c r="EV24" s="108">
        <f t="shared" si="91"/>
        <v>250584.31000171092</v>
      </c>
      <c r="EW24" s="108">
        <f t="shared" si="91"/>
        <v>250735.54177419882</v>
      </c>
      <c r="EX24" s="108">
        <f t="shared" si="91"/>
        <v>250789.02573598994</v>
      </c>
      <c r="EY24" s="108">
        <f t="shared" si="91"/>
        <v>250842.52110635178</v>
      </c>
      <c r="EZ24" s="108">
        <f t="shared" si="91"/>
        <v>250896.02788771794</v>
      </c>
      <c r="FA24" s="108">
        <f t="shared" si="91"/>
        <v>231455.77381943422</v>
      </c>
      <c r="FB24" s="108">
        <f t="shared" si="92"/>
        <v>231505.1452474962</v>
      </c>
      <c r="FC24" s="108">
        <f t="shared" si="92"/>
        <v>231554.52720689154</v>
      </c>
      <c r="FD24" s="108">
        <f t="shared" si="92"/>
        <v>231603.91969986667</v>
      </c>
      <c r="FE24" s="108">
        <f t="shared" si="92"/>
        <v>231653.32272866843</v>
      </c>
    </row>
    <row r="25" spans="1:161" ht="15.75" x14ac:dyDescent="0.25">
      <c r="A25" s="47" t="s">
        <v>189</v>
      </c>
      <c r="B25" s="12">
        <f>'Urb proj of all 25 ARs '!I25</f>
        <v>151904.05523074881</v>
      </c>
      <c r="C25" s="12">
        <f>'Urb proj of all 25 ARs '!J25</f>
        <v>153598.17706313502</v>
      </c>
      <c r="D25" s="100">
        <f t="shared" si="10"/>
        <v>1.1152578052065616E-2</v>
      </c>
      <c r="E25" s="101">
        <f t="shared" si="11"/>
        <v>2.1330825862442282E-4</v>
      </c>
      <c r="F25" s="69">
        <f t="shared" si="12"/>
        <v>151936.45762024808</v>
      </c>
      <c r="G25" s="69">
        <f t="shared" si="13"/>
        <v>151968.86692144463</v>
      </c>
      <c r="H25" s="69">
        <f>G25*(1+$E$25)</f>
        <v>152001.28313581276</v>
      </c>
      <c r="I25" s="69">
        <f t="shared" ref="I25:BE25" si="101">H25*(1+$E$25)</f>
        <v>152033.70626482714</v>
      </c>
      <c r="J25" s="69">
        <f t="shared" si="101"/>
        <v>152066.13630996272</v>
      </c>
      <c r="K25" s="69">
        <f t="shared" si="101"/>
        <v>152098.57327269475</v>
      </c>
      <c r="L25" s="69">
        <f t="shared" si="101"/>
        <v>152131.01715449881</v>
      </c>
      <c r="M25" s="69">
        <f t="shared" si="101"/>
        <v>152163.4679568508</v>
      </c>
      <c r="N25" s="69">
        <f t="shared" si="101"/>
        <v>152195.92568122692</v>
      </c>
      <c r="O25" s="69">
        <f t="shared" si="101"/>
        <v>152228.39032910371</v>
      </c>
      <c r="P25" s="69">
        <f t="shared" si="101"/>
        <v>152260.86190195801</v>
      </c>
      <c r="Q25" s="69">
        <f t="shared" si="101"/>
        <v>152293.34040126696</v>
      </c>
      <c r="R25" s="69">
        <f t="shared" si="101"/>
        <v>152325.82582850807</v>
      </c>
      <c r="S25" s="69">
        <f t="shared" si="101"/>
        <v>152358.31818515906</v>
      </c>
      <c r="T25" s="69">
        <f t="shared" si="101"/>
        <v>152390.81747269808</v>
      </c>
      <c r="U25" s="69">
        <f t="shared" si="101"/>
        <v>152423.32369260353</v>
      </c>
      <c r="V25" s="69">
        <f t="shared" si="101"/>
        <v>152455.83684635416</v>
      </c>
      <c r="W25" s="69">
        <f t="shared" si="101"/>
        <v>152488.35693542898</v>
      </c>
      <c r="X25" s="69">
        <f t="shared" si="101"/>
        <v>152520.88396130738</v>
      </c>
      <c r="Y25" s="69">
        <f t="shared" si="101"/>
        <v>152553.41792546902</v>
      </c>
      <c r="Z25" s="69">
        <f t="shared" si="101"/>
        <v>152585.9588293939</v>
      </c>
      <c r="AA25" s="69">
        <f t="shared" si="101"/>
        <v>152618.50667456235</v>
      </c>
      <c r="AB25" s="69">
        <f t="shared" si="101"/>
        <v>152651.06146245496</v>
      </c>
      <c r="AC25" s="69">
        <f t="shared" si="101"/>
        <v>152683.6231945527</v>
      </c>
      <c r="AD25" s="69">
        <f t="shared" si="101"/>
        <v>152716.19187233679</v>
      </c>
      <c r="AE25" s="69">
        <f t="shared" si="101"/>
        <v>152748.76749728882</v>
      </c>
      <c r="AF25" s="69">
        <f t="shared" si="101"/>
        <v>152781.35007089068</v>
      </c>
      <c r="AG25" s="69">
        <f t="shared" si="101"/>
        <v>152813.93959462459</v>
      </c>
      <c r="AH25" s="69">
        <f t="shared" si="101"/>
        <v>152846.53606997305</v>
      </c>
      <c r="AI25" s="69">
        <f t="shared" si="101"/>
        <v>152879.13949841892</v>
      </c>
      <c r="AJ25" s="69">
        <f t="shared" si="101"/>
        <v>152911.74988144534</v>
      </c>
      <c r="AK25" s="69">
        <f t="shared" si="101"/>
        <v>152944.36722053576</v>
      </c>
      <c r="AL25" s="69">
        <f t="shared" si="101"/>
        <v>152976.99151717397</v>
      </c>
      <c r="AM25" s="69">
        <f t="shared" si="101"/>
        <v>153009.6227728441</v>
      </c>
      <c r="AN25" s="69">
        <f t="shared" si="101"/>
        <v>153042.26098903056</v>
      </c>
      <c r="AO25" s="69">
        <f t="shared" si="101"/>
        <v>153074.90616721808</v>
      </c>
      <c r="AP25" s="69">
        <f t="shared" si="101"/>
        <v>153107.55830889172</v>
      </c>
      <c r="AQ25" s="69">
        <f t="shared" si="101"/>
        <v>153140.21741553681</v>
      </c>
      <c r="AR25" s="69">
        <f t="shared" si="101"/>
        <v>153172.88348863908</v>
      </c>
      <c r="AS25" s="69">
        <f t="shared" si="101"/>
        <v>153205.55652968452</v>
      </c>
      <c r="AT25" s="69">
        <f t="shared" si="101"/>
        <v>153238.23654015944</v>
      </c>
      <c r="AU25" s="69">
        <f t="shared" si="101"/>
        <v>153270.92352155049</v>
      </c>
      <c r="AV25" s="69">
        <f t="shared" si="101"/>
        <v>153303.61747534462</v>
      </c>
      <c r="AW25" s="69">
        <f t="shared" si="101"/>
        <v>153336.31840302912</v>
      </c>
      <c r="AX25" s="69">
        <f t="shared" si="101"/>
        <v>153369.02630609155</v>
      </c>
      <c r="AY25" s="69">
        <f t="shared" si="101"/>
        <v>153401.74118601982</v>
      </c>
      <c r="AZ25" s="69">
        <f t="shared" si="101"/>
        <v>153434.46304430216</v>
      </c>
      <c r="BA25" s="69">
        <f t="shared" si="101"/>
        <v>153467.19188242711</v>
      </c>
      <c r="BB25" s="69">
        <f t="shared" si="101"/>
        <v>153499.92770188354</v>
      </c>
      <c r="BC25" s="69">
        <f t="shared" si="101"/>
        <v>153532.6705041606</v>
      </c>
      <c r="BD25" s="69">
        <f t="shared" si="101"/>
        <v>153565.4202907478</v>
      </c>
      <c r="BE25" s="69">
        <f t="shared" si="101"/>
        <v>153598.17706313494</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156847.31243055279</v>
      </c>
      <c r="DG25" s="108">
        <f t="shared" si="15"/>
        <v>156880.76925763729</v>
      </c>
      <c r="DH25" s="108">
        <f t="shared" si="15"/>
        <v>156914.23322133929</v>
      </c>
      <c r="DI25" s="108">
        <f t="shared" si="15"/>
        <v>156947.70432318113</v>
      </c>
      <c r="DJ25" s="108">
        <f t="shared" si="15"/>
        <v>169395.16040837829</v>
      </c>
      <c r="DK25" s="108">
        <f t="shared" si="15"/>
        <v>169431.29379506441</v>
      </c>
      <c r="DL25" s="108">
        <f t="shared" si="15"/>
        <v>169467.43488930035</v>
      </c>
      <c r="DM25" s="108">
        <f t="shared" si="15"/>
        <v>169503.58369273011</v>
      </c>
      <c r="DN25" s="108">
        <f t="shared" si="15"/>
        <v>150359.30254857763</v>
      </c>
      <c r="DO25" s="108">
        <f t="shared" si="15"/>
        <v>150391.37542957225</v>
      </c>
      <c r="DP25" s="108">
        <f t="shared" si="15"/>
        <v>150423.45515197728</v>
      </c>
      <c r="DQ25" s="108">
        <f t="shared" si="15"/>
        <v>150455.541717252</v>
      </c>
      <c r="DR25" s="108">
        <f t="shared" si="15"/>
        <v>150487.63512685613</v>
      </c>
      <c r="DS25" s="108">
        <f t="shared" si="15"/>
        <v>156125.89958206122</v>
      </c>
      <c r="DT25" s="108">
        <f t="shared" si="15"/>
        <v>156159.20252582722</v>
      </c>
      <c r="DU25" s="108">
        <f t="shared" si="15"/>
        <v>156192.51257338619</v>
      </c>
      <c r="DV25" s="108">
        <f t="shared" si="90"/>
        <v>156225.8297262534</v>
      </c>
      <c r="DW25" s="108">
        <f t="shared" si="90"/>
        <v>153741.18110477497</v>
      </c>
      <c r="DX25" s="108">
        <f t="shared" si="90"/>
        <v>153773.97536839527</v>
      </c>
      <c r="DY25" s="108">
        <f t="shared" si="90"/>
        <v>153806.77662730287</v>
      </c>
      <c r="DZ25" s="108">
        <f t="shared" si="90"/>
        <v>153839.58488298988</v>
      </c>
      <c r="EA25" s="108">
        <f t="shared" si="90"/>
        <v>159020.24849303204</v>
      </c>
      <c r="EB25" s="108">
        <f t="shared" si="90"/>
        <v>159054.1688253241</v>
      </c>
      <c r="EC25" s="108">
        <f t="shared" si="90"/>
        <v>159088.09639310319</v>
      </c>
      <c r="ED25" s="108">
        <f t="shared" si="90"/>
        <v>159122.03119791267</v>
      </c>
      <c r="EE25" s="108">
        <f t="shared" si="90"/>
        <v>159155.97324129628</v>
      </c>
      <c r="EF25" s="108">
        <f t="shared" si="90"/>
        <v>155779.69040139639</v>
      </c>
      <c r="EG25" s="108">
        <f t="shared" si="90"/>
        <v>155812.91949588497</v>
      </c>
      <c r="EH25" s="108">
        <f t="shared" si="90"/>
        <v>155846.15567841381</v>
      </c>
      <c r="EI25" s="108">
        <f t="shared" si="90"/>
        <v>155879.39895049488</v>
      </c>
      <c r="EJ25" s="108">
        <f t="shared" si="90"/>
        <v>157446.64401562742</v>
      </c>
      <c r="EK25" s="108">
        <f t="shared" si="90"/>
        <v>157480.22868508866</v>
      </c>
      <c r="EL25" s="108">
        <f t="shared" si="91"/>
        <v>157513.82051843722</v>
      </c>
      <c r="EM25" s="108">
        <f t="shared" si="91"/>
        <v>157547.41951720128</v>
      </c>
      <c r="EN25" s="108">
        <f t="shared" si="91"/>
        <v>171114.12028124445</v>
      </c>
      <c r="EO25" s="108">
        <f t="shared" si="91"/>
        <v>171150.62033626769</v>
      </c>
      <c r="EP25" s="108">
        <f t="shared" si="91"/>
        <v>171187.12817705414</v>
      </c>
      <c r="EQ25" s="108">
        <f t="shared" si="91"/>
        <v>171223.64380526447</v>
      </c>
      <c r="ER25" s="108">
        <f t="shared" si="91"/>
        <v>171260.16722255992</v>
      </c>
      <c r="ES25" s="108">
        <f t="shared" si="91"/>
        <v>167662.95956944526</v>
      </c>
      <c r="ET25" s="108">
        <f t="shared" si="91"/>
        <v>167698.72346338682</v>
      </c>
      <c r="EU25" s="108">
        <f t="shared" si="91"/>
        <v>167734.49498606232</v>
      </c>
      <c r="EV25" s="108">
        <f t="shared" si="91"/>
        <v>167770.27413909906</v>
      </c>
      <c r="EW25" s="108">
        <f t="shared" si="91"/>
        <v>165356.14271937788</v>
      </c>
      <c r="EX25" s="108">
        <f t="shared" si="91"/>
        <v>165391.41455023421</v>
      </c>
      <c r="EY25" s="108">
        <f t="shared" si="91"/>
        <v>165426.69390486335</v>
      </c>
      <c r="EZ25" s="108">
        <f t="shared" si="91"/>
        <v>165461.98078487019</v>
      </c>
      <c r="FA25" s="108">
        <f t="shared" si="91"/>
        <v>151548.9096491189</v>
      </c>
      <c r="FB25" s="108">
        <f t="shared" si="92"/>
        <v>151581.2362831326</v>
      </c>
      <c r="FC25" s="108">
        <f t="shared" si="92"/>
        <v>151613.56981268429</v>
      </c>
      <c r="FD25" s="108">
        <f t="shared" si="92"/>
        <v>151645.91023924487</v>
      </c>
      <c r="FE25" s="108">
        <f t="shared" si="92"/>
        <v>151678.25756428551</v>
      </c>
    </row>
    <row r="26" spans="1:161" ht="15.75" x14ac:dyDescent="0.25">
      <c r="A26" s="47" t="s">
        <v>190</v>
      </c>
      <c r="B26" s="12">
        <f>'Urb proj of all 25 ARs '!I26</f>
        <v>142520.19196417459</v>
      </c>
      <c r="C26" s="12">
        <f>'Urb proj of all 25 ARs '!J26</f>
        <v>144109.65952905043</v>
      </c>
      <c r="D26" s="100">
        <f t="shared" si="10"/>
        <v>1.1152578052065687E-2</v>
      </c>
      <c r="E26" s="101">
        <f t="shared" si="11"/>
        <v>2.1330825862442282E-4</v>
      </c>
      <c r="F26" s="69">
        <f t="shared" si="12"/>
        <v>142550.59269814129</v>
      </c>
      <c r="G26" s="69">
        <f t="shared" si="13"/>
        <v>142580.9999168356</v>
      </c>
      <c r="H26" s="69">
        <f>G26*(1+$E$26)</f>
        <v>142611.41362164079</v>
      </c>
      <c r="I26" s="69">
        <f t="shared" ref="I26:BE26" si="102">H26*(1+$E$26)</f>
        <v>142641.83381394038</v>
      </c>
      <c r="J26" s="69">
        <f t="shared" si="102"/>
        <v>142672.26049511821</v>
      </c>
      <c r="K26" s="69">
        <f t="shared" si="102"/>
        <v>142702.69366655845</v>
      </c>
      <c r="L26" s="69">
        <f t="shared" si="102"/>
        <v>142733.13332964547</v>
      </c>
      <c r="M26" s="69">
        <f t="shared" si="102"/>
        <v>142763.57948576403</v>
      </c>
      <c r="N26" s="69">
        <f t="shared" si="102"/>
        <v>142794.03213629912</v>
      </c>
      <c r="O26" s="69">
        <f t="shared" si="102"/>
        <v>142824.49128263607</v>
      </c>
      <c r="P26" s="69">
        <f t="shared" si="102"/>
        <v>142854.95692616049</v>
      </c>
      <c r="Q26" s="69">
        <f t="shared" si="102"/>
        <v>142885.42906825827</v>
      </c>
      <c r="R26" s="69">
        <f t="shared" si="102"/>
        <v>142915.90771031563</v>
      </c>
      <c r="S26" s="69">
        <f t="shared" si="102"/>
        <v>142946.39285371904</v>
      </c>
      <c r="T26" s="69">
        <f t="shared" si="102"/>
        <v>142976.88449985531</v>
      </c>
      <c r="U26" s="69">
        <f t="shared" si="102"/>
        <v>143007.38265011151</v>
      </c>
      <c r="V26" s="69">
        <f t="shared" si="102"/>
        <v>143037.88730587505</v>
      </c>
      <c r="W26" s="69">
        <f t="shared" si="102"/>
        <v>143068.39846853359</v>
      </c>
      <c r="X26" s="69">
        <f t="shared" si="102"/>
        <v>143098.9161394751</v>
      </c>
      <c r="Y26" s="69">
        <f t="shared" si="102"/>
        <v>143129.44032008786</v>
      </c>
      <c r="Z26" s="69">
        <f t="shared" si="102"/>
        <v>143159.97101176041</v>
      </c>
      <c r="AA26" s="69">
        <f t="shared" si="102"/>
        <v>143190.50821588165</v>
      </c>
      <c r="AB26" s="69">
        <f t="shared" si="102"/>
        <v>143221.05193384073</v>
      </c>
      <c r="AC26" s="69">
        <f t="shared" si="102"/>
        <v>143251.6021670271</v>
      </c>
      <c r="AD26" s="69">
        <f t="shared" si="102"/>
        <v>143282.15891683052</v>
      </c>
      <c r="AE26" s="69">
        <f t="shared" si="102"/>
        <v>143312.72218464102</v>
      </c>
      <c r="AF26" s="69">
        <f t="shared" si="102"/>
        <v>143343.29197184896</v>
      </c>
      <c r="AG26" s="69">
        <f t="shared" si="102"/>
        <v>143373.86827984496</v>
      </c>
      <c r="AH26" s="69">
        <f t="shared" si="102"/>
        <v>143404.45111001999</v>
      </c>
      <c r="AI26" s="69">
        <f t="shared" si="102"/>
        <v>143435.04046376527</v>
      </c>
      <c r="AJ26" s="69">
        <f t="shared" si="102"/>
        <v>143465.63634247231</v>
      </c>
      <c r="AK26" s="69">
        <f t="shared" si="102"/>
        <v>143496.23874753297</v>
      </c>
      <c r="AL26" s="69">
        <f t="shared" si="102"/>
        <v>143526.84768033936</v>
      </c>
      <c r="AM26" s="69">
        <f t="shared" si="102"/>
        <v>143557.4631422839</v>
      </c>
      <c r="AN26" s="69">
        <f t="shared" si="102"/>
        <v>143588.08513475931</v>
      </c>
      <c r="AO26" s="69">
        <f t="shared" si="102"/>
        <v>143618.71365915862</v>
      </c>
      <c r="AP26" s="69">
        <f t="shared" si="102"/>
        <v>143649.34871687513</v>
      </c>
      <c r="AQ26" s="69">
        <f t="shared" si="102"/>
        <v>143679.99030930246</v>
      </c>
      <c r="AR26" s="69">
        <f t="shared" si="102"/>
        <v>143710.63843783451</v>
      </c>
      <c r="AS26" s="69">
        <f t="shared" si="102"/>
        <v>143741.29310386549</v>
      </c>
      <c r="AT26" s="69">
        <f t="shared" si="102"/>
        <v>143771.95430878989</v>
      </c>
      <c r="AU26" s="69">
        <f t="shared" si="102"/>
        <v>143802.62205400254</v>
      </c>
      <c r="AV26" s="69">
        <f t="shared" si="102"/>
        <v>143833.29634089849</v>
      </c>
      <c r="AW26" s="69">
        <f t="shared" si="102"/>
        <v>143863.97717087317</v>
      </c>
      <c r="AX26" s="69">
        <f t="shared" si="102"/>
        <v>143894.66454532227</v>
      </c>
      <c r="AY26" s="69">
        <f t="shared" si="102"/>
        <v>143925.3584656418</v>
      </c>
      <c r="AZ26" s="69">
        <f t="shared" si="102"/>
        <v>143956.05893322799</v>
      </c>
      <c r="BA26" s="69">
        <f t="shared" si="102"/>
        <v>143986.76594947747</v>
      </c>
      <c r="BB26" s="69">
        <f t="shared" si="102"/>
        <v>144017.47951578713</v>
      </c>
      <c r="BC26" s="69">
        <f t="shared" si="102"/>
        <v>144048.19963355412</v>
      </c>
      <c r="BD26" s="69">
        <f t="shared" si="102"/>
        <v>144078.92630417593</v>
      </c>
      <c r="BE26" s="69">
        <f t="shared" si="102"/>
        <v>144109.65952905035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138245.00009094705</v>
      </c>
      <c r="DG26" s="108">
        <f t="shared" si="15"/>
        <v>138274.48889117996</v>
      </c>
      <c r="DH26" s="108">
        <f t="shared" si="15"/>
        <v>138303.98398161752</v>
      </c>
      <c r="DI26" s="108">
        <f t="shared" si="15"/>
        <v>138333.48536360147</v>
      </c>
      <c r="DJ26" s="108">
        <f t="shared" si="15"/>
        <v>148877.21647910358</v>
      </c>
      <c r="DK26" s="108">
        <f t="shared" si="15"/>
        <v>148908.9732188996</v>
      </c>
      <c r="DL26" s="108">
        <f t="shared" si="15"/>
        <v>148940.73673267046</v>
      </c>
      <c r="DM26" s="108">
        <f t="shared" si="15"/>
        <v>148972.50702186115</v>
      </c>
      <c r="DN26" s="108">
        <f t="shared" si="15"/>
        <v>131645.88158218778</v>
      </c>
      <c r="DO26" s="108">
        <f t="shared" si="15"/>
        <v>131673.96273594312</v>
      </c>
      <c r="DP26" s="108">
        <f t="shared" si="15"/>
        <v>131702.04987964052</v>
      </c>
      <c r="DQ26" s="108">
        <f t="shared" si="15"/>
        <v>131730.1430145576</v>
      </c>
      <c r="DR26" s="108">
        <f t="shared" si="15"/>
        <v>131758.24214197238</v>
      </c>
      <c r="DS26" s="108">
        <f t="shared" si="15"/>
        <v>135515.22469050821</v>
      </c>
      <c r="DT26" s="108">
        <f t="shared" si="15"/>
        <v>135544.13120710407</v>
      </c>
      <c r="DU26" s="108">
        <f t="shared" si="15"/>
        <v>135573.0438896986</v>
      </c>
      <c r="DV26" s="108">
        <f t="shared" si="90"/>
        <v>135601.96273960712</v>
      </c>
      <c r="DW26" s="108">
        <f t="shared" si="90"/>
        <v>135981.36781037014</v>
      </c>
      <c r="DX26" s="108">
        <f t="shared" si="90"/>
        <v>136010.37375914311</v>
      </c>
      <c r="DY26" s="108">
        <f t="shared" si="90"/>
        <v>136039.38589512455</v>
      </c>
      <c r="DZ26" s="108">
        <f t="shared" si="90"/>
        <v>136068.40421963416</v>
      </c>
      <c r="EA26" s="108">
        <f t="shared" si="90"/>
        <v>141014.91724956935</v>
      </c>
      <c r="EB26" s="108">
        <f t="shared" si="90"/>
        <v>141044.99689600794</v>
      </c>
      <c r="EC26" s="108">
        <f t="shared" si="90"/>
        <v>141075.08295868352</v>
      </c>
      <c r="ED26" s="108">
        <f t="shared" si="90"/>
        <v>141105.17543896474</v>
      </c>
      <c r="EE26" s="108">
        <f t="shared" si="90"/>
        <v>141135.27433822054</v>
      </c>
      <c r="EF26" s="108">
        <f t="shared" si="90"/>
        <v>138231.71453222499</v>
      </c>
      <c r="EG26" s="108">
        <f t="shared" si="90"/>
        <v>138261.2004985385</v>
      </c>
      <c r="EH26" s="108">
        <f t="shared" si="90"/>
        <v>138290.69275445217</v>
      </c>
      <c r="EI26" s="108">
        <f t="shared" si="90"/>
        <v>138320.19130130761</v>
      </c>
      <c r="EJ26" s="108">
        <f t="shared" si="90"/>
        <v>136610.53312475819</v>
      </c>
      <c r="EK26" s="108">
        <f t="shared" si="90"/>
        <v>136639.67327968878</v>
      </c>
      <c r="EL26" s="108">
        <f t="shared" si="91"/>
        <v>136668.81965045509</v>
      </c>
      <c r="EM26" s="108">
        <f t="shared" si="91"/>
        <v>136697.97223838296</v>
      </c>
      <c r="EN26" s="108">
        <f t="shared" si="91"/>
        <v>147444.98884569612</v>
      </c>
      <c r="EO26" s="108">
        <f t="shared" si="91"/>
        <v>147476.44007950969</v>
      </c>
      <c r="EP26" s="108">
        <f t="shared" si="91"/>
        <v>147507.89802213118</v>
      </c>
      <c r="EQ26" s="108">
        <f t="shared" si="91"/>
        <v>147539.36267499163</v>
      </c>
      <c r="ER26" s="108">
        <f t="shared" si="91"/>
        <v>147570.83403952239</v>
      </c>
      <c r="ES26" s="108">
        <f t="shared" si="91"/>
        <v>145929.88667744258</v>
      </c>
      <c r="ET26" s="108">
        <f t="shared" si="91"/>
        <v>145961.01472745102</v>
      </c>
      <c r="EU26" s="108">
        <f t="shared" si="91"/>
        <v>145992.14941732958</v>
      </c>
      <c r="EV26" s="108">
        <f t="shared" si="91"/>
        <v>146023.29074849462</v>
      </c>
      <c r="EW26" s="108">
        <f t="shared" si="91"/>
        <v>143653.77634099798</v>
      </c>
      <c r="EX26" s="108">
        <f t="shared" si="91"/>
        <v>143684.41887787409</v>
      </c>
      <c r="EY26" s="108">
        <f t="shared" si="91"/>
        <v>143715.06795105641</v>
      </c>
      <c r="EZ26" s="108">
        <f t="shared" si="91"/>
        <v>143745.72356193914</v>
      </c>
      <c r="FA26" s="108">
        <f t="shared" si="91"/>
        <v>133570.53212459403</v>
      </c>
      <c r="FB26" s="108">
        <f t="shared" si="92"/>
        <v>133599.02382220508</v>
      </c>
      <c r="FC26" s="108">
        <f t="shared" si="92"/>
        <v>133627.52159733052</v>
      </c>
      <c r="FD26" s="108">
        <f t="shared" si="92"/>
        <v>133656.02545126673</v>
      </c>
      <c r="FE26" s="108">
        <f t="shared" si="92"/>
        <v>133684.53538531039</v>
      </c>
    </row>
    <row r="27" spans="1:161" ht="15.75" x14ac:dyDescent="0.25">
      <c r="A27" s="47" t="s">
        <v>191</v>
      </c>
      <c r="B27" s="12">
        <f>'Urb proj of all 25 ARs '!I27</f>
        <v>153515.40280163838</v>
      </c>
      <c r="C27" s="12">
        <f>'Urb proj of all 25 ARs '!J27</f>
        <v>155227.49531357791</v>
      </c>
      <c r="D27" s="100">
        <f t="shared" si="10"/>
        <v>1.1152578052065359E-2</v>
      </c>
      <c r="E27" s="101">
        <f t="shared" si="11"/>
        <v>2.1330825862442282E-4</v>
      </c>
      <c r="F27" s="69">
        <f t="shared" si="12"/>
        <v>153548.14890488202</v>
      </c>
      <c r="G27" s="69">
        <f t="shared" si="13"/>
        <v>153580.90199313994</v>
      </c>
      <c r="H27" s="69">
        <f>G27*(1+$E$27)</f>
        <v>153613.66206790207</v>
      </c>
      <c r="I27" s="69">
        <f t="shared" ref="I27:BD27" si="103">H27*(1+$E$27)</f>
        <v>153646.42913065868</v>
      </c>
      <c r="J27" s="69">
        <f t="shared" si="103"/>
        <v>153679.20318290041</v>
      </c>
      <c r="K27" s="69">
        <f t="shared" si="103"/>
        <v>153711.98422611813</v>
      </c>
      <c r="L27" s="69">
        <f t="shared" si="103"/>
        <v>153744.7722618031</v>
      </c>
      <c r="M27" s="69">
        <f t="shared" si="103"/>
        <v>153777.56729144687</v>
      </c>
      <c r="N27" s="69">
        <f t="shared" si="103"/>
        <v>153810.3693165413</v>
      </c>
      <c r="O27" s="69">
        <f t="shared" si="103"/>
        <v>153843.17833857858</v>
      </c>
      <c r="P27" s="69">
        <f t="shared" si="103"/>
        <v>153875.99435905123</v>
      </c>
      <c r="Q27" s="69">
        <f t="shared" si="103"/>
        <v>153908.81737945206</v>
      </c>
      <c r="R27" s="69">
        <f t="shared" si="103"/>
        <v>153941.64740127421</v>
      </c>
      <c r="S27" s="69">
        <f t="shared" si="103"/>
        <v>153974.48442601116</v>
      </c>
      <c r="T27" s="69">
        <f t="shared" si="103"/>
        <v>154007.32845515668</v>
      </c>
      <c r="U27" s="69">
        <f t="shared" si="103"/>
        <v>154040.17949020484</v>
      </c>
      <c r="V27" s="69">
        <f t="shared" si="103"/>
        <v>154073.03753265008</v>
      </c>
      <c r="W27" s="69">
        <f t="shared" si="103"/>
        <v>154105.90258398713</v>
      </c>
      <c r="X27" s="69">
        <f t="shared" si="103"/>
        <v>154138.77464571106</v>
      </c>
      <c r="Y27" s="69">
        <f t="shared" si="103"/>
        <v>154171.65371931726</v>
      </c>
      <c r="Z27" s="69">
        <f t="shared" si="103"/>
        <v>154204.53980630136</v>
      </c>
      <c r="AA27" s="69">
        <f t="shared" si="103"/>
        <v>154237.43290815942</v>
      </c>
      <c r="AB27" s="69">
        <f t="shared" si="103"/>
        <v>154270.33302638776</v>
      </c>
      <c r="AC27" s="69">
        <f t="shared" si="103"/>
        <v>154303.24016248304</v>
      </c>
      <c r="AD27" s="69">
        <f t="shared" si="103"/>
        <v>154336.15431794222</v>
      </c>
      <c r="AE27" s="69">
        <f t="shared" si="103"/>
        <v>154369.07549426256</v>
      </c>
      <c r="AF27" s="69">
        <f t="shared" si="103"/>
        <v>154402.00369294171</v>
      </c>
      <c r="AG27" s="69">
        <f t="shared" si="103"/>
        <v>154434.93891547757</v>
      </c>
      <c r="AH27" s="69">
        <f t="shared" si="103"/>
        <v>154467.88116336841</v>
      </c>
      <c r="AI27" s="69">
        <f t="shared" si="103"/>
        <v>154500.83043811278</v>
      </c>
      <c r="AJ27" s="69">
        <f t="shared" si="103"/>
        <v>154533.78674120957</v>
      </c>
      <c r="AK27" s="69">
        <f t="shared" si="103"/>
        <v>154566.75007415796</v>
      </c>
      <c r="AL27" s="69">
        <f t="shared" si="103"/>
        <v>154599.7204384575</v>
      </c>
      <c r="AM27" s="69">
        <f t="shared" si="103"/>
        <v>154632.69783560807</v>
      </c>
      <c r="AN27" s="69">
        <f t="shared" si="103"/>
        <v>154665.68226710978</v>
      </c>
      <c r="AO27" s="69">
        <f t="shared" si="103"/>
        <v>154698.67373446314</v>
      </c>
      <c r="AP27" s="69">
        <f t="shared" si="103"/>
        <v>154731.67223916895</v>
      </c>
      <c r="AQ27" s="69">
        <f t="shared" si="103"/>
        <v>154764.67778272834</v>
      </c>
      <c r="AR27" s="69">
        <f t="shared" si="103"/>
        <v>154797.69036664275</v>
      </c>
      <c r="AS27" s="69">
        <f t="shared" si="103"/>
        <v>154830.70999241393</v>
      </c>
      <c r="AT27" s="69">
        <f t="shared" si="103"/>
        <v>154863.73666154401</v>
      </c>
      <c r="AU27" s="69">
        <f t="shared" si="103"/>
        <v>154896.77037553536</v>
      </c>
      <c r="AV27" s="69">
        <f t="shared" si="103"/>
        <v>154929.81113589072</v>
      </c>
      <c r="AW27" s="69">
        <f t="shared" si="103"/>
        <v>154962.85894411313</v>
      </c>
      <c r="AX27" s="69">
        <f t="shared" si="103"/>
        <v>154995.91380170596</v>
      </c>
      <c r="AY27" s="69">
        <f t="shared" si="103"/>
        <v>155028.9757101729</v>
      </c>
      <c r="AZ27" s="69">
        <f t="shared" si="103"/>
        <v>155062.04467101797</v>
      </c>
      <c r="BA27" s="69">
        <f t="shared" si="103"/>
        <v>155095.1206857455</v>
      </c>
      <c r="BB27" s="69">
        <f t="shared" si="103"/>
        <v>155128.20375586013</v>
      </c>
      <c r="BC27" s="69">
        <f t="shared" si="103"/>
        <v>155161.29388286683</v>
      </c>
      <c r="BD27" s="69">
        <f t="shared" si="103"/>
        <v>155194.3910682709</v>
      </c>
      <c r="BE27" s="69">
        <f>BD27*(1+$E$27)</f>
        <v>155227.49531357794</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149506.17321222497</v>
      </c>
      <c r="DG27" s="108">
        <f t="shared" si="15"/>
        <v>149538.06411368647</v>
      </c>
      <c r="DH27" s="108">
        <f t="shared" si="15"/>
        <v>149569.96181774064</v>
      </c>
      <c r="DI27" s="108">
        <f t="shared" si="15"/>
        <v>149601.86632583849</v>
      </c>
      <c r="DJ27" s="108">
        <f t="shared" si="15"/>
        <v>160235.85988839058</v>
      </c>
      <c r="DK27" s="108">
        <f t="shared" si="15"/>
        <v>160270.03952063256</v>
      </c>
      <c r="DL27" s="108">
        <f t="shared" si="15"/>
        <v>160304.22644367235</v>
      </c>
      <c r="DM27" s="108">
        <f t="shared" si="15"/>
        <v>160338.42065906519</v>
      </c>
      <c r="DN27" s="108">
        <f t="shared" si="15"/>
        <v>140670.10437770095</v>
      </c>
      <c r="DO27" s="108">
        <f t="shared" si="15"/>
        <v>140700.11047270626</v>
      </c>
      <c r="DP27" s="108">
        <f t="shared" si="15"/>
        <v>140730.12296825947</v>
      </c>
      <c r="DQ27" s="108">
        <f t="shared" si="15"/>
        <v>140760.14186572583</v>
      </c>
      <c r="DR27" s="108">
        <f t="shared" si="15"/>
        <v>140790.16716647093</v>
      </c>
      <c r="DS27" s="108">
        <f t="shared" si="15"/>
        <v>146403.97265156035</v>
      </c>
      <c r="DT27" s="108">
        <f t="shared" si="15"/>
        <v>146435.20182802237</v>
      </c>
      <c r="DU27" s="108">
        <f t="shared" si="15"/>
        <v>146466.43766592562</v>
      </c>
      <c r="DV27" s="108">
        <f t="shared" si="90"/>
        <v>146497.68016669105</v>
      </c>
      <c r="DW27" s="108">
        <f t="shared" si="90"/>
        <v>141085.48908398533</v>
      </c>
      <c r="DX27" s="108">
        <f t="shared" si="90"/>
        <v>141115.58378397903</v>
      </c>
      <c r="DY27" s="108">
        <f t="shared" si="90"/>
        <v>141145.68490342077</v>
      </c>
      <c r="DZ27" s="108">
        <f t="shared" si="90"/>
        <v>141175.79244367985</v>
      </c>
      <c r="EA27" s="108">
        <f t="shared" si="90"/>
        <v>146925.47745473264</v>
      </c>
      <c r="EB27" s="108">
        <f t="shared" si="90"/>
        <v>146956.81787247607</v>
      </c>
      <c r="EC27" s="108">
        <f t="shared" si="90"/>
        <v>146988.16497538946</v>
      </c>
      <c r="ED27" s="108">
        <f t="shared" si="90"/>
        <v>147019.51876489876</v>
      </c>
      <c r="EE27" s="108">
        <f t="shared" si="90"/>
        <v>147050.8792424303</v>
      </c>
      <c r="EF27" s="108">
        <f t="shared" si="90"/>
        <v>142936.15037738357</v>
      </c>
      <c r="EG27" s="108">
        <f t="shared" si="90"/>
        <v>142966.63983871505</v>
      </c>
      <c r="EH27" s="108">
        <f t="shared" si="90"/>
        <v>142997.13580370042</v>
      </c>
      <c r="EI27" s="108">
        <f t="shared" si="90"/>
        <v>143027.638273727</v>
      </c>
      <c r="EJ27" s="108">
        <f t="shared" si="90"/>
        <v>144911.31962970167</v>
      </c>
      <c r="EK27" s="108">
        <f t="shared" si="90"/>
        <v>144942.23041094682</v>
      </c>
      <c r="EL27" s="108">
        <f t="shared" si="91"/>
        <v>144973.14778571692</v>
      </c>
      <c r="EM27" s="108">
        <f t="shared" si="91"/>
        <v>145004.07175541841</v>
      </c>
      <c r="EN27" s="108">
        <f t="shared" si="91"/>
        <v>154894.23020213298</v>
      </c>
      <c r="EO27" s="108">
        <f t="shared" si="91"/>
        <v>154927.27042064839</v>
      </c>
      <c r="EP27" s="108">
        <f t="shared" si="91"/>
        <v>154960.31768691525</v>
      </c>
      <c r="EQ27" s="108">
        <f t="shared" si="91"/>
        <v>154993.37200243692</v>
      </c>
      <c r="ER27" s="108">
        <f t="shared" si="91"/>
        <v>155026.43336871712</v>
      </c>
      <c r="ES27" s="108">
        <f t="shared" si="91"/>
        <v>154906.86546916174</v>
      </c>
      <c r="ET27" s="108">
        <f t="shared" si="91"/>
        <v>154939.90838288394</v>
      </c>
      <c r="EU27" s="108">
        <f t="shared" si="91"/>
        <v>154972.95834493253</v>
      </c>
      <c r="EV27" s="108">
        <f t="shared" si="91"/>
        <v>155006.01535681097</v>
      </c>
      <c r="EW27" s="108">
        <f t="shared" si="91"/>
        <v>153380.76380060447</v>
      </c>
      <c r="EX27" s="108">
        <f t="shared" si="91"/>
        <v>153413.48118423726</v>
      </c>
      <c r="EY27" s="108">
        <f t="shared" si="91"/>
        <v>153446.20554675817</v>
      </c>
      <c r="EZ27" s="108">
        <f t="shared" si="91"/>
        <v>153478.93688965586</v>
      </c>
      <c r="FA27" s="108">
        <f t="shared" si="91"/>
        <v>142645.57575538094</v>
      </c>
      <c r="FB27" s="108">
        <f t="shared" si="92"/>
        <v>142676.00323474582</v>
      </c>
      <c r="FC27" s="108">
        <f t="shared" si="92"/>
        <v>142706.4372045433</v>
      </c>
      <c r="FD27" s="108">
        <f t="shared" si="92"/>
        <v>142736.8776661579</v>
      </c>
      <c r="FE27" s="108">
        <f t="shared" si="92"/>
        <v>142767.32462097434</v>
      </c>
    </row>
    <row r="28" spans="1:161" ht="15.75" x14ac:dyDescent="0.25">
      <c r="A28" s="47" t="s">
        <v>192</v>
      </c>
      <c r="B28" s="12">
        <f>'Urb proj of all 25 ARs '!I28</f>
        <v>56465.610101910417</v>
      </c>
      <c r="C28" s="12">
        <f>'Urb proj of all 25 ARs '!J28</f>
        <v>57095.347225829479</v>
      </c>
      <c r="D28" s="100">
        <f t="shared" si="10"/>
        <v>1.1152578052065633E-2</v>
      </c>
      <c r="E28" s="101">
        <f t="shared" si="11"/>
        <v>2.1330825862442282E-4</v>
      </c>
      <c r="F28" s="69">
        <f t="shared" si="12"/>
        <v>56477.654682873421</v>
      </c>
      <c r="G28" s="69">
        <f t="shared" si="13"/>
        <v>56489.701833045016</v>
      </c>
      <c r="H28" s="69">
        <f>G28*(1+$E$28)</f>
        <v>56501.751552973234</v>
      </c>
      <c r="I28" s="69">
        <f t="shared" ref="I28:BE28" si="104">H28*(1+$E$28)</f>
        <v>56513.803843206231</v>
      </c>
      <c r="J28" s="69">
        <f t="shared" si="104"/>
        <v>56525.858704292266</v>
      </c>
      <c r="K28" s="69">
        <f t="shared" si="104"/>
        <v>56537.916136779728</v>
      </c>
      <c r="L28" s="69">
        <f t="shared" si="104"/>
        <v>56549.976141217121</v>
      </c>
      <c r="M28" s="69">
        <f t="shared" si="104"/>
        <v>56562.038718153053</v>
      </c>
      <c r="N28" s="69">
        <f t="shared" si="104"/>
        <v>56574.10386813627</v>
      </c>
      <c r="O28" s="69">
        <f t="shared" si="104"/>
        <v>56586.171591715618</v>
      </c>
      <c r="P28" s="69">
        <f t="shared" si="104"/>
        <v>56598.241889440069</v>
      </c>
      <c r="Q28" s="69">
        <f t="shared" si="104"/>
        <v>56610.31476185871</v>
      </c>
      <c r="R28" s="69">
        <f t="shared" si="104"/>
        <v>56622.390209520745</v>
      </c>
      <c r="S28" s="69">
        <f t="shared" si="104"/>
        <v>56634.468232975487</v>
      </c>
      <c r="T28" s="69">
        <f t="shared" si="104"/>
        <v>56646.54883277238</v>
      </c>
      <c r="U28" s="69">
        <f t="shared" si="104"/>
        <v>56658.632009460984</v>
      </c>
      <c r="V28" s="69">
        <f t="shared" si="104"/>
        <v>56670.717763590961</v>
      </c>
      <c r="W28" s="69">
        <f t="shared" si="104"/>
        <v>56682.806095712112</v>
      </c>
      <c r="X28" s="69">
        <f t="shared" si="104"/>
        <v>56694.897006374333</v>
      </c>
      <c r="Y28" s="69">
        <f t="shared" si="104"/>
        <v>56706.990496127655</v>
      </c>
      <c r="Z28" s="69">
        <f t="shared" si="104"/>
        <v>56719.086565522215</v>
      </c>
      <c r="AA28" s="69">
        <f t="shared" si="104"/>
        <v>56731.185215108271</v>
      </c>
      <c r="AB28" s="69">
        <f t="shared" si="104"/>
        <v>56743.286445436206</v>
      </c>
      <c r="AC28" s="69">
        <f t="shared" si="104"/>
        <v>56755.390257056511</v>
      </c>
      <c r="AD28" s="69">
        <f t="shared" si="104"/>
        <v>56767.496650519795</v>
      </c>
      <c r="AE28" s="69">
        <f t="shared" si="104"/>
        <v>56779.605626376782</v>
      </c>
      <c r="AF28" s="69">
        <f t="shared" si="104"/>
        <v>56791.717185178328</v>
      </c>
      <c r="AG28" s="69">
        <f t="shared" si="104"/>
        <v>56803.831327475389</v>
      </c>
      <c r="AH28" s="69">
        <f t="shared" si="104"/>
        <v>56815.948053819047</v>
      </c>
      <c r="AI28" s="69">
        <f t="shared" si="104"/>
        <v>56828.0673647605</v>
      </c>
      <c r="AJ28" s="69">
        <f t="shared" si="104"/>
        <v>56840.189260851068</v>
      </c>
      <c r="AK28" s="69">
        <f t="shared" si="104"/>
        <v>56852.313742642182</v>
      </c>
      <c r="AL28" s="69">
        <f t="shared" si="104"/>
        <v>56864.440810685395</v>
      </c>
      <c r="AM28" s="69">
        <f t="shared" si="104"/>
        <v>56876.570465532372</v>
      </c>
      <c r="AN28" s="69">
        <f t="shared" si="104"/>
        <v>56888.702707734905</v>
      </c>
      <c r="AO28" s="69">
        <f t="shared" si="104"/>
        <v>56900.837537844891</v>
      </c>
      <c r="AP28" s="69">
        <f t="shared" si="104"/>
        <v>56912.974956414357</v>
      </c>
      <c r="AQ28" s="69">
        <f t="shared" si="104"/>
        <v>56925.114963995446</v>
      </c>
      <c r="AR28" s="69">
        <f t="shared" si="104"/>
        <v>56937.25756114041</v>
      </c>
      <c r="AS28" s="69">
        <f t="shared" si="104"/>
        <v>56949.402748401626</v>
      </c>
      <c r="AT28" s="69">
        <f t="shared" si="104"/>
        <v>56961.550526331586</v>
      </c>
      <c r="AU28" s="69">
        <f t="shared" si="104"/>
        <v>56973.700895482907</v>
      </c>
      <c r="AV28" s="69">
        <f t="shared" si="104"/>
        <v>56985.853856408314</v>
      </c>
      <c r="AW28" s="69">
        <f t="shared" si="104"/>
        <v>56998.009409660648</v>
      </c>
      <c r="AX28" s="69">
        <f t="shared" si="104"/>
        <v>57010.167555792883</v>
      </c>
      <c r="AY28" s="69">
        <f t="shared" si="104"/>
        <v>57022.328295358093</v>
      </c>
      <c r="AZ28" s="69">
        <f t="shared" si="104"/>
        <v>57034.491628909484</v>
      </c>
      <c r="BA28" s="69">
        <f t="shared" si="104"/>
        <v>57046.657557000377</v>
      </c>
      <c r="BB28" s="69">
        <f t="shared" si="104"/>
        <v>57058.826080184204</v>
      </c>
      <c r="BC28" s="69">
        <f t="shared" si="104"/>
        <v>57070.99719901452</v>
      </c>
      <c r="BD28" s="69">
        <f t="shared" si="104"/>
        <v>57083.170914045004</v>
      </c>
      <c r="BE28" s="69">
        <f t="shared" si="104"/>
        <v>57095.347225829442</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49104.238355709065</v>
      </c>
      <c r="DG28" s="108">
        <f t="shared" si="15"/>
        <v>49114.712695283801</v>
      </c>
      <c r="DH28" s="108">
        <f t="shared" si="15"/>
        <v>49125.189269121664</v>
      </c>
      <c r="DI28" s="108">
        <f t="shared" si="15"/>
        <v>49135.668077699258</v>
      </c>
      <c r="DJ28" s="108">
        <f t="shared" si="15"/>
        <v>52461.435931812484</v>
      </c>
      <c r="DK28" s="108">
        <f t="shared" si="15"/>
        <v>52472.626389356032</v>
      </c>
      <c r="DL28" s="108">
        <f t="shared" si="15"/>
        <v>52483.819233916598</v>
      </c>
      <c r="DM28" s="108">
        <f t="shared" si="15"/>
        <v>52495.01446600334</v>
      </c>
      <c r="DN28" s="108">
        <f t="shared" si="15"/>
        <v>46216.486195918558</v>
      </c>
      <c r="DO28" s="108">
        <f t="shared" si="15"/>
        <v>46226.344554108742</v>
      </c>
      <c r="DP28" s="108">
        <f t="shared" si="15"/>
        <v>46236.205015168154</v>
      </c>
      <c r="DQ28" s="108">
        <f t="shared" si="15"/>
        <v>46246.067579545343</v>
      </c>
      <c r="DR28" s="108">
        <f t="shared" si="15"/>
        <v>46255.932247688965</v>
      </c>
      <c r="DS28" s="108">
        <f t="shared" si="15"/>
        <v>48126.877174831636</v>
      </c>
      <c r="DT28" s="108">
        <f t="shared" si="15"/>
        <v>48137.143035194829</v>
      </c>
      <c r="DU28" s="108">
        <f t="shared" si="15"/>
        <v>48147.411085350825</v>
      </c>
      <c r="DV28" s="108">
        <f t="shared" si="90"/>
        <v>48157.681325766709</v>
      </c>
      <c r="DW28" s="108">
        <f t="shared" si="90"/>
        <v>46512.157407383609</v>
      </c>
      <c r="DX28" s="108">
        <f t="shared" si="90"/>
        <v>46522.078834685039</v>
      </c>
      <c r="DY28" s="108">
        <f t="shared" si="90"/>
        <v>46532.002378308855</v>
      </c>
      <c r="DZ28" s="108">
        <f t="shared" si="90"/>
        <v>46541.928038706479</v>
      </c>
      <c r="EA28" s="108">
        <f t="shared" si="90"/>
        <v>48942.468797554393</v>
      </c>
      <c r="EB28" s="108">
        <f t="shared" si="90"/>
        <v>48952.908630346377</v>
      </c>
      <c r="EC28" s="108">
        <f t="shared" si="90"/>
        <v>48963.350690040919</v>
      </c>
      <c r="ED28" s="108">
        <f t="shared" si="90"/>
        <v>48973.79497711303</v>
      </c>
      <c r="EE28" s="108">
        <f t="shared" si="90"/>
        <v>48984.241492037829</v>
      </c>
      <c r="EF28" s="108">
        <f t="shared" si="90"/>
        <v>48549.911320897816</v>
      </c>
      <c r="EG28" s="108">
        <f t="shared" si="90"/>
        <v>48560.267417938048</v>
      </c>
      <c r="EH28" s="108">
        <f t="shared" si="90"/>
        <v>48570.625724019301</v>
      </c>
      <c r="EI28" s="108">
        <f t="shared" si="90"/>
        <v>48580.986239612786</v>
      </c>
      <c r="EJ28" s="108">
        <f t="shared" si="90"/>
        <v>48405.417571584359</v>
      </c>
      <c r="EK28" s="108">
        <f t="shared" si="90"/>
        <v>48415.742846914538</v>
      </c>
      <c r="EL28" s="108">
        <f t="shared" si="91"/>
        <v>48426.070324711225</v>
      </c>
      <c r="EM28" s="108">
        <f t="shared" si="91"/>
        <v>48436.400005444208</v>
      </c>
      <c r="EN28" s="108">
        <f t="shared" si="91"/>
        <v>52058.821656733475</v>
      </c>
      <c r="EO28" s="108">
        <f t="shared" si="91"/>
        <v>52069.926233327111</v>
      </c>
      <c r="EP28" s="108">
        <f t="shared" si="91"/>
        <v>52081.033178618643</v>
      </c>
      <c r="EQ28" s="108">
        <f t="shared" si="91"/>
        <v>52092.142493113337</v>
      </c>
      <c r="ER28" s="108">
        <f t="shared" si="91"/>
        <v>52103.254177316558</v>
      </c>
      <c r="ES28" s="108">
        <f t="shared" si="91"/>
        <v>51950.915185472579</v>
      </c>
      <c r="ET28" s="108">
        <f t="shared" si="91"/>
        <v>51961.996744724733</v>
      </c>
      <c r="EU28" s="108">
        <f t="shared" si="91"/>
        <v>51973.080667765003</v>
      </c>
      <c r="EV28" s="108">
        <f t="shared" si="91"/>
        <v>51984.166955097593</v>
      </c>
      <c r="EW28" s="108">
        <f t="shared" si="91"/>
        <v>51476.789749170159</v>
      </c>
      <c r="EX28" s="108">
        <f t="shared" si="91"/>
        <v>51487.770173551136</v>
      </c>
      <c r="EY28" s="108">
        <f t="shared" si="91"/>
        <v>51498.752940147308</v>
      </c>
      <c r="EZ28" s="108">
        <f t="shared" si="91"/>
        <v>51509.738049458298</v>
      </c>
      <c r="FA28" s="108">
        <f t="shared" si="91"/>
        <v>47211.966376694822</v>
      </c>
      <c r="FB28" s="108">
        <f t="shared" si="92"/>
        <v>47222.037079028865</v>
      </c>
      <c r="FC28" s="108">
        <f t="shared" si="92"/>
        <v>47232.109929526887</v>
      </c>
      <c r="FD28" s="108">
        <f t="shared" si="92"/>
        <v>47242.184928647119</v>
      </c>
      <c r="FE28" s="108">
        <f t="shared" si="92"/>
        <v>47252.262076847859</v>
      </c>
    </row>
    <row r="29" spans="1:161" s="45" customFormat="1" ht="15.75" x14ac:dyDescent="0.25">
      <c r="A29" s="67" t="s">
        <v>95</v>
      </c>
      <c r="B29" s="74">
        <f>SUM(B4:B28)</f>
        <v>2599480.716836229</v>
      </c>
      <c r="C29" s="74">
        <f>SUM(C4:C28)</f>
        <v>2628471.6284255842</v>
      </c>
      <c r="D29" s="102"/>
      <c r="E29" s="103"/>
      <c r="F29" s="29">
        <f>SUM(F4:F28)</f>
        <v>2600035.2075412651</v>
      </c>
      <c r="G29" s="29">
        <f t="shared" ref="G29:BE29" si="105">SUM(G4:G28)</f>
        <v>2600589.8165237484</v>
      </c>
      <c r="H29" s="29">
        <f t="shared" si="105"/>
        <v>2601144.5438089073</v>
      </c>
      <c r="I29" s="29">
        <f t="shared" si="105"/>
        <v>2601699.3894219771</v>
      </c>
      <c r="J29" s="29">
        <f t="shared" si="105"/>
        <v>2602254.3533881991</v>
      </c>
      <c r="K29" s="29">
        <f t="shared" si="105"/>
        <v>2602809.4357328187</v>
      </c>
      <c r="L29" s="29">
        <f t="shared" si="105"/>
        <v>2603364.6364810863</v>
      </c>
      <c r="M29" s="29">
        <f t="shared" si="105"/>
        <v>2603919.9556582584</v>
      </c>
      <c r="N29" s="29">
        <f t="shared" si="105"/>
        <v>2604475.3932895963</v>
      </c>
      <c r="O29" s="29">
        <f t="shared" si="105"/>
        <v>2605030.9494003691</v>
      </c>
      <c r="P29" s="29">
        <f t="shared" si="105"/>
        <v>2605586.6240158491</v>
      </c>
      <c r="Q29" s="29">
        <f t="shared" si="105"/>
        <v>2606142.4171613134</v>
      </c>
      <c r="R29" s="29">
        <f t="shared" si="105"/>
        <v>2606698.3288620445</v>
      </c>
      <c r="S29" s="29">
        <f t="shared" si="105"/>
        <v>2607254.3591433335</v>
      </c>
      <c r="T29" s="29">
        <f t="shared" si="105"/>
        <v>2607810.5080304733</v>
      </c>
      <c r="U29" s="29">
        <f t="shared" si="105"/>
        <v>2608366.7755487636</v>
      </c>
      <c r="V29" s="29">
        <f t="shared" si="105"/>
        <v>2608923.1617235094</v>
      </c>
      <c r="W29" s="29">
        <f t="shared" si="105"/>
        <v>2609479.6665800214</v>
      </c>
      <c r="X29" s="29">
        <f t="shared" si="105"/>
        <v>2610036.290143616</v>
      </c>
      <c r="Y29" s="29">
        <f t="shared" si="105"/>
        <v>2610593.0324396137</v>
      </c>
      <c r="Z29" s="29">
        <f t="shared" si="105"/>
        <v>2611149.8934933394</v>
      </c>
      <c r="AA29" s="29">
        <f t="shared" si="105"/>
        <v>2611706.8733301279</v>
      </c>
      <c r="AB29" s="29">
        <f t="shared" si="105"/>
        <v>2612263.9719753154</v>
      </c>
      <c r="AC29" s="29">
        <f t="shared" si="105"/>
        <v>2612821.1894542444</v>
      </c>
      <c r="AD29" s="29">
        <f t="shared" si="105"/>
        <v>2613378.5257922644</v>
      </c>
      <c r="AE29" s="29">
        <f t="shared" si="105"/>
        <v>2613935.9810147276</v>
      </c>
      <c r="AF29" s="29">
        <f t="shared" si="105"/>
        <v>2614493.5551469936</v>
      </c>
      <c r="AG29" s="29">
        <f t="shared" si="105"/>
        <v>2615051.2482144274</v>
      </c>
      <c r="AH29" s="29">
        <f t="shared" si="105"/>
        <v>2615609.0602423972</v>
      </c>
      <c r="AI29" s="29">
        <f t="shared" si="105"/>
        <v>2616166.9912562803</v>
      </c>
      <c r="AJ29" s="29">
        <f t="shared" si="105"/>
        <v>2616725.0412814557</v>
      </c>
      <c r="AK29" s="29">
        <f t="shared" si="105"/>
        <v>2617283.2103433101</v>
      </c>
      <c r="AL29" s="29">
        <f t="shared" si="105"/>
        <v>2617841.4984672358</v>
      </c>
      <c r="AM29" s="29">
        <f t="shared" si="105"/>
        <v>2618399.905678628</v>
      </c>
      <c r="AN29" s="29">
        <f t="shared" si="105"/>
        <v>2618958.4320028909</v>
      </c>
      <c r="AO29" s="29">
        <f t="shared" si="105"/>
        <v>2619517.0774654308</v>
      </c>
      <c r="AP29" s="29">
        <f t="shared" si="105"/>
        <v>2620075.8420916623</v>
      </c>
      <c r="AQ29" s="29">
        <f t="shared" si="105"/>
        <v>2620634.7259070026</v>
      </c>
      <c r="AR29" s="29">
        <f t="shared" si="105"/>
        <v>2621193.7289368766</v>
      </c>
      <c r="AS29" s="29">
        <f t="shared" si="105"/>
        <v>2621752.8512067129</v>
      </c>
      <c r="AT29" s="29">
        <f t="shared" si="105"/>
        <v>2622312.0927419476</v>
      </c>
      <c r="AU29" s="29">
        <f t="shared" si="105"/>
        <v>2622871.4535680208</v>
      </c>
      <c r="AV29" s="29">
        <f t="shared" si="105"/>
        <v>2623430.9337103772</v>
      </c>
      <c r="AW29" s="29">
        <f t="shared" si="105"/>
        <v>2623990.5331944674</v>
      </c>
      <c r="AX29" s="29">
        <f t="shared" si="105"/>
        <v>2624550.2520457502</v>
      </c>
      <c r="AY29" s="29">
        <f t="shared" si="105"/>
        <v>2625110.0902896863</v>
      </c>
      <c r="AZ29" s="29">
        <f t="shared" si="105"/>
        <v>2625670.0479517435</v>
      </c>
      <c r="BA29" s="29">
        <f t="shared" si="105"/>
        <v>2626230.1250573951</v>
      </c>
      <c r="BB29" s="29">
        <f t="shared" si="105"/>
        <v>2626790.321632118</v>
      </c>
      <c r="BC29" s="29">
        <f t="shared" si="105"/>
        <v>2627350.6377013964</v>
      </c>
      <c r="BD29" s="29">
        <f t="shared" si="105"/>
        <v>2627911.0732907197</v>
      </c>
      <c r="BE29" s="29">
        <f t="shared" si="105"/>
        <v>2628471.6284255837</v>
      </c>
      <c r="DB29" s="178" t="s">
        <v>117</v>
      </c>
      <c r="DC29" s="178"/>
      <c r="DD29" s="178"/>
      <c r="DE29" s="178"/>
      <c r="DF29" s="135">
        <f>SUM(DF4:DF15)</f>
        <v>1053837.744106977</v>
      </c>
      <c r="DG29" s="135">
        <f t="shared" ref="DG29:FE29" si="106">SUM(DG4:DG15)</f>
        <v>1054062.5364010448</v>
      </c>
      <c r="DH29" s="135">
        <f t="shared" si="106"/>
        <v>1054287.3766451657</v>
      </c>
      <c r="DI29" s="135">
        <f t="shared" si="106"/>
        <v>1054512.2648495678</v>
      </c>
      <c r="DJ29" s="135">
        <f t="shared" si="106"/>
        <v>1178954.3961243902</v>
      </c>
      <c r="DK29" s="135">
        <f t="shared" si="106"/>
        <v>1179205.8768336254</v>
      </c>
      <c r="DL29" s="135">
        <f t="shared" si="106"/>
        <v>1179457.4111857719</v>
      </c>
      <c r="DM29" s="135">
        <f t="shared" si="106"/>
        <v>1179708.9991922737</v>
      </c>
      <c r="DN29" s="135">
        <f t="shared" si="106"/>
        <v>1041983.2662339342</v>
      </c>
      <c r="DO29" s="135">
        <f t="shared" si="106"/>
        <v>1042205.5298699705</v>
      </c>
      <c r="DP29" s="135">
        <f t="shared" si="106"/>
        <v>1042427.8409166759</v>
      </c>
      <c r="DQ29" s="135">
        <f t="shared" si="106"/>
        <v>1042650.1993841633</v>
      </c>
      <c r="DR29" s="135">
        <f t="shared" si="106"/>
        <v>1042872.6052825481</v>
      </c>
      <c r="DS29" s="135">
        <f t="shared" si="106"/>
        <v>1083012.0990949015</v>
      </c>
      <c r="DT29" s="135">
        <f t="shared" si="106"/>
        <v>1083243.1145198285</v>
      </c>
      <c r="DU29" s="135">
        <f t="shared" si="106"/>
        <v>1083474.1792222538</v>
      </c>
      <c r="DV29" s="135">
        <f t="shared" si="106"/>
        <v>1083705.2932126881</v>
      </c>
      <c r="DW29" s="135">
        <f t="shared" si="106"/>
        <v>1081797.6154170122</v>
      </c>
      <c r="DX29" s="135">
        <f t="shared" si="106"/>
        <v>1082028.3717825408</v>
      </c>
      <c r="DY29" s="135">
        <f t="shared" si="106"/>
        <v>1082259.177370308</v>
      </c>
      <c r="DZ29" s="135">
        <f t="shared" si="106"/>
        <v>1082490.032190813</v>
      </c>
      <c r="EA29" s="135">
        <f t="shared" si="106"/>
        <v>1126520.2703508378</v>
      </c>
      <c r="EB29" s="135">
        <f t="shared" si="106"/>
        <v>1126760.5664280115</v>
      </c>
      <c r="EC29" s="135">
        <f t="shared" si="106"/>
        <v>1127000.9137623226</v>
      </c>
      <c r="ED29" s="135">
        <f t="shared" si="106"/>
        <v>1127241.3123647056</v>
      </c>
      <c r="EE29" s="135">
        <f t="shared" si="106"/>
        <v>1127481.7622460958</v>
      </c>
      <c r="EF29" s="135">
        <f t="shared" si="106"/>
        <v>1140626.3821037661</v>
      </c>
      <c r="EG29" s="135">
        <f t="shared" si="106"/>
        <v>1140869.6871310738</v>
      </c>
      <c r="EH29" s="135">
        <f t="shared" si="106"/>
        <v>1141113.0440573529</v>
      </c>
      <c r="EI29" s="135">
        <f t="shared" si="106"/>
        <v>1141356.4528936744</v>
      </c>
      <c r="EJ29" s="135">
        <f t="shared" si="106"/>
        <v>1171670.0470461338</v>
      </c>
      <c r="EK29" s="135">
        <f t="shared" si="106"/>
        <v>1171919.9739435515</v>
      </c>
      <c r="EL29" s="135">
        <f t="shared" si="106"/>
        <v>1172169.9541524409</v>
      </c>
      <c r="EM29" s="135">
        <f t="shared" si="106"/>
        <v>1172419.9876841726</v>
      </c>
      <c r="EN29" s="135">
        <f t="shared" si="106"/>
        <v>1267142.9501744735</v>
      </c>
      <c r="EO29" s="135">
        <f t="shared" si="106"/>
        <v>1267413.2422306035</v>
      </c>
      <c r="EP29" s="135">
        <f t="shared" si="106"/>
        <v>1267683.5919422612</v>
      </c>
      <c r="EQ29" s="135">
        <f t="shared" si="106"/>
        <v>1267953.9993217452</v>
      </c>
      <c r="ER29" s="135">
        <f t="shared" si="106"/>
        <v>1268224.4643813563</v>
      </c>
      <c r="ES29" s="135">
        <f t="shared" si="106"/>
        <v>1207832.6362339521</v>
      </c>
      <c r="ET29" s="135">
        <f t="shared" si="106"/>
        <v>1208090.2769102969</v>
      </c>
      <c r="EU29" s="135">
        <f t="shared" si="106"/>
        <v>1208347.9725435253</v>
      </c>
      <c r="EV29" s="135">
        <f t="shared" si="106"/>
        <v>1208605.7231453611</v>
      </c>
      <c r="EW29" s="135">
        <f t="shared" si="106"/>
        <v>1174874.7181613853</v>
      </c>
      <c r="EX29" s="135">
        <f t="shared" si="106"/>
        <v>1175125.3286416179</v>
      </c>
      <c r="EY29" s="135">
        <f t="shared" si="106"/>
        <v>1175375.9925791356</v>
      </c>
      <c r="EZ29" s="135">
        <f t="shared" si="106"/>
        <v>1175626.7099853421</v>
      </c>
      <c r="FA29" s="135">
        <f t="shared" si="106"/>
        <v>1054010.7244150261</v>
      </c>
      <c r="FB29" s="135">
        <f t="shared" si="106"/>
        <v>1054235.5536072226</v>
      </c>
      <c r="FC29" s="135">
        <f t="shared" si="106"/>
        <v>1054460.4307573426</v>
      </c>
      <c r="FD29" s="135">
        <f t="shared" si="106"/>
        <v>1054685.3558756157</v>
      </c>
      <c r="FE29" s="135">
        <f t="shared" si="106"/>
        <v>1054910.3289722744</v>
      </c>
    </row>
    <row r="30" spans="1:161" x14ac:dyDescent="0.25">
      <c r="B30" s="167" t="s">
        <v>251</v>
      </c>
      <c r="C30" s="167"/>
      <c r="D30" s="167"/>
      <c r="E30" s="167"/>
      <c r="F30" s="137">
        <f>SUM(F4:F15)</f>
        <v>762330.98375533812</v>
      </c>
      <c r="G30" s="137">
        <f t="shared" ref="G30:BE30" si="107">SUM(G4:G15)</f>
        <v>762493.59524997848</v>
      </c>
      <c r="H30" s="137">
        <f t="shared" si="107"/>
        <v>762656.24143099354</v>
      </c>
      <c r="I30" s="137">
        <f t="shared" si="107"/>
        <v>762818.92230578209</v>
      </c>
      <c r="J30" s="137">
        <f t="shared" si="107"/>
        <v>762981.637881745</v>
      </c>
      <c r="K30" s="137">
        <f t="shared" si="107"/>
        <v>763144.38816628396</v>
      </c>
      <c r="L30" s="137">
        <f t="shared" si="107"/>
        <v>763307.17316680274</v>
      </c>
      <c r="M30" s="137">
        <f t="shared" si="107"/>
        <v>763469.99289070652</v>
      </c>
      <c r="N30" s="137">
        <f t="shared" si="107"/>
        <v>763632.847345402</v>
      </c>
      <c r="O30" s="137">
        <f t="shared" si="107"/>
        <v>763795.73653829761</v>
      </c>
      <c r="P30" s="137">
        <f t="shared" si="107"/>
        <v>763958.66047680355</v>
      </c>
      <c r="Q30" s="137">
        <f t="shared" si="107"/>
        <v>764121.6191683308</v>
      </c>
      <c r="R30" s="137">
        <f t="shared" si="107"/>
        <v>764284.61262029281</v>
      </c>
      <c r="S30" s="137">
        <f t="shared" si="107"/>
        <v>764447.64084010432</v>
      </c>
      <c r="T30" s="137">
        <f t="shared" si="107"/>
        <v>764610.70383518143</v>
      </c>
      <c r="U30" s="137">
        <f t="shared" si="107"/>
        <v>764773.80161294225</v>
      </c>
      <c r="V30" s="137">
        <f t="shared" si="107"/>
        <v>764936.93418080581</v>
      </c>
      <c r="W30" s="137">
        <f t="shared" si="107"/>
        <v>765100.10154619347</v>
      </c>
      <c r="X30" s="137">
        <f t="shared" si="107"/>
        <v>765263.30371652753</v>
      </c>
      <c r="Y30" s="137">
        <f t="shared" si="107"/>
        <v>765426.5406992326</v>
      </c>
      <c r="Z30" s="137">
        <f t="shared" si="107"/>
        <v>765589.81250173401</v>
      </c>
      <c r="AA30" s="137">
        <f t="shared" si="107"/>
        <v>765753.11913145939</v>
      </c>
      <c r="AB30" s="137">
        <f t="shared" si="107"/>
        <v>765916.46059583733</v>
      </c>
      <c r="AC30" s="137">
        <f t="shared" si="107"/>
        <v>766079.83690229896</v>
      </c>
      <c r="AD30" s="137">
        <f t="shared" si="107"/>
        <v>766243.24805827579</v>
      </c>
      <c r="AE30" s="137">
        <f t="shared" si="107"/>
        <v>766406.69407120196</v>
      </c>
      <c r="AF30" s="137">
        <f t="shared" si="107"/>
        <v>766570.17494851234</v>
      </c>
      <c r="AG30" s="137">
        <f t="shared" si="107"/>
        <v>766733.69069764414</v>
      </c>
      <c r="AH30" s="137">
        <f t="shared" si="107"/>
        <v>766897.24132603547</v>
      </c>
      <c r="AI30" s="137">
        <f t="shared" si="107"/>
        <v>767060.82684112655</v>
      </c>
      <c r="AJ30" s="137">
        <f t="shared" si="107"/>
        <v>767224.44725035911</v>
      </c>
      <c r="AK30" s="137">
        <f t="shared" si="107"/>
        <v>767388.10256117606</v>
      </c>
      <c r="AL30" s="137">
        <f t="shared" si="107"/>
        <v>767551.79278102261</v>
      </c>
      <c r="AM30" s="137">
        <f t="shared" si="107"/>
        <v>767715.5179173447</v>
      </c>
      <c r="AN30" s="137">
        <f t="shared" si="107"/>
        <v>767879.2779775908</v>
      </c>
      <c r="AO30" s="137">
        <f t="shared" si="107"/>
        <v>768043.07296920987</v>
      </c>
      <c r="AP30" s="137">
        <f t="shared" si="107"/>
        <v>768206.90289965353</v>
      </c>
      <c r="AQ30" s="137">
        <f t="shared" si="107"/>
        <v>768370.76777637412</v>
      </c>
      <c r="AR30" s="137">
        <f t="shared" si="107"/>
        <v>768534.66760682641</v>
      </c>
      <c r="AS30" s="137">
        <f t="shared" si="107"/>
        <v>768698.6023984662</v>
      </c>
      <c r="AT30" s="137">
        <f t="shared" si="107"/>
        <v>768862.57215875073</v>
      </c>
      <c r="AU30" s="137">
        <f t="shared" si="107"/>
        <v>769026.57689513941</v>
      </c>
      <c r="AV30" s="137">
        <f t="shared" si="107"/>
        <v>769190.61661509285</v>
      </c>
      <c r="AW30" s="137">
        <f t="shared" si="107"/>
        <v>769354.69132607314</v>
      </c>
      <c r="AX30" s="137">
        <f t="shared" si="107"/>
        <v>769518.8010355446</v>
      </c>
      <c r="AY30" s="137">
        <f t="shared" si="107"/>
        <v>769682.94575097202</v>
      </c>
      <c r="AZ30" s="137">
        <f t="shared" si="107"/>
        <v>769847.12547982333</v>
      </c>
      <c r="BA30" s="137">
        <f t="shared" si="107"/>
        <v>770011.34022956644</v>
      </c>
      <c r="BB30" s="137">
        <f t="shared" si="107"/>
        <v>770175.59000767174</v>
      </c>
      <c r="BC30" s="137">
        <f t="shared" si="107"/>
        <v>770339.87482161133</v>
      </c>
      <c r="BD30" s="137">
        <f t="shared" si="107"/>
        <v>770504.19467885827</v>
      </c>
      <c r="BE30" s="137">
        <f t="shared" si="107"/>
        <v>770668.54958688829</v>
      </c>
      <c r="DB30" s="178" t="s">
        <v>118</v>
      </c>
      <c r="DC30" s="178"/>
      <c r="DD30" s="178"/>
      <c r="DE30" s="178"/>
      <c r="DF30" s="109">
        <f>SUM(DF16:DF28)</f>
        <v>1854513.4136306208</v>
      </c>
      <c r="DG30" s="109">
        <f t="shared" ref="DG30:FE30" si="108">SUM(DG16:DG28)</f>
        <v>1854908.9966574779</v>
      </c>
      <c r="DH30" s="109">
        <f t="shared" si="108"/>
        <v>1855304.6640654618</v>
      </c>
      <c r="DI30" s="109">
        <f t="shared" si="108"/>
        <v>1855700.4158725715</v>
      </c>
      <c r="DJ30" s="109">
        <f t="shared" si="108"/>
        <v>2021703.8583678703</v>
      </c>
      <c r="DK30" s="109">
        <f t="shared" si="108"/>
        <v>2022135.1044973528</v>
      </c>
      <c r="DL30" s="109">
        <f t="shared" si="108"/>
        <v>2022566.4426151963</v>
      </c>
      <c r="DM30" s="109">
        <f t="shared" si="108"/>
        <v>2022997.8727410228</v>
      </c>
      <c r="DN30" s="109">
        <f t="shared" si="108"/>
        <v>1783627.0381146818</v>
      </c>
      <c r="DO30" s="109">
        <f t="shared" si="108"/>
        <v>1784007.5004922177</v>
      </c>
      <c r="DP30" s="109">
        <f t="shared" si="108"/>
        <v>1784388.0440255206</v>
      </c>
      <c r="DQ30" s="109">
        <f t="shared" si="108"/>
        <v>1784768.6687319018</v>
      </c>
      <c r="DR30" s="109">
        <f t="shared" si="108"/>
        <v>1785149.3746286766</v>
      </c>
      <c r="DS30" s="109">
        <f t="shared" si="108"/>
        <v>1837582.4069735815</v>
      </c>
      <c r="DT30" s="109">
        <f t="shared" si="108"/>
        <v>1837974.3784768917</v>
      </c>
      <c r="DU30" s="109">
        <f t="shared" si="108"/>
        <v>1838366.4335909614</v>
      </c>
      <c r="DV30" s="109">
        <f t="shared" si="108"/>
        <v>1838758.5723336241</v>
      </c>
      <c r="DW30" s="109">
        <f t="shared" si="108"/>
        <v>1819742.5518009758</v>
      </c>
      <c r="DX30" s="109">
        <f t="shared" si="108"/>
        <v>1820130.7179158449</v>
      </c>
      <c r="DY30" s="109">
        <f t="shared" si="108"/>
        <v>1820518.9668297523</v>
      </c>
      <c r="DZ30" s="109">
        <f t="shared" si="108"/>
        <v>1820907.2985603595</v>
      </c>
      <c r="EA30" s="109">
        <f t="shared" si="108"/>
        <v>1895586.1064424263</v>
      </c>
      <c r="EB30" s="109">
        <f t="shared" si="108"/>
        <v>1895990.450613864</v>
      </c>
      <c r="EC30" s="109">
        <f t="shared" si="108"/>
        <v>1896394.8810352532</v>
      </c>
      <c r="ED30" s="109">
        <f t="shared" si="108"/>
        <v>1896799.3977249912</v>
      </c>
      <c r="EE30" s="109">
        <f t="shared" si="108"/>
        <v>1897204.0007014796</v>
      </c>
      <c r="EF30" s="109">
        <f t="shared" si="108"/>
        <v>1867267.3087945739</v>
      </c>
      <c r="EG30" s="109">
        <f t="shared" si="108"/>
        <v>1867665.612332599</v>
      </c>
      <c r="EH30" s="109">
        <f t="shared" si="108"/>
        <v>1868064.0008320583</v>
      </c>
      <c r="EI30" s="109">
        <f t="shared" si="108"/>
        <v>1868462.4743110747</v>
      </c>
      <c r="EJ30" s="109">
        <f t="shared" si="108"/>
        <v>1897719.0847411456</v>
      </c>
      <c r="EK30" s="109">
        <f t="shared" si="108"/>
        <v>1898123.8838944698</v>
      </c>
      <c r="EL30" s="109">
        <f t="shared" si="108"/>
        <v>1898528.769394797</v>
      </c>
      <c r="EM30" s="109">
        <f t="shared" si="108"/>
        <v>1898933.7412605451</v>
      </c>
      <c r="EN30" s="109">
        <f t="shared" si="108"/>
        <v>2038562.0211603753</v>
      </c>
      <c r="EO30" s="109">
        <f t="shared" si="108"/>
        <v>2038996.8632752064</v>
      </c>
      <c r="EP30" s="109">
        <f t="shared" si="108"/>
        <v>2039431.7981454527</v>
      </c>
      <c r="EQ30" s="109">
        <f t="shared" si="108"/>
        <v>2039866.8257908986</v>
      </c>
      <c r="ER30" s="109">
        <f t="shared" si="108"/>
        <v>2040301.9462313335</v>
      </c>
      <c r="ES30" s="109">
        <f t="shared" si="108"/>
        <v>1977679.8753459142</v>
      </c>
      <c r="ET30" s="109">
        <f t="shared" si="108"/>
        <v>1978101.7307962407</v>
      </c>
      <c r="EU30" s="109">
        <f t="shared" si="108"/>
        <v>1978523.6762318194</v>
      </c>
      <c r="EV30" s="109">
        <f t="shared" si="108"/>
        <v>1978945.7116718432</v>
      </c>
      <c r="EW30" s="109">
        <f t="shared" si="108"/>
        <v>1951518.7177799121</v>
      </c>
      <c r="EX30" s="109">
        <f t="shared" si="108"/>
        <v>1951934.9928392745</v>
      </c>
      <c r="EY30" s="109">
        <f t="shared" si="108"/>
        <v>1952351.3566935458</v>
      </c>
      <c r="EZ30" s="109">
        <f t="shared" si="108"/>
        <v>1952767.8093616648</v>
      </c>
      <c r="FA30" s="109">
        <f t="shared" si="108"/>
        <v>1812413.869044211</v>
      </c>
      <c r="FB30" s="109">
        <f t="shared" si="108"/>
        <v>1812800.4718905231</v>
      </c>
      <c r="FC30" s="109">
        <f t="shared" si="108"/>
        <v>1813187.1572024156</v>
      </c>
      <c r="FD30" s="109">
        <f t="shared" si="108"/>
        <v>1813573.9249974787</v>
      </c>
      <c r="FE30" s="109">
        <f t="shared" si="108"/>
        <v>1813960.7752933067</v>
      </c>
    </row>
    <row r="31" spans="1:161" x14ac:dyDescent="0.25">
      <c r="B31" s="167" t="s">
        <v>252</v>
      </c>
      <c r="C31" s="167"/>
      <c r="D31" s="167"/>
      <c r="E31" s="167"/>
      <c r="F31" s="137">
        <f>SUM(F16:F28)</f>
        <v>1837704.2237859273</v>
      </c>
      <c r="G31" s="137">
        <f t="shared" ref="G31:BE31" si="109">SUM(G16:G28)</f>
        <v>1838096.2212737699</v>
      </c>
      <c r="H31" s="137">
        <f t="shared" si="109"/>
        <v>1838488.3023779136</v>
      </c>
      <c r="I31" s="137">
        <f t="shared" si="109"/>
        <v>1838880.4671161955</v>
      </c>
      <c r="J31" s="137">
        <f t="shared" si="109"/>
        <v>1839272.715506454</v>
      </c>
      <c r="K31" s="137">
        <f t="shared" si="109"/>
        <v>1839665.0475665345</v>
      </c>
      <c r="L31" s="137">
        <f t="shared" si="109"/>
        <v>1840057.4633142829</v>
      </c>
      <c r="M31" s="137">
        <f t="shared" si="109"/>
        <v>1840449.9627675514</v>
      </c>
      <c r="N31" s="137">
        <f t="shared" si="109"/>
        <v>1840842.545944195</v>
      </c>
      <c r="O31" s="137">
        <f t="shared" si="109"/>
        <v>1841235.2128620718</v>
      </c>
      <c r="P31" s="137">
        <f t="shared" si="109"/>
        <v>1841627.9635390453</v>
      </c>
      <c r="Q31" s="137">
        <f t="shared" si="109"/>
        <v>1842020.797992982</v>
      </c>
      <c r="R31" s="137">
        <f t="shared" si="109"/>
        <v>1842413.7162417518</v>
      </c>
      <c r="S31" s="137">
        <f t="shared" si="109"/>
        <v>1842806.7183032292</v>
      </c>
      <c r="T31" s="137">
        <f t="shared" si="109"/>
        <v>1843199.8041952918</v>
      </c>
      <c r="U31" s="137">
        <f t="shared" si="109"/>
        <v>1843592.9739358216</v>
      </c>
      <c r="V31" s="137">
        <f t="shared" si="109"/>
        <v>1843986.227542704</v>
      </c>
      <c r="W31" s="137">
        <f t="shared" si="109"/>
        <v>1844379.5650338286</v>
      </c>
      <c r="X31" s="137">
        <f t="shared" si="109"/>
        <v>1844772.9864270885</v>
      </c>
      <c r="Y31" s="137">
        <f t="shared" si="109"/>
        <v>1845166.4917403804</v>
      </c>
      <c r="Z31" s="137">
        <f t="shared" si="109"/>
        <v>1845560.080991606</v>
      </c>
      <c r="AA31" s="137">
        <f t="shared" si="109"/>
        <v>1845953.754198669</v>
      </c>
      <c r="AB31" s="137">
        <f t="shared" si="109"/>
        <v>1846347.5113794783</v>
      </c>
      <c r="AC31" s="137">
        <f t="shared" si="109"/>
        <v>1846741.352551946</v>
      </c>
      <c r="AD31" s="137">
        <f t="shared" si="109"/>
        <v>1847135.2777339888</v>
      </c>
      <c r="AE31" s="137">
        <f t="shared" si="109"/>
        <v>1847529.286943526</v>
      </c>
      <c r="AF31" s="137">
        <f t="shared" si="109"/>
        <v>1847923.3801984815</v>
      </c>
      <c r="AG31" s="137">
        <f t="shared" si="109"/>
        <v>1848317.557516783</v>
      </c>
      <c r="AH31" s="137">
        <f t="shared" si="109"/>
        <v>1848711.818916362</v>
      </c>
      <c r="AI31" s="137">
        <f t="shared" si="109"/>
        <v>1849106.1644151534</v>
      </c>
      <c r="AJ31" s="137">
        <f t="shared" si="109"/>
        <v>1849500.5940310969</v>
      </c>
      <c r="AK31" s="137">
        <f t="shared" si="109"/>
        <v>1849895.1077821339</v>
      </c>
      <c r="AL31" s="137">
        <f t="shared" si="109"/>
        <v>1850289.705686213</v>
      </c>
      <c r="AM31" s="137">
        <f t="shared" si="109"/>
        <v>1850684.3877612837</v>
      </c>
      <c r="AN31" s="137">
        <f t="shared" si="109"/>
        <v>1851079.1540253004</v>
      </c>
      <c r="AO31" s="137">
        <f t="shared" si="109"/>
        <v>1851474.0044962212</v>
      </c>
      <c r="AP31" s="137">
        <f t="shared" si="109"/>
        <v>1851868.9391920092</v>
      </c>
      <c r="AQ31" s="137">
        <f t="shared" si="109"/>
        <v>1852263.9581306286</v>
      </c>
      <c r="AR31" s="137">
        <f t="shared" si="109"/>
        <v>1852659.0613300502</v>
      </c>
      <c r="AS31" s="137">
        <f t="shared" si="109"/>
        <v>1853054.248808247</v>
      </c>
      <c r="AT31" s="137">
        <f t="shared" si="109"/>
        <v>1853449.5205831972</v>
      </c>
      <c r="AU31" s="137">
        <f t="shared" si="109"/>
        <v>1853844.8766728807</v>
      </c>
      <c r="AV31" s="137">
        <f t="shared" si="109"/>
        <v>1854240.3170952834</v>
      </c>
      <c r="AW31" s="137">
        <f t="shared" si="109"/>
        <v>1854635.8418683945</v>
      </c>
      <c r="AX31" s="137">
        <f t="shared" si="109"/>
        <v>1855031.451010206</v>
      </c>
      <c r="AY31" s="137">
        <f t="shared" si="109"/>
        <v>1855427.1445387143</v>
      </c>
      <c r="AZ31" s="137">
        <f t="shared" si="109"/>
        <v>1855822.9224719205</v>
      </c>
      <c r="BA31" s="137">
        <f t="shared" si="109"/>
        <v>1856218.7848278282</v>
      </c>
      <c r="BB31" s="137">
        <f t="shared" si="109"/>
        <v>1856614.7316244459</v>
      </c>
      <c r="BC31" s="137">
        <f t="shared" si="109"/>
        <v>1857010.7628797854</v>
      </c>
      <c r="BD31" s="137">
        <f t="shared" si="109"/>
        <v>1857406.878611862</v>
      </c>
      <c r="BE31" s="137">
        <f t="shared" si="109"/>
        <v>1857803.0788386958</v>
      </c>
    </row>
    <row r="32" spans="1:161" x14ac:dyDescent="0.25">
      <c r="F32" s="72">
        <f>SUM(F30:F31)</f>
        <v>2600035.2075412655</v>
      </c>
      <c r="G32" s="72">
        <f t="shared" ref="G32:BE32" si="110">SUM(G30:G31)</f>
        <v>2600589.8165237484</v>
      </c>
      <c r="H32" s="72">
        <f t="shared" si="110"/>
        <v>2601144.5438089073</v>
      </c>
      <c r="I32" s="72">
        <f t="shared" si="110"/>
        <v>2601699.3894219776</v>
      </c>
      <c r="J32" s="72">
        <f t="shared" si="110"/>
        <v>2602254.3533881991</v>
      </c>
      <c r="K32" s="72">
        <f t="shared" si="110"/>
        <v>2602809.4357328182</v>
      </c>
      <c r="L32" s="72">
        <f t="shared" si="110"/>
        <v>2603364.6364810858</v>
      </c>
      <c r="M32" s="72">
        <f t="shared" si="110"/>
        <v>2603919.9556582579</v>
      </c>
      <c r="N32" s="72">
        <f t="shared" si="110"/>
        <v>2604475.3932895968</v>
      </c>
      <c r="O32" s="72">
        <f t="shared" si="110"/>
        <v>2605030.9494003695</v>
      </c>
      <c r="P32" s="72">
        <f t="shared" si="110"/>
        <v>2605586.6240158491</v>
      </c>
      <c r="Q32" s="72">
        <f t="shared" si="110"/>
        <v>2606142.4171613129</v>
      </c>
      <c r="R32" s="72">
        <f t="shared" si="110"/>
        <v>2606698.3288620445</v>
      </c>
      <c r="S32" s="72">
        <f t="shared" si="110"/>
        <v>2607254.3591433335</v>
      </c>
      <c r="T32" s="72">
        <f t="shared" si="110"/>
        <v>2607810.5080304733</v>
      </c>
      <c r="U32" s="72">
        <f t="shared" si="110"/>
        <v>2608366.7755487636</v>
      </c>
      <c r="V32" s="72">
        <f t="shared" si="110"/>
        <v>2608923.1617235099</v>
      </c>
      <c r="W32" s="72">
        <f t="shared" si="110"/>
        <v>2609479.6665800223</v>
      </c>
      <c r="X32" s="72">
        <f t="shared" si="110"/>
        <v>2610036.290143616</v>
      </c>
      <c r="Y32" s="72">
        <f t="shared" si="110"/>
        <v>2610593.0324396128</v>
      </c>
      <c r="Z32" s="72">
        <f t="shared" si="110"/>
        <v>2611149.8934933399</v>
      </c>
      <c r="AA32" s="72">
        <f t="shared" si="110"/>
        <v>2611706.8733301284</v>
      </c>
      <c r="AB32" s="72">
        <f t="shared" si="110"/>
        <v>2612263.9719753154</v>
      </c>
      <c r="AC32" s="72">
        <f t="shared" si="110"/>
        <v>2612821.1894542449</v>
      </c>
      <c r="AD32" s="72">
        <f t="shared" si="110"/>
        <v>2613378.5257922644</v>
      </c>
      <c r="AE32" s="72">
        <f t="shared" si="110"/>
        <v>2613935.9810147281</v>
      </c>
      <c r="AF32" s="72">
        <f t="shared" si="110"/>
        <v>2614493.5551469941</v>
      </c>
      <c r="AG32" s="72">
        <f t="shared" si="110"/>
        <v>2615051.2482144274</v>
      </c>
      <c r="AH32" s="72">
        <f t="shared" si="110"/>
        <v>2615609.0602423977</v>
      </c>
      <c r="AI32" s="72">
        <f t="shared" si="110"/>
        <v>2616166.9912562799</v>
      </c>
      <c r="AJ32" s="72">
        <f t="shared" si="110"/>
        <v>2616725.0412814561</v>
      </c>
      <c r="AK32" s="72">
        <f t="shared" si="110"/>
        <v>2617283.2103433097</v>
      </c>
      <c r="AL32" s="72">
        <f t="shared" si="110"/>
        <v>2617841.4984672358</v>
      </c>
      <c r="AM32" s="72">
        <f t="shared" si="110"/>
        <v>2618399.9056786285</v>
      </c>
      <c r="AN32" s="72">
        <f t="shared" si="110"/>
        <v>2618958.4320028913</v>
      </c>
      <c r="AO32" s="72">
        <f t="shared" si="110"/>
        <v>2619517.0774654308</v>
      </c>
      <c r="AP32" s="72">
        <f t="shared" si="110"/>
        <v>2620075.8420916628</v>
      </c>
      <c r="AQ32" s="72">
        <f t="shared" si="110"/>
        <v>2620634.7259070026</v>
      </c>
      <c r="AR32" s="72">
        <f t="shared" si="110"/>
        <v>2621193.7289368766</v>
      </c>
      <c r="AS32" s="72">
        <f t="shared" si="110"/>
        <v>2621752.8512067134</v>
      </c>
      <c r="AT32" s="72">
        <f t="shared" si="110"/>
        <v>2622312.0927419481</v>
      </c>
      <c r="AU32" s="72">
        <f t="shared" si="110"/>
        <v>2622871.4535680199</v>
      </c>
      <c r="AV32" s="72">
        <f t="shared" si="110"/>
        <v>2623430.9337103763</v>
      </c>
      <c r="AW32" s="72">
        <f t="shared" si="110"/>
        <v>2623990.5331944674</v>
      </c>
      <c r="AX32" s="72">
        <f t="shared" si="110"/>
        <v>2624550.2520457506</v>
      </c>
      <c r="AY32" s="72">
        <f t="shared" si="110"/>
        <v>2625110.0902896863</v>
      </c>
      <c r="AZ32" s="72">
        <f t="shared" si="110"/>
        <v>2625670.0479517439</v>
      </c>
      <c r="BA32" s="72">
        <f t="shared" si="110"/>
        <v>2626230.1250573946</v>
      </c>
      <c r="BB32" s="72">
        <f t="shared" si="110"/>
        <v>2626790.3216321175</v>
      </c>
      <c r="BC32" s="72">
        <f t="shared" si="110"/>
        <v>2627350.6377013968</v>
      </c>
      <c r="BD32" s="72">
        <f t="shared" si="110"/>
        <v>2627911.0732907201</v>
      </c>
      <c r="BE32" s="72">
        <f t="shared" si="110"/>
        <v>2628471.6284255842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2027</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2027</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2026</v>
      </c>
      <c r="C3" s="97">
        <v>2027</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'!J4</f>
        <v>250437.50361991735</v>
      </c>
      <c r="C4" s="12">
        <f>'Urb proj of all 25 ARs '!K4</f>
        <v>253123.81220011052</v>
      </c>
      <c r="D4" s="100">
        <f>(C4-B4)/B4</f>
        <v>1.0726462855460004E-2</v>
      </c>
      <c r="E4" s="101">
        <f>((1+D4)^(1/52))-1</f>
        <v>2.0520071340746071E-4</v>
      </c>
      <c r="F4" s="69">
        <f>B4*(1+E4)</f>
        <v>250488.89357432415</v>
      </c>
      <c r="G4" s="69">
        <f>F4*(1+E4)</f>
        <v>250540.29407398624</v>
      </c>
      <c r="H4" s="69">
        <f>G4*(1+E4)</f>
        <v>250591.70512106753</v>
      </c>
      <c r="I4" s="69">
        <f>H4*(1+$E$4)</f>
        <v>250643.12671773238</v>
      </c>
      <c r="J4" s="69">
        <f>I4*(1+$E$4)</f>
        <v>250694.55886614553</v>
      </c>
      <c r="K4" s="69">
        <f t="shared" ref="K4:BE4" si="5">J4*(1+$E$4)</f>
        <v>250746.00156847222</v>
      </c>
      <c r="L4" s="69">
        <f t="shared" si="5"/>
        <v>250797.45482687812</v>
      </c>
      <c r="M4" s="69">
        <f t="shared" si="5"/>
        <v>250848.91864352938</v>
      </c>
      <c r="N4" s="69">
        <f t="shared" si="5"/>
        <v>250900.39302059251</v>
      </c>
      <c r="O4" s="69">
        <f t="shared" si="5"/>
        <v>250951.87796023456</v>
      </c>
      <c r="P4" s="69">
        <f t="shared" si="5"/>
        <v>251003.37346462294</v>
      </c>
      <c r="Q4" s="69">
        <f t="shared" si="5"/>
        <v>251054.87953592557</v>
      </c>
      <c r="R4" s="69">
        <f t="shared" si="5"/>
        <v>251106.39617631078</v>
      </c>
      <c r="S4" s="69">
        <f t="shared" si="5"/>
        <v>251157.92338794735</v>
      </c>
      <c r="T4" s="69">
        <f t="shared" si="5"/>
        <v>251209.4611730045</v>
      </c>
      <c r="U4" s="69">
        <f t="shared" si="5"/>
        <v>251261.0095336519</v>
      </c>
      <c r="V4" s="69">
        <f t="shared" si="5"/>
        <v>251312.56847205968</v>
      </c>
      <c r="W4" s="69">
        <f t="shared" si="5"/>
        <v>251364.13799039839</v>
      </c>
      <c r="X4" s="69">
        <f t="shared" si="5"/>
        <v>251415.71809083907</v>
      </c>
      <c r="Y4" s="69">
        <f t="shared" si="5"/>
        <v>251467.30877555316</v>
      </c>
      <c r="Z4" s="69">
        <f t="shared" si="5"/>
        <v>251518.91004671255</v>
      </c>
      <c r="AA4" s="69">
        <f t="shared" si="5"/>
        <v>251570.52190648959</v>
      </c>
      <c r="AB4" s="69">
        <f t="shared" si="5"/>
        <v>251622.14435705708</v>
      </c>
      <c r="AC4" s="69">
        <f t="shared" si="5"/>
        <v>251673.77740058827</v>
      </c>
      <c r="AD4" s="69">
        <f t="shared" si="5"/>
        <v>251725.42103925682</v>
      </c>
      <c r="AE4" s="69">
        <f t="shared" si="5"/>
        <v>251777.07527523686</v>
      </c>
      <c r="AF4" s="69">
        <f t="shared" si="5"/>
        <v>251828.74011070299</v>
      </c>
      <c r="AG4" s="69">
        <f t="shared" si="5"/>
        <v>251880.4155478302</v>
      </c>
      <c r="AH4" s="69">
        <f t="shared" si="5"/>
        <v>251932.10158879397</v>
      </c>
      <c r="AI4" s="69">
        <f t="shared" si="5"/>
        <v>251983.79823577023</v>
      </c>
      <c r="AJ4" s="69">
        <f t="shared" si="5"/>
        <v>252035.50549093532</v>
      </c>
      <c r="AK4" s="69">
        <f t="shared" si="5"/>
        <v>252087.22335646607</v>
      </c>
      <c r="AL4" s="69">
        <f t="shared" si="5"/>
        <v>252138.95183453974</v>
      </c>
      <c r="AM4" s="69">
        <f t="shared" si="5"/>
        <v>252190.69092733398</v>
      </c>
      <c r="AN4" s="69">
        <f t="shared" si="5"/>
        <v>252242.440637027</v>
      </c>
      <c r="AO4" s="69">
        <f t="shared" si="5"/>
        <v>252294.20096579735</v>
      </c>
      <c r="AP4" s="69">
        <f t="shared" si="5"/>
        <v>252345.97191582411</v>
      </c>
      <c r="AQ4" s="69">
        <f t="shared" si="5"/>
        <v>252397.75348928673</v>
      </c>
      <c r="AR4" s="69">
        <f t="shared" si="5"/>
        <v>252449.54568836518</v>
      </c>
      <c r="AS4" s="69">
        <f t="shared" si="5"/>
        <v>252501.34851523981</v>
      </c>
      <c r="AT4" s="69">
        <f t="shared" si="5"/>
        <v>252553.16197209148</v>
      </c>
      <c r="AU4" s="69">
        <f t="shared" si="5"/>
        <v>252604.98606110146</v>
      </c>
      <c r="AV4" s="69">
        <f t="shared" si="5"/>
        <v>252656.82078445147</v>
      </c>
      <c r="AW4" s="69">
        <f t="shared" si="5"/>
        <v>252708.66614432371</v>
      </c>
      <c r="AX4" s="69">
        <f t="shared" si="5"/>
        <v>252760.52214290077</v>
      </c>
      <c r="AY4" s="69">
        <f t="shared" si="5"/>
        <v>252812.38878236574</v>
      </c>
      <c r="AZ4" s="69">
        <f t="shared" si="5"/>
        <v>252864.26606490213</v>
      </c>
      <c r="BA4" s="69">
        <f t="shared" si="5"/>
        <v>252916.1539926939</v>
      </c>
      <c r="BB4" s="69">
        <f t="shared" si="5"/>
        <v>252968.05256792548</v>
      </c>
      <c r="BC4" s="69">
        <f t="shared" si="5"/>
        <v>253019.96179278172</v>
      </c>
      <c r="BD4" s="69">
        <f t="shared" si="5"/>
        <v>253071.88166944793</v>
      </c>
      <c r="BE4" s="69">
        <f t="shared" si="5"/>
        <v>253123.81220010988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419967.32146162505</v>
      </c>
      <c r="DG4" s="108">
        <f t="shared" ref="DG4:DV5" si="6">G4*BG4</f>
        <v>420053.49905559677</v>
      </c>
      <c r="DH4" s="108">
        <f t="shared" si="6"/>
        <v>420139.69433327229</v>
      </c>
      <c r="DI4" s="108">
        <f t="shared" si="6"/>
        <v>420225.90729828028</v>
      </c>
      <c r="DJ4" s="108">
        <f t="shared" si="6"/>
        <v>481699.29739843099</v>
      </c>
      <c r="DK4" s="108">
        <f t="shared" si="6"/>
        <v>481798.14243790501</v>
      </c>
      <c r="DL4" s="108">
        <f t="shared" si="6"/>
        <v>481897.00776045158</v>
      </c>
      <c r="DM4" s="108">
        <f t="shared" si="6"/>
        <v>481995.89337023301</v>
      </c>
      <c r="DN4" s="108">
        <f t="shared" si="6"/>
        <v>428113.04334507411</v>
      </c>
      <c r="DO4" s="108">
        <f t="shared" si="6"/>
        <v>428200.89244698762</v>
      </c>
      <c r="DP4" s="108">
        <f t="shared" si="6"/>
        <v>428288.75957559946</v>
      </c>
      <c r="DQ4" s="108">
        <f t="shared" si="6"/>
        <v>428376.64473460877</v>
      </c>
      <c r="DR4" s="108">
        <f t="shared" si="6"/>
        <v>428464.54792771541</v>
      </c>
      <c r="DS4" s="108">
        <f t="shared" si="6"/>
        <v>442781.33141222404</v>
      </c>
      <c r="DT4" s="108">
        <f t="shared" si="6"/>
        <v>442872.19045731332</v>
      </c>
      <c r="DU4" s="108">
        <f t="shared" si="6"/>
        <v>442963.06814674352</v>
      </c>
      <c r="DV4" s="108">
        <f t="shared" si="6"/>
        <v>443053.96448434034</v>
      </c>
      <c r="DW4" s="108">
        <f t="shared" ref="DW4:EL5" si="7">W4*BW4</f>
        <v>447343.02291611733</v>
      </c>
      <c r="DX4" s="108">
        <f t="shared" si="7"/>
        <v>447434.8180235576</v>
      </c>
      <c r="DY4" s="108">
        <f t="shared" si="7"/>
        <v>447526.63196741935</v>
      </c>
      <c r="DZ4" s="108">
        <f t="shared" si="7"/>
        <v>447618.46475156792</v>
      </c>
      <c r="EA4" s="108">
        <f t="shared" si="7"/>
        <v>460321.13788604783</v>
      </c>
      <c r="EB4" s="108">
        <f t="shared" si="7"/>
        <v>460415.59611193859</v>
      </c>
      <c r="EC4" s="108">
        <f t="shared" si="7"/>
        <v>460510.07372072467</v>
      </c>
      <c r="ED4" s="108">
        <f t="shared" si="7"/>
        <v>460604.57071638352</v>
      </c>
      <c r="EE4" s="108">
        <f t="shared" si="7"/>
        <v>460699.08710289322</v>
      </c>
      <c r="EF4" s="108">
        <f t="shared" si="7"/>
        <v>463101.72170573956</v>
      </c>
      <c r="EG4" s="108">
        <f t="shared" si="7"/>
        <v>463196.75050941377</v>
      </c>
      <c r="EH4" s="108">
        <f t="shared" si="7"/>
        <v>463291.79881306633</v>
      </c>
      <c r="EI4" s="108">
        <f t="shared" si="7"/>
        <v>463386.86662069854</v>
      </c>
      <c r="EJ4" s="108">
        <f t="shared" si="7"/>
        <v>484537.88904002111</v>
      </c>
      <c r="EK4" s="108">
        <f t="shared" si="7"/>
        <v>484637.3165605251</v>
      </c>
      <c r="EL4" s="108">
        <f t="shared" si="7"/>
        <v>484736.76448362722</v>
      </c>
      <c r="EM4" s="108">
        <f t="shared" ref="EM4:FB5" si="8">AM4*CM4</f>
        <v>484836.23281351407</v>
      </c>
      <c r="EN4" s="108">
        <f t="shared" si="8"/>
        <v>522776.31812560157</v>
      </c>
      <c r="EO4" s="108">
        <f t="shared" si="8"/>
        <v>522883.59219903348</v>
      </c>
      <c r="EP4" s="108">
        <f t="shared" si="8"/>
        <v>522990.88828518178</v>
      </c>
      <c r="EQ4" s="108">
        <f t="shared" si="8"/>
        <v>523098.20638856344</v>
      </c>
      <c r="ER4" s="108">
        <f t="shared" si="8"/>
        <v>523205.54651369661</v>
      </c>
      <c r="ES4" s="108">
        <f t="shared" si="8"/>
        <v>498710.08378716302</v>
      </c>
      <c r="ET4" s="108">
        <f t="shared" si="8"/>
        <v>498812.41945213964</v>
      </c>
      <c r="EU4" s="108">
        <f t="shared" si="8"/>
        <v>498914.77611646772</v>
      </c>
      <c r="EV4" s="108">
        <f t="shared" si="8"/>
        <v>499017.15378445637</v>
      </c>
      <c r="EW4" s="108">
        <f t="shared" si="8"/>
        <v>493853.48260820401</v>
      </c>
      <c r="EX4" s="108">
        <f t="shared" si="8"/>
        <v>493954.82169515395</v>
      </c>
      <c r="EY4" s="108">
        <f t="shared" si="8"/>
        <v>494056.18157695688</v>
      </c>
      <c r="EZ4" s="108">
        <f t="shared" si="8"/>
        <v>494157.56225787982</v>
      </c>
      <c r="FA4" s="108">
        <f t="shared" si="8"/>
        <v>432789.03383623116</v>
      </c>
      <c r="FB4" s="108">
        <f t="shared" si="8"/>
        <v>432877.84245472931</v>
      </c>
      <c r="FC4" s="108">
        <f t="shared" ref="FC4:FE5" si="9">BC4*DC4</f>
        <v>432966.66929681931</v>
      </c>
      <c r="FD4" s="108">
        <f t="shared" si="9"/>
        <v>433055.51436624065</v>
      </c>
      <c r="FE4" s="108">
        <f t="shared" si="9"/>
        <v>433144.37766673364</v>
      </c>
    </row>
    <row r="5" spans="1:161" ht="15.75" x14ac:dyDescent="0.25">
      <c r="A5" s="47" t="s">
        <v>169</v>
      </c>
      <c r="B5" s="12">
        <f>'Urb proj of all 25 ARs '!J5</f>
        <v>36504.762225111983</v>
      </c>
      <c r="C5" s="12">
        <f>'Urb proj of all 25 ARs '!K5</f>
        <v>36896.329201167049</v>
      </c>
      <c r="D5" s="100">
        <f t="shared" ref="D5:D28" si="10">(C5-B5)/B5</f>
        <v>1.0726462855460091E-2</v>
      </c>
      <c r="E5" s="101">
        <f t="shared" ref="E5:E28" si="11">((1+D5)^(1/52))-1</f>
        <v>2.0520071340746071E-4</v>
      </c>
      <c r="F5" s="69">
        <f t="shared" ref="F5:F28" si="12">B5*(1+E5)</f>
        <v>36512.253028363346</v>
      </c>
      <c r="G5" s="69">
        <f t="shared" ref="G5:G28" si="13">F5*(1+E5)</f>
        <v>36519.745368732882</v>
      </c>
      <c r="H5" s="69">
        <f>G5*(1+$E$5)</f>
        <v>36527.239246536003</v>
      </c>
      <c r="I5" s="69">
        <f t="shared" ref="I5:BE5" si="14">H5*(1+$E$5)</f>
        <v>36534.734662088194</v>
      </c>
      <c r="J5" s="69">
        <f t="shared" si="14"/>
        <v>36542.231615705008</v>
      </c>
      <c r="K5" s="69">
        <f t="shared" si="14"/>
        <v>36549.730107702053</v>
      </c>
      <c r="L5" s="69">
        <f t="shared" si="14"/>
        <v>36557.230138395003</v>
      </c>
      <c r="M5" s="69">
        <f t="shared" si="14"/>
        <v>36564.7317080996</v>
      </c>
      <c r="N5" s="69">
        <f t="shared" si="14"/>
        <v>36572.234817131655</v>
      </c>
      <c r="O5" s="69">
        <f t="shared" si="14"/>
        <v>36579.739465807033</v>
      </c>
      <c r="P5" s="69">
        <f t="shared" si="14"/>
        <v>36587.245654441678</v>
      </c>
      <c r="Q5" s="69">
        <f t="shared" si="14"/>
        <v>36594.753383351584</v>
      </c>
      <c r="R5" s="69">
        <f t="shared" si="14"/>
        <v>36602.26265285282</v>
      </c>
      <c r="S5" s="69">
        <f t="shared" si="14"/>
        <v>36609.77346326151</v>
      </c>
      <c r="T5" s="69">
        <f t="shared" si="14"/>
        <v>36617.285814893854</v>
      </c>
      <c r="U5" s="69">
        <f t="shared" si="14"/>
        <v>36624.799708066115</v>
      </c>
      <c r="V5" s="69">
        <f t="shared" si="14"/>
        <v>36632.315143094616</v>
      </c>
      <c r="W5" s="69">
        <f t="shared" si="14"/>
        <v>36639.832120295745</v>
      </c>
      <c r="X5" s="69">
        <f t="shared" si="14"/>
        <v>36647.350639985962</v>
      </c>
      <c r="Y5" s="69">
        <f t="shared" si="14"/>
        <v>36654.870702481778</v>
      </c>
      <c r="Z5" s="69">
        <f t="shared" si="14"/>
        <v>36662.392308099785</v>
      </c>
      <c r="AA5" s="69">
        <f t="shared" si="14"/>
        <v>36669.915457156632</v>
      </c>
      <c r="AB5" s="69">
        <f t="shared" si="14"/>
        <v>36677.440149969036</v>
      </c>
      <c r="AC5" s="69">
        <f t="shared" si="14"/>
        <v>36684.966386853768</v>
      </c>
      <c r="AD5" s="69">
        <f t="shared" si="14"/>
        <v>36692.494168127676</v>
      </c>
      <c r="AE5" s="69">
        <f t="shared" si="14"/>
        <v>36700.023494107678</v>
      </c>
      <c r="AF5" s="69">
        <f t="shared" si="14"/>
        <v>36707.554365110736</v>
      </c>
      <c r="AG5" s="69">
        <f t="shared" si="14"/>
        <v>36715.086781453901</v>
      </c>
      <c r="AH5" s="69">
        <f t="shared" si="14"/>
        <v>36722.620743454274</v>
      </c>
      <c r="AI5" s="69">
        <f t="shared" si="14"/>
        <v>36730.15625142902</v>
      </c>
      <c r="AJ5" s="69">
        <f t="shared" si="14"/>
        <v>36737.693305695379</v>
      </c>
      <c r="AK5" s="69">
        <f t="shared" si="14"/>
        <v>36745.231906570654</v>
      </c>
      <c r="AL5" s="69">
        <f t="shared" si="14"/>
        <v>36752.772054372203</v>
      </c>
      <c r="AM5" s="69">
        <f t="shared" si="14"/>
        <v>36760.313749417459</v>
      </c>
      <c r="AN5" s="69">
        <f t="shared" si="14"/>
        <v>36767.856992023924</v>
      </c>
      <c r="AO5" s="69">
        <f t="shared" si="14"/>
        <v>36775.401782509151</v>
      </c>
      <c r="AP5" s="69">
        <f t="shared" si="14"/>
        <v>36782.94812119077</v>
      </c>
      <c r="AQ5" s="69">
        <f t="shared" si="14"/>
        <v>36790.496008386464</v>
      </c>
      <c r="AR5" s="69">
        <f t="shared" si="14"/>
        <v>36798.045444413998</v>
      </c>
      <c r="AS5" s="69">
        <f t="shared" si="14"/>
        <v>36805.596429591191</v>
      </c>
      <c r="AT5" s="69">
        <f t="shared" si="14"/>
        <v>36813.14896423593</v>
      </c>
      <c r="AU5" s="69">
        <f t="shared" si="14"/>
        <v>36820.703048666168</v>
      </c>
      <c r="AV5" s="69">
        <f t="shared" si="14"/>
        <v>36828.258683199922</v>
      </c>
      <c r="AW5" s="69">
        <f t="shared" si="14"/>
        <v>36835.815868155267</v>
      </c>
      <c r="AX5" s="69">
        <f t="shared" si="14"/>
        <v>36843.37460385036</v>
      </c>
      <c r="AY5" s="69">
        <f t="shared" si="14"/>
        <v>36850.934890603407</v>
      </c>
      <c r="AZ5" s="69">
        <f t="shared" si="14"/>
        <v>36858.496728732687</v>
      </c>
      <c r="BA5" s="69">
        <f t="shared" si="14"/>
        <v>36866.060118556547</v>
      </c>
      <c r="BB5" s="69">
        <f t="shared" si="14"/>
        <v>36873.625060393395</v>
      </c>
      <c r="BC5" s="69">
        <f t="shared" si="14"/>
        <v>36881.191554561708</v>
      </c>
      <c r="BD5" s="69">
        <f t="shared" si="14"/>
        <v>36888.759601380021</v>
      </c>
      <c r="BE5" s="69">
        <f t="shared" si="14"/>
        <v>36896.32920116694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41795.155720447619</v>
      </c>
      <c r="DG5" s="108">
        <f t="shared" si="6"/>
        <v>41803.732116218431</v>
      </c>
      <c r="DH5" s="108">
        <f t="shared" si="6"/>
        <v>41812.310271871771</v>
      </c>
      <c r="DI5" s="108">
        <f t="shared" si="6"/>
        <v>41820.890187768775</v>
      </c>
      <c r="DJ5" s="108">
        <f t="shared" si="6"/>
        <v>43807.176404998681</v>
      </c>
      <c r="DK5" s="108">
        <f t="shared" si="6"/>
        <v>43816.165668849353</v>
      </c>
      <c r="DL5" s="108">
        <f t="shared" si="6"/>
        <v>43825.156777303382</v>
      </c>
      <c r="DM5" s="108">
        <f t="shared" si="6"/>
        <v>43834.149730739278</v>
      </c>
      <c r="DN5" s="108">
        <f t="shared" si="6"/>
        <v>40319.672350227273</v>
      </c>
      <c r="DO5" s="108">
        <f t="shared" si="6"/>
        <v>40327.945975757895</v>
      </c>
      <c r="DP5" s="108">
        <f t="shared" si="6"/>
        <v>40336.22129904238</v>
      </c>
      <c r="DQ5" s="108">
        <f t="shared" si="6"/>
        <v>40344.498320429106</v>
      </c>
      <c r="DR5" s="108">
        <f t="shared" si="6"/>
        <v>40352.777040266526</v>
      </c>
      <c r="DS5" s="108">
        <f t="shared" si="6"/>
        <v>42368.429049146289</v>
      </c>
      <c r="DT5" s="108">
        <f t="shared" si="6"/>
        <v>42377.123081013124</v>
      </c>
      <c r="DU5" s="108">
        <f t="shared" si="6"/>
        <v>42385.818896901503</v>
      </c>
      <c r="DV5" s="108">
        <f t="shared" si="6"/>
        <v>42394.516497177508</v>
      </c>
      <c r="DW5" s="108">
        <f t="shared" si="7"/>
        <v>41629.388874168086</v>
      </c>
      <c r="DX5" s="108">
        <f t="shared" si="7"/>
        <v>41637.931254463787</v>
      </c>
      <c r="DY5" s="108">
        <f t="shared" si="7"/>
        <v>41646.475387662009</v>
      </c>
      <c r="DZ5" s="108">
        <f t="shared" si="7"/>
        <v>41655.02127412246</v>
      </c>
      <c r="EA5" s="108">
        <f t="shared" si="7"/>
        <v>43286.529917990265</v>
      </c>
      <c r="EB5" s="108">
        <f t="shared" si="7"/>
        <v>43295.412344810371</v>
      </c>
      <c r="EC5" s="108">
        <f t="shared" si="7"/>
        <v>43304.296594310799</v>
      </c>
      <c r="ED5" s="108">
        <f t="shared" si="7"/>
        <v>43313.182666865556</v>
      </c>
      <c r="EE5" s="108">
        <f t="shared" si="7"/>
        <v>43322.070562848741</v>
      </c>
      <c r="EF5" s="108">
        <f t="shared" si="7"/>
        <v>47460.590476886442</v>
      </c>
      <c r="EG5" s="108">
        <f t="shared" si="7"/>
        <v>47470.32942391104</v>
      </c>
      <c r="EH5" s="108">
        <f t="shared" si="7"/>
        <v>47480.070369374509</v>
      </c>
      <c r="EI5" s="108">
        <f t="shared" si="7"/>
        <v>47489.813313686944</v>
      </c>
      <c r="EJ5" s="108">
        <f t="shared" si="7"/>
        <v>44454.465979640358</v>
      </c>
      <c r="EK5" s="108">
        <f t="shared" si="7"/>
        <v>44463.588067773526</v>
      </c>
      <c r="EL5" s="108">
        <f t="shared" si="7"/>
        <v>44472.712027765687</v>
      </c>
      <c r="EM5" s="108">
        <f t="shared" si="8"/>
        <v>44481.837860000946</v>
      </c>
      <c r="EN5" s="108">
        <f t="shared" si="8"/>
        <v>49052.925578307062</v>
      </c>
      <c r="EO5" s="108">
        <f t="shared" si="8"/>
        <v>49062.991273630454</v>
      </c>
      <c r="EP5" s="108">
        <f t="shared" si="8"/>
        <v>49073.059034441714</v>
      </c>
      <c r="EQ5" s="108">
        <f t="shared" si="8"/>
        <v>49083.12886116466</v>
      </c>
      <c r="ER5" s="108">
        <f t="shared" si="8"/>
        <v>49093.200754223239</v>
      </c>
      <c r="ES5" s="108">
        <f t="shared" si="8"/>
        <v>45506.397959694201</v>
      </c>
      <c r="ET5" s="108">
        <f t="shared" si="8"/>
        <v>45515.735905020141</v>
      </c>
      <c r="EU5" s="108">
        <f t="shared" si="8"/>
        <v>45525.075766499118</v>
      </c>
      <c r="EV5" s="108">
        <f t="shared" si="8"/>
        <v>45534.417544524331</v>
      </c>
      <c r="EW5" s="108">
        <f t="shared" si="8"/>
        <v>45137.539595931754</v>
      </c>
      <c r="EX5" s="108">
        <f t="shared" si="8"/>
        <v>45146.801851258293</v>
      </c>
      <c r="EY5" s="108">
        <f t="shared" si="8"/>
        <v>45156.066007206238</v>
      </c>
      <c r="EZ5" s="108">
        <f t="shared" si="8"/>
        <v>45165.332064165588</v>
      </c>
      <c r="FA5" s="108">
        <f t="shared" si="8"/>
        <v>40400.039788424067</v>
      </c>
      <c r="FB5" s="108">
        <f t="shared" si="8"/>
        <v>40408.329905410341</v>
      </c>
      <c r="FC5" s="108">
        <f t="shared" si="9"/>
        <v>40416.621723534539</v>
      </c>
      <c r="FD5" s="108">
        <f t="shared" si="9"/>
        <v>40424.915243145726</v>
      </c>
      <c r="FE5" s="108">
        <f t="shared" si="9"/>
        <v>40433.210464593052</v>
      </c>
    </row>
    <row r="6" spans="1:161" ht="15.75" x14ac:dyDescent="0.25">
      <c r="A6" s="47" t="s">
        <v>171</v>
      </c>
      <c r="B6" s="12">
        <f>'Urb proj of all 25 ARs '!J6</f>
        <v>61131.177351310769</v>
      </c>
      <c r="C6" s="12">
        <f>'Urb proj of all 25 ARs '!K6</f>
        <v>61786.898654480137</v>
      </c>
      <c r="D6" s="100">
        <f t="shared" si="10"/>
        <v>1.0726462855459928E-2</v>
      </c>
      <c r="E6" s="101">
        <f t="shared" si="11"/>
        <v>2.0520071340746071E-4</v>
      </c>
      <c r="F6" s="69">
        <f t="shared" si="12"/>
        <v>61143.721512514698</v>
      </c>
      <c r="G6" s="69">
        <f t="shared" ref="G6:G15" si="16">F6*(1+E6)</f>
        <v>61156.268247789456</v>
      </c>
      <c r="H6" s="69">
        <f t="shared" ref="H6:AM6" si="17">G6*(1+$E$6)</f>
        <v>61168.817557663242</v>
      </c>
      <c r="I6" s="69">
        <f t="shared" si="17"/>
        <v>61181.369442664363</v>
      </c>
      <c r="J6" s="69">
        <f t="shared" si="17"/>
        <v>61193.923903321243</v>
      </c>
      <c r="K6" s="69">
        <f t="shared" si="17"/>
        <v>61206.480940162408</v>
      </c>
      <c r="L6" s="69">
        <f t="shared" si="17"/>
        <v>61219.040553716492</v>
      </c>
      <c r="M6" s="69">
        <f t="shared" si="17"/>
        <v>61231.602744512231</v>
      </c>
      <c r="N6" s="69">
        <f t="shared" si="17"/>
        <v>61244.167513078486</v>
      </c>
      <c r="O6" s="69">
        <f t="shared" si="17"/>
        <v>61256.734859944219</v>
      </c>
      <c r="P6" s="69">
        <f t="shared" si="17"/>
        <v>61269.304785638495</v>
      </c>
      <c r="Q6" s="69">
        <f t="shared" si="17"/>
        <v>61281.877290690485</v>
      </c>
      <c r="R6" s="69">
        <f t="shared" si="17"/>
        <v>61294.45237562948</v>
      </c>
      <c r="S6" s="69">
        <f t="shared" si="17"/>
        <v>61307.030040984879</v>
      </c>
      <c r="T6" s="69">
        <f t="shared" si="17"/>
        <v>61319.610287286181</v>
      </c>
      <c r="U6" s="69">
        <f t="shared" si="17"/>
        <v>61332.193115062997</v>
      </c>
      <c r="V6" s="69">
        <f t="shared" si="17"/>
        <v>61344.778524845053</v>
      </c>
      <c r="W6" s="69">
        <f t="shared" si="17"/>
        <v>61357.366517162176</v>
      </c>
      <c r="X6" s="69">
        <f t="shared" si="17"/>
        <v>61369.957092544304</v>
      </c>
      <c r="Y6" s="69">
        <f t="shared" si="17"/>
        <v>61382.550251521483</v>
      </c>
      <c r="Z6" s="69">
        <f t="shared" si="17"/>
        <v>61395.145994623861</v>
      </c>
      <c r="AA6" s="69">
        <f t="shared" si="17"/>
        <v>61407.74432238171</v>
      </c>
      <c r="AB6" s="69">
        <f t="shared" si="17"/>
        <v>61420.345235325403</v>
      </c>
      <c r="AC6" s="69">
        <f t="shared" si="17"/>
        <v>61432.948733985424</v>
      </c>
      <c r="AD6" s="69">
        <f t="shared" si="17"/>
        <v>61445.554818892364</v>
      </c>
      <c r="AE6" s="69">
        <f t="shared" si="17"/>
        <v>61458.163490576917</v>
      </c>
      <c r="AF6" s="69">
        <f t="shared" si="17"/>
        <v>61470.774749569893</v>
      </c>
      <c r="AG6" s="69">
        <f t="shared" si="17"/>
        <v>61483.388596402212</v>
      </c>
      <c r="AH6" s="69">
        <f t="shared" si="17"/>
        <v>61496.005031604902</v>
      </c>
      <c r="AI6" s="69">
        <f t="shared" si="17"/>
        <v>61508.624055709093</v>
      </c>
      <c r="AJ6" s="69">
        <f t="shared" si="17"/>
        <v>61521.245669246033</v>
      </c>
      <c r="AK6" s="69">
        <f t="shared" si="17"/>
        <v>61533.869872747076</v>
      </c>
      <c r="AL6" s="69">
        <f t="shared" si="17"/>
        <v>61546.496666743689</v>
      </c>
      <c r="AM6" s="69">
        <f t="shared" si="17"/>
        <v>61559.126051767438</v>
      </c>
      <c r="AN6" s="69">
        <f t="shared" ref="AN6:BE6" si="18">AM6*(1+$E$6)</f>
        <v>61571.758028349999</v>
      </c>
      <c r="AO6" s="69">
        <f t="shared" si="18"/>
        <v>61584.392597023165</v>
      </c>
      <c r="AP6" s="69">
        <f t="shared" si="18"/>
        <v>61597.029758318837</v>
      </c>
      <c r="AQ6" s="69">
        <f t="shared" si="18"/>
        <v>61609.669512769025</v>
      </c>
      <c r="AR6" s="69">
        <f t="shared" si="18"/>
        <v>61622.311860905844</v>
      </c>
      <c r="AS6" s="69">
        <f t="shared" si="18"/>
        <v>61634.956803261521</v>
      </c>
      <c r="AT6" s="69">
        <f t="shared" si="18"/>
        <v>61647.604340368387</v>
      </c>
      <c r="AU6" s="69">
        <f t="shared" si="18"/>
        <v>61660.25447275889</v>
      </c>
      <c r="AV6" s="69">
        <f t="shared" si="18"/>
        <v>61672.907200965587</v>
      </c>
      <c r="AW6" s="69">
        <f t="shared" si="18"/>
        <v>61685.562525521134</v>
      </c>
      <c r="AX6" s="69">
        <f t="shared" si="18"/>
        <v>61698.220446958308</v>
      </c>
      <c r="AY6" s="69">
        <f t="shared" si="18"/>
        <v>61710.880965809993</v>
      </c>
      <c r="AZ6" s="69">
        <f t="shared" si="18"/>
        <v>61723.54408260918</v>
      </c>
      <c r="BA6" s="69">
        <f t="shared" si="18"/>
        <v>61736.209797888965</v>
      </c>
      <c r="BB6" s="69">
        <f t="shared" si="18"/>
        <v>61748.878112182567</v>
      </c>
      <c r="BC6" s="69">
        <f t="shared" si="18"/>
        <v>61761.549026023298</v>
      </c>
      <c r="BD6" s="69">
        <f t="shared" si="18"/>
        <v>61774.222539944589</v>
      </c>
      <c r="BE6" s="69">
        <f t="shared" si="18"/>
        <v>61786.898654479977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69844.690227534345</v>
      </c>
      <c r="DG6" s="108">
        <f t="shared" ref="DG6:DG15" si="20">G6*BG6</f>
        <v>69859.022407796758</v>
      </c>
      <c r="DH6" s="108">
        <f t="shared" ref="DH6:DH15" si="21">H6*BH6</f>
        <v>69873.357529032786</v>
      </c>
      <c r="DI6" s="108">
        <f t="shared" ref="DI6:DI15" si="22">I6*BI6</f>
        <v>69887.695591845913</v>
      </c>
      <c r="DJ6" s="108">
        <f t="shared" ref="DJ6:DJ15" si="23">J6*BJ6</f>
        <v>77470.736224645108</v>
      </c>
      <c r="DK6" s="108">
        <f t="shared" ref="DK6:DK15" si="24">K6*BK6</f>
        <v>77486.633274986612</v>
      </c>
      <c r="DL6" s="108">
        <f t="shared" ref="DL6:DL15" si="25">L6*BL6</f>
        <v>77502.533587414175</v>
      </c>
      <c r="DM6" s="108">
        <f t="shared" ref="DM6:DM15" si="26">M6*BM6</f>
        <v>77518.437162597198</v>
      </c>
      <c r="DN6" s="108">
        <f t="shared" ref="DN6:DN15" si="27">N6*BN6</f>
        <v>70428.730831678316</v>
      </c>
      <c r="DO6" s="108">
        <f t="shared" ref="DO6:DO15" si="28">O6*BO6</f>
        <v>70443.182857489359</v>
      </c>
      <c r="DP6" s="108">
        <f t="shared" ref="DP6:DP15" si="29">P6*BP6</f>
        <v>70457.63784886642</v>
      </c>
      <c r="DQ6" s="108">
        <f t="shared" ref="DQ6:DQ15" si="30">Q6*BQ6</f>
        <v>70472.095806418001</v>
      </c>
      <c r="DR6" s="108">
        <f t="shared" ref="DR6:DR15" si="31">R6*BR6</f>
        <v>70486.556730752796</v>
      </c>
      <c r="DS6" s="108">
        <f t="shared" ref="DS6:DS15" si="32">S6*BS6</f>
        <v>73085.173874475906</v>
      </c>
      <c r="DT6" s="108">
        <f t="shared" ref="DT6:DT15" si="33">T6*BT6</f>
        <v>73100.171004294461</v>
      </c>
      <c r="DU6" s="108">
        <f t="shared" ref="DU6:DU15" si="34">U6*BU6</f>
        <v>73115.171211534747</v>
      </c>
      <c r="DV6" s="108">
        <f t="shared" ref="DV6:DV15" si="35">V6*BV6</f>
        <v>73130.174496828258</v>
      </c>
      <c r="DW6" s="108">
        <f t="shared" ref="DW6:DW15" si="36">W6*BW6</f>
        <v>73364.982648996825</v>
      </c>
      <c r="DX6" s="108">
        <f t="shared" ref="DX6:DX15" si="37">X6*BX6</f>
        <v>73380.037195775527</v>
      </c>
      <c r="DY6" s="108">
        <f t="shared" ref="DY6:DY15" si="38">Y6*BY6</f>
        <v>73395.09483175796</v>
      </c>
      <c r="DZ6" s="108">
        <f t="shared" ref="DZ6:DZ15" si="39">Z6*BZ6</f>
        <v>73410.155557578051</v>
      </c>
      <c r="EA6" s="108">
        <f t="shared" ref="EA6:EA15" si="40">AA6*CA6</f>
        <v>74632.437546387082</v>
      </c>
      <c r="EB6" s="108">
        <f t="shared" ref="EB6:EB15" si="41">AB6*CB6</f>
        <v>74647.752175814938</v>
      </c>
      <c r="EC6" s="108">
        <f t="shared" ref="EC6:EC15" si="42">AC6*CC6</f>
        <v>74663.069947815675</v>
      </c>
      <c r="ED6" s="108">
        <f t="shared" ref="ED6:ED15" si="43">AD6*CD6</f>
        <v>74678.390863034161</v>
      </c>
      <c r="EE6" s="108">
        <f t="shared" ref="EE6:EE15" si="44">AE6*CE6</f>
        <v>74693.714922115367</v>
      </c>
      <c r="EF6" s="108">
        <f t="shared" ref="EF6:EF15" si="45">AF6*CF6</f>
        <v>80263.869702326119</v>
      </c>
      <c r="EG6" s="108">
        <f t="shared" ref="EG6:EG15" si="46">AG6*CG6</f>
        <v>80280.339905649875</v>
      </c>
      <c r="EH6" s="108">
        <f t="shared" ref="EH6:EH15" si="47">AH6*CH6</f>
        <v>80296.81348867112</v>
      </c>
      <c r="EI6" s="108">
        <f t="shared" ref="EI6:EI15" si="48">AI6*CI6</f>
        <v>80313.290452083325</v>
      </c>
      <c r="EJ6" s="108">
        <f t="shared" ref="EJ6:EJ15" si="49">AJ6*CJ6</f>
        <v>77256.806528070447</v>
      </c>
      <c r="EK6" s="108">
        <f t="shared" ref="EK6:EK15" si="50">AK6*CK6</f>
        <v>77272.659679885575</v>
      </c>
      <c r="EL6" s="108">
        <f t="shared" ref="EL6:EL15" si="51">AL6*CL6</f>
        <v>77288.516084778792</v>
      </c>
      <c r="EM6" s="108">
        <f t="shared" ref="EM6:EM15" si="52">AM6*CM6</f>
        <v>77304.375743417593</v>
      </c>
      <c r="EN6" s="108">
        <f t="shared" ref="EN6:EN15" si="53">AN6*CN6</f>
        <v>86876.237051906239</v>
      </c>
      <c r="EO6" s="108">
        <f t="shared" ref="EO6:EO15" si="54">AO6*CO6</f>
        <v>86894.064117727437</v>
      </c>
      <c r="EP6" s="108">
        <f t="shared" ref="EP6:EP15" si="55">AP6*CP6</f>
        <v>86911.894841675268</v>
      </c>
      <c r="EQ6" s="108">
        <f t="shared" ref="EQ6:EQ15" si="56">AQ6*CQ6</f>
        <v>86929.729224500377</v>
      </c>
      <c r="ER6" s="108">
        <f t="shared" ref="ER6:ER15" si="57">AR6*CR6</f>
        <v>86947.567266953556</v>
      </c>
      <c r="ES6" s="108">
        <f t="shared" ref="ES6:ES15" si="58">AS6*CS6</f>
        <v>79576.863883431943</v>
      </c>
      <c r="ET6" s="108">
        <f t="shared" ref="ET6:ET15" si="59">AT6*CT6</f>
        <v>79593.19311267155</v>
      </c>
      <c r="EU6" s="108">
        <f t="shared" ref="EU6:EU15" si="60">AU6*CU6</f>
        <v>79609.525692680647</v>
      </c>
      <c r="EV6" s="108">
        <f t="shared" ref="EV6:EV15" si="61">AV6*CV6</f>
        <v>79625.861624146826</v>
      </c>
      <c r="EW6" s="108">
        <f t="shared" ref="EW6:EW15" si="62">AW6*CW6</f>
        <v>76746.677297017159</v>
      </c>
      <c r="EX6" s="108">
        <f t="shared" ref="EX6:EX15" si="63">AX6*CX6</f>
        <v>76762.425769950147</v>
      </c>
      <c r="EY6" s="108">
        <f t="shared" ref="EY6:EY15" si="64">AY6*CY6</f>
        <v>76778.177474481025</v>
      </c>
      <c r="EZ6" s="108">
        <f t="shared" ref="EZ6:EZ15" si="65">AZ6*CZ6</f>
        <v>76793.932411272923</v>
      </c>
      <c r="FA6" s="108">
        <f t="shared" ref="FA6:FA15" si="66">BA6*DA6</f>
        <v>71355.591266200499</v>
      </c>
      <c r="FB6" s="108">
        <f t="shared" ref="FB6:FB15" si="67">BB6*DB6</f>
        <v>71370.233484433935</v>
      </c>
      <c r="FC6" s="108">
        <f t="shared" ref="FC6:FC15" si="68">BC6*DC6</f>
        <v>71384.878707260999</v>
      </c>
      <c r="FD6" s="108">
        <f t="shared" ref="FD6:FD15" si="69">BD6*DD6</f>
        <v>71399.526935298229</v>
      </c>
      <c r="FE6" s="108">
        <f t="shared" ref="FE6:FE15" si="70">BE6*DE6</f>
        <v>71414.178169162318</v>
      </c>
    </row>
    <row r="7" spans="1:161" ht="15.75" x14ac:dyDescent="0.25">
      <c r="A7" s="87" t="s">
        <v>172</v>
      </c>
      <c r="B7" s="12">
        <f>'Urb proj of all 25 ARs '!J7</f>
        <v>34894.335108491054</v>
      </c>
      <c r="C7" s="12">
        <f>'Urb proj of all 25 ARs '!K7</f>
        <v>35268.627897898259</v>
      </c>
      <c r="D7" s="100">
        <f t="shared" si="10"/>
        <v>1.0726462855460066E-2</v>
      </c>
      <c r="E7" s="101">
        <f t="shared" si="11"/>
        <v>2.0520071340746071E-4</v>
      </c>
      <c r="F7" s="69">
        <f t="shared" si="12"/>
        <v>34901.495450949194</v>
      </c>
      <c r="G7" s="69">
        <f t="shared" si="16"/>
        <v>34908.657262714718</v>
      </c>
      <c r="H7" s="69">
        <f t="shared" ref="H7:AM7" si="71">G7*(1+$E$7)</f>
        <v>34915.820544089125</v>
      </c>
      <c r="I7" s="69">
        <f t="shared" si="71"/>
        <v>34922.985295373976</v>
      </c>
      <c r="J7" s="69">
        <f t="shared" si="71"/>
        <v>34930.151516870901</v>
      </c>
      <c r="K7" s="69">
        <f t="shared" si="71"/>
        <v>34937.319208881592</v>
      </c>
      <c r="L7" s="69">
        <f t="shared" si="71"/>
        <v>34944.488371707797</v>
      </c>
      <c r="M7" s="69">
        <f t="shared" si="71"/>
        <v>34951.659005651331</v>
      </c>
      <c r="N7" s="69">
        <f t="shared" si="71"/>
        <v>34958.831111014064</v>
      </c>
      <c r="O7" s="69">
        <f t="shared" si="71"/>
        <v>34966.004688097935</v>
      </c>
      <c r="P7" s="69">
        <f t="shared" si="71"/>
        <v>34973.17973720494</v>
      </c>
      <c r="Q7" s="69">
        <f t="shared" si="71"/>
        <v>34980.356258637141</v>
      </c>
      <c r="R7" s="69">
        <f t="shared" si="71"/>
        <v>34987.534252696663</v>
      </c>
      <c r="S7" s="69">
        <f t="shared" si="71"/>
        <v>34994.713719685686</v>
      </c>
      <c r="T7" s="69">
        <f t="shared" si="71"/>
        <v>35001.894659906458</v>
      </c>
      <c r="U7" s="69">
        <f t="shared" si="71"/>
        <v>35009.077073661283</v>
      </c>
      <c r="V7" s="69">
        <f t="shared" si="71"/>
        <v>35016.260961252534</v>
      </c>
      <c r="W7" s="69">
        <f t="shared" si="71"/>
        <v>35023.446322982643</v>
      </c>
      <c r="X7" s="69">
        <f t="shared" si="71"/>
        <v>35030.633159154109</v>
      </c>
      <c r="Y7" s="69">
        <f t="shared" si="71"/>
        <v>35037.821470069481</v>
      </c>
      <c r="Z7" s="69">
        <f t="shared" si="71"/>
        <v>35045.011256031379</v>
      </c>
      <c r="AA7" s="69">
        <f t="shared" si="71"/>
        <v>35052.202517342492</v>
      </c>
      <c r="AB7" s="69">
        <f t="shared" si="71"/>
        <v>35059.395254305557</v>
      </c>
      <c r="AC7" s="69">
        <f t="shared" si="71"/>
        <v>35066.589467223377</v>
      </c>
      <c r="AD7" s="69">
        <f t="shared" si="71"/>
        <v>35073.785156398815</v>
      </c>
      <c r="AE7" s="69">
        <f t="shared" si="71"/>
        <v>35080.982322134805</v>
      </c>
      <c r="AF7" s="69">
        <f t="shared" si="71"/>
        <v>35088.18096473434</v>
      </c>
      <c r="AG7" s="69">
        <f t="shared" si="71"/>
        <v>35095.38108450047</v>
      </c>
      <c r="AH7" s="69">
        <f t="shared" si="71"/>
        <v>35102.58268173632</v>
      </c>
      <c r="AI7" s="69">
        <f t="shared" si="71"/>
        <v>35109.785756745056</v>
      </c>
      <c r="AJ7" s="69">
        <f t="shared" si="71"/>
        <v>35116.990309829926</v>
      </c>
      <c r="AK7" s="69">
        <f t="shared" si="71"/>
        <v>35124.196341294228</v>
      </c>
      <c r="AL7" s="69">
        <f t="shared" si="71"/>
        <v>35131.403851441326</v>
      </c>
      <c r="AM7" s="69">
        <f t="shared" si="71"/>
        <v>35138.612840574649</v>
      </c>
      <c r="AN7" s="69">
        <f t="shared" ref="AN7:BE7" si="72">AM7*(1+$E$7)</f>
        <v>35145.823308997686</v>
      </c>
      <c r="AO7" s="69">
        <f t="shared" si="72"/>
        <v>35153.035257013988</v>
      </c>
      <c r="AP7" s="69">
        <f t="shared" si="72"/>
        <v>35160.248684927166</v>
      </c>
      <c r="AQ7" s="69">
        <f t="shared" si="72"/>
        <v>35167.463593040899</v>
      </c>
      <c r="AR7" s="69">
        <f t="shared" si="72"/>
        <v>35174.679981658919</v>
      </c>
      <c r="AS7" s="69">
        <f t="shared" si="72"/>
        <v>35181.897851085036</v>
      </c>
      <c r="AT7" s="69">
        <f t="shared" si="72"/>
        <v>35189.117201623107</v>
      </c>
      <c r="AU7" s="69">
        <f t="shared" si="72"/>
        <v>35196.338033577056</v>
      </c>
      <c r="AV7" s="69">
        <f t="shared" si="72"/>
        <v>35203.560347250874</v>
      </c>
      <c r="AW7" s="69">
        <f t="shared" si="72"/>
        <v>35210.784142948614</v>
      </c>
      <c r="AX7" s="69">
        <f t="shared" si="72"/>
        <v>35218.009420974384</v>
      </c>
      <c r="AY7" s="69">
        <f t="shared" si="72"/>
        <v>35225.236181632361</v>
      </c>
      <c r="AZ7" s="69">
        <f t="shared" si="72"/>
        <v>35232.464425226775</v>
      </c>
      <c r="BA7" s="69">
        <f t="shared" si="72"/>
        <v>35239.694152061937</v>
      </c>
      <c r="BB7" s="69">
        <f t="shared" si="72"/>
        <v>35246.925362442198</v>
      </c>
      <c r="BC7" s="69">
        <f t="shared" si="72"/>
        <v>35254.158056671993</v>
      </c>
      <c r="BD7" s="69">
        <f t="shared" si="72"/>
        <v>35261.392235055799</v>
      </c>
      <c r="BE7" s="69">
        <f t="shared" si="72"/>
        <v>35268.627897898172</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93472.505494933779</v>
      </c>
      <c r="DG7" s="108">
        <f t="shared" si="20"/>
        <v>93491.686119745325</v>
      </c>
      <c r="DH7" s="108">
        <f t="shared" si="21"/>
        <v>93510.870680434775</v>
      </c>
      <c r="DI7" s="108">
        <f t="shared" si="22"/>
        <v>93530.059177809744</v>
      </c>
      <c r="DJ7" s="108">
        <f t="shared" si="23"/>
        <v>111847.23442282052</v>
      </c>
      <c r="DK7" s="108">
        <f t="shared" si="24"/>
        <v>111870.18555511672</v>
      </c>
      <c r="DL7" s="108">
        <f t="shared" si="25"/>
        <v>111893.14139700166</v>
      </c>
      <c r="DM7" s="108">
        <f t="shared" si="26"/>
        <v>111916.10194944173</v>
      </c>
      <c r="DN7" s="108">
        <f t="shared" si="27"/>
        <v>93703.377477862159</v>
      </c>
      <c r="DO7" s="108">
        <f t="shared" si="28"/>
        <v>93722.605477769306</v>
      </c>
      <c r="DP7" s="108">
        <f t="shared" si="29"/>
        <v>93741.837423275749</v>
      </c>
      <c r="DQ7" s="108">
        <f t="shared" si="30"/>
        <v>93761.073315191126</v>
      </c>
      <c r="DR7" s="108">
        <f t="shared" si="31"/>
        <v>93780.313154325268</v>
      </c>
      <c r="DS7" s="108">
        <f t="shared" si="32"/>
        <v>100536.13190269776</v>
      </c>
      <c r="DT7" s="108">
        <f t="shared" si="33"/>
        <v>100556.76198868743</v>
      </c>
      <c r="DU7" s="108">
        <f t="shared" si="34"/>
        <v>100577.39630798544</v>
      </c>
      <c r="DV7" s="108">
        <f t="shared" si="35"/>
        <v>100598.0348614605</v>
      </c>
      <c r="DW7" s="108">
        <f t="shared" si="36"/>
        <v>100773.49042801901</v>
      </c>
      <c r="DX7" s="108">
        <f t="shared" si="37"/>
        <v>100794.16922014741</v>
      </c>
      <c r="DY7" s="108">
        <f t="shared" si="38"/>
        <v>100814.85225557869</v>
      </c>
      <c r="DZ7" s="108">
        <f t="shared" si="39"/>
        <v>100835.53953518359</v>
      </c>
      <c r="EA7" s="108">
        <f t="shared" si="40"/>
        <v>109204.51130335512</v>
      </c>
      <c r="EB7" s="108">
        <f t="shared" si="41"/>
        <v>109226.92014698189</v>
      </c>
      <c r="EC7" s="108">
        <f t="shared" si="42"/>
        <v>109249.33358891937</v>
      </c>
      <c r="ED7" s="108">
        <f t="shared" si="43"/>
        <v>109271.75163011109</v>
      </c>
      <c r="EE7" s="108">
        <f t="shared" si="44"/>
        <v>109294.17427150086</v>
      </c>
      <c r="EF7" s="108">
        <f t="shared" si="45"/>
        <v>111977.54708111638</v>
      </c>
      <c r="EG7" s="108">
        <f t="shared" si="46"/>
        <v>112000.52495366303</v>
      </c>
      <c r="EH7" s="108">
        <f t="shared" si="47"/>
        <v>112023.50754128555</v>
      </c>
      <c r="EI7" s="108">
        <f t="shared" si="48"/>
        <v>112046.49484495142</v>
      </c>
      <c r="EJ7" s="108">
        <f t="shared" si="49"/>
        <v>119578.9827601073</v>
      </c>
      <c r="EK7" s="108">
        <f t="shared" si="50"/>
        <v>119603.52045267823</v>
      </c>
      <c r="EL7" s="108">
        <f t="shared" si="51"/>
        <v>119628.06318040116</v>
      </c>
      <c r="EM7" s="108">
        <f t="shared" si="52"/>
        <v>119652.61094430934</v>
      </c>
      <c r="EN7" s="108">
        <f t="shared" si="53"/>
        <v>123659.87426166801</v>
      </c>
      <c r="EO7" s="108">
        <f t="shared" si="54"/>
        <v>123685.24935608639</v>
      </c>
      <c r="EP7" s="108">
        <f t="shared" si="55"/>
        <v>123710.62965749226</v>
      </c>
      <c r="EQ7" s="108">
        <f t="shared" si="56"/>
        <v>123736.01516695406</v>
      </c>
      <c r="ER7" s="108">
        <f t="shared" si="57"/>
        <v>123761.40588554052</v>
      </c>
      <c r="ES7" s="108">
        <f t="shared" si="58"/>
        <v>115967.61001977876</v>
      </c>
      <c r="ET7" s="108">
        <f t="shared" si="59"/>
        <v>115991.40665608697</v>
      </c>
      <c r="EU7" s="108">
        <f t="shared" si="60"/>
        <v>116015.20817548192</v>
      </c>
      <c r="EV7" s="108">
        <f t="shared" si="61"/>
        <v>116039.01457896564</v>
      </c>
      <c r="EW7" s="108">
        <f t="shared" si="62"/>
        <v>103283.22266800533</v>
      </c>
      <c r="EX7" s="108">
        <f t="shared" si="63"/>
        <v>103304.41645897983</v>
      </c>
      <c r="EY7" s="108">
        <f t="shared" si="64"/>
        <v>103325.61459893537</v>
      </c>
      <c r="EZ7" s="108">
        <f t="shared" si="65"/>
        <v>103346.81708876432</v>
      </c>
      <c r="FA7" s="108">
        <f t="shared" si="66"/>
        <v>96998.666192944176</v>
      </c>
      <c r="FB7" s="108">
        <f t="shared" si="67"/>
        <v>97018.570388446533</v>
      </c>
      <c r="FC7" s="108">
        <f t="shared" si="68"/>
        <v>97038.478668304015</v>
      </c>
      <c r="FD7" s="108">
        <f t="shared" si="69"/>
        <v>97058.391033354725</v>
      </c>
      <c r="FE7" s="108">
        <f t="shared" si="70"/>
        <v>97078.30748443694</v>
      </c>
    </row>
    <row r="8" spans="1:161" ht="15.75" x14ac:dyDescent="0.25">
      <c r="A8" s="87" t="s">
        <v>173</v>
      </c>
      <c r="B8" s="12">
        <f>'Urb proj of all 25 ARs '!J8</f>
        <v>10402.873163367702</v>
      </c>
      <c r="C8" s="12">
        <f>'Urb proj of all 25 ARs '!K8</f>
        <v>10514.459195944628</v>
      </c>
      <c r="D8" s="100">
        <f t="shared" si="10"/>
        <v>1.0726462855460094E-2</v>
      </c>
      <c r="E8" s="101">
        <f t="shared" si="11"/>
        <v>2.0520071340746071E-4</v>
      </c>
      <c r="F8" s="69">
        <f t="shared" si="12"/>
        <v>10405.007840362312</v>
      </c>
      <c r="G8" s="69">
        <f t="shared" si="16"/>
        <v>10407.142955394165</v>
      </c>
      <c r="H8" s="69">
        <f t="shared" ref="H8:AM8" si="73">G8*(1+$E$8)</f>
        <v>10409.278508553145</v>
      </c>
      <c r="I8" s="69">
        <f t="shared" si="73"/>
        <v>10411.414499929157</v>
      </c>
      <c r="J8" s="69">
        <f t="shared" si="73"/>
        <v>10413.550929612124</v>
      </c>
      <c r="K8" s="69">
        <f t="shared" si="73"/>
        <v>10415.687797691984</v>
      </c>
      <c r="L8" s="69">
        <f t="shared" si="73"/>
        <v>10417.8251042587</v>
      </c>
      <c r="M8" s="69">
        <f t="shared" si="73"/>
        <v>10419.962849402247</v>
      </c>
      <c r="N8" s="69">
        <f t="shared" si="73"/>
        <v>10422.101033212624</v>
      </c>
      <c r="O8" s="69">
        <f t="shared" si="73"/>
        <v>10424.239655779844</v>
      </c>
      <c r="P8" s="69">
        <f t="shared" si="73"/>
        <v>10426.37871719394</v>
      </c>
      <c r="Q8" s="69">
        <f t="shared" si="73"/>
        <v>10428.518217544965</v>
      </c>
      <c r="R8" s="69">
        <f t="shared" si="73"/>
        <v>10430.658156922987</v>
      </c>
      <c r="S8" s="69">
        <f t="shared" si="73"/>
        <v>10432.798535418098</v>
      </c>
      <c r="T8" s="69">
        <f t="shared" si="73"/>
        <v>10434.939353120402</v>
      </c>
      <c r="U8" s="69">
        <f t="shared" si="73"/>
        <v>10437.080610120027</v>
      </c>
      <c r="V8" s="69">
        <f t="shared" si="73"/>
        <v>10439.222306507114</v>
      </c>
      <c r="W8" s="69">
        <f t="shared" si="73"/>
        <v>10441.364442371829</v>
      </c>
      <c r="X8" s="69">
        <f t="shared" si="73"/>
        <v>10443.507017804352</v>
      </c>
      <c r="Y8" s="69">
        <f t="shared" si="73"/>
        <v>10445.65003289488</v>
      </c>
      <c r="Z8" s="69">
        <f t="shared" si="73"/>
        <v>10447.793487733636</v>
      </c>
      <c r="AA8" s="69">
        <f t="shared" si="73"/>
        <v>10449.937382410852</v>
      </c>
      <c r="AB8" s="69">
        <f t="shared" si="73"/>
        <v>10452.081717016785</v>
      </c>
      <c r="AC8" s="69">
        <f t="shared" si="73"/>
        <v>10454.22649164171</v>
      </c>
      <c r="AD8" s="69">
        <f t="shared" si="73"/>
        <v>10456.371706375918</v>
      </c>
      <c r="AE8" s="69">
        <f t="shared" si="73"/>
        <v>10458.517361309719</v>
      </c>
      <c r="AF8" s="69">
        <f t="shared" si="73"/>
        <v>10460.663456533444</v>
      </c>
      <c r="AG8" s="69">
        <f t="shared" si="73"/>
        <v>10462.80999213744</v>
      </c>
      <c r="AH8" s="69">
        <f t="shared" si="73"/>
        <v>10464.956968212073</v>
      </c>
      <c r="AI8" s="69">
        <f t="shared" si="73"/>
        <v>10467.104384847727</v>
      </c>
      <c r="AJ8" s="69">
        <f t="shared" si="73"/>
        <v>10469.252242134809</v>
      </c>
      <c r="AK8" s="69">
        <f t="shared" si="73"/>
        <v>10471.400540163739</v>
      </c>
      <c r="AL8" s="69">
        <f t="shared" si="73"/>
        <v>10473.549279024955</v>
      </c>
      <c r="AM8" s="69">
        <f t="shared" si="73"/>
        <v>10475.69845880892</v>
      </c>
      <c r="AN8" s="69">
        <f t="shared" ref="AN8:BE8" si="74">AM8*(1+$E$8)</f>
        <v>10477.848079606109</v>
      </c>
      <c r="AO8" s="69">
        <f t="shared" si="74"/>
        <v>10479.998141507018</v>
      </c>
      <c r="AP8" s="69">
        <f t="shared" si="74"/>
        <v>10482.148644602164</v>
      </c>
      <c r="AQ8" s="69">
        <f t="shared" si="74"/>
        <v>10484.29958898208</v>
      </c>
      <c r="AR8" s="69">
        <f t="shared" si="74"/>
        <v>10486.450974737316</v>
      </c>
      <c r="AS8" s="69">
        <f t="shared" si="74"/>
        <v>10488.602801958445</v>
      </c>
      <c r="AT8" s="69">
        <f t="shared" si="74"/>
        <v>10490.755070736053</v>
      </c>
      <c r="AU8" s="69">
        <f t="shared" si="74"/>
        <v>10492.907781160751</v>
      </c>
      <c r="AV8" s="69">
        <f t="shared" si="74"/>
        <v>10495.060933323164</v>
      </c>
      <c r="AW8" s="69">
        <f t="shared" si="74"/>
        <v>10497.214527313938</v>
      </c>
      <c r="AX8" s="69">
        <f t="shared" si="74"/>
        <v>10499.368563223734</v>
      </c>
      <c r="AY8" s="69">
        <f t="shared" si="74"/>
        <v>10501.523041143235</v>
      </c>
      <c r="AZ8" s="69">
        <f t="shared" si="74"/>
        <v>10503.677961163143</v>
      </c>
      <c r="BA8" s="69">
        <f t="shared" si="74"/>
        <v>10505.833323374176</v>
      </c>
      <c r="BB8" s="69">
        <f t="shared" si="74"/>
        <v>10507.989127867073</v>
      </c>
      <c r="BC8" s="69">
        <f t="shared" si="74"/>
        <v>10510.145374732589</v>
      </c>
      <c r="BD8" s="69">
        <f t="shared" si="74"/>
        <v>10512.3020640615</v>
      </c>
      <c r="BE8" s="69">
        <f t="shared" si="74"/>
        <v>10514.459195944599</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9723.684531236202</v>
      </c>
      <c r="DG8" s="108">
        <f t="shared" si="20"/>
        <v>9725.6798382389607</v>
      </c>
      <c r="DH8" s="108">
        <f t="shared" si="21"/>
        <v>9727.6755546801396</v>
      </c>
      <c r="DI8" s="108">
        <f t="shared" si="22"/>
        <v>9729.6716806437562</v>
      </c>
      <c r="DJ8" s="108">
        <f t="shared" si="23"/>
        <v>10640.068944879889</v>
      </c>
      <c r="DK8" s="108">
        <f t="shared" si="24"/>
        <v>10642.252294618082</v>
      </c>
      <c r="DL8" s="108">
        <f t="shared" si="25"/>
        <v>10644.4360923812</v>
      </c>
      <c r="DM8" s="108">
        <f t="shared" si="26"/>
        <v>10646.620338261177</v>
      </c>
      <c r="DN8" s="108">
        <f t="shared" si="27"/>
        <v>8989.9568768023946</v>
      </c>
      <c r="DO8" s="108">
        <f t="shared" si="28"/>
        <v>8991.8016223670165</v>
      </c>
      <c r="DP8" s="108">
        <f t="shared" si="29"/>
        <v>8993.6467464747438</v>
      </c>
      <c r="DQ8" s="108">
        <f t="shared" si="30"/>
        <v>8995.4922492032565</v>
      </c>
      <c r="DR8" s="108">
        <f t="shared" si="31"/>
        <v>8997.3381306302435</v>
      </c>
      <c r="DS8" s="108">
        <f t="shared" si="32"/>
        <v>9290.0567593129435</v>
      </c>
      <c r="DT8" s="108">
        <f t="shared" si="33"/>
        <v>9291.9630855875512</v>
      </c>
      <c r="DU8" s="108">
        <f t="shared" si="34"/>
        <v>9293.869803041669</v>
      </c>
      <c r="DV8" s="108">
        <f t="shared" si="35"/>
        <v>9295.776911755569</v>
      </c>
      <c r="DW8" s="108">
        <f t="shared" si="36"/>
        <v>9396.5051844805657</v>
      </c>
      <c r="DX8" s="108">
        <f t="shared" si="37"/>
        <v>9398.4333540479583</v>
      </c>
      <c r="DY8" s="108">
        <f t="shared" si="38"/>
        <v>9400.3619192771221</v>
      </c>
      <c r="DZ8" s="108">
        <f t="shared" si="39"/>
        <v>9402.2908802492457</v>
      </c>
      <c r="EA8" s="108">
        <f t="shared" si="40"/>
        <v>9723.8530849870476</v>
      </c>
      <c r="EB8" s="108">
        <f t="shared" si="41"/>
        <v>9725.8484265771567</v>
      </c>
      <c r="EC8" s="108">
        <f t="shared" si="42"/>
        <v>9727.844177612782</v>
      </c>
      <c r="ED8" s="108">
        <f t="shared" si="43"/>
        <v>9729.8403381779444</v>
      </c>
      <c r="EE8" s="108">
        <f t="shared" si="44"/>
        <v>9731.8369083566795</v>
      </c>
      <c r="EF8" s="108">
        <f t="shared" si="45"/>
        <v>9102.8608993869257</v>
      </c>
      <c r="EG8" s="108">
        <f t="shared" si="46"/>
        <v>9104.7288129375265</v>
      </c>
      <c r="EH8" s="108">
        <f t="shared" si="47"/>
        <v>9106.5971097853235</v>
      </c>
      <c r="EI8" s="108">
        <f t="shared" si="48"/>
        <v>9108.4657900089642</v>
      </c>
      <c r="EJ8" s="108">
        <f t="shared" si="49"/>
        <v>9237.7376394218918</v>
      </c>
      <c r="EK8" s="108">
        <f t="shared" si="50"/>
        <v>9239.6332297757726</v>
      </c>
      <c r="EL8" s="108">
        <f t="shared" si="51"/>
        <v>9241.5292091061456</v>
      </c>
      <c r="EM8" s="108">
        <f t="shared" si="52"/>
        <v>9243.4255774928315</v>
      </c>
      <c r="EN8" s="108">
        <f t="shared" si="53"/>
        <v>10228.858444076846</v>
      </c>
      <c r="EO8" s="108">
        <f t="shared" si="54"/>
        <v>10230.957413126913</v>
      </c>
      <c r="EP8" s="108">
        <f t="shared" si="55"/>
        <v>10233.056812886929</v>
      </c>
      <c r="EQ8" s="108">
        <f t="shared" si="56"/>
        <v>10235.156643445272</v>
      </c>
      <c r="ER8" s="108">
        <f t="shared" si="57"/>
        <v>10237.256904890344</v>
      </c>
      <c r="ES8" s="108">
        <f t="shared" si="58"/>
        <v>10060.765279965337</v>
      </c>
      <c r="ET8" s="108">
        <f t="shared" si="59"/>
        <v>10062.829756178211</v>
      </c>
      <c r="EU8" s="108">
        <f t="shared" si="60"/>
        <v>10064.894656023076</v>
      </c>
      <c r="EV8" s="108">
        <f t="shared" si="61"/>
        <v>10066.959979586863</v>
      </c>
      <c r="EW8" s="108">
        <f t="shared" si="62"/>
        <v>10120.748141326816</v>
      </c>
      <c r="EX8" s="108">
        <f t="shared" si="63"/>
        <v>10122.824926065634</v>
      </c>
      <c r="EY8" s="108">
        <f t="shared" si="64"/>
        <v>10124.902136962162</v>
      </c>
      <c r="EZ8" s="108">
        <f t="shared" si="65"/>
        <v>10126.979774103847</v>
      </c>
      <c r="FA8" s="108">
        <f t="shared" si="66"/>
        <v>9184.8214347832709</v>
      </c>
      <c r="FB8" s="108">
        <f t="shared" si="67"/>
        <v>9186.70616669421</v>
      </c>
      <c r="FC8" s="108">
        <f t="shared" si="68"/>
        <v>9188.5912853534792</v>
      </c>
      <c r="FD8" s="108">
        <f t="shared" si="69"/>
        <v>9190.4767908404428</v>
      </c>
      <c r="FE8" s="108">
        <f t="shared" si="70"/>
        <v>9192.362683234478</v>
      </c>
    </row>
    <row r="9" spans="1:161" ht="15.75" x14ac:dyDescent="0.25">
      <c r="A9" s="87" t="s">
        <v>175</v>
      </c>
      <c r="B9" s="12">
        <f>'Urb proj of all 25 ARs '!J9</f>
        <v>39867.979382424557</v>
      </c>
      <c r="C9" s="12">
        <f>'Urb proj of all 25 ARs '!K9</f>
        <v>40295.62178239238</v>
      </c>
      <c r="D9" s="100">
        <f t="shared" si="10"/>
        <v>1.0726462855460014E-2</v>
      </c>
      <c r="E9" s="101">
        <f t="shared" si="11"/>
        <v>2.0520071340746071E-4</v>
      </c>
      <c r="F9" s="69">
        <f t="shared" si="12"/>
        <v>39876.160320235947</v>
      </c>
      <c r="G9" s="69">
        <f t="shared" si="16"/>
        <v>39884.342936781613</v>
      </c>
      <c r="H9" s="69">
        <f t="shared" ref="H9:AM9" si="75">G9*(1+$E$9)</f>
        <v>39892.527232406028</v>
      </c>
      <c r="I9" s="69">
        <f t="shared" si="75"/>
        <v>39900.713207453744</v>
      </c>
      <c r="J9" s="69">
        <f t="shared" si="75"/>
        <v>39908.90086226938</v>
      </c>
      <c r="K9" s="69">
        <f t="shared" si="75"/>
        <v>39917.090197197627</v>
      </c>
      <c r="L9" s="69">
        <f t="shared" si="75"/>
        <v>39925.281212583242</v>
      </c>
      <c r="M9" s="69">
        <f t="shared" si="75"/>
        <v>39933.473908771055</v>
      </c>
      <c r="N9" s="69">
        <f t="shared" si="75"/>
        <v>39941.668286105974</v>
      </c>
      <c r="O9" s="69">
        <f t="shared" si="75"/>
        <v>39949.864344932968</v>
      </c>
      <c r="P9" s="69">
        <f t="shared" si="75"/>
        <v>39958.062085597077</v>
      </c>
      <c r="Q9" s="69">
        <f t="shared" si="75"/>
        <v>39966.261508443422</v>
      </c>
      <c r="R9" s="69">
        <f t="shared" si="75"/>
        <v>39974.462613817181</v>
      </c>
      <c r="S9" s="69">
        <f t="shared" si="75"/>
        <v>39982.665402063612</v>
      </c>
      <c r="T9" s="69">
        <f t="shared" si="75"/>
        <v>39990.869873528049</v>
      </c>
      <c r="U9" s="69">
        <f t="shared" si="75"/>
        <v>39999.076028555879</v>
      </c>
      <c r="V9" s="69">
        <f t="shared" si="75"/>
        <v>40007.283867492581</v>
      </c>
      <c r="W9" s="69">
        <f t="shared" si="75"/>
        <v>40015.493390683681</v>
      </c>
      <c r="X9" s="69">
        <f t="shared" si="75"/>
        <v>40023.704598474804</v>
      </c>
      <c r="Y9" s="69">
        <f t="shared" si="75"/>
        <v>40031.917491211621</v>
      </c>
      <c r="Z9" s="69">
        <f t="shared" si="75"/>
        <v>40040.132069239888</v>
      </c>
      <c r="AA9" s="69">
        <f t="shared" si="75"/>
        <v>40048.348332905422</v>
      </c>
      <c r="AB9" s="69">
        <f t="shared" si="75"/>
        <v>40056.566282554122</v>
      </c>
      <c r="AC9" s="69">
        <f t="shared" si="75"/>
        <v>40064.785918531954</v>
      </c>
      <c r="AD9" s="69">
        <f t="shared" si="75"/>
        <v>40073.007241184954</v>
      </c>
      <c r="AE9" s="69">
        <f t="shared" si="75"/>
        <v>40081.230250859226</v>
      </c>
      <c r="AF9" s="69">
        <f t="shared" si="75"/>
        <v>40089.454947900951</v>
      </c>
      <c r="AG9" s="69">
        <f t="shared" si="75"/>
        <v>40097.681332656379</v>
      </c>
      <c r="AH9" s="69">
        <f t="shared" si="75"/>
        <v>40105.909405471823</v>
      </c>
      <c r="AI9" s="69">
        <f t="shared" si="75"/>
        <v>40114.139166693683</v>
      </c>
      <c r="AJ9" s="69">
        <f t="shared" si="75"/>
        <v>40122.370616668413</v>
      </c>
      <c r="AK9" s="69">
        <f t="shared" si="75"/>
        <v>40130.603755742552</v>
      </c>
      <c r="AL9" s="69">
        <f t="shared" si="75"/>
        <v>40138.838584262703</v>
      </c>
      <c r="AM9" s="69">
        <f t="shared" si="75"/>
        <v>40147.075102575538</v>
      </c>
      <c r="AN9" s="69">
        <f t="shared" ref="AN9:BE9" si="76">AM9*(1+$E$9)</f>
        <v>40155.313311027807</v>
      </c>
      <c r="AO9" s="69">
        <f t="shared" si="76"/>
        <v>40163.553209966332</v>
      </c>
      <c r="AP9" s="69">
        <f t="shared" si="76"/>
        <v>40171.794799737996</v>
      </c>
      <c r="AQ9" s="69">
        <f t="shared" si="76"/>
        <v>40180.038080689759</v>
      </c>
      <c r="AR9" s="69">
        <f t="shared" si="76"/>
        <v>40188.283053168656</v>
      </c>
      <c r="AS9" s="69">
        <f t="shared" si="76"/>
        <v>40196.529717521786</v>
      </c>
      <c r="AT9" s="69">
        <f t="shared" si="76"/>
        <v>40204.778074096328</v>
      </c>
      <c r="AU9" s="69">
        <f t="shared" si="76"/>
        <v>40213.028123239521</v>
      </c>
      <c r="AV9" s="69">
        <f t="shared" si="76"/>
        <v>40221.279865298682</v>
      </c>
      <c r="AW9" s="69">
        <f t="shared" si="76"/>
        <v>40229.533300621202</v>
      </c>
      <c r="AX9" s="69">
        <f t="shared" si="76"/>
        <v>40237.788429554537</v>
      </c>
      <c r="AY9" s="69">
        <f t="shared" si="76"/>
        <v>40246.045252446223</v>
      </c>
      <c r="AZ9" s="69">
        <f t="shared" si="76"/>
        <v>40254.303769643855</v>
      </c>
      <c r="BA9" s="69">
        <f t="shared" si="76"/>
        <v>40262.563981495106</v>
      </c>
      <c r="BB9" s="69">
        <f t="shared" si="76"/>
        <v>40270.825888347725</v>
      </c>
      <c r="BC9" s="69">
        <f t="shared" si="76"/>
        <v>40279.089490549522</v>
      </c>
      <c r="BD9" s="69">
        <f t="shared" si="76"/>
        <v>40287.354788448385</v>
      </c>
      <c r="BE9" s="69">
        <f t="shared" si="76"/>
        <v>40295.621782392271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67767.924912655959</v>
      </c>
      <c r="DG9" s="108">
        <f t="shared" si="20"/>
        <v>67781.830939194188</v>
      </c>
      <c r="DH9" s="108">
        <f t="shared" si="21"/>
        <v>67795.739819258975</v>
      </c>
      <c r="DI9" s="108">
        <f t="shared" si="22"/>
        <v>67809.651553435877</v>
      </c>
      <c r="DJ9" s="108">
        <f t="shared" si="23"/>
        <v>73012.522934302862</v>
      </c>
      <c r="DK9" s="108">
        <f t="shared" si="24"/>
        <v>73027.505156096653</v>
      </c>
      <c r="DL9" s="108">
        <f t="shared" si="25"/>
        <v>73042.490452253056</v>
      </c>
      <c r="DM9" s="108">
        <f t="shared" si="26"/>
        <v>73057.478823402911</v>
      </c>
      <c r="DN9" s="108">
        <f t="shared" si="27"/>
        <v>62408.618546877915</v>
      </c>
      <c r="DO9" s="108">
        <f t="shared" si="28"/>
        <v>62421.424839926513</v>
      </c>
      <c r="DP9" s="108">
        <f t="shared" si="29"/>
        <v>62434.233760835566</v>
      </c>
      <c r="DQ9" s="108">
        <f t="shared" si="30"/>
        <v>62447.045310144342</v>
      </c>
      <c r="DR9" s="108">
        <f t="shared" si="31"/>
        <v>62459.859488392169</v>
      </c>
      <c r="DS9" s="108">
        <f t="shared" si="32"/>
        <v>67078.351404760193</v>
      </c>
      <c r="DT9" s="108">
        <f t="shared" si="33"/>
        <v>67092.11593032266</v>
      </c>
      <c r="DU9" s="108">
        <f t="shared" si="34"/>
        <v>67105.883280375565</v>
      </c>
      <c r="DV9" s="108">
        <f t="shared" si="35"/>
        <v>67119.653455498541</v>
      </c>
      <c r="DW9" s="108">
        <f t="shared" si="36"/>
        <v>64433.833135141162</v>
      </c>
      <c r="DX9" s="108">
        <f t="shared" si="37"/>
        <v>64447.055003668072</v>
      </c>
      <c r="DY9" s="108">
        <f t="shared" si="38"/>
        <v>64460.279585331838</v>
      </c>
      <c r="DZ9" s="108">
        <f t="shared" si="39"/>
        <v>64473.506880689194</v>
      </c>
      <c r="EA9" s="108">
        <f t="shared" si="40"/>
        <v>71231.380389778118</v>
      </c>
      <c r="EB9" s="108">
        <f t="shared" si="41"/>
        <v>71245.997119851105</v>
      </c>
      <c r="EC9" s="108">
        <f t="shared" si="42"/>
        <v>71260.616849287515</v>
      </c>
      <c r="ED9" s="108">
        <f t="shared" si="43"/>
        <v>71275.239578702851</v>
      </c>
      <c r="EE9" s="108">
        <f t="shared" si="44"/>
        <v>71289.865308712688</v>
      </c>
      <c r="EF9" s="108">
        <f t="shared" si="45"/>
        <v>73220.872786442706</v>
      </c>
      <c r="EG9" s="108">
        <f t="shared" si="46"/>
        <v>73235.897761774802</v>
      </c>
      <c r="EH9" s="108">
        <f t="shared" si="47"/>
        <v>73250.925820242555</v>
      </c>
      <c r="EI9" s="108">
        <f t="shared" si="48"/>
        <v>73265.956962478624</v>
      </c>
      <c r="EJ9" s="108">
        <f t="shared" si="49"/>
        <v>77000.708162632538</v>
      </c>
      <c r="EK9" s="108">
        <f t="shared" si="50"/>
        <v>77016.508762880389</v>
      </c>
      <c r="EL9" s="108">
        <f t="shared" si="51"/>
        <v>77032.312605422689</v>
      </c>
      <c r="EM9" s="108">
        <f t="shared" si="52"/>
        <v>77048.119690924752</v>
      </c>
      <c r="EN9" s="108">
        <f t="shared" si="53"/>
        <v>83707.039225303975</v>
      </c>
      <c r="EO9" s="108">
        <f t="shared" si="54"/>
        <v>83724.215969470228</v>
      </c>
      <c r="EP9" s="108">
        <f t="shared" si="55"/>
        <v>83741.396238316651</v>
      </c>
      <c r="EQ9" s="108">
        <f t="shared" si="56"/>
        <v>83758.58003256649</v>
      </c>
      <c r="ER9" s="108">
        <f t="shared" si="57"/>
        <v>83775.767352943163</v>
      </c>
      <c r="ES9" s="108">
        <f t="shared" si="58"/>
        <v>78244.898763661593</v>
      </c>
      <c r="ET9" s="108">
        <f t="shared" si="59"/>
        <v>78260.954672708394</v>
      </c>
      <c r="EU9" s="108">
        <f t="shared" si="60"/>
        <v>78277.013876439189</v>
      </c>
      <c r="EV9" s="108">
        <f t="shared" si="61"/>
        <v>78293.076375530029</v>
      </c>
      <c r="EW9" s="108">
        <f t="shared" si="62"/>
        <v>72254.565799216289</v>
      </c>
      <c r="EX9" s="108">
        <f t="shared" si="63"/>
        <v>72269.392487665231</v>
      </c>
      <c r="EY9" s="108">
        <f t="shared" si="64"/>
        <v>72284.222218561234</v>
      </c>
      <c r="EZ9" s="108">
        <f t="shared" si="65"/>
        <v>72299.054992528589</v>
      </c>
      <c r="FA9" s="108">
        <f t="shared" si="66"/>
        <v>63741.8574868941</v>
      </c>
      <c r="FB9" s="108">
        <f t="shared" si="67"/>
        <v>63754.937361524324</v>
      </c>
      <c r="FC9" s="108">
        <f t="shared" si="68"/>
        <v>63768.019920154162</v>
      </c>
      <c r="FD9" s="108">
        <f t="shared" si="69"/>
        <v>63781.10516333436</v>
      </c>
      <c r="FE9" s="108">
        <f t="shared" si="70"/>
        <v>63794.193091615787</v>
      </c>
    </row>
    <row r="10" spans="1:161" ht="15.75" x14ac:dyDescent="0.25">
      <c r="A10" s="47" t="s">
        <v>199</v>
      </c>
      <c r="B10" s="12">
        <f>'Urb proj of all 25 ARs '!J10</f>
        <v>55266.18918239115</v>
      </c>
      <c r="C10" s="12">
        <f>'Urb proj of all 25 ARs '!K10</f>
        <v>55858.999907818899</v>
      </c>
      <c r="D10" s="100">
        <f t="shared" si="10"/>
        <v>1.0726462855460096E-2</v>
      </c>
      <c r="E10" s="101">
        <f t="shared" si="11"/>
        <v>2.0520071340746071E-4</v>
      </c>
      <c r="F10" s="69">
        <f t="shared" si="12"/>
        <v>55277.529843838689</v>
      </c>
      <c r="G10" s="69">
        <f t="shared" si="16"/>
        <v>55288.872832398047</v>
      </c>
      <c r="H10" s="69">
        <f t="shared" ref="H10:AM10" si="77">G10*(1+$E$10)</f>
        <v>55300.218148546752</v>
      </c>
      <c r="I10" s="69">
        <f t="shared" si="77"/>
        <v>55311.56579276242</v>
      </c>
      <c r="J10" s="69">
        <f t="shared" si="77"/>
        <v>55322.915765522775</v>
      </c>
      <c r="K10" s="69">
        <f t="shared" si="77"/>
        <v>55334.268067305638</v>
      </c>
      <c r="L10" s="69">
        <f t="shared" si="77"/>
        <v>55345.62269858893</v>
      </c>
      <c r="M10" s="69">
        <f t="shared" si="77"/>
        <v>55356.979659850658</v>
      </c>
      <c r="N10" s="69">
        <f t="shared" si="77"/>
        <v>55368.338951568941</v>
      </c>
      <c r="O10" s="69">
        <f t="shared" si="77"/>
        <v>55379.700574221992</v>
      </c>
      <c r="P10" s="69">
        <f t="shared" si="77"/>
        <v>55391.064528288116</v>
      </c>
      <c r="Q10" s="69">
        <f t="shared" si="77"/>
        <v>55402.430814245723</v>
      </c>
      <c r="R10" s="69">
        <f t="shared" si="77"/>
        <v>55413.799432573316</v>
      </c>
      <c r="S10" s="69">
        <f t="shared" si="77"/>
        <v>55425.170383749501</v>
      </c>
      <c r="T10" s="69">
        <f t="shared" si="77"/>
        <v>55436.543668252976</v>
      </c>
      <c r="U10" s="69">
        <f t="shared" si="77"/>
        <v>55447.919286562545</v>
      </c>
      <c r="V10" s="69">
        <f t="shared" si="77"/>
        <v>55459.297239157109</v>
      </c>
      <c r="W10" s="69">
        <f t="shared" si="77"/>
        <v>55470.677526515661</v>
      </c>
      <c r="X10" s="69">
        <f t="shared" si="77"/>
        <v>55482.0601491173</v>
      </c>
      <c r="Y10" s="69">
        <f t="shared" si="77"/>
        <v>55493.445107441214</v>
      </c>
      <c r="Z10" s="69">
        <f t="shared" si="77"/>
        <v>55504.832401966698</v>
      </c>
      <c r="AA10" s="69">
        <f t="shared" si="77"/>
        <v>55516.222033173144</v>
      </c>
      <c r="AB10" s="69">
        <f t="shared" si="77"/>
        <v>55527.614001540038</v>
      </c>
      <c r="AC10" s="69">
        <f t="shared" si="77"/>
        <v>55539.008307546967</v>
      </c>
      <c r="AD10" s="69">
        <f t="shared" si="77"/>
        <v>55550.40495167362</v>
      </c>
      <c r="AE10" s="69">
        <f t="shared" si="77"/>
        <v>55561.803934399773</v>
      </c>
      <c r="AF10" s="69">
        <f t="shared" si="77"/>
        <v>55573.205256205321</v>
      </c>
      <c r="AG10" s="69">
        <f t="shared" si="77"/>
        <v>55584.608917570236</v>
      </c>
      <c r="AH10" s="69">
        <f t="shared" si="77"/>
        <v>55596.014918974593</v>
      </c>
      <c r="AI10" s="69">
        <f t="shared" si="77"/>
        <v>55607.423260898577</v>
      </c>
      <c r="AJ10" s="69">
        <f t="shared" si="77"/>
        <v>55618.833943822465</v>
      </c>
      <c r="AK10" s="69">
        <f t="shared" si="77"/>
        <v>55630.246968226631</v>
      </c>
      <c r="AL10" s="69">
        <f t="shared" si="77"/>
        <v>55641.662334591543</v>
      </c>
      <c r="AM10" s="69">
        <f t="shared" si="77"/>
        <v>55653.080043397778</v>
      </c>
      <c r="AN10" s="69">
        <f t="shared" ref="AN10:BE10" si="78">AM10*(1+$E$10)</f>
        <v>55664.500095126008</v>
      </c>
      <c r="AO10" s="69">
        <f t="shared" si="78"/>
        <v>55675.922490256999</v>
      </c>
      <c r="AP10" s="69">
        <f t="shared" si="78"/>
        <v>55687.347229271618</v>
      </c>
      <c r="AQ10" s="69">
        <f t="shared" si="78"/>
        <v>55698.774312650836</v>
      </c>
      <c r="AR10" s="69">
        <f t="shared" si="78"/>
        <v>55710.20374087571</v>
      </c>
      <c r="AS10" s="69">
        <f t="shared" si="78"/>
        <v>55721.635514427413</v>
      </c>
      <c r="AT10" s="69">
        <f t="shared" si="78"/>
        <v>55733.069633787207</v>
      </c>
      <c r="AU10" s="69">
        <f t="shared" si="78"/>
        <v>55744.506099436447</v>
      </c>
      <c r="AV10" s="69">
        <f t="shared" si="78"/>
        <v>55755.944911856597</v>
      </c>
      <c r="AW10" s="69">
        <f t="shared" si="78"/>
        <v>55767.386071529218</v>
      </c>
      <c r="AX10" s="69">
        <f t="shared" si="78"/>
        <v>55778.829578935962</v>
      </c>
      <c r="AY10" s="69">
        <f t="shared" si="78"/>
        <v>55790.275434558593</v>
      </c>
      <c r="AZ10" s="69">
        <f t="shared" si="78"/>
        <v>55801.723638878961</v>
      </c>
      <c r="BA10" s="69">
        <f t="shared" si="78"/>
        <v>55813.174192379025</v>
      </c>
      <c r="BB10" s="69">
        <f t="shared" si="78"/>
        <v>55824.627095540833</v>
      </c>
      <c r="BC10" s="69">
        <f t="shared" si="78"/>
        <v>55836.082348846547</v>
      </c>
      <c r="BD10" s="69">
        <f t="shared" si="78"/>
        <v>55847.53995277841</v>
      </c>
      <c r="BE10" s="69">
        <f t="shared" si="78"/>
        <v>55858.999907818768</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55151.80778132414</v>
      </c>
      <c r="DG10" s="108">
        <f t="shared" si="20"/>
        <v>55163.124971626574</v>
      </c>
      <c r="DH10" s="108">
        <f t="shared" si="21"/>
        <v>55174.444484224543</v>
      </c>
      <c r="DI10" s="108">
        <f t="shared" si="22"/>
        <v>55185.766319594564</v>
      </c>
      <c r="DJ10" s="108">
        <f t="shared" si="23"/>
        <v>59009.106445247511</v>
      </c>
      <c r="DK10" s="108">
        <f t="shared" si="24"/>
        <v>59021.215155987615</v>
      </c>
      <c r="DL10" s="108">
        <f t="shared" si="25"/>
        <v>59033.326351443793</v>
      </c>
      <c r="DM10" s="108">
        <f t="shared" si="26"/>
        <v>59045.440032125924</v>
      </c>
      <c r="DN10" s="108">
        <f t="shared" si="27"/>
        <v>52445.56631474397</v>
      </c>
      <c r="DO10" s="108">
        <f t="shared" si="28"/>
        <v>52456.328182366815</v>
      </c>
      <c r="DP10" s="108">
        <f t="shared" si="29"/>
        <v>52467.092258332574</v>
      </c>
      <c r="DQ10" s="108">
        <f t="shared" si="30"/>
        <v>52477.8585430944</v>
      </c>
      <c r="DR10" s="108">
        <f t="shared" si="31"/>
        <v>52488.627037105543</v>
      </c>
      <c r="DS10" s="108">
        <f t="shared" si="32"/>
        <v>54576.541042237797</v>
      </c>
      <c r="DT10" s="108">
        <f t="shared" si="33"/>
        <v>54587.740187394978</v>
      </c>
      <c r="DU10" s="108">
        <f t="shared" si="34"/>
        <v>54598.941630624729</v>
      </c>
      <c r="DV10" s="108">
        <f t="shared" si="35"/>
        <v>54610.145372398634</v>
      </c>
      <c r="DW10" s="108">
        <f t="shared" si="36"/>
        <v>54421.077559427118</v>
      </c>
      <c r="DX10" s="108">
        <f t="shared" si="37"/>
        <v>54432.244803366724</v>
      </c>
      <c r="DY10" s="108">
        <f t="shared" si="38"/>
        <v>54443.414338832743</v>
      </c>
      <c r="DZ10" s="108">
        <f t="shared" si="39"/>
        <v>54454.586166295405</v>
      </c>
      <c r="EA10" s="108">
        <f t="shared" si="40"/>
        <v>55633.102367491039</v>
      </c>
      <c r="EB10" s="108">
        <f t="shared" si="41"/>
        <v>55644.518319785915</v>
      </c>
      <c r="EC10" s="108">
        <f t="shared" si="42"/>
        <v>55655.936614642349</v>
      </c>
      <c r="ED10" s="108">
        <f t="shared" si="43"/>
        <v>55667.357252541035</v>
      </c>
      <c r="EE10" s="108">
        <f t="shared" si="44"/>
        <v>55678.78023396276</v>
      </c>
      <c r="EF10" s="108">
        <f t="shared" si="45"/>
        <v>54233.05638913755</v>
      </c>
      <c r="EG10" s="108">
        <f t="shared" si="46"/>
        <v>54244.185050998865</v>
      </c>
      <c r="EH10" s="108">
        <f t="shared" si="47"/>
        <v>54255.315996469537</v>
      </c>
      <c r="EI10" s="108">
        <f t="shared" si="48"/>
        <v>54266.449226018158</v>
      </c>
      <c r="EJ10" s="108">
        <f t="shared" si="49"/>
        <v>54349.403985886041</v>
      </c>
      <c r="EK10" s="108">
        <f t="shared" si="50"/>
        <v>54360.556522357212</v>
      </c>
      <c r="EL10" s="108">
        <f t="shared" si="51"/>
        <v>54371.71134733683</v>
      </c>
      <c r="EM10" s="108">
        <f t="shared" si="52"/>
        <v>54382.868461294485</v>
      </c>
      <c r="EN10" s="108">
        <f t="shared" si="53"/>
        <v>59498.541653896442</v>
      </c>
      <c r="EO10" s="108">
        <f t="shared" si="54"/>
        <v>59510.750797090528</v>
      </c>
      <c r="EP10" s="108">
        <f t="shared" si="55"/>
        <v>59522.962445609504</v>
      </c>
      <c r="EQ10" s="108">
        <f t="shared" si="56"/>
        <v>59535.176599967468</v>
      </c>
      <c r="ER10" s="108">
        <f t="shared" si="57"/>
        <v>59547.393260678618</v>
      </c>
      <c r="ES10" s="108">
        <f t="shared" si="58"/>
        <v>57463.293599168435</v>
      </c>
      <c r="ET10" s="108">
        <f t="shared" si="59"/>
        <v>57475.085108009735</v>
      </c>
      <c r="EU10" s="108">
        <f t="shared" si="60"/>
        <v>57486.879036477047</v>
      </c>
      <c r="EV10" s="108">
        <f t="shared" si="61"/>
        <v>57498.675385066905</v>
      </c>
      <c r="EW10" s="108">
        <f t="shared" si="62"/>
        <v>58051.31353110401</v>
      </c>
      <c r="EX10" s="108">
        <f t="shared" si="63"/>
        <v>58063.225702054828</v>
      </c>
      <c r="EY10" s="108">
        <f t="shared" si="64"/>
        <v>58075.140317391633</v>
      </c>
      <c r="EZ10" s="108">
        <f t="shared" si="65"/>
        <v>58087.057377615994</v>
      </c>
      <c r="FA10" s="108">
        <f t="shared" si="66"/>
        <v>54023.277723759144</v>
      </c>
      <c r="FB10" s="108">
        <f t="shared" si="67"/>
        <v>54034.363338888666</v>
      </c>
      <c r="FC10" s="108">
        <f t="shared" si="68"/>
        <v>54045.451228794322</v>
      </c>
      <c r="FD10" s="108">
        <f t="shared" si="69"/>
        <v>54056.541393942905</v>
      </c>
      <c r="FE10" s="108">
        <f t="shared" si="70"/>
        <v>54067.63383480128</v>
      </c>
    </row>
    <row r="11" spans="1:161" ht="15.75" x14ac:dyDescent="0.25">
      <c r="A11" s="47" t="s">
        <v>187</v>
      </c>
      <c r="B11" s="12">
        <f>'Urb proj of all 25 ARs '!J11</f>
        <v>29424.379795096731</v>
      </c>
      <c r="C11" s="12">
        <f>'Urb proj of all 25 ARs '!K11</f>
        <v>29739.999312013788</v>
      </c>
      <c r="D11" s="100">
        <f t="shared" si="10"/>
        <v>1.0726462855460139E-2</v>
      </c>
      <c r="E11" s="101">
        <f t="shared" si="11"/>
        <v>2.0520071340746071E-4</v>
      </c>
      <c r="F11" s="69">
        <f t="shared" si="12"/>
        <v>29430.417698822257</v>
      </c>
      <c r="G11" s="69">
        <f t="shared" si="16"/>
        <v>29436.456841529936</v>
      </c>
      <c r="H11" s="69">
        <f t="shared" ref="H11:AM11" si="79">G11*(1+$E$11)</f>
        <v>29442.497223474005</v>
      </c>
      <c r="I11" s="69">
        <f t="shared" si="79"/>
        <v>29448.538844908759</v>
      </c>
      <c r="J11" s="69">
        <f t="shared" si="79"/>
        <v>29454.581706088542</v>
      </c>
      <c r="K11" s="69">
        <f t="shared" si="79"/>
        <v>29460.625807267748</v>
      </c>
      <c r="L11" s="69">
        <f t="shared" si="79"/>
        <v>29466.671148700829</v>
      </c>
      <c r="M11" s="69">
        <f t="shared" si="79"/>
        <v>29472.717730642285</v>
      </c>
      <c r="N11" s="69">
        <f t="shared" si="79"/>
        <v>29478.765553346671</v>
      </c>
      <c r="O11" s="69">
        <f t="shared" si="79"/>
        <v>29484.81461706859</v>
      </c>
      <c r="P11" s="69">
        <f t="shared" si="79"/>
        <v>29490.864922062701</v>
      </c>
      <c r="Q11" s="69">
        <f t="shared" si="79"/>
        <v>29496.916468583713</v>
      </c>
      <c r="R11" s="69">
        <f t="shared" si="79"/>
        <v>29502.969256886387</v>
      </c>
      <c r="S11" s="69">
        <f t="shared" si="79"/>
        <v>29509.023287225536</v>
      </c>
      <c r="T11" s="69">
        <f t="shared" si="79"/>
        <v>29515.078559856032</v>
      </c>
      <c r="U11" s="69">
        <f t="shared" si="79"/>
        <v>29521.135075032791</v>
      </c>
      <c r="V11" s="69">
        <f t="shared" si="79"/>
        <v>29527.192833010788</v>
      </c>
      <c r="W11" s="69">
        <f t="shared" si="79"/>
        <v>29533.251834045041</v>
      </c>
      <c r="X11" s="69">
        <f t="shared" si="79"/>
        <v>29539.312078390631</v>
      </c>
      <c r="Y11" s="69">
        <f t="shared" si="79"/>
        <v>29545.373566302682</v>
      </c>
      <c r="Z11" s="69">
        <f t="shared" si="79"/>
        <v>29551.436298036377</v>
      </c>
      <c r="AA11" s="69">
        <f t="shared" si="79"/>
        <v>29557.500273846948</v>
      </c>
      <c r="AB11" s="69">
        <f t="shared" si="79"/>
        <v>29563.565493989681</v>
      </c>
      <c r="AC11" s="69">
        <f t="shared" si="79"/>
        <v>29569.631958719918</v>
      </c>
      <c r="AD11" s="69">
        <f t="shared" si="79"/>
        <v>29575.699668293044</v>
      </c>
      <c r="AE11" s="69">
        <f t="shared" si="79"/>
        <v>29581.768622964504</v>
      </c>
      <c r="AF11" s="69">
        <f t="shared" si="79"/>
        <v>29587.83882298979</v>
      </c>
      <c r="AG11" s="69">
        <f t="shared" si="79"/>
        <v>29593.910268624451</v>
      </c>
      <c r="AH11" s="69">
        <f t="shared" si="79"/>
        <v>29599.982960124089</v>
      </c>
      <c r="AI11" s="69">
        <f t="shared" si="79"/>
        <v>29606.056897744355</v>
      </c>
      <c r="AJ11" s="69">
        <f t="shared" si="79"/>
        <v>29612.132081740954</v>
      </c>
      <c r="AK11" s="69">
        <f t="shared" si="79"/>
        <v>29618.208512369645</v>
      </c>
      <c r="AL11" s="69">
        <f t="shared" si="79"/>
        <v>29624.286189886236</v>
      </c>
      <c r="AM11" s="69">
        <f t="shared" si="79"/>
        <v>29630.365114546588</v>
      </c>
      <c r="AN11" s="69">
        <f t="shared" ref="AN11:BE11" si="80">AM11*(1+$E$11)</f>
        <v>29636.445286606617</v>
      </c>
      <c r="AO11" s="69">
        <f t="shared" si="80"/>
        <v>29642.526706322289</v>
      </c>
      <c r="AP11" s="69">
        <f t="shared" si="80"/>
        <v>29648.609373949625</v>
      </c>
      <c r="AQ11" s="69">
        <f t="shared" si="80"/>
        <v>29654.693289744697</v>
      </c>
      <c r="AR11" s="69">
        <f t="shared" si="80"/>
        <v>29660.77845396363</v>
      </c>
      <c r="AS11" s="69">
        <f t="shared" si="80"/>
        <v>29666.864866862605</v>
      </c>
      <c r="AT11" s="69">
        <f t="shared" si="80"/>
        <v>29672.952528697846</v>
      </c>
      <c r="AU11" s="69">
        <f t="shared" si="80"/>
        <v>29679.041439725639</v>
      </c>
      <c r="AV11" s="69">
        <f t="shared" si="80"/>
        <v>29685.13160020232</v>
      </c>
      <c r="AW11" s="69">
        <f t="shared" si="80"/>
        <v>29691.223010384274</v>
      </c>
      <c r="AX11" s="69">
        <f t="shared" si="80"/>
        <v>29697.315670527943</v>
      </c>
      <c r="AY11" s="69">
        <f t="shared" si="80"/>
        <v>29703.409580889824</v>
      </c>
      <c r="AZ11" s="69">
        <f t="shared" si="80"/>
        <v>29709.504741726458</v>
      </c>
      <c r="BA11" s="69">
        <f t="shared" si="80"/>
        <v>29715.601153294443</v>
      </c>
      <c r="BB11" s="69">
        <f t="shared" si="80"/>
        <v>29721.698815850432</v>
      </c>
      <c r="BC11" s="69">
        <f t="shared" si="80"/>
        <v>29727.797729651127</v>
      </c>
      <c r="BD11" s="69">
        <f t="shared" si="80"/>
        <v>29733.897894953283</v>
      </c>
      <c r="BE11" s="69">
        <f t="shared" si="80"/>
        <v>29739.999312013711</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41147.279325440715</v>
      </c>
      <c r="DG11" s="108">
        <f t="shared" si="20"/>
        <v>41155.722776513074</v>
      </c>
      <c r="DH11" s="108">
        <f t="shared" si="21"/>
        <v>41164.167960187609</v>
      </c>
      <c r="DI11" s="108">
        <f t="shared" si="22"/>
        <v>41172.614876819869</v>
      </c>
      <c r="DJ11" s="108">
        <f t="shared" si="23"/>
        <v>44680.393204511754</v>
      </c>
      <c r="DK11" s="108">
        <f t="shared" si="24"/>
        <v>44689.561653072647</v>
      </c>
      <c r="DL11" s="108">
        <f t="shared" si="25"/>
        <v>44698.731983005717</v>
      </c>
      <c r="DM11" s="108">
        <f t="shared" si="26"/>
        <v>44707.904194697039</v>
      </c>
      <c r="DN11" s="108">
        <f t="shared" si="27"/>
        <v>38410.583990730091</v>
      </c>
      <c r="DO11" s="108">
        <f t="shared" si="28"/>
        <v>38418.465869967389</v>
      </c>
      <c r="DP11" s="108">
        <f t="shared" si="29"/>
        <v>38426.349366571922</v>
      </c>
      <c r="DQ11" s="108">
        <f t="shared" si="30"/>
        <v>38434.234480875595</v>
      </c>
      <c r="DR11" s="108">
        <f t="shared" si="31"/>
        <v>38442.121213210339</v>
      </c>
      <c r="DS11" s="108">
        <f t="shared" si="32"/>
        <v>39593.455125307475</v>
      </c>
      <c r="DT11" s="108">
        <f t="shared" si="33"/>
        <v>39601.579730545454</v>
      </c>
      <c r="DU11" s="108">
        <f t="shared" si="34"/>
        <v>39609.706002958221</v>
      </c>
      <c r="DV11" s="108">
        <f t="shared" si="35"/>
        <v>39617.83394288789</v>
      </c>
      <c r="DW11" s="108">
        <f t="shared" si="36"/>
        <v>41611.452179155131</v>
      </c>
      <c r="DX11" s="108">
        <f t="shared" si="37"/>
        <v>41619.990878828212</v>
      </c>
      <c r="DY11" s="108">
        <f t="shared" si="38"/>
        <v>41628.531330648562</v>
      </c>
      <c r="DZ11" s="108">
        <f t="shared" si="39"/>
        <v>41637.073534975716</v>
      </c>
      <c r="EA11" s="108">
        <f t="shared" si="40"/>
        <v>46156.999916303044</v>
      </c>
      <c r="EB11" s="108">
        <f t="shared" si="41"/>
        <v>46166.471365614612</v>
      </c>
      <c r="EC11" s="108">
        <f t="shared" si="42"/>
        <v>46175.944758474347</v>
      </c>
      <c r="ED11" s="108">
        <f t="shared" si="43"/>
        <v>46185.42009528105</v>
      </c>
      <c r="EE11" s="108">
        <f t="shared" si="44"/>
        <v>46194.897376433626</v>
      </c>
      <c r="EF11" s="108">
        <f t="shared" si="45"/>
        <v>46054.077131173217</v>
      </c>
      <c r="EG11" s="108">
        <f t="shared" si="46"/>
        <v>46063.527460655852</v>
      </c>
      <c r="EH11" s="108">
        <f t="shared" si="47"/>
        <v>46072.979729352846</v>
      </c>
      <c r="EI11" s="108">
        <f t="shared" si="48"/>
        <v>46082.433937662114</v>
      </c>
      <c r="EJ11" s="108">
        <f t="shared" si="49"/>
        <v>49067.893559797354</v>
      </c>
      <c r="EK11" s="108">
        <f t="shared" si="50"/>
        <v>49077.962326561224</v>
      </c>
      <c r="EL11" s="108">
        <f t="shared" si="51"/>
        <v>49088.033159443228</v>
      </c>
      <c r="EM11" s="108">
        <f t="shared" si="52"/>
        <v>49098.106058867314</v>
      </c>
      <c r="EN11" s="108">
        <f t="shared" si="53"/>
        <v>55443.199416012263</v>
      </c>
      <c r="EO11" s="108">
        <f t="shared" si="54"/>
        <v>55454.576400086014</v>
      </c>
      <c r="EP11" s="108">
        <f t="shared" si="55"/>
        <v>55465.955718725018</v>
      </c>
      <c r="EQ11" s="108">
        <f t="shared" si="56"/>
        <v>55477.337372408329</v>
      </c>
      <c r="ER11" s="108">
        <f t="shared" si="57"/>
        <v>55488.721361615091</v>
      </c>
      <c r="ES11" s="108">
        <f t="shared" si="58"/>
        <v>50873.2457763778</v>
      </c>
      <c r="ET11" s="108">
        <f t="shared" si="59"/>
        <v>50883.685002704464</v>
      </c>
      <c r="EU11" s="108">
        <f t="shared" si="60"/>
        <v>50894.126371167818</v>
      </c>
      <c r="EV11" s="108">
        <f t="shared" si="61"/>
        <v>50904.569882207426</v>
      </c>
      <c r="EW11" s="108">
        <f t="shared" si="62"/>
        <v>46154.163580132001</v>
      </c>
      <c r="EX11" s="108">
        <f t="shared" si="63"/>
        <v>46163.634447425364</v>
      </c>
      <c r="EY11" s="108">
        <f t="shared" si="64"/>
        <v>46173.107258147458</v>
      </c>
      <c r="EZ11" s="108">
        <f t="shared" si="65"/>
        <v>46182.582012697072</v>
      </c>
      <c r="FA11" s="108">
        <f t="shared" si="66"/>
        <v>37609.5823522871</v>
      </c>
      <c r="FB11" s="108">
        <f t="shared" si="67"/>
        <v>37617.299865416746</v>
      </c>
      <c r="FC11" s="108">
        <f t="shared" si="68"/>
        <v>37625.018962185597</v>
      </c>
      <c r="FD11" s="108">
        <f t="shared" si="69"/>
        <v>37632.739642918605</v>
      </c>
      <c r="FE11" s="108">
        <f t="shared" si="70"/>
        <v>37640.461907940808</v>
      </c>
    </row>
    <row r="12" spans="1:161" ht="15.75" x14ac:dyDescent="0.25">
      <c r="A12" s="47" t="s">
        <v>188</v>
      </c>
      <c r="B12" s="12">
        <f>'Urb proj of all 25 ARs '!J12</f>
        <v>69384.482943966912</v>
      </c>
      <c r="C12" s="12">
        <f>'Urb proj of all 25 ARs '!K12</f>
        <v>70128.733023010675</v>
      </c>
      <c r="D12" s="100">
        <f t="shared" si="10"/>
        <v>1.0726462855460051E-2</v>
      </c>
      <c r="E12" s="101">
        <f t="shared" si="11"/>
        <v>2.0520071340746071E-4</v>
      </c>
      <c r="F12" s="69">
        <f t="shared" si="12"/>
        <v>69398.720689366426</v>
      </c>
      <c r="G12" s="69">
        <f t="shared" si="16"/>
        <v>69412.961356361455</v>
      </c>
      <c r="H12" s="69">
        <f t="shared" ref="H12:AM12" si="81">G12*(1+$E$12)</f>
        <v>69427.204945551508</v>
      </c>
      <c r="I12" s="69">
        <f t="shared" si="81"/>
        <v>69441.451457536226</v>
      </c>
      <c r="J12" s="69">
        <f t="shared" si="81"/>
        <v>69455.700892915367</v>
      </c>
      <c r="K12" s="69">
        <f t="shared" si="81"/>
        <v>69469.953252288804</v>
      </c>
      <c r="L12" s="69">
        <f t="shared" si="81"/>
        <v>69484.208536256556</v>
      </c>
      <c r="M12" s="69">
        <f t="shared" si="81"/>
        <v>69498.466745418744</v>
      </c>
      <c r="N12" s="69">
        <f t="shared" si="81"/>
        <v>69512.727880375634</v>
      </c>
      <c r="O12" s="69">
        <f t="shared" si="81"/>
        <v>69526.991941727581</v>
      </c>
      <c r="P12" s="69">
        <f t="shared" si="81"/>
        <v>69541.258930075099</v>
      </c>
      <c r="Q12" s="69">
        <f t="shared" si="81"/>
        <v>69555.528846018802</v>
      </c>
      <c r="R12" s="69">
        <f t="shared" si="81"/>
        <v>69569.801690159438</v>
      </c>
      <c r="S12" s="69">
        <f t="shared" si="81"/>
        <v>69584.07746309787</v>
      </c>
      <c r="T12" s="69">
        <f t="shared" si="81"/>
        <v>69598.356165435092</v>
      </c>
      <c r="U12" s="69">
        <f t="shared" si="81"/>
        <v>69612.63779777223</v>
      </c>
      <c r="V12" s="69">
        <f t="shared" si="81"/>
        <v>69626.922360710509</v>
      </c>
      <c r="W12" s="69">
        <f t="shared" si="81"/>
        <v>69641.209854851288</v>
      </c>
      <c r="X12" s="69">
        <f t="shared" si="81"/>
        <v>69655.500280796055</v>
      </c>
      <c r="Y12" s="69">
        <f t="shared" si="81"/>
        <v>69669.793639146432</v>
      </c>
      <c r="Z12" s="69">
        <f t="shared" si="81"/>
        <v>69684.089930504138</v>
      </c>
      <c r="AA12" s="69">
        <f t="shared" si="81"/>
        <v>69698.389155471028</v>
      </c>
      <c r="AB12" s="69">
        <f t="shared" si="81"/>
        <v>69712.691314649084</v>
      </c>
      <c r="AC12" s="69">
        <f t="shared" si="81"/>
        <v>69726.996408640407</v>
      </c>
      <c r="AD12" s="69">
        <f t="shared" si="81"/>
        <v>69741.304438047213</v>
      </c>
      <c r="AE12" s="69">
        <f t="shared" si="81"/>
        <v>69755.615403471864</v>
      </c>
      <c r="AF12" s="69">
        <f t="shared" si="81"/>
        <v>69769.929305516838</v>
      </c>
      <c r="AG12" s="69">
        <f t="shared" si="81"/>
        <v>69784.246144784716</v>
      </c>
      <c r="AH12" s="69">
        <f t="shared" si="81"/>
        <v>69798.565921878224</v>
      </c>
      <c r="AI12" s="69">
        <f t="shared" si="81"/>
        <v>69812.888637400218</v>
      </c>
      <c r="AJ12" s="69">
        <f t="shared" si="81"/>
        <v>69827.214291953642</v>
      </c>
      <c r="AK12" s="69">
        <f t="shared" si="81"/>
        <v>69841.5428861416</v>
      </c>
      <c r="AL12" s="69">
        <f t="shared" si="81"/>
        <v>69855.874420567314</v>
      </c>
      <c r="AM12" s="69">
        <f t="shared" si="81"/>
        <v>69870.208895834119</v>
      </c>
      <c r="AN12" s="69">
        <f t="shared" ref="AN12:BE12" si="82">AM12*(1+$E$12)</f>
        <v>69884.54631254547</v>
      </c>
      <c r="AO12" s="69">
        <f t="shared" si="82"/>
        <v>69898.886671304965</v>
      </c>
      <c r="AP12" s="69">
        <f t="shared" si="82"/>
        <v>69913.229972716304</v>
      </c>
      <c r="AQ12" s="69">
        <f t="shared" si="82"/>
        <v>69927.576217383321</v>
      </c>
      <c r="AR12" s="69">
        <f t="shared" si="82"/>
        <v>69941.925405909977</v>
      </c>
      <c r="AS12" s="69">
        <f t="shared" si="82"/>
        <v>69956.277538900365</v>
      </c>
      <c r="AT12" s="69">
        <f t="shared" si="82"/>
        <v>69970.632616958683</v>
      </c>
      <c r="AU12" s="69">
        <f t="shared" si="82"/>
        <v>69984.990640689255</v>
      </c>
      <c r="AV12" s="69">
        <f t="shared" si="82"/>
        <v>69999.35161069654</v>
      </c>
      <c r="AW12" s="69">
        <f t="shared" si="82"/>
        <v>70013.715527585111</v>
      </c>
      <c r="AX12" s="69">
        <f t="shared" si="82"/>
        <v>70028.082391959673</v>
      </c>
      <c r="AY12" s="69">
        <f t="shared" si="82"/>
        <v>70042.452204425063</v>
      </c>
      <c r="AZ12" s="69">
        <f t="shared" si="82"/>
        <v>70056.824965586216</v>
      </c>
      <c r="BA12" s="69">
        <f t="shared" si="82"/>
        <v>70071.200676048218</v>
      </c>
      <c r="BB12" s="69">
        <f t="shared" si="82"/>
        <v>70085.579336416267</v>
      </c>
      <c r="BC12" s="69">
        <f t="shared" si="82"/>
        <v>70099.96094729568</v>
      </c>
      <c r="BD12" s="69">
        <f t="shared" si="82"/>
        <v>70114.345509291903</v>
      </c>
      <c r="BE12" s="69">
        <f t="shared" si="82"/>
        <v>70128.7330230105</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59293.417398434023</v>
      </c>
      <c r="DG12" s="108">
        <f t="shared" si="20"/>
        <v>59305.584449984548</v>
      </c>
      <c r="DH12" s="108">
        <f t="shared" si="21"/>
        <v>59317.753998222739</v>
      </c>
      <c r="DI12" s="108">
        <f t="shared" si="22"/>
        <v>59329.926043660904</v>
      </c>
      <c r="DJ12" s="108">
        <f t="shared" si="23"/>
        <v>63235.260129332913</v>
      </c>
      <c r="DK12" s="108">
        <f t="shared" si="24"/>
        <v>63248.23604982395</v>
      </c>
      <c r="DL12" s="108">
        <f t="shared" si="25"/>
        <v>63261.214632983138</v>
      </c>
      <c r="DM12" s="108">
        <f t="shared" si="26"/>
        <v>63274.195879356848</v>
      </c>
      <c r="DN12" s="108">
        <f t="shared" si="27"/>
        <v>56615.507790482217</v>
      </c>
      <c r="DO12" s="108">
        <f t="shared" si="28"/>
        <v>56627.12533307074</v>
      </c>
      <c r="DP12" s="108">
        <f t="shared" si="29"/>
        <v>56638.745259587304</v>
      </c>
      <c r="DQ12" s="108">
        <f t="shared" si="30"/>
        <v>56650.36757052107</v>
      </c>
      <c r="DR12" s="108">
        <f t="shared" si="31"/>
        <v>56661.99226636134</v>
      </c>
      <c r="DS12" s="108">
        <f t="shared" si="32"/>
        <v>58057.108280839602</v>
      </c>
      <c r="DT12" s="108">
        <f t="shared" si="33"/>
        <v>58069.021640877203</v>
      </c>
      <c r="DU12" s="108">
        <f t="shared" si="34"/>
        <v>58080.937445544783</v>
      </c>
      <c r="DV12" s="108">
        <f t="shared" si="35"/>
        <v>58092.855695343984</v>
      </c>
      <c r="DW12" s="108">
        <f t="shared" si="36"/>
        <v>57676.261016040145</v>
      </c>
      <c r="DX12" s="108">
        <f t="shared" si="37"/>
        <v>57688.096225947309</v>
      </c>
      <c r="DY12" s="108">
        <f t="shared" si="38"/>
        <v>57699.933864447994</v>
      </c>
      <c r="DZ12" s="108">
        <f t="shared" si="39"/>
        <v>57711.773932040545</v>
      </c>
      <c r="EA12" s="108">
        <f t="shared" si="40"/>
        <v>59045.721401945593</v>
      </c>
      <c r="EB12" s="108">
        <f t="shared" si="41"/>
        <v>59057.837626100933</v>
      </c>
      <c r="EC12" s="108">
        <f t="shared" si="42"/>
        <v>59069.956336514115</v>
      </c>
      <c r="ED12" s="108">
        <f t="shared" si="43"/>
        <v>59082.077533695308</v>
      </c>
      <c r="EE12" s="108">
        <f t="shared" si="44"/>
        <v>59094.201218154813</v>
      </c>
      <c r="EF12" s="108">
        <f t="shared" si="45"/>
        <v>56496.338020424737</v>
      </c>
      <c r="EG12" s="108">
        <f t="shared" si="46"/>
        <v>56507.931109291436</v>
      </c>
      <c r="EH12" s="108">
        <f t="shared" si="47"/>
        <v>56519.526577068238</v>
      </c>
      <c r="EI12" s="108">
        <f t="shared" si="48"/>
        <v>56531.124424243309</v>
      </c>
      <c r="EJ12" s="108">
        <f t="shared" si="49"/>
        <v>56650.279728142435</v>
      </c>
      <c r="EK12" s="108">
        <f t="shared" si="50"/>
        <v>56661.904405957379</v>
      </c>
      <c r="EL12" s="108">
        <f t="shared" si="51"/>
        <v>56673.531469164511</v>
      </c>
      <c r="EM12" s="108">
        <f t="shared" si="52"/>
        <v>56685.160918253307</v>
      </c>
      <c r="EN12" s="108">
        <f t="shared" si="53"/>
        <v>60964.599782399346</v>
      </c>
      <c r="EO12" s="108">
        <f t="shared" si="54"/>
        <v>60977.1097617673</v>
      </c>
      <c r="EP12" s="108">
        <f t="shared" si="55"/>
        <v>60989.622308191945</v>
      </c>
      <c r="EQ12" s="108">
        <f t="shared" si="56"/>
        <v>61002.13742220003</v>
      </c>
      <c r="ER12" s="108">
        <f t="shared" si="57"/>
        <v>61014.655104318437</v>
      </c>
      <c r="ES12" s="108">
        <f t="shared" si="58"/>
        <v>61545.426830290591</v>
      </c>
      <c r="ET12" s="108">
        <f t="shared" si="59"/>
        <v>61558.055995783136</v>
      </c>
      <c r="EU12" s="108">
        <f t="shared" si="60"/>
        <v>61570.687752789447</v>
      </c>
      <c r="EV12" s="108">
        <f t="shared" si="61"/>
        <v>61583.32210184131</v>
      </c>
      <c r="EW12" s="108">
        <f t="shared" si="62"/>
        <v>61010.803547469346</v>
      </c>
      <c r="EX12" s="108">
        <f t="shared" si="63"/>
        <v>61023.323007882842</v>
      </c>
      <c r="EY12" s="108">
        <f t="shared" si="64"/>
        <v>61035.845037298561</v>
      </c>
      <c r="EZ12" s="108">
        <f t="shared" si="65"/>
        <v>61048.369636243639</v>
      </c>
      <c r="FA12" s="108">
        <f t="shared" si="66"/>
        <v>56769.850765499548</v>
      </c>
      <c r="FB12" s="108">
        <f t="shared" si="67"/>
        <v>56781.499979376669</v>
      </c>
      <c r="FC12" s="108">
        <f t="shared" si="68"/>
        <v>56793.151583680781</v>
      </c>
      <c r="FD12" s="108">
        <f t="shared" si="69"/>
        <v>56804.805578902415</v>
      </c>
      <c r="FE12" s="108">
        <f t="shared" si="70"/>
        <v>56816.461965532173</v>
      </c>
    </row>
    <row r="13" spans="1:161" ht="15.75" x14ac:dyDescent="0.25">
      <c r="A13" s="47" t="s">
        <v>177</v>
      </c>
      <c r="B13" s="12">
        <f>'Urb proj of all 25 ARs '!J13</f>
        <v>140689.84740719889</v>
      </c>
      <c r="C13" s="12">
        <f>'Urb proj of all 25 ARs '!K13</f>
        <v>142198.95182955253</v>
      </c>
      <c r="D13" s="100">
        <f t="shared" si="10"/>
        <v>1.0726462855459931E-2</v>
      </c>
      <c r="E13" s="101">
        <f t="shared" si="11"/>
        <v>2.0520071340746071E-4</v>
      </c>
      <c r="F13" s="69">
        <f t="shared" si="12"/>
        <v>140718.71706425602</v>
      </c>
      <c r="G13" s="69">
        <f t="shared" si="16"/>
        <v>140747.5926453874</v>
      </c>
      <c r="H13" s="69">
        <f t="shared" ref="H13:AM13" si="83">G13*(1+$E$13)</f>
        <v>140776.47415180862</v>
      </c>
      <c r="I13" s="69">
        <f t="shared" si="83"/>
        <v>140805.36158473557</v>
      </c>
      <c r="J13" s="69">
        <f t="shared" si="83"/>
        <v>140834.25494538434</v>
      </c>
      <c r="K13" s="69">
        <f t="shared" si="83"/>
        <v>140863.15423497133</v>
      </c>
      <c r="L13" s="69">
        <f t="shared" si="83"/>
        <v>140892.05945471316</v>
      </c>
      <c r="M13" s="69">
        <f t="shared" si="83"/>
        <v>140920.9706058267</v>
      </c>
      <c r="N13" s="69">
        <f t="shared" si="83"/>
        <v>140949.8876895291</v>
      </c>
      <c r="O13" s="69">
        <f t="shared" si="83"/>
        <v>140978.81070703769</v>
      </c>
      <c r="P13" s="69">
        <f t="shared" si="83"/>
        <v>141007.7396595701</v>
      </c>
      <c r="Q13" s="69">
        <f t="shared" si="83"/>
        <v>141036.67454834422</v>
      </c>
      <c r="R13" s="69">
        <f t="shared" si="83"/>
        <v>141065.61537457816</v>
      </c>
      <c r="S13" s="69">
        <f t="shared" si="83"/>
        <v>141094.5621394903</v>
      </c>
      <c r="T13" s="69">
        <f t="shared" si="83"/>
        <v>141123.51484429924</v>
      </c>
      <c r="U13" s="69">
        <f t="shared" si="83"/>
        <v>141152.47349022384</v>
      </c>
      <c r="V13" s="69">
        <f t="shared" si="83"/>
        <v>141181.43807848328</v>
      </c>
      <c r="W13" s="69">
        <f t="shared" si="83"/>
        <v>141210.40861029687</v>
      </c>
      <c r="X13" s="69">
        <f t="shared" si="83"/>
        <v>141239.38508688426</v>
      </c>
      <c r="Y13" s="69">
        <f t="shared" si="83"/>
        <v>141268.36750946532</v>
      </c>
      <c r="Z13" s="69">
        <f t="shared" si="83"/>
        <v>141297.35587926017</v>
      </c>
      <c r="AA13" s="69">
        <f t="shared" si="83"/>
        <v>141326.35019748917</v>
      </c>
      <c r="AB13" s="69">
        <f t="shared" si="83"/>
        <v>141355.35046537296</v>
      </c>
      <c r="AC13" s="69">
        <f t="shared" si="83"/>
        <v>141384.35668413242</v>
      </c>
      <c r="AD13" s="69">
        <f t="shared" si="83"/>
        <v>141413.36885498866</v>
      </c>
      <c r="AE13" s="69">
        <f t="shared" si="83"/>
        <v>141442.38697916304</v>
      </c>
      <c r="AF13" s="69">
        <f t="shared" si="83"/>
        <v>141471.41105787721</v>
      </c>
      <c r="AG13" s="69">
        <f t="shared" si="83"/>
        <v>141500.44109235305</v>
      </c>
      <c r="AH13" s="69">
        <f t="shared" si="83"/>
        <v>141529.47708381267</v>
      </c>
      <c r="AI13" s="69">
        <f t="shared" si="83"/>
        <v>141558.51903347846</v>
      </c>
      <c r="AJ13" s="69">
        <f t="shared" si="83"/>
        <v>141587.56694257303</v>
      </c>
      <c r="AK13" s="69">
        <f t="shared" si="83"/>
        <v>141616.62081231928</v>
      </c>
      <c r="AL13" s="69">
        <f t="shared" si="83"/>
        <v>141645.68064394032</v>
      </c>
      <c r="AM13" s="69">
        <f t="shared" si="83"/>
        <v>141674.74643865952</v>
      </c>
      <c r="AN13" s="69">
        <f t="shared" ref="AN13:BE13" si="84">AM13*(1+$E$13)</f>
        <v>141703.81819770054</v>
      </c>
      <c r="AO13" s="69">
        <f t="shared" si="84"/>
        <v>141732.89592228728</v>
      </c>
      <c r="AP13" s="69">
        <f t="shared" si="84"/>
        <v>141761.97961364384</v>
      </c>
      <c r="AQ13" s="69">
        <f t="shared" si="84"/>
        <v>141791.06927299462</v>
      </c>
      <c r="AR13" s="69">
        <f t="shared" si="84"/>
        <v>141820.16490156425</v>
      </c>
      <c r="AS13" s="69">
        <f t="shared" si="84"/>
        <v>141849.26650057762</v>
      </c>
      <c r="AT13" s="69">
        <f t="shared" si="84"/>
        <v>141878.37407125987</v>
      </c>
      <c r="AU13" s="69">
        <f t="shared" si="84"/>
        <v>141907.48761483637</v>
      </c>
      <c r="AV13" s="69">
        <f t="shared" si="84"/>
        <v>141936.60713253281</v>
      </c>
      <c r="AW13" s="69">
        <f t="shared" si="84"/>
        <v>141965.73262557504</v>
      </c>
      <c r="AX13" s="69">
        <f t="shared" si="84"/>
        <v>141994.86409518923</v>
      </c>
      <c r="AY13" s="69">
        <f t="shared" si="84"/>
        <v>142024.00154260176</v>
      </c>
      <c r="AZ13" s="69">
        <f t="shared" si="84"/>
        <v>142053.14496903928</v>
      </c>
      <c r="BA13" s="69">
        <f t="shared" si="84"/>
        <v>142082.2943757287</v>
      </c>
      <c r="BB13" s="69">
        <f t="shared" si="84"/>
        <v>142111.44976389717</v>
      </c>
      <c r="BC13" s="69">
        <f t="shared" si="84"/>
        <v>142140.61113477207</v>
      </c>
      <c r="BD13" s="69">
        <f t="shared" si="84"/>
        <v>142169.77848958111</v>
      </c>
      <c r="BE13" s="69">
        <f t="shared" si="84"/>
        <v>142198.95182955216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151467.20233948631</v>
      </c>
      <c r="DG13" s="108">
        <f t="shared" si="20"/>
        <v>151498.28351746421</v>
      </c>
      <c r="DH13" s="108">
        <f t="shared" si="21"/>
        <v>151529.37107332199</v>
      </c>
      <c r="DI13" s="108">
        <f t="shared" si="22"/>
        <v>151560.46500836842</v>
      </c>
      <c r="DJ13" s="108">
        <f t="shared" si="23"/>
        <v>164607.13161056483</v>
      </c>
      <c r="DK13" s="108">
        <f t="shared" si="24"/>
        <v>164640.90911140325</v>
      </c>
      <c r="DL13" s="108">
        <f t="shared" si="25"/>
        <v>164674.69354340897</v>
      </c>
      <c r="DM13" s="108">
        <f t="shared" si="26"/>
        <v>164708.4849080042</v>
      </c>
      <c r="DN13" s="108">
        <f t="shared" si="27"/>
        <v>146609.22316195341</v>
      </c>
      <c r="DO13" s="108">
        <f t="shared" si="28"/>
        <v>146639.30747913834</v>
      </c>
      <c r="DP13" s="108">
        <f t="shared" si="29"/>
        <v>146669.39796964664</v>
      </c>
      <c r="DQ13" s="108">
        <f t="shared" si="30"/>
        <v>146699.49463474506</v>
      </c>
      <c r="DR13" s="108">
        <f t="shared" si="31"/>
        <v>146729.59747570063</v>
      </c>
      <c r="DS13" s="108">
        <f t="shared" si="32"/>
        <v>151037.10968197379</v>
      </c>
      <c r="DT13" s="108">
        <f t="shared" si="33"/>
        <v>151068.10260463154</v>
      </c>
      <c r="DU13" s="108">
        <f t="shared" si="34"/>
        <v>151099.10188705911</v>
      </c>
      <c r="DV13" s="108">
        <f t="shared" si="35"/>
        <v>151130.10753056157</v>
      </c>
      <c r="DW13" s="108">
        <f t="shared" si="36"/>
        <v>148436.6827703118</v>
      </c>
      <c r="DX13" s="108">
        <f t="shared" si="37"/>
        <v>148467.1420835121</v>
      </c>
      <c r="DY13" s="108">
        <f t="shared" si="38"/>
        <v>148497.60764698521</v>
      </c>
      <c r="DZ13" s="108">
        <f t="shared" si="39"/>
        <v>148528.07946201367</v>
      </c>
      <c r="EA13" s="108">
        <f t="shared" si="40"/>
        <v>153347.19263142603</v>
      </c>
      <c r="EB13" s="108">
        <f t="shared" si="41"/>
        <v>153378.65958475304</v>
      </c>
      <c r="EC13" s="108">
        <f t="shared" si="42"/>
        <v>153410.1329951213</v>
      </c>
      <c r="ED13" s="108">
        <f t="shared" si="43"/>
        <v>153441.61286385584</v>
      </c>
      <c r="EE13" s="108">
        <f t="shared" si="44"/>
        <v>153473.09919228189</v>
      </c>
      <c r="EF13" s="108">
        <f t="shared" si="45"/>
        <v>156355.05510940269</v>
      </c>
      <c r="EG13" s="108">
        <f t="shared" si="46"/>
        <v>156387.13927825601</v>
      </c>
      <c r="EH13" s="108">
        <f t="shared" si="47"/>
        <v>156419.23003080365</v>
      </c>
      <c r="EI13" s="108">
        <f t="shared" si="48"/>
        <v>156451.32736839663</v>
      </c>
      <c r="EJ13" s="108">
        <f t="shared" si="49"/>
        <v>157224.54667425837</v>
      </c>
      <c r="EK13" s="108">
        <f t="shared" si="50"/>
        <v>157256.80926340111</v>
      </c>
      <c r="EL13" s="108">
        <f t="shared" si="51"/>
        <v>157289.07847285012</v>
      </c>
      <c r="EM13" s="108">
        <f t="shared" si="52"/>
        <v>157321.35430396395</v>
      </c>
      <c r="EN13" s="108">
        <f t="shared" si="53"/>
        <v>169208.28414235541</v>
      </c>
      <c r="EO13" s="108">
        <f t="shared" si="54"/>
        <v>169243.00580297588</v>
      </c>
      <c r="EP13" s="108">
        <f t="shared" si="55"/>
        <v>169277.73458850587</v>
      </c>
      <c r="EQ13" s="108">
        <f t="shared" si="56"/>
        <v>169312.47050040745</v>
      </c>
      <c r="ER13" s="108">
        <f t="shared" si="57"/>
        <v>169347.21354014293</v>
      </c>
      <c r="ES13" s="108">
        <f t="shared" si="58"/>
        <v>163558.65088800582</v>
      </c>
      <c r="ET13" s="108">
        <f t="shared" si="59"/>
        <v>163592.21323985202</v>
      </c>
      <c r="EU13" s="108">
        <f t="shared" si="60"/>
        <v>163625.78247871672</v>
      </c>
      <c r="EV13" s="108">
        <f t="shared" si="61"/>
        <v>163659.35860601321</v>
      </c>
      <c r="EW13" s="108">
        <f t="shared" si="62"/>
        <v>162509.09590779414</v>
      </c>
      <c r="EX13" s="108">
        <f t="shared" si="63"/>
        <v>162542.44289020961</v>
      </c>
      <c r="EY13" s="108">
        <f t="shared" si="64"/>
        <v>162575.79671544969</v>
      </c>
      <c r="EZ13" s="108">
        <f t="shared" si="65"/>
        <v>162609.15738491848</v>
      </c>
      <c r="FA13" s="108">
        <f t="shared" si="66"/>
        <v>148326.26814955845</v>
      </c>
      <c r="FB13" s="108">
        <f t="shared" si="67"/>
        <v>148356.70480559982</v>
      </c>
      <c r="FC13" s="108">
        <f t="shared" si="68"/>
        <v>148387.1477072647</v>
      </c>
      <c r="FD13" s="108">
        <f t="shared" si="69"/>
        <v>148417.59685583474</v>
      </c>
      <c r="FE13" s="108">
        <f t="shared" si="70"/>
        <v>148448.05225259176</v>
      </c>
    </row>
    <row r="14" spans="1:161" ht="15.75" x14ac:dyDescent="0.25">
      <c r="A14" s="47" t="s">
        <v>194</v>
      </c>
      <c r="B14" s="12">
        <f>'Urb proj of all 25 ARs '!J14</f>
        <v>40159.408530895547</v>
      </c>
      <c r="C14" s="12">
        <f>'Urb proj of all 25 ARs '!K14</f>
        <v>40590.176934799441</v>
      </c>
      <c r="D14" s="100">
        <f t="shared" si="10"/>
        <v>1.0726462855459988E-2</v>
      </c>
      <c r="E14" s="101">
        <f t="shared" si="11"/>
        <v>2.0520071340746071E-4</v>
      </c>
      <c r="F14" s="69">
        <f t="shared" si="12"/>
        <v>40167.649270176109</v>
      </c>
      <c r="G14" s="69">
        <f t="shared" si="16"/>
        <v>40175.891700462249</v>
      </c>
      <c r="H14" s="69">
        <f t="shared" ref="H14:AM14" si="85">G14*(1+$E$14)</f>
        <v>40184.135822100965</v>
      </c>
      <c r="I14" s="69">
        <f t="shared" si="85"/>
        <v>40192.38163543932</v>
      </c>
      <c r="J14" s="69">
        <f t="shared" si="85"/>
        <v>40200.629140824458</v>
      </c>
      <c r="K14" s="69">
        <f t="shared" si="85"/>
        <v>40208.878338603587</v>
      </c>
      <c r="L14" s="69">
        <f t="shared" si="85"/>
        <v>40217.129229123981</v>
      </c>
      <c r="M14" s="69">
        <f t="shared" si="85"/>
        <v>40225.381812732994</v>
      </c>
      <c r="N14" s="69">
        <f t="shared" si="85"/>
        <v>40233.636089778054</v>
      </c>
      <c r="O14" s="69">
        <f t="shared" si="85"/>
        <v>40241.892060606653</v>
      </c>
      <c r="P14" s="69">
        <f t="shared" si="85"/>
        <v>40250.149725566356</v>
      </c>
      <c r="Q14" s="69">
        <f t="shared" si="85"/>
        <v>40258.409085004801</v>
      </c>
      <c r="R14" s="69">
        <f t="shared" si="85"/>
        <v>40266.670139269692</v>
      </c>
      <c r="S14" s="69">
        <f t="shared" si="85"/>
        <v>40274.932888708812</v>
      </c>
      <c r="T14" s="69">
        <f t="shared" si="85"/>
        <v>40283.19733367001</v>
      </c>
      <c r="U14" s="69">
        <f t="shared" si="85"/>
        <v>40291.463474501215</v>
      </c>
      <c r="V14" s="69">
        <f t="shared" si="85"/>
        <v>40299.731311550415</v>
      </c>
      <c r="W14" s="69">
        <f t="shared" si="85"/>
        <v>40308.000845165676</v>
      </c>
      <c r="X14" s="69">
        <f t="shared" si="85"/>
        <v>40316.272075695131</v>
      </c>
      <c r="Y14" s="69">
        <f t="shared" si="85"/>
        <v>40324.545003486994</v>
      </c>
      <c r="Z14" s="69">
        <f t="shared" si="85"/>
        <v>40332.819628889541</v>
      </c>
      <c r="AA14" s="69">
        <f t="shared" si="85"/>
        <v>40341.095952251126</v>
      </c>
      <c r="AB14" s="69">
        <f t="shared" si="85"/>
        <v>40349.37397392017</v>
      </c>
      <c r="AC14" s="69">
        <f t="shared" si="85"/>
        <v>40357.653694245164</v>
      </c>
      <c r="AD14" s="69">
        <f t="shared" si="85"/>
        <v>40365.935113574677</v>
      </c>
      <c r="AE14" s="69">
        <f t="shared" si="85"/>
        <v>40374.218232257343</v>
      </c>
      <c r="AF14" s="69">
        <f t="shared" si="85"/>
        <v>40382.50305064187</v>
      </c>
      <c r="AG14" s="69">
        <f t="shared" si="85"/>
        <v>40390.789569077038</v>
      </c>
      <c r="AH14" s="69">
        <f t="shared" si="85"/>
        <v>40399.077787911701</v>
      </c>
      <c r="AI14" s="69">
        <f t="shared" si="85"/>
        <v>40407.367707494785</v>
      </c>
      <c r="AJ14" s="69">
        <f t="shared" si="85"/>
        <v>40415.659328175279</v>
      </c>
      <c r="AK14" s="69">
        <f t="shared" si="85"/>
        <v>40423.952650302257</v>
      </c>
      <c r="AL14" s="69">
        <f t="shared" si="85"/>
        <v>40432.247674224847</v>
      </c>
      <c r="AM14" s="69">
        <f t="shared" si="85"/>
        <v>40440.544400292267</v>
      </c>
      <c r="AN14" s="69">
        <f t="shared" ref="AN14:BE14" si="86">AM14*(1+$E$14)</f>
        <v>40448.842828853791</v>
      </c>
      <c r="AO14" s="69">
        <f t="shared" si="86"/>
        <v>40457.142960258781</v>
      </c>
      <c r="AP14" s="69">
        <f t="shared" si="86"/>
        <v>40465.444794856652</v>
      </c>
      <c r="AQ14" s="69">
        <f t="shared" si="86"/>
        <v>40473.748332996904</v>
      </c>
      <c r="AR14" s="69">
        <f t="shared" si="86"/>
        <v>40482.053575029109</v>
      </c>
      <c r="AS14" s="69">
        <f t="shared" si="86"/>
        <v>40490.360521302908</v>
      </c>
      <c r="AT14" s="69">
        <f t="shared" si="86"/>
        <v>40498.669172168004</v>
      </c>
      <c r="AU14" s="69">
        <f t="shared" si="86"/>
        <v>40506.979527974188</v>
      </c>
      <c r="AV14" s="69">
        <f t="shared" si="86"/>
        <v>40515.291589071312</v>
      </c>
      <c r="AW14" s="69">
        <f t="shared" si="86"/>
        <v>40523.605355809297</v>
      </c>
      <c r="AX14" s="69">
        <f t="shared" si="86"/>
        <v>40531.920828538154</v>
      </c>
      <c r="AY14" s="69">
        <f t="shared" si="86"/>
        <v>40540.238007607943</v>
      </c>
      <c r="AZ14" s="69">
        <f t="shared" si="86"/>
        <v>40548.556893368812</v>
      </c>
      <c r="BA14" s="69">
        <f t="shared" si="86"/>
        <v>40556.877486170975</v>
      </c>
      <c r="BB14" s="69">
        <f t="shared" si="86"/>
        <v>40565.199786364719</v>
      </c>
      <c r="BC14" s="69">
        <f t="shared" si="86"/>
        <v>40573.523794300396</v>
      </c>
      <c r="BD14" s="69">
        <f t="shared" si="86"/>
        <v>40581.849510328444</v>
      </c>
      <c r="BE14" s="69">
        <f t="shared" si="86"/>
        <v>40590.176934799354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47714.328771647248</v>
      </c>
      <c r="DG14" s="108">
        <f t="shared" si="20"/>
        <v>47724.119785950948</v>
      </c>
      <c r="DH14" s="108">
        <f t="shared" si="21"/>
        <v>47733.912809377769</v>
      </c>
      <c r="DI14" s="108">
        <f t="shared" si="22"/>
        <v>47743.70784233998</v>
      </c>
      <c r="DJ14" s="108">
        <f t="shared" si="23"/>
        <v>52531.169777860836</v>
      </c>
      <c r="DK14" s="108">
        <f t="shared" si="24"/>
        <v>52541.949211375388</v>
      </c>
      <c r="DL14" s="108">
        <f t="shared" si="25"/>
        <v>52552.730856837377</v>
      </c>
      <c r="DM14" s="108">
        <f t="shared" si="26"/>
        <v>52563.514714700708</v>
      </c>
      <c r="DN14" s="108">
        <f t="shared" si="27"/>
        <v>47981.381314785787</v>
      </c>
      <c r="DO14" s="108">
        <f t="shared" si="28"/>
        <v>47991.227128461855</v>
      </c>
      <c r="DP14" s="108">
        <f t="shared" si="29"/>
        <v>48001.074962505918</v>
      </c>
      <c r="DQ14" s="108">
        <f t="shared" si="30"/>
        <v>48010.924817332547</v>
      </c>
      <c r="DR14" s="108">
        <f t="shared" si="31"/>
        <v>48020.776693356413</v>
      </c>
      <c r="DS14" s="108">
        <f t="shared" si="32"/>
        <v>48901.118703206164</v>
      </c>
      <c r="DT14" s="108">
        <f t="shared" si="33"/>
        <v>48911.15324765048</v>
      </c>
      <c r="DU14" s="108">
        <f t="shared" si="34"/>
        <v>48921.18985119048</v>
      </c>
      <c r="DV14" s="108">
        <f t="shared" si="35"/>
        <v>48931.228514248694</v>
      </c>
      <c r="DW14" s="108">
        <f t="shared" si="36"/>
        <v>47499.228553398352</v>
      </c>
      <c r="DX14" s="108">
        <f t="shared" si="37"/>
        <v>47508.975428983809</v>
      </c>
      <c r="DY14" s="108">
        <f t="shared" si="38"/>
        <v>47518.724304635092</v>
      </c>
      <c r="DZ14" s="108">
        <f t="shared" si="39"/>
        <v>47528.475180762616</v>
      </c>
      <c r="EA14" s="108">
        <f t="shared" si="40"/>
        <v>48791.765530874378</v>
      </c>
      <c r="EB14" s="108">
        <f t="shared" si="41"/>
        <v>48801.777635969731</v>
      </c>
      <c r="EC14" s="108">
        <f t="shared" si="42"/>
        <v>48811.791795556186</v>
      </c>
      <c r="ED14" s="108">
        <f t="shared" si="43"/>
        <v>48821.808010055334</v>
      </c>
      <c r="EE14" s="108">
        <f t="shared" si="44"/>
        <v>48831.826279888839</v>
      </c>
      <c r="EF14" s="108">
        <f t="shared" si="45"/>
        <v>46403.450305824896</v>
      </c>
      <c r="EG14" s="108">
        <f t="shared" si="46"/>
        <v>46412.97232693222</v>
      </c>
      <c r="EH14" s="108">
        <f t="shared" si="47"/>
        <v>46422.49630196506</v>
      </c>
      <c r="EI14" s="108">
        <f t="shared" si="48"/>
        <v>46432.022231324379</v>
      </c>
      <c r="EJ14" s="108">
        <f t="shared" si="49"/>
        <v>46412.647340894633</v>
      </c>
      <c r="EK14" s="108">
        <f t="shared" si="50"/>
        <v>46422.17124924012</v>
      </c>
      <c r="EL14" s="108">
        <f t="shared" si="51"/>
        <v>46431.697111898386</v>
      </c>
      <c r="EM14" s="108">
        <f t="shared" si="52"/>
        <v>46441.224929270466</v>
      </c>
      <c r="EN14" s="108">
        <f t="shared" si="53"/>
        <v>49907.438609069577</v>
      </c>
      <c r="EO14" s="108">
        <f t="shared" si="54"/>
        <v>49917.679651076505</v>
      </c>
      <c r="EP14" s="108">
        <f t="shared" si="55"/>
        <v>49927.922794552549</v>
      </c>
      <c r="EQ14" s="108">
        <f t="shared" si="56"/>
        <v>49938.16803992894</v>
      </c>
      <c r="ER14" s="108">
        <f t="shared" si="57"/>
        <v>49948.415387636996</v>
      </c>
      <c r="ES14" s="108">
        <f t="shared" si="58"/>
        <v>50092.849884528776</v>
      </c>
      <c r="ET14" s="108">
        <f t="shared" si="59"/>
        <v>50103.128973061699</v>
      </c>
      <c r="EU14" s="108">
        <f t="shared" si="60"/>
        <v>50113.41017087092</v>
      </c>
      <c r="EV14" s="108">
        <f t="shared" si="61"/>
        <v>50123.693478389265</v>
      </c>
      <c r="EW14" s="108">
        <f t="shared" si="62"/>
        <v>49546.593493233479</v>
      </c>
      <c r="EX14" s="108">
        <f t="shared" si="63"/>
        <v>49556.760489565204</v>
      </c>
      <c r="EY14" s="108">
        <f t="shared" si="64"/>
        <v>49566.929572171823</v>
      </c>
      <c r="EZ14" s="108">
        <f t="shared" si="65"/>
        <v>49577.100741481445</v>
      </c>
      <c r="FA14" s="108">
        <f t="shared" si="66"/>
        <v>46285.36648257092</v>
      </c>
      <c r="FB14" s="108">
        <f t="shared" si="67"/>
        <v>46294.864272793471</v>
      </c>
      <c r="FC14" s="108">
        <f t="shared" si="68"/>
        <v>46304.364011969352</v>
      </c>
      <c r="FD14" s="108">
        <f t="shared" si="69"/>
        <v>46313.865700498485</v>
      </c>
      <c r="FE14" s="108">
        <f t="shared" si="70"/>
        <v>46323.369338780882</v>
      </c>
    </row>
    <row r="15" spans="1:161" ht="15.75" x14ac:dyDescent="0.25">
      <c r="A15" s="47" t="s">
        <v>179</v>
      </c>
      <c r="B15" s="12">
        <f>'Urb proj of all 25 ARs '!J15</f>
        <v>2505.6108767158494</v>
      </c>
      <c r="C15" s="12">
        <f>'Urb proj of all 25 ARs '!K15</f>
        <v>2532.4872187151786</v>
      </c>
      <c r="D15" s="100">
        <f t="shared" si="10"/>
        <v>1.0726462855460058E-2</v>
      </c>
      <c r="E15" s="101">
        <f t="shared" si="11"/>
        <v>2.0520071340746071E-4</v>
      </c>
      <c r="F15" s="69">
        <f t="shared" si="12"/>
        <v>2506.1250298552732</v>
      </c>
      <c r="G15" s="69">
        <f t="shared" si="16"/>
        <v>2506.6392884992879</v>
      </c>
      <c r="H15" s="69">
        <f t="shared" ref="H15:AM15" si="87">G15*(1+$E$15)</f>
        <v>2507.1536526695431</v>
      </c>
      <c r="I15" s="69">
        <f t="shared" si="87"/>
        <v>2507.6681223876931</v>
      </c>
      <c r="J15" s="69">
        <f t="shared" si="87"/>
        <v>2508.182697675396</v>
      </c>
      <c r="K15" s="69">
        <f t="shared" si="87"/>
        <v>2508.697378554315</v>
      </c>
      <c r="L15" s="69">
        <f t="shared" si="87"/>
        <v>2509.2121650461177</v>
      </c>
      <c r="M15" s="69">
        <f t="shared" si="87"/>
        <v>2509.7270571724757</v>
      </c>
      <c r="N15" s="69">
        <f t="shared" si="87"/>
        <v>2510.2420549550657</v>
      </c>
      <c r="O15" s="69">
        <f t="shared" si="87"/>
        <v>2510.757158415568</v>
      </c>
      <c r="P15" s="69">
        <f t="shared" si="87"/>
        <v>2511.2723675756679</v>
      </c>
      <c r="Q15" s="69">
        <f t="shared" si="87"/>
        <v>2511.7876824570549</v>
      </c>
      <c r="R15" s="69">
        <f t="shared" si="87"/>
        <v>2512.3031030814232</v>
      </c>
      <c r="S15" s="69">
        <f t="shared" si="87"/>
        <v>2512.818629470471</v>
      </c>
      <c r="T15" s="69">
        <f t="shared" si="87"/>
        <v>2513.3342616459017</v>
      </c>
      <c r="U15" s="69">
        <f t="shared" si="87"/>
        <v>2513.8499996294231</v>
      </c>
      <c r="V15" s="69">
        <f t="shared" si="87"/>
        <v>2514.3658434427466</v>
      </c>
      <c r="W15" s="69">
        <f t="shared" si="87"/>
        <v>2514.8817931075882</v>
      </c>
      <c r="X15" s="69">
        <f t="shared" si="87"/>
        <v>2515.3978486456695</v>
      </c>
      <c r="Y15" s="69">
        <f t="shared" si="87"/>
        <v>2515.9140100787154</v>
      </c>
      <c r="Z15" s="69">
        <f t="shared" si="87"/>
        <v>2516.4302774284552</v>
      </c>
      <c r="AA15" s="69">
        <f t="shared" si="87"/>
        <v>2516.9466507166235</v>
      </c>
      <c r="AB15" s="69">
        <f t="shared" si="87"/>
        <v>2517.4631299649591</v>
      </c>
      <c r="AC15" s="69">
        <f t="shared" si="87"/>
        <v>2517.9797151952048</v>
      </c>
      <c r="AD15" s="69">
        <f t="shared" si="87"/>
        <v>2518.4964064291084</v>
      </c>
      <c r="AE15" s="69">
        <f t="shared" si="87"/>
        <v>2519.013203688422</v>
      </c>
      <c r="AF15" s="69">
        <f t="shared" si="87"/>
        <v>2519.5301069949019</v>
      </c>
      <c r="AG15" s="69">
        <f t="shared" si="87"/>
        <v>2520.0471163703087</v>
      </c>
      <c r="AH15" s="69">
        <f t="shared" si="87"/>
        <v>2520.5642318364085</v>
      </c>
      <c r="AI15" s="69">
        <f t="shared" si="87"/>
        <v>2521.0814534149708</v>
      </c>
      <c r="AJ15" s="69">
        <f t="shared" si="87"/>
        <v>2521.5987811277701</v>
      </c>
      <c r="AK15" s="69">
        <f t="shared" si="87"/>
        <v>2522.1162149965849</v>
      </c>
      <c r="AL15" s="69">
        <f t="shared" si="87"/>
        <v>2522.6337550431986</v>
      </c>
      <c r="AM15" s="69">
        <f t="shared" si="87"/>
        <v>2523.151401289399</v>
      </c>
      <c r="AN15" s="69">
        <f t="shared" ref="AN15:BE15" si="88">AM15*(1+$E$15)</f>
        <v>2523.6691537569786</v>
      </c>
      <c r="AO15" s="69">
        <f t="shared" si="88"/>
        <v>2524.1870124677339</v>
      </c>
      <c r="AP15" s="69">
        <f t="shared" si="88"/>
        <v>2524.7049774434663</v>
      </c>
      <c r="AQ15" s="69">
        <f t="shared" si="88"/>
        <v>2525.223048705981</v>
      </c>
      <c r="AR15" s="69">
        <f t="shared" si="88"/>
        <v>2525.7412262770886</v>
      </c>
      <c r="AS15" s="69">
        <f t="shared" si="88"/>
        <v>2526.2595101786033</v>
      </c>
      <c r="AT15" s="69">
        <f t="shared" si="88"/>
        <v>2526.7779004323443</v>
      </c>
      <c r="AU15" s="69">
        <f t="shared" si="88"/>
        <v>2527.2963970601354</v>
      </c>
      <c r="AV15" s="69">
        <f t="shared" si="88"/>
        <v>2527.8150000838041</v>
      </c>
      <c r="AW15" s="69">
        <f t="shared" si="88"/>
        <v>2528.3337095251832</v>
      </c>
      <c r="AX15" s="69">
        <f t="shared" si="88"/>
        <v>2528.8525254061101</v>
      </c>
      <c r="AY15" s="69">
        <f t="shared" si="88"/>
        <v>2529.3714477484259</v>
      </c>
      <c r="AZ15" s="69">
        <f t="shared" si="88"/>
        <v>2529.8904765739762</v>
      </c>
      <c r="BA15" s="69">
        <f t="shared" si="88"/>
        <v>2530.4096119046121</v>
      </c>
      <c r="BB15" s="69">
        <f t="shared" si="88"/>
        <v>2530.9288537621878</v>
      </c>
      <c r="BC15" s="69">
        <f t="shared" si="88"/>
        <v>2531.4482021685635</v>
      </c>
      <c r="BD15" s="69">
        <f t="shared" si="88"/>
        <v>2531.9676571456025</v>
      </c>
      <c r="BE15" s="69">
        <f t="shared" si="88"/>
        <v>2532.4872187151732</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8236.796354820608</v>
      </c>
      <c r="DG15" s="108">
        <f t="shared" si="20"/>
        <v>8238.4865513088098</v>
      </c>
      <c r="DH15" s="108">
        <f t="shared" si="21"/>
        <v>8240.1770946265369</v>
      </c>
      <c r="DI15" s="108">
        <f t="shared" si="22"/>
        <v>8241.8679848449574</v>
      </c>
      <c r="DJ15" s="108">
        <f t="shared" si="23"/>
        <v>9514.3655027647383</v>
      </c>
      <c r="DK15" s="108">
        <f t="shared" si="24"/>
        <v>9516.3178573535242</v>
      </c>
      <c r="DL15" s="108">
        <f t="shared" si="25"/>
        <v>9518.2706125668665</v>
      </c>
      <c r="DM15" s="108">
        <f t="shared" si="26"/>
        <v>9520.2237684869688</v>
      </c>
      <c r="DN15" s="108">
        <f t="shared" si="27"/>
        <v>7501.5435424755387</v>
      </c>
      <c r="DO15" s="108">
        <f t="shared" si="28"/>
        <v>7503.0828645621123</v>
      </c>
      <c r="DP15" s="108">
        <f t="shared" si="29"/>
        <v>7504.6225025186759</v>
      </c>
      <c r="DQ15" s="108">
        <f t="shared" si="30"/>
        <v>7506.1624564100466</v>
      </c>
      <c r="DR15" s="108">
        <f t="shared" si="31"/>
        <v>7507.7027263010541</v>
      </c>
      <c r="DS15" s="108">
        <f t="shared" si="32"/>
        <v>7661.4029432527286</v>
      </c>
      <c r="DT15" s="108">
        <f t="shared" si="33"/>
        <v>7662.9750686023854</v>
      </c>
      <c r="DU15" s="108">
        <f t="shared" si="34"/>
        <v>7664.5475165532871</v>
      </c>
      <c r="DV15" s="108">
        <f t="shared" si="35"/>
        <v>7666.1202871716296</v>
      </c>
      <c r="DW15" s="108">
        <f t="shared" si="36"/>
        <v>7116.9338273966205</v>
      </c>
      <c r="DX15" s="108">
        <f t="shared" si="37"/>
        <v>7118.3942272952763</v>
      </c>
      <c r="DY15" s="108">
        <f t="shared" si="38"/>
        <v>7119.8549268690331</v>
      </c>
      <c r="DZ15" s="108">
        <f t="shared" si="39"/>
        <v>7121.3159261793844</v>
      </c>
      <c r="EA15" s="108">
        <f t="shared" si="40"/>
        <v>7506.1304051064571</v>
      </c>
      <c r="EB15" s="108">
        <f t="shared" si="41"/>
        <v>7507.6706684205146</v>
      </c>
      <c r="EC15" s="108">
        <f t="shared" si="42"/>
        <v>7509.2112477977025</v>
      </c>
      <c r="ED15" s="108">
        <f t="shared" si="43"/>
        <v>7510.7521433028787</v>
      </c>
      <c r="EE15" s="108">
        <f t="shared" si="44"/>
        <v>7512.2933550009111</v>
      </c>
      <c r="EF15" s="108">
        <f t="shared" si="45"/>
        <v>8425.475673452891</v>
      </c>
      <c r="EG15" s="108">
        <f t="shared" si="46"/>
        <v>8427.2045870718812</v>
      </c>
      <c r="EH15" s="108">
        <f t="shared" si="47"/>
        <v>8428.9338554651786</v>
      </c>
      <c r="EI15" s="108">
        <f t="shared" si="48"/>
        <v>8430.6634787055864</v>
      </c>
      <c r="EJ15" s="108">
        <f t="shared" si="49"/>
        <v>8668.16237398456</v>
      </c>
      <c r="EK15" s="108">
        <f t="shared" si="50"/>
        <v>8669.9410870876327</v>
      </c>
      <c r="EL15" s="108">
        <f t="shared" si="51"/>
        <v>8671.7201651839041</v>
      </c>
      <c r="EM15" s="108">
        <f t="shared" si="52"/>
        <v>8673.4996083482692</v>
      </c>
      <c r="EN15" s="108">
        <f t="shared" si="53"/>
        <v>9588.0923771544476</v>
      </c>
      <c r="EO15" s="108">
        <f t="shared" si="54"/>
        <v>9590.0598605504565</v>
      </c>
      <c r="EP15" s="108">
        <f t="shared" si="55"/>
        <v>9592.0277476754618</v>
      </c>
      <c r="EQ15" s="108">
        <f t="shared" si="56"/>
        <v>9593.9960386123093</v>
      </c>
      <c r="ER15" s="108">
        <f t="shared" si="57"/>
        <v>9595.9647334438614</v>
      </c>
      <c r="ES15" s="108">
        <f t="shared" si="58"/>
        <v>9307.0735639173745</v>
      </c>
      <c r="ET15" s="108">
        <f t="shared" si="59"/>
        <v>9308.9833820524273</v>
      </c>
      <c r="EU15" s="108">
        <f t="shared" si="60"/>
        <v>9310.8935920835229</v>
      </c>
      <c r="EV15" s="108">
        <f t="shared" si="61"/>
        <v>9312.8041940910789</v>
      </c>
      <c r="EW15" s="108">
        <f t="shared" si="62"/>
        <v>8885.7685851749575</v>
      </c>
      <c r="EX15" s="108">
        <f t="shared" si="63"/>
        <v>8887.5919512278106</v>
      </c>
      <c r="EY15" s="108">
        <f t="shared" si="64"/>
        <v>8889.4156914366777</v>
      </c>
      <c r="EZ15" s="108">
        <f t="shared" si="65"/>
        <v>8891.2398058783347</v>
      </c>
      <c r="FA15" s="108">
        <f t="shared" si="66"/>
        <v>7866.7175604377535</v>
      </c>
      <c r="FB15" s="108">
        <f t="shared" si="67"/>
        <v>7868.3318164933289</v>
      </c>
      <c r="FC15" s="108">
        <f t="shared" si="68"/>
        <v>7869.9464037954012</v>
      </c>
      <c r="FD15" s="108">
        <f t="shared" si="69"/>
        <v>7871.5613224119379</v>
      </c>
      <c r="FE15" s="108">
        <f t="shared" si="70"/>
        <v>7873.1765724109264</v>
      </c>
    </row>
    <row r="16" spans="1:161" ht="15.75" x14ac:dyDescent="0.25">
      <c r="A16" s="47" t="s">
        <v>170</v>
      </c>
      <c r="B16" s="12">
        <f>'Urb proj of all 25 ARs '!J16</f>
        <v>18996.821232951999</v>
      </c>
      <c r="C16" s="12">
        <f>'Urb proj of all 25 ARs '!K16</f>
        <v>19200.589930279075</v>
      </c>
      <c r="D16" s="100">
        <f t="shared" si="10"/>
        <v>1.0726462855460115E-2</v>
      </c>
      <c r="E16" s="101">
        <f t="shared" si="11"/>
        <v>2.0520071340746071E-4</v>
      </c>
      <c r="F16" s="69">
        <f t="shared" si="12"/>
        <v>19000.719394221476</v>
      </c>
      <c r="G16" s="69">
        <f t="shared" si="13"/>
        <v>19004.618355396426</v>
      </c>
      <c r="H16" s="69">
        <f>G16*(1+$E$16)</f>
        <v>19008.518116640989</v>
      </c>
      <c r="I16" s="69">
        <f t="shared" ref="I16:BE16" si="89">H16*(1+$E$16)</f>
        <v>19012.418678119342</v>
      </c>
      <c r="J16" s="69">
        <f t="shared" si="89"/>
        <v>19016.320039995695</v>
      </c>
      <c r="K16" s="69">
        <f t="shared" si="89"/>
        <v>19020.222202434288</v>
      </c>
      <c r="L16" s="69">
        <f t="shared" si="89"/>
        <v>19024.125165599395</v>
      </c>
      <c r="M16" s="69">
        <f t="shared" si="89"/>
        <v>19028.028929655327</v>
      </c>
      <c r="N16" s="69">
        <f t="shared" si="89"/>
        <v>19031.933494766432</v>
      </c>
      <c r="O16" s="69">
        <f t="shared" si="89"/>
        <v>19035.83886109708</v>
      </c>
      <c r="P16" s="69">
        <f t="shared" si="89"/>
        <v>19039.745028811685</v>
      </c>
      <c r="Q16" s="69">
        <f t="shared" si="89"/>
        <v>19043.651998074693</v>
      </c>
      <c r="R16" s="69">
        <f t="shared" si="89"/>
        <v>19047.559769050582</v>
      </c>
      <c r="S16" s="69">
        <f t="shared" si="89"/>
        <v>19051.468341903863</v>
      </c>
      <c r="T16" s="69">
        <f t="shared" si="89"/>
        <v>19055.377716799081</v>
      </c>
      <c r="U16" s="69">
        <f t="shared" si="89"/>
        <v>19059.287893900815</v>
      </c>
      <c r="V16" s="69">
        <f t="shared" si="89"/>
        <v>19063.198873373683</v>
      </c>
      <c r="W16" s="69">
        <f t="shared" si="89"/>
        <v>19067.110655382327</v>
      </c>
      <c r="X16" s="69">
        <f t="shared" si="89"/>
        <v>19071.023240091428</v>
      </c>
      <c r="Y16" s="69">
        <f t="shared" si="89"/>
        <v>19074.936627665706</v>
      </c>
      <c r="Z16" s="69">
        <f t="shared" si="89"/>
        <v>19078.850818269904</v>
      </c>
      <c r="AA16" s="69">
        <f t="shared" si="89"/>
        <v>19082.765812068807</v>
      </c>
      <c r="AB16" s="69">
        <f t="shared" si="89"/>
        <v>19086.681609227231</v>
      </c>
      <c r="AC16" s="69">
        <f t="shared" si="89"/>
        <v>19090.598209910026</v>
      </c>
      <c r="AD16" s="69">
        <f t="shared" si="89"/>
        <v>19094.515614282074</v>
      </c>
      <c r="AE16" s="69">
        <f t="shared" si="89"/>
        <v>19098.433822508294</v>
      </c>
      <c r="AF16" s="69">
        <f t="shared" si="89"/>
        <v>19102.352834753638</v>
      </c>
      <c r="AG16" s="69">
        <f t="shared" si="89"/>
        <v>19106.272651183092</v>
      </c>
      <c r="AH16" s="69">
        <f t="shared" si="89"/>
        <v>19110.193271961671</v>
      </c>
      <c r="AI16" s="69">
        <f t="shared" si="89"/>
        <v>19114.11469725443</v>
      </c>
      <c r="AJ16" s="69">
        <f t="shared" si="89"/>
        <v>19118.036927226458</v>
      </c>
      <c r="AK16" s="69">
        <f t="shared" si="89"/>
        <v>19121.959962042874</v>
      </c>
      <c r="AL16" s="69">
        <f t="shared" si="89"/>
        <v>19125.883801868833</v>
      </c>
      <c r="AM16" s="69">
        <f t="shared" si="89"/>
        <v>19129.808446869523</v>
      </c>
      <c r="AN16" s="69">
        <f t="shared" si="89"/>
        <v>19133.733897210168</v>
      </c>
      <c r="AO16" s="69">
        <f t="shared" si="89"/>
        <v>19137.660153056026</v>
      </c>
      <c r="AP16" s="69">
        <f t="shared" si="89"/>
        <v>19141.587214572381</v>
      </c>
      <c r="AQ16" s="69">
        <f t="shared" si="89"/>
        <v>19145.515081924561</v>
      </c>
      <c r="AR16" s="69">
        <f t="shared" si="89"/>
        <v>19149.443755277924</v>
      </c>
      <c r="AS16" s="69">
        <f t="shared" si="89"/>
        <v>19153.373234797862</v>
      </c>
      <c r="AT16" s="69">
        <f t="shared" si="89"/>
        <v>19157.303520649803</v>
      </c>
      <c r="AU16" s="69">
        <f t="shared" si="89"/>
        <v>19161.234612999204</v>
      </c>
      <c r="AV16" s="69">
        <f t="shared" si="89"/>
        <v>19165.166512011558</v>
      </c>
      <c r="AW16" s="69">
        <f t="shared" si="89"/>
        <v>19169.099217852396</v>
      </c>
      <c r="AX16" s="69">
        <f t="shared" si="89"/>
        <v>19173.032730687279</v>
      </c>
      <c r="AY16" s="69">
        <f t="shared" si="89"/>
        <v>19176.9670506818</v>
      </c>
      <c r="AZ16" s="69">
        <f t="shared" si="89"/>
        <v>19180.90217800159</v>
      </c>
      <c r="BA16" s="69">
        <f t="shared" si="89"/>
        <v>19184.838112812315</v>
      </c>
      <c r="BB16" s="69">
        <f t="shared" si="89"/>
        <v>19188.774855279669</v>
      </c>
      <c r="BC16" s="69">
        <f t="shared" si="89"/>
        <v>19192.712405569389</v>
      </c>
      <c r="BD16" s="69">
        <f t="shared" si="89"/>
        <v>19196.650763847236</v>
      </c>
      <c r="BE16" s="69">
        <f t="shared" si="89"/>
        <v>19200.589930279009</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20426.771482449843</v>
      </c>
      <c r="DG16" s="108">
        <f t="shared" si="15"/>
        <v>20430.963070530652</v>
      </c>
      <c r="DH16" s="108">
        <f t="shared" si="15"/>
        <v>20435.155518728327</v>
      </c>
      <c r="DI16" s="108">
        <f t="shared" si="15"/>
        <v>20439.348827219361</v>
      </c>
      <c r="DJ16" s="108">
        <f t="shared" si="15"/>
        <v>21697.015116337043</v>
      </c>
      <c r="DK16" s="108">
        <f t="shared" si="15"/>
        <v>21701.467359317732</v>
      </c>
      <c r="DL16" s="108">
        <f t="shared" si="15"/>
        <v>21705.920515901849</v>
      </c>
      <c r="DM16" s="108">
        <f t="shared" si="15"/>
        <v>21710.374586276877</v>
      </c>
      <c r="DN16" s="108">
        <f t="shared" si="15"/>
        <v>18886.263382341032</v>
      </c>
      <c r="DO16" s="108">
        <f t="shared" si="15"/>
        <v>18890.13885706069</v>
      </c>
      <c r="DP16" s="108">
        <f t="shared" si="15"/>
        <v>18894.015127030521</v>
      </c>
      <c r="DQ16" s="108">
        <f t="shared" si="15"/>
        <v>18897.892192413721</v>
      </c>
      <c r="DR16" s="108">
        <f t="shared" si="15"/>
        <v>18901.770053373501</v>
      </c>
      <c r="DS16" s="108">
        <f t="shared" si="15"/>
        <v>20016.782417063856</v>
      </c>
      <c r="DT16" s="108">
        <f t="shared" si="15"/>
        <v>20020.88987509596</v>
      </c>
      <c r="DU16" s="108">
        <f t="shared" si="15"/>
        <v>20024.998175981378</v>
      </c>
      <c r="DV16" s="108">
        <f t="shared" ref="DV16:EK28" si="90">V16*BV16</f>
        <v>20029.107319893075</v>
      </c>
      <c r="DW16" s="108">
        <f t="shared" si="90"/>
        <v>19161.442207936365</v>
      </c>
      <c r="DX16" s="108">
        <f t="shared" si="90"/>
        <v>19165.374149547348</v>
      </c>
      <c r="DY16" s="108">
        <f t="shared" si="90"/>
        <v>19169.306897995557</v>
      </c>
      <c r="DZ16" s="108">
        <f t="shared" si="90"/>
        <v>19173.240453446553</v>
      </c>
      <c r="EA16" s="108">
        <f t="shared" si="90"/>
        <v>19997.595269500351</v>
      </c>
      <c r="EB16" s="108">
        <f t="shared" si="90"/>
        <v>20001.698790316084</v>
      </c>
      <c r="EC16" s="108">
        <f t="shared" si="90"/>
        <v>20005.803153177221</v>
      </c>
      <c r="ED16" s="108">
        <f t="shared" si="90"/>
        <v>20009.90835825654</v>
      </c>
      <c r="EE16" s="108">
        <f t="shared" si="90"/>
        <v>20014.014405726874</v>
      </c>
      <c r="EF16" s="108">
        <f t="shared" si="90"/>
        <v>19551.925947357566</v>
      </c>
      <c r="EG16" s="108">
        <f t="shared" si="90"/>
        <v>19555.938016510456</v>
      </c>
      <c r="EH16" s="108">
        <f t="shared" si="90"/>
        <v>19559.950908942792</v>
      </c>
      <c r="EI16" s="108">
        <f t="shared" si="90"/>
        <v>19563.964624823522</v>
      </c>
      <c r="EJ16" s="108">
        <f t="shared" si="90"/>
        <v>19867.159147548653</v>
      </c>
      <c r="EK16" s="108">
        <f t="shared" si="90"/>
        <v>19871.23590277911</v>
      </c>
      <c r="EL16" s="108">
        <f t="shared" ref="EL16:FA28" si="91">AL16*CL16</f>
        <v>19875.313494562644</v>
      </c>
      <c r="EM16" s="108">
        <f t="shared" si="91"/>
        <v>19879.391923070925</v>
      </c>
      <c r="EN16" s="108">
        <f t="shared" si="91"/>
        <v>21591.724089901723</v>
      </c>
      <c r="EO16" s="108">
        <f t="shared" si="91"/>
        <v>21596.154727088669</v>
      </c>
      <c r="EP16" s="108">
        <f t="shared" si="91"/>
        <v>21600.586273445526</v>
      </c>
      <c r="EQ16" s="108">
        <f t="shared" si="91"/>
        <v>21605.018729158852</v>
      </c>
      <c r="ER16" s="108">
        <f t="shared" si="91"/>
        <v>21609.452094415257</v>
      </c>
      <c r="ES16" s="108">
        <f t="shared" si="91"/>
        <v>21360.035636181947</v>
      </c>
      <c r="ET16" s="108">
        <f t="shared" si="91"/>
        <v>21364.418730732901</v>
      </c>
      <c r="EU16" s="108">
        <f t="shared" si="91"/>
        <v>21368.802724697984</v>
      </c>
      <c r="EV16" s="108">
        <f t="shared" si="91"/>
        <v>21373.187618261753</v>
      </c>
      <c r="EW16" s="108">
        <f t="shared" si="91"/>
        <v>20976.072430206048</v>
      </c>
      <c r="EX16" s="108">
        <f t="shared" si="91"/>
        <v>20980.376735233214</v>
      </c>
      <c r="EY16" s="108">
        <f t="shared" si="91"/>
        <v>20984.68192350684</v>
      </c>
      <c r="EZ16" s="108">
        <f t="shared" si="91"/>
        <v>20988.987995208172</v>
      </c>
      <c r="FA16" s="108">
        <f t="shared" si="91"/>
        <v>19268.257413322241</v>
      </c>
      <c r="FB16" s="108">
        <f t="shared" ref="FB16:FE28" si="92">BB16*DB16</f>
        <v>19272.211273489571</v>
      </c>
      <c r="FC16" s="108">
        <f t="shared" si="92"/>
        <v>19276.165944991833</v>
      </c>
      <c r="FD16" s="108">
        <f t="shared" si="92"/>
        <v>19280.121427995506</v>
      </c>
      <c r="FE16" s="108">
        <f t="shared" si="92"/>
        <v>19284.077722667109</v>
      </c>
    </row>
    <row r="17" spans="1:161" ht="15.75" x14ac:dyDescent="0.25">
      <c r="A17" s="87" t="s">
        <v>174</v>
      </c>
      <c r="B17" s="12">
        <f>'Urb proj of all 25 ARs '!J17</f>
        <v>22965.795430054062</v>
      </c>
      <c r="C17" s="12">
        <f>'Urb proj of all 25 ARs '!K17</f>
        <v>23212.137181680631</v>
      </c>
      <c r="D17" s="100">
        <f t="shared" si="10"/>
        <v>1.0726462855460047E-2</v>
      </c>
      <c r="E17" s="101">
        <f t="shared" si="11"/>
        <v>2.0520071340746071E-4</v>
      </c>
      <c r="F17" s="69">
        <f t="shared" si="12"/>
        <v>22970.508027660278</v>
      </c>
      <c r="G17" s="69">
        <f t="shared" si="13"/>
        <v>22975.221592294885</v>
      </c>
      <c r="H17" s="69">
        <f>G17*(1+$E$17)</f>
        <v>22979.93612415632</v>
      </c>
      <c r="I17" s="69">
        <f t="shared" ref="I17:BE17" si="93">H17*(1+$E$17)</f>
        <v>22984.651623443056</v>
      </c>
      <c r="J17" s="69">
        <f t="shared" si="93"/>
        <v>22989.368090353608</v>
      </c>
      <c r="K17" s="69">
        <f t="shared" si="93"/>
        <v>22994.085525086535</v>
      </c>
      <c r="L17" s="69">
        <f t="shared" si="93"/>
        <v>22998.803927840436</v>
      </c>
      <c r="M17" s="69">
        <f t="shared" si="93"/>
        <v>23003.523298813947</v>
      </c>
      <c r="N17" s="69">
        <f t="shared" si="93"/>
        <v>23008.243638205749</v>
      </c>
      <c r="O17" s="69">
        <f t="shared" si="93"/>
        <v>23012.964946214561</v>
      </c>
      <c r="P17" s="69">
        <f t="shared" si="93"/>
        <v>23017.687223039145</v>
      </c>
      <c r="Q17" s="69">
        <f t="shared" si="93"/>
        <v>23022.410468878305</v>
      </c>
      <c r="R17" s="69">
        <f t="shared" si="93"/>
        <v>23027.134683930879</v>
      </c>
      <c r="S17" s="69">
        <f t="shared" si="93"/>
        <v>23031.85986839575</v>
      </c>
      <c r="T17" s="69">
        <f t="shared" si="93"/>
        <v>23036.586022471845</v>
      </c>
      <c r="U17" s="69">
        <f t="shared" si="93"/>
        <v>23041.31314635813</v>
      </c>
      <c r="V17" s="69">
        <f t="shared" si="93"/>
        <v>23046.041240253609</v>
      </c>
      <c r="W17" s="69">
        <f t="shared" si="93"/>
        <v>23050.770304357327</v>
      </c>
      <c r="X17" s="69">
        <f t="shared" si="93"/>
        <v>23055.500338868373</v>
      </c>
      <c r="Y17" s="69">
        <f t="shared" si="93"/>
        <v>23060.231343985874</v>
      </c>
      <c r="Z17" s="69">
        <f t="shared" si="93"/>
        <v>23064.963319909002</v>
      </c>
      <c r="AA17" s="69">
        <f t="shared" si="93"/>
        <v>23069.696266836963</v>
      </c>
      <c r="AB17" s="69">
        <f t="shared" si="93"/>
        <v>23074.430184969013</v>
      </c>
      <c r="AC17" s="69">
        <f t="shared" si="93"/>
        <v>23079.165074504439</v>
      </c>
      <c r="AD17" s="69">
        <f t="shared" si="93"/>
        <v>23083.900935642574</v>
      </c>
      <c r="AE17" s="69">
        <f t="shared" si="93"/>
        <v>23088.637768582794</v>
      </c>
      <c r="AF17" s="69">
        <f t="shared" si="93"/>
        <v>23093.375573524514</v>
      </c>
      <c r="AG17" s="69">
        <f t="shared" si="93"/>
        <v>23098.114350667187</v>
      </c>
      <c r="AH17" s="69">
        <f t="shared" si="93"/>
        <v>23102.854100210312</v>
      </c>
      <c r="AI17" s="69">
        <f t="shared" si="93"/>
        <v>23107.594822353425</v>
      </c>
      <c r="AJ17" s="69">
        <f t="shared" si="93"/>
        <v>23112.336517296102</v>
      </c>
      <c r="AK17" s="69">
        <f t="shared" si="93"/>
        <v>23117.079185237966</v>
      </c>
      <c r="AL17" s="69">
        <f t="shared" si="93"/>
        <v>23121.822826378673</v>
      </c>
      <c r="AM17" s="69">
        <f t="shared" si="93"/>
        <v>23126.567440917926</v>
      </c>
      <c r="AN17" s="69">
        <f t="shared" si="93"/>
        <v>23131.313029055469</v>
      </c>
      <c r="AO17" s="69">
        <f t="shared" si="93"/>
        <v>23136.059590991081</v>
      </c>
      <c r="AP17" s="69">
        <f t="shared" si="93"/>
        <v>23140.807126924588</v>
      </c>
      <c r="AQ17" s="69">
        <f t="shared" si="93"/>
        <v>23145.555637055859</v>
      </c>
      <c r="AR17" s="69">
        <f t="shared" si="93"/>
        <v>23150.305121584795</v>
      </c>
      <c r="AS17" s="69">
        <f t="shared" si="93"/>
        <v>23155.055580711345</v>
      </c>
      <c r="AT17" s="69">
        <f t="shared" si="93"/>
        <v>23159.807014635495</v>
      </c>
      <c r="AU17" s="69">
        <f t="shared" si="93"/>
        <v>23164.559423557279</v>
      </c>
      <c r="AV17" s="69">
        <f t="shared" si="93"/>
        <v>23169.312807676761</v>
      </c>
      <c r="AW17" s="69">
        <f t="shared" si="93"/>
        <v>23174.067167194058</v>
      </c>
      <c r="AX17" s="69">
        <f t="shared" si="93"/>
        <v>23178.822502309318</v>
      </c>
      <c r="AY17" s="69">
        <f t="shared" si="93"/>
        <v>23183.578813222735</v>
      </c>
      <c r="AZ17" s="69">
        <f t="shared" si="93"/>
        <v>23188.336100134547</v>
      </c>
      <c r="BA17" s="69">
        <f t="shared" si="93"/>
        <v>23193.094363245025</v>
      </c>
      <c r="BB17" s="69">
        <f t="shared" si="93"/>
        <v>23197.853602754491</v>
      </c>
      <c r="BC17" s="69">
        <f t="shared" si="93"/>
        <v>23202.613818863298</v>
      </c>
      <c r="BD17" s="69">
        <f t="shared" si="93"/>
        <v>23207.375011771845</v>
      </c>
      <c r="BE17" s="69">
        <f t="shared" si="93"/>
        <v>23212.137181680573</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37533.036490015846</v>
      </c>
      <c r="DG17" s="108">
        <f t="shared" si="15"/>
        <v>37540.738295879943</v>
      </c>
      <c r="DH17" s="108">
        <f t="shared" si="15"/>
        <v>37548.441682160104</v>
      </c>
      <c r="DI17" s="108">
        <f t="shared" si="15"/>
        <v>37556.14664918062</v>
      </c>
      <c r="DJ17" s="108">
        <f t="shared" si="15"/>
        <v>43576.473461886068</v>
      </c>
      <c r="DK17" s="108">
        <f t="shared" si="15"/>
        <v>43585.415385328226</v>
      </c>
      <c r="DL17" s="108">
        <f t="shared" si="15"/>
        <v>43594.359143659458</v>
      </c>
      <c r="DM17" s="108">
        <f t="shared" si="15"/>
        <v>43603.30473725628</v>
      </c>
      <c r="DN17" s="108">
        <f t="shared" si="15"/>
        <v>36272.280430096864</v>
      </c>
      <c r="DO17" s="108">
        <f t="shared" si="15"/>
        <v>36279.723527918039</v>
      </c>
      <c r="DP17" s="108">
        <f t="shared" si="15"/>
        <v>36287.168153068189</v>
      </c>
      <c r="DQ17" s="108">
        <f t="shared" si="15"/>
        <v>36294.614305860741</v>
      </c>
      <c r="DR17" s="108">
        <f t="shared" si="15"/>
        <v>36302.061986609151</v>
      </c>
      <c r="DS17" s="108">
        <f t="shared" si="15"/>
        <v>39370.299780473855</v>
      </c>
      <c r="DT17" s="108">
        <f t="shared" si="15"/>
        <v>39378.378594075875</v>
      </c>
      <c r="DU17" s="108">
        <f t="shared" si="15"/>
        <v>39386.459065456213</v>
      </c>
      <c r="DV17" s="108">
        <f t="shared" si="90"/>
        <v>39394.54119495504</v>
      </c>
      <c r="DW17" s="108">
        <f t="shared" si="90"/>
        <v>38429.089489791382</v>
      </c>
      <c r="DX17" s="108">
        <f t="shared" si="90"/>
        <v>38436.975166370285</v>
      </c>
      <c r="DY17" s="108">
        <f t="shared" si="90"/>
        <v>38444.862461095654</v>
      </c>
      <c r="DZ17" s="108">
        <f t="shared" si="90"/>
        <v>38452.751374299522</v>
      </c>
      <c r="EA17" s="108">
        <f t="shared" si="90"/>
        <v>42870.332150486553</v>
      </c>
      <c r="EB17" s="108">
        <f t="shared" si="90"/>
        <v>42879.129173227848</v>
      </c>
      <c r="EC17" s="108">
        <f t="shared" si="90"/>
        <v>42887.928001124485</v>
      </c>
      <c r="ED17" s="108">
        <f t="shared" si="90"/>
        <v>42896.728634546882</v>
      </c>
      <c r="EE17" s="108">
        <f t="shared" si="90"/>
        <v>42905.531073865532</v>
      </c>
      <c r="EF17" s="108">
        <f t="shared" si="90"/>
        <v>43020.412625730438</v>
      </c>
      <c r="EG17" s="108">
        <f t="shared" si="90"/>
        <v>43029.24044509232</v>
      </c>
      <c r="EH17" s="108">
        <f t="shared" si="90"/>
        <v>43038.070075929034</v>
      </c>
      <c r="EI17" s="108">
        <f t="shared" si="90"/>
        <v>43046.9015186123</v>
      </c>
      <c r="EJ17" s="108">
        <f t="shared" si="90"/>
        <v>46111.644543671944</v>
      </c>
      <c r="EK17" s="108">
        <f t="shared" si="90"/>
        <v>46121.106686028703</v>
      </c>
      <c r="EL17" s="108">
        <f t="shared" si="91"/>
        <v>46130.570770023813</v>
      </c>
      <c r="EM17" s="108">
        <f t="shared" si="91"/>
        <v>46140.036796055712</v>
      </c>
      <c r="EN17" s="108">
        <f t="shared" si="91"/>
        <v>45955.094804529843</v>
      </c>
      <c r="EO17" s="108">
        <f t="shared" si="91"/>
        <v>45964.524822768435</v>
      </c>
      <c r="EP17" s="108">
        <f t="shared" si="91"/>
        <v>45973.956776053499</v>
      </c>
      <c r="EQ17" s="108">
        <f t="shared" si="91"/>
        <v>45983.390664782113</v>
      </c>
      <c r="ER17" s="108">
        <f t="shared" si="91"/>
        <v>45992.826489351421</v>
      </c>
      <c r="ES17" s="108">
        <f t="shared" si="91"/>
        <v>45470.706903278689</v>
      </c>
      <c r="ET17" s="108">
        <f t="shared" si="91"/>
        <v>45480.03752477438</v>
      </c>
      <c r="EU17" s="108">
        <f t="shared" si="91"/>
        <v>45489.370060920264</v>
      </c>
      <c r="EV17" s="108">
        <f t="shared" si="91"/>
        <v>45498.704512109216</v>
      </c>
      <c r="EW17" s="108">
        <f t="shared" si="91"/>
        <v>40795.667467734129</v>
      </c>
      <c r="EX17" s="108">
        <f t="shared" si="91"/>
        <v>40804.038767802442</v>
      </c>
      <c r="EY17" s="108">
        <f t="shared" si="91"/>
        <v>40812.4117856675</v>
      </c>
      <c r="EZ17" s="108">
        <f t="shared" si="91"/>
        <v>40820.786521681795</v>
      </c>
      <c r="FA17" s="108">
        <f t="shared" si="91"/>
        <v>38148.475305498454</v>
      </c>
      <c r="FB17" s="108">
        <f t="shared" si="92"/>
        <v>38156.303399846554</v>
      </c>
      <c r="FC17" s="108">
        <f t="shared" si="92"/>
        <v>38164.133100525192</v>
      </c>
      <c r="FD17" s="108">
        <f t="shared" si="92"/>
        <v>38171.964407863998</v>
      </c>
      <c r="FE17" s="108">
        <f t="shared" si="92"/>
        <v>38179.797322192651</v>
      </c>
    </row>
    <row r="18" spans="1:161" ht="15.75" x14ac:dyDescent="0.25">
      <c r="A18" s="47" t="s">
        <v>222</v>
      </c>
      <c r="B18" s="12">
        <f>'Urb proj of all 25 ARs '!J18</f>
        <v>27299.199783982058</v>
      </c>
      <c r="C18" s="12">
        <f>'Urb proj of all 25 ARs '!K18</f>
        <v>27592.023636448721</v>
      </c>
      <c r="D18" s="100">
        <f t="shared" si="10"/>
        <v>1.0726462855459922E-2</v>
      </c>
      <c r="E18" s="101">
        <f t="shared" si="11"/>
        <v>2.0520071340746071E-4</v>
      </c>
      <c r="F18" s="69">
        <f t="shared" si="12"/>
        <v>27304.801599253184</v>
      </c>
      <c r="G18" s="69">
        <f t="shared" si="13"/>
        <v>27310.404564020799</v>
      </c>
      <c r="H18" s="69">
        <f>G18*(1+$E$18)</f>
        <v>27316.008678520782</v>
      </c>
      <c r="I18" s="69">
        <f t="shared" ref="I18:BE18" si="94">H18*(1+$E$18)</f>
        <v>27321.613942989061</v>
      </c>
      <c r="J18" s="69">
        <f t="shared" si="94"/>
        <v>27327.220357661605</v>
      </c>
      <c r="K18" s="69">
        <f t="shared" si="94"/>
        <v>27332.827922774439</v>
      </c>
      <c r="L18" s="69">
        <f t="shared" si="94"/>
        <v>27338.436638563635</v>
      </c>
      <c r="M18" s="69">
        <f t="shared" si="94"/>
        <v>27344.046505265313</v>
      </c>
      <c r="N18" s="69">
        <f t="shared" si="94"/>
        <v>27349.657523115638</v>
      </c>
      <c r="O18" s="69">
        <f t="shared" si="94"/>
        <v>27355.26969235083</v>
      </c>
      <c r="P18" s="69">
        <f t="shared" si="94"/>
        <v>27360.883013207153</v>
      </c>
      <c r="Q18" s="69">
        <f t="shared" si="94"/>
        <v>27366.497485920921</v>
      </c>
      <c r="R18" s="69">
        <f t="shared" si="94"/>
        <v>27372.113110728496</v>
      </c>
      <c r="S18" s="69">
        <f t="shared" si="94"/>
        <v>27377.729887866288</v>
      </c>
      <c r="T18" s="69">
        <f t="shared" si="94"/>
        <v>27383.347817570753</v>
      </c>
      <c r="U18" s="69">
        <f t="shared" si="94"/>
        <v>27388.966900078405</v>
      </c>
      <c r="V18" s="69">
        <f t="shared" si="94"/>
        <v>27394.587135625796</v>
      </c>
      <c r="W18" s="69">
        <f t="shared" si="94"/>
        <v>27400.208524449528</v>
      </c>
      <c r="X18" s="69">
        <f t="shared" si="94"/>
        <v>27405.831066786257</v>
      </c>
      <c r="Y18" s="69">
        <f t="shared" si="94"/>
        <v>27411.454762872687</v>
      </c>
      <c r="Z18" s="69">
        <f t="shared" si="94"/>
        <v>27417.079612945563</v>
      </c>
      <c r="AA18" s="69">
        <f t="shared" si="94"/>
        <v>27422.705617241689</v>
      </c>
      <c r="AB18" s="69">
        <f t="shared" si="94"/>
        <v>27428.332775997911</v>
      </c>
      <c r="AC18" s="69">
        <f t="shared" si="94"/>
        <v>27433.961089451124</v>
      </c>
      <c r="AD18" s="69">
        <f t="shared" si="94"/>
        <v>27439.590557838274</v>
      </c>
      <c r="AE18" s="69">
        <f t="shared" si="94"/>
        <v>27445.221181396351</v>
      </c>
      <c r="AF18" s="69">
        <f t="shared" si="94"/>
        <v>27450.852960362401</v>
      </c>
      <c r="AG18" s="69">
        <f t="shared" si="94"/>
        <v>27456.48589497351</v>
      </c>
      <c r="AH18" s="69">
        <f t="shared" si="94"/>
        <v>27462.119985466819</v>
      </c>
      <c r="AI18" s="69">
        <f t="shared" si="94"/>
        <v>27467.755232079518</v>
      </c>
      <c r="AJ18" s="69">
        <f t="shared" si="94"/>
        <v>27473.391635048843</v>
      </c>
      <c r="AK18" s="69">
        <f t="shared" si="94"/>
        <v>27479.029194612078</v>
      </c>
      <c r="AL18" s="69">
        <f t="shared" si="94"/>
        <v>27484.667911006556</v>
      </c>
      <c r="AM18" s="69">
        <f t="shared" si="94"/>
        <v>27490.307784469664</v>
      </c>
      <c r="AN18" s="69">
        <f t="shared" si="94"/>
        <v>27495.948815238826</v>
      </c>
      <c r="AO18" s="69">
        <f t="shared" si="94"/>
        <v>27501.591003551526</v>
      </c>
      <c r="AP18" s="69">
        <f t="shared" si="94"/>
        <v>27507.234349645296</v>
      </c>
      <c r="AQ18" s="69">
        <f t="shared" si="94"/>
        <v>27512.878853757709</v>
      </c>
      <c r="AR18" s="69">
        <f t="shared" si="94"/>
        <v>27518.524516126392</v>
      </c>
      <c r="AS18" s="69">
        <f t="shared" si="94"/>
        <v>27524.17133698902</v>
      </c>
      <c r="AT18" s="69">
        <f t="shared" si="94"/>
        <v>27529.819316583318</v>
      </c>
      <c r="AU18" s="69">
        <f t="shared" si="94"/>
        <v>27535.46845514706</v>
      </c>
      <c r="AV18" s="69">
        <f t="shared" si="94"/>
        <v>27541.118752918064</v>
      </c>
      <c r="AW18" s="69">
        <f t="shared" si="94"/>
        <v>27546.770210134204</v>
      </c>
      <c r="AX18" s="69">
        <f t="shared" si="94"/>
        <v>27552.422827033395</v>
      </c>
      <c r="AY18" s="69">
        <f t="shared" si="94"/>
        <v>27558.076603853606</v>
      </c>
      <c r="AZ18" s="69">
        <f t="shared" si="94"/>
        <v>27563.731540832854</v>
      </c>
      <c r="BA18" s="69">
        <f t="shared" si="94"/>
        <v>27569.387638209206</v>
      </c>
      <c r="BB18" s="69">
        <f t="shared" si="94"/>
        <v>27575.044896220774</v>
      </c>
      <c r="BC18" s="69">
        <f t="shared" si="94"/>
        <v>27580.703315105722</v>
      </c>
      <c r="BD18" s="69">
        <f t="shared" si="94"/>
        <v>27586.362895102262</v>
      </c>
      <c r="BE18" s="69">
        <f t="shared" si="94"/>
        <v>27592.023636448655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31257.595405980741</v>
      </c>
      <c r="DG18" s="108">
        <f t="shared" si="15"/>
        <v>31264.009486857449</v>
      </c>
      <c r="DH18" s="108">
        <f t="shared" si="15"/>
        <v>31270.42488390813</v>
      </c>
      <c r="DI18" s="108">
        <f t="shared" si="15"/>
        <v>31276.841597402865</v>
      </c>
      <c r="DJ18" s="108">
        <f t="shared" si="15"/>
        <v>34656.817958871005</v>
      </c>
      <c r="DK18" s="108">
        <f t="shared" si="15"/>
        <v>34663.929562640595</v>
      </c>
      <c r="DL18" s="108">
        <f t="shared" si="15"/>
        <v>34671.042625716356</v>
      </c>
      <c r="DM18" s="108">
        <f t="shared" si="15"/>
        <v>34678.157148397731</v>
      </c>
      <c r="DN18" s="108">
        <f t="shared" si="15"/>
        <v>30646.396024871618</v>
      </c>
      <c r="DO18" s="108">
        <f t="shared" si="15"/>
        <v>30652.684687199286</v>
      </c>
      <c r="DP18" s="108">
        <f t="shared" si="15"/>
        <v>30658.974639964952</v>
      </c>
      <c r="DQ18" s="108">
        <f t="shared" si="15"/>
        <v>30665.265883433414</v>
      </c>
      <c r="DR18" s="108">
        <f t="shared" si="15"/>
        <v>30671.558417869524</v>
      </c>
      <c r="DS18" s="108">
        <f t="shared" si="15"/>
        <v>31263.028018121113</v>
      </c>
      <c r="DT18" s="108">
        <f t="shared" si="15"/>
        <v>31269.443213773709</v>
      </c>
      <c r="DU18" s="108">
        <f t="shared" si="15"/>
        <v>31275.859725829032</v>
      </c>
      <c r="DV18" s="108">
        <f t="shared" si="90"/>
        <v>31282.277554557204</v>
      </c>
      <c r="DW18" s="108">
        <f t="shared" si="90"/>
        <v>31082.026326537329</v>
      </c>
      <c r="DX18" s="108">
        <f t="shared" si="90"/>
        <v>31088.404380513683</v>
      </c>
      <c r="DY18" s="108">
        <f t="shared" si="90"/>
        <v>31094.783743271266</v>
      </c>
      <c r="DZ18" s="108">
        <f t="shared" si="90"/>
        <v>31101.164415078634</v>
      </c>
      <c r="EA18" s="108">
        <f t="shared" si="90"/>
        <v>31742.127669282811</v>
      </c>
      <c r="EB18" s="108">
        <f t="shared" si="90"/>
        <v>31748.64117652562</v>
      </c>
      <c r="EC18" s="108">
        <f t="shared" si="90"/>
        <v>31755.156020344763</v>
      </c>
      <c r="ED18" s="108">
        <f t="shared" si="90"/>
        <v>31761.672201014502</v>
      </c>
      <c r="EE18" s="108">
        <f t="shared" si="90"/>
        <v>31768.189718809168</v>
      </c>
      <c r="EF18" s="108">
        <f t="shared" si="90"/>
        <v>31723.132046272407</v>
      </c>
      <c r="EG18" s="108">
        <f t="shared" si="90"/>
        <v>31729.641655599818</v>
      </c>
      <c r="EH18" s="108">
        <f t="shared" si="90"/>
        <v>31736.15260070371</v>
      </c>
      <c r="EI18" s="108">
        <f t="shared" si="90"/>
        <v>31742.664881858182</v>
      </c>
      <c r="EJ18" s="108">
        <f t="shared" si="90"/>
        <v>32385.433009601522</v>
      </c>
      <c r="EK18" s="108">
        <f t="shared" si="90"/>
        <v>32392.078523559099</v>
      </c>
      <c r="EL18" s="108">
        <f t="shared" si="91"/>
        <v>32398.725401180884</v>
      </c>
      <c r="EM18" s="108">
        <f t="shared" si="91"/>
        <v>32405.373642746701</v>
      </c>
      <c r="EN18" s="108">
        <f t="shared" si="91"/>
        <v>34869.48291304204</v>
      </c>
      <c r="EO18" s="108">
        <f t="shared" si="91"/>
        <v>34876.638155811946</v>
      </c>
      <c r="EP18" s="108">
        <f t="shared" si="91"/>
        <v>34883.794866842771</v>
      </c>
      <c r="EQ18" s="108">
        <f t="shared" si="91"/>
        <v>34890.95304643581</v>
      </c>
      <c r="ER18" s="108">
        <f t="shared" si="91"/>
        <v>34898.112694892399</v>
      </c>
      <c r="ES18" s="108">
        <f t="shared" si="91"/>
        <v>33183.080032614067</v>
      </c>
      <c r="ET18" s="108">
        <f t="shared" si="91"/>
        <v>33189.889224309816</v>
      </c>
      <c r="EU18" s="108">
        <f t="shared" si="91"/>
        <v>33196.699813256557</v>
      </c>
      <c r="EV18" s="108">
        <f t="shared" si="91"/>
        <v>33203.511799741013</v>
      </c>
      <c r="EW18" s="108">
        <f t="shared" si="91"/>
        <v>33457.636151606384</v>
      </c>
      <c r="EX18" s="108">
        <f t="shared" si="91"/>
        <v>33464.501682413618</v>
      </c>
      <c r="EY18" s="108">
        <f t="shared" si="91"/>
        <v>33471.368622032678</v>
      </c>
      <c r="EZ18" s="108">
        <f t="shared" si="91"/>
        <v>33478.236970752638</v>
      </c>
      <c r="FA18" s="108">
        <f t="shared" si="91"/>
        <v>31391.488769709074</v>
      </c>
      <c r="FB18" s="108">
        <f t="shared" si="92"/>
        <v>31397.93032559954</v>
      </c>
      <c r="FC18" s="108">
        <f t="shared" si="92"/>
        <v>31404.373203301875</v>
      </c>
      <c r="FD18" s="108">
        <f t="shared" si="92"/>
        <v>31410.817403087305</v>
      </c>
      <c r="FE18" s="108">
        <f t="shared" si="92"/>
        <v>31417.262925227133</v>
      </c>
    </row>
    <row r="19" spans="1:161" ht="15.75" x14ac:dyDescent="0.25">
      <c r="A19" s="47" t="s">
        <v>178</v>
      </c>
      <c r="B19" s="12">
        <f>'Urb proj of all 25 ARs '!J19</f>
        <v>44086.544182539379</v>
      </c>
      <c r="C19" s="12">
        <f>'Urb proj of all 25 ARs '!K19</f>
        <v>44559.436861138987</v>
      </c>
      <c r="D19" s="100">
        <f t="shared" si="10"/>
        <v>1.0726462855460077E-2</v>
      </c>
      <c r="E19" s="101">
        <f t="shared" si="11"/>
        <v>2.0520071340746071E-4</v>
      </c>
      <c r="F19" s="69">
        <f t="shared" si="12"/>
        <v>44095.590772857307</v>
      </c>
      <c r="G19" s="69">
        <f t="shared" si="13"/>
        <v>44104.639219542019</v>
      </c>
      <c r="H19" s="69">
        <f>G19*(1+$E$19)</f>
        <v>44113.689522974448</v>
      </c>
      <c r="I19" s="69">
        <f t="shared" ref="I19:BE19" si="95">H19*(1+$E$19)</f>
        <v>44122.741683535598</v>
      </c>
      <c r="J19" s="69">
        <f t="shared" si="95"/>
        <v>44131.795701606556</v>
      </c>
      <c r="K19" s="69">
        <f t="shared" si="95"/>
        <v>44140.851577568479</v>
      </c>
      <c r="L19" s="69">
        <f t="shared" si="95"/>
        <v>44149.909311802607</v>
      </c>
      <c r="M19" s="69">
        <f t="shared" si="95"/>
        <v>44158.968904690264</v>
      </c>
      <c r="N19" s="69">
        <f t="shared" si="95"/>
        <v>44168.030356612842</v>
      </c>
      <c r="O19" s="69">
        <f t="shared" si="95"/>
        <v>44177.09366795182</v>
      </c>
      <c r="P19" s="69">
        <f t="shared" si="95"/>
        <v>44186.158839088755</v>
      </c>
      <c r="Q19" s="69">
        <f t="shared" si="95"/>
        <v>44195.225870405273</v>
      </c>
      <c r="R19" s="69">
        <f t="shared" si="95"/>
        <v>44204.294762283083</v>
      </c>
      <c r="S19" s="69">
        <f t="shared" si="95"/>
        <v>44213.365515103978</v>
      </c>
      <c r="T19" s="69">
        <f t="shared" si="95"/>
        <v>44222.438129249822</v>
      </c>
      <c r="U19" s="69">
        <f t="shared" si="95"/>
        <v>44231.512605102558</v>
      </c>
      <c r="V19" s="69">
        <f t="shared" si="95"/>
        <v>44240.588943044218</v>
      </c>
      <c r="W19" s="69">
        <f t="shared" si="95"/>
        <v>44249.6671434569</v>
      </c>
      <c r="X19" s="69">
        <f t="shared" si="95"/>
        <v>44258.747206722779</v>
      </c>
      <c r="Y19" s="69">
        <f t="shared" si="95"/>
        <v>44267.829133224121</v>
      </c>
      <c r="Z19" s="69">
        <f t="shared" si="95"/>
        <v>44276.912923343261</v>
      </c>
      <c r="AA19" s="69">
        <f t="shared" si="95"/>
        <v>44285.998577462611</v>
      </c>
      <c r="AB19" s="69">
        <f t="shared" si="95"/>
        <v>44295.086095964667</v>
      </c>
      <c r="AC19" s="69">
        <f t="shared" si="95"/>
        <v>44304.175479232006</v>
      </c>
      <c r="AD19" s="69">
        <f t="shared" si="95"/>
        <v>44313.266727647271</v>
      </c>
      <c r="AE19" s="69">
        <f t="shared" si="95"/>
        <v>44322.359841593199</v>
      </c>
      <c r="AF19" s="69">
        <f t="shared" si="95"/>
        <v>44331.454821452593</v>
      </c>
      <c r="AG19" s="69">
        <f t="shared" si="95"/>
        <v>44340.551667608343</v>
      </c>
      <c r="AH19" s="69">
        <f t="shared" si="95"/>
        <v>44349.650380443418</v>
      </c>
      <c r="AI19" s="69">
        <f t="shared" si="95"/>
        <v>44358.750960340854</v>
      </c>
      <c r="AJ19" s="69">
        <f t="shared" si="95"/>
        <v>44367.853407683782</v>
      </c>
      <c r="AK19" s="69">
        <f t="shared" si="95"/>
        <v>44376.957722855397</v>
      </c>
      <c r="AL19" s="69">
        <f t="shared" si="95"/>
        <v>44386.063906238982</v>
      </c>
      <c r="AM19" s="69">
        <f t="shared" si="95"/>
        <v>44395.171958217892</v>
      </c>
      <c r="AN19" s="69">
        <f t="shared" si="95"/>
        <v>44404.281879175564</v>
      </c>
      <c r="AO19" s="69">
        <f t="shared" si="95"/>
        <v>44413.393669495519</v>
      </c>
      <c r="AP19" s="69">
        <f t="shared" si="95"/>
        <v>44422.507329561347</v>
      </c>
      <c r="AQ19" s="69">
        <f t="shared" si="95"/>
        <v>44431.622859756724</v>
      </c>
      <c r="AR19" s="69">
        <f t="shared" si="95"/>
        <v>44440.740260465398</v>
      </c>
      <c r="AS19" s="69">
        <f t="shared" si="95"/>
        <v>44449.859532071205</v>
      </c>
      <c r="AT19" s="69">
        <f t="shared" si="95"/>
        <v>44458.980674958046</v>
      </c>
      <c r="AU19" s="69">
        <f t="shared" si="95"/>
        <v>44468.103689509917</v>
      </c>
      <c r="AV19" s="69">
        <f t="shared" si="95"/>
        <v>44477.22857611088</v>
      </c>
      <c r="AW19" s="69">
        <f t="shared" si="95"/>
        <v>44486.355335145083</v>
      </c>
      <c r="AX19" s="69">
        <f t="shared" si="95"/>
        <v>44495.483966996755</v>
      </c>
      <c r="AY19" s="69">
        <f t="shared" si="95"/>
        <v>44504.614472050191</v>
      </c>
      <c r="AZ19" s="69">
        <f t="shared" si="95"/>
        <v>44513.746850689779</v>
      </c>
      <c r="BA19" s="69">
        <f t="shared" si="95"/>
        <v>44522.88110329998</v>
      </c>
      <c r="BB19" s="69">
        <f t="shared" si="95"/>
        <v>44532.01723026533</v>
      </c>
      <c r="BC19" s="69">
        <f t="shared" si="95"/>
        <v>44541.155231970457</v>
      </c>
      <c r="BD19" s="69">
        <f t="shared" si="95"/>
        <v>44550.295108800048</v>
      </c>
      <c r="BE19" s="69">
        <f t="shared" si="95"/>
        <v>44559.436861138885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44718.195130668013</v>
      </c>
      <c r="DG19" s="108">
        <f t="shared" si="15"/>
        <v>44727.371336211123</v>
      </c>
      <c r="DH19" s="108">
        <f t="shared" si="15"/>
        <v>44736.549424718149</v>
      </c>
      <c r="DI19" s="108">
        <f t="shared" si="15"/>
        <v>44745.729396575494</v>
      </c>
      <c r="DJ19" s="108">
        <f t="shared" si="15"/>
        <v>48216.73107168069</v>
      </c>
      <c r="DK19" s="108">
        <f t="shared" si="15"/>
        <v>48226.625179294773</v>
      </c>
      <c r="DL19" s="108">
        <f t="shared" si="15"/>
        <v>48236.521317186794</v>
      </c>
      <c r="DM19" s="108">
        <f t="shared" si="15"/>
        <v>48246.419485773382</v>
      </c>
      <c r="DN19" s="108">
        <f t="shared" si="15"/>
        <v>42788.093787486629</v>
      </c>
      <c r="DO19" s="108">
        <f t="shared" si="15"/>
        <v>42796.873934857162</v>
      </c>
      <c r="DP19" s="108">
        <f t="shared" si="15"/>
        <v>42805.655883920204</v>
      </c>
      <c r="DQ19" s="108">
        <f t="shared" si="15"/>
        <v>42814.439635045463</v>
      </c>
      <c r="DR19" s="108">
        <f t="shared" si="15"/>
        <v>42823.225188602715</v>
      </c>
      <c r="DS19" s="108">
        <f t="shared" si="15"/>
        <v>43816.858789228485</v>
      </c>
      <c r="DT19" s="108">
        <f t="shared" si="15"/>
        <v>43825.850039911304</v>
      </c>
      <c r="DU19" s="108">
        <f t="shared" si="15"/>
        <v>43834.843135605181</v>
      </c>
      <c r="DV19" s="108">
        <f t="shared" si="90"/>
        <v>43843.838076688713</v>
      </c>
      <c r="DW19" s="108">
        <f t="shared" si="90"/>
        <v>43253.034450560699</v>
      </c>
      <c r="DX19" s="108">
        <f t="shared" si="90"/>
        <v>43261.910004086989</v>
      </c>
      <c r="DY19" s="108">
        <f t="shared" si="90"/>
        <v>43270.7873788832</v>
      </c>
      <c r="DZ19" s="108">
        <f t="shared" si="90"/>
        <v>43279.666575323055</v>
      </c>
      <c r="EA19" s="108">
        <f t="shared" si="90"/>
        <v>44395.998909668611</v>
      </c>
      <c r="EB19" s="108">
        <f t="shared" si="90"/>
        <v>44405.109000317316</v>
      </c>
      <c r="EC19" s="108">
        <f t="shared" si="90"/>
        <v>44414.220960363113</v>
      </c>
      <c r="ED19" s="108">
        <f t="shared" si="90"/>
        <v>44423.33479018962</v>
      </c>
      <c r="EE19" s="108">
        <f t="shared" si="90"/>
        <v>44432.450490180498</v>
      </c>
      <c r="EF19" s="108">
        <f t="shared" si="90"/>
        <v>44188.124053540181</v>
      </c>
      <c r="EG19" s="108">
        <f t="shared" si="90"/>
        <v>44197.191488120108</v>
      </c>
      <c r="EH19" s="108">
        <f t="shared" si="90"/>
        <v>44206.260783344078</v>
      </c>
      <c r="EI19" s="108">
        <f t="shared" si="90"/>
        <v>44215.331939593889</v>
      </c>
      <c r="EJ19" s="108">
        <f t="shared" si="90"/>
        <v>44399.720448580541</v>
      </c>
      <c r="EK19" s="108">
        <f t="shared" si="90"/>
        <v>44408.831302891682</v>
      </c>
      <c r="EL19" s="108">
        <f t="shared" si="91"/>
        <v>44417.944026756624</v>
      </c>
      <c r="EM19" s="108">
        <f t="shared" si="91"/>
        <v>44427.058620559008</v>
      </c>
      <c r="EN19" s="108">
        <f t="shared" si="91"/>
        <v>48496.79699529233</v>
      </c>
      <c r="EO19" s="108">
        <f t="shared" si="91"/>
        <v>48506.748572633747</v>
      </c>
      <c r="EP19" s="108">
        <f t="shared" si="91"/>
        <v>48516.702192045923</v>
      </c>
      <c r="EQ19" s="108">
        <f t="shared" si="91"/>
        <v>48526.657853947916</v>
      </c>
      <c r="ER19" s="108">
        <f t="shared" si="91"/>
        <v>48536.615558758822</v>
      </c>
      <c r="ES19" s="108">
        <f t="shared" si="91"/>
        <v>46894.087777504123</v>
      </c>
      <c r="ET19" s="108">
        <f t="shared" si="91"/>
        <v>46903.710477770663</v>
      </c>
      <c r="EU19" s="108">
        <f t="shared" si="91"/>
        <v>46913.33515262216</v>
      </c>
      <c r="EV19" s="108">
        <f t="shared" si="91"/>
        <v>46922.961802463797</v>
      </c>
      <c r="EW19" s="108">
        <f t="shared" si="91"/>
        <v>46895.321028992221</v>
      </c>
      <c r="EX19" s="108">
        <f t="shared" si="91"/>
        <v>46904.943982322846</v>
      </c>
      <c r="EY19" s="108">
        <f t="shared" si="91"/>
        <v>46914.568910290356</v>
      </c>
      <c r="EZ19" s="108">
        <f t="shared" si="91"/>
        <v>46924.19581329995</v>
      </c>
      <c r="FA19" s="108">
        <f t="shared" si="91"/>
        <v>43023.845355370817</v>
      </c>
      <c r="FB19" s="108">
        <f t="shared" si="92"/>
        <v>43032.673879131267</v>
      </c>
      <c r="FC19" s="108">
        <f t="shared" si="92"/>
        <v>43041.5042145111</v>
      </c>
      <c r="FD19" s="108">
        <f t="shared" si="92"/>
        <v>43050.336361882044</v>
      </c>
      <c r="FE19" s="108">
        <f t="shared" si="92"/>
        <v>43059.170321615929</v>
      </c>
    </row>
    <row r="20" spans="1:161" ht="15.75" x14ac:dyDescent="0.25">
      <c r="A20" s="47" t="s">
        <v>195</v>
      </c>
      <c r="B20" s="12">
        <f>'Urb proj of all 25 ARs '!J20</f>
        <v>146372.68901815842</v>
      </c>
      <c r="C20" s="12">
        <f>'Urb proj of all 25 ARs '!K20</f>
        <v>147942.75022996549</v>
      </c>
      <c r="D20" s="100">
        <f t="shared" si="10"/>
        <v>1.072646285545998E-2</v>
      </c>
      <c r="E20" s="101">
        <f t="shared" si="11"/>
        <v>2.0520071340746071E-4</v>
      </c>
      <c r="F20" s="69">
        <f t="shared" si="12"/>
        <v>146402.72479836832</v>
      </c>
      <c r="G20" s="69">
        <f t="shared" si="13"/>
        <v>146432.76674194174</v>
      </c>
      <c r="H20" s="69">
        <f>G20*(1+$E$20)</f>
        <v>146462.81485014342</v>
      </c>
      <c r="I20" s="69">
        <f t="shared" ref="I20:BE20" si="96">H20*(1+$E$20)</f>
        <v>146492.86912423832</v>
      </c>
      <c r="J20" s="69">
        <f t="shared" si="96"/>
        <v>146522.92956549171</v>
      </c>
      <c r="K20" s="69">
        <f t="shared" si="96"/>
        <v>146552.9961751691</v>
      </c>
      <c r="L20" s="69">
        <f t="shared" si="96"/>
        <v>146583.06895453625</v>
      </c>
      <c r="M20" s="69">
        <f t="shared" si="96"/>
        <v>146613.14790485919</v>
      </c>
      <c r="N20" s="69">
        <f t="shared" si="96"/>
        <v>146643.23302740417</v>
      </c>
      <c r="O20" s="69">
        <f t="shared" si="96"/>
        <v>146673.32432343779</v>
      </c>
      <c r="P20" s="69">
        <f t="shared" si="96"/>
        <v>146703.4217942268</v>
      </c>
      <c r="Q20" s="69">
        <f t="shared" si="96"/>
        <v>146733.52544103831</v>
      </c>
      <c r="R20" s="69">
        <f t="shared" si="96"/>
        <v>146763.6352651396</v>
      </c>
      <c r="S20" s="69">
        <f t="shared" si="96"/>
        <v>146793.75126779827</v>
      </c>
      <c r="T20" s="69">
        <f t="shared" si="96"/>
        <v>146823.87345028218</v>
      </c>
      <c r="U20" s="69">
        <f t="shared" si="96"/>
        <v>146854.00181385942</v>
      </c>
      <c r="V20" s="69">
        <f t="shared" si="96"/>
        <v>146884.13635979837</v>
      </c>
      <c r="W20" s="69">
        <f t="shared" si="96"/>
        <v>146914.27708936765</v>
      </c>
      <c r="X20" s="69">
        <f t="shared" si="96"/>
        <v>146944.42400383612</v>
      </c>
      <c r="Y20" s="69">
        <f t="shared" si="96"/>
        <v>146974.57710447296</v>
      </c>
      <c r="Z20" s="69">
        <f t="shared" si="96"/>
        <v>147004.73639254755</v>
      </c>
      <c r="AA20" s="69">
        <f t="shared" si="96"/>
        <v>147034.90186932957</v>
      </c>
      <c r="AB20" s="69">
        <f t="shared" si="96"/>
        <v>147065.07353608895</v>
      </c>
      <c r="AC20" s="69">
        <f t="shared" si="96"/>
        <v>147095.25139409589</v>
      </c>
      <c r="AD20" s="69">
        <f t="shared" si="96"/>
        <v>147125.43544462082</v>
      </c>
      <c r="AE20" s="69">
        <f t="shared" si="96"/>
        <v>147155.62568893444</v>
      </c>
      <c r="AF20" s="69">
        <f t="shared" si="96"/>
        <v>147185.82212830771</v>
      </c>
      <c r="AG20" s="69">
        <f t="shared" si="96"/>
        <v>147216.02476401191</v>
      </c>
      <c r="AH20" s="69">
        <f t="shared" si="96"/>
        <v>147246.2335973185</v>
      </c>
      <c r="AI20" s="69">
        <f t="shared" si="96"/>
        <v>147276.44862949924</v>
      </c>
      <c r="AJ20" s="69">
        <f t="shared" si="96"/>
        <v>147306.66986182614</v>
      </c>
      <c r="AK20" s="69">
        <f t="shared" si="96"/>
        <v>147336.89729557146</v>
      </c>
      <c r="AL20" s="69">
        <f t="shared" si="96"/>
        <v>147367.13093200774</v>
      </c>
      <c r="AM20" s="69">
        <f t="shared" si="96"/>
        <v>147397.3707724078</v>
      </c>
      <c r="AN20" s="69">
        <f t="shared" si="96"/>
        <v>147427.61681804468</v>
      </c>
      <c r="AO20" s="69">
        <f t="shared" si="96"/>
        <v>147457.86907019172</v>
      </c>
      <c r="AP20" s="69">
        <f t="shared" si="96"/>
        <v>147488.12753012247</v>
      </c>
      <c r="AQ20" s="69">
        <f t="shared" si="96"/>
        <v>147518.39219911079</v>
      </c>
      <c r="AR20" s="69">
        <f t="shared" si="96"/>
        <v>147548.66307843078</v>
      </c>
      <c r="AS20" s="69">
        <f t="shared" si="96"/>
        <v>147578.94016935679</v>
      </c>
      <c r="AT20" s="69">
        <f t="shared" si="96"/>
        <v>147609.22347316347</v>
      </c>
      <c r="AU20" s="69">
        <f t="shared" si="96"/>
        <v>147639.5129911257</v>
      </c>
      <c r="AV20" s="69">
        <f t="shared" si="96"/>
        <v>147669.8087245186</v>
      </c>
      <c r="AW20" s="69">
        <f t="shared" si="96"/>
        <v>147700.11067461761</v>
      </c>
      <c r="AX20" s="69">
        <f t="shared" si="96"/>
        <v>147730.41884269839</v>
      </c>
      <c r="AY20" s="69">
        <f t="shared" si="96"/>
        <v>147760.73323003689</v>
      </c>
      <c r="AZ20" s="69">
        <f t="shared" si="96"/>
        <v>147791.05383790931</v>
      </c>
      <c r="BA20" s="69">
        <f t="shared" si="96"/>
        <v>147821.38066759208</v>
      </c>
      <c r="BB20" s="69">
        <f t="shared" si="96"/>
        <v>147851.71372036193</v>
      </c>
      <c r="BC20" s="69">
        <f t="shared" si="96"/>
        <v>147882.05299749586</v>
      </c>
      <c r="BD20" s="69">
        <f t="shared" si="96"/>
        <v>147912.39850027111</v>
      </c>
      <c r="BE20" s="69">
        <f t="shared" si="96"/>
        <v>147942.75022996517</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160228.07148889749</v>
      </c>
      <c r="DG20" s="108">
        <f t="shared" si="15"/>
        <v>160260.95040347491</v>
      </c>
      <c r="DH20" s="108">
        <f t="shared" si="15"/>
        <v>160293.83606482908</v>
      </c>
      <c r="DI20" s="108">
        <f t="shared" si="15"/>
        <v>160326.72847434439</v>
      </c>
      <c r="DJ20" s="108">
        <f t="shared" si="15"/>
        <v>182591.7839775375</v>
      </c>
      <c r="DK20" s="108">
        <f t="shared" si="15"/>
        <v>182629.25194187206</v>
      </c>
      <c r="DL20" s="108">
        <f t="shared" si="15"/>
        <v>182666.72759465961</v>
      </c>
      <c r="DM20" s="108">
        <f t="shared" si="15"/>
        <v>182704.21093747785</v>
      </c>
      <c r="DN20" s="108">
        <f t="shared" si="15"/>
        <v>162576.4099659771</v>
      </c>
      <c r="DO20" s="108">
        <f t="shared" si="15"/>
        <v>162609.77076128538</v>
      </c>
      <c r="DP20" s="108">
        <f t="shared" si="15"/>
        <v>162643.1384022526</v>
      </c>
      <c r="DQ20" s="108">
        <f t="shared" si="15"/>
        <v>162676.5128902836</v>
      </c>
      <c r="DR20" s="108">
        <f t="shared" si="15"/>
        <v>162709.89422678333</v>
      </c>
      <c r="DS20" s="108">
        <f t="shared" si="15"/>
        <v>165310.49645773097</v>
      </c>
      <c r="DT20" s="108">
        <f t="shared" si="15"/>
        <v>165344.41828953783</v>
      </c>
      <c r="DU20" s="108">
        <f t="shared" si="15"/>
        <v>165378.34708212878</v>
      </c>
      <c r="DV20" s="108">
        <f t="shared" si="90"/>
        <v>165412.28283693219</v>
      </c>
      <c r="DW20" s="108">
        <f t="shared" si="90"/>
        <v>168000.05370992995</v>
      </c>
      <c r="DX20" s="108">
        <f t="shared" si="90"/>
        <v>168034.52744080371</v>
      </c>
      <c r="DY20" s="108">
        <f t="shared" si="90"/>
        <v>168069.00824571165</v>
      </c>
      <c r="DZ20" s="108">
        <f t="shared" si="90"/>
        <v>168103.49612610534</v>
      </c>
      <c r="EA20" s="108">
        <f t="shared" si="90"/>
        <v>170830.66489357606</v>
      </c>
      <c r="EB20" s="108">
        <f t="shared" si="90"/>
        <v>170865.7194678841</v>
      </c>
      <c r="EC20" s="108">
        <f t="shared" si="90"/>
        <v>170900.78123541581</v>
      </c>
      <c r="ED20" s="108">
        <f t="shared" si="90"/>
        <v>170935.85019764723</v>
      </c>
      <c r="EE20" s="108">
        <f t="shared" si="90"/>
        <v>170970.9263560547</v>
      </c>
      <c r="EF20" s="108">
        <f t="shared" si="90"/>
        <v>179710.32315729911</v>
      </c>
      <c r="EG20" s="108">
        <f t="shared" si="90"/>
        <v>179747.19984381768</v>
      </c>
      <c r="EH20" s="108">
        <f t="shared" si="90"/>
        <v>179784.08409745863</v>
      </c>
      <c r="EI20" s="108">
        <f t="shared" si="90"/>
        <v>179820.97591977473</v>
      </c>
      <c r="EJ20" s="108">
        <f t="shared" si="90"/>
        <v>182699.30261898131</v>
      </c>
      <c r="EK20" s="108">
        <f t="shared" si="90"/>
        <v>182736.79264621777</v>
      </c>
      <c r="EL20" s="108">
        <f t="shared" si="91"/>
        <v>182774.29036643455</v>
      </c>
      <c r="EM20" s="108">
        <f t="shared" si="91"/>
        <v>182811.7957812103</v>
      </c>
      <c r="EN20" s="108">
        <f t="shared" si="91"/>
        <v>197292.58805656451</v>
      </c>
      <c r="EO20" s="108">
        <f t="shared" si="91"/>
        <v>197333.07263638373</v>
      </c>
      <c r="EP20" s="108">
        <f t="shared" si="91"/>
        <v>197373.56552366761</v>
      </c>
      <c r="EQ20" s="108">
        <f t="shared" si="91"/>
        <v>197414.06672012087</v>
      </c>
      <c r="ER20" s="108">
        <f t="shared" si="91"/>
        <v>197454.5762274485</v>
      </c>
      <c r="ES20" s="108">
        <f t="shared" si="91"/>
        <v>177162.24952635431</v>
      </c>
      <c r="ET20" s="108">
        <f t="shared" si="91"/>
        <v>177198.603346346</v>
      </c>
      <c r="EU20" s="108">
        <f t="shared" si="91"/>
        <v>177234.96462616749</v>
      </c>
      <c r="EV20" s="108">
        <f t="shared" si="91"/>
        <v>177271.33336734952</v>
      </c>
      <c r="EW20" s="108">
        <f t="shared" si="91"/>
        <v>174649.24175090902</v>
      </c>
      <c r="EX20" s="108">
        <f t="shared" si="91"/>
        <v>174685.07989991235</v>
      </c>
      <c r="EY20" s="108">
        <f t="shared" si="91"/>
        <v>174720.92540292945</v>
      </c>
      <c r="EZ20" s="108">
        <f t="shared" si="91"/>
        <v>174756.77826146936</v>
      </c>
      <c r="FA20" s="108">
        <f t="shared" si="91"/>
        <v>161986.82867587075</v>
      </c>
      <c r="FB20" s="108">
        <f t="shared" si="92"/>
        <v>162020.06848867764</v>
      </c>
      <c r="FC20" s="108">
        <f t="shared" si="92"/>
        <v>162053.31512231784</v>
      </c>
      <c r="FD20" s="108">
        <f t="shared" si="92"/>
        <v>162086.56857819099</v>
      </c>
      <c r="FE20" s="108">
        <f t="shared" si="92"/>
        <v>162119.82885769699</v>
      </c>
    </row>
    <row r="21" spans="1:161" ht="15.75" x14ac:dyDescent="0.25">
      <c r="A21" s="47" t="s">
        <v>180</v>
      </c>
      <c r="B21" s="12">
        <f>'Urb proj of all 25 ARs '!J21</f>
        <v>80576.617828441405</v>
      </c>
      <c r="C21" s="12">
        <f>'Urb proj of all 25 ARs '!K21</f>
        <v>81440.919926596791</v>
      </c>
      <c r="D21" s="100">
        <f t="shared" si="10"/>
        <v>1.0726462855460158E-2</v>
      </c>
      <c r="E21" s="101">
        <f t="shared" si="11"/>
        <v>2.0520071340746071E-4</v>
      </c>
      <c r="F21" s="69">
        <f t="shared" si="12"/>
        <v>80593.152207903768</v>
      </c>
      <c r="G21" s="69">
        <f t="shared" si="13"/>
        <v>80609.689980232579</v>
      </c>
      <c r="H21" s="69">
        <f>G21*(1+$E$21)</f>
        <v>80626.231146124075</v>
      </c>
      <c r="I21" s="69">
        <f t="shared" ref="I21:BE21" si="97">H21*(1+$E$21)</f>
        <v>80642.77570627461</v>
      </c>
      <c r="J21" s="69">
        <f t="shared" si="97"/>
        <v>80659.323661380695</v>
      </c>
      <c r="K21" s="69">
        <f t="shared" si="97"/>
        <v>80675.875012138975</v>
      </c>
      <c r="L21" s="69">
        <f t="shared" si="97"/>
        <v>80692.429759246239</v>
      </c>
      <c r="M21" s="69">
        <f t="shared" si="97"/>
        <v>80708.987903399422</v>
      </c>
      <c r="N21" s="69">
        <f t="shared" si="97"/>
        <v>80725.54944529559</v>
      </c>
      <c r="O21" s="69">
        <f t="shared" si="97"/>
        <v>80742.114385631969</v>
      </c>
      <c r="P21" s="69">
        <f t="shared" si="97"/>
        <v>80758.682725105929</v>
      </c>
      <c r="Q21" s="69">
        <f t="shared" si="97"/>
        <v>80775.254464414975</v>
      </c>
      <c r="R21" s="69">
        <f t="shared" si="97"/>
        <v>80791.829604256738</v>
      </c>
      <c r="S21" s="69">
        <f t="shared" si="97"/>
        <v>80808.408145329027</v>
      </c>
      <c r="T21" s="69">
        <f t="shared" si="97"/>
        <v>80824.990088329767</v>
      </c>
      <c r="U21" s="69">
        <f t="shared" si="97"/>
        <v>80841.575433957041</v>
      </c>
      <c r="V21" s="69">
        <f t="shared" si="97"/>
        <v>80858.164182909066</v>
      </c>
      <c r="W21" s="69">
        <f t="shared" si="97"/>
        <v>80874.756335884216</v>
      </c>
      <c r="X21" s="69">
        <f t="shared" si="97"/>
        <v>80891.351893580999</v>
      </c>
      <c r="Y21" s="69">
        <f t="shared" si="97"/>
        <v>80907.950856698051</v>
      </c>
      <c r="Z21" s="69">
        <f t="shared" si="97"/>
        <v>80924.553225934185</v>
      </c>
      <c r="AA21" s="69">
        <f t="shared" si="97"/>
        <v>80941.15900198833</v>
      </c>
      <c r="AB21" s="69">
        <f t="shared" si="97"/>
        <v>80957.768185559558</v>
      </c>
      <c r="AC21" s="69">
        <f t="shared" si="97"/>
        <v>80974.380777347105</v>
      </c>
      <c r="AD21" s="69">
        <f t="shared" si="97"/>
        <v>80990.99677805035</v>
      </c>
      <c r="AE21" s="69">
        <f t="shared" si="97"/>
        <v>81007.616188368789</v>
      </c>
      <c r="AF21" s="69">
        <f t="shared" si="97"/>
        <v>81024.239009002078</v>
      </c>
      <c r="AG21" s="69">
        <f t="shared" si="97"/>
        <v>81040.865240650019</v>
      </c>
      <c r="AH21" s="69">
        <f t="shared" si="97"/>
        <v>81057.494884012558</v>
      </c>
      <c r="AI21" s="69">
        <f t="shared" si="97"/>
        <v>81074.127939789774</v>
      </c>
      <c r="AJ21" s="69">
        <f t="shared" si="97"/>
        <v>81090.764408681905</v>
      </c>
      <c r="AK21" s="69">
        <f t="shared" si="97"/>
        <v>81107.404291389321</v>
      </c>
      <c r="AL21" s="69">
        <f t="shared" si="97"/>
        <v>81124.047588612535</v>
      </c>
      <c r="AM21" s="69">
        <f t="shared" si="97"/>
        <v>81140.694301052223</v>
      </c>
      <c r="AN21" s="69">
        <f t="shared" si="97"/>
        <v>81157.344429409175</v>
      </c>
      <c r="AO21" s="69">
        <f t="shared" si="97"/>
        <v>81173.997974384343</v>
      </c>
      <c r="AP21" s="69">
        <f t="shared" si="97"/>
        <v>81190.654936678824</v>
      </c>
      <c r="AQ21" s="69">
        <f t="shared" si="97"/>
        <v>81207.315316993845</v>
      </c>
      <c r="AR21" s="69">
        <f t="shared" si="97"/>
        <v>81223.979116030794</v>
      </c>
      <c r="AS21" s="69">
        <f t="shared" si="97"/>
        <v>81240.64633449119</v>
      </c>
      <c r="AT21" s="69">
        <f t="shared" si="97"/>
        <v>81257.316973076711</v>
      </c>
      <c r="AU21" s="69">
        <f t="shared" si="97"/>
        <v>81273.991032489168</v>
      </c>
      <c r="AV21" s="69">
        <f t="shared" si="97"/>
        <v>81290.668513430501</v>
      </c>
      <c r="AW21" s="69">
        <f t="shared" si="97"/>
        <v>81307.349416602825</v>
      </c>
      <c r="AX21" s="69">
        <f t="shared" si="97"/>
        <v>81324.033742708387</v>
      </c>
      <c r="AY21" s="69">
        <f t="shared" si="97"/>
        <v>81340.721492449564</v>
      </c>
      <c r="AZ21" s="69">
        <f t="shared" si="97"/>
        <v>81357.412666528893</v>
      </c>
      <c r="BA21" s="69">
        <f t="shared" si="97"/>
        <v>81374.107265649043</v>
      </c>
      <c r="BB21" s="69">
        <f t="shared" si="97"/>
        <v>81390.805290512842</v>
      </c>
      <c r="BC21" s="69">
        <f t="shared" si="97"/>
        <v>81407.506741823265</v>
      </c>
      <c r="BD21" s="69">
        <f t="shared" si="97"/>
        <v>81424.211620283415</v>
      </c>
      <c r="BE21" s="69">
        <f t="shared" si="97"/>
        <v>81440.919926596544</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97844.273087817972</v>
      </c>
      <c r="DG21" s="108">
        <f t="shared" si="15"/>
        <v>97864.350802458415</v>
      </c>
      <c r="DH21" s="108">
        <f t="shared" si="15"/>
        <v>97884.432637060236</v>
      </c>
      <c r="DI21" s="108">
        <f t="shared" si="15"/>
        <v>97904.518592468841</v>
      </c>
      <c r="DJ21" s="108">
        <f t="shared" si="15"/>
        <v>109931.97180354432</v>
      </c>
      <c r="DK21" s="108">
        <f t="shared" si="15"/>
        <v>109954.5299225847</v>
      </c>
      <c r="DL21" s="108">
        <f t="shared" si="15"/>
        <v>109977.0926705672</v>
      </c>
      <c r="DM21" s="108">
        <f t="shared" si="15"/>
        <v>109999.66004844168</v>
      </c>
      <c r="DN21" s="108">
        <f t="shared" si="15"/>
        <v>92814.127626277346</v>
      </c>
      <c r="DO21" s="108">
        <f t="shared" si="15"/>
        <v>92833.173151480543</v>
      </c>
      <c r="DP21" s="108">
        <f t="shared" si="15"/>
        <v>92852.222584839095</v>
      </c>
      <c r="DQ21" s="108">
        <f t="shared" si="15"/>
        <v>92871.275927154988</v>
      </c>
      <c r="DR21" s="108">
        <f t="shared" si="15"/>
        <v>92890.333179230292</v>
      </c>
      <c r="DS21" s="108">
        <f t="shared" si="15"/>
        <v>95574.436595354404</v>
      </c>
      <c r="DT21" s="108">
        <f t="shared" si="15"/>
        <v>95594.048537927272</v>
      </c>
      <c r="DU21" s="108">
        <f t="shared" si="15"/>
        <v>95613.664504884771</v>
      </c>
      <c r="DV21" s="108">
        <f t="shared" si="90"/>
        <v>95633.284497052664</v>
      </c>
      <c r="DW21" s="108">
        <f t="shared" si="90"/>
        <v>96827.218487781283</v>
      </c>
      <c r="DX21" s="108">
        <f t="shared" si="90"/>
        <v>96847.087502092239</v>
      </c>
      <c r="DY21" s="108">
        <f t="shared" si="90"/>
        <v>96866.960593539086</v>
      </c>
      <c r="DZ21" s="108">
        <f t="shared" si="90"/>
        <v>96886.837762958501</v>
      </c>
      <c r="EA21" s="108">
        <f t="shared" si="90"/>
        <v>103394.25140989818</v>
      </c>
      <c r="EB21" s="108">
        <f t="shared" si="90"/>
        <v>103415.46798404971</v>
      </c>
      <c r="EC21" s="108">
        <f t="shared" si="90"/>
        <v>103436.68891185739</v>
      </c>
      <c r="ED21" s="108">
        <f t="shared" si="90"/>
        <v>103457.91419421462</v>
      </c>
      <c r="EE21" s="108">
        <f t="shared" si="90"/>
        <v>103479.14383201492</v>
      </c>
      <c r="EF21" s="108">
        <f t="shared" si="90"/>
        <v>102024.39683087361</v>
      </c>
      <c r="EG21" s="108">
        <f t="shared" si="90"/>
        <v>102045.33230988827</v>
      </c>
      <c r="EH21" s="108">
        <f t="shared" si="90"/>
        <v>102066.27208487816</v>
      </c>
      <c r="EI21" s="108">
        <f t="shared" si="90"/>
        <v>102087.21615672481</v>
      </c>
      <c r="EJ21" s="108">
        <f t="shared" si="90"/>
        <v>108921.61250945492</v>
      </c>
      <c r="EK21" s="108">
        <f t="shared" si="90"/>
        <v>108943.96330204734</v>
      </c>
      <c r="EL21" s="108">
        <f t="shared" si="91"/>
        <v>108966.31868103835</v>
      </c>
      <c r="EM21" s="108">
        <f t="shared" si="91"/>
        <v>108988.67864736909</v>
      </c>
      <c r="EN21" s="108">
        <f t="shared" si="91"/>
        <v>117019.29093543919</v>
      </c>
      <c r="EO21" s="108">
        <f t="shared" si="91"/>
        <v>117043.30337742157</v>
      </c>
      <c r="EP21" s="108">
        <f t="shared" si="91"/>
        <v>117067.32074677419</v>
      </c>
      <c r="EQ21" s="108">
        <f t="shared" si="91"/>
        <v>117091.34304450812</v>
      </c>
      <c r="ER21" s="108">
        <f t="shared" si="91"/>
        <v>117115.37027163469</v>
      </c>
      <c r="ES21" s="108">
        <f t="shared" si="91"/>
        <v>112194.69306211488</v>
      </c>
      <c r="ET21" s="108">
        <f t="shared" si="91"/>
        <v>112217.71549317177</v>
      </c>
      <c r="EU21" s="108">
        <f t="shared" si="91"/>
        <v>112240.74264844792</v>
      </c>
      <c r="EV21" s="108">
        <f t="shared" si="91"/>
        <v>112263.77452891276</v>
      </c>
      <c r="EW21" s="108">
        <f t="shared" si="91"/>
        <v>105953.67966765436</v>
      </c>
      <c r="EX21" s="108">
        <f t="shared" si="91"/>
        <v>105975.42143831031</v>
      </c>
      <c r="EY21" s="108">
        <f t="shared" si="91"/>
        <v>105997.16767039312</v>
      </c>
      <c r="EZ21" s="108">
        <f t="shared" si="91"/>
        <v>106018.91836481825</v>
      </c>
      <c r="FA21" s="108">
        <f t="shared" si="91"/>
        <v>95673.770923388365</v>
      </c>
      <c r="FB21" s="108">
        <f t="shared" si="92"/>
        <v>95693.403249436218</v>
      </c>
      <c r="FC21" s="108">
        <f t="shared" si="92"/>
        <v>95713.039604051388</v>
      </c>
      <c r="FD21" s="108">
        <f t="shared" si="92"/>
        <v>95732.679988060554</v>
      </c>
      <c r="FE21" s="108">
        <f t="shared" si="92"/>
        <v>95752.324402290513</v>
      </c>
    </row>
    <row r="22" spans="1:161" ht="15.75" x14ac:dyDescent="0.25">
      <c r="A22" s="47" t="s">
        <v>181</v>
      </c>
      <c r="B22" s="12">
        <f>'Urb proj of all 25 ARs '!J22</f>
        <v>239876.40990094503</v>
      </c>
      <c r="C22" s="12">
        <f>'Urb proj of all 25 ARs '!K22</f>
        <v>242449.4353016486</v>
      </c>
      <c r="D22" s="100">
        <f t="shared" si="10"/>
        <v>1.0726462855459936E-2</v>
      </c>
      <c r="E22" s="101">
        <f t="shared" si="11"/>
        <v>2.0520071340746071E-4</v>
      </c>
      <c r="F22" s="69">
        <f t="shared" si="12"/>
        <v>239925.63271138634</v>
      </c>
      <c r="G22" s="69">
        <f t="shared" si="13"/>
        <v>239974.86562238346</v>
      </c>
      <c r="H22" s="69">
        <f>G22*(1+$E$22)</f>
        <v>240024.10863600904</v>
      </c>
      <c r="I22" s="69">
        <f t="shared" ref="I22:BD22" si="98">H22*(1+$E$22)</f>
        <v>240073.36175433613</v>
      </c>
      <c r="J22" s="69">
        <f t="shared" si="98"/>
        <v>240122.62497943826</v>
      </c>
      <c r="K22" s="69">
        <f t="shared" si="98"/>
        <v>240171.89831338931</v>
      </c>
      <c r="L22" s="69">
        <f t="shared" si="98"/>
        <v>240221.18175826364</v>
      </c>
      <c r="M22" s="69">
        <f t="shared" si="98"/>
        <v>240270.47531613603</v>
      </c>
      <c r="N22" s="69">
        <f t="shared" si="98"/>
        <v>240319.77898908165</v>
      </c>
      <c r="O22" s="69">
        <f t="shared" si="98"/>
        <v>240369.09277917614</v>
      </c>
      <c r="P22" s="69">
        <f t="shared" si="98"/>
        <v>240418.41668849552</v>
      </c>
      <c r="Q22" s="69">
        <f t="shared" si="98"/>
        <v>240467.7507191163</v>
      </c>
      <c r="R22" s="69">
        <f t="shared" si="98"/>
        <v>240517.09487311536</v>
      </c>
      <c r="S22" s="69">
        <f t="shared" si="98"/>
        <v>240566.44915257001</v>
      </c>
      <c r="T22" s="69">
        <f t="shared" si="98"/>
        <v>240615.81355955801</v>
      </c>
      <c r="U22" s="69">
        <f t="shared" si="98"/>
        <v>240665.18809615754</v>
      </c>
      <c r="V22" s="69">
        <f t="shared" si="98"/>
        <v>240714.57276444722</v>
      </c>
      <c r="W22" s="69">
        <f t="shared" si="98"/>
        <v>240763.96756650606</v>
      </c>
      <c r="X22" s="69">
        <f t="shared" si="98"/>
        <v>240813.37250441354</v>
      </c>
      <c r="Y22" s="69">
        <f t="shared" si="98"/>
        <v>240862.78758024951</v>
      </c>
      <c r="Z22" s="69">
        <f t="shared" si="98"/>
        <v>240912.21279609427</v>
      </c>
      <c r="AA22" s="69">
        <f t="shared" si="98"/>
        <v>240961.6481540286</v>
      </c>
      <c r="AB22" s="69">
        <f t="shared" si="98"/>
        <v>241011.09365613366</v>
      </c>
      <c r="AC22" s="69">
        <f t="shared" si="98"/>
        <v>241060.549304491</v>
      </c>
      <c r="AD22" s="69">
        <f t="shared" si="98"/>
        <v>241110.01510118268</v>
      </c>
      <c r="AE22" s="69">
        <f t="shared" si="98"/>
        <v>241159.49104829112</v>
      </c>
      <c r="AF22" s="69">
        <f t="shared" si="98"/>
        <v>241208.97714789922</v>
      </c>
      <c r="AG22" s="69">
        <f t="shared" si="98"/>
        <v>241258.47340209025</v>
      </c>
      <c r="AH22" s="69">
        <f t="shared" si="98"/>
        <v>241307.97981294795</v>
      </c>
      <c r="AI22" s="69">
        <f t="shared" si="98"/>
        <v>241357.49638255648</v>
      </c>
      <c r="AJ22" s="69">
        <f t="shared" si="98"/>
        <v>241407.02311300041</v>
      </c>
      <c r="AK22" s="69">
        <f t="shared" si="98"/>
        <v>241456.56000636477</v>
      </c>
      <c r="AL22" s="69">
        <f t="shared" si="98"/>
        <v>241506.107064735</v>
      </c>
      <c r="AM22" s="69">
        <f t="shared" si="98"/>
        <v>241555.66429019693</v>
      </c>
      <c r="AN22" s="69">
        <f t="shared" si="98"/>
        <v>241605.23168483688</v>
      </c>
      <c r="AO22" s="69">
        <f t="shared" si="98"/>
        <v>241654.80925074159</v>
      </c>
      <c r="AP22" s="69">
        <f t="shared" si="98"/>
        <v>241704.39698999817</v>
      </c>
      <c r="AQ22" s="69">
        <f t="shared" si="98"/>
        <v>241753.99490469423</v>
      </c>
      <c r="AR22" s="69">
        <f t="shared" si="98"/>
        <v>241803.60299691779</v>
      </c>
      <c r="AS22" s="69">
        <f t="shared" si="98"/>
        <v>241853.22126875725</v>
      </c>
      <c r="AT22" s="69">
        <f t="shared" si="98"/>
        <v>241902.8497223015</v>
      </c>
      <c r="AU22" s="69">
        <f t="shared" si="98"/>
        <v>241952.48835963983</v>
      </c>
      <c r="AV22" s="69">
        <f t="shared" si="98"/>
        <v>242002.13718286194</v>
      </c>
      <c r="AW22" s="69">
        <f t="shared" si="98"/>
        <v>242051.796194058</v>
      </c>
      <c r="AX22" s="69">
        <f t="shared" si="98"/>
        <v>242101.46539531858</v>
      </c>
      <c r="AY22" s="69">
        <f t="shared" si="98"/>
        <v>242151.1447887347</v>
      </c>
      <c r="AZ22" s="69">
        <f t="shared" si="98"/>
        <v>242200.83437639778</v>
      </c>
      <c r="BA22" s="69">
        <f t="shared" si="98"/>
        <v>242250.53416039969</v>
      </c>
      <c r="BB22" s="69">
        <f t="shared" si="98"/>
        <v>242300.24414283276</v>
      </c>
      <c r="BC22" s="69">
        <f t="shared" si="98"/>
        <v>242349.96432578968</v>
      </c>
      <c r="BD22" s="69">
        <f t="shared" si="98"/>
        <v>242399.69471136361</v>
      </c>
      <c r="BE22" s="69">
        <f>BD22*(1+$E$22)</f>
        <v>242449.43530164813</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270649.40189230058</v>
      </c>
      <c r="DG22" s="108">
        <f t="shared" si="15"/>
        <v>270704.93934265216</v>
      </c>
      <c r="DH22" s="108">
        <f t="shared" si="15"/>
        <v>270760.48818932823</v>
      </c>
      <c r="DI22" s="108">
        <f t="shared" si="15"/>
        <v>270816.04843466723</v>
      </c>
      <c r="DJ22" s="108">
        <f t="shared" si="15"/>
        <v>296471.21416641999</v>
      </c>
      <c r="DK22" s="108">
        <f t="shared" si="15"/>
        <v>296532.05027107167</v>
      </c>
      <c r="DL22" s="108">
        <f t="shared" si="15"/>
        <v>296592.89885933552</v>
      </c>
      <c r="DM22" s="108">
        <f t="shared" si="15"/>
        <v>296653.75993377302</v>
      </c>
      <c r="DN22" s="108">
        <f t="shared" si="15"/>
        <v>261934.78164422858</v>
      </c>
      <c r="DO22" s="108">
        <f t="shared" si="15"/>
        <v>261988.53084828821</v>
      </c>
      <c r="DP22" s="108">
        <f t="shared" si="15"/>
        <v>262042.29108172285</v>
      </c>
      <c r="DQ22" s="108">
        <f t="shared" si="15"/>
        <v>262096.06234679575</v>
      </c>
      <c r="DR22" s="108">
        <f t="shared" si="15"/>
        <v>262149.84464577062</v>
      </c>
      <c r="DS22" s="108">
        <f t="shared" si="15"/>
        <v>266510.57363318891</v>
      </c>
      <c r="DT22" s="108">
        <f t="shared" si="15"/>
        <v>266565.26179302909</v>
      </c>
      <c r="DU22" s="108">
        <f t="shared" si="15"/>
        <v>266619.96117491863</v>
      </c>
      <c r="DV22" s="108">
        <f t="shared" si="90"/>
        <v>266674.6717811604</v>
      </c>
      <c r="DW22" s="108">
        <f t="shared" si="90"/>
        <v>263973.54842564836</v>
      </c>
      <c r="DX22" s="108">
        <f t="shared" si="90"/>
        <v>264027.71598610602</v>
      </c>
      <c r="DY22" s="108">
        <f t="shared" si="90"/>
        <v>264081.89466178574</v>
      </c>
      <c r="DZ22" s="108">
        <f t="shared" si="90"/>
        <v>264136.08445496834</v>
      </c>
      <c r="EA22" s="108">
        <f t="shared" si="90"/>
        <v>276560.13214744651</v>
      </c>
      <c r="EB22" s="108">
        <f t="shared" si="90"/>
        <v>276616.88248386321</v>
      </c>
      <c r="EC22" s="108">
        <f t="shared" si="90"/>
        <v>276673.64446548943</v>
      </c>
      <c r="ED22" s="108">
        <f t="shared" si="90"/>
        <v>276730.41809471481</v>
      </c>
      <c r="EE22" s="108">
        <f t="shared" si="90"/>
        <v>276787.20337392937</v>
      </c>
      <c r="EF22" s="108">
        <f t="shared" si="90"/>
        <v>276947.45544018724</v>
      </c>
      <c r="EG22" s="108">
        <f t="shared" si="90"/>
        <v>277004.28525561997</v>
      </c>
      <c r="EH22" s="108">
        <f t="shared" si="90"/>
        <v>277061.12673257134</v>
      </c>
      <c r="EI22" s="108">
        <f t="shared" si="90"/>
        <v>277117.97987343435</v>
      </c>
      <c r="EJ22" s="108">
        <f t="shared" si="90"/>
        <v>284698.83046924841</v>
      </c>
      <c r="EK22" s="108">
        <f t="shared" si="90"/>
        <v>284757.25087236695</v>
      </c>
      <c r="EL22" s="108">
        <f t="shared" si="91"/>
        <v>284815.68326339393</v>
      </c>
      <c r="EM22" s="108">
        <f t="shared" si="91"/>
        <v>284874.12764478917</v>
      </c>
      <c r="EN22" s="108">
        <f t="shared" si="91"/>
        <v>307687.29508606956</v>
      </c>
      <c r="EO22" s="108">
        <f t="shared" si="91"/>
        <v>307750.43273852766</v>
      </c>
      <c r="EP22" s="108">
        <f t="shared" si="91"/>
        <v>307813.58334687701</v>
      </c>
      <c r="EQ22" s="108">
        <f t="shared" si="91"/>
        <v>307876.74691377633</v>
      </c>
      <c r="ER22" s="108">
        <f t="shared" si="91"/>
        <v>307939.92344188457</v>
      </c>
      <c r="ES22" s="108">
        <f t="shared" si="91"/>
        <v>292258.36873240868</v>
      </c>
      <c r="ET22" s="108">
        <f t="shared" si="91"/>
        <v>292318.34035817184</v>
      </c>
      <c r="EU22" s="108">
        <f t="shared" si="91"/>
        <v>292378.32429015549</v>
      </c>
      <c r="EV22" s="108">
        <f t="shared" si="91"/>
        <v>292438.32053088467</v>
      </c>
      <c r="EW22" s="108">
        <f t="shared" si="91"/>
        <v>287392.82825436041</v>
      </c>
      <c r="EX22" s="108">
        <f t="shared" si="91"/>
        <v>287451.80146774638</v>
      </c>
      <c r="EY22" s="108">
        <f t="shared" si="91"/>
        <v>287510.78678247787</v>
      </c>
      <c r="EZ22" s="108">
        <f t="shared" si="91"/>
        <v>287569.78420103795</v>
      </c>
      <c r="FA22" s="108">
        <f t="shared" si="91"/>
        <v>267198.95545420155</v>
      </c>
      <c r="FB22" s="108">
        <f t="shared" si="92"/>
        <v>267253.78487048246</v>
      </c>
      <c r="FC22" s="108">
        <f t="shared" si="92"/>
        <v>267308.62553779874</v>
      </c>
      <c r="FD22" s="108">
        <f t="shared" si="92"/>
        <v>267363.47745845909</v>
      </c>
      <c r="FE22" s="108">
        <f t="shared" si="92"/>
        <v>267418.34063477267</v>
      </c>
    </row>
    <row r="23" spans="1:161" ht="15.75" x14ac:dyDescent="0.25">
      <c r="A23" s="47" t="s">
        <v>182</v>
      </c>
      <c r="B23" s="12">
        <f>'Urb proj of all 25 ARs '!J23</f>
        <v>506163.68567610788</v>
      </c>
      <c r="C23" s="12">
        <f>'Urb proj of all 25 ARs '!K23</f>
        <v>511593.03164929536</v>
      </c>
      <c r="D23" s="100">
        <f t="shared" si="10"/>
        <v>1.0726462855459947E-2</v>
      </c>
      <c r="E23" s="101">
        <f t="shared" si="11"/>
        <v>2.0520071340746071E-4</v>
      </c>
      <c r="F23" s="69">
        <f t="shared" si="12"/>
        <v>506267.55082550959</v>
      </c>
      <c r="G23" s="69">
        <f t="shared" si="13"/>
        <v>506371.43728811404</v>
      </c>
      <c r="H23" s="69">
        <f>G23*(1+$E$23)</f>
        <v>506475.34506829473</v>
      </c>
      <c r="I23" s="69">
        <f t="shared" ref="I23:BE23" si="99">H23*(1+$E$23)</f>
        <v>506579.27417042601</v>
      </c>
      <c r="J23" s="69">
        <f t="shared" si="99"/>
        <v>506683.22459888324</v>
      </c>
      <c r="K23" s="69">
        <f t="shared" si="99"/>
        <v>506787.19635804254</v>
      </c>
      <c r="L23" s="69">
        <f t="shared" si="99"/>
        <v>506891.18945228099</v>
      </c>
      <c r="M23" s="69">
        <f t="shared" si="99"/>
        <v>506995.20388597657</v>
      </c>
      <c r="N23" s="69">
        <f t="shared" si="99"/>
        <v>507099.23966350814</v>
      </c>
      <c r="O23" s="69">
        <f t="shared" si="99"/>
        <v>507203.29678925546</v>
      </c>
      <c r="P23" s="69">
        <f t="shared" si="99"/>
        <v>507307.37526759924</v>
      </c>
      <c r="Q23" s="69">
        <f t="shared" si="99"/>
        <v>507411.47510292102</v>
      </c>
      <c r="R23" s="69">
        <f t="shared" si="99"/>
        <v>507515.59629960329</v>
      </c>
      <c r="S23" s="69">
        <f t="shared" si="99"/>
        <v>507619.73886202939</v>
      </c>
      <c r="T23" s="69">
        <f t="shared" si="99"/>
        <v>507723.90279458358</v>
      </c>
      <c r="U23" s="69">
        <f t="shared" si="99"/>
        <v>507828.08810165105</v>
      </c>
      <c r="V23" s="69">
        <f t="shared" si="99"/>
        <v>507932.29478761787</v>
      </c>
      <c r="W23" s="69">
        <f t="shared" si="99"/>
        <v>508036.52285687096</v>
      </c>
      <c r="X23" s="69">
        <f t="shared" si="99"/>
        <v>508140.77231379825</v>
      </c>
      <c r="Y23" s="69">
        <f t="shared" si="99"/>
        <v>508245.04316278844</v>
      </c>
      <c r="Z23" s="69">
        <f t="shared" si="99"/>
        <v>508349.33540823124</v>
      </c>
      <c r="AA23" s="69">
        <f t="shared" si="99"/>
        <v>508453.64905451721</v>
      </c>
      <c r="AB23" s="69">
        <f t="shared" si="99"/>
        <v>508557.98410603782</v>
      </c>
      <c r="AC23" s="69">
        <f t="shared" si="99"/>
        <v>508662.34056718543</v>
      </c>
      <c r="AD23" s="69">
        <f t="shared" si="99"/>
        <v>508766.7184423533</v>
      </c>
      <c r="AE23" s="69">
        <f t="shared" si="99"/>
        <v>508871.11773593567</v>
      </c>
      <c r="AF23" s="69">
        <f t="shared" si="99"/>
        <v>508975.53845232754</v>
      </c>
      <c r="AG23" s="69">
        <f t="shared" si="99"/>
        <v>509079.98059592489</v>
      </c>
      <c r="AH23" s="69">
        <f t="shared" si="99"/>
        <v>509184.4441711246</v>
      </c>
      <c r="AI23" s="69">
        <f t="shared" si="99"/>
        <v>509288.9291823245</v>
      </c>
      <c r="AJ23" s="69">
        <f t="shared" si="99"/>
        <v>509393.43563392322</v>
      </c>
      <c r="AK23" s="69">
        <f t="shared" si="99"/>
        <v>509497.96353032038</v>
      </c>
      <c r="AL23" s="69">
        <f t="shared" si="99"/>
        <v>509602.51287591644</v>
      </c>
      <c r="AM23" s="69">
        <f t="shared" si="99"/>
        <v>509707.08367511281</v>
      </c>
      <c r="AN23" s="69">
        <f t="shared" si="99"/>
        <v>509811.6759323118</v>
      </c>
      <c r="AO23" s="69">
        <f t="shared" si="99"/>
        <v>509916.28965191654</v>
      </c>
      <c r="AP23" s="69">
        <f t="shared" si="99"/>
        <v>510020.92483833118</v>
      </c>
      <c r="AQ23" s="69">
        <f t="shared" si="99"/>
        <v>510125.58149596071</v>
      </c>
      <c r="AR23" s="69">
        <f t="shared" si="99"/>
        <v>510230.2596292111</v>
      </c>
      <c r="AS23" s="69">
        <f t="shared" si="99"/>
        <v>510334.95924248907</v>
      </c>
      <c r="AT23" s="69">
        <f t="shared" si="99"/>
        <v>510439.68034020241</v>
      </c>
      <c r="AU23" s="69">
        <f t="shared" si="99"/>
        <v>510544.4229267597</v>
      </c>
      <c r="AV23" s="69">
        <f t="shared" si="99"/>
        <v>510649.18700657046</v>
      </c>
      <c r="AW23" s="69">
        <f t="shared" si="99"/>
        <v>510753.97258404514</v>
      </c>
      <c r="AX23" s="69">
        <f t="shared" si="99"/>
        <v>510858.77966359508</v>
      </c>
      <c r="AY23" s="69">
        <f t="shared" si="99"/>
        <v>510963.60824963253</v>
      </c>
      <c r="AZ23" s="69">
        <f t="shared" si="99"/>
        <v>511068.45834657061</v>
      </c>
      <c r="BA23" s="69">
        <f t="shared" si="99"/>
        <v>511173.32995882339</v>
      </c>
      <c r="BB23" s="69">
        <f t="shared" si="99"/>
        <v>511278.22309080581</v>
      </c>
      <c r="BC23" s="69">
        <f t="shared" si="99"/>
        <v>511383.13774693373</v>
      </c>
      <c r="BD23" s="69">
        <f t="shared" si="99"/>
        <v>511488.07393162395</v>
      </c>
      <c r="BE23" s="69">
        <f t="shared" si="99"/>
        <v>511593.03164929413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471961.13603701384</v>
      </c>
      <c r="DG23" s="108">
        <f t="shared" si="15"/>
        <v>472057.98279882921</v>
      </c>
      <c r="DH23" s="108">
        <f t="shared" si="15"/>
        <v>472154.84943366924</v>
      </c>
      <c r="DI23" s="108">
        <f t="shared" si="15"/>
        <v>472251.73594561178</v>
      </c>
      <c r="DJ23" s="108">
        <f t="shared" si="15"/>
        <v>509405.27657686622</v>
      </c>
      <c r="DK23" s="108">
        <f t="shared" si="15"/>
        <v>509509.80690303334</v>
      </c>
      <c r="DL23" s="108">
        <f t="shared" si="15"/>
        <v>509614.35867889796</v>
      </c>
      <c r="DM23" s="108">
        <f t="shared" si="15"/>
        <v>509718.93190886156</v>
      </c>
      <c r="DN23" s="108">
        <f t="shared" si="15"/>
        <v>452004.80072668585</v>
      </c>
      <c r="DO23" s="108">
        <f t="shared" si="15"/>
        <v>452097.55243425857</v>
      </c>
      <c r="DP23" s="108">
        <f t="shared" si="15"/>
        <v>452190.32317454787</v>
      </c>
      <c r="DQ23" s="108">
        <f t="shared" si="15"/>
        <v>452283.11295145919</v>
      </c>
      <c r="DR23" s="108">
        <f t="shared" si="15"/>
        <v>452375.92176889902</v>
      </c>
      <c r="DS23" s="108">
        <f t="shared" si="15"/>
        <v>464694.25571726274</v>
      </c>
      <c r="DT23" s="108">
        <f t="shared" si="15"/>
        <v>464789.61131005222</v>
      </c>
      <c r="DU23" s="108">
        <f t="shared" si="15"/>
        <v>464884.98646987742</v>
      </c>
      <c r="DV23" s="108">
        <f t="shared" si="90"/>
        <v>464980.3812007535</v>
      </c>
      <c r="DW23" s="108">
        <f t="shared" si="90"/>
        <v>460673.69836097868</v>
      </c>
      <c r="DX23" s="108">
        <f t="shared" si="90"/>
        <v>460768.22893253044</v>
      </c>
      <c r="DY23" s="108">
        <f t="shared" si="90"/>
        <v>460862.77890182287</v>
      </c>
      <c r="DZ23" s="108">
        <f t="shared" si="90"/>
        <v>460957.34827283642</v>
      </c>
      <c r="EA23" s="108">
        <f t="shared" si="90"/>
        <v>480550.65965668426</v>
      </c>
      <c r="EB23" s="108">
        <f t="shared" si="90"/>
        <v>480649.26899487426</v>
      </c>
      <c r="EC23" s="108">
        <f t="shared" si="90"/>
        <v>480747.89856777072</v>
      </c>
      <c r="ED23" s="108">
        <f t="shared" si="90"/>
        <v>480846.54837952595</v>
      </c>
      <c r="EE23" s="108">
        <f t="shared" si="90"/>
        <v>480945.218434293</v>
      </c>
      <c r="EF23" s="108">
        <f t="shared" si="90"/>
        <v>462125.89983752713</v>
      </c>
      <c r="EG23" s="108">
        <f t="shared" si="90"/>
        <v>462220.72840185789</v>
      </c>
      <c r="EH23" s="108">
        <f t="shared" si="90"/>
        <v>462315.57642507763</v>
      </c>
      <c r="EI23" s="108">
        <f t="shared" si="90"/>
        <v>462410.44391117943</v>
      </c>
      <c r="EJ23" s="108">
        <f t="shared" si="90"/>
        <v>466753.45622006</v>
      </c>
      <c r="EK23" s="108">
        <f t="shared" si="90"/>
        <v>466849.23436226172</v>
      </c>
      <c r="EL23" s="108">
        <f t="shared" si="91"/>
        <v>466945.03215820657</v>
      </c>
      <c r="EM23" s="108">
        <f t="shared" si="91"/>
        <v>467040.84961192752</v>
      </c>
      <c r="EN23" s="108">
        <f t="shared" si="91"/>
        <v>498097.25860517588</v>
      </c>
      <c r="EO23" s="108">
        <f t="shared" si="91"/>
        <v>498199.46851798793</v>
      </c>
      <c r="EP23" s="108">
        <f t="shared" si="91"/>
        <v>498301.69940434705</v>
      </c>
      <c r="EQ23" s="108">
        <f t="shared" si="91"/>
        <v>498403.95126855694</v>
      </c>
      <c r="ER23" s="108">
        <f t="shared" si="91"/>
        <v>498506.22411492234</v>
      </c>
      <c r="ES23" s="108">
        <f t="shared" si="91"/>
        <v>491345.4059968355</v>
      </c>
      <c r="ET23" s="108">
        <f t="shared" si="91"/>
        <v>491446.23042467557</v>
      </c>
      <c r="EU23" s="108">
        <f t="shared" si="91"/>
        <v>491547.07554176013</v>
      </c>
      <c r="EV23" s="108">
        <f t="shared" si="91"/>
        <v>491647.94135233463</v>
      </c>
      <c r="EW23" s="108">
        <f t="shared" si="91"/>
        <v>489604.45963846816</v>
      </c>
      <c r="EX23" s="108">
        <f t="shared" si="91"/>
        <v>489704.92682287341</v>
      </c>
      <c r="EY23" s="108">
        <f t="shared" si="91"/>
        <v>489805.41462321667</v>
      </c>
      <c r="EZ23" s="108">
        <f t="shared" si="91"/>
        <v>489905.92304372817</v>
      </c>
      <c r="FA23" s="108">
        <f t="shared" si="91"/>
        <v>461188.99962964759</v>
      </c>
      <c r="FB23" s="108">
        <f t="shared" si="92"/>
        <v>461283.63594138727</v>
      </c>
      <c r="FC23" s="108">
        <f t="shared" si="92"/>
        <v>461378.29167256563</v>
      </c>
      <c r="FD23" s="108">
        <f t="shared" si="92"/>
        <v>461472.96682716755</v>
      </c>
      <c r="FE23" s="108">
        <f t="shared" si="92"/>
        <v>461567.66140917875</v>
      </c>
    </row>
    <row r="24" spans="1:161" ht="15.75" x14ac:dyDescent="0.25">
      <c r="A24" s="47" t="s">
        <v>183</v>
      </c>
      <c r="B24" s="12">
        <f>'Urb proj of all 25 ARs '!J24</f>
        <v>261434.63665392314</v>
      </c>
      <c r="C24" s="12">
        <f>'Urb proj of all 25 ARs '!K24</f>
        <v>264238.90557312215</v>
      </c>
      <c r="D24" s="100">
        <f t="shared" si="10"/>
        <v>1.0726462855460072E-2</v>
      </c>
      <c r="E24" s="101">
        <f t="shared" si="11"/>
        <v>2.0520071340746071E-4</v>
      </c>
      <c r="F24" s="69">
        <f t="shared" si="12"/>
        <v>261488.28322787394</v>
      </c>
      <c r="G24" s="69">
        <f t="shared" si="13"/>
        <v>261541.94081013999</v>
      </c>
      <c r="H24" s="69">
        <f>G24*(1+$E$24)</f>
        <v>261595.60940298019</v>
      </c>
      <c r="I24" s="69">
        <f t="shared" ref="I24:BD24" si="100">H24*(1+$E$24)</f>
        <v>261649.28900865393</v>
      </c>
      <c r="J24" s="69">
        <f t="shared" si="100"/>
        <v>261702.97962942105</v>
      </c>
      <c r="K24" s="69">
        <f t="shared" si="100"/>
        <v>261756.68126754186</v>
      </c>
      <c r="L24" s="69">
        <f t="shared" si="100"/>
        <v>261810.39392527714</v>
      </c>
      <c r="M24" s="69">
        <f t="shared" si="100"/>
        <v>261864.1176048881</v>
      </c>
      <c r="N24" s="69">
        <f t="shared" si="100"/>
        <v>261917.85230863644</v>
      </c>
      <c r="O24" s="69">
        <f t="shared" si="100"/>
        <v>261971.59803878432</v>
      </c>
      <c r="P24" s="69">
        <f t="shared" si="100"/>
        <v>262025.35479759437</v>
      </c>
      <c r="Q24" s="69">
        <f t="shared" si="100"/>
        <v>262079.12258732968</v>
      </c>
      <c r="R24" s="69">
        <f t="shared" si="100"/>
        <v>262132.90141025381</v>
      </c>
      <c r="S24" s="69">
        <f t="shared" si="100"/>
        <v>262186.69126863073</v>
      </c>
      <c r="T24" s="69">
        <f t="shared" si="100"/>
        <v>262240.49216472497</v>
      </c>
      <c r="U24" s="69">
        <f t="shared" si="100"/>
        <v>262294.30410080147</v>
      </c>
      <c r="V24" s="69">
        <f t="shared" si="100"/>
        <v>262348.12707912567</v>
      </c>
      <c r="W24" s="69">
        <f t="shared" si="100"/>
        <v>262401.96110196342</v>
      </c>
      <c r="X24" s="69">
        <f t="shared" si="100"/>
        <v>262455.80617158103</v>
      </c>
      <c r="Y24" s="69">
        <f t="shared" si="100"/>
        <v>262509.66229024535</v>
      </c>
      <c r="Z24" s="69">
        <f t="shared" si="100"/>
        <v>262563.52946022368</v>
      </c>
      <c r="AA24" s="69">
        <f t="shared" si="100"/>
        <v>262617.40768378368</v>
      </c>
      <c r="AB24" s="69">
        <f t="shared" si="100"/>
        <v>262671.29696319363</v>
      </c>
      <c r="AC24" s="69">
        <f t="shared" si="100"/>
        <v>262725.19730072212</v>
      </c>
      <c r="AD24" s="69">
        <f t="shared" si="100"/>
        <v>262779.10869863833</v>
      </c>
      <c r="AE24" s="69">
        <f t="shared" si="100"/>
        <v>262833.03115921188</v>
      </c>
      <c r="AF24" s="69">
        <f t="shared" si="100"/>
        <v>262886.96468471282</v>
      </c>
      <c r="AG24" s="69">
        <f t="shared" si="100"/>
        <v>262940.90927741164</v>
      </c>
      <c r="AH24" s="69">
        <f t="shared" si="100"/>
        <v>262994.86493957939</v>
      </c>
      <c r="AI24" s="69">
        <f t="shared" si="100"/>
        <v>263048.8316734875</v>
      </c>
      <c r="AJ24" s="69">
        <f t="shared" si="100"/>
        <v>263102.80948140792</v>
      </c>
      <c r="AK24" s="69">
        <f t="shared" si="100"/>
        <v>263156.79836561304</v>
      </c>
      <c r="AL24" s="69">
        <f t="shared" si="100"/>
        <v>263210.79832837568</v>
      </c>
      <c r="AM24" s="69">
        <f t="shared" si="100"/>
        <v>263264.8093719692</v>
      </c>
      <c r="AN24" s="69">
        <f t="shared" si="100"/>
        <v>263318.83149866742</v>
      </c>
      <c r="AO24" s="69">
        <f t="shared" si="100"/>
        <v>263372.86471074459</v>
      </c>
      <c r="AP24" s="69">
        <f t="shared" si="100"/>
        <v>263426.90901047539</v>
      </c>
      <c r="AQ24" s="69">
        <f t="shared" si="100"/>
        <v>263480.96440013504</v>
      </c>
      <c r="AR24" s="69">
        <f t="shared" si="100"/>
        <v>263535.03088199924</v>
      </c>
      <c r="AS24" s="69">
        <f t="shared" si="100"/>
        <v>263589.10845834407</v>
      </c>
      <c r="AT24" s="69">
        <f t="shared" si="100"/>
        <v>263643.19713144616</v>
      </c>
      <c r="AU24" s="69">
        <f t="shared" si="100"/>
        <v>263697.29690358258</v>
      </c>
      <c r="AV24" s="69">
        <f t="shared" si="100"/>
        <v>263751.40777703084</v>
      </c>
      <c r="AW24" s="69">
        <f t="shared" si="100"/>
        <v>263805.52975406888</v>
      </c>
      <c r="AX24" s="69">
        <f t="shared" si="100"/>
        <v>263859.66283697524</v>
      </c>
      <c r="AY24" s="69">
        <f t="shared" si="100"/>
        <v>263913.80702802882</v>
      </c>
      <c r="AZ24" s="69">
        <f t="shared" si="100"/>
        <v>263967.96232950903</v>
      </c>
      <c r="BA24" s="69">
        <f t="shared" si="100"/>
        <v>264022.12874369574</v>
      </c>
      <c r="BB24" s="69">
        <f t="shared" si="100"/>
        <v>264076.30627286929</v>
      </c>
      <c r="BC24" s="69">
        <f t="shared" si="100"/>
        <v>264130.4949193105</v>
      </c>
      <c r="BD24" s="69">
        <f t="shared" si="100"/>
        <v>264184.69468530058</v>
      </c>
      <c r="BE24" s="69">
        <f>BD24*(1+$E$24)</f>
        <v>264238.90557312133</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241357.60245562802</v>
      </c>
      <c r="DG24" s="108">
        <f t="shared" si="15"/>
        <v>241407.12920783821</v>
      </c>
      <c r="DH24" s="108">
        <f t="shared" si="15"/>
        <v>241456.66612297331</v>
      </c>
      <c r="DI24" s="108">
        <f t="shared" si="15"/>
        <v>241506.21320311871</v>
      </c>
      <c r="DJ24" s="108">
        <f t="shared" si="15"/>
        <v>260751.33997406051</v>
      </c>
      <c r="DK24" s="108">
        <f t="shared" si="15"/>
        <v>260804.84633504512</v>
      </c>
      <c r="DL24" s="108">
        <f t="shared" si="15"/>
        <v>260858.3636755732</v>
      </c>
      <c r="DM24" s="108">
        <f t="shared" si="15"/>
        <v>260911.89199789774</v>
      </c>
      <c r="DN24" s="108">
        <f t="shared" si="15"/>
        <v>231377.81791096987</v>
      </c>
      <c r="DO24" s="108">
        <f t="shared" si="15"/>
        <v>231425.29680427187</v>
      </c>
      <c r="DP24" s="108">
        <f t="shared" si="15"/>
        <v>231472.78544027664</v>
      </c>
      <c r="DQ24" s="108">
        <f t="shared" si="15"/>
        <v>231520.2838209834</v>
      </c>
      <c r="DR24" s="108">
        <f t="shared" si="15"/>
        <v>231567.79194839176</v>
      </c>
      <c r="DS24" s="108">
        <f t="shared" si="15"/>
        <v>239770.34962634274</v>
      </c>
      <c r="DT24" s="108">
        <f t="shared" si="15"/>
        <v>239819.55067313998</v>
      </c>
      <c r="DU24" s="108">
        <f t="shared" si="15"/>
        <v>239868.76181602714</v>
      </c>
      <c r="DV24" s="108">
        <f t="shared" si="90"/>
        <v>239917.98305707597</v>
      </c>
      <c r="DW24" s="108">
        <f t="shared" si="90"/>
        <v>235795.67856164413</v>
      </c>
      <c r="DX24" s="108">
        <f t="shared" si="90"/>
        <v>235844.06400310335</v>
      </c>
      <c r="DY24" s="108">
        <f t="shared" si="90"/>
        <v>235892.45937328969</v>
      </c>
      <c r="DZ24" s="108">
        <f t="shared" si="90"/>
        <v>235940.86467424055</v>
      </c>
      <c r="EA24" s="108">
        <f t="shared" si="90"/>
        <v>244698.94134449371</v>
      </c>
      <c r="EB24" s="108">
        <f t="shared" si="90"/>
        <v>244749.15374182767</v>
      </c>
      <c r="EC24" s="108">
        <f t="shared" si="90"/>
        <v>244799.37644278136</v>
      </c>
      <c r="ED24" s="108">
        <f t="shared" si="90"/>
        <v>244849.60944946911</v>
      </c>
      <c r="EE24" s="108">
        <f t="shared" si="90"/>
        <v>244899.85276400569</v>
      </c>
      <c r="EF24" s="108">
        <f t="shared" si="90"/>
        <v>237582.71775347614</v>
      </c>
      <c r="EG24" s="108">
        <f t="shared" si="90"/>
        <v>237631.46989665244</v>
      </c>
      <c r="EH24" s="108">
        <f t="shared" si="90"/>
        <v>237680.23204380332</v>
      </c>
      <c r="EI24" s="108">
        <f t="shared" si="90"/>
        <v>237729.00419698155</v>
      </c>
      <c r="EJ24" s="108">
        <f t="shared" si="90"/>
        <v>239878.69524853068</v>
      </c>
      <c r="EK24" s="108">
        <f t="shared" si="90"/>
        <v>239927.91852792696</v>
      </c>
      <c r="EL24" s="108">
        <f t="shared" si="91"/>
        <v>239977.15190797526</v>
      </c>
      <c r="EM24" s="108">
        <f t="shared" si="91"/>
        <v>240026.39539074825</v>
      </c>
      <c r="EN24" s="108">
        <f t="shared" si="91"/>
        <v>258480.75018575302</v>
      </c>
      <c r="EO24" s="108">
        <f t="shared" si="91"/>
        <v>258533.79062009326</v>
      </c>
      <c r="EP24" s="108">
        <f t="shared" si="91"/>
        <v>258586.84193836842</v>
      </c>
      <c r="EQ24" s="108">
        <f t="shared" si="91"/>
        <v>258639.90414281192</v>
      </c>
      <c r="ER24" s="108">
        <f t="shared" si="91"/>
        <v>258692.97723565769</v>
      </c>
      <c r="ES24" s="108">
        <f t="shared" si="91"/>
        <v>253134.80853597305</v>
      </c>
      <c r="ET24" s="108">
        <f t="shared" si="91"/>
        <v>253186.7519792729</v>
      </c>
      <c r="EU24" s="108">
        <f t="shared" si="91"/>
        <v>253238.70608140438</v>
      </c>
      <c r="EV24" s="108">
        <f t="shared" si="91"/>
        <v>253290.6708445547</v>
      </c>
      <c r="EW24" s="108">
        <f t="shared" si="91"/>
        <v>253441.48158382491</v>
      </c>
      <c r="EX24" s="108">
        <f t="shared" si="91"/>
        <v>253493.48795665294</v>
      </c>
      <c r="EY24" s="108">
        <f t="shared" si="91"/>
        <v>253545.5050012258</v>
      </c>
      <c r="EZ24" s="108">
        <f t="shared" si="91"/>
        <v>253597.53271973328</v>
      </c>
      <c r="FA24" s="108">
        <f t="shared" si="91"/>
        <v>233946.06078282095</v>
      </c>
      <c r="FB24" s="108">
        <f t="shared" si="92"/>
        <v>233994.06668139243</v>
      </c>
      <c r="FC24" s="108">
        <f t="shared" si="92"/>
        <v>234042.08243080857</v>
      </c>
      <c r="FD24" s="108">
        <f t="shared" si="92"/>
        <v>234090.10803309074</v>
      </c>
      <c r="FE24" s="108">
        <f t="shared" si="92"/>
        <v>234138.14349026076</v>
      </c>
    </row>
    <row r="25" spans="1:161" ht="15.75" x14ac:dyDescent="0.25">
      <c r="A25" s="47" t="s">
        <v>189</v>
      </c>
      <c r="B25" s="12">
        <f>'Urb proj of all 25 ARs '!J25</f>
        <v>153598.17706313502</v>
      </c>
      <c r="C25" s="12">
        <f>'Urb proj of all 25 ARs '!K25</f>
        <v>155245.7422040691</v>
      </c>
      <c r="D25" s="100">
        <f t="shared" si="10"/>
        <v>1.0726462855459954E-2</v>
      </c>
      <c r="E25" s="101">
        <f t="shared" si="11"/>
        <v>2.0520071340746071E-4</v>
      </c>
      <c r="F25" s="69">
        <f t="shared" si="12"/>
        <v>153629.69551864648</v>
      </c>
      <c r="G25" s="69">
        <f t="shared" si="13"/>
        <v>153661.22044176748</v>
      </c>
      <c r="H25" s="69">
        <f>G25*(1+$E$25)</f>
        <v>153692.7518338252</v>
      </c>
      <c r="I25" s="69">
        <f t="shared" ref="I25:BE25" si="101">H25*(1+$E$25)</f>
        <v>153724.28969614705</v>
      </c>
      <c r="J25" s="69">
        <f t="shared" si="101"/>
        <v>153755.83403006077</v>
      </c>
      <c r="K25" s="69">
        <f t="shared" si="101"/>
        <v>153787.38483689429</v>
      </c>
      <c r="L25" s="69">
        <f t="shared" si="101"/>
        <v>153818.94211797588</v>
      </c>
      <c r="M25" s="69">
        <f t="shared" si="101"/>
        <v>153850.50587463408</v>
      </c>
      <c r="N25" s="69">
        <f t="shared" si="101"/>
        <v>153882.07610819765</v>
      </c>
      <c r="O25" s="69">
        <f t="shared" si="101"/>
        <v>153913.65281999568</v>
      </c>
      <c r="P25" s="69">
        <f t="shared" si="101"/>
        <v>153945.23601135748</v>
      </c>
      <c r="Q25" s="69">
        <f t="shared" si="101"/>
        <v>153976.8256836127</v>
      </c>
      <c r="R25" s="69">
        <f t="shared" si="101"/>
        <v>154008.42183809119</v>
      </c>
      <c r="S25" s="69">
        <f t="shared" si="101"/>
        <v>154040.02447612313</v>
      </c>
      <c r="T25" s="69">
        <f t="shared" si="101"/>
        <v>154071.63359903893</v>
      </c>
      <c r="U25" s="69">
        <f t="shared" si="101"/>
        <v>154103.24920816932</v>
      </c>
      <c r="V25" s="69">
        <f t="shared" si="101"/>
        <v>154134.87130484523</v>
      </c>
      <c r="W25" s="69">
        <f t="shared" si="101"/>
        <v>154166.49989039794</v>
      </c>
      <c r="X25" s="69">
        <f t="shared" si="101"/>
        <v>154198.13496615898</v>
      </c>
      <c r="Y25" s="69">
        <f t="shared" si="101"/>
        <v>154229.77653346013</v>
      </c>
      <c r="Z25" s="69">
        <f t="shared" si="101"/>
        <v>154261.42459363348</v>
      </c>
      <c r="AA25" s="69">
        <f t="shared" si="101"/>
        <v>154293.07914801134</v>
      </c>
      <c r="AB25" s="69">
        <f t="shared" si="101"/>
        <v>154324.74019792635</v>
      </c>
      <c r="AC25" s="69">
        <f t="shared" si="101"/>
        <v>154356.40774471138</v>
      </c>
      <c r="AD25" s="69">
        <f t="shared" si="101"/>
        <v>154388.08178969962</v>
      </c>
      <c r="AE25" s="69">
        <f t="shared" si="101"/>
        <v>154419.76233422448</v>
      </c>
      <c r="AF25" s="69">
        <f t="shared" si="101"/>
        <v>154451.44937961968</v>
      </c>
      <c r="AG25" s="69">
        <f t="shared" si="101"/>
        <v>154483.14292721919</v>
      </c>
      <c r="AH25" s="69">
        <f t="shared" si="101"/>
        <v>154514.84297835728</v>
      </c>
      <c r="AI25" s="69">
        <f t="shared" si="101"/>
        <v>154546.54953436847</v>
      </c>
      <c r="AJ25" s="69">
        <f t="shared" si="101"/>
        <v>154578.26259658759</v>
      </c>
      <c r="AK25" s="69">
        <f t="shared" si="101"/>
        <v>154609.98216634968</v>
      </c>
      <c r="AL25" s="69">
        <f t="shared" si="101"/>
        <v>154641.70824499012</v>
      </c>
      <c r="AM25" s="69">
        <f t="shared" si="101"/>
        <v>154673.44083384454</v>
      </c>
      <c r="AN25" s="69">
        <f t="shared" si="101"/>
        <v>154705.17993424882</v>
      </c>
      <c r="AO25" s="69">
        <f t="shared" si="101"/>
        <v>154736.92554753917</v>
      </c>
      <c r="AP25" s="69">
        <f t="shared" si="101"/>
        <v>154768.67767505199</v>
      </c>
      <c r="AQ25" s="69">
        <f t="shared" si="101"/>
        <v>154800.43631812403</v>
      </c>
      <c r="AR25" s="69">
        <f t="shared" si="101"/>
        <v>154832.20147809229</v>
      </c>
      <c r="AS25" s="69">
        <f t="shared" si="101"/>
        <v>154863.97315629403</v>
      </c>
      <c r="AT25" s="69">
        <f t="shared" si="101"/>
        <v>154895.7513540668</v>
      </c>
      <c r="AU25" s="69">
        <f t="shared" si="101"/>
        <v>154927.53607274845</v>
      </c>
      <c r="AV25" s="69">
        <f t="shared" si="101"/>
        <v>154959.32731367703</v>
      </c>
      <c r="AW25" s="69">
        <f t="shared" si="101"/>
        <v>154991.12507819093</v>
      </c>
      <c r="AX25" s="69">
        <f t="shared" si="101"/>
        <v>155022.92936762879</v>
      </c>
      <c r="AY25" s="69">
        <f t="shared" si="101"/>
        <v>155054.74018332953</v>
      </c>
      <c r="AZ25" s="69">
        <f t="shared" si="101"/>
        <v>155086.55752663236</v>
      </c>
      <c r="BA25" s="69">
        <f t="shared" si="101"/>
        <v>155118.38139887672</v>
      </c>
      <c r="BB25" s="69">
        <f t="shared" si="101"/>
        <v>155150.21180140239</v>
      </c>
      <c r="BC25" s="69">
        <f t="shared" si="101"/>
        <v>155182.04873554935</v>
      </c>
      <c r="BD25" s="69">
        <f t="shared" si="101"/>
        <v>155213.89220265791</v>
      </c>
      <c r="BE25" s="69">
        <f t="shared" si="101"/>
        <v>155245.74220406864</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158595.27877009416</v>
      </c>
      <c r="DG25" s="108">
        <f t="shared" si="15"/>
        <v>158627.82263444085</v>
      </c>
      <c r="DH25" s="108">
        <f t="shared" si="15"/>
        <v>158660.3731768117</v>
      </c>
      <c r="DI25" s="108">
        <f t="shared" si="15"/>
        <v>158692.93039857707</v>
      </c>
      <c r="DJ25" s="108">
        <f t="shared" si="15"/>
        <v>171277.41127160963</v>
      </c>
      <c r="DK25" s="108">
        <f t="shared" si="15"/>
        <v>171312.55751859312</v>
      </c>
      <c r="DL25" s="108">
        <f t="shared" si="15"/>
        <v>171347.7109776116</v>
      </c>
      <c r="DM25" s="108">
        <f t="shared" si="15"/>
        <v>171382.87165014495</v>
      </c>
      <c r="DN25" s="108">
        <f t="shared" si="15"/>
        <v>152025.10536857112</v>
      </c>
      <c r="DO25" s="108">
        <f t="shared" si="15"/>
        <v>152056.3010286486</v>
      </c>
      <c r="DP25" s="108">
        <f t="shared" si="15"/>
        <v>152087.50309009777</v>
      </c>
      <c r="DQ25" s="108">
        <f t="shared" si="15"/>
        <v>152118.71155423223</v>
      </c>
      <c r="DR25" s="108">
        <f t="shared" si="15"/>
        <v>152149.92642236577</v>
      </c>
      <c r="DS25" s="108">
        <f t="shared" si="15"/>
        <v>157849.19182259706</v>
      </c>
      <c r="DT25" s="108">
        <f t="shared" si="15"/>
        <v>157881.58258936985</v>
      </c>
      <c r="DU25" s="108">
        <f t="shared" si="15"/>
        <v>157913.98000275111</v>
      </c>
      <c r="DV25" s="108">
        <f t="shared" si="90"/>
        <v>157946.38406410467</v>
      </c>
      <c r="DW25" s="108">
        <f t="shared" si="90"/>
        <v>155433.11146027636</v>
      </c>
      <c r="DX25" s="108">
        <f t="shared" si="90"/>
        <v>155465.00644563514</v>
      </c>
      <c r="DY25" s="108">
        <f t="shared" si="90"/>
        <v>155496.90797586768</v>
      </c>
      <c r="DZ25" s="108">
        <f t="shared" si="90"/>
        <v>155528.81605231701</v>
      </c>
      <c r="EA25" s="108">
        <f t="shared" si="90"/>
        <v>160765.0626486002</v>
      </c>
      <c r="EB25" s="108">
        <f t="shared" si="90"/>
        <v>160798.05175414667</v>
      </c>
      <c r="EC25" s="108">
        <f t="shared" si="90"/>
        <v>160831.04762908115</v>
      </c>
      <c r="ED25" s="108">
        <f t="shared" si="90"/>
        <v>160864.05027479271</v>
      </c>
      <c r="EE25" s="108">
        <f t="shared" si="90"/>
        <v>160897.05969267074</v>
      </c>
      <c r="EF25" s="108">
        <f t="shared" si="90"/>
        <v>157482.56547831299</v>
      </c>
      <c r="EG25" s="108">
        <f t="shared" si="90"/>
        <v>157514.88101309838</v>
      </c>
      <c r="EH25" s="108">
        <f t="shared" si="90"/>
        <v>157547.20317905454</v>
      </c>
      <c r="EI25" s="108">
        <f t="shared" si="90"/>
        <v>157579.53197754224</v>
      </c>
      <c r="EJ25" s="108">
        <f t="shared" si="90"/>
        <v>159162.58039338747</v>
      </c>
      <c r="EK25" s="108">
        <f t="shared" si="90"/>
        <v>159195.24066843197</v>
      </c>
      <c r="EL25" s="108">
        <f t="shared" si="91"/>
        <v>159227.90764538819</v>
      </c>
      <c r="EM25" s="108">
        <f t="shared" si="91"/>
        <v>159260.58132563138</v>
      </c>
      <c r="EN25" s="108">
        <f t="shared" si="91"/>
        <v>172973.40353131635</v>
      </c>
      <c r="EO25" s="108">
        <f t="shared" si="91"/>
        <v>173008.89779712152</v>
      </c>
      <c r="EP25" s="108">
        <f t="shared" si="91"/>
        <v>173044.39934637531</v>
      </c>
      <c r="EQ25" s="108">
        <f t="shared" si="91"/>
        <v>173079.90818057233</v>
      </c>
      <c r="ER25" s="108">
        <f t="shared" si="91"/>
        <v>173115.42430120747</v>
      </c>
      <c r="ES25" s="108">
        <f t="shared" si="91"/>
        <v>169477.8744205437</v>
      </c>
      <c r="ET25" s="108">
        <f t="shared" si="91"/>
        <v>169512.65140128156</v>
      </c>
      <c r="EU25" s="108">
        <f t="shared" si="91"/>
        <v>169547.43551828072</v>
      </c>
      <c r="EV25" s="108">
        <f t="shared" si="91"/>
        <v>169582.22677300544</v>
      </c>
      <c r="EW25" s="108">
        <f t="shared" si="91"/>
        <v>167140.66742690231</v>
      </c>
      <c r="EX25" s="108">
        <f t="shared" si="91"/>
        <v>167174.96481109769</v>
      </c>
      <c r="EY25" s="108">
        <f t="shared" si="91"/>
        <v>167209.26923314077</v>
      </c>
      <c r="EZ25" s="108">
        <f t="shared" si="91"/>
        <v>167243.58069447576</v>
      </c>
      <c r="FA25" s="108">
        <f t="shared" si="91"/>
        <v>153179.45991704654</v>
      </c>
      <c r="FB25" s="108">
        <f t="shared" si="92"/>
        <v>153210.8924515009</v>
      </c>
      <c r="FC25" s="108">
        <f t="shared" si="92"/>
        <v>153242.33143593374</v>
      </c>
      <c r="FD25" s="108">
        <f t="shared" si="92"/>
        <v>153273.77687166861</v>
      </c>
      <c r="FE25" s="108">
        <f t="shared" si="92"/>
        <v>153305.22876002933</v>
      </c>
    </row>
    <row r="26" spans="1:161" ht="15.75" x14ac:dyDescent="0.25">
      <c r="A26" s="47" t="s">
        <v>190</v>
      </c>
      <c r="B26" s="12">
        <f>'Urb proj of all 25 ARs '!J26</f>
        <v>144109.65952905043</v>
      </c>
      <c r="C26" s="12">
        <f>'Urb proj of all 25 ARs '!K26</f>
        <v>145655.44643910177</v>
      </c>
      <c r="D26" s="100">
        <f t="shared" si="10"/>
        <v>1.0726462855459914E-2</v>
      </c>
      <c r="E26" s="101">
        <f t="shared" si="11"/>
        <v>2.0520071340746071E-4</v>
      </c>
      <c r="F26" s="69">
        <f t="shared" si="12"/>
        <v>144139.2309339947</v>
      </c>
      <c r="G26" s="69">
        <f t="shared" si="13"/>
        <v>144168.80840701234</v>
      </c>
      <c r="H26" s="69">
        <f>G26*(1+$E$26)</f>
        <v>144198.39194934856</v>
      </c>
      <c r="I26" s="69">
        <f t="shared" ref="I26:BE26" si="102">H26*(1+$E$26)</f>
        <v>144227.98156224878</v>
      </c>
      <c r="J26" s="69">
        <f t="shared" si="102"/>
        <v>144257.57724695868</v>
      </c>
      <c r="K26" s="69">
        <f t="shared" si="102"/>
        <v>144287.1790047242</v>
      </c>
      <c r="L26" s="69">
        <f t="shared" si="102"/>
        <v>144316.78683679152</v>
      </c>
      <c r="M26" s="69">
        <f t="shared" si="102"/>
        <v>144346.40074440712</v>
      </c>
      <c r="N26" s="69">
        <f t="shared" si="102"/>
        <v>144376.02072881768</v>
      </c>
      <c r="O26" s="69">
        <f t="shared" si="102"/>
        <v>144405.64679127015</v>
      </c>
      <c r="P26" s="69">
        <f t="shared" si="102"/>
        <v>144435.27893301178</v>
      </c>
      <c r="Q26" s="69">
        <f t="shared" si="102"/>
        <v>144464.91715529005</v>
      </c>
      <c r="R26" s="69">
        <f t="shared" si="102"/>
        <v>144494.56145935267</v>
      </c>
      <c r="S26" s="69">
        <f t="shared" si="102"/>
        <v>144524.21184644764</v>
      </c>
      <c r="T26" s="69">
        <f t="shared" si="102"/>
        <v>144553.86831782319</v>
      </c>
      <c r="U26" s="69">
        <f t="shared" si="102"/>
        <v>144583.53087472782</v>
      </c>
      <c r="V26" s="69">
        <f t="shared" si="102"/>
        <v>144613.19951841029</v>
      </c>
      <c r="W26" s="69">
        <f t="shared" si="102"/>
        <v>144642.87425011961</v>
      </c>
      <c r="X26" s="69">
        <f t="shared" si="102"/>
        <v>144672.55507110505</v>
      </c>
      <c r="Y26" s="69">
        <f t="shared" si="102"/>
        <v>144702.24198261611</v>
      </c>
      <c r="Z26" s="69">
        <f t="shared" si="102"/>
        <v>144731.9349859026</v>
      </c>
      <c r="AA26" s="69">
        <f t="shared" si="102"/>
        <v>144761.63408221456</v>
      </c>
      <c r="AB26" s="69">
        <f t="shared" si="102"/>
        <v>144791.33927280226</v>
      </c>
      <c r="AC26" s="69">
        <f t="shared" si="102"/>
        <v>144821.05055891626</v>
      </c>
      <c r="AD26" s="69">
        <f t="shared" si="102"/>
        <v>144850.76794180737</v>
      </c>
      <c r="AE26" s="69">
        <f t="shared" si="102"/>
        <v>144880.49142272666</v>
      </c>
      <c r="AF26" s="69">
        <f t="shared" si="102"/>
        <v>144910.22100292542</v>
      </c>
      <c r="AG26" s="69">
        <f t="shared" si="102"/>
        <v>144939.95668365524</v>
      </c>
      <c r="AH26" s="69">
        <f t="shared" si="102"/>
        <v>144969.69846616796</v>
      </c>
      <c r="AI26" s="69">
        <f t="shared" si="102"/>
        <v>144999.44635171568</v>
      </c>
      <c r="AJ26" s="69">
        <f t="shared" si="102"/>
        <v>145029.20034155075</v>
      </c>
      <c r="AK26" s="69">
        <f t="shared" si="102"/>
        <v>145058.96043692576</v>
      </c>
      <c r="AL26" s="69">
        <f t="shared" si="102"/>
        <v>145088.72663909357</v>
      </c>
      <c r="AM26" s="69">
        <f t="shared" si="102"/>
        <v>145118.49894930728</v>
      </c>
      <c r="AN26" s="69">
        <f t="shared" si="102"/>
        <v>145148.2773688203</v>
      </c>
      <c r="AO26" s="69">
        <f t="shared" si="102"/>
        <v>145178.06189888626</v>
      </c>
      <c r="AP26" s="69">
        <f t="shared" si="102"/>
        <v>145207.85254075902</v>
      </c>
      <c r="AQ26" s="69">
        <f t="shared" si="102"/>
        <v>145237.64929569274</v>
      </c>
      <c r="AR26" s="69">
        <f t="shared" si="102"/>
        <v>145267.45216494185</v>
      </c>
      <c r="AS26" s="69">
        <f t="shared" si="102"/>
        <v>145297.26114976098</v>
      </c>
      <c r="AT26" s="69">
        <f t="shared" si="102"/>
        <v>145327.07625140506</v>
      </c>
      <c r="AU26" s="69">
        <f t="shared" si="102"/>
        <v>145356.89747112925</v>
      </c>
      <c r="AV26" s="69">
        <f t="shared" si="102"/>
        <v>145386.72481018901</v>
      </c>
      <c r="AW26" s="69">
        <f t="shared" si="102"/>
        <v>145416.55826984005</v>
      </c>
      <c r="AX26" s="69">
        <f t="shared" si="102"/>
        <v>145446.39785133829</v>
      </c>
      <c r="AY26" s="69">
        <f t="shared" si="102"/>
        <v>145476.24355593993</v>
      </c>
      <c r="AZ26" s="69">
        <f t="shared" si="102"/>
        <v>145506.09538490145</v>
      </c>
      <c r="BA26" s="69">
        <f t="shared" si="102"/>
        <v>145535.95333947957</v>
      </c>
      <c r="BB26" s="69">
        <f t="shared" si="102"/>
        <v>145565.81742093127</v>
      </c>
      <c r="BC26" s="69">
        <f t="shared" si="102"/>
        <v>145595.6876305138</v>
      </c>
      <c r="BD26" s="69">
        <f t="shared" si="102"/>
        <v>145625.56396948462</v>
      </c>
      <c r="BE26" s="69">
        <f t="shared" si="102"/>
        <v>145655.44643910151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139785.65515875933</v>
      </c>
      <c r="DG26" s="108">
        <f t="shared" si="15"/>
        <v>139814.33927492204</v>
      </c>
      <c r="DH26" s="108">
        <f t="shared" si="15"/>
        <v>139843.02927708582</v>
      </c>
      <c r="DI26" s="108">
        <f t="shared" si="15"/>
        <v>139871.72516645855</v>
      </c>
      <c r="DJ26" s="108">
        <f t="shared" si="15"/>
        <v>150531.48020516109</v>
      </c>
      <c r="DK26" s="108">
        <f t="shared" si="15"/>
        <v>150562.36937228948</v>
      </c>
      <c r="DL26" s="108">
        <f t="shared" si="15"/>
        <v>150593.26487789699</v>
      </c>
      <c r="DM26" s="108">
        <f t="shared" si="15"/>
        <v>150624.16672328432</v>
      </c>
      <c r="DN26" s="108">
        <f t="shared" si="15"/>
        <v>133104.361882795</v>
      </c>
      <c r="DO26" s="108">
        <f t="shared" si="15"/>
        <v>133131.67499281099</v>
      </c>
      <c r="DP26" s="108">
        <f t="shared" si="15"/>
        <v>133158.99370749664</v>
      </c>
      <c r="DQ26" s="108">
        <f t="shared" si="15"/>
        <v>133186.31802800205</v>
      </c>
      <c r="DR26" s="108">
        <f t="shared" si="15"/>
        <v>133213.6479554775</v>
      </c>
      <c r="DS26" s="108">
        <f t="shared" si="15"/>
        <v>137011.01965988093</v>
      </c>
      <c r="DT26" s="108">
        <f t="shared" si="15"/>
        <v>137039.13441885985</v>
      </c>
      <c r="DU26" s="108">
        <f t="shared" si="15"/>
        <v>137067.25494700734</v>
      </c>
      <c r="DV26" s="108">
        <f t="shared" si="90"/>
        <v>137095.38124550725</v>
      </c>
      <c r="DW26" s="108">
        <f t="shared" si="90"/>
        <v>137477.85042047958</v>
      </c>
      <c r="DX26" s="108">
        <f t="shared" si="90"/>
        <v>137506.06097346358</v>
      </c>
      <c r="DY26" s="108">
        <f t="shared" si="90"/>
        <v>137534.27731527318</v>
      </c>
      <c r="DZ26" s="108">
        <f t="shared" si="90"/>
        <v>137562.49944709626</v>
      </c>
      <c r="EA26" s="108">
        <f t="shared" si="90"/>
        <v>142562.1719299953</v>
      </c>
      <c r="EB26" s="108">
        <f t="shared" si="90"/>
        <v>142591.42578938027</v>
      </c>
      <c r="EC26" s="108">
        <f t="shared" si="90"/>
        <v>142620.68565167804</v>
      </c>
      <c r="ED26" s="108">
        <f t="shared" si="90"/>
        <v>142649.95151812042</v>
      </c>
      <c r="EE26" s="108">
        <f t="shared" si="90"/>
        <v>142679.22338993949</v>
      </c>
      <c r="EF26" s="108">
        <f t="shared" si="90"/>
        <v>139742.76735887944</v>
      </c>
      <c r="EG26" s="108">
        <f t="shared" si="90"/>
        <v>139771.44267443498</v>
      </c>
      <c r="EH26" s="108">
        <f t="shared" si="90"/>
        <v>139800.12387418575</v>
      </c>
      <c r="EI26" s="108">
        <f t="shared" si="90"/>
        <v>139828.8109593392</v>
      </c>
      <c r="EJ26" s="108">
        <f t="shared" si="90"/>
        <v>138099.38660169041</v>
      </c>
      <c r="EK26" s="108">
        <f t="shared" si="90"/>
        <v>138127.72469434221</v>
      </c>
      <c r="EL26" s="108">
        <f t="shared" si="91"/>
        <v>138156.06860199085</v>
      </c>
      <c r="EM26" s="108">
        <f t="shared" si="91"/>
        <v>138184.41832582955</v>
      </c>
      <c r="EN26" s="108">
        <f t="shared" si="91"/>
        <v>149047.08923120072</v>
      </c>
      <c r="EO26" s="108">
        <f t="shared" si="91"/>
        <v>149077.67380024228</v>
      </c>
      <c r="EP26" s="108">
        <f t="shared" si="91"/>
        <v>149108.26464525922</v>
      </c>
      <c r="EQ26" s="108">
        <f t="shared" si="91"/>
        <v>149138.86176753935</v>
      </c>
      <c r="ER26" s="108">
        <f t="shared" si="91"/>
        <v>149169.46516837084</v>
      </c>
      <c r="ES26" s="108">
        <f t="shared" si="91"/>
        <v>147509.54576988707</v>
      </c>
      <c r="ET26" s="108">
        <f t="shared" si="91"/>
        <v>147539.81483391346</v>
      </c>
      <c r="EU26" s="108">
        <f t="shared" si="91"/>
        <v>147570.09010917338</v>
      </c>
      <c r="EV26" s="108">
        <f t="shared" si="91"/>
        <v>147600.37159694138</v>
      </c>
      <c r="EW26" s="108">
        <f t="shared" si="91"/>
        <v>145204.08895106395</v>
      </c>
      <c r="EX26" s="108">
        <f t="shared" si="91"/>
        <v>145233.8849337064</v>
      </c>
      <c r="EY26" s="108">
        <f t="shared" si="91"/>
        <v>145263.68703050574</v>
      </c>
      <c r="EZ26" s="108">
        <f t="shared" si="91"/>
        <v>145293.4952427166</v>
      </c>
      <c r="FA26" s="108">
        <f t="shared" si="91"/>
        <v>135007.64881152552</v>
      </c>
      <c r="FB26" s="108">
        <f t="shared" si="92"/>
        <v>135035.35247737711</v>
      </c>
      <c r="FC26" s="108">
        <f t="shared" si="92"/>
        <v>135063.06182804069</v>
      </c>
      <c r="FD26" s="108">
        <f t="shared" si="92"/>
        <v>135090.77686468279</v>
      </c>
      <c r="FE26" s="108">
        <f t="shared" si="92"/>
        <v>135118.4975884702</v>
      </c>
    </row>
    <row r="27" spans="1:161" ht="15.75" x14ac:dyDescent="0.25">
      <c r="A27" s="47" t="s">
        <v>191</v>
      </c>
      <c r="B27" s="12">
        <f>'Urb proj of all 25 ARs '!J27</f>
        <v>155227.49531357791</v>
      </c>
      <c r="C27" s="12">
        <f>'Urb proj of all 25 ARs '!K27</f>
        <v>156892.53727620511</v>
      </c>
      <c r="D27" s="100">
        <f t="shared" si="10"/>
        <v>1.0726462855460132E-2</v>
      </c>
      <c r="E27" s="101">
        <f t="shared" si="11"/>
        <v>2.0520071340746071E-4</v>
      </c>
      <c r="F27" s="69">
        <f t="shared" si="12"/>
        <v>155259.34810635672</v>
      </c>
      <c r="G27" s="69">
        <f t="shared" si="13"/>
        <v>155291.20743535133</v>
      </c>
      <c r="H27" s="69">
        <f>G27*(1+$E$27)</f>
        <v>155323.07330190297</v>
      </c>
      <c r="I27" s="69">
        <f t="shared" ref="I27:BD27" si="103">H27*(1+$E$27)</f>
        <v>155354.94570735315</v>
      </c>
      <c r="J27" s="69">
        <f t="shared" si="103"/>
        <v>155386.82465304367</v>
      </c>
      <c r="K27" s="69">
        <f t="shared" si="103"/>
        <v>155418.7101403166</v>
      </c>
      <c r="L27" s="69">
        <f t="shared" si="103"/>
        <v>155450.60217051426</v>
      </c>
      <c r="M27" s="69">
        <f t="shared" si="103"/>
        <v>155482.50074497928</v>
      </c>
      <c r="N27" s="69">
        <f t="shared" si="103"/>
        <v>155514.40586505452</v>
      </c>
      <c r="O27" s="69">
        <f t="shared" si="103"/>
        <v>155546.31753208317</v>
      </c>
      <c r="P27" s="69">
        <f t="shared" si="103"/>
        <v>155578.23574740865</v>
      </c>
      <c r="Q27" s="69">
        <f t="shared" si="103"/>
        <v>155610.16051237468</v>
      </c>
      <c r="R27" s="69">
        <f t="shared" si="103"/>
        <v>155642.09182832527</v>
      </c>
      <c r="S27" s="69">
        <f t="shared" si="103"/>
        <v>155674.02969660467</v>
      </c>
      <c r="T27" s="69">
        <f t="shared" si="103"/>
        <v>155705.97411855744</v>
      </c>
      <c r="U27" s="69">
        <f t="shared" si="103"/>
        <v>155737.92509552836</v>
      </c>
      <c r="V27" s="69">
        <f t="shared" si="103"/>
        <v>155769.88262886257</v>
      </c>
      <c r="W27" s="69">
        <f t="shared" si="103"/>
        <v>155801.84671990541</v>
      </c>
      <c r="X27" s="69">
        <f t="shared" si="103"/>
        <v>155833.81737000254</v>
      </c>
      <c r="Y27" s="69">
        <f t="shared" si="103"/>
        <v>155865.79458049987</v>
      </c>
      <c r="Z27" s="69">
        <f t="shared" si="103"/>
        <v>155897.77835274363</v>
      </c>
      <c r="AA27" s="69">
        <f t="shared" si="103"/>
        <v>155929.76868808025</v>
      </c>
      <c r="AB27" s="69">
        <f t="shared" si="103"/>
        <v>155961.7655878565</v>
      </c>
      <c r="AC27" s="69">
        <f t="shared" si="103"/>
        <v>155993.76905341941</v>
      </c>
      <c r="AD27" s="69">
        <f t="shared" si="103"/>
        <v>156025.77908611629</v>
      </c>
      <c r="AE27" s="69">
        <f t="shared" si="103"/>
        <v>156057.79568729471</v>
      </c>
      <c r="AF27" s="69">
        <f t="shared" si="103"/>
        <v>156089.81885830255</v>
      </c>
      <c r="AG27" s="69">
        <f t="shared" si="103"/>
        <v>156121.84860048792</v>
      </c>
      <c r="AH27" s="69">
        <f t="shared" si="103"/>
        <v>156153.88491519925</v>
      </c>
      <c r="AI27" s="69">
        <f t="shared" si="103"/>
        <v>156185.92780378519</v>
      </c>
      <c r="AJ27" s="69">
        <f t="shared" si="103"/>
        <v>156217.97726759475</v>
      </c>
      <c r="AK27" s="69">
        <f t="shared" si="103"/>
        <v>156250.03330797714</v>
      </c>
      <c r="AL27" s="69">
        <f t="shared" si="103"/>
        <v>156282.09592628188</v>
      </c>
      <c r="AM27" s="69">
        <f t="shared" si="103"/>
        <v>156314.16512385878</v>
      </c>
      <c r="AN27" s="69">
        <f t="shared" si="103"/>
        <v>156346.24090205788</v>
      </c>
      <c r="AO27" s="69">
        <f t="shared" si="103"/>
        <v>156378.32326222956</v>
      </c>
      <c r="AP27" s="69">
        <f t="shared" si="103"/>
        <v>156410.41220572442</v>
      </c>
      <c r="AQ27" s="69">
        <f t="shared" si="103"/>
        <v>156442.50773389341</v>
      </c>
      <c r="AR27" s="69">
        <f t="shared" si="103"/>
        <v>156474.60984808765</v>
      </c>
      <c r="AS27" s="69">
        <f t="shared" si="103"/>
        <v>156506.71854965863</v>
      </c>
      <c r="AT27" s="69">
        <f t="shared" si="103"/>
        <v>156538.83383995807</v>
      </c>
      <c r="AU27" s="69">
        <f t="shared" si="103"/>
        <v>156570.95572033801</v>
      </c>
      <c r="AV27" s="69">
        <f t="shared" si="103"/>
        <v>156603.08419215071</v>
      </c>
      <c r="AW27" s="69">
        <f t="shared" si="103"/>
        <v>156635.21925674874</v>
      </c>
      <c r="AX27" s="69">
        <f t="shared" si="103"/>
        <v>156667.36091548495</v>
      </c>
      <c r="AY27" s="69">
        <f t="shared" si="103"/>
        <v>156699.50916971249</v>
      </c>
      <c r="AZ27" s="69">
        <f t="shared" si="103"/>
        <v>156731.66402078472</v>
      </c>
      <c r="BA27" s="69">
        <f t="shared" si="103"/>
        <v>156763.82547005534</v>
      </c>
      <c r="BB27" s="69">
        <f t="shared" si="103"/>
        <v>156795.99351887827</v>
      </c>
      <c r="BC27" s="69">
        <f t="shared" si="103"/>
        <v>156828.16816860778</v>
      </c>
      <c r="BD27" s="69">
        <f t="shared" si="103"/>
        <v>156860.34942059836</v>
      </c>
      <c r="BE27" s="69">
        <f>BD27*(1+$E$27)</f>
        <v>156892.53727620482</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151172.32709321234</v>
      </c>
      <c r="DG27" s="108">
        <f t="shared" si="15"/>
        <v>151203.34776257933</v>
      </c>
      <c r="DH27" s="108">
        <f t="shared" si="15"/>
        <v>151234.37479740981</v>
      </c>
      <c r="DI27" s="108">
        <f t="shared" si="15"/>
        <v>151265.40819900998</v>
      </c>
      <c r="DJ27" s="108">
        <f t="shared" si="15"/>
        <v>162016.33628965507</v>
      </c>
      <c r="DK27" s="108">
        <f t="shared" si="15"/>
        <v>162049.58215744537</v>
      </c>
      <c r="DL27" s="108">
        <f t="shared" si="15"/>
        <v>162082.83484731146</v>
      </c>
      <c r="DM27" s="108">
        <f t="shared" si="15"/>
        <v>162116.09436065325</v>
      </c>
      <c r="DN27" s="108">
        <f t="shared" si="15"/>
        <v>142228.56236858878</v>
      </c>
      <c r="DO27" s="108">
        <f t="shared" si="15"/>
        <v>142257.74777105372</v>
      </c>
      <c r="DP27" s="108">
        <f t="shared" si="15"/>
        <v>142286.93916238408</v>
      </c>
      <c r="DQ27" s="108">
        <f t="shared" si="15"/>
        <v>142316.13654380877</v>
      </c>
      <c r="DR27" s="108">
        <f t="shared" si="15"/>
        <v>142345.33991655696</v>
      </c>
      <c r="DS27" s="108">
        <f t="shared" si="15"/>
        <v>148019.95584672168</v>
      </c>
      <c r="DT27" s="108">
        <f t="shared" si="15"/>
        <v>148050.32964725999</v>
      </c>
      <c r="DU27" s="108">
        <f t="shared" si="15"/>
        <v>148080.70968052381</v>
      </c>
      <c r="DV27" s="108">
        <f t="shared" si="90"/>
        <v>148111.09594779214</v>
      </c>
      <c r="DW27" s="108">
        <f t="shared" si="90"/>
        <v>142638.14283613313</v>
      </c>
      <c r="DX27" s="108">
        <f t="shared" si="90"/>
        <v>142667.41228480221</v>
      </c>
      <c r="DY27" s="108">
        <f t="shared" si="90"/>
        <v>142696.68773958305</v>
      </c>
      <c r="DZ27" s="108">
        <f t="shared" si="90"/>
        <v>142725.9692017081</v>
      </c>
      <c r="EA27" s="108">
        <f t="shared" si="90"/>
        <v>148537.584436743</v>
      </c>
      <c r="EB27" s="108">
        <f t="shared" si="90"/>
        <v>148568.06445503721</v>
      </c>
      <c r="EC27" s="108">
        <f t="shared" si="90"/>
        <v>148598.55072785297</v>
      </c>
      <c r="ED27" s="108">
        <f t="shared" si="90"/>
        <v>148629.04325647364</v>
      </c>
      <c r="EE27" s="108">
        <f t="shared" si="90"/>
        <v>148659.54204218293</v>
      </c>
      <c r="EF27" s="108">
        <f t="shared" si="90"/>
        <v>144498.62882011815</v>
      </c>
      <c r="EG27" s="108">
        <f t="shared" si="90"/>
        <v>144528.28004183844</v>
      </c>
      <c r="EH27" s="108">
        <f t="shared" si="90"/>
        <v>144557.9373480106</v>
      </c>
      <c r="EI27" s="108">
        <f t="shared" si="90"/>
        <v>144587.60073988311</v>
      </c>
      <c r="EJ27" s="108">
        <f t="shared" si="90"/>
        <v>146490.63944598901</v>
      </c>
      <c r="EK27" s="108">
        <f t="shared" si="90"/>
        <v>146520.69942971086</v>
      </c>
      <c r="EL27" s="108">
        <f t="shared" si="91"/>
        <v>146550.76558176283</v>
      </c>
      <c r="EM27" s="108">
        <f t="shared" si="91"/>
        <v>146580.8379034106</v>
      </c>
      <c r="EN27" s="108">
        <f t="shared" si="91"/>
        <v>156577.27218180289</v>
      </c>
      <c r="EO27" s="108">
        <f t="shared" si="91"/>
        <v>156609.401949758</v>
      </c>
      <c r="EP27" s="108">
        <f t="shared" si="91"/>
        <v>156641.53831076439</v>
      </c>
      <c r="EQ27" s="108">
        <f t="shared" si="91"/>
        <v>156673.68126617503</v>
      </c>
      <c r="ER27" s="108">
        <f t="shared" si="91"/>
        <v>156705.83081734303</v>
      </c>
      <c r="ES27" s="108">
        <f t="shared" si="91"/>
        <v>156583.69839277869</v>
      </c>
      <c r="ET27" s="108">
        <f t="shared" si="91"/>
        <v>156615.82947939684</v>
      </c>
      <c r="EU27" s="108">
        <f t="shared" si="91"/>
        <v>156647.96715933693</v>
      </c>
      <c r="EV27" s="108">
        <f t="shared" si="91"/>
        <v>156680.11143395185</v>
      </c>
      <c r="EW27" s="108">
        <f t="shared" si="91"/>
        <v>155036.0501308236</v>
      </c>
      <c r="EX27" s="108">
        <f t="shared" si="91"/>
        <v>155067.86363891431</v>
      </c>
      <c r="EY27" s="108">
        <f t="shared" si="91"/>
        <v>155099.68367515961</v>
      </c>
      <c r="EZ27" s="108">
        <f t="shared" si="91"/>
        <v>155131.51024089902</v>
      </c>
      <c r="FA27" s="108">
        <f t="shared" si="91"/>
        <v>144180.33296548002</v>
      </c>
      <c r="FB27" s="108">
        <f t="shared" si="92"/>
        <v>144209.91887266387</v>
      </c>
      <c r="FC27" s="108">
        <f t="shared" si="92"/>
        <v>144239.51085089697</v>
      </c>
      <c r="FD27" s="108">
        <f t="shared" si="92"/>
        <v>144269.10890142512</v>
      </c>
      <c r="FE27" s="108">
        <f t="shared" si="92"/>
        <v>144298.71302549436</v>
      </c>
    </row>
    <row r="28" spans="1:161" ht="15.75" x14ac:dyDescent="0.25">
      <c r="A28" s="47" t="s">
        <v>192</v>
      </c>
      <c r="B28" s="12">
        <f>'Urb proj of all 25 ARs '!J28</f>
        <v>57095.347225829479</v>
      </c>
      <c r="C28" s="12">
        <f>'Urb proj of all 25 ARs '!K28</f>
        <v>57707.778347066924</v>
      </c>
      <c r="D28" s="100">
        <f t="shared" si="10"/>
        <v>1.0726462855459895E-2</v>
      </c>
      <c r="E28" s="101">
        <f t="shared" si="11"/>
        <v>2.0520071340746071E-4</v>
      </c>
      <c r="F28" s="69">
        <f t="shared" si="12"/>
        <v>57107.063231812463</v>
      </c>
      <c r="G28" s="69">
        <f t="shared" si="13"/>
        <v>57118.781641928239</v>
      </c>
      <c r="H28" s="69">
        <f>G28*(1+$E$28)</f>
        <v>57130.502456670125</v>
      </c>
      <c r="I28" s="69">
        <f t="shared" ref="I28:BE28" si="104">H28*(1+$E$28)</f>
        <v>57142.225676531561</v>
      </c>
      <c r="J28" s="69">
        <f t="shared" si="104"/>
        <v>57153.951302006077</v>
      </c>
      <c r="K28" s="69">
        <f t="shared" si="104"/>
        <v>57165.679333587301</v>
      </c>
      <c r="L28" s="69">
        <f t="shared" si="104"/>
        <v>57177.409771768973</v>
      </c>
      <c r="M28" s="69">
        <f t="shared" si="104"/>
        <v>57189.142617044934</v>
      </c>
      <c r="N28" s="69">
        <f t="shared" si="104"/>
        <v>57200.877869909113</v>
      </c>
      <c r="O28" s="69">
        <f t="shared" si="104"/>
        <v>57212.615530855554</v>
      </c>
      <c r="P28" s="69">
        <f t="shared" si="104"/>
        <v>57224.355600378389</v>
      </c>
      <c r="Q28" s="69">
        <f t="shared" si="104"/>
        <v>57236.098078971867</v>
      </c>
      <c r="R28" s="69">
        <f t="shared" si="104"/>
        <v>57247.842967130331</v>
      </c>
      <c r="S28" s="69">
        <f t="shared" si="104"/>
        <v>57259.590265348226</v>
      </c>
      <c r="T28" s="69">
        <f t="shared" si="104"/>
        <v>57271.339974120092</v>
      </c>
      <c r="U28" s="69">
        <f t="shared" si="104"/>
        <v>57283.092093940584</v>
      </c>
      <c r="V28" s="69">
        <f t="shared" si="104"/>
        <v>57294.846625304446</v>
      </c>
      <c r="W28" s="69">
        <f t="shared" si="104"/>
        <v>57306.60356870653</v>
      </c>
      <c r="X28" s="69">
        <f t="shared" si="104"/>
        <v>57318.362924641784</v>
      </c>
      <c r="Y28" s="69">
        <f t="shared" si="104"/>
        <v>57330.12469360527</v>
      </c>
      <c r="Z28" s="69">
        <f t="shared" si="104"/>
        <v>57341.88887609214</v>
      </c>
      <c r="AA28" s="69">
        <f t="shared" si="104"/>
        <v>57353.655472597646</v>
      </c>
      <c r="AB28" s="69">
        <f t="shared" si="104"/>
        <v>57365.424483617149</v>
      </c>
      <c r="AC28" s="69">
        <f t="shared" si="104"/>
        <v>57377.195909646107</v>
      </c>
      <c r="AD28" s="69">
        <f t="shared" si="104"/>
        <v>57388.969751180084</v>
      </c>
      <c r="AE28" s="69">
        <f t="shared" si="104"/>
        <v>57400.746008714748</v>
      </c>
      <c r="AF28" s="69">
        <f t="shared" si="104"/>
        <v>57412.524682745854</v>
      </c>
      <c r="AG28" s="69">
        <f t="shared" si="104"/>
        <v>57424.30577376928</v>
      </c>
      <c r="AH28" s="69">
        <f t="shared" si="104"/>
        <v>57436.089282280984</v>
      </c>
      <c r="AI28" s="69">
        <f t="shared" si="104"/>
        <v>57447.875208777041</v>
      </c>
      <c r="AJ28" s="69">
        <f t="shared" si="104"/>
        <v>57459.663553753628</v>
      </c>
      <c r="AK28" s="69">
        <f t="shared" si="104"/>
        <v>57471.454317707008</v>
      </c>
      <c r="AL28" s="69">
        <f t="shared" si="104"/>
        <v>57483.247501133563</v>
      </c>
      <c r="AM28" s="69">
        <f t="shared" si="104"/>
        <v>57495.043104529774</v>
      </c>
      <c r="AN28" s="69">
        <f t="shared" si="104"/>
        <v>57506.841128392218</v>
      </c>
      <c r="AO28" s="69">
        <f t="shared" si="104"/>
        <v>57518.641573217574</v>
      </c>
      <c r="AP28" s="69">
        <f t="shared" si="104"/>
        <v>57530.444439502629</v>
      </c>
      <c r="AQ28" s="69">
        <f t="shared" si="104"/>
        <v>57542.249727744267</v>
      </c>
      <c r="AR28" s="69">
        <f t="shared" si="104"/>
        <v>57554.057438439471</v>
      </c>
      <c r="AS28" s="69">
        <f t="shared" si="104"/>
        <v>57565.867572085335</v>
      </c>
      <c r="AT28" s="69">
        <f t="shared" si="104"/>
        <v>57577.680129179047</v>
      </c>
      <c r="AU28" s="69">
        <f t="shared" si="104"/>
        <v>57589.495110217904</v>
      </c>
      <c r="AV28" s="69">
        <f t="shared" si="104"/>
        <v>57601.312515699297</v>
      </c>
      <c r="AW28" s="69">
        <f t="shared" si="104"/>
        <v>57613.132346120728</v>
      </c>
      <c r="AX28" s="69">
        <f t="shared" si="104"/>
        <v>57624.954601979793</v>
      </c>
      <c r="AY28" s="69">
        <f t="shared" si="104"/>
        <v>57636.779283774194</v>
      </c>
      <c r="AZ28" s="69">
        <f t="shared" si="104"/>
        <v>57648.606392001733</v>
      </c>
      <c r="BA28" s="69">
        <f t="shared" si="104"/>
        <v>57660.435927160317</v>
      </c>
      <c r="BB28" s="69">
        <f t="shared" si="104"/>
        <v>57672.267889747956</v>
      </c>
      <c r="BC28" s="69">
        <f t="shared" si="104"/>
        <v>57684.102280262756</v>
      </c>
      <c r="BD28" s="69">
        <f t="shared" si="104"/>
        <v>57695.939099202937</v>
      </c>
      <c r="BE28" s="69">
        <f t="shared" si="104"/>
        <v>57707.778347066807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49651.474737668745</v>
      </c>
      <c r="DG28" s="108">
        <f t="shared" si="15"/>
        <v>49661.663255706648</v>
      </c>
      <c r="DH28" s="108">
        <f t="shared" si="15"/>
        <v>49671.853864435718</v>
      </c>
      <c r="DI28" s="108">
        <f t="shared" si="15"/>
        <v>49682.046564284974</v>
      </c>
      <c r="DJ28" s="108">
        <f t="shared" si="15"/>
        <v>53044.366299072994</v>
      </c>
      <c r="DK28" s="108">
        <f t="shared" si="15"/>
        <v>53055.251040879804</v>
      </c>
      <c r="DL28" s="108">
        <f t="shared" si="15"/>
        <v>53066.1380162434</v>
      </c>
      <c r="DM28" s="108">
        <f t="shared" si="15"/>
        <v>53077.027225622121</v>
      </c>
      <c r="DN28" s="108">
        <f t="shared" si="15"/>
        <v>46728.510072927951</v>
      </c>
      <c r="DO28" s="108">
        <f t="shared" si="15"/>
        <v>46738.098796531383</v>
      </c>
      <c r="DP28" s="108">
        <f t="shared" si="15"/>
        <v>46747.689487747739</v>
      </c>
      <c r="DQ28" s="108">
        <f t="shared" si="15"/>
        <v>46757.282146980775</v>
      </c>
      <c r="DR28" s="108">
        <f t="shared" si="15"/>
        <v>46766.876774634329</v>
      </c>
      <c r="DS28" s="108">
        <f t="shared" si="15"/>
        <v>48658.09380332585</v>
      </c>
      <c r="DT28" s="108">
        <f t="shared" si="15"/>
        <v>48668.078478887335</v>
      </c>
      <c r="DU28" s="108">
        <f t="shared" si="15"/>
        <v>48678.06520331138</v>
      </c>
      <c r="DV28" s="108">
        <f t="shared" si="90"/>
        <v>48688.05397701839</v>
      </c>
      <c r="DW28" s="108">
        <f t="shared" si="90"/>
        <v>47024.026318835386</v>
      </c>
      <c r="DX28" s="108">
        <f t="shared" si="90"/>
        <v>47033.6756825833</v>
      </c>
      <c r="DY28" s="108">
        <f t="shared" si="90"/>
        <v>47043.327026387546</v>
      </c>
      <c r="DZ28" s="108">
        <f t="shared" si="90"/>
        <v>47052.980350654419</v>
      </c>
      <c r="EA28" s="108">
        <f t="shared" si="90"/>
        <v>49479.479103950493</v>
      </c>
      <c r="EB28" s="108">
        <f t="shared" si="90"/>
        <v>49489.632328361658</v>
      </c>
      <c r="EC28" s="108">
        <f t="shared" si="90"/>
        <v>49499.787636221707</v>
      </c>
      <c r="ED28" s="108">
        <f t="shared" si="90"/>
        <v>49509.94502795818</v>
      </c>
      <c r="EE28" s="108">
        <f t="shared" si="90"/>
        <v>49520.104503998678</v>
      </c>
      <c r="EF28" s="108">
        <f t="shared" si="90"/>
        <v>49080.625137068848</v>
      </c>
      <c r="EG28" s="108">
        <f t="shared" si="90"/>
        <v>49090.696516361459</v>
      </c>
      <c r="EH28" s="108">
        <f t="shared" si="90"/>
        <v>49100.769962308281</v>
      </c>
      <c r="EI28" s="108">
        <f t="shared" si="90"/>
        <v>49110.845475333401</v>
      </c>
      <c r="EJ28" s="108">
        <f t="shared" si="90"/>
        <v>48932.96528408755</v>
      </c>
      <c r="EK28" s="108">
        <f t="shared" si="90"/>
        <v>48943.006363472981</v>
      </c>
      <c r="EL28" s="108">
        <f t="shared" si="91"/>
        <v>48953.049503295071</v>
      </c>
      <c r="EM28" s="108">
        <f t="shared" si="91"/>
        <v>48963.094703976618</v>
      </c>
      <c r="EN28" s="108">
        <f t="shared" si="91"/>
        <v>52624.479797427877</v>
      </c>
      <c r="EO28" s="108">
        <f t="shared" si="91"/>
        <v>52635.278378225012</v>
      </c>
      <c r="EP28" s="108">
        <f t="shared" si="91"/>
        <v>52646.079174898623</v>
      </c>
      <c r="EQ28" s="108">
        <f t="shared" si="91"/>
        <v>52656.882187903422</v>
      </c>
      <c r="ER28" s="108">
        <f t="shared" si="91"/>
        <v>52667.687417694193</v>
      </c>
      <c r="ES28" s="108">
        <f t="shared" si="91"/>
        <v>52513.27247500392</v>
      </c>
      <c r="ET28" s="108">
        <f t="shared" si="91"/>
        <v>52524.048235979149</v>
      </c>
      <c r="EU28" s="108">
        <f t="shared" si="91"/>
        <v>52534.826208148224</v>
      </c>
      <c r="EV28" s="108">
        <f t="shared" si="91"/>
        <v>52545.606391964873</v>
      </c>
      <c r="EW28" s="108">
        <f t="shared" si="91"/>
        <v>52032.327642475626</v>
      </c>
      <c r="EX28" s="108">
        <f t="shared" si="91"/>
        <v>52043.004713228111</v>
      </c>
      <c r="EY28" s="108">
        <f t="shared" si="91"/>
        <v>52053.683974923137</v>
      </c>
      <c r="EZ28" s="108">
        <f t="shared" si="91"/>
        <v>52064.365428010278</v>
      </c>
      <c r="FA28" s="108">
        <f t="shared" si="91"/>
        <v>47719.930997510324</v>
      </c>
      <c r="FB28" s="108">
        <f t="shared" si="92"/>
        <v>47729.723161394766</v>
      </c>
      <c r="FC28" s="108">
        <f t="shared" si="92"/>
        <v>47739.517334638222</v>
      </c>
      <c r="FD28" s="108">
        <f t="shared" si="92"/>
        <v>47749.31351765302</v>
      </c>
      <c r="FE28" s="108">
        <f t="shared" si="92"/>
        <v>47759.111710851561</v>
      </c>
    </row>
    <row r="29" spans="1:161" s="45" customFormat="1" ht="15.75" x14ac:dyDescent="0.25">
      <c r="A29" s="67" t="s">
        <v>95</v>
      </c>
      <c r="B29" s="74">
        <f>SUM(B4:B28)</f>
        <v>2628471.6284255842</v>
      </c>
      <c r="C29" s="74">
        <f>SUM(C4:C28)</f>
        <v>2656665.8317145226</v>
      </c>
      <c r="D29" s="102"/>
      <c r="E29" s="103"/>
      <c r="F29" s="29">
        <f>SUM(F4:F28)</f>
        <v>2629010.9926789086</v>
      </c>
      <c r="G29" s="29">
        <f t="shared" ref="G29:BE29" si="105">SUM(G4:G28)</f>
        <v>2629550.4676101627</v>
      </c>
      <c r="H29" s="29">
        <f t="shared" si="105"/>
        <v>2630090.0532420576</v>
      </c>
      <c r="I29" s="29">
        <f t="shared" si="105"/>
        <v>2630629.7495973087</v>
      </c>
      <c r="J29" s="29">
        <f t="shared" si="105"/>
        <v>2631169.5566986366</v>
      </c>
      <c r="K29" s="29">
        <f t="shared" si="105"/>
        <v>2631709.4745687675</v>
      </c>
      <c r="L29" s="29">
        <f t="shared" si="105"/>
        <v>2632249.5032304297</v>
      </c>
      <c r="M29" s="29">
        <f t="shared" si="105"/>
        <v>2632789.6427063597</v>
      </c>
      <c r="N29" s="29">
        <f t="shared" si="105"/>
        <v>2633329.8930192948</v>
      </c>
      <c r="O29" s="29">
        <f t="shared" si="105"/>
        <v>2633870.2541919788</v>
      </c>
      <c r="P29" s="29">
        <f t="shared" si="105"/>
        <v>2634410.7262471621</v>
      </c>
      <c r="Q29" s="29">
        <f t="shared" si="105"/>
        <v>2634951.3092075964</v>
      </c>
      <c r="R29" s="29">
        <f t="shared" si="105"/>
        <v>2635492.0030960399</v>
      </c>
      <c r="S29" s="29">
        <f t="shared" si="105"/>
        <v>2636032.8079352542</v>
      </c>
      <c r="T29" s="29">
        <f t="shared" si="105"/>
        <v>2636573.7237480087</v>
      </c>
      <c r="U29" s="29">
        <f t="shared" si="105"/>
        <v>2637114.7505570725</v>
      </c>
      <c r="V29" s="29">
        <f t="shared" si="105"/>
        <v>2637655.8883852246</v>
      </c>
      <c r="W29" s="29">
        <f t="shared" si="105"/>
        <v>2638197.137255244</v>
      </c>
      <c r="X29" s="29">
        <f t="shared" si="105"/>
        <v>2638738.497189919</v>
      </c>
      <c r="Y29" s="29">
        <f t="shared" si="105"/>
        <v>2639279.9682120383</v>
      </c>
      <c r="Z29" s="29">
        <f t="shared" si="105"/>
        <v>2639821.5503443968</v>
      </c>
      <c r="AA29" s="29">
        <f t="shared" si="105"/>
        <v>2640363.2436097958</v>
      </c>
      <c r="AB29" s="29">
        <f t="shared" si="105"/>
        <v>2640905.0480310395</v>
      </c>
      <c r="AC29" s="29">
        <f t="shared" si="105"/>
        <v>2641446.963630937</v>
      </c>
      <c r="AD29" s="29">
        <f t="shared" si="105"/>
        <v>2641988.990432302</v>
      </c>
      <c r="AE29" s="29">
        <f t="shared" si="105"/>
        <v>2642531.1284579528</v>
      </c>
      <c r="AF29" s="29">
        <f t="shared" si="105"/>
        <v>2643073.3777307142</v>
      </c>
      <c r="AG29" s="29">
        <f t="shared" si="105"/>
        <v>2643615.7382734129</v>
      </c>
      <c r="AH29" s="29">
        <f t="shared" si="105"/>
        <v>2644158.2101088814</v>
      </c>
      <c r="AI29" s="29">
        <f t="shared" si="105"/>
        <v>2644700.7932599578</v>
      </c>
      <c r="AJ29" s="29">
        <f t="shared" si="105"/>
        <v>2645243.4877494839</v>
      </c>
      <c r="AK29" s="29">
        <f t="shared" si="105"/>
        <v>2645786.2936003073</v>
      </c>
      <c r="AL29" s="29">
        <f t="shared" si="105"/>
        <v>2646329.2108352776</v>
      </c>
      <c r="AM29" s="29">
        <f t="shared" si="105"/>
        <v>2646872.2394772526</v>
      </c>
      <c r="AN29" s="29">
        <f t="shared" si="105"/>
        <v>2647415.3795490912</v>
      </c>
      <c r="AO29" s="29">
        <f t="shared" si="105"/>
        <v>2647958.6310736607</v>
      </c>
      <c r="AP29" s="29">
        <f t="shared" si="105"/>
        <v>2648501.9940738305</v>
      </c>
      <c r="AQ29" s="29">
        <f t="shared" si="105"/>
        <v>2649045.4685724755</v>
      </c>
      <c r="AR29" s="29">
        <f t="shared" si="105"/>
        <v>2649589.0545924758</v>
      </c>
      <c r="AS29" s="29">
        <f t="shared" si="105"/>
        <v>2650132.7521567135</v>
      </c>
      <c r="AT29" s="29">
        <f t="shared" si="105"/>
        <v>2650676.5612880811</v>
      </c>
      <c r="AU29" s="29">
        <f t="shared" si="105"/>
        <v>2651220.48200947</v>
      </c>
      <c r="AV29" s="29">
        <f t="shared" si="105"/>
        <v>2651764.5143437786</v>
      </c>
      <c r="AW29" s="29">
        <f t="shared" si="105"/>
        <v>2652308.6583139109</v>
      </c>
      <c r="AX29" s="29">
        <f t="shared" si="105"/>
        <v>2652852.9139427738</v>
      </c>
      <c r="AY29" s="29">
        <f t="shared" si="105"/>
        <v>2653397.2812532792</v>
      </c>
      <c r="AZ29" s="29">
        <f t="shared" si="105"/>
        <v>2653941.7602683459</v>
      </c>
      <c r="BA29" s="29">
        <f t="shared" si="105"/>
        <v>2654486.3510108953</v>
      </c>
      <c r="BB29" s="29">
        <f t="shared" si="105"/>
        <v>2655031.0535038523</v>
      </c>
      <c r="BC29" s="29">
        <f t="shared" si="105"/>
        <v>2655575.8677701503</v>
      </c>
      <c r="BD29" s="29">
        <f t="shared" si="105"/>
        <v>2656120.7938327249</v>
      </c>
      <c r="BE29" s="29">
        <f t="shared" si="105"/>
        <v>2656665.8317145156</v>
      </c>
      <c r="DB29" s="178" t="s">
        <v>117</v>
      </c>
      <c r="DC29" s="178"/>
      <c r="DD29" s="178"/>
      <c r="DE29" s="178"/>
      <c r="DF29" s="135">
        <f>SUM(DF4:DF15)</f>
        <v>1065582.1143195862</v>
      </c>
      <c r="DG29" s="135">
        <f t="shared" ref="DG29:FE29" si="106">SUM(DG4:DG15)</f>
        <v>1065800.7725296386</v>
      </c>
      <c r="DH29" s="135">
        <f t="shared" si="106"/>
        <v>1066019.4756085121</v>
      </c>
      <c r="DI29" s="135">
        <f t="shared" si="106"/>
        <v>1066238.2235654134</v>
      </c>
      <c r="DJ29" s="135">
        <f t="shared" si="106"/>
        <v>1192054.4630003606</v>
      </c>
      <c r="DK29" s="135">
        <f t="shared" si="106"/>
        <v>1192299.0734265887</v>
      </c>
      <c r="DL29" s="135">
        <f t="shared" si="106"/>
        <v>1192543.7340470511</v>
      </c>
      <c r="DM29" s="135">
        <f t="shared" si="106"/>
        <v>1192788.4448720468</v>
      </c>
      <c r="DN29" s="135">
        <f t="shared" si="106"/>
        <v>1053527.2055436932</v>
      </c>
      <c r="DO29" s="135">
        <f t="shared" si="106"/>
        <v>1053743.390077865</v>
      </c>
      <c r="DP29" s="135">
        <f t="shared" si="106"/>
        <v>1053959.6189732575</v>
      </c>
      <c r="DQ29" s="135">
        <f t="shared" si="106"/>
        <v>1054175.8922389732</v>
      </c>
      <c r="DR29" s="135">
        <f t="shared" si="106"/>
        <v>1054392.2098841178</v>
      </c>
      <c r="DS29" s="135">
        <f t="shared" si="106"/>
        <v>1094966.2101794346</v>
      </c>
      <c r="DT29" s="135">
        <f t="shared" si="106"/>
        <v>1095190.8980269206</v>
      </c>
      <c r="DU29" s="135">
        <f t="shared" si="106"/>
        <v>1095415.631980513</v>
      </c>
      <c r="DV29" s="135">
        <f t="shared" si="106"/>
        <v>1095640.4120496728</v>
      </c>
      <c r="DW29" s="135">
        <f t="shared" si="106"/>
        <v>1093702.8590926521</v>
      </c>
      <c r="DX29" s="135">
        <f t="shared" si="106"/>
        <v>1093927.2876995937</v>
      </c>
      <c r="DY29" s="135">
        <f t="shared" si="106"/>
        <v>1094151.7623594457</v>
      </c>
      <c r="DZ29" s="135">
        <f t="shared" si="106"/>
        <v>1094376.2830816577</v>
      </c>
      <c r="EA29" s="135">
        <f t="shared" si="106"/>
        <v>1138880.762381692</v>
      </c>
      <c r="EB29" s="135">
        <f t="shared" si="106"/>
        <v>1139114.4615266188</v>
      </c>
      <c r="EC29" s="135">
        <f t="shared" si="106"/>
        <v>1139348.2086267767</v>
      </c>
      <c r="ED29" s="135">
        <f t="shared" si="106"/>
        <v>1139582.0036920067</v>
      </c>
      <c r="EE29" s="135">
        <f t="shared" si="106"/>
        <v>1139815.8467321505</v>
      </c>
      <c r="EF29" s="135">
        <f t="shared" si="106"/>
        <v>1153094.9152813142</v>
      </c>
      <c r="EG29" s="135">
        <f t="shared" si="106"/>
        <v>1153331.5311805564</v>
      </c>
      <c r="EH29" s="135">
        <f t="shared" si="106"/>
        <v>1153568.1956335502</v>
      </c>
      <c r="EI29" s="135">
        <f t="shared" si="106"/>
        <v>1153804.9086502581</v>
      </c>
      <c r="EJ29" s="135">
        <f t="shared" si="106"/>
        <v>1184439.5237728569</v>
      </c>
      <c r="EK29" s="135">
        <f t="shared" si="106"/>
        <v>1184682.5716081234</v>
      </c>
      <c r="EL29" s="135">
        <f t="shared" si="106"/>
        <v>1184925.6693169787</v>
      </c>
      <c r="EM29" s="135">
        <f t="shared" si="106"/>
        <v>1185168.8169096576</v>
      </c>
      <c r="EN29" s="135">
        <f t="shared" si="106"/>
        <v>1280911.4086677511</v>
      </c>
      <c r="EO29" s="135">
        <f t="shared" si="106"/>
        <v>1281174.2526026217</v>
      </c>
      <c r="EP29" s="135">
        <f t="shared" si="106"/>
        <v>1281437.1504732552</v>
      </c>
      <c r="EQ29" s="135">
        <f t="shared" si="106"/>
        <v>1281700.1022907186</v>
      </c>
      <c r="ER29" s="135">
        <f t="shared" si="106"/>
        <v>1281963.1080660834</v>
      </c>
      <c r="ES29" s="135">
        <f t="shared" si="106"/>
        <v>1220907.1602359833</v>
      </c>
      <c r="ET29" s="135">
        <f t="shared" si="106"/>
        <v>1221157.6912562684</v>
      </c>
      <c r="EU29" s="135">
        <f t="shared" si="106"/>
        <v>1221408.2736856972</v>
      </c>
      <c r="EV29" s="135">
        <f t="shared" si="106"/>
        <v>1221658.9075348191</v>
      </c>
      <c r="EW29" s="135">
        <f t="shared" si="106"/>
        <v>1187553.9747546092</v>
      </c>
      <c r="EX29" s="135">
        <f t="shared" si="106"/>
        <v>1187797.6616774388</v>
      </c>
      <c r="EY29" s="135">
        <f t="shared" si="106"/>
        <v>1188041.3986049986</v>
      </c>
      <c r="EZ29" s="135">
        <f t="shared" si="106"/>
        <v>1188285.18554755</v>
      </c>
      <c r="FA29" s="135">
        <f t="shared" si="106"/>
        <v>1065351.0730395904</v>
      </c>
      <c r="FB29" s="135">
        <f t="shared" si="106"/>
        <v>1065569.6838398073</v>
      </c>
      <c r="FC29" s="135">
        <f t="shared" si="106"/>
        <v>1065788.3394991166</v>
      </c>
      <c r="FD29" s="135">
        <f t="shared" si="106"/>
        <v>1066007.0400267232</v>
      </c>
      <c r="FE29" s="135">
        <f t="shared" si="106"/>
        <v>1066225.7854318339</v>
      </c>
    </row>
    <row r="30" spans="1:161" x14ac:dyDescent="0.25">
      <c r="B30" s="167" t="s">
        <v>251</v>
      </c>
      <c r="C30" s="167"/>
      <c r="D30" s="167"/>
      <c r="E30" s="167"/>
      <c r="F30" s="137">
        <f>SUM(F4:F15)</f>
        <v>770826.6913230645</v>
      </c>
      <c r="G30" s="137">
        <f t="shared" ref="G30:BE30" si="107">SUM(G4:G15)</f>
        <v>770984.8655100374</v>
      </c>
      <c r="H30" s="137">
        <f t="shared" si="107"/>
        <v>771143.07215446641</v>
      </c>
      <c r="I30" s="137">
        <f t="shared" si="107"/>
        <v>771301.31126301188</v>
      </c>
      <c r="J30" s="137">
        <f t="shared" si="107"/>
        <v>771459.58284233499</v>
      </c>
      <c r="K30" s="137">
        <f t="shared" si="107"/>
        <v>771617.8868990991</v>
      </c>
      <c r="L30" s="137">
        <f t="shared" si="107"/>
        <v>771776.22343996889</v>
      </c>
      <c r="M30" s="137">
        <f t="shared" si="107"/>
        <v>771934.59247160982</v>
      </c>
      <c r="N30" s="137">
        <f t="shared" si="107"/>
        <v>772092.99400068878</v>
      </c>
      <c r="O30" s="137">
        <f t="shared" si="107"/>
        <v>772251.4280338746</v>
      </c>
      <c r="P30" s="137">
        <f t="shared" si="107"/>
        <v>772409.89457783708</v>
      </c>
      <c r="Q30" s="137">
        <f t="shared" si="107"/>
        <v>772568.3936392474</v>
      </c>
      <c r="R30" s="137">
        <f t="shared" si="107"/>
        <v>772726.92522477836</v>
      </c>
      <c r="S30" s="137">
        <f t="shared" si="107"/>
        <v>772885.48934110347</v>
      </c>
      <c r="T30" s="137">
        <f t="shared" si="107"/>
        <v>773044.08599489869</v>
      </c>
      <c r="U30" s="137">
        <f t="shared" si="107"/>
        <v>773202.7151928402</v>
      </c>
      <c r="V30" s="137">
        <f t="shared" si="107"/>
        <v>773361.3769416064</v>
      </c>
      <c r="W30" s="137">
        <f t="shared" si="107"/>
        <v>773520.07124787662</v>
      </c>
      <c r="X30" s="137">
        <f t="shared" si="107"/>
        <v>773678.79811833159</v>
      </c>
      <c r="Y30" s="137">
        <f t="shared" si="107"/>
        <v>773837.55755965388</v>
      </c>
      <c r="Z30" s="137">
        <f t="shared" si="107"/>
        <v>773996.34957852634</v>
      </c>
      <c r="AA30" s="137">
        <f t="shared" si="107"/>
        <v>774155.17418163468</v>
      </c>
      <c r="AB30" s="137">
        <f t="shared" si="107"/>
        <v>774314.03137566498</v>
      </c>
      <c r="AC30" s="137">
        <f t="shared" si="107"/>
        <v>774472.92116730462</v>
      </c>
      <c r="AD30" s="137">
        <f t="shared" si="107"/>
        <v>774631.84356324305</v>
      </c>
      <c r="AE30" s="137">
        <f t="shared" si="107"/>
        <v>774790.79857017007</v>
      </c>
      <c r="AF30" s="137">
        <f t="shared" si="107"/>
        <v>774949.7861947784</v>
      </c>
      <c r="AG30" s="137">
        <f t="shared" si="107"/>
        <v>775108.8064437604</v>
      </c>
      <c r="AH30" s="137">
        <f t="shared" si="107"/>
        <v>775267.85932381114</v>
      </c>
      <c r="AI30" s="137">
        <f t="shared" si="107"/>
        <v>775426.94484162622</v>
      </c>
      <c r="AJ30" s="137">
        <f t="shared" si="107"/>
        <v>775586.06300390302</v>
      </c>
      <c r="AK30" s="137">
        <f t="shared" si="107"/>
        <v>775745.21381734009</v>
      </c>
      <c r="AL30" s="137">
        <f t="shared" si="107"/>
        <v>775904.39728863817</v>
      </c>
      <c r="AM30" s="137">
        <f t="shared" si="107"/>
        <v>776063.61342449766</v>
      </c>
      <c r="AN30" s="137">
        <f t="shared" si="107"/>
        <v>776222.86223162187</v>
      </c>
      <c r="AO30" s="137">
        <f t="shared" si="107"/>
        <v>776382.14371671504</v>
      </c>
      <c r="AP30" s="137">
        <f t="shared" si="107"/>
        <v>776541.45788648259</v>
      </c>
      <c r="AQ30" s="137">
        <f t="shared" si="107"/>
        <v>776700.80474763131</v>
      </c>
      <c r="AR30" s="137">
        <f t="shared" si="107"/>
        <v>776860.18430686975</v>
      </c>
      <c r="AS30" s="137">
        <f t="shared" si="107"/>
        <v>777019.59657090728</v>
      </c>
      <c r="AT30" s="137">
        <f t="shared" si="107"/>
        <v>777179.04154645512</v>
      </c>
      <c r="AU30" s="137">
        <f t="shared" si="107"/>
        <v>777338.51924022578</v>
      </c>
      <c r="AV30" s="137">
        <f t="shared" si="107"/>
        <v>777498.02965893294</v>
      </c>
      <c r="AW30" s="137">
        <f t="shared" si="107"/>
        <v>777657.57280929212</v>
      </c>
      <c r="AX30" s="137">
        <f t="shared" si="107"/>
        <v>777817.14869801933</v>
      </c>
      <c r="AY30" s="137">
        <f t="shared" si="107"/>
        <v>777976.75733183254</v>
      </c>
      <c r="AZ30" s="137">
        <f t="shared" si="107"/>
        <v>778136.39871745149</v>
      </c>
      <c r="BA30" s="137">
        <f t="shared" si="107"/>
        <v>778296.07286159659</v>
      </c>
      <c r="BB30" s="137">
        <f t="shared" si="107"/>
        <v>778455.77977099014</v>
      </c>
      <c r="BC30" s="137">
        <f t="shared" si="107"/>
        <v>778615.51945235534</v>
      </c>
      <c r="BD30" s="137">
        <f t="shared" si="107"/>
        <v>778775.29191241693</v>
      </c>
      <c r="BE30" s="137">
        <f t="shared" si="107"/>
        <v>778935.0971579015</v>
      </c>
      <c r="DB30" s="178" t="s">
        <v>118</v>
      </c>
      <c r="DC30" s="178"/>
      <c r="DD30" s="178"/>
      <c r="DE30" s="178"/>
      <c r="DF30" s="109">
        <f>SUM(DF16:DF28)</f>
        <v>1875180.8192305071</v>
      </c>
      <c r="DG30" s="109">
        <f t="shared" ref="DG30:FE30" si="108">SUM(DG16:DG28)</f>
        <v>1875565.6076723807</v>
      </c>
      <c r="DH30" s="109">
        <f t="shared" si="108"/>
        <v>1875950.475073118</v>
      </c>
      <c r="DI30" s="109">
        <f t="shared" si="108"/>
        <v>1876335.4214489199</v>
      </c>
      <c r="DJ30" s="109">
        <f t="shared" si="108"/>
        <v>2044168.2181727018</v>
      </c>
      <c r="DK30" s="109">
        <f t="shared" si="108"/>
        <v>2044587.6829493959</v>
      </c>
      <c r="DL30" s="109">
        <f t="shared" si="108"/>
        <v>2045007.2338005616</v>
      </c>
      <c r="DM30" s="109">
        <f t="shared" si="108"/>
        <v>2045426.870743861</v>
      </c>
      <c r="DN30" s="109">
        <f t="shared" si="108"/>
        <v>1803387.5111918177</v>
      </c>
      <c r="DO30" s="109">
        <f t="shared" si="108"/>
        <v>1803757.5675956644</v>
      </c>
      <c r="DP30" s="109">
        <f t="shared" si="108"/>
        <v>1804127.6999353494</v>
      </c>
      <c r="DQ30" s="109">
        <f t="shared" si="108"/>
        <v>1804497.9082264542</v>
      </c>
      <c r="DR30" s="109">
        <f t="shared" si="108"/>
        <v>1804868.1924845641</v>
      </c>
      <c r="DS30" s="109">
        <f t="shared" si="108"/>
        <v>1857865.3421672927</v>
      </c>
      <c r="DT30" s="109">
        <f t="shared" si="108"/>
        <v>1858246.5774609207</v>
      </c>
      <c r="DU30" s="109">
        <f t="shared" si="108"/>
        <v>1858627.8909843022</v>
      </c>
      <c r="DV30" s="109">
        <f t="shared" si="108"/>
        <v>1859009.2827534911</v>
      </c>
      <c r="DW30" s="109">
        <f t="shared" si="108"/>
        <v>1839768.9210565325</v>
      </c>
      <c r="DX30" s="109">
        <f t="shared" si="108"/>
        <v>1840146.4429516383</v>
      </c>
      <c r="DY30" s="109">
        <f t="shared" si="108"/>
        <v>1840524.0423145059</v>
      </c>
      <c r="DZ30" s="109">
        <f t="shared" si="108"/>
        <v>1840901.7191610325</v>
      </c>
      <c r="EA30" s="109">
        <f t="shared" si="108"/>
        <v>1916385.0015703263</v>
      </c>
      <c r="EB30" s="109">
        <f t="shared" si="108"/>
        <v>1916778.2451398117</v>
      </c>
      <c r="EC30" s="109">
        <f t="shared" si="108"/>
        <v>1917171.5694031583</v>
      </c>
      <c r="ED30" s="109">
        <f t="shared" si="108"/>
        <v>1917564.9743769241</v>
      </c>
      <c r="EE30" s="109">
        <f t="shared" si="108"/>
        <v>1917958.4600776718</v>
      </c>
      <c r="EF30" s="109">
        <f t="shared" si="108"/>
        <v>1887678.9744866434</v>
      </c>
      <c r="EG30" s="109">
        <f t="shared" si="108"/>
        <v>1888066.3275588925</v>
      </c>
      <c r="EH30" s="109">
        <f t="shared" si="108"/>
        <v>1888453.7601162677</v>
      </c>
      <c r="EI30" s="109">
        <f t="shared" si="108"/>
        <v>1888841.2721750806</v>
      </c>
      <c r="EJ30" s="109">
        <f t="shared" si="108"/>
        <v>1918401.4259408321</v>
      </c>
      <c r="EK30" s="109">
        <f t="shared" si="108"/>
        <v>1918795.0832820374</v>
      </c>
      <c r="EL30" s="109">
        <f t="shared" si="108"/>
        <v>1919188.8214020098</v>
      </c>
      <c r="EM30" s="109">
        <f t="shared" si="108"/>
        <v>1919582.6403173248</v>
      </c>
      <c r="EN30" s="109">
        <f t="shared" si="108"/>
        <v>2060712.5264135159</v>
      </c>
      <c r="EO30" s="109">
        <f t="shared" si="108"/>
        <v>2061135.3860940635</v>
      </c>
      <c r="EP30" s="109">
        <f t="shared" si="108"/>
        <v>2061558.3325457196</v>
      </c>
      <c r="EQ30" s="109">
        <f t="shared" si="108"/>
        <v>2061981.3657862891</v>
      </c>
      <c r="ER30" s="109">
        <f t="shared" si="108"/>
        <v>2062404.4858335811</v>
      </c>
      <c r="ES30" s="109">
        <f t="shared" si="108"/>
        <v>1999087.8272614786</v>
      </c>
      <c r="ET30" s="109">
        <f t="shared" si="108"/>
        <v>1999498.0415097969</v>
      </c>
      <c r="EU30" s="109">
        <f t="shared" si="108"/>
        <v>1999908.3399343716</v>
      </c>
      <c r="EV30" s="109">
        <f t="shared" si="108"/>
        <v>2000318.7225524758</v>
      </c>
      <c r="EW30" s="109">
        <f t="shared" si="108"/>
        <v>1972579.5221250213</v>
      </c>
      <c r="EX30" s="109">
        <f t="shared" si="108"/>
        <v>1972984.296850214</v>
      </c>
      <c r="EY30" s="109">
        <f t="shared" si="108"/>
        <v>1973389.1546354694</v>
      </c>
      <c r="EZ30" s="109">
        <f t="shared" si="108"/>
        <v>1973794.0954978308</v>
      </c>
      <c r="FA30" s="109">
        <f t="shared" si="108"/>
        <v>1831914.055001392</v>
      </c>
      <c r="FB30" s="109">
        <f t="shared" si="108"/>
        <v>1832289.9650723799</v>
      </c>
      <c r="FC30" s="109">
        <f t="shared" si="108"/>
        <v>1832665.9522803817</v>
      </c>
      <c r="FD30" s="109">
        <f t="shared" si="108"/>
        <v>1833042.0166412273</v>
      </c>
      <c r="FE30" s="109">
        <f t="shared" si="108"/>
        <v>1833418.158170748</v>
      </c>
    </row>
    <row r="31" spans="1:161" x14ac:dyDescent="0.25">
      <c r="B31" s="167" t="s">
        <v>252</v>
      </c>
      <c r="C31" s="167"/>
      <c r="D31" s="167"/>
      <c r="E31" s="167"/>
      <c r="F31" s="137">
        <f>SUM(F16:F28)</f>
        <v>1858184.3013558448</v>
      </c>
      <c r="G31" s="137">
        <f t="shared" ref="G31:BE31" si="109">SUM(G16:G28)</f>
        <v>1858565.6021001253</v>
      </c>
      <c r="H31" s="137">
        <f t="shared" si="109"/>
        <v>1858946.9810875908</v>
      </c>
      <c r="I31" s="137">
        <f t="shared" si="109"/>
        <v>1859328.4383342965</v>
      </c>
      <c r="J31" s="137">
        <f t="shared" si="109"/>
        <v>1859709.9738563017</v>
      </c>
      <c r="K31" s="137">
        <f t="shared" si="109"/>
        <v>1860091.5876696678</v>
      </c>
      <c r="L31" s="137">
        <f t="shared" si="109"/>
        <v>1860473.2797904608</v>
      </c>
      <c r="M31" s="137">
        <f t="shared" si="109"/>
        <v>1860855.0502347497</v>
      </c>
      <c r="N31" s="137">
        <f t="shared" si="109"/>
        <v>1861236.8990186057</v>
      </c>
      <c r="O31" s="137">
        <f t="shared" si="109"/>
        <v>1861618.8261581047</v>
      </c>
      <c r="P31" s="137">
        <f t="shared" si="109"/>
        <v>1862000.8316693248</v>
      </c>
      <c r="Q31" s="137">
        <f t="shared" si="109"/>
        <v>1862382.9155683487</v>
      </c>
      <c r="R31" s="137">
        <f t="shared" si="109"/>
        <v>1862765.0778712612</v>
      </c>
      <c r="S31" s="137">
        <f t="shared" si="109"/>
        <v>1863147.3185941509</v>
      </c>
      <c r="T31" s="137">
        <f t="shared" si="109"/>
        <v>1863529.6377531097</v>
      </c>
      <c r="U31" s="137">
        <f t="shared" si="109"/>
        <v>1863912.0353642323</v>
      </c>
      <c r="V31" s="137">
        <f t="shared" si="109"/>
        <v>1864294.511443618</v>
      </c>
      <c r="W31" s="137">
        <f t="shared" si="109"/>
        <v>1864677.0660073678</v>
      </c>
      <c r="X31" s="137">
        <f t="shared" si="109"/>
        <v>1865059.6990715873</v>
      </c>
      <c r="Y31" s="137">
        <f t="shared" si="109"/>
        <v>1865442.4106523842</v>
      </c>
      <c r="Z31" s="137">
        <f t="shared" si="109"/>
        <v>1865825.2007658705</v>
      </c>
      <c r="AA31" s="137">
        <f t="shared" si="109"/>
        <v>1866208.0694281613</v>
      </c>
      <c r="AB31" s="137">
        <f t="shared" si="109"/>
        <v>1866591.0166553746</v>
      </c>
      <c r="AC31" s="137">
        <f t="shared" si="109"/>
        <v>1866974.0424636323</v>
      </c>
      <c r="AD31" s="137">
        <f t="shared" si="109"/>
        <v>1867357.1468690592</v>
      </c>
      <c r="AE31" s="137">
        <f t="shared" si="109"/>
        <v>1867740.3298877834</v>
      </c>
      <c r="AF31" s="137">
        <f t="shared" si="109"/>
        <v>1868123.5915359356</v>
      </c>
      <c r="AG31" s="137">
        <f t="shared" si="109"/>
        <v>1868506.9318296525</v>
      </c>
      <c r="AH31" s="137">
        <f t="shared" si="109"/>
        <v>1868890.3507850708</v>
      </c>
      <c r="AI31" s="137">
        <f t="shared" si="109"/>
        <v>1869273.8484183324</v>
      </c>
      <c r="AJ31" s="137">
        <f t="shared" si="109"/>
        <v>1869657.4247455816</v>
      </c>
      <c r="AK31" s="137">
        <f t="shared" si="109"/>
        <v>1870041.079782967</v>
      </c>
      <c r="AL31" s="137">
        <f t="shared" si="109"/>
        <v>1870424.8135466394</v>
      </c>
      <c r="AM31" s="137">
        <f t="shared" si="109"/>
        <v>1870808.6260527542</v>
      </c>
      <c r="AN31" s="137">
        <f t="shared" si="109"/>
        <v>1871192.517317469</v>
      </c>
      <c r="AO31" s="137">
        <f t="shared" si="109"/>
        <v>1871576.4873569456</v>
      </c>
      <c r="AP31" s="137">
        <f t="shared" si="109"/>
        <v>1871960.5361873477</v>
      </c>
      <c r="AQ31" s="137">
        <f t="shared" si="109"/>
        <v>1872344.6638248439</v>
      </c>
      <c r="AR31" s="137">
        <f t="shared" si="109"/>
        <v>1872728.8702856055</v>
      </c>
      <c r="AS31" s="137">
        <f t="shared" si="109"/>
        <v>1873113.1555858068</v>
      </c>
      <c r="AT31" s="137">
        <f t="shared" si="109"/>
        <v>1873497.5197416258</v>
      </c>
      <c r="AU31" s="137">
        <f t="shared" si="109"/>
        <v>1873881.9627692441</v>
      </c>
      <c r="AV31" s="137">
        <f t="shared" si="109"/>
        <v>1874266.4846848459</v>
      </c>
      <c r="AW31" s="137">
        <f t="shared" si="109"/>
        <v>1874651.0855046185</v>
      </c>
      <c r="AX31" s="137">
        <f t="shared" si="109"/>
        <v>1875035.7652447545</v>
      </c>
      <c r="AY31" s="137">
        <f t="shared" si="109"/>
        <v>1875420.5239214469</v>
      </c>
      <c r="AZ31" s="137">
        <f t="shared" si="109"/>
        <v>1875805.3615508946</v>
      </c>
      <c r="BA31" s="137">
        <f t="shared" si="109"/>
        <v>1876190.2781492986</v>
      </c>
      <c r="BB31" s="137">
        <f t="shared" si="109"/>
        <v>1876575.2737328627</v>
      </c>
      <c r="BC31" s="137">
        <f t="shared" si="109"/>
        <v>1876960.3483177961</v>
      </c>
      <c r="BD31" s="137">
        <f t="shared" si="109"/>
        <v>1877345.5019203075</v>
      </c>
      <c r="BE31" s="137">
        <f t="shared" si="109"/>
        <v>1877730.7345566144</v>
      </c>
    </row>
    <row r="32" spans="1:161" x14ac:dyDescent="0.25">
      <c r="F32" s="72">
        <f>SUM(F30:F31)</f>
        <v>2629010.9926789096</v>
      </c>
      <c r="G32" s="72">
        <f t="shared" ref="G32:BE32" si="110">SUM(G30:G31)</f>
        <v>2629550.4676101627</v>
      </c>
      <c r="H32" s="72">
        <f t="shared" si="110"/>
        <v>2630090.0532420571</v>
      </c>
      <c r="I32" s="72">
        <f t="shared" si="110"/>
        <v>2630629.7495973082</v>
      </c>
      <c r="J32" s="72">
        <f t="shared" si="110"/>
        <v>2631169.5566986366</v>
      </c>
      <c r="K32" s="72">
        <f t="shared" si="110"/>
        <v>2631709.474568767</v>
      </c>
      <c r="L32" s="72">
        <f t="shared" si="110"/>
        <v>2632249.5032304297</v>
      </c>
      <c r="M32" s="72">
        <f t="shared" si="110"/>
        <v>2632789.6427063597</v>
      </c>
      <c r="N32" s="72">
        <f t="shared" si="110"/>
        <v>2633329.8930192944</v>
      </c>
      <c r="O32" s="72">
        <f t="shared" si="110"/>
        <v>2633870.2541919793</v>
      </c>
      <c r="P32" s="72">
        <f t="shared" si="110"/>
        <v>2634410.7262471616</v>
      </c>
      <c r="Q32" s="72">
        <f t="shared" si="110"/>
        <v>2634951.3092075959</v>
      </c>
      <c r="R32" s="72">
        <f t="shared" si="110"/>
        <v>2635492.0030960394</v>
      </c>
      <c r="S32" s="72">
        <f t="shared" si="110"/>
        <v>2636032.8079352546</v>
      </c>
      <c r="T32" s="72">
        <f t="shared" si="110"/>
        <v>2636573.7237480083</v>
      </c>
      <c r="U32" s="72">
        <f t="shared" si="110"/>
        <v>2637114.7505570725</v>
      </c>
      <c r="V32" s="72">
        <f t="shared" si="110"/>
        <v>2637655.8883852242</v>
      </c>
      <c r="W32" s="72">
        <f t="shared" si="110"/>
        <v>2638197.1372552444</v>
      </c>
      <c r="X32" s="72">
        <f t="shared" si="110"/>
        <v>2638738.497189919</v>
      </c>
      <c r="Y32" s="72">
        <f t="shared" si="110"/>
        <v>2639279.9682120383</v>
      </c>
      <c r="Z32" s="72">
        <f t="shared" si="110"/>
        <v>2639821.5503443968</v>
      </c>
      <c r="AA32" s="72">
        <f t="shared" si="110"/>
        <v>2640363.2436097958</v>
      </c>
      <c r="AB32" s="72">
        <f t="shared" si="110"/>
        <v>2640905.0480310395</v>
      </c>
      <c r="AC32" s="72">
        <f t="shared" si="110"/>
        <v>2641446.963630937</v>
      </c>
      <c r="AD32" s="72">
        <f t="shared" si="110"/>
        <v>2641988.9904323025</v>
      </c>
      <c r="AE32" s="72">
        <f t="shared" si="110"/>
        <v>2642531.1284579532</v>
      </c>
      <c r="AF32" s="72">
        <f t="shared" si="110"/>
        <v>2643073.3777307142</v>
      </c>
      <c r="AG32" s="72">
        <f t="shared" si="110"/>
        <v>2643615.7382734129</v>
      </c>
      <c r="AH32" s="72">
        <f t="shared" si="110"/>
        <v>2644158.2101088818</v>
      </c>
      <c r="AI32" s="72">
        <f t="shared" si="110"/>
        <v>2644700.7932599587</v>
      </c>
      <c r="AJ32" s="72">
        <f t="shared" si="110"/>
        <v>2645243.4877494844</v>
      </c>
      <c r="AK32" s="72">
        <f t="shared" si="110"/>
        <v>2645786.2936003068</v>
      </c>
      <c r="AL32" s="72">
        <f t="shared" si="110"/>
        <v>2646329.2108352776</v>
      </c>
      <c r="AM32" s="72">
        <f t="shared" si="110"/>
        <v>2646872.2394772517</v>
      </c>
      <c r="AN32" s="72">
        <f t="shared" si="110"/>
        <v>2647415.3795490908</v>
      </c>
      <c r="AO32" s="72">
        <f t="shared" si="110"/>
        <v>2647958.6310736607</v>
      </c>
      <c r="AP32" s="72">
        <f t="shared" si="110"/>
        <v>2648501.9940738305</v>
      </c>
      <c r="AQ32" s="72">
        <f t="shared" si="110"/>
        <v>2649045.468572475</v>
      </c>
      <c r="AR32" s="72">
        <f t="shared" si="110"/>
        <v>2649589.0545924753</v>
      </c>
      <c r="AS32" s="72">
        <f t="shared" si="110"/>
        <v>2650132.752156714</v>
      </c>
      <c r="AT32" s="72">
        <f t="shared" si="110"/>
        <v>2650676.5612880811</v>
      </c>
      <c r="AU32" s="72">
        <f t="shared" si="110"/>
        <v>2651220.48200947</v>
      </c>
      <c r="AV32" s="72">
        <f t="shared" si="110"/>
        <v>2651764.5143437786</v>
      </c>
      <c r="AW32" s="72">
        <f t="shared" si="110"/>
        <v>2652308.6583139105</v>
      </c>
      <c r="AX32" s="72">
        <f t="shared" si="110"/>
        <v>2652852.9139427738</v>
      </c>
      <c r="AY32" s="72">
        <f t="shared" si="110"/>
        <v>2653397.2812532792</v>
      </c>
      <c r="AZ32" s="72">
        <f t="shared" si="110"/>
        <v>2653941.7602683459</v>
      </c>
      <c r="BA32" s="72">
        <f t="shared" si="110"/>
        <v>2654486.3510108953</v>
      </c>
      <c r="BB32" s="72">
        <f t="shared" si="110"/>
        <v>2655031.0535038528</v>
      </c>
      <c r="BC32" s="72">
        <f t="shared" si="110"/>
        <v>2655575.8677701512</v>
      </c>
      <c r="BD32" s="72">
        <f t="shared" si="110"/>
        <v>2656120.7938327244</v>
      </c>
      <c r="BE32" s="72">
        <f t="shared" si="110"/>
        <v>2656665.831714516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pageSetup paperSize="9"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2028</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2028</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2027</v>
      </c>
      <c r="C3" s="97">
        <v>2028</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'!K4</f>
        <v>253123.81220011052</v>
      </c>
      <c r="C4" s="12">
        <f>'Urb proj of all 25 ARs '!L4</f>
        <v>255730.81081736405</v>
      </c>
      <c r="D4" s="100">
        <f>(C4-B4)/B4</f>
        <v>1.0299302126472912E-2</v>
      </c>
      <c r="E4" s="101">
        <f>((1+D4)^(1/52))-1</f>
        <v>1.9706990981238626E-4</v>
      </c>
      <c r="F4" s="69">
        <f>B4*(1+E4)</f>
        <v>253173.69528695216</v>
      </c>
      <c r="G4" s="69">
        <f>F4*(1+E4)</f>
        <v>253223.58820424924</v>
      </c>
      <c r="H4" s="69">
        <f>G4*(1+E4)</f>
        <v>253273.49095393904</v>
      </c>
      <c r="I4" s="69">
        <f>H4*(1+$E$4)</f>
        <v>253323.40353795921</v>
      </c>
      <c r="J4" s="69">
        <f>I4*(1+$E$4)</f>
        <v>253373.32595824779</v>
      </c>
      <c r="K4" s="69">
        <f t="shared" ref="K4:BE4" si="5">J4*(1+$E$4)</f>
        <v>253423.25821674324</v>
      </c>
      <c r="L4" s="69">
        <f t="shared" si="5"/>
        <v>253473.20031538437</v>
      </c>
      <c r="M4" s="69">
        <f t="shared" si="5"/>
        <v>253523.15225611039</v>
      </c>
      <c r="N4" s="69">
        <f t="shared" si="5"/>
        <v>253573.11404086085</v>
      </c>
      <c r="O4" s="69">
        <f t="shared" si="5"/>
        <v>253623.08567157574</v>
      </c>
      <c r="P4" s="69">
        <f t="shared" si="5"/>
        <v>253673.06715019536</v>
      </c>
      <c r="Q4" s="69">
        <f t="shared" si="5"/>
        <v>253723.05847866047</v>
      </c>
      <c r="R4" s="69">
        <f t="shared" si="5"/>
        <v>253773.05965891219</v>
      </c>
      <c r="S4" s="69">
        <f t="shared" si="5"/>
        <v>253823.07069289198</v>
      </c>
      <c r="T4" s="69">
        <f t="shared" si="5"/>
        <v>253873.09158254173</v>
      </c>
      <c r="U4" s="69">
        <f t="shared" si="5"/>
        <v>253923.12232980371</v>
      </c>
      <c r="V4" s="69">
        <f t="shared" si="5"/>
        <v>253973.16293662053</v>
      </c>
      <c r="W4" s="69">
        <f t="shared" si="5"/>
        <v>254023.2134049352</v>
      </c>
      <c r="X4" s="69">
        <f t="shared" si="5"/>
        <v>254073.27373669116</v>
      </c>
      <c r="Y4" s="69">
        <f t="shared" si="5"/>
        <v>254123.34393383219</v>
      </c>
      <c r="Z4" s="69">
        <f t="shared" si="5"/>
        <v>254173.42399830246</v>
      </c>
      <c r="AA4" s="69">
        <f t="shared" si="5"/>
        <v>254223.51393204651</v>
      </c>
      <c r="AB4" s="69">
        <f t="shared" si="5"/>
        <v>254273.61373700929</v>
      </c>
      <c r="AC4" s="69">
        <f t="shared" si="5"/>
        <v>254323.7234151361</v>
      </c>
      <c r="AD4" s="69">
        <f t="shared" si="5"/>
        <v>254373.84296837269</v>
      </c>
      <c r="AE4" s="69">
        <f t="shared" si="5"/>
        <v>254423.97239866509</v>
      </c>
      <c r="AF4" s="69">
        <f t="shared" si="5"/>
        <v>254474.11170795982</v>
      </c>
      <c r="AG4" s="69">
        <f t="shared" si="5"/>
        <v>254524.26089820371</v>
      </c>
      <c r="AH4" s="69">
        <f t="shared" si="5"/>
        <v>254574.41997134397</v>
      </c>
      <c r="AI4" s="69">
        <f t="shared" si="5"/>
        <v>254624.58892932828</v>
      </c>
      <c r="AJ4" s="69">
        <f t="shared" si="5"/>
        <v>254674.76777410461</v>
      </c>
      <c r="AK4" s="69">
        <f t="shared" si="5"/>
        <v>254724.95650762133</v>
      </c>
      <c r="AL4" s="69">
        <f t="shared" si="5"/>
        <v>254775.15513182725</v>
      </c>
      <c r="AM4" s="69">
        <f t="shared" si="5"/>
        <v>254825.36364867151</v>
      </c>
      <c r="AN4" s="69">
        <f t="shared" si="5"/>
        <v>254875.58206010365</v>
      </c>
      <c r="AO4" s="69">
        <f t="shared" si="5"/>
        <v>254925.81036807361</v>
      </c>
      <c r="AP4" s="69">
        <f t="shared" si="5"/>
        <v>254976.04857453168</v>
      </c>
      <c r="AQ4" s="69">
        <f t="shared" si="5"/>
        <v>255026.29668142859</v>
      </c>
      <c r="AR4" s="69">
        <f t="shared" si="5"/>
        <v>255076.55469071539</v>
      </c>
      <c r="AS4" s="69">
        <f t="shared" si="5"/>
        <v>255126.82260434356</v>
      </c>
      <c r="AT4" s="69">
        <f t="shared" si="5"/>
        <v>255177.10042426491</v>
      </c>
      <c r="AU4" s="69">
        <f t="shared" si="5"/>
        <v>255227.3881524317</v>
      </c>
      <c r="AV4" s="69">
        <f t="shared" si="5"/>
        <v>255277.68579079656</v>
      </c>
      <c r="AW4" s="69">
        <f t="shared" si="5"/>
        <v>255327.99334131248</v>
      </c>
      <c r="AX4" s="69">
        <f t="shared" si="5"/>
        <v>255378.31080593282</v>
      </c>
      <c r="AY4" s="69">
        <f t="shared" si="5"/>
        <v>255428.63818661138</v>
      </c>
      <c r="AZ4" s="69">
        <f t="shared" si="5"/>
        <v>255478.9754853023</v>
      </c>
      <c r="BA4" s="69">
        <f t="shared" si="5"/>
        <v>255529.32270396015</v>
      </c>
      <c r="BB4" s="69">
        <f t="shared" si="5"/>
        <v>255579.67984453985</v>
      </c>
      <c r="BC4" s="69">
        <f t="shared" si="5"/>
        <v>255630.04690899668</v>
      </c>
      <c r="BD4" s="69">
        <f t="shared" si="5"/>
        <v>255680.42389928637</v>
      </c>
      <c r="BE4" s="69">
        <f t="shared" si="5"/>
        <v>255730.81081736498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424468.63474469649</v>
      </c>
      <c r="DG4" s="108">
        <f t="shared" ref="DG4:DV5" si="6">G4*BG4</f>
        <v>424552.28474026383</v>
      </c>
      <c r="DH4" s="108">
        <f t="shared" si="6"/>
        <v>424635.95122072828</v>
      </c>
      <c r="DI4" s="108">
        <f t="shared" si="6"/>
        <v>424719.63418933842</v>
      </c>
      <c r="DJ4" s="108">
        <f t="shared" si="6"/>
        <v>486846.43833358254</v>
      </c>
      <c r="DK4" s="108">
        <f t="shared" si="6"/>
        <v>486942.38111727743</v>
      </c>
      <c r="DL4" s="108">
        <f t="shared" si="6"/>
        <v>487038.34280840802</v>
      </c>
      <c r="DM4" s="108">
        <f t="shared" si="6"/>
        <v>487134.32341070048</v>
      </c>
      <c r="DN4" s="108">
        <f t="shared" si="6"/>
        <v>432673.52536036342</v>
      </c>
      <c r="DO4" s="108">
        <f t="shared" si="6"/>
        <v>432758.79229298444</v>
      </c>
      <c r="DP4" s="108">
        <f t="shared" si="6"/>
        <v>432844.07602915209</v>
      </c>
      <c r="DQ4" s="108">
        <f t="shared" si="6"/>
        <v>432929.37657217798</v>
      </c>
      <c r="DR4" s="108">
        <f t="shared" si="6"/>
        <v>433014.69392537419</v>
      </c>
      <c r="DS4" s="108">
        <f t="shared" si="6"/>
        <v>447479.87906771764</v>
      </c>
      <c r="DT4" s="108">
        <f t="shared" si="6"/>
        <v>447568.06388712837</v>
      </c>
      <c r="DU4" s="108">
        <f t="shared" si="6"/>
        <v>447656.26608511352</v>
      </c>
      <c r="DV4" s="108">
        <f t="shared" si="6"/>
        <v>447744.48566509789</v>
      </c>
      <c r="DW4" s="108">
        <f t="shared" ref="DW4:EL5" si="7">W4*BW4</f>
        <v>452075.27646513499</v>
      </c>
      <c r="DX4" s="108">
        <f t="shared" si="7"/>
        <v>452164.36689909641</v>
      </c>
      <c r="DY4" s="108">
        <f t="shared" si="7"/>
        <v>452253.47489010158</v>
      </c>
      <c r="DZ4" s="108">
        <f t="shared" si="7"/>
        <v>452342.6004416105</v>
      </c>
      <c r="EA4" s="108">
        <f t="shared" si="7"/>
        <v>465175.55524286721</v>
      </c>
      <c r="EB4" s="108">
        <f t="shared" si="7"/>
        <v>465267.2273475859</v>
      </c>
      <c r="EC4" s="108">
        <f t="shared" si="7"/>
        <v>465358.91751811787</v>
      </c>
      <c r="ED4" s="108">
        <f t="shared" si="7"/>
        <v>465450.62575802358</v>
      </c>
      <c r="EE4" s="108">
        <f t="shared" si="7"/>
        <v>465542.35207086388</v>
      </c>
      <c r="EF4" s="108">
        <f t="shared" si="7"/>
        <v>467966.44104119967</v>
      </c>
      <c r="EG4" s="108">
        <f t="shared" si="7"/>
        <v>468058.66314553091</v>
      </c>
      <c r="EH4" s="108">
        <f t="shared" si="7"/>
        <v>468150.90342406387</v>
      </c>
      <c r="EI4" s="108">
        <f t="shared" si="7"/>
        <v>468243.1618803803</v>
      </c>
      <c r="EJ4" s="108">
        <f t="shared" si="7"/>
        <v>489611.86690206401</v>
      </c>
      <c r="EK4" s="108">
        <f t="shared" si="7"/>
        <v>489708.35466851748</v>
      </c>
      <c r="EL4" s="108">
        <f t="shared" si="7"/>
        <v>489804.86144980637</v>
      </c>
      <c r="EM4" s="108">
        <f t="shared" ref="EM4:FB5" si="8">AM4*CM4</f>
        <v>489901.38724967791</v>
      </c>
      <c r="EN4" s="108">
        <f t="shared" si="8"/>
        <v>528233.54401821352</v>
      </c>
      <c r="EO4" s="108">
        <f t="shared" si="8"/>
        <v>528337.64295509306</v>
      </c>
      <c r="EP4" s="108">
        <f t="shared" si="8"/>
        <v>528441.76240674069</v>
      </c>
      <c r="EQ4" s="108">
        <f t="shared" si="8"/>
        <v>528545.90237719927</v>
      </c>
      <c r="ER4" s="108">
        <f t="shared" si="8"/>
        <v>528650.06287051248</v>
      </c>
      <c r="ES4" s="108">
        <f t="shared" si="8"/>
        <v>503895.60224342957</v>
      </c>
      <c r="ET4" s="108">
        <f t="shared" si="8"/>
        <v>503994.90490431851</v>
      </c>
      <c r="EU4" s="108">
        <f t="shared" si="8"/>
        <v>504094.22713477392</v>
      </c>
      <c r="EV4" s="108">
        <f t="shared" si="8"/>
        <v>504193.56893865229</v>
      </c>
      <c r="EW4" s="108">
        <f t="shared" si="8"/>
        <v>498972.2776145633</v>
      </c>
      <c r="EX4" s="108">
        <f t="shared" si="8"/>
        <v>499070.61003631167</v>
      </c>
      <c r="EY4" s="108">
        <f t="shared" si="8"/>
        <v>499168.96183642151</v>
      </c>
      <c r="EZ4" s="108">
        <f t="shared" si="8"/>
        <v>499267.33301871177</v>
      </c>
      <c r="FA4" s="108">
        <f t="shared" si="8"/>
        <v>437260.67688451451</v>
      </c>
      <c r="FB4" s="108">
        <f t="shared" si="8"/>
        <v>437346.84780667262</v>
      </c>
      <c r="FC4" s="108">
        <f t="shared" ref="FC4:FE5" si="9">BC4*DC4</f>
        <v>437433.03571052663</v>
      </c>
      <c r="FD4" s="108">
        <f t="shared" si="9"/>
        <v>437519.24059942306</v>
      </c>
      <c r="FE4" s="108">
        <f t="shared" si="9"/>
        <v>437605.46247670916</v>
      </c>
    </row>
    <row r="5" spans="1:161" ht="15.75" x14ac:dyDescent="0.25">
      <c r="A5" s="47" t="s">
        <v>169</v>
      </c>
      <c r="B5" s="12">
        <f>'Urb proj of all 25 ARs '!K5</f>
        <v>36896.329201167049</v>
      </c>
      <c r="C5" s="12">
        <f>'Urb proj of all 25 ARs '!L5</f>
        <v>37276.335642967671</v>
      </c>
      <c r="D5" s="100">
        <f t="shared" ref="D5:D28" si="10">(C5-B5)/B5</f>
        <v>1.0299302126472855E-2</v>
      </c>
      <c r="E5" s="101">
        <f t="shared" ref="E5:E28" si="11">((1+D5)^(1/52))-1</f>
        <v>1.9706990981238626E-4</v>
      </c>
      <c r="F5" s="69">
        <f t="shared" ref="F5:F28" si="12">B5*(1+E5)</f>
        <v>36903.600357435134</v>
      </c>
      <c r="G5" s="69">
        <f t="shared" ref="G5:G28" si="13">F5*(1+E5)</f>
        <v>36910.87294662933</v>
      </c>
      <c r="H5" s="69">
        <f>G5*(1+$E$5)</f>
        <v>36918.146969032015</v>
      </c>
      <c r="I5" s="69">
        <f t="shared" ref="I5:BE5" si="14">H5*(1+$E$5)</f>
        <v>36925.422424925644</v>
      </c>
      <c r="J5" s="69">
        <f t="shared" si="14"/>
        <v>36932.699314592712</v>
      </c>
      <c r="K5" s="69">
        <f t="shared" si="14"/>
        <v>36939.977638315766</v>
      </c>
      <c r="L5" s="69">
        <f t="shared" si="14"/>
        <v>36947.257396377419</v>
      </c>
      <c r="M5" s="69">
        <f t="shared" si="14"/>
        <v>36954.538589060336</v>
      </c>
      <c r="N5" s="69">
        <f t="shared" si="14"/>
        <v>36961.821216647237</v>
      </c>
      <c r="O5" s="69">
        <f t="shared" si="14"/>
        <v>36969.105279420903</v>
      </c>
      <c r="P5" s="69">
        <f t="shared" si="14"/>
        <v>36976.390777664164</v>
      </c>
      <c r="Q5" s="69">
        <f t="shared" si="14"/>
        <v>36983.677711659904</v>
      </c>
      <c r="R5" s="69">
        <f t="shared" si="14"/>
        <v>36990.966081691069</v>
      </c>
      <c r="S5" s="69">
        <f t="shared" si="14"/>
        <v>36998.255888040658</v>
      </c>
      <c r="T5" s="69">
        <f t="shared" si="14"/>
        <v>37005.547130991727</v>
      </c>
      <c r="U5" s="69">
        <f t="shared" si="14"/>
        <v>37012.83981082739</v>
      </c>
      <c r="V5" s="69">
        <f t="shared" si="14"/>
        <v>37020.133927830808</v>
      </c>
      <c r="W5" s="69">
        <f t="shared" si="14"/>
        <v>37027.42948228521</v>
      </c>
      <c r="X5" s="69">
        <f t="shared" si="14"/>
        <v>37034.726474473871</v>
      </c>
      <c r="Y5" s="69">
        <f t="shared" si="14"/>
        <v>37042.024904680125</v>
      </c>
      <c r="Z5" s="69">
        <f t="shared" si="14"/>
        <v>37049.324773187356</v>
      </c>
      <c r="AA5" s="69">
        <f t="shared" si="14"/>
        <v>37056.62608027902</v>
      </c>
      <c r="AB5" s="69">
        <f t="shared" si="14"/>
        <v>37063.928826238611</v>
      </c>
      <c r="AC5" s="69">
        <f t="shared" si="14"/>
        <v>37071.233011349694</v>
      </c>
      <c r="AD5" s="69">
        <f t="shared" si="14"/>
        <v>37078.538635895871</v>
      </c>
      <c r="AE5" s="69">
        <f t="shared" si="14"/>
        <v>37085.845700160826</v>
      </c>
      <c r="AF5" s="69">
        <f t="shared" si="14"/>
        <v>37093.154204428276</v>
      </c>
      <c r="AG5" s="69">
        <f t="shared" si="14"/>
        <v>37100.464148981999</v>
      </c>
      <c r="AH5" s="69">
        <f t="shared" si="14"/>
        <v>37107.775534105836</v>
      </c>
      <c r="AI5" s="69">
        <f t="shared" si="14"/>
        <v>37115.088360083682</v>
      </c>
      <c r="AJ5" s="69">
        <f t="shared" si="14"/>
        <v>37122.402627199481</v>
      </c>
      <c r="AK5" s="69">
        <f t="shared" si="14"/>
        <v>37129.718335737241</v>
      </c>
      <c r="AL5" s="69">
        <f t="shared" si="14"/>
        <v>37137.035485981025</v>
      </c>
      <c r="AM5" s="69">
        <f t="shared" si="14"/>
        <v>37144.35407821495</v>
      </c>
      <c r="AN5" s="69">
        <f t="shared" si="14"/>
        <v>37151.67411272318</v>
      </c>
      <c r="AO5" s="69">
        <f t="shared" si="14"/>
        <v>37158.995589789956</v>
      </c>
      <c r="AP5" s="69">
        <f t="shared" si="14"/>
        <v>37166.318509699558</v>
      </c>
      <c r="AQ5" s="69">
        <f t="shared" si="14"/>
        <v>37173.642872736324</v>
      </c>
      <c r="AR5" s="69">
        <f t="shared" si="14"/>
        <v>37180.968679184654</v>
      </c>
      <c r="AS5" s="69">
        <f t="shared" si="14"/>
        <v>37188.295929328997</v>
      </c>
      <c r="AT5" s="69">
        <f t="shared" si="14"/>
        <v>37195.624623453863</v>
      </c>
      <c r="AU5" s="69">
        <f t="shared" si="14"/>
        <v>37202.954761843823</v>
      </c>
      <c r="AV5" s="69">
        <f t="shared" si="14"/>
        <v>37210.286344783497</v>
      </c>
      <c r="AW5" s="69">
        <f t="shared" si="14"/>
        <v>37217.619372557558</v>
      </c>
      <c r="AX5" s="69">
        <f t="shared" si="14"/>
        <v>37224.953845450742</v>
      </c>
      <c r="AY5" s="69">
        <f t="shared" si="14"/>
        <v>37232.289763747838</v>
      </c>
      <c r="AZ5" s="69">
        <f t="shared" si="14"/>
        <v>37239.627127733685</v>
      </c>
      <c r="BA5" s="69">
        <f t="shared" si="14"/>
        <v>37246.965937693196</v>
      </c>
      <c r="BB5" s="69">
        <f t="shared" si="14"/>
        <v>37254.306193911325</v>
      </c>
      <c r="BC5" s="69">
        <f t="shared" si="14"/>
        <v>37261.647896673079</v>
      </c>
      <c r="BD5" s="69">
        <f t="shared" si="14"/>
        <v>37268.991046263538</v>
      </c>
      <c r="BE5" s="69">
        <f t="shared" si="14"/>
        <v>37276.335642967824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42243.126502930718</v>
      </c>
      <c r="DG5" s="108">
        <f t="shared" si="6"/>
        <v>42251.451352060845</v>
      </c>
      <c r="DH5" s="108">
        <f t="shared" si="6"/>
        <v>42259.777841768235</v>
      </c>
      <c r="DI5" s="108">
        <f t="shared" si="6"/>
        <v>42268.105972376201</v>
      </c>
      <c r="DJ5" s="108">
        <f t="shared" si="6"/>
        <v>44275.272813163203</v>
      </c>
      <c r="DK5" s="108">
        <f t="shared" si="6"/>
        <v>44283.998137183415</v>
      </c>
      <c r="DL5" s="108">
        <f t="shared" si="6"/>
        <v>44292.725180702437</v>
      </c>
      <c r="DM5" s="108">
        <f t="shared" si="6"/>
        <v>44301.45394405914</v>
      </c>
      <c r="DN5" s="108">
        <f t="shared" si="6"/>
        <v>40749.178396524854</v>
      </c>
      <c r="DO5" s="108">
        <f t="shared" si="6"/>
        <v>40757.208833436387</v>
      </c>
      <c r="DP5" s="108">
        <f t="shared" si="6"/>
        <v>40765.240852905401</v>
      </c>
      <c r="DQ5" s="108">
        <f t="shared" si="6"/>
        <v>40773.274455243758</v>
      </c>
      <c r="DR5" s="108">
        <f t="shared" si="6"/>
        <v>40781.309640763408</v>
      </c>
      <c r="DS5" s="108">
        <f t="shared" si="6"/>
        <v>42818.01910376962</v>
      </c>
      <c r="DT5" s="108">
        <f t="shared" si="6"/>
        <v>42826.457246932747</v>
      </c>
      <c r="DU5" s="108">
        <f t="shared" si="6"/>
        <v>42834.897052999979</v>
      </c>
      <c r="DV5" s="108">
        <f t="shared" si="6"/>
        <v>42843.338522299033</v>
      </c>
      <c r="DW5" s="108">
        <f t="shared" si="7"/>
        <v>42069.768656910681</v>
      </c>
      <c r="DX5" s="108">
        <f t="shared" si="7"/>
        <v>42078.059342425731</v>
      </c>
      <c r="DY5" s="108">
        <f t="shared" si="7"/>
        <v>42086.351661785426</v>
      </c>
      <c r="DZ5" s="108">
        <f t="shared" si="7"/>
        <v>42094.645615311747</v>
      </c>
      <c r="EA5" s="108">
        <f t="shared" si="7"/>
        <v>43743.017497759822</v>
      </c>
      <c r="EB5" s="108">
        <f t="shared" si="7"/>
        <v>43751.637930273027</v>
      </c>
      <c r="EC5" s="108">
        <f t="shared" si="7"/>
        <v>43760.260061614092</v>
      </c>
      <c r="ED5" s="108">
        <f t="shared" si="7"/>
        <v>43768.883892117803</v>
      </c>
      <c r="EE5" s="108">
        <f t="shared" si="7"/>
        <v>43777.509422119016</v>
      </c>
      <c r="EF5" s="108">
        <f t="shared" si="7"/>
        <v>47959.147146714524</v>
      </c>
      <c r="EG5" s="108">
        <f t="shared" si="7"/>
        <v>47968.598451517406</v>
      </c>
      <c r="EH5" s="108">
        <f t="shared" si="7"/>
        <v>47978.051618888072</v>
      </c>
      <c r="EI5" s="108">
        <f t="shared" si="7"/>
        <v>47987.50664919358</v>
      </c>
      <c r="EJ5" s="108">
        <f t="shared" si="7"/>
        <v>44919.983705605016</v>
      </c>
      <c r="EK5" s="108">
        <f t="shared" si="7"/>
        <v>44928.836082742659</v>
      </c>
      <c r="EL5" s="108">
        <f t="shared" si="7"/>
        <v>44937.690204417457</v>
      </c>
      <c r="EM5" s="108">
        <f t="shared" si="8"/>
        <v>44946.546070973222</v>
      </c>
      <c r="EN5" s="108">
        <f t="shared" si="8"/>
        <v>49564.985681821527</v>
      </c>
      <c r="EO5" s="108">
        <f t="shared" si="8"/>
        <v>49574.753449079697</v>
      </c>
      <c r="EP5" s="108">
        <f t="shared" si="8"/>
        <v>49584.523141270882</v>
      </c>
      <c r="EQ5" s="108">
        <f t="shared" si="8"/>
        <v>49594.294758774427</v>
      </c>
      <c r="ER5" s="108">
        <f t="shared" si="8"/>
        <v>49604.068301969746</v>
      </c>
      <c r="ES5" s="108">
        <f t="shared" si="8"/>
        <v>45979.567190013833</v>
      </c>
      <c r="ET5" s="108">
        <f t="shared" si="8"/>
        <v>45988.628379173177</v>
      </c>
      <c r="EU5" s="108">
        <f t="shared" si="8"/>
        <v>45997.691354020259</v>
      </c>
      <c r="EV5" s="108">
        <f t="shared" si="8"/>
        <v>46006.756114906973</v>
      </c>
      <c r="EW5" s="108">
        <f t="shared" si="8"/>
        <v>45605.390528282689</v>
      </c>
      <c r="EX5" s="108">
        <f t="shared" si="8"/>
        <v>45614.377978481061</v>
      </c>
      <c r="EY5" s="108">
        <f t="shared" si="8"/>
        <v>45623.367199835433</v>
      </c>
      <c r="EZ5" s="108">
        <f t="shared" si="8"/>
        <v>45632.358192694839</v>
      </c>
      <c r="FA5" s="108">
        <f t="shared" si="8"/>
        <v>40817.45923056882</v>
      </c>
      <c r="FB5" s="108">
        <f t="shared" si="8"/>
        <v>40825.503123578164</v>
      </c>
      <c r="FC5" s="108">
        <f t="shared" si="9"/>
        <v>40833.548601796771</v>
      </c>
      <c r="FD5" s="108">
        <f t="shared" si="9"/>
        <v>40841.595665537046</v>
      </c>
      <c r="FE5" s="108">
        <f t="shared" si="9"/>
        <v>40849.644315111451</v>
      </c>
    </row>
    <row r="6" spans="1:161" ht="15.75" x14ac:dyDescent="0.25">
      <c r="A6" s="47" t="s">
        <v>171</v>
      </c>
      <c r="B6" s="12">
        <f>'Urb proj of all 25 ARs '!K6</f>
        <v>61786.898654480137</v>
      </c>
      <c r="C6" s="12">
        <f>'Urb proj of all 25 ARs '!L6</f>
        <v>62423.260591180391</v>
      </c>
      <c r="D6" s="100">
        <f t="shared" si="10"/>
        <v>1.0299302126472917E-2</v>
      </c>
      <c r="E6" s="101">
        <f t="shared" si="11"/>
        <v>1.9706990981238626E-4</v>
      </c>
      <c r="F6" s="69">
        <f t="shared" si="12"/>
        <v>61799.074993025562</v>
      </c>
      <c r="G6" s="69">
        <f t="shared" ref="G6:G15" si="16">F6*(1+E6)</f>
        <v>61811.253731160927</v>
      </c>
      <c r="H6" s="69">
        <f t="shared" ref="H6:AM6" si="17">G6*(1+$E$6)</f>
        <v>61823.434869359116</v>
      </c>
      <c r="I6" s="69">
        <f t="shared" si="17"/>
        <v>61835.618408093113</v>
      </c>
      <c r="J6" s="69">
        <f t="shared" si="17"/>
        <v>61847.80434783599</v>
      </c>
      <c r="K6" s="69">
        <f t="shared" si="17"/>
        <v>61859.992689060913</v>
      </c>
      <c r="L6" s="69">
        <f t="shared" si="17"/>
        <v>61872.183432241138</v>
      </c>
      <c r="M6" s="69">
        <f t="shared" si="17"/>
        <v>61884.376577850024</v>
      </c>
      <c r="N6" s="69">
        <f t="shared" si="17"/>
        <v>61896.572126361018</v>
      </c>
      <c r="O6" s="69">
        <f t="shared" si="17"/>
        <v>61908.770078247653</v>
      </c>
      <c r="P6" s="69">
        <f t="shared" si="17"/>
        <v>61920.970433983566</v>
      </c>
      <c r="Q6" s="69">
        <f t="shared" si="17"/>
        <v>61933.173194042487</v>
      </c>
      <c r="R6" s="69">
        <f t="shared" si="17"/>
        <v>61945.378358898233</v>
      </c>
      <c r="S6" s="69">
        <f t="shared" si="17"/>
        <v>61957.585929024717</v>
      </c>
      <c r="T6" s="69">
        <f t="shared" si="17"/>
        <v>61969.795904895946</v>
      </c>
      <c r="U6" s="69">
        <f t="shared" si="17"/>
        <v>61982.008286986013</v>
      </c>
      <c r="V6" s="69">
        <f t="shared" si="17"/>
        <v>61994.223075769121</v>
      </c>
      <c r="W6" s="69">
        <f t="shared" si="17"/>
        <v>62006.440271719555</v>
      </c>
      <c r="X6" s="69">
        <f t="shared" si="17"/>
        <v>62018.659875311692</v>
      </c>
      <c r="Y6" s="69">
        <f t="shared" si="17"/>
        <v>62030.881887020005</v>
      </c>
      <c r="Z6" s="69">
        <f t="shared" si="17"/>
        <v>62043.10630731906</v>
      </c>
      <c r="AA6" s="69">
        <f t="shared" si="17"/>
        <v>62055.333136683526</v>
      </c>
      <c r="AB6" s="69">
        <f t="shared" si="17"/>
        <v>62067.562375588153</v>
      </c>
      <c r="AC6" s="69">
        <f t="shared" si="17"/>
        <v>62079.794024507784</v>
      </c>
      <c r="AD6" s="69">
        <f t="shared" si="17"/>
        <v>62092.028083917365</v>
      </c>
      <c r="AE6" s="69">
        <f t="shared" si="17"/>
        <v>62104.264554291927</v>
      </c>
      <c r="AF6" s="69">
        <f t="shared" si="17"/>
        <v>62116.503436106606</v>
      </c>
      <c r="AG6" s="69">
        <f t="shared" si="17"/>
        <v>62128.744729836624</v>
      </c>
      <c r="AH6" s="69">
        <f t="shared" si="17"/>
        <v>62140.98843595729</v>
      </c>
      <c r="AI6" s="69">
        <f t="shared" si="17"/>
        <v>62153.234554944014</v>
      </c>
      <c r="AJ6" s="69">
        <f t="shared" si="17"/>
        <v>62165.483087272303</v>
      </c>
      <c r="AK6" s="69">
        <f t="shared" si="17"/>
        <v>62177.734033417757</v>
      </c>
      <c r="AL6" s="69">
        <f t="shared" si="17"/>
        <v>62189.987393856063</v>
      </c>
      <c r="AM6" s="69">
        <f t="shared" si="17"/>
        <v>62202.243169063004</v>
      </c>
      <c r="AN6" s="69">
        <f t="shared" ref="AN6:BE6" si="18">AM6*(1+$E$6)</f>
        <v>62214.501359514456</v>
      </c>
      <c r="AO6" s="69">
        <f t="shared" si="18"/>
        <v>62226.761965686397</v>
      </c>
      <c r="AP6" s="69">
        <f t="shared" si="18"/>
        <v>62239.024988054894</v>
      </c>
      <c r="AQ6" s="69">
        <f t="shared" si="18"/>
        <v>62251.290427096101</v>
      </c>
      <c r="AR6" s="69">
        <f t="shared" si="18"/>
        <v>62263.558283286271</v>
      </c>
      <c r="AS6" s="69">
        <f t="shared" si="18"/>
        <v>62275.828557101755</v>
      </c>
      <c r="AT6" s="69">
        <f t="shared" si="18"/>
        <v>62288.101249018997</v>
      </c>
      <c r="AU6" s="69">
        <f t="shared" si="18"/>
        <v>62300.376359514528</v>
      </c>
      <c r="AV6" s="69">
        <f t="shared" si="18"/>
        <v>62312.653889064975</v>
      </c>
      <c r="AW6" s="69">
        <f t="shared" si="18"/>
        <v>62324.933838147066</v>
      </c>
      <c r="AX6" s="69">
        <f t="shared" si="18"/>
        <v>62337.216207237616</v>
      </c>
      <c r="AY6" s="69">
        <f t="shared" si="18"/>
        <v>62349.500996813535</v>
      </c>
      <c r="AZ6" s="69">
        <f t="shared" si="18"/>
        <v>62361.788207351827</v>
      </c>
      <c r="BA6" s="69">
        <f t="shared" si="18"/>
        <v>62374.077839329591</v>
      </c>
      <c r="BB6" s="69">
        <f t="shared" si="18"/>
        <v>62386.369893224022</v>
      </c>
      <c r="BC6" s="69">
        <f t="shared" si="18"/>
        <v>62398.6643695124</v>
      </c>
      <c r="BD6" s="69">
        <f t="shared" si="18"/>
        <v>62410.961268672116</v>
      </c>
      <c r="BE6" s="69">
        <f t="shared" si="18"/>
        <v>62423.260591180639</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70593.302835722556</v>
      </c>
      <c r="DG6" s="108">
        <f t="shared" ref="DG6:DG15" si="20">G6*BG6</f>
        <v>70607.214651545757</v>
      </c>
      <c r="DH6" s="108">
        <f t="shared" ref="DH6:DH15" si="21">H6*BH6</f>
        <v>70621.129208969243</v>
      </c>
      <c r="DI6" s="108">
        <f t="shared" ref="DI6:DI15" si="22">I6*BI6</f>
        <v>70635.046508533298</v>
      </c>
      <c r="DJ6" s="108">
        <f t="shared" ref="DJ6:DJ15" si="23">J6*BJ6</f>
        <v>78298.540624302273</v>
      </c>
      <c r="DK6" s="108">
        <f t="shared" ref="DK6:DK15" si="24">K6*BK6</f>
        <v>78313.970910641554</v>
      </c>
      <c r="DL6" s="108">
        <f t="shared" ref="DL6:DL15" si="25">L6*BL6</f>
        <v>78329.404237825962</v>
      </c>
      <c r="DM6" s="108">
        <f t="shared" ref="DM6:DM15" si="26">M6*BM6</f>
        <v>78344.84060645476</v>
      </c>
      <c r="DN6" s="108">
        <f t="shared" ref="DN6:DN15" si="27">N6*BN6</f>
        <v>71178.974173501992</v>
      </c>
      <c r="DO6" s="108">
        <f t="shared" ref="DO6:DO15" si="28">O6*BO6</f>
        <v>71193.001407522897</v>
      </c>
      <c r="DP6" s="108">
        <f t="shared" ref="DP6:DP15" si="29">P6*BP6</f>
        <v>71207.031405889546</v>
      </c>
      <c r="DQ6" s="108">
        <f t="shared" ref="DQ6:DQ15" si="30">Q6*BQ6</f>
        <v>71221.064169146717</v>
      </c>
      <c r="DR6" s="108">
        <f t="shared" ref="DR6:DR15" si="31">R6*BR6</f>
        <v>71235.099697839265</v>
      </c>
      <c r="DS6" s="108">
        <f t="shared" ref="DS6:DS15" si="32">S6*BS6</f>
        <v>73860.712832417121</v>
      </c>
      <c r="DT6" s="108">
        <f t="shared" ref="DT6:DT15" si="33">T6*BT6</f>
        <v>73875.268556433686</v>
      </c>
      <c r="DU6" s="108">
        <f t="shared" ref="DU6:DU15" si="34">U6*BU6</f>
        <v>73889.827148945464</v>
      </c>
      <c r="DV6" s="108">
        <f t="shared" ref="DV6:DV15" si="35">V6*BV6</f>
        <v>73904.388610517752</v>
      </c>
      <c r="DW6" s="108">
        <f t="shared" ref="DW6:DW15" si="36">W6*BW6</f>
        <v>74141.079920507022</v>
      </c>
      <c r="DX6" s="108">
        <f t="shared" ref="DX6:DX15" si="37">X6*BX6</f>
        <v>74155.690896440356</v>
      </c>
      <c r="DY6" s="108">
        <f t="shared" ref="DY6:DY15" si="38">Y6*BY6</f>
        <v>74170.304751757387</v>
      </c>
      <c r="DZ6" s="108">
        <f t="shared" ref="DZ6:DZ15" si="39">Z6*BZ6</f>
        <v>74184.921487025582</v>
      </c>
      <c r="EA6" s="108">
        <f t="shared" ref="EA6:EA15" si="40">AA6*CA6</f>
        <v>75419.490258914477</v>
      </c>
      <c r="EB6" s="108">
        <f t="shared" ref="EB6:EB15" si="41">AB6*CB6</f>
        <v>75434.353171057897</v>
      </c>
      <c r="EC6" s="108">
        <f t="shared" ref="EC6:EC15" si="42">AC6*CC6</f>
        <v>75449.219012234069</v>
      </c>
      <c r="ED6" s="108">
        <f t="shared" ref="ED6:ED15" si="43">AD6*CD6</f>
        <v>75464.087783020223</v>
      </c>
      <c r="EE6" s="108">
        <f t="shared" ref="EE6:EE15" si="44">AE6*CE6</f>
        <v>75478.959483993691</v>
      </c>
      <c r="EF6" s="108">
        <f t="shared" ref="EF6:EF15" si="45">AF6*CF6</f>
        <v>81107.013185882097</v>
      </c>
      <c r="EG6" s="108">
        <f t="shared" ref="EG6:EG15" si="46">AG6*CG6</f>
        <v>81122.9969376558</v>
      </c>
      <c r="EH6" s="108">
        <f t="shared" ref="EH6:EH15" si="47">AH6*CH6</f>
        <v>81138.983839346009</v>
      </c>
      <c r="EI6" s="108">
        <f t="shared" ref="EI6:EI15" si="48">AI6*CI6</f>
        <v>81154.973891573492</v>
      </c>
      <c r="EJ6" s="108">
        <f t="shared" ref="EJ6:EJ15" si="49">AJ6*CJ6</f>
        <v>78065.823397302651</v>
      </c>
      <c r="EK6" s="108">
        <f t="shared" ref="EK6:EK15" si="50">AK6*CK6</f>
        <v>78081.207822078984</v>
      </c>
      <c r="EL6" s="108">
        <f t="shared" ref="EL6:EL15" si="51">AL6*CL6</f>
        <v>78096.595278662528</v>
      </c>
      <c r="EM6" s="108">
        <f t="shared" ref="EM6:EM15" si="52">AM6*CM6</f>
        <v>78111.985767650753</v>
      </c>
      <c r="EN6" s="108">
        <f t="shared" ref="EN6:EN15" si="53">AN6*CN6</f>
        <v>87783.13209258487</v>
      </c>
      <c r="EO6" s="108">
        <f t="shared" ref="EO6:EO15" si="54">AO6*CO6</f>
        <v>87800.431506509398</v>
      </c>
      <c r="EP6" s="108">
        <f t="shared" ref="EP6:EP15" si="55">AP6*CP6</f>
        <v>87817.734329627885</v>
      </c>
      <c r="EQ6" s="108">
        <f t="shared" ref="EQ6:EQ15" si="56">AQ6*CQ6</f>
        <v>87835.04056261215</v>
      </c>
      <c r="ER6" s="108">
        <f t="shared" ref="ER6:ER15" si="57">AR6*CR6</f>
        <v>87852.350206134186</v>
      </c>
      <c r="ES6" s="108">
        <f t="shared" ref="ES6:ES15" si="58">AS6*CS6</f>
        <v>80404.293104886063</v>
      </c>
      <c r="ET6" s="108">
        <f t="shared" ref="ET6:ET15" si="59">AT6*CT6</f>
        <v>80420.138371676774</v>
      </c>
      <c r="EU6" s="108">
        <f t="shared" ref="EU6:EU15" si="60">AU6*CU6</f>
        <v>80435.986761092776</v>
      </c>
      <c r="EV6" s="108">
        <f t="shared" ref="EV6:EV15" si="61">AV6*CV6</f>
        <v>80451.838273749454</v>
      </c>
      <c r="EW6" s="108">
        <f t="shared" ref="EW6:EW15" si="62">AW6*CW6</f>
        <v>77542.157175842469</v>
      </c>
      <c r="EX6" s="108">
        <f t="shared" ref="EX6:EX15" si="63">AX6*CX6</f>
        <v>77557.438401763779</v>
      </c>
      <c r="EY6" s="108">
        <f t="shared" ref="EY6:EY15" si="64">AY6*CY6</f>
        <v>77572.72263915489</v>
      </c>
      <c r="EZ6" s="108">
        <f t="shared" ref="EZ6:EZ15" si="65">AZ6*CZ6</f>
        <v>77588.009888609289</v>
      </c>
      <c r="FA6" s="108">
        <f t="shared" ref="FA6:FA15" si="66">BA6*DA6</f>
        <v>72092.84824060525</v>
      </c>
      <c r="FB6" s="108">
        <f t="shared" ref="FB6:FB15" si="67">BB6*DB6</f>
        <v>72107.055571706151</v>
      </c>
      <c r="FC6" s="108">
        <f t="shared" ref="FC6:FC15" si="68">BC6*DC6</f>
        <v>72121.265702644509</v>
      </c>
      <c r="FD6" s="108">
        <f t="shared" ref="FD6:FD15" si="69">BD6*DD6</f>
        <v>72135.478633972089</v>
      </c>
      <c r="FE6" s="108">
        <f t="shared" ref="FE6:FE15" si="70">BE6*DE6</f>
        <v>72149.694366240758</v>
      </c>
    </row>
    <row r="7" spans="1:161" ht="15.75" x14ac:dyDescent="0.25">
      <c r="A7" s="87" t="s">
        <v>172</v>
      </c>
      <c r="B7" s="12">
        <f>'Urb proj of all 25 ARs '!K7</f>
        <v>35268.627897898259</v>
      </c>
      <c r="C7" s="12">
        <f>'Urb proj of all 25 ARs '!L7</f>
        <v>35631.870152204865</v>
      </c>
      <c r="D7" s="100">
        <f t="shared" si="10"/>
        <v>1.0299302126472926E-2</v>
      </c>
      <c r="E7" s="101">
        <f t="shared" si="11"/>
        <v>1.9706990981238626E-4</v>
      </c>
      <c r="F7" s="69">
        <f t="shared" si="12"/>
        <v>35275.578283217306</v>
      </c>
      <c r="G7" s="69">
        <f t="shared" si="16"/>
        <v>35282.530038248158</v>
      </c>
      <c r="H7" s="69">
        <f t="shared" ref="H7:AM7" si="71">G7*(1+$E$7)</f>
        <v>35289.483163260746</v>
      </c>
      <c r="I7" s="69">
        <f t="shared" si="71"/>
        <v>35296.437658525057</v>
      </c>
      <c r="J7" s="69">
        <f t="shared" si="71"/>
        <v>35303.393524311119</v>
      </c>
      <c r="K7" s="69">
        <f t="shared" si="71"/>
        <v>35310.350760889029</v>
      </c>
      <c r="L7" s="69">
        <f t="shared" si="71"/>
        <v>35317.30936852892</v>
      </c>
      <c r="M7" s="69">
        <f t="shared" si="71"/>
        <v>35324.269347500995</v>
      </c>
      <c r="N7" s="69">
        <f t="shared" si="71"/>
        <v>35331.230698075495</v>
      </c>
      <c r="O7" s="69">
        <f t="shared" si="71"/>
        <v>35338.193420522723</v>
      </c>
      <c r="P7" s="69">
        <f t="shared" si="71"/>
        <v>35345.157515113038</v>
      </c>
      <c r="Q7" s="69">
        <f t="shared" si="71"/>
        <v>35352.122982116845</v>
      </c>
      <c r="R7" s="69">
        <f t="shared" si="71"/>
        <v>35359.089821804606</v>
      </c>
      <c r="S7" s="69">
        <f t="shared" si="71"/>
        <v>35366.05803444684</v>
      </c>
      <c r="T7" s="69">
        <f t="shared" si="71"/>
        <v>35373.027620314111</v>
      </c>
      <c r="U7" s="69">
        <f t="shared" si="71"/>
        <v>35379.998579677034</v>
      </c>
      <c r="V7" s="69">
        <f t="shared" si="71"/>
        <v>35386.970912806297</v>
      </c>
      <c r="W7" s="69">
        <f t="shared" si="71"/>
        <v>35393.944619972615</v>
      </c>
      <c r="X7" s="69">
        <f t="shared" si="71"/>
        <v>35400.919701446779</v>
      </c>
      <c r="Y7" s="69">
        <f t="shared" si="71"/>
        <v>35407.896157499621</v>
      </c>
      <c r="Z7" s="69">
        <f t="shared" si="71"/>
        <v>35414.873988402025</v>
      </c>
      <c r="AA7" s="69">
        <f t="shared" si="71"/>
        <v>35421.853194424933</v>
      </c>
      <c r="AB7" s="69">
        <f t="shared" si="71"/>
        <v>35428.833775839346</v>
      </c>
      <c r="AC7" s="69">
        <f t="shared" si="71"/>
        <v>35435.815732916308</v>
      </c>
      <c r="AD7" s="69">
        <f t="shared" si="71"/>
        <v>35442.79906592692</v>
      </c>
      <c r="AE7" s="69">
        <f t="shared" si="71"/>
        <v>35449.783775142343</v>
      </c>
      <c r="AF7" s="69">
        <f t="shared" si="71"/>
        <v>35456.769860833781</v>
      </c>
      <c r="AG7" s="69">
        <f t="shared" si="71"/>
        <v>35463.757323272497</v>
      </c>
      <c r="AH7" s="69">
        <f t="shared" si="71"/>
        <v>35470.746162729803</v>
      </c>
      <c r="AI7" s="69">
        <f t="shared" si="71"/>
        <v>35477.736379477072</v>
      </c>
      <c r="AJ7" s="69">
        <f t="shared" si="71"/>
        <v>35484.727973785724</v>
      </c>
      <c r="AK7" s="69">
        <f t="shared" si="71"/>
        <v>35491.720945927234</v>
      </c>
      <c r="AL7" s="69">
        <f t="shared" si="71"/>
        <v>35498.715296173134</v>
      </c>
      <c r="AM7" s="69">
        <f t="shared" si="71"/>
        <v>35505.711024795004</v>
      </c>
      <c r="AN7" s="69">
        <f t="shared" ref="AN7:BE7" si="72">AM7*(1+$E$7)</f>
        <v>35512.708132064487</v>
      </c>
      <c r="AO7" s="69">
        <f t="shared" si="72"/>
        <v>35519.706618253265</v>
      </c>
      <c r="AP7" s="69">
        <f t="shared" si="72"/>
        <v>35526.70648363309</v>
      </c>
      <c r="AQ7" s="69">
        <f t="shared" si="72"/>
        <v>35533.707728475754</v>
      </c>
      <c r="AR7" s="69">
        <f t="shared" si="72"/>
        <v>35540.710353053102</v>
      </c>
      <c r="AS7" s="69">
        <f t="shared" si="72"/>
        <v>35547.714357637044</v>
      </c>
      <c r="AT7" s="69">
        <f t="shared" si="72"/>
        <v>35554.719742499539</v>
      </c>
      <c r="AU7" s="69">
        <f t="shared" si="72"/>
        <v>35561.726507912601</v>
      </c>
      <c r="AV7" s="69">
        <f t="shared" si="72"/>
        <v>35568.734654148291</v>
      </c>
      <c r="AW7" s="69">
        <f t="shared" si="72"/>
        <v>35575.744181478723</v>
      </c>
      <c r="AX7" s="69">
        <f t="shared" si="72"/>
        <v>35582.755090176077</v>
      </c>
      <c r="AY7" s="69">
        <f t="shared" si="72"/>
        <v>35589.767380512574</v>
      </c>
      <c r="AZ7" s="69">
        <f t="shared" si="72"/>
        <v>35596.781052760496</v>
      </c>
      <c r="BA7" s="69">
        <f t="shared" si="72"/>
        <v>35603.796107192175</v>
      </c>
      <c r="BB7" s="69">
        <f t="shared" si="72"/>
        <v>35610.812544079999</v>
      </c>
      <c r="BC7" s="69">
        <f t="shared" si="72"/>
        <v>35617.830363696405</v>
      </c>
      <c r="BD7" s="69">
        <f t="shared" si="72"/>
        <v>35624.849566313889</v>
      </c>
      <c r="BE7" s="69">
        <f t="shared" si="72"/>
        <v>35631.870152205003</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94474.366851960265</v>
      </c>
      <c r="DG7" s="108">
        <f t="shared" si="20"/>
        <v>94492.984906915357</v>
      </c>
      <c r="DH7" s="108">
        <f t="shared" si="21"/>
        <v>94511.606630928858</v>
      </c>
      <c r="DI7" s="108">
        <f t="shared" si="22"/>
        <v>94530.232024723839</v>
      </c>
      <c r="DJ7" s="108">
        <f t="shared" si="23"/>
        <v>113042.36483278875</v>
      </c>
      <c r="DK7" s="108">
        <f t="shared" si="24"/>
        <v>113064.64208143133</v>
      </c>
      <c r="DL7" s="108">
        <f t="shared" si="25"/>
        <v>113086.92372024928</v>
      </c>
      <c r="DM7" s="108">
        <f t="shared" si="26"/>
        <v>113109.2097501078</v>
      </c>
      <c r="DN7" s="108">
        <f t="shared" si="27"/>
        <v>94701.554418281186</v>
      </c>
      <c r="DO7" s="108">
        <f t="shared" si="28"/>
        <v>94720.217245069478</v>
      </c>
      <c r="DP7" s="108">
        <f t="shared" si="29"/>
        <v>94738.883749739383</v>
      </c>
      <c r="DQ7" s="108">
        <f t="shared" si="30"/>
        <v>94757.553933015661</v>
      </c>
      <c r="DR7" s="108">
        <f t="shared" si="31"/>
        <v>94776.227795623287</v>
      </c>
      <c r="DS7" s="108">
        <f t="shared" si="32"/>
        <v>101602.96506239133</v>
      </c>
      <c r="DT7" s="108">
        <f t="shared" si="33"/>
        <v>101622.98794955286</v>
      </c>
      <c r="DU7" s="108">
        <f t="shared" si="34"/>
        <v>101643.01478262292</v>
      </c>
      <c r="DV7" s="108">
        <f t="shared" si="35"/>
        <v>101663.04556237921</v>
      </c>
      <c r="DW7" s="108">
        <f t="shared" si="36"/>
        <v>101839.53076685384</v>
      </c>
      <c r="DX7" s="108">
        <f t="shared" si="37"/>
        <v>101859.60027399742</v>
      </c>
      <c r="DY7" s="108">
        <f t="shared" si="38"/>
        <v>101879.67373623695</v>
      </c>
      <c r="DZ7" s="108">
        <f t="shared" si="39"/>
        <v>101899.75115435186</v>
      </c>
      <c r="EA7" s="108">
        <f t="shared" si="40"/>
        <v>110356.15138998791</v>
      </c>
      <c r="EB7" s="108">
        <f t="shared" si="41"/>
        <v>110377.89926678958</v>
      </c>
      <c r="EC7" s="108">
        <f t="shared" si="42"/>
        <v>110399.65142944336</v>
      </c>
      <c r="ED7" s="108">
        <f t="shared" si="43"/>
        <v>110421.40787879388</v>
      </c>
      <c r="EE7" s="108">
        <f t="shared" si="44"/>
        <v>110443.16861568592</v>
      </c>
      <c r="EF7" s="108">
        <f t="shared" si="45"/>
        <v>113153.83149745686</v>
      </c>
      <c r="EG7" s="108">
        <f t="shared" si="46"/>
        <v>113176.130712825</v>
      </c>
      <c r="EH7" s="108">
        <f t="shared" si="47"/>
        <v>113198.4343226975</v>
      </c>
      <c r="EI7" s="108">
        <f t="shared" si="48"/>
        <v>113220.74232794037</v>
      </c>
      <c r="EJ7" s="108">
        <f t="shared" si="49"/>
        <v>120831.18846994867</v>
      </c>
      <c r="EK7" s="108">
        <f t="shared" si="50"/>
        <v>120855.00066136295</v>
      </c>
      <c r="EL7" s="108">
        <f t="shared" si="51"/>
        <v>120878.81754544366</v>
      </c>
      <c r="EM7" s="108">
        <f t="shared" si="52"/>
        <v>120902.63912311557</v>
      </c>
      <c r="EN7" s="108">
        <f t="shared" si="53"/>
        <v>124950.75115164943</v>
      </c>
      <c r="EO7" s="108">
        <f t="shared" si="54"/>
        <v>124975.37518490986</v>
      </c>
      <c r="EP7" s="108">
        <f t="shared" si="55"/>
        <v>125000.00407082634</v>
      </c>
      <c r="EQ7" s="108">
        <f t="shared" si="56"/>
        <v>125024.63781035514</v>
      </c>
      <c r="ER7" s="108">
        <f t="shared" si="57"/>
        <v>125049.27640445274</v>
      </c>
      <c r="ES7" s="108">
        <f t="shared" si="58"/>
        <v>117173.42518501473</v>
      </c>
      <c r="ET7" s="108">
        <f t="shared" si="59"/>
        <v>117196.51654134833</v>
      </c>
      <c r="EU7" s="108">
        <f t="shared" si="60"/>
        <v>117219.61244829348</v>
      </c>
      <c r="EV7" s="108">
        <f t="shared" si="61"/>
        <v>117242.71290674692</v>
      </c>
      <c r="EW7" s="108">
        <f t="shared" si="62"/>
        <v>104353.75403621906</v>
      </c>
      <c r="EX7" s="108">
        <f t="shared" si="63"/>
        <v>104374.31902111557</v>
      </c>
      <c r="EY7" s="108">
        <f t="shared" si="64"/>
        <v>104394.88805875179</v>
      </c>
      <c r="EZ7" s="108">
        <f t="shared" si="65"/>
        <v>104415.4611499264</v>
      </c>
      <c r="FA7" s="108">
        <f t="shared" si="66"/>
        <v>98000.871372520342</v>
      </c>
      <c r="FB7" s="108">
        <f t="shared" si="67"/>
        <v>98020.184395403252</v>
      </c>
      <c r="FC7" s="108">
        <f t="shared" si="68"/>
        <v>98039.501224301843</v>
      </c>
      <c r="FD7" s="108">
        <f t="shared" si="69"/>
        <v>98058.821859966163</v>
      </c>
      <c r="FE7" s="108">
        <f t="shared" si="70"/>
        <v>98078.146303146423</v>
      </c>
    </row>
    <row r="8" spans="1:161" ht="15.75" x14ac:dyDescent="0.25">
      <c r="A8" s="87" t="s">
        <v>173</v>
      </c>
      <c r="B8" s="12">
        <f>'Urb proj of all 25 ARs '!K8</f>
        <v>10514.459195944628</v>
      </c>
      <c r="C8" s="12">
        <f>'Urb proj of all 25 ARs '!L8</f>
        <v>10622.750787900133</v>
      </c>
      <c r="D8" s="100">
        <f t="shared" si="10"/>
        <v>1.0299302126472922E-2</v>
      </c>
      <c r="E8" s="101">
        <f t="shared" si="11"/>
        <v>1.9706990981238626E-4</v>
      </c>
      <c r="F8" s="69">
        <f t="shared" si="12"/>
        <v>10516.531279470099</v>
      </c>
      <c r="G8" s="69">
        <f t="shared" si="16"/>
        <v>10518.603771340882</v>
      </c>
      <c r="H8" s="69">
        <f t="shared" ref="H8:AM8" si="73">G8*(1+$E$8)</f>
        <v>10520.676671637453</v>
      </c>
      <c r="I8" s="69">
        <f t="shared" si="73"/>
        <v>10522.749980440298</v>
      </c>
      <c r="J8" s="69">
        <f t="shared" si="73"/>
        <v>10524.823697829921</v>
      </c>
      <c r="K8" s="69">
        <f t="shared" si="73"/>
        <v>10526.897823886844</v>
      </c>
      <c r="L8" s="69">
        <f t="shared" si="73"/>
        <v>10528.972358691601</v>
      </c>
      <c r="M8" s="69">
        <f t="shared" si="73"/>
        <v>10531.047302324745</v>
      </c>
      <c r="N8" s="69">
        <f t="shared" si="73"/>
        <v>10533.122654866844</v>
      </c>
      <c r="O8" s="69">
        <f t="shared" si="73"/>
        <v>10535.198416398482</v>
      </c>
      <c r="P8" s="69">
        <f t="shared" si="73"/>
        <v>10537.274587000256</v>
      </c>
      <c r="Q8" s="69">
        <f t="shared" si="73"/>
        <v>10539.351166752786</v>
      </c>
      <c r="R8" s="69">
        <f t="shared" si="73"/>
        <v>10541.428155736699</v>
      </c>
      <c r="S8" s="69">
        <f t="shared" si="73"/>
        <v>10543.505554032645</v>
      </c>
      <c r="T8" s="69">
        <f t="shared" si="73"/>
        <v>10545.583361721285</v>
      </c>
      <c r="U8" s="69">
        <f t="shared" si="73"/>
        <v>10547.661578883299</v>
      </c>
      <c r="V8" s="69">
        <f t="shared" si="73"/>
        <v>10549.740205599381</v>
      </c>
      <c r="W8" s="69">
        <f t="shared" si="73"/>
        <v>10551.819241950243</v>
      </c>
      <c r="X8" s="69">
        <f t="shared" si="73"/>
        <v>10553.89868801661</v>
      </c>
      <c r="Y8" s="69">
        <f t="shared" si="73"/>
        <v>10555.978543879226</v>
      </c>
      <c r="Z8" s="69">
        <f t="shared" si="73"/>
        <v>10558.058809618849</v>
      </c>
      <c r="AA8" s="69">
        <f t="shared" si="73"/>
        <v>10560.139485316255</v>
      </c>
      <c r="AB8" s="69">
        <f t="shared" si="73"/>
        <v>10562.220571052232</v>
      </c>
      <c r="AC8" s="69">
        <f t="shared" si="73"/>
        <v>10564.302066907589</v>
      </c>
      <c r="AD8" s="69">
        <f t="shared" si="73"/>
        <v>10566.383972963145</v>
      </c>
      <c r="AE8" s="69">
        <f t="shared" si="73"/>
        <v>10568.46628929974</v>
      </c>
      <c r="AF8" s="69">
        <f t="shared" si="73"/>
        <v>10570.549015998227</v>
      </c>
      <c r="AG8" s="69">
        <f t="shared" si="73"/>
        <v>10572.632153139477</v>
      </c>
      <c r="AH8" s="69">
        <f t="shared" si="73"/>
        <v>10574.715700804376</v>
      </c>
      <c r="AI8" s="69">
        <f t="shared" si="73"/>
        <v>10576.799659073826</v>
      </c>
      <c r="AJ8" s="69">
        <f t="shared" si="73"/>
        <v>10578.884028028742</v>
      </c>
      <c r="AK8" s="69">
        <f t="shared" si="73"/>
        <v>10580.968807750061</v>
      </c>
      <c r="AL8" s="69">
        <f t="shared" si="73"/>
        <v>10583.053998318732</v>
      </c>
      <c r="AM8" s="69">
        <f t="shared" si="73"/>
        <v>10585.13959981572</v>
      </c>
      <c r="AN8" s="69">
        <f t="shared" ref="AN8:BE8" si="74">AM8*(1+$E$8)</f>
        <v>10587.225612322007</v>
      </c>
      <c r="AO8" s="69">
        <f t="shared" si="74"/>
        <v>10589.31203591859</v>
      </c>
      <c r="AP8" s="69">
        <f t="shared" si="74"/>
        <v>10591.398870686484</v>
      </c>
      <c r="AQ8" s="69">
        <f t="shared" si="74"/>
        <v>10593.486116706717</v>
      </c>
      <c r="AR8" s="69">
        <f t="shared" si="74"/>
        <v>10595.573774060336</v>
      </c>
      <c r="AS8" s="69">
        <f t="shared" si="74"/>
        <v>10597.6618428284</v>
      </c>
      <c r="AT8" s="69">
        <f t="shared" si="74"/>
        <v>10599.750323091988</v>
      </c>
      <c r="AU8" s="69">
        <f t="shared" si="74"/>
        <v>10601.839214932193</v>
      </c>
      <c r="AV8" s="69">
        <f t="shared" si="74"/>
        <v>10603.928518430126</v>
      </c>
      <c r="AW8" s="69">
        <f t="shared" si="74"/>
        <v>10606.01823366691</v>
      </c>
      <c r="AX8" s="69">
        <f t="shared" si="74"/>
        <v>10608.108360723687</v>
      </c>
      <c r="AY8" s="69">
        <f t="shared" si="74"/>
        <v>10610.198899681614</v>
      </c>
      <c r="AZ8" s="69">
        <f t="shared" si="74"/>
        <v>10612.289850621866</v>
      </c>
      <c r="BA8" s="69">
        <f t="shared" si="74"/>
        <v>10614.381213625631</v>
      </c>
      <c r="BB8" s="69">
        <f t="shared" si="74"/>
        <v>10616.472988774114</v>
      </c>
      <c r="BC8" s="69">
        <f t="shared" si="74"/>
        <v>10618.565176148537</v>
      </c>
      <c r="BD8" s="69">
        <f t="shared" si="74"/>
        <v>10620.657775830137</v>
      </c>
      <c r="BE8" s="69">
        <f t="shared" si="74"/>
        <v>10622.750787900168</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9827.9053791548395</v>
      </c>
      <c r="DG8" s="108">
        <f t="shared" si="20"/>
        <v>9829.8421635815539</v>
      </c>
      <c r="DH8" s="108">
        <f t="shared" si="21"/>
        <v>9831.7793296902018</v>
      </c>
      <c r="DI8" s="108">
        <f t="shared" si="22"/>
        <v>9833.7168775559985</v>
      </c>
      <c r="DJ8" s="108">
        <f t="shared" si="23"/>
        <v>10753.762144589347</v>
      </c>
      <c r="DK8" s="108">
        <f t="shared" si="24"/>
        <v>10755.881387525325</v>
      </c>
      <c r="DL8" s="108">
        <f t="shared" si="25"/>
        <v>10758.001048100317</v>
      </c>
      <c r="DM8" s="108">
        <f t="shared" si="26"/>
        <v>10760.121126396627</v>
      </c>
      <c r="DN8" s="108">
        <f t="shared" si="27"/>
        <v>9085.7225566670859</v>
      </c>
      <c r="DO8" s="108">
        <f t="shared" si="28"/>
        <v>9087.5130791919091</v>
      </c>
      <c r="DP8" s="108">
        <f t="shared" si="29"/>
        <v>9089.3039545748434</v>
      </c>
      <c r="DQ8" s="108">
        <f t="shared" si="30"/>
        <v>9091.0951828854286</v>
      </c>
      <c r="DR8" s="108">
        <f t="shared" si="31"/>
        <v>9092.8867641932175</v>
      </c>
      <c r="DS8" s="108">
        <f t="shared" si="32"/>
        <v>9388.6376418145956</v>
      </c>
      <c r="DT8" s="108">
        <f t="shared" si="33"/>
        <v>9390.4878597879288</v>
      </c>
      <c r="DU8" s="108">
        <f t="shared" si="34"/>
        <v>9392.3384423835523</v>
      </c>
      <c r="DV8" s="108">
        <f t="shared" si="35"/>
        <v>9394.18938967332</v>
      </c>
      <c r="DW8" s="108">
        <f t="shared" si="36"/>
        <v>9495.90685775973</v>
      </c>
      <c r="DX8" s="108">
        <f t="shared" si="37"/>
        <v>9497.7782152677755</v>
      </c>
      <c r="DY8" s="108">
        <f t="shared" si="38"/>
        <v>9499.6499415640756</v>
      </c>
      <c r="DZ8" s="108">
        <f t="shared" si="39"/>
        <v>9501.5220367213096</v>
      </c>
      <c r="EA8" s="108">
        <f t="shared" si="40"/>
        <v>9826.3981069421498</v>
      </c>
      <c r="EB8" s="108">
        <f t="shared" si="41"/>
        <v>9828.3345943308668</v>
      </c>
      <c r="EC8" s="108">
        <f t="shared" si="42"/>
        <v>9830.2714633429769</v>
      </c>
      <c r="ED8" s="108">
        <f t="shared" si="43"/>
        <v>9832.2087140536896</v>
      </c>
      <c r="EE8" s="108">
        <f t="shared" si="44"/>
        <v>9834.1463465382258</v>
      </c>
      <c r="EF8" s="108">
        <f t="shared" si="45"/>
        <v>9198.4832245688413</v>
      </c>
      <c r="EG8" s="108">
        <f t="shared" si="46"/>
        <v>9200.2959688283172</v>
      </c>
      <c r="EH8" s="108">
        <f t="shared" si="47"/>
        <v>9202.1090703251411</v>
      </c>
      <c r="EI8" s="108">
        <f t="shared" si="48"/>
        <v>9203.9225291297153</v>
      </c>
      <c r="EJ8" s="108">
        <f t="shared" si="49"/>
        <v>9334.4732659600977</v>
      </c>
      <c r="EK8" s="108">
        <f t="shared" si="50"/>
        <v>9336.3128097647659</v>
      </c>
      <c r="EL8" s="108">
        <f t="shared" si="51"/>
        <v>9338.1527160881669</v>
      </c>
      <c r="EM8" s="108">
        <f t="shared" si="52"/>
        <v>9339.9929850017415</v>
      </c>
      <c r="EN8" s="108">
        <f t="shared" si="53"/>
        <v>10335.636791177614</v>
      </c>
      <c r="EO8" s="108">
        <f t="shared" si="54"/>
        <v>10337.673634187906</v>
      </c>
      <c r="EP8" s="108">
        <f t="shared" si="55"/>
        <v>10339.710878598664</v>
      </c>
      <c r="EQ8" s="108">
        <f t="shared" si="56"/>
        <v>10341.748524488996</v>
      </c>
      <c r="ER8" s="108">
        <f t="shared" si="57"/>
        <v>10343.786571938021</v>
      </c>
      <c r="ES8" s="108">
        <f t="shared" si="58"/>
        <v>10165.375725471567</v>
      </c>
      <c r="ET8" s="108">
        <f t="shared" si="59"/>
        <v>10167.379015148996</v>
      </c>
      <c r="EU8" s="108">
        <f t="shared" si="60"/>
        <v>10169.38269961454</v>
      </c>
      <c r="EV8" s="108">
        <f t="shared" si="61"/>
        <v>10171.386778946</v>
      </c>
      <c r="EW8" s="108">
        <f t="shared" si="62"/>
        <v>10225.649770799668</v>
      </c>
      <c r="EX8" s="108">
        <f t="shared" si="63"/>
        <v>10227.664938677772</v>
      </c>
      <c r="EY8" s="108">
        <f t="shared" si="64"/>
        <v>10229.680503684827</v>
      </c>
      <c r="EZ8" s="108">
        <f t="shared" si="65"/>
        <v>10231.696465899098</v>
      </c>
      <c r="FA8" s="108">
        <f t="shared" si="66"/>
        <v>9279.7204264571519</v>
      </c>
      <c r="FB8" s="108">
        <f t="shared" si="67"/>
        <v>9281.5491801246772</v>
      </c>
      <c r="FC8" s="108">
        <f t="shared" si="68"/>
        <v>9283.3782941845238</v>
      </c>
      <c r="FD8" s="108">
        <f t="shared" si="69"/>
        <v>9285.2077687077126</v>
      </c>
      <c r="FE8" s="108">
        <f t="shared" si="70"/>
        <v>9287.0376037652804</v>
      </c>
    </row>
    <row r="9" spans="1:161" ht="15.75" x14ac:dyDescent="0.25">
      <c r="A9" s="87" t="s">
        <v>175</v>
      </c>
      <c r="B9" s="12">
        <f>'Urb proj of all 25 ARs '!K9</f>
        <v>40295.62178239238</v>
      </c>
      <c r="C9" s="12">
        <f>'Urb proj of all 25 ARs '!L9</f>
        <v>40710.63856550333</v>
      </c>
      <c r="D9" s="100">
        <f t="shared" si="10"/>
        <v>1.0299302126473115E-2</v>
      </c>
      <c r="E9" s="101">
        <f t="shared" si="11"/>
        <v>1.9706990981238626E-4</v>
      </c>
      <c r="F9" s="69">
        <f t="shared" si="12"/>
        <v>40303.562836942867</v>
      </c>
      <c r="G9" s="69">
        <f t="shared" si="16"/>
        <v>40311.505456436258</v>
      </c>
      <c r="H9" s="69">
        <f t="shared" ref="H9:AM9" si="75">G9*(1+$E$9)</f>
        <v>40319.44964118096</v>
      </c>
      <c r="I9" s="69">
        <f t="shared" si="75"/>
        <v>40327.395391485436</v>
      </c>
      <c r="J9" s="69">
        <f t="shared" si="75"/>
        <v>40335.342707658201</v>
      </c>
      <c r="K9" s="69">
        <f t="shared" si="75"/>
        <v>40343.291590007851</v>
      </c>
      <c r="L9" s="69">
        <f t="shared" si="75"/>
        <v>40351.242038843026</v>
      </c>
      <c r="M9" s="69">
        <f t="shared" si="75"/>
        <v>40359.194054472435</v>
      </c>
      <c r="N9" s="69">
        <f t="shared" si="75"/>
        <v>40367.147637204849</v>
      </c>
      <c r="O9" s="69">
        <f t="shared" si="75"/>
        <v>40375.102787349097</v>
      </c>
      <c r="P9" s="69">
        <f t="shared" si="75"/>
        <v>40383.059505214063</v>
      </c>
      <c r="Q9" s="69">
        <f t="shared" si="75"/>
        <v>40391.017791108701</v>
      </c>
      <c r="R9" s="69">
        <f t="shared" si="75"/>
        <v>40398.977645342027</v>
      </c>
      <c r="S9" s="69">
        <f t="shared" si="75"/>
        <v>40406.93906822311</v>
      </c>
      <c r="T9" s="69">
        <f t="shared" si="75"/>
        <v>40414.902060061082</v>
      </c>
      <c r="U9" s="69">
        <f t="shared" si="75"/>
        <v>40422.866621165136</v>
      </c>
      <c r="V9" s="69">
        <f t="shared" si="75"/>
        <v>40430.832751844529</v>
      </c>
      <c r="W9" s="69">
        <f t="shared" si="75"/>
        <v>40438.800452408577</v>
      </c>
      <c r="X9" s="69">
        <f t="shared" si="75"/>
        <v>40446.769723166653</v>
      </c>
      <c r="Y9" s="69">
        <f t="shared" si="75"/>
        <v>40454.740564428197</v>
      </c>
      <c r="Z9" s="69">
        <f t="shared" si="75"/>
        <v>40462.712976502713</v>
      </c>
      <c r="AA9" s="69">
        <f t="shared" si="75"/>
        <v>40470.686959699757</v>
      </c>
      <c r="AB9" s="69">
        <f t="shared" si="75"/>
        <v>40478.662514328949</v>
      </c>
      <c r="AC9" s="69">
        <f t="shared" si="75"/>
        <v>40486.639640699977</v>
      </c>
      <c r="AD9" s="69">
        <f t="shared" si="75"/>
        <v>40494.618339122579</v>
      </c>
      <c r="AE9" s="69">
        <f t="shared" si="75"/>
        <v>40502.598609906556</v>
      </c>
      <c r="AF9" s="69">
        <f t="shared" si="75"/>
        <v>40510.580453361777</v>
      </c>
      <c r="AG9" s="69">
        <f t="shared" si="75"/>
        <v>40518.56386979817</v>
      </c>
      <c r="AH9" s="69">
        <f t="shared" si="75"/>
        <v>40526.548859525719</v>
      </c>
      <c r="AI9" s="69">
        <f t="shared" si="75"/>
        <v>40534.535422854475</v>
      </c>
      <c r="AJ9" s="69">
        <f t="shared" si="75"/>
        <v>40542.523560094545</v>
      </c>
      <c r="AK9" s="69">
        <f t="shared" si="75"/>
        <v>40550.513271556098</v>
      </c>
      <c r="AL9" s="69">
        <f t="shared" si="75"/>
        <v>40558.504557549371</v>
      </c>
      <c r="AM9" s="69">
        <f t="shared" si="75"/>
        <v>40566.49741838465</v>
      </c>
      <c r="AN9" s="69">
        <f t="shared" ref="AN9:BE9" si="76">AM9*(1+$E$9)</f>
        <v>40574.491854372296</v>
      </c>
      <c r="AO9" s="69">
        <f t="shared" si="76"/>
        <v>40582.487865822717</v>
      </c>
      <c r="AP9" s="69">
        <f t="shared" si="76"/>
        <v>40590.4854530464</v>
      </c>
      <c r="AQ9" s="69">
        <f t="shared" si="76"/>
        <v>40598.484616353875</v>
      </c>
      <c r="AR9" s="69">
        <f t="shared" si="76"/>
        <v>40606.485356055739</v>
      </c>
      <c r="AS9" s="69">
        <f t="shared" si="76"/>
        <v>40614.487672462652</v>
      </c>
      <c r="AT9" s="69">
        <f t="shared" si="76"/>
        <v>40622.491565885342</v>
      </c>
      <c r="AU9" s="69">
        <f t="shared" si="76"/>
        <v>40630.497036634588</v>
      </c>
      <c r="AV9" s="69">
        <f t="shared" si="76"/>
        <v>40638.504085021232</v>
      </c>
      <c r="AW9" s="69">
        <f t="shared" si="76"/>
        <v>40646.512711356176</v>
      </c>
      <c r="AX9" s="69">
        <f t="shared" si="76"/>
        <v>40654.522915950394</v>
      </c>
      <c r="AY9" s="69">
        <f t="shared" si="76"/>
        <v>40662.534699114905</v>
      </c>
      <c r="AZ9" s="69">
        <f t="shared" si="76"/>
        <v>40670.5480611608</v>
      </c>
      <c r="BA9" s="69">
        <f t="shared" si="76"/>
        <v>40678.563002399234</v>
      </c>
      <c r="BB9" s="69">
        <f t="shared" si="76"/>
        <v>40686.579523141416</v>
      </c>
      <c r="BC9" s="69">
        <f t="shared" si="76"/>
        <v>40694.597623698617</v>
      </c>
      <c r="BD9" s="69">
        <f t="shared" si="76"/>
        <v>40702.617304382169</v>
      </c>
      <c r="BE9" s="69">
        <f t="shared" si="76"/>
        <v>40710.638565503468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68494.278238228697</v>
      </c>
      <c r="DG9" s="108">
        <f t="shared" si="20"/>
        <v>68507.776399463764</v>
      </c>
      <c r="DH9" s="108">
        <f t="shared" si="21"/>
        <v>68521.277220780248</v>
      </c>
      <c r="DI9" s="108">
        <f t="shared" si="22"/>
        <v>68534.780702702381</v>
      </c>
      <c r="DJ9" s="108">
        <f t="shared" si="23"/>
        <v>73792.689622532402</v>
      </c>
      <c r="DK9" s="108">
        <f t="shared" si="24"/>
        <v>73807.231941221122</v>
      </c>
      <c r="DL9" s="108">
        <f t="shared" si="25"/>
        <v>73821.77712576327</v>
      </c>
      <c r="DM9" s="108">
        <f t="shared" si="26"/>
        <v>73836.325176723636</v>
      </c>
      <c r="DN9" s="108">
        <f t="shared" si="27"/>
        <v>63073.427496070944</v>
      </c>
      <c r="DO9" s="108">
        <f t="shared" si="28"/>
        <v>63085.857370739155</v>
      </c>
      <c r="DP9" s="108">
        <f t="shared" si="29"/>
        <v>63098.289694961641</v>
      </c>
      <c r="DQ9" s="108">
        <f t="shared" si="30"/>
        <v>63110.724469221139</v>
      </c>
      <c r="DR9" s="108">
        <f t="shared" si="31"/>
        <v>63123.16169400049</v>
      </c>
      <c r="DS9" s="108">
        <f t="shared" si="32"/>
        <v>67790.149324789905</v>
      </c>
      <c r="DT9" s="108">
        <f t="shared" si="33"/>
        <v>67803.508723403516</v>
      </c>
      <c r="DU9" s="108">
        <f t="shared" si="34"/>
        <v>67816.870754752599</v>
      </c>
      <c r="DV9" s="108">
        <f t="shared" si="35"/>
        <v>67830.235419356002</v>
      </c>
      <c r="DW9" s="108">
        <f t="shared" si="36"/>
        <v>65115.451535139677</v>
      </c>
      <c r="DX9" s="108">
        <f t="shared" si="37"/>
        <v>65128.283831301094</v>
      </c>
      <c r="DY9" s="108">
        <f t="shared" si="38"/>
        <v>65141.11865632196</v>
      </c>
      <c r="DZ9" s="108">
        <f t="shared" si="39"/>
        <v>65153.95601070064</v>
      </c>
      <c r="EA9" s="108">
        <f t="shared" si="40"/>
        <v>71982.566509325668</v>
      </c>
      <c r="EB9" s="108">
        <f t="shared" si="41"/>
        <v>71996.752107215725</v>
      </c>
      <c r="EC9" s="108">
        <f t="shared" si="42"/>
        <v>72010.94050066029</v>
      </c>
      <c r="ED9" s="108">
        <f t="shared" si="43"/>
        <v>72025.131690210255</v>
      </c>
      <c r="EE9" s="108">
        <f t="shared" si="44"/>
        <v>72039.325676416673</v>
      </c>
      <c r="EF9" s="108">
        <f t="shared" si="45"/>
        <v>73990.032085379193</v>
      </c>
      <c r="EG9" s="108">
        <f t="shared" si="46"/>
        <v>74004.613294329276</v>
      </c>
      <c r="EH9" s="108">
        <f t="shared" si="47"/>
        <v>74019.197376796903</v>
      </c>
      <c r="EI9" s="108">
        <f t="shared" si="48"/>
        <v>74033.784333348332</v>
      </c>
      <c r="EJ9" s="108">
        <f t="shared" si="49"/>
        <v>77807.043224175155</v>
      </c>
      <c r="EK9" s="108">
        <f t="shared" si="50"/>
        <v>77822.376651166109</v>
      </c>
      <c r="EL9" s="108">
        <f t="shared" si="51"/>
        <v>77837.713099914137</v>
      </c>
      <c r="EM9" s="108">
        <f t="shared" si="52"/>
        <v>77853.052571014734</v>
      </c>
      <c r="EN9" s="108">
        <f t="shared" si="53"/>
        <v>84580.851228671076</v>
      </c>
      <c r="EO9" s="108">
        <f t="shared" si="54"/>
        <v>84597.519569394557</v>
      </c>
      <c r="EP9" s="108">
        <f t="shared" si="55"/>
        <v>84614.191194946456</v>
      </c>
      <c r="EQ9" s="108">
        <f t="shared" si="56"/>
        <v>84630.866105974099</v>
      </c>
      <c r="ER9" s="108">
        <f t="shared" si="57"/>
        <v>84647.544303124945</v>
      </c>
      <c r="ES9" s="108">
        <f t="shared" si="58"/>
        <v>79058.478396073479</v>
      </c>
      <c r="ET9" s="108">
        <f t="shared" si="59"/>
        <v>79074.058443280912</v>
      </c>
      <c r="EU9" s="108">
        <f t="shared" si="60"/>
        <v>79089.641560846823</v>
      </c>
      <c r="EV9" s="108">
        <f t="shared" si="61"/>
        <v>79105.227749376325</v>
      </c>
      <c r="EW9" s="108">
        <f t="shared" si="62"/>
        <v>73003.48490908336</v>
      </c>
      <c r="EX9" s="108">
        <f t="shared" si="63"/>
        <v>73017.871699270385</v>
      </c>
      <c r="EY9" s="108">
        <f t="shared" si="64"/>
        <v>73032.261324660853</v>
      </c>
      <c r="EZ9" s="108">
        <f t="shared" si="65"/>
        <v>73046.653785813498</v>
      </c>
      <c r="FA9" s="108">
        <f t="shared" si="66"/>
        <v>64400.448189596129</v>
      </c>
      <c r="FB9" s="108">
        <f t="shared" si="67"/>
        <v>64413.139580112729</v>
      </c>
      <c r="FC9" s="108">
        <f t="shared" si="68"/>
        <v>64425.833471720522</v>
      </c>
      <c r="FD9" s="108">
        <f t="shared" si="69"/>
        <v>64438.52986491238</v>
      </c>
      <c r="FE9" s="108">
        <f t="shared" si="70"/>
        <v>64451.228760181293</v>
      </c>
    </row>
    <row r="10" spans="1:161" ht="15.75" x14ac:dyDescent="0.25">
      <c r="A10" s="47" t="s">
        <v>199</v>
      </c>
      <c r="B10" s="12">
        <f>'Urb proj of all 25 ARs '!K10</f>
        <v>55858.999907818899</v>
      </c>
      <c r="C10" s="12">
        <f>'Urb proj of all 25 ARs '!L10</f>
        <v>56434.308624352154</v>
      </c>
      <c r="D10" s="100">
        <f t="shared" si="10"/>
        <v>1.0299302126473004E-2</v>
      </c>
      <c r="E10" s="101">
        <f t="shared" si="11"/>
        <v>1.9706990981238626E-4</v>
      </c>
      <c r="F10" s="69">
        <f t="shared" si="12"/>
        <v>55870.008035892941</v>
      </c>
      <c r="G10" s="69">
        <f t="shared" si="16"/>
        <v>55881.018333337794</v>
      </c>
      <c r="H10" s="69">
        <f t="shared" ref="H10:AM10" si="77">G10*(1+$E$10)</f>
        <v>55892.030800580971</v>
      </c>
      <c r="I10" s="69">
        <f t="shared" si="77"/>
        <v>55903.045438050074</v>
      </c>
      <c r="J10" s="69">
        <f t="shared" si="77"/>
        <v>55914.062246172791</v>
      </c>
      <c r="K10" s="69">
        <f t="shared" si="77"/>
        <v>55925.081225376889</v>
      </c>
      <c r="L10" s="69">
        <f t="shared" si="77"/>
        <v>55936.102376090224</v>
      </c>
      <c r="M10" s="69">
        <f t="shared" si="77"/>
        <v>55947.12569874074</v>
      </c>
      <c r="N10" s="69">
        <f t="shared" si="77"/>
        <v>55958.15119375645</v>
      </c>
      <c r="O10" s="69">
        <f t="shared" si="77"/>
        <v>55969.178861565473</v>
      </c>
      <c r="P10" s="69">
        <f t="shared" si="77"/>
        <v>55980.208702595992</v>
      </c>
      <c r="Q10" s="69">
        <f t="shared" si="77"/>
        <v>55991.240717276291</v>
      </c>
      <c r="R10" s="69">
        <f t="shared" si="77"/>
        <v>56002.274906034727</v>
      </c>
      <c r="S10" s="69">
        <f t="shared" si="77"/>
        <v>56013.311269299746</v>
      </c>
      <c r="T10" s="69">
        <f t="shared" si="77"/>
        <v>56024.349807499879</v>
      </c>
      <c r="U10" s="69">
        <f t="shared" si="77"/>
        <v>56035.390521063739</v>
      </c>
      <c r="V10" s="69">
        <f t="shared" si="77"/>
        <v>56046.433410420024</v>
      </c>
      <c r="W10" s="69">
        <f t="shared" si="77"/>
        <v>56057.478475997523</v>
      </c>
      <c r="X10" s="69">
        <f t="shared" si="77"/>
        <v>56068.525718225101</v>
      </c>
      <c r="Y10" s="69">
        <f t="shared" si="77"/>
        <v>56079.575137531705</v>
      </c>
      <c r="Z10" s="69">
        <f t="shared" si="77"/>
        <v>56090.626734346377</v>
      </c>
      <c r="AA10" s="69">
        <f t="shared" si="77"/>
        <v>56101.680509098238</v>
      </c>
      <c r="AB10" s="69">
        <f t="shared" si="77"/>
        <v>56112.73646221649</v>
      </c>
      <c r="AC10" s="69">
        <f t="shared" si="77"/>
        <v>56123.794594130428</v>
      </c>
      <c r="AD10" s="69">
        <f t="shared" si="77"/>
        <v>56134.854905269422</v>
      </c>
      <c r="AE10" s="69">
        <f t="shared" si="77"/>
        <v>56145.917396062934</v>
      </c>
      <c r="AF10" s="69">
        <f t="shared" si="77"/>
        <v>56156.982066940509</v>
      </c>
      <c r="AG10" s="69">
        <f t="shared" si="77"/>
        <v>56168.048918331777</v>
      </c>
      <c r="AH10" s="69">
        <f t="shared" si="77"/>
        <v>56179.117950666448</v>
      </c>
      <c r="AI10" s="69">
        <f t="shared" si="77"/>
        <v>56190.189164374329</v>
      </c>
      <c r="AJ10" s="69">
        <f t="shared" si="77"/>
        <v>56201.26255988529</v>
      </c>
      <c r="AK10" s="69">
        <f t="shared" si="77"/>
        <v>56212.338137629311</v>
      </c>
      <c r="AL10" s="69">
        <f t="shared" si="77"/>
        <v>56223.415898036437</v>
      </c>
      <c r="AM10" s="69">
        <f t="shared" si="77"/>
        <v>56234.495841536809</v>
      </c>
      <c r="AN10" s="69">
        <f t="shared" ref="AN10:BE10" si="78">AM10*(1+$E$10)</f>
        <v>56245.577968560647</v>
      </c>
      <c r="AO10" s="69">
        <f t="shared" si="78"/>
        <v>56256.662279538257</v>
      </c>
      <c r="AP10" s="69">
        <f t="shared" si="78"/>
        <v>56267.748774900028</v>
      </c>
      <c r="AQ10" s="69">
        <f t="shared" si="78"/>
        <v>56278.837455076442</v>
      </c>
      <c r="AR10" s="69">
        <f t="shared" si="78"/>
        <v>56289.92832049806</v>
      </c>
      <c r="AS10" s="69">
        <f t="shared" si="78"/>
        <v>56301.021371595525</v>
      </c>
      <c r="AT10" s="69">
        <f t="shared" si="78"/>
        <v>56312.116608799573</v>
      </c>
      <c r="AU10" s="69">
        <f t="shared" si="78"/>
        <v>56323.214032541015</v>
      </c>
      <c r="AV10" s="69">
        <f t="shared" si="78"/>
        <v>56334.313643250753</v>
      </c>
      <c r="AW10" s="69">
        <f t="shared" si="78"/>
        <v>56345.415441359772</v>
      </c>
      <c r="AX10" s="69">
        <f t="shared" si="78"/>
        <v>56356.519427299143</v>
      </c>
      <c r="AY10" s="69">
        <f t="shared" si="78"/>
        <v>56367.625601500018</v>
      </c>
      <c r="AZ10" s="69">
        <f t="shared" si="78"/>
        <v>56378.733964393643</v>
      </c>
      <c r="BA10" s="69">
        <f t="shared" si="78"/>
        <v>56389.844516411344</v>
      </c>
      <c r="BB10" s="69">
        <f t="shared" si="78"/>
        <v>56400.957257984526</v>
      </c>
      <c r="BC10" s="69">
        <f t="shared" si="78"/>
        <v>56412.072189544691</v>
      </c>
      <c r="BD10" s="69">
        <f t="shared" si="78"/>
        <v>56423.189311523412</v>
      </c>
      <c r="BE10" s="69">
        <f t="shared" si="78"/>
        <v>56434.308624352365</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55742.938453318966</v>
      </c>
      <c r="DG10" s="108">
        <f t="shared" si="20"/>
        <v>55753.923709172639</v>
      </c>
      <c r="DH10" s="108">
        <f t="shared" si="21"/>
        <v>55764.911129889697</v>
      </c>
      <c r="DI10" s="108">
        <f t="shared" si="22"/>
        <v>55775.900715896765</v>
      </c>
      <c r="DJ10" s="108">
        <f t="shared" si="23"/>
        <v>59639.641280924945</v>
      </c>
      <c r="DK10" s="108">
        <f t="shared" si="24"/>
        <v>59651.39445965342</v>
      </c>
      <c r="DL10" s="108">
        <f t="shared" si="25"/>
        <v>59663.149954579763</v>
      </c>
      <c r="DM10" s="108">
        <f t="shared" si="26"/>
        <v>59674.907766160439</v>
      </c>
      <c r="DN10" s="108">
        <f t="shared" si="27"/>
        <v>53004.243668022529</v>
      </c>
      <c r="DO10" s="108">
        <f t="shared" si="28"/>
        <v>53014.689209541866</v>
      </c>
      <c r="DP10" s="108">
        <f t="shared" si="29"/>
        <v>53025.136809563119</v>
      </c>
      <c r="DQ10" s="108">
        <f t="shared" si="30"/>
        <v>53035.586468491965</v>
      </c>
      <c r="DR10" s="108">
        <f t="shared" si="31"/>
        <v>53046.038186734157</v>
      </c>
      <c r="DS10" s="108">
        <f t="shared" si="32"/>
        <v>55155.676748210521</v>
      </c>
      <c r="DT10" s="108">
        <f t="shared" si="33"/>
        <v>55166.546272452928</v>
      </c>
      <c r="DU10" s="108">
        <f t="shared" si="34"/>
        <v>55177.417938751503</v>
      </c>
      <c r="DV10" s="108">
        <f t="shared" si="35"/>
        <v>55188.291747528368</v>
      </c>
      <c r="DW10" s="108">
        <f t="shared" si="36"/>
        <v>54996.77523264254</v>
      </c>
      <c r="DX10" s="108">
        <f t="shared" si="37"/>
        <v>55007.613442177615</v>
      </c>
      <c r="DY10" s="108">
        <f t="shared" si="38"/>
        <v>55018.453787597653</v>
      </c>
      <c r="DZ10" s="108">
        <f t="shared" si="39"/>
        <v>55029.296269323597</v>
      </c>
      <c r="EA10" s="108">
        <f t="shared" si="40"/>
        <v>56219.793430575148</v>
      </c>
      <c r="EB10" s="108">
        <f t="shared" si="41"/>
        <v>56230.872660196183</v>
      </c>
      <c r="EC10" s="108">
        <f t="shared" si="42"/>
        <v>56241.954073200002</v>
      </c>
      <c r="ED10" s="108">
        <f t="shared" si="43"/>
        <v>56253.037670016878</v>
      </c>
      <c r="EE10" s="108">
        <f t="shared" si="44"/>
        <v>56264.123451077183</v>
      </c>
      <c r="EF10" s="108">
        <f t="shared" si="45"/>
        <v>54802.755411342805</v>
      </c>
      <c r="EG10" s="108">
        <f t="shared" si="46"/>
        <v>54813.555385409192</v>
      </c>
      <c r="EH10" s="108">
        <f t="shared" si="47"/>
        <v>54824.357487825488</v>
      </c>
      <c r="EI10" s="108">
        <f t="shared" si="48"/>
        <v>54835.161719011136</v>
      </c>
      <c r="EJ10" s="108">
        <f t="shared" si="49"/>
        <v>54918.539401046153</v>
      </c>
      <c r="EK10" s="108">
        <f t="shared" si="50"/>
        <v>54929.362192652952</v>
      </c>
      <c r="EL10" s="108">
        <f t="shared" si="51"/>
        <v>54940.18711710631</v>
      </c>
      <c r="EM10" s="108">
        <f t="shared" si="52"/>
        <v>54951.014174826552</v>
      </c>
      <c r="EN10" s="108">
        <f t="shared" si="53"/>
        <v>60119.642822462141</v>
      </c>
      <c r="EO10" s="108">
        <f t="shared" si="54"/>
        <v>60131.490595051124</v>
      </c>
      <c r="EP10" s="108">
        <f t="shared" si="55"/>
        <v>60143.340702479567</v>
      </c>
      <c r="EQ10" s="108">
        <f t="shared" si="56"/>
        <v>60155.193145207617</v>
      </c>
      <c r="ER10" s="108">
        <f t="shared" si="57"/>
        <v>60167.047923695492</v>
      </c>
      <c r="ES10" s="108">
        <f t="shared" si="58"/>
        <v>58060.788976148833</v>
      </c>
      <c r="ET10" s="108">
        <f t="shared" si="59"/>
        <v>58072.231010596006</v>
      </c>
      <c r="EU10" s="108">
        <f t="shared" si="60"/>
        <v>58083.675299923867</v>
      </c>
      <c r="EV10" s="108">
        <f t="shared" si="61"/>
        <v>58095.121844576795</v>
      </c>
      <c r="EW10" s="108">
        <f t="shared" si="62"/>
        <v>58653.015825975439</v>
      </c>
      <c r="EX10" s="108">
        <f t="shared" si="63"/>
        <v>58664.574570514487</v>
      </c>
      <c r="EY10" s="108">
        <f t="shared" si="64"/>
        <v>58676.135592934275</v>
      </c>
      <c r="EZ10" s="108">
        <f t="shared" si="65"/>
        <v>58687.698893683715</v>
      </c>
      <c r="FA10" s="108">
        <f t="shared" si="66"/>
        <v>54581.454561415187</v>
      </c>
      <c r="FB10" s="108">
        <f t="shared" si="67"/>
        <v>54592.210923743034</v>
      </c>
      <c r="FC10" s="108">
        <f t="shared" si="68"/>
        <v>54602.969405826239</v>
      </c>
      <c r="FD10" s="108">
        <f t="shared" si="69"/>
        <v>54613.73000808253</v>
      </c>
      <c r="FE10" s="108">
        <f t="shared" si="70"/>
        <v>54624.492730929742</v>
      </c>
    </row>
    <row r="11" spans="1:161" ht="15.75" x14ac:dyDescent="0.25">
      <c r="A11" s="47" t="s">
        <v>187</v>
      </c>
      <c r="B11" s="12">
        <f>'Urb proj of all 25 ARs '!K11</f>
        <v>29739.999312013788</v>
      </c>
      <c r="C11" s="12">
        <f>'Urb proj of all 25 ARs '!L11</f>
        <v>30046.300550169315</v>
      </c>
      <c r="D11" s="100">
        <f t="shared" si="10"/>
        <v>1.0299302126472936E-2</v>
      </c>
      <c r="E11" s="101">
        <f t="shared" si="11"/>
        <v>1.9706990981238626E-4</v>
      </c>
      <c r="F11" s="69">
        <f t="shared" si="12"/>
        <v>29745.860170996028</v>
      </c>
      <c r="G11" s="69">
        <f t="shared" si="16"/>
        <v>29751.722184977218</v>
      </c>
      <c r="H11" s="69">
        <f t="shared" ref="H11:AM11" si="79">G11*(1+$E$11)</f>
        <v>29757.585354184976</v>
      </c>
      <c r="I11" s="69">
        <f t="shared" si="79"/>
        <v>29763.449678846959</v>
      </c>
      <c r="J11" s="69">
        <f t="shared" si="79"/>
        <v>29769.315159190875</v>
      </c>
      <c r="K11" s="69">
        <f t="shared" si="79"/>
        <v>29775.181795444474</v>
      </c>
      <c r="L11" s="69">
        <f t="shared" si="79"/>
        <v>29781.04958783555</v>
      </c>
      <c r="M11" s="69">
        <f t="shared" si="79"/>
        <v>29786.918536591944</v>
      </c>
      <c r="N11" s="69">
        <f t="shared" si="79"/>
        <v>29792.788641941537</v>
      </c>
      <c r="O11" s="69">
        <f t="shared" si="79"/>
        <v>29798.659904112264</v>
      </c>
      <c r="P11" s="69">
        <f t="shared" si="79"/>
        <v>29804.5323233321</v>
      </c>
      <c r="Q11" s="69">
        <f t="shared" si="79"/>
        <v>29810.40589982906</v>
      </c>
      <c r="R11" s="69">
        <f t="shared" si="79"/>
        <v>29816.280633831211</v>
      </c>
      <c r="S11" s="69">
        <f t="shared" si="79"/>
        <v>29822.156525566661</v>
      </c>
      <c r="T11" s="69">
        <f t="shared" si="79"/>
        <v>29828.033575263566</v>
      </c>
      <c r="U11" s="69">
        <f t="shared" si="79"/>
        <v>29833.911783150124</v>
      </c>
      <c r="V11" s="69">
        <f t="shared" si="79"/>
        <v>29839.791149454581</v>
      </c>
      <c r="W11" s="69">
        <f t="shared" si="79"/>
        <v>29845.671674405225</v>
      </c>
      <c r="X11" s="69">
        <f t="shared" si="79"/>
        <v>29851.553358230391</v>
      </c>
      <c r="Y11" s="69">
        <f t="shared" si="79"/>
        <v>29857.436201158456</v>
      </c>
      <c r="Z11" s="69">
        <f t="shared" si="79"/>
        <v>29863.320203417847</v>
      </c>
      <c r="AA11" s="69">
        <f t="shared" si="79"/>
        <v>29869.205365237034</v>
      </c>
      <c r="AB11" s="69">
        <f t="shared" si="79"/>
        <v>29875.091686844527</v>
      </c>
      <c r="AC11" s="69">
        <f t="shared" si="79"/>
        <v>29880.97916846889</v>
      </c>
      <c r="AD11" s="69">
        <f t="shared" si="79"/>
        <v>29886.867810338725</v>
      </c>
      <c r="AE11" s="69">
        <f t="shared" si="79"/>
        <v>29892.757612682683</v>
      </c>
      <c r="AF11" s="69">
        <f t="shared" si="79"/>
        <v>29898.648575729458</v>
      </c>
      <c r="AG11" s="69">
        <f t="shared" si="79"/>
        <v>29904.540699707788</v>
      </c>
      <c r="AH11" s="69">
        <f t="shared" si="79"/>
        <v>29910.433984846459</v>
      </c>
      <c r="AI11" s="69">
        <f t="shared" si="79"/>
        <v>29916.328431374302</v>
      </c>
      <c r="AJ11" s="69">
        <f t="shared" si="79"/>
        <v>29922.224039520192</v>
      </c>
      <c r="AK11" s="69">
        <f t="shared" si="79"/>
        <v>29928.120809513046</v>
      </c>
      <c r="AL11" s="69">
        <f t="shared" si="79"/>
        <v>29934.018741581829</v>
      </c>
      <c r="AM11" s="69">
        <f t="shared" si="79"/>
        <v>29939.917835955555</v>
      </c>
      <c r="AN11" s="69">
        <f t="shared" ref="AN11:BE11" si="80">AM11*(1+$E$11)</f>
        <v>29945.818092863279</v>
      </c>
      <c r="AO11" s="69">
        <f t="shared" si="80"/>
        <v>29951.719512534099</v>
      </c>
      <c r="AP11" s="69">
        <f t="shared" si="80"/>
        <v>29957.622095197159</v>
      </c>
      <c r="AQ11" s="69">
        <f t="shared" si="80"/>
        <v>29963.525841081653</v>
      </c>
      <c r="AR11" s="69">
        <f t="shared" si="80"/>
        <v>29969.430750416817</v>
      </c>
      <c r="AS11" s="69">
        <f t="shared" si="80"/>
        <v>29975.336823431931</v>
      </c>
      <c r="AT11" s="69">
        <f t="shared" si="80"/>
        <v>29981.244060356323</v>
      </c>
      <c r="AU11" s="69">
        <f t="shared" si="80"/>
        <v>29987.152461419359</v>
      </c>
      <c r="AV11" s="69">
        <f t="shared" si="80"/>
        <v>29993.062026850461</v>
      </c>
      <c r="AW11" s="69">
        <f t="shared" si="80"/>
        <v>29998.972756879091</v>
      </c>
      <c r="AX11" s="69">
        <f t="shared" si="80"/>
        <v>30004.884651734752</v>
      </c>
      <c r="AY11" s="69">
        <f t="shared" si="80"/>
        <v>30010.797711646999</v>
      </c>
      <c r="AZ11" s="69">
        <f t="shared" si="80"/>
        <v>30016.71193684543</v>
      </c>
      <c r="BA11" s="69">
        <f t="shared" si="80"/>
        <v>30022.627327559687</v>
      </c>
      <c r="BB11" s="69">
        <f t="shared" si="80"/>
        <v>30028.543884019458</v>
      </c>
      <c r="BC11" s="69">
        <f t="shared" si="80"/>
        <v>30034.461606454479</v>
      </c>
      <c r="BD11" s="69">
        <f t="shared" si="80"/>
        <v>30040.380495094527</v>
      </c>
      <c r="BE11" s="69">
        <f t="shared" si="80"/>
        <v>30046.300550169424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41588.306009005631</v>
      </c>
      <c r="DG11" s="108">
        <f t="shared" si="20"/>
        <v>41596.501812720075</v>
      </c>
      <c r="DH11" s="108">
        <f t="shared" si="21"/>
        <v>41604.699231580817</v>
      </c>
      <c r="DI11" s="108">
        <f t="shared" si="22"/>
        <v>41612.898265906158</v>
      </c>
      <c r="DJ11" s="108">
        <f t="shared" si="23"/>
        <v>45157.820267627008</v>
      </c>
      <c r="DK11" s="108">
        <f t="shared" si="24"/>
        <v>45166.719515194469</v>
      </c>
      <c r="DL11" s="108">
        <f t="shared" si="25"/>
        <v>45175.620516535855</v>
      </c>
      <c r="DM11" s="108">
        <f t="shared" si="26"/>
        <v>45184.523271996768</v>
      </c>
      <c r="DN11" s="108">
        <f t="shared" si="27"/>
        <v>38819.753438401625</v>
      </c>
      <c r="DO11" s="108">
        <f t="shared" si="28"/>
        <v>38827.40364371067</v>
      </c>
      <c r="DP11" s="108">
        <f t="shared" si="29"/>
        <v>38835.055356644989</v>
      </c>
      <c r="DQ11" s="108">
        <f t="shared" si="30"/>
        <v>38842.708577501682</v>
      </c>
      <c r="DR11" s="108">
        <f t="shared" si="31"/>
        <v>38850.363306577921</v>
      </c>
      <c r="DS11" s="108">
        <f t="shared" si="32"/>
        <v>40013.598709858736</v>
      </c>
      <c r="DT11" s="108">
        <f t="shared" si="33"/>
        <v>40021.484186147754</v>
      </c>
      <c r="DU11" s="108">
        <f t="shared" si="34"/>
        <v>40029.37121642688</v>
      </c>
      <c r="DV11" s="108">
        <f t="shared" si="35"/>
        <v>40037.259801002343</v>
      </c>
      <c r="DW11" s="108">
        <f t="shared" si="36"/>
        <v>42051.642217150904</v>
      </c>
      <c r="DX11" s="108">
        <f t="shared" si="37"/>
        <v>42059.9293304901</v>
      </c>
      <c r="DY11" s="108">
        <f t="shared" si="38"/>
        <v>42068.218076969977</v>
      </c>
      <c r="DZ11" s="108">
        <f t="shared" si="39"/>
        <v>42076.508456912372</v>
      </c>
      <c r="EA11" s="108">
        <f t="shared" si="40"/>
        <v>46643.758665991147</v>
      </c>
      <c r="EB11" s="108">
        <f t="shared" si="41"/>
        <v>46652.950747304763</v>
      </c>
      <c r="EC11" s="108">
        <f t="shared" si="42"/>
        <v>46662.144640101011</v>
      </c>
      <c r="ED11" s="108">
        <f t="shared" si="43"/>
        <v>46671.340344736891</v>
      </c>
      <c r="EE11" s="108">
        <f t="shared" si="44"/>
        <v>46680.53786156945</v>
      </c>
      <c r="EF11" s="108">
        <f t="shared" si="45"/>
        <v>46537.858877161081</v>
      </c>
      <c r="EG11" s="108">
        <f t="shared" si="46"/>
        <v>46547.030088812862</v>
      </c>
      <c r="EH11" s="108">
        <f t="shared" si="47"/>
        <v>46556.203107834495</v>
      </c>
      <c r="EI11" s="108">
        <f t="shared" si="48"/>
        <v>46565.377934582168</v>
      </c>
      <c r="EJ11" s="108">
        <f t="shared" si="49"/>
        <v>49581.722119526181</v>
      </c>
      <c r="EK11" s="108">
        <f t="shared" si="50"/>
        <v>49591.493185032617</v>
      </c>
      <c r="EL11" s="108">
        <f t="shared" si="51"/>
        <v>49601.266176122052</v>
      </c>
      <c r="EM11" s="108">
        <f t="shared" si="52"/>
        <v>49611.041093173961</v>
      </c>
      <c r="EN11" s="108">
        <f t="shared" si="53"/>
        <v>56021.967146936156</v>
      </c>
      <c r="EO11" s="108">
        <f t="shared" si="54"/>
        <v>56033.007390949315</v>
      </c>
      <c r="EP11" s="108">
        <f t="shared" si="55"/>
        <v>56044.049810662364</v>
      </c>
      <c r="EQ11" s="108">
        <f t="shared" si="56"/>
        <v>56055.094406504075</v>
      </c>
      <c r="ER11" s="108">
        <f t="shared" si="57"/>
        <v>56066.141178903294</v>
      </c>
      <c r="ES11" s="108">
        <f t="shared" si="58"/>
        <v>51402.218747808976</v>
      </c>
      <c r="ET11" s="108">
        <f t="shared" si="59"/>
        <v>51412.34857842177</v>
      </c>
      <c r="EU11" s="108">
        <f t="shared" si="60"/>
        <v>51422.480405319358</v>
      </c>
      <c r="EV11" s="108">
        <f t="shared" si="61"/>
        <v>51432.614228895167</v>
      </c>
      <c r="EW11" s="108">
        <f t="shared" si="62"/>
        <v>46632.551827611678</v>
      </c>
      <c r="EX11" s="108">
        <f t="shared" si="63"/>
        <v>46641.741700394661</v>
      </c>
      <c r="EY11" s="108">
        <f t="shared" si="64"/>
        <v>46650.933384225049</v>
      </c>
      <c r="EZ11" s="108">
        <f t="shared" si="65"/>
        <v>46660.126879459742</v>
      </c>
      <c r="FA11" s="108">
        <f t="shared" si="66"/>
        <v>37998.170357818875</v>
      </c>
      <c r="FB11" s="108">
        <f t="shared" si="67"/>
        <v>38005.658653824321</v>
      </c>
      <c r="FC11" s="108">
        <f t="shared" si="68"/>
        <v>38013.148425547595</v>
      </c>
      <c r="FD11" s="108">
        <f t="shared" si="69"/>
        <v>38020.639673279496</v>
      </c>
      <c r="FE11" s="108">
        <f t="shared" si="70"/>
        <v>38028.132397310925</v>
      </c>
    </row>
    <row r="12" spans="1:161" ht="15.75" x14ac:dyDescent="0.25">
      <c r="A12" s="47" t="s">
        <v>188</v>
      </c>
      <c r="B12" s="12">
        <f>'Urb proj of all 25 ARs '!K12</f>
        <v>70128.733023010675</v>
      </c>
      <c r="C12" s="12">
        <f>'Urb proj of all 25 ARs '!L12</f>
        <v>70851.01003216143</v>
      </c>
      <c r="D12" s="100">
        <f t="shared" si="10"/>
        <v>1.0299302126473063E-2</v>
      </c>
      <c r="E12" s="101">
        <f t="shared" si="11"/>
        <v>1.9706990981238626E-4</v>
      </c>
      <c r="F12" s="69">
        <f t="shared" si="12"/>
        <v>70142.553286102775</v>
      </c>
      <c r="G12" s="69">
        <f t="shared" si="16"/>
        <v>70156.376272752881</v>
      </c>
      <c r="H12" s="69">
        <f t="shared" ref="H12:AM12" si="81">G12*(1+$E$12)</f>
        <v>70170.201983497711</v>
      </c>
      <c r="I12" s="69">
        <f t="shared" si="81"/>
        <v>70184.030418874114</v>
      </c>
      <c r="J12" s="69">
        <f t="shared" si="81"/>
        <v>70197.861579419026</v>
      </c>
      <c r="K12" s="69">
        <f t="shared" si="81"/>
        <v>70211.695465669502</v>
      </c>
      <c r="L12" s="69">
        <f t="shared" si="81"/>
        <v>70225.532078162694</v>
      </c>
      <c r="M12" s="69">
        <f t="shared" si="81"/>
        <v>70239.371417435861</v>
      </c>
      <c r="N12" s="69">
        <f t="shared" si="81"/>
        <v>70253.213484026375</v>
      </c>
      <c r="O12" s="69">
        <f t="shared" si="81"/>
        <v>70267.058278471697</v>
      </c>
      <c r="P12" s="69">
        <f t="shared" si="81"/>
        <v>70280.905801309418</v>
      </c>
      <c r="Q12" s="69">
        <f t="shared" si="81"/>
        <v>70294.756053077217</v>
      </c>
      <c r="R12" s="69">
        <f t="shared" si="81"/>
        <v>70308.609034312874</v>
      </c>
      <c r="S12" s="69">
        <f t="shared" si="81"/>
        <v>70322.464745554302</v>
      </c>
      <c r="T12" s="69">
        <f t="shared" si="81"/>
        <v>70336.323187339498</v>
      </c>
      <c r="U12" s="69">
        <f t="shared" si="81"/>
        <v>70350.184360206564</v>
      </c>
      <c r="V12" s="69">
        <f t="shared" si="81"/>
        <v>70364.048264693716</v>
      </c>
      <c r="W12" s="69">
        <f t="shared" si="81"/>
        <v>70377.914901339274</v>
      </c>
      <c r="X12" s="69">
        <f t="shared" si="81"/>
        <v>70391.784270681659</v>
      </c>
      <c r="Y12" s="69">
        <f t="shared" si="81"/>
        <v>70405.656373259422</v>
      </c>
      <c r="Z12" s="69">
        <f t="shared" si="81"/>
        <v>70419.531209611188</v>
      </c>
      <c r="AA12" s="69">
        <f t="shared" si="81"/>
        <v>70433.408780275699</v>
      </c>
      <c r="AB12" s="69">
        <f t="shared" si="81"/>
        <v>70447.28908579181</v>
      </c>
      <c r="AC12" s="69">
        <f t="shared" si="81"/>
        <v>70461.172126698468</v>
      </c>
      <c r="AD12" s="69">
        <f t="shared" si="81"/>
        <v>70475.057903534747</v>
      </c>
      <c r="AE12" s="69">
        <f t="shared" si="81"/>
        <v>70488.946416839826</v>
      </c>
      <c r="AF12" s="69">
        <f t="shared" si="81"/>
        <v>70502.83766715297</v>
      </c>
      <c r="AG12" s="69">
        <f t="shared" si="81"/>
        <v>70516.731655013558</v>
      </c>
      <c r="AH12" s="69">
        <f t="shared" si="81"/>
        <v>70530.628380961076</v>
      </c>
      <c r="AI12" s="69">
        <f t="shared" si="81"/>
        <v>70544.527845535122</v>
      </c>
      <c r="AJ12" s="69">
        <f t="shared" si="81"/>
        <v>70558.430049275397</v>
      </c>
      <c r="AK12" s="69">
        <f t="shared" si="81"/>
        <v>70572.334992721706</v>
      </c>
      <c r="AL12" s="69">
        <f t="shared" si="81"/>
        <v>70586.242676413967</v>
      </c>
      <c r="AM12" s="69">
        <f t="shared" si="81"/>
        <v>70600.153100892203</v>
      </c>
      <c r="AN12" s="69">
        <f t="shared" ref="AN12:BE12" si="82">AM12*(1+$E$12)</f>
        <v>70614.066266696536</v>
      </c>
      <c r="AO12" s="69">
        <f t="shared" si="82"/>
        <v>70627.982174367207</v>
      </c>
      <c r="AP12" s="69">
        <f t="shared" si="82"/>
        <v>70641.900824444543</v>
      </c>
      <c r="AQ12" s="69">
        <f t="shared" si="82"/>
        <v>70655.822217468987</v>
      </c>
      <c r="AR12" s="69">
        <f t="shared" si="82"/>
        <v>70669.7463539811</v>
      </c>
      <c r="AS12" s="69">
        <f t="shared" si="82"/>
        <v>70683.673234521542</v>
      </c>
      <c r="AT12" s="69">
        <f t="shared" si="82"/>
        <v>70697.602859631079</v>
      </c>
      <c r="AU12" s="69">
        <f t="shared" si="82"/>
        <v>70711.535229850575</v>
      </c>
      <c r="AV12" s="69">
        <f t="shared" si="82"/>
        <v>70725.470345721013</v>
      </c>
      <c r="AW12" s="69">
        <f t="shared" si="82"/>
        <v>70739.408207783476</v>
      </c>
      <c r="AX12" s="69">
        <f t="shared" si="82"/>
        <v>70753.348816579164</v>
      </c>
      <c r="AY12" s="69">
        <f t="shared" si="82"/>
        <v>70767.292172649366</v>
      </c>
      <c r="AZ12" s="69">
        <f t="shared" si="82"/>
        <v>70781.2382765355</v>
      </c>
      <c r="BA12" s="69">
        <f t="shared" si="82"/>
        <v>70795.187128779071</v>
      </c>
      <c r="BB12" s="69">
        <f t="shared" si="82"/>
        <v>70809.138729921688</v>
      </c>
      <c r="BC12" s="69">
        <f t="shared" si="82"/>
        <v>70823.093080505088</v>
      </c>
      <c r="BD12" s="69">
        <f t="shared" si="82"/>
        <v>70837.050181071099</v>
      </c>
      <c r="BE12" s="69">
        <f t="shared" si="82"/>
        <v>70851.010032161663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59928.93886330747</v>
      </c>
      <c r="DG12" s="108">
        <f t="shared" si="20"/>
        <v>59940.749053884414</v>
      </c>
      <c r="DH12" s="108">
        <f t="shared" si="21"/>
        <v>59952.561571894548</v>
      </c>
      <c r="DI12" s="108">
        <f t="shared" si="22"/>
        <v>59964.376417796542</v>
      </c>
      <c r="DJ12" s="108">
        <f t="shared" si="23"/>
        <v>63910.953030930432</v>
      </c>
      <c r="DK12" s="108">
        <f t="shared" si="24"/>
        <v>63923.547956680253</v>
      </c>
      <c r="DL12" s="108">
        <f t="shared" si="25"/>
        <v>63936.145364510965</v>
      </c>
      <c r="DM12" s="108">
        <f t="shared" si="26"/>
        <v>63948.745254911701</v>
      </c>
      <c r="DN12" s="108">
        <f t="shared" si="27"/>
        <v>57218.605521510319</v>
      </c>
      <c r="DO12" s="108">
        <f t="shared" si="28"/>
        <v>57229.881586940028</v>
      </c>
      <c r="DP12" s="108">
        <f t="shared" si="29"/>
        <v>57241.159874542936</v>
      </c>
      <c r="DQ12" s="108">
        <f t="shared" si="30"/>
        <v>57252.44038475697</v>
      </c>
      <c r="DR12" s="108">
        <f t="shared" si="31"/>
        <v>57263.723118020134</v>
      </c>
      <c r="DS12" s="108">
        <f t="shared" si="32"/>
        <v>58673.177818206139</v>
      </c>
      <c r="DT12" s="108">
        <f t="shared" si="33"/>
        <v>58684.740536067184</v>
      </c>
      <c r="DU12" s="108">
        <f t="shared" si="34"/>
        <v>58696.305532591992</v>
      </c>
      <c r="DV12" s="108">
        <f t="shared" si="35"/>
        <v>58707.872808229622</v>
      </c>
      <c r="DW12" s="108">
        <f t="shared" si="36"/>
        <v>58286.393904909186</v>
      </c>
      <c r="DX12" s="108">
        <f t="shared" si="37"/>
        <v>58297.880399299305</v>
      </c>
      <c r="DY12" s="108">
        <f t="shared" si="38"/>
        <v>58309.369157331857</v>
      </c>
      <c r="DZ12" s="108">
        <f t="shared" si="39"/>
        <v>58320.860179452917</v>
      </c>
      <c r="EA12" s="108">
        <f t="shared" si="40"/>
        <v>59668.400986324086</v>
      </c>
      <c r="EB12" s="108">
        <f t="shared" si="41"/>
        <v>59680.159832725112</v>
      </c>
      <c r="EC12" s="108">
        <f t="shared" si="42"/>
        <v>59691.920996440931</v>
      </c>
      <c r="ED12" s="108">
        <f t="shared" si="43"/>
        <v>59703.684477928226</v>
      </c>
      <c r="EE12" s="108">
        <f t="shared" si="44"/>
        <v>59715.450277643766</v>
      </c>
      <c r="EF12" s="108">
        <f t="shared" si="45"/>
        <v>57089.812013435025</v>
      </c>
      <c r="EG12" s="108">
        <f t="shared" si="46"/>
        <v>57101.062697539724</v>
      </c>
      <c r="EH12" s="108">
        <f t="shared" si="47"/>
        <v>57112.315598815716</v>
      </c>
      <c r="EI12" s="108">
        <f t="shared" si="48"/>
        <v>57123.570717699949</v>
      </c>
      <c r="EJ12" s="108">
        <f t="shared" si="49"/>
        <v>57243.509425387805</v>
      </c>
      <c r="EK12" s="108">
        <f t="shared" si="50"/>
        <v>57254.790398627607</v>
      </c>
      <c r="EL12" s="108">
        <f t="shared" si="51"/>
        <v>57266.073595007787</v>
      </c>
      <c r="EM12" s="108">
        <f t="shared" si="52"/>
        <v>57277.359014966467</v>
      </c>
      <c r="EN12" s="108">
        <f t="shared" si="53"/>
        <v>61601.005030552333</v>
      </c>
      <c r="EO12" s="108">
        <f t="shared" si="54"/>
        <v>61613.144735058064</v>
      </c>
      <c r="EP12" s="108">
        <f t="shared" si="55"/>
        <v>61625.28683193426</v>
      </c>
      <c r="EQ12" s="108">
        <f t="shared" si="56"/>
        <v>61637.431321652388</v>
      </c>
      <c r="ER12" s="108">
        <f t="shared" si="57"/>
        <v>61649.57820468401</v>
      </c>
      <c r="ES12" s="108">
        <f t="shared" si="58"/>
        <v>62185.367663858065</v>
      </c>
      <c r="ET12" s="108">
        <f t="shared" si="59"/>
        <v>62197.622528655236</v>
      </c>
      <c r="EU12" s="108">
        <f t="shared" si="60"/>
        <v>62209.8798085175</v>
      </c>
      <c r="EV12" s="108">
        <f t="shared" si="61"/>
        <v>62222.1395039208</v>
      </c>
      <c r="EW12" s="108">
        <f t="shared" si="62"/>
        <v>61643.180978288234</v>
      </c>
      <c r="EX12" s="108">
        <f t="shared" si="63"/>
        <v>61655.328994404175</v>
      </c>
      <c r="EY12" s="108">
        <f t="shared" si="64"/>
        <v>61667.479404528553</v>
      </c>
      <c r="EZ12" s="108">
        <f t="shared" si="65"/>
        <v>61679.63220913316</v>
      </c>
      <c r="FA12" s="108">
        <f t="shared" si="66"/>
        <v>57356.405619437181</v>
      </c>
      <c r="FB12" s="108">
        <f t="shared" si="67"/>
        <v>57367.708841119762</v>
      </c>
      <c r="FC12" s="108">
        <f t="shared" si="68"/>
        <v>57379.014290327228</v>
      </c>
      <c r="FD12" s="108">
        <f t="shared" si="69"/>
        <v>57390.321967498545</v>
      </c>
      <c r="FE12" s="108">
        <f t="shared" si="70"/>
        <v>57401.631873072787</v>
      </c>
    </row>
    <row r="13" spans="1:161" ht="15.75" x14ac:dyDescent="0.25">
      <c r="A13" s="47" t="s">
        <v>177</v>
      </c>
      <c r="B13" s="12">
        <f>'Urb proj of all 25 ARs '!K13</f>
        <v>142198.95182955253</v>
      </c>
      <c r="C13" s="12">
        <f>'Urb proj of all 25 ARs '!L13</f>
        <v>143663.50179651286</v>
      </c>
      <c r="D13" s="100">
        <f t="shared" si="10"/>
        <v>1.0299302126472919E-2</v>
      </c>
      <c r="E13" s="101">
        <f t="shared" si="11"/>
        <v>1.9706990981238626E-4</v>
      </c>
      <c r="F13" s="69">
        <f t="shared" si="12"/>
        <v>142226.97496416501</v>
      </c>
      <c r="G13" s="69">
        <f t="shared" si="16"/>
        <v>142255.00362129408</v>
      </c>
      <c r="H13" s="69">
        <f t="shared" ref="H13:AM13" si="83">G13*(1+$E$13)</f>
        <v>142283.03780202809</v>
      </c>
      <c r="I13" s="69">
        <f t="shared" si="83"/>
        <v>142311.07750745557</v>
      </c>
      <c r="J13" s="69">
        <f t="shared" si="83"/>
        <v>142339.12273866526</v>
      </c>
      <c r="K13" s="69">
        <f t="shared" si="83"/>
        <v>142367.17349674614</v>
      </c>
      <c r="L13" s="69">
        <f t="shared" si="83"/>
        <v>142395.22978278738</v>
      </c>
      <c r="M13" s="69">
        <f t="shared" si="83"/>
        <v>142423.29159787839</v>
      </c>
      <c r="N13" s="69">
        <f t="shared" si="83"/>
        <v>142451.35894310876</v>
      </c>
      <c r="O13" s="69">
        <f t="shared" si="83"/>
        <v>142479.43181956833</v>
      </c>
      <c r="P13" s="69">
        <f t="shared" si="83"/>
        <v>142507.51022834712</v>
      </c>
      <c r="Q13" s="69">
        <f t="shared" si="83"/>
        <v>142535.59417053542</v>
      </c>
      <c r="R13" s="69">
        <f t="shared" si="83"/>
        <v>142563.68364722366</v>
      </c>
      <c r="S13" s="69">
        <f t="shared" si="83"/>
        <v>142591.77865950254</v>
      </c>
      <c r="T13" s="69">
        <f t="shared" si="83"/>
        <v>142619.87920846295</v>
      </c>
      <c r="U13" s="69">
        <f t="shared" si="83"/>
        <v>142647.98529519601</v>
      </c>
      <c r="V13" s="69">
        <f t="shared" si="83"/>
        <v>142676.09692079306</v>
      </c>
      <c r="W13" s="69">
        <f t="shared" si="83"/>
        <v>142704.21408634563</v>
      </c>
      <c r="X13" s="69">
        <f t="shared" si="83"/>
        <v>142732.33679294548</v>
      </c>
      <c r="Y13" s="69">
        <f t="shared" si="83"/>
        <v>142760.46504168457</v>
      </c>
      <c r="Z13" s="69">
        <f t="shared" si="83"/>
        <v>142788.59883365509</v>
      </c>
      <c r="AA13" s="69">
        <f t="shared" si="83"/>
        <v>142816.73816994947</v>
      </c>
      <c r="AB13" s="69">
        <f t="shared" si="83"/>
        <v>142844.88305166032</v>
      </c>
      <c r="AC13" s="69">
        <f t="shared" si="83"/>
        <v>142873.03347988048</v>
      </c>
      <c r="AD13" s="69">
        <f t="shared" si="83"/>
        <v>142901.18945570299</v>
      </c>
      <c r="AE13" s="69">
        <f t="shared" si="83"/>
        <v>142929.35098022112</v>
      </c>
      <c r="AF13" s="69">
        <f t="shared" si="83"/>
        <v>142957.51805452834</v>
      </c>
      <c r="AG13" s="69">
        <f t="shared" si="83"/>
        <v>142985.69067971833</v>
      </c>
      <c r="AH13" s="69">
        <f t="shared" si="83"/>
        <v>143013.86885688503</v>
      </c>
      <c r="AI13" s="69">
        <f t="shared" si="83"/>
        <v>143042.05258712257</v>
      </c>
      <c r="AJ13" s="69">
        <f t="shared" si="83"/>
        <v>143070.2418715253</v>
      </c>
      <c r="AK13" s="69">
        <f t="shared" si="83"/>
        <v>143098.43671118777</v>
      </c>
      <c r="AL13" s="69">
        <f t="shared" si="83"/>
        <v>143126.63710720473</v>
      </c>
      <c r="AM13" s="69">
        <f t="shared" si="83"/>
        <v>143154.84306067121</v>
      </c>
      <c r="AN13" s="69">
        <f t="shared" ref="AN13:BE13" si="84">AM13*(1+$E$13)</f>
        <v>143183.05457268239</v>
      </c>
      <c r="AO13" s="69">
        <f t="shared" si="84"/>
        <v>143211.2716443337</v>
      </c>
      <c r="AP13" s="69">
        <f t="shared" si="84"/>
        <v>143239.49427672077</v>
      </c>
      <c r="AQ13" s="69">
        <f t="shared" si="84"/>
        <v>143267.72247093945</v>
      </c>
      <c r="AR13" s="69">
        <f t="shared" si="84"/>
        <v>143295.95622808582</v>
      </c>
      <c r="AS13" s="69">
        <f t="shared" si="84"/>
        <v>143324.19554925617</v>
      </c>
      <c r="AT13" s="69">
        <f t="shared" si="84"/>
        <v>143352.440435547</v>
      </c>
      <c r="AU13" s="69">
        <f t="shared" si="84"/>
        <v>143380.69088805502</v>
      </c>
      <c r="AV13" s="69">
        <f t="shared" si="84"/>
        <v>143408.94690787717</v>
      </c>
      <c r="AW13" s="69">
        <f t="shared" si="84"/>
        <v>143437.2084961106</v>
      </c>
      <c r="AX13" s="69">
        <f t="shared" si="84"/>
        <v>143465.47565385266</v>
      </c>
      <c r="AY13" s="69">
        <f t="shared" si="84"/>
        <v>143493.74838220095</v>
      </c>
      <c r="AZ13" s="69">
        <f t="shared" si="84"/>
        <v>143522.02668225329</v>
      </c>
      <c r="BA13" s="69">
        <f t="shared" si="84"/>
        <v>143550.31055510766</v>
      </c>
      <c r="BB13" s="69">
        <f t="shared" si="84"/>
        <v>143578.6000018623</v>
      </c>
      <c r="BC13" s="69">
        <f t="shared" si="84"/>
        <v>143606.89502361565</v>
      </c>
      <c r="BD13" s="69">
        <f t="shared" si="84"/>
        <v>143635.19562146638</v>
      </c>
      <c r="BE13" s="69">
        <f t="shared" si="84"/>
        <v>143663.50179651339</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153090.66515432511</v>
      </c>
      <c r="DG13" s="108">
        <f t="shared" si="20"/>
        <v>153120.83471790017</v>
      </c>
      <c r="DH13" s="108">
        <f t="shared" si="21"/>
        <v>153151.01022698844</v>
      </c>
      <c r="DI13" s="108">
        <f t="shared" si="22"/>
        <v>153181.19168276154</v>
      </c>
      <c r="DJ13" s="108">
        <f t="shared" si="23"/>
        <v>166366.02166896118</v>
      </c>
      <c r="DK13" s="108">
        <f t="shared" si="24"/>
        <v>166398.80740584733</v>
      </c>
      <c r="DL13" s="108">
        <f t="shared" si="25"/>
        <v>166431.59960381567</v>
      </c>
      <c r="DM13" s="108">
        <f t="shared" si="26"/>
        <v>166464.39826413951</v>
      </c>
      <c r="DN13" s="108">
        <f t="shared" si="27"/>
        <v>148170.98059004161</v>
      </c>
      <c r="DO13" s="108">
        <f t="shared" si="28"/>
        <v>148200.18063182328</v>
      </c>
      <c r="DP13" s="108">
        <f t="shared" si="29"/>
        <v>148229.38642805457</v>
      </c>
      <c r="DQ13" s="108">
        <f t="shared" si="30"/>
        <v>148258.59797986952</v>
      </c>
      <c r="DR13" s="108">
        <f t="shared" si="31"/>
        <v>148287.81528840231</v>
      </c>
      <c r="DS13" s="108">
        <f t="shared" si="32"/>
        <v>152639.83095146672</v>
      </c>
      <c r="DT13" s="108">
        <f t="shared" si="33"/>
        <v>152669.91166918611</v>
      </c>
      <c r="DU13" s="108">
        <f t="shared" si="34"/>
        <v>152699.99831490981</v>
      </c>
      <c r="DV13" s="108">
        <f t="shared" si="35"/>
        <v>152730.09088980607</v>
      </c>
      <c r="DW13" s="108">
        <f t="shared" si="36"/>
        <v>150006.93195910027</v>
      </c>
      <c r="DX13" s="108">
        <f t="shared" si="37"/>
        <v>150036.49381165268</v>
      </c>
      <c r="DY13" s="108">
        <f t="shared" si="38"/>
        <v>150066.06148995669</v>
      </c>
      <c r="DZ13" s="108">
        <f t="shared" si="39"/>
        <v>150095.63499516042</v>
      </c>
      <c r="EA13" s="108">
        <f t="shared" si="40"/>
        <v>154964.34902999617</v>
      </c>
      <c r="EB13" s="108">
        <f t="shared" si="41"/>
        <v>154994.88784028363</v>
      </c>
      <c r="EC13" s="108">
        <f t="shared" si="42"/>
        <v>155025.43266885172</v>
      </c>
      <c r="ED13" s="108">
        <f t="shared" si="43"/>
        <v>155055.98351688639</v>
      </c>
      <c r="EE13" s="108">
        <f t="shared" si="44"/>
        <v>155086.54038557396</v>
      </c>
      <c r="EF13" s="108">
        <f t="shared" si="45"/>
        <v>157997.50950794399</v>
      </c>
      <c r="EG13" s="108">
        <f t="shared" si="46"/>
        <v>158028.6460628933</v>
      </c>
      <c r="EH13" s="108">
        <f t="shared" si="47"/>
        <v>158059.78875392067</v>
      </c>
      <c r="EI13" s="108">
        <f t="shared" si="48"/>
        <v>158090.93758223535</v>
      </c>
      <c r="EJ13" s="108">
        <f t="shared" si="49"/>
        <v>158870.96873379103</v>
      </c>
      <c r="EK13" s="108">
        <f t="shared" si="50"/>
        <v>158902.27742127122</v>
      </c>
      <c r="EL13" s="108">
        <f t="shared" si="51"/>
        <v>158933.5922787516</v>
      </c>
      <c r="EM13" s="108">
        <f t="shared" si="52"/>
        <v>158964.91330744815</v>
      </c>
      <c r="EN13" s="108">
        <f t="shared" si="53"/>
        <v>170974.63773843442</v>
      </c>
      <c r="EO13" s="108">
        <f t="shared" si="54"/>
        <v>171008.33169487375</v>
      </c>
      <c r="EP13" s="108">
        <f t="shared" si="55"/>
        <v>171042.03229137804</v>
      </c>
      <c r="EQ13" s="108">
        <f t="shared" si="56"/>
        <v>171075.73952925584</v>
      </c>
      <c r="ER13" s="108">
        <f t="shared" si="57"/>
        <v>171109.45340981593</v>
      </c>
      <c r="ES13" s="108">
        <f t="shared" si="58"/>
        <v>165259.31111212063</v>
      </c>
      <c r="ET13" s="108">
        <f t="shared" si="59"/>
        <v>165291.87874965716</v>
      </c>
      <c r="EU13" s="108">
        <f t="shared" si="60"/>
        <v>165324.45280529506</v>
      </c>
      <c r="EV13" s="108">
        <f t="shared" si="61"/>
        <v>165357.03328029919</v>
      </c>
      <c r="EW13" s="108">
        <f t="shared" si="62"/>
        <v>164193.50389096251</v>
      </c>
      <c r="EX13" s="108">
        <f t="shared" si="63"/>
        <v>164225.86148996608</v>
      </c>
      <c r="EY13" s="108">
        <f t="shared" si="64"/>
        <v>164258.22546567876</v>
      </c>
      <c r="EZ13" s="108">
        <f t="shared" si="65"/>
        <v>164290.59581935726</v>
      </c>
      <c r="FA13" s="108">
        <f t="shared" si="66"/>
        <v>149858.79802900029</v>
      </c>
      <c r="FB13" s="108">
        <f t="shared" si="67"/>
        <v>149888.33068881248</v>
      </c>
      <c r="FC13" s="108">
        <f t="shared" si="68"/>
        <v>149917.86916862323</v>
      </c>
      <c r="FD13" s="108">
        <f t="shared" si="69"/>
        <v>149947.41346957954</v>
      </c>
      <c r="FE13" s="108">
        <f t="shared" si="70"/>
        <v>149976.9635928286</v>
      </c>
    </row>
    <row r="14" spans="1:161" ht="15.75" x14ac:dyDescent="0.25">
      <c r="A14" s="47" t="s">
        <v>194</v>
      </c>
      <c r="B14" s="12">
        <f>'Urb proj of all 25 ARs '!K14</f>
        <v>40590.176934799441</v>
      </c>
      <c r="C14" s="12">
        <f>'Urb proj of all 25 ARs '!L14</f>
        <v>41008.227430417937</v>
      </c>
      <c r="D14" s="100">
        <f t="shared" si="10"/>
        <v>1.0299302126473018E-2</v>
      </c>
      <c r="E14" s="101">
        <f t="shared" si="11"/>
        <v>1.9706990981238626E-4</v>
      </c>
      <c r="F14" s="69">
        <f t="shared" si="12"/>
        <v>40598.176037307254</v>
      </c>
      <c r="G14" s="69">
        <f t="shared" si="16"/>
        <v>40606.176716197471</v>
      </c>
      <c r="H14" s="69">
        <f t="shared" ref="H14:AM14" si="85">G14*(1+$E$14)</f>
        <v>40614.178971780755</v>
      </c>
      <c r="I14" s="69">
        <f t="shared" si="85"/>
        <v>40622.182804367825</v>
      </c>
      <c r="J14" s="69">
        <f t="shared" si="85"/>
        <v>40630.188214269467</v>
      </c>
      <c r="K14" s="69">
        <f t="shared" si="85"/>
        <v>40638.195201796516</v>
      </c>
      <c r="L14" s="69">
        <f t="shared" si="85"/>
        <v>40646.203767259874</v>
      </c>
      <c r="M14" s="69">
        <f t="shared" si="85"/>
        <v>40654.213910970502</v>
      </c>
      <c r="N14" s="69">
        <f t="shared" si="85"/>
        <v>40662.225633239432</v>
      </c>
      <c r="O14" s="69">
        <f t="shared" si="85"/>
        <v>40670.238934377747</v>
      </c>
      <c r="P14" s="69">
        <f t="shared" si="85"/>
        <v>40678.253814696596</v>
      </c>
      <c r="Q14" s="69">
        <f t="shared" si="85"/>
        <v>40686.270274507187</v>
      </c>
      <c r="R14" s="69">
        <f t="shared" si="85"/>
        <v>40694.288314120786</v>
      </c>
      <c r="S14" s="69">
        <f t="shared" si="85"/>
        <v>40702.30793384873</v>
      </c>
      <c r="T14" s="69">
        <f t="shared" si="85"/>
        <v>40710.329134002408</v>
      </c>
      <c r="U14" s="69">
        <f t="shared" si="85"/>
        <v>40718.351914893276</v>
      </c>
      <c r="V14" s="69">
        <f t="shared" si="85"/>
        <v>40726.376276832852</v>
      </c>
      <c r="W14" s="69">
        <f t="shared" si="85"/>
        <v>40734.40222013271</v>
      </c>
      <c r="X14" s="69">
        <f t="shared" si="85"/>
        <v>40742.429745104491</v>
      </c>
      <c r="Y14" s="69">
        <f t="shared" si="85"/>
        <v>40750.458852059899</v>
      </c>
      <c r="Z14" s="69">
        <f t="shared" si="85"/>
        <v>40758.489541310686</v>
      </c>
      <c r="AA14" s="69">
        <f t="shared" si="85"/>
        <v>40766.521813168678</v>
      </c>
      <c r="AB14" s="69">
        <f t="shared" si="85"/>
        <v>40774.555667945766</v>
      </c>
      <c r="AC14" s="69">
        <f t="shared" si="85"/>
        <v>40782.591105953885</v>
      </c>
      <c r="AD14" s="69">
        <f t="shared" si="85"/>
        <v>40790.62812750505</v>
      </c>
      <c r="AE14" s="69">
        <f t="shared" si="85"/>
        <v>40798.666732911326</v>
      </c>
      <c r="AF14" s="69">
        <f t="shared" si="85"/>
        <v>40806.706922484846</v>
      </c>
      <c r="AG14" s="69">
        <f t="shared" si="85"/>
        <v>40814.748696537798</v>
      </c>
      <c r="AH14" s="69">
        <f t="shared" si="85"/>
        <v>40822.792055382437</v>
      </c>
      <c r="AI14" s="69">
        <f t="shared" si="85"/>
        <v>40830.836999331084</v>
      </c>
      <c r="AJ14" s="69">
        <f t="shared" si="85"/>
        <v>40838.883528696104</v>
      </c>
      <c r="AK14" s="69">
        <f t="shared" si="85"/>
        <v>40846.93164378994</v>
      </c>
      <c r="AL14" s="69">
        <f t="shared" si="85"/>
        <v>40854.981344925094</v>
      </c>
      <c r="AM14" s="69">
        <f t="shared" si="85"/>
        <v>40863.032632414128</v>
      </c>
      <c r="AN14" s="69">
        <f t="shared" ref="AN14:BE14" si="86">AM14*(1+$E$14)</f>
        <v>40871.08550656966</v>
      </c>
      <c r="AO14" s="69">
        <f t="shared" si="86"/>
        <v>40879.139967704374</v>
      </c>
      <c r="AP14" s="69">
        <f t="shared" si="86"/>
        <v>40887.19601613102</v>
      </c>
      <c r="AQ14" s="69">
        <f t="shared" si="86"/>
        <v>40895.253652162399</v>
      </c>
      <c r="AR14" s="69">
        <f t="shared" si="86"/>
        <v>40903.312876111384</v>
      </c>
      <c r="AS14" s="69">
        <f t="shared" si="86"/>
        <v>40911.373688290907</v>
      </c>
      <c r="AT14" s="69">
        <f t="shared" si="86"/>
        <v>40919.436089013958</v>
      </c>
      <c r="AU14" s="69">
        <f t="shared" si="86"/>
        <v>40927.500078593592</v>
      </c>
      <c r="AV14" s="69">
        <f t="shared" si="86"/>
        <v>40935.56565734293</v>
      </c>
      <c r="AW14" s="69">
        <f t="shared" si="86"/>
        <v>40943.632825575143</v>
      </c>
      <c r="AX14" s="69">
        <f t="shared" si="86"/>
        <v>40951.70158360347</v>
      </c>
      <c r="AY14" s="69">
        <f t="shared" si="86"/>
        <v>40959.771931741212</v>
      </c>
      <c r="AZ14" s="69">
        <f t="shared" si="86"/>
        <v>40967.843870301738</v>
      </c>
      <c r="BA14" s="69">
        <f t="shared" si="86"/>
        <v>40975.917399598467</v>
      </c>
      <c r="BB14" s="69">
        <f t="shared" si="86"/>
        <v>40983.992519944884</v>
      </c>
      <c r="BC14" s="69">
        <f t="shared" si="86"/>
        <v>40992.069231654539</v>
      </c>
      <c r="BD14" s="69">
        <f t="shared" si="86"/>
        <v>41000.147535041047</v>
      </c>
      <c r="BE14" s="69">
        <f t="shared" si="86"/>
        <v>41008.227430418076</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48225.742710105987</v>
      </c>
      <c r="DG14" s="108">
        <f t="shared" si="20"/>
        <v>48235.246552872501</v>
      </c>
      <c r="DH14" s="108">
        <f t="shared" si="21"/>
        <v>48244.752268560449</v>
      </c>
      <c r="DI14" s="108">
        <f t="shared" si="22"/>
        <v>48254.259857538927</v>
      </c>
      <c r="DJ14" s="108">
        <f t="shared" si="23"/>
        <v>53092.485386572167</v>
      </c>
      <c r="DK14" s="108">
        <f t="shared" si="24"/>
        <v>53102.948317879018</v>
      </c>
      <c r="DL14" s="108">
        <f t="shared" si="25"/>
        <v>53113.413311114797</v>
      </c>
      <c r="DM14" s="108">
        <f t="shared" si="26"/>
        <v>53123.880366685844</v>
      </c>
      <c r="DN14" s="108">
        <f t="shared" si="27"/>
        <v>48492.503855797557</v>
      </c>
      <c r="DO14" s="108">
        <f t="shared" si="28"/>
        <v>48502.060269158996</v>
      </c>
      <c r="DP14" s="108">
        <f t="shared" si="29"/>
        <v>48511.61856580196</v>
      </c>
      <c r="DQ14" s="108">
        <f t="shared" si="30"/>
        <v>48521.178746097583</v>
      </c>
      <c r="DR14" s="108">
        <f t="shared" si="31"/>
        <v>48530.740810417061</v>
      </c>
      <c r="DS14" s="108">
        <f t="shared" si="32"/>
        <v>49420.030003963024</v>
      </c>
      <c r="DT14" s="108">
        <f t="shared" si="33"/>
        <v>49429.769204818833</v>
      </c>
      <c r="DU14" s="108">
        <f t="shared" si="34"/>
        <v>49439.510324978066</v>
      </c>
      <c r="DV14" s="108">
        <f t="shared" si="35"/>
        <v>49449.253364818978</v>
      </c>
      <c r="DW14" s="108">
        <f t="shared" si="36"/>
        <v>48001.702899443015</v>
      </c>
      <c r="DX14" s="108">
        <f t="shared" si="37"/>
        <v>48011.162590704247</v>
      </c>
      <c r="DY14" s="108">
        <f t="shared" si="38"/>
        <v>48020.62414618599</v>
      </c>
      <c r="DZ14" s="108">
        <f t="shared" si="39"/>
        <v>48030.087566255606</v>
      </c>
      <c r="EA14" s="108">
        <f t="shared" si="40"/>
        <v>49306.30977828968</v>
      </c>
      <c r="EB14" s="108">
        <f t="shared" si="41"/>
        <v>49316.026568310874</v>
      </c>
      <c r="EC14" s="108">
        <f t="shared" si="42"/>
        <v>49325.745273218992</v>
      </c>
      <c r="ED14" s="108">
        <f t="shared" si="43"/>
        <v>49335.465893391418</v>
      </c>
      <c r="EE14" s="108">
        <f t="shared" si="44"/>
        <v>49345.188429205577</v>
      </c>
      <c r="EF14" s="108">
        <f t="shared" si="45"/>
        <v>46890.902093098179</v>
      </c>
      <c r="EG14" s="108">
        <f t="shared" si="46"/>
        <v>46900.14287894468</v>
      </c>
      <c r="EH14" s="108">
        <f t="shared" si="47"/>
        <v>46909.385485872022</v>
      </c>
      <c r="EI14" s="108">
        <f t="shared" si="48"/>
        <v>46918.629914239078</v>
      </c>
      <c r="EJ14" s="108">
        <f t="shared" si="49"/>
        <v>46898.670726172211</v>
      </c>
      <c r="EK14" s="108">
        <f t="shared" si="50"/>
        <v>46907.913042982538</v>
      </c>
      <c r="EL14" s="108">
        <f t="shared" si="51"/>
        <v>46917.157181175404</v>
      </c>
      <c r="EM14" s="108">
        <f t="shared" si="52"/>
        <v>46926.403141109753</v>
      </c>
      <c r="EN14" s="108">
        <f t="shared" si="53"/>
        <v>50428.418915116839</v>
      </c>
      <c r="EO14" s="108">
        <f t="shared" si="54"/>
        <v>50438.356839084423</v>
      </c>
      <c r="EP14" s="108">
        <f t="shared" si="55"/>
        <v>50448.296721517792</v>
      </c>
      <c r="EQ14" s="108">
        <f t="shared" si="56"/>
        <v>50458.238562802886</v>
      </c>
      <c r="ER14" s="108">
        <f t="shared" si="57"/>
        <v>50468.182363325752</v>
      </c>
      <c r="ES14" s="108">
        <f t="shared" si="58"/>
        <v>50613.708407441758</v>
      </c>
      <c r="ET14" s="108">
        <f t="shared" si="59"/>
        <v>50623.682846392883</v>
      </c>
      <c r="EU14" s="108">
        <f t="shared" si="60"/>
        <v>50633.659251005789</v>
      </c>
      <c r="EV14" s="108">
        <f t="shared" si="61"/>
        <v>50643.637621667862</v>
      </c>
      <c r="EW14" s="108">
        <f t="shared" si="62"/>
        <v>50060.14430189805</v>
      </c>
      <c r="EX14" s="108">
        <f t="shared" si="63"/>
        <v>50070.009650020816</v>
      </c>
      <c r="EY14" s="108">
        <f t="shared" si="64"/>
        <v>50079.876942306852</v>
      </c>
      <c r="EZ14" s="108">
        <f t="shared" si="65"/>
        <v>50089.746179139285</v>
      </c>
      <c r="FA14" s="108">
        <f t="shared" si="66"/>
        <v>46763.594027835708</v>
      </c>
      <c r="FB14" s="108">
        <f t="shared" si="67"/>
        <v>46772.809725093277</v>
      </c>
      <c r="FC14" s="108">
        <f t="shared" si="68"/>
        <v>46782.02723848747</v>
      </c>
      <c r="FD14" s="108">
        <f t="shared" si="69"/>
        <v>46791.246568376198</v>
      </c>
      <c r="FE14" s="108">
        <f t="shared" si="70"/>
        <v>46800.46771511744</v>
      </c>
    </row>
    <row r="15" spans="1:161" ht="15.75" x14ac:dyDescent="0.25">
      <c r="A15" s="47" t="s">
        <v>179</v>
      </c>
      <c r="B15" s="12">
        <f>'Urb proj of all 25 ARs '!K15</f>
        <v>2532.4872187151786</v>
      </c>
      <c r="C15" s="12">
        <f>'Urb proj of all 25 ARs '!L15</f>
        <v>2558.5700697121574</v>
      </c>
      <c r="D15" s="100">
        <f t="shared" si="10"/>
        <v>1.0299302126472938E-2</v>
      </c>
      <c r="E15" s="101">
        <f t="shared" si="11"/>
        <v>1.9706990981238626E-4</v>
      </c>
      <c r="F15" s="69">
        <f t="shared" si="12"/>
        <v>2532.9862957429718</v>
      </c>
      <c r="G15" s="69">
        <f t="shared" si="16"/>
        <v>2533.4854711238299</v>
      </c>
      <c r="H15" s="69">
        <f t="shared" ref="H15:AM15" si="87">G15*(1+$E$15)</f>
        <v>2533.9847448771352</v>
      </c>
      <c r="I15" s="69">
        <f t="shared" si="87"/>
        <v>2534.4841170222739</v>
      </c>
      <c r="J15" s="69">
        <f t="shared" si="87"/>
        <v>2534.9835875786366</v>
      </c>
      <c r="K15" s="69">
        <f t="shared" si="87"/>
        <v>2535.4831565656168</v>
      </c>
      <c r="L15" s="69">
        <f t="shared" si="87"/>
        <v>2535.9828240026122</v>
      </c>
      <c r="M15" s="69">
        <f t="shared" si="87"/>
        <v>2536.4825899090242</v>
      </c>
      <c r="N15" s="69">
        <f t="shared" si="87"/>
        <v>2536.9824543042582</v>
      </c>
      <c r="O15" s="69">
        <f t="shared" si="87"/>
        <v>2537.4824172077238</v>
      </c>
      <c r="P15" s="69">
        <f t="shared" si="87"/>
        <v>2537.9824786388335</v>
      </c>
      <c r="Q15" s="69">
        <f t="shared" si="87"/>
        <v>2538.4826386170043</v>
      </c>
      <c r="R15" s="69">
        <f t="shared" si="87"/>
        <v>2538.9828971616571</v>
      </c>
      <c r="S15" s="69">
        <f t="shared" si="87"/>
        <v>2539.4832542922159</v>
      </c>
      <c r="T15" s="69">
        <f t="shared" si="87"/>
        <v>2539.9837100281093</v>
      </c>
      <c r="U15" s="69">
        <f t="shared" si="87"/>
        <v>2540.4842643887696</v>
      </c>
      <c r="V15" s="69">
        <f t="shared" si="87"/>
        <v>2540.9849173936323</v>
      </c>
      <c r="W15" s="69">
        <f t="shared" si="87"/>
        <v>2541.4856690621377</v>
      </c>
      <c r="X15" s="69">
        <f t="shared" si="87"/>
        <v>2541.9865194137292</v>
      </c>
      <c r="Y15" s="69">
        <f t="shared" si="87"/>
        <v>2542.4874684678543</v>
      </c>
      <c r="Z15" s="69">
        <f t="shared" si="87"/>
        <v>2542.9885162439646</v>
      </c>
      <c r="AA15" s="69">
        <f t="shared" si="87"/>
        <v>2543.4896627615149</v>
      </c>
      <c r="AB15" s="69">
        <f t="shared" si="87"/>
        <v>2543.9909080399639</v>
      </c>
      <c r="AC15" s="69">
        <f t="shared" si="87"/>
        <v>2544.4922520987748</v>
      </c>
      <c r="AD15" s="69">
        <f t="shared" si="87"/>
        <v>2544.9936949574144</v>
      </c>
      <c r="AE15" s="69">
        <f t="shared" si="87"/>
        <v>2545.4952366353527</v>
      </c>
      <c r="AF15" s="69">
        <f t="shared" si="87"/>
        <v>2545.9968771520644</v>
      </c>
      <c r="AG15" s="69">
        <f t="shared" si="87"/>
        <v>2546.4986165270275</v>
      </c>
      <c r="AH15" s="69">
        <f t="shared" si="87"/>
        <v>2547.0004547797239</v>
      </c>
      <c r="AI15" s="69">
        <f t="shared" si="87"/>
        <v>2547.5023919296395</v>
      </c>
      <c r="AJ15" s="69">
        <f t="shared" si="87"/>
        <v>2548.004427996264</v>
      </c>
      <c r="AK15" s="69">
        <f t="shared" si="87"/>
        <v>2548.5065629990909</v>
      </c>
      <c r="AL15" s="69">
        <f t="shared" si="87"/>
        <v>2549.0087969576175</v>
      </c>
      <c r="AM15" s="69">
        <f t="shared" si="87"/>
        <v>2549.5111298913448</v>
      </c>
      <c r="AN15" s="69">
        <f t="shared" ref="AN15:BE15" si="88">AM15*(1+$E$15)</f>
        <v>2550.0135618197783</v>
      </c>
      <c r="AO15" s="69">
        <f t="shared" si="88"/>
        <v>2550.5160927624265</v>
      </c>
      <c r="AP15" s="69">
        <f t="shared" si="88"/>
        <v>2551.0187227388024</v>
      </c>
      <c r="AQ15" s="69">
        <f t="shared" si="88"/>
        <v>2551.5214517684221</v>
      </c>
      <c r="AR15" s="69">
        <f t="shared" si="88"/>
        <v>2552.0242798708064</v>
      </c>
      <c r="AS15" s="69">
        <f t="shared" si="88"/>
        <v>2552.5272070654796</v>
      </c>
      <c r="AT15" s="69">
        <f t="shared" si="88"/>
        <v>2553.0302333719696</v>
      </c>
      <c r="AU15" s="69">
        <f t="shared" si="88"/>
        <v>2553.5333588098088</v>
      </c>
      <c r="AV15" s="69">
        <f t="shared" si="88"/>
        <v>2554.0365833985325</v>
      </c>
      <c r="AW15" s="69">
        <f t="shared" si="88"/>
        <v>2554.5399071576803</v>
      </c>
      <c r="AX15" s="69">
        <f t="shared" si="88"/>
        <v>2555.043330106796</v>
      </c>
      <c r="AY15" s="69">
        <f t="shared" si="88"/>
        <v>2555.5468522654269</v>
      </c>
      <c r="AZ15" s="69">
        <f t="shared" si="88"/>
        <v>2556.0504736531243</v>
      </c>
      <c r="BA15" s="69">
        <f t="shared" si="88"/>
        <v>2556.5541942894429</v>
      </c>
      <c r="BB15" s="69">
        <f t="shared" si="88"/>
        <v>2557.0580141939422</v>
      </c>
      <c r="BC15" s="69">
        <f t="shared" si="88"/>
        <v>2557.5619333861846</v>
      </c>
      <c r="BD15" s="69">
        <f t="shared" si="88"/>
        <v>2558.0659518857365</v>
      </c>
      <c r="BE15" s="69">
        <f t="shared" si="88"/>
        <v>2558.5700697121688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8325.0803687121424</v>
      </c>
      <c r="DG15" s="108">
        <f t="shared" si="20"/>
        <v>8326.720991549586</v>
      </c>
      <c r="DH15" s="108">
        <f t="shared" si="21"/>
        <v>8328.3619377044233</v>
      </c>
      <c r="DI15" s="108">
        <f t="shared" si="22"/>
        <v>8330.0032072403701</v>
      </c>
      <c r="DJ15" s="108">
        <f t="shared" si="23"/>
        <v>9616.0301313323143</v>
      </c>
      <c r="DK15" s="108">
        <f t="shared" si="24"/>
        <v>9617.9251615230496</v>
      </c>
      <c r="DL15" s="108">
        <f t="shared" si="25"/>
        <v>9619.8205651672142</v>
      </c>
      <c r="DM15" s="108">
        <f t="shared" si="26"/>
        <v>9621.7163423384027</v>
      </c>
      <c r="DN15" s="108">
        <f t="shared" si="27"/>
        <v>7581.453872104983</v>
      </c>
      <c r="DO15" s="108">
        <f t="shared" si="28"/>
        <v>7582.9479485358061</v>
      </c>
      <c r="DP15" s="108">
        <f t="shared" si="29"/>
        <v>7584.4423194041365</v>
      </c>
      <c r="DQ15" s="108">
        <f t="shared" si="30"/>
        <v>7585.9369847679991</v>
      </c>
      <c r="DR15" s="108">
        <f t="shared" si="31"/>
        <v>7587.4319446854297</v>
      </c>
      <c r="DS15" s="108">
        <f t="shared" si="32"/>
        <v>7742.7014630480453</v>
      </c>
      <c r="DT15" s="108">
        <f t="shared" si="33"/>
        <v>7744.2273165270726</v>
      </c>
      <c r="DU15" s="108">
        <f t="shared" si="34"/>
        <v>7745.7534707059076</v>
      </c>
      <c r="DV15" s="108">
        <f t="shared" si="35"/>
        <v>7747.2799256438075</v>
      </c>
      <c r="DW15" s="108">
        <f t="shared" si="36"/>
        <v>7192.220874779804</v>
      </c>
      <c r="DX15" s="108">
        <f t="shared" si="37"/>
        <v>7193.6382450989477</v>
      </c>
      <c r="DY15" s="108">
        <f t="shared" si="38"/>
        <v>7195.0558947391319</v>
      </c>
      <c r="DZ15" s="108">
        <f t="shared" si="39"/>
        <v>7196.4738237554038</v>
      </c>
      <c r="EA15" s="108">
        <f t="shared" si="40"/>
        <v>7585.2879469226655</v>
      </c>
      <c r="EB15" s="108">
        <f t="shared" si="41"/>
        <v>7586.7827789342664</v>
      </c>
      <c r="EC15" s="108">
        <f t="shared" si="42"/>
        <v>7588.2779055322771</v>
      </c>
      <c r="ED15" s="108">
        <f t="shared" si="43"/>
        <v>7589.7733267747517</v>
      </c>
      <c r="EE15" s="108">
        <f t="shared" si="44"/>
        <v>7591.2690427197558</v>
      </c>
      <c r="EF15" s="108">
        <f t="shared" si="45"/>
        <v>8513.9823070886432</v>
      </c>
      <c r="EG15" s="108">
        <f t="shared" si="46"/>
        <v>8515.660156814045</v>
      </c>
      <c r="EH15" s="108">
        <f t="shared" si="47"/>
        <v>8517.3383371931413</v>
      </c>
      <c r="EI15" s="108">
        <f t="shared" si="48"/>
        <v>8519.016848291094</v>
      </c>
      <c r="EJ15" s="108">
        <f t="shared" si="49"/>
        <v>8758.9335293163494</v>
      </c>
      <c r="EK15" s="108">
        <f t="shared" si="50"/>
        <v>8760.6596515570254</v>
      </c>
      <c r="EL15" s="108">
        <f t="shared" si="51"/>
        <v>8762.3861139644559</v>
      </c>
      <c r="EM15" s="108">
        <f t="shared" si="52"/>
        <v>8764.1129166056744</v>
      </c>
      <c r="EN15" s="108">
        <f t="shared" si="53"/>
        <v>9688.1818115208898</v>
      </c>
      <c r="EO15" s="108">
        <f t="shared" si="54"/>
        <v>9690.0910606367324</v>
      </c>
      <c r="EP15" s="108">
        <f t="shared" si="55"/>
        <v>9692.0006860081266</v>
      </c>
      <c r="EQ15" s="108">
        <f t="shared" si="56"/>
        <v>9693.9106877092199</v>
      </c>
      <c r="ER15" s="108">
        <f t="shared" si="57"/>
        <v>9695.8210658141761</v>
      </c>
      <c r="ES15" s="108">
        <f t="shared" si="58"/>
        <v>9403.84722723099</v>
      </c>
      <c r="ET15" s="108">
        <f t="shared" si="59"/>
        <v>9405.7004425559498</v>
      </c>
      <c r="EU15" s="108">
        <f t="shared" si="60"/>
        <v>9407.5540230938877</v>
      </c>
      <c r="EV15" s="108">
        <f t="shared" si="61"/>
        <v>9409.4079689167738</v>
      </c>
      <c r="EW15" s="108">
        <f t="shared" si="62"/>
        <v>8977.8696423979236</v>
      </c>
      <c r="EX15" s="108">
        <f t="shared" si="63"/>
        <v>8979.6389103586571</v>
      </c>
      <c r="EY15" s="108">
        <f t="shared" si="64"/>
        <v>8981.4085269888692</v>
      </c>
      <c r="EZ15" s="108">
        <f t="shared" si="65"/>
        <v>8983.1784923572723</v>
      </c>
      <c r="FA15" s="108">
        <f t="shared" si="66"/>
        <v>7947.9976995857596</v>
      </c>
      <c r="FB15" s="108">
        <f t="shared" si="67"/>
        <v>7949.5640107756062</v>
      </c>
      <c r="FC15" s="108">
        <f t="shared" si="68"/>
        <v>7951.1306306382585</v>
      </c>
      <c r="FD15" s="108">
        <f t="shared" si="69"/>
        <v>7952.6975592345443</v>
      </c>
      <c r="FE15" s="108">
        <f t="shared" si="70"/>
        <v>7954.264796625308</v>
      </c>
    </row>
    <row r="16" spans="1:161" ht="15.75" x14ac:dyDescent="0.25">
      <c r="A16" s="47" t="s">
        <v>170</v>
      </c>
      <c r="B16" s="12">
        <f>'Urb proj of all 25 ARs '!K16</f>
        <v>19200.589930279075</v>
      </c>
      <c r="C16" s="12">
        <f>'Urb proj of all 25 ARs '!L16</f>
        <v>19398.342606977531</v>
      </c>
      <c r="D16" s="100">
        <f t="shared" si="10"/>
        <v>1.0299302126472806E-2</v>
      </c>
      <c r="E16" s="101">
        <f t="shared" si="11"/>
        <v>1.9706990981238626E-4</v>
      </c>
      <c r="F16" s="69">
        <f t="shared" si="12"/>
        <v>19204.37378880498</v>
      </c>
      <c r="G16" s="69">
        <f t="shared" si="13"/>
        <v>19208.158393015543</v>
      </c>
      <c r="H16" s="69">
        <f>G16*(1+$E$16)</f>
        <v>19211.943743057716</v>
      </c>
      <c r="I16" s="69">
        <f t="shared" ref="I16:BE16" si="89">H16*(1+$E$16)</f>
        <v>19215.729839078482</v>
      </c>
      <c r="J16" s="69">
        <f t="shared" si="89"/>
        <v>19219.51668122485</v>
      </c>
      <c r="K16" s="69">
        <f t="shared" si="89"/>
        <v>19223.304269643857</v>
      </c>
      <c r="L16" s="69">
        <f t="shared" si="89"/>
        <v>19227.092604482572</v>
      </c>
      <c r="M16" s="69">
        <f t="shared" si="89"/>
        <v>19230.881685888093</v>
      </c>
      <c r="N16" s="69">
        <f t="shared" si="89"/>
        <v>19234.671514007543</v>
      </c>
      <c r="O16" s="69">
        <f t="shared" si="89"/>
        <v>19238.462088988079</v>
      </c>
      <c r="P16" s="69">
        <f t="shared" si="89"/>
        <v>19242.253410976886</v>
      </c>
      <c r="Q16" s="69">
        <f t="shared" si="89"/>
        <v>19246.045480121174</v>
      </c>
      <c r="R16" s="69">
        <f t="shared" si="89"/>
        <v>19249.838296568189</v>
      </c>
      <c r="S16" s="69">
        <f t="shared" si="89"/>
        <v>19253.631860465197</v>
      </c>
      <c r="T16" s="69">
        <f t="shared" si="89"/>
        <v>19257.426171959502</v>
      </c>
      <c r="U16" s="69">
        <f t="shared" si="89"/>
        <v>19261.221231198429</v>
      </c>
      <c r="V16" s="69">
        <f t="shared" si="89"/>
        <v>19265.017038329337</v>
      </c>
      <c r="W16" s="69">
        <f t="shared" si="89"/>
        <v>19268.813593499613</v>
      </c>
      <c r="X16" s="69">
        <f t="shared" si="89"/>
        <v>19272.610896856677</v>
      </c>
      <c r="Y16" s="69">
        <f t="shared" si="89"/>
        <v>19276.408948547971</v>
      </c>
      <c r="Z16" s="69">
        <f t="shared" si="89"/>
        <v>19280.207748720968</v>
      </c>
      <c r="AA16" s="69">
        <f t="shared" si="89"/>
        <v>19284.007297523174</v>
      </c>
      <c r="AB16" s="69">
        <f t="shared" si="89"/>
        <v>19287.80759510212</v>
      </c>
      <c r="AC16" s="69">
        <f t="shared" si="89"/>
        <v>19291.608641605366</v>
      </c>
      <c r="AD16" s="69">
        <f t="shared" si="89"/>
        <v>19295.410437180504</v>
      </c>
      <c r="AE16" s="69">
        <f t="shared" si="89"/>
        <v>19299.212981975154</v>
      </c>
      <c r="AF16" s="69">
        <f t="shared" si="89"/>
        <v>19303.016276136961</v>
      </c>
      <c r="AG16" s="69">
        <f t="shared" si="89"/>
        <v>19306.820319813607</v>
      </c>
      <c r="AH16" s="69">
        <f t="shared" si="89"/>
        <v>19310.625113152797</v>
      </c>
      <c r="AI16" s="69">
        <f t="shared" si="89"/>
        <v>19314.430656302266</v>
      </c>
      <c r="AJ16" s="69">
        <f t="shared" si="89"/>
        <v>19318.23694940978</v>
      </c>
      <c r="AK16" s="69">
        <f t="shared" si="89"/>
        <v>19322.043992623134</v>
      </c>
      <c r="AL16" s="69">
        <f t="shared" si="89"/>
        <v>19325.851786090152</v>
      </c>
      <c r="AM16" s="69">
        <f t="shared" si="89"/>
        <v>19329.660329958686</v>
      </c>
      <c r="AN16" s="69">
        <f t="shared" si="89"/>
        <v>19333.469624376616</v>
      </c>
      <c r="AO16" s="69">
        <f t="shared" si="89"/>
        <v>19337.279669491851</v>
      </c>
      <c r="AP16" s="69">
        <f t="shared" si="89"/>
        <v>19341.090465452333</v>
      </c>
      <c r="AQ16" s="69">
        <f t="shared" si="89"/>
        <v>19344.902012406033</v>
      </c>
      <c r="AR16" s="69">
        <f t="shared" si="89"/>
        <v>19348.714310500949</v>
      </c>
      <c r="AS16" s="69">
        <f t="shared" si="89"/>
        <v>19352.527359885105</v>
      </c>
      <c r="AT16" s="69">
        <f t="shared" si="89"/>
        <v>19356.341160706561</v>
      </c>
      <c r="AU16" s="69">
        <f t="shared" si="89"/>
        <v>19360.1557131134</v>
      </c>
      <c r="AV16" s="69">
        <f t="shared" si="89"/>
        <v>19363.971017253738</v>
      </c>
      <c r="AW16" s="69">
        <f t="shared" si="89"/>
        <v>19367.787073275718</v>
      </c>
      <c r="AX16" s="69">
        <f t="shared" si="89"/>
        <v>19371.603881327515</v>
      </c>
      <c r="AY16" s="69">
        <f t="shared" si="89"/>
        <v>19375.42144155733</v>
      </c>
      <c r="AZ16" s="69">
        <f t="shared" si="89"/>
        <v>19379.239754113394</v>
      </c>
      <c r="BA16" s="69">
        <f t="shared" si="89"/>
        <v>19383.058819143971</v>
      </c>
      <c r="BB16" s="69">
        <f t="shared" si="89"/>
        <v>19386.878636797348</v>
      </c>
      <c r="BC16" s="69">
        <f t="shared" si="89"/>
        <v>19390.699207221845</v>
      </c>
      <c r="BD16" s="69">
        <f t="shared" si="89"/>
        <v>19394.520530565813</v>
      </c>
      <c r="BE16" s="69">
        <f t="shared" si="89"/>
        <v>19398.342606977625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20645.710654869759</v>
      </c>
      <c r="DG16" s="108">
        <f t="shared" si="15"/>
        <v>20649.779303206527</v>
      </c>
      <c r="DH16" s="108">
        <f t="shared" si="15"/>
        <v>20653.848753351456</v>
      </c>
      <c r="DI16" s="108">
        <f t="shared" si="15"/>
        <v>20657.919005462558</v>
      </c>
      <c r="DJ16" s="108">
        <f t="shared" si="15"/>
        <v>21928.856008111332</v>
      </c>
      <c r="DK16" s="108">
        <f t="shared" si="15"/>
        <v>21933.177525787141</v>
      </c>
      <c r="DL16" s="108">
        <f t="shared" si="15"/>
        <v>21937.499895104047</v>
      </c>
      <c r="DM16" s="108">
        <f t="shared" si="15"/>
        <v>21941.823116229887</v>
      </c>
      <c r="DN16" s="108">
        <f t="shared" si="15"/>
        <v>19087.449648048332</v>
      </c>
      <c r="DO16" s="108">
        <f t="shared" si="15"/>
        <v>19091.211210029021</v>
      </c>
      <c r="DP16" s="108">
        <f t="shared" si="15"/>
        <v>19094.973513300392</v>
      </c>
      <c r="DQ16" s="108">
        <f t="shared" si="15"/>
        <v>19098.736558008528</v>
      </c>
      <c r="DR16" s="108">
        <f t="shared" si="15"/>
        <v>19102.500344299548</v>
      </c>
      <c r="DS16" s="108">
        <f t="shared" si="15"/>
        <v>20229.18930828544</v>
      </c>
      <c r="DT16" s="108">
        <f t="shared" si="15"/>
        <v>20233.175872798005</v>
      </c>
      <c r="DU16" s="108">
        <f t="shared" si="15"/>
        <v>20237.163222942476</v>
      </c>
      <c r="DV16" s="108">
        <f t="shared" ref="DV16:EK28" si="90">V16*BV16</f>
        <v>20241.151358873678</v>
      </c>
      <c r="DW16" s="108">
        <f t="shared" si="90"/>
        <v>19364.143039843184</v>
      </c>
      <c r="DX16" s="108">
        <f t="shared" si="90"/>
        <v>19367.959129765641</v>
      </c>
      <c r="DY16" s="108">
        <f t="shared" si="90"/>
        <v>19371.775971724594</v>
      </c>
      <c r="DZ16" s="108">
        <f t="shared" si="90"/>
        <v>19375.59356586825</v>
      </c>
      <c r="EA16" s="108">
        <f t="shared" si="90"/>
        <v>20208.484289319706</v>
      </c>
      <c r="EB16" s="108">
        <f t="shared" si="90"/>
        <v>20212.466773496049</v>
      </c>
      <c r="EC16" s="108">
        <f t="shared" si="90"/>
        <v>20216.450042500186</v>
      </c>
      <c r="ED16" s="108">
        <f t="shared" si="90"/>
        <v>20220.434096486792</v>
      </c>
      <c r="EE16" s="108">
        <f t="shared" si="90"/>
        <v>20224.418935610553</v>
      </c>
      <c r="EF16" s="108">
        <f t="shared" si="90"/>
        <v>19757.311994836007</v>
      </c>
      <c r="EG16" s="108">
        <f t="shared" si="90"/>
        <v>19761.205566528966</v>
      </c>
      <c r="EH16" s="108">
        <f t="shared" si="90"/>
        <v>19765.099905527746</v>
      </c>
      <c r="EI16" s="108">
        <f t="shared" si="90"/>
        <v>19768.995011983559</v>
      </c>
      <c r="EJ16" s="108">
        <f t="shared" si="90"/>
        <v>20075.203818515602</v>
      </c>
      <c r="EK16" s="108">
        <f t="shared" si="90"/>
        <v>20079.160037121583</v>
      </c>
      <c r="EL16" s="108">
        <f t="shared" ref="EL16:FA28" si="91">AL16*CL16</f>
        <v>20083.117035379208</v>
      </c>
      <c r="EM16" s="108">
        <f t="shared" si="91"/>
        <v>20087.074813442123</v>
      </c>
      <c r="EN16" s="108">
        <f t="shared" si="91"/>
        <v>21817.118606990865</v>
      </c>
      <c r="EO16" s="108">
        <f t="shared" si="91"/>
        <v>21821.418104587108</v>
      </c>
      <c r="EP16" s="108">
        <f t="shared" si="91"/>
        <v>21825.718449484957</v>
      </c>
      <c r="EQ16" s="108">
        <f t="shared" si="91"/>
        <v>21830.019641851388</v>
      </c>
      <c r="ER16" s="108">
        <f t="shared" si="91"/>
        <v>21834.321681853413</v>
      </c>
      <c r="ES16" s="108">
        <f t="shared" si="91"/>
        <v>21582.134331634064</v>
      </c>
      <c r="ET16" s="108">
        <f t="shared" si="91"/>
        <v>21586.38752090036</v>
      </c>
      <c r="EU16" s="108">
        <f t="shared" si="91"/>
        <v>21590.641548342279</v>
      </c>
      <c r="EV16" s="108">
        <f t="shared" si="91"/>
        <v>21594.896414125004</v>
      </c>
      <c r="EW16" s="108">
        <f t="shared" si="91"/>
        <v>21193.489576363885</v>
      </c>
      <c r="EX16" s="108">
        <f t="shared" si="91"/>
        <v>21197.666175443312</v>
      </c>
      <c r="EY16" s="108">
        <f t="shared" si="91"/>
        <v>21201.843597604737</v>
      </c>
      <c r="EZ16" s="108">
        <f t="shared" si="91"/>
        <v>21206.021843010374</v>
      </c>
      <c r="FA16" s="108">
        <f t="shared" si="91"/>
        <v>19467.340020732841</v>
      </c>
      <c r="FB16" s="108">
        <f t="shared" ref="FB16:FE28" si="92">BB16*DB16</f>
        <v>19471.176447675014</v>
      </c>
      <c r="FC16" s="108">
        <f t="shared" si="92"/>
        <v>19475.013630661499</v>
      </c>
      <c r="FD16" s="108">
        <f t="shared" si="92"/>
        <v>19478.851569841288</v>
      </c>
      <c r="FE16" s="108">
        <f t="shared" si="92"/>
        <v>19482.690265363402</v>
      </c>
    </row>
    <row r="17" spans="1:161" ht="15.75" x14ac:dyDescent="0.25">
      <c r="A17" s="87" t="s">
        <v>174</v>
      </c>
      <c r="B17" s="12">
        <f>'Urb proj of all 25 ARs '!K17</f>
        <v>23212.137181680631</v>
      </c>
      <c r="C17" s="12">
        <f>'Urb proj of all 25 ARs '!L17</f>
        <v>23451.205995515898</v>
      </c>
      <c r="D17" s="100">
        <f t="shared" si="10"/>
        <v>1.0299302126473031E-2</v>
      </c>
      <c r="E17" s="101">
        <f t="shared" si="11"/>
        <v>1.9706990981238626E-4</v>
      </c>
      <c r="F17" s="69">
        <f t="shared" si="12"/>
        <v>23216.711595461577</v>
      </c>
      <c r="G17" s="69">
        <f t="shared" si="13"/>
        <v>23221.286910721836</v>
      </c>
      <c r="H17" s="69">
        <f>G17*(1+$E$17)</f>
        <v>23225.863127639059</v>
      </c>
      <c r="I17" s="69">
        <f t="shared" ref="I17:BE17" si="93">H17*(1+$E$17)</f>
        <v>23230.440246390939</v>
      </c>
      <c r="J17" s="69">
        <f t="shared" si="93"/>
        <v>23235.018267155196</v>
      </c>
      <c r="K17" s="69">
        <f t="shared" si="93"/>
        <v>23239.597190109595</v>
      </c>
      <c r="L17" s="69">
        <f t="shared" si="93"/>
        <v>23244.177015431924</v>
      </c>
      <c r="M17" s="69">
        <f t="shared" si="93"/>
        <v>23248.757743300019</v>
      </c>
      <c r="N17" s="69">
        <f t="shared" si="93"/>
        <v>23253.33937389174</v>
      </c>
      <c r="O17" s="69">
        <f t="shared" si="93"/>
        <v>23257.921907384989</v>
      </c>
      <c r="P17" s="69">
        <f t="shared" si="93"/>
        <v>23262.505343957702</v>
      </c>
      <c r="Q17" s="69">
        <f t="shared" si="93"/>
        <v>23267.089683787846</v>
      </c>
      <c r="R17" s="69">
        <f t="shared" si="93"/>
        <v>23271.674927053427</v>
      </c>
      <c r="S17" s="69">
        <f t="shared" si="93"/>
        <v>23276.261073932485</v>
      </c>
      <c r="T17" s="69">
        <f t="shared" si="93"/>
        <v>23280.848124603093</v>
      </c>
      <c r="U17" s="69">
        <f t="shared" si="93"/>
        <v>23285.436079243365</v>
      </c>
      <c r="V17" s="69">
        <f t="shared" si="93"/>
        <v>23290.024938031445</v>
      </c>
      <c r="W17" s="69">
        <f t="shared" si="93"/>
        <v>23294.61470114551</v>
      </c>
      <c r="X17" s="69">
        <f t="shared" si="93"/>
        <v>23299.205368763778</v>
      </c>
      <c r="Y17" s="69">
        <f t="shared" si="93"/>
        <v>23303.796941064502</v>
      </c>
      <c r="Z17" s="69">
        <f t="shared" si="93"/>
        <v>23308.389418225965</v>
      </c>
      <c r="AA17" s="69">
        <f t="shared" si="93"/>
        <v>23312.982800426485</v>
      </c>
      <c r="AB17" s="69">
        <f t="shared" si="93"/>
        <v>23317.577087844424</v>
      </c>
      <c r="AC17" s="69">
        <f t="shared" si="93"/>
        <v>23322.172280658167</v>
      </c>
      <c r="AD17" s="69">
        <f t="shared" si="93"/>
        <v>23326.768379046145</v>
      </c>
      <c r="AE17" s="69">
        <f t="shared" si="93"/>
        <v>23331.365383186818</v>
      </c>
      <c r="AF17" s="69">
        <f t="shared" si="93"/>
        <v>23335.963293258683</v>
      </c>
      <c r="AG17" s="69">
        <f t="shared" si="93"/>
        <v>23340.56210944027</v>
      </c>
      <c r="AH17" s="69">
        <f t="shared" si="93"/>
        <v>23345.161831910147</v>
      </c>
      <c r="AI17" s="69">
        <f t="shared" si="93"/>
        <v>23349.762460846916</v>
      </c>
      <c r="AJ17" s="69">
        <f t="shared" si="93"/>
        <v>23354.363996429216</v>
      </c>
      <c r="AK17" s="69">
        <f t="shared" si="93"/>
        <v>23358.96643883572</v>
      </c>
      <c r="AL17" s="69">
        <f t="shared" si="93"/>
        <v>23363.569788245131</v>
      </c>
      <c r="AM17" s="69">
        <f t="shared" si="93"/>
        <v>23368.174044836196</v>
      </c>
      <c r="AN17" s="69">
        <f t="shared" si="93"/>
        <v>23372.779208787691</v>
      </c>
      <c r="AO17" s="69">
        <f t="shared" si="93"/>
        <v>23377.385280278431</v>
      </c>
      <c r="AP17" s="69">
        <f t="shared" si="93"/>
        <v>23381.992259487266</v>
      </c>
      <c r="AQ17" s="69">
        <f t="shared" si="93"/>
        <v>23386.600146593079</v>
      </c>
      <c r="AR17" s="69">
        <f t="shared" si="93"/>
        <v>23391.208941774785</v>
      </c>
      <c r="AS17" s="69">
        <f t="shared" si="93"/>
        <v>23395.818645211344</v>
      </c>
      <c r="AT17" s="69">
        <f t="shared" si="93"/>
        <v>23400.429257081742</v>
      </c>
      <c r="AU17" s="69">
        <f t="shared" si="93"/>
        <v>23405.040777565006</v>
      </c>
      <c r="AV17" s="69">
        <f t="shared" si="93"/>
        <v>23409.653206840194</v>
      </c>
      <c r="AW17" s="69">
        <f t="shared" si="93"/>
        <v>23414.266545086404</v>
      </c>
      <c r="AX17" s="69">
        <f t="shared" si="93"/>
        <v>23418.880792482767</v>
      </c>
      <c r="AY17" s="69">
        <f t="shared" si="93"/>
        <v>23423.495949208449</v>
      </c>
      <c r="AZ17" s="69">
        <f t="shared" si="93"/>
        <v>23428.11201544265</v>
      </c>
      <c r="BA17" s="69">
        <f t="shared" si="93"/>
        <v>23432.728991364609</v>
      </c>
      <c r="BB17" s="69">
        <f t="shared" si="93"/>
        <v>23437.346877153595</v>
      </c>
      <c r="BC17" s="69">
        <f t="shared" si="93"/>
        <v>23441.965672988918</v>
      </c>
      <c r="BD17" s="69">
        <f t="shared" si="93"/>
        <v>23446.585379049917</v>
      </c>
      <c r="BE17" s="69">
        <f t="shared" si="93"/>
        <v>23451.205995515975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37935.32482787632</v>
      </c>
      <c r="DG17" s="108">
        <f t="shared" si="15"/>
        <v>37942.800738918857</v>
      </c>
      <c r="DH17" s="108">
        <f t="shared" si="15"/>
        <v>37950.278123238502</v>
      </c>
      <c r="DI17" s="108">
        <f t="shared" si="15"/>
        <v>37957.756981125611</v>
      </c>
      <c r="DJ17" s="108">
        <f t="shared" si="15"/>
        <v>44042.104721006828</v>
      </c>
      <c r="DK17" s="108">
        <f t="shared" si="15"/>
        <v>44050.784094612151</v>
      </c>
      <c r="DL17" s="108">
        <f t="shared" si="15"/>
        <v>44059.46517866083</v>
      </c>
      <c r="DM17" s="108">
        <f t="shared" si="15"/>
        <v>44068.147973489977</v>
      </c>
      <c r="DN17" s="108">
        <f t="shared" si="15"/>
        <v>36658.671560024784</v>
      </c>
      <c r="DO17" s="108">
        <f t="shared" si="15"/>
        <v>36665.89588112296</v>
      </c>
      <c r="DP17" s="108">
        <f t="shared" si="15"/>
        <v>36673.121625917447</v>
      </c>
      <c r="DQ17" s="108">
        <f t="shared" si="15"/>
        <v>36680.348794688805</v>
      </c>
      <c r="DR17" s="108">
        <f t="shared" si="15"/>
        <v>36687.577387717662</v>
      </c>
      <c r="DS17" s="108">
        <f t="shared" si="15"/>
        <v>39788.075365410179</v>
      </c>
      <c r="DT17" s="108">
        <f t="shared" si="15"/>
        <v>39795.916397834051</v>
      </c>
      <c r="DU17" s="108">
        <f t="shared" si="15"/>
        <v>39803.758975489473</v>
      </c>
      <c r="DV17" s="108">
        <f t="shared" si="90"/>
        <v>39811.603098680971</v>
      </c>
      <c r="DW17" s="108">
        <f t="shared" si="90"/>
        <v>38835.614652379372</v>
      </c>
      <c r="DX17" s="108">
        <f t="shared" si="90"/>
        <v>38843.267983456426</v>
      </c>
      <c r="DY17" s="108">
        <f t="shared" si="90"/>
        <v>38850.922822774744</v>
      </c>
      <c r="DZ17" s="108">
        <f t="shared" si="90"/>
        <v>38858.579170631558</v>
      </c>
      <c r="EA17" s="108">
        <f t="shared" si="90"/>
        <v>43322.430625563415</v>
      </c>
      <c r="EB17" s="108">
        <f t="shared" si="90"/>
        <v>43330.968173059642</v>
      </c>
      <c r="EC17" s="108">
        <f t="shared" si="90"/>
        <v>43339.507403049589</v>
      </c>
      <c r="ED17" s="108">
        <f t="shared" si="90"/>
        <v>43348.04831586482</v>
      </c>
      <c r="EE17" s="108">
        <f t="shared" si="90"/>
        <v>43356.590911836975</v>
      </c>
      <c r="EF17" s="108">
        <f t="shared" si="90"/>
        <v>43472.326802056559</v>
      </c>
      <c r="EG17" s="108">
        <f t="shared" si="90"/>
        <v>43480.893889578772</v>
      </c>
      <c r="EH17" s="108">
        <f t="shared" si="90"/>
        <v>43489.462665416148</v>
      </c>
      <c r="EI17" s="108">
        <f t="shared" si="90"/>
        <v>43498.033129901414</v>
      </c>
      <c r="EJ17" s="108">
        <f t="shared" si="90"/>
        <v>46594.515891587609</v>
      </c>
      <c r="EK17" s="108">
        <f t="shared" si="90"/>
        <v>46603.698268632113</v>
      </c>
      <c r="EL17" s="108">
        <f t="shared" si="91"/>
        <v>46612.882455246836</v>
      </c>
      <c r="EM17" s="108">
        <f t="shared" si="91"/>
        <v>46622.068451788386</v>
      </c>
      <c r="EN17" s="108">
        <f t="shared" si="91"/>
        <v>46434.816866470006</v>
      </c>
      <c r="EO17" s="108">
        <f t="shared" si="91"/>
        <v>46443.967771642034</v>
      </c>
      <c r="EP17" s="108">
        <f t="shared" si="91"/>
        <v>46453.120480182122</v>
      </c>
      <c r="EQ17" s="108">
        <f t="shared" si="91"/>
        <v>46462.274992445658</v>
      </c>
      <c r="ER17" s="108">
        <f t="shared" si="91"/>
        <v>46471.431308788095</v>
      </c>
      <c r="ES17" s="108">
        <f t="shared" si="91"/>
        <v>45943.505022931415</v>
      </c>
      <c r="ET17" s="108">
        <f t="shared" si="91"/>
        <v>45952.559105322747</v>
      </c>
      <c r="EU17" s="108">
        <f t="shared" si="91"/>
        <v>45961.614972001276</v>
      </c>
      <c r="EV17" s="108">
        <f t="shared" si="91"/>
        <v>45970.672623318642</v>
      </c>
      <c r="EW17" s="108">
        <f t="shared" si="91"/>
        <v>41218.514863305878</v>
      </c>
      <c r="EX17" s="108">
        <f t="shared" si="91"/>
        <v>41226.637792312591</v>
      </c>
      <c r="EY17" s="108">
        <f t="shared" si="91"/>
        <v>41234.762322104187</v>
      </c>
      <c r="EZ17" s="108">
        <f t="shared" si="91"/>
        <v>41242.888452996136</v>
      </c>
      <c r="FA17" s="108">
        <f t="shared" si="91"/>
        <v>38542.631236138288</v>
      </c>
      <c r="FB17" s="108">
        <f t="shared" si="92"/>
        <v>38550.226828999927</v>
      </c>
      <c r="FC17" s="108">
        <f t="shared" si="92"/>
        <v>38557.82391872436</v>
      </c>
      <c r="FD17" s="108">
        <f t="shared" si="92"/>
        <v>38565.422505606584</v>
      </c>
      <c r="FE17" s="108">
        <f t="shared" si="92"/>
        <v>38573.02258994164</v>
      </c>
    </row>
    <row r="18" spans="1:161" ht="15.75" x14ac:dyDescent="0.25">
      <c r="A18" s="47" t="s">
        <v>222</v>
      </c>
      <c r="B18" s="12">
        <f>'Urb proj of all 25 ARs '!K18</f>
        <v>27592.023636448721</v>
      </c>
      <c r="C18" s="12">
        <f>'Urb proj of all 25 ARs '!L18</f>
        <v>27876.20222416129</v>
      </c>
      <c r="D18" s="100">
        <f t="shared" si="10"/>
        <v>1.0299302126472993E-2</v>
      </c>
      <c r="E18" s="101">
        <f t="shared" si="11"/>
        <v>1.9706990981238626E-4</v>
      </c>
      <c r="F18" s="69">
        <f t="shared" si="12"/>
        <v>27597.461194058298</v>
      </c>
      <c r="G18" s="69">
        <f t="shared" si="13"/>
        <v>27602.899823246862</v>
      </c>
      <c r="H18" s="69">
        <f>G18*(1+$E$18)</f>
        <v>27608.33952422559</v>
      </c>
      <c r="I18" s="69">
        <f t="shared" ref="I18:BE18" si="94">H18*(1+$E$18)</f>
        <v>27613.7802972057</v>
      </c>
      <c r="J18" s="69">
        <f t="shared" si="94"/>
        <v>27619.222142398448</v>
      </c>
      <c r="K18" s="69">
        <f t="shared" si="94"/>
        <v>27624.665060015141</v>
      </c>
      <c r="L18" s="69">
        <f t="shared" si="94"/>
        <v>27630.109050267114</v>
      </c>
      <c r="M18" s="69">
        <f t="shared" si="94"/>
        <v>27635.554113365757</v>
      </c>
      <c r="N18" s="69">
        <f t="shared" si="94"/>
        <v>27641.000249522494</v>
      </c>
      <c r="O18" s="69">
        <f t="shared" si="94"/>
        <v>27646.447458948791</v>
      </c>
      <c r="P18" s="69">
        <f t="shared" si="94"/>
        <v>27651.895741856159</v>
      </c>
      <c r="Q18" s="69">
        <f t="shared" si="94"/>
        <v>27657.345098456146</v>
      </c>
      <c r="R18" s="69">
        <f t="shared" si="94"/>
        <v>27662.795528960349</v>
      </c>
      <c r="S18" s="69">
        <f t="shared" si="94"/>
        <v>27668.247033580399</v>
      </c>
      <c r="T18" s="69">
        <f t="shared" si="94"/>
        <v>27673.699612527973</v>
      </c>
      <c r="U18" s="69">
        <f t="shared" si="94"/>
        <v>27679.15326601479</v>
      </c>
      <c r="V18" s="69">
        <f t="shared" si="94"/>
        <v>27684.607994252605</v>
      </c>
      <c r="W18" s="69">
        <f t="shared" si="94"/>
        <v>27690.063797453222</v>
      </c>
      <c r="X18" s="69">
        <f t="shared" si="94"/>
        <v>27695.520675828484</v>
      </c>
      <c r="Y18" s="69">
        <f t="shared" si="94"/>
        <v>27700.978629590278</v>
      </c>
      <c r="Z18" s="69">
        <f t="shared" si="94"/>
        <v>27706.437658950526</v>
      </c>
      <c r="AA18" s="69">
        <f t="shared" si="94"/>
        <v>27711.897764121197</v>
      </c>
      <c r="AB18" s="69">
        <f t="shared" si="94"/>
        <v>27717.358945314303</v>
      </c>
      <c r="AC18" s="69">
        <f t="shared" si="94"/>
        <v>27722.821202741892</v>
      </c>
      <c r="AD18" s="69">
        <f t="shared" si="94"/>
        <v>27728.284536616062</v>
      </c>
      <c r="AE18" s="69">
        <f t="shared" si="94"/>
        <v>27733.748947148946</v>
      </c>
      <c r="AF18" s="69">
        <f t="shared" si="94"/>
        <v>27739.214434552719</v>
      </c>
      <c r="AG18" s="69">
        <f t="shared" si="94"/>
        <v>27744.680999039603</v>
      </c>
      <c r="AH18" s="69">
        <f t="shared" si="94"/>
        <v>27750.148640821859</v>
      </c>
      <c r="AI18" s="69">
        <f t="shared" si="94"/>
        <v>27755.617360111784</v>
      </c>
      <c r="AJ18" s="69">
        <f t="shared" si="94"/>
        <v>27761.087157121729</v>
      </c>
      <c r="AK18" s="69">
        <f t="shared" si="94"/>
        <v>27766.558032064077</v>
      </c>
      <c r="AL18" s="69">
        <f t="shared" si="94"/>
        <v>27772.029985151257</v>
      </c>
      <c r="AM18" s="69">
        <f t="shared" si="94"/>
        <v>27777.50301659574</v>
      </c>
      <c r="AN18" s="69">
        <f t="shared" si="94"/>
        <v>27782.977126610032</v>
      </c>
      <c r="AO18" s="69">
        <f t="shared" si="94"/>
        <v>27788.452315406692</v>
      </c>
      <c r="AP18" s="69">
        <f t="shared" si="94"/>
        <v>27793.928583198314</v>
      </c>
      <c r="AQ18" s="69">
        <f t="shared" si="94"/>
        <v>27799.405930197536</v>
      </c>
      <c r="AR18" s="69">
        <f t="shared" si="94"/>
        <v>27804.884356617036</v>
      </c>
      <c r="AS18" s="69">
        <f t="shared" si="94"/>
        <v>27810.363862669539</v>
      </c>
      <c r="AT18" s="69">
        <f t="shared" si="94"/>
        <v>27815.844448567805</v>
      </c>
      <c r="AU18" s="69">
        <f t="shared" si="94"/>
        <v>27821.32611452464</v>
      </c>
      <c r="AV18" s="69">
        <f t="shared" si="94"/>
        <v>27826.808860752892</v>
      </c>
      <c r="AW18" s="69">
        <f t="shared" si="94"/>
        <v>27832.292687465448</v>
      </c>
      <c r="AX18" s="69">
        <f t="shared" si="94"/>
        <v>27837.777594875239</v>
      </c>
      <c r="AY18" s="69">
        <f t="shared" si="94"/>
        <v>27843.263583195239</v>
      </c>
      <c r="AZ18" s="69">
        <f t="shared" si="94"/>
        <v>27848.75065263846</v>
      </c>
      <c r="BA18" s="69">
        <f t="shared" si="94"/>
        <v>27854.238803417964</v>
      </c>
      <c r="BB18" s="69">
        <f t="shared" si="94"/>
        <v>27859.728035746844</v>
      </c>
      <c r="BC18" s="69">
        <f t="shared" si="94"/>
        <v>27865.218349838247</v>
      </c>
      <c r="BD18" s="69">
        <f t="shared" si="94"/>
        <v>27870.709745905351</v>
      </c>
      <c r="BE18" s="69">
        <f t="shared" si="94"/>
        <v>27876.202224161385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31592.62201926134</v>
      </c>
      <c r="DG18" s="108">
        <f t="shared" si="15"/>
        <v>31598.847974433414</v>
      </c>
      <c r="DH18" s="108">
        <f t="shared" si="15"/>
        <v>31605.07515655391</v>
      </c>
      <c r="DI18" s="108">
        <f t="shared" si="15"/>
        <v>31611.303565864626</v>
      </c>
      <c r="DJ18" s="108">
        <f t="shared" si="15"/>
        <v>35027.139292868407</v>
      </c>
      <c r="DK18" s="108">
        <f t="shared" si="15"/>
        <v>35034.042088049842</v>
      </c>
      <c r="DL18" s="108">
        <f t="shared" si="15"/>
        <v>35040.946243564496</v>
      </c>
      <c r="DM18" s="108">
        <f t="shared" si="15"/>
        <v>35047.85175968046</v>
      </c>
      <c r="DN18" s="108">
        <f t="shared" si="15"/>
        <v>30972.857318395458</v>
      </c>
      <c r="DO18" s="108">
        <f t="shared" si="15"/>
        <v>30978.961136593822</v>
      </c>
      <c r="DP18" s="108">
        <f t="shared" si="15"/>
        <v>30985.066157671092</v>
      </c>
      <c r="DQ18" s="108">
        <f t="shared" si="15"/>
        <v>30991.172381864315</v>
      </c>
      <c r="DR18" s="108">
        <f t="shared" si="15"/>
        <v>30997.279809410589</v>
      </c>
      <c r="DS18" s="108">
        <f t="shared" si="15"/>
        <v>31594.773772915421</v>
      </c>
      <c r="DT18" s="108">
        <f t="shared" si="15"/>
        <v>31601.000152133391</v>
      </c>
      <c r="DU18" s="108">
        <f t="shared" si="15"/>
        <v>31607.227758383353</v>
      </c>
      <c r="DV18" s="108">
        <f t="shared" si="90"/>
        <v>31613.456591907114</v>
      </c>
      <c r="DW18" s="108">
        <f t="shared" si="90"/>
        <v>31410.830000361468</v>
      </c>
      <c r="DX18" s="108">
        <f t="shared" si="90"/>
        <v>31417.020129796769</v>
      </c>
      <c r="DY18" s="108">
        <f t="shared" si="90"/>
        <v>31423.211479120324</v>
      </c>
      <c r="DZ18" s="108">
        <f t="shared" si="90"/>
        <v>31429.404048572531</v>
      </c>
      <c r="EA18" s="108">
        <f t="shared" si="90"/>
        <v>32076.871227242744</v>
      </c>
      <c r="EB18" s="108">
        <f t="shared" si="90"/>
        <v>32083.19261336256</v>
      </c>
      <c r="EC18" s="108">
        <f t="shared" si="90"/>
        <v>32089.51524523737</v>
      </c>
      <c r="ED18" s="108">
        <f t="shared" si="90"/>
        <v>32095.83912311267</v>
      </c>
      <c r="EE18" s="108">
        <f t="shared" si="90"/>
        <v>32102.164247234017</v>
      </c>
      <c r="EF18" s="108">
        <f t="shared" si="90"/>
        <v>32056.372296985421</v>
      </c>
      <c r="EG18" s="108">
        <f t="shared" si="90"/>
        <v>32062.689643382899</v>
      </c>
      <c r="EH18" s="108">
        <f t="shared" si="90"/>
        <v>32069.008234739264</v>
      </c>
      <c r="EI18" s="108">
        <f t="shared" si="90"/>
        <v>32075.328071299857</v>
      </c>
      <c r="EJ18" s="108">
        <f t="shared" si="90"/>
        <v>32724.566385670296</v>
      </c>
      <c r="EK18" s="108">
        <f t="shared" si="90"/>
        <v>32731.015413016568</v>
      </c>
      <c r="EL18" s="108">
        <f t="shared" si="91"/>
        <v>32737.465711272082</v>
      </c>
      <c r="EM18" s="108">
        <f t="shared" si="91"/>
        <v>32743.917280687292</v>
      </c>
      <c r="EN18" s="108">
        <f t="shared" si="91"/>
        <v>35233.4830377939</v>
      </c>
      <c r="EO18" s="108">
        <f t="shared" si="91"/>
        <v>35240.426497118533</v>
      </c>
      <c r="EP18" s="108">
        <f t="shared" si="91"/>
        <v>35247.371324790067</v>
      </c>
      <c r="EQ18" s="108">
        <f t="shared" si="91"/>
        <v>35254.31752107817</v>
      </c>
      <c r="ER18" s="108">
        <f t="shared" si="91"/>
        <v>35261.265086252541</v>
      </c>
      <c r="ES18" s="108">
        <f t="shared" si="91"/>
        <v>33528.113108019694</v>
      </c>
      <c r="ET18" s="108">
        <f t="shared" si="91"/>
        <v>33534.720490246065</v>
      </c>
      <c r="EU18" s="108">
        <f t="shared" si="91"/>
        <v>33541.329174588667</v>
      </c>
      <c r="EV18" s="108">
        <f t="shared" si="91"/>
        <v>33547.939161304093</v>
      </c>
      <c r="EW18" s="108">
        <f t="shared" si="91"/>
        <v>33804.424798216562</v>
      </c>
      <c r="EX18" s="108">
        <f t="shared" si="91"/>
        <v>33811.086633162806</v>
      </c>
      <c r="EY18" s="108">
        <f t="shared" si="91"/>
        <v>33817.749780956263</v>
      </c>
      <c r="EZ18" s="108">
        <f t="shared" si="91"/>
        <v>33824.414241855651</v>
      </c>
      <c r="FA18" s="108">
        <f t="shared" si="91"/>
        <v>31715.830473305581</v>
      </c>
      <c r="FB18" s="108">
        <f t="shared" si="92"/>
        <v>31722.08070915658</v>
      </c>
      <c r="FC18" s="108">
        <f t="shared" si="92"/>
        <v>31728.332176740994</v>
      </c>
      <c r="FD18" s="108">
        <f t="shared" si="92"/>
        <v>31734.58487630156</v>
      </c>
      <c r="FE18" s="108">
        <f t="shared" si="92"/>
        <v>31740.838808081069</v>
      </c>
    </row>
    <row r="19" spans="1:161" ht="15.75" x14ac:dyDescent="0.25">
      <c r="A19" s="47" t="s">
        <v>178</v>
      </c>
      <c r="B19" s="12">
        <f>'Urb proj of all 25 ARs '!K19</f>
        <v>44559.436861138987</v>
      </c>
      <c r="C19" s="12">
        <f>'Urb proj of all 25 ARs '!L19</f>
        <v>45018.367963957353</v>
      </c>
      <c r="D19" s="100">
        <f t="shared" si="10"/>
        <v>1.0299302126472943E-2</v>
      </c>
      <c r="E19" s="101">
        <f t="shared" si="11"/>
        <v>1.9706990981238626E-4</v>
      </c>
      <c r="F19" s="69">
        <f t="shared" si="12"/>
        <v>44568.218185342499</v>
      </c>
      <c r="G19" s="69">
        <f t="shared" si="13"/>
        <v>44577.001240080783</v>
      </c>
      <c r="H19" s="69">
        <f>G19*(1+$E$19)</f>
        <v>44585.78602569487</v>
      </c>
      <c r="I19" s="69">
        <f t="shared" ref="I19:BE19" si="95">H19*(1+$E$19)</f>
        <v>44594.572542525864</v>
      </c>
      <c r="J19" s="69">
        <f t="shared" si="95"/>
        <v>44603.360790914943</v>
      </c>
      <c r="K19" s="69">
        <f t="shared" si="95"/>
        <v>44612.150771203342</v>
      </c>
      <c r="L19" s="69">
        <f t="shared" si="95"/>
        <v>44620.94248373236</v>
      </c>
      <c r="M19" s="69">
        <f t="shared" si="95"/>
        <v>44629.735928843373</v>
      </c>
      <c r="N19" s="69">
        <f t="shared" si="95"/>
        <v>44638.531106877817</v>
      </c>
      <c r="O19" s="69">
        <f t="shared" si="95"/>
        <v>44647.328018177206</v>
      </c>
      <c r="P19" s="69">
        <f t="shared" si="95"/>
        <v>44656.126663083109</v>
      </c>
      <c r="Q19" s="69">
        <f t="shared" si="95"/>
        <v>44664.927041937175</v>
      </c>
      <c r="R19" s="69">
        <f t="shared" si="95"/>
        <v>44673.729155081106</v>
      </c>
      <c r="S19" s="69">
        <f t="shared" si="95"/>
        <v>44682.533002856682</v>
      </c>
      <c r="T19" s="69">
        <f t="shared" si="95"/>
        <v>44691.338585605743</v>
      </c>
      <c r="U19" s="69">
        <f t="shared" si="95"/>
        <v>44700.1459036702</v>
      </c>
      <c r="V19" s="69">
        <f t="shared" si="95"/>
        <v>44708.954957392038</v>
      </c>
      <c r="W19" s="69">
        <f t="shared" si="95"/>
        <v>44717.765747113299</v>
      </c>
      <c r="X19" s="69">
        <f t="shared" si="95"/>
        <v>44726.578273176092</v>
      </c>
      <c r="Y19" s="69">
        <f t="shared" si="95"/>
        <v>44735.392535922605</v>
      </c>
      <c r="Z19" s="69">
        <f t="shared" si="95"/>
        <v>44744.208535695077</v>
      </c>
      <c r="AA19" s="69">
        <f t="shared" si="95"/>
        <v>44753.026272835836</v>
      </c>
      <c r="AB19" s="69">
        <f t="shared" si="95"/>
        <v>44761.845747687257</v>
      </c>
      <c r="AC19" s="69">
        <f t="shared" si="95"/>
        <v>44770.666960591792</v>
      </c>
      <c r="AD19" s="69">
        <f t="shared" si="95"/>
        <v>44779.489911891957</v>
      </c>
      <c r="AE19" s="69">
        <f t="shared" si="95"/>
        <v>44788.314601930339</v>
      </c>
      <c r="AF19" s="69">
        <f t="shared" si="95"/>
        <v>44797.141031049592</v>
      </c>
      <c r="AG19" s="69">
        <f t="shared" si="95"/>
        <v>44805.969199592437</v>
      </c>
      <c r="AH19" s="69">
        <f t="shared" si="95"/>
        <v>44814.799107901657</v>
      </c>
      <c r="AI19" s="69">
        <f t="shared" si="95"/>
        <v>44823.630756320112</v>
      </c>
      <c r="AJ19" s="69">
        <f t="shared" si="95"/>
        <v>44832.464145190723</v>
      </c>
      <c r="AK19" s="69">
        <f t="shared" si="95"/>
        <v>44841.299274856479</v>
      </c>
      <c r="AL19" s="69">
        <f t="shared" si="95"/>
        <v>44850.136145660443</v>
      </c>
      <c r="AM19" s="69">
        <f t="shared" si="95"/>
        <v>44858.97475794574</v>
      </c>
      <c r="AN19" s="69">
        <f t="shared" si="95"/>
        <v>44867.815112055563</v>
      </c>
      <c r="AO19" s="69">
        <f t="shared" si="95"/>
        <v>44876.657208333178</v>
      </c>
      <c r="AP19" s="69">
        <f t="shared" si="95"/>
        <v>44885.501047121907</v>
      </c>
      <c r="AQ19" s="69">
        <f t="shared" si="95"/>
        <v>44894.346628765146</v>
      </c>
      <c r="AR19" s="69">
        <f t="shared" si="95"/>
        <v>44903.193953606366</v>
      </c>
      <c r="AS19" s="69">
        <f t="shared" si="95"/>
        <v>44912.043021989091</v>
      </c>
      <c r="AT19" s="69">
        <f t="shared" si="95"/>
        <v>44920.893834256924</v>
      </c>
      <c r="AU19" s="69">
        <f t="shared" si="95"/>
        <v>44929.746390753535</v>
      </c>
      <c r="AV19" s="69">
        <f t="shared" si="95"/>
        <v>44938.600691822656</v>
      </c>
      <c r="AW19" s="69">
        <f t="shared" si="95"/>
        <v>44947.45673780809</v>
      </c>
      <c r="AX19" s="69">
        <f t="shared" si="95"/>
        <v>44956.314529053707</v>
      </c>
      <c r="AY19" s="69">
        <f t="shared" si="95"/>
        <v>44965.174065903448</v>
      </c>
      <c r="AZ19" s="69">
        <f t="shared" si="95"/>
        <v>44974.035348701313</v>
      </c>
      <c r="BA19" s="69">
        <f t="shared" si="95"/>
        <v>44982.898377791382</v>
      </c>
      <c r="BB19" s="69">
        <f t="shared" si="95"/>
        <v>44991.763153517793</v>
      </c>
      <c r="BC19" s="69">
        <f t="shared" si="95"/>
        <v>45000.629676224758</v>
      </c>
      <c r="BD19" s="69">
        <f t="shared" si="95"/>
        <v>45009.497946256553</v>
      </c>
      <c r="BE19" s="69">
        <f t="shared" si="95"/>
        <v>45018.36796395752</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45197.495770146576</v>
      </c>
      <c r="DG19" s="108">
        <f t="shared" si="15"/>
        <v>45206.402836561749</v>
      </c>
      <c r="DH19" s="108">
        <f t="shared" si="15"/>
        <v>45215.311658291685</v>
      </c>
      <c r="DI19" s="108">
        <f t="shared" si="15"/>
        <v>45224.222235682319</v>
      </c>
      <c r="DJ19" s="108">
        <f t="shared" si="15"/>
        <v>48731.945255298146</v>
      </c>
      <c r="DK19" s="108">
        <f t="shared" si="15"/>
        <v>48741.548855354595</v>
      </c>
      <c r="DL19" s="108">
        <f t="shared" si="15"/>
        <v>48751.154347991636</v>
      </c>
      <c r="DM19" s="108">
        <f t="shared" si="15"/>
        <v>48760.761733582243</v>
      </c>
      <c r="DN19" s="108">
        <f t="shared" si="15"/>
        <v>43243.894738239382</v>
      </c>
      <c r="DO19" s="108">
        <f t="shared" si="15"/>
        <v>43252.416808675378</v>
      </c>
      <c r="DP19" s="108">
        <f t="shared" si="15"/>
        <v>43260.940558555027</v>
      </c>
      <c r="DQ19" s="108">
        <f t="shared" si="15"/>
        <v>43269.465988209304</v>
      </c>
      <c r="DR19" s="108">
        <f t="shared" si="15"/>
        <v>43277.993097969229</v>
      </c>
      <c r="DS19" s="108">
        <f t="shared" si="15"/>
        <v>44281.818769538841</v>
      </c>
      <c r="DT19" s="108">
        <f t="shared" si="15"/>
        <v>44290.545383570076</v>
      </c>
      <c r="DU19" s="108">
        <f t="shared" si="15"/>
        <v>44299.273717354357</v>
      </c>
      <c r="DV19" s="108">
        <f t="shared" si="90"/>
        <v>44308.003771230593</v>
      </c>
      <c r="DW19" s="108">
        <f t="shared" si="90"/>
        <v>43710.590096449967</v>
      </c>
      <c r="DX19" s="108">
        <f t="shared" si="90"/>
        <v>43719.20413849812</v>
      </c>
      <c r="DY19" s="108">
        <f t="shared" si="90"/>
        <v>43727.819878114766</v>
      </c>
      <c r="DZ19" s="108">
        <f t="shared" si="90"/>
        <v>43736.437315634437</v>
      </c>
      <c r="EA19" s="108">
        <f t="shared" si="90"/>
        <v>44864.186637632061</v>
      </c>
      <c r="EB19" s="108">
        <f t="shared" si="90"/>
        <v>44873.028018846548</v>
      </c>
      <c r="EC19" s="108">
        <f t="shared" si="90"/>
        <v>44881.871142431235</v>
      </c>
      <c r="ED19" s="108">
        <f t="shared" si="90"/>
        <v>44890.716008729483</v>
      </c>
      <c r="EE19" s="108">
        <f t="shared" si="90"/>
        <v>44899.562618084739</v>
      </c>
      <c r="EF19" s="108">
        <f t="shared" si="90"/>
        <v>44652.304624256241</v>
      </c>
      <c r="EG19" s="108">
        <f t="shared" si="90"/>
        <v>44661.104249901466</v>
      </c>
      <c r="EH19" s="108">
        <f t="shared" si="90"/>
        <v>44669.905609688118</v>
      </c>
      <c r="EI19" s="108">
        <f t="shared" si="90"/>
        <v>44678.708703957942</v>
      </c>
      <c r="EJ19" s="108">
        <f t="shared" si="90"/>
        <v>44864.664890971442</v>
      </c>
      <c r="EK19" s="108">
        <f t="shared" si="90"/>
        <v>44873.506366435271</v>
      </c>
      <c r="EL19" s="108">
        <f t="shared" si="91"/>
        <v>44882.349584287862</v>
      </c>
      <c r="EM19" s="108">
        <f t="shared" si="91"/>
        <v>44891.194544872604</v>
      </c>
      <c r="EN19" s="108">
        <f t="shared" si="91"/>
        <v>49003.051710923603</v>
      </c>
      <c r="EO19" s="108">
        <f t="shared" si="91"/>
        <v>49012.70873790481</v>
      </c>
      <c r="EP19" s="108">
        <f t="shared" si="91"/>
        <v>49022.367667995451</v>
      </c>
      <c r="EQ19" s="108">
        <f t="shared" si="91"/>
        <v>49032.028501570574</v>
      </c>
      <c r="ER19" s="108">
        <f t="shared" si="91"/>
        <v>49041.691239005297</v>
      </c>
      <c r="ES19" s="108">
        <f t="shared" si="91"/>
        <v>47381.686014566825</v>
      </c>
      <c r="ET19" s="108">
        <f t="shared" si="91"/>
        <v>47391.023519156472</v>
      </c>
      <c r="EU19" s="108">
        <f t="shared" si="91"/>
        <v>47400.362863887312</v>
      </c>
      <c r="EV19" s="108">
        <f t="shared" si="91"/>
        <v>47409.704049121974</v>
      </c>
      <c r="EW19" s="108">
        <f t="shared" si="91"/>
        <v>47381.391378920787</v>
      </c>
      <c r="EX19" s="108">
        <f t="shared" si="91"/>
        <v>47390.728825446618</v>
      </c>
      <c r="EY19" s="108">
        <f t="shared" si="91"/>
        <v>47400.068112102192</v>
      </c>
      <c r="EZ19" s="108">
        <f t="shared" si="91"/>
        <v>47409.409239250148</v>
      </c>
      <c r="FA19" s="108">
        <f t="shared" si="91"/>
        <v>43468.374361312664</v>
      </c>
      <c r="FB19" s="108">
        <f t="shared" si="92"/>
        <v>43476.940669927746</v>
      </c>
      <c r="FC19" s="108">
        <f t="shared" si="92"/>
        <v>43485.508666704482</v>
      </c>
      <c r="FD19" s="108">
        <f t="shared" si="92"/>
        <v>43494.078351975579</v>
      </c>
      <c r="FE19" s="108">
        <f t="shared" si="92"/>
        <v>43502.649726073774</v>
      </c>
    </row>
    <row r="20" spans="1:161" ht="15.75" x14ac:dyDescent="0.25">
      <c r="A20" s="47" t="s">
        <v>195</v>
      </c>
      <c r="B20" s="12">
        <f>'Urb proj of all 25 ARs '!K20</f>
        <v>147942.75022996549</v>
      </c>
      <c r="C20" s="12">
        <f>'Urb proj of all 25 ARs '!L20</f>
        <v>149466.45731200525</v>
      </c>
      <c r="D20" s="100">
        <f t="shared" si="10"/>
        <v>1.0299302126473111E-2</v>
      </c>
      <c r="E20" s="101">
        <f t="shared" si="11"/>
        <v>1.9706990981238626E-4</v>
      </c>
      <c r="F20" s="69">
        <f t="shared" si="12"/>
        <v>147971.90529441071</v>
      </c>
      <c r="G20" s="69">
        <f t="shared" si="13"/>
        <v>148001.06610444185</v>
      </c>
      <c r="H20" s="69">
        <f>G20*(1+$E$20)</f>
        <v>148030.2326611912</v>
      </c>
      <c r="I20" s="69">
        <f t="shared" ref="I20:BE20" si="96">H20*(1+$E$20)</f>
        <v>148059.40496579124</v>
      </c>
      <c r="J20" s="69">
        <f t="shared" si="96"/>
        <v>148088.58301937472</v>
      </c>
      <c r="K20" s="69">
        <f t="shared" si="96"/>
        <v>148117.76682307461</v>
      </c>
      <c r="L20" s="69">
        <f t="shared" si="96"/>
        <v>148146.95637802404</v>
      </c>
      <c r="M20" s="69">
        <f t="shared" si="96"/>
        <v>148176.15168535645</v>
      </c>
      <c r="N20" s="69">
        <f t="shared" si="96"/>
        <v>148205.35274620543</v>
      </c>
      <c r="O20" s="69">
        <f t="shared" si="96"/>
        <v>148234.55956170484</v>
      </c>
      <c r="P20" s="69">
        <f t="shared" si="96"/>
        <v>148263.77213298873</v>
      </c>
      <c r="Q20" s="69">
        <f t="shared" si="96"/>
        <v>148292.99046119142</v>
      </c>
      <c r="R20" s="69">
        <f t="shared" si="96"/>
        <v>148322.21454744742</v>
      </c>
      <c r="S20" s="69">
        <f t="shared" si="96"/>
        <v>148351.44439289146</v>
      </c>
      <c r="T20" s="69">
        <f t="shared" si="96"/>
        <v>148380.67999865851</v>
      </c>
      <c r="U20" s="69">
        <f t="shared" si="96"/>
        <v>148409.92136588375</v>
      </c>
      <c r="V20" s="69">
        <f t="shared" si="96"/>
        <v>148439.16849570259</v>
      </c>
      <c r="W20" s="69">
        <f t="shared" si="96"/>
        <v>148468.42138925067</v>
      </c>
      <c r="X20" s="69">
        <f t="shared" si="96"/>
        <v>148497.68004766383</v>
      </c>
      <c r="Y20" s="69">
        <f t="shared" si="96"/>
        <v>148526.94447207818</v>
      </c>
      <c r="Z20" s="69">
        <f t="shared" si="96"/>
        <v>148556.21466363</v>
      </c>
      <c r="AA20" s="69">
        <f t="shared" si="96"/>
        <v>148585.49062345584</v>
      </c>
      <c r="AB20" s="69">
        <f t="shared" si="96"/>
        <v>148614.77235269244</v>
      </c>
      <c r="AC20" s="69">
        <f t="shared" si="96"/>
        <v>148644.05985247678</v>
      </c>
      <c r="AD20" s="69">
        <f t="shared" si="96"/>
        <v>148673.35312394606</v>
      </c>
      <c r="AE20" s="69">
        <f t="shared" si="96"/>
        <v>148702.65216823769</v>
      </c>
      <c r="AF20" s="69">
        <f t="shared" si="96"/>
        <v>148731.95698648936</v>
      </c>
      <c r="AG20" s="69">
        <f t="shared" si="96"/>
        <v>148761.2675798389</v>
      </c>
      <c r="AH20" s="69">
        <f t="shared" si="96"/>
        <v>148790.58394942444</v>
      </c>
      <c r="AI20" s="69">
        <f t="shared" si="96"/>
        <v>148819.90609638428</v>
      </c>
      <c r="AJ20" s="69">
        <f t="shared" si="96"/>
        <v>148849.23402185697</v>
      </c>
      <c r="AK20" s="69">
        <f t="shared" si="96"/>
        <v>148878.5677269813</v>
      </c>
      <c r="AL20" s="69">
        <f t="shared" si="96"/>
        <v>148907.90721289624</v>
      </c>
      <c r="AM20" s="69">
        <f t="shared" si="96"/>
        <v>148937.25248074104</v>
      </c>
      <c r="AN20" s="69">
        <f t="shared" si="96"/>
        <v>148966.60353165513</v>
      </c>
      <c r="AO20" s="69">
        <f t="shared" si="96"/>
        <v>148995.96036677816</v>
      </c>
      <c r="AP20" s="69">
        <f t="shared" si="96"/>
        <v>149025.32298725005</v>
      </c>
      <c r="AQ20" s="69">
        <f t="shared" si="96"/>
        <v>149054.69139421091</v>
      </c>
      <c r="AR20" s="69">
        <f t="shared" si="96"/>
        <v>149084.06558880108</v>
      </c>
      <c r="AS20" s="69">
        <f t="shared" si="96"/>
        <v>149113.44557216112</v>
      </c>
      <c r="AT20" s="69">
        <f t="shared" si="96"/>
        <v>149142.83134543183</v>
      </c>
      <c r="AU20" s="69">
        <f t="shared" si="96"/>
        <v>149172.22290975423</v>
      </c>
      <c r="AV20" s="69">
        <f t="shared" si="96"/>
        <v>149201.62026626957</v>
      </c>
      <c r="AW20" s="69">
        <f t="shared" si="96"/>
        <v>149231.02341611931</v>
      </c>
      <c r="AX20" s="69">
        <f t="shared" si="96"/>
        <v>149260.43236044512</v>
      </c>
      <c r="AY20" s="69">
        <f t="shared" si="96"/>
        <v>149289.84710038896</v>
      </c>
      <c r="AZ20" s="69">
        <f t="shared" si="96"/>
        <v>149319.26763709294</v>
      </c>
      <c r="BA20" s="69">
        <f t="shared" si="96"/>
        <v>149348.69397169942</v>
      </c>
      <c r="BB20" s="69">
        <f t="shared" si="96"/>
        <v>149378.12610535102</v>
      </c>
      <c r="BC20" s="69">
        <f t="shared" si="96"/>
        <v>149407.56403919056</v>
      </c>
      <c r="BD20" s="69">
        <f t="shared" si="96"/>
        <v>149437.00777436106</v>
      </c>
      <c r="BE20" s="69">
        <f t="shared" si="96"/>
        <v>149466.45731200578</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161945.43545903629</v>
      </c>
      <c r="DG20" s="108">
        <f t="shared" si="15"/>
        <v>161977.35003139675</v>
      </c>
      <c r="DH20" s="108">
        <f t="shared" si="15"/>
        <v>162009.27089315909</v>
      </c>
      <c r="DI20" s="108">
        <f t="shared" si="15"/>
        <v>162041.19804556278</v>
      </c>
      <c r="DJ20" s="108">
        <f t="shared" si="15"/>
        <v>184542.84691412258</v>
      </c>
      <c r="DK20" s="108">
        <f t="shared" si="15"/>
        <v>184579.21475632046</v>
      </c>
      <c r="DL20" s="108">
        <f t="shared" si="15"/>
        <v>184615.58976552574</v>
      </c>
      <c r="DM20" s="108">
        <f t="shared" si="15"/>
        <v>184651.9719431508</v>
      </c>
      <c r="DN20" s="108">
        <f t="shared" si="15"/>
        <v>164308.25814319449</v>
      </c>
      <c r="DO20" s="108">
        <f t="shared" si="15"/>
        <v>164340.63835680817</v>
      </c>
      <c r="DP20" s="108">
        <f t="shared" si="15"/>
        <v>164373.02495158766</v>
      </c>
      <c r="DQ20" s="108">
        <f t="shared" si="15"/>
        <v>164405.41792879044</v>
      </c>
      <c r="DR20" s="108">
        <f t="shared" si="15"/>
        <v>164437.81728967436</v>
      </c>
      <c r="DS20" s="108">
        <f t="shared" si="15"/>
        <v>167064.67891859185</v>
      </c>
      <c r="DT20" s="108">
        <f t="shared" si="15"/>
        <v>167097.6023397992</v>
      </c>
      <c r="DU20" s="108">
        <f t="shared" si="15"/>
        <v>167130.53224922216</v>
      </c>
      <c r="DV20" s="108">
        <f t="shared" si="90"/>
        <v>167163.46864813942</v>
      </c>
      <c r="DW20" s="108">
        <f t="shared" si="90"/>
        <v>169777.25556550254</v>
      </c>
      <c r="DX20" s="108">
        <f t="shared" si="90"/>
        <v>169810.71355394501</v>
      </c>
      <c r="DY20" s="108">
        <f t="shared" si="90"/>
        <v>169844.17813595026</v>
      </c>
      <c r="DZ20" s="108">
        <f t="shared" si="90"/>
        <v>169877.6493128177</v>
      </c>
      <c r="EA20" s="108">
        <f t="shared" si="90"/>
        <v>172632.19707727013</v>
      </c>
      <c r="EB20" s="108">
        <f t="shared" si="90"/>
        <v>172666.21768877885</v>
      </c>
      <c r="EC20" s="108">
        <f t="shared" si="90"/>
        <v>172700.24500472643</v>
      </c>
      <c r="ED20" s="108">
        <f t="shared" si="90"/>
        <v>172734.27902643409</v>
      </c>
      <c r="EE20" s="108">
        <f t="shared" si="90"/>
        <v>172768.31975522335</v>
      </c>
      <c r="EF20" s="108">
        <f t="shared" si="90"/>
        <v>181598.11636313092</v>
      </c>
      <c r="EG20" s="108">
        <f t="shared" si="90"/>
        <v>181633.90388754467</v>
      </c>
      <c r="EH20" s="108">
        <f t="shared" si="90"/>
        <v>181669.6984646027</v>
      </c>
      <c r="EI20" s="108">
        <f t="shared" si="90"/>
        <v>181705.50009569473</v>
      </c>
      <c r="EJ20" s="108">
        <f t="shared" si="90"/>
        <v>184612.49091213205</v>
      </c>
      <c r="EK20" s="108">
        <f t="shared" si="90"/>
        <v>184648.87247906637</v>
      </c>
      <c r="EL20" s="108">
        <f t="shared" si="91"/>
        <v>184685.26121571276</v>
      </c>
      <c r="EM20" s="108">
        <f t="shared" si="91"/>
        <v>184721.65712348421</v>
      </c>
      <c r="EN20" s="108">
        <f t="shared" si="91"/>
        <v>199352.11176227301</v>
      </c>
      <c r="EO20" s="108">
        <f t="shared" si="91"/>
        <v>199391.39806495889</v>
      </c>
      <c r="EP20" s="108">
        <f t="shared" si="91"/>
        <v>199430.69210979293</v>
      </c>
      <c r="EQ20" s="108">
        <f t="shared" si="91"/>
        <v>199469.99389830083</v>
      </c>
      <c r="ER20" s="108">
        <f t="shared" si="91"/>
        <v>199509.30343200863</v>
      </c>
      <c r="ES20" s="108">
        <f t="shared" si="91"/>
        <v>179004.35808709601</v>
      </c>
      <c r="ET20" s="108">
        <f t="shared" si="91"/>
        <v>179039.63445980023</v>
      </c>
      <c r="EU20" s="108">
        <f t="shared" si="91"/>
        <v>179074.91778441606</v>
      </c>
      <c r="EV20" s="108">
        <f t="shared" si="91"/>
        <v>179110.20806231353</v>
      </c>
      <c r="EW20" s="108">
        <f t="shared" si="91"/>
        <v>176459.48243569155</v>
      </c>
      <c r="EX20" s="108">
        <f t="shared" si="91"/>
        <v>176494.25728998068</v>
      </c>
      <c r="EY20" s="108">
        <f t="shared" si="91"/>
        <v>176529.03899734723</v>
      </c>
      <c r="EZ20" s="108">
        <f t="shared" si="91"/>
        <v>176563.8275591417</v>
      </c>
      <c r="FA20" s="108">
        <f t="shared" si="91"/>
        <v>163660.50157359018</v>
      </c>
      <c r="FB20" s="108">
        <f t="shared" si="92"/>
        <v>163692.75413387513</v>
      </c>
      <c r="FC20" s="108">
        <f t="shared" si="92"/>
        <v>163725.01305016925</v>
      </c>
      <c r="FD20" s="108">
        <f t="shared" si="92"/>
        <v>163757.2783237251</v>
      </c>
      <c r="FE20" s="108">
        <f t="shared" si="92"/>
        <v>163789.54995579546</v>
      </c>
    </row>
    <row r="21" spans="1:161" ht="15.75" x14ac:dyDescent="0.25">
      <c r="A21" s="47" t="s">
        <v>180</v>
      </c>
      <c r="B21" s="12">
        <f>'Urb proj of all 25 ARs '!K21</f>
        <v>81440.919926596791</v>
      </c>
      <c r="C21" s="12">
        <f>'Urb proj of all 25 ARs '!L21</f>
        <v>82279.704566378699</v>
      </c>
      <c r="D21" s="100">
        <f t="shared" si="10"/>
        <v>1.0299302126472912E-2</v>
      </c>
      <c r="E21" s="101">
        <f t="shared" si="11"/>
        <v>1.9706990981238626E-4</v>
      </c>
      <c r="F21" s="69">
        <f t="shared" si="12"/>
        <v>81456.969481341759</v>
      </c>
      <c r="G21" s="69">
        <f t="shared" si="13"/>
        <v>81473.022198971041</v>
      </c>
      <c r="H21" s="69">
        <f>G21*(1+$E$21)</f>
        <v>81489.078080107938</v>
      </c>
      <c r="I21" s="69">
        <f t="shared" ref="I21:BE21" si="97">H21*(1+$E$21)</f>
        <v>81505.137125375884</v>
      </c>
      <c r="J21" s="69">
        <f t="shared" si="97"/>
        <v>81521.199335398429</v>
      </c>
      <c r="K21" s="69">
        <f t="shared" si="97"/>
        <v>81537.264710799252</v>
      </c>
      <c r="L21" s="69">
        <f t="shared" si="97"/>
        <v>81553.333252202152</v>
      </c>
      <c r="M21" s="69">
        <f t="shared" si="97"/>
        <v>81569.40496023107</v>
      </c>
      <c r="N21" s="69">
        <f t="shared" si="97"/>
        <v>81585.479835510036</v>
      </c>
      <c r="O21" s="69">
        <f t="shared" si="97"/>
        <v>81601.557878663225</v>
      </c>
      <c r="P21" s="69">
        <f t="shared" si="97"/>
        <v>81617.639090314929</v>
      </c>
      <c r="Q21" s="69">
        <f t="shared" si="97"/>
        <v>81633.723471089557</v>
      </c>
      <c r="R21" s="69">
        <f t="shared" si="97"/>
        <v>81649.811021611647</v>
      </c>
      <c r="S21" s="69">
        <f t="shared" si="97"/>
        <v>81665.90174250587</v>
      </c>
      <c r="T21" s="69">
        <f t="shared" si="97"/>
        <v>81681.995634397012</v>
      </c>
      <c r="U21" s="69">
        <f t="shared" si="97"/>
        <v>81698.092697909975</v>
      </c>
      <c r="V21" s="69">
        <f t="shared" si="97"/>
        <v>81714.192933669794</v>
      </c>
      <c r="W21" s="69">
        <f t="shared" si="97"/>
        <v>81730.296342301619</v>
      </c>
      <c r="X21" s="69">
        <f t="shared" si="97"/>
        <v>81746.402924430731</v>
      </c>
      <c r="Y21" s="69">
        <f t="shared" si="97"/>
        <v>81762.512680682543</v>
      </c>
      <c r="Z21" s="69">
        <f t="shared" si="97"/>
        <v>81778.625611682553</v>
      </c>
      <c r="AA21" s="69">
        <f t="shared" si="97"/>
        <v>81794.741718056423</v>
      </c>
      <c r="AB21" s="69">
        <f t="shared" si="97"/>
        <v>81810.861000429926</v>
      </c>
      <c r="AC21" s="69">
        <f t="shared" si="97"/>
        <v>81826.983459428957</v>
      </c>
      <c r="AD21" s="69">
        <f t="shared" si="97"/>
        <v>81843.109095679523</v>
      </c>
      <c r="AE21" s="69">
        <f t="shared" si="97"/>
        <v>81859.23790980778</v>
      </c>
      <c r="AF21" s="69">
        <f t="shared" si="97"/>
        <v>81875.369902439983</v>
      </c>
      <c r="AG21" s="69">
        <f t="shared" si="97"/>
        <v>81891.50507420252</v>
      </c>
      <c r="AH21" s="69">
        <f t="shared" si="97"/>
        <v>81907.643425721893</v>
      </c>
      <c r="AI21" s="69">
        <f t="shared" si="97"/>
        <v>81923.784957624739</v>
      </c>
      <c r="AJ21" s="69">
        <f t="shared" si="97"/>
        <v>81939.929670537822</v>
      </c>
      <c r="AK21" s="69">
        <f t="shared" si="97"/>
        <v>81956.077565088024</v>
      </c>
      <c r="AL21" s="69">
        <f t="shared" si="97"/>
        <v>81972.228641902359</v>
      </c>
      <c r="AM21" s="69">
        <f t="shared" si="97"/>
        <v>81988.38290160794</v>
      </c>
      <c r="AN21" s="69">
        <f t="shared" si="97"/>
        <v>82004.540344832028</v>
      </c>
      <c r="AO21" s="69">
        <f t="shared" si="97"/>
        <v>82020.700972201987</v>
      </c>
      <c r="AP21" s="69">
        <f t="shared" si="97"/>
        <v>82036.864784345322</v>
      </c>
      <c r="AQ21" s="69">
        <f t="shared" si="97"/>
        <v>82053.031781889658</v>
      </c>
      <c r="AR21" s="69">
        <f t="shared" si="97"/>
        <v>82069.201965462751</v>
      </c>
      <c r="AS21" s="69">
        <f t="shared" si="97"/>
        <v>82085.375335692457</v>
      </c>
      <c r="AT21" s="69">
        <f t="shared" si="97"/>
        <v>82101.551893206779</v>
      </c>
      <c r="AU21" s="69">
        <f t="shared" si="97"/>
        <v>82117.731638633835</v>
      </c>
      <c r="AV21" s="69">
        <f t="shared" si="97"/>
        <v>82133.914572601861</v>
      </c>
      <c r="AW21" s="69">
        <f t="shared" si="97"/>
        <v>82150.100695739224</v>
      </c>
      <c r="AX21" s="69">
        <f t="shared" si="97"/>
        <v>82166.290008674405</v>
      </c>
      <c r="AY21" s="69">
        <f t="shared" si="97"/>
        <v>82182.482512036033</v>
      </c>
      <c r="AZ21" s="69">
        <f t="shared" si="97"/>
        <v>82198.678206452838</v>
      </c>
      <c r="BA21" s="69">
        <f t="shared" si="97"/>
        <v>82214.877092553681</v>
      </c>
      <c r="BB21" s="69">
        <f t="shared" si="97"/>
        <v>82231.079170967554</v>
      </c>
      <c r="BC21" s="69">
        <f t="shared" si="97"/>
        <v>82247.284442323551</v>
      </c>
      <c r="BD21" s="69">
        <f t="shared" si="97"/>
        <v>82263.492907250911</v>
      </c>
      <c r="BE21" s="69">
        <f t="shared" si="97"/>
        <v>82279.70456637899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98892.992127646663</v>
      </c>
      <c r="DG21" s="108">
        <f t="shared" si="15"/>
        <v>98912.480960686342</v>
      </c>
      <c r="DH21" s="108">
        <f t="shared" si="15"/>
        <v>98931.973634388589</v>
      </c>
      <c r="DI21" s="108">
        <f t="shared" si="15"/>
        <v>98951.470149510293</v>
      </c>
      <c r="DJ21" s="108">
        <f t="shared" si="15"/>
        <v>111106.63690106042</v>
      </c>
      <c r="DK21" s="108">
        <f t="shared" si="15"/>
        <v>111128.53267597407</v>
      </c>
      <c r="DL21" s="108">
        <f t="shared" si="15"/>
        <v>111150.4327658861</v>
      </c>
      <c r="DM21" s="108">
        <f t="shared" si="15"/>
        <v>111172.3371716469</v>
      </c>
      <c r="DN21" s="108">
        <f t="shared" si="15"/>
        <v>93802.831816406935</v>
      </c>
      <c r="DO21" s="108">
        <f t="shared" si="15"/>
        <v>93821.317532013156</v>
      </c>
      <c r="DP21" s="108">
        <f t="shared" si="15"/>
        <v>93839.806890597669</v>
      </c>
      <c r="DQ21" s="108">
        <f t="shared" si="15"/>
        <v>93858.299892878407</v>
      </c>
      <c r="DR21" s="108">
        <f t="shared" si="15"/>
        <v>93876.796539573435</v>
      </c>
      <c r="DS21" s="108">
        <f t="shared" si="15"/>
        <v>96588.619021605264</v>
      </c>
      <c r="DT21" s="108">
        <f t="shared" si="15"/>
        <v>96607.653732044753</v>
      </c>
      <c r="DU21" s="108">
        <f t="shared" si="15"/>
        <v>96626.692193652911</v>
      </c>
      <c r="DV21" s="108">
        <f t="shared" si="90"/>
        <v>96645.734407168988</v>
      </c>
      <c r="DW21" s="108">
        <f t="shared" si="90"/>
        <v>97851.512876779147</v>
      </c>
      <c r="DX21" s="108">
        <f t="shared" si="90"/>
        <v>97870.796465596766</v>
      </c>
      <c r="DY21" s="108">
        <f t="shared" si="90"/>
        <v>97890.083854629513</v>
      </c>
      <c r="DZ21" s="108">
        <f t="shared" si="90"/>
        <v>97909.375044626271</v>
      </c>
      <c r="EA21" s="108">
        <f t="shared" si="90"/>
        <v>104484.61812854276</v>
      </c>
      <c r="EB21" s="108">
        <f t="shared" si="90"/>
        <v>104505.20890281413</v>
      </c>
      <c r="EC21" s="108">
        <f t="shared" si="90"/>
        <v>104525.80373490755</v>
      </c>
      <c r="ED21" s="108">
        <f t="shared" si="90"/>
        <v>104546.40262562265</v>
      </c>
      <c r="EE21" s="108">
        <f t="shared" si="90"/>
        <v>104567.00557575929</v>
      </c>
      <c r="EF21" s="108">
        <f t="shared" si="90"/>
        <v>103096.12693397864</v>
      </c>
      <c r="EG21" s="108">
        <f t="shared" si="90"/>
        <v>103116.44407841554</v>
      </c>
      <c r="EH21" s="108">
        <f t="shared" si="90"/>
        <v>103136.76522675024</v>
      </c>
      <c r="EI21" s="108">
        <f t="shared" si="90"/>
        <v>103157.09037977182</v>
      </c>
      <c r="EJ21" s="108">
        <f t="shared" si="90"/>
        <v>110062.21650157189</v>
      </c>
      <c r="EK21" s="108">
        <f t="shared" si="90"/>
        <v>110083.9064526516</v>
      </c>
      <c r="EL21" s="108">
        <f t="shared" si="91"/>
        <v>110105.60067816803</v>
      </c>
      <c r="EM21" s="108">
        <f t="shared" si="91"/>
        <v>110127.29917896353</v>
      </c>
      <c r="EN21" s="108">
        <f t="shared" si="91"/>
        <v>118240.84723454177</v>
      </c>
      <c r="EO21" s="108">
        <f t="shared" si="91"/>
        <v>118264.14894764242</v>
      </c>
      <c r="EP21" s="108">
        <f t="shared" si="91"/>
        <v>118287.45525280957</v>
      </c>
      <c r="EQ21" s="108">
        <f t="shared" si="91"/>
        <v>118310.76615094815</v>
      </c>
      <c r="ER21" s="108">
        <f t="shared" si="91"/>
        <v>118334.08164296337</v>
      </c>
      <c r="ES21" s="108">
        <f t="shared" si="91"/>
        <v>113361.27795879617</v>
      </c>
      <c r="ET21" s="108">
        <f t="shared" si="91"/>
        <v>113383.61805561972</v>
      </c>
      <c r="EU21" s="108">
        <f t="shared" si="91"/>
        <v>113405.96255500415</v>
      </c>
      <c r="EV21" s="108">
        <f t="shared" si="91"/>
        <v>113428.31145781706</v>
      </c>
      <c r="EW21" s="108">
        <f t="shared" si="91"/>
        <v>107051.89034245581</v>
      </c>
      <c r="EX21" s="108">
        <f t="shared" si="91"/>
        <v>107072.98704883082</v>
      </c>
      <c r="EY21" s="108">
        <f t="shared" si="91"/>
        <v>107094.08791273188</v>
      </c>
      <c r="EZ21" s="108">
        <f t="shared" si="91"/>
        <v>107115.19293497829</v>
      </c>
      <c r="FA21" s="108">
        <f t="shared" si="91"/>
        <v>96662.287080695911</v>
      </c>
      <c r="FB21" s="108">
        <f t="shared" si="92"/>
        <v>96681.336308893166</v>
      </c>
      <c r="FC21" s="108">
        <f t="shared" si="92"/>
        <v>96700.389291120111</v>
      </c>
      <c r="FD21" s="108">
        <f t="shared" si="92"/>
        <v>96719.446028116523</v>
      </c>
      <c r="FE21" s="108">
        <f t="shared" si="92"/>
        <v>96738.506520622381</v>
      </c>
    </row>
    <row r="22" spans="1:161" ht="15.75" x14ac:dyDescent="0.25">
      <c r="A22" s="47" t="s">
        <v>181</v>
      </c>
      <c r="B22" s="12">
        <f>'Urb proj of all 25 ARs '!K22</f>
        <v>242449.4353016486</v>
      </c>
      <c r="C22" s="12">
        <f>'Urb proj of all 25 ARs '!L22</f>
        <v>244946.49528621303</v>
      </c>
      <c r="D22" s="100">
        <f t="shared" si="10"/>
        <v>1.0299302126472936E-2</v>
      </c>
      <c r="E22" s="101">
        <f t="shared" si="11"/>
        <v>1.9706990981238626E-4</v>
      </c>
      <c r="F22" s="69">
        <f t="shared" si="12"/>
        <v>242497.21478999755</v>
      </c>
      <c r="G22" s="69">
        <f t="shared" si="13"/>
        <v>242545.00369424597</v>
      </c>
      <c r="H22" s="69">
        <f>G22*(1+$E$22)</f>
        <v>242592.80201624945</v>
      </c>
      <c r="I22" s="69">
        <f t="shared" ref="I22:BD22" si="98">H22*(1+$E$22)</f>
        <v>242640.60975786392</v>
      </c>
      <c r="J22" s="69">
        <f t="shared" si="98"/>
        <v>242688.42692094573</v>
      </c>
      <c r="K22" s="69">
        <f t="shared" si="98"/>
        <v>242736.25350735156</v>
      </c>
      <c r="L22" s="69">
        <f t="shared" si="98"/>
        <v>242784.08951893845</v>
      </c>
      <c r="M22" s="69">
        <f t="shared" si="98"/>
        <v>242831.93495756382</v>
      </c>
      <c r="N22" s="69">
        <f t="shared" si="98"/>
        <v>242879.78982508546</v>
      </c>
      <c r="O22" s="69">
        <f t="shared" si="98"/>
        <v>242927.65412336154</v>
      </c>
      <c r="P22" s="69">
        <f t="shared" si="98"/>
        <v>242975.52785425057</v>
      </c>
      <c r="Q22" s="69">
        <f t="shared" si="98"/>
        <v>243023.41101961143</v>
      </c>
      <c r="R22" s="69">
        <f t="shared" si="98"/>
        <v>243071.30362130338</v>
      </c>
      <c r="S22" s="69">
        <f t="shared" si="98"/>
        <v>243119.20566118602</v>
      </c>
      <c r="T22" s="69">
        <f t="shared" si="98"/>
        <v>243167.11714111932</v>
      </c>
      <c r="U22" s="69">
        <f t="shared" si="98"/>
        <v>243215.03806296366</v>
      </c>
      <c r="V22" s="69">
        <f t="shared" si="98"/>
        <v>243262.96842857974</v>
      </c>
      <c r="W22" s="69">
        <f t="shared" si="98"/>
        <v>243310.90823982866</v>
      </c>
      <c r="X22" s="69">
        <f t="shared" si="98"/>
        <v>243358.85749857186</v>
      </c>
      <c r="Y22" s="69">
        <f t="shared" si="98"/>
        <v>243406.81620667115</v>
      </c>
      <c r="Z22" s="69">
        <f t="shared" si="98"/>
        <v>243454.78436598871</v>
      </c>
      <c r="AA22" s="69">
        <f t="shared" si="98"/>
        <v>243502.76197838711</v>
      </c>
      <c r="AB22" s="69">
        <f t="shared" si="98"/>
        <v>243550.74904572926</v>
      </c>
      <c r="AC22" s="69">
        <f t="shared" si="98"/>
        <v>243598.74556987843</v>
      </c>
      <c r="AD22" s="69">
        <f t="shared" si="98"/>
        <v>243646.75155269829</v>
      </c>
      <c r="AE22" s="69">
        <f t="shared" si="98"/>
        <v>243694.76699605287</v>
      </c>
      <c r="AF22" s="69">
        <f t="shared" si="98"/>
        <v>243742.79190180654</v>
      </c>
      <c r="AG22" s="69">
        <f t="shared" si="98"/>
        <v>243790.82627182404</v>
      </c>
      <c r="AH22" s="69">
        <f t="shared" si="98"/>
        <v>243838.87010797052</v>
      </c>
      <c r="AI22" s="69">
        <f t="shared" si="98"/>
        <v>243886.92341211144</v>
      </c>
      <c r="AJ22" s="69">
        <f t="shared" si="98"/>
        <v>243934.98618611268</v>
      </c>
      <c r="AK22" s="69">
        <f t="shared" si="98"/>
        <v>243983.05843184047</v>
      </c>
      <c r="AL22" s="69">
        <f t="shared" si="98"/>
        <v>244031.14015116138</v>
      </c>
      <c r="AM22" s="69">
        <f t="shared" si="98"/>
        <v>244079.23134594239</v>
      </c>
      <c r="AN22" s="69">
        <f t="shared" si="98"/>
        <v>244127.3320180508</v>
      </c>
      <c r="AO22" s="69">
        <f t="shared" si="98"/>
        <v>244175.44216935433</v>
      </c>
      <c r="AP22" s="69">
        <f t="shared" si="98"/>
        <v>244223.56180172105</v>
      </c>
      <c r="AQ22" s="69">
        <f t="shared" si="98"/>
        <v>244271.69091701938</v>
      </c>
      <c r="AR22" s="69">
        <f t="shared" si="98"/>
        <v>244319.82951711811</v>
      </c>
      <c r="AS22" s="69">
        <f t="shared" si="98"/>
        <v>244367.97760388642</v>
      </c>
      <c r="AT22" s="69">
        <f t="shared" si="98"/>
        <v>244416.13517919387</v>
      </c>
      <c r="AU22" s="69">
        <f t="shared" si="98"/>
        <v>244464.30224491033</v>
      </c>
      <c r="AV22" s="69">
        <f t="shared" si="98"/>
        <v>244512.47880290609</v>
      </c>
      <c r="AW22" s="69">
        <f t="shared" si="98"/>
        <v>244560.66485505179</v>
      </c>
      <c r="AX22" s="69">
        <f t="shared" si="98"/>
        <v>244608.86040321842</v>
      </c>
      <c r="AY22" s="69">
        <f t="shared" si="98"/>
        <v>244657.0654492774</v>
      </c>
      <c r="AZ22" s="69">
        <f t="shared" si="98"/>
        <v>244705.27999510046</v>
      </c>
      <c r="BA22" s="69">
        <f t="shared" si="98"/>
        <v>244753.50404255971</v>
      </c>
      <c r="BB22" s="69">
        <f t="shared" si="98"/>
        <v>244801.73759352765</v>
      </c>
      <c r="BC22" s="69">
        <f t="shared" si="98"/>
        <v>244849.98064987714</v>
      </c>
      <c r="BD22" s="69">
        <f t="shared" si="98"/>
        <v>244898.23321348138</v>
      </c>
      <c r="BE22" s="69">
        <f>BD22*(1+$E$22)</f>
        <v>244946.49528621396</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273550.28890311165</v>
      </c>
      <c r="DG22" s="108">
        <f t="shared" si="15"/>
        <v>273604.19743387494</v>
      </c>
      <c r="DH22" s="108">
        <f t="shared" si="15"/>
        <v>273658.11658838752</v>
      </c>
      <c r="DI22" s="108">
        <f t="shared" si="15"/>
        <v>273712.046368743</v>
      </c>
      <c r="DJ22" s="108">
        <f t="shared" si="15"/>
        <v>299639.12230075098</v>
      </c>
      <c r="DK22" s="108">
        <f t="shared" si="15"/>
        <v>299698.17215555906</v>
      </c>
      <c r="DL22" s="108">
        <f t="shared" si="15"/>
        <v>299757.23364731669</v>
      </c>
      <c r="DM22" s="108">
        <f t="shared" si="15"/>
        <v>299816.3067783172</v>
      </c>
      <c r="DN22" s="108">
        <f t="shared" si="15"/>
        <v>264725.04669089371</v>
      </c>
      <c r="DO22" s="108">
        <f t="shared" si="15"/>
        <v>264777.21603197017</v>
      </c>
      <c r="DP22" s="108">
        <f t="shared" si="15"/>
        <v>264829.39565405395</v>
      </c>
      <c r="DQ22" s="108">
        <f t="shared" si="15"/>
        <v>264881.58555917116</v>
      </c>
      <c r="DR22" s="108">
        <f t="shared" si="15"/>
        <v>264933.78574934829</v>
      </c>
      <c r="DS22" s="108">
        <f t="shared" si="15"/>
        <v>269338.63466935459</v>
      </c>
      <c r="DT22" s="108">
        <f t="shared" si="15"/>
        <v>269391.71320979786</v>
      </c>
      <c r="DU22" s="108">
        <f t="shared" si="15"/>
        <v>269444.80221042433</v>
      </c>
      <c r="DV22" s="108">
        <f t="shared" si="90"/>
        <v>269497.9016732953</v>
      </c>
      <c r="DW22" s="108">
        <f t="shared" si="90"/>
        <v>266766.01348577352</v>
      </c>
      <c r="DX22" s="108">
        <f t="shared" si="90"/>
        <v>266818.58503999218</v>
      </c>
      <c r="DY22" s="108">
        <f t="shared" si="90"/>
        <v>266871.16695448232</v>
      </c>
      <c r="DZ22" s="108">
        <f t="shared" si="90"/>
        <v>266923.75923128554</v>
      </c>
      <c r="EA22" s="108">
        <f t="shared" si="90"/>
        <v>279476.6575798135</v>
      </c>
      <c r="EB22" s="108">
        <f t="shared" si="90"/>
        <v>279531.73401951743</v>
      </c>
      <c r="EC22" s="108">
        <f t="shared" si="90"/>
        <v>279586.82131313032</v>
      </c>
      <c r="ED22" s="108">
        <f t="shared" si="90"/>
        <v>279641.91946279124</v>
      </c>
      <c r="EE22" s="108">
        <f t="shared" si="90"/>
        <v>279697.02847063955</v>
      </c>
      <c r="EF22" s="108">
        <f t="shared" si="90"/>
        <v>279856.69023297512</v>
      </c>
      <c r="EG22" s="108">
        <f t="shared" si="90"/>
        <v>279911.8415656797</v>
      </c>
      <c r="EH22" s="108">
        <f t="shared" si="90"/>
        <v>279967.00376705249</v>
      </c>
      <c r="EI22" s="108">
        <f t="shared" si="90"/>
        <v>280022.1768392353</v>
      </c>
      <c r="EJ22" s="108">
        <f t="shared" si="90"/>
        <v>287680.13615416054</v>
      </c>
      <c r="EK22" s="108">
        <f t="shared" si="90"/>
        <v>287736.82925264729</v>
      </c>
      <c r="EL22" s="108">
        <f t="shared" si="91"/>
        <v>287793.5335236378</v>
      </c>
      <c r="EM22" s="108">
        <f t="shared" si="91"/>
        <v>287850.24896933389</v>
      </c>
      <c r="EN22" s="108">
        <f t="shared" si="91"/>
        <v>310899.22151684546</v>
      </c>
      <c r="EO22" s="108">
        <f t="shared" si="91"/>
        <v>310960.49039839051</v>
      </c>
      <c r="EP22" s="108">
        <f t="shared" si="91"/>
        <v>311021.77135418856</v>
      </c>
      <c r="EQ22" s="108">
        <f t="shared" si="91"/>
        <v>311083.06438661902</v>
      </c>
      <c r="ER22" s="108">
        <f t="shared" si="91"/>
        <v>311144.36949806183</v>
      </c>
      <c r="ES22" s="108">
        <f t="shared" si="91"/>
        <v>295297.23081747314</v>
      </c>
      <c r="ET22" s="108">
        <f t="shared" si="91"/>
        <v>295355.42501611821</v>
      </c>
      <c r="EU22" s="108">
        <f t="shared" si="91"/>
        <v>295413.63068308879</v>
      </c>
      <c r="EV22" s="108">
        <f t="shared" si="91"/>
        <v>295471.84782064485</v>
      </c>
      <c r="EW22" s="108">
        <f t="shared" si="91"/>
        <v>290371.65704860602</v>
      </c>
      <c r="EX22" s="108">
        <f t="shared" si="91"/>
        <v>290428.8805648727</v>
      </c>
      <c r="EY22" s="108">
        <f t="shared" si="91"/>
        <v>290486.11535817251</v>
      </c>
      <c r="EZ22" s="108">
        <f t="shared" si="91"/>
        <v>290543.36143072788</v>
      </c>
      <c r="FA22" s="108">
        <f t="shared" si="91"/>
        <v>269959.69627305836</v>
      </c>
      <c r="FB22" s="108">
        <f t="shared" si="92"/>
        <v>270012.89720605587</v>
      </c>
      <c r="FC22" s="108">
        <f t="shared" si="92"/>
        <v>270066.10862335644</v>
      </c>
      <c r="FD22" s="108">
        <f t="shared" si="92"/>
        <v>270119.33052702626</v>
      </c>
      <c r="FE22" s="108">
        <f t="shared" si="92"/>
        <v>270172.56291913177</v>
      </c>
    </row>
    <row r="23" spans="1:161" ht="15.75" x14ac:dyDescent="0.25">
      <c r="A23" s="47" t="s">
        <v>182</v>
      </c>
      <c r="B23" s="12">
        <f>'Urb proj of all 25 ARs '!K23</f>
        <v>511593.03164929536</v>
      </c>
      <c r="C23" s="12">
        <f>'Urb proj of all 25 ARs '!L23</f>
        <v>516862.08284804964</v>
      </c>
      <c r="D23" s="100">
        <f t="shared" si="10"/>
        <v>1.029930212647286E-2</v>
      </c>
      <c r="E23" s="101">
        <f t="shared" si="11"/>
        <v>1.9706990981238626E-4</v>
      </c>
      <c r="F23" s="69">
        <f t="shared" si="12"/>
        <v>511693.85124190315</v>
      </c>
      <c r="G23" s="69">
        <f t="shared" si="13"/>
        <v>511794.69070301892</v>
      </c>
      <c r="H23" s="69">
        <f>G23*(1+$E$23)</f>
        <v>511895.55003655824</v>
      </c>
      <c r="I23" s="69">
        <f t="shared" ref="I23:BE23" si="99">H23*(1+$E$23)</f>
        <v>511996.42924643733</v>
      </c>
      <c r="J23" s="69">
        <f t="shared" si="99"/>
        <v>512097.32833657321</v>
      </c>
      <c r="K23" s="69">
        <f t="shared" si="99"/>
        <v>512198.24731088366</v>
      </c>
      <c r="L23" s="69">
        <f t="shared" si="99"/>
        <v>512299.18617328728</v>
      </c>
      <c r="M23" s="69">
        <f t="shared" si="99"/>
        <v>512400.14492770343</v>
      </c>
      <c r="N23" s="69">
        <f t="shared" si="99"/>
        <v>512501.12357805221</v>
      </c>
      <c r="O23" s="69">
        <f t="shared" si="99"/>
        <v>512602.1221282545</v>
      </c>
      <c r="P23" s="69">
        <f t="shared" si="99"/>
        <v>512703.14058223198</v>
      </c>
      <c r="Q23" s="69">
        <f t="shared" si="99"/>
        <v>512804.17894390703</v>
      </c>
      <c r="R23" s="69">
        <f t="shared" si="99"/>
        <v>512905.2372172029</v>
      </c>
      <c r="S23" s="69">
        <f t="shared" si="99"/>
        <v>513006.31540604361</v>
      </c>
      <c r="T23" s="69">
        <f t="shared" si="99"/>
        <v>513107.41351435386</v>
      </c>
      <c r="U23" s="69">
        <f t="shared" si="99"/>
        <v>513208.53154605918</v>
      </c>
      <c r="V23" s="69">
        <f t="shared" si="99"/>
        <v>513309.66950508591</v>
      </c>
      <c r="W23" s="69">
        <f t="shared" si="99"/>
        <v>513410.82739536109</v>
      </c>
      <c r="X23" s="69">
        <f t="shared" si="99"/>
        <v>513512.00522081257</v>
      </c>
      <c r="Y23" s="69">
        <f t="shared" si="99"/>
        <v>513613.20298536902</v>
      </c>
      <c r="Z23" s="69">
        <f t="shared" si="99"/>
        <v>513714.4206929598</v>
      </c>
      <c r="AA23" s="69">
        <f t="shared" si="99"/>
        <v>513815.6583475151</v>
      </c>
      <c r="AB23" s="69">
        <f t="shared" si="99"/>
        <v>513916.91595296585</v>
      </c>
      <c r="AC23" s="69">
        <f t="shared" si="99"/>
        <v>514018.19351324375</v>
      </c>
      <c r="AD23" s="69">
        <f t="shared" si="99"/>
        <v>514119.49103228131</v>
      </c>
      <c r="AE23" s="69">
        <f t="shared" si="99"/>
        <v>514220.80851401185</v>
      </c>
      <c r="AF23" s="69">
        <f t="shared" si="99"/>
        <v>514322.14596236934</v>
      </c>
      <c r="AG23" s="69">
        <f t="shared" si="99"/>
        <v>514423.50338128867</v>
      </c>
      <c r="AH23" s="69">
        <f t="shared" si="99"/>
        <v>514524.88077470538</v>
      </c>
      <c r="AI23" s="69">
        <f t="shared" si="99"/>
        <v>514626.27814655588</v>
      </c>
      <c r="AJ23" s="69">
        <f t="shared" si="99"/>
        <v>514727.69550077728</v>
      </c>
      <c r="AK23" s="69">
        <f t="shared" si="99"/>
        <v>514829.13284130755</v>
      </c>
      <c r="AL23" s="69">
        <f t="shared" si="99"/>
        <v>514930.59017208539</v>
      </c>
      <c r="AM23" s="69">
        <f t="shared" si="99"/>
        <v>515032.06749705022</v>
      </c>
      <c r="AN23" s="69">
        <f t="shared" si="99"/>
        <v>515133.56482014235</v>
      </c>
      <c r="AO23" s="69">
        <f t="shared" si="99"/>
        <v>515235.08214530279</v>
      </c>
      <c r="AP23" s="69">
        <f t="shared" si="99"/>
        <v>515336.61947647337</v>
      </c>
      <c r="AQ23" s="69">
        <f t="shared" si="99"/>
        <v>515438.1768175966</v>
      </c>
      <c r="AR23" s="69">
        <f t="shared" si="99"/>
        <v>515539.75417261588</v>
      </c>
      <c r="AS23" s="69">
        <f t="shared" si="99"/>
        <v>515641.35154547537</v>
      </c>
      <c r="AT23" s="69">
        <f t="shared" si="99"/>
        <v>515742.96894011996</v>
      </c>
      <c r="AU23" s="69">
        <f t="shared" si="99"/>
        <v>515844.60636049538</v>
      </c>
      <c r="AV23" s="69">
        <f t="shared" si="99"/>
        <v>515946.26381054806</v>
      </c>
      <c r="AW23" s="69">
        <f t="shared" si="99"/>
        <v>516047.94129422522</v>
      </c>
      <c r="AX23" s="69">
        <f t="shared" si="99"/>
        <v>516149.63881547493</v>
      </c>
      <c r="AY23" s="69">
        <f t="shared" si="99"/>
        <v>516251.35637824598</v>
      </c>
      <c r="AZ23" s="69">
        <f t="shared" si="99"/>
        <v>516353.09398648795</v>
      </c>
      <c r="BA23" s="69">
        <f t="shared" si="99"/>
        <v>516454.8516441512</v>
      </c>
      <c r="BB23" s="69">
        <f t="shared" si="99"/>
        <v>516556.62935518689</v>
      </c>
      <c r="BC23" s="69">
        <f t="shared" si="99"/>
        <v>516658.42712354689</v>
      </c>
      <c r="BD23" s="69">
        <f t="shared" si="99"/>
        <v>516760.24495318392</v>
      </c>
      <c r="BE23" s="69">
        <f t="shared" si="99"/>
        <v>516862.08284805145</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477019.73184238054</v>
      </c>
      <c r="DG23" s="108">
        <f t="shared" si="15"/>
        <v>477113.73807791347</v>
      </c>
      <c r="DH23" s="108">
        <f t="shared" si="15"/>
        <v>477207.76283924672</v>
      </c>
      <c r="DI23" s="108">
        <f t="shared" si="15"/>
        <v>477301.80613003124</v>
      </c>
      <c r="DJ23" s="108">
        <f t="shared" si="15"/>
        <v>514848.46647938801</v>
      </c>
      <c r="DK23" s="108">
        <f t="shared" si="15"/>
        <v>514949.92762024415</v>
      </c>
      <c r="DL23" s="108">
        <f t="shared" si="15"/>
        <v>515051.40875603817</v>
      </c>
      <c r="DM23" s="108">
        <f t="shared" si="15"/>
        <v>515152.90989071049</v>
      </c>
      <c r="DN23" s="108">
        <f t="shared" si="15"/>
        <v>456819.79012395331</v>
      </c>
      <c r="DO23" s="108">
        <f t="shared" si="15"/>
        <v>456909.81555879355</v>
      </c>
      <c r="DP23" s="108">
        <f t="shared" si="15"/>
        <v>456999.85873493814</v>
      </c>
      <c r="DQ23" s="108">
        <f t="shared" si="15"/>
        <v>457089.91965588334</v>
      </c>
      <c r="DR23" s="108">
        <f t="shared" si="15"/>
        <v>457179.99832512601</v>
      </c>
      <c r="DS23" s="108">
        <f t="shared" si="15"/>
        <v>469625.33106038504</v>
      </c>
      <c r="DT23" s="108">
        <f t="shared" si="15"/>
        <v>469717.88008202275</v>
      </c>
      <c r="DU23" s="108">
        <f t="shared" si="15"/>
        <v>469810.44734228775</v>
      </c>
      <c r="DV23" s="108">
        <f t="shared" si="90"/>
        <v>469903.03284477443</v>
      </c>
      <c r="DW23" s="108">
        <f t="shared" si="90"/>
        <v>465546.9715145349</v>
      </c>
      <c r="DX23" s="108">
        <f t="shared" si="90"/>
        <v>465638.71681422467</v>
      </c>
      <c r="DY23" s="108">
        <f t="shared" si="90"/>
        <v>465730.48019415239</v>
      </c>
      <c r="DZ23" s="108">
        <f t="shared" si="90"/>
        <v>465822.26165788114</v>
      </c>
      <c r="EA23" s="108">
        <f t="shared" si="90"/>
        <v>485618.41186502593</v>
      </c>
      <c r="EB23" s="108">
        <f t="shared" si="90"/>
        <v>485714.11264165543</v>
      </c>
      <c r="EC23" s="108">
        <f t="shared" si="90"/>
        <v>485809.83227802831</v>
      </c>
      <c r="ED23" s="108">
        <f t="shared" si="90"/>
        <v>485905.57077786129</v>
      </c>
      <c r="EE23" s="108">
        <f t="shared" si="90"/>
        <v>486001.3281448718</v>
      </c>
      <c r="EF23" s="108">
        <f t="shared" si="90"/>
        <v>466980.36851036217</v>
      </c>
      <c r="EG23" s="108">
        <f t="shared" si="90"/>
        <v>467072.39628946863</v>
      </c>
      <c r="EH23" s="108">
        <f t="shared" si="90"/>
        <v>467164.44220448128</v>
      </c>
      <c r="EI23" s="108">
        <f t="shared" si="90"/>
        <v>467256.50625897403</v>
      </c>
      <c r="EJ23" s="108">
        <f t="shared" si="90"/>
        <v>471641.19927888375</v>
      </c>
      <c r="EK23" s="108">
        <f t="shared" si="90"/>
        <v>471734.14556748944</v>
      </c>
      <c r="EL23" s="108">
        <f t="shared" si="91"/>
        <v>471827.11017301184</v>
      </c>
      <c r="EM23" s="108">
        <f t="shared" si="91"/>
        <v>471920.09309906064</v>
      </c>
      <c r="EN23" s="108">
        <f t="shared" si="91"/>
        <v>503296.86149928789</v>
      </c>
      <c r="EO23" s="108">
        <f t="shared" si="91"/>
        <v>503396.04616639239</v>
      </c>
      <c r="EP23" s="108">
        <f t="shared" si="91"/>
        <v>503495.25037981034</v>
      </c>
      <c r="EQ23" s="108">
        <f t="shared" si="91"/>
        <v>503594.47414339369</v>
      </c>
      <c r="ER23" s="108">
        <f t="shared" si="91"/>
        <v>503693.71746099507</v>
      </c>
      <c r="ES23" s="108">
        <f t="shared" si="91"/>
        <v>496454.34755231778</v>
      </c>
      <c r="ET23" s="108">
        <f t="shared" si="91"/>
        <v>496552.18376581586</v>
      </c>
      <c r="EU23" s="108">
        <f t="shared" si="91"/>
        <v>496650.03925988777</v>
      </c>
      <c r="EV23" s="108">
        <f t="shared" si="91"/>
        <v>496747.91403833299</v>
      </c>
      <c r="EW23" s="108">
        <f t="shared" si="91"/>
        <v>494679.21349026356</v>
      </c>
      <c r="EX23" s="108">
        <f t="shared" si="91"/>
        <v>494776.69987825211</v>
      </c>
      <c r="EY23" s="108">
        <f t="shared" si="91"/>
        <v>494874.20547787438</v>
      </c>
      <c r="EZ23" s="108">
        <f t="shared" si="91"/>
        <v>494971.73029291636</v>
      </c>
      <c r="FA23" s="108">
        <f t="shared" si="91"/>
        <v>465954.07550474233</v>
      </c>
      <c r="FB23" s="108">
        <f t="shared" si="92"/>
        <v>466045.90103237878</v>
      </c>
      <c r="FC23" s="108">
        <f t="shared" si="92"/>
        <v>466137.74465606362</v>
      </c>
      <c r="FD23" s="108">
        <f t="shared" si="92"/>
        <v>466229.60637936316</v>
      </c>
      <c r="FE23" s="108">
        <f t="shared" si="92"/>
        <v>466321.48620584415</v>
      </c>
    </row>
    <row r="24" spans="1:161" ht="15.75" x14ac:dyDescent="0.25">
      <c r="A24" s="47" t="s">
        <v>183</v>
      </c>
      <c r="B24" s="12">
        <f>'Urb proj of all 25 ARs '!K24</f>
        <v>264238.90557312215</v>
      </c>
      <c r="C24" s="12">
        <f>'Urb proj of all 25 ARs '!L24</f>
        <v>266960.38189518824</v>
      </c>
      <c r="D24" s="100">
        <f t="shared" si="10"/>
        <v>1.029930212647278E-2</v>
      </c>
      <c r="E24" s="101">
        <f t="shared" si="11"/>
        <v>1.9706990981238626E-4</v>
      </c>
      <c r="F24" s="69">
        <f t="shared" si="12"/>
        <v>264290.97911041236</v>
      </c>
      <c r="G24" s="69">
        <f t="shared" si="13"/>
        <v>264343.0629098299</v>
      </c>
      <c r="H24" s="69">
        <f>G24*(1+$E$24)</f>
        <v>264395.15697339707</v>
      </c>
      <c r="I24" s="69">
        <f t="shared" ref="I24:BD24" si="100">H24*(1+$E$24)</f>
        <v>264447.26130313665</v>
      </c>
      <c r="J24" s="69">
        <f t="shared" si="100"/>
        <v>264499.37590107176</v>
      </c>
      <c r="K24" s="69">
        <f t="shared" si="100"/>
        <v>264551.500769226</v>
      </c>
      <c r="L24" s="69">
        <f t="shared" si="100"/>
        <v>264603.63590962329</v>
      </c>
      <c r="M24" s="69">
        <f t="shared" si="100"/>
        <v>264655.78132428805</v>
      </c>
      <c r="N24" s="69">
        <f t="shared" si="100"/>
        <v>264707.93701524497</v>
      </c>
      <c r="O24" s="69">
        <f t="shared" si="100"/>
        <v>264760.10298451921</v>
      </c>
      <c r="P24" s="69">
        <f t="shared" si="100"/>
        <v>264812.27923413628</v>
      </c>
      <c r="Q24" s="69">
        <f t="shared" si="100"/>
        <v>264864.46576612216</v>
      </c>
      <c r="R24" s="69">
        <f t="shared" si="100"/>
        <v>264916.66258250317</v>
      </c>
      <c r="S24" s="69">
        <f t="shared" si="100"/>
        <v>264968.8696853061</v>
      </c>
      <c r="T24" s="69">
        <f t="shared" si="100"/>
        <v>265021.08707655809</v>
      </c>
      <c r="U24" s="69">
        <f t="shared" si="100"/>
        <v>265073.31475828664</v>
      </c>
      <c r="V24" s="69">
        <f t="shared" si="100"/>
        <v>265125.55273251975</v>
      </c>
      <c r="W24" s="69">
        <f t="shared" si="100"/>
        <v>265177.80100128573</v>
      </c>
      <c r="X24" s="69">
        <f t="shared" si="100"/>
        <v>265230.05956661329</v>
      </c>
      <c r="Y24" s="69">
        <f t="shared" si="100"/>
        <v>265282.3284305316</v>
      </c>
      <c r="Z24" s="69">
        <f t="shared" si="100"/>
        <v>265334.60759507021</v>
      </c>
      <c r="AA24" s="69">
        <f t="shared" si="100"/>
        <v>265386.89706225909</v>
      </c>
      <c r="AB24" s="69">
        <f t="shared" si="100"/>
        <v>265439.19683412852</v>
      </c>
      <c r="AC24" s="69">
        <f t="shared" si="100"/>
        <v>265491.50691270927</v>
      </c>
      <c r="AD24" s="69">
        <f t="shared" si="100"/>
        <v>265543.82730003254</v>
      </c>
      <c r="AE24" s="69">
        <f t="shared" si="100"/>
        <v>265596.15799812978</v>
      </c>
      <c r="AF24" s="69">
        <f t="shared" si="100"/>
        <v>265648.49900903297</v>
      </c>
      <c r="AG24" s="69">
        <f t="shared" si="100"/>
        <v>265700.85033477447</v>
      </c>
      <c r="AH24" s="69">
        <f t="shared" si="100"/>
        <v>265753.21197738702</v>
      </c>
      <c r="AI24" s="69">
        <f t="shared" si="100"/>
        <v>265805.58393890376</v>
      </c>
      <c r="AJ24" s="69">
        <f t="shared" si="100"/>
        <v>265857.96622135822</v>
      </c>
      <c r="AK24" s="69">
        <f t="shared" si="100"/>
        <v>265910.35882678436</v>
      </c>
      <c r="AL24" s="69">
        <f t="shared" si="100"/>
        <v>265962.76175721653</v>
      </c>
      <c r="AM24" s="69">
        <f t="shared" si="100"/>
        <v>266015.17501468951</v>
      </c>
      <c r="AN24" s="69">
        <f t="shared" si="100"/>
        <v>266067.59860123839</v>
      </c>
      <c r="AO24" s="69">
        <f t="shared" si="100"/>
        <v>266120.03251889872</v>
      </c>
      <c r="AP24" s="69">
        <f t="shared" si="100"/>
        <v>266172.47676970647</v>
      </c>
      <c r="AQ24" s="69">
        <f t="shared" si="100"/>
        <v>266224.93135569803</v>
      </c>
      <c r="AR24" s="69">
        <f t="shared" si="100"/>
        <v>266277.39627891011</v>
      </c>
      <c r="AS24" s="69">
        <f t="shared" si="100"/>
        <v>266329.87154137989</v>
      </c>
      <c r="AT24" s="69">
        <f t="shared" si="100"/>
        <v>266382.3571451449</v>
      </c>
      <c r="AU24" s="69">
        <f t="shared" si="100"/>
        <v>266434.85309224308</v>
      </c>
      <c r="AV24" s="69">
        <f t="shared" si="100"/>
        <v>266487.35938471282</v>
      </c>
      <c r="AW24" s="69">
        <f t="shared" si="100"/>
        <v>266539.8760245929</v>
      </c>
      <c r="AX24" s="69">
        <f t="shared" si="100"/>
        <v>266592.40301392245</v>
      </c>
      <c r="AY24" s="69">
        <f t="shared" si="100"/>
        <v>266644.94035474106</v>
      </c>
      <c r="AZ24" s="69">
        <f t="shared" si="100"/>
        <v>266697.48804908869</v>
      </c>
      <c r="BA24" s="69">
        <f t="shared" si="100"/>
        <v>266750.04609900573</v>
      </c>
      <c r="BB24" s="69">
        <f t="shared" si="100"/>
        <v>266802.6145065329</v>
      </c>
      <c r="BC24" s="69">
        <f t="shared" si="100"/>
        <v>266855.19327371143</v>
      </c>
      <c r="BD24" s="69">
        <f t="shared" si="100"/>
        <v>266907.78240258282</v>
      </c>
      <c r="BE24" s="69">
        <f>BD24*(1+$E$24)</f>
        <v>266960.38189518912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243944.53273897167</v>
      </c>
      <c r="DG24" s="108">
        <f t="shared" si="15"/>
        <v>243992.60686603779</v>
      </c>
      <c r="DH24" s="108">
        <f t="shared" si="15"/>
        <v>244040.69046706779</v>
      </c>
      <c r="DI24" s="108">
        <f t="shared" si="15"/>
        <v>244088.78354392867</v>
      </c>
      <c r="DJ24" s="108">
        <f t="shared" si="15"/>
        <v>263537.56761259906</v>
      </c>
      <c r="DK24" s="108">
        <f t="shared" si="15"/>
        <v>263589.50293728063</v>
      </c>
      <c r="DL24" s="108">
        <f t="shared" si="15"/>
        <v>263641.44849685195</v>
      </c>
      <c r="DM24" s="108">
        <f t="shared" si="15"/>
        <v>263693.40429333004</v>
      </c>
      <c r="DN24" s="108">
        <f t="shared" si="15"/>
        <v>233842.57434323145</v>
      </c>
      <c r="DO24" s="108">
        <f t="shared" si="15"/>
        <v>233888.6576782676</v>
      </c>
      <c r="DP24" s="108">
        <f t="shared" si="15"/>
        <v>233934.75009494237</v>
      </c>
      <c r="DQ24" s="108">
        <f t="shared" si="15"/>
        <v>233980.85159504556</v>
      </c>
      <c r="DR24" s="108">
        <f t="shared" si="15"/>
        <v>234026.96218036721</v>
      </c>
      <c r="DS24" s="108">
        <f t="shared" si="15"/>
        <v>242314.65837237911</v>
      </c>
      <c r="DT24" s="108">
        <f t="shared" si="15"/>
        <v>242362.41130025079</v>
      </c>
      <c r="DU24" s="108">
        <f t="shared" si="15"/>
        <v>242410.17363878764</v>
      </c>
      <c r="DV24" s="108">
        <f t="shared" si="90"/>
        <v>242457.94538984424</v>
      </c>
      <c r="DW24" s="108">
        <f t="shared" si="90"/>
        <v>238290.06179677878</v>
      </c>
      <c r="DX24" s="108">
        <f t="shared" si="90"/>
        <v>238337.02159776626</v>
      </c>
      <c r="DY24" s="108">
        <f t="shared" si="90"/>
        <v>238383.99065311748</v>
      </c>
      <c r="DZ24" s="108">
        <f t="shared" si="90"/>
        <v>238430.96896465617</v>
      </c>
      <c r="EA24" s="108">
        <f t="shared" si="90"/>
        <v>247279.46761255342</v>
      </c>
      <c r="EB24" s="108">
        <f t="shared" si="90"/>
        <v>247328.19895493428</v>
      </c>
      <c r="EC24" s="108">
        <f t="shared" si="90"/>
        <v>247376.93990079637</v>
      </c>
      <c r="ED24" s="108">
        <f t="shared" si="90"/>
        <v>247425.69045203232</v>
      </c>
      <c r="EE24" s="108">
        <f t="shared" si="90"/>
        <v>247474.45061053496</v>
      </c>
      <c r="EF24" s="108">
        <f t="shared" si="90"/>
        <v>240078.43993859232</v>
      </c>
      <c r="EG24" s="108">
        <f t="shared" si="90"/>
        <v>240125.75217509893</v>
      </c>
      <c r="EH24" s="108">
        <f t="shared" si="90"/>
        <v>240173.07373542371</v>
      </c>
      <c r="EI24" s="108">
        <f t="shared" si="90"/>
        <v>240220.4046214041</v>
      </c>
      <c r="EJ24" s="108">
        <f t="shared" si="90"/>
        <v>242390.653996851</v>
      </c>
      <c r="EK24" s="108">
        <f t="shared" si="90"/>
        <v>242438.42190117351</v>
      </c>
      <c r="EL24" s="108">
        <f t="shared" si="91"/>
        <v>242486.19921911263</v>
      </c>
      <c r="EM24" s="108">
        <f t="shared" si="91"/>
        <v>242533.98595252351</v>
      </c>
      <c r="EN24" s="108">
        <f t="shared" si="91"/>
        <v>261179.01289151798</v>
      </c>
      <c r="EO24" s="108">
        <f t="shared" si="91"/>
        <v>261230.48341603338</v>
      </c>
      <c r="EP24" s="108">
        <f t="shared" si="91"/>
        <v>261281.9640838404</v>
      </c>
      <c r="EQ24" s="108">
        <f t="shared" si="91"/>
        <v>261333.45489693803</v>
      </c>
      <c r="ER24" s="108">
        <f t="shared" si="91"/>
        <v>261384.95585732552</v>
      </c>
      <c r="ES24" s="108">
        <f t="shared" si="91"/>
        <v>255766.86925473518</v>
      </c>
      <c r="ET24" s="108">
        <f t="shared" si="91"/>
        <v>255817.2732085922</v>
      </c>
      <c r="EU24" s="108">
        <f t="shared" si="91"/>
        <v>255867.68709555184</v>
      </c>
      <c r="EV24" s="108">
        <f t="shared" si="91"/>
        <v>255918.11091757164</v>
      </c>
      <c r="EW24" s="108">
        <f t="shared" si="91"/>
        <v>256068.40441827368</v>
      </c>
      <c r="EX24" s="108">
        <f t="shared" si="91"/>
        <v>256118.86779563816</v>
      </c>
      <c r="EY24" s="108">
        <f t="shared" si="91"/>
        <v>256169.3411178159</v>
      </c>
      <c r="EZ24" s="108">
        <f t="shared" si="91"/>
        <v>256219.82438676668</v>
      </c>
      <c r="FA24" s="108">
        <f t="shared" si="91"/>
        <v>236363.22756521363</v>
      </c>
      <c r="FB24" s="108">
        <f t="shared" si="92"/>
        <v>236409.80764515285</v>
      </c>
      <c r="FC24" s="108">
        <f t="shared" si="92"/>
        <v>236456.39690462427</v>
      </c>
      <c r="FD24" s="108">
        <f t="shared" si="92"/>
        <v>236502.99534543679</v>
      </c>
      <c r="FE24" s="108">
        <f t="shared" si="92"/>
        <v>236549.60296939989</v>
      </c>
    </row>
    <row r="25" spans="1:161" ht="15.75" x14ac:dyDescent="0.25">
      <c r="A25" s="47" t="s">
        <v>189</v>
      </c>
      <c r="B25" s="12">
        <f>'Urb proj of all 25 ARs '!K25</f>
        <v>155245.7422040691</v>
      </c>
      <c r="C25" s="12">
        <f>'Urb proj of all 25 ARs '!L25</f>
        <v>156844.66500687736</v>
      </c>
      <c r="D25" s="100">
        <f t="shared" si="10"/>
        <v>1.0299302126473064E-2</v>
      </c>
      <c r="E25" s="101">
        <f t="shared" si="11"/>
        <v>1.9706990981238626E-4</v>
      </c>
      <c r="F25" s="69">
        <f t="shared" si="12"/>
        <v>155276.33646848402</v>
      </c>
      <c r="G25" s="69">
        <f t="shared" si="13"/>
        <v>155306.93676210786</v>
      </c>
      <c r="H25" s="69">
        <f>G25*(1+$E$25)</f>
        <v>155337.5430861288</v>
      </c>
      <c r="I25" s="69">
        <f t="shared" ref="I25:BE25" si="101">H25*(1+$E$25)</f>
        <v>155368.15544173526</v>
      </c>
      <c r="J25" s="69">
        <f t="shared" si="101"/>
        <v>155398.77383011588</v>
      </c>
      <c r="K25" s="69">
        <f t="shared" si="101"/>
        <v>155429.39825245953</v>
      </c>
      <c r="L25" s="69">
        <f t="shared" si="101"/>
        <v>155460.02870995534</v>
      </c>
      <c r="M25" s="69">
        <f t="shared" si="101"/>
        <v>155490.66520379265</v>
      </c>
      <c r="N25" s="69">
        <f t="shared" si="101"/>
        <v>155521.30773516104</v>
      </c>
      <c r="O25" s="69">
        <f t="shared" si="101"/>
        <v>155551.95630525032</v>
      </c>
      <c r="P25" s="69">
        <f t="shared" si="101"/>
        <v>155582.61091525052</v>
      </c>
      <c r="Q25" s="69">
        <f t="shared" si="101"/>
        <v>155613.27156635196</v>
      </c>
      <c r="R25" s="69">
        <f t="shared" si="101"/>
        <v>155643.93825974516</v>
      </c>
      <c r="S25" s="69">
        <f t="shared" si="101"/>
        <v>155674.61099662085</v>
      </c>
      <c r="T25" s="69">
        <f t="shared" si="101"/>
        <v>155705.28977817003</v>
      </c>
      <c r="U25" s="69">
        <f t="shared" si="101"/>
        <v>155735.97460558394</v>
      </c>
      <c r="V25" s="69">
        <f t="shared" si="101"/>
        <v>155766.66548005401</v>
      </c>
      <c r="W25" s="69">
        <f t="shared" si="101"/>
        <v>155797.36240277195</v>
      </c>
      <c r="X25" s="69">
        <f t="shared" si="101"/>
        <v>155828.06537492966</v>
      </c>
      <c r="Y25" s="69">
        <f t="shared" si="101"/>
        <v>155858.77439771933</v>
      </c>
      <c r="Z25" s="69">
        <f t="shared" si="101"/>
        <v>155889.48947233337</v>
      </c>
      <c r="AA25" s="69">
        <f t="shared" si="101"/>
        <v>155920.21059996437</v>
      </c>
      <c r="AB25" s="69">
        <f t="shared" si="101"/>
        <v>155950.93778180523</v>
      </c>
      <c r="AC25" s="69">
        <f t="shared" si="101"/>
        <v>155981.67101904904</v>
      </c>
      <c r="AD25" s="69">
        <f t="shared" si="101"/>
        <v>156012.41031288914</v>
      </c>
      <c r="AE25" s="69">
        <f t="shared" si="101"/>
        <v>156043.15566451912</v>
      </c>
      <c r="AF25" s="69">
        <f t="shared" si="101"/>
        <v>156073.90707513277</v>
      </c>
      <c r="AG25" s="69">
        <f t="shared" si="101"/>
        <v>156104.66454592414</v>
      </c>
      <c r="AH25" s="69">
        <f t="shared" si="101"/>
        <v>156135.42807808751</v>
      </c>
      <c r="AI25" s="69">
        <f t="shared" si="101"/>
        <v>156166.19767281739</v>
      </c>
      <c r="AJ25" s="69">
        <f t="shared" si="101"/>
        <v>156196.97333130852</v>
      </c>
      <c r="AK25" s="69">
        <f t="shared" si="101"/>
        <v>156227.75505475589</v>
      </c>
      <c r="AL25" s="69">
        <f t="shared" si="101"/>
        <v>156258.54284435473</v>
      </c>
      <c r="AM25" s="69">
        <f t="shared" si="101"/>
        <v>156289.33670130049</v>
      </c>
      <c r="AN25" s="69">
        <f t="shared" si="101"/>
        <v>156320.13662678885</v>
      </c>
      <c r="AO25" s="69">
        <f t="shared" si="101"/>
        <v>156350.94262201575</v>
      </c>
      <c r="AP25" s="69">
        <f t="shared" si="101"/>
        <v>156381.75468817735</v>
      </c>
      <c r="AQ25" s="69">
        <f t="shared" si="101"/>
        <v>156412.57282647004</v>
      </c>
      <c r="AR25" s="69">
        <f t="shared" si="101"/>
        <v>156443.39703809048</v>
      </c>
      <c r="AS25" s="69">
        <f t="shared" si="101"/>
        <v>156474.22732423551</v>
      </c>
      <c r="AT25" s="69">
        <f t="shared" si="101"/>
        <v>156505.06368610225</v>
      </c>
      <c r="AU25" s="69">
        <f t="shared" si="101"/>
        <v>156535.90612488805</v>
      </c>
      <c r="AV25" s="69">
        <f t="shared" si="101"/>
        <v>156566.75464179047</v>
      </c>
      <c r="AW25" s="69">
        <f t="shared" si="101"/>
        <v>156597.60923800734</v>
      </c>
      <c r="AX25" s="69">
        <f t="shared" si="101"/>
        <v>156628.46991473672</v>
      </c>
      <c r="AY25" s="69">
        <f t="shared" si="101"/>
        <v>156659.33667317688</v>
      </c>
      <c r="AZ25" s="69">
        <f t="shared" si="101"/>
        <v>156690.20951452633</v>
      </c>
      <c r="BA25" s="69">
        <f t="shared" si="101"/>
        <v>156721.08843998384</v>
      </c>
      <c r="BB25" s="69">
        <f t="shared" si="101"/>
        <v>156751.9734507484</v>
      </c>
      <c r="BC25" s="69">
        <f t="shared" si="101"/>
        <v>156782.86454801925</v>
      </c>
      <c r="BD25" s="69">
        <f t="shared" si="101"/>
        <v>156813.76173299586</v>
      </c>
      <c r="BE25" s="69">
        <f t="shared" si="101"/>
        <v>156844.66500687791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160295.14206535168</v>
      </c>
      <c r="DG25" s="108">
        <f t="shared" si="15"/>
        <v>160326.73141454186</v>
      </c>
      <c r="DH25" s="108">
        <f t="shared" si="15"/>
        <v>160358.32698904225</v>
      </c>
      <c r="DI25" s="108">
        <f t="shared" si="15"/>
        <v>160389.92879007963</v>
      </c>
      <c r="DJ25" s="108">
        <f t="shared" si="15"/>
        <v>173107.57581530765</v>
      </c>
      <c r="DK25" s="108">
        <f t="shared" si="15"/>
        <v>173141.6901096614</v>
      </c>
      <c r="DL25" s="108">
        <f t="shared" si="15"/>
        <v>173175.81112691609</v>
      </c>
      <c r="DM25" s="108">
        <f t="shared" si="15"/>
        <v>173209.93886839657</v>
      </c>
      <c r="DN25" s="108">
        <f t="shared" si="15"/>
        <v>153644.55558080625</v>
      </c>
      <c r="DO25" s="108">
        <f t="shared" si="15"/>
        <v>153674.83429951774</v>
      </c>
      <c r="DP25" s="108">
        <f t="shared" si="15"/>
        <v>153705.11898525356</v>
      </c>
      <c r="DQ25" s="108">
        <f t="shared" si="15"/>
        <v>153735.40963918969</v>
      </c>
      <c r="DR25" s="108">
        <f t="shared" si="15"/>
        <v>153765.70626250227</v>
      </c>
      <c r="DS25" s="108">
        <f t="shared" si="15"/>
        <v>159524.19909490939</v>
      </c>
      <c r="DT25" s="108">
        <f t="shared" si="15"/>
        <v>159555.63651443791</v>
      </c>
      <c r="DU25" s="108">
        <f t="shared" si="15"/>
        <v>159587.0801293359</v>
      </c>
      <c r="DV25" s="108">
        <f t="shared" si="90"/>
        <v>159618.5299408242</v>
      </c>
      <c r="DW25" s="108">
        <f t="shared" si="90"/>
        <v>157077.37292332074</v>
      </c>
      <c r="DX25" s="108">
        <f t="shared" si="90"/>
        <v>157108.32814703629</v>
      </c>
      <c r="DY25" s="108">
        <f t="shared" si="90"/>
        <v>157139.28947109499</v>
      </c>
      <c r="DZ25" s="108">
        <f t="shared" si="90"/>
        <v>157170.25689669905</v>
      </c>
      <c r="EA25" s="108">
        <f t="shared" si="90"/>
        <v>162460.44581973905</v>
      </c>
      <c r="EB25" s="108">
        <f t="shared" si="90"/>
        <v>162492.46188514485</v>
      </c>
      <c r="EC25" s="108">
        <f t="shared" si="90"/>
        <v>162524.48425995372</v>
      </c>
      <c r="ED25" s="108">
        <f t="shared" si="90"/>
        <v>162556.51294540914</v>
      </c>
      <c r="EE25" s="108">
        <f t="shared" si="90"/>
        <v>162588.5479427547</v>
      </c>
      <c r="EF25" s="108">
        <f t="shared" si="90"/>
        <v>159136.86397337876</v>
      </c>
      <c r="EG25" s="108">
        <f t="shared" si="90"/>
        <v>159168.22506080984</v>
      </c>
      <c r="EH25" s="108">
        <f t="shared" si="90"/>
        <v>159199.59232856758</v>
      </c>
      <c r="EI25" s="108">
        <f t="shared" si="90"/>
        <v>159230.96577786995</v>
      </c>
      <c r="EJ25" s="108">
        <f t="shared" si="90"/>
        <v>160829.29713040395</v>
      </c>
      <c r="EK25" s="108">
        <f t="shared" si="90"/>
        <v>160860.99174548464</v>
      </c>
      <c r="EL25" s="108">
        <f t="shared" si="91"/>
        <v>160892.69260662026</v>
      </c>
      <c r="EM25" s="108">
        <f t="shared" si="91"/>
        <v>160924.39971504171</v>
      </c>
      <c r="EN25" s="108">
        <f t="shared" si="91"/>
        <v>174779.06094875417</v>
      </c>
      <c r="EO25" s="108">
        <f t="shared" si="91"/>
        <v>174813.50464253241</v>
      </c>
      <c r="EP25" s="108">
        <f t="shared" si="91"/>
        <v>174847.95512412631</v>
      </c>
      <c r="EQ25" s="108">
        <f t="shared" si="91"/>
        <v>174882.41239487351</v>
      </c>
      <c r="ER25" s="108">
        <f t="shared" si="91"/>
        <v>174916.87645611193</v>
      </c>
      <c r="ES25" s="108">
        <f t="shared" si="91"/>
        <v>171240.08191204414</v>
      </c>
      <c r="ET25" s="108">
        <f t="shared" si="91"/>
        <v>171273.82817954279</v>
      </c>
      <c r="EU25" s="108">
        <f t="shared" si="91"/>
        <v>171307.58109741536</v>
      </c>
      <c r="EV25" s="108">
        <f t="shared" si="91"/>
        <v>171341.34066697239</v>
      </c>
      <c r="EW25" s="108">
        <f t="shared" si="91"/>
        <v>168873.08168318312</v>
      </c>
      <c r="EX25" s="108">
        <f t="shared" si="91"/>
        <v>168906.36148616017</v>
      </c>
      <c r="EY25" s="108">
        <f t="shared" si="91"/>
        <v>168939.647847585</v>
      </c>
      <c r="EZ25" s="108">
        <f t="shared" si="91"/>
        <v>168972.94076875006</v>
      </c>
      <c r="FA25" s="108">
        <f t="shared" si="91"/>
        <v>154762.1337223562</v>
      </c>
      <c r="FB25" s="108">
        <f t="shared" si="92"/>
        <v>154792.63268209124</v>
      </c>
      <c r="FC25" s="108">
        <f t="shared" si="92"/>
        <v>154823.13765225353</v>
      </c>
      <c r="FD25" s="108">
        <f t="shared" si="92"/>
        <v>154853.64863402752</v>
      </c>
      <c r="FE25" s="108">
        <f t="shared" si="92"/>
        <v>154884.16562859796</v>
      </c>
    </row>
    <row r="26" spans="1:161" ht="15.75" x14ac:dyDescent="0.25">
      <c r="A26" s="47" t="s">
        <v>190</v>
      </c>
      <c r="B26" s="12">
        <f>'Urb proj of all 25 ARs '!K26</f>
        <v>145655.44643910177</v>
      </c>
      <c r="C26" s="12">
        <f>'Urb proj of all 25 ARs '!L26</f>
        <v>147155.5958883444</v>
      </c>
      <c r="D26" s="100">
        <f t="shared" si="10"/>
        <v>1.029930212647309E-2</v>
      </c>
      <c r="E26" s="101">
        <f t="shared" si="11"/>
        <v>1.9706990981238626E-4</v>
      </c>
      <c r="F26" s="69">
        <f t="shared" si="12"/>
        <v>145684.15074479522</v>
      </c>
      <c r="G26" s="69">
        <f t="shared" si="13"/>
        <v>145712.86070724358</v>
      </c>
      <c r="H26" s="69">
        <f>G26*(1+$E$26)</f>
        <v>145741.57632756166</v>
      </c>
      <c r="I26" s="69">
        <f t="shared" ref="I26:BE26" si="102">H26*(1+$E$26)</f>
        <v>145770.29760686445</v>
      </c>
      <c r="J26" s="69">
        <f t="shared" si="102"/>
        <v>145799.02454626714</v>
      </c>
      <c r="K26" s="69">
        <f t="shared" si="102"/>
        <v>145827.75714688521</v>
      </c>
      <c r="L26" s="69">
        <f t="shared" si="102"/>
        <v>145856.49540983429</v>
      </c>
      <c r="M26" s="69">
        <f t="shared" si="102"/>
        <v>145885.23933623024</v>
      </c>
      <c r="N26" s="69">
        <f t="shared" si="102"/>
        <v>145913.9889271892</v>
      </c>
      <c r="O26" s="69">
        <f t="shared" si="102"/>
        <v>145942.74418382745</v>
      </c>
      <c r="P26" s="69">
        <f t="shared" si="102"/>
        <v>145971.50510726153</v>
      </c>
      <c r="Q26" s="69">
        <f t="shared" si="102"/>
        <v>146000.27169860821</v>
      </c>
      <c r="R26" s="69">
        <f t="shared" si="102"/>
        <v>146029.04395898443</v>
      </c>
      <c r="S26" s="69">
        <f t="shared" si="102"/>
        <v>146057.82188950741</v>
      </c>
      <c r="T26" s="69">
        <f t="shared" si="102"/>
        <v>146086.60549129455</v>
      </c>
      <c r="U26" s="69">
        <f t="shared" si="102"/>
        <v>146115.39476546351</v>
      </c>
      <c r="V26" s="69">
        <f t="shared" si="102"/>
        <v>146144.18971313213</v>
      </c>
      <c r="W26" s="69">
        <f t="shared" si="102"/>
        <v>146172.99033541849</v>
      </c>
      <c r="X26" s="69">
        <f t="shared" si="102"/>
        <v>146201.79663344091</v>
      </c>
      <c r="Y26" s="69">
        <f t="shared" si="102"/>
        <v>146230.60860831788</v>
      </c>
      <c r="Z26" s="69">
        <f t="shared" si="102"/>
        <v>146259.42626116812</v>
      </c>
      <c r="AA26" s="69">
        <f t="shared" si="102"/>
        <v>146288.24959311061</v>
      </c>
      <c r="AB26" s="69">
        <f t="shared" si="102"/>
        <v>146317.07860526454</v>
      </c>
      <c r="AC26" s="69">
        <f t="shared" si="102"/>
        <v>146345.91329874931</v>
      </c>
      <c r="AD26" s="69">
        <f t="shared" si="102"/>
        <v>146374.7536746845</v>
      </c>
      <c r="AE26" s="69">
        <f t="shared" si="102"/>
        <v>146403.59973418998</v>
      </c>
      <c r="AF26" s="69">
        <f t="shared" si="102"/>
        <v>146432.4514783858</v>
      </c>
      <c r="AG26" s="69">
        <f t="shared" si="102"/>
        <v>146461.30890839227</v>
      </c>
      <c r="AH26" s="69">
        <f t="shared" si="102"/>
        <v>146490.17202532984</v>
      </c>
      <c r="AI26" s="69">
        <f t="shared" si="102"/>
        <v>146519.04083031928</v>
      </c>
      <c r="AJ26" s="69">
        <f t="shared" si="102"/>
        <v>146547.91532448152</v>
      </c>
      <c r="AK26" s="69">
        <f t="shared" si="102"/>
        <v>146576.79550893771</v>
      </c>
      <c r="AL26" s="69">
        <f t="shared" si="102"/>
        <v>146605.68138480923</v>
      </c>
      <c r="AM26" s="69">
        <f t="shared" si="102"/>
        <v>146634.57295321772</v>
      </c>
      <c r="AN26" s="69">
        <f t="shared" si="102"/>
        <v>146663.47021528499</v>
      </c>
      <c r="AO26" s="69">
        <f t="shared" si="102"/>
        <v>146692.37317213308</v>
      </c>
      <c r="AP26" s="69">
        <f t="shared" si="102"/>
        <v>146721.28182488427</v>
      </c>
      <c r="AQ26" s="69">
        <f t="shared" si="102"/>
        <v>146750.19617466105</v>
      </c>
      <c r="AR26" s="69">
        <f t="shared" si="102"/>
        <v>146779.11622258613</v>
      </c>
      <c r="AS26" s="69">
        <f t="shared" si="102"/>
        <v>146808.04196978247</v>
      </c>
      <c r="AT26" s="69">
        <f t="shared" si="102"/>
        <v>146836.9734173732</v>
      </c>
      <c r="AU26" s="69">
        <f t="shared" si="102"/>
        <v>146865.91056648167</v>
      </c>
      <c r="AV26" s="69">
        <f t="shared" si="102"/>
        <v>146894.85341823153</v>
      </c>
      <c r="AW26" s="69">
        <f t="shared" si="102"/>
        <v>146923.80197374657</v>
      </c>
      <c r="AX26" s="69">
        <f t="shared" si="102"/>
        <v>146952.75623415082</v>
      </c>
      <c r="AY26" s="69">
        <f t="shared" si="102"/>
        <v>146981.71620056857</v>
      </c>
      <c r="AZ26" s="69">
        <f t="shared" si="102"/>
        <v>147010.68187412428</v>
      </c>
      <c r="BA26" s="69">
        <f t="shared" si="102"/>
        <v>147039.65325594266</v>
      </c>
      <c r="BB26" s="69">
        <f t="shared" si="102"/>
        <v>147068.63034714866</v>
      </c>
      <c r="BC26" s="69">
        <f t="shared" si="102"/>
        <v>147097.61314886741</v>
      </c>
      <c r="BD26" s="69">
        <f t="shared" si="102"/>
        <v>147126.60166222428</v>
      </c>
      <c r="BE26" s="69">
        <f t="shared" si="102"/>
        <v>147155.59588834486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141283.9122711439</v>
      </c>
      <c r="DG26" s="108">
        <f t="shared" si="15"/>
        <v>141311.7550789931</v>
      </c>
      <c r="DH26" s="108">
        <f t="shared" si="15"/>
        <v>141339.60337382194</v>
      </c>
      <c r="DI26" s="108">
        <f t="shared" si="15"/>
        <v>141367.45715671175</v>
      </c>
      <c r="DJ26" s="108">
        <f t="shared" si="15"/>
        <v>152139.96655334037</v>
      </c>
      <c r="DK26" s="108">
        <f t="shared" si="15"/>
        <v>152169.9487628279</v>
      </c>
      <c r="DL26" s="108">
        <f t="shared" si="15"/>
        <v>152199.93688090672</v>
      </c>
      <c r="DM26" s="108">
        <f t="shared" si="15"/>
        <v>152229.93090874128</v>
      </c>
      <c r="DN26" s="108">
        <f t="shared" si="15"/>
        <v>134522.25852939105</v>
      </c>
      <c r="DO26" s="108">
        <f t="shared" si="15"/>
        <v>134548.76881874722</v>
      </c>
      <c r="DP26" s="108">
        <f t="shared" si="15"/>
        <v>134575.28433248369</v>
      </c>
      <c r="DQ26" s="108">
        <f t="shared" si="15"/>
        <v>134601.80507163008</v>
      </c>
      <c r="DR26" s="108">
        <f t="shared" si="15"/>
        <v>134628.33103721612</v>
      </c>
      <c r="DS26" s="108">
        <f t="shared" si="15"/>
        <v>138464.90391273887</v>
      </c>
      <c r="DT26" s="108">
        <f t="shared" si="15"/>
        <v>138492.19117886512</v>
      </c>
      <c r="DU26" s="108">
        <f t="shared" si="15"/>
        <v>138519.48382249044</v>
      </c>
      <c r="DV26" s="108">
        <f t="shared" si="90"/>
        <v>138546.78184467458</v>
      </c>
      <c r="DW26" s="108">
        <f t="shared" si="90"/>
        <v>138932.17073450302</v>
      </c>
      <c r="DX26" s="108">
        <f t="shared" si="90"/>
        <v>138959.55008485971</v>
      </c>
      <c r="DY26" s="108">
        <f t="shared" si="90"/>
        <v>138986.93483086253</v>
      </c>
      <c r="DZ26" s="108">
        <f t="shared" si="90"/>
        <v>139014.32497357472</v>
      </c>
      <c r="EA26" s="108">
        <f t="shared" si="90"/>
        <v>144065.59253114546</v>
      </c>
      <c r="EB26" s="108">
        <f t="shared" si="90"/>
        <v>144093.98352447263</v>
      </c>
      <c r="EC26" s="108">
        <f t="shared" si="90"/>
        <v>144122.38011281032</v>
      </c>
      <c r="ED26" s="108">
        <f t="shared" si="90"/>
        <v>144150.78229726109</v>
      </c>
      <c r="EE26" s="108">
        <f t="shared" si="90"/>
        <v>144179.19007892782</v>
      </c>
      <c r="EF26" s="108">
        <f t="shared" si="90"/>
        <v>141210.71556658082</v>
      </c>
      <c r="EG26" s="108">
        <f t="shared" si="90"/>
        <v>141238.54394956207</v>
      </c>
      <c r="EH26" s="108">
        <f t="shared" si="90"/>
        <v>141266.37781668024</v>
      </c>
      <c r="EI26" s="108">
        <f t="shared" si="90"/>
        <v>141294.2171690161</v>
      </c>
      <c r="EJ26" s="108">
        <f t="shared" si="90"/>
        <v>139545.53404697456</v>
      </c>
      <c r="EK26" s="108">
        <f t="shared" si="90"/>
        <v>139573.0342727839</v>
      </c>
      <c r="EL26" s="108">
        <f t="shared" si="91"/>
        <v>139600.53991806027</v>
      </c>
      <c r="EM26" s="108">
        <f t="shared" si="91"/>
        <v>139628.05098387168</v>
      </c>
      <c r="EN26" s="108">
        <f t="shared" si="91"/>
        <v>150602.98150552413</v>
      </c>
      <c r="EO26" s="108">
        <f t="shared" si="91"/>
        <v>150632.6608215069</v>
      </c>
      <c r="EP26" s="108">
        <f t="shared" si="91"/>
        <v>150662.34598638976</v>
      </c>
      <c r="EQ26" s="108">
        <f t="shared" si="91"/>
        <v>150692.03700132543</v>
      </c>
      <c r="ER26" s="108">
        <f t="shared" si="91"/>
        <v>150721.73386746671</v>
      </c>
      <c r="ES26" s="108">
        <f t="shared" si="91"/>
        <v>149043.3296193261</v>
      </c>
      <c r="ET26" s="108">
        <f t="shared" si="91"/>
        <v>149072.70157485234</v>
      </c>
      <c r="EU26" s="108">
        <f t="shared" si="91"/>
        <v>149102.07931870717</v>
      </c>
      <c r="EV26" s="108">
        <f t="shared" si="91"/>
        <v>149131.46285203137</v>
      </c>
      <c r="EW26" s="108">
        <f t="shared" si="91"/>
        <v>146709.13040890711</v>
      </c>
      <c r="EX26" s="108">
        <f t="shared" si="91"/>
        <v>146738.04236400544</v>
      </c>
      <c r="EY26" s="108">
        <f t="shared" si="91"/>
        <v>146766.96001678015</v>
      </c>
      <c r="EZ26" s="108">
        <f t="shared" si="91"/>
        <v>146795.88336835409</v>
      </c>
      <c r="FA26" s="108">
        <f t="shared" si="91"/>
        <v>136402.56866178563</v>
      </c>
      <c r="FB26" s="108">
        <f t="shared" si="92"/>
        <v>136429.44950368998</v>
      </c>
      <c r="FC26" s="108">
        <f t="shared" si="92"/>
        <v>136456.33564299945</v>
      </c>
      <c r="FD26" s="108">
        <f t="shared" si="92"/>
        <v>136483.22708075793</v>
      </c>
      <c r="FE26" s="108">
        <f t="shared" si="92"/>
        <v>136510.12381800966</v>
      </c>
    </row>
    <row r="27" spans="1:161" ht="15.75" x14ac:dyDescent="0.25">
      <c r="A27" s="47" t="s">
        <v>191</v>
      </c>
      <c r="B27" s="12">
        <f>'Urb proj of all 25 ARs '!K27</f>
        <v>156892.53727620511</v>
      </c>
      <c r="C27" s="12">
        <f>'Urb proj of all 25 ARs '!L27</f>
        <v>158508.42091900166</v>
      </c>
      <c r="D27" s="100">
        <f t="shared" si="10"/>
        <v>1.029930212647287E-2</v>
      </c>
      <c r="E27" s="101">
        <f t="shared" si="11"/>
        <v>1.9706990981238626E-4</v>
      </c>
      <c r="F27" s="69">
        <f t="shared" si="12"/>
        <v>156923.45607437636</v>
      </c>
      <c r="G27" s="69">
        <f t="shared" si="13"/>
        <v>156954.38096571239</v>
      </c>
      <c r="H27" s="69">
        <f>G27*(1+$E$27)</f>
        <v>156985.31195141395</v>
      </c>
      <c r="I27" s="69">
        <f t="shared" ref="I27:BD27" si="103">H27*(1+$E$27)</f>
        <v>157016.2490326821</v>
      </c>
      <c r="J27" s="69">
        <f t="shared" si="103"/>
        <v>157047.19221071806</v>
      </c>
      <c r="K27" s="69">
        <f t="shared" si="103"/>
        <v>157078.14148672333</v>
      </c>
      <c r="L27" s="69">
        <f t="shared" si="103"/>
        <v>157109.0968618996</v>
      </c>
      <c r="M27" s="69">
        <f t="shared" si="103"/>
        <v>157140.05833744886</v>
      </c>
      <c r="N27" s="69">
        <f t="shared" si="103"/>
        <v>157171.02591457334</v>
      </c>
      <c r="O27" s="69">
        <f t="shared" si="103"/>
        <v>157201.99959447546</v>
      </c>
      <c r="P27" s="69">
        <f t="shared" si="103"/>
        <v>157232.97937835788</v>
      </c>
      <c r="Q27" s="69">
        <f t="shared" si="103"/>
        <v>157263.96526742351</v>
      </c>
      <c r="R27" s="69">
        <f t="shared" si="103"/>
        <v>157294.95726287551</v>
      </c>
      <c r="S27" s="69">
        <f t="shared" si="103"/>
        <v>157325.95536591724</v>
      </c>
      <c r="T27" s="69">
        <f t="shared" si="103"/>
        <v>157356.95957775234</v>
      </c>
      <c r="U27" s="69">
        <f t="shared" si="103"/>
        <v>157387.96989958468</v>
      </c>
      <c r="V27" s="69">
        <f t="shared" si="103"/>
        <v>157418.98633261834</v>
      </c>
      <c r="W27" s="69">
        <f t="shared" si="103"/>
        <v>157450.00887805768</v>
      </c>
      <c r="X27" s="69">
        <f t="shared" si="103"/>
        <v>157481.03753710724</v>
      </c>
      <c r="Y27" s="69">
        <f t="shared" si="103"/>
        <v>157512.07231097185</v>
      </c>
      <c r="Z27" s="69">
        <f t="shared" si="103"/>
        <v>157543.11320085655</v>
      </c>
      <c r="AA27" s="69">
        <f t="shared" si="103"/>
        <v>157574.1602079666</v>
      </c>
      <c r="AB27" s="69">
        <f t="shared" si="103"/>
        <v>157605.21333350756</v>
      </c>
      <c r="AC27" s="69">
        <f t="shared" si="103"/>
        <v>157636.27257868517</v>
      </c>
      <c r="AD27" s="69">
        <f t="shared" si="103"/>
        <v>157667.33794470542</v>
      </c>
      <c r="AE27" s="69">
        <f t="shared" si="103"/>
        <v>157698.40943277453</v>
      </c>
      <c r="AF27" s="69">
        <f t="shared" si="103"/>
        <v>157729.48704409899</v>
      </c>
      <c r="AG27" s="69">
        <f t="shared" si="103"/>
        <v>157760.57077988551</v>
      </c>
      <c r="AH27" s="69">
        <f t="shared" si="103"/>
        <v>157791.66064134106</v>
      </c>
      <c r="AI27" s="69">
        <f t="shared" si="103"/>
        <v>157822.7566296728</v>
      </c>
      <c r="AJ27" s="69">
        <f t="shared" si="103"/>
        <v>157853.85874608817</v>
      </c>
      <c r="AK27" s="69">
        <f t="shared" si="103"/>
        <v>157884.96699179479</v>
      </c>
      <c r="AL27" s="69">
        <f t="shared" si="103"/>
        <v>157916.0813680006</v>
      </c>
      <c r="AM27" s="69">
        <f t="shared" si="103"/>
        <v>157947.20187591371</v>
      </c>
      <c r="AN27" s="69">
        <f t="shared" si="103"/>
        <v>157978.32851674251</v>
      </c>
      <c r="AO27" s="69">
        <f t="shared" si="103"/>
        <v>158009.46129169562</v>
      </c>
      <c r="AP27" s="69">
        <f t="shared" si="103"/>
        <v>158040.60020198187</v>
      </c>
      <c r="AQ27" s="69">
        <f t="shared" si="103"/>
        <v>158071.74524881036</v>
      </c>
      <c r="AR27" s="69">
        <f t="shared" si="103"/>
        <v>158102.89643339042</v>
      </c>
      <c r="AS27" s="69">
        <f t="shared" si="103"/>
        <v>158134.05375693162</v>
      </c>
      <c r="AT27" s="69">
        <f t="shared" si="103"/>
        <v>158165.21722064377</v>
      </c>
      <c r="AU27" s="69">
        <f t="shared" si="103"/>
        <v>158196.3868257369</v>
      </c>
      <c r="AV27" s="69">
        <f t="shared" si="103"/>
        <v>158227.56257342131</v>
      </c>
      <c r="AW27" s="69">
        <f t="shared" si="103"/>
        <v>158258.74446490748</v>
      </c>
      <c r="AX27" s="69">
        <f t="shared" si="103"/>
        <v>158289.93250140621</v>
      </c>
      <c r="AY27" s="69">
        <f t="shared" si="103"/>
        <v>158321.12668412845</v>
      </c>
      <c r="AZ27" s="69">
        <f t="shared" si="103"/>
        <v>158352.32701428549</v>
      </c>
      <c r="BA27" s="69">
        <f t="shared" si="103"/>
        <v>158383.53349308876</v>
      </c>
      <c r="BB27" s="69">
        <f t="shared" si="103"/>
        <v>158414.74612175001</v>
      </c>
      <c r="BC27" s="69">
        <f t="shared" si="103"/>
        <v>158445.96490148117</v>
      </c>
      <c r="BD27" s="69">
        <f t="shared" si="103"/>
        <v>158477.18983349446</v>
      </c>
      <c r="BE27" s="69">
        <f>BD27*(1+$E$27)</f>
        <v>158508.42091900227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152792.629362468</v>
      </c>
      <c r="DG27" s="108">
        <f t="shared" si="15"/>
        <v>152822.74019215649</v>
      </c>
      <c r="DH27" s="108">
        <f t="shared" si="15"/>
        <v>152852.85695578341</v>
      </c>
      <c r="DI27" s="108">
        <f t="shared" si="15"/>
        <v>152882.97965451828</v>
      </c>
      <c r="DJ27" s="108">
        <f t="shared" si="15"/>
        <v>163747.54271072237</v>
      </c>
      <c r="DK27" s="108">
        <f t="shared" si="15"/>
        <v>163779.81242419637</v>
      </c>
      <c r="DL27" s="108">
        <f t="shared" si="15"/>
        <v>163812.08849705989</v>
      </c>
      <c r="DM27" s="108">
        <f t="shared" si="15"/>
        <v>163844.37093056616</v>
      </c>
      <c r="DN27" s="108">
        <f t="shared" si="15"/>
        <v>143743.65472754682</v>
      </c>
      <c r="DO27" s="108">
        <f t="shared" si="15"/>
        <v>143771.98227662008</v>
      </c>
      <c r="DP27" s="108">
        <f t="shared" si="15"/>
        <v>143800.3154082009</v>
      </c>
      <c r="DQ27" s="108">
        <f t="shared" si="15"/>
        <v>143828.65412338939</v>
      </c>
      <c r="DR27" s="108">
        <f t="shared" si="15"/>
        <v>143856.99842328593</v>
      </c>
      <c r="DS27" s="108">
        <f t="shared" si="15"/>
        <v>149590.66076847553</v>
      </c>
      <c r="DT27" s="108">
        <f t="shared" si="15"/>
        <v>149620.14058650195</v>
      </c>
      <c r="DU27" s="108">
        <f t="shared" si="15"/>
        <v>149649.62621411344</v>
      </c>
      <c r="DV27" s="108">
        <f t="shared" si="90"/>
        <v>149679.11765245491</v>
      </c>
      <c r="DW27" s="108">
        <f t="shared" si="90"/>
        <v>144147.0517116118</v>
      </c>
      <c r="DX27" s="108">
        <f t="shared" si="90"/>
        <v>144175.45875809231</v>
      </c>
      <c r="DY27" s="108">
        <f t="shared" si="90"/>
        <v>144203.87140274694</v>
      </c>
      <c r="DZ27" s="108">
        <f t="shared" si="90"/>
        <v>144232.2896466789</v>
      </c>
      <c r="EA27" s="108">
        <f t="shared" si="90"/>
        <v>150104.02005892867</v>
      </c>
      <c r="EB27" s="108">
        <f t="shared" si="90"/>
        <v>150133.60104462417</v>
      </c>
      <c r="EC27" s="108">
        <f t="shared" si="90"/>
        <v>150163.18785984186</v>
      </c>
      <c r="ED27" s="108">
        <f t="shared" si="90"/>
        <v>150192.78050573054</v>
      </c>
      <c r="EE27" s="108">
        <f t="shared" si="90"/>
        <v>150222.37898343927</v>
      </c>
      <c r="EF27" s="108">
        <f t="shared" si="90"/>
        <v>146016.53566568019</v>
      </c>
      <c r="EG27" s="108">
        <f t="shared" si="90"/>
        <v>146045.31113119493</v>
      </c>
      <c r="EH27" s="108">
        <f t="shared" si="90"/>
        <v>146074.09226748807</v>
      </c>
      <c r="EI27" s="108">
        <f t="shared" si="90"/>
        <v>146102.87907567716</v>
      </c>
      <c r="EJ27" s="108">
        <f t="shared" si="90"/>
        <v>148024.65830882359</v>
      </c>
      <c r="EK27" s="108">
        <f t="shared" si="90"/>
        <v>148053.82951488651</v>
      </c>
      <c r="EL27" s="108">
        <f t="shared" si="91"/>
        <v>148083.00646971641</v>
      </c>
      <c r="EM27" s="108">
        <f t="shared" si="91"/>
        <v>148112.18917444613</v>
      </c>
      <c r="EN27" s="108">
        <f t="shared" si="91"/>
        <v>158211.77151606645</v>
      </c>
      <c r="EO27" s="108">
        <f t="shared" si="91"/>
        <v>158242.95029561041</v>
      </c>
      <c r="EP27" s="108">
        <f t="shared" si="91"/>
        <v>158274.1352195536</v>
      </c>
      <c r="EQ27" s="108">
        <f t="shared" si="91"/>
        <v>158305.32628910692</v>
      </c>
      <c r="ER27" s="108">
        <f t="shared" si="91"/>
        <v>158336.52350548154</v>
      </c>
      <c r="ES27" s="108">
        <f t="shared" si="91"/>
        <v>158211.83402581053</v>
      </c>
      <c r="ET27" s="108">
        <f t="shared" si="91"/>
        <v>158243.01281767324</v>
      </c>
      <c r="EU27" s="108">
        <f t="shared" si="91"/>
        <v>158274.19775393765</v>
      </c>
      <c r="EV27" s="108">
        <f t="shared" si="91"/>
        <v>158305.38883581467</v>
      </c>
      <c r="EW27" s="108">
        <f t="shared" si="91"/>
        <v>156642.99993914334</v>
      </c>
      <c r="EX27" s="108">
        <f t="shared" si="91"/>
        <v>156673.86956101411</v>
      </c>
      <c r="EY27" s="108">
        <f t="shared" si="91"/>
        <v>156704.74526635843</v>
      </c>
      <c r="EZ27" s="108">
        <f t="shared" si="91"/>
        <v>156735.62705637526</v>
      </c>
      <c r="FA27" s="108">
        <f t="shared" si="91"/>
        <v>145670.0264031566</v>
      </c>
      <c r="FB27" s="108">
        <f t="shared" si="92"/>
        <v>145698.73358212225</v>
      </c>
      <c r="FC27" s="108">
        <f t="shared" si="92"/>
        <v>145727.44641840906</v>
      </c>
      <c r="FD27" s="108">
        <f t="shared" si="92"/>
        <v>145756.16491313191</v>
      </c>
      <c r="FE27" s="108">
        <f t="shared" si="92"/>
        <v>145784.88906740595</v>
      </c>
    </row>
    <row r="28" spans="1:161" ht="15.75" x14ac:dyDescent="0.25">
      <c r="A28" s="47" t="s">
        <v>192</v>
      </c>
      <c r="B28" s="12">
        <f>'Urb proj of all 25 ARs '!K28</f>
        <v>57707.778347066924</v>
      </c>
      <c r="C28" s="12">
        <f>'Urb proj of all 25 ARs '!L28</f>
        <v>58302.128191310905</v>
      </c>
      <c r="D28" s="100">
        <f t="shared" si="10"/>
        <v>1.0299302126473042E-2</v>
      </c>
      <c r="E28" s="101">
        <f t="shared" si="11"/>
        <v>1.9706990981238626E-4</v>
      </c>
      <c r="F28" s="69">
        <f t="shared" si="12"/>
        <v>57719.150813741253</v>
      </c>
      <c r="G28" s="69">
        <f t="shared" si="13"/>
        <v>57730.525521586562</v>
      </c>
      <c r="H28" s="69">
        <f>G28*(1+$E$28)</f>
        <v>57741.902471044523</v>
      </c>
      <c r="I28" s="69">
        <f t="shared" ref="I28:BE28" si="104">H28*(1+$E$28)</f>
        <v>57753.281662556888</v>
      </c>
      <c r="J28" s="69">
        <f t="shared" si="104"/>
        <v>57764.663096565499</v>
      </c>
      <c r="K28" s="69">
        <f t="shared" si="104"/>
        <v>57776.04677351228</v>
      </c>
      <c r="L28" s="69">
        <f t="shared" si="104"/>
        <v>57787.432693839255</v>
      </c>
      <c r="M28" s="69">
        <f t="shared" si="104"/>
        <v>57798.820857988518</v>
      </c>
      <c r="N28" s="69">
        <f t="shared" si="104"/>
        <v>57810.211266402264</v>
      </c>
      <c r="O28" s="69">
        <f t="shared" si="104"/>
        <v>57821.603919522771</v>
      </c>
      <c r="P28" s="69">
        <f t="shared" si="104"/>
        <v>57832.998817792402</v>
      </c>
      <c r="Q28" s="69">
        <f t="shared" si="104"/>
        <v>57844.395961653601</v>
      </c>
      <c r="R28" s="69">
        <f t="shared" si="104"/>
        <v>57855.795351548913</v>
      </c>
      <c r="S28" s="69">
        <f t="shared" si="104"/>
        <v>57867.196987920965</v>
      </c>
      <c r="T28" s="69">
        <f t="shared" si="104"/>
        <v>57878.600871212468</v>
      </c>
      <c r="U28" s="69">
        <f t="shared" si="104"/>
        <v>57890.007001866223</v>
      </c>
      <c r="V28" s="69">
        <f t="shared" si="104"/>
        <v>57901.415380325117</v>
      </c>
      <c r="W28" s="69">
        <f t="shared" si="104"/>
        <v>57912.826007032127</v>
      </c>
      <c r="X28" s="69">
        <f t="shared" si="104"/>
        <v>57924.238882430313</v>
      </c>
      <c r="Y28" s="69">
        <f t="shared" si="104"/>
        <v>57935.654006962824</v>
      </c>
      <c r="Z28" s="69">
        <f t="shared" si="104"/>
        <v>57947.071381072899</v>
      </c>
      <c r="AA28" s="69">
        <f t="shared" si="104"/>
        <v>57958.491005203861</v>
      </c>
      <c r="AB28" s="69">
        <f t="shared" si="104"/>
        <v>57969.912879799122</v>
      </c>
      <c r="AC28" s="69">
        <f t="shared" si="104"/>
        <v>57981.337005302179</v>
      </c>
      <c r="AD28" s="69">
        <f t="shared" si="104"/>
        <v>57992.763382156612</v>
      </c>
      <c r="AE28" s="69">
        <f t="shared" si="104"/>
        <v>58004.192010806102</v>
      </c>
      <c r="AF28" s="69">
        <f t="shared" si="104"/>
        <v>58015.622891694409</v>
      </c>
      <c r="AG28" s="69">
        <f t="shared" si="104"/>
        <v>58027.056025265381</v>
      </c>
      <c r="AH28" s="69">
        <f t="shared" si="104"/>
        <v>58038.491411962961</v>
      </c>
      <c r="AI28" s="69">
        <f t="shared" si="104"/>
        <v>58049.929052231164</v>
      </c>
      <c r="AJ28" s="69">
        <f t="shared" si="104"/>
        <v>58061.3689465141</v>
      </c>
      <c r="AK28" s="69">
        <f t="shared" si="104"/>
        <v>58072.811095255973</v>
      </c>
      <c r="AL28" s="69">
        <f t="shared" si="104"/>
        <v>58084.255498901068</v>
      </c>
      <c r="AM28" s="69">
        <f t="shared" si="104"/>
        <v>58095.702157893757</v>
      </c>
      <c r="AN28" s="69">
        <f t="shared" si="104"/>
        <v>58107.151072678498</v>
      </c>
      <c r="AO28" s="69">
        <f t="shared" si="104"/>
        <v>58118.602243699846</v>
      </c>
      <c r="AP28" s="69">
        <f t="shared" si="104"/>
        <v>58130.055671402435</v>
      </c>
      <c r="AQ28" s="69">
        <f t="shared" si="104"/>
        <v>58141.511356230985</v>
      </c>
      <c r="AR28" s="69">
        <f t="shared" si="104"/>
        <v>58152.969298630313</v>
      </c>
      <c r="AS28" s="69">
        <f t="shared" si="104"/>
        <v>58164.429499045313</v>
      </c>
      <c r="AT28" s="69">
        <f t="shared" si="104"/>
        <v>58175.891957920976</v>
      </c>
      <c r="AU28" s="69">
        <f t="shared" si="104"/>
        <v>58187.35667570238</v>
      </c>
      <c r="AV28" s="69">
        <f t="shared" si="104"/>
        <v>58198.823652834682</v>
      </c>
      <c r="AW28" s="69">
        <f t="shared" si="104"/>
        <v>58210.292889763135</v>
      </c>
      <c r="AX28" s="69">
        <f t="shared" si="104"/>
        <v>58221.764386933071</v>
      </c>
      <c r="AY28" s="69">
        <f t="shared" si="104"/>
        <v>58233.238144789924</v>
      </c>
      <c r="AZ28" s="69">
        <f t="shared" si="104"/>
        <v>58244.714163779201</v>
      </c>
      <c r="BA28" s="69">
        <f t="shared" si="104"/>
        <v>58256.192444346503</v>
      </c>
      <c r="BB28" s="69">
        <f t="shared" si="104"/>
        <v>58267.672986937527</v>
      </c>
      <c r="BC28" s="69">
        <f t="shared" si="104"/>
        <v>58279.155791998041</v>
      </c>
      <c r="BD28" s="69">
        <f t="shared" si="104"/>
        <v>58290.640859973908</v>
      </c>
      <c r="BE28" s="69">
        <f t="shared" si="104"/>
        <v>58302.128191311087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50183.651484142516</v>
      </c>
      <c r="DG28" s="108">
        <f t="shared" si="15"/>
        <v>50193.541171814548</v>
      </c>
      <c r="DH28" s="108">
        <f t="shared" si="15"/>
        <v>50203.432808446443</v>
      </c>
      <c r="DI28" s="108">
        <f t="shared" si="15"/>
        <v>50213.326394422278</v>
      </c>
      <c r="DJ28" s="108">
        <f t="shared" si="15"/>
        <v>53611.165608583498</v>
      </c>
      <c r="DK28" s="108">
        <f t="shared" si="15"/>
        <v>53621.730756154917</v>
      </c>
      <c r="DL28" s="108">
        <f t="shared" si="15"/>
        <v>53632.297985799021</v>
      </c>
      <c r="DM28" s="108">
        <f t="shared" si="15"/>
        <v>53642.86729792611</v>
      </c>
      <c r="DN28" s="108">
        <f t="shared" si="15"/>
        <v>47226.286380147532</v>
      </c>
      <c r="DO28" s="108">
        <f t="shared" si="15"/>
        <v>47235.593260145244</v>
      </c>
      <c r="DP28" s="108">
        <f t="shared" si="15"/>
        <v>47244.901974248955</v>
      </c>
      <c r="DQ28" s="108">
        <f t="shared" si="15"/>
        <v>47254.212522820111</v>
      </c>
      <c r="DR28" s="108">
        <f t="shared" si="15"/>
        <v>47263.524906220235</v>
      </c>
      <c r="DS28" s="108">
        <f t="shared" si="15"/>
        <v>49174.426259870997</v>
      </c>
      <c r="DT28" s="108">
        <f t="shared" si="15"/>
        <v>49184.1170596191</v>
      </c>
      <c r="DU28" s="108">
        <f t="shared" si="15"/>
        <v>49193.80976913224</v>
      </c>
      <c r="DV28" s="108">
        <f t="shared" si="90"/>
        <v>49203.504388786772</v>
      </c>
      <c r="DW28" s="108">
        <f t="shared" si="90"/>
        <v>47521.473700457187</v>
      </c>
      <c r="DX28" s="108">
        <f t="shared" si="90"/>
        <v>47530.838752993484</v>
      </c>
      <c r="DY28" s="108">
        <f t="shared" si="90"/>
        <v>47540.205651099845</v>
      </c>
      <c r="DZ28" s="108">
        <f t="shared" si="90"/>
        <v>47549.574395139971</v>
      </c>
      <c r="EA28" s="108">
        <f t="shared" si="90"/>
        <v>50001.27578544039</v>
      </c>
      <c r="EB28" s="108">
        <f t="shared" si="90"/>
        <v>50011.129532349929</v>
      </c>
      <c r="EC28" s="108">
        <f t="shared" si="90"/>
        <v>50020.985221136492</v>
      </c>
      <c r="ED28" s="108">
        <f t="shared" si="90"/>
        <v>50030.842852182745</v>
      </c>
      <c r="EE28" s="108">
        <f t="shared" si="90"/>
        <v>50040.702425871459</v>
      </c>
      <c r="EF28" s="108">
        <f t="shared" si="90"/>
        <v>49596.199696414733</v>
      </c>
      <c r="EG28" s="108">
        <f t="shared" si="90"/>
        <v>49605.973615015937</v>
      </c>
      <c r="EH28" s="108">
        <f t="shared" si="90"/>
        <v>49615.74945976241</v>
      </c>
      <c r="EI28" s="108">
        <f t="shared" si="90"/>
        <v>49625.527231033717</v>
      </c>
      <c r="EJ28" s="108">
        <f t="shared" si="90"/>
        <v>49445.380903570811</v>
      </c>
      <c r="EK28" s="108">
        <f t="shared" si="90"/>
        <v>49455.125100326113</v>
      </c>
      <c r="EL28" s="108">
        <f t="shared" si="91"/>
        <v>49464.8712173694</v>
      </c>
      <c r="EM28" s="108">
        <f t="shared" si="91"/>
        <v>49474.619255079087</v>
      </c>
      <c r="EN28" s="108">
        <f t="shared" si="91"/>
        <v>53173.823108856814</v>
      </c>
      <c r="EO28" s="108">
        <f t="shared" si="91"/>
        <v>53184.30206938125</v>
      </c>
      <c r="EP28" s="108">
        <f t="shared" si="91"/>
        <v>53194.783094993501</v>
      </c>
      <c r="EQ28" s="108">
        <f t="shared" si="91"/>
        <v>53205.266186100518</v>
      </c>
      <c r="ER28" s="108">
        <f t="shared" si="91"/>
        <v>53215.751343109361</v>
      </c>
      <c r="ES28" s="108">
        <f t="shared" si="91"/>
        <v>53059.298217154894</v>
      </c>
      <c r="ET28" s="108">
        <f t="shared" si="91"/>
        <v>53069.754608269257</v>
      </c>
      <c r="EU28" s="108">
        <f t="shared" si="91"/>
        <v>53080.213060023671</v>
      </c>
      <c r="EV28" s="108">
        <f t="shared" si="91"/>
        <v>53090.673572824235</v>
      </c>
      <c r="EW28" s="108">
        <f t="shared" si="91"/>
        <v>52571.643104014707</v>
      </c>
      <c r="EX28" s="108">
        <f t="shared" si="91"/>
        <v>52582.003392979903</v>
      </c>
      <c r="EY28" s="108">
        <f t="shared" si="91"/>
        <v>52592.365723646319</v>
      </c>
      <c r="EZ28" s="108">
        <f t="shared" si="91"/>
        <v>52602.730096416293</v>
      </c>
      <c r="FA28" s="108">
        <f t="shared" si="91"/>
        <v>48212.980684601753</v>
      </c>
      <c r="FB28" s="108">
        <f t="shared" si="92"/>
        <v>48222.482012357061</v>
      </c>
      <c r="FC28" s="108">
        <f t="shared" si="92"/>
        <v>48231.985212538166</v>
      </c>
      <c r="FD28" s="108">
        <f t="shared" si="92"/>
        <v>48241.490285514068</v>
      </c>
      <c r="FE28" s="108">
        <f t="shared" si="92"/>
        <v>48250.997231653848</v>
      </c>
    </row>
    <row r="29" spans="1:161" s="45" customFormat="1" ht="15.75" x14ac:dyDescent="0.25">
      <c r="A29" s="67" t="s">
        <v>95</v>
      </c>
      <c r="B29" s="74">
        <f>SUM(B4:B28)</f>
        <v>2656665.8317145226</v>
      </c>
      <c r="C29" s="74">
        <f>SUM(C4:C28)</f>
        <v>2684027.6357644275</v>
      </c>
      <c r="D29" s="102"/>
      <c r="E29" s="103"/>
      <c r="F29" s="29">
        <f>SUM(F4:F28)</f>
        <v>2657189.3806103799</v>
      </c>
      <c r="G29" s="29">
        <f t="shared" ref="G29:BE29" si="105">SUM(G4:G28)</f>
        <v>2657713.0326819713</v>
      </c>
      <c r="H29" s="29">
        <f t="shared" si="105"/>
        <v>2658236.7879496287</v>
      </c>
      <c r="I29" s="29">
        <f t="shared" si="105"/>
        <v>2658760.6464336906</v>
      </c>
      <c r="J29" s="29">
        <f t="shared" si="105"/>
        <v>2659284.6081544952</v>
      </c>
      <c r="K29" s="29">
        <f t="shared" si="105"/>
        <v>2659808.6731323902</v>
      </c>
      <c r="L29" s="29">
        <f t="shared" si="105"/>
        <v>2660332.8413877226</v>
      </c>
      <c r="M29" s="29">
        <f t="shared" si="105"/>
        <v>2660857.112940846</v>
      </c>
      <c r="N29" s="29">
        <f t="shared" si="105"/>
        <v>2661381.4878121167</v>
      </c>
      <c r="O29" s="29">
        <f t="shared" si="105"/>
        <v>2661905.9660218968</v>
      </c>
      <c r="P29" s="29">
        <f t="shared" si="105"/>
        <v>2662430.54759055</v>
      </c>
      <c r="Q29" s="29">
        <f t="shared" si="105"/>
        <v>2662955.232538444</v>
      </c>
      <c r="R29" s="29">
        <f t="shared" si="105"/>
        <v>2663480.0208859546</v>
      </c>
      <c r="S29" s="29">
        <f t="shared" si="105"/>
        <v>2664004.9126534583</v>
      </c>
      <c r="T29" s="29">
        <f t="shared" si="105"/>
        <v>2664529.9078613347</v>
      </c>
      <c r="U29" s="29">
        <f t="shared" si="105"/>
        <v>2665055.0065299696</v>
      </c>
      <c r="V29" s="29">
        <f t="shared" si="105"/>
        <v>2665580.208679751</v>
      </c>
      <c r="W29" s="29">
        <f t="shared" si="105"/>
        <v>2666105.514331074</v>
      </c>
      <c r="X29" s="29">
        <f t="shared" si="105"/>
        <v>2666630.9235043335</v>
      </c>
      <c r="Y29" s="29">
        <f t="shared" si="105"/>
        <v>2667156.4362199311</v>
      </c>
      <c r="Z29" s="29">
        <f t="shared" si="105"/>
        <v>2667682.0524982726</v>
      </c>
      <c r="AA29" s="29">
        <f t="shared" si="105"/>
        <v>2668207.772359767</v>
      </c>
      <c r="AB29" s="29">
        <f t="shared" si="105"/>
        <v>2668733.5958248256</v>
      </c>
      <c r="AC29" s="29">
        <f t="shared" si="105"/>
        <v>2669259.5229138685</v>
      </c>
      <c r="AD29" s="29">
        <f t="shared" si="105"/>
        <v>2669785.5536473151</v>
      </c>
      <c r="AE29" s="29">
        <f t="shared" si="105"/>
        <v>2670311.6880455902</v>
      </c>
      <c r="AF29" s="29">
        <f t="shared" si="105"/>
        <v>2670837.9261291241</v>
      </c>
      <c r="AG29" s="29">
        <f t="shared" si="105"/>
        <v>2671364.2679183502</v>
      </c>
      <c r="AH29" s="29">
        <f t="shared" si="105"/>
        <v>2671890.7134337048</v>
      </c>
      <c r="AI29" s="29">
        <f t="shared" si="105"/>
        <v>2672417.2626956301</v>
      </c>
      <c r="AJ29" s="29">
        <f t="shared" si="105"/>
        <v>2672943.9157245709</v>
      </c>
      <c r="AK29" s="29">
        <f t="shared" si="105"/>
        <v>2673470.6725409767</v>
      </c>
      <c r="AL29" s="29">
        <f t="shared" si="105"/>
        <v>2673997.5331653003</v>
      </c>
      <c r="AM29" s="29">
        <f t="shared" si="105"/>
        <v>2674524.4976179991</v>
      </c>
      <c r="AN29" s="29">
        <f t="shared" si="105"/>
        <v>2675051.5659195362</v>
      </c>
      <c r="AO29" s="29">
        <f t="shared" si="105"/>
        <v>2675578.738090375</v>
      </c>
      <c r="AP29" s="29">
        <f t="shared" si="105"/>
        <v>2676106.0141509869</v>
      </c>
      <c r="AQ29" s="29">
        <f t="shared" si="105"/>
        <v>2676633.3941218439</v>
      </c>
      <c r="AR29" s="29">
        <f t="shared" si="105"/>
        <v>2677160.8780234242</v>
      </c>
      <c r="AS29" s="29">
        <f t="shared" si="105"/>
        <v>2677688.46587621</v>
      </c>
      <c r="AT29" s="29">
        <f t="shared" si="105"/>
        <v>2678216.1577006849</v>
      </c>
      <c r="AU29" s="29">
        <f t="shared" si="105"/>
        <v>2678743.9535173411</v>
      </c>
      <c r="AV29" s="29">
        <f t="shared" si="105"/>
        <v>2679271.853346671</v>
      </c>
      <c r="AW29" s="29">
        <f t="shared" si="105"/>
        <v>2679799.8572091735</v>
      </c>
      <c r="AX29" s="29">
        <f t="shared" si="105"/>
        <v>2680327.9651253494</v>
      </c>
      <c r="AY29" s="29">
        <f t="shared" si="105"/>
        <v>2680856.1771157039</v>
      </c>
      <c r="AZ29" s="29">
        <f t="shared" si="105"/>
        <v>2681384.4932007478</v>
      </c>
      <c r="BA29" s="29">
        <f t="shared" si="105"/>
        <v>2681912.9134009951</v>
      </c>
      <c r="BB29" s="29">
        <f t="shared" si="105"/>
        <v>2682441.4377369639</v>
      </c>
      <c r="BC29" s="29">
        <f t="shared" si="105"/>
        <v>2682970.0662291753</v>
      </c>
      <c r="BD29" s="29">
        <f t="shared" si="105"/>
        <v>2683498.7988981567</v>
      </c>
      <c r="BE29" s="29">
        <f t="shared" si="105"/>
        <v>2684027.6357644368</v>
      </c>
      <c r="DB29" s="178" t="s">
        <v>117</v>
      </c>
      <c r="DC29" s="178"/>
      <c r="DD29" s="178"/>
      <c r="DE29" s="178"/>
      <c r="DF29" s="135">
        <f>SUM(DF4:DF15)</f>
        <v>1077003.2861114689</v>
      </c>
      <c r="DG29" s="135">
        <f t="shared" ref="DG29:FE29" si="106">SUM(DG4:DG15)</f>
        <v>1077215.5310519305</v>
      </c>
      <c r="DH29" s="135">
        <f t="shared" si="106"/>
        <v>1077427.8178194833</v>
      </c>
      <c r="DI29" s="135">
        <f t="shared" si="106"/>
        <v>1077640.1464223703</v>
      </c>
      <c r="DJ29" s="135">
        <f t="shared" si="106"/>
        <v>1204792.0201373063</v>
      </c>
      <c r="DK29" s="135">
        <f t="shared" si="106"/>
        <v>1205029.4483920578</v>
      </c>
      <c r="DL29" s="135">
        <f t="shared" si="106"/>
        <v>1205266.9234367735</v>
      </c>
      <c r="DM29" s="135">
        <f t="shared" si="106"/>
        <v>1205504.4452806751</v>
      </c>
      <c r="DN29" s="135">
        <f t="shared" si="106"/>
        <v>1064749.923347288</v>
      </c>
      <c r="DO29" s="135">
        <f t="shared" si="106"/>
        <v>1064959.753518655</v>
      </c>
      <c r="DP29" s="135">
        <f t="shared" si="106"/>
        <v>1065169.6250412345</v>
      </c>
      <c r="DQ29" s="135">
        <f t="shared" si="106"/>
        <v>1065379.5379231763</v>
      </c>
      <c r="DR29" s="135">
        <f t="shared" si="106"/>
        <v>1065589.492172631</v>
      </c>
      <c r="DS29" s="135">
        <f t="shared" si="106"/>
        <v>1106585.3787276535</v>
      </c>
      <c r="DT29" s="135">
        <f t="shared" si="106"/>
        <v>1106803.4534084392</v>
      </c>
      <c r="DU29" s="135">
        <f t="shared" si="106"/>
        <v>1107021.5710651821</v>
      </c>
      <c r="DV29" s="135">
        <f t="shared" si="106"/>
        <v>1107239.7317063522</v>
      </c>
      <c r="DW29" s="135">
        <f t="shared" si="106"/>
        <v>1105272.6812903315</v>
      </c>
      <c r="DX29" s="135">
        <f t="shared" si="106"/>
        <v>1105490.4972779518</v>
      </c>
      <c r="DY29" s="135">
        <f t="shared" si="106"/>
        <v>1105708.3561905487</v>
      </c>
      <c r="DZ29" s="135">
        <f t="shared" si="106"/>
        <v>1105926.258036582</v>
      </c>
      <c r="EA29" s="135">
        <f t="shared" si="106"/>
        <v>1150891.078843896</v>
      </c>
      <c r="EB29" s="135">
        <f t="shared" si="106"/>
        <v>1151117.8848450077</v>
      </c>
      <c r="EC29" s="135">
        <f t="shared" si="106"/>
        <v>1151344.7355427577</v>
      </c>
      <c r="ED29" s="135">
        <f t="shared" si="106"/>
        <v>1151571.6309459545</v>
      </c>
      <c r="EE29" s="135">
        <f t="shared" si="106"/>
        <v>1151798.571063407</v>
      </c>
      <c r="EF29" s="135">
        <f t="shared" si="106"/>
        <v>1165207.7683912709</v>
      </c>
      <c r="EG29" s="135">
        <f t="shared" si="106"/>
        <v>1165437.3957811005</v>
      </c>
      <c r="EH29" s="135">
        <f t="shared" si="106"/>
        <v>1165667.0684235787</v>
      </c>
      <c r="EI29" s="135">
        <f t="shared" si="106"/>
        <v>1165896.7863276245</v>
      </c>
      <c r="EJ29" s="135">
        <f t="shared" si="106"/>
        <v>1196842.7229002952</v>
      </c>
      <c r="EK29" s="135">
        <f t="shared" si="106"/>
        <v>1197078.584587757</v>
      </c>
      <c r="EL29" s="135">
        <f t="shared" si="106"/>
        <v>1197314.4927564599</v>
      </c>
      <c r="EM29" s="135">
        <f t="shared" si="106"/>
        <v>1197550.4474155647</v>
      </c>
      <c r="EN29" s="135">
        <f t="shared" si="106"/>
        <v>1294282.7544291406</v>
      </c>
      <c r="EO29" s="135">
        <f t="shared" si="106"/>
        <v>1294537.8186148279</v>
      </c>
      <c r="EP29" s="135">
        <f t="shared" si="106"/>
        <v>1294792.9330659909</v>
      </c>
      <c r="EQ29" s="135">
        <f t="shared" si="106"/>
        <v>1295048.097792536</v>
      </c>
      <c r="ER29" s="135">
        <f t="shared" si="106"/>
        <v>1295303.3128043709</v>
      </c>
      <c r="ES29" s="135">
        <f t="shared" si="106"/>
        <v>1233601.9839794985</v>
      </c>
      <c r="ET29" s="135">
        <f t="shared" si="106"/>
        <v>1233845.0898112259</v>
      </c>
      <c r="EU29" s="135">
        <f t="shared" si="106"/>
        <v>1234088.2435517972</v>
      </c>
      <c r="EV29" s="135">
        <f t="shared" si="106"/>
        <v>1234331.4452106545</v>
      </c>
      <c r="EW29" s="135">
        <f t="shared" si="106"/>
        <v>1199862.9805019244</v>
      </c>
      <c r="EX29" s="135">
        <f t="shared" si="106"/>
        <v>1200099.4373912793</v>
      </c>
      <c r="EY29" s="135">
        <f t="shared" si="106"/>
        <v>1200335.9408791717</v>
      </c>
      <c r="EZ29" s="135">
        <f t="shared" si="106"/>
        <v>1200572.4909747853</v>
      </c>
      <c r="FA29" s="135">
        <f t="shared" si="106"/>
        <v>1076358.4446393552</v>
      </c>
      <c r="FB29" s="135">
        <f t="shared" si="106"/>
        <v>1076570.5625009662</v>
      </c>
      <c r="FC29" s="135">
        <f t="shared" si="106"/>
        <v>1076782.7221646248</v>
      </c>
      <c r="FD29" s="135">
        <f t="shared" si="106"/>
        <v>1076994.9236385694</v>
      </c>
      <c r="FE29" s="135">
        <f t="shared" si="106"/>
        <v>1077207.1669310392</v>
      </c>
    </row>
    <row r="30" spans="1:161" x14ac:dyDescent="0.25">
      <c r="B30" s="167" t="s">
        <v>251</v>
      </c>
      <c r="C30" s="167"/>
      <c r="D30" s="167"/>
      <c r="E30" s="167"/>
      <c r="F30" s="137">
        <f>SUM(F4:F15)</f>
        <v>779088.6018272501</v>
      </c>
      <c r="G30" s="137">
        <f t="shared" ref="G30:BE30" si="107">SUM(G4:G15)</f>
        <v>779242.13674774801</v>
      </c>
      <c r="H30" s="137">
        <f t="shared" si="107"/>
        <v>779395.70192535897</v>
      </c>
      <c r="I30" s="137">
        <f t="shared" si="107"/>
        <v>779549.29736604565</v>
      </c>
      <c r="J30" s="137">
        <f t="shared" si="107"/>
        <v>779702.92307577189</v>
      </c>
      <c r="K30" s="137">
        <f t="shared" si="107"/>
        <v>779856.57906050258</v>
      </c>
      <c r="L30" s="137">
        <f t="shared" si="107"/>
        <v>780010.26532620494</v>
      </c>
      <c r="M30" s="137">
        <f t="shared" si="107"/>
        <v>780163.98187884525</v>
      </c>
      <c r="N30" s="137">
        <f t="shared" si="107"/>
        <v>780317.72872439295</v>
      </c>
      <c r="O30" s="137">
        <f t="shared" si="107"/>
        <v>780471.5058688178</v>
      </c>
      <c r="P30" s="137">
        <f t="shared" si="107"/>
        <v>780625.31331809051</v>
      </c>
      <c r="Q30" s="137">
        <f t="shared" si="107"/>
        <v>780779.15107818344</v>
      </c>
      <c r="R30" s="137">
        <f t="shared" si="107"/>
        <v>780933.0191550696</v>
      </c>
      <c r="S30" s="137">
        <f t="shared" si="107"/>
        <v>781086.91755472403</v>
      </c>
      <c r="T30" s="137">
        <f t="shared" si="107"/>
        <v>781240.84628312243</v>
      </c>
      <c r="U30" s="137">
        <f t="shared" si="107"/>
        <v>781394.80534624122</v>
      </c>
      <c r="V30" s="137">
        <f t="shared" si="107"/>
        <v>781548.79475005856</v>
      </c>
      <c r="W30" s="137">
        <f t="shared" si="107"/>
        <v>781702.81450055388</v>
      </c>
      <c r="X30" s="137">
        <f t="shared" si="107"/>
        <v>781856.8646037078</v>
      </c>
      <c r="Y30" s="137">
        <f t="shared" si="107"/>
        <v>782010.94506550138</v>
      </c>
      <c r="Z30" s="137">
        <f t="shared" si="107"/>
        <v>782165.05589191779</v>
      </c>
      <c r="AA30" s="137">
        <f t="shared" si="107"/>
        <v>782319.19708894077</v>
      </c>
      <c r="AB30" s="137">
        <f t="shared" si="107"/>
        <v>782473.36866255535</v>
      </c>
      <c r="AC30" s="137">
        <f t="shared" si="107"/>
        <v>782627.5706187482</v>
      </c>
      <c r="AD30" s="137">
        <f t="shared" si="107"/>
        <v>782781.8029635069</v>
      </c>
      <c r="AE30" s="137">
        <f t="shared" si="107"/>
        <v>782936.06570281973</v>
      </c>
      <c r="AF30" s="137">
        <f t="shared" si="107"/>
        <v>783090.35884267651</v>
      </c>
      <c r="AG30" s="137">
        <f t="shared" si="107"/>
        <v>783244.68238906877</v>
      </c>
      <c r="AH30" s="137">
        <f t="shared" si="107"/>
        <v>783399.03634798806</v>
      </c>
      <c r="AI30" s="137">
        <f t="shared" si="107"/>
        <v>783553.42072542838</v>
      </c>
      <c r="AJ30" s="137">
        <f t="shared" si="107"/>
        <v>783707.83552738396</v>
      </c>
      <c r="AK30" s="137">
        <f t="shared" si="107"/>
        <v>783862.28075985075</v>
      </c>
      <c r="AL30" s="137">
        <f t="shared" si="107"/>
        <v>784016.75642882532</v>
      </c>
      <c r="AM30" s="137">
        <f t="shared" si="107"/>
        <v>784171.26254030608</v>
      </c>
      <c r="AN30" s="137">
        <f t="shared" si="107"/>
        <v>784325.79910029238</v>
      </c>
      <c r="AO30" s="137">
        <f t="shared" si="107"/>
        <v>784480.36611478473</v>
      </c>
      <c r="AP30" s="137">
        <f t="shared" si="107"/>
        <v>784634.96358978446</v>
      </c>
      <c r="AQ30" s="137">
        <f t="shared" si="107"/>
        <v>784789.59153129463</v>
      </c>
      <c r="AR30" s="137">
        <f t="shared" si="107"/>
        <v>784944.24994531949</v>
      </c>
      <c r="AS30" s="137">
        <f t="shared" si="107"/>
        <v>785098.93883786397</v>
      </c>
      <c r="AT30" s="137">
        <f t="shared" si="107"/>
        <v>785253.65821493452</v>
      </c>
      <c r="AU30" s="137">
        <f t="shared" si="107"/>
        <v>785408.40808253887</v>
      </c>
      <c r="AV30" s="137">
        <f t="shared" si="107"/>
        <v>785563.18844668544</v>
      </c>
      <c r="AW30" s="137">
        <f t="shared" si="107"/>
        <v>785717.99931338464</v>
      </c>
      <c r="AX30" s="137">
        <f t="shared" si="107"/>
        <v>785872.84068864747</v>
      </c>
      <c r="AY30" s="137">
        <f t="shared" si="107"/>
        <v>786027.71257848595</v>
      </c>
      <c r="AZ30" s="137">
        <f t="shared" si="107"/>
        <v>786182.61498891364</v>
      </c>
      <c r="BA30" s="137">
        <f t="shared" si="107"/>
        <v>786337.54792594584</v>
      </c>
      <c r="BB30" s="137">
        <f t="shared" si="107"/>
        <v>786492.5113955976</v>
      </c>
      <c r="BC30" s="137">
        <f t="shared" si="107"/>
        <v>786647.5054038862</v>
      </c>
      <c r="BD30" s="137">
        <f t="shared" si="107"/>
        <v>786802.52995683055</v>
      </c>
      <c r="BE30" s="137">
        <f t="shared" si="107"/>
        <v>786957.58506044908</v>
      </c>
      <c r="DB30" s="178" t="s">
        <v>118</v>
      </c>
      <c r="DC30" s="178"/>
      <c r="DD30" s="178"/>
      <c r="DE30" s="178"/>
      <c r="DF30" s="109">
        <f>SUM(DF16:DF28)</f>
        <v>1895279.4695264068</v>
      </c>
      <c r="DG30" s="109">
        <f t="shared" ref="DG30:FE30" si="108">SUM(DG16:DG28)</f>
        <v>1895652.9720805357</v>
      </c>
      <c r="DH30" s="109">
        <f t="shared" si="108"/>
        <v>1896026.5482407797</v>
      </c>
      <c r="DI30" s="109">
        <f t="shared" si="108"/>
        <v>1896400.1980216429</v>
      </c>
      <c r="DJ30" s="109">
        <f t="shared" si="108"/>
        <v>2066010.9361731599</v>
      </c>
      <c r="DK30" s="109">
        <f t="shared" si="108"/>
        <v>2066418.0847620226</v>
      </c>
      <c r="DL30" s="109">
        <f t="shared" si="108"/>
        <v>2066825.3135876213</v>
      </c>
      <c r="DM30" s="109">
        <f t="shared" si="108"/>
        <v>2067232.6226657678</v>
      </c>
      <c r="DN30" s="109">
        <f t="shared" si="108"/>
        <v>1822598.1296002795</v>
      </c>
      <c r="DO30" s="109">
        <f t="shared" si="108"/>
        <v>1822957.3088493042</v>
      </c>
      <c r="DP30" s="109">
        <f t="shared" si="108"/>
        <v>1823316.558881751</v>
      </c>
      <c r="DQ30" s="109">
        <f t="shared" si="108"/>
        <v>1823675.8797115691</v>
      </c>
      <c r="DR30" s="109">
        <f t="shared" si="108"/>
        <v>1824035.2713527109</v>
      </c>
      <c r="DS30" s="109">
        <f t="shared" si="108"/>
        <v>1877579.969294461</v>
      </c>
      <c r="DT30" s="109">
        <f t="shared" si="108"/>
        <v>1877949.9838096749</v>
      </c>
      <c r="DU30" s="109">
        <f t="shared" si="108"/>
        <v>1878320.0712436163</v>
      </c>
      <c r="DV30" s="109">
        <f t="shared" si="108"/>
        <v>1878690.2316106553</v>
      </c>
      <c r="DW30" s="109">
        <f t="shared" si="108"/>
        <v>1859231.0620982954</v>
      </c>
      <c r="DX30" s="109">
        <f t="shared" si="108"/>
        <v>1859597.4605960234</v>
      </c>
      <c r="DY30" s="109">
        <f t="shared" si="108"/>
        <v>1859963.9312998706</v>
      </c>
      <c r="DZ30" s="109">
        <f t="shared" si="108"/>
        <v>1860330.4742240664</v>
      </c>
      <c r="EA30" s="109">
        <f t="shared" si="108"/>
        <v>1936594.6592382174</v>
      </c>
      <c r="EB30" s="109">
        <f t="shared" si="108"/>
        <v>1936976.3037730565</v>
      </c>
      <c r="EC30" s="109">
        <f t="shared" si="108"/>
        <v>1937358.0235185497</v>
      </c>
      <c r="ED30" s="109">
        <f t="shared" si="108"/>
        <v>1937739.8184895187</v>
      </c>
      <c r="EE30" s="109">
        <f t="shared" si="108"/>
        <v>1938121.6887007887</v>
      </c>
      <c r="EF30" s="109">
        <f t="shared" si="108"/>
        <v>1907508.3725992278</v>
      </c>
      <c r="EG30" s="109">
        <f t="shared" si="108"/>
        <v>1907884.2851021825</v>
      </c>
      <c r="EH30" s="109">
        <f t="shared" si="108"/>
        <v>1908260.2716861798</v>
      </c>
      <c r="EI30" s="109">
        <f t="shared" si="108"/>
        <v>1908636.3323658197</v>
      </c>
      <c r="EJ30" s="109">
        <f t="shared" si="108"/>
        <v>1938490.5182201173</v>
      </c>
      <c r="EK30" s="109">
        <f t="shared" si="108"/>
        <v>1938872.5363717144</v>
      </c>
      <c r="EL30" s="109">
        <f t="shared" si="108"/>
        <v>1939254.6298075949</v>
      </c>
      <c r="EM30" s="109">
        <f t="shared" si="108"/>
        <v>1939636.798542595</v>
      </c>
      <c r="EN30" s="109">
        <f t="shared" si="108"/>
        <v>2082224.162205846</v>
      </c>
      <c r="EO30" s="109">
        <f t="shared" si="108"/>
        <v>2082634.5059337011</v>
      </c>
      <c r="EP30" s="109">
        <f t="shared" si="108"/>
        <v>2083044.9305279574</v>
      </c>
      <c r="EQ30" s="109">
        <f t="shared" si="108"/>
        <v>2083455.4360045518</v>
      </c>
      <c r="ER30" s="109">
        <f t="shared" si="108"/>
        <v>2083866.0223794233</v>
      </c>
      <c r="ES30" s="109">
        <f t="shared" si="108"/>
        <v>2019874.0659219059</v>
      </c>
      <c r="ET30" s="109">
        <f t="shared" si="108"/>
        <v>2020272.1223219095</v>
      </c>
      <c r="EU30" s="109">
        <f t="shared" si="108"/>
        <v>2020670.257166852</v>
      </c>
      <c r="EV30" s="109">
        <f t="shared" si="108"/>
        <v>2021068.4704721929</v>
      </c>
      <c r="EW30" s="109">
        <f t="shared" si="108"/>
        <v>1993025.3234873461</v>
      </c>
      <c r="EX30" s="109">
        <f t="shared" si="108"/>
        <v>1993418.0888080997</v>
      </c>
      <c r="EY30" s="109">
        <f t="shared" si="108"/>
        <v>1993810.9315310789</v>
      </c>
      <c r="EZ30" s="109">
        <f t="shared" si="108"/>
        <v>1994203.851671539</v>
      </c>
      <c r="FA30" s="109">
        <f t="shared" si="108"/>
        <v>1850841.6735606899</v>
      </c>
      <c r="FB30" s="109">
        <f t="shared" si="108"/>
        <v>1851206.4187623758</v>
      </c>
      <c r="FC30" s="109">
        <f t="shared" si="108"/>
        <v>1851571.2358443653</v>
      </c>
      <c r="FD30" s="109">
        <f t="shared" si="108"/>
        <v>1851936.1248208242</v>
      </c>
      <c r="FE30" s="109">
        <f t="shared" si="108"/>
        <v>1852301.0857059211</v>
      </c>
    </row>
    <row r="31" spans="1:161" x14ac:dyDescent="0.25">
      <c r="B31" s="167" t="s">
        <v>252</v>
      </c>
      <c r="C31" s="167"/>
      <c r="D31" s="167"/>
      <c r="E31" s="167"/>
      <c r="F31" s="137">
        <f>SUM(F16:F28)</f>
        <v>1878100.7787831298</v>
      </c>
      <c r="G31" s="137">
        <f t="shared" ref="G31:BE31" si="109">SUM(G16:G28)</f>
        <v>1878470.8959342232</v>
      </c>
      <c r="H31" s="137">
        <f t="shared" si="109"/>
        <v>1878841.0860242702</v>
      </c>
      <c r="I31" s="137">
        <f t="shared" si="109"/>
        <v>1879211.3490676444</v>
      </c>
      <c r="J31" s="137">
        <f t="shared" si="109"/>
        <v>1879581.6850787238</v>
      </c>
      <c r="K31" s="137">
        <f t="shared" si="109"/>
        <v>1879952.0940718874</v>
      </c>
      <c r="L31" s="137">
        <f t="shared" si="109"/>
        <v>1880322.5760615175</v>
      </c>
      <c r="M31" s="137">
        <f t="shared" si="109"/>
        <v>1880693.1310620005</v>
      </c>
      <c r="N31" s="137">
        <f t="shared" si="109"/>
        <v>1881063.7590877234</v>
      </c>
      <c r="O31" s="137">
        <f t="shared" si="109"/>
        <v>1881434.4601530784</v>
      </c>
      <c r="P31" s="137">
        <f t="shared" si="109"/>
        <v>1881805.2342724588</v>
      </c>
      <c r="Q31" s="137">
        <f t="shared" si="109"/>
        <v>1882176.0814602613</v>
      </c>
      <c r="R31" s="137">
        <f t="shared" si="109"/>
        <v>1882547.0017308856</v>
      </c>
      <c r="S31" s="137">
        <f t="shared" si="109"/>
        <v>1882917.995098734</v>
      </c>
      <c r="T31" s="137">
        <f t="shared" si="109"/>
        <v>1883289.0615782123</v>
      </c>
      <c r="U31" s="137">
        <f t="shared" si="109"/>
        <v>1883660.2011837279</v>
      </c>
      <c r="V31" s="137">
        <f t="shared" si="109"/>
        <v>1884031.4139296929</v>
      </c>
      <c r="W31" s="137">
        <f t="shared" si="109"/>
        <v>1884402.6998305195</v>
      </c>
      <c r="X31" s="137">
        <f t="shared" si="109"/>
        <v>1884774.0589006257</v>
      </c>
      <c r="Y31" s="137">
        <f t="shared" si="109"/>
        <v>1885145.4911544295</v>
      </c>
      <c r="Z31" s="137">
        <f t="shared" si="109"/>
        <v>1885516.9966063551</v>
      </c>
      <c r="AA31" s="137">
        <f t="shared" si="109"/>
        <v>1885888.5752708258</v>
      </c>
      <c r="AB31" s="137">
        <f t="shared" si="109"/>
        <v>1886260.2271622703</v>
      </c>
      <c r="AC31" s="137">
        <f t="shared" si="109"/>
        <v>1886631.9522951199</v>
      </c>
      <c r="AD31" s="137">
        <f t="shared" si="109"/>
        <v>1887003.7506838082</v>
      </c>
      <c r="AE31" s="137">
        <f t="shared" si="109"/>
        <v>1887375.6223427712</v>
      </c>
      <c r="AF31" s="137">
        <f t="shared" si="109"/>
        <v>1887747.5672864481</v>
      </c>
      <c r="AG31" s="137">
        <f t="shared" si="109"/>
        <v>1888119.585529282</v>
      </c>
      <c r="AH31" s="137">
        <f t="shared" si="109"/>
        <v>1888491.6770857172</v>
      </c>
      <c r="AI31" s="137">
        <f t="shared" si="109"/>
        <v>1888863.8419702018</v>
      </c>
      <c r="AJ31" s="137">
        <f t="shared" si="109"/>
        <v>1889236.0801971864</v>
      </c>
      <c r="AK31" s="137">
        <f t="shared" si="109"/>
        <v>1889608.3917811252</v>
      </c>
      <c r="AL31" s="137">
        <f t="shared" si="109"/>
        <v>1889980.7767364746</v>
      </c>
      <c r="AM31" s="137">
        <f t="shared" si="109"/>
        <v>1890353.2350776929</v>
      </c>
      <c r="AN31" s="137">
        <f t="shared" si="109"/>
        <v>1890725.7668192431</v>
      </c>
      <c r="AO31" s="137">
        <f t="shared" si="109"/>
        <v>1891098.3719755902</v>
      </c>
      <c r="AP31" s="137">
        <f t="shared" si="109"/>
        <v>1891471.050561202</v>
      </c>
      <c r="AQ31" s="137">
        <f t="shared" si="109"/>
        <v>1891843.8025905488</v>
      </c>
      <c r="AR31" s="137">
        <f t="shared" si="109"/>
        <v>1892216.6280781045</v>
      </c>
      <c r="AS31" s="137">
        <f t="shared" si="109"/>
        <v>1892589.5270383451</v>
      </c>
      <c r="AT31" s="137">
        <f t="shared" si="109"/>
        <v>1892962.4994857504</v>
      </c>
      <c r="AU31" s="137">
        <f t="shared" si="109"/>
        <v>1893335.5454348023</v>
      </c>
      <c r="AV31" s="137">
        <f t="shared" si="109"/>
        <v>1893708.6648999855</v>
      </c>
      <c r="AW31" s="137">
        <f t="shared" si="109"/>
        <v>1894081.8578957887</v>
      </c>
      <c r="AX31" s="137">
        <f t="shared" si="109"/>
        <v>1894455.1244367014</v>
      </c>
      <c r="AY31" s="137">
        <f t="shared" si="109"/>
        <v>1894828.4645372177</v>
      </c>
      <c r="AZ31" s="137">
        <f t="shared" si="109"/>
        <v>1895201.8782118345</v>
      </c>
      <c r="BA31" s="137">
        <f t="shared" si="109"/>
        <v>1895575.3654750495</v>
      </c>
      <c r="BB31" s="137">
        <f t="shared" si="109"/>
        <v>1895948.9263413663</v>
      </c>
      <c r="BC31" s="137">
        <f t="shared" si="109"/>
        <v>1896322.5608252895</v>
      </c>
      <c r="BD31" s="137">
        <f t="shared" si="109"/>
        <v>1896696.2689413263</v>
      </c>
      <c r="BE31" s="137">
        <f t="shared" si="109"/>
        <v>1897070.0507039877</v>
      </c>
    </row>
    <row r="32" spans="1:161" x14ac:dyDescent="0.25">
      <c r="F32" s="72">
        <f>SUM(F30:F31)</f>
        <v>2657189.3806103799</v>
      </c>
      <c r="G32" s="72">
        <f t="shared" ref="G32:BE32" si="110">SUM(G30:G31)</f>
        <v>2657713.0326819713</v>
      </c>
      <c r="H32" s="72">
        <f t="shared" si="110"/>
        <v>2658236.7879496291</v>
      </c>
      <c r="I32" s="72">
        <f t="shared" si="110"/>
        <v>2658760.6464336901</v>
      </c>
      <c r="J32" s="72">
        <f t="shared" si="110"/>
        <v>2659284.6081544957</v>
      </c>
      <c r="K32" s="72">
        <f t="shared" si="110"/>
        <v>2659808.6731323898</v>
      </c>
      <c r="L32" s="72">
        <f t="shared" si="110"/>
        <v>2660332.8413877226</v>
      </c>
      <c r="M32" s="72">
        <f t="shared" si="110"/>
        <v>2660857.112940846</v>
      </c>
      <c r="N32" s="72">
        <f t="shared" si="110"/>
        <v>2661381.4878121163</v>
      </c>
      <c r="O32" s="72">
        <f t="shared" si="110"/>
        <v>2661905.9660218963</v>
      </c>
      <c r="P32" s="72">
        <f t="shared" si="110"/>
        <v>2662430.5475905491</v>
      </c>
      <c r="Q32" s="72">
        <f t="shared" si="110"/>
        <v>2662955.2325384449</v>
      </c>
      <c r="R32" s="72">
        <f t="shared" si="110"/>
        <v>2663480.0208859551</v>
      </c>
      <c r="S32" s="72">
        <f t="shared" si="110"/>
        <v>2664004.9126534583</v>
      </c>
      <c r="T32" s="72">
        <f t="shared" si="110"/>
        <v>2664529.9078613347</v>
      </c>
      <c r="U32" s="72">
        <f t="shared" si="110"/>
        <v>2665055.0065299692</v>
      </c>
      <c r="V32" s="72">
        <f t="shared" si="110"/>
        <v>2665580.2086797515</v>
      </c>
      <c r="W32" s="72">
        <f t="shared" si="110"/>
        <v>2666105.5143310735</v>
      </c>
      <c r="X32" s="72">
        <f t="shared" si="110"/>
        <v>2666630.9235043335</v>
      </c>
      <c r="Y32" s="72">
        <f t="shared" si="110"/>
        <v>2667156.4362199306</v>
      </c>
      <c r="Z32" s="72">
        <f t="shared" si="110"/>
        <v>2667682.0524982726</v>
      </c>
      <c r="AA32" s="72">
        <f t="shared" si="110"/>
        <v>2668207.7723597665</v>
      </c>
      <c r="AB32" s="72">
        <f t="shared" si="110"/>
        <v>2668733.5958248256</v>
      </c>
      <c r="AC32" s="72">
        <f t="shared" si="110"/>
        <v>2669259.5229138681</v>
      </c>
      <c r="AD32" s="72">
        <f t="shared" si="110"/>
        <v>2669785.5536473151</v>
      </c>
      <c r="AE32" s="72">
        <f t="shared" si="110"/>
        <v>2670311.6880455911</v>
      </c>
      <c r="AF32" s="72">
        <f t="shared" si="110"/>
        <v>2670837.9261291246</v>
      </c>
      <c r="AG32" s="72">
        <f t="shared" si="110"/>
        <v>2671364.2679183506</v>
      </c>
      <c r="AH32" s="72">
        <f t="shared" si="110"/>
        <v>2671890.7134337053</v>
      </c>
      <c r="AI32" s="72">
        <f t="shared" si="110"/>
        <v>2672417.2626956301</v>
      </c>
      <c r="AJ32" s="72">
        <f t="shared" si="110"/>
        <v>2672943.9157245704</v>
      </c>
      <c r="AK32" s="72">
        <f t="shared" si="110"/>
        <v>2673470.6725409757</v>
      </c>
      <c r="AL32" s="72">
        <f t="shared" si="110"/>
        <v>2673997.5331652998</v>
      </c>
      <c r="AM32" s="72">
        <f t="shared" si="110"/>
        <v>2674524.4976179991</v>
      </c>
      <c r="AN32" s="72">
        <f t="shared" si="110"/>
        <v>2675051.5659195352</v>
      </c>
      <c r="AO32" s="72">
        <f t="shared" si="110"/>
        <v>2675578.738090375</v>
      </c>
      <c r="AP32" s="72">
        <f t="shared" si="110"/>
        <v>2676106.0141509864</v>
      </c>
      <c r="AQ32" s="72">
        <f t="shared" si="110"/>
        <v>2676633.3941218434</v>
      </c>
      <c r="AR32" s="72">
        <f t="shared" si="110"/>
        <v>2677160.8780234242</v>
      </c>
      <c r="AS32" s="72">
        <f t="shared" si="110"/>
        <v>2677688.4658762091</v>
      </c>
      <c r="AT32" s="72">
        <f t="shared" si="110"/>
        <v>2678216.1577006849</v>
      </c>
      <c r="AU32" s="72">
        <f t="shared" si="110"/>
        <v>2678743.9535173411</v>
      </c>
      <c r="AV32" s="72">
        <f t="shared" si="110"/>
        <v>2679271.853346671</v>
      </c>
      <c r="AW32" s="72">
        <f t="shared" si="110"/>
        <v>2679799.8572091735</v>
      </c>
      <c r="AX32" s="72">
        <f t="shared" si="110"/>
        <v>2680327.9651253489</v>
      </c>
      <c r="AY32" s="72">
        <f t="shared" si="110"/>
        <v>2680856.1771157039</v>
      </c>
      <c r="AZ32" s="72">
        <f t="shared" si="110"/>
        <v>2681384.4932007482</v>
      </c>
      <c r="BA32" s="72">
        <f t="shared" si="110"/>
        <v>2681912.9134009955</v>
      </c>
      <c r="BB32" s="72">
        <f t="shared" si="110"/>
        <v>2682441.4377369639</v>
      </c>
      <c r="BC32" s="72">
        <f t="shared" si="110"/>
        <v>2682970.0662291758</v>
      </c>
      <c r="BD32" s="72">
        <f t="shared" si="110"/>
        <v>2683498.7988981567</v>
      </c>
      <c r="BE32" s="72">
        <f t="shared" si="110"/>
        <v>2684027.6357644368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2029</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2029</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2028</v>
      </c>
      <c r="C3" s="97">
        <v>2029</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'!L4</f>
        <v>255730.81081736405</v>
      </c>
      <c r="C4" s="12">
        <f>'Urb proj of all 25 ARs '!M4</f>
        <v>258256.77782713764</v>
      </c>
      <c r="D4" s="100">
        <f>(C4-B4)/B4</f>
        <v>9.8774449652747204E-3</v>
      </c>
      <c r="E4" s="101">
        <f>((1+D4)^(1/52))-1</f>
        <v>1.8903674735093468E-4</v>
      </c>
      <c r="F4" s="69">
        <f>B4*(1+E4)</f>
        <v>255779.15333803839</v>
      </c>
      <c r="G4" s="69">
        <f>F4*(1+E4)</f>
        <v>255827.50499722559</v>
      </c>
      <c r="H4" s="69">
        <f>G4*(1+E4)</f>
        <v>255875.86579665318</v>
      </c>
      <c r="I4" s="69">
        <f>H4*(1+$E$4)</f>
        <v>255924.23573804897</v>
      </c>
      <c r="J4" s="69">
        <f>I4*(1+$E$4)</f>
        <v>255972.61482314116</v>
      </c>
      <c r="K4" s="69">
        <f t="shared" ref="K4:BE4" si="5">J4*(1+$E$4)</f>
        <v>256021.00305365823</v>
      </c>
      <c r="L4" s="69">
        <f t="shared" si="5"/>
        <v>256069.40043132904</v>
      </c>
      <c r="M4" s="69">
        <f t="shared" si="5"/>
        <v>256117.80695788268</v>
      </c>
      <c r="N4" s="69">
        <f t="shared" si="5"/>
        <v>256166.22263504865</v>
      </c>
      <c r="O4" s="69">
        <f t="shared" si="5"/>
        <v>256214.64746455674</v>
      </c>
      <c r="P4" s="69">
        <f t="shared" si="5"/>
        <v>256263.08144813709</v>
      </c>
      <c r="Q4" s="69">
        <f t="shared" si="5"/>
        <v>256311.52458752017</v>
      </c>
      <c r="R4" s="69">
        <f t="shared" si="5"/>
        <v>256359.97688443674</v>
      </c>
      <c r="S4" s="69">
        <f t="shared" si="5"/>
        <v>256408.43834061793</v>
      </c>
      <c r="T4" s="69">
        <f t="shared" si="5"/>
        <v>256456.90895779518</v>
      </c>
      <c r="U4" s="69">
        <f t="shared" si="5"/>
        <v>256505.38873770024</v>
      </c>
      <c r="V4" s="69">
        <f t="shared" si="5"/>
        <v>256553.87768206521</v>
      </c>
      <c r="W4" s="69">
        <f t="shared" si="5"/>
        <v>256602.37579262251</v>
      </c>
      <c r="X4" s="69">
        <f t="shared" si="5"/>
        <v>256650.88307110488</v>
      </c>
      <c r="Y4" s="69">
        <f t="shared" si="5"/>
        <v>256699.39951924537</v>
      </c>
      <c r="Z4" s="69">
        <f t="shared" si="5"/>
        <v>256747.92513877744</v>
      </c>
      <c r="AA4" s="69">
        <f t="shared" si="5"/>
        <v>256796.45993143477</v>
      </c>
      <c r="AB4" s="69">
        <f t="shared" si="5"/>
        <v>256845.00389895146</v>
      </c>
      <c r="AC4" s="69">
        <f t="shared" si="5"/>
        <v>256893.55704306185</v>
      </c>
      <c r="AD4" s="69">
        <f t="shared" si="5"/>
        <v>256942.11936550069</v>
      </c>
      <c r="AE4" s="69">
        <f t="shared" si="5"/>
        <v>256990.690868003</v>
      </c>
      <c r="AF4" s="69">
        <f t="shared" si="5"/>
        <v>257039.27155230416</v>
      </c>
      <c r="AG4" s="69">
        <f t="shared" si="5"/>
        <v>257087.86142013984</v>
      </c>
      <c r="AH4" s="69">
        <f t="shared" si="5"/>
        <v>257136.46047324612</v>
      </c>
      <c r="AI4" s="69">
        <f t="shared" si="5"/>
        <v>257185.0687133593</v>
      </c>
      <c r="AJ4" s="69">
        <f t="shared" si="5"/>
        <v>257233.68614221612</v>
      </c>
      <c r="AK4" s="69">
        <f t="shared" si="5"/>
        <v>257282.31276155353</v>
      </c>
      <c r="AL4" s="69">
        <f t="shared" si="5"/>
        <v>257330.94857310891</v>
      </c>
      <c r="AM4" s="69">
        <f t="shared" si="5"/>
        <v>257379.59357861991</v>
      </c>
      <c r="AN4" s="69">
        <f t="shared" si="5"/>
        <v>257428.24777982451</v>
      </c>
      <c r="AO4" s="69">
        <f t="shared" si="5"/>
        <v>257476.91117846104</v>
      </c>
      <c r="AP4" s="69">
        <f t="shared" si="5"/>
        <v>257525.58377626818</v>
      </c>
      <c r="AQ4" s="69">
        <f t="shared" si="5"/>
        <v>257574.26557498489</v>
      </c>
      <c r="AR4" s="69">
        <f t="shared" si="5"/>
        <v>257622.95657635049</v>
      </c>
      <c r="AS4" s="69">
        <f t="shared" si="5"/>
        <v>257671.6567821046</v>
      </c>
      <c r="AT4" s="69">
        <f t="shared" si="5"/>
        <v>257720.36619398723</v>
      </c>
      <c r="AU4" s="69">
        <f t="shared" si="5"/>
        <v>257769.08481373862</v>
      </c>
      <c r="AV4" s="69">
        <f t="shared" si="5"/>
        <v>257817.81264309943</v>
      </c>
      <c r="AW4" s="69">
        <f t="shared" si="5"/>
        <v>257866.54968381062</v>
      </c>
      <c r="AX4" s="69">
        <f t="shared" si="5"/>
        <v>257915.29593761347</v>
      </c>
      <c r="AY4" s="69">
        <f t="shared" si="5"/>
        <v>257964.05140624958</v>
      </c>
      <c r="AZ4" s="69">
        <f t="shared" si="5"/>
        <v>258012.81609146087</v>
      </c>
      <c r="BA4" s="69">
        <f t="shared" si="5"/>
        <v>258061.58999498966</v>
      </c>
      <c r="BB4" s="69">
        <f t="shared" si="5"/>
        <v>258110.37311857851</v>
      </c>
      <c r="BC4" s="69">
        <f t="shared" si="5"/>
        <v>258159.16546397039</v>
      </c>
      <c r="BD4" s="69">
        <f t="shared" si="5"/>
        <v>258207.96703290852</v>
      </c>
      <c r="BE4" s="69">
        <f t="shared" si="5"/>
        <v>258256.77782713651</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428836.92119157896</v>
      </c>
      <c r="DG4" s="108">
        <f t="shared" ref="DG4:DV5" si="6">G4*BG4</f>
        <v>428917.98712830502</v>
      </c>
      <c r="DH4" s="108">
        <f t="shared" si="6"/>
        <v>428999.06838947209</v>
      </c>
      <c r="DI4" s="108">
        <f t="shared" si="6"/>
        <v>429080.16497797699</v>
      </c>
      <c r="DJ4" s="108">
        <f t="shared" si="6"/>
        <v>491840.86511977867</v>
      </c>
      <c r="DK4" s="108">
        <f t="shared" si="6"/>
        <v>491933.84111713519</v>
      </c>
      <c r="DL4" s="108">
        <f t="shared" si="6"/>
        <v>492026.83469037182</v>
      </c>
      <c r="DM4" s="108">
        <f t="shared" si="6"/>
        <v>492119.8458428111</v>
      </c>
      <c r="DN4" s="108">
        <f t="shared" si="6"/>
        <v>437098.16415274225</v>
      </c>
      <c r="DO4" s="108">
        <f t="shared" si="6"/>
        <v>437180.7917679667</v>
      </c>
      <c r="DP4" s="108">
        <f t="shared" si="6"/>
        <v>437263.43500284682</v>
      </c>
      <c r="DQ4" s="108">
        <f t="shared" si="6"/>
        <v>437346.09386033524</v>
      </c>
      <c r="DR4" s="108">
        <f t="shared" si="6"/>
        <v>437428.76834338519</v>
      </c>
      <c r="DS4" s="108">
        <f t="shared" si="6"/>
        <v>452037.77839180926</v>
      </c>
      <c r="DT4" s="108">
        <f t="shared" si="6"/>
        <v>452123.2301431162</v>
      </c>
      <c r="DU4" s="108">
        <f t="shared" si="6"/>
        <v>452208.69804794429</v>
      </c>
      <c r="DV4" s="108">
        <f t="shared" si="6"/>
        <v>452294.18210934708</v>
      </c>
      <c r="DW4" s="108">
        <f t="shared" ref="DW4:EL5" si="7">W4*BW4</f>
        <v>456665.31189470633</v>
      </c>
      <c r="DX4" s="108">
        <f t="shared" si="7"/>
        <v>456751.63841989497</v>
      </c>
      <c r="DY4" s="108">
        <f t="shared" si="7"/>
        <v>456837.98126396904</v>
      </c>
      <c r="DZ4" s="108">
        <f t="shared" si="7"/>
        <v>456924.34043001354</v>
      </c>
      <c r="EA4" s="108">
        <f t="shared" si="7"/>
        <v>469883.50520927069</v>
      </c>
      <c r="EB4" s="108">
        <f t="shared" si="7"/>
        <v>469972.33045872935</v>
      </c>
      <c r="EC4" s="108">
        <f t="shared" si="7"/>
        <v>470061.1724994242</v>
      </c>
      <c r="ED4" s="108">
        <f t="shared" si="7"/>
        <v>470150.03133452946</v>
      </c>
      <c r="EE4" s="108">
        <f t="shared" si="7"/>
        <v>470238.9069672199</v>
      </c>
      <c r="EF4" s="108">
        <f t="shared" si="7"/>
        <v>472683.65457228466</v>
      </c>
      <c r="EG4" s="108">
        <f t="shared" si="7"/>
        <v>472773.00915287092</v>
      </c>
      <c r="EH4" s="108">
        <f t="shared" si="7"/>
        <v>472862.38062475651</v>
      </c>
      <c r="EI4" s="108">
        <f t="shared" si="7"/>
        <v>472951.76899113442</v>
      </c>
      <c r="EJ4" s="108">
        <f t="shared" si="7"/>
        <v>494531.38370544184</v>
      </c>
      <c r="EK4" s="108">
        <f t="shared" si="7"/>
        <v>494624.86830968049</v>
      </c>
      <c r="EL4" s="108">
        <f t="shared" si="7"/>
        <v>494718.37058594468</v>
      </c>
      <c r="EM4" s="108">
        <f t="shared" ref="EM4:FB5" si="8">AM4*CM4</f>
        <v>494811.890537575</v>
      </c>
      <c r="EN4" s="108">
        <f t="shared" si="8"/>
        <v>533523.98278415215</v>
      </c>
      <c r="EO4" s="108">
        <f t="shared" si="8"/>
        <v>533624.83842249133</v>
      </c>
      <c r="EP4" s="108">
        <f t="shared" si="8"/>
        <v>533725.71312625241</v>
      </c>
      <c r="EQ4" s="108">
        <f t="shared" si="8"/>
        <v>533826.60689903935</v>
      </c>
      <c r="ER4" s="108">
        <f t="shared" si="8"/>
        <v>533927.51974445698</v>
      </c>
      <c r="ES4" s="108">
        <f t="shared" si="8"/>
        <v>508921.85051290778</v>
      </c>
      <c r="ET4" s="108">
        <f t="shared" si="8"/>
        <v>509018.05544418457</v>
      </c>
      <c r="EU4" s="108">
        <f t="shared" si="8"/>
        <v>509114.27856172866</v>
      </c>
      <c r="EV4" s="108">
        <f t="shared" si="8"/>
        <v>509210.51986897783</v>
      </c>
      <c r="EW4" s="108">
        <f t="shared" si="8"/>
        <v>503933.22695463803</v>
      </c>
      <c r="EX4" s="108">
        <f t="shared" si="8"/>
        <v>504028.48885274364</v>
      </c>
      <c r="EY4" s="108">
        <f t="shared" si="8"/>
        <v>504123.7687588486</v>
      </c>
      <c r="EZ4" s="108">
        <f t="shared" si="8"/>
        <v>504219.06667635706</v>
      </c>
      <c r="FA4" s="108">
        <f t="shared" si="8"/>
        <v>441593.88177079236</v>
      </c>
      <c r="FB4" s="108">
        <f t="shared" si="8"/>
        <v>441677.35924185242</v>
      </c>
      <c r="FC4" s="108">
        <f t="shared" ref="FC4:FE5" si="9">BC4*DC4</f>
        <v>441760.85249322205</v>
      </c>
      <c r="FD4" s="108">
        <f t="shared" si="9"/>
        <v>441844.36152788432</v>
      </c>
      <c r="FE4" s="108">
        <f t="shared" si="9"/>
        <v>441927.88634882285</v>
      </c>
    </row>
    <row r="5" spans="1:161" ht="15.75" x14ac:dyDescent="0.25">
      <c r="A5" s="47" t="s">
        <v>169</v>
      </c>
      <c r="B5" s="12">
        <f>'Urb proj of all 25 ARs '!L5</f>
        <v>37276.335642967671</v>
      </c>
      <c r="C5" s="12">
        <f>'Urb proj of all 25 ARs '!M5</f>
        <v>37644.530596788194</v>
      </c>
      <c r="D5" s="100">
        <f t="shared" ref="D5:D28" si="10">(C5-B5)/B5</f>
        <v>9.8774449652747481E-3</v>
      </c>
      <c r="E5" s="101">
        <f t="shared" ref="E5:E28" si="11">((1+D5)^(1/52))-1</f>
        <v>1.8903674735093468E-4</v>
      </c>
      <c r="F5" s="69">
        <f t="shared" ref="F5:F28" si="12">B5*(1+E5)</f>
        <v>37283.382240210776</v>
      </c>
      <c r="G5" s="69">
        <f t="shared" ref="G5:G28" si="13">F5*(1+E5)</f>
        <v>37290.430169519706</v>
      </c>
      <c r="H5" s="69">
        <f>G5*(1+$E$5)</f>
        <v>37297.479431146268</v>
      </c>
      <c r="I5" s="69">
        <f t="shared" ref="I5:BE5" si="14">H5*(1+$E$5)</f>
        <v>37304.530025342319</v>
      </c>
      <c r="J5" s="69">
        <f t="shared" si="14"/>
        <v>37311.581952359767</v>
      </c>
      <c r="K5" s="69">
        <f t="shared" si="14"/>
        <v>37318.635212450557</v>
      </c>
      <c r="L5" s="69">
        <f t="shared" si="14"/>
        <v>37325.689805866692</v>
      </c>
      <c r="M5" s="69">
        <f t="shared" si="14"/>
        <v>37332.745732860225</v>
      </c>
      <c r="N5" s="69">
        <f t="shared" si="14"/>
        <v>37339.802993683246</v>
      </c>
      <c r="O5" s="69">
        <f t="shared" si="14"/>
        <v>37346.861588587897</v>
      </c>
      <c r="P5" s="69">
        <f t="shared" si="14"/>
        <v>37353.921517826369</v>
      </c>
      <c r="Q5" s="69">
        <f t="shared" si="14"/>
        <v>37360.982781650899</v>
      </c>
      <c r="R5" s="69">
        <f t="shared" si="14"/>
        <v>37368.045380313779</v>
      </c>
      <c r="S5" s="69">
        <f t="shared" si="14"/>
        <v>37375.109314067333</v>
      </c>
      <c r="T5" s="69">
        <f t="shared" si="14"/>
        <v>37382.174583163949</v>
      </c>
      <c r="U5" s="69">
        <f t="shared" si="14"/>
        <v>37389.241187856052</v>
      </c>
      <c r="V5" s="69">
        <f t="shared" si="14"/>
        <v>37396.309128396126</v>
      </c>
      <c r="W5" s="69">
        <f t="shared" si="14"/>
        <v>37403.378405036688</v>
      </c>
      <c r="X5" s="69">
        <f t="shared" si="14"/>
        <v>37410.449018030311</v>
      </c>
      <c r="Y5" s="69">
        <f t="shared" si="14"/>
        <v>37417.520967629614</v>
      </c>
      <c r="Z5" s="69">
        <f t="shared" si="14"/>
        <v>37424.594254087271</v>
      </c>
      <c r="AA5" s="69">
        <f t="shared" si="14"/>
        <v>37431.668877655989</v>
      </c>
      <c r="AB5" s="69">
        <f t="shared" si="14"/>
        <v>37438.744838588536</v>
      </c>
      <c r="AC5" s="69">
        <f t="shared" si="14"/>
        <v>37445.822137137722</v>
      </c>
      <c r="AD5" s="69">
        <f t="shared" si="14"/>
        <v>37452.900773556408</v>
      </c>
      <c r="AE5" s="69">
        <f t="shared" si="14"/>
        <v>37459.9807480975</v>
      </c>
      <c r="AF5" s="69">
        <f t="shared" si="14"/>
        <v>37467.062061013952</v>
      </c>
      <c r="AG5" s="69">
        <f t="shared" si="14"/>
        <v>37474.144712558758</v>
      </c>
      <c r="AH5" s="69">
        <f t="shared" si="14"/>
        <v>37481.228702984976</v>
      </c>
      <c r="AI5" s="69">
        <f t="shared" si="14"/>
        <v>37488.314032545706</v>
      </c>
      <c r="AJ5" s="69">
        <f t="shared" si="14"/>
        <v>37495.400701494087</v>
      </c>
      <c r="AK5" s="69">
        <f t="shared" si="14"/>
        <v>37502.488710083315</v>
      </c>
      <c r="AL5" s="69">
        <f t="shared" si="14"/>
        <v>37509.578058566636</v>
      </c>
      <c r="AM5" s="69">
        <f t="shared" si="14"/>
        <v>37516.668747197335</v>
      </c>
      <c r="AN5" s="69">
        <f t="shared" si="14"/>
        <v>37523.760776228744</v>
      </c>
      <c r="AO5" s="69">
        <f t="shared" si="14"/>
        <v>37530.854145914258</v>
      </c>
      <c r="AP5" s="69">
        <f t="shared" si="14"/>
        <v>37537.948856507304</v>
      </c>
      <c r="AQ5" s="69">
        <f t="shared" si="14"/>
        <v>37545.044908261363</v>
      </c>
      <c r="AR5" s="69">
        <f t="shared" si="14"/>
        <v>37552.142301429965</v>
      </c>
      <c r="AS5" s="69">
        <f t="shared" si="14"/>
        <v>37559.241036266685</v>
      </c>
      <c r="AT5" s="69">
        <f t="shared" si="14"/>
        <v>37566.341113025148</v>
      </c>
      <c r="AU5" s="69">
        <f t="shared" si="14"/>
        <v>37573.44253195903</v>
      </c>
      <c r="AV5" s="69">
        <f t="shared" si="14"/>
        <v>37580.545293322051</v>
      </c>
      <c r="AW5" s="69">
        <f t="shared" si="14"/>
        <v>37587.649397367975</v>
      </c>
      <c r="AX5" s="69">
        <f t="shared" si="14"/>
        <v>37594.754844350624</v>
      </c>
      <c r="AY5" s="69">
        <f t="shared" si="14"/>
        <v>37601.861634523855</v>
      </c>
      <c r="AZ5" s="69">
        <f t="shared" si="14"/>
        <v>37608.969768141586</v>
      </c>
      <c r="BA5" s="69">
        <f t="shared" si="14"/>
        <v>37616.079245457775</v>
      </c>
      <c r="BB5" s="69">
        <f t="shared" si="14"/>
        <v>37623.190066726434</v>
      </c>
      <c r="BC5" s="69">
        <f t="shared" si="14"/>
        <v>37630.302232201611</v>
      </c>
      <c r="BD5" s="69">
        <f t="shared" si="14"/>
        <v>37637.415742137418</v>
      </c>
      <c r="BE5" s="69">
        <f t="shared" si="14"/>
        <v>37644.530596788005</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42677.858452177512</v>
      </c>
      <c r="DG5" s="108">
        <f t="shared" si="6"/>
        <v>42685.926135723217</v>
      </c>
      <c r="DH5" s="108">
        <f t="shared" si="6"/>
        <v>42693.995344357572</v>
      </c>
      <c r="DI5" s="108">
        <f t="shared" si="6"/>
        <v>42702.066078368887</v>
      </c>
      <c r="DJ5" s="108">
        <f t="shared" si="6"/>
        <v>44729.480939366404</v>
      </c>
      <c r="DK5" s="108">
        <f t="shared" si="6"/>
        <v>44737.936454953873</v>
      </c>
      <c r="DL5" s="108">
        <f t="shared" si="6"/>
        <v>44746.393568944506</v>
      </c>
      <c r="DM5" s="108">
        <f t="shared" si="6"/>
        <v>44754.852281640466</v>
      </c>
      <c r="DN5" s="108">
        <f t="shared" si="6"/>
        <v>41165.890732553868</v>
      </c>
      <c r="DO5" s="108">
        <f t="shared" si="6"/>
        <v>41173.672598639758</v>
      </c>
      <c r="DP5" s="108">
        <f t="shared" si="6"/>
        <v>41181.455935784295</v>
      </c>
      <c r="DQ5" s="108">
        <f t="shared" si="6"/>
        <v>41189.240744265568</v>
      </c>
      <c r="DR5" s="108">
        <f t="shared" si="6"/>
        <v>41197.027024361727</v>
      </c>
      <c r="DS5" s="108">
        <f t="shared" si="6"/>
        <v>43254.15093776094</v>
      </c>
      <c r="DT5" s="108">
        <f t="shared" si="6"/>
        <v>43262.327561763639</v>
      </c>
      <c r="DU5" s="108">
        <f t="shared" si="6"/>
        <v>43270.505731448742</v>
      </c>
      <c r="DV5" s="108">
        <f t="shared" si="6"/>
        <v>43278.685447108444</v>
      </c>
      <c r="DW5" s="108">
        <f t="shared" si="7"/>
        <v>42496.913733631074</v>
      </c>
      <c r="DX5" s="108">
        <f t="shared" si="7"/>
        <v>42504.947211975727</v>
      </c>
      <c r="DY5" s="108">
        <f t="shared" si="7"/>
        <v>42512.982208943002</v>
      </c>
      <c r="DZ5" s="108">
        <f t="shared" si="7"/>
        <v>42521.018724819965</v>
      </c>
      <c r="EA5" s="108">
        <f t="shared" si="7"/>
        <v>44185.731942742721</v>
      </c>
      <c r="EB5" s="108">
        <f t="shared" si="7"/>
        <v>44194.084669788499</v>
      </c>
      <c r="EC5" s="108">
        <f t="shared" si="7"/>
        <v>44202.438975806625</v>
      </c>
      <c r="ED5" s="108">
        <f t="shared" si="7"/>
        <v>44210.794861095586</v>
      </c>
      <c r="EE5" s="108">
        <f t="shared" si="7"/>
        <v>44219.152325953932</v>
      </c>
      <c r="EF5" s="108">
        <f t="shared" si="7"/>
        <v>48442.586808234715</v>
      </c>
      <c r="EG5" s="108">
        <f t="shared" si="7"/>
        <v>48451.744237278202</v>
      </c>
      <c r="EH5" s="108">
        <f t="shared" si="7"/>
        <v>48460.903397412294</v>
      </c>
      <c r="EI5" s="108">
        <f t="shared" si="7"/>
        <v>48470.064288964233</v>
      </c>
      <c r="EJ5" s="108">
        <f t="shared" si="7"/>
        <v>45371.330230446045</v>
      </c>
      <c r="EK5" s="108">
        <f t="shared" si="7"/>
        <v>45379.907079135788</v>
      </c>
      <c r="EL5" s="108">
        <f t="shared" si="7"/>
        <v>45388.485549165118</v>
      </c>
      <c r="EM5" s="108">
        <f t="shared" si="8"/>
        <v>45397.065640840519</v>
      </c>
      <c r="EN5" s="108">
        <f t="shared" si="8"/>
        <v>50061.395886462458</v>
      </c>
      <c r="EO5" s="108">
        <f t="shared" si="8"/>
        <v>50070.859329908679</v>
      </c>
      <c r="EP5" s="108">
        <f t="shared" si="8"/>
        <v>50080.32456229347</v>
      </c>
      <c r="EQ5" s="108">
        <f t="shared" si="8"/>
        <v>50089.791583955004</v>
      </c>
      <c r="ER5" s="108">
        <f t="shared" si="8"/>
        <v>50099.260395231526</v>
      </c>
      <c r="ES5" s="108">
        <f t="shared" si="8"/>
        <v>46438.203302318107</v>
      </c>
      <c r="ET5" s="108">
        <f t="shared" si="8"/>
        <v>46446.981829223194</v>
      </c>
      <c r="EU5" s="108">
        <f t="shared" si="8"/>
        <v>46455.76201559246</v>
      </c>
      <c r="EV5" s="108">
        <f t="shared" si="8"/>
        <v>46464.543861739599</v>
      </c>
      <c r="EW5" s="108">
        <f t="shared" si="8"/>
        <v>46058.814580469982</v>
      </c>
      <c r="EX5" s="108">
        <f t="shared" si="8"/>
        <v>46067.521388965113</v>
      </c>
      <c r="EY5" s="108">
        <f t="shared" si="8"/>
        <v>46076.229843367</v>
      </c>
      <c r="EZ5" s="108">
        <f t="shared" si="8"/>
        <v>46084.939943986785</v>
      </c>
      <c r="FA5" s="108">
        <f t="shared" si="8"/>
        <v>41221.955731474263</v>
      </c>
      <c r="FB5" s="108">
        <f t="shared" si="8"/>
        <v>41229.748195905195</v>
      </c>
      <c r="FC5" s="108">
        <f t="shared" si="9"/>
        <v>41237.542133398238</v>
      </c>
      <c r="FD5" s="108">
        <f t="shared" si="9"/>
        <v>41245.337544231887</v>
      </c>
      <c r="FE5" s="108">
        <f t="shared" si="9"/>
        <v>41253.134428684636</v>
      </c>
    </row>
    <row r="6" spans="1:161" ht="15.75" x14ac:dyDescent="0.25">
      <c r="A6" s="47" t="s">
        <v>171</v>
      </c>
      <c r="B6" s="12">
        <f>'Urb proj of all 25 ARs '!L6</f>
        <v>62423.260591180391</v>
      </c>
      <c r="C6" s="12">
        <f>'Urb proj of all 25 ARs '!M6</f>
        <v>63039.842912222783</v>
      </c>
      <c r="D6" s="100">
        <f t="shared" si="10"/>
        <v>9.8774449652747967E-3</v>
      </c>
      <c r="E6" s="101">
        <f t="shared" si="11"/>
        <v>1.8903674735093468E-4</v>
      </c>
      <c r="F6" s="69">
        <f t="shared" si="12"/>
        <v>62435.060881321588</v>
      </c>
      <c r="G6" s="69">
        <f t="shared" ref="G6:G15" si="16">F6*(1+E6)</f>
        <v>62446.863402151248</v>
      </c>
      <c r="H6" s="69">
        <f t="shared" ref="H6:AM6" si="17">G6*(1+$E$6)</f>
        <v>62458.668154091058</v>
      </c>
      <c r="I6" s="69">
        <f t="shared" si="17"/>
        <v>62470.475137562782</v>
      </c>
      <c r="J6" s="69">
        <f t="shared" si="17"/>
        <v>62482.284352988252</v>
      </c>
      <c r="K6" s="69">
        <f t="shared" si="17"/>
        <v>62494.095800789401</v>
      </c>
      <c r="L6" s="69">
        <f t="shared" si="17"/>
        <v>62505.909481388218</v>
      </c>
      <c r="M6" s="69">
        <f t="shared" si="17"/>
        <v>62517.725395206791</v>
      </c>
      <c r="N6" s="69">
        <f t="shared" si="17"/>
        <v>62529.543542667278</v>
      </c>
      <c r="O6" s="69">
        <f t="shared" si="17"/>
        <v>62541.363924191923</v>
      </c>
      <c r="P6" s="69">
        <f t="shared" si="17"/>
        <v>62553.186540203045</v>
      </c>
      <c r="Q6" s="69">
        <f t="shared" si="17"/>
        <v>62565.011391123044</v>
      </c>
      <c r="R6" s="69">
        <f t="shared" si="17"/>
        <v>62576.838477374396</v>
      </c>
      <c r="S6" s="69">
        <f t="shared" si="17"/>
        <v>62588.667799379662</v>
      </c>
      <c r="T6" s="69">
        <f t="shared" si="17"/>
        <v>62600.499357561486</v>
      </c>
      <c r="U6" s="69">
        <f t="shared" si="17"/>
        <v>62612.33315234258</v>
      </c>
      <c r="V6" s="69">
        <f t="shared" si="17"/>
        <v>62624.16918414575</v>
      </c>
      <c r="W6" s="69">
        <f t="shared" si="17"/>
        <v>62636.007453393875</v>
      </c>
      <c r="X6" s="69">
        <f t="shared" si="17"/>
        <v>62647.847960509913</v>
      </c>
      <c r="Y6" s="69">
        <f t="shared" si="17"/>
        <v>62659.690705916903</v>
      </c>
      <c r="Z6" s="69">
        <f t="shared" si="17"/>
        <v>62671.535690037963</v>
      </c>
      <c r="AA6" s="69">
        <f t="shared" si="17"/>
        <v>62683.382913296293</v>
      </c>
      <c r="AB6" s="69">
        <f t="shared" si="17"/>
        <v>62695.232376115178</v>
      </c>
      <c r="AC6" s="69">
        <f t="shared" si="17"/>
        <v>62707.084078917971</v>
      </c>
      <c r="AD6" s="69">
        <f t="shared" si="17"/>
        <v>62718.93802212811</v>
      </c>
      <c r="AE6" s="69">
        <f t="shared" si="17"/>
        <v>62730.794206169121</v>
      </c>
      <c r="AF6" s="69">
        <f t="shared" si="17"/>
        <v>62742.652631464596</v>
      </c>
      <c r="AG6" s="69">
        <f t="shared" si="17"/>
        <v>62754.513298438214</v>
      </c>
      <c r="AH6" s="69">
        <f t="shared" si="17"/>
        <v>62766.376207513742</v>
      </c>
      <c r="AI6" s="69">
        <f t="shared" si="17"/>
        <v>62778.241359115018</v>
      </c>
      <c r="AJ6" s="69">
        <f t="shared" si="17"/>
        <v>62790.108753665954</v>
      </c>
      <c r="AK6" s="69">
        <f t="shared" si="17"/>
        <v>62801.978391590557</v>
      </c>
      <c r="AL6" s="69">
        <f t="shared" si="17"/>
        <v>62813.850273312906</v>
      </c>
      <c r="AM6" s="69">
        <f t="shared" si="17"/>
        <v>62825.72439925716</v>
      </c>
      <c r="AN6" s="69">
        <f t="shared" ref="AN6:BE6" si="18">AM6*(1+$E$6)</f>
        <v>62837.600769847559</v>
      </c>
      <c r="AO6" s="69">
        <f t="shared" si="18"/>
        <v>62849.479385508428</v>
      </c>
      <c r="AP6" s="69">
        <f t="shared" si="18"/>
        <v>62861.360246664168</v>
      </c>
      <c r="AQ6" s="69">
        <f t="shared" si="18"/>
        <v>62873.24335373925</v>
      </c>
      <c r="AR6" s="69">
        <f t="shared" si="18"/>
        <v>62885.128707158241</v>
      </c>
      <c r="AS6" s="69">
        <f t="shared" si="18"/>
        <v>62897.016307345788</v>
      </c>
      <c r="AT6" s="69">
        <f t="shared" si="18"/>
        <v>62908.90615472661</v>
      </c>
      <c r="AU6" s="69">
        <f t="shared" si="18"/>
        <v>62920.798249725507</v>
      </c>
      <c r="AV6" s="69">
        <f t="shared" si="18"/>
        <v>62932.692592767358</v>
      </c>
      <c r="AW6" s="69">
        <f t="shared" si="18"/>
        <v>62944.589184277131</v>
      </c>
      <c r="AX6" s="69">
        <f t="shared" si="18"/>
        <v>62956.488024679864</v>
      </c>
      <c r="AY6" s="69">
        <f t="shared" si="18"/>
        <v>62968.389114400685</v>
      </c>
      <c r="AZ6" s="69">
        <f t="shared" si="18"/>
        <v>62980.2924538648</v>
      </c>
      <c r="BA6" s="69">
        <f t="shared" si="18"/>
        <v>62992.19804349749</v>
      </c>
      <c r="BB6" s="69">
        <f t="shared" si="18"/>
        <v>63004.105883724122</v>
      </c>
      <c r="BC6" s="69">
        <f t="shared" si="18"/>
        <v>63016.015974970134</v>
      </c>
      <c r="BD6" s="69">
        <f t="shared" si="18"/>
        <v>63027.928317661055</v>
      </c>
      <c r="BE6" s="69">
        <f t="shared" si="18"/>
        <v>63039.842912222492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71319.791774542347</v>
      </c>
      <c r="DG6" s="108">
        <f t="shared" ref="DG6:DG15" si="20">G6*BG6</f>
        <v>71333.273836001143</v>
      </c>
      <c r="DH6" s="108">
        <f t="shared" ref="DH6:DH15" si="21">H6*BH6</f>
        <v>71346.758446064996</v>
      </c>
      <c r="DI6" s="108">
        <f t="shared" ref="DI6:DI15" si="22">I6*BI6</f>
        <v>71360.245605215678</v>
      </c>
      <c r="DJ6" s="108">
        <f t="shared" ref="DJ6:DJ15" si="23">J6*BJ6</f>
        <v>79101.784312296848</v>
      </c>
      <c r="DK6" s="108">
        <f t="shared" ref="DK6:DK15" si="24">K6*BK6</f>
        <v>79116.737456312898</v>
      </c>
      <c r="DL6" s="108">
        <f t="shared" ref="DL6:DL15" si="25">L6*BL6</f>
        <v>79131.693427022648</v>
      </c>
      <c r="DM6" s="108">
        <f t="shared" ref="DM6:DM15" si="26">M6*BM6</f>
        <v>79146.652224960475</v>
      </c>
      <c r="DN6" s="108">
        <f t="shared" ref="DN6:DN15" si="27">N6*BN6</f>
        <v>71906.869993028959</v>
      </c>
      <c r="DO6" s="108">
        <f t="shared" ref="DO6:DO15" si="28">O6*BO6</f>
        <v>71920.46303384463</v>
      </c>
      <c r="DP6" s="108">
        <f t="shared" ref="DP6:DP15" si="29">P6*BP6</f>
        <v>71934.058644244535</v>
      </c>
      <c r="DQ6" s="108">
        <f t="shared" ref="DQ6:DQ15" si="30">Q6*BQ6</f>
        <v>71947.656824714388</v>
      </c>
      <c r="DR6" s="108">
        <f t="shared" ref="DR6:DR15" si="31">R6*BR6</f>
        <v>71961.257575740063</v>
      </c>
      <c r="DS6" s="108">
        <f t="shared" ref="DS6:DS15" si="32">S6*BS6</f>
        <v>74613.036476101814</v>
      </c>
      <c r="DT6" s="108">
        <f t="shared" ref="DT6:DT15" si="33">T6*BT6</f>
        <v>74627.141081827227</v>
      </c>
      <c r="DU6" s="108">
        <f t="shared" ref="DU6:DU15" si="34">U6*BU6</f>
        <v>74641.248353841438</v>
      </c>
      <c r="DV6" s="108">
        <f t="shared" ref="DV6:DV15" si="35">V6*BV6</f>
        <v>74655.358292648452</v>
      </c>
      <c r="DW6" s="108">
        <f t="shared" ref="DW6:DW15" si="36">W6*BW6</f>
        <v>74893.853189336864</v>
      </c>
      <c r="DX6" s="108">
        <f t="shared" ref="DX6:DX15" si="37">X6*BX6</f>
        <v>74908.010879740352</v>
      </c>
      <c r="DY6" s="108">
        <f t="shared" ref="DY6:DY15" si="38">Y6*BY6</f>
        <v>74922.17124646758</v>
      </c>
      <c r="DZ6" s="108">
        <f t="shared" ref="DZ6:DZ15" si="39">Z6*BZ6</f>
        <v>74936.334290024475</v>
      </c>
      <c r="EA6" s="108">
        <f t="shared" ref="EA6:EA15" si="40">AA6*CA6</f>
        <v>76182.796031603313</v>
      </c>
      <c r="EB6" s="108">
        <f t="shared" ref="EB6:EB15" si="41">AB6*CB6</f>
        <v>76197.197379569232</v>
      </c>
      <c r="EC6" s="108">
        <f t="shared" ref="EC6:EC15" si="42">AC6*CC6</f>
        <v>76211.601449919122</v>
      </c>
      <c r="ED6" s="108">
        <f t="shared" ref="ED6:ED15" si="43">AD6*CD6</f>
        <v>76226.008243167627</v>
      </c>
      <c r="EE6" s="108">
        <f t="shared" ref="EE6:EE15" si="44">AE6*CE6</f>
        <v>76240.417759829463</v>
      </c>
      <c r="EF6" s="108">
        <f t="shared" ref="EF6:EF15" si="45">AF6*CF6</f>
        <v>81924.591256683649</v>
      </c>
      <c r="EG6" s="108">
        <f t="shared" ref="EG6:EG15" si="46">AG6*CG6</f>
        <v>81940.078014942861</v>
      </c>
      <c r="EH6" s="108">
        <f t="shared" ref="EH6:EH15" si="47">AH6*CH6</f>
        <v>81955.567700768486</v>
      </c>
      <c r="EI6" s="108">
        <f t="shared" ref="EI6:EI15" si="48">AI6*CI6</f>
        <v>81971.060314713948</v>
      </c>
      <c r="EJ6" s="108">
        <f t="shared" ref="EJ6:EJ15" si="49">AJ6*CJ6</f>
        <v>78850.212330525508</v>
      </c>
      <c r="EK6" s="108">
        <f t="shared" ref="EK6:EK15" si="50">AK6*CK6</f>
        <v>78865.117918192409</v>
      </c>
      <c r="EL6" s="108">
        <f t="shared" ref="EL6:EL15" si="51">AL6*CL6</f>
        <v>78880.026323563099</v>
      </c>
      <c r="EM6" s="108">
        <f t="shared" ref="EM6:EM15" si="52">AM6*CM6</f>
        <v>78894.937547170266</v>
      </c>
      <c r="EN6" s="108">
        <f t="shared" ref="EN6:EN15" si="53">AN6*CN6</f>
        <v>88662.310043847479</v>
      </c>
      <c r="EO6" s="108">
        <f t="shared" ref="EO6:EO15" si="54">AO6*CO6</f>
        <v>88679.070478550784</v>
      </c>
      <c r="EP6" s="108">
        <f t="shared" ref="EP6:EP15" si="55">AP6*CP6</f>
        <v>88695.834081592155</v>
      </c>
      <c r="EQ6" s="108">
        <f t="shared" ref="EQ6:EQ15" si="56">AQ6*CQ6</f>
        <v>88712.600853570519</v>
      </c>
      <c r="ER6" s="108">
        <f t="shared" ref="ER6:ER15" si="57">AR6*CR6</f>
        <v>88729.37079508492</v>
      </c>
      <c r="ES6" s="108">
        <f t="shared" ref="ES6:ES15" si="58">AS6*CS6</f>
        <v>81206.308318509269</v>
      </c>
      <c r="ET6" s="108">
        <f t="shared" ref="ET6:ET15" si="59">AT6*CT6</f>
        <v>81221.659294898171</v>
      </c>
      <c r="EU6" s="108">
        <f t="shared" ref="EU6:EU15" si="60">AU6*CU6</f>
        <v>81237.01317318574</v>
      </c>
      <c r="EV6" s="108">
        <f t="shared" ref="EV6:EV15" si="61">AV6*CV6</f>
        <v>81252.369953920497</v>
      </c>
      <c r="EW6" s="108">
        <f t="shared" ref="EW6:EW15" si="62">AW6*CW6</f>
        <v>78313.107248075976</v>
      </c>
      <c r="EX6" s="108">
        <f t="shared" ref="EX6:EX15" si="63">AX6*CX6</f>
        <v>78327.911303145098</v>
      </c>
      <c r="EY6" s="108">
        <f t="shared" ref="EY6:EY15" si="64">AY6*CY6</f>
        <v>78342.71815672463</v>
      </c>
      <c r="EZ6" s="108">
        <f t="shared" ref="EZ6:EZ15" si="65">AZ6*CZ6</f>
        <v>78357.527809343621</v>
      </c>
      <c r="FA6" s="108">
        <f t="shared" ref="FA6:FA15" si="66">BA6*DA6</f>
        <v>72807.280383206482</v>
      </c>
      <c r="FB6" s="108">
        <f t="shared" ref="FB6:FB15" si="67">BB6*DB6</f>
        <v>72821.043634673595</v>
      </c>
      <c r="FC6" s="108">
        <f t="shared" ref="FC6:FC15" si="68">BC6*DC6</f>
        <v>72834.809487901002</v>
      </c>
      <c r="FD6" s="108">
        <f t="shared" ref="FD6:FD15" si="69">BD6*DD6</f>
        <v>72848.577943380515</v>
      </c>
      <c r="FE6" s="108">
        <f t="shared" ref="FE6:FE15" si="70">BE6*DE6</f>
        <v>72862.349001604074</v>
      </c>
    </row>
    <row r="7" spans="1:161" ht="15.75" x14ac:dyDescent="0.25">
      <c r="A7" s="87" t="s">
        <v>172</v>
      </c>
      <c r="B7" s="12">
        <f>'Urb proj of all 25 ARs '!L7</f>
        <v>35631.870152204865</v>
      </c>
      <c r="C7" s="12">
        <f>'Urb proj of all 25 ARs '!M7</f>
        <v>35983.821988643082</v>
      </c>
      <c r="D7" s="100">
        <f t="shared" si="10"/>
        <v>9.8774449652746649E-3</v>
      </c>
      <c r="E7" s="101">
        <f t="shared" si="11"/>
        <v>1.8903674735093468E-4</v>
      </c>
      <c r="F7" s="69">
        <f t="shared" si="12"/>
        <v>35638.605885040466</v>
      </c>
      <c r="G7" s="69">
        <f t="shared" si="16"/>
        <v>35645.342891177097</v>
      </c>
      <c r="H7" s="69">
        <f t="shared" ref="H7:AM7" si="71">G7*(1+$E$7)</f>
        <v>35652.081170855454</v>
      </c>
      <c r="I7" s="69">
        <f t="shared" si="71"/>
        <v>35658.820724316283</v>
      </c>
      <c r="J7" s="69">
        <f t="shared" si="71"/>
        <v>35665.561551800376</v>
      </c>
      <c r="K7" s="69">
        <f t="shared" si="71"/>
        <v>35672.303653548573</v>
      </c>
      <c r="L7" s="69">
        <f t="shared" si="71"/>
        <v>35679.047029801754</v>
      </c>
      <c r="M7" s="69">
        <f t="shared" si="71"/>
        <v>35685.791680800845</v>
      </c>
      <c r="N7" s="69">
        <f t="shared" si="71"/>
        <v>35692.537606786827</v>
      </c>
      <c r="O7" s="69">
        <f t="shared" si="71"/>
        <v>35699.284808000717</v>
      </c>
      <c r="P7" s="69">
        <f t="shared" si="71"/>
        <v>35706.033284683574</v>
      </c>
      <c r="Q7" s="69">
        <f t="shared" si="71"/>
        <v>35712.783037076515</v>
      </c>
      <c r="R7" s="69">
        <f t="shared" si="71"/>
        <v>35719.534065420696</v>
      </c>
      <c r="S7" s="69">
        <f t="shared" si="71"/>
        <v>35726.286369957314</v>
      </c>
      <c r="T7" s="69">
        <f t="shared" si="71"/>
        <v>35733.039950927618</v>
      </c>
      <c r="U7" s="69">
        <f t="shared" si="71"/>
        <v>35739.7948085729</v>
      </c>
      <c r="V7" s="69">
        <f t="shared" si="71"/>
        <v>35746.550943134505</v>
      </c>
      <c r="W7" s="69">
        <f t="shared" si="71"/>
        <v>35753.308354853812</v>
      </c>
      <c r="X7" s="69">
        <f t="shared" si="71"/>
        <v>35760.067043972253</v>
      </c>
      <c r="Y7" s="69">
        <f t="shared" si="71"/>
        <v>35766.827010731293</v>
      </c>
      <c r="Z7" s="69">
        <f t="shared" si="71"/>
        <v>35773.588255372466</v>
      </c>
      <c r="AA7" s="69">
        <f t="shared" si="71"/>
        <v>35780.350778137334</v>
      </c>
      <c r="AB7" s="69">
        <f t="shared" si="71"/>
        <v>35787.114579267509</v>
      </c>
      <c r="AC7" s="69">
        <f t="shared" si="71"/>
        <v>35793.879659004648</v>
      </c>
      <c r="AD7" s="69">
        <f t="shared" si="71"/>
        <v>35800.646017590458</v>
      </c>
      <c r="AE7" s="69">
        <f t="shared" si="71"/>
        <v>35807.413655266682</v>
      </c>
      <c r="AF7" s="69">
        <f t="shared" si="71"/>
        <v>35814.182572275124</v>
      </c>
      <c r="AG7" s="69">
        <f t="shared" si="71"/>
        <v>35820.95276885762</v>
      </c>
      <c r="AH7" s="69">
        <f t="shared" si="71"/>
        <v>35827.724245256053</v>
      </c>
      <c r="AI7" s="69">
        <f t="shared" si="71"/>
        <v>35834.497001712363</v>
      </c>
      <c r="AJ7" s="69">
        <f t="shared" si="71"/>
        <v>35841.271038468527</v>
      </c>
      <c r="AK7" s="69">
        <f t="shared" si="71"/>
        <v>35848.046355766564</v>
      </c>
      <c r="AL7" s="69">
        <f t="shared" si="71"/>
        <v>35854.822953848547</v>
      </c>
      <c r="AM7" s="69">
        <f t="shared" si="71"/>
        <v>35861.600832956588</v>
      </c>
      <c r="AN7" s="69">
        <f t="shared" ref="AN7:BE7" si="72">AM7*(1+$E$7)</f>
        <v>35868.379993332848</v>
      </c>
      <c r="AO7" s="69">
        <f t="shared" si="72"/>
        <v>35875.160435219535</v>
      </c>
      <c r="AP7" s="69">
        <f t="shared" si="72"/>
        <v>35881.942158858903</v>
      </c>
      <c r="AQ7" s="69">
        <f t="shared" si="72"/>
        <v>35888.725164493248</v>
      </c>
      <c r="AR7" s="69">
        <f t="shared" si="72"/>
        <v>35895.509452364917</v>
      </c>
      <c r="AS7" s="69">
        <f t="shared" si="72"/>
        <v>35902.295022716295</v>
      </c>
      <c r="AT7" s="69">
        <f t="shared" si="72"/>
        <v>35909.081875789823</v>
      </c>
      <c r="AU7" s="69">
        <f t="shared" si="72"/>
        <v>35915.870011827981</v>
      </c>
      <c r="AV7" s="69">
        <f t="shared" si="72"/>
        <v>35922.659431073298</v>
      </c>
      <c r="AW7" s="69">
        <f t="shared" si="72"/>
        <v>35929.450133768347</v>
      </c>
      <c r="AX7" s="69">
        <f t="shared" si="72"/>
        <v>35936.242120155744</v>
      </c>
      <c r="AY7" s="69">
        <f t="shared" si="72"/>
        <v>35943.035390478151</v>
      </c>
      <c r="AZ7" s="69">
        <f t="shared" si="72"/>
        <v>35949.829944978286</v>
      </c>
      <c r="BA7" s="69">
        <f t="shared" si="72"/>
        <v>35956.625783898904</v>
      </c>
      <c r="BB7" s="69">
        <f t="shared" si="72"/>
        <v>35963.422907482804</v>
      </c>
      <c r="BC7" s="69">
        <f t="shared" si="72"/>
        <v>35970.221315972842</v>
      </c>
      <c r="BD7" s="69">
        <f t="shared" si="72"/>
        <v>35977.021009611904</v>
      </c>
      <c r="BE7" s="69">
        <f t="shared" si="72"/>
        <v>35983.821988642936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95446.620306082812</v>
      </c>
      <c r="DG7" s="108">
        <f t="shared" si="20"/>
        <v>95464.663224731121</v>
      </c>
      <c r="DH7" s="108">
        <f t="shared" si="21"/>
        <v>95482.709554154077</v>
      </c>
      <c r="DI7" s="108">
        <f t="shared" si="22"/>
        <v>95500.759294996446</v>
      </c>
      <c r="DJ7" s="108">
        <f t="shared" si="23"/>
        <v>114202.03607702817</v>
      </c>
      <c r="DK7" s="108">
        <f t="shared" si="24"/>
        <v>114223.62445846903</v>
      </c>
      <c r="DL7" s="108">
        <f t="shared" si="25"/>
        <v>114245.21692090729</v>
      </c>
      <c r="DM7" s="108">
        <f t="shared" si="26"/>
        <v>114266.81346511441</v>
      </c>
      <c r="DN7" s="108">
        <f t="shared" si="27"/>
        <v>95669.99863041249</v>
      </c>
      <c r="DO7" s="108">
        <f t="shared" si="28"/>
        <v>95688.083775772655</v>
      </c>
      <c r="DP7" s="108">
        <f t="shared" si="29"/>
        <v>95706.172339889876</v>
      </c>
      <c r="DQ7" s="108">
        <f t="shared" si="30"/>
        <v>95724.264323410418</v>
      </c>
      <c r="DR7" s="108">
        <f t="shared" si="31"/>
        <v>95742.359726980678</v>
      </c>
      <c r="DS7" s="108">
        <f t="shared" si="32"/>
        <v>102637.86318283509</v>
      </c>
      <c r="DT7" s="108">
        <f t="shared" si="33"/>
        <v>102657.26551064622</v>
      </c>
      <c r="DU7" s="108">
        <f t="shared" si="34"/>
        <v>102676.67150621029</v>
      </c>
      <c r="DV7" s="108">
        <f t="shared" si="35"/>
        <v>102696.08117022066</v>
      </c>
      <c r="DW7" s="108">
        <f t="shared" si="36"/>
        <v>102873.53346217009</v>
      </c>
      <c r="DX7" s="108">
        <f t="shared" si="37"/>
        <v>102892.98034032428</v>
      </c>
      <c r="DY7" s="108">
        <f t="shared" si="38"/>
        <v>102912.43089465305</v>
      </c>
      <c r="DZ7" s="108">
        <f t="shared" si="39"/>
        <v>102931.88512585136</v>
      </c>
      <c r="EA7" s="108">
        <f t="shared" si="40"/>
        <v>111473.04421329556</v>
      </c>
      <c r="EB7" s="108">
        <f t="shared" si="41"/>
        <v>111494.11671499096</v>
      </c>
      <c r="EC7" s="108">
        <f t="shared" si="42"/>
        <v>111515.19320016351</v>
      </c>
      <c r="ED7" s="108">
        <f t="shared" si="43"/>
        <v>111536.27366956629</v>
      </c>
      <c r="EE7" s="108">
        <f t="shared" si="44"/>
        <v>111557.35812395242</v>
      </c>
      <c r="EF7" s="108">
        <f t="shared" si="45"/>
        <v>114294.449153386</v>
      </c>
      <c r="EG7" s="108">
        <f t="shared" si="46"/>
        <v>114316.05500429422</v>
      </c>
      <c r="EH7" s="108">
        <f t="shared" si="47"/>
        <v>114337.66493950221</v>
      </c>
      <c r="EI7" s="108">
        <f t="shared" si="48"/>
        <v>114359.27895978208</v>
      </c>
      <c r="EJ7" s="108">
        <f t="shared" si="49"/>
        <v>122045.27477429253</v>
      </c>
      <c r="EK7" s="108">
        <f t="shared" si="50"/>
        <v>122068.34581606541</v>
      </c>
      <c r="EL7" s="108">
        <f t="shared" si="51"/>
        <v>122091.42121911301</v>
      </c>
      <c r="EM7" s="108">
        <f t="shared" si="52"/>
        <v>122114.50098425972</v>
      </c>
      <c r="EN7" s="108">
        <f t="shared" si="53"/>
        <v>126202.17546048327</v>
      </c>
      <c r="EO7" s="108">
        <f t="shared" si="54"/>
        <v>126226.03230924094</v>
      </c>
      <c r="EP7" s="108">
        <f t="shared" si="55"/>
        <v>126249.89366781969</v>
      </c>
      <c r="EQ7" s="108">
        <f t="shared" si="56"/>
        <v>126273.75953707205</v>
      </c>
      <c r="ER7" s="108">
        <f t="shared" si="57"/>
        <v>126297.62991785072</v>
      </c>
      <c r="ES7" s="108">
        <f t="shared" si="58"/>
        <v>118342.2044379849</v>
      </c>
      <c r="ET7" s="108">
        <f t="shared" si="59"/>
        <v>118364.57546338619</v>
      </c>
      <c r="EU7" s="108">
        <f t="shared" si="60"/>
        <v>118386.95071773337</v>
      </c>
      <c r="EV7" s="108">
        <f t="shared" si="61"/>
        <v>118409.33020182585</v>
      </c>
      <c r="EW7" s="108">
        <f t="shared" si="62"/>
        <v>105391.27397559378</v>
      </c>
      <c r="EX7" s="108">
        <f t="shared" si="63"/>
        <v>105411.1967992253</v>
      </c>
      <c r="EY7" s="108">
        <f t="shared" si="64"/>
        <v>105431.12338900259</v>
      </c>
      <c r="EZ7" s="108">
        <f t="shared" si="65"/>
        <v>105451.05374563759</v>
      </c>
      <c r="FA7" s="108">
        <f t="shared" si="66"/>
        <v>98972.049155339933</v>
      </c>
      <c r="FB7" s="108">
        <f t="shared" si="67"/>
        <v>98990.758509590916</v>
      </c>
      <c r="FC7" s="108">
        <f t="shared" si="68"/>
        <v>99009.471400597366</v>
      </c>
      <c r="FD7" s="108">
        <f t="shared" si="69"/>
        <v>99028.187829027869</v>
      </c>
      <c r="FE7" s="108">
        <f t="shared" si="70"/>
        <v>99046.907795551117</v>
      </c>
    </row>
    <row r="8" spans="1:161" ht="15.75" x14ac:dyDescent="0.25">
      <c r="A8" s="87" t="s">
        <v>173</v>
      </c>
      <c r="B8" s="12">
        <f>'Urb proj of all 25 ARs '!L8</f>
        <v>10622.750787900133</v>
      </c>
      <c r="C8" s="12">
        <f>'Urb proj of all 25 ARs '!M8</f>
        <v>10727.676424187446</v>
      </c>
      <c r="D8" s="100">
        <f t="shared" si="10"/>
        <v>9.877444965274788E-3</v>
      </c>
      <c r="E8" s="101">
        <f t="shared" si="11"/>
        <v>1.8903674735093468E-4</v>
      </c>
      <c r="F8" s="69">
        <f t="shared" si="12"/>
        <v>10624.758878156998</v>
      </c>
      <c r="G8" s="69">
        <f t="shared" si="16"/>
        <v>10626.767348016712</v>
      </c>
      <c r="H8" s="69">
        <f t="shared" ref="H8:AM8" si="73">G8*(1+$E$8)</f>
        <v>10628.776197551037</v>
      </c>
      <c r="I8" s="69">
        <f t="shared" si="73"/>
        <v>10630.785426831742</v>
      </c>
      <c r="J8" s="69">
        <f t="shared" si="73"/>
        <v>10632.795035930616</v>
      </c>
      <c r="K8" s="69">
        <f t="shared" si="73"/>
        <v>10634.805024919457</v>
      </c>
      <c r="L8" s="69">
        <f t="shared" si="73"/>
        <v>10636.815393870078</v>
      </c>
      <c r="M8" s="69">
        <f t="shared" si="73"/>
        <v>10638.826142854308</v>
      </c>
      <c r="N8" s="69">
        <f t="shared" si="73"/>
        <v>10640.837271943985</v>
      </c>
      <c r="O8" s="69">
        <f t="shared" si="73"/>
        <v>10642.848781210963</v>
      </c>
      <c r="P8" s="69">
        <f t="shared" si="73"/>
        <v>10644.860670727112</v>
      </c>
      <c r="Q8" s="69">
        <f t="shared" si="73"/>
        <v>10646.87294056431</v>
      </c>
      <c r="R8" s="69">
        <f t="shared" si="73"/>
        <v>10648.885590794453</v>
      </c>
      <c r="S8" s="69">
        <f t="shared" si="73"/>
        <v>10650.898621489448</v>
      </c>
      <c r="T8" s="69">
        <f t="shared" si="73"/>
        <v>10652.912032721219</v>
      </c>
      <c r="U8" s="69">
        <f t="shared" si="73"/>
        <v>10654.9258245617</v>
      </c>
      <c r="V8" s="69">
        <f t="shared" si="73"/>
        <v>10656.939997082842</v>
      </c>
      <c r="W8" s="69">
        <f t="shared" si="73"/>
        <v>10658.954550356604</v>
      </c>
      <c r="X8" s="69">
        <f t="shared" si="73"/>
        <v>10660.969484454965</v>
      </c>
      <c r="Y8" s="69">
        <f t="shared" si="73"/>
        <v>10662.984799449914</v>
      </c>
      <c r="Z8" s="69">
        <f t="shared" si="73"/>
        <v>10665.000495413455</v>
      </c>
      <c r="AA8" s="69">
        <f t="shared" si="73"/>
        <v>10667.016572417604</v>
      </c>
      <c r="AB8" s="69">
        <f t="shared" si="73"/>
        <v>10669.033030534392</v>
      </c>
      <c r="AC8" s="69">
        <f t="shared" si="73"/>
        <v>10671.049869835864</v>
      </c>
      <c r="AD8" s="69">
        <f t="shared" si="73"/>
        <v>10673.067090394077</v>
      </c>
      <c r="AE8" s="69">
        <f t="shared" si="73"/>
        <v>10675.084692281103</v>
      </c>
      <c r="AF8" s="69">
        <f t="shared" si="73"/>
        <v>10677.102675569027</v>
      </c>
      <c r="AG8" s="69">
        <f t="shared" si="73"/>
        <v>10679.121040329948</v>
      </c>
      <c r="AH8" s="69">
        <f t="shared" si="73"/>
        <v>10681.139786635978</v>
      </c>
      <c r="AI8" s="69">
        <f t="shared" si="73"/>
        <v>10683.158914559244</v>
      </c>
      <c r="AJ8" s="69">
        <f t="shared" si="73"/>
        <v>10685.178424171885</v>
      </c>
      <c r="AK8" s="69">
        <f t="shared" si="73"/>
        <v>10687.198315546055</v>
      </c>
      <c r="AL8" s="69">
        <f t="shared" si="73"/>
        <v>10689.21858875392</v>
      </c>
      <c r="AM8" s="69">
        <f t="shared" si="73"/>
        <v>10691.239243867662</v>
      </c>
      <c r="AN8" s="69">
        <f t="shared" ref="AN8:BE8" si="74">AM8*(1+$E$8)</f>
        <v>10693.260280959474</v>
      </c>
      <c r="AO8" s="69">
        <f t="shared" si="74"/>
        <v>10695.281700101563</v>
      </c>
      <c r="AP8" s="69">
        <f t="shared" si="74"/>
        <v>10697.303501366152</v>
      </c>
      <c r="AQ8" s="69">
        <f t="shared" si="74"/>
        <v>10699.325684825477</v>
      </c>
      <c r="AR8" s="69">
        <f t="shared" si="74"/>
        <v>10701.348250551784</v>
      </c>
      <c r="AS8" s="69">
        <f t="shared" si="74"/>
        <v>10703.371198617338</v>
      </c>
      <c r="AT8" s="69">
        <f t="shared" si="74"/>
        <v>10705.394529094414</v>
      </c>
      <c r="AU8" s="69">
        <f t="shared" si="74"/>
        <v>10707.418242055302</v>
      </c>
      <c r="AV8" s="69">
        <f t="shared" si="74"/>
        <v>10709.442337572307</v>
      </c>
      <c r="AW8" s="69">
        <f t="shared" si="74"/>
        <v>10711.466815717744</v>
      </c>
      <c r="AX8" s="69">
        <f t="shared" si="74"/>
        <v>10713.491676563945</v>
      </c>
      <c r="AY8" s="69">
        <f t="shared" si="74"/>
        <v>10715.516920183254</v>
      </c>
      <c r="AZ8" s="69">
        <f t="shared" si="74"/>
        <v>10717.54254664803</v>
      </c>
      <c r="BA8" s="69">
        <f t="shared" si="74"/>
        <v>10719.568556030643</v>
      </c>
      <c r="BB8" s="69">
        <f t="shared" si="74"/>
        <v>10721.594948403481</v>
      </c>
      <c r="BC8" s="69">
        <f t="shared" si="74"/>
        <v>10723.621723838942</v>
      </c>
      <c r="BD8" s="69">
        <f t="shared" si="74"/>
        <v>10725.648882409438</v>
      </c>
      <c r="BE8" s="69">
        <f t="shared" si="74"/>
        <v>10727.676424187397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9929.0461993589688</v>
      </c>
      <c r="DG8" s="108">
        <f t="shared" si="20"/>
        <v>9930.9231539567936</v>
      </c>
      <c r="DH8" s="108">
        <f t="shared" si="21"/>
        <v>9932.8004633680102</v>
      </c>
      <c r="DI8" s="108">
        <f t="shared" si="22"/>
        <v>9934.6781276596903</v>
      </c>
      <c r="DJ8" s="108">
        <f t="shared" si="23"/>
        <v>10864.082100695339</v>
      </c>
      <c r="DK8" s="108">
        <f t="shared" si="24"/>
        <v>10866.135811438608</v>
      </c>
      <c r="DL8" s="108">
        <f t="shared" si="25"/>
        <v>10868.189910408675</v>
      </c>
      <c r="DM8" s="108">
        <f t="shared" si="26"/>
        <v>10870.244397678931</v>
      </c>
      <c r="DN8" s="108">
        <f t="shared" si="27"/>
        <v>9178.6356611782485</v>
      </c>
      <c r="DO8" s="108">
        <f t="shared" si="28"/>
        <v>9180.3707606087555</v>
      </c>
      <c r="DP8" s="108">
        <f t="shared" si="29"/>
        <v>9182.1061880368179</v>
      </c>
      <c r="DQ8" s="108">
        <f t="shared" si="30"/>
        <v>9183.8419435244359</v>
      </c>
      <c r="DR8" s="108">
        <f t="shared" si="31"/>
        <v>9185.5780271336243</v>
      </c>
      <c r="DS8" s="108">
        <f t="shared" si="32"/>
        <v>9484.2675620937425</v>
      </c>
      <c r="DT8" s="108">
        <f t="shared" si="33"/>
        <v>9486.0604371846857</v>
      </c>
      <c r="DU8" s="108">
        <f t="shared" si="34"/>
        <v>9487.853651194906</v>
      </c>
      <c r="DV8" s="108">
        <f t="shared" si="35"/>
        <v>9489.6472041884699</v>
      </c>
      <c r="DW8" s="108">
        <f t="shared" si="36"/>
        <v>9592.3212187790668</v>
      </c>
      <c r="DX8" s="108">
        <f t="shared" si="37"/>
        <v>9594.1345199818097</v>
      </c>
      <c r="DY8" s="108">
        <f t="shared" si="38"/>
        <v>9595.9481639651149</v>
      </c>
      <c r="DZ8" s="108">
        <f t="shared" si="39"/>
        <v>9597.7621507937802</v>
      </c>
      <c r="EA8" s="108">
        <f t="shared" si="40"/>
        <v>9925.8491423975538</v>
      </c>
      <c r="EB8" s="108">
        <f t="shared" si="41"/>
        <v>9927.7254926341284</v>
      </c>
      <c r="EC8" s="108">
        <f t="shared" si="42"/>
        <v>9929.6021975698495</v>
      </c>
      <c r="ED8" s="108">
        <f t="shared" si="43"/>
        <v>9931.4792572717652</v>
      </c>
      <c r="EE8" s="108">
        <f t="shared" si="44"/>
        <v>9933.3566718069433</v>
      </c>
      <c r="EF8" s="108">
        <f t="shared" si="45"/>
        <v>9291.2061331514524</v>
      </c>
      <c r="EG8" s="108">
        <f t="shared" si="46"/>
        <v>9292.9625125378298</v>
      </c>
      <c r="EH8" s="108">
        <f t="shared" si="47"/>
        <v>9294.7192239444539</v>
      </c>
      <c r="EI8" s="108">
        <f t="shared" si="48"/>
        <v>9296.4762674340891</v>
      </c>
      <c r="EJ8" s="108">
        <f t="shared" si="49"/>
        <v>9428.2640851514898</v>
      </c>
      <c r="EK8" s="108">
        <f t="shared" si="50"/>
        <v>9430.0463735273115</v>
      </c>
      <c r="EL8" s="108">
        <f t="shared" si="51"/>
        <v>9431.8289988211309</v>
      </c>
      <c r="EM8" s="108">
        <f t="shared" si="52"/>
        <v>9433.6119610966398</v>
      </c>
      <c r="EN8" s="108">
        <f t="shared" si="53"/>
        <v>10439.15171212482</v>
      </c>
      <c r="EO8" s="108">
        <f t="shared" si="54"/>
        <v>10441.125095409581</v>
      </c>
      <c r="EP8" s="108">
        <f t="shared" si="55"/>
        <v>10443.098851736302</v>
      </c>
      <c r="EQ8" s="108">
        <f t="shared" si="56"/>
        <v>10445.072981175499</v>
      </c>
      <c r="ER8" s="108">
        <f t="shared" si="57"/>
        <v>10447.047483797704</v>
      </c>
      <c r="ES8" s="108">
        <f t="shared" si="58"/>
        <v>10266.773121918908</v>
      </c>
      <c r="ET8" s="108">
        <f t="shared" si="59"/>
        <v>10268.713919315664</v>
      </c>
      <c r="EU8" s="108">
        <f t="shared" si="60"/>
        <v>10270.655083594449</v>
      </c>
      <c r="EV8" s="108">
        <f t="shared" si="61"/>
        <v>10272.596614824615</v>
      </c>
      <c r="EW8" s="108">
        <f t="shared" si="62"/>
        <v>10327.316602321458</v>
      </c>
      <c r="EX8" s="108">
        <f t="shared" si="63"/>
        <v>10329.268844660824</v>
      </c>
      <c r="EY8" s="108">
        <f t="shared" si="64"/>
        <v>10331.221456045734</v>
      </c>
      <c r="EZ8" s="108">
        <f t="shared" si="65"/>
        <v>10333.174436545947</v>
      </c>
      <c r="FA8" s="108">
        <f t="shared" si="66"/>
        <v>9371.6814282598298</v>
      </c>
      <c r="FB8" s="108">
        <f t="shared" si="67"/>
        <v>9373.4530204342373</v>
      </c>
      <c r="FC8" s="108">
        <f t="shared" si="68"/>
        <v>9375.2249475046683</v>
      </c>
      <c r="FD8" s="108">
        <f t="shared" si="69"/>
        <v>9376.9972095344274</v>
      </c>
      <c r="FE8" s="108">
        <f t="shared" si="70"/>
        <v>9378.7698065868371</v>
      </c>
    </row>
    <row r="9" spans="1:161" ht="15.75" x14ac:dyDescent="0.25">
      <c r="A9" s="87" t="s">
        <v>175</v>
      </c>
      <c r="B9" s="12">
        <f>'Urb proj of all 25 ARs '!L9</f>
        <v>40710.63856550333</v>
      </c>
      <c r="C9" s="12">
        <f>'Urb proj of all 25 ARs '!M9</f>
        <v>41112.755657435271</v>
      </c>
      <c r="D9" s="100">
        <f t="shared" si="10"/>
        <v>9.8774449652745087E-3</v>
      </c>
      <c r="E9" s="101">
        <f t="shared" si="11"/>
        <v>1.8903674735093468E-4</v>
      </c>
      <c r="F9" s="69">
        <f t="shared" si="12"/>
        <v>40718.334372200334</v>
      </c>
      <c r="G9" s="69">
        <f t="shared" si="16"/>
        <v>40726.031633687606</v>
      </c>
      <c r="H9" s="69">
        <f t="shared" ref="H9:AM9" si="75">G9*(1+$E$9)</f>
        <v>40733.730350240148</v>
      </c>
      <c r="I9" s="69">
        <f t="shared" si="75"/>
        <v>40741.430522133029</v>
      </c>
      <c r="J9" s="69">
        <f t="shared" si="75"/>
        <v>40749.132149641358</v>
      </c>
      <c r="K9" s="69">
        <f t="shared" si="75"/>
        <v>40756.835233040299</v>
      </c>
      <c r="L9" s="69">
        <f t="shared" si="75"/>
        <v>40764.539772605072</v>
      </c>
      <c r="M9" s="69">
        <f t="shared" si="75"/>
        <v>40772.245768610941</v>
      </c>
      <c r="N9" s="69">
        <f t="shared" si="75"/>
        <v>40779.953221333235</v>
      </c>
      <c r="O9" s="69">
        <f t="shared" si="75"/>
        <v>40787.66213104732</v>
      </c>
      <c r="P9" s="69">
        <f t="shared" si="75"/>
        <v>40795.372498028621</v>
      </c>
      <c r="Q9" s="69">
        <f t="shared" si="75"/>
        <v>40803.084322552619</v>
      </c>
      <c r="R9" s="69">
        <f t="shared" si="75"/>
        <v>40810.79760489484</v>
      </c>
      <c r="S9" s="69">
        <f t="shared" si="75"/>
        <v>40818.51234533087</v>
      </c>
      <c r="T9" s="69">
        <f t="shared" si="75"/>
        <v>40826.228544136335</v>
      </c>
      <c r="U9" s="69">
        <f t="shared" si="75"/>
        <v>40833.946201586921</v>
      </c>
      <c r="V9" s="69">
        <f t="shared" si="75"/>
        <v>40841.665317958374</v>
      </c>
      <c r="W9" s="69">
        <f t="shared" si="75"/>
        <v>40849.385893526473</v>
      </c>
      <c r="X9" s="69">
        <f t="shared" si="75"/>
        <v>40857.107928567071</v>
      </c>
      <c r="Y9" s="69">
        <f t="shared" si="75"/>
        <v>40864.831423356052</v>
      </c>
      <c r="Z9" s="69">
        <f t="shared" si="75"/>
        <v>40872.556378169371</v>
      </c>
      <c r="AA9" s="69">
        <f t="shared" si="75"/>
        <v>40880.282793283019</v>
      </c>
      <c r="AB9" s="69">
        <f t="shared" si="75"/>
        <v>40888.010668973046</v>
      </c>
      <c r="AC9" s="69">
        <f t="shared" si="75"/>
        <v>40895.740005515559</v>
      </c>
      <c r="AD9" s="69">
        <f t="shared" si="75"/>
        <v>40903.470803186712</v>
      </c>
      <c r="AE9" s="69">
        <f t="shared" si="75"/>
        <v>40911.203062262714</v>
      </c>
      <c r="AF9" s="69">
        <f t="shared" si="75"/>
        <v>40918.936783019817</v>
      </c>
      <c r="AG9" s="69">
        <f t="shared" si="75"/>
        <v>40926.671965734335</v>
      </c>
      <c r="AH9" s="69">
        <f t="shared" si="75"/>
        <v>40934.408610682636</v>
      </c>
      <c r="AI9" s="69">
        <f t="shared" si="75"/>
        <v>40942.146718141135</v>
      </c>
      <c r="AJ9" s="69">
        <f t="shared" si="75"/>
        <v>40949.886288386297</v>
      </c>
      <c r="AK9" s="69">
        <f t="shared" si="75"/>
        <v>40957.627321694643</v>
      </c>
      <c r="AL9" s="69">
        <f t="shared" si="75"/>
        <v>40965.369818342748</v>
      </c>
      <c r="AM9" s="69">
        <f t="shared" si="75"/>
        <v>40973.113778607236</v>
      </c>
      <c r="AN9" s="69">
        <f t="shared" ref="AN9:BE9" si="76">AM9*(1+$E$9)</f>
        <v>40980.859202764783</v>
      </c>
      <c r="AO9" s="69">
        <f t="shared" si="76"/>
        <v>40988.606091092122</v>
      </c>
      <c r="AP9" s="69">
        <f t="shared" si="76"/>
        <v>40996.354443866032</v>
      </c>
      <c r="AQ9" s="69">
        <f t="shared" si="76"/>
        <v>41004.104261363347</v>
      </c>
      <c r="AR9" s="69">
        <f t="shared" si="76"/>
        <v>41011.855543860955</v>
      </c>
      <c r="AS9" s="69">
        <f t="shared" si="76"/>
        <v>41019.608291635792</v>
      </c>
      <c r="AT9" s="69">
        <f t="shared" si="76"/>
        <v>41027.362504964854</v>
      </c>
      <c r="AU9" s="69">
        <f t="shared" si="76"/>
        <v>41035.118184125182</v>
      </c>
      <c r="AV9" s="69">
        <f t="shared" si="76"/>
        <v>41042.875329393872</v>
      </c>
      <c r="AW9" s="69">
        <f t="shared" si="76"/>
        <v>41050.633941048072</v>
      </c>
      <c r="AX9" s="69">
        <f t="shared" si="76"/>
        <v>41058.394019364983</v>
      </c>
      <c r="AY9" s="69">
        <f t="shared" si="76"/>
        <v>41066.155564621855</v>
      </c>
      <c r="AZ9" s="69">
        <f t="shared" si="76"/>
        <v>41073.918577095996</v>
      </c>
      <c r="BA9" s="69">
        <f t="shared" si="76"/>
        <v>41081.683057064765</v>
      </c>
      <c r="BB9" s="69">
        <f t="shared" si="76"/>
        <v>41089.449004805574</v>
      </c>
      <c r="BC9" s="69">
        <f t="shared" si="76"/>
        <v>41097.216420595883</v>
      </c>
      <c r="BD9" s="69">
        <f t="shared" si="76"/>
        <v>41104.985304713213</v>
      </c>
      <c r="BE9" s="69">
        <f t="shared" si="76"/>
        <v>41112.755657435126</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69199.165720661927</v>
      </c>
      <c r="DG9" s="108">
        <f t="shared" si="20"/>
        <v>69212.246905869164</v>
      </c>
      <c r="DH9" s="108">
        <f t="shared" si="21"/>
        <v>69225.330563901094</v>
      </c>
      <c r="DI9" s="108">
        <f t="shared" si="22"/>
        <v>69238.416695225198</v>
      </c>
      <c r="DJ9" s="108">
        <f t="shared" si="23"/>
        <v>74549.708995905588</v>
      </c>
      <c r="DK9" s="108">
        <f t="shared" si="24"/>
        <v>74563.801630410118</v>
      </c>
      <c r="DL9" s="108">
        <f t="shared" si="25"/>
        <v>74577.896928940463</v>
      </c>
      <c r="DM9" s="108">
        <f t="shared" si="26"/>
        <v>74591.994892000177</v>
      </c>
      <c r="DN9" s="108">
        <f t="shared" si="27"/>
        <v>63718.433759939282</v>
      </c>
      <c r="DO9" s="108">
        <f t="shared" si="28"/>
        <v>63730.478885403558</v>
      </c>
      <c r="DP9" s="108">
        <f t="shared" si="29"/>
        <v>63742.526287839173</v>
      </c>
      <c r="DQ9" s="108">
        <f t="shared" si="30"/>
        <v>63754.575967676559</v>
      </c>
      <c r="DR9" s="108">
        <f t="shared" si="31"/>
        <v>63766.627925346227</v>
      </c>
      <c r="DS9" s="108">
        <f t="shared" si="32"/>
        <v>68480.639982004024</v>
      </c>
      <c r="DT9" s="108">
        <f t="shared" si="33"/>
        <v>68493.585339442725</v>
      </c>
      <c r="DU9" s="108">
        <f t="shared" si="34"/>
        <v>68506.533144029701</v>
      </c>
      <c r="DV9" s="108">
        <f t="shared" si="35"/>
        <v>68519.483396227544</v>
      </c>
      <c r="DW9" s="108">
        <f t="shared" si="36"/>
        <v>65776.585300064544</v>
      </c>
      <c r="DX9" s="108">
        <f t="shared" si="37"/>
        <v>65789.019491801519</v>
      </c>
      <c r="DY9" s="108">
        <f t="shared" si="38"/>
        <v>65801.456034057657</v>
      </c>
      <c r="DZ9" s="108">
        <f t="shared" si="39"/>
        <v>65813.894927277288</v>
      </c>
      <c r="EA9" s="108">
        <f t="shared" si="40"/>
        <v>72711.087855212623</v>
      </c>
      <c r="EB9" s="108">
        <f t="shared" si="41"/>
        <v>72724.832922757123</v>
      </c>
      <c r="EC9" s="108">
        <f t="shared" si="42"/>
        <v>72738.580588624478</v>
      </c>
      <c r="ED9" s="108">
        <f t="shared" si="43"/>
        <v>72752.330853305873</v>
      </c>
      <c r="EE9" s="108">
        <f t="shared" si="44"/>
        <v>72766.083717292582</v>
      </c>
      <c r="EF9" s="108">
        <f t="shared" si="45"/>
        <v>74735.869286316141</v>
      </c>
      <c r="EG9" s="108">
        <f t="shared" si="46"/>
        <v>74749.997111956458</v>
      </c>
      <c r="EH9" s="108">
        <f t="shared" si="47"/>
        <v>74764.127608274997</v>
      </c>
      <c r="EI9" s="108">
        <f t="shared" si="48"/>
        <v>74778.260775776595</v>
      </c>
      <c r="EJ9" s="108">
        <f t="shared" si="49"/>
        <v>78588.831988782593</v>
      </c>
      <c r="EK9" s="108">
        <f t="shared" si="50"/>
        <v>78603.688165959858</v>
      </c>
      <c r="EL9" s="108">
        <f t="shared" si="51"/>
        <v>78618.547151500534</v>
      </c>
      <c r="EM9" s="108">
        <f t="shared" si="52"/>
        <v>78633.408945935516</v>
      </c>
      <c r="EN9" s="108">
        <f t="shared" si="53"/>
        <v>85427.957246953112</v>
      </c>
      <c r="EO9" s="108">
        <f t="shared" si="54"/>
        <v>85444.106270123913</v>
      </c>
      <c r="EP9" s="108">
        <f t="shared" si="55"/>
        <v>85460.258346053539</v>
      </c>
      <c r="EQ9" s="108">
        <f t="shared" si="56"/>
        <v>85476.413475319045</v>
      </c>
      <c r="ER9" s="108">
        <f t="shared" si="57"/>
        <v>85492.571658497647</v>
      </c>
      <c r="ES9" s="108">
        <f t="shared" si="58"/>
        <v>79847.069402735855</v>
      </c>
      <c r="ET9" s="108">
        <f t="shared" si="59"/>
        <v>79862.163433021255</v>
      </c>
      <c r="EU9" s="108">
        <f t="shared" si="60"/>
        <v>79877.260316633037</v>
      </c>
      <c r="EV9" s="108">
        <f t="shared" si="61"/>
        <v>79892.360054110599</v>
      </c>
      <c r="EW9" s="108">
        <f t="shared" si="62"/>
        <v>73729.309983001935</v>
      </c>
      <c r="EX9" s="108">
        <f t="shared" si="63"/>
        <v>73743.247531945555</v>
      </c>
      <c r="EY9" s="108">
        <f t="shared" si="64"/>
        <v>73757.187715598076</v>
      </c>
      <c r="EZ9" s="108">
        <f t="shared" si="65"/>
        <v>73771.130534457581</v>
      </c>
      <c r="FA9" s="108">
        <f t="shared" si="66"/>
        <v>65038.649499537765</v>
      </c>
      <c r="FB9" s="108">
        <f t="shared" si="67"/>
        <v>65050.94419429126</v>
      </c>
      <c r="FC9" s="108">
        <f t="shared" si="68"/>
        <v>65063.241213193854</v>
      </c>
      <c r="FD9" s="108">
        <f t="shared" si="69"/>
        <v>65075.540556684908</v>
      </c>
      <c r="FE9" s="108">
        <f t="shared" si="70"/>
        <v>65087.842225203851</v>
      </c>
    </row>
    <row r="10" spans="1:161" ht="15.75" x14ac:dyDescent="0.25">
      <c r="A10" s="47" t="s">
        <v>199</v>
      </c>
      <c r="B10" s="12">
        <f>'Urb proj of all 25 ARs '!L10</f>
        <v>56434.308624352154</v>
      </c>
      <c r="C10" s="12">
        <f>'Urb proj of all 25 ARs '!M10</f>
        <v>56991.735401942518</v>
      </c>
      <c r="D10" s="100">
        <f t="shared" si="10"/>
        <v>9.877444965274677E-3</v>
      </c>
      <c r="E10" s="101">
        <f t="shared" si="11"/>
        <v>1.8903674735093468E-4</v>
      </c>
      <c r="F10" s="69">
        <f t="shared" si="12"/>
        <v>56444.976782493497</v>
      </c>
      <c r="G10" s="69">
        <f t="shared" si="16"/>
        <v>56455.64695730876</v>
      </c>
      <c r="H10" s="69">
        <f t="shared" ref="H10:AM10" si="77">G10*(1+$E$10)</f>
        <v>56466.319149179159</v>
      </c>
      <c r="I10" s="69">
        <f t="shared" si="77"/>
        <v>56476.993358485997</v>
      </c>
      <c r="J10" s="69">
        <f t="shared" si="77"/>
        <v>56487.669585610645</v>
      </c>
      <c r="K10" s="69">
        <f t="shared" si="77"/>
        <v>56498.347830934545</v>
      </c>
      <c r="L10" s="69">
        <f t="shared" si="77"/>
        <v>56509.028094839203</v>
      </c>
      <c r="M10" s="69">
        <f t="shared" si="77"/>
        <v>56519.710377706215</v>
      </c>
      <c r="N10" s="69">
        <f t="shared" si="77"/>
        <v>56530.394679917234</v>
      </c>
      <c r="O10" s="69">
        <f t="shared" si="77"/>
        <v>56541.081001853992</v>
      </c>
      <c r="P10" s="69">
        <f t="shared" si="77"/>
        <v>56551.76934389829</v>
      </c>
      <c r="Q10" s="69">
        <f t="shared" si="77"/>
        <v>56562.459706431997</v>
      </c>
      <c r="R10" s="69">
        <f t="shared" si="77"/>
        <v>56573.152089837073</v>
      </c>
      <c r="S10" s="69">
        <f t="shared" si="77"/>
        <v>56583.846494495527</v>
      </c>
      <c r="T10" s="69">
        <f t="shared" si="77"/>
        <v>56594.542920789449</v>
      </c>
      <c r="U10" s="69">
        <f t="shared" si="77"/>
        <v>56605.241369101008</v>
      </c>
      <c r="V10" s="69">
        <f t="shared" si="77"/>
        <v>56615.94183981244</v>
      </c>
      <c r="W10" s="69">
        <f t="shared" si="77"/>
        <v>56626.644333306045</v>
      </c>
      <c r="X10" s="69">
        <f t="shared" si="77"/>
        <v>56637.348849964212</v>
      </c>
      <c r="Y10" s="69">
        <f t="shared" si="77"/>
        <v>56648.055390169386</v>
      </c>
      <c r="Z10" s="69">
        <f t="shared" si="77"/>
        <v>56658.7639543041</v>
      </c>
      <c r="AA10" s="69">
        <f t="shared" si="77"/>
        <v>56669.474542750948</v>
      </c>
      <c r="AB10" s="69">
        <f t="shared" si="77"/>
        <v>56680.1871558926</v>
      </c>
      <c r="AC10" s="69">
        <f t="shared" si="77"/>
        <v>56690.901794111793</v>
      </c>
      <c r="AD10" s="69">
        <f t="shared" si="77"/>
        <v>56701.618457791345</v>
      </c>
      <c r="AE10" s="69">
        <f t="shared" si="77"/>
        <v>56712.337147314138</v>
      </c>
      <c r="AF10" s="69">
        <f t="shared" si="77"/>
        <v>56723.057863063135</v>
      </c>
      <c r="AG10" s="69">
        <f t="shared" si="77"/>
        <v>56733.780605421365</v>
      </c>
      <c r="AH10" s="69">
        <f t="shared" si="77"/>
        <v>56744.505374771936</v>
      </c>
      <c r="AI10" s="69">
        <f t="shared" si="77"/>
        <v>56755.232171498021</v>
      </c>
      <c r="AJ10" s="69">
        <f t="shared" si="77"/>
        <v>56765.960995982867</v>
      </c>
      <c r="AK10" s="69">
        <f t="shared" si="77"/>
        <v>56776.6918486098</v>
      </c>
      <c r="AL10" s="69">
        <f t="shared" si="77"/>
        <v>56787.424729762206</v>
      </c>
      <c r="AM10" s="69">
        <f t="shared" si="77"/>
        <v>56798.159639823556</v>
      </c>
      <c r="AN10" s="69">
        <f t="shared" ref="AN10:BE10" si="78">AM10*(1+$E$10)</f>
        <v>56808.896579177388</v>
      </c>
      <c r="AO10" s="69">
        <f t="shared" si="78"/>
        <v>56819.635548207312</v>
      </c>
      <c r="AP10" s="69">
        <f t="shared" si="78"/>
        <v>56830.376547297012</v>
      </c>
      <c r="AQ10" s="69">
        <f t="shared" si="78"/>
        <v>56841.119576830242</v>
      </c>
      <c r="AR10" s="69">
        <f t="shared" si="78"/>
        <v>56851.864637190833</v>
      </c>
      <c r="AS10" s="69">
        <f t="shared" si="78"/>
        <v>56862.611728762684</v>
      </c>
      <c r="AT10" s="69">
        <f t="shared" si="78"/>
        <v>56873.36085192977</v>
      </c>
      <c r="AU10" s="69">
        <f t="shared" si="78"/>
        <v>56884.112007076132</v>
      </c>
      <c r="AV10" s="69">
        <f t="shared" si="78"/>
        <v>56894.865194585895</v>
      </c>
      <c r="AW10" s="69">
        <f t="shared" si="78"/>
        <v>56905.620414843252</v>
      </c>
      <c r="AX10" s="69">
        <f t="shared" si="78"/>
        <v>56916.377668232461</v>
      </c>
      <c r="AY10" s="69">
        <f t="shared" si="78"/>
        <v>56927.136955137859</v>
      </c>
      <c r="AZ10" s="69">
        <f t="shared" si="78"/>
        <v>56937.898275943859</v>
      </c>
      <c r="BA10" s="69">
        <f t="shared" si="78"/>
        <v>56948.661631034942</v>
      </c>
      <c r="BB10" s="69">
        <f t="shared" si="78"/>
        <v>56959.427020795665</v>
      </c>
      <c r="BC10" s="69">
        <f t="shared" si="78"/>
        <v>56970.19444561065</v>
      </c>
      <c r="BD10" s="69">
        <f t="shared" si="78"/>
        <v>56980.963905864599</v>
      </c>
      <c r="BE10" s="69">
        <f t="shared" si="78"/>
        <v>56991.735401942286</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56316.599502978141</v>
      </c>
      <c r="DG10" s="108">
        <f t="shared" si="20"/>
        <v>56327.245409770047</v>
      </c>
      <c r="DH10" s="108">
        <f t="shared" si="21"/>
        <v>56337.893329029546</v>
      </c>
      <c r="DI10" s="108">
        <f t="shared" si="22"/>
        <v>56348.543261137071</v>
      </c>
      <c r="DJ10" s="108">
        <f t="shared" si="23"/>
        <v>60251.468334548132</v>
      </c>
      <c r="DK10" s="108">
        <f t="shared" si="24"/>
        <v>60262.85807614521</v>
      </c>
      <c r="DL10" s="108">
        <f t="shared" si="25"/>
        <v>60274.249970821998</v>
      </c>
      <c r="DM10" s="108">
        <f t="shared" si="26"/>
        <v>60285.644018985498</v>
      </c>
      <c r="DN10" s="108">
        <f t="shared" si="27"/>
        <v>53546.279681201057</v>
      </c>
      <c r="DO10" s="108">
        <f t="shared" si="28"/>
        <v>53556.401895744733</v>
      </c>
      <c r="DP10" s="108">
        <f t="shared" si="29"/>
        <v>53566.526023758925</v>
      </c>
      <c r="DQ10" s="108">
        <f t="shared" si="30"/>
        <v>53576.652065605347</v>
      </c>
      <c r="DR10" s="108">
        <f t="shared" si="31"/>
        <v>53586.780021645784</v>
      </c>
      <c r="DS10" s="108">
        <f t="shared" si="32"/>
        <v>55717.476358718697</v>
      </c>
      <c r="DT10" s="108">
        <f t="shared" si="33"/>
        <v>55728.00900922015</v>
      </c>
      <c r="DU10" s="108">
        <f t="shared" si="34"/>
        <v>55738.543650779597</v>
      </c>
      <c r="DV10" s="108">
        <f t="shared" si="35"/>
        <v>55749.080283773423</v>
      </c>
      <c r="DW10" s="108">
        <f t="shared" si="36"/>
        <v>55555.171499750664</v>
      </c>
      <c r="DX10" s="108">
        <f t="shared" si="37"/>
        <v>55565.673468669498</v>
      </c>
      <c r="DY10" s="108">
        <f t="shared" si="38"/>
        <v>55576.177422846376</v>
      </c>
      <c r="DZ10" s="108">
        <f t="shared" si="39"/>
        <v>55586.683362656593</v>
      </c>
      <c r="EA10" s="108">
        <f t="shared" si="40"/>
        <v>56788.782861789987</v>
      </c>
      <c r="EB10" s="108">
        <f t="shared" si="41"/>
        <v>56799.518028588202</v>
      </c>
      <c r="EC10" s="108">
        <f t="shared" si="42"/>
        <v>56810.255224727429</v>
      </c>
      <c r="ED10" s="108">
        <f t="shared" si="43"/>
        <v>56820.994450591286</v>
      </c>
      <c r="EE10" s="108">
        <f t="shared" si="44"/>
        <v>56831.735706563471</v>
      </c>
      <c r="EF10" s="108">
        <f t="shared" si="45"/>
        <v>55355.180279228509</v>
      </c>
      <c r="EG10" s="108">
        <f t="shared" si="46"/>
        <v>55365.644442457517</v>
      </c>
      <c r="EH10" s="108">
        <f t="shared" si="47"/>
        <v>55376.110583797905</v>
      </c>
      <c r="EI10" s="108">
        <f t="shared" si="48"/>
        <v>55386.578703623614</v>
      </c>
      <c r="EJ10" s="108">
        <f t="shared" si="49"/>
        <v>55470.349305307442</v>
      </c>
      <c r="EK10" s="108">
        <f t="shared" si="50"/>
        <v>55480.835239714543</v>
      </c>
      <c r="EL10" s="108">
        <f t="shared" si="51"/>
        <v>55491.323156348568</v>
      </c>
      <c r="EM10" s="108">
        <f t="shared" si="52"/>
        <v>55501.813055584244</v>
      </c>
      <c r="EN10" s="108">
        <f t="shared" si="53"/>
        <v>60721.761511409648</v>
      </c>
      <c r="EO10" s="108">
        <f t="shared" si="54"/>
        <v>60733.240155699183</v>
      </c>
      <c r="EP10" s="108">
        <f t="shared" si="55"/>
        <v>60744.720969874303</v>
      </c>
      <c r="EQ10" s="108">
        <f t="shared" si="56"/>
        <v>60756.203954345183</v>
      </c>
      <c r="ER10" s="108">
        <f t="shared" si="57"/>
        <v>60767.689109522107</v>
      </c>
      <c r="ES10" s="108">
        <f t="shared" si="58"/>
        <v>58639.932629748211</v>
      </c>
      <c r="ET10" s="108">
        <f t="shared" si="59"/>
        <v>58651.017731877422</v>
      </c>
      <c r="EU10" s="108">
        <f t="shared" si="60"/>
        <v>58662.104929498273</v>
      </c>
      <c r="EV10" s="108">
        <f t="shared" si="61"/>
        <v>58673.194223006903</v>
      </c>
      <c r="EW10" s="108">
        <f t="shared" si="62"/>
        <v>59236.163734605427</v>
      </c>
      <c r="EX10" s="108">
        <f t="shared" si="63"/>
        <v>59247.361546323358</v>
      </c>
      <c r="EY10" s="108">
        <f t="shared" si="64"/>
        <v>59258.561474839204</v>
      </c>
      <c r="EZ10" s="108">
        <f t="shared" si="65"/>
        <v>59269.763520553097</v>
      </c>
      <c r="FA10" s="108">
        <f t="shared" si="66"/>
        <v>55122.350731843399</v>
      </c>
      <c r="FB10" s="108">
        <f t="shared" si="67"/>
        <v>55132.770881732082</v>
      </c>
      <c r="FC10" s="108">
        <f t="shared" si="68"/>
        <v>55143.193001412015</v>
      </c>
      <c r="FD10" s="108">
        <f t="shared" si="69"/>
        <v>55153.617091255546</v>
      </c>
      <c r="FE10" s="108">
        <f t="shared" si="70"/>
        <v>55164.043151635116</v>
      </c>
    </row>
    <row r="11" spans="1:161" ht="15.75" x14ac:dyDescent="0.25">
      <c r="A11" s="47" t="s">
        <v>187</v>
      </c>
      <c r="B11" s="12">
        <f>'Urb proj of all 25 ARs '!L11</f>
        <v>30046.300550169315</v>
      </c>
      <c r="C11" s="12">
        <f>'Urb proj of all 25 ARs '!M11</f>
        <v>30343.081230263713</v>
      </c>
      <c r="D11" s="100">
        <f t="shared" si="10"/>
        <v>9.877444965274625E-3</v>
      </c>
      <c r="E11" s="101">
        <f t="shared" si="11"/>
        <v>1.8903674735093468E-4</v>
      </c>
      <c r="F11" s="69">
        <f t="shared" si="12"/>
        <v>30051.980405095248</v>
      </c>
      <c r="G11" s="69">
        <f t="shared" si="16"/>
        <v>30057.661333722481</v>
      </c>
      <c r="H11" s="69">
        <f t="shared" ref="H11:AM11" si="79">G11*(1+$E$11)</f>
        <v>30063.343336253984</v>
      </c>
      <c r="I11" s="69">
        <f t="shared" si="79"/>
        <v>30069.026412892763</v>
      </c>
      <c r="J11" s="69">
        <f t="shared" si="79"/>
        <v>30074.710563841865</v>
      </c>
      <c r="K11" s="69">
        <f t="shared" si="79"/>
        <v>30080.395789304373</v>
      </c>
      <c r="L11" s="69">
        <f t="shared" si="79"/>
        <v>30086.082089483411</v>
      </c>
      <c r="M11" s="69">
        <f t="shared" si="79"/>
        <v>30091.769464582139</v>
      </c>
      <c r="N11" s="69">
        <f t="shared" si="79"/>
        <v>30097.457914803759</v>
      </c>
      <c r="O11" s="69">
        <f t="shared" si="79"/>
        <v>30103.147440351506</v>
      </c>
      <c r="P11" s="69">
        <f t="shared" si="79"/>
        <v>30108.838041428655</v>
      </c>
      <c r="Q11" s="69">
        <f t="shared" si="79"/>
        <v>30114.529718238522</v>
      </c>
      <c r="R11" s="69">
        <f t="shared" si="79"/>
        <v>30120.22247098446</v>
      </c>
      <c r="S11" s="69">
        <f t="shared" si="79"/>
        <v>30125.916299869859</v>
      </c>
      <c r="T11" s="69">
        <f t="shared" si="79"/>
        <v>30131.611205098154</v>
      </c>
      <c r="U11" s="69">
        <f t="shared" si="79"/>
        <v>30137.307186872808</v>
      </c>
      <c r="V11" s="69">
        <f t="shared" si="79"/>
        <v>30143.004245397329</v>
      </c>
      <c r="W11" s="69">
        <f t="shared" si="79"/>
        <v>30148.702380875264</v>
      </c>
      <c r="X11" s="69">
        <f t="shared" si="79"/>
        <v>30154.401593510196</v>
      </c>
      <c r="Y11" s="69">
        <f t="shared" si="79"/>
        <v>30160.101883505748</v>
      </c>
      <c r="Z11" s="69">
        <f t="shared" si="79"/>
        <v>30165.803251065579</v>
      </c>
      <c r="AA11" s="69">
        <f t="shared" si="79"/>
        <v>30171.505696393389</v>
      </c>
      <c r="AB11" s="69">
        <f t="shared" si="79"/>
        <v>30177.209219692915</v>
      </c>
      <c r="AC11" s="69">
        <f t="shared" si="79"/>
        <v>30182.913821167935</v>
      </c>
      <c r="AD11" s="69">
        <f t="shared" si="79"/>
        <v>30188.619501022262</v>
      </c>
      <c r="AE11" s="69">
        <f t="shared" si="79"/>
        <v>30194.326259459751</v>
      </c>
      <c r="AF11" s="69">
        <f t="shared" si="79"/>
        <v>30200.034096684292</v>
      </c>
      <c r="AG11" s="69">
        <f t="shared" si="79"/>
        <v>30205.743012899817</v>
      </c>
      <c r="AH11" s="69">
        <f t="shared" si="79"/>
        <v>30211.453008310295</v>
      </c>
      <c r="AI11" s="69">
        <f t="shared" si="79"/>
        <v>30217.164083119733</v>
      </c>
      <c r="AJ11" s="69">
        <f t="shared" si="79"/>
        <v>30222.876237532175</v>
      </c>
      <c r="AK11" s="69">
        <f t="shared" si="79"/>
        <v>30228.589471751708</v>
      </c>
      <c r="AL11" s="69">
        <f t="shared" si="79"/>
        <v>30234.303785982454</v>
      </c>
      <c r="AM11" s="69">
        <f t="shared" si="79"/>
        <v>30240.019180428575</v>
      </c>
      <c r="AN11" s="69">
        <f t="shared" ref="AN11:BE11" si="80">AM11*(1+$E$11)</f>
        <v>30245.735655294273</v>
      </c>
      <c r="AO11" s="69">
        <f t="shared" si="80"/>
        <v>30251.453210783788</v>
      </c>
      <c r="AP11" s="69">
        <f t="shared" si="80"/>
        <v>30257.171847101392</v>
      </c>
      <c r="AQ11" s="69">
        <f t="shared" si="80"/>
        <v>30262.891564451405</v>
      </c>
      <c r="AR11" s="69">
        <f t="shared" si="80"/>
        <v>30268.612363038184</v>
      </c>
      <c r="AS11" s="69">
        <f t="shared" si="80"/>
        <v>30274.334243066118</v>
      </c>
      <c r="AT11" s="69">
        <f t="shared" si="80"/>
        <v>30280.057204739642</v>
      </c>
      <c r="AU11" s="69">
        <f t="shared" si="80"/>
        <v>30285.781248263225</v>
      </c>
      <c r="AV11" s="69">
        <f t="shared" si="80"/>
        <v>30291.506373841377</v>
      </c>
      <c r="AW11" s="69">
        <f t="shared" si="80"/>
        <v>30297.232581678647</v>
      </c>
      <c r="AX11" s="69">
        <f t="shared" si="80"/>
        <v>30302.959871979623</v>
      </c>
      <c r="AY11" s="69">
        <f t="shared" si="80"/>
        <v>30308.688244948928</v>
      </c>
      <c r="AZ11" s="69">
        <f t="shared" si="80"/>
        <v>30314.417700791226</v>
      </c>
      <c r="BA11" s="69">
        <f t="shared" si="80"/>
        <v>30320.14823971122</v>
      </c>
      <c r="BB11" s="69">
        <f t="shared" si="80"/>
        <v>30325.879861913654</v>
      </c>
      <c r="BC11" s="69">
        <f t="shared" si="80"/>
        <v>30331.612567603304</v>
      </c>
      <c r="BD11" s="69">
        <f t="shared" si="80"/>
        <v>30337.346356984992</v>
      </c>
      <c r="BE11" s="69">
        <f t="shared" si="80"/>
        <v>30343.081230263575</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42016.299077556403</v>
      </c>
      <c r="DG11" s="108">
        <f t="shared" si="20"/>
        <v>42024.241702069747</v>
      </c>
      <c r="DH11" s="108">
        <f t="shared" si="21"/>
        <v>42032.185828030997</v>
      </c>
      <c r="DI11" s="108">
        <f t="shared" si="22"/>
        <v>42040.131455723975</v>
      </c>
      <c r="DJ11" s="108">
        <f t="shared" si="23"/>
        <v>45621.082211008688</v>
      </c>
      <c r="DK11" s="108">
        <f t="shared" si="24"/>
        <v>45629.706272000483</v>
      </c>
      <c r="DL11" s="108">
        <f t="shared" si="25"/>
        <v>45638.331963256722</v>
      </c>
      <c r="DM11" s="108">
        <f t="shared" si="26"/>
        <v>45646.959285085577</v>
      </c>
      <c r="DN11" s="108">
        <f t="shared" si="27"/>
        <v>39216.734942715004</v>
      </c>
      <c r="DO11" s="108">
        <f t="shared" si="28"/>
        <v>39224.148346730304</v>
      </c>
      <c r="DP11" s="108">
        <f t="shared" si="29"/>
        <v>39231.563152151379</v>
      </c>
      <c r="DQ11" s="108">
        <f t="shared" si="30"/>
        <v>39238.979359243152</v>
      </c>
      <c r="DR11" s="108">
        <f t="shared" si="31"/>
        <v>39246.396968270594</v>
      </c>
      <c r="DS11" s="108">
        <f t="shared" si="32"/>
        <v>40421.165536984241</v>
      </c>
      <c r="DT11" s="108">
        <f t="shared" si="33"/>
        <v>40428.806622641489</v>
      </c>
      <c r="DU11" s="108">
        <f t="shared" si="34"/>
        <v>40436.44915274471</v>
      </c>
      <c r="DV11" s="108">
        <f t="shared" si="35"/>
        <v>40444.093127566965</v>
      </c>
      <c r="DW11" s="108">
        <f t="shared" si="36"/>
        <v>42478.603251511428</v>
      </c>
      <c r="DX11" s="108">
        <f t="shared" si="37"/>
        <v>42486.633268502104</v>
      </c>
      <c r="DY11" s="108">
        <f t="shared" si="38"/>
        <v>42494.66480346107</v>
      </c>
      <c r="DZ11" s="108">
        <f t="shared" si="39"/>
        <v>42502.697856675288</v>
      </c>
      <c r="EA11" s="108">
        <f t="shared" si="40"/>
        <v>47115.830939715466</v>
      </c>
      <c r="EB11" s="108">
        <f t="shared" si="41"/>
        <v>47124.737563145049</v>
      </c>
      <c r="EC11" s="108">
        <f t="shared" si="42"/>
        <v>47133.645870253749</v>
      </c>
      <c r="ED11" s="108">
        <f t="shared" si="43"/>
        <v>47142.555861359855</v>
      </c>
      <c r="EE11" s="108">
        <f t="shared" si="44"/>
        <v>47151.467536781696</v>
      </c>
      <c r="EF11" s="108">
        <f t="shared" si="45"/>
        <v>47006.971613353489</v>
      </c>
      <c r="EG11" s="108">
        <f t="shared" si="46"/>
        <v>47015.8576583701</v>
      </c>
      <c r="EH11" s="108">
        <f t="shared" si="47"/>
        <v>47024.745383175752</v>
      </c>
      <c r="EI11" s="108">
        <f t="shared" si="48"/>
        <v>47033.634788087998</v>
      </c>
      <c r="EJ11" s="108">
        <f t="shared" si="49"/>
        <v>50079.908809017128</v>
      </c>
      <c r="EK11" s="108">
        <f t="shared" si="50"/>
        <v>50089.375752086016</v>
      </c>
      <c r="EL11" s="108">
        <f t="shared" si="51"/>
        <v>50098.844484755027</v>
      </c>
      <c r="EM11" s="108">
        <f t="shared" si="52"/>
        <v>50108.315007362464</v>
      </c>
      <c r="EN11" s="108">
        <f t="shared" si="53"/>
        <v>56583.046219052158</v>
      </c>
      <c r="EO11" s="108">
        <f t="shared" si="54"/>
        <v>56593.742494064616</v>
      </c>
      <c r="EP11" s="108">
        <f t="shared" si="55"/>
        <v>56604.44079106611</v>
      </c>
      <c r="EQ11" s="108">
        <f t="shared" si="56"/>
        <v>56615.141110438868</v>
      </c>
      <c r="ER11" s="108">
        <f t="shared" si="57"/>
        <v>56625.843452565205</v>
      </c>
      <c r="ES11" s="108">
        <f t="shared" si="58"/>
        <v>51914.944621736533</v>
      </c>
      <c r="ET11" s="108">
        <f t="shared" si="59"/>
        <v>51924.758454006726</v>
      </c>
      <c r="EU11" s="108">
        <f t="shared" si="60"/>
        <v>51934.574141451856</v>
      </c>
      <c r="EV11" s="108">
        <f t="shared" si="61"/>
        <v>51944.391684422611</v>
      </c>
      <c r="EW11" s="108">
        <f t="shared" si="62"/>
        <v>47096.188261124895</v>
      </c>
      <c r="EX11" s="108">
        <f t="shared" si="63"/>
        <v>47105.09117136641</v>
      </c>
      <c r="EY11" s="108">
        <f t="shared" si="64"/>
        <v>47113.99576458511</v>
      </c>
      <c r="EZ11" s="108">
        <f t="shared" si="65"/>
        <v>47122.902041099151</v>
      </c>
      <c r="FA11" s="108">
        <f t="shared" si="66"/>
        <v>38374.728018199574</v>
      </c>
      <c r="FB11" s="108">
        <f t="shared" si="67"/>
        <v>38381.982251964611</v>
      </c>
      <c r="FC11" s="108">
        <f t="shared" si="68"/>
        <v>38389.237857046406</v>
      </c>
      <c r="FD11" s="108">
        <f t="shared" si="69"/>
        <v>38396.494833704186</v>
      </c>
      <c r="FE11" s="108">
        <f t="shared" si="70"/>
        <v>38403.753182197222</v>
      </c>
    </row>
    <row r="12" spans="1:161" ht="15.75" x14ac:dyDescent="0.25">
      <c r="A12" s="47" t="s">
        <v>188</v>
      </c>
      <c r="B12" s="12">
        <f>'Urb proj of all 25 ARs '!L12</f>
        <v>70851.01003216143</v>
      </c>
      <c r="C12" s="12">
        <f>'Urb proj of all 25 ARs '!M12</f>
        <v>71550.836984488225</v>
      </c>
      <c r="D12" s="100">
        <f t="shared" si="10"/>
        <v>9.8774449652746336E-3</v>
      </c>
      <c r="E12" s="101">
        <f t="shared" si="11"/>
        <v>1.8903674735093468E-4</v>
      </c>
      <c r="F12" s="69">
        <f t="shared" si="12"/>
        <v>70864.403476644438</v>
      </c>
      <c r="G12" s="69">
        <f t="shared" si="16"/>
        <v>70877.799452980631</v>
      </c>
      <c r="H12" s="69">
        <f t="shared" ref="H12:AM12" si="81">G12*(1+$E$12)</f>
        <v>70891.197961648621</v>
      </c>
      <c r="I12" s="69">
        <f t="shared" si="81"/>
        <v>70904.599003127107</v>
      </c>
      <c r="J12" s="69">
        <f t="shared" si="81"/>
        <v>70918.002577894877</v>
      </c>
      <c r="K12" s="69">
        <f t="shared" si="81"/>
        <v>70931.408686430834</v>
      </c>
      <c r="L12" s="69">
        <f t="shared" si="81"/>
        <v>70944.81732921394</v>
      </c>
      <c r="M12" s="69">
        <f t="shared" si="81"/>
        <v>70958.228506723259</v>
      </c>
      <c r="N12" s="69">
        <f t="shared" si="81"/>
        <v>70971.642219437956</v>
      </c>
      <c r="O12" s="69">
        <f t="shared" si="81"/>
        <v>70985.058467837269</v>
      </c>
      <c r="P12" s="69">
        <f t="shared" si="81"/>
        <v>70998.477252400538</v>
      </c>
      <c r="Q12" s="69">
        <f t="shared" si="81"/>
        <v>71011.898573607206</v>
      </c>
      <c r="R12" s="69">
        <f t="shared" si="81"/>
        <v>71025.322431936773</v>
      </c>
      <c r="S12" s="69">
        <f t="shared" si="81"/>
        <v>71038.748827868854</v>
      </c>
      <c r="T12" s="69">
        <f t="shared" si="81"/>
        <v>71052.177761883155</v>
      </c>
      <c r="U12" s="69">
        <f t="shared" si="81"/>
        <v>71065.609234459465</v>
      </c>
      <c r="V12" s="69">
        <f t="shared" si="81"/>
        <v>71079.043246077665</v>
      </c>
      <c r="W12" s="69">
        <f t="shared" si="81"/>
        <v>71092.479797217718</v>
      </c>
      <c r="X12" s="69">
        <f t="shared" si="81"/>
        <v>71105.918888359694</v>
      </c>
      <c r="Y12" s="69">
        <f t="shared" si="81"/>
        <v>71119.360519983748</v>
      </c>
      <c r="Z12" s="69">
        <f t="shared" si="81"/>
        <v>71132.80469257012</v>
      </c>
      <c r="AA12" s="69">
        <f t="shared" si="81"/>
        <v>71146.251406599156</v>
      </c>
      <c r="AB12" s="69">
        <f t="shared" si="81"/>
        <v>71159.700662551273</v>
      </c>
      <c r="AC12" s="69">
        <f t="shared" si="81"/>
        <v>71173.152460906989</v>
      </c>
      <c r="AD12" s="69">
        <f t="shared" si="81"/>
        <v>71186.606802146911</v>
      </c>
      <c r="AE12" s="69">
        <f t="shared" si="81"/>
        <v>71200.063686751731</v>
      </c>
      <c r="AF12" s="69">
        <f t="shared" si="81"/>
        <v>71213.523115202261</v>
      </c>
      <c r="AG12" s="69">
        <f t="shared" si="81"/>
        <v>71226.985087979352</v>
      </c>
      <c r="AH12" s="69">
        <f t="shared" si="81"/>
        <v>71240.44960556399</v>
      </c>
      <c r="AI12" s="69">
        <f t="shared" si="81"/>
        <v>71253.916668437247</v>
      </c>
      <c r="AJ12" s="69">
        <f t="shared" si="81"/>
        <v>71267.386277080266</v>
      </c>
      <c r="AK12" s="69">
        <f t="shared" si="81"/>
        <v>71280.858431974295</v>
      </c>
      <c r="AL12" s="69">
        <f t="shared" si="81"/>
        <v>71294.333133600652</v>
      </c>
      <c r="AM12" s="69">
        <f t="shared" si="81"/>
        <v>71307.810382440788</v>
      </c>
      <c r="AN12" s="69">
        <f t="shared" ref="AN12:BE12" si="82">AM12*(1+$E$12)</f>
        <v>71321.290178976196</v>
      </c>
      <c r="AO12" s="69">
        <f t="shared" si="82"/>
        <v>71334.772523688502</v>
      </c>
      <c r="AP12" s="69">
        <f t="shared" si="82"/>
        <v>71348.257417059402</v>
      </c>
      <c r="AQ12" s="69">
        <f t="shared" si="82"/>
        <v>71361.744859570681</v>
      </c>
      <c r="AR12" s="69">
        <f t="shared" si="82"/>
        <v>71375.234851704226</v>
      </c>
      <c r="AS12" s="69">
        <f t="shared" si="82"/>
        <v>71388.727393941997</v>
      </c>
      <c r="AT12" s="69">
        <f t="shared" si="82"/>
        <v>71402.22248676607</v>
      </c>
      <c r="AU12" s="69">
        <f t="shared" si="82"/>
        <v>71415.720130658592</v>
      </c>
      <c r="AV12" s="69">
        <f t="shared" si="82"/>
        <v>71429.220326101815</v>
      </c>
      <c r="AW12" s="69">
        <f t="shared" si="82"/>
        <v>71442.723073578076</v>
      </c>
      <c r="AX12" s="69">
        <f t="shared" si="82"/>
        <v>71456.2283735698</v>
      </c>
      <c r="AY12" s="69">
        <f t="shared" si="82"/>
        <v>71469.7362265595</v>
      </c>
      <c r="AZ12" s="69">
        <f t="shared" si="82"/>
        <v>71483.246633029805</v>
      </c>
      <c r="BA12" s="69">
        <f t="shared" si="82"/>
        <v>71496.759593463401</v>
      </c>
      <c r="BB12" s="69">
        <f t="shared" si="82"/>
        <v>71510.275108343078</v>
      </c>
      <c r="BC12" s="69">
        <f t="shared" si="82"/>
        <v>71523.793178151725</v>
      </c>
      <c r="BD12" s="69">
        <f t="shared" si="82"/>
        <v>71537.313803372323</v>
      </c>
      <c r="BE12" s="69">
        <f t="shared" si="82"/>
        <v>71550.836984487934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60545.678829430275</v>
      </c>
      <c r="DG12" s="108">
        <f t="shared" si="20"/>
        <v>60557.12418762235</v>
      </c>
      <c r="DH12" s="108">
        <f t="shared" si="21"/>
        <v>60568.571709407712</v>
      </c>
      <c r="DI12" s="108">
        <f t="shared" si="22"/>
        <v>60580.021395195348</v>
      </c>
      <c r="DJ12" s="108">
        <f t="shared" si="23"/>
        <v>64566.598324016268</v>
      </c>
      <c r="DK12" s="108">
        <f t="shared" si="24"/>
        <v>64578.803783750962</v>
      </c>
      <c r="DL12" s="108">
        <f t="shared" si="25"/>
        <v>64591.011550766059</v>
      </c>
      <c r="DM12" s="108">
        <f t="shared" si="26"/>
        <v>64603.221625497717</v>
      </c>
      <c r="DN12" s="108">
        <f t="shared" si="27"/>
        <v>57803.738761232933</v>
      </c>
      <c r="DO12" s="108">
        <f t="shared" si="28"/>
        <v>57814.665791993073</v>
      </c>
      <c r="DP12" s="108">
        <f t="shared" si="29"/>
        <v>57825.594888363565</v>
      </c>
      <c r="DQ12" s="108">
        <f t="shared" si="30"/>
        <v>57836.526050734901</v>
      </c>
      <c r="DR12" s="108">
        <f t="shared" si="31"/>
        <v>57847.459279497605</v>
      </c>
      <c r="DS12" s="108">
        <f t="shared" si="32"/>
        <v>59270.805667031636</v>
      </c>
      <c r="DT12" s="108">
        <f t="shared" si="33"/>
        <v>59282.010027347802</v>
      </c>
      <c r="DU12" s="108">
        <f t="shared" si="34"/>
        <v>59293.216505699798</v>
      </c>
      <c r="DV12" s="108">
        <f t="shared" si="35"/>
        <v>59304.425102488014</v>
      </c>
      <c r="DW12" s="108">
        <f t="shared" si="36"/>
        <v>58878.190508292195</v>
      </c>
      <c r="DX12" s="108">
        <f t="shared" si="37"/>
        <v>58889.32064991579</v>
      </c>
      <c r="DY12" s="108">
        <f t="shared" si="38"/>
        <v>58900.452895545153</v>
      </c>
      <c r="DZ12" s="108">
        <f t="shared" si="39"/>
        <v>58911.587245578026</v>
      </c>
      <c r="EA12" s="108">
        <f t="shared" si="40"/>
        <v>60272.293093836619</v>
      </c>
      <c r="EB12" s="108">
        <f t="shared" si="41"/>
        <v>60283.686772078465</v>
      </c>
      <c r="EC12" s="108">
        <f t="shared" si="42"/>
        <v>60295.082604144176</v>
      </c>
      <c r="ED12" s="108">
        <f t="shared" si="43"/>
        <v>60306.480590440922</v>
      </c>
      <c r="EE12" s="108">
        <f t="shared" si="44"/>
        <v>60317.880731375917</v>
      </c>
      <c r="EF12" s="108">
        <f t="shared" si="45"/>
        <v>57665.290958287769</v>
      </c>
      <c r="EG12" s="108">
        <f t="shared" si="46"/>
        <v>57676.191817325569</v>
      </c>
      <c r="EH12" s="108">
        <f t="shared" si="47"/>
        <v>57687.094737026295</v>
      </c>
      <c r="EI12" s="108">
        <f t="shared" si="48"/>
        <v>57697.999717779509</v>
      </c>
      <c r="EJ12" s="108">
        <f t="shared" si="49"/>
        <v>57818.680138230957</v>
      </c>
      <c r="EK12" s="108">
        <f t="shared" si="50"/>
        <v>57829.609993460421</v>
      </c>
      <c r="EL12" s="108">
        <f t="shared" si="51"/>
        <v>57840.541914834146</v>
      </c>
      <c r="EM12" s="108">
        <f t="shared" si="52"/>
        <v>57851.47590274275</v>
      </c>
      <c r="EN12" s="108">
        <f t="shared" si="53"/>
        <v>62217.960066302949</v>
      </c>
      <c r="EO12" s="108">
        <f t="shared" si="54"/>
        <v>62229.721547100693</v>
      </c>
      <c r="EP12" s="108">
        <f t="shared" si="55"/>
        <v>62241.485251250517</v>
      </c>
      <c r="EQ12" s="108">
        <f t="shared" si="56"/>
        <v>62253.251179172701</v>
      </c>
      <c r="ER12" s="108">
        <f t="shared" si="57"/>
        <v>62265.019331287636</v>
      </c>
      <c r="ES12" s="108">
        <f t="shared" si="58"/>
        <v>62805.653086504724</v>
      </c>
      <c r="ET12" s="108">
        <f t="shared" si="59"/>
        <v>62817.525662879445</v>
      </c>
      <c r="EU12" s="108">
        <f t="shared" si="60"/>
        <v>62829.400483607387</v>
      </c>
      <c r="EV12" s="108">
        <f t="shared" si="61"/>
        <v>62841.277549112812</v>
      </c>
      <c r="EW12" s="108">
        <f t="shared" si="62"/>
        <v>62256.058109371261</v>
      </c>
      <c r="EX12" s="108">
        <f t="shared" si="63"/>
        <v>62267.826792099149</v>
      </c>
      <c r="EY12" s="108">
        <f t="shared" si="64"/>
        <v>62279.597699540529</v>
      </c>
      <c r="EZ12" s="108">
        <f t="shared" si="65"/>
        <v>62291.370832115979</v>
      </c>
      <c r="FA12" s="108">
        <f t="shared" si="66"/>
        <v>57924.801247556148</v>
      </c>
      <c r="FB12" s="108">
        <f t="shared" si="67"/>
        <v>57935.751163574932</v>
      </c>
      <c r="FC12" s="108">
        <f t="shared" si="68"/>
        <v>57946.703149530229</v>
      </c>
      <c r="FD12" s="108">
        <f t="shared" si="69"/>
        <v>57957.657205813324</v>
      </c>
      <c r="FE12" s="108">
        <f t="shared" si="70"/>
        <v>57968.613332815592</v>
      </c>
    </row>
    <row r="13" spans="1:161" ht="15.75" x14ac:dyDescent="0.25">
      <c r="A13" s="47" t="s">
        <v>177</v>
      </c>
      <c r="B13" s="12">
        <f>'Urb proj of all 25 ARs '!L13</f>
        <v>143663.50179651286</v>
      </c>
      <c r="C13" s="12">
        <f>'Urb proj of all 25 ARs '!M13</f>
        <v>145082.53012902656</v>
      </c>
      <c r="D13" s="100">
        <f t="shared" si="10"/>
        <v>9.8774449652746996E-3</v>
      </c>
      <c r="E13" s="101">
        <f t="shared" si="11"/>
        <v>1.8903674735093468E-4</v>
      </c>
      <c r="F13" s="69">
        <f t="shared" si="12"/>
        <v>143690.65947760551</v>
      </c>
      <c r="G13" s="69">
        <f t="shared" si="16"/>
        <v>143717.82229249788</v>
      </c>
      <c r="H13" s="69">
        <f t="shared" ref="H13:AM13" si="83">G13*(1+$E$13)</f>
        <v>143744.99024216042</v>
      </c>
      <c r="I13" s="69">
        <f t="shared" si="83"/>
        <v>143772.16332756379</v>
      </c>
      <c r="J13" s="69">
        <f t="shared" si="83"/>
        <v>143799.34154967885</v>
      </c>
      <c r="K13" s="69">
        <f t="shared" si="83"/>
        <v>143826.5249094766</v>
      </c>
      <c r="L13" s="69">
        <f t="shared" si="83"/>
        <v>143853.71340792827</v>
      </c>
      <c r="M13" s="69">
        <f t="shared" si="83"/>
        <v>143880.90704600525</v>
      </c>
      <c r="N13" s="69">
        <f t="shared" si="83"/>
        <v>143908.10582467914</v>
      </c>
      <c r="O13" s="69">
        <f t="shared" si="83"/>
        <v>143935.30974492166</v>
      </c>
      <c r="P13" s="69">
        <f t="shared" si="83"/>
        <v>143962.51880770479</v>
      </c>
      <c r="Q13" s="69">
        <f t="shared" si="83"/>
        <v>143989.73301400064</v>
      </c>
      <c r="R13" s="69">
        <f t="shared" si="83"/>
        <v>144016.95236478152</v>
      </c>
      <c r="S13" s="69">
        <f t="shared" si="83"/>
        <v>144044.17686101995</v>
      </c>
      <c r="T13" s="69">
        <f t="shared" si="83"/>
        <v>144071.4065036886</v>
      </c>
      <c r="U13" s="69">
        <f t="shared" si="83"/>
        <v>144098.64129376033</v>
      </c>
      <c r="V13" s="69">
        <f t="shared" si="83"/>
        <v>144125.88123220819</v>
      </c>
      <c r="W13" s="69">
        <f t="shared" si="83"/>
        <v>144153.12632000542</v>
      </c>
      <c r="X13" s="69">
        <f t="shared" si="83"/>
        <v>144180.37655812543</v>
      </c>
      <c r="Y13" s="69">
        <f t="shared" si="83"/>
        <v>144207.63194754181</v>
      </c>
      <c r="Z13" s="69">
        <f t="shared" si="83"/>
        <v>144234.89248922837</v>
      </c>
      <c r="AA13" s="69">
        <f t="shared" si="83"/>
        <v>144262.15818415905</v>
      </c>
      <c r="AB13" s="69">
        <f t="shared" si="83"/>
        <v>144289.429033308</v>
      </c>
      <c r="AC13" s="69">
        <f t="shared" si="83"/>
        <v>144316.70503764958</v>
      </c>
      <c r="AD13" s="69">
        <f t="shared" si="83"/>
        <v>144343.98619815829</v>
      </c>
      <c r="AE13" s="69">
        <f t="shared" si="83"/>
        <v>144371.27251580887</v>
      </c>
      <c r="AF13" s="69">
        <f t="shared" si="83"/>
        <v>144398.56399157617</v>
      </c>
      <c r="AG13" s="69">
        <f t="shared" si="83"/>
        <v>144425.86062643529</v>
      </c>
      <c r="AH13" s="69">
        <f t="shared" si="83"/>
        <v>144453.16242136146</v>
      </c>
      <c r="AI13" s="69">
        <f t="shared" si="83"/>
        <v>144480.46937733016</v>
      </c>
      <c r="AJ13" s="69">
        <f t="shared" si="83"/>
        <v>144507.78149531697</v>
      </c>
      <c r="AK13" s="69">
        <f t="shared" si="83"/>
        <v>144535.09877629776</v>
      </c>
      <c r="AL13" s="69">
        <f t="shared" si="83"/>
        <v>144562.42122124849</v>
      </c>
      <c r="AM13" s="69">
        <f t="shared" si="83"/>
        <v>144589.74883114532</v>
      </c>
      <c r="AN13" s="69">
        <f t="shared" ref="AN13:BE13" si="84">AM13*(1+$E$13)</f>
        <v>144617.08160696464</v>
      </c>
      <c r="AO13" s="69">
        <f t="shared" si="84"/>
        <v>144644.41954968299</v>
      </c>
      <c r="AP13" s="69">
        <f t="shared" si="84"/>
        <v>144671.76266027713</v>
      </c>
      <c r="AQ13" s="69">
        <f t="shared" si="84"/>
        <v>144699.11093972396</v>
      </c>
      <c r="AR13" s="69">
        <f t="shared" si="84"/>
        <v>144726.46438900058</v>
      </c>
      <c r="AS13" s="69">
        <f t="shared" si="84"/>
        <v>144753.82300908427</v>
      </c>
      <c r="AT13" s="69">
        <f t="shared" si="84"/>
        <v>144781.18680095251</v>
      </c>
      <c r="AU13" s="69">
        <f t="shared" si="84"/>
        <v>144808.55576558298</v>
      </c>
      <c r="AV13" s="69">
        <f t="shared" si="84"/>
        <v>144835.92990395348</v>
      </c>
      <c r="AW13" s="69">
        <f t="shared" si="84"/>
        <v>144863.30921704209</v>
      </c>
      <c r="AX13" s="69">
        <f t="shared" si="84"/>
        <v>144890.69370582697</v>
      </c>
      <c r="AY13" s="69">
        <f t="shared" si="84"/>
        <v>144918.08337128654</v>
      </c>
      <c r="AZ13" s="69">
        <f t="shared" si="84"/>
        <v>144945.47821439939</v>
      </c>
      <c r="BA13" s="69">
        <f t="shared" si="84"/>
        <v>144972.87823614426</v>
      </c>
      <c r="BB13" s="69">
        <f t="shared" si="84"/>
        <v>145000.28343750013</v>
      </c>
      <c r="BC13" s="69">
        <f t="shared" si="84"/>
        <v>145027.69381944611</v>
      </c>
      <c r="BD13" s="69">
        <f t="shared" si="84"/>
        <v>145055.10938296156</v>
      </c>
      <c r="BE13" s="69">
        <f t="shared" si="84"/>
        <v>145082.53012902595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154666.14994400827</v>
      </c>
      <c r="DG13" s="108">
        <f t="shared" si="20"/>
        <v>154695.38752991898</v>
      </c>
      <c r="DH13" s="108">
        <f t="shared" si="21"/>
        <v>154724.63064280787</v>
      </c>
      <c r="DI13" s="108">
        <f t="shared" si="22"/>
        <v>154753.87928371964</v>
      </c>
      <c r="DJ13" s="108">
        <f t="shared" si="23"/>
        <v>168072.72597962728</v>
      </c>
      <c r="DK13" s="108">
        <f t="shared" si="24"/>
        <v>168104.49790106487</v>
      </c>
      <c r="DL13" s="108">
        <f t="shared" si="25"/>
        <v>168136.27582856314</v>
      </c>
      <c r="DM13" s="108">
        <f t="shared" si="26"/>
        <v>168168.05976325745</v>
      </c>
      <c r="DN13" s="108">
        <f t="shared" si="27"/>
        <v>149686.21789992205</v>
      </c>
      <c r="DO13" s="108">
        <f t="shared" si="28"/>
        <v>149714.51409567709</v>
      </c>
      <c r="DP13" s="108">
        <f t="shared" si="29"/>
        <v>149742.81564045296</v>
      </c>
      <c r="DQ13" s="108">
        <f t="shared" si="30"/>
        <v>149771.1225352608</v>
      </c>
      <c r="DR13" s="108">
        <f t="shared" si="31"/>
        <v>149799.43478111195</v>
      </c>
      <c r="DS13" s="108">
        <f t="shared" si="32"/>
        <v>154194.57567825227</v>
      </c>
      <c r="DT13" s="108">
        <f t="shared" si="33"/>
        <v>154223.72411929764</v>
      </c>
      <c r="DU13" s="108">
        <f t="shared" si="34"/>
        <v>154252.87807046948</v>
      </c>
      <c r="DV13" s="108">
        <f t="shared" si="35"/>
        <v>154282.03753280945</v>
      </c>
      <c r="DW13" s="108">
        <f t="shared" si="36"/>
        <v>151529.99054738975</v>
      </c>
      <c r="DX13" s="108">
        <f t="shared" si="37"/>
        <v>151558.63528392895</v>
      </c>
      <c r="DY13" s="108">
        <f t="shared" si="38"/>
        <v>151587.28543537599</v>
      </c>
      <c r="DZ13" s="108">
        <f t="shared" si="39"/>
        <v>151615.94100275447</v>
      </c>
      <c r="EA13" s="108">
        <f t="shared" si="40"/>
        <v>156532.71261571517</v>
      </c>
      <c r="EB13" s="108">
        <f t="shared" si="41"/>
        <v>156562.30305056204</v>
      </c>
      <c r="EC13" s="108">
        <f t="shared" si="42"/>
        <v>156591.8990790885</v>
      </c>
      <c r="ED13" s="108">
        <f t="shared" si="43"/>
        <v>156621.50070235191</v>
      </c>
      <c r="EE13" s="108">
        <f t="shared" si="44"/>
        <v>156651.10792140992</v>
      </c>
      <c r="EF13" s="108">
        <f t="shared" si="45"/>
        <v>159590.16215215999</v>
      </c>
      <c r="EG13" s="108">
        <f t="shared" si="46"/>
        <v>159620.33055732245</v>
      </c>
      <c r="EH13" s="108">
        <f t="shared" si="47"/>
        <v>159650.50466542208</v>
      </c>
      <c r="EI13" s="108">
        <f t="shared" si="48"/>
        <v>159680.68447753697</v>
      </c>
      <c r="EJ13" s="108">
        <f t="shared" si="49"/>
        <v>160467.27072949239</v>
      </c>
      <c r="EK13" s="108">
        <f t="shared" si="50"/>
        <v>160497.60494040739</v>
      </c>
      <c r="EL13" s="108">
        <f t="shared" si="51"/>
        <v>160527.94488560295</v>
      </c>
      <c r="EM13" s="108">
        <f t="shared" si="52"/>
        <v>160558.29056616305</v>
      </c>
      <c r="EN13" s="108">
        <f t="shared" si="53"/>
        <v>172687.00693900257</v>
      </c>
      <c r="EO13" s="108">
        <f t="shared" si="54"/>
        <v>172719.65112910408</v>
      </c>
      <c r="EP13" s="108">
        <f t="shared" si="55"/>
        <v>172752.30149015712</v>
      </c>
      <c r="EQ13" s="108">
        <f t="shared" si="56"/>
        <v>172784.95802332822</v>
      </c>
      <c r="ER13" s="108">
        <f t="shared" si="57"/>
        <v>172817.6207297841</v>
      </c>
      <c r="ES13" s="108">
        <f t="shared" si="58"/>
        <v>166907.73654547302</v>
      </c>
      <c r="ET13" s="108">
        <f t="shared" si="59"/>
        <v>166939.28824109724</v>
      </c>
      <c r="EU13" s="108">
        <f t="shared" si="60"/>
        <v>166970.84590115145</v>
      </c>
      <c r="EV13" s="108">
        <f t="shared" si="61"/>
        <v>167002.40952676302</v>
      </c>
      <c r="EW13" s="108">
        <f t="shared" si="62"/>
        <v>165825.97064576219</v>
      </c>
      <c r="EX13" s="108">
        <f t="shared" si="63"/>
        <v>165857.31784787937</v>
      </c>
      <c r="EY13" s="108">
        <f t="shared" si="64"/>
        <v>165888.6709757697</v>
      </c>
      <c r="EZ13" s="108">
        <f t="shared" si="65"/>
        <v>165920.03003055332</v>
      </c>
      <c r="FA13" s="108">
        <f t="shared" si="66"/>
        <v>151343.88212230991</v>
      </c>
      <c r="FB13" s="108">
        <f t="shared" si="67"/>
        <v>151372.49167751777</v>
      </c>
      <c r="FC13" s="108">
        <f t="shared" si="68"/>
        <v>151401.10664098291</v>
      </c>
      <c r="FD13" s="108">
        <f t="shared" si="69"/>
        <v>151429.72701372765</v>
      </c>
      <c r="FE13" s="108">
        <f t="shared" si="70"/>
        <v>151458.35279677459</v>
      </c>
    </row>
    <row r="14" spans="1:161" ht="15.75" x14ac:dyDescent="0.25">
      <c r="A14" s="47" t="s">
        <v>194</v>
      </c>
      <c r="B14" s="12">
        <f>'Urb proj of all 25 ARs '!L14</f>
        <v>41008.227430417937</v>
      </c>
      <c r="C14" s="12">
        <f>'Urb proj of all 25 ARs '!M14</f>
        <v>41413.283939985355</v>
      </c>
      <c r="D14" s="100">
        <f t="shared" si="10"/>
        <v>9.8774449652745989E-3</v>
      </c>
      <c r="E14" s="101">
        <f t="shared" si="11"/>
        <v>1.8903674735093468E-4</v>
      </c>
      <c r="F14" s="69">
        <f t="shared" si="12"/>
        <v>41015.979492346014</v>
      </c>
      <c r="G14" s="69">
        <f t="shared" si="16"/>
        <v>41023.733019698659</v>
      </c>
      <c r="H14" s="69">
        <f t="shared" ref="H14:AM14" si="85">G14*(1+$E$14)</f>
        <v>41031.488012752896</v>
      </c>
      <c r="I14" s="69">
        <f t="shared" si="85"/>
        <v>41039.244471785794</v>
      </c>
      <c r="J14" s="69">
        <f t="shared" si="85"/>
        <v>41047.002397074481</v>
      </c>
      <c r="K14" s="69">
        <f t="shared" si="85"/>
        <v>41054.761788896132</v>
      </c>
      <c r="L14" s="69">
        <f t="shared" si="85"/>
        <v>41062.522647527971</v>
      </c>
      <c r="M14" s="69">
        <f t="shared" si="85"/>
        <v>41070.284973247282</v>
      </c>
      <c r="N14" s="69">
        <f t="shared" si="85"/>
        <v>41078.048766331398</v>
      </c>
      <c r="O14" s="69">
        <f t="shared" si="85"/>
        <v>41085.814027057706</v>
      </c>
      <c r="P14" s="69">
        <f t="shared" si="85"/>
        <v>41093.580755703646</v>
      </c>
      <c r="Q14" s="69">
        <f t="shared" si="85"/>
        <v>41101.348952546708</v>
      </c>
      <c r="R14" s="69">
        <f t="shared" si="85"/>
        <v>41109.118617864435</v>
      </c>
      <c r="S14" s="69">
        <f t="shared" si="85"/>
        <v>41116.889751934417</v>
      </c>
      <c r="T14" s="69">
        <f t="shared" si="85"/>
        <v>41124.662355034307</v>
      </c>
      <c r="U14" s="69">
        <f t="shared" si="85"/>
        <v>41132.436427441811</v>
      </c>
      <c r="V14" s="69">
        <f t="shared" si="85"/>
        <v>41140.211969434677</v>
      </c>
      <c r="W14" s="69">
        <f t="shared" si="85"/>
        <v>41147.988981290706</v>
      </c>
      <c r="X14" s="69">
        <f t="shared" si="85"/>
        <v>41155.767463287761</v>
      </c>
      <c r="Y14" s="69">
        <f t="shared" si="85"/>
        <v>41163.547415703753</v>
      </c>
      <c r="Z14" s="69">
        <f t="shared" si="85"/>
        <v>41171.328838816647</v>
      </c>
      <c r="AA14" s="69">
        <f t="shared" si="85"/>
        <v>41179.11173290445</v>
      </c>
      <c r="AB14" s="69">
        <f t="shared" si="85"/>
        <v>41186.896098245241</v>
      </c>
      <c r="AC14" s="69">
        <f t="shared" si="85"/>
        <v>41194.681935117136</v>
      </c>
      <c r="AD14" s="69">
        <f t="shared" si="85"/>
        <v>41202.46924379831</v>
      </c>
      <c r="AE14" s="69">
        <f t="shared" si="85"/>
        <v>41210.258024566981</v>
      </c>
      <c r="AF14" s="69">
        <f t="shared" si="85"/>
        <v>41218.04827770144</v>
      </c>
      <c r="AG14" s="69">
        <f t="shared" si="85"/>
        <v>41225.840003480014</v>
      </c>
      <c r="AH14" s="69">
        <f t="shared" si="85"/>
        <v>41233.633202181081</v>
      </c>
      <c r="AI14" s="69">
        <f t="shared" si="85"/>
        <v>41241.427874083085</v>
      </c>
      <c r="AJ14" s="69">
        <f t="shared" si="85"/>
        <v>41249.224019464513</v>
      </c>
      <c r="AK14" s="69">
        <f t="shared" si="85"/>
        <v>41257.021638603903</v>
      </c>
      <c r="AL14" s="69">
        <f t="shared" si="85"/>
        <v>41264.820731779851</v>
      </c>
      <c r="AM14" s="69">
        <f t="shared" si="85"/>
        <v>41272.621299271006</v>
      </c>
      <c r="AN14" s="69">
        <f t="shared" ref="AN14:BE14" si="86">AM14*(1+$E$14)</f>
        <v>41280.423341356065</v>
      </c>
      <c r="AO14" s="69">
        <f t="shared" si="86"/>
        <v>41288.226858313785</v>
      </c>
      <c r="AP14" s="69">
        <f t="shared" si="86"/>
        <v>41296.031850422965</v>
      </c>
      <c r="AQ14" s="69">
        <f t="shared" si="86"/>
        <v>41303.838317962473</v>
      </c>
      <c r="AR14" s="69">
        <f t="shared" si="86"/>
        <v>41311.646261211208</v>
      </c>
      <c r="AS14" s="69">
        <f t="shared" si="86"/>
        <v>41319.45568044814</v>
      </c>
      <c r="AT14" s="69">
        <f t="shared" si="86"/>
        <v>41327.266575952286</v>
      </c>
      <c r="AU14" s="69">
        <f t="shared" si="86"/>
        <v>41335.078948002709</v>
      </c>
      <c r="AV14" s="69">
        <f t="shared" si="86"/>
        <v>41342.892796878536</v>
      </c>
      <c r="AW14" s="69">
        <f t="shared" si="86"/>
        <v>41350.708122858938</v>
      </c>
      <c r="AX14" s="69">
        <f t="shared" si="86"/>
        <v>41358.524926223137</v>
      </c>
      <c r="AY14" s="69">
        <f t="shared" si="86"/>
        <v>41366.343207250422</v>
      </c>
      <c r="AZ14" s="69">
        <f t="shared" si="86"/>
        <v>41374.162966220123</v>
      </c>
      <c r="BA14" s="69">
        <f t="shared" si="86"/>
        <v>41381.984203411623</v>
      </c>
      <c r="BB14" s="69">
        <f t="shared" si="86"/>
        <v>41389.806919104361</v>
      </c>
      <c r="BC14" s="69">
        <f t="shared" si="86"/>
        <v>41397.631113577831</v>
      </c>
      <c r="BD14" s="69">
        <f t="shared" si="86"/>
        <v>41405.456787111572</v>
      </c>
      <c r="BE14" s="69">
        <f t="shared" si="86"/>
        <v>41413.283939985187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48722.042886438467</v>
      </c>
      <c r="DG14" s="108">
        <f t="shared" si="20"/>
        <v>48731.253142950009</v>
      </c>
      <c r="DH14" s="108">
        <f t="shared" si="21"/>
        <v>48740.465140538487</v>
      </c>
      <c r="DI14" s="108">
        <f t="shared" si="22"/>
        <v>48749.678879533021</v>
      </c>
      <c r="DJ14" s="108">
        <f t="shared" si="23"/>
        <v>53637.146927217436</v>
      </c>
      <c r="DK14" s="108">
        <f t="shared" si="24"/>
        <v>53647.286319009749</v>
      </c>
      <c r="DL14" s="108">
        <f t="shared" si="25"/>
        <v>53657.42762751969</v>
      </c>
      <c r="DM14" s="108">
        <f t="shared" si="26"/>
        <v>53667.570853109617</v>
      </c>
      <c r="DN14" s="108">
        <f t="shared" si="27"/>
        <v>48988.401573415569</v>
      </c>
      <c r="DO14" s="108">
        <f t="shared" si="28"/>
        <v>48997.662181506923</v>
      </c>
      <c r="DP14" s="108">
        <f t="shared" si="29"/>
        <v>49006.924540193519</v>
      </c>
      <c r="DQ14" s="108">
        <f t="shared" si="30"/>
        <v>49016.188649806267</v>
      </c>
      <c r="DR14" s="108">
        <f t="shared" si="31"/>
        <v>49025.454510676165</v>
      </c>
      <c r="DS14" s="108">
        <f t="shared" si="32"/>
        <v>49923.407992311775</v>
      </c>
      <c r="DT14" s="108">
        <f t="shared" si="33"/>
        <v>49932.845350975316</v>
      </c>
      <c r="DU14" s="108">
        <f t="shared" si="34"/>
        <v>49942.284493646446</v>
      </c>
      <c r="DV14" s="108">
        <f t="shared" si="35"/>
        <v>49951.725420662398</v>
      </c>
      <c r="DW14" s="108">
        <f t="shared" si="36"/>
        <v>48489.076415444601</v>
      </c>
      <c r="DX14" s="108">
        <f t="shared" si="37"/>
        <v>48498.242632732232</v>
      </c>
      <c r="DY14" s="108">
        <f t="shared" si="38"/>
        <v>48507.410582771758</v>
      </c>
      <c r="DZ14" s="108">
        <f t="shared" si="39"/>
        <v>48516.580265890749</v>
      </c>
      <c r="EA14" s="108">
        <f t="shared" si="40"/>
        <v>49805.329206219401</v>
      </c>
      <c r="EB14" s="108">
        <f t="shared" si="41"/>
        <v>49814.744243653287</v>
      </c>
      <c r="EC14" s="108">
        <f t="shared" si="42"/>
        <v>49824.161060875231</v>
      </c>
      <c r="ED14" s="108">
        <f t="shared" si="43"/>
        <v>49833.579658221672</v>
      </c>
      <c r="EE14" s="108">
        <f t="shared" si="44"/>
        <v>49843.000036029109</v>
      </c>
      <c r="EF14" s="108">
        <f t="shared" si="45"/>
        <v>47363.57358925548</v>
      </c>
      <c r="EG14" s="108">
        <f t="shared" si="46"/>
        <v>47372.52704514972</v>
      </c>
      <c r="EH14" s="108">
        <f t="shared" si="47"/>
        <v>47381.482193576128</v>
      </c>
      <c r="EI14" s="108">
        <f t="shared" si="48"/>
        <v>47390.439034854666</v>
      </c>
      <c r="EJ14" s="108">
        <f t="shared" si="49"/>
        <v>47369.898680987411</v>
      </c>
      <c r="EK14" s="108">
        <f t="shared" si="50"/>
        <v>47378.853332556406</v>
      </c>
      <c r="EL14" s="108">
        <f t="shared" si="51"/>
        <v>47387.809676883611</v>
      </c>
      <c r="EM14" s="108">
        <f t="shared" si="52"/>
        <v>47396.76771428901</v>
      </c>
      <c r="EN14" s="108">
        <f t="shared" si="53"/>
        <v>50933.476697521415</v>
      </c>
      <c r="EO14" s="108">
        <f t="shared" si="54"/>
        <v>50943.104996287591</v>
      </c>
      <c r="EP14" s="108">
        <f t="shared" si="55"/>
        <v>50952.735115156043</v>
      </c>
      <c r="EQ14" s="108">
        <f t="shared" si="56"/>
        <v>50962.367054470851</v>
      </c>
      <c r="ER14" s="108">
        <f t="shared" si="57"/>
        <v>50972.000814576131</v>
      </c>
      <c r="ES14" s="108">
        <f t="shared" si="58"/>
        <v>51118.569063423245</v>
      </c>
      <c r="ET14" s="108">
        <f t="shared" si="59"/>
        <v>51128.232351448227</v>
      </c>
      <c r="EU14" s="108">
        <f t="shared" si="60"/>
        <v>51137.897466189752</v>
      </c>
      <c r="EV14" s="108">
        <f t="shared" si="61"/>
        <v>51147.56440799313</v>
      </c>
      <c r="EW14" s="108">
        <f t="shared" si="62"/>
        <v>50557.859006662489</v>
      </c>
      <c r="EX14" s="108">
        <f t="shared" si="63"/>
        <v>50567.416299882134</v>
      </c>
      <c r="EY14" s="108">
        <f t="shared" si="64"/>
        <v>50576.975399781404</v>
      </c>
      <c r="EZ14" s="108">
        <f t="shared" si="65"/>
        <v>50586.536306701826</v>
      </c>
      <c r="FA14" s="108">
        <f t="shared" si="66"/>
        <v>47227.016066115328</v>
      </c>
      <c r="FB14" s="108">
        <f t="shared" si="67"/>
        <v>47235.943707619554</v>
      </c>
      <c r="FC14" s="108">
        <f t="shared" si="68"/>
        <v>47244.873036776095</v>
      </c>
      <c r="FD14" s="108">
        <f t="shared" si="69"/>
        <v>47253.804053903965</v>
      </c>
      <c r="FE14" s="108">
        <f t="shared" si="70"/>
        <v>47262.736759322273</v>
      </c>
    </row>
    <row r="15" spans="1:161" ht="15.75" x14ac:dyDescent="0.25">
      <c r="A15" s="47" t="s">
        <v>179</v>
      </c>
      <c r="B15" s="12">
        <f>'Urb proj of all 25 ARs '!L15</f>
        <v>2558.5700697121574</v>
      </c>
      <c r="C15" s="12">
        <f>'Urb proj of all 25 ARs '!M15</f>
        <v>2583.8422047655381</v>
      </c>
      <c r="D15" s="100">
        <f t="shared" si="10"/>
        <v>9.877444965274618E-3</v>
      </c>
      <c r="E15" s="101">
        <f t="shared" si="11"/>
        <v>1.8903674735093468E-4</v>
      </c>
      <c r="F15" s="69">
        <f t="shared" si="12"/>
        <v>2559.0537334760052</v>
      </c>
      <c r="G15" s="69">
        <f t="shared" si="16"/>
        <v>2559.5374886700779</v>
      </c>
      <c r="H15" s="69">
        <f t="shared" ref="H15:AM15" si="87">G15*(1+$E$15)</f>
        <v>2560.0213353116587</v>
      </c>
      <c r="I15" s="69">
        <f t="shared" si="87"/>
        <v>2560.5052734180349</v>
      </c>
      <c r="J15" s="69">
        <f t="shared" si="87"/>
        <v>2560.9893030064968</v>
      </c>
      <c r="K15" s="69">
        <f t="shared" si="87"/>
        <v>2561.4734240943376</v>
      </c>
      <c r="L15" s="69">
        <f t="shared" si="87"/>
        <v>2561.9576366988545</v>
      </c>
      <c r="M15" s="69">
        <f t="shared" si="87"/>
        <v>2562.4419408373469</v>
      </c>
      <c r="N15" s="69">
        <f t="shared" si="87"/>
        <v>2562.9263365271186</v>
      </c>
      <c r="O15" s="69">
        <f t="shared" si="87"/>
        <v>2563.4108237854757</v>
      </c>
      <c r="P15" s="69">
        <f t="shared" si="87"/>
        <v>2563.8954026297283</v>
      </c>
      <c r="Q15" s="69">
        <f t="shared" si="87"/>
        <v>2564.3800730771895</v>
      </c>
      <c r="R15" s="69">
        <f t="shared" si="87"/>
        <v>2564.8648351451757</v>
      </c>
      <c r="S15" s="69">
        <f t="shared" si="87"/>
        <v>2565.3496888510062</v>
      </c>
      <c r="T15" s="69">
        <f t="shared" si="87"/>
        <v>2565.8346342120044</v>
      </c>
      <c r="U15" s="69">
        <f t="shared" si="87"/>
        <v>2566.319671245496</v>
      </c>
      <c r="V15" s="69">
        <f t="shared" si="87"/>
        <v>2566.804799968811</v>
      </c>
      <c r="W15" s="69">
        <f t="shared" si="87"/>
        <v>2567.2900203992817</v>
      </c>
      <c r="X15" s="69">
        <f t="shared" si="87"/>
        <v>2567.7753325542444</v>
      </c>
      <c r="Y15" s="69">
        <f t="shared" si="87"/>
        <v>2568.2607364510386</v>
      </c>
      <c r="Z15" s="69">
        <f t="shared" si="87"/>
        <v>2568.7462321070066</v>
      </c>
      <c r="AA15" s="69">
        <f t="shared" si="87"/>
        <v>2569.2318195394942</v>
      </c>
      <c r="AB15" s="69">
        <f t="shared" si="87"/>
        <v>2569.7174987658505</v>
      </c>
      <c r="AC15" s="69">
        <f t="shared" si="87"/>
        <v>2570.2032698034277</v>
      </c>
      <c r="AD15" s="69">
        <f t="shared" si="87"/>
        <v>2570.6891326695822</v>
      </c>
      <c r="AE15" s="69">
        <f t="shared" si="87"/>
        <v>2571.1750873816727</v>
      </c>
      <c r="AF15" s="69">
        <f t="shared" si="87"/>
        <v>2571.6611339570609</v>
      </c>
      <c r="AG15" s="69">
        <f t="shared" si="87"/>
        <v>2572.1472724131131</v>
      </c>
      <c r="AH15" s="69">
        <f t="shared" si="87"/>
        <v>2572.6335027671976</v>
      </c>
      <c r="AI15" s="69">
        <f t="shared" si="87"/>
        <v>2573.1198250366865</v>
      </c>
      <c r="AJ15" s="69">
        <f t="shared" si="87"/>
        <v>2573.6062392389558</v>
      </c>
      <c r="AK15" s="69">
        <f t="shared" si="87"/>
        <v>2574.0927453913837</v>
      </c>
      <c r="AL15" s="69">
        <f t="shared" si="87"/>
        <v>2574.5793435113519</v>
      </c>
      <c r="AM15" s="69">
        <f t="shared" si="87"/>
        <v>2575.0660336162464</v>
      </c>
      <c r="AN15" s="69">
        <f t="shared" ref="AN15:BE15" si="88">AM15*(1+$E$15)</f>
        <v>2575.5528157234553</v>
      </c>
      <c r="AO15" s="69">
        <f t="shared" si="88"/>
        <v>2576.03968985037</v>
      </c>
      <c r="AP15" s="69">
        <f t="shared" si="88"/>
        <v>2576.5266560143864</v>
      </c>
      <c r="AQ15" s="69">
        <f t="shared" si="88"/>
        <v>2577.0137142329022</v>
      </c>
      <c r="AR15" s="69">
        <f t="shared" si="88"/>
        <v>2577.5008645233197</v>
      </c>
      <c r="AS15" s="69">
        <f t="shared" si="88"/>
        <v>2577.9881069030434</v>
      </c>
      <c r="AT15" s="69">
        <f t="shared" si="88"/>
        <v>2578.4754413894816</v>
      </c>
      <c r="AU15" s="69">
        <f t="shared" si="88"/>
        <v>2578.962868000046</v>
      </c>
      <c r="AV15" s="69">
        <f t="shared" si="88"/>
        <v>2579.4503867521516</v>
      </c>
      <c r="AW15" s="69">
        <f t="shared" si="88"/>
        <v>2579.9379976632163</v>
      </c>
      <c r="AX15" s="69">
        <f t="shared" si="88"/>
        <v>2580.4257007506617</v>
      </c>
      <c r="AY15" s="69">
        <f t="shared" si="88"/>
        <v>2580.9134960319125</v>
      </c>
      <c r="AZ15" s="69">
        <f t="shared" si="88"/>
        <v>2581.4013835243964</v>
      </c>
      <c r="BA15" s="69">
        <f t="shared" si="88"/>
        <v>2581.8893632455452</v>
      </c>
      <c r="BB15" s="69">
        <f t="shared" si="88"/>
        <v>2582.377435212793</v>
      </c>
      <c r="BC15" s="69">
        <f t="shared" si="88"/>
        <v>2582.865599443578</v>
      </c>
      <c r="BD15" s="69">
        <f t="shared" si="88"/>
        <v>2583.3538559553413</v>
      </c>
      <c r="BE15" s="69">
        <f t="shared" si="88"/>
        <v>2583.8422047655276</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8410.7553344624994</v>
      </c>
      <c r="DG15" s="108">
        <f t="shared" si="20"/>
        <v>8412.3452762936904</v>
      </c>
      <c r="DH15" s="108">
        <f t="shared" si="21"/>
        <v>8413.9355186823141</v>
      </c>
      <c r="DI15" s="108">
        <f t="shared" si="22"/>
        <v>8415.5260616851847</v>
      </c>
      <c r="DJ15" s="108">
        <f t="shared" si="23"/>
        <v>9714.6784004439978</v>
      </c>
      <c r="DK15" s="108">
        <f t="shared" si="24"/>
        <v>9716.5148316503783</v>
      </c>
      <c r="DL15" s="108">
        <f t="shared" si="25"/>
        <v>9718.3516100097404</v>
      </c>
      <c r="DM15" s="108">
        <f t="shared" si="26"/>
        <v>9720.1887355877097</v>
      </c>
      <c r="DN15" s="108">
        <f t="shared" si="27"/>
        <v>7658.9839102028936</v>
      </c>
      <c r="DO15" s="108">
        <f t="shared" si="28"/>
        <v>7660.431739609292</v>
      </c>
      <c r="DP15" s="108">
        <f t="shared" si="29"/>
        <v>7661.8798427086513</v>
      </c>
      <c r="DQ15" s="108">
        <f t="shared" si="30"/>
        <v>7663.3282195527108</v>
      </c>
      <c r="DR15" s="108">
        <f t="shared" si="31"/>
        <v>7664.7768701932182</v>
      </c>
      <c r="DS15" s="108">
        <f t="shared" si="32"/>
        <v>7821.5663582442148</v>
      </c>
      <c r="DT15" s="108">
        <f t="shared" si="33"/>
        <v>7823.0449217077667</v>
      </c>
      <c r="DU15" s="108">
        <f t="shared" si="34"/>
        <v>7824.5237646741462</v>
      </c>
      <c r="DV15" s="108">
        <f t="shared" si="35"/>
        <v>7826.0028871961904</v>
      </c>
      <c r="DW15" s="108">
        <f t="shared" si="36"/>
        <v>7265.2453252444984</v>
      </c>
      <c r="DX15" s="108">
        <f t="shared" si="37"/>
        <v>7266.6187235894895</v>
      </c>
      <c r="DY15" s="108">
        <f t="shared" si="38"/>
        <v>7267.9923815572365</v>
      </c>
      <c r="DZ15" s="108">
        <f t="shared" si="39"/>
        <v>7269.3662991968176</v>
      </c>
      <c r="EA15" s="108">
        <f t="shared" si="40"/>
        <v>7662.0571488559654</v>
      </c>
      <c r="EB15" s="108">
        <f t="shared" si="41"/>
        <v>7663.5055592174022</v>
      </c>
      <c r="EC15" s="108">
        <f t="shared" si="42"/>
        <v>7664.9542433816223</v>
      </c>
      <c r="ED15" s="108">
        <f t="shared" si="43"/>
        <v>7666.4032014003851</v>
      </c>
      <c r="EE15" s="108">
        <f t="shared" si="44"/>
        <v>7667.8524333254591</v>
      </c>
      <c r="EF15" s="108">
        <f t="shared" si="45"/>
        <v>8599.8052828837808</v>
      </c>
      <c r="EG15" s="108">
        <f t="shared" si="46"/>
        <v>8601.4309621023094</v>
      </c>
      <c r="EH15" s="108">
        <f t="shared" si="47"/>
        <v>8603.0569486339482</v>
      </c>
      <c r="EI15" s="108">
        <f t="shared" si="48"/>
        <v>8604.683242536792</v>
      </c>
      <c r="EJ15" s="108">
        <f t="shared" si="49"/>
        <v>8846.9414465871942</v>
      </c>
      <c r="EK15" s="108">
        <f t="shared" si="50"/>
        <v>8848.6138436222627</v>
      </c>
      <c r="EL15" s="108">
        <f t="shared" si="51"/>
        <v>8850.2865568018242</v>
      </c>
      <c r="EM15" s="108">
        <f t="shared" si="52"/>
        <v>8851.9595861856469</v>
      </c>
      <c r="EN15" s="108">
        <f t="shared" si="53"/>
        <v>9785.2122504385734</v>
      </c>
      <c r="EO15" s="108">
        <f t="shared" si="54"/>
        <v>9787.0620151345338</v>
      </c>
      <c r="EP15" s="108">
        <f t="shared" si="55"/>
        <v>9788.9121295039986</v>
      </c>
      <c r="EQ15" s="108">
        <f t="shared" si="56"/>
        <v>9790.7625936130626</v>
      </c>
      <c r="ER15" s="108">
        <f t="shared" si="57"/>
        <v>9792.613407527846</v>
      </c>
      <c r="ES15" s="108">
        <f t="shared" si="58"/>
        <v>9497.6485436978746</v>
      </c>
      <c r="ET15" s="108">
        <f t="shared" si="59"/>
        <v>9499.4439482860562</v>
      </c>
      <c r="EU15" s="108">
        <f t="shared" si="60"/>
        <v>9501.2396922716816</v>
      </c>
      <c r="EV15" s="108">
        <f t="shared" si="61"/>
        <v>9503.0357757189104</v>
      </c>
      <c r="EW15" s="108">
        <f t="shared" si="62"/>
        <v>9067.1306263761435</v>
      </c>
      <c r="EX15" s="108">
        <f t="shared" si="63"/>
        <v>9068.8446472575597</v>
      </c>
      <c r="EY15" s="108">
        <f t="shared" si="64"/>
        <v>9070.5589921519077</v>
      </c>
      <c r="EZ15" s="108">
        <f t="shared" si="65"/>
        <v>9072.27366112044</v>
      </c>
      <c r="FA15" s="108">
        <f t="shared" si="66"/>
        <v>8026.7614766382867</v>
      </c>
      <c r="FB15" s="108">
        <f t="shared" si="67"/>
        <v>8028.2788295195924</v>
      </c>
      <c r="FC15" s="108">
        <f t="shared" si="68"/>
        <v>8029.7964692363512</v>
      </c>
      <c r="FD15" s="108">
        <f t="shared" si="69"/>
        <v>8031.3143958427845</v>
      </c>
      <c r="FE15" s="108">
        <f t="shared" si="70"/>
        <v>8032.8326093931273</v>
      </c>
    </row>
    <row r="16" spans="1:161" ht="15.75" x14ac:dyDescent="0.25">
      <c r="A16" s="47" t="s">
        <v>170</v>
      </c>
      <c r="B16" s="12">
        <f>'Urb proj of all 25 ARs '!L16</f>
        <v>19398.342606977531</v>
      </c>
      <c r="C16" s="12">
        <f>'Urb proj of all 25 ARs '!M16</f>
        <v>19589.948668495494</v>
      </c>
      <c r="D16" s="100">
        <f t="shared" si="10"/>
        <v>9.8774449652746579E-3</v>
      </c>
      <c r="E16" s="101">
        <f t="shared" si="11"/>
        <v>1.8903674735093468E-4</v>
      </c>
      <c r="F16" s="69">
        <f t="shared" si="12"/>
        <v>19402.009606567954</v>
      </c>
      <c r="G16" s="69">
        <f t="shared" si="13"/>
        <v>19405.677299356052</v>
      </c>
      <c r="H16" s="69">
        <f>G16*(1+$E$16)</f>
        <v>19409.345685472865</v>
      </c>
      <c r="I16" s="69">
        <f t="shared" ref="I16:BE16" si="89">H16*(1+$E$16)</f>
        <v>19413.014765049458</v>
      </c>
      <c r="J16" s="69">
        <f t="shared" si="89"/>
        <v>19416.684538216919</v>
      </c>
      <c r="K16" s="69">
        <f t="shared" si="89"/>
        <v>19420.355005106365</v>
      </c>
      <c r="L16" s="69">
        <f t="shared" si="89"/>
        <v>19424.026165848929</v>
      </c>
      <c r="M16" s="69">
        <f t="shared" si="89"/>
        <v>19427.698020575779</v>
      </c>
      <c r="N16" s="69">
        <f t="shared" si="89"/>
        <v>19431.370569418104</v>
      </c>
      <c r="O16" s="69">
        <f t="shared" si="89"/>
        <v>19435.04381250712</v>
      </c>
      <c r="P16" s="69">
        <f t="shared" si="89"/>
        <v>19438.717749974057</v>
      </c>
      <c r="Q16" s="69">
        <f t="shared" si="89"/>
        <v>19442.392381950187</v>
      </c>
      <c r="R16" s="69">
        <f t="shared" si="89"/>
        <v>19446.067708566792</v>
      </c>
      <c r="S16" s="69">
        <f t="shared" si="89"/>
        <v>19449.743729955186</v>
      </c>
      <c r="T16" s="69">
        <f t="shared" si="89"/>
        <v>19453.420446246706</v>
      </c>
      <c r="U16" s="69">
        <f t="shared" si="89"/>
        <v>19457.097857572713</v>
      </c>
      <c r="V16" s="69">
        <f t="shared" si="89"/>
        <v>19460.775964064596</v>
      </c>
      <c r="W16" s="69">
        <f t="shared" si="89"/>
        <v>19464.454765853767</v>
      </c>
      <c r="X16" s="69">
        <f t="shared" si="89"/>
        <v>19468.134263071664</v>
      </c>
      <c r="Y16" s="69">
        <f t="shared" si="89"/>
        <v>19471.814455849748</v>
      </c>
      <c r="Z16" s="69">
        <f t="shared" si="89"/>
        <v>19475.495344319501</v>
      </c>
      <c r="AA16" s="69">
        <f t="shared" si="89"/>
        <v>19479.17692861244</v>
      </c>
      <c r="AB16" s="69">
        <f t="shared" si="89"/>
        <v>19482.8592088601</v>
      </c>
      <c r="AC16" s="69">
        <f t="shared" si="89"/>
        <v>19486.542185194037</v>
      </c>
      <c r="AD16" s="69">
        <f t="shared" si="89"/>
        <v>19490.225857745841</v>
      </c>
      <c r="AE16" s="69">
        <f t="shared" si="89"/>
        <v>19493.910226647124</v>
      </c>
      <c r="AF16" s="69">
        <f t="shared" si="89"/>
        <v>19497.59529202952</v>
      </c>
      <c r="AG16" s="69">
        <f t="shared" si="89"/>
        <v>19501.28105402469</v>
      </c>
      <c r="AH16" s="69">
        <f t="shared" si="89"/>
        <v>19504.96751276432</v>
      </c>
      <c r="AI16" s="69">
        <f t="shared" si="89"/>
        <v>19508.654668380121</v>
      </c>
      <c r="AJ16" s="69">
        <f t="shared" si="89"/>
        <v>19512.342521003822</v>
      </c>
      <c r="AK16" s="69">
        <f t="shared" si="89"/>
        <v>19516.031070767189</v>
      </c>
      <c r="AL16" s="69">
        <f t="shared" si="89"/>
        <v>19519.720317802006</v>
      </c>
      <c r="AM16" s="69">
        <f t="shared" si="89"/>
        <v>19523.410262240082</v>
      </c>
      <c r="AN16" s="69">
        <f t="shared" si="89"/>
        <v>19527.100904213254</v>
      </c>
      <c r="AO16" s="69">
        <f t="shared" si="89"/>
        <v>19530.792243853379</v>
      </c>
      <c r="AP16" s="69">
        <f t="shared" si="89"/>
        <v>19534.484281292345</v>
      </c>
      <c r="AQ16" s="69">
        <f t="shared" si="89"/>
        <v>19538.177016662059</v>
      </c>
      <c r="AR16" s="69">
        <f t="shared" si="89"/>
        <v>19541.870450094455</v>
      </c>
      <c r="AS16" s="69">
        <f t="shared" si="89"/>
        <v>19545.564581721494</v>
      </c>
      <c r="AT16" s="69">
        <f t="shared" si="89"/>
        <v>19549.259411675161</v>
      </c>
      <c r="AU16" s="69">
        <f t="shared" si="89"/>
        <v>19552.954940087464</v>
      </c>
      <c r="AV16" s="69">
        <f t="shared" si="89"/>
        <v>19556.651167090437</v>
      </c>
      <c r="AW16" s="69">
        <f t="shared" si="89"/>
        <v>19560.348092816141</v>
      </c>
      <c r="AX16" s="69">
        <f t="shared" si="89"/>
        <v>19564.045717396657</v>
      </c>
      <c r="AY16" s="69">
        <f t="shared" si="89"/>
        <v>19567.744040964099</v>
      </c>
      <c r="AZ16" s="69">
        <f t="shared" si="89"/>
        <v>19571.443063650597</v>
      </c>
      <c r="BA16" s="69">
        <f t="shared" si="89"/>
        <v>19575.142785588312</v>
      </c>
      <c r="BB16" s="69">
        <f t="shared" si="89"/>
        <v>19578.843206909431</v>
      </c>
      <c r="BC16" s="69">
        <f t="shared" si="89"/>
        <v>19582.54432774616</v>
      </c>
      <c r="BD16" s="69">
        <f t="shared" si="89"/>
        <v>19586.246148230734</v>
      </c>
      <c r="BE16" s="69">
        <f t="shared" si="89"/>
        <v>19589.94866849541</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20858.17954104357</v>
      </c>
      <c r="DG16" s="108">
        <f t="shared" si="15"/>
        <v>20862.122503459672</v>
      </c>
      <c r="DH16" s="108">
        <f t="shared" si="15"/>
        <v>20866.066211240563</v>
      </c>
      <c r="DI16" s="108">
        <f t="shared" si="15"/>
        <v>20870.010664527148</v>
      </c>
      <c r="DJ16" s="108">
        <f t="shared" si="15"/>
        <v>22153.818249208201</v>
      </c>
      <c r="DK16" s="108">
        <f t="shared" si="15"/>
        <v>22158.006134951436</v>
      </c>
      <c r="DL16" s="108">
        <f t="shared" si="15"/>
        <v>22162.194812358968</v>
      </c>
      <c r="DM16" s="108">
        <f t="shared" si="15"/>
        <v>22166.384281580453</v>
      </c>
      <c r="DN16" s="108">
        <f t="shared" si="15"/>
        <v>19282.643172056974</v>
      </c>
      <c r="DO16" s="108">
        <f t="shared" si="15"/>
        <v>19286.288300202552</v>
      </c>
      <c r="DP16" s="108">
        <f t="shared" si="15"/>
        <v>19289.934117411292</v>
      </c>
      <c r="DQ16" s="108">
        <f t="shared" si="15"/>
        <v>19293.580623813465</v>
      </c>
      <c r="DR16" s="108">
        <f t="shared" si="15"/>
        <v>19297.227819539341</v>
      </c>
      <c r="DS16" s="108">
        <f t="shared" si="15"/>
        <v>20435.237920945416</v>
      </c>
      <c r="DT16" s="108">
        <f t="shared" si="15"/>
        <v>20439.100931853336</v>
      </c>
      <c r="DU16" s="108">
        <f t="shared" si="15"/>
        <v>20442.964673012269</v>
      </c>
      <c r="DV16" s="108">
        <f t="shared" ref="DV16:EK28" si="90">V16*BV16</f>
        <v>20446.829144560263</v>
      </c>
      <c r="DW16" s="108">
        <f t="shared" si="90"/>
        <v>19560.752116347328</v>
      </c>
      <c r="DX16" s="108">
        <f t="shared" si="90"/>
        <v>19564.449817303142</v>
      </c>
      <c r="DY16" s="108">
        <f t="shared" si="90"/>
        <v>19568.148217260314</v>
      </c>
      <c r="DZ16" s="108">
        <f t="shared" si="90"/>
        <v>19571.847316350984</v>
      </c>
      <c r="EA16" s="108">
        <f t="shared" si="90"/>
        <v>20413.010369546108</v>
      </c>
      <c r="EB16" s="108">
        <f t="shared" si="90"/>
        <v>20416.869178630008</v>
      </c>
      <c r="EC16" s="108">
        <f t="shared" si="90"/>
        <v>20420.728717170627</v>
      </c>
      <c r="ED16" s="108">
        <f t="shared" si="90"/>
        <v>20424.588985305854</v>
      </c>
      <c r="EE16" s="108">
        <f t="shared" si="90"/>
        <v>20428.449983173614</v>
      </c>
      <c r="EF16" s="108">
        <f t="shared" si="90"/>
        <v>19956.470420112266</v>
      </c>
      <c r="EG16" s="108">
        <f t="shared" si="90"/>
        <v>19960.24292636909</v>
      </c>
      <c r="EH16" s="108">
        <f t="shared" si="90"/>
        <v>19964.016145768226</v>
      </c>
      <c r="EI16" s="108">
        <f t="shared" si="90"/>
        <v>19967.790078444486</v>
      </c>
      <c r="EJ16" s="108">
        <f t="shared" si="90"/>
        <v>20276.915233603042</v>
      </c>
      <c r="EK16" s="108">
        <f t="shared" si="90"/>
        <v>20280.74831570511</v>
      </c>
      <c r="EL16" s="108">
        <f t="shared" ref="EL16:FA28" si="91">AL16*CL16</f>
        <v>20284.582122400552</v>
      </c>
      <c r="EM16" s="108">
        <f t="shared" si="91"/>
        <v>20288.416653826345</v>
      </c>
      <c r="EN16" s="108">
        <f t="shared" si="91"/>
        <v>22035.624476878438</v>
      </c>
      <c r="EO16" s="108">
        <f t="shared" si="91"/>
        <v>22039.790019655393</v>
      </c>
      <c r="EP16" s="108">
        <f t="shared" si="91"/>
        <v>22043.956349873006</v>
      </c>
      <c r="EQ16" s="108">
        <f t="shared" si="91"/>
        <v>22048.123467680132</v>
      </c>
      <c r="ER16" s="108">
        <f t="shared" si="91"/>
        <v>22052.291373225653</v>
      </c>
      <c r="ES16" s="108">
        <f t="shared" si="91"/>
        <v>21797.411394686522</v>
      </c>
      <c r="ET16" s="108">
        <f t="shared" si="91"/>
        <v>21801.531906437245</v>
      </c>
      <c r="EU16" s="108">
        <f t="shared" si="91"/>
        <v>21805.653197116106</v>
      </c>
      <c r="EV16" s="108">
        <f t="shared" si="91"/>
        <v>21809.775266870351</v>
      </c>
      <c r="EW16" s="108">
        <f t="shared" si="91"/>
        <v>21404.202341069726</v>
      </c>
      <c r="EX16" s="108">
        <f t="shared" si="91"/>
        <v>21408.248521859921</v>
      </c>
      <c r="EY16" s="108">
        <f t="shared" si="91"/>
        <v>21412.295467526972</v>
      </c>
      <c r="EZ16" s="108">
        <f t="shared" si="91"/>
        <v>21416.343178215469</v>
      </c>
      <c r="FA16" s="108">
        <f t="shared" si="91"/>
        <v>19660.259204551741</v>
      </c>
      <c r="FB16" s="108">
        <f t="shared" ref="FB16:FE28" si="92">BB16*DB16</f>
        <v>19663.975716003846</v>
      </c>
      <c r="FC16" s="108">
        <f t="shared" si="92"/>
        <v>19667.692930013189</v>
      </c>
      <c r="FD16" s="108">
        <f t="shared" si="92"/>
        <v>19671.410846712577</v>
      </c>
      <c r="FE16" s="108">
        <f t="shared" si="92"/>
        <v>19675.129466234845</v>
      </c>
    </row>
    <row r="17" spans="1:161" ht="15.75" x14ac:dyDescent="0.25">
      <c r="A17" s="87" t="s">
        <v>174</v>
      </c>
      <c r="B17" s="12">
        <f>'Urb proj of all 25 ARs '!L17</f>
        <v>23451.205995515898</v>
      </c>
      <c r="C17" s="12">
        <f>'Urb proj of all 25 ARs '!M17</f>
        <v>23682.843992105925</v>
      </c>
      <c r="D17" s="100">
        <f t="shared" si="10"/>
        <v>9.8774449652746371E-3</v>
      </c>
      <c r="E17" s="101">
        <f t="shared" si="11"/>
        <v>1.8903674735093468E-4</v>
      </c>
      <c r="F17" s="69">
        <f t="shared" si="12"/>
        <v>23455.639135218746</v>
      </c>
      <c r="G17" s="69">
        <f t="shared" si="13"/>
        <v>23460.073112947906</v>
      </c>
      <c r="H17" s="69">
        <f>G17*(1+$E$17)</f>
        <v>23464.507928861793</v>
      </c>
      <c r="I17" s="69">
        <f t="shared" ref="I17:BE17" si="93">H17*(1+$E$17)</f>
        <v>23468.943583118857</v>
      </c>
      <c r="J17" s="69">
        <f t="shared" si="93"/>
        <v>23473.380075877572</v>
      </c>
      <c r="K17" s="69">
        <f t="shared" si="93"/>
        <v>23477.81740729645</v>
      </c>
      <c r="L17" s="69">
        <f t="shared" si="93"/>
        <v>23482.255577534026</v>
      </c>
      <c r="M17" s="69">
        <f t="shared" si="93"/>
        <v>23486.694586748865</v>
      </c>
      <c r="N17" s="69">
        <f t="shared" si="93"/>
        <v>23491.134435099568</v>
      </c>
      <c r="O17" s="69">
        <f t="shared" si="93"/>
        <v>23495.575122744762</v>
      </c>
      <c r="P17" s="69">
        <f t="shared" si="93"/>
        <v>23500.016649843106</v>
      </c>
      <c r="Q17" s="69">
        <f t="shared" si="93"/>
        <v>23504.459016553286</v>
      </c>
      <c r="R17" s="69">
        <f t="shared" si="93"/>
        <v>23508.90222303402</v>
      </c>
      <c r="S17" s="69">
        <f t="shared" si="93"/>
        <v>23513.346269444053</v>
      </c>
      <c r="T17" s="69">
        <f t="shared" si="93"/>
        <v>23517.791155942166</v>
      </c>
      <c r="U17" s="69">
        <f t="shared" si="93"/>
        <v>23522.236882687164</v>
      </c>
      <c r="V17" s="69">
        <f t="shared" si="93"/>
        <v>23526.683449837885</v>
      </c>
      <c r="W17" s="69">
        <f t="shared" si="93"/>
        <v>23531.130857553198</v>
      </c>
      <c r="X17" s="69">
        <f t="shared" si="93"/>
        <v>23535.579105992001</v>
      </c>
      <c r="Y17" s="69">
        <f t="shared" si="93"/>
        <v>23540.028195313218</v>
      </c>
      <c r="Z17" s="69">
        <f t="shared" si="93"/>
        <v>23544.478125675811</v>
      </c>
      <c r="AA17" s="69">
        <f t="shared" si="93"/>
        <v>23548.928897238762</v>
      </c>
      <c r="AB17" s="69">
        <f t="shared" si="93"/>
        <v>23553.380510161096</v>
      </c>
      <c r="AC17" s="69">
        <f t="shared" si="93"/>
        <v>23557.832964601857</v>
      </c>
      <c r="AD17" s="69">
        <f t="shared" si="93"/>
        <v>23562.286260720124</v>
      </c>
      <c r="AE17" s="69">
        <f t="shared" si="93"/>
        <v>23566.740398675003</v>
      </c>
      <c r="AF17" s="69">
        <f t="shared" si="93"/>
        <v>23571.195378625631</v>
      </c>
      <c r="AG17" s="69">
        <f t="shared" si="93"/>
        <v>23575.651200731179</v>
      </c>
      <c r="AH17" s="69">
        <f t="shared" si="93"/>
        <v>23580.107865150847</v>
      </c>
      <c r="AI17" s="69">
        <f t="shared" si="93"/>
        <v>23584.56537204386</v>
      </c>
      <c r="AJ17" s="69">
        <f t="shared" si="93"/>
        <v>23589.023721569476</v>
      </c>
      <c r="AK17" s="69">
        <f t="shared" si="93"/>
        <v>23593.482913886986</v>
      </c>
      <c r="AL17" s="69">
        <f t="shared" si="93"/>
        <v>23597.942949155706</v>
      </c>
      <c r="AM17" s="69">
        <f t="shared" si="93"/>
        <v>23602.403827534989</v>
      </c>
      <c r="AN17" s="69">
        <f t="shared" si="93"/>
        <v>23606.865549184207</v>
      </c>
      <c r="AO17" s="69">
        <f t="shared" si="93"/>
        <v>23611.328114262775</v>
      </c>
      <c r="AP17" s="69">
        <f t="shared" si="93"/>
        <v>23615.791522930132</v>
      </c>
      <c r="AQ17" s="69">
        <f t="shared" si="93"/>
        <v>23620.255775345744</v>
      </c>
      <c r="AR17" s="69">
        <f t="shared" si="93"/>
        <v>23624.720871669113</v>
      </c>
      <c r="AS17" s="69">
        <f t="shared" si="93"/>
        <v>23629.186812059768</v>
      </c>
      <c r="AT17" s="69">
        <f t="shared" si="93"/>
        <v>23633.653596677268</v>
      </c>
      <c r="AU17" s="69">
        <f t="shared" si="93"/>
        <v>23638.121225681203</v>
      </c>
      <c r="AV17" s="69">
        <f t="shared" si="93"/>
        <v>23642.589699231194</v>
      </c>
      <c r="AW17" s="69">
        <f t="shared" si="93"/>
        <v>23647.059017486888</v>
      </c>
      <c r="AX17" s="69">
        <f t="shared" si="93"/>
        <v>23651.529180607969</v>
      </c>
      <c r="AY17" s="69">
        <f t="shared" si="93"/>
        <v>23656.000188754148</v>
      </c>
      <c r="AZ17" s="69">
        <f t="shared" si="93"/>
        <v>23660.472042085163</v>
      </c>
      <c r="BA17" s="69">
        <f t="shared" si="93"/>
        <v>23664.944740760788</v>
      </c>
      <c r="BB17" s="69">
        <f t="shared" si="93"/>
        <v>23669.418284940821</v>
      </c>
      <c r="BC17" s="69">
        <f t="shared" si="93"/>
        <v>23673.892674785096</v>
      </c>
      <c r="BD17" s="69">
        <f t="shared" si="93"/>
        <v>23678.367910453471</v>
      </c>
      <c r="BE17" s="69">
        <f t="shared" si="93"/>
        <v>23682.843992105842</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38325.724380963133</v>
      </c>
      <c r="DG17" s="108">
        <f t="shared" si="15"/>
        <v>38332.969351239983</v>
      </c>
      <c r="DH17" s="108">
        <f t="shared" si="15"/>
        <v>38340.215691082441</v>
      </c>
      <c r="DI17" s="108">
        <f t="shared" si="15"/>
        <v>38347.463400749417</v>
      </c>
      <c r="DJ17" s="108">
        <f t="shared" si="15"/>
        <v>44493.920838409213</v>
      </c>
      <c r="DK17" s="108">
        <f t="shared" si="15"/>
        <v>44502.3318244814</v>
      </c>
      <c r="DL17" s="108">
        <f t="shared" si="15"/>
        <v>44510.744400539035</v>
      </c>
      <c r="DM17" s="108">
        <f t="shared" si="15"/>
        <v>44519.158566882674</v>
      </c>
      <c r="DN17" s="108">
        <f t="shared" si="15"/>
        <v>37033.553245070041</v>
      </c>
      <c r="DO17" s="108">
        <f t="shared" si="15"/>
        <v>37040.55394751834</v>
      </c>
      <c r="DP17" s="108">
        <f t="shared" si="15"/>
        <v>37047.555973356655</v>
      </c>
      <c r="DQ17" s="108">
        <f t="shared" si="15"/>
        <v>37054.559322835157</v>
      </c>
      <c r="DR17" s="108">
        <f t="shared" si="15"/>
        <v>37061.563996204073</v>
      </c>
      <c r="DS17" s="108">
        <f t="shared" si="15"/>
        <v>40193.345077632206</v>
      </c>
      <c r="DT17" s="108">
        <f t="shared" si="15"/>
        <v>40200.943096850831</v>
      </c>
      <c r="DU17" s="108">
        <f t="shared" si="15"/>
        <v>40208.542552374303</v>
      </c>
      <c r="DV17" s="108">
        <f t="shared" si="90"/>
        <v>40216.143444474124</v>
      </c>
      <c r="DW17" s="108">
        <f t="shared" si="90"/>
        <v>39229.92253972379</v>
      </c>
      <c r="DX17" s="108">
        <f t="shared" si="90"/>
        <v>39237.338436679529</v>
      </c>
      <c r="DY17" s="108">
        <f t="shared" si="90"/>
        <v>39244.755735512306</v>
      </c>
      <c r="DZ17" s="108">
        <f t="shared" si="90"/>
        <v>39252.174436487134</v>
      </c>
      <c r="EA17" s="108">
        <f t="shared" si="90"/>
        <v>43760.888393839006</v>
      </c>
      <c r="EB17" s="108">
        <f t="shared" si="90"/>
        <v>43769.160809842171</v>
      </c>
      <c r="EC17" s="108">
        <f t="shared" si="90"/>
        <v>43777.434789635947</v>
      </c>
      <c r="ED17" s="108">
        <f t="shared" si="90"/>
        <v>43785.710333515948</v>
      </c>
      <c r="EE17" s="108">
        <f t="shared" si="90"/>
        <v>43793.987441777848</v>
      </c>
      <c r="EF17" s="108">
        <f t="shared" si="90"/>
        <v>43910.538242522583</v>
      </c>
      <c r="EG17" s="108">
        <f t="shared" si="90"/>
        <v>43918.83894784638</v>
      </c>
      <c r="EH17" s="108">
        <f t="shared" si="90"/>
        <v>43927.141222308514</v>
      </c>
      <c r="EI17" s="108">
        <f t="shared" si="90"/>
        <v>43935.445066205604</v>
      </c>
      <c r="EJ17" s="108">
        <f t="shared" si="90"/>
        <v>47062.687762756315</v>
      </c>
      <c r="EK17" s="108">
        <f t="shared" si="90"/>
        <v>47071.58434017258</v>
      </c>
      <c r="EL17" s="108">
        <f t="shared" si="91"/>
        <v>47080.482599368901</v>
      </c>
      <c r="EM17" s="108">
        <f t="shared" si="91"/>
        <v>47089.382540663202</v>
      </c>
      <c r="EN17" s="108">
        <f t="shared" si="91"/>
        <v>46899.877364845299</v>
      </c>
      <c r="EO17" s="108">
        <f t="shared" si="91"/>
        <v>46908.743165113498</v>
      </c>
      <c r="EP17" s="108">
        <f t="shared" si="91"/>
        <v>46917.610641343759</v>
      </c>
      <c r="EQ17" s="108">
        <f t="shared" si="91"/>
        <v>46926.479793852872</v>
      </c>
      <c r="ER17" s="108">
        <f t="shared" si="91"/>
        <v>46935.350622957732</v>
      </c>
      <c r="ES17" s="108">
        <f t="shared" si="91"/>
        <v>46401.781423017434</v>
      </c>
      <c r="ET17" s="108">
        <f t="shared" si="91"/>
        <v>46410.553064848929</v>
      </c>
      <c r="EU17" s="108">
        <f t="shared" si="91"/>
        <v>46419.326364843066</v>
      </c>
      <c r="EV17" s="108">
        <f t="shared" si="91"/>
        <v>46428.101323313298</v>
      </c>
      <c r="EW17" s="108">
        <f t="shared" si="91"/>
        <v>41628.323129784279</v>
      </c>
      <c r="EX17" s="108">
        <f t="shared" si="91"/>
        <v>41636.192412586402</v>
      </c>
      <c r="EY17" s="108">
        <f t="shared" si="91"/>
        <v>41644.063182972161</v>
      </c>
      <c r="EZ17" s="108">
        <f t="shared" si="91"/>
        <v>41651.935441222748</v>
      </c>
      <c r="FA17" s="108">
        <f t="shared" si="91"/>
        <v>38924.584443530337</v>
      </c>
      <c r="FB17" s="108">
        <f t="shared" si="92"/>
        <v>38931.942620365531</v>
      </c>
      <c r="FC17" s="108">
        <f t="shared" si="92"/>
        <v>38939.302188166541</v>
      </c>
      <c r="FD17" s="108">
        <f t="shared" si="92"/>
        <v>38946.663147196305</v>
      </c>
      <c r="FE17" s="108">
        <f t="shared" si="92"/>
        <v>38954.025497717819</v>
      </c>
    </row>
    <row r="18" spans="1:161" ht="15.75" x14ac:dyDescent="0.25">
      <c r="A18" s="47" t="s">
        <v>222</v>
      </c>
      <c r="B18" s="12">
        <f>'Urb proj of all 25 ARs '!L18</f>
        <v>27876.20222416129</v>
      </c>
      <c r="C18" s="12">
        <f>'Urb proj of all 25 ARs '!M18</f>
        <v>28151.547877471312</v>
      </c>
      <c r="D18" s="100">
        <f t="shared" si="10"/>
        <v>9.87744496527471E-3</v>
      </c>
      <c r="E18" s="101">
        <f t="shared" si="11"/>
        <v>1.8903674735093468E-4</v>
      </c>
      <c r="F18" s="69">
        <f t="shared" si="12"/>
        <v>27881.471850758244</v>
      </c>
      <c r="G18" s="69">
        <f t="shared" si="13"/>
        <v>27886.742473508268</v>
      </c>
      <c r="H18" s="69">
        <f>G18*(1+$E$18)</f>
        <v>27892.014092599671</v>
      </c>
      <c r="I18" s="69">
        <f t="shared" ref="I18:BE18" si="94">H18*(1+$E$18)</f>
        <v>27897.286708220803</v>
      </c>
      <c r="J18" s="69">
        <f t="shared" si="94"/>
        <v>27902.560320560042</v>
      </c>
      <c r="K18" s="69">
        <f t="shared" si="94"/>
        <v>27907.834929805806</v>
      </c>
      <c r="L18" s="69">
        <f t="shared" si="94"/>
        <v>27913.110536146542</v>
      </c>
      <c r="M18" s="69">
        <f t="shared" si="94"/>
        <v>27918.387139770741</v>
      </c>
      <c r="N18" s="69">
        <f t="shared" si="94"/>
        <v>27923.664740866927</v>
      </c>
      <c r="O18" s="69">
        <f t="shared" si="94"/>
        <v>27928.94333962366</v>
      </c>
      <c r="P18" s="69">
        <f t="shared" si="94"/>
        <v>27934.222936229529</v>
      </c>
      <c r="Q18" s="69">
        <f t="shared" si="94"/>
        <v>27939.503530873171</v>
      </c>
      <c r="R18" s="69">
        <f t="shared" si="94"/>
        <v>27944.785123743248</v>
      </c>
      <c r="S18" s="69">
        <f t="shared" si="94"/>
        <v>27950.067715028461</v>
      </c>
      <c r="T18" s="69">
        <f t="shared" si="94"/>
        <v>27955.351304917549</v>
      </c>
      <c r="U18" s="69">
        <f t="shared" si="94"/>
        <v>27960.635893599283</v>
      </c>
      <c r="V18" s="69">
        <f t="shared" si="94"/>
        <v>27965.921481262474</v>
      </c>
      <c r="W18" s="69">
        <f t="shared" si="94"/>
        <v>27971.208068095963</v>
      </c>
      <c r="X18" s="69">
        <f t="shared" si="94"/>
        <v>27976.495654288632</v>
      </c>
      <c r="Y18" s="69">
        <f t="shared" si="94"/>
        <v>27981.784240029396</v>
      </c>
      <c r="Z18" s="69">
        <f t="shared" si="94"/>
        <v>27987.073825507206</v>
      </c>
      <c r="AA18" s="69">
        <f t="shared" si="94"/>
        <v>27992.36441091105</v>
      </c>
      <c r="AB18" s="69">
        <f t="shared" si="94"/>
        <v>27997.655996429952</v>
      </c>
      <c r="AC18" s="69">
        <f t="shared" si="94"/>
        <v>28002.948582252968</v>
      </c>
      <c r="AD18" s="69">
        <f t="shared" si="94"/>
        <v>28008.242168569192</v>
      </c>
      <c r="AE18" s="69">
        <f t="shared" si="94"/>
        <v>28013.536755567755</v>
      </c>
      <c r="AF18" s="69">
        <f t="shared" si="94"/>
        <v>28018.832343437822</v>
      </c>
      <c r="AG18" s="69">
        <f t="shared" si="94"/>
        <v>28024.128932368596</v>
      </c>
      <c r="AH18" s="69">
        <f t="shared" si="94"/>
        <v>28029.426522549315</v>
      </c>
      <c r="AI18" s="69">
        <f t="shared" si="94"/>
        <v>28034.72511416925</v>
      </c>
      <c r="AJ18" s="69">
        <f t="shared" si="94"/>
        <v>28040.02470741771</v>
      </c>
      <c r="AK18" s="69">
        <f t="shared" si="94"/>
        <v>28045.325302484041</v>
      </c>
      <c r="AL18" s="69">
        <f t="shared" si="94"/>
        <v>28050.626899557621</v>
      </c>
      <c r="AM18" s="69">
        <f t="shared" si="94"/>
        <v>28055.929498827867</v>
      </c>
      <c r="AN18" s="69">
        <f t="shared" si="94"/>
        <v>28061.233100484231</v>
      </c>
      <c r="AO18" s="69">
        <f t="shared" si="94"/>
        <v>28066.537704716204</v>
      </c>
      <c r="AP18" s="69">
        <f t="shared" si="94"/>
        <v>28071.843311713306</v>
      </c>
      <c r="AQ18" s="69">
        <f t="shared" si="94"/>
        <v>28077.149921665099</v>
      </c>
      <c r="AR18" s="69">
        <f t="shared" si="94"/>
        <v>28082.457534761175</v>
      </c>
      <c r="AS18" s="69">
        <f t="shared" si="94"/>
        <v>28087.766151191168</v>
      </c>
      <c r="AT18" s="69">
        <f t="shared" si="94"/>
        <v>28093.075771144744</v>
      </c>
      <c r="AU18" s="69">
        <f t="shared" si="94"/>
        <v>28098.386394811605</v>
      </c>
      <c r="AV18" s="69">
        <f t="shared" si="94"/>
        <v>28103.69802238149</v>
      </c>
      <c r="AW18" s="69">
        <f t="shared" si="94"/>
        <v>28109.010654044174</v>
      </c>
      <c r="AX18" s="69">
        <f t="shared" si="94"/>
        <v>28114.324289989469</v>
      </c>
      <c r="AY18" s="69">
        <f t="shared" si="94"/>
        <v>28119.638930407218</v>
      </c>
      <c r="AZ18" s="69">
        <f t="shared" si="94"/>
        <v>28124.954575487303</v>
      </c>
      <c r="BA18" s="69">
        <f t="shared" si="94"/>
        <v>28130.271225419645</v>
      </c>
      <c r="BB18" s="69">
        <f t="shared" si="94"/>
        <v>28135.588880394196</v>
      </c>
      <c r="BC18" s="69">
        <f t="shared" si="94"/>
        <v>28140.907540600951</v>
      </c>
      <c r="BD18" s="69">
        <f t="shared" si="94"/>
        <v>28146.227206229931</v>
      </c>
      <c r="BE18" s="69">
        <f t="shared" si="94"/>
        <v>28151.547877471196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31917.747626413038</v>
      </c>
      <c r="DG18" s="108">
        <f t="shared" si="15"/>
        <v>31923.781253607103</v>
      </c>
      <c r="DH18" s="108">
        <f t="shared" si="15"/>
        <v>31929.816021378425</v>
      </c>
      <c r="DI18" s="108">
        <f t="shared" si="15"/>
        <v>31935.851929942619</v>
      </c>
      <c r="DJ18" s="108">
        <f t="shared" si="15"/>
        <v>35386.473302431936</v>
      </c>
      <c r="DK18" s="108">
        <f t="shared" si="15"/>
        <v>35393.162646245248</v>
      </c>
      <c r="DL18" s="108">
        <f t="shared" si="15"/>
        <v>35399.853254590351</v>
      </c>
      <c r="DM18" s="108">
        <f t="shared" si="15"/>
        <v>35406.545127706304</v>
      </c>
      <c r="DN18" s="108">
        <f t="shared" si="15"/>
        <v>31289.594298980635</v>
      </c>
      <c r="DO18" s="108">
        <f t="shared" si="15"/>
        <v>31295.509182112848</v>
      </c>
      <c r="DP18" s="108">
        <f t="shared" si="15"/>
        <v>31301.425183375322</v>
      </c>
      <c r="DQ18" s="108">
        <f t="shared" si="15"/>
        <v>31307.342302979439</v>
      </c>
      <c r="DR18" s="108">
        <f t="shared" si="15"/>
        <v>31313.260541136595</v>
      </c>
      <c r="DS18" s="108">
        <f t="shared" si="15"/>
        <v>31916.588908658341</v>
      </c>
      <c r="DT18" s="108">
        <f t="shared" si="15"/>
        <v>31922.622316812172</v>
      </c>
      <c r="DU18" s="108">
        <f t="shared" si="15"/>
        <v>31928.656865501853</v>
      </c>
      <c r="DV18" s="108">
        <f t="shared" si="90"/>
        <v>31934.692554942994</v>
      </c>
      <c r="DW18" s="108">
        <f t="shared" si="90"/>
        <v>31729.752157974806</v>
      </c>
      <c r="DX18" s="108">
        <f t="shared" si="90"/>
        <v>31735.750247117001</v>
      </c>
      <c r="DY18" s="108">
        <f t="shared" si="90"/>
        <v>31741.749470118455</v>
      </c>
      <c r="DZ18" s="108">
        <f t="shared" si="90"/>
        <v>31747.749827193515</v>
      </c>
      <c r="EA18" s="108">
        <f t="shared" si="90"/>
        <v>32401.514908783116</v>
      </c>
      <c r="EB18" s="108">
        <f t="shared" si="90"/>
        <v>32407.639985770718</v>
      </c>
      <c r="EC18" s="108">
        <f t="shared" si="90"/>
        <v>32413.766220622947</v>
      </c>
      <c r="ED18" s="108">
        <f t="shared" si="90"/>
        <v>32419.893613558688</v>
      </c>
      <c r="EE18" s="108">
        <f t="shared" si="90"/>
        <v>32426.022164796857</v>
      </c>
      <c r="EF18" s="108">
        <f t="shared" si="90"/>
        <v>32379.508188568569</v>
      </c>
      <c r="EG18" s="108">
        <f t="shared" si="90"/>
        <v>32385.629105477361</v>
      </c>
      <c r="EH18" s="108">
        <f t="shared" si="90"/>
        <v>32391.751179464372</v>
      </c>
      <c r="EI18" s="108">
        <f t="shared" si="90"/>
        <v>32397.87441074834</v>
      </c>
      <c r="EJ18" s="108">
        <f t="shared" si="90"/>
        <v>33053.375928699141</v>
      </c>
      <c r="EK18" s="108">
        <f t="shared" si="90"/>
        <v>33059.624231373673</v>
      </c>
      <c r="EL18" s="108">
        <f t="shared" si="91"/>
        <v>33065.87371520701</v>
      </c>
      <c r="EM18" s="108">
        <f t="shared" si="91"/>
        <v>33072.12438042245</v>
      </c>
      <c r="EN18" s="108">
        <f t="shared" si="91"/>
        <v>35586.358364688633</v>
      </c>
      <c r="EO18" s="108">
        <f t="shared" si="91"/>
        <v>35593.08549412396</v>
      </c>
      <c r="EP18" s="108">
        <f t="shared" si="91"/>
        <v>35599.81389523395</v>
      </c>
      <c r="EQ18" s="108">
        <f t="shared" si="91"/>
        <v>35606.54356825901</v>
      </c>
      <c r="ER18" s="108">
        <f t="shared" si="91"/>
        <v>35613.274513439559</v>
      </c>
      <c r="ES18" s="108">
        <f t="shared" si="91"/>
        <v>33862.548692965822</v>
      </c>
      <c r="ET18" s="108">
        <f t="shared" si="91"/>
        <v>33868.949959027756</v>
      </c>
      <c r="EU18" s="108">
        <f t="shared" si="91"/>
        <v>33875.352435164205</v>
      </c>
      <c r="EV18" s="108">
        <f t="shared" si="91"/>
        <v>33881.75612160391</v>
      </c>
      <c r="EW18" s="108">
        <f t="shared" si="91"/>
        <v>34140.519700514669</v>
      </c>
      <c r="EX18" s="108">
        <f t="shared" si="91"/>
        <v>34146.973513311721</v>
      </c>
      <c r="EY18" s="108">
        <f t="shared" si="91"/>
        <v>34153.428546116556</v>
      </c>
      <c r="EZ18" s="108">
        <f t="shared" si="91"/>
        <v>34159.884799159801</v>
      </c>
      <c r="FA18" s="108">
        <f t="shared" si="91"/>
        <v>32030.130841128484</v>
      </c>
      <c r="FB18" s="108">
        <f t="shared" si="92"/>
        <v>32036.185712879917</v>
      </c>
      <c r="FC18" s="108">
        <f t="shared" si="92"/>
        <v>32042.24172922461</v>
      </c>
      <c r="FD18" s="108">
        <f t="shared" si="92"/>
        <v>32048.298890378937</v>
      </c>
      <c r="FE18" s="108">
        <f t="shared" si="92"/>
        <v>32054.357196559304</v>
      </c>
    </row>
    <row r="19" spans="1:161" ht="15.75" x14ac:dyDescent="0.25">
      <c r="A19" s="47" t="s">
        <v>178</v>
      </c>
      <c r="B19" s="12">
        <f>'Urb proj of all 25 ARs '!L19</f>
        <v>45018.367963957353</v>
      </c>
      <c r="C19" s="12">
        <f>'Urb proj of all 25 ARs '!M19</f>
        <v>45463.034415947826</v>
      </c>
      <c r="D19" s="100">
        <f t="shared" si="10"/>
        <v>9.8774449652746787E-3</v>
      </c>
      <c r="E19" s="101">
        <f t="shared" si="11"/>
        <v>1.8903674735093468E-4</v>
      </c>
      <c r="F19" s="69">
        <f t="shared" si="12"/>
        <v>45026.878089808306</v>
      </c>
      <c r="G19" s="69">
        <f t="shared" si="13"/>
        <v>45035.389824385769</v>
      </c>
      <c r="H19" s="69">
        <f>G19*(1+$E$19)</f>
        <v>45043.903167993856</v>
      </c>
      <c r="I19" s="69">
        <f t="shared" ref="I19:BE19" si="95">H19*(1+$E$19)</f>
        <v>45052.418120936723</v>
      </c>
      <c r="J19" s="69">
        <f t="shared" si="95"/>
        <v>45060.934683518601</v>
      </c>
      <c r="K19" s="69">
        <f t="shared" si="95"/>
        <v>45069.452856043768</v>
      </c>
      <c r="L19" s="69">
        <f t="shared" si="95"/>
        <v>45077.972638816558</v>
      </c>
      <c r="M19" s="69">
        <f t="shared" si="95"/>
        <v>45086.494032141374</v>
      </c>
      <c r="N19" s="69">
        <f t="shared" si="95"/>
        <v>45095.017036322664</v>
      </c>
      <c r="O19" s="69">
        <f t="shared" si="95"/>
        <v>45103.541651664949</v>
      </c>
      <c r="P19" s="69">
        <f t="shared" si="95"/>
        <v>45112.067878472786</v>
      </c>
      <c r="Q19" s="69">
        <f t="shared" si="95"/>
        <v>45120.595717050805</v>
      </c>
      <c r="R19" s="69">
        <f t="shared" si="95"/>
        <v>45129.125167703693</v>
      </c>
      <c r="S19" s="69">
        <f t="shared" si="95"/>
        <v>45137.656230736189</v>
      </c>
      <c r="T19" s="69">
        <f t="shared" si="95"/>
        <v>45146.188906453091</v>
      </c>
      <c r="U19" s="69">
        <f t="shared" si="95"/>
        <v>45154.723195159255</v>
      </c>
      <c r="V19" s="69">
        <f t="shared" si="95"/>
        <v>45163.2590971596</v>
      </c>
      <c r="W19" s="69">
        <f t="shared" si="95"/>
        <v>45171.796612759092</v>
      </c>
      <c r="X19" s="69">
        <f t="shared" si="95"/>
        <v>45180.335742262767</v>
      </c>
      <c r="Y19" s="69">
        <f t="shared" si="95"/>
        <v>45188.876485975707</v>
      </c>
      <c r="Z19" s="69">
        <f t="shared" si="95"/>
        <v>45197.418844203057</v>
      </c>
      <c r="AA19" s="69">
        <f t="shared" si="95"/>
        <v>45205.962817250023</v>
      </c>
      <c r="AB19" s="69">
        <f t="shared" si="95"/>
        <v>45214.508405421861</v>
      </c>
      <c r="AC19" s="69">
        <f t="shared" si="95"/>
        <v>45223.05560902389</v>
      </c>
      <c r="AD19" s="69">
        <f t="shared" si="95"/>
        <v>45231.60442836149</v>
      </c>
      <c r="AE19" s="69">
        <f t="shared" si="95"/>
        <v>45240.154863740092</v>
      </c>
      <c r="AF19" s="69">
        <f t="shared" si="95"/>
        <v>45248.706915465184</v>
      </c>
      <c r="AG19" s="69">
        <f t="shared" si="95"/>
        <v>45257.260583842319</v>
      </c>
      <c r="AH19" s="69">
        <f t="shared" si="95"/>
        <v>45265.815869177102</v>
      </c>
      <c r="AI19" s="69">
        <f t="shared" si="95"/>
        <v>45274.372771775197</v>
      </c>
      <c r="AJ19" s="69">
        <f t="shared" si="95"/>
        <v>45282.931291942325</v>
      </c>
      <c r="AK19" s="69">
        <f t="shared" si="95"/>
        <v>45291.491429984271</v>
      </c>
      <c r="AL19" s="69">
        <f t="shared" si="95"/>
        <v>45300.053186206867</v>
      </c>
      <c r="AM19" s="69">
        <f t="shared" si="95"/>
        <v>45308.616560916009</v>
      </c>
      <c r="AN19" s="69">
        <f t="shared" si="95"/>
        <v>45317.181554417657</v>
      </c>
      <c r="AO19" s="69">
        <f t="shared" si="95"/>
        <v>45325.748167017817</v>
      </c>
      <c r="AP19" s="69">
        <f t="shared" si="95"/>
        <v>45334.316399022558</v>
      </c>
      <c r="AQ19" s="69">
        <f t="shared" si="95"/>
        <v>45342.886250738011</v>
      </c>
      <c r="AR19" s="69">
        <f t="shared" si="95"/>
        <v>45351.457722470353</v>
      </c>
      <c r="AS19" s="69">
        <f t="shared" si="95"/>
        <v>45360.030814525831</v>
      </c>
      <c r="AT19" s="69">
        <f t="shared" si="95"/>
        <v>45368.605527210748</v>
      </c>
      <c r="AU19" s="69">
        <f t="shared" si="95"/>
        <v>45377.181860831457</v>
      </c>
      <c r="AV19" s="69">
        <f t="shared" si="95"/>
        <v>45385.759815694379</v>
      </c>
      <c r="AW19" s="69">
        <f t="shared" si="95"/>
        <v>45394.339392105991</v>
      </c>
      <c r="AX19" s="69">
        <f t="shared" si="95"/>
        <v>45402.920590372822</v>
      </c>
      <c r="AY19" s="69">
        <f t="shared" si="95"/>
        <v>45411.503410801459</v>
      </c>
      <c r="AZ19" s="69">
        <f t="shared" si="95"/>
        <v>45420.087853698555</v>
      </c>
      <c r="BA19" s="69">
        <f t="shared" si="95"/>
        <v>45428.673919370813</v>
      </c>
      <c r="BB19" s="69">
        <f t="shared" si="95"/>
        <v>45437.261608124994</v>
      </c>
      <c r="BC19" s="69">
        <f t="shared" si="95"/>
        <v>45445.850920267927</v>
      </c>
      <c r="BD19" s="69">
        <f t="shared" si="95"/>
        <v>45454.441856106489</v>
      </c>
      <c r="BE19" s="69">
        <f t="shared" si="95"/>
        <v>45463.034415947623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45662.631688433008</v>
      </c>
      <c r="DG19" s="108">
        <f t="shared" si="15"/>
        <v>45671.263603802872</v>
      </c>
      <c r="DH19" s="108">
        <f t="shared" si="15"/>
        <v>45679.897150921941</v>
      </c>
      <c r="DI19" s="108">
        <f t="shared" si="15"/>
        <v>45688.532330098678</v>
      </c>
      <c r="DJ19" s="108">
        <f t="shared" si="15"/>
        <v>49231.873186494689</v>
      </c>
      <c r="DK19" s="108">
        <f t="shared" si="15"/>
        <v>49241.179819667857</v>
      </c>
      <c r="DL19" s="108">
        <f t="shared" si="15"/>
        <v>49250.48821213669</v>
      </c>
      <c r="DM19" s="108">
        <f t="shared" si="15"/>
        <v>49259.798364233757</v>
      </c>
      <c r="DN19" s="108">
        <f t="shared" si="15"/>
        <v>43686.11873156784</v>
      </c>
      <c r="DO19" s="108">
        <f t="shared" si="15"/>
        <v>43694.377013357247</v>
      </c>
      <c r="DP19" s="108">
        <f t="shared" si="15"/>
        <v>43702.636856265373</v>
      </c>
      <c r="DQ19" s="108">
        <f t="shared" si="15"/>
        <v>43710.898260587339</v>
      </c>
      <c r="DR19" s="108">
        <f t="shared" si="15"/>
        <v>43719.161226618307</v>
      </c>
      <c r="DS19" s="108">
        <f t="shared" si="15"/>
        <v>44732.860439300028</v>
      </c>
      <c r="DT19" s="108">
        <f t="shared" si="15"/>
        <v>44741.316593737174</v>
      </c>
      <c r="DU19" s="108">
        <f t="shared" si="15"/>
        <v>44749.77434669825</v>
      </c>
      <c r="DV19" s="108">
        <f t="shared" si="90"/>
        <v>44758.233698485434</v>
      </c>
      <c r="DW19" s="108">
        <f t="shared" si="90"/>
        <v>44154.394851177924</v>
      </c>
      <c r="DX19" s="108">
        <f t="shared" si="90"/>
        <v>44162.741654361838</v>
      </c>
      <c r="DY19" s="108">
        <f t="shared" si="90"/>
        <v>44171.09003539828</v>
      </c>
      <c r="DZ19" s="108">
        <f t="shared" si="90"/>
        <v>44179.439994585511</v>
      </c>
      <c r="EA19" s="108">
        <f t="shared" si="90"/>
        <v>45318.248214154686</v>
      </c>
      <c r="EB19" s="108">
        <f t="shared" si="90"/>
        <v>45326.815028392724</v>
      </c>
      <c r="EC19" s="108">
        <f t="shared" si="90"/>
        <v>45335.383462073471</v>
      </c>
      <c r="ED19" s="108">
        <f t="shared" si="90"/>
        <v>45343.953515503046</v>
      </c>
      <c r="EE19" s="108">
        <f t="shared" si="90"/>
        <v>45352.525188987653</v>
      </c>
      <c r="EF19" s="108">
        <f t="shared" si="90"/>
        <v>45102.410523087405</v>
      </c>
      <c r="EG19" s="108">
        <f t="shared" si="90"/>
        <v>45110.936536070374</v>
      </c>
      <c r="EH19" s="108">
        <f t="shared" si="90"/>
        <v>45119.464160783107</v>
      </c>
      <c r="EI19" s="108">
        <f t="shared" si="90"/>
        <v>45127.993397530277</v>
      </c>
      <c r="EJ19" s="108">
        <f t="shared" si="90"/>
        <v>45315.455584027084</v>
      </c>
      <c r="EK19" s="108">
        <f t="shared" si="90"/>
        <v>45324.02187035542</v>
      </c>
      <c r="EL19" s="108">
        <f t="shared" si="91"/>
        <v>45332.589776026653</v>
      </c>
      <c r="EM19" s="108">
        <f t="shared" si="91"/>
        <v>45341.159301346903</v>
      </c>
      <c r="EN19" s="108">
        <f t="shared" si="91"/>
        <v>49493.833955551039</v>
      </c>
      <c r="EO19" s="108">
        <f t="shared" si="91"/>
        <v>49503.190108935923</v>
      </c>
      <c r="EP19" s="108">
        <f t="shared" si="91"/>
        <v>49512.548030977618</v>
      </c>
      <c r="EQ19" s="108">
        <f t="shared" si="91"/>
        <v>49521.907722010452</v>
      </c>
      <c r="ER19" s="108">
        <f t="shared" si="91"/>
        <v>49531.269182368829</v>
      </c>
      <c r="ES19" s="108">
        <f t="shared" si="91"/>
        <v>47854.307955054865</v>
      </c>
      <c r="ET19" s="108">
        <f t="shared" si="91"/>
        <v>47863.354177777415</v>
      </c>
      <c r="EU19" s="108">
        <f t="shared" si="91"/>
        <v>47872.402110568488</v>
      </c>
      <c r="EV19" s="108">
        <f t="shared" si="91"/>
        <v>47881.451753751346</v>
      </c>
      <c r="EW19" s="108">
        <f t="shared" si="91"/>
        <v>47852.473025814703</v>
      </c>
      <c r="EX19" s="108">
        <f t="shared" si="91"/>
        <v>47861.518901668205</v>
      </c>
      <c r="EY19" s="108">
        <f t="shared" si="91"/>
        <v>47870.566487524651</v>
      </c>
      <c r="EZ19" s="108">
        <f t="shared" si="91"/>
        <v>47879.615783707304</v>
      </c>
      <c r="FA19" s="108">
        <f t="shared" si="91"/>
        <v>43899.141137605104</v>
      </c>
      <c r="FB19" s="108">
        <f t="shared" si="92"/>
        <v>43907.439688457256</v>
      </c>
      <c r="FC19" s="108">
        <f t="shared" si="92"/>
        <v>43915.739808040467</v>
      </c>
      <c r="FD19" s="108">
        <f t="shared" si="92"/>
        <v>43924.041496651291</v>
      </c>
      <c r="FE19" s="108">
        <f t="shared" si="92"/>
        <v>43932.344754586331</v>
      </c>
    </row>
    <row r="20" spans="1:161" ht="15.75" x14ac:dyDescent="0.25">
      <c r="A20" s="47" t="s">
        <v>195</v>
      </c>
      <c r="B20" s="12">
        <f>'Urb proj of all 25 ARs '!L20</f>
        <v>149466.45731200525</v>
      </c>
      <c r="C20" s="12">
        <f>'Urb proj of all 25 ARs '!M20</f>
        <v>150942.80401825914</v>
      </c>
      <c r="D20" s="100">
        <f t="shared" si="10"/>
        <v>9.8774449652745105E-3</v>
      </c>
      <c r="E20" s="101">
        <f t="shared" si="11"/>
        <v>1.8903674735093468E-4</v>
      </c>
      <c r="F20" s="69">
        <f t="shared" si="12"/>
        <v>149494.71196493358</v>
      </c>
      <c r="G20" s="69">
        <f t="shared" si="13"/>
        <v>149522.97195902959</v>
      </c>
      <c r="H20" s="69">
        <f>G20*(1+$E$20)</f>
        <v>149551.23729530297</v>
      </c>
      <c r="I20" s="69">
        <f t="shared" ref="I20:BE20" si="96">H20*(1+$E$20)</f>
        <v>149579.50797476358</v>
      </c>
      <c r="J20" s="69">
        <f t="shared" si="96"/>
        <v>149607.78399842148</v>
      </c>
      <c r="K20" s="69">
        <f t="shared" si="96"/>
        <v>149636.06536728694</v>
      </c>
      <c r="L20" s="69">
        <f t="shared" si="96"/>
        <v>149664.35208237037</v>
      </c>
      <c r="M20" s="69">
        <f t="shared" si="96"/>
        <v>149692.64414468242</v>
      </c>
      <c r="N20" s="69">
        <f t="shared" si="96"/>
        <v>149720.94155523388</v>
      </c>
      <c r="O20" s="69">
        <f t="shared" si="96"/>
        <v>149749.24431503579</v>
      </c>
      <c r="P20" s="69">
        <f t="shared" si="96"/>
        <v>149777.55242509936</v>
      </c>
      <c r="Q20" s="69">
        <f t="shared" si="96"/>
        <v>149805.86588643599</v>
      </c>
      <c r="R20" s="69">
        <f t="shared" si="96"/>
        <v>149834.18470005726</v>
      </c>
      <c r="S20" s="69">
        <f t="shared" si="96"/>
        <v>149862.50886697494</v>
      </c>
      <c r="T20" s="69">
        <f t="shared" si="96"/>
        <v>149890.83838820099</v>
      </c>
      <c r="U20" s="69">
        <f t="shared" si="96"/>
        <v>149919.1732647476</v>
      </c>
      <c r="V20" s="69">
        <f t="shared" si="96"/>
        <v>149947.51349762711</v>
      </c>
      <c r="W20" s="69">
        <f t="shared" si="96"/>
        <v>149975.85908785206</v>
      </c>
      <c r="X20" s="69">
        <f t="shared" si="96"/>
        <v>150004.21003643519</v>
      </c>
      <c r="Y20" s="69">
        <f t="shared" si="96"/>
        <v>150032.56634438943</v>
      </c>
      <c r="Z20" s="69">
        <f t="shared" si="96"/>
        <v>150060.92801272788</v>
      </c>
      <c r="AA20" s="69">
        <f t="shared" si="96"/>
        <v>150089.29504246387</v>
      </c>
      <c r="AB20" s="69">
        <f t="shared" si="96"/>
        <v>150117.66743461089</v>
      </c>
      <c r="AC20" s="69">
        <f t="shared" si="96"/>
        <v>150146.04519018263</v>
      </c>
      <c r="AD20" s="69">
        <f t="shared" si="96"/>
        <v>150174.42831019298</v>
      </c>
      <c r="AE20" s="69">
        <f t="shared" si="96"/>
        <v>150202.81679565602</v>
      </c>
      <c r="AF20" s="69">
        <f t="shared" si="96"/>
        <v>150231.21064758603</v>
      </c>
      <c r="AG20" s="69">
        <f t="shared" si="96"/>
        <v>150259.60986699746</v>
      </c>
      <c r="AH20" s="69">
        <f t="shared" si="96"/>
        <v>150288.01445490494</v>
      </c>
      <c r="AI20" s="69">
        <f t="shared" si="96"/>
        <v>150316.42441232334</v>
      </c>
      <c r="AJ20" s="69">
        <f t="shared" si="96"/>
        <v>150344.83974026766</v>
      </c>
      <c r="AK20" s="69">
        <f t="shared" si="96"/>
        <v>150373.26043975315</v>
      </c>
      <c r="AL20" s="69">
        <f t="shared" si="96"/>
        <v>150401.68651179524</v>
      </c>
      <c r="AM20" s="69">
        <f t="shared" si="96"/>
        <v>150430.11795740953</v>
      </c>
      <c r="AN20" s="69">
        <f t="shared" si="96"/>
        <v>150458.5547776118</v>
      </c>
      <c r="AO20" s="69">
        <f t="shared" si="96"/>
        <v>150486.99697341808</v>
      </c>
      <c r="AP20" s="69">
        <f t="shared" si="96"/>
        <v>150515.44454584454</v>
      </c>
      <c r="AQ20" s="69">
        <f t="shared" si="96"/>
        <v>150543.89749590756</v>
      </c>
      <c r="AR20" s="69">
        <f t="shared" si="96"/>
        <v>150572.35582462372</v>
      </c>
      <c r="AS20" s="69">
        <f t="shared" si="96"/>
        <v>150600.81953300978</v>
      </c>
      <c r="AT20" s="69">
        <f t="shared" si="96"/>
        <v>150629.28862208268</v>
      </c>
      <c r="AU20" s="69">
        <f t="shared" si="96"/>
        <v>150657.76309285959</v>
      </c>
      <c r="AV20" s="69">
        <f t="shared" si="96"/>
        <v>150686.24294635784</v>
      </c>
      <c r="AW20" s="69">
        <f t="shared" si="96"/>
        <v>150714.72818359497</v>
      </c>
      <c r="AX20" s="69">
        <f t="shared" si="96"/>
        <v>150743.21880558867</v>
      </c>
      <c r="AY20" s="69">
        <f t="shared" si="96"/>
        <v>150771.71481335687</v>
      </c>
      <c r="AZ20" s="69">
        <f t="shared" si="96"/>
        <v>150800.21620791772</v>
      </c>
      <c r="BA20" s="69">
        <f t="shared" si="96"/>
        <v>150828.72299028948</v>
      </c>
      <c r="BB20" s="69">
        <f t="shared" si="96"/>
        <v>150857.23516149065</v>
      </c>
      <c r="BC20" s="69">
        <f t="shared" si="96"/>
        <v>150885.75272253994</v>
      </c>
      <c r="BD20" s="69">
        <f t="shared" si="96"/>
        <v>150914.27567445621</v>
      </c>
      <c r="BE20" s="69">
        <f t="shared" si="96"/>
        <v>150942.80401825852</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163612.04635309137</v>
      </c>
      <c r="DG20" s="108">
        <f t="shared" si="15"/>
        <v>163642.97504216139</v>
      </c>
      <c r="DH20" s="108">
        <f t="shared" si="15"/>
        <v>163673.90957789018</v>
      </c>
      <c r="DI20" s="108">
        <f t="shared" si="15"/>
        <v>163704.84996138301</v>
      </c>
      <c r="DJ20" s="108">
        <f t="shared" si="15"/>
        <v>186436.02239052867</v>
      </c>
      <c r="DK20" s="108">
        <f t="shared" si="15"/>
        <v>186471.26564979044</v>
      </c>
      <c r="DL20" s="108">
        <f t="shared" si="15"/>
        <v>186506.51557132331</v>
      </c>
      <c r="DM20" s="108">
        <f t="shared" si="15"/>
        <v>186541.77215638669</v>
      </c>
      <c r="DN20" s="108">
        <f t="shared" si="15"/>
        <v>165988.51970364718</v>
      </c>
      <c r="DO20" s="108">
        <f t="shared" si="15"/>
        <v>166019.89763350954</v>
      </c>
      <c r="DP20" s="108">
        <f t="shared" si="15"/>
        <v>166051.2814949537</v>
      </c>
      <c r="DQ20" s="108">
        <f t="shared" si="15"/>
        <v>166082.67128910098</v>
      </c>
      <c r="DR20" s="108">
        <f t="shared" si="15"/>
        <v>166114.06701707284</v>
      </c>
      <c r="DS20" s="108">
        <f t="shared" si="15"/>
        <v>168766.35093278188</v>
      </c>
      <c r="DT20" s="108">
        <f t="shared" si="15"/>
        <v>168798.25397482447</v>
      </c>
      <c r="DU20" s="108">
        <f t="shared" si="15"/>
        <v>168830.16304771439</v>
      </c>
      <c r="DV20" s="108">
        <f t="shared" si="90"/>
        <v>168862.07815259165</v>
      </c>
      <c r="DW20" s="108">
        <f t="shared" si="90"/>
        <v>171501.04728504628</v>
      </c>
      <c r="DX20" s="108">
        <f t="shared" si="90"/>
        <v>171533.46728519231</v>
      </c>
      <c r="DY20" s="108">
        <f t="shared" si="90"/>
        <v>171565.89341390974</v>
      </c>
      <c r="DZ20" s="108">
        <f t="shared" si="90"/>
        <v>171598.32567235705</v>
      </c>
      <c r="EA20" s="108">
        <f t="shared" si="90"/>
        <v>174379.37346534527</v>
      </c>
      <c r="EB20" s="108">
        <f t="shared" si="90"/>
        <v>174412.33757491026</v>
      </c>
      <c r="EC20" s="108">
        <f t="shared" si="90"/>
        <v>174445.30791590328</v>
      </c>
      <c r="ED20" s="108">
        <f t="shared" si="90"/>
        <v>174478.28448950232</v>
      </c>
      <c r="EE20" s="108">
        <f t="shared" si="90"/>
        <v>174511.26729688558</v>
      </c>
      <c r="EF20" s="108">
        <f t="shared" si="90"/>
        <v>183428.66876304601</v>
      </c>
      <c r="EG20" s="108">
        <f t="shared" si="90"/>
        <v>183463.34352195988</v>
      </c>
      <c r="EH20" s="108">
        <f t="shared" si="90"/>
        <v>183498.02483567741</v>
      </c>
      <c r="EI20" s="108">
        <f t="shared" si="90"/>
        <v>183532.71270543768</v>
      </c>
      <c r="EJ20" s="108">
        <f t="shared" si="90"/>
        <v>186467.43829505029</v>
      </c>
      <c r="EK20" s="108">
        <f t="shared" si="90"/>
        <v>186502.68749307244</v>
      </c>
      <c r="EL20" s="108">
        <f t="shared" si="91"/>
        <v>186537.94335448835</v>
      </c>
      <c r="EM20" s="108">
        <f t="shared" si="91"/>
        <v>186573.20588055762</v>
      </c>
      <c r="EN20" s="108">
        <f t="shared" si="91"/>
        <v>201348.6910255212</v>
      </c>
      <c r="EO20" s="108">
        <f t="shared" si="91"/>
        <v>201386.75332715601</v>
      </c>
      <c r="EP20" s="108">
        <f t="shared" si="91"/>
        <v>201424.82282396455</v>
      </c>
      <c r="EQ20" s="108">
        <f t="shared" si="91"/>
        <v>201462.89951730691</v>
      </c>
      <c r="ER20" s="108">
        <f t="shared" si="91"/>
        <v>201500.98340854357</v>
      </c>
      <c r="ES20" s="108">
        <f t="shared" si="91"/>
        <v>180789.88735359217</v>
      </c>
      <c r="ET20" s="108">
        <f t="shared" si="91"/>
        <v>180824.06328585141</v>
      </c>
      <c r="EU20" s="108">
        <f t="shared" si="91"/>
        <v>180858.24567861776</v>
      </c>
      <c r="EV20" s="108">
        <f t="shared" si="91"/>
        <v>180892.43453311248</v>
      </c>
      <c r="EW20" s="108">
        <f t="shared" si="91"/>
        <v>178213.90165337711</v>
      </c>
      <c r="EX20" s="108">
        <f t="shared" si="91"/>
        <v>178247.59062967839</v>
      </c>
      <c r="EY20" s="108">
        <f t="shared" si="91"/>
        <v>178281.28597443414</v>
      </c>
      <c r="EZ20" s="108">
        <f t="shared" si="91"/>
        <v>178314.98768884831</v>
      </c>
      <c r="FA20" s="108">
        <f t="shared" si="91"/>
        <v>165282.35902064503</v>
      </c>
      <c r="FB20" s="108">
        <f t="shared" si="92"/>
        <v>165313.60346018878</v>
      </c>
      <c r="FC20" s="108">
        <f t="shared" si="92"/>
        <v>165344.85380607977</v>
      </c>
      <c r="FD20" s="108">
        <f t="shared" si="92"/>
        <v>165376.11005943449</v>
      </c>
      <c r="FE20" s="108">
        <f t="shared" si="92"/>
        <v>165407.37222136967</v>
      </c>
    </row>
    <row r="21" spans="1:161" ht="15.75" x14ac:dyDescent="0.25">
      <c r="A21" s="47" t="s">
        <v>180</v>
      </c>
      <c r="B21" s="12">
        <f>'Urb proj of all 25 ARs '!L21</f>
        <v>82279.704566378699</v>
      </c>
      <c r="C21" s="12">
        <f>'Urb proj of all 25 ARs '!M21</f>
        <v>83092.417819992159</v>
      </c>
      <c r="D21" s="100">
        <f t="shared" si="10"/>
        <v>9.8774449652746094E-3</v>
      </c>
      <c r="E21" s="101">
        <f t="shared" si="11"/>
        <v>1.8903674735093468E-4</v>
      </c>
      <c r="F21" s="69">
        <f t="shared" si="12"/>
        <v>82295.258454102921</v>
      </c>
      <c r="G21" s="69">
        <f t="shared" si="13"/>
        <v>82310.815282083495</v>
      </c>
      <c r="H21" s="69">
        <f>G21*(1+$E$21)</f>
        <v>82326.375050876217</v>
      </c>
      <c r="I21" s="69">
        <f t="shared" ref="I21:BE21" si="97">H21*(1+$E$21)</f>
        <v>82341.937761037028</v>
      </c>
      <c r="J21" s="69">
        <f t="shared" si="97"/>
        <v>82357.503413121944</v>
      </c>
      <c r="K21" s="69">
        <f t="shared" si="97"/>
        <v>82373.072007687108</v>
      </c>
      <c r="L21" s="69">
        <f t="shared" si="97"/>
        <v>82388.643545288738</v>
      </c>
      <c r="M21" s="69">
        <f t="shared" si="97"/>
        <v>82404.218026483199</v>
      </c>
      <c r="N21" s="69">
        <f t="shared" si="97"/>
        <v>82419.795451826925</v>
      </c>
      <c r="O21" s="69">
        <f t="shared" si="97"/>
        <v>82435.375821876471</v>
      </c>
      <c r="P21" s="69">
        <f t="shared" si="97"/>
        <v>82450.959137188489</v>
      </c>
      <c r="Q21" s="69">
        <f t="shared" si="97"/>
        <v>82466.545398319751</v>
      </c>
      <c r="R21" s="69">
        <f t="shared" si="97"/>
        <v>82482.134605827116</v>
      </c>
      <c r="S21" s="69">
        <f t="shared" si="97"/>
        <v>82497.726760267557</v>
      </c>
      <c r="T21" s="69">
        <f t="shared" si="97"/>
        <v>82513.321862198165</v>
      </c>
      <c r="U21" s="69">
        <f t="shared" si="97"/>
        <v>82528.919912176119</v>
      </c>
      <c r="V21" s="69">
        <f t="shared" si="97"/>
        <v>82544.5209107587</v>
      </c>
      <c r="W21" s="69">
        <f t="shared" si="97"/>
        <v>82560.124858503317</v>
      </c>
      <c r="X21" s="69">
        <f t="shared" si="97"/>
        <v>82575.731755967456</v>
      </c>
      <c r="Y21" s="69">
        <f t="shared" si="97"/>
        <v>82591.34160370873</v>
      </c>
      <c r="Z21" s="69">
        <f t="shared" si="97"/>
        <v>82606.954402284842</v>
      </c>
      <c r="AA21" s="69">
        <f t="shared" si="97"/>
        <v>82622.570152253611</v>
      </c>
      <c r="AB21" s="69">
        <f t="shared" si="97"/>
        <v>82638.188854172971</v>
      </c>
      <c r="AC21" s="69">
        <f t="shared" si="97"/>
        <v>82653.810508600931</v>
      </c>
      <c r="AD21" s="69">
        <f t="shared" si="97"/>
        <v>82669.435116095643</v>
      </c>
      <c r="AE21" s="69">
        <f t="shared" si="97"/>
        <v>82685.062677215334</v>
      </c>
      <c r="AF21" s="69">
        <f t="shared" si="97"/>
        <v>82700.693192518345</v>
      </c>
      <c r="AG21" s="69">
        <f t="shared" si="97"/>
        <v>82716.326662563122</v>
      </c>
      <c r="AH21" s="69">
        <f t="shared" si="97"/>
        <v>82731.963087908225</v>
      </c>
      <c r="AI21" s="69">
        <f t="shared" si="97"/>
        <v>82747.602469112317</v>
      </c>
      <c r="AJ21" s="69">
        <f t="shared" si="97"/>
        <v>82763.244806734161</v>
      </c>
      <c r="AK21" s="69">
        <f t="shared" si="97"/>
        <v>82778.890101332639</v>
      </c>
      <c r="AL21" s="69">
        <f t="shared" si="97"/>
        <v>82794.53835346672</v>
      </c>
      <c r="AM21" s="69">
        <f t="shared" si="97"/>
        <v>82810.189563695487</v>
      </c>
      <c r="AN21" s="69">
        <f t="shared" si="97"/>
        <v>82825.843732578127</v>
      </c>
      <c r="AO21" s="69">
        <f t="shared" si="97"/>
        <v>82841.500860673928</v>
      </c>
      <c r="AP21" s="69">
        <f t="shared" si="97"/>
        <v>82857.160948542296</v>
      </c>
      <c r="AQ21" s="69">
        <f t="shared" si="97"/>
        <v>82872.823996742736</v>
      </c>
      <c r="AR21" s="69">
        <f t="shared" si="97"/>
        <v>82888.490005834872</v>
      </c>
      <c r="AS21" s="69">
        <f t="shared" si="97"/>
        <v>82904.1589763784</v>
      </c>
      <c r="AT21" s="69">
        <f t="shared" si="97"/>
        <v>82919.83090893316</v>
      </c>
      <c r="AU21" s="69">
        <f t="shared" si="97"/>
        <v>82935.505804059081</v>
      </c>
      <c r="AV21" s="69">
        <f t="shared" si="97"/>
        <v>82951.18366231618</v>
      </c>
      <c r="AW21" s="69">
        <f t="shared" si="97"/>
        <v>82966.864484264617</v>
      </c>
      <c r="AX21" s="69">
        <f t="shared" si="97"/>
        <v>82982.548270464627</v>
      </c>
      <c r="AY21" s="69">
        <f t="shared" si="97"/>
        <v>82998.235021476561</v>
      </c>
      <c r="AZ21" s="69">
        <f t="shared" si="97"/>
        <v>83013.924737860885</v>
      </c>
      <c r="BA21" s="69">
        <f t="shared" si="97"/>
        <v>83029.617420178169</v>
      </c>
      <c r="BB21" s="69">
        <f t="shared" si="97"/>
        <v>83045.313068989068</v>
      </c>
      <c r="BC21" s="69">
        <f t="shared" si="97"/>
        <v>83061.011684854369</v>
      </c>
      <c r="BD21" s="69">
        <f t="shared" si="97"/>
        <v>83076.713268334948</v>
      </c>
      <c r="BE21" s="69">
        <f t="shared" si="97"/>
        <v>83092.417819991795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99910.71848441902</v>
      </c>
      <c r="DG21" s="108">
        <f t="shared" si="15"/>
        <v>99929.605281666823</v>
      </c>
      <c r="DH21" s="108">
        <f t="shared" si="15"/>
        <v>99948.495649213321</v>
      </c>
      <c r="DI21" s="108">
        <f t="shared" si="15"/>
        <v>99967.389587733458</v>
      </c>
      <c r="DJ21" s="108">
        <f t="shared" si="15"/>
        <v>112246.45003261423</v>
      </c>
      <c r="DK21" s="108">
        <f t="shared" si="15"/>
        <v>112267.66873643009</v>
      </c>
      <c r="DL21" s="108">
        <f t="shared" si="15"/>
        <v>112288.89145136069</v>
      </c>
      <c r="DM21" s="108">
        <f t="shared" si="15"/>
        <v>112310.1181781643</v>
      </c>
      <c r="DN21" s="108">
        <f t="shared" si="15"/>
        <v>94762.085443363147</v>
      </c>
      <c r="DO21" s="108">
        <f t="shared" si="15"/>
        <v>94779.998959767545</v>
      </c>
      <c r="DP21" s="108">
        <f t="shared" si="15"/>
        <v>94797.915862484835</v>
      </c>
      <c r="DQ21" s="108">
        <f t="shared" si="15"/>
        <v>94815.836152155127</v>
      </c>
      <c r="DR21" s="108">
        <f t="shared" si="15"/>
        <v>94833.75982941869</v>
      </c>
      <c r="DS21" s="108">
        <f t="shared" si="15"/>
        <v>97572.442478138604</v>
      </c>
      <c r="DT21" s="108">
        <f t="shared" si="15"/>
        <v>97590.887255295762</v>
      </c>
      <c r="DU21" s="108">
        <f t="shared" si="15"/>
        <v>97609.335519193599</v>
      </c>
      <c r="DV21" s="108">
        <f t="shared" si="90"/>
        <v>97627.78727049123</v>
      </c>
      <c r="DW21" s="108">
        <f t="shared" si="90"/>
        <v>98845.024210673597</v>
      </c>
      <c r="DX21" s="108">
        <f t="shared" si="90"/>
        <v>98863.709552542205</v>
      </c>
      <c r="DY21" s="108">
        <f t="shared" si="90"/>
        <v>98882.398426627071</v>
      </c>
      <c r="DZ21" s="108">
        <f t="shared" si="90"/>
        <v>98901.090833595896</v>
      </c>
      <c r="EA21" s="108">
        <f t="shared" si="90"/>
        <v>105542.08632278426</v>
      </c>
      <c r="EB21" s="108">
        <f t="shared" si="90"/>
        <v>105562.03765549135</v>
      </c>
      <c r="EC21" s="108">
        <f t="shared" si="90"/>
        <v>105581.99275973348</v>
      </c>
      <c r="ED21" s="108">
        <f t="shared" si="90"/>
        <v>105601.95163622362</v>
      </c>
      <c r="EE21" s="108">
        <f t="shared" si="90"/>
        <v>105621.91428567485</v>
      </c>
      <c r="EF21" s="108">
        <f t="shared" si="90"/>
        <v>104135.36052494594</v>
      </c>
      <c r="EG21" s="108">
        <f t="shared" si="90"/>
        <v>104155.04593478378</v>
      </c>
      <c r="EH21" s="108">
        <f t="shared" si="90"/>
        <v>104174.73506588746</v>
      </c>
      <c r="EI21" s="108">
        <f t="shared" si="90"/>
        <v>104194.42791896047</v>
      </c>
      <c r="EJ21" s="108">
        <f t="shared" si="90"/>
        <v>111168.09844622829</v>
      </c>
      <c r="EK21" s="108">
        <f t="shared" si="90"/>
        <v>111189.11330196777</v>
      </c>
      <c r="EL21" s="108">
        <f t="shared" si="91"/>
        <v>111210.13213028721</v>
      </c>
      <c r="EM21" s="108">
        <f t="shared" si="91"/>
        <v>111231.15493193759</v>
      </c>
      <c r="EN21" s="108">
        <f t="shared" si="91"/>
        <v>119425.06957144337</v>
      </c>
      <c r="EO21" s="108">
        <f t="shared" si="91"/>
        <v>119447.64529814731</v>
      </c>
      <c r="EP21" s="108">
        <f t="shared" si="91"/>
        <v>119470.2252924932</v>
      </c>
      <c r="EQ21" s="108">
        <f t="shared" si="91"/>
        <v>119492.80955528776</v>
      </c>
      <c r="ER21" s="108">
        <f t="shared" si="91"/>
        <v>119515.39808733792</v>
      </c>
      <c r="ES21" s="108">
        <f t="shared" si="91"/>
        <v>114492.03187811893</v>
      </c>
      <c r="ET21" s="108">
        <f t="shared" si="91"/>
        <v>114513.67507942277</v>
      </c>
      <c r="EU21" s="108">
        <f t="shared" si="91"/>
        <v>114535.322372087</v>
      </c>
      <c r="EV21" s="108">
        <f t="shared" si="91"/>
        <v>114556.973756885</v>
      </c>
      <c r="EW21" s="108">
        <f t="shared" si="91"/>
        <v>108116.23605578301</v>
      </c>
      <c r="EX21" s="108">
        <f t="shared" si="91"/>
        <v>108136.67399738282</v>
      </c>
      <c r="EY21" s="108">
        <f t="shared" si="91"/>
        <v>108157.11580250463</v>
      </c>
      <c r="EZ21" s="108">
        <f t="shared" si="91"/>
        <v>108177.56147187878</v>
      </c>
      <c r="FA21" s="108">
        <f t="shared" si="91"/>
        <v>97620.199641416519</v>
      </c>
      <c r="FB21" s="108">
        <f t="shared" si="92"/>
        <v>97638.65344643248</v>
      </c>
      <c r="FC21" s="108">
        <f t="shared" si="92"/>
        <v>97657.110739895725</v>
      </c>
      <c r="FD21" s="108">
        <f t="shared" si="92"/>
        <v>97675.571522465674</v>
      </c>
      <c r="FE21" s="108">
        <f t="shared" si="92"/>
        <v>97694.035794801923</v>
      </c>
    </row>
    <row r="22" spans="1:161" ht="15.75" x14ac:dyDescent="0.25">
      <c r="A22" s="47" t="s">
        <v>181</v>
      </c>
      <c r="B22" s="12">
        <f>'Urb proj of all 25 ARs '!L22</f>
        <v>244946.49528621303</v>
      </c>
      <c r="C22" s="12">
        <f>'Urb proj of all 25 ARs '!M22</f>
        <v>247365.94081283949</v>
      </c>
      <c r="D22" s="100">
        <f t="shared" si="10"/>
        <v>9.8774449652745695E-3</v>
      </c>
      <c r="E22" s="101">
        <f t="shared" si="11"/>
        <v>1.8903674735093468E-4</v>
      </c>
      <c r="F22" s="69">
        <f t="shared" si="12"/>
        <v>244992.79917495695</v>
      </c>
      <c r="G22" s="69">
        <f t="shared" si="13"/>
        <v>245039.11181683739</v>
      </c>
      <c r="H22" s="69">
        <f>G22*(1+$E$22)</f>
        <v>245085.43321350901</v>
      </c>
      <c r="I22" s="69">
        <f t="shared" ref="I22:BD22" si="98">H22*(1+$E$22)</f>
        <v>245131.76336662678</v>
      </c>
      <c r="J22" s="69">
        <f t="shared" si="98"/>
        <v>245178.10227784602</v>
      </c>
      <c r="K22" s="69">
        <f t="shared" si="98"/>
        <v>245224.44994882229</v>
      </c>
      <c r="L22" s="69">
        <f t="shared" si="98"/>
        <v>245270.80638121153</v>
      </c>
      <c r="M22" s="69">
        <f t="shared" si="98"/>
        <v>245317.17157666996</v>
      </c>
      <c r="N22" s="69">
        <f t="shared" si="98"/>
        <v>245363.54553685416</v>
      </c>
      <c r="O22" s="69">
        <f t="shared" si="98"/>
        <v>245409.92826342094</v>
      </c>
      <c r="P22" s="69">
        <f t="shared" si="98"/>
        <v>245456.31975802747</v>
      </c>
      <c r="Q22" s="69">
        <f t="shared" si="98"/>
        <v>245502.72002233125</v>
      </c>
      <c r="R22" s="69">
        <f t="shared" si="98"/>
        <v>245549.1290579901</v>
      </c>
      <c r="S22" s="69">
        <f t="shared" si="98"/>
        <v>245595.54686666207</v>
      </c>
      <c r="T22" s="69">
        <f t="shared" si="98"/>
        <v>245641.97345000561</v>
      </c>
      <c r="U22" s="69">
        <f t="shared" si="98"/>
        <v>245688.40880967947</v>
      </c>
      <c r="V22" s="69">
        <f t="shared" si="98"/>
        <v>245734.85294734268</v>
      </c>
      <c r="W22" s="69">
        <f t="shared" si="98"/>
        <v>245781.3058646546</v>
      </c>
      <c r="X22" s="69">
        <f t="shared" si="98"/>
        <v>245827.76756327492</v>
      </c>
      <c r="Y22" s="69">
        <f t="shared" si="98"/>
        <v>245874.23804486362</v>
      </c>
      <c r="Z22" s="69">
        <f t="shared" si="98"/>
        <v>245920.71731108101</v>
      </c>
      <c r="AA22" s="69">
        <f t="shared" si="98"/>
        <v>245967.20536358771</v>
      </c>
      <c r="AB22" s="69">
        <f t="shared" si="98"/>
        <v>246013.70220404465</v>
      </c>
      <c r="AC22" s="69">
        <f t="shared" si="98"/>
        <v>246060.20783411307</v>
      </c>
      <c r="AD22" s="69">
        <f t="shared" si="98"/>
        <v>246106.72225545452</v>
      </c>
      <c r="AE22" s="69">
        <f t="shared" si="98"/>
        <v>246153.2454697309</v>
      </c>
      <c r="AF22" s="69">
        <f t="shared" si="98"/>
        <v>246199.77747860437</v>
      </c>
      <c r="AG22" s="69">
        <f t="shared" si="98"/>
        <v>246246.31828373746</v>
      </c>
      <c r="AH22" s="69">
        <f t="shared" si="98"/>
        <v>246292.86788679296</v>
      </c>
      <c r="AI22" s="69">
        <f t="shared" si="98"/>
        <v>246339.42628943402</v>
      </c>
      <c r="AJ22" s="69">
        <f t="shared" si="98"/>
        <v>246385.99349332406</v>
      </c>
      <c r="AK22" s="69">
        <f t="shared" si="98"/>
        <v>246432.56950012688</v>
      </c>
      <c r="AL22" s="69">
        <f t="shared" si="98"/>
        <v>246479.15431150651</v>
      </c>
      <c r="AM22" s="69">
        <f t="shared" si="98"/>
        <v>246525.74792912736</v>
      </c>
      <c r="AN22" s="69">
        <f t="shared" si="98"/>
        <v>246572.35035465413</v>
      </c>
      <c r="AO22" s="69">
        <f t="shared" si="98"/>
        <v>246618.96158975185</v>
      </c>
      <c r="AP22" s="69">
        <f t="shared" si="98"/>
        <v>246665.58163608584</v>
      </c>
      <c r="AQ22" s="69">
        <f t="shared" si="98"/>
        <v>246712.21049532175</v>
      </c>
      <c r="AR22" s="69">
        <f t="shared" si="98"/>
        <v>246758.84816912556</v>
      </c>
      <c r="AS22" s="69">
        <f t="shared" si="98"/>
        <v>246805.49465916352</v>
      </c>
      <c r="AT22" s="69">
        <f t="shared" si="98"/>
        <v>246852.14996710222</v>
      </c>
      <c r="AU22" s="69">
        <f t="shared" si="98"/>
        <v>246898.81409460859</v>
      </c>
      <c r="AV22" s="69">
        <f t="shared" si="98"/>
        <v>246945.48704334983</v>
      </c>
      <c r="AW22" s="69">
        <f t="shared" si="98"/>
        <v>246992.16881499349</v>
      </c>
      <c r="AX22" s="69">
        <f t="shared" si="98"/>
        <v>247038.85941120744</v>
      </c>
      <c r="AY22" s="69">
        <f t="shared" si="98"/>
        <v>247085.5588336598</v>
      </c>
      <c r="AZ22" s="69">
        <f t="shared" si="98"/>
        <v>247132.26708401911</v>
      </c>
      <c r="BA22" s="69">
        <f t="shared" si="98"/>
        <v>247178.98416395413</v>
      </c>
      <c r="BB22" s="69">
        <f t="shared" si="98"/>
        <v>247225.71007513397</v>
      </c>
      <c r="BC22" s="69">
        <f t="shared" si="98"/>
        <v>247272.44481922811</v>
      </c>
      <c r="BD22" s="69">
        <f t="shared" si="98"/>
        <v>247319.18839790625</v>
      </c>
      <c r="BE22" s="69">
        <f>BD22*(1+$E$22)</f>
        <v>247365.94081283847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276365.44630637881</v>
      </c>
      <c r="DG22" s="108">
        <f t="shared" si="15"/>
        <v>276417.6895314288</v>
      </c>
      <c r="DH22" s="108">
        <f t="shared" si="15"/>
        <v>276469.94263236807</v>
      </c>
      <c r="DI22" s="108">
        <f t="shared" si="15"/>
        <v>276522.20561106357</v>
      </c>
      <c r="DJ22" s="108">
        <f t="shared" si="15"/>
        <v>302713.03953784454</v>
      </c>
      <c r="DK22" s="108">
        <f t="shared" si="15"/>
        <v>302770.26342621946</v>
      </c>
      <c r="DL22" s="108">
        <f t="shared" si="15"/>
        <v>302827.49813201214</v>
      </c>
      <c r="DM22" s="108">
        <f t="shared" si="15"/>
        <v>302884.74365726742</v>
      </c>
      <c r="DN22" s="108">
        <f t="shared" si="15"/>
        <v>267432.19802382373</v>
      </c>
      <c r="DO22" s="108">
        <f t="shared" si="15"/>
        <v>267482.75253667502</v>
      </c>
      <c r="DP22" s="108">
        <f t="shared" si="15"/>
        <v>267533.31660618703</v>
      </c>
      <c r="DQ22" s="108">
        <f t="shared" si="15"/>
        <v>267583.89023416629</v>
      </c>
      <c r="DR22" s="108">
        <f t="shared" si="15"/>
        <v>267634.47342241969</v>
      </c>
      <c r="DS22" s="108">
        <f t="shared" si="15"/>
        <v>272082.03931912087</v>
      </c>
      <c r="DT22" s="108">
        <f t="shared" si="15"/>
        <v>272133.47282284632</v>
      </c>
      <c r="DU22" s="108">
        <f t="shared" si="15"/>
        <v>272184.91604939412</v>
      </c>
      <c r="DV22" s="108">
        <f t="shared" si="90"/>
        <v>272236.36900060205</v>
      </c>
      <c r="DW22" s="108">
        <f t="shared" si="90"/>
        <v>269474.55676838686</v>
      </c>
      <c r="DX22" s="108">
        <f t="shared" si="90"/>
        <v>269525.4973620922</v>
      </c>
      <c r="DY22" s="108">
        <f t="shared" si="90"/>
        <v>269576.4475854417</v>
      </c>
      <c r="DZ22" s="108">
        <f t="shared" si="90"/>
        <v>269627.40744025563</v>
      </c>
      <c r="EA22" s="108">
        <f t="shared" si="90"/>
        <v>282305.18566095154</v>
      </c>
      <c r="EB22" s="108">
        <f t="shared" si="90"/>
        <v>282358.55171500921</v>
      </c>
      <c r="EC22" s="108">
        <f t="shared" si="90"/>
        <v>282411.92785721214</v>
      </c>
      <c r="ED22" s="108">
        <f t="shared" si="90"/>
        <v>282465.31408946734</v>
      </c>
      <c r="EE22" s="108">
        <f t="shared" si="90"/>
        <v>282518.71041368233</v>
      </c>
      <c r="EF22" s="108">
        <f t="shared" si="90"/>
        <v>282677.71253319475</v>
      </c>
      <c r="EG22" s="108">
        <f t="shared" si="90"/>
        <v>282731.14900852065</v>
      </c>
      <c r="EH22" s="108">
        <f t="shared" si="90"/>
        <v>282784.59558530402</v>
      </c>
      <c r="EI22" s="108">
        <f t="shared" si="90"/>
        <v>282838.05226545443</v>
      </c>
      <c r="EJ22" s="108">
        <f t="shared" si="90"/>
        <v>290570.68550453312</v>
      </c>
      <c r="EK22" s="108">
        <f t="shared" si="90"/>
        <v>290625.61404179648</v>
      </c>
      <c r="EL22" s="108">
        <f t="shared" si="91"/>
        <v>290680.55296257179</v>
      </c>
      <c r="EM22" s="108">
        <f t="shared" si="91"/>
        <v>290735.50226882199</v>
      </c>
      <c r="EN22" s="108">
        <f t="shared" si="91"/>
        <v>314012.98305743438</v>
      </c>
      <c r="EO22" s="108">
        <f t="shared" si="91"/>
        <v>314072.34305037756</v>
      </c>
      <c r="EP22" s="108">
        <f t="shared" si="91"/>
        <v>314131.71426454064</v>
      </c>
      <c r="EQ22" s="108">
        <f t="shared" si="91"/>
        <v>314191.096702045</v>
      </c>
      <c r="ER22" s="108">
        <f t="shared" si="91"/>
        <v>314250.4903650122</v>
      </c>
      <c r="ES22" s="108">
        <f t="shared" si="91"/>
        <v>298242.7560190626</v>
      </c>
      <c r="ET22" s="108">
        <f t="shared" si="91"/>
        <v>298299.13485958142</v>
      </c>
      <c r="EU22" s="108">
        <f t="shared" si="91"/>
        <v>298355.5243577729</v>
      </c>
      <c r="EV22" s="108">
        <f t="shared" si="91"/>
        <v>298411.92451565166</v>
      </c>
      <c r="EW22" s="108">
        <f t="shared" si="91"/>
        <v>293258.62922128552</v>
      </c>
      <c r="EX22" s="108">
        <f t="shared" si="91"/>
        <v>293314.06587868609</v>
      </c>
      <c r="EY22" s="108">
        <f t="shared" si="91"/>
        <v>293369.51301565208</v>
      </c>
      <c r="EZ22" s="108">
        <f t="shared" si="91"/>
        <v>293424.97063416446</v>
      </c>
      <c r="FA22" s="108">
        <f t="shared" si="91"/>
        <v>272634.96696815785</v>
      </c>
      <c r="FB22" s="108">
        <f t="shared" si="92"/>
        <v>272686.50499552762</v>
      </c>
      <c r="FC22" s="108">
        <f t="shared" si="92"/>
        <v>272738.0527654785</v>
      </c>
      <c r="FD22" s="108">
        <f t="shared" si="92"/>
        <v>272789.61027985212</v>
      </c>
      <c r="FE22" s="108">
        <f t="shared" si="92"/>
        <v>272841.17754049052</v>
      </c>
    </row>
    <row r="23" spans="1:161" ht="15.75" x14ac:dyDescent="0.25">
      <c r="A23" s="47" t="s">
        <v>182</v>
      </c>
      <c r="B23" s="12">
        <f>'Urb proj of all 25 ARs '!L23</f>
        <v>516862.08284804964</v>
      </c>
      <c r="C23" s="12">
        <f>'Urb proj of all 25 ARs '!M23</f>
        <v>521967.3596260185</v>
      </c>
      <c r="D23" s="100">
        <f t="shared" si="10"/>
        <v>9.8774449652746909E-3</v>
      </c>
      <c r="E23" s="101">
        <f t="shared" si="11"/>
        <v>1.8903674735093468E-4</v>
      </c>
      <c r="F23" s="69">
        <f t="shared" si="12"/>
        <v>516959.78877502028</v>
      </c>
      <c r="G23" s="69">
        <f t="shared" si="13"/>
        <v>517057.51317200152</v>
      </c>
      <c r="H23" s="69">
        <f>G23*(1+$E$23)</f>
        <v>517155.25604248489</v>
      </c>
      <c r="I23" s="69">
        <f t="shared" ref="I23:BE23" si="99">H23*(1+$E$23)</f>
        <v>517253.01738996262</v>
      </c>
      <c r="J23" s="69">
        <f t="shared" si="99"/>
        <v>517350.79721792747</v>
      </c>
      <c r="K23" s="69">
        <f t="shared" si="99"/>
        <v>517448.59552987298</v>
      </c>
      <c r="L23" s="69">
        <f t="shared" si="99"/>
        <v>517546.41232929326</v>
      </c>
      <c r="M23" s="69">
        <f t="shared" si="99"/>
        <v>517644.24761968316</v>
      </c>
      <c r="N23" s="69">
        <f t="shared" si="99"/>
        <v>517742.10140453809</v>
      </c>
      <c r="O23" s="69">
        <f t="shared" si="99"/>
        <v>517839.97368735424</v>
      </c>
      <c r="P23" s="69">
        <f t="shared" si="99"/>
        <v>517937.86447162839</v>
      </c>
      <c r="Q23" s="69">
        <f t="shared" si="99"/>
        <v>518035.77376085799</v>
      </c>
      <c r="R23" s="69">
        <f t="shared" si="99"/>
        <v>518133.70155854116</v>
      </c>
      <c r="S23" s="69">
        <f t="shared" si="99"/>
        <v>518231.64786817669</v>
      </c>
      <c r="T23" s="69">
        <f t="shared" si="99"/>
        <v>518329.61269326403</v>
      </c>
      <c r="U23" s="69">
        <f t="shared" si="99"/>
        <v>518427.59603730321</v>
      </c>
      <c r="V23" s="69">
        <f t="shared" si="99"/>
        <v>518525.59790379507</v>
      </c>
      <c r="W23" s="69">
        <f t="shared" si="99"/>
        <v>518623.61829624098</v>
      </c>
      <c r="X23" s="69">
        <f t="shared" si="99"/>
        <v>518721.65721814305</v>
      </c>
      <c r="Y23" s="69">
        <f t="shared" si="99"/>
        <v>518819.71467300405</v>
      </c>
      <c r="Z23" s="69">
        <f t="shared" si="99"/>
        <v>518917.79066432739</v>
      </c>
      <c r="AA23" s="69">
        <f t="shared" si="99"/>
        <v>519015.8851956171</v>
      </c>
      <c r="AB23" s="69">
        <f t="shared" si="99"/>
        <v>519113.99827037792</v>
      </c>
      <c r="AC23" s="69">
        <f t="shared" si="99"/>
        <v>519212.12989211531</v>
      </c>
      <c r="AD23" s="69">
        <f t="shared" si="99"/>
        <v>519310.28006433527</v>
      </c>
      <c r="AE23" s="69">
        <f t="shared" si="99"/>
        <v>519408.44879054453</v>
      </c>
      <c r="AF23" s="69">
        <f t="shared" si="99"/>
        <v>519506.63607425051</v>
      </c>
      <c r="AG23" s="69">
        <f t="shared" si="99"/>
        <v>519604.8419189612</v>
      </c>
      <c r="AH23" s="69">
        <f t="shared" si="99"/>
        <v>519703.06632818538</v>
      </c>
      <c r="AI23" s="69">
        <f t="shared" si="99"/>
        <v>519801.30930543237</v>
      </c>
      <c r="AJ23" s="69">
        <f t="shared" si="99"/>
        <v>519899.57085421222</v>
      </c>
      <c r="AK23" s="69">
        <f t="shared" si="99"/>
        <v>519997.85097803565</v>
      </c>
      <c r="AL23" s="69">
        <f t="shared" si="99"/>
        <v>520096.149680414</v>
      </c>
      <c r="AM23" s="69">
        <f t="shared" si="99"/>
        <v>520194.46696485934</v>
      </c>
      <c r="AN23" s="69">
        <f t="shared" si="99"/>
        <v>520292.80283488432</v>
      </c>
      <c r="AO23" s="69">
        <f t="shared" si="99"/>
        <v>520391.1572940023</v>
      </c>
      <c r="AP23" s="69">
        <f t="shared" si="99"/>
        <v>520489.53034572734</v>
      </c>
      <c r="AQ23" s="69">
        <f t="shared" si="99"/>
        <v>520587.92199357413</v>
      </c>
      <c r="AR23" s="69">
        <f t="shared" si="99"/>
        <v>520686.332241058</v>
      </c>
      <c r="AS23" s="69">
        <f t="shared" si="99"/>
        <v>520784.76109169493</v>
      </c>
      <c r="AT23" s="69">
        <f t="shared" si="99"/>
        <v>520883.20854900166</v>
      </c>
      <c r="AU23" s="69">
        <f t="shared" si="99"/>
        <v>520981.6746164955</v>
      </c>
      <c r="AV23" s="69">
        <f t="shared" si="99"/>
        <v>521080.15929769445</v>
      </c>
      <c r="AW23" s="69">
        <f t="shared" si="99"/>
        <v>521178.66259611718</v>
      </c>
      <c r="AX23" s="69">
        <f t="shared" si="99"/>
        <v>521277.18451528304</v>
      </c>
      <c r="AY23" s="69">
        <f t="shared" si="99"/>
        <v>521375.72505871207</v>
      </c>
      <c r="AZ23" s="69">
        <f t="shared" si="99"/>
        <v>521474.2842299249</v>
      </c>
      <c r="BA23" s="69">
        <f t="shared" si="99"/>
        <v>521572.86203244288</v>
      </c>
      <c r="BB23" s="69">
        <f t="shared" si="99"/>
        <v>521671.45846978802</v>
      </c>
      <c r="BC23" s="69">
        <f t="shared" si="99"/>
        <v>521770.07354548294</v>
      </c>
      <c r="BD23" s="69">
        <f t="shared" si="99"/>
        <v>521868.70726305101</v>
      </c>
      <c r="BE23" s="69">
        <f t="shared" si="99"/>
        <v>521967.35962601623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481928.83150001691</v>
      </c>
      <c r="DG23" s="108">
        <f t="shared" si="15"/>
        <v>482019.93375877832</v>
      </c>
      <c r="DH23" s="108">
        <f t="shared" si="15"/>
        <v>482111.05323921435</v>
      </c>
      <c r="DI23" s="108">
        <f t="shared" si="15"/>
        <v>482202.18994458066</v>
      </c>
      <c r="DJ23" s="108">
        <f t="shared" si="15"/>
        <v>520130.15854766755</v>
      </c>
      <c r="DK23" s="108">
        <f t="shared" si="15"/>
        <v>520228.48226103856</v>
      </c>
      <c r="DL23" s="108">
        <f t="shared" si="15"/>
        <v>520326.82456120447</v>
      </c>
      <c r="DM23" s="108">
        <f t="shared" si="15"/>
        <v>520425.18545167899</v>
      </c>
      <c r="DN23" s="108">
        <f t="shared" si="15"/>
        <v>461491.35527882451</v>
      </c>
      <c r="DO23" s="108">
        <f t="shared" si="15"/>
        <v>461578.594103557</v>
      </c>
      <c r="DP23" s="108">
        <f t="shared" si="15"/>
        <v>461665.84941963316</v>
      </c>
      <c r="DQ23" s="108">
        <f t="shared" si="15"/>
        <v>461753.12123017042</v>
      </c>
      <c r="DR23" s="108">
        <f t="shared" si="15"/>
        <v>461840.40953828691</v>
      </c>
      <c r="DS23" s="108">
        <f t="shared" si="15"/>
        <v>474408.79748903424</v>
      </c>
      <c r="DT23" s="108">
        <f t="shared" si="15"/>
        <v>474498.47818502627</v>
      </c>
      <c r="DU23" s="108">
        <f t="shared" si="15"/>
        <v>474588.1758339653</v>
      </c>
      <c r="DV23" s="108">
        <f t="shared" si="90"/>
        <v>474677.89043905615</v>
      </c>
      <c r="DW23" s="108">
        <f t="shared" si="90"/>
        <v>470273.78849530412</v>
      </c>
      <c r="DX23" s="108">
        <f t="shared" si="90"/>
        <v>470362.68752264563</v>
      </c>
      <c r="DY23" s="108">
        <f t="shared" si="90"/>
        <v>470451.60335517017</v>
      </c>
      <c r="DZ23" s="108">
        <f t="shared" si="90"/>
        <v>470540.53599605447</v>
      </c>
      <c r="EA23" s="108">
        <f t="shared" si="90"/>
        <v>490533.25994776998</v>
      </c>
      <c r="EB23" s="108">
        <f t="shared" si="90"/>
        <v>490625.98875969794</v>
      </c>
      <c r="EC23" s="108">
        <f t="shared" si="90"/>
        <v>490718.73510077893</v>
      </c>
      <c r="ED23" s="108">
        <f t="shared" si="90"/>
        <v>490811.49897432653</v>
      </c>
      <c r="EE23" s="108">
        <f t="shared" si="90"/>
        <v>490904.2803836551</v>
      </c>
      <c r="EF23" s="108">
        <f t="shared" si="90"/>
        <v>471687.64219474618</v>
      </c>
      <c r="EG23" s="108">
        <f t="shared" si="90"/>
        <v>471776.8084923923</v>
      </c>
      <c r="EH23" s="108">
        <f t="shared" si="90"/>
        <v>471865.99164574535</v>
      </c>
      <c r="EI23" s="108">
        <f t="shared" si="90"/>
        <v>471955.19165799156</v>
      </c>
      <c r="EJ23" s="108">
        <f t="shared" si="90"/>
        <v>476380.15060312091</v>
      </c>
      <c r="EK23" s="108">
        <f t="shared" si="90"/>
        <v>476470.20395729347</v>
      </c>
      <c r="EL23" s="108">
        <f t="shared" si="91"/>
        <v>476560.27433485916</v>
      </c>
      <c r="EM23" s="108">
        <f t="shared" si="91"/>
        <v>476650.3617390361</v>
      </c>
      <c r="EN23" s="108">
        <f t="shared" si="91"/>
        <v>508337.55090079107</v>
      </c>
      <c r="EO23" s="108">
        <f t="shared" si="91"/>
        <v>508433.64537796972</v>
      </c>
      <c r="EP23" s="108">
        <f t="shared" si="91"/>
        <v>508529.75802053569</v>
      </c>
      <c r="EQ23" s="108">
        <f t="shared" si="91"/>
        <v>508625.88883192308</v>
      </c>
      <c r="ER23" s="108">
        <f t="shared" si="91"/>
        <v>508722.03781556641</v>
      </c>
      <c r="ES23" s="108">
        <f t="shared" si="91"/>
        <v>501406.37093603122</v>
      </c>
      <c r="ET23" s="108">
        <f t="shared" si="91"/>
        <v>501501.15516549401</v>
      </c>
      <c r="EU23" s="108">
        <f t="shared" si="91"/>
        <v>501595.95731265924</v>
      </c>
      <c r="EV23" s="108">
        <f t="shared" si="91"/>
        <v>501690.77738091402</v>
      </c>
      <c r="EW23" s="108">
        <f t="shared" si="91"/>
        <v>499597.47975035617</v>
      </c>
      <c r="EX23" s="108">
        <f t="shared" si="91"/>
        <v>499691.9220329129</v>
      </c>
      <c r="EY23" s="108">
        <f t="shared" si="91"/>
        <v>499786.38216853153</v>
      </c>
      <c r="EZ23" s="108">
        <f t="shared" si="91"/>
        <v>499880.86016058695</v>
      </c>
      <c r="FA23" s="108">
        <f t="shared" si="91"/>
        <v>470571.62879387912</v>
      </c>
      <c r="FB23" s="108">
        <f t="shared" si="92"/>
        <v>470660.584123982</v>
      </c>
      <c r="FC23" s="108">
        <f t="shared" si="92"/>
        <v>470749.55626991106</v>
      </c>
      <c r="FD23" s="108">
        <f t="shared" si="92"/>
        <v>470838.54523484519</v>
      </c>
      <c r="FE23" s="108">
        <f t="shared" si="92"/>
        <v>470927.55102196382</v>
      </c>
    </row>
    <row r="24" spans="1:161" ht="15.75" x14ac:dyDescent="0.25">
      <c r="A24" s="47" t="s">
        <v>183</v>
      </c>
      <c r="B24" s="12">
        <f>'Urb proj of all 25 ARs '!L24</f>
        <v>266960.38189518824</v>
      </c>
      <c r="C24" s="12">
        <f>'Urb proj of all 25 ARs '!M24</f>
        <v>269597.26837526669</v>
      </c>
      <c r="D24" s="100">
        <f t="shared" si="10"/>
        <v>9.8774449652747447E-3</v>
      </c>
      <c r="E24" s="101">
        <f t="shared" si="11"/>
        <v>1.8903674735093468E-4</v>
      </c>
      <c r="F24" s="69">
        <f t="shared" si="12"/>
        <v>267010.84721745329</v>
      </c>
      <c r="G24" s="69">
        <f t="shared" si="13"/>
        <v>267061.32207951869</v>
      </c>
      <c r="H24" s="69">
        <f>G24*(1+$E$24)</f>
        <v>267111.80648318783</v>
      </c>
      <c r="I24" s="69">
        <f t="shared" ref="I24:BD24" si="100">H24*(1+$E$24)</f>
        <v>267162.30043026444</v>
      </c>
      <c r="J24" s="69">
        <f t="shared" si="100"/>
        <v>267212.80392255256</v>
      </c>
      <c r="K24" s="69">
        <f t="shared" si="100"/>
        <v>267263.31696185662</v>
      </c>
      <c r="L24" s="69">
        <f t="shared" si="100"/>
        <v>267313.83954998129</v>
      </c>
      <c r="M24" s="69">
        <f t="shared" si="100"/>
        <v>267364.37168873171</v>
      </c>
      <c r="N24" s="69">
        <f t="shared" si="100"/>
        <v>267414.91337991325</v>
      </c>
      <c r="O24" s="69">
        <f t="shared" si="100"/>
        <v>267465.46462533175</v>
      </c>
      <c r="P24" s="69">
        <f t="shared" si="100"/>
        <v>267516.0254267932</v>
      </c>
      <c r="Q24" s="69">
        <f t="shared" si="100"/>
        <v>267566.59578610415</v>
      </c>
      <c r="R24" s="69">
        <f t="shared" si="100"/>
        <v>267617.17570507131</v>
      </c>
      <c r="S24" s="69">
        <f t="shared" si="100"/>
        <v>267667.76518550183</v>
      </c>
      <c r="T24" s="69">
        <f t="shared" si="100"/>
        <v>267718.3642292032</v>
      </c>
      <c r="U24" s="69">
        <f t="shared" si="100"/>
        <v>267768.97283798322</v>
      </c>
      <c r="V24" s="69">
        <f t="shared" si="100"/>
        <v>267819.59101365</v>
      </c>
      <c r="W24" s="69">
        <f t="shared" si="100"/>
        <v>267870.21875801205</v>
      </c>
      <c r="X24" s="69">
        <f t="shared" si="100"/>
        <v>267920.85607287823</v>
      </c>
      <c r="Y24" s="69">
        <f t="shared" si="100"/>
        <v>267971.50296005775</v>
      </c>
      <c r="Z24" s="69">
        <f t="shared" si="100"/>
        <v>268022.15942136006</v>
      </c>
      <c r="AA24" s="69">
        <f t="shared" si="100"/>
        <v>268072.82545859506</v>
      </c>
      <c r="AB24" s="69">
        <f t="shared" si="100"/>
        <v>268123.50107357296</v>
      </c>
      <c r="AC24" s="69">
        <f t="shared" si="100"/>
        <v>268174.18626810424</v>
      </c>
      <c r="AD24" s="69">
        <f t="shared" si="100"/>
        <v>268224.88104399986</v>
      </c>
      <c r="AE24" s="69">
        <f t="shared" si="100"/>
        <v>268275.58540307102</v>
      </c>
      <c r="AF24" s="69">
        <f t="shared" si="100"/>
        <v>268326.2993471293</v>
      </c>
      <c r="AG24" s="69">
        <f t="shared" si="100"/>
        <v>268377.0228779866</v>
      </c>
      <c r="AH24" s="69">
        <f t="shared" si="100"/>
        <v>268427.75599745516</v>
      </c>
      <c r="AI24" s="69">
        <f t="shared" si="100"/>
        <v>268478.49870734761</v>
      </c>
      <c r="AJ24" s="69">
        <f t="shared" si="100"/>
        <v>268529.25100947689</v>
      </c>
      <c r="AK24" s="69">
        <f t="shared" si="100"/>
        <v>268580.0129056563</v>
      </c>
      <c r="AL24" s="69">
        <f t="shared" si="100"/>
        <v>268630.78439769946</v>
      </c>
      <c r="AM24" s="69">
        <f t="shared" si="100"/>
        <v>268681.56548742036</v>
      </c>
      <c r="AN24" s="69">
        <f t="shared" si="100"/>
        <v>268732.35617663327</v>
      </c>
      <c r="AO24" s="69">
        <f t="shared" si="100"/>
        <v>268783.15646715288</v>
      </c>
      <c r="AP24" s="69">
        <f t="shared" si="100"/>
        <v>268833.96636079415</v>
      </c>
      <c r="AQ24" s="69">
        <f t="shared" si="100"/>
        <v>268884.78585937247</v>
      </c>
      <c r="AR24" s="69">
        <f t="shared" si="100"/>
        <v>268935.61496470345</v>
      </c>
      <c r="AS24" s="69">
        <f t="shared" si="100"/>
        <v>268986.45367860323</v>
      </c>
      <c r="AT24" s="69">
        <f t="shared" si="100"/>
        <v>269037.30200288811</v>
      </c>
      <c r="AU24" s="69">
        <f t="shared" si="100"/>
        <v>269088.15993937483</v>
      </c>
      <c r="AV24" s="69">
        <f t="shared" si="100"/>
        <v>269139.02748988045</v>
      </c>
      <c r="AW24" s="69">
        <f t="shared" si="100"/>
        <v>269189.90465622232</v>
      </c>
      <c r="AX24" s="69">
        <f t="shared" si="100"/>
        <v>269240.79144021822</v>
      </c>
      <c r="AY24" s="69">
        <f t="shared" si="100"/>
        <v>269291.68784368626</v>
      </c>
      <c r="AZ24" s="69">
        <f t="shared" si="100"/>
        <v>269342.59386844485</v>
      </c>
      <c r="BA24" s="69">
        <f t="shared" si="100"/>
        <v>269393.5095163128</v>
      </c>
      <c r="BB24" s="69">
        <f t="shared" si="100"/>
        <v>269444.43478910922</v>
      </c>
      <c r="BC24" s="69">
        <f t="shared" si="100"/>
        <v>269495.36968865356</v>
      </c>
      <c r="BD24" s="69">
        <f t="shared" si="100"/>
        <v>269546.31421676563</v>
      </c>
      <c r="BE24" s="69">
        <f>BD24*(1+$E$24)</f>
        <v>269597.26837526559</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246455.01174478952</v>
      </c>
      <c r="DG24" s="108">
        <f t="shared" si="15"/>
        <v>246501.60079857809</v>
      </c>
      <c r="DH24" s="108">
        <f t="shared" si="15"/>
        <v>246548.19865940983</v>
      </c>
      <c r="DI24" s="108">
        <f t="shared" si="15"/>
        <v>246594.80532894965</v>
      </c>
      <c r="DJ24" s="108">
        <f t="shared" si="15"/>
        <v>266241.12870130414</v>
      </c>
      <c r="DK24" s="108">
        <f t="shared" si="15"/>
        <v>266291.45805828489</v>
      </c>
      <c r="DL24" s="108">
        <f t="shared" si="15"/>
        <v>266341.79692936357</v>
      </c>
      <c r="DM24" s="108">
        <f t="shared" si="15"/>
        <v>266392.14531633869</v>
      </c>
      <c r="DN24" s="108">
        <f t="shared" si="15"/>
        <v>236233.91299721316</v>
      </c>
      <c r="DO24" s="108">
        <f t="shared" si="15"/>
        <v>236278.56988774016</v>
      </c>
      <c r="DP24" s="108">
        <f t="shared" si="15"/>
        <v>236323.23522006045</v>
      </c>
      <c r="DQ24" s="108">
        <f t="shared" si="15"/>
        <v>236367.90899576992</v>
      </c>
      <c r="DR24" s="108">
        <f t="shared" si="15"/>
        <v>236412.59121646461</v>
      </c>
      <c r="DS24" s="108">
        <f t="shared" si="15"/>
        <v>244782.80469420701</v>
      </c>
      <c r="DT24" s="108">
        <f t="shared" si="15"/>
        <v>244829.07763941382</v>
      </c>
      <c r="DU24" s="108">
        <f t="shared" si="15"/>
        <v>244875.35933190773</v>
      </c>
      <c r="DV24" s="108">
        <f t="shared" si="90"/>
        <v>244921.64977334221</v>
      </c>
      <c r="DW24" s="108">
        <f t="shared" si="90"/>
        <v>240709.48148881382</v>
      </c>
      <c r="DX24" s="108">
        <f t="shared" si="90"/>
        <v>240754.984426251</v>
      </c>
      <c r="DY24" s="108">
        <f t="shared" si="90"/>
        <v>240800.49596541547</v>
      </c>
      <c r="DZ24" s="108">
        <f t="shared" si="90"/>
        <v>240846.01610793328</v>
      </c>
      <c r="EA24" s="108">
        <f t="shared" si="90"/>
        <v>249782.13428993497</v>
      </c>
      <c r="EB24" s="108">
        <f t="shared" si="90"/>
        <v>249829.35229214755</v>
      </c>
      <c r="EC24" s="108">
        <f t="shared" si="90"/>
        <v>249876.57922029763</v>
      </c>
      <c r="ED24" s="108">
        <f t="shared" si="90"/>
        <v>249923.81507607261</v>
      </c>
      <c r="EE24" s="108">
        <f t="shared" si="90"/>
        <v>249971.05986116015</v>
      </c>
      <c r="EF24" s="108">
        <f t="shared" si="90"/>
        <v>242498.48797212305</v>
      </c>
      <c r="EG24" s="108">
        <f t="shared" si="90"/>
        <v>242544.32909752685</v>
      </c>
      <c r="EH24" s="108">
        <f t="shared" si="90"/>
        <v>242590.17888858783</v>
      </c>
      <c r="EI24" s="108">
        <f t="shared" si="90"/>
        <v>242636.03734694418</v>
      </c>
      <c r="EJ24" s="108">
        <f t="shared" si="90"/>
        <v>244826.14417984898</v>
      </c>
      <c r="EK24" s="108">
        <f t="shared" si="90"/>
        <v>244872.4253178112</v>
      </c>
      <c r="EL24" s="108">
        <f t="shared" si="91"/>
        <v>244918.71520460921</v>
      </c>
      <c r="EM24" s="108">
        <f t="shared" si="91"/>
        <v>244965.01384189687</v>
      </c>
      <c r="EN24" s="108">
        <f t="shared" si="91"/>
        <v>263794.80961684533</v>
      </c>
      <c r="EO24" s="108">
        <f t="shared" si="91"/>
        <v>263844.67652962339</v>
      </c>
      <c r="EP24" s="108">
        <f t="shared" si="91"/>
        <v>263894.55286908039</v>
      </c>
      <c r="EQ24" s="108">
        <f t="shared" si="91"/>
        <v>263944.43863699841</v>
      </c>
      <c r="ER24" s="108">
        <f t="shared" si="91"/>
        <v>263994.33383515972</v>
      </c>
      <c r="ES24" s="108">
        <f t="shared" si="91"/>
        <v>258318.08775765137</v>
      </c>
      <c r="ET24" s="108">
        <f t="shared" si="91"/>
        <v>258366.91936874302</v>
      </c>
      <c r="EU24" s="108">
        <f t="shared" si="91"/>
        <v>258415.76021080359</v>
      </c>
      <c r="EV24" s="108">
        <f t="shared" si="91"/>
        <v>258464.61028557809</v>
      </c>
      <c r="EW24" s="108">
        <f t="shared" si="91"/>
        <v>258614.32217544061</v>
      </c>
      <c r="EX24" s="108">
        <f t="shared" si="91"/>
        <v>258663.20978572301</v>
      </c>
      <c r="EY24" s="108">
        <f t="shared" si="91"/>
        <v>258712.10663756024</v>
      </c>
      <c r="EZ24" s="108">
        <f t="shared" si="91"/>
        <v>258761.01273269928</v>
      </c>
      <c r="FA24" s="108">
        <f t="shared" si="91"/>
        <v>238705.56097584541</v>
      </c>
      <c r="FB24" s="108">
        <f t="shared" si="92"/>
        <v>238750.68509866687</v>
      </c>
      <c r="FC24" s="108">
        <f t="shared" si="92"/>
        <v>238795.8177516057</v>
      </c>
      <c r="FD24" s="108">
        <f t="shared" si="92"/>
        <v>238840.95893627449</v>
      </c>
      <c r="FE24" s="108">
        <f t="shared" si="92"/>
        <v>238886.10865428596</v>
      </c>
    </row>
    <row r="25" spans="1:161" ht="15.75" x14ac:dyDescent="0.25">
      <c r="A25" s="47" t="s">
        <v>189</v>
      </c>
      <c r="B25" s="12">
        <f>'Urb proj of all 25 ARs '!L25</f>
        <v>156844.66500687736</v>
      </c>
      <c r="C25" s="12">
        <f>'Urb proj of all 25 ARs '!M25</f>
        <v>158393.88955357973</v>
      </c>
      <c r="D25" s="100">
        <f t="shared" si="10"/>
        <v>9.8774449652746822E-3</v>
      </c>
      <c r="E25" s="101">
        <f t="shared" si="11"/>
        <v>1.8903674735093468E-4</v>
      </c>
      <c r="F25" s="69">
        <f t="shared" si="12"/>
        <v>156874.31441218962</v>
      </c>
      <c r="G25" s="69">
        <f t="shared" si="13"/>
        <v>156903.96942232901</v>
      </c>
      <c r="H25" s="69">
        <f>G25*(1+$E$25)</f>
        <v>156933.63003835507</v>
      </c>
      <c r="I25" s="69">
        <f t="shared" ref="I25:BE25" si="101">H25*(1+$E$25)</f>
        <v>156963.29626132749</v>
      </c>
      <c r="J25" s="69">
        <f t="shared" si="101"/>
        <v>156992.9680923062</v>
      </c>
      <c r="K25" s="69">
        <f t="shared" si="101"/>
        <v>157022.64553235134</v>
      </c>
      <c r="L25" s="69">
        <f t="shared" si="101"/>
        <v>157052.32858252322</v>
      </c>
      <c r="M25" s="69">
        <f t="shared" si="101"/>
        <v>157082.01724388235</v>
      </c>
      <c r="N25" s="69">
        <f t="shared" si="101"/>
        <v>157111.71151748946</v>
      </c>
      <c r="O25" s="69">
        <f t="shared" si="101"/>
        <v>157141.41140440546</v>
      </c>
      <c r="P25" s="69">
        <f t="shared" si="101"/>
        <v>157171.11690569148</v>
      </c>
      <c r="Q25" s="69">
        <f t="shared" si="101"/>
        <v>157200.82802240885</v>
      </c>
      <c r="R25" s="69">
        <f t="shared" si="101"/>
        <v>157230.54475561908</v>
      </c>
      <c r="S25" s="69">
        <f t="shared" si="101"/>
        <v>157260.26710638389</v>
      </c>
      <c r="T25" s="69">
        <f t="shared" si="101"/>
        <v>157289.99507576521</v>
      </c>
      <c r="U25" s="69">
        <f t="shared" si="101"/>
        <v>157319.72866482518</v>
      </c>
      <c r="V25" s="69">
        <f t="shared" si="101"/>
        <v>157349.46787462611</v>
      </c>
      <c r="W25" s="69">
        <f t="shared" si="101"/>
        <v>157379.21270623052</v>
      </c>
      <c r="X25" s="69">
        <f t="shared" si="101"/>
        <v>157408.96316070115</v>
      </c>
      <c r="Y25" s="69">
        <f t="shared" si="101"/>
        <v>157438.71923910093</v>
      </c>
      <c r="Z25" s="69">
        <f t="shared" si="101"/>
        <v>157468.48094249298</v>
      </c>
      <c r="AA25" s="69">
        <f t="shared" si="101"/>
        <v>157498.24827194065</v>
      </c>
      <c r="AB25" s="69">
        <f t="shared" si="101"/>
        <v>157528.02122850745</v>
      </c>
      <c r="AC25" s="69">
        <f t="shared" si="101"/>
        <v>157557.79981325712</v>
      </c>
      <c r="AD25" s="69">
        <f t="shared" si="101"/>
        <v>157587.58402725359</v>
      </c>
      <c r="AE25" s="69">
        <f t="shared" si="101"/>
        <v>157617.37387156099</v>
      </c>
      <c r="AF25" s="69">
        <f t="shared" si="101"/>
        <v>157647.16934724367</v>
      </c>
      <c r="AG25" s="69">
        <f t="shared" si="101"/>
        <v>157676.97045536616</v>
      </c>
      <c r="AH25" s="69">
        <f t="shared" si="101"/>
        <v>157706.77719699318</v>
      </c>
      <c r="AI25" s="69">
        <f t="shared" si="101"/>
        <v>157736.5895731897</v>
      </c>
      <c r="AJ25" s="69">
        <f t="shared" si="101"/>
        <v>157766.40758502085</v>
      </c>
      <c r="AK25" s="69">
        <f t="shared" si="101"/>
        <v>157796.23123355195</v>
      </c>
      <c r="AL25" s="69">
        <f t="shared" si="101"/>
        <v>157826.06051984857</v>
      </c>
      <c r="AM25" s="69">
        <f t="shared" si="101"/>
        <v>157855.89544497646</v>
      </c>
      <c r="AN25" s="69">
        <f t="shared" si="101"/>
        <v>157885.73601000154</v>
      </c>
      <c r="AO25" s="69">
        <f t="shared" si="101"/>
        <v>157915.58221598997</v>
      </c>
      <c r="AP25" s="69">
        <f t="shared" si="101"/>
        <v>157945.43406400812</v>
      </c>
      <c r="AQ25" s="69">
        <f t="shared" si="101"/>
        <v>157975.2915551225</v>
      </c>
      <c r="AR25" s="69">
        <f t="shared" si="101"/>
        <v>158005.15469039991</v>
      </c>
      <c r="AS25" s="69">
        <f t="shared" si="101"/>
        <v>158035.02347090727</v>
      </c>
      <c r="AT25" s="69">
        <f t="shared" si="101"/>
        <v>158064.89789771175</v>
      </c>
      <c r="AU25" s="69">
        <f t="shared" si="101"/>
        <v>158094.77797188069</v>
      </c>
      <c r="AV25" s="69">
        <f t="shared" si="101"/>
        <v>158124.66369448166</v>
      </c>
      <c r="AW25" s="69">
        <f t="shared" si="101"/>
        <v>158154.55506658243</v>
      </c>
      <c r="AX25" s="69">
        <f t="shared" si="101"/>
        <v>158184.45208925096</v>
      </c>
      <c r="AY25" s="69">
        <f t="shared" si="101"/>
        <v>158214.3547635554</v>
      </c>
      <c r="AZ25" s="69">
        <f t="shared" si="101"/>
        <v>158244.26309056414</v>
      </c>
      <c r="BA25" s="69">
        <f t="shared" si="101"/>
        <v>158274.17707134574</v>
      </c>
      <c r="BB25" s="69">
        <f t="shared" si="101"/>
        <v>158304.09670696894</v>
      </c>
      <c r="BC25" s="69">
        <f t="shared" si="101"/>
        <v>158334.02199850275</v>
      </c>
      <c r="BD25" s="69">
        <f t="shared" si="101"/>
        <v>158363.95294701634</v>
      </c>
      <c r="BE25" s="69">
        <f t="shared" si="101"/>
        <v>158393.88955357909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161944.76948012249</v>
      </c>
      <c r="DG25" s="108">
        <f t="shared" si="15"/>
        <v>161975.38299259552</v>
      </c>
      <c r="DH25" s="108">
        <f t="shared" si="15"/>
        <v>162006.00229214737</v>
      </c>
      <c r="DI25" s="108">
        <f t="shared" si="15"/>
        <v>162036.62737987199</v>
      </c>
      <c r="DJ25" s="108">
        <f t="shared" si="15"/>
        <v>174883.43991838049</v>
      </c>
      <c r="DK25" s="108">
        <f t="shared" si="15"/>
        <v>174916.49931502822</v>
      </c>
      <c r="DL25" s="108">
        <f t="shared" si="15"/>
        <v>174949.56496111673</v>
      </c>
      <c r="DM25" s="108">
        <f t="shared" si="15"/>
        <v>174982.63685782746</v>
      </c>
      <c r="DN25" s="108">
        <f t="shared" si="15"/>
        <v>155215.76717803639</v>
      </c>
      <c r="DO25" s="108">
        <f t="shared" si="15"/>
        <v>155245.10866180132</v>
      </c>
      <c r="DP25" s="108">
        <f t="shared" si="15"/>
        <v>155274.45569218489</v>
      </c>
      <c r="DQ25" s="108">
        <f t="shared" si="15"/>
        <v>155303.8082702356</v>
      </c>
      <c r="DR25" s="108">
        <f t="shared" si="15"/>
        <v>155333.16639700223</v>
      </c>
      <c r="DS25" s="108">
        <f t="shared" si="15"/>
        <v>161149.065984446</v>
      </c>
      <c r="DT25" s="108">
        <f t="shared" si="15"/>
        <v>161179.52907971831</v>
      </c>
      <c r="DU25" s="108">
        <f t="shared" si="15"/>
        <v>161209.99793363511</v>
      </c>
      <c r="DV25" s="108">
        <f t="shared" si="90"/>
        <v>161240.47254728494</v>
      </c>
      <c r="DW25" s="108">
        <f t="shared" si="90"/>
        <v>158672.21949962457</v>
      </c>
      <c r="DX25" s="108">
        <f t="shared" si="90"/>
        <v>158702.21437989373</v>
      </c>
      <c r="DY25" s="108">
        <f t="shared" si="90"/>
        <v>158732.21493029749</v>
      </c>
      <c r="DZ25" s="108">
        <f t="shared" si="90"/>
        <v>158762.22115190772</v>
      </c>
      <c r="EA25" s="108">
        <f t="shared" si="90"/>
        <v>164104.67592129632</v>
      </c>
      <c r="EB25" s="108">
        <f t="shared" si="90"/>
        <v>164135.69773545756</v>
      </c>
      <c r="EC25" s="108">
        <f t="shared" si="90"/>
        <v>164166.72541388165</v>
      </c>
      <c r="ED25" s="108">
        <f t="shared" si="90"/>
        <v>164197.75895767714</v>
      </c>
      <c r="EE25" s="108">
        <f t="shared" si="90"/>
        <v>164228.79836795284</v>
      </c>
      <c r="EF25" s="108">
        <f t="shared" si="90"/>
        <v>160741.00158281811</v>
      </c>
      <c r="EG25" s="108">
        <f t="shared" si="90"/>
        <v>160771.38753892324</v>
      </c>
      <c r="EH25" s="108">
        <f t="shared" si="90"/>
        <v>160801.77923909068</v>
      </c>
      <c r="EI25" s="108">
        <f t="shared" si="90"/>
        <v>160832.17668440629</v>
      </c>
      <c r="EJ25" s="108">
        <f t="shared" si="90"/>
        <v>162445.2759969185</v>
      </c>
      <c r="EK25" s="108">
        <f t="shared" si="90"/>
        <v>162475.98412351549</v>
      </c>
      <c r="EL25" s="108">
        <f t="shared" si="91"/>
        <v>162506.69805507682</v>
      </c>
      <c r="EM25" s="108">
        <f t="shared" si="91"/>
        <v>162537.41779269991</v>
      </c>
      <c r="EN25" s="108">
        <f t="shared" si="91"/>
        <v>176529.53274288491</v>
      </c>
      <c r="EO25" s="108">
        <f t="shared" si="91"/>
        <v>176562.90331156601</v>
      </c>
      <c r="EP25" s="108">
        <f t="shared" si="91"/>
        <v>176596.28018851089</v>
      </c>
      <c r="EQ25" s="108">
        <f t="shared" si="91"/>
        <v>176629.66337491199</v>
      </c>
      <c r="ER25" s="108">
        <f t="shared" si="91"/>
        <v>176663.05287196208</v>
      </c>
      <c r="ES25" s="108">
        <f t="shared" si="91"/>
        <v>172948.16422422105</v>
      </c>
      <c r="ET25" s="108">
        <f t="shared" si="91"/>
        <v>172980.85778264632</v>
      </c>
      <c r="EU25" s="108">
        <f t="shared" si="91"/>
        <v>173013.55752135551</v>
      </c>
      <c r="EV25" s="108">
        <f t="shared" si="91"/>
        <v>173046.26344151696</v>
      </c>
      <c r="EW25" s="108">
        <f t="shared" si="91"/>
        <v>170552.07436617895</v>
      </c>
      <c r="EX25" s="108">
        <f t="shared" si="91"/>
        <v>170584.31497557109</v>
      </c>
      <c r="EY25" s="108">
        <f t="shared" si="91"/>
        <v>170616.56167962315</v>
      </c>
      <c r="EZ25" s="108">
        <f t="shared" si="91"/>
        <v>170648.81447948728</v>
      </c>
      <c r="FA25" s="108">
        <f t="shared" si="91"/>
        <v>156295.80932939838</v>
      </c>
      <c r="FB25" s="108">
        <f t="shared" si="92"/>
        <v>156325.35498081858</v>
      </c>
      <c r="FC25" s="108">
        <f t="shared" si="92"/>
        <v>156354.90621745263</v>
      </c>
      <c r="FD25" s="108">
        <f t="shared" si="92"/>
        <v>156384.46304035635</v>
      </c>
      <c r="FE25" s="108">
        <f t="shared" si="92"/>
        <v>156414.02545058573</v>
      </c>
    </row>
    <row r="26" spans="1:161" ht="15.75" x14ac:dyDescent="0.25">
      <c r="A26" s="47" t="s">
        <v>190</v>
      </c>
      <c r="B26" s="12">
        <f>'Urb proj of all 25 ARs '!L26</f>
        <v>147155.5958883444</v>
      </c>
      <c r="C26" s="12">
        <f>'Urb proj of all 25 ARs '!M26</f>
        <v>148609.11718806371</v>
      </c>
      <c r="D26" s="100">
        <f t="shared" si="10"/>
        <v>9.8774449652746319E-3</v>
      </c>
      <c r="E26" s="101">
        <f t="shared" si="11"/>
        <v>1.8903674735093468E-4</v>
      </c>
      <c r="F26" s="69">
        <f t="shared" si="12"/>
        <v>147183.41370354561</v>
      </c>
      <c r="G26" s="69">
        <f t="shared" si="13"/>
        <v>147211.23677733613</v>
      </c>
      <c r="H26" s="69">
        <f>G26*(1+$E$26)</f>
        <v>147239.06511071004</v>
      </c>
      <c r="I26" s="69">
        <f t="shared" ref="I26:BE26" si="102">H26*(1+$E$26)</f>
        <v>147266.89870466155</v>
      </c>
      <c r="J26" s="69">
        <f t="shared" si="102"/>
        <v>147294.73756018514</v>
      </c>
      <c r="K26" s="69">
        <f t="shared" si="102"/>
        <v>147322.58167827543</v>
      </c>
      <c r="L26" s="69">
        <f t="shared" si="102"/>
        <v>147350.43105992724</v>
      </c>
      <c r="M26" s="69">
        <f t="shared" si="102"/>
        <v>147378.28570613556</v>
      </c>
      <c r="N26" s="69">
        <f t="shared" si="102"/>
        <v>147406.14561789561</v>
      </c>
      <c r="O26" s="69">
        <f t="shared" si="102"/>
        <v>147434.01079620275</v>
      </c>
      <c r="P26" s="69">
        <f t="shared" si="102"/>
        <v>147461.88124205256</v>
      </c>
      <c r="Q26" s="69">
        <f t="shared" si="102"/>
        <v>147489.7569564408</v>
      </c>
      <c r="R26" s="69">
        <f t="shared" si="102"/>
        <v>147517.63794036343</v>
      </c>
      <c r="S26" s="69">
        <f t="shared" si="102"/>
        <v>147545.52419481656</v>
      </c>
      <c r="T26" s="69">
        <f t="shared" si="102"/>
        <v>147573.41572079653</v>
      </c>
      <c r="U26" s="69">
        <f t="shared" si="102"/>
        <v>147601.31251929986</v>
      </c>
      <c r="V26" s="69">
        <f t="shared" si="102"/>
        <v>147629.21459132322</v>
      </c>
      <c r="W26" s="69">
        <f t="shared" si="102"/>
        <v>147657.12193786353</v>
      </c>
      <c r="X26" s="69">
        <f t="shared" si="102"/>
        <v>147685.03455991787</v>
      </c>
      <c r="Y26" s="69">
        <f t="shared" si="102"/>
        <v>147712.95245848349</v>
      </c>
      <c r="Z26" s="69">
        <f t="shared" si="102"/>
        <v>147740.87563455783</v>
      </c>
      <c r="AA26" s="69">
        <f t="shared" si="102"/>
        <v>147768.80408913858</v>
      </c>
      <c r="AB26" s="69">
        <f t="shared" si="102"/>
        <v>147796.73782322352</v>
      </c>
      <c r="AC26" s="69">
        <f t="shared" si="102"/>
        <v>147824.67683781069</v>
      </c>
      <c r="AD26" s="69">
        <f t="shared" si="102"/>
        <v>147852.62113389833</v>
      </c>
      <c r="AE26" s="69">
        <f t="shared" si="102"/>
        <v>147880.5707124848</v>
      </c>
      <c r="AF26" s="69">
        <f t="shared" si="102"/>
        <v>147908.52557456869</v>
      </c>
      <c r="AG26" s="69">
        <f t="shared" si="102"/>
        <v>147936.48572114878</v>
      </c>
      <c r="AH26" s="69">
        <f t="shared" si="102"/>
        <v>147964.45115322404</v>
      </c>
      <c r="AI26" s="69">
        <f t="shared" si="102"/>
        <v>147992.4218717936</v>
      </c>
      <c r="AJ26" s="69">
        <f t="shared" si="102"/>
        <v>148020.39787785683</v>
      </c>
      <c r="AK26" s="69">
        <f t="shared" si="102"/>
        <v>148048.37917241326</v>
      </c>
      <c r="AL26" s="69">
        <f t="shared" si="102"/>
        <v>148076.36575646259</v>
      </c>
      <c r="AM26" s="69">
        <f t="shared" si="102"/>
        <v>148104.35763100474</v>
      </c>
      <c r="AN26" s="69">
        <f t="shared" si="102"/>
        <v>148132.35479703979</v>
      </c>
      <c r="AO26" s="69">
        <f t="shared" si="102"/>
        <v>148160.35725556806</v>
      </c>
      <c r="AP26" s="69">
        <f t="shared" si="102"/>
        <v>148188.36500759001</v>
      </c>
      <c r="AQ26" s="69">
        <f t="shared" si="102"/>
        <v>148216.37805410629</v>
      </c>
      <c r="AR26" s="69">
        <f t="shared" si="102"/>
        <v>148244.39639611778</v>
      </c>
      <c r="AS26" s="69">
        <f t="shared" si="102"/>
        <v>148272.42003462551</v>
      </c>
      <c r="AT26" s="69">
        <f t="shared" si="102"/>
        <v>148300.44897063071</v>
      </c>
      <c r="AU26" s="69">
        <f t="shared" si="102"/>
        <v>148328.48320513481</v>
      </c>
      <c r="AV26" s="69">
        <f t="shared" si="102"/>
        <v>148356.52273913941</v>
      </c>
      <c r="AW26" s="69">
        <f t="shared" si="102"/>
        <v>148384.56757364632</v>
      </c>
      <c r="AX26" s="69">
        <f t="shared" si="102"/>
        <v>148412.61770965753</v>
      </c>
      <c r="AY26" s="69">
        <f t="shared" si="102"/>
        <v>148440.67314817521</v>
      </c>
      <c r="AZ26" s="69">
        <f t="shared" si="102"/>
        <v>148468.73389020172</v>
      </c>
      <c r="BA26" s="69">
        <f t="shared" si="102"/>
        <v>148496.79993673964</v>
      </c>
      <c r="BB26" s="69">
        <f t="shared" si="102"/>
        <v>148524.87128879171</v>
      </c>
      <c r="BC26" s="69">
        <f t="shared" si="102"/>
        <v>148552.94794736087</v>
      </c>
      <c r="BD26" s="69">
        <f t="shared" si="102"/>
        <v>148581.02991345024</v>
      </c>
      <c r="BE26" s="69">
        <f t="shared" si="102"/>
        <v>148609.11718806313</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142737.89154927776</v>
      </c>
      <c r="DG26" s="108">
        <f t="shared" si="15"/>
        <v>142764.87425601998</v>
      </c>
      <c r="DH26" s="108">
        <f t="shared" si="15"/>
        <v>142791.86206348531</v>
      </c>
      <c r="DI26" s="108">
        <f t="shared" si="15"/>
        <v>142818.85497263796</v>
      </c>
      <c r="DJ26" s="108">
        <f t="shared" si="15"/>
        <v>153700.72958738019</v>
      </c>
      <c r="DK26" s="108">
        <f t="shared" si="15"/>
        <v>153729.78467336687</v>
      </c>
      <c r="DL26" s="108">
        <f t="shared" si="15"/>
        <v>153758.84525183248</v>
      </c>
      <c r="DM26" s="108">
        <f t="shared" si="15"/>
        <v>153787.91132381532</v>
      </c>
      <c r="DN26" s="108">
        <f t="shared" si="15"/>
        <v>135897.92024345559</v>
      </c>
      <c r="DO26" s="108">
        <f t="shared" si="15"/>
        <v>135923.60994427017</v>
      </c>
      <c r="DP26" s="108">
        <f t="shared" si="15"/>
        <v>135949.30450138223</v>
      </c>
      <c r="DQ26" s="108">
        <f t="shared" si="15"/>
        <v>135975.00391570976</v>
      </c>
      <c r="DR26" s="108">
        <f t="shared" si="15"/>
        <v>136000.70818817103</v>
      </c>
      <c r="DS26" s="108">
        <f t="shared" si="15"/>
        <v>139875.26697368623</v>
      </c>
      <c r="DT26" s="108">
        <f t="shared" si="15"/>
        <v>139901.70853918977</v>
      </c>
      <c r="DU26" s="108">
        <f t="shared" si="15"/>
        <v>139928.15510312087</v>
      </c>
      <c r="DV26" s="108">
        <f t="shared" si="90"/>
        <v>139954.60666642437</v>
      </c>
      <c r="DW26" s="108">
        <f t="shared" si="90"/>
        <v>140342.78445123837</v>
      </c>
      <c r="DX26" s="108">
        <f t="shared" si="90"/>
        <v>140369.31439472522</v>
      </c>
      <c r="DY26" s="108">
        <f t="shared" si="90"/>
        <v>140395.84935334628</v>
      </c>
      <c r="DZ26" s="108">
        <f t="shared" si="90"/>
        <v>140422.38932804958</v>
      </c>
      <c r="EA26" s="108">
        <f t="shared" si="90"/>
        <v>145523.65195381397</v>
      </c>
      <c r="EB26" s="108">
        <f t="shared" si="90"/>
        <v>145551.16127164196</v>
      </c>
      <c r="EC26" s="108">
        <f t="shared" si="90"/>
        <v>145578.67578974189</v>
      </c>
      <c r="ED26" s="108">
        <f t="shared" si="90"/>
        <v>145606.19550909684</v>
      </c>
      <c r="EE26" s="108">
        <f t="shared" si="90"/>
        <v>145633.72043069004</v>
      </c>
      <c r="EF26" s="108">
        <f t="shared" si="90"/>
        <v>142634.15331720843</v>
      </c>
      <c r="EG26" s="108">
        <f t="shared" si="90"/>
        <v>142661.11641361268</v>
      </c>
      <c r="EH26" s="108">
        <f t="shared" si="90"/>
        <v>142688.08460703294</v>
      </c>
      <c r="EI26" s="108">
        <f t="shared" si="90"/>
        <v>142715.0578984328</v>
      </c>
      <c r="EJ26" s="108">
        <f t="shared" si="90"/>
        <v>140947.65814973402</v>
      </c>
      <c r="EK26" s="108">
        <f t="shared" si="90"/>
        <v>140974.30243657739</v>
      </c>
      <c r="EL26" s="108">
        <f t="shared" si="91"/>
        <v>141000.95176017008</v>
      </c>
      <c r="EM26" s="108">
        <f t="shared" si="91"/>
        <v>141027.6061214642</v>
      </c>
      <c r="EN26" s="108">
        <f t="shared" si="91"/>
        <v>152111.32163394906</v>
      </c>
      <c r="EO26" s="108">
        <f t="shared" si="91"/>
        <v>152140.07626342599</v>
      </c>
      <c r="EP26" s="108">
        <f t="shared" si="91"/>
        <v>152168.83632858456</v>
      </c>
      <c r="EQ26" s="108">
        <f t="shared" si="91"/>
        <v>152197.60183045227</v>
      </c>
      <c r="ER26" s="108">
        <f t="shared" si="91"/>
        <v>152226.37277005691</v>
      </c>
      <c r="ES26" s="108">
        <f t="shared" si="91"/>
        <v>150530.00418890204</v>
      </c>
      <c r="ET26" s="108">
        <f t="shared" si="91"/>
        <v>150558.45989127265</v>
      </c>
      <c r="EU26" s="108">
        <f t="shared" si="91"/>
        <v>150586.92097281665</v>
      </c>
      <c r="EV26" s="108">
        <f t="shared" si="91"/>
        <v>150615.38743455097</v>
      </c>
      <c r="EW26" s="108">
        <f t="shared" si="91"/>
        <v>148167.76167228015</v>
      </c>
      <c r="EX26" s="108">
        <f t="shared" si="91"/>
        <v>148195.77082400897</v>
      </c>
      <c r="EY26" s="108">
        <f t="shared" si="91"/>
        <v>148223.78527049671</v>
      </c>
      <c r="EZ26" s="108">
        <f t="shared" si="91"/>
        <v>148251.80501274427</v>
      </c>
      <c r="FA26" s="108">
        <f t="shared" si="91"/>
        <v>137754.30301219065</v>
      </c>
      <c r="FB26" s="108">
        <f t="shared" si="92"/>
        <v>137780.34363756567</v>
      </c>
      <c r="FC26" s="108">
        <f t="shared" si="92"/>
        <v>137806.38918557583</v>
      </c>
      <c r="FD26" s="108">
        <f t="shared" si="92"/>
        <v>137832.43965715167</v>
      </c>
      <c r="FE26" s="108">
        <f t="shared" si="92"/>
        <v>137858.49505322389</v>
      </c>
    </row>
    <row r="27" spans="1:161" ht="15.75" x14ac:dyDescent="0.25">
      <c r="A27" s="47" t="s">
        <v>191</v>
      </c>
      <c r="B27" s="12">
        <f>'Urb proj of all 25 ARs '!L27</f>
        <v>158508.42091900166</v>
      </c>
      <c r="C27" s="12">
        <f>'Urb proj of all 25 ARs '!M27</f>
        <v>160074.0791231617</v>
      </c>
      <c r="D27" s="100">
        <f t="shared" si="10"/>
        <v>9.8774449652747811E-3</v>
      </c>
      <c r="E27" s="101">
        <f t="shared" si="11"/>
        <v>1.8903674735093468E-4</v>
      </c>
      <c r="F27" s="69">
        <f t="shared" si="12"/>
        <v>158538.38483531991</v>
      </c>
      <c r="G27" s="69">
        <f t="shared" si="13"/>
        <v>158568.35441591946</v>
      </c>
      <c r="H27" s="69">
        <f>G27*(1+$E$27)</f>
        <v>158598.32966187104</v>
      </c>
      <c r="I27" s="69">
        <f t="shared" ref="I27:BD27" si="103">H27*(1+$E$27)</f>
        <v>158628.31057424561</v>
      </c>
      <c r="J27" s="69">
        <f t="shared" si="103"/>
        <v>158658.29715411435</v>
      </c>
      <c r="K27" s="69">
        <f t="shared" si="103"/>
        <v>158688.2894025486</v>
      </c>
      <c r="L27" s="69">
        <f t="shared" si="103"/>
        <v>158718.28732061994</v>
      </c>
      <c r="M27" s="69">
        <f t="shared" si="103"/>
        <v>158748.29090940015</v>
      </c>
      <c r="N27" s="69">
        <f t="shared" si="103"/>
        <v>158778.30016996118</v>
      </c>
      <c r="O27" s="69">
        <f t="shared" si="103"/>
        <v>158808.31510337521</v>
      </c>
      <c r="P27" s="69">
        <f t="shared" si="103"/>
        <v>158838.33571071463</v>
      </c>
      <c r="Q27" s="69">
        <f t="shared" si="103"/>
        <v>158868.36199305201</v>
      </c>
      <c r="R27" s="69">
        <f t="shared" si="103"/>
        <v>158898.39395146014</v>
      </c>
      <c r="S27" s="69">
        <f t="shared" si="103"/>
        <v>158928.43158701202</v>
      </c>
      <c r="T27" s="69">
        <f t="shared" si="103"/>
        <v>158958.47490078083</v>
      </c>
      <c r="U27" s="69">
        <f t="shared" si="103"/>
        <v>158988.52389383994</v>
      </c>
      <c r="V27" s="69">
        <f t="shared" si="103"/>
        <v>159018.57856726297</v>
      </c>
      <c r="W27" s="69">
        <f t="shared" si="103"/>
        <v>159048.6389221237</v>
      </c>
      <c r="X27" s="69">
        <f t="shared" si="103"/>
        <v>159078.70495949613</v>
      </c>
      <c r="Y27" s="69">
        <f t="shared" si="103"/>
        <v>159108.77668045447</v>
      </c>
      <c r="Z27" s="69">
        <f t="shared" si="103"/>
        <v>159138.85408607312</v>
      </c>
      <c r="AA27" s="69">
        <f t="shared" si="103"/>
        <v>159168.93717742671</v>
      </c>
      <c r="AB27" s="69">
        <f t="shared" si="103"/>
        <v>159199.02595559004</v>
      </c>
      <c r="AC27" s="69">
        <f t="shared" si="103"/>
        <v>159229.12042163813</v>
      </c>
      <c r="AD27" s="69">
        <f t="shared" si="103"/>
        <v>159259.22057664618</v>
      </c>
      <c r="AE27" s="69">
        <f t="shared" si="103"/>
        <v>159289.32642168965</v>
      </c>
      <c r="AF27" s="69">
        <f t="shared" si="103"/>
        <v>159319.43795784411</v>
      </c>
      <c r="AG27" s="69">
        <f t="shared" si="103"/>
        <v>159349.55518618543</v>
      </c>
      <c r="AH27" s="69">
        <f t="shared" si="103"/>
        <v>159379.67810778966</v>
      </c>
      <c r="AI27" s="69">
        <f t="shared" si="103"/>
        <v>159409.806723733</v>
      </c>
      <c r="AJ27" s="69">
        <f t="shared" si="103"/>
        <v>159439.94103509191</v>
      </c>
      <c r="AK27" s="69">
        <f t="shared" si="103"/>
        <v>159470.081042943</v>
      </c>
      <c r="AL27" s="69">
        <f t="shared" si="103"/>
        <v>159500.22674836314</v>
      </c>
      <c r="AM27" s="69">
        <f t="shared" si="103"/>
        <v>159530.37815242939</v>
      </c>
      <c r="AN27" s="69">
        <f t="shared" si="103"/>
        <v>159560.53525621898</v>
      </c>
      <c r="AO27" s="69">
        <f t="shared" si="103"/>
        <v>159590.6980608094</v>
      </c>
      <c r="AP27" s="69">
        <f t="shared" si="103"/>
        <v>159620.86656727828</v>
      </c>
      <c r="AQ27" s="69">
        <f t="shared" si="103"/>
        <v>159651.04077670351</v>
      </c>
      <c r="AR27" s="69">
        <f t="shared" si="103"/>
        <v>159681.22069016311</v>
      </c>
      <c r="AS27" s="69">
        <f t="shared" si="103"/>
        <v>159711.4063087354</v>
      </c>
      <c r="AT27" s="69">
        <f t="shared" si="103"/>
        <v>159741.59763349884</v>
      </c>
      <c r="AU27" s="69">
        <f t="shared" si="103"/>
        <v>159771.79466553213</v>
      </c>
      <c r="AV27" s="69">
        <f t="shared" si="103"/>
        <v>159801.99740591412</v>
      </c>
      <c r="AW27" s="69">
        <f t="shared" si="103"/>
        <v>159832.20585572391</v>
      </c>
      <c r="AX27" s="69">
        <f t="shared" si="103"/>
        <v>159862.42001604079</v>
      </c>
      <c r="AY27" s="69">
        <f t="shared" si="103"/>
        <v>159892.63988794427</v>
      </c>
      <c r="AZ27" s="69">
        <f t="shared" si="103"/>
        <v>159922.86547251404</v>
      </c>
      <c r="BA27" s="69">
        <f t="shared" si="103"/>
        <v>159953.09677083002</v>
      </c>
      <c r="BB27" s="69">
        <f t="shared" si="103"/>
        <v>159983.33378397228</v>
      </c>
      <c r="BC27" s="69">
        <f t="shared" si="103"/>
        <v>160013.57651302117</v>
      </c>
      <c r="BD27" s="69">
        <f t="shared" si="103"/>
        <v>160043.82495905718</v>
      </c>
      <c r="BE27" s="69">
        <f>BD27*(1+$E$27)</f>
        <v>160074.07912316103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154365.04700983799</v>
      </c>
      <c r="DG27" s="108">
        <f t="shared" si="15"/>
        <v>154394.22767622941</v>
      </c>
      <c r="DH27" s="108">
        <f t="shared" si="15"/>
        <v>154423.41385883911</v>
      </c>
      <c r="DI27" s="108">
        <f t="shared" si="15"/>
        <v>154452.60555870979</v>
      </c>
      <c r="DJ27" s="108">
        <f t="shared" si="15"/>
        <v>165427.38474938975</v>
      </c>
      <c r="DK27" s="108">
        <f t="shared" si="15"/>
        <v>165458.65660412554</v>
      </c>
      <c r="DL27" s="108">
        <f t="shared" si="15"/>
        <v>165489.93437039104</v>
      </c>
      <c r="DM27" s="108">
        <f t="shared" si="15"/>
        <v>165521.21804930374</v>
      </c>
      <c r="DN27" s="108">
        <f t="shared" si="15"/>
        <v>145213.6169821962</v>
      </c>
      <c r="DO27" s="108">
        <f t="shared" si="15"/>
        <v>145241.06769202158</v>
      </c>
      <c r="DP27" s="108">
        <f t="shared" si="15"/>
        <v>145268.52359103985</v>
      </c>
      <c r="DQ27" s="108">
        <f t="shared" si="15"/>
        <v>145295.98468023195</v>
      </c>
      <c r="DR27" s="108">
        <f t="shared" si="15"/>
        <v>145323.45096057907</v>
      </c>
      <c r="DS27" s="108">
        <f t="shared" si="15"/>
        <v>151114.3475385434</v>
      </c>
      <c r="DT27" s="108">
        <f t="shared" si="15"/>
        <v>151142.91370328018</v>
      </c>
      <c r="DU27" s="108">
        <f t="shared" si="15"/>
        <v>151171.48526807179</v>
      </c>
      <c r="DV27" s="108">
        <f t="shared" si="90"/>
        <v>151200.0622339391</v>
      </c>
      <c r="DW27" s="108">
        <f t="shared" si="90"/>
        <v>145610.61344318459</v>
      </c>
      <c r="DX27" s="108">
        <f t="shared" si="90"/>
        <v>145638.13919992966</v>
      </c>
      <c r="DY27" s="108">
        <f t="shared" si="90"/>
        <v>145665.67016005423</v>
      </c>
      <c r="DZ27" s="108">
        <f t="shared" si="90"/>
        <v>145693.20632454197</v>
      </c>
      <c r="EA27" s="108">
        <f t="shared" si="90"/>
        <v>151623.19321458705</v>
      </c>
      <c r="EB27" s="108">
        <f t="shared" si="90"/>
        <v>151651.85556985531</v>
      </c>
      <c r="EC27" s="108">
        <f t="shared" si="90"/>
        <v>151680.52334336197</v>
      </c>
      <c r="ED27" s="108">
        <f t="shared" si="90"/>
        <v>151709.19653613129</v>
      </c>
      <c r="EE27" s="108">
        <f t="shared" si="90"/>
        <v>151737.87514918772</v>
      </c>
      <c r="EF27" s="108">
        <f t="shared" si="90"/>
        <v>147488.41723110134</v>
      </c>
      <c r="EG27" s="108">
        <f t="shared" si="90"/>
        <v>147516.29796176666</v>
      </c>
      <c r="EH27" s="108">
        <f t="shared" si="90"/>
        <v>147544.1839629146</v>
      </c>
      <c r="EI27" s="108">
        <f t="shared" si="90"/>
        <v>147572.0752355415</v>
      </c>
      <c r="EJ27" s="108">
        <f t="shared" si="90"/>
        <v>149511.97886433249</v>
      </c>
      <c r="EK27" s="108">
        <f t="shared" si="90"/>
        <v>149540.24212250701</v>
      </c>
      <c r="EL27" s="108">
        <f t="shared" si="91"/>
        <v>149568.51072347592</v>
      </c>
      <c r="EM27" s="108">
        <f t="shared" si="91"/>
        <v>149596.78466824919</v>
      </c>
      <c r="EN27" s="108">
        <f t="shared" si="91"/>
        <v>159796.31626665042</v>
      </c>
      <c r="EO27" s="108">
        <f t="shared" si="91"/>
        <v>159826.52364251614</v>
      </c>
      <c r="EP27" s="108">
        <f t="shared" si="91"/>
        <v>159856.73672868594</v>
      </c>
      <c r="EQ27" s="108">
        <f t="shared" si="91"/>
        <v>159886.95552623927</v>
      </c>
      <c r="ER27" s="108">
        <f t="shared" si="91"/>
        <v>159917.18003625577</v>
      </c>
      <c r="ES27" s="108">
        <f t="shared" si="91"/>
        <v>159789.96241876099</v>
      </c>
      <c r="ET27" s="108">
        <f t="shared" si="91"/>
        <v>159820.16859351593</v>
      </c>
      <c r="EU27" s="108">
        <f t="shared" si="91"/>
        <v>159850.38047834794</v>
      </c>
      <c r="EV27" s="108">
        <f t="shared" si="91"/>
        <v>159880.59807433639</v>
      </c>
      <c r="EW27" s="108">
        <f t="shared" si="91"/>
        <v>158200.39705725681</v>
      </c>
      <c r="EX27" s="108">
        <f t="shared" si="91"/>
        <v>158230.30274574613</v>
      </c>
      <c r="EY27" s="108">
        <f t="shared" si="91"/>
        <v>158260.21408750955</v>
      </c>
      <c r="EZ27" s="108">
        <f t="shared" si="91"/>
        <v>158290.13108361571</v>
      </c>
      <c r="FA27" s="108">
        <f t="shared" si="91"/>
        <v>147113.60023351296</v>
      </c>
      <c r="FB27" s="108">
        <f t="shared" si="92"/>
        <v>147141.4101099922</v>
      </c>
      <c r="FC27" s="108">
        <f t="shared" si="92"/>
        <v>147169.22524356004</v>
      </c>
      <c r="FD27" s="108">
        <f t="shared" si="92"/>
        <v>147197.04563521023</v>
      </c>
      <c r="FE27" s="108">
        <f t="shared" si="92"/>
        <v>147224.87128593677</v>
      </c>
    </row>
    <row r="28" spans="1:161" ht="15.75" x14ac:dyDescent="0.25">
      <c r="A28" s="47" t="s">
        <v>192</v>
      </c>
      <c r="B28" s="12">
        <f>'Urb proj of all 25 ARs '!L28</f>
        <v>58302.128191310905</v>
      </c>
      <c r="C28" s="12">
        <f>'Urb proj of all 25 ARs '!M28</f>
        <v>58878.004253878964</v>
      </c>
      <c r="D28" s="100">
        <f t="shared" si="10"/>
        <v>9.8774449652746111E-3</v>
      </c>
      <c r="E28" s="101">
        <f t="shared" si="11"/>
        <v>1.8903674735093468E-4</v>
      </c>
      <c r="F28" s="69">
        <f t="shared" si="12"/>
        <v>58313.149435987827</v>
      </c>
      <c r="G28" s="69">
        <f t="shared" si="13"/>
        <v>58324.172764084993</v>
      </c>
      <c r="H28" s="69">
        <f>G28*(1+$E$28)</f>
        <v>58335.198175996251</v>
      </c>
      <c r="I28" s="69">
        <f t="shared" ref="I28:BE28" si="104">H28*(1+$E$28)</f>
        <v>58346.225672115514</v>
      </c>
      <c r="J28" s="69">
        <f t="shared" si="104"/>
        <v>58357.255252836774</v>
      </c>
      <c r="K28" s="69">
        <f t="shared" si="104"/>
        <v>58368.286918554099</v>
      </c>
      <c r="L28" s="69">
        <f t="shared" si="104"/>
        <v>58379.320669661625</v>
      </c>
      <c r="M28" s="69">
        <f t="shared" si="104"/>
        <v>58390.356506553573</v>
      </c>
      <c r="N28" s="69">
        <f t="shared" si="104"/>
        <v>58401.394429624233</v>
      </c>
      <c r="O28" s="69">
        <f t="shared" si="104"/>
        <v>58412.43443926797</v>
      </c>
      <c r="P28" s="69">
        <f t="shared" si="104"/>
        <v>58423.476535879221</v>
      </c>
      <c r="Q28" s="69">
        <f t="shared" si="104"/>
        <v>58434.520719852495</v>
      </c>
      <c r="R28" s="69">
        <f t="shared" si="104"/>
        <v>58445.566991582389</v>
      </c>
      <c r="S28" s="69">
        <f t="shared" si="104"/>
        <v>58456.615351463559</v>
      </c>
      <c r="T28" s="69">
        <f t="shared" si="104"/>
        <v>58467.665799890747</v>
      </c>
      <c r="U28" s="69">
        <f t="shared" si="104"/>
        <v>58478.718337258761</v>
      </c>
      <c r="V28" s="69">
        <f t="shared" si="104"/>
        <v>58489.772963962489</v>
      </c>
      <c r="W28" s="69">
        <f t="shared" si="104"/>
        <v>58500.829680396891</v>
      </c>
      <c r="X28" s="69">
        <f t="shared" si="104"/>
        <v>58511.888486957003</v>
      </c>
      <c r="Y28" s="69">
        <f t="shared" si="104"/>
        <v>58522.949384037936</v>
      </c>
      <c r="Z28" s="69">
        <f t="shared" si="104"/>
        <v>58534.012372034878</v>
      </c>
      <c r="AA28" s="69">
        <f t="shared" si="104"/>
        <v>58545.077451343088</v>
      </c>
      <c r="AB28" s="69">
        <f t="shared" si="104"/>
        <v>58556.144622357897</v>
      </c>
      <c r="AC28" s="69">
        <f t="shared" si="104"/>
        <v>58567.213885474717</v>
      </c>
      <c r="AD28" s="69">
        <f t="shared" si="104"/>
        <v>58578.285241089034</v>
      </c>
      <c r="AE28" s="69">
        <f t="shared" si="104"/>
        <v>58589.358689596404</v>
      </c>
      <c r="AF28" s="69">
        <f t="shared" si="104"/>
        <v>58600.434231392464</v>
      </c>
      <c r="AG28" s="69">
        <f t="shared" si="104"/>
        <v>58611.511866872919</v>
      </c>
      <c r="AH28" s="69">
        <f t="shared" si="104"/>
        <v>58622.591596433551</v>
      </c>
      <c r="AI28" s="69">
        <f t="shared" si="104"/>
        <v>58633.673420470222</v>
      </c>
      <c r="AJ28" s="69">
        <f t="shared" si="104"/>
        <v>58644.757339378863</v>
      </c>
      <c r="AK28" s="69">
        <f t="shared" si="104"/>
        <v>58655.843353555487</v>
      </c>
      <c r="AL28" s="69">
        <f t="shared" si="104"/>
        <v>58666.931463396169</v>
      </c>
      <c r="AM28" s="69">
        <f t="shared" si="104"/>
        <v>58678.021669297072</v>
      </c>
      <c r="AN28" s="69">
        <f t="shared" si="104"/>
        <v>58689.11397165442</v>
      </c>
      <c r="AO28" s="69">
        <f t="shared" si="104"/>
        <v>58700.20837086453</v>
      </c>
      <c r="AP28" s="69">
        <f t="shared" si="104"/>
        <v>58711.304867323779</v>
      </c>
      <c r="AQ28" s="69">
        <f t="shared" si="104"/>
        <v>58722.403461428628</v>
      </c>
      <c r="AR28" s="69">
        <f t="shared" si="104"/>
        <v>58733.504153575603</v>
      </c>
      <c r="AS28" s="69">
        <f t="shared" si="104"/>
        <v>58744.606944161314</v>
      </c>
      <c r="AT28" s="69">
        <f t="shared" si="104"/>
        <v>58755.711833582449</v>
      </c>
      <c r="AU28" s="69">
        <f t="shared" si="104"/>
        <v>58766.818822235757</v>
      </c>
      <c r="AV28" s="69">
        <f t="shared" si="104"/>
        <v>58777.927910518076</v>
      </c>
      <c r="AW28" s="69">
        <f t="shared" si="104"/>
        <v>58789.03909882631</v>
      </c>
      <c r="AX28" s="69">
        <f t="shared" si="104"/>
        <v>58800.152387557442</v>
      </c>
      <c r="AY28" s="69">
        <f t="shared" si="104"/>
        <v>58811.267777108522</v>
      </c>
      <c r="AZ28" s="69">
        <f t="shared" si="104"/>
        <v>58822.385267876693</v>
      </c>
      <c r="BA28" s="69">
        <f t="shared" si="104"/>
        <v>58833.504860259156</v>
      </c>
      <c r="BB28" s="69">
        <f t="shared" si="104"/>
        <v>58844.626554653194</v>
      </c>
      <c r="BC28" s="69">
        <f t="shared" si="104"/>
        <v>58855.750351456169</v>
      </c>
      <c r="BD28" s="69">
        <f t="shared" si="104"/>
        <v>58866.876251065507</v>
      </c>
      <c r="BE28" s="69">
        <f t="shared" si="104"/>
        <v>58878.004253878717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50700.100867416986</v>
      </c>
      <c r="DG28" s="108">
        <f t="shared" si="15"/>
        <v>50709.685049575324</v>
      </c>
      <c r="DH28" s="108">
        <f t="shared" si="15"/>
        <v>50719.271043496294</v>
      </c>
      <c r="DI28" s="108">
        <f t="shared" si="15"/>
        <v>50728.858849522367</v>
      </c>
      <c r="DJ28" s="108">
        <f t="shared" si="15"/>
        <v>54161.148150247383</v>
      </c>
      <c r="DK28" s="108">
        <f t="shared" si="15"/>
        <v>54171.386597526493</v>
      </c>
      <c r="DL28" s="108">
        <f t="shared" si="15"/>
        <v>54181.62698024838</v>
      </c>
      <c r="DM28" s="108">
        <f t="shared" si="15"/>
        <v>54191.869298778904</v>
      </c>
      <c r="DN28" s="108">
        <f t="shared" si="15"/>
        <v>47709.235408664026</v>
      </c>
      <c r="DO28" s="108">
        <f t="shared" si="15"/>
        <v>47718.254207344275</v>
      </c>
      <c r="DP28" s="108">
        <f t="shared" si="15"/>
        <v>47727.274710908903</v>
      </c>
      <c r="DQ28" s="108">
        <f t="shared" si="15"/>
        <v>47736.296919680171</v>
      </c>
      <c r="DR28" s="108">
        <f t="shared" si="15"/>
        <v>47745.320833980448</v>
      </c>
      <c r="DS28" s="108">
        <f t="shared" si="15"/>
        <v>49675.302600231655</v>
      </c>
      <c r="DT28" s="108">
        <f t="shared" si="15"/>
        <v>49684.69305785888</v>
      </c>
      <c r="DU28" s="108">
        <f t="shared" si="15"/>
        <v>49694.085290627663</v>
      </c>
      <c r="DV28" s="108">
        <f t="shared" si="90"/>
        <v>49703.479298873586</v>
      </c>
      <c r="DW28" s="108">
        <f t="shared" si="90"/>
        <v>48003.971327082814</v>
      </c>
      <c r="DX28" s="108">
        <f t="shared" si="90"/>
        <v>48013.045841682411</v>
      </c>
      <c r="DY28" s="108">
        <f t="shared" si="90"/>
        <v>48022.12207169873</v>
      </c>
      <c r="DZ28" s="108">
        <f t="shared" si="90"/>
        <v>48031.200017456053</v>
      </c>
      <c r="EA28" s="108">
        <f t="shared" si="90"/>
        <v>50507.328827138372</v>
      </c>
      <c r="EB28" s="108">
        <f t="shared" si="90"/>
        <v>50516.876568297237</v>
      </c>
      <c r="EC28" s="108">
        <f t="shared" si="90"/>
        <v>50526.426114330039</v>
      </c>
      <c r="ED28" s="108">
        <f t="shared" si="90"/>
        <v>50535.977465577962</v>
      </c>
      <c r="EE28" s="108">
        <f t="shared" si="90"/>
        <v>50545.530622382248</v>
      </c>
      <c r="EF28" s="108">
        <f t="shared" si="90"/>
        <v>50096.141238756507</v>
      </c>
      <c r="EG28" s="108">
        <f t="shared" si="90"/>
        <v>50105.611250351118</v>
      </c>
      <c r="EH28" s="108">
        <f t="shared" si="90"/>
        <v>50115.083052125912</v>
      </c>
      <c r="EI28" s="108">
        <f t="shared" si="90"/>
        <v>50124.55664441931</v>
      </c>
      <c r="EJ28" s="108">
        <f t="shared" si="90"/>
        <v>49942.197665271568</v>
      </c>
      <c r="EK28" s="108">
        <f t="shared" si="90"/>
        <v>49951.638575873774</v>
      </c>
      <c r="EL28" s="108">
        <f t="shared" si="91"/>
        <v>49961.08127115501</v>
      </c>
      <c r="EM28" s="108">
        <f t="shared" si="91"/>
        <v>49970.525751452646</v>
      </c>
      <c r="EN28" s="108">
        <f t="shared" si="91"/>
        <v>53706.377048859104</v>
      </c>
      <c r="EO28" s="108">
        <f t="shared" si="91"/>
        <v>53716.529527688421</v>
      </c>
      <c r="EP28" s="108">
        <f t="shared" si="91"/>
        <v>53726.683925709309</v>
      </c>
      <c r="EQ28" s="108">
        <f t="shared" si="91"/>
        <v>53736.840243284583</v>
      </c>
      <c r="ER28" s="108">
        <f t="shared" si="91"/>
        <v>53746.998480777089</v>
      </c>
      <c r="ES28" s="108">
        <f t="shared" si="91"/>
        <v>53588.553095856696</v>
      </c>
      <c r="ET28" s="108">
        <f t="shared" si="91"/>
        <v>53598.683301629186</v>
      </c>
      <c r="EU28" s="108">
        <f t="shared" si="91"/>
        <v>53608.815422382817</v>
      </c>
      <c r="EV28" s="108">
        <f t="shared" si="91"/>
        <v>53618.949458479605</v>
      </c>
      <c r="EW28" s="108">
        <f t="shared" si="91"/>
        <v>53094.327970216807</v>
      </c>
      <c r="EX28" s="108">
        <f t="shared" si="91"/>
        <v>53104.364749279084</v>
      </c>
      <c r="EY28" s="108">
        <f t="shared" si="91"/>
        <v>53114.403425661418</v>
      </c>
      <c r="EZ28" s="108">
        <f t="shared" si="91"/>
        <v>53124.443999722491</v>
      </c>
      <c r="FA28" s="108">
        <f t="shared" si="91"/>
        <v>48690.765984146827</v>
      </c>
      <c r="FB28" s="108">
        <f t="shared" si="92"/>
        <v>48699.970328174495</v>
      </c>
      <c r="FC28" s="108">
        <f t="shared" si="92"/>
        <v>48709.176412161425</v>
      </c>
      <c r="FD28" s="108">
        <f t="shared" si="92"/>
        <v>48718.384236436519</v>
      </c>
      <c r="FE28" s="108">
        <f t="shared" si="92"/>
        <v>48727.593801328767</v>
      </c>
    </row>
    <row r="29" spans="1:161" s="45" customFormat="1" ht="15.75" x14ac:dyDescent="0.25">
      <c r="A29" s="67" t="s">
        <v>95</v>
      </c>
      <c r="B29" s="74">
        <f>SUM(B4:B28)</f>
        <v>2684027.6357644275</v>
      </c>
      <c r="C29" s="74">
        <f>SUM(C4:C28)</f>
        <v>2710538.9710219675</v>
      </c>
      <c r="D29" s="102"/>
      <c r="E29" s="103"/>
      <c r="F29" s="29">
        <f>SUM(F4:F28)</f>
        <v>2684535.0156184924</v>
      </c>
      <c r="G29" s="29">
        <f t="shared" ref="G29:BE29" si="105">SUM(G4:G28)</f>
        <v>2685042.4913859954</v>
      </c>
      <c r="H29" s="29">
        <f t="shared" si="105"/>
        <v>2685550.0630850648</v>
      </c>
      <c r="I29" s="29">
        <f t="shared" si="105"/>
        <v>2686057.7307338389</v>
      </c>
      <c r="J29" s="29">
        <f t="shared" si="105"/>
        <v>2686565.4943504534</v>
      </c>
      <c r="K29" s="29">
        <f t="shared" si="105"/>
        <v>2687073.3539530514</v>
      </c>
      <c r="L29" s="29">
        <f t="shared" si="105"/>
        <v>2687581.309559776</v>
      </c>
      <c r="M29" s="29">
        <f t="shared" si="105"/>
        <v>2688089.3611887754</v>
      </c>
      <c r="N29" s="29">
        <f t="shared" si="105"/>
        <v>2688597.5088582039</v>
      </c>
      <c r="O29" s="29">
        <f t="shared" si="105"/>
        <v>2689105.7525862143</v>
      </c>
      <c r="P29" s="29">
        <f t="shared" si="105"/>
        <v>2689614.0923909657</v>
      </c>
      <c r="Q29" s="29">
        <f t="shared" si="105"/>
        <v>2690122.5282906205</v>
      </c>
      <c r="R29" s="29">
        <f t="shared" si="105"/>
        <v>2690631.0603033444</v>
      </c>
      <c r="S29" s="29">
        <f t="shared" si="105"/>
        <v>2691139.6884473055</v>
      </c>
      <c r="T29" s="29">
        <f t="shared" si="105"/>
        <v>2691648.4127406757</v>
      </c>
      <c r="U29" s="29">
        <f t="shared" si="105"/>
        <v>2692157.2332016332</v>
      </c>
      <c r="V29" s="29">
        <f t="shared" si="105"/>
        <v>2692666.149848355</v>
      </c>
      <c r="W29" s="29">
        <f t="shared" si="105"/>
        <v>2693175.1626990242</v>
      </c>
      <c r="X29" s="29">
        <f t="shared" si="105"/>
        <v>2693684.2717718268</v>
      </c>
      <c r="Y29" s="29">
        <f t="shared" si="105"/>
        <v>2694193.4770849533</v>
      </c>
      <c r="Z29" s="29">
        <f t="shared" si="105"/>
        <v>2694702.7786565954</v>
      </c>
      <c r="AA29" s="29">
        <f t="shared" si="105"/>
        <v>2695212.1765049505</v>
      </c>
      <c r="AB29" s="29">
        <f t="shared" si="105"/>
        <v>2695721.6706482177</v>
      </c>
      <c r="AC29" s="29">
        <f t="shared" si="105"/>
        <v>2696231.2611046005</v>
      </c>
      <c r="AD29" s="29">
        <f t="shared" si="105"/>
        <v>2696740.947892305</v>
      </c>
      <c r="AE29" s="29">
        <f t="shared" si="105"/>
        <v>2697250.7310295436</v>
      </c>
      <c r="AF29" s="29">
        <f t="shared" si="105"/>
        <v>2697760.6105345273</v>
      </c>
      <c r="AG29" s="29">
        <f t="shared" si="105"/>
        <v>2698270.5864254734</v>
      </c>
      <c r="AH29" s="29">
        <f t="shared" si="105"/>
        <v>2698780.6587206037</v>
      </c>
      <c r="AI29" s="29">
        <f t="shared" si="105"/>
        <v>2699290.8274381422</v>
      </c>
      <c r="AJ29" s="29">
        <f t="shared" si="105"/>
        <v>2699801.0925963148</v>
      </c>
      <c r="AK29" s="29">
        <f t="shared" si="105"/>
        <v>2700311.4542133547</v>
      </c>
      <c r="AL29" s="29">
        <f t="shared" si="105"/>
        <v>2700821.9123074934</v>
      </c>
      <c r="AM29" s="29">
        <f t="shared" si="105"/>
        <v>2701332.4668969703</v>
      </c>
      <c r="AN29" s="29">
        <f t="shared" si="105"/>
        <v>2701843.1180000259</v>
      </c>
      <c r="AO29" s="29">
        <f t="shared" si="105"/>
        <v>2702353.8656349052</v>
      </c>
      <c r="AP29" s="29">
        <f t="shared" si="105"/>
        <v>2702864.7098198561</v>
      </c>
      <c r="AQ29" s="29">
        <f t="shared" si="105"/>
        <v>2703375.6505731298</v>
      </c>
      <c r="AR29" s="29">
        <f t="shared" si="105"/>
        <v>2703886.6879129824</v>
      </c>
      <c r="AS29" s="29">
        <f t="shared" si="105"/>
        <v>2704397.8218576703</v>
      </c>
      <c r="AT29" s="29">
        <f t="shared" si="105"/>
        <v>2704909.0524254576</v>
      </c>
      <c r="AU29" s="29">
        <f t="shared" si="105"/>
        <v>2705420.379634608</v>
      </c>
      <c r="AV29" s="29">
        <f t="shared" si="105"/>
        <v>2705931.8035033909</v>
      </c>
      <c r="AW29" s="29">
        <f t="shared" si="105"/>
        <v>2706443.3240500786</v>
      </c>
      <c r="AX29" s="29">
        <f t="shared" si="105"/>
        <v>2706954.9412929472</v>
      </c>
      <c r="AY29" s="29">
        <f t="shared" si="105"/>
        <v>2707466.6552502746</v>
      </c>
      <c r="AZ29" s="29">
        <f t="shared" si="105"/>
        <v>2707978.4659403441</v>
      </c>
      <c r="BA29" s="29">
        <f t="shared" si="105"/>
        <v>2708490.3733814415</v>
      </c>
      <c r="BB29" s="29">
        <f t="shared" si="105"/>
        <v>2709002.3775918568</v>
      </c>
      <c r="BC29" s="29">
        <f t="shared" si="105"/>
        <v>2709514.4785898831</v>
      </c>
      <c r="BD29" s="29">
        <f t="shared" si="105"/>
        <v>2710026.6763938162</v>
      </c>
      <c r="BE29" s="29">
        <f t="shared" si="105"/>
        <v>2710538.9710219554</v>
      </c>
      <c r="DB29" s="178" t="s">
        <v>117</v>
      </c>
      <c r="DC29" s="178"/>
      <c r="DD29" s="178"/>
      <c r="DE29" s="178"/>
      <c r="DF29" s="135">
        <f>SUM(DF4:DF15)</f>
        <v>1088086.9292192766</v>
      </c>
      <c r="DG29" s="135">
        <f t="shared" ref="DG29:FE29" si="106">SUM(DG4:DG15)</f>
        <v>1088292.6176332112</v>
      </c>
      <c r="DH29" s="135">
        <f t="shared" si="106"/>
        <v>1088498.3449298148</v>
      </c>
      <c r="DI29" s="135">
        <f t="shared" si="106"/>
        <v>1088704.1111164372</v>
      </c>
      <c r="DJ29" s="135">
        <f t="shared" si="106"/>
        <v>1217151.657721933</v>
      </c>
      <c r="DK29" s="135">
        <f t="shared" si="106"/>
        <v>1217381.7441123412</v>
      </c>
      <c r="DL29" s="135">
        <f t="shared" si="106"/>
        <v>1217611.8739975328</v>
      </c>
      <c r="DM29" s="135">
        <f t="shared" si="106"/>
        <v>1217842.0473857292</v>
      </c>
      <c r="DN29" s="135">
        <f t="shared" si="106"/>
        <v>1075638.3496985447</v>
      </c>
      <c r="DO29" s="135">
        <f t="shared" si="106"/>
        <v>1075841.6848734971</v>
      </c>
      <c r="DP29" s="135">
        <f t="shared" si="106"/>
        <v>1076045.0584862707</v>
      </c>
      <c r="DQ29" s="135">
        <f t="shared" si="106"/>
        <v>1076248.4705441298</v>
      </c>
      <c r="DR29" s="135">
        <f t="shared" si="106"/>
        <v>1076451.921054343</v>
      </c>
      <c r="DS29" s="135">
        <f t="shared" si="106"/>
        <v>1117856.7341241478</v>
      </c>
      <c r="DT29" s="135">
        <f t="shared" si="106"/>
        <v>1118068.050125171</v>
      </c>
      <c r="DU29" s="135">
        <f t="shared" si="106"/>
        <v>1118279.4060726834</v>
      </c>
      <c r="DV29" s="135">
        <f t="shared" si="106"/>
        <v>1118490.8019742372</v>
      </c>
      <c r="DW29" s="135">
        <f t="shared" si="106"/>
        <v>1116494.796346321</v>
      </c>
      <c r="DX29" s="135">
        <f t="shared" si="106"/>
        <v>1116705.8548910567</v>
      </c>
      <c r="DY29" s="135">
        <f t="shared" si="106"/>
        <v>1116916.953333613</v>
      </c>
      <c r="DZ29" s="135">
        <f t="shared" si="106"/>
        <v>1117128.0916815323</v>
      </c>
      <c r="EA29" s="135">
        <f t="shared" si="106"/>
        <v>1162539.0202606551</v>
      </c>
      <c r="EB29" s="135">
        <f t="shared" si="106"/>
        <v>1162758.7828557137</v>
      </c>
      <c r="EC29" s="135">
        <f t="shared" si="106"/>
        <v>1162978.5869939786</v>
      </c>
      <c r="ED29" s="135">
        <f t="shared" si="106"/>
        <v>1163198.4326833023</v>
      </c>
      <c r="EE29" s="135">
        <f t="shared" si="106"/>
        <v>1163418.3199315409</v>
      </c>
      <c r="EF29" s="135">
        <f t="shared" si="106"/>
        <v>1176953.3410852256</v>
      </c>
      <c r="EG29" s="135">
        <f t="shared" si="106"/>
        <v>1177175.8285166081</v>
      </c>
      <c r="EH29" s="135">
        <f t="shared" si="106"/>
        <v>1177398.3580062911</v>
      </c>
      <c r="EI29" s="135">
        <f t="shared" si="106"/>
        <v>1177620.929562225</v>
      </c>
      <c r="EJ29" s="135">
        <f t="shared" si="106"/>
        <v>1208868.3462242624</v>
      </c>
      <c r="EK29" s="135">
        <f t="shared" si="106"/>
        <v>1209096.8667644083</v>
      </c>
      <c r="EL29" s="135">
        <f t="shared" si="106"/>
        <v>1209325.4305033337</v>
      </c>
      <c r="EM29" s="135">
        <f t="shared" si="106"/>
        <v>1209554.0374492051</v>
      </c>
      <c r="EN29" s="135">
        <f t="shared" si="106"/>
        <v>1307245.4368177508</v>
      </c>
      <c r="EO29" s="135">
        <f t="shared" si="106"/>
        <v>1307492.5542431157</v>
      </c>
      <c r="EP29" s="135">
        <f t="shared" si="106"/>
        <v>1307739.7183827555</v>
      </c>
      <c r="EQ29" s="135">
        <f t="shared" si="106"/>
        <v>1307986.9292455004</v>
      </c>
      <c r="ER29" s="135">
        <f t="shared" si="106"/>
        <v>1308234.1868401826</v>
      </c>
      <c r="ES29" s="135">
        <f t="shared" si="106"/>
        <v>1245906.8935869583</v>
      </c>
      <c r="ET29" s="135">
        <f t="shared" si="106"/>
        <v>1246142.4157736243</v>
      </c>
      <c r="EU29" s="135">
        <f t="shared" si="106"/>
        <v>1246377.9824826382</v>
      </c>
      <c r="EV29" s="135">
        <f t="shared" si="106"/>
        <v>1246613.5937224163</v>
      </c>
      <c r="EW29" s="135">
        <f t="shared" si="106"/>
        <v>1211792.4197280034</v>
      </c>
      <c r="EX29" s="135">
        <f t="shared" si="106"/>
        <v>1212021.4930254936</v>
      </c>
      <c r="EY29" s="135">
        <f t="shared" si="106"/>
        <v>1212250.6096262545</v>
      </c>
      <c r="EZ29" s="135">
        <f t="shared" si="106"/>
        <v>1212479.7695384724</v>
      </c>
      <c r="FA29" s="135">
        <f t="shared" si="106"/>
        <v>1087025.037631273</v>
      </c>
      <c r="FB29" s="135">
        <f t="shared" si="106"/>
        <v>1087230.5253086763</v>
      </c>
      <c r="FC29" s="135">
        <f t="shared" si="106"/>
        <v>1087436.0518308012</v>
      </c>
      <c r="FD29" s="135">
        <f t="shared" si="106"/>
        <v>1087641.6172049914</v>
      </c>
      <c r="FE29" s="135">
        <f t="shared" si="106"/>
        <v>1087847.2214385914</v>
      </c>
    </row>
    <row r="30" spans="1:161" x14ac:dyDescent="0.25">
      <c r="B30" s="167" t="s">
        <v>251</v>
      </c>
      <c r="C30" s="167"/>
      <c r="D30" s="167"/>
      <c r="E30" s="167"/>
      <c r="F30" s="137">
        <f>SUM(F4:F15)</f>
        <v>787106.34896262933</v>
      </c>
      <c r="G30" s="137">
        <f t="shared" ref="G30:BE30" si="107">SUM(G4:G15)</f>
        <v>787255.14098665654</v>
      </c>
      <c r="H30" s="137">
        <f t="shared" si="107"/>
        <v>787403.96113784378</v>
      </c>
      <c r="I30" s="137">
        <f t="shared" si="107"/>
        <v>787552.80942150857</v>
      </c>
      <c r="J30" s="137">
        <f t="shared" si="107"/>
        <v>787701.68584296864</v>
      </c>
      <c r="K30" s="137">
        <f t="shared" si="107"/>
        <v>787850.59040754347</v>
      </c>
      <c r="L30" s="137">
        <f t="shared" si="107"/>
        <v>787999.52312055242</v>
      </c>
      <c r="M30" s="137">
        <f t="shared" si="107"/>
        <v>788148.48398731719</v>
      </c>
      <c r="N30" s="137">
        <f t="shared" si="107"/>
        <v>788297.47301315982</v>
      </c>
      <c r="O30" s="137">
        <f t="shared" si="107"/>
        <v>788446.49020340317</v>
      </c>
      <c r="P30" s="137">
        <f t="shared" si="107"/>
        <v>788595.53556337149</v>
      </c>
      <c r="Q30" s="137">
        <f t="shared" si="107"/>
        <v>788744.60909838986</v>
      </c>
      <c r="R30" s="137">
        <f t="shared" si="107"/>
        <v>788893.71081378427</v>
      </c>
      <c r="S30" s="137">
        <f t="shared" si="107"/>
        <v>789042.84071488224</v>
      </c>
      <c r="T30" s="137">
        <f t="shared" si="107"/>
        <v>789191.99880701117</v>
      </c>
      <c r="U30" s="137">
        <f t="shared" si="107"/>
        <v>789341.18509550125</v>
      </c>
      <c r="V30" s="137">
        <f t="shared" si="107"/>
        <v>789490.39958568197</v>
      </c>
      <c r="W30" s="137">
        <f t="shared" si="107"/>
        <v>789639.64228288445</v>
      </c>
      <c r="X30" s="137">
        <f t="shared" si="107"/>
        <v>789788.91319244099</v>
      </c>
      <c r="Y30" s="137">
        <f t="shared" si="107"/>
        <v>789938.21231968468</v>
      </c>
      <c r="Z30" s="137">
        <f t="shared" si="107"/>
        <v>790087.53966994979</v>
      </c>
      <c r="AA30" s="137">
        <f t="shared" si="107"/>
        <v>790236.89524857153</v>
      </c>
      <c r="AB30" s="137">
        <f t="shared" si="107"/>
        <v>790386.27906088589</v>
      </c>
      <c r="AC30" s="137">
        <f t="shared" si="107"/>
        <v>790535.69111223042</v>
      </c>
      <c r="AD30" s="137">
        <f t="shared" si="107"/>
        <v>790685.13140794309</v>
      </c>
      <c r="AE30" s="137">
        <f t="shared" si="107"/>
        <v>790834.59995336342</v>
      </c>
      <c r="AF30" s="137">
        <f t="shared" si="107"/>
        <v>790984.09675383102</v>
      </c>
      <c r="AG30" s="137">
        <f t="shared" si="107"/>
        <v>791133.62181468762</v>
      </c>
      <c r="AH30" s="137">
        <f t="shared" si="107"/>
        <v>791283.17514127551</v>
      </c>
      <c r="AI30" s="137">
        <f t="shared" si="107"/>
        <v>791432.75673893769</v>
      </c>
      <c r="AJ30" s="137">
        <f t="shared" si="107"/>
        <v>791582.36661301856</v>
      </c>
      <c r="AK30" s="137">
        <f t="shared" si="107"/>
        <v>791732.00476886355</v>
      </c>
      <c r="AL30" s="137">
        <f t="shared" si="107"/>
        <v>791881.67121181858</v>
      </c>
      <c r="AM30" s="137">
        <f t="shared" si="107"/>
        <v>792031.3659472313</v>
      </c>
      <c r="AN30" s="137">
        <f t="shared" si="107"/>
        <v>792181.08898044995</v>
      </c>
      <c r="AO30" s="137">
        <f t="shared" si="107"/>
        <v>792330.84031682368</v>
      </c>
      <c r="AP30" s="137">
        <f t="shared" si="107"/>
        <v>792480.61996170296</v>
      </c>
      <c r="AQ30" s="137">
        <f t="shared" si="107"/>
        <v>792630.42792043916</v>
      </c>
      <c r="AR30" s="137">
        <f t="shared" si="107"/>
        <v>792780.26419838483</v>
      </c>
      <c r="AS30" s="137">
        <f t="shared" si="107"/>
        <v>792930.12880089262</v>
      </c>
      <c r="AT30" s="137">
        <f t="shared" si="107"/>
        <v>793080.02173331787</v>
      </c>
      <c r="AU30" s="137">
        <f t="shared" si="107"/>
        <v>793229.94300101511</v>
      </c>
      <c r="AV30" s="137">
        <f t="shared" si="107"/>
        <v>793379.89260934154</v>
      </c>
      <c r="AW30" s="137">
        <f t="shared" si="107"/>
        <v>793529.87056365388</v>
      </c>
      <c r="AX30" s="137">
        <f t="shared" si="107"/>
        <v>793679.87686931132</v>
      </c>
      <c r="AY30" s="137">
        <f t="shared" si="107"/>
        <v>793829.91153167258</v>
      </c>
      <c r="AZ30" s="137">
        <f t="shared" si="107"/>
        <v>793979.97455609846</v>
      </c>
      <c r="BA30" s="137">
        <f t="shared" si="107"/>
        <v>794130.06594795024</v>
      </c>
      <c r="BB30" s="137">
        <f t="shared" si="107"/>
        <v>794280.1857125907</v>
      </c>
      <c r="BC30" s="137">
        <f t="shared" si="107"/>
        <v>794430.3338553831</v>
      </c>
      <c r="BD30" s="137">
        <f t="shared" si="107"/>
        <v>794580.51038169186</v>
      </c>
      <c r="BE30" s="137">
        <f t="shared" si="107"/>
        <v>794730.7152968829</v>
      </c>
      <c r="DB30" s="178" t="s">
        <v>118</v>
      </c>
      <c r="DC30" s="178"/>
      <c r="DD30" s="178"/>
      <c r="DE30" s="178"/>
      <c r="DF30" s="109">
        <f>SUM(DF16:DF28)</f>
        <v>1914784.1465322038</v>
      </c>
      <c r="DG30" s="109">
        <f t="shared" ref="DG30:FE30" si="108">SUM(DG16:DG28)</f>
        <v>1915146.1110991428</v>
      </c>
      <c r="DH30" s="109">
        <f t="shared" si="108"/>
        <v>1915508.1440906872</v>
      </c>
      <c r="DI30" s="109">
        <f t="shared" si="108"/>
        <v>1915870.2455197701</v>
      </c>
      <c r="DJ30" s="109">
        <f t="shared" si="108"/>
        <v>2087205.5871919009</v>
      </c>
      <c r="DK30" s="109">
        <f t="shared" si="108"/>
        <v>2087600.1457471566</v>
      </c>
      <c r="DL30" s="109">
        <f t="shared" si="108"/>
        <v>2087994.7788884779</v>
      </c>
      <c r="DM30" s="109">
        <f t="shared" si="108"/>
        <v>2088389.4866299648</v>
      </c>
      <c r="DN30" s="109">
        <f t="shared" si="108"/>
        <v>1841236.5207068995</v>
      </c>
      <c r="DO30" s="109">
        <f t="shared" si="108"/>
        <v>1841584.5820698775</v>
      </c>
      <c r="DP30" s="109">
        <f t="shared" si="108"/>
        <v>1841932.7092292437</v>
      </c>
      <c r="DQ30" s="109">
        <f t="shared" si="108"/>
        <v>1842280.9021974355</v>
      </c>
      <c r="DR30" s="109">
        <f t="shared" si="108"/>
        <v>1842629.1609868938</v>
      </c>
      <c r="DS30" s="109">
        <f t="shared" si="108"/>
        <v>1896704.4503567258</v>
      </c>
      <c r="DT30" s="109">
        <f t="shared" si="108"/>
        <v>1897062.9971967072</v>
      </c>
      <c r="DU30" s="109">
        <f t="shared" si="108"/>
        <v>1897421.611815217</v>
      </c>
      <c r="DV30" s="109">
        <f t="shared" si="108"/>
        <v>1897780.2942250681</v>
      </c>
      <c r="DW30" s="109">
        <f t="shared" si="108"/>
        <v>1878108.3086345787</v>
      </c>
      <c r="DX30" s="109">
        <f t="shared" si="108"/>
        <v>1878463.3401204159</v>
      </c>
      <c r="DY30" s="109">
        <f t="shared" si="108"/>
        <v>1878818.4387202503</v>
      </c>
      <c r="DZ30" s="109">
        <f t="shared" si="108"/>
        <v>1879173.6044467688</v>
      </c>
      <c r="EA30" s="109">
        <f t="shared" si="108"/>
        <v>1956194.5514899443</v>
      </c>
      <c r="EB30" s="109">
        <f t="shared" si="108"/>
        <v>1956564.3441451436</v>
      </c>
      <c r="EC30" s="109">
        <f t="shared" si="108"/>
        <v>1956934.2067047441</v>
      </c>
      <c r="ED30" s="109">
        <f t="shared" si="108"/>
        <v>1957304.139181959</v>
      </c>
      <c r="EE30" s="109">
        <f t="shared" si="108"/>
        <v>1957674.1415900066</v>
      </c>
      <c r="EF30" s="109">
        <f t="shared" si="108"/>
        <v>1926736.5127322311</v>
      </c>
      <c r="EG30" s="109">
        <f t="shared" si="108"/>
        <v>1927100.7367356003</v>
      </c>
      <c r="EH30" s="109">
        <f t="shared" si="108"/>
        <v>1927465.0295906903</v>
      </c>
      <c r="EI30" s="109">
        <f t="shared" si="108"/>
        <v>1927829.3913105167</v>
      </c>
      <c r="EJ30" s="109">
        <f t="shared" si="108"/>
        <v>1957968.0622141236</v>
      </c>
      <c r="EK30" s="109">
        <f t="shared" si="108"/>
        <v>1958338.1901280219</v>
      </c>
      <c r="EL30" s="109">
        <f t="shared" si="108"/>
        <v>1958708.3880096965</v>
      </c>
      <c r="EM30" s="109">
        <f t="shared" si="108"/>
        <v>1959078.655872375</v>
      </c>
      <c r="EN30" s="109">
        <f t="shared" si="108"/>
        <v>2103078.3460263419</v>
      </c>
      <c r="EO30" s="109">
        <f t="shared" si="108"/>
        <v>2103475.9051162992</v>
      </c>
      <c r="EP30" s="109">
        <f t="shared" si="108"/>
        <v>2103873.5393595332</v>
      </c>
      <c r="EQ30" s="109">
        <f t="shared" si="108"/>
        <v>2104271.2487702514</v>
      </c>
      <c r="ER30" s="109">
        <f t="shared" si="108"/>
        <v>2104669.0333626634</v>
      </c>
      <c r="ES30" s="109">
        <f t="shared" si="108"/>
        <v>2040021.8673379216</v>
      </c>
      <c r="ET30" s="109">
        <f t="shared" si="108"/>
        <v>2040407.5064362481</v>
      </c>
      <c r="EU30" s="109">
        <f t="shared" si="108"/>
        <v>2040793.2184345357</v>
      </c>
      <c r="EV30" s="109">
        <f t="shared" si="108"/>
        <v>2041179.003346564</v>
      </c>
      <c r="EW30" s="109">
        <f t="shared" si="108"/>
        <v>2012840.6481193588</v>
      </c>
      <c r="EX30" s="109">
        <f t="shared" si="108"/>
        <v>2013221.1489684149</v>
      </c>
      <c r="EY30" s="109">
        <f t="shared" si="108"/>
        <v>2013601.7217461136</v>
      </c>
      <c r="EZ30" s="109">
        <f t="shared" si="108"/>
        <v>2013982.3664660528</v>
      </c>
      <c r="FA30" s="109">
        <f t="shared" si="108"/>
        <v>1869183.3095860085</v>
      </c>
      <c r="FB30" s="109">
        <f t="shared" si="108"/>
        <v>1869536.6539190551</v>
      </c>
      <c r="FC30" s="109">
        <f t="shared" si="108"/>
        <v>1869890.0650471654</v>
      </c>
      <c r="FD30" s="109">
        <f t="shared" si="108"/>
        <v>1870243.5429829659</v>
      </c>
      <c r="FE30" s="109">
        <f t="shared" si="108"/>
        <v>1870597.0877390851</v>
      </c>
    </row>
    <row r="31" spans="1:161" x14ac:dyDescent="0.25">
      <c r="B31" s="167" t="s">
        <v>252</v>
      </c>
      <c r="C31" s="167"/>
      <c r="D31" s="167"/>
      <c r="E31" s="167"/>
      <c r="F31" s="137">
        <f>SUM(F16:F28)</f>
        <v>1897428.6666558634</v>
      </c>
      <c r="G31" s="137">
        <f t="shared" ref="G31:BE31" si="109">SUM(G16:G28)</f>
        <v>1897787.3503993382</v>
      </c>
      <c r="H31" s="137">
        <f t="shared" si="109"/>
        <v>1898146.1019472214</v>
      </c>
      <c r="I31" s="137">
        <f t="shared" si="109"/>
        <v>1898504.9213123305</v>
      </c>
      <c r="J31" s="137">
        <f t="shared" si="109"/>
        <v>1898863.8085074851</v>
      </c>
      <c r="K31" s="137">
        <f t="shared" si="109"/>
        <v>1899222.7635455076</v>
      </c>
      <c r="L31" s="137">
        <f t="shared" si="109"/>
        <v>1899581.7864392232</v>
      </c>
      <c r="M31" s="137">
        <f t="shared" si="109"/>
        <v>1899940.8772014589</v>
      </c>
      <c r="N31" s="137">
        <f t="shared" si="109"/>
        <v>1900300.0358450438</v>
      </c>
      <c r="O31" s="137">
        <f t="shared" si="109"/>
        <v>1900659.2623828112</v>
      </c>
      <c r="P31" s="137">
        <f t="shared" si="109"/>
        <v>1901018.5568275945</v>
      </c>
      <c r="Q31" s="137">
        <f t="shared" si="109"/>
        <v>1901377.9191922308</v>
      </c>
      <c r="R31" s="137">
        <f t="shared" si="109"/>
        <v>1901737.3494895597</v>
      </c>
      <c r="S31" s="137">
        <f t="shared" si="109"/>
        <v>1902096.8477324231</v>
      </c>
      <c r="T31" s="137">
        <f t="shared" si="109"/>
        <v>1902456.4139336646</v>
      </c>
      <c r="U31" s="137">
        <f t="shared" si="109"/>
        <v>1902816.0481061316</v>
      </c>
      <c r="V31" s="137">
        <f t="shared" si="109"/>
        <v>1903175.7502626728</v>
      </c>
      <c r="W31" s="137">
        <f t="shared" si="109"/>
        <v>1903535.5204161399</v>
      </c>
      <c r="X31" s="137">
        <f t="shared" si="109"/>
        <v>1903895.358579386</v>
      </c>
      <c r="Y31" s="137">
        <f t="shared" si="109"/>
        <v>1904255.2647652682</v>
      </c>
      <c r="Z31" s="137">
        <f t="shared" si="109"/>
        <v>1904615.2389866456</v>
      </c>
      <c r="AA31" s="137">
        <f t="shared" si="109"/>
        <v>1904975.2812563789</v>
      </c>
      <c r="AB31" s="137">
        <f t="shared" si="109"/>
        <v>1905335.3915873312</v>
      </c>
      <c r="AC31" s="137">
        <f t="shared" si="109"/>
        <v>1905695.5699923697</v>
      </c>
      <c r="AD31" s="137">
        <f t="shared" si="109"/>
        <v>1906055.8164843624</v>
      </c>
      <c r="AE31" s="137">
        <f t="shared" si="109"/>
        <v>1906416.1310761797</v>
      </c>
      <c r="AF31" s="137">
        <f t="shared" si="109"/>
        <v>1906776.5137806954</v>
      </c>
      <c r="AG31" s="137">
        <f t="shared" si="109"/>
        <v>1907136.9646107859</v>
      </c>
      <c r="AH31" s="137">
        <f t="shared" si="109"/>
        <v>1907497.4835793287</v>
      </c>
      <c r="AI31" s="137">
        <f t="shared" si="109"/>
        <v>1907858.0706992045</v>
      </c>
      <c r="AJ31" s="137">
        <f t="shared" si="109"/>
        <v>1908218.7259832968</v>
      </c>
      <c r="AK31" s="137">
        <f t="shared" si="109"/>
        <v>1908579.449444491</v>
      </c>
      <c r="AL31" s="137">
        <f t="shared" si="109"/>
        <v>1908940.2410956745</v>
      </c>
      <c r="AM31" s="137">
        <f t="shared" si="109"/>
        <v>1909301.1009497384</v>
      </c>
      <c r="AN31" s="137">
        <f t="shared" si="109"/>
        <v>1909662.0290195756</v>
      </c>
      <c r="AO31" s="137">
        <f t="shared" si="109"/>
        <v>1910023.0253180813</v>
      </c>
      <c r="AP31" s="137">
        <f t="shared" si="109"/>
        <v>1910384.0898581527</v>
      </c>
      <c r="AQ31" s="137">
        <f t="shared" si="109"/>
        <v>1910745.2226526905</v>
      </c>
      <c r="AR31" s="137">
        <f t="shared" si="109"/>
        <v>1911106.423714597</v>
      </c>
      <c r="AS31" s="137">
        <f t="shared" si="109"/>
        <v>1911467.6930567778</v>
      </c>
      <c r="AT31" s="137">
        <f t="shared" si="109"/>
        <v>1911829.0306921394</v>
      </c>
      <c r="AU31" s="137">
        <f t="shared" si="109"/>
        <v>1912190.4366335929</v>
      </c>
      <c r="AV31" s="137">
        <f t="shared" si="109"/>
        <v>1912551.9108940493</v>
      </c>
      <c r="AW31" s="137">
        <f t="shared" si="109"/>
        <v>1912913.4534864249</v>
      </c>
      <c r="AX31" s="137">
        <f t="shared" si="109"/>
        <v>1913275.0644236358</v>
      </c>
      <c r="AY31" s="137">
        <f t="shared" si="109"/>
        <v>1913636.743718602</v>
      </c>
      <c r="AZ31" s="137">
        <f t="shared" si="109"/>
        <v>1913998.4913842457</v>
      </c>
      <c r="BA31" s="137">
        <f t="shared" si="109"/>
        <v>1914360.3074334916</v>
      </c>
      <c r="BB31" s="137">
        <f t="shared" si="109"/>
        <v>1914722.1918792666</v>
      </c>
      <c r="BC31" s="137">
        <f t="shared" si="109"/>
        <v>1915084.1447345002</v>
      </c>
      <c r="BD31" s="137">
        <f t="shared" si="109"/>
        <v>1915446.1660121237</v>
      </c>
      <c r="BE31" s="137">
        <f t="shared" si="109"/>
        <v>1915808.2557250729</v>
      </c>
    </row>
    <row r="32" spans="1:161" x14ac:dyDescent="0.25">
      <c r="F32" s="72">
        <f>SUM(F30:F31)</f>
        <v>2684535.0156184928</v>
      </c>
      <c r="G32" s="72">
        <f t="shared" ref="G32:BE32" si="110">SUM(G30:G31)</f>
        <v>2685042.4913859945</v>
      </c>
      <c r="H32" s="72">
        <f t="shared" si="110"/>
        <v>2685550.0630850652</v>
      </c>
      <c r="I32" s="72">
        <f t="shared" si="110"/>
        <v>2686057.7307338389</v>
      </c>
      <c r="J32" s="72">
        <f t="shared" si="110"/>
        <v>2686565.4943504538</v>
      </c>
      <c r="K32" s="72">
        <f t="shared" si="110"/>
        <v>2687073.3539530509</v>
      </c>
      <c r="L32" s="72">
        <f t="shared" si="110"/>
        <v>2687581.3095597755</v>
      </c>
      <c r="M32" s="72">
        <f t="shared" si="110"/>
        <v>2688089.3611887759</v>
      </c>
      <c r="N32" s="72">
        <f t="shared" si="110"/>
        <v>2688597.5088582039</v>
      </c>
      <c r="O32" s="72">
        <f t="shared" si="110"/>
        <v>2689105.7525862143</v>
      </c>
      <c r="P32" s="72">
        <f t="shared" si="110"/>
        <v>2689614.0923909661</v>
      </c>
      <c r="Q32" s="72">
        <f t="shared" si="110"/>
        <v>2690122.5282906205</v>
      </c>
      <c r="R32" s="72">
        <f t="shared" si="110"/>
        <v>2690631.0603033439</v>
      </c>
      <c r="S32" s="72">
        <f t="shared" si="110"/>
        <v>2691139.6884473055</v>
      </c>
      <c r="T32" s="72">
        <f t="shared" si="110"/>
        <v>2691648.4127406757</v>
      </c>
      <c r="U32" s="72">
        <f t="shared" si="110"/>
        <v>2692157.2332016327</v>
      </c>
      <c r="V32" s="72">
        <f t="shared" si="110"/>
        <v>2692666.149848355</v>
      </c>
      <c r="W32" s="72">
        <f t="shared" si="110"/>
        <v>2693175.1626990242</v>
      </c>
      <c r="X32" s="72">
        <f t="shared" si="110"/>
        <v>2693684.2717718268</v>
      </c>
      <c r="Y32" s="72">
        <f t="shared" si="110"/>
        <v>2694193.4770849529</v>
      </c>
      <c r="Z32" s="72">
        <f t="shared" si="110"/>
        <v>2694702.7786565954</v>
      </c>
      <c r="AA32" s="72">
        <f t="shared" si="110"/>
        <v>2695212.1765049505</v>
      </c>
      <c r="AB32" s="72">
        <f t="shared" si="110"/>
        <v>2695721.6706482172</v>
      </c>
      <c r="AC32" s="72">
        <f t="shared" si="110"/>
        <v>2696231.2611046</v>
      </c>
      <c r="AD32" s="72">
        <f t="shared" si="110"/>
        <v>2696740.9478923054</v>
      </c>
      <c r="AE32" s="72">
        <f t="shared" si="110"/>
        <v>2697250.7310295431</v>
      </c>
      <c r="AF32" s="72">
        <f t="shared" si="110"/>
        <v>2697760.6105345264</v>
      </c>
      <c r="AG32" s="72">
        <f t="shared" si="110"/>
        <v>2698270.5864254734</v>
      </c>
      <c r="AH32" s="72">
        <f t="shared" si="110"/>
        <v>2698780.6587206041</v>
      </c>
      <c r="AI32" s="72">
        <f t="shared" si="110"/>
        <v>2699290.8274381422</v>
      </c>
      <c r="AJ32" s="72">
        <f t="shared" si="110"/>
        <v>2699801.0925963153</v>
      </c>
      <c r="AK32" s="72">
        <f t="shared" si="110"/>
        <v>2700311.4542133547</v>
      </c>
      <c r="AL32" s="72">
        <f t="shared" si="110"/>
        <v>2700821.9123074929</v>
      </c>
      <c r="AM32" s="72">
        <f t="shared" si="110"/>
        <v>2701332.4668969698</v>
      </c>
      <c r="AN32" s="72">
        <f t="shared" si="110"/>
        <v>2701843.1180000254</v>
      </c>
      <c r="AO32" s="72">
        <f t="shared" si="110"/>
        <v>2702353.8656349052</v>
      </c>
      <c r="AP32" s="72">
        <f t="shared" si="110"/>
        <v>2702864.7098198556</v>
      </c>
      <c r="AQ32" s="72">
        <f t="shared" si="110"/>
        <v>2703375.6505731298</v>
      </c>
      <c r="AR32" s="72">
        <f t="shared" si="110"/>
        <v>2703886.687912982</v>
      </c>
      <c r="AS32" s="72">
        <f t="shared" si="110"/>
        <v>2704397.8218576703</v>
      </c>
      <c r="AT32" s="72">
        <f t="shared" si="110"/>
        <v>2704909.0524254572</v>
      </c>
      <c r="AU32" s="72">
        <f t="shared" si="110"/>
        <v>2705420.379634608</v>
      </c>
      <c r="AV32" s="72">
        <f t="shared" si="110"/>
        <v>2705931.8035033909</v>
      </c>
      <c r="AW32" s="72">
        <f t="shared" si="110"/>
        <v>2706443.3240500786</v>
      </c>
      <c r="AX32" s="72">
        <f t="shared" si="110"/>
        <v>2706954.9412929472</v>
      </c>
      <c r="AY32" s="72">
        <f t="shared" si="110"/>
        <v>2707466.6552502746</v>
      </c>
      <c r="AZ32" s="72">
        <f t="shared" si="110"/>
        <v>2707978.4659403441</v>
      </c>
      <c r="BA32" s="72">
        <f t="shared" si="110"/>
        <v>2708490.3733814419</v>
      </c>
      <c r="BB32" s="72">
        <f t="shared" si="110"/>
        <v>2709002.3775918572</v>
      </c>
      <c r="BC32" s="72">
        <f t="shared" si="110"/>
        <v>2709514.4785898831</v>
      </c>
      <c r="BD32" s="72">
        <f t="shared" si="110"/>
        <v>2710026.6763938153</v>
      </c>
      <c r="BE32" s="72">
        <f t="shared" si="110"/>
        <v>2710538.9710219558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2030</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2030</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2029</v>
      </c>
      <c r="C3" s="97">
        <v>2030</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'!M4</f>
        <v>258256.77782713764</v>
      </c>
      <c r="C4" s="12">
        <f>'Urb proj of all 25 ARs '!N4</f>
        <v>260700.52500651247</v>
      </c>
      <c r="D4" s="100">
        <f>(C4-B4)/B4</f>
        <v>9.4624706462129379E-3</v>
      </c>
      <c r="E4" s="101">
        <f>((1+D4)^(1/52))-1</f>
        <v>1.8113143884979088E-4</v>
      </c>
      <c r="F4" s="69">
        <f>B4*(1+E4)</f>
        <v>258303.55624889818</v>
      </c>
      <c r="G4" s="69">
        <f>F4*(1+E4)</f>
        <v>258350.34314370155</v>
      </c>
      <c r="H4" s="69">
        <f>G4*(1+E4)</f>
        <v>258397.13851308252</v>
      </c>
      <c r="I4" s="69">
        <f>H4*(1+$E$4)</f>
        <v>258443.94235857605</v>
      </c>
      <c r="J4" s="69">
        <f>I4*(1+$E$4)</f>
        <v>258490.75468171749</v>
      </c>
      <c r="K4" s="69">
        <f t="shared" ref="K4:BE4" si="5">J4*(1+$E$4)</f>
        <v>258537.57548404235</v>
      </c>
      <c r="L4" s="69">
        <f t="shared" si="5"/>
        <v>258584.4047670865</v>
      </c>
      <c r="M4" s="69">
        <f t="shared" si="5"/>
        <v>258631.24253238607</v>
      </c>
      <c r="N4" s="69">
        <f t="shared" si="5"/>
        <v>258678.08878147748</v>
      </c>
      <c r="O4" s="69">
        <f t="shared" si="5"/>
        <v>258724.94351589738</v>
      </c>
      <c r="P4" s="69">
        <f t="shared" si="5"/>
        <v>258771.80673718275</v>
      </c>
      <c r="Q4" s="69">
        <f t="shared" si="5"/>
        <v>258818.67844687082</v>
      </c>
      <c r="R4" s="69">
        <f t="shared" si="5"/>
        <v>258865.55864649909</v>
      </c>
      <c r="S4" s="69">
        <f t="shared" si="5"/>
        <v>258912.44733760538</v>
      </c>
      <c r="T4" s="69">
        <f t="shared" si="5"/>
        <v>258959.34452172776</v>
      </c>
      <c r="U4" s="69">
        <f t="shared" si="5"/>
        <v>259006.25020040458</v>
      </c>
      <c r="V4" s="69">
        <f t="shared" si="5"/>
        <v>259053.16437517447</v>
      </c>
      <c r="W4" s="69">
        <f t="shared" si="5"/>
        <v>259100.08704757635</v>
      </c>
      <c r="X4" s="69">
        <f t="shared" si="5"/>
        <v>259147.01821914938</v>
      </c>
      <c r="Y4" s="69">
        <f t="shared" si="5"/>
        <v>259193.95789143303</v>
      </c>
      <c r="Z4" s="69">
        <f t="shared" si="5"/>
        <v>259240.90606596708</v>
      </c>
      <c r="AA4" s="69">
        <f t="shared" si="5"/>
        <v>259287.86274429155</v>
      </c>
      <c r="AB4" s="69">
        <f t="shared" si="5"/>
        <v>259334.8279279467</v>
      </c>
      <c r="AC4" s="69">
        <f t="shared" si="5"/>
        <v>259381.80161847314</v>
      </c>
      <c r="AD4" s="69">
        <f t="shared" si="5"/>
        <v>259428.78381741175</v>
      </c>
      <c r="AE4" s="69">
        <f t="shared" si="5"/>
        <v>259475.77452630366</v>
      </c>
      <c r="AF4" s="69">
        <f t="shared" si="5"/>
        <v>259522.77374669028</v>
      </c>
      <c r="AG4" s="69">
        <f t="shared" si="5"/>
        <v>259569.78148011331</v>
      </c>
      <c r="AH4" s="69">
        <f t="shared" si="5"/>
        <v>259616.79772811473</v>
      </c>
      <c r="AI4" s="69">
        <f t="shared" si="5"/>
        <v>259663.8224922368</v>
      </c>
      <c r="AJ4" s="69">
        <f t="shared" si="5"/>
        <v>259710.85577402206</v>
      </c>
      <c r="AK4" s="69">
        <f t="shared" si="5"/>
        <v>259757.89757501331</v>
      </c>
      <c r="AL4" s="69">
        <f t="shared" si="5"/>
        <v>259804.94789675367</v>
      </c>
      <c r="AM4" s="69">
        <f t="shared" si="5"/>
        <v>259852.00674078651</v>
      </c>
      <c r="AN4" s="69">
        <f t="shared" si="5"/>
        <v>259899.07410865548</v>
      </c>
      <c r="AO4" s="69">
        <f t="shared" si="5"/>
        <v>259946.15000190452</v>
      </c>
      <c r="AP4" s="69">
        <f t="shared" si="5"/>
        <v>259993.23442207783</v>
      </c>
      <c r="AQ4" s="69">
        <f t="shared" si="5"/>
        <v>260040.32737071993</v>
      </c>
      <c r="AR4" s="69">
        <f t="shared" si="5"/>
        <v>260087.42884937554</v>
      </c>
      <c r="AS4" s="69">
        <f t="shared" si="5"/>
        <v>260134.53885958978</v>
      </c>
      <c r="AT4" s="69">
        <f t="shared" si="5"/>
        <v>260181.65740290793</v>
      </c>
      <c r="AU4" s="69">
        <f t="shared" si="5"/>
        <v>260228.78448087565</v>
      </c>
      <c r="AV4" s="69">
        <f t="shared" si="5"/>
        <v>260275.9200950388</v>
      </c>
      <c r="AW4" s="69">
        <f t="shared" si="5"/>
        <v>260323.06424694357</v>
      </c>
      <c r="AX4" s="69">
        <f t="shared" si="5"/>
        <v>260370.21693813641</v>
      </c>
      <c r="AY4" s="69">
        <f t="shared" si="5"/>
        <v>260417.37817016404</v>
      </c>
      <c r="AZ4" s="69">
        <f t="shared" si="5"/>
        <v>260464.54794457348</v>
      </c>
      <c r="BA4" s="69">
        <f t="shared" si="5"/>
        <v>260511.72626291204</v>
      </c>
      <c r="BB4" s="69">
        <f t="shared" si="5"/>
        <v>260558.91312672728</v>
      </c>
      <c r="BC4" s="69">
        <f t="shared" si="5"/>
        <v>260606.10853756705</v>
      </c>
      <c r="BD4" s="69">
        <f t="shared" si="5"/>
        <v>260653.31249697952</v>
      </c>
      <c r="BE4" s="69">
        <f t="shared" si="5"/>
        <v>260700.52500651305</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433069.31135321758</v>
      </c>
      <c r="DG4" s="108">
        <f t="shared" ref="DG4:DV5" si="6">G4*BG4</f>
        <v>433147.7538207047</v>
      </c>
      <c r="DH4" s="108">
        <f t="shared" si="6"/>
        <v>433226.21049658878</v>
      </c>
      <c r="DI4" s="108">
        <f t="shared" si="6"/>
        <v>433304.68138344347</v>
      </c>
      <c r="DJ4" s="108">
        <f t="shared" si="6"/>
        <v>496679.36742359155</v>
      </c>
      <c r="DK4" s="108">
        <f t="shared" si="6"/>
        <v>496769.33167206001</v>
      </c>
      <c r="DL4" s="108">
        <f t="shared" si="6"/>
        <v>496859.31221588218</v>
      </c>
      <c r="DM4" s="108">
        <f t="shared" si="6"/>
        <v>496949.30905800976</v>
      </c>
      <c r="DN4" s="108">
        <f t="shared" si="6"/>
        <v>441384.17840515857</v>
      </c>
      <c r="DO4" s="108">
        <f t="shared" si="6"/>
        <v>441464.12695647863</v>
      </c>
      <c r="DP4" s="108">
        <f t="shared" si="6"/>
        <v>441544.08998899482</v>
      </c>
      <c r="DQ4" s="108">
        <f t="shared" si="6"/>
        <v>441624.06750533014</v>
      </c>
      <c r="DR4" s="108">
        <f t="shared" si="6"/>
        <v>441704.05950810807</v>
      </c>
      <c r="DS4" s="108">
        <f t="shared" si="6"/>
        <v>456452.24568234233</v>
      </c>
      <c r="DT4" s="108">
        <f t="shared" si="6"/>
        <v>456534.92353436898</v>
      </c>
      <c r="DU4" s="108">
        <f t="shared" si="6"/>
        <v>456617.6163619539</v>
      </c>
      <c r="DV4" s="108">
        <f t="shared" si="6"/>
        <v>456700.32416780974</v>
      </c>
      <c r="DW4" s="108">
        <f t="shared" ref="DW4:EL5" si="7">W4*BW4</f>
        <v>461110.39189734915</v>
      </c>
      <c r="DX4" s="108">
        <f t="shared" si="7"/>
        <v>461193.91348610207</v>
      </c>
      <c r="DY4" s="108">
        <f t="shared" si="7"/>
        <v>461277.45020324056</v>
      </c>
      <c r="DZ4" s="108">
        <f t="shared" si="7"/>
        <v>461361.00205150485</v>
      </c>
      <c r="EA4" s="108">
        <f t="shared" si="7"/>
        <v>474442.24829671805</v>
      </c>
      <c r="EB4" s="108">
        <f t="shared" si="7"/>
        <v>474528.1847038031</v>
      </c>
      <c r="EC4" s="108">
        <f t="shared" si="7"/>
        <v>474614.13667667331</v>
      </c>
      <c r="ED4" s="108">
        <f t="shared" si="7"/>
        <v>474700.10421814799</v>
      </c>
      <c r="EE4" s="108">
        <f t="shared" si="7"/>
        <v>474786.08733104722</v>
      </c>
      <c r="EF4" s="108">
        <f t="shared" si="7"/>
        <v>477250.70335938741</v>
      </c>
      <c r="EG4" s="108">
        <f t="shared" si="7"/>
        <v>477337.14846597897</v>
      </c>
      <c r="EH4" s="108">
        <f t="shared" si="7"/>
        <v>477423.60923049704</v>
      </c>
      <c r="EI4" s="108">
        <f t="shared" si="7"/>
        <v>477510.08565577783</v>
      </c>
      <c r="EJ4" s="108">
        <f t="shared" si="7"/>
        <v>499293.73868336965</v>
      </c>
      <c r="EK4" s="108">
        <f t="shared" si="7"/>
        <v>499384.17647666601</v>
      </c>
      <c r="EL4" s="108">
        <f t="shared" si="7"/>
        <v>499474.63065109006</v>
      </c>
      <c r="EM4" s="108">
        <f t="shared" ref="EM4:FB5" si="8">AM4*CM4</f>
        <v>499565.1012096089</v>
      </c>
      <c r="EN4" s="108">
        <f t="shared" si="8"/>
        <v>538644.80816013552</v>
      </c>
      <c r="EO4" s="108">
        <f t="shared" si="8"/>
        <v>538742.37366926647</v>
      </c>
      <c r="EP4" s="108">
        <f t="shared" si="8"/>
        <v>538839.95685057854</v>
      </c>
      <c r="EQ4" s="108">
        <f t="shared" si="8"/>
        <v>538937.5577072727</v>
      </c>
      <c r="ER4" s="108">
        <f t="shared" si="8"/>
        <v>539035.17624255037</v>
      </c>
      <c r="ES4" s="108">
        <f t="shared" si="8"/>
        <v>513786.23691893287</v>
      </c>
      <c r="ET4" s="108">
        <f t="shared" si="8"/>
        <v>513879.29975928721</v>
      </c>
      <c r="EU4" s="108">
        <f t="shared" si="8"/>
        <v>513972.37945624773</v>
      </c>
      <c r="EV4" s="108">
        <f t="shared" si="8"/>
        <v>514065.4760128677</v>
      </c>
      <c r="EW4" s="108">
        <f t="shared" si="8"/>
        <v>508733.84693570406</v>
      </c>
      <c r="EX4" s="108">
        <f t="shared" si="8"/>
        <v>508825.99462939112</v>
      </c>
      <c r="EY4" s="108">
        <f t="shared" si="8"/>
        <v>508918.1590139225</v>
      </c>
      <c r="EZ4" s="108">
        <f t="shared" si="8"/>
        <v>509010.34009232145</v>
      </c>
      <c r="FA4" s="108">
        <f t="shared" si="8"/>
        <v>445786.54440392682</v>
      </c>
      <c r="FB4" s="108">
        <f t="shared" si="8"/>
        <v>445867.29036213452</v>
      </c>
      <c r="FC4" s="108">
        <f t="shared" ref="FC4:FE5" si="9">BC4*DC4</f>
        <v>445948.0509459739</v>
      </c>
      <c r="FD4" s="108">
        <f t="shared" si="9"/>
        <v>446028.82615809399</v>
      </c>
      <c r="FE4" s="108">
        <f t="shared" si="9"/>
        <v>446109.61600114452</v>
      </c>
    </row>
    <row r="5" spans="1:161" ht="15.75" x14ac:dyDescent="0.25">
      <c r="A5" s="47" t="s">
        <v>169</v>
      </c>
      <c r="B5" s="12">
        <f>'Urb proj of all 25 ARs '!M5</f>
        <v>37644.530596788194</v>
      </c>
      <c r="C5" s="12">
        <f>'Urb proj of all 25 ARs '!N5</f>
        <v>38000.740862550767</v>
      </c>
      <c r="D5" s="100">
        <f t="shared" ref="D5:D28" si="10">(C5-B5)/B5</f>
        <v>9.462470646212931E-3</v>
      </c>
      <c r="E5" s="101">
        <f t="shared" ref="E5:E28" si="11">((1+D5)^(1/52))-1</f>
        <v>1.8113143884979088E-4</v>
      </c>
      <c r="F5" s="69">
        <f t="shared" ref="F5:F28" si="12">B5*(1+E5)</f>
        <v>37651.349204780017</v>
      </c>
      <c r="G5" s="69">
        <f t="shared" ref="G5:G28" si="13">F5*(1+E5)</f>
        <v>37658.169047836112</v>
      </c>
      <c r="H5" s="69">
        <f>G5*(1+$E$5)</f>
        <v>37664.990126180193</v>
      </c>
      <c r="I5" s="69">
        <f t="shared" ref="I5:BE5" si="14">H5*(1+$E$5)</f>
        <v>37671.81244003601</v>
      </c>
      <c r="J5" s="69">
        <f t="shared" si="14"/>
        <v>37678.63598962735</v>
      </c>
      <c r="K5" s="69">
        <f t="shared" si="14"/>
        <v>37685.46077517805</v>
      </c>
      <c r="L5" s="69">
        <f t="shared" si="14"/>
        <v>37692.286796911976</v>
      </c>
      <c r="M5" s="69">
        <f t="shared" si="14"/>
        <v>37699.11405505304</v>
      </c>
      <c r="N5" s="69">
        <f t="shared" si="14"/>
        <v>37705.942549825195</v>
      </c>
      <c r="O5" s="69">
        <f t="shared" si="14"/>
        <v>37712.772281452431</v>
      </c>
      <c r="P5" s="69">
        <f t="shared" si="14"/>
        <v>37719.603250158783</v>
      </c>
      <c r="Q5" s="69">
        <f t="shared" si="14"/>
        <v>37726.435456168329</v>
      </c>
      <c r="R5" s="69">
        <f t="shared" si="14"/>
        <v>37733.268899705181</v>
      </c>
      <c r="S5" s="69">
        <f t="shared" si="14"/>
        <v>37740.103580993491</v>
      </c>
      <c r="T5" s="69">
        <f t="shared" si="14"/>
        <v>37746.93950025746</v>
      </c>
      <c r="U5" s="69">
        <f t="shared" si="14"/>
        <v>37753.776657721319</v>
      </c>
      <c r="V5" s="69">
        <f t="shared" si="14"/>
        <v>37760.615053609348</v>
      </c>
      <c r="W5" s="69">
        <f t="shared" si="14"/>
        <v>37767.454688145859</v>
      </c>
      <c r="X5" s="69">
        <f t="shared" si="14"/>
        <v>37774.29556155522</v>
      </c>
      <c r="Y5" s="69">
        <f t="shared" si="14"/>
        <v>37781.137674061822</v>
      </c>
      <c r="Z5" s="69">
        <f t="shared" si="14"/>
        <v>37787.981025890105</v>
      </c>
      <c r="AA5" s="69">
        <f t="shared" si="14"/>
        <v>37794.825617264556</v>
      </c>
      <c r="AB5" s="69">
        <f t="shared" si="14"/>
        <v>37801.671448409688</v>
      </c>
      <c r="AC5" s="69">
        <f t="shared" si="14"/>
        <v>37808.518519550067</v>
      </c>
      <c r="AD5" s="69">
        <f t="shared" si="14"/>
        <v>37815.366830910294</v>
      </c>
      <c r="AE5" s="69">
        <f t="shared" si="14"/>
        <v>37822.216382715007</v>
      </c>
      <c r="AF5" s="69">
        <f t="shared" si="14"/>
        <v>37829.067175188895</v>
      </c>
      <c r="AG5" s="69">
        <f t="shared" si="14"/>
        <v>37835.919208556683</v>
      </c>
      <c r="AH5" s="69">
        <f t="shared" si="14"/>
        <v>37842.772483043133</v>
      </c>
      <c r="AI5" s="69">
        <f t="shared" si="14"/>
        <v>37849.626998873049</v>
      </c>
      <c r="AJ5" s="69">
        <f t="shared" si="14"/>
        <v>37856.482756271282</v>
      </c>
      <c r="AK5" s="69">
        <f t="shared" si="14"/>
        <v>37863.339755462715</v>
      </c>
      <c r="AL5" s="69">
        <f t="shared" si="14"/>
        <v>37870.197996672279</v>
      </c>
      <c r="AM5" s="69">
        <f t="shared" si="14"/>
        <v>37877.057480124946</v>
      </c>
      <c r="AN5" s="69">
        <f t="shared" si="14"/>
        <v>37883.918206045717</v>
      </c>
      <c r="AO5" s="69">
        <f t="shared" si="14"/>
        <v>37890.780174659645</v>
      </c>
      <c r="AP5" s="69">
        <f t="shared" si="14"/>
        <v>37897.643386191819</v>
      </c>
      <c r="AQ5" s="69">
        <f t="shared" si="14"/>
        <v>37904.50784086738</v>
      </c>
      <c r="AR5" s="69">
        <f t="shared" si="14"/>
        <v>37911.373538911488</v>
      </c>
      <c r="AS5" s="69">
        <f t="shared" si="14"/>
        <v>37918.240480549364</v>
      </c>
      <c r="AT5" s="69">
        <f t="shared" si="14"/>
        <v>37925.108666006257</v>
      </c>
      <c r="AU5" s="69">
        <f t="shared" si="14"/>
        <v>37931.978095507468</v>
      </c>
      <c r="AV5" s="69">
        <f t="shared" si="14"/>
        <v>37938.848769278324</v>
      </c>
      <c r="AW5" s="69">
        <f t="shared" si="14"/>
        <v>37945.720687544206</v>
      </c>
      <c r="AX5" s="69">
        <f t="shared" si="14"/>
        <v>37952.593850530531</v>
      </c>
      <c r="AY5" s="69">
        <f t="shared" si="14"/>
        <v>37959.468258462759</v>
      </c>
      <c r="AZ5" s="69">
        <f t="shared" si="14"/>
        <v>37966.343911566386</v>
      </c>
      <c r="BA5" s="69">
        <f t="shared" si="14"/>
        <v>37973.220810066952</v>
      </c>
      <c r="BB5" s="69">
        <f t="shared" si="14"/>
        <v>37980.098954190042</v>
      </c>
      <c r="BC5" s="69">
        <f t="shared" si="14"/>
        <v>37986.978344161274</v>
      </c>
      <c r="BD5" s="69">
        <f t="shared" si="14"/>
        <v>37993.858980206307</v>
      </c>
      <c r="BE5" s="69">
        <f t="shared" si="14"/>
        <v>38000.740862550847</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43099.066000564213</v>
      </c>
      <c r="DG5" s="108">
        <f t="shared" si="6"/>
        <v>43106.872596401976</v>
      </c>
      <c r="DH5" s="108">
        <f t="shared" si="6"/>
        <v>43114.680606259673</v>
      </c>
      <c r="DI5" s="108">
        <f t="shared" si="6"/>
        <v>43122.490030393434</v>
      </c>
      <c r="DJ5" s="108">
        <f t="shared" si="6"/>
        <v>45169.508826274032</v>
      </c>
      <c r="DK5" s="108">
        <f t="shared" si="6"/>
        <v>45177.690444399879</v>
      </c>
      <c r="DL5" s="108">
        <f t="shared" si="6"/>
        <v>45185.87354447398</v>
      </c>
      <c r="DM5" s="108">
        <f t="shared" si="6"/>
        <v>45194.058126764779</v>
      </c>
      <c r="DN5" s="108">
        <f t="shared" si="6"/>
        <v>41569.547413965796</v>
      </c>
      <c r="DO5" s="108">
        <f t="shared" si="6"/>
        <v>41577.076965901222</v>
      </c>
      <c r="DP5" s="108">
        <f t="shared" si="6"/>
        <v>41584.60788167522</v>
      </c>
      <c r="DQ5" s="108">
        <f t="shared" si="6"/>
        <v>41592.140161534837</v>
      </c>
      <c r="DR5" s="108">
        <f t="shared" si="6"/>
        <v>41599.673805727136</v>
      </c>
      <c r="DS5" s="108">
        <f t="shared" si="6"/>
        <v>43676.558186937851</v>
      </c>
      <c r="DT5" s="108">
        <f t="shared" si="6"/>
        <v>43684.469384766257</v>
      </c>
      <c r="DU5" s="108">
        <f t="shared" si="6"/>
        <v>43692.382015561314</v>
      </c>
      <c r="DV5" s="108">
        <f t="shared" si="6"/>
        <v>43700.296079582571</v>
      </c>
      <c r="DW5" s="108">
        <f t="shared" si="7"/>
        <v>42910.56937265399</v>
      </c>
      <c r="DX5" s="108">
        <f t="shared" si="7"/>
        <v>42918.341825826326</v>
      </c>
      <c r="DY5" s="108">
        <f t="shared" si="7"/>
        <v>42926.115686834288</v>
      </c>
      <c r="DZ5" s="108">
        <f t="shared" si="7"/>
        <v>42933.890955932875</v>
      </c>
      <c r="EA5" s="108">
        <f t="shared" si="7"/>
        <v>44614.415643755136</v>
      </c>
      <c r="EB5" s="108">
        <f t="shared" si="7"/>
        <v>44622.496717054128</v>
      </c>
      <c r="EC5" s="108">
        <f t="shared" si="7"/>
        <v>44630.579254089556</v>
      </c>
      <c r="ED5" s="108">
        <f t="shared" si="7"/>
        <v>44638.663255126557</v>
      </c>
      <c r="EE5" s="108">
        <f t="shared" si="7"/>
        <v>44646.748720430282</v>
      </c>
      <c r="EF5" s="108">
        <f t="shared" si="7"/>
        <v>48910.636962257653</v>
      </c>
      <c r="EG5" s="108">
        <f t="shared" si="7"/>
        <v>48919.496216305684</v>
      </c>
      <c r="EH5" s="108">
        <f t="shared" si="7"/>
        <v>48928.357075043154</v>
      </c>
      <c r="EI5" s="108">
        <f t="shared" si="7"/>
        <v>48937.219538760706</v>
      </c>
      <c r="EJ5" s="108">
        <f t="shared" si="7"/>
        <v>45808.257769319665</v>
      </c>
      <c r="EK5" s="108">
        <f t="shared" si="7"/>
        <v>45816.555084960622</v>
      </c>
      <c r="EL5" s="108">
        <f t="shared" si="7"/>
        <v>45824.8539035063</v>
      </c>
      <c r="EM5" s="108">
        <f t="shared" si="8"/>
        <v>45833.154225228929</v>
      </c>
      <c r="EN5" s="108">
        <f t="shared" si="8"/>
        <v>50541.890999493349</v>
      </c>
      <c r="EO5" s="108">
        <f t="shared" si="8"/>
        <v>50551.045724932279</v>
      </c>
      <c r="EP5" s="108">
        <f t="shared" si="8"/>
        <v>50560.20210857979</v>
      </c>
      <c r="EQ5" s="108">
        <f t="shared" si="8"/>
        <v>50569.360150736262</v>
      </c>
      <c r="ER5" s="108">
        <f t="shared" si="8"/>
        <v>50578.519851702076</v>
      </c>
      <c r="ES5" s="108">
        <f t="shared" si="8"/>
        <v>46882.06981077393</v>
      </c>
      <c r="ET5" s="108">
        <f t="shared" si="8"/>
        <v>46890.561627535004</v>
      </c>
      <c r="EU5" s="108">
        <f t="shared" si="8"/>
        <v>46899.05498243108</v>
      </c>
      <c r="EV5" s="108">
        <f t="shared" si="8"/>
        <v>46907.54987574074</v>
      </c>
      <c r="EW5" s="108">
        <f t="shared" si="8"/>
        <v>46497.584746341847</v>
      </c>
      <c r="EX5" s="108">
        <f t="shared" si="8"/>
        <v>46506.006920769985</v>
      </c>
      <c r="EY5" s="108">
        <f t="shared" si="8"/>
        <v>46514.430620718704</v>
      </c>
      <c r="EZ5" s="108">
        <f t="shared" si="8"/>
        <v>46522.855846464314</v>
      </c>
      <c r="FA5" s="108">
        <f t="shared" si="8"/>
        <v>41613.332878202462</v>
      </c>
      <c r="FB5" s="108">
        <f t="shared" si="8"/>
        <v>41620.870361062029</v>
      </c>
      <c r="FC5" s="108">
        <f t="shared" si="9"/>
        <v>41628.40920919671</v>
      </c>
      <c r="FD5" s="108">
        <f t="shared" si="9"/>
        <v>41635.949422853802</v>
      </c>
      <c r="FE5" s="108">
        <f t="shared" si="9"/>
        <v>41643.491002280636</v>
      </c>
    </row>
    <row r="6" spans="1:161" ht="15.75" x14ac:dyDescent="0.25">
      <c r="A6" s="47" t="s">
        <v>171</v>
      </c>
      <c r="B6" s="12">
        <f>'Urb proj of all 25 ARs '!M6</f>
        <v>63039.842912222783</v>
      </c>
      <c r="C6" s="12">
        <f>'Urb proj of all 25 ARs '!N6</f>
        <v>63636.355575321562</v>
      </c>
      <c r="D6" s="100">
        <f t="shared" si="10"/>
        <v>9.4624706462128894E-3</v>
      </c>
      <c r="E6" s="101">
        <f t="shared" si="11"/>
        <v>1.8113143884979088E-4</v>
      </c>
      <c r="F6" s="69">
        <f t="shared" si="12"/>
        <v>63051.261409674342</v>
      </c>
      <c r="G6" s="69">
        <f t="shared" ref="G6:G15" si="16">F6*(1+E6)</f>
        <v>63062.68197537477</v>
      </c>
      <c r="H6" s="69">
        <f t="shared" ref="H6:AM6" si="17">G6*(1+$E$6)</f>
        <v>63074.104609698697</v>
      </c>
      <c r="I6" s="69">
        <f t="shared" si="17"/>
        <v>63085.529313020816</v>
      </c>
      <c r="J6" s="69">
        <f t="shared" si="17"/>
        <v>63096.956085715887</v>
      </c>
      <c r="K6" s="69">
        <f t="shared" si="17"/>
        <v>63108.384928158732</v>
      </c>
      <c r="L6" s="69">
        <f t="shared" si="17"/>
        <v>63119.815840724259</v>
      </c>
      <c r="M6" s="69">
        <f t="shared" si="17"/>
        <v>63131.24882378742</v>
      </c>
      <c r="N6" s="69">
        <f t="shared" si="17"/>
        <v>63142.683877723255</v>
      </c>
      <c r="O6" s="69">
        <f t="shared" si="17"/>
        <v>63154.121002906868</v>
      </c>
      <c r="P6" s="69">
        <f t="shared" si="17"/>
        <v>63165.560199713422</v>
      </c>
      <c r="Q6" s="69">
        <f t="shared" si="17"/>
        <v>63177.001468518152</v>
      </c>
      <c r="R6" s="69">
        <f t="shared" si="17"/>
        <v>63188.444809696361</v>
      </c>
      <c r="S6" s="69">
        <f t="shared" si="17"/>
        <v>63199.890223623421</v>
      </c>
      <c r="T6" s="69">
        <f t="shared" si="17"/>
        <v>63211.337710674772</v>
      </c>
      <c r="U6" s="69">
        <f t="shared" si="17"/>
        <v>63222.787271225927</v>
      </c>
      <c r="V6" s="69">
        <f t="shared" si="17"/>
        <v>63234.238905652455</v>
      </c>
      <c r="W6" s="69">
        <f t="shared" si="17"/>
        <v>63245.692614330008</v>
      </c>
      <c r="X6" s="69">
        <f t="shared" si="17"/>
        <v>63257.148397634293</v>
      </c>
      <c r="Y6" s="69">
        <f t="shared" si="17"/>
        <v>63268.606255941093</v>
      </c>
      <c r="Z6" s="69">
        <f t="shared" si="17"/>
        <v>63280.066189626254</v>
      </c>
      <c r="AA6" s="69">
        <f t="shared" si="17"/>
        <v>63291.528199065688</v>
      </c>
      <c r="AB6" s="69">
        <f t="shared" si="17"/>
        <v>63302.992284635387</v>
      </c>
      <c r="AC6" s="69">
        <f t="shared" si="17"/>
        <v>63314.458446711404</v>
      </c>
      <c r="AD6" s="69">
        <f t="shared" si="17"/>
        <v>63325.926685669852</v>
      </c>
      <c r="AE6" s="69">
        <f t="shared" si="17"/>
        <v>63337.397001886922</v>
      </c>
      <c r="AF6" s="69">
        <f t="shared" si="17"/>
        <v>63348.869395738875</v>
      </c>
      <c r="AG6" s="69">
        <f t="shared" si="17"/>
        <v>63360.343867602031</v>
      </c>
      <c r="AH6" s="69">
        <f t="shared" si="17"/>
        <v>63371.820417852789</v>
      </c>
      <c r="AI6" s="69">
        <f t="shared" si="17"/>
        <v>63383.299046867607</v>
      </c>
      <c r="AJ6" s="69">
        <f t="shared" si="17"/>
        <v>63394.77975502301</v>
      </c>
      <c r="AK6" s="69">
        <f t="shared" si="17"/>
        <v>63406.2625426956</v>
      </c>
      <c r="AL6" s="69">
        <f t="shared" si="17"/>
        <v>63417.747410262047</v>
      </c>
      <c r="AM6" s="69">
        <f t="shared" si="17"/>
        <v>63429.234358099078</v>
      </c>
      <c r="AN6" s="69">
        <f t="shared" ref="AN6:BE6" si="18">AM6*(1+$E$6)</f>
        <v>63440.723386583501</v>
      </c>
      <c r="AO6" s="69">
        <f t="shared" si="18"/>
        <v>63452.214496092187</v>
      </c>
      <c r="AP6" s="69">
        <f t="shared" si="18"/>
        <v>63463.707687002068</v>
      </c>
      <c r="AQ6" s="69">
        <f t="shared" si="18"/>
        <v>63475.202959690156</v>
      </c>
      <c r="AR6" s="69">
        <f t="shared" si="18"/>
        <v>63486.700314533526</v>
      </c>
      <c r="AS6" s="69">
        <f t="shared" si="18"/>
        <v>63498.19975190932</v>
      </c>
      <c r="AT6" s="69">
        <f t="shared" si="18"/>
        <v>63509.701272194754</v>
      </c>
      <c r="AU6" s="69">
        <f t="shared" si="18"/>
        <v>63521.204875767107</v>
      </c>
      <c r="AV6" s="69">
        <f t="shared" si="18"/>
        <v>63532.710563003726</v>
      </c>
      <c r="AW6" s="69">
        <f t="shared" si="18"/>
        <v>63544.218334282028</v>
      </c>
      <c r="AX6" s="69">
        <f t="shared" si="18"/>
        <v>63555.728189979505</v>
      </c>
      <c r="AY6" s="69">
        <f t="shared" si="18"/>
        <v>63567.2401304737</v>
      </c>
      <c r="AZ6" s="69">
        <f t="shared" si="18"/>
        <v>63578.75415614224</v>
      </c>
      <c r="BA6" s="69">
        <f t="shared" si="18"/>
        <v>63590.270267362823</v>
      </c>
      <c r="BB6" s="69">
        <f t="shared" si="18"/>
        <v>63601.7884645132</v>
      </c>
      <c r="BC6" s="69">
        <f t="shared" si="18"/>
        <v>63613.308747971198</v>
      </c>
      <c r="BD6" s="69">
        <f t="shared" si="18"/>
        <v>63624.831118114715</v>
      </c>
      <c r="BE6" s="69">
        <f t="shared" si="18"/>
        <v>63636.355575321715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72023.679826433858</v>
      </c>
      <c r="DG6" s="108">
        <f t="shared" ref="DG6:DG15" si="20">G6*BG6</f>
        <v>72036.725579192076</v>
      </c>
      <c r="DH6" s="108">
        <f t="shared" ref="DH6:DH15" si="21">H6*BH6</f>
        <v>72049.773694946256</v>
      </c>
      <c r="DI6" s="108">
        <f t="shared" ref="DI6:DI15" si="22">I6*BI6</f>
        <v>72062.824174124427</v>
      </c>
      <c r="DJ6" s="108">
        <f t="shared" ref="DJ6:DJ15" si="23">J6*BJ6</f>
        <v>79879.950977113433</v>
      </c>
      <c r="DK6" s="108">
        <f t="shared" ref="DK6:DK15" si="24">K6*BK6</f>
        <v>79894.419747569176</v>
      </c>
      <c r="DL6" s="108">
        <f t="shared" ref="DL6:DL15" si="25">L6*BL6</f>
        <v>79908.891138774125</v>
      </c>
      <c r="DM6" s="108">
        <f t="shared" ref="DM6:DM15" si="26">M6*BM6</f>
        <v>79923.365151202976</v>
      </c>
      <c r="DN6" s="108">
        <f t="shared" ref="DN6:DN15" si="27">N6*BN6</f>
        <v>72611.960736739071</v>
      </c>
      <c r="DO6" s="108">
        <f t="shared" ref="DO6:DO15" si="28">O6*BO6</f>
        <v>72625.113045665013</v>
      </c>
      <c r="DP6" s="108">
        <f t="shared" ref="DP6:DP15" si="29">P6*BP6</f>
        <v>72638.267736887618</v>
      </c>
      <c r="DQ6" s="108">
        <f t="shared" ref="DQ6:DQ15" si="30">Q6*BQ6</f>
        <v>72651.424810838362</v>
      </c>
      <c r="DR6" s="108">
        <f t="shared" ref="DR6:DR15" si="31">R6*BR6</f>
        <v>72664.584267948827</v>
      </c>
      <c r="DS6" s="108">
        <f t="shared" ref="DS6:DS15" si="32">S6*BS6</f>
        <v>75341.685329617787</v>
      </c>
      <c r="DT6" s="108">
        <f t="shared" ref="DT6:DT15" si="33">T6*BT6</f>
        <v>75355.332077486906</v>
      </c>
      <c r="DU6" s="108">
        <f t="shared" ref="DU6:DU15" si="34">U6*BU6</f>
        <v>75368.98129721111</v>
      </c>
      <c r="DV6" s="108">
        <f t="shared" ref="DV6:DV15" si="35">V6*BV6</f>
        <v>75382.632989238118</v>
      </c>
      <c r="DW6" s="108">
        <f t="shared" ref="DW6:DW15" si="36">W6*BW6</f>
        <v>75622.853532611349</v>
      </c>
      <c r="DX6" s="108">
        <f t="shared" ref="DX6:DX15" si="37">X6*BX6</f>
        <v>75636.551208881647</v>
      </c>
      <c r="DY6" s="108">
        <f t="shared" ref="DY6:DY15" si="38">Y6*BY6</f>
        <v>75650.251366231751</v>
      </c>
      <c r="DZ6" s="108">
        <f t="shared" ref="DZ6:DZ15" si="39">Z6*BZ6</f>
        <v>75663.954005111067</v>
      </c>
      <c r="EA6" s="108">
        <f t="shared" ref="EA6:EA15" si="40">AA6*CA6</f>
        <v>76921.910707775707</v>
      </c>
      <c r="EB6" s="108">
        <f t="shared" ref="EB6:EB15" si="41">AB6*CB6</f>
        <v>76935.843684141277</v>
      </c>
      <c r="EC6" s="108">
        <f t="shared" ref="EC6:EC15" si="42">AC6*CC6</f>
        <v>76949.779184206913</v>
      </c>
      <c r="ED6" s="108">
        <f t="shared" ref="ED6:ED15" si="43">AD6*CD6</f>
        <v>76963.717208429734</v>
      </c>
      <c r="EE6" s="108">
        <f t="shared" ref="EE6:EE15" si="44">AE6*CE6</f>
        <v>76977.657757266919</v>
      </c>
      <c r="EF6" s="108">
        <f t="shared" ref="EF6:EF15" si="45">AF6*CF6</f>
        <v>82716.143072604376</v>
      </c>
      <c r="EG6" s="108">
        <f t="shared" ref="EG6:EG15" si="46">AG6*CG6</f>
        <v>82731.125566615228</v>
      </c>
      <c r="EH6" s="108">
        <f t="shared" ref="EH6:EH15" si="47">AH6*CH6</f>
        <v>82746.110774426765</v>
      </c>
      <c r="EI6" s="108">
        <f t="shared" ref="EI6:EI15" si="48">AI6*CI6</f>
        <v>82761.098696530564</v>
      </c>
      <c r="EJ6" s="108">
        <f t="shared" ref="EJ6:EJ15" si="49">AJ6*CJ6</f>
        <v>79609.542705858417</v>
      </c>
      <c r="EK6" s="108">
        <f t="shared" ref="EK6:EK15" si="50">AK6*CK6</f>
        <v>79623.962496874898</v>
      </c>
      <c r="EL6" s="108">
        <f t="shared" ref="EL6:EL15" si="51">AL6*CL6</f>
        <v>79638.384899768891</v>
      </c>
      <c r="EM6" s="108">
        <f t="shared" ref="EM6:EM15" si="52">AM6*CM6</f>
        <v>79652.809915013451</v>
      </c>
      <c r="EN6" s="108">
        <f t="shared" ref="EN6:EN15" si="53">AN6*CN6</f>
        <v>89513.301230404017</v>
      </c>
      <c r="EO6" s="108">
        <f t="shared" ref="EO6:EO15" si="54">AO6*CO6</f>
        <v>89529.514903452073</v>
      </c>
      <c r="EP6" s="108">
        <f t="shared" ref="EP6:EP15" si="55">AP6*CP6</f>
        <v>89545.731513306062</v>
      </c>
      <c r="EQ6" s="108">
        <f t="shared" ref="EQ6:EQ15" si="56">AQ6*CQ6</f>
        <v>89561.951060497915</v>
      </c>
      <c r="ER6" s="108">
        <f t="shared" ref="ER6:ER15" si="57">AR6*CR6</f>
        <v>89578.173545559708</v>
      </c>
      <c r="ES6" s="108">
        <f t="shared" ref="ES6:ES15" si="58">AS6*CS6</f>
        <v>81982.495982430424</v>
      </c>
      <c r="ET6" s="108">
        <f t="shared" ref="ET6:ET15" si="59">AT6*CT6</f>
        <v>81997.345589888209</v>
      </c>
      <c r="EU6" s="108">
        <f t="shared" ref="EU6:EU15" si="60">AU6*CU6</f>
        <v>82012.197887076778</v>
      </c>
      <c r="EV6" s="108">
        <f t="shared" ref="EV6:EV15" si="61">AV6*CV6</f>
        <v>82027.052874483299</v>
      </c>
      <c r="EW6" s="108">
        <f t="shared" ref="EW6:EW15" si="62">AW6*CW6</f>
        <v>79059.141538583921</v>
      </c>
      <c r="EX6" s="108">
        <f t="shared" ref="EX6:EX15" si="63">AX6*CX6</f>
        <v>79073.461634645049</v>
      </c>
      <c r="EY6" s="108">
        <f t="shared" ref="EY6:EY15" si="64">AY6*CY6</f>
        <v>79087.784324525754</v>
      </c>
      <c r="EZ6" s="108">
        <f t="shared" ref="EZ6:EZ15" si="65">AZ6*CZ6</f>
        <v>79102.109608695901</v>
      </c>
      <c r="FA6" s="108">
        <f t="shared" ref="FA6:FA15" si="66">BA6*DA6</f>
        <v>73498.540784412093</v>
      </c>
      <c r="FB6" s="108">
        <f t="shared" ref="FB6:FB15" si="67">BB6*DB6</f>
        <v>73511.853680857734</v>
      </c>
      <c r="FC6" s="108">
        <f t="shared" ref="FC6:FC15" si="68">BC6*DC6</f>
        <v>73525.168988687466</v>
      </c>
      <c r="FD6" s="108">
        <f t="shared" ref="FD6:FD15" si="69">BD6*DD6</f>
        <v>73538.486708338067</v>
      </c>
      <c r="FE6" s="108">
        <f t="shared" ref="FE6:FE15" si="70">BE6*DE6</f>
        <v>73551.806840246383</v>
      </c>
    </row>
    <row r="7" spans="1:161" ht="15.75" x14ac:dyDescent="0.25">
      <c r="A7" s="87" t="s">
        <v>172</v>
      </c>
      <c r="B7" s="12">
        <f>'Urb proj of all 25 ARs '!M7</f>
        <v>35983.821988643082</v>
      </c>
      <c r="C7" s="12">
        <f>'Urb proj of all 25 ARs '!N7</f>
        <v>36324.317847949169</v>
      </c>
      <c r="D7" s="100">
        <f t="shared" si="10"/>
        <v>9.4624706462129535E-3</v>
      </c>
      <c r="E7" s="101">
        <f t="shared" si="11"/>
        <v>1.8113143884979088E-4</v>
      </c>
      <c r="F7" s="69">
        <f t="shared" si="12"/>
        <v>35990.339790095197</v>
      </c>
      <c r="G7" s="69">
        <f t="shared" si="16"/>
        <v>35996.85877212607</v>
      </c>
      <c r="H7" s="69">
        <f t="shared" ref="H7:AM7" si="71">G7*(1+$E$7)</f>
        <v>36003.378934949535</v>
      </c>
      <c r="I7" s="69">
        <f t="shared" si="71"/>
        <v>36009.900278779474</v>
      </c>
      <c r="J7" s="69">
        <f t="shared" si="71"/>
        <v>36016.42280382981</v>
      </c>
      <c r="K7" s="69">
        <f t="shared" si="71"/>
        <v>36022.94651031449</v>
      </c>
      <c r="L7" s="69">
        <f t="shared" si="71"/>
        <v>36029.471398447509</v>
      </c>
      <c r="M7" s="69">
        <f t="shared" si="71"/>
        <v>36035.997468442911</v>
      </c>
      <c r="N7" s="69">
        <f t="shared" si="71"/>
        <v>36042.524720514761</v>
      </c>
      <c r="O7" s="69">
        <f t="shared" si="71"/>
        <v>36049.053154877169</v>
      </c>
      <c r="P7" s="69">
        <f t="shared" si="71"/>
        <v>36055.582771744281</v>
      </c>
      <c r="Q7" s="69">
        <f t="shared" si="71"/>
        <v>36062.113571330294</v>
      </c>
      <c r="R7" s="69">
        <f t="shared" si="71"/>
        <v>36068.645553849434</v>
      </c>
      <c r="S7" s="69">
        <f t="shared" si="71"/>
        <v>36075.178719515963</v>
      </c>
      <c r="T7" s="69">
        <f t="shared" si="71"/>
        <v>36081.713068544195</v>
      </c>
      <c r="U7" s="69">
        <f t="shared" si="71"/>
        <v>36088.248601148465</v>
      </c>
      <c r="V7" s="69">
        <f t="shared" si="71"/>
        <v>36094.785317543159</v>
      </c>
      <c r="W7" s="69">
        <f t="shared" si="71"/>
        <v>36101.3232179427</v>
      </c>
      <c r="X7" s="69">
        <f t="shared" si="71"/>
        <v>36107.862302561545</v>
      </c>
      <c r="Y7" s="69">
        <f t="shared" si="71"/>
        <v>36114.402571614199</v>
      </c>
      <c r="Z7" s="69">
        <f t="shared" si="71"/>
        <v>36120.944025315199</v>
      </c>
      <c r="AA7" s="69">
        <f t="shared" si="71"/>
        <v>36127.486663879114</v>
      </c>
      <c r="AB7" s="69">
        <f t="shared" si="71"/>
        <v>36134.030487520569</v>
      </c>
      <c r="AC7" s="69">
        <f t="shared" si="71"/>
        <v>36140.575496454214</v>
      </c>
      <c r="AD7" s="69">
        <f t="shared" si="71"/>
        <v>36147.121690894746</v>
      </c>
      <c r="AE7" s="69">
        <f t="shared" si="71"/>
        <v>36153.669071056895</v>
      </c>
      <c r="AF7" s="69">
        <f t="shared" si="71"/>
        <v>36160.217637155438</v>
      </c>
      <c r="AG7" s="69">
        <f t="shared" si="71"/>
        <v>36166.767389405177</v>
      </c>
      <c r="AH7" s="69">
        <f t="shared" si="71"/>
        <v>36173.318328020963</v>
      </c>
      <c r="AI7" s="69">
        <f t="shared" si="71"/>
        <v>36179.870453217693</v>
      </c>
      <c r="AJ7" s="69">
        <f t="shared" si="71"/>
        <v>36186.423765210282</v>
      </c>
      <c r="AK7" s="69">
        <f t="shared" si="71"/>
        <v>36192.9782642137</v>
      </c>
      <c r="AL7" s="69">
        <f t="shared" si="71"/>
        <v>36199.533950442958</v>
      </c>
      <c r="AM7" s="69">
        <f t="shared" si="71"/>
        <v>36206.090824113096</v>
      </c>
      <c r="AN7" s="69">
        <f t="shared" ref="AN7:BE7" si="72">AM7*(1+$E$7)</f>
        <v>36212.648885439194</v>
      </c>
      <c r="AO7" s="69">
        <f t="shared" si="72"/>
        <v>36219.208134636378</v>
      </c>
      <c r="AP7" s="69">
        <f t="shared" si="72"/>
        <v>36225.768571919805</v>
      </c>
      <c r="AQ7" s="69">
        <f t="shared" si="72"/>
        <v>36232.330197504678</v>
      </c>
      <c r="AR7" s="69">
        <f t="shared" si="72"/>
        <v>36238.893011606233</v>
      </c>
      <c r="AS7" s="69">
        <f t="shared" si="72"/>
        <v>36245.457014439751</v>
      </c>
      <c r="AT7" s="69">
        <f t="shared" si="72"/>
        <v>36252.022206220543</v>
      </c>
      <c r="AU7" s="69">
        <f t="shared" si="72"/>
        <v>36258.588587163969</v>
      </c>
      <c r="AV7" s="69">
        <f t="shared" si="72"/>
        <v>36265.156157485428</v>
      </c>
      <c r="AW7" s="69">
        <f t="shared" si="72"/>
        <v>36271.724917400345</v>
      </c>
      <c r="AX7" s="69">
        <f t="shared" si="72"/>
        <v>36278.294867124197</v>
      </c>
      <c r="AY7" s="69">
        <f t="shared" si="72"/>
        <v>36284.8660068725</v>
      </c>
      <c r="AZ7" s="69">
        <f t="shared" si="72"/>
        <v>36291.438336860796</v>
      </c>
      <c r="BA7" s="69">
        <f t="shared" si="72"/>
        <v>36298.011857304678</v>
      </c>
      <c r="BB7" s="69">
        <f t="shared" si="72"/>
        <v>36304.586568419778</v>
      </c>
      <c r="BC7" s="69">
        <f t="shared" si="72"/>
        <v>36311.162470421761</v>
      </c>
      <c r="BD7" s="69">
        <f t="shared" si="72"/>
        <v>36317.739563526338</v>
      </c>
      <c r="BE7" s="69">
        <f t="shared" si="72"/>
        <v>36324.317847949249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96388.627201437455</v>
      </c>
      <c r="DG7" s="108">
        <f t="shared" si="20"/>
        <v>96406.086212171213</v>
      </c>
      <c r="DH7" s="108">
        <f t="shared" si="21"/>
        <v>96423.548385280694</v>
      </c>
      <c r="DI7" s="108">
        <f t="shared" si="22"/>
        <v>96441.013721338706</v>
      </c>
      <c r="DJ7" s="108">
        <f t="shared" si="23"/>
        <v>115325.50273839282</v>
      </c>
      <c r="DK7" s="108">
        <f t="shared" si="24"/>
        <v>115346.39181263991</v>
      </c>
      <c r="DL7" s="108">
        <f t="shared" si="25"/>
        <v>115367.28467055505</v>
      </c>
      <c r="DM7" s="108">
        <f t="shared" si="26"/>
        <v>115388.18131282364</v>
      </c>
      <c r="DN7" s="108">
        <f t="shared" si="27"/>
        <v>96608.101352608588</v>
      </c>
      <c r="DO7" s="108">
        <f t="shared" si="28"/>
        <v>96625.600117011141</v>
      </c>
      <c r="DP7" s="108">
        <f t="shared" si="29"/>
        <v>96643.102050990055</v>
      </c>
      <c r="DQ7" s="108">
        <f t="shared" si="30"/>
        <v>96660.607155119447</v>
      </c>
      <c r="DR7" s="108">
        <f t="shared" si="31"/>
        <v>96678.11542997355</v>
      </c>
      <c r="DS7" s="108">
        <f t="shared" si="32"/>
        <v>103640.19420791614</v>
      </c>
      <c r="DT7" s="108">
        <f t="shared" si="33"/>
        <v>103658.9667054157</v>
      </c>
      <c r="DU7" s="108">
        <f t="shared" si="34"/>
        <v>103677.74260320474</v>
      </c>
      <c r="DV7" s="108">
        <f t="shared" si="35"/>
        <v>103696.52190189915</v>
      </c>
      <c r="DW7" s="108">
        <f t="shared" si="36"/>
        <v>103874.88187748245</v>
      </c>
      <c r="DX7" s="108">
        <f t="shared" si="37"/>
        <v>103893.69688429727</v>
      </c>
      <c r="DY7" s="108">
        <f t="shared" si="38"/>
        <v>103912.51529910135</v>
      </c>
      <c r="DZ7" s="108">
        <f t="shared" si="39"/>
        <v>103931.33712251198</v>
      </c>
      <c r="EA7" s="108">
        <f t="shared" si="40"/>
        <v>112554.53986936832</v>
      </c>
      <c r="EB7" s="108">
        <f t="shared" si="41"/>
        <v>112574.92703512394</v>
      </c>
      <c r="EC7" s="108">
        <f t="shared" si="42"/>
        <v>112595.31789363621</v>
      </c>
      <c r="ED7" s="108">
        <f t="shared" si="43"/>
        <v>112615.71244557404</v>
      </c>
      <c r="EE7" s="108">
        <f t="shared" si="44"/>
        <v>112636.11069160639</v>
      </c>
      <c r="EF7" s="108">
        <f t="shared" si="45"/>
        <v>115398.75711988607</v>
      </c>
      <c r="EG7" s="108">
        <f t="shared" si="46"/>
        <v>115419.65946280467</v>
      </c>
      <c r="EH7" s="108">
        <f t="shared" si="47"/>
        <v>115440.56559179472</v>
      </c>
      <c r="EI7" s="108">
        <f t="shared" si="48"/>
        <v>115461.47550754201</v>
      </c>
      <c r="EJ7" s="108">
        <f t="shared" si="49"/>
        <v>123220.5751515889</v>
      </c>
      <c r="EK7" s="108">
        <f t="shared" si="50"/>
        <v>123242.89427166201</v>
      </c>
      <c r="EL7" s="108">
        <f t="shared" si="51"/>
        <v>123265.21743442945</v>
      </c>
      <c r="EM7" s="108">
        <f t="shared" si="52"/>
        <v>123287.54464062348</v>
      </c>
      <c r="EN7" s="108">
        <f t="shared" si="53"/>
        <v>127413.47865107251</v>
      </c>
      <c r="EO7" s="108">
        <f t="shared" si="54"/>
        <v>127436.55723778944</v>
      </c>
      <c r="EP7" s="108">
        <f t="shared" si="55"/>
        <v>127459.64000476399</v>
      </c>
      <c r="EQ7" s="108">
        <f t="shared" si="56"/>
        <v>127482.72695275334</v>
      </c>
      <c r="ER7" s="108">
        <f t="shared" si="57"/>
        <v>127505.81808251479</v>
      </c>
      <c r="ES7" s="108">
        <f t="shared" si="58"/>
        <v>119473.34512284052</v>
      </c>
      <c r="ET7" s="108">
        <f t="shared" si="59"/>
        <v>119494.98550174681</v>
      </c>
      <c r="EU7" s="108">
        <f t="shared" si="60"/>
        <v>119516.62980040607</v>
      </c>
      <c r="EV7" s="108">
        <f t="shared" si="61"/>
        <v>119538.2780195283</v>
      </c>
      <c r="EW7" s="108">
        <f t="shared" si="62"/>
        <v>106395.26305314423</v>
      </c>
      <c r="EX7" s="108">
        <f t="shared" si="63"/>
        <v>106414.53458022785</v>
      </c>
      <c r="EY7" s="108">
        <f t="shared" si="64"/>
        <v>106433.8095979909</v>
      </c>
      <c r="EZ7" s="108">
        <f t="shared" si="65"/>
        <v>106453.08810706565</v>
      </c>
      <c r="FA7" s="108">
        <f t="shared" si="66"/>
        <v>99911.727962832345</v>
      </c>
      <c r="FB7" s="108">
        <f t="shared" si="67"/>
        <v>99929.825117876215</v>
      </c>
      <c r="FC7" s="108">
        <f t="shared" si="68"/>
        <v>99947.925550883825</v>
      </c>
      <c r="FD7" s="108">
        <f t="shared" si="69"/>
        <v>99966.029262448908</v>
      </c>
      <c r="FE7" s="108">
        <f t="shared" si="70"/>
        <v>99984.136253165314</v>
      </c>
    </row>
    <row r="8" spans="1:161" ht="15.75" x14ac:dyDescent="0.25">
      <c r="A8" s="87" t="s">
        <v>173</v>
      </c>
      <c r="B8" s="12">
        <f>'Urb proj of all 25 ARs '!M8</f>
        <v>10727.676424187446</v>
      </c>
      <c r="C8" s="12">
        <f>'Urb proj of all 25 ARs '!N8</f>
        <v>10829.186747453388</v>
      </c>
      <c r="D8" s="100">
        <f t="shared" si="10"/>
        <v>9.4624706462127384E-3</v>
      </c>
      <c r="E8" s="101">
        <f t="shared" si="11"/>
        <v>1.8113143884979088E-4</v>
      </c>
      <c r="F8" s="69">
        <f t="shared" si="12"/>
        <v>10729.619543653675</v>
      </c>
      <c r="G8" s="69">
        <f t="shared" si="16"/>
        <v>10731.563015079928</v>
      </c>
      <c r="H8" s="69">
        <f t="shared" ref="H8:AM8" si="73">G8*(1+$E$8)</f>
        <v>10733.506838529956</v>
      </c>
      <c r="I8" s="69">
        <f t="shared" si="73"/>
        <v>10735.451014067523</v>
      </c>
      <c r="J8" s="69">
        <f t="shared" si="73"/>
        <v>10737.395541756403</v>
      </c>
      <c r="K8" s="69">
        <f t="shared" si="73"/>
        <v>10739.340421660381</v>
      </c>
      <c r="L8" s="69">
        <f t="shared" si="73"/>
        <v>10741.285653843255</v>
      </c>
      <c r="M8" s="69">
        <f t="shared" si="73"/>
        <v>10743.231238368833</v>
      </c>
      <c r="N8" s="69">
        <f t="shared" si="73"/>
        <v>10745.177175300934</v>
      </c>
      <c r="O8" s="69">
        <f t="shared" si="73"/>
        <v>10747.123464703393</v>
      </c>
      <c r="P8" s="69">
        <f t="shared" si="73"/>
        <v>10749.070106640051</v>
      </c>
      <c r="Q8" s="69">
        <f t="shared" si="73"/>
        <v>10751.017101174764</v>
      </c>
      <c r="R8" s="69">
        <f t="shared" si="73"/>
        <v>10752.964448371398</v>
      </c>
      <c r="S8" s="69">
        <f t="shared" si="73"/>
        <v>10754.912148293832</v>
      </c>
      <c r="T8" s="69">
        <f t="shared" si="73"/>
        <v>10756.860201005955</v>
      </c>
      <c r="U8" s="69">
        <f t="shared" si="73"/>
        <v>10758.808606571669</v>
      </c>
      <c r="V8" s="69">
        <f t="shared" si="73"/>
        <v>10760.757365054887</v>
      </c>
      <c r="W8" s="69">
        <f t="shared" si="73"/>
        <v>10762.706476519534</v>
      </c>
      <c r="X8" s="69">
        <f t="shared" si="73"/>
        <v>10764.655941029543</v>
      </c>
      <c r="Y8" s="69">
        <f t="shared" si="73"/>
        <v>10766.605758648864</v>
      </c>
      <c r="Z8" s="69">
        <f t="shared" si="73"/>
        <v>10768.555929441456</v>
      </c>
      <c r="AA8" s="69">
        <f t="shared" si="73"/>
        <v>10770.506453471291</v>
      </c>
      <c r="AB8" s="69">
        <f t="shared" si="73"/>
        <v>10772.45733080235</v>
      </c>
      <c r="AC8" s="69">
        <f t="shared" si="73"/>
        <v>10774.408561498627</v>
      </c>
      <c r="AD8" s="69">
        <f t="shared" si="73"/>
        <v>10776.360145624127</v>
      </c>
      <c r="AE8" s="69">
        <f t="shared" si="73"/>
        <v>10778.312083242867</v>
      </c>
      <c r="AF8" s="69">
        <f t="shared" si="73"/>
        <v>10780.264374418877</v>
      </c>
      <c r="AG8" s="69">
        <f t="shared" si="73"/>
        <v>10782.217019216198</v>
      </c>
      <c r="AH8" s="69">
        <f t="shared" si="73"/>
        <v>10784.17001769888</v>
      </c>
      <c r="AI8" s="69">
        <f t="shared" si="73"/>
        <v>10786.123369930987</v>
      </c>
      <c r="AJ8" s="69">
        <f t="shared" si="73"/>
        <v>10788.077075976595</v>
      </c>
      <c r="AK8" s="69">
        <f t="shared" si="73"/>
        <v>10790.031135899788</v>
      </c>
      <c r="AL8" s="69">
        <f t="shared" si="73"/>
        <v>10791.985549764668</v>
      </c>
      <c r="AM8" s="69">
        <f t="shared" si="73"/>
        <v>10793.940317635343</v>
      </c>
      <c r="AN8" s="69">
        <f t="shared" ref="AN8:BE8" si="74">AM8*(1+$E$8)</f>
        <v>10795.895439575934</v>
      </c>
      <c r="AO8" s="69">
        <f t="shared" si="74"/>
        <v>10797.850915650575</v>
      </c>
      <c r="AP8" s="69">
        <f t="shared" si="74"/>
        <v>10799.806745923412</v>
      </c>
      <c r="AQ8" s="69">
        <f t="shared" si="74"/>
        <v>10801.762930458601</v>
      </c>
      <c r="AR8" s="69">
        <f t="shared" si="74"/>
        <v>10803.719469320309</v>
      </c>
      <c r="AS8" s="69">
        <f t="shared" si="74"/>
        <v>10805.676362572716</v>
      </c>
      <c r="AT8" s="69">
        <f t="shared" si="74"/>
        <v>10807.633610280014</v>
      </c>
      <c r="AU8" s="69">
        <f t="shared" si="74"/>
        <v>10809.591212506406</v>
      </c>
      <c r="AV8" s="69">
        <f t="shared" si="74"/>
        <v>10811.549169316106</v>
      </c>
      <c r="AW8" s="69">
        <f t="shared" si="74"/>
        <v>10813.50748077334</v>
      </c>
      <c r="AX8" s="69">
        <f t="shared" si="74"/>
        <v>10815.466146942344</v>
      </c>
      <c r="AY8" s="69">
        <f t="shared" si="74"/>
        <v>10817.425167887372</v>
      </c>
      <c r="AZ8" s="69">
        <f t="shared" si="74"/>
        <v>10819.384543672681</v>
      </c>
      <c r="BA8" s="69">
        <f t="shared" si="74"/>
        <v>10821.344274362546</v>
      </c>
      <c r="BB8" s="69">
        <f t="shared" si="74"/>
        <v>10823.30436002125</v>
      </c>
      <c r="BC8" s="69">
        <f t="shared" si="74"/>
        <v>10825.26480071309</v>
      </c>
      <c r="BD8" s="69">
        <f t="shared" si="74"/>
        <v>10827.225596502374</v>
      </c>
      <c r="BE8" s="69">
        <f t="shared" si="74"/>
        <v>10829.186747453419</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10027.040554256992</v>
      </c>
      <c r="DG8" s="108">
        <f t="shared" si="20"/>
        <v>10028.85676653999</v>
      </c>
      <c r="DH8" s="108">
        <f t="shared" si="21"/>
        <v>10030.673307796133</v>
      </c>
      <c r="DI8" s="108">
        <f t="shared" si="22"/>
        <v>10032.490178085005</v>
      </c>
      <c r="DJ8" s="108">
        <f t="shared" si="23"/>
        <v>10970.957901387961</v>
      </c>
      <c r="DK8" s="108">
        <f t="shared" si="24"/>
        <v>10972.9450867782</v>
      </c>
      <c r="DL8" s="108">
        <f t="shared" si="25"/>
        <v>10974.932632110189</v>
      </c>
      <c r="DM8" s="108">
        <f t="shared" si="26"/>
        <v>10976.920537449123</v>
      </c>
      <c r="DN8" s="108">
        <f t="shared" si="27"/>
        <v>9268.637785387129</v>
      </c>
      <c r="DO8" s="108">
        <f t="shared" si="28"/>
        <v>9270.3166270853744</v>
      </c>
      <c r="DP8" s="108">
        <f t="shared" si="29"/>
        <v>9271.9957728746303</v>
      </c>
      <c r="DQ8" s="108">
        <f t="shared" si="30"/>
        <v>9273.6752228099813</v>
      </c>
      <c r="DR8" s="108">
        <f t="shared" si="31"/>
        <v>9275.3549769465135</v>
      </c>
      <c r="DS8" s="108">
        <f t="shared" si="32"/>
        <v>9576.8881149078879</v>
      </c>
      <c r="DT8" s="108">
        <f t="shared" si="33"/>
        <v>9578.6227904318439</v>
      </c>
      <c r="DU8" s="108">
        <f t="shared" si="34"/>
        <v>9580.357780160075</v>
      </c>
      <c r="DV8" s="108">
        <f t="shared" si="35"/>
        <v>9582.0930841494919</v>
      </c>
      <c r="DW8" s="108">
        <f t="shared" si="36"/>
        <v>9685.6907699972562</v>
      </c>
      <c r="DX8" s="108">
        <f t="shared" si="37"/>
        <v>9687.4451531026789</v>
      </c>
      <c r="DY8" s="108">
        <f t="shared" si="38"/>
        <v>9689.1998539820379</v>
      </c>
      <c r="DZ8" s="108">
        <f t="shared" si="39"/>
        <v>9690.9548726928933</v>
      </c>
      <c r="EA8" s="108">
        <f t="shared" si="40"/>
        <v>10022.14832222256</v>
      </c>
      <c r="EB8" s="108">
        <f t="shared" si="41"/>
        <v>10023.96364836853</v>
      </c>
      <c r="EC8" s="108">
        <f t="shared" si="42"/>
        <v>10025.779303327139</v>
      </c>
      <c r="ED8" s="108">
        <f t="shared" si="43"/>
        <v>10027.595287157941</v>
      </c>
      <c r="EE8" s="108">
        <f t="shared" si="44"/>
        <v>10029.411599920506</v>
      </c>
      <c r="EF8" s="108">
        <f t="shared" si="45"/>
        <v>9380.9773602515961</v>
      </c>
      <c r="EG8" s="108">
        <f t="shared" si="46"/>
        <v>9382.6765501786758</v>
      </c>
      <c r="EH8" s="108">
        <f t="shared" si="47"/>
        <v>9384.3760478824734</v>
      </c>
      <c r="EI8" s="108">
        <f t="shared" si="48"/>
        <v>9386.0758534187335</v>
      </c>
      <c r="EJ8" s="108">
        <f t="shared" si="49"/>
        <v>9519.0586067503209</v>
      </c>
      <c r="EK8" s="108">
        <f t="shared" si="50"/>
        <v>9520.7828075322559</v>
      </c>
      <c r="EL8" s="108">
        <f t="shared" si="51"/>
        <v>9522.5073206211619</v>
      </c>
      <c r="EM8" s="108">
        <f t="shared" si="52"/>
        <v>9524.2321460736039</v>
      </c>
      <c r="EN8" s="108">
        <f t="shared" si="53"/>
        <v>10539.347907077916</v>
      </c>
      <c r="EO8" s="108">
        <f t="shared" si="54"/>
        <v>10541.256914328862</v>
      </c>
      <c r="EP8" s="108">
        <f t="shared" si="55"/>
        <v>10543.166267361039</v>
      </c>
      <c r="EQ8" s="108">
        <f t="shared" si="56"/>
        <v>10545.07596623708</v>
      </c>
      <c r="ER8" s="108">
        <f t="shared" si="57"/>
        <v>10546.986011019624</v>
      </c>
      <c r="ES8" s="108">
        <f t="shared" si="58"/>
        <v>10364.905185923775</v>
      </c>
      <c r="ET8" s="108">
        <f t="shared" si="59"/>
        <v>10366.782596113644</v>
      </c>
      <c r="EU8" s="108">
        <f t="shared" si="60"/>
        <v>10368.660346361521</v>
      </c>
      <c r="EV8" s="108">
        <f t="shared" si="61"/>
        <v>10370.538436729003</v>
      </c>
      <c r="EW8" s="108">
        <f t="shared" si="62"/>
        <v>10425.697736527491</v>
      </c>
      <c r="EX8" s="108">
        <f t="shared" si="63"/>
        <v>10427.58615815952</v>
      </c>
      <c r="EY8" s="108">
        <f t="shared" si="64"/>
        <v>10429.474921844077</v>
      </c>
      <c r="EZ8" s="108">
        <f t="shared" si="65"/>
        <v>10431.364027643118</v>
      </c>
      <c r="FA8" s="108">
        <f t="shared" si="66"/>
        <v>9460.6597863302486</v>
      </c>
      <c r="FB8" s="108">
        <f t="shared" si="67"/>
        <v>9462.3734092498144</v>
      </c>
      <c r="FC8" s="108">
        <f t="shared" si="68"/>
        <v>9464.0873425603659</v>
      </c>
      <c r="FD8" s="108">
        <f t="shared" si="69"/>
        <v>9465.8015863181245</v>
      </c>
      <c r="FE8" s="108">
        <f t="shared" si="70"/>
        <v>9467.5161405793206</v>
      </c>
    </row>
    <row r="9" spans="1:161" ht="15.75" x14ac:dyDescent="0.25">
      <c r="A9" s="87" t="s">
        <v>175</v>
      </c>
      <c r="B9" s="12">
        <f>'Urb proj of all 25 ARs '!M9</f>
        <v>41112.755657435271</v>
      </c>
      <c r="C9" s="12">
        <f>'Urb proj of all 25 ARs '!N9</f>
        <v>41501.783901028677</v>
      </c>
      <c r="D9" s="100">
        <f t="shared" si="10"/>
        <v>9.4624706462129327E-3</v>
      </c>
      <c r="E9" s="101">
        <f t="shared" si="11"/>
        <v>1.8113143884979088E-4</v>
      </c>
      <c r="F9" s="69">
        <f t="shared" si="12"/>
        <v>41120.202470022581</v>
      </c>
      <c r="G9" s="69">
        <f t="shared" si="16"/>
        <v>41127.650631461773</v>
      </c>
      <c r="H9" s="69">
        <f t="shared" ref="H9:AM9" si="75">G9*(1+$E$9)</f>
        <v>41135.100141997158</v>
      </c>
      <c r="I9" s="69">
        <f t="shared" si="75"/>
        <v>41142.551001873107</v>
      </c>
      <c r="J9" s="69">
        <f t="shared" si="75"/>
        <v>41150.003211334028</v>
      </c>
      <c r="K9" s="69">
        <f t="shared" si="75"/>
        <v>41157.456770624369</v>
      </c>
      <c r="L9" s="69">
        <f t="shared" si="75"/>
        <v>41164.911679988632</v>
      </c>
      <c r="M9" s="69">
        <f t="shared" si="75"/>
        <v>41172.367939671356</v>
      </c>
      <c r="N9" s="69">
        <f t="shared" si="75"/>
        <v>41179.825549917121</v>
      </c>
      <c r="O9" s="69">
        <f t="shared" si="75"/>
        <v>41187.284510970559</v>
      </c>
      <c r="P9" s="69">
        <f t="shared" si="75"/>
        <v>41194.744823076348</v>
      </c>
      <c r="Q9" s="69">
        <f t="shared" si="75"/>
        <v>41202.206486479205</v>
      </c>
      <c r="R9" s="69">
        <f t="shared" si="75"/>
        <v>41209.669501423887</v>
      </c>
      <c r="S9" s="69">
        <f t="shared" si="75"/>
        <v>41217.133868155201</v>
      </c>
      <c r="T9" s="69">
        <f t="shared" si="75"/>
        <v>41224.599586918004</v>
      </c>
      <c r="U9" s="69">
        <f t="shared" si="75"/>
        <v>41232.066657957192</v>
      </c>
      <c r="V9" s="69">
        <f t="shared" si="75"/>
        <v>41239.535081517701</v>
      </c>
      <c r="W9" s="69">
        <f t="shared" si="75"/>
        <v>41247.004857844513</v>
      </c>
      <c r="X9" s="69">
        <f t="shared" si="75"/>
        <v>41254.475987182661</v>
      </c>
      <c r="Y9" s="69">
        <f t="shared" si="75"/>
        <v>41261.948469777213</v>
      </c>
      <c r="Z9" s="69">
        <f t="shared" si="75"/>
        <v>41269.42230587329</v>
      </c>
      <c r="AA9" s="69">
        <f t="shared" si="75"/>
        <v>41276.897495716054</v>
      </c>
      <c r="AB9" s="69">
        <f t="shared" si="75"/>
        <v>41284.374039550705</v>
      </c>
      <c r="AC9" s="69">
        <f t="shared" si="75"/>
        <v>41291.851937622501</v>
      </c>
      <c r="AD9" s="69">
        <f t="shared" si="75"/>
        <v>41299.331190176737</v>
      </c>
      <c r="AE9" s="69">
        <f t="shared" si="75"/>
        <v>41306.811797458751</v>
      </c>
      <c r="AF9" s="69">
        <f t="shared" si="75"/>
        <v>41314.293759713924</v>
      </c>
      <c r="AG9" s="69">
        <f t="shared" si="75"/>
        <v>41321.777077187682</v>
      </c>
      <c r="AH9" s="69">
        <f t="shared" si="75"/>
        <v>41329.261750125501</v>
      </c>
      <c r="AI9" s="69">
        <f t="shared" si="75"/>
        <v>41336.7477787729</v>
      </c>
      <c r="AJ9" s="69">
        <f t="shared" si="75"/>
        <v>41344.235163375437</v>
      </c>
      <c r="AK9" s="69">
        <f t="shared" si="75"/>
        <v>41351.723904178725</v>
      </c>
      <c r="AL9" s="69">
        <f t="shared" si="75"/>
        <v>41359.214001428409</v>
      </c>
      <c r="AM9" s="69">
        <f t="shared" si="75"/>
        <v>41366.705455370182</v>
      </c>
      <c r="AN9" s="69">
        <f t="shared" ref="AN9:BE9" si="76">AM9*(1+$E$9)</f>
        <v>41374.19826624979</v>
      </c>
      <c r="AO9" s="69">
        <f t="shared" si="76"/>
        <v>41381.692434313016</v>
      </c>
      <c r="AP9" s="69">
        <f t="shared" si="76"/>
        <v>41389.187959805684</v>
      </c>
      <c r="AQ9" s="69">
        <f t="shared" si="76"/>
        <v>41396.684842973671</v>
      </c>
      <c r="AR9" s="69">
        <f t="shared" si="76"/>
        <v>41404.18308406289</v>
      </c>
      <c r="AS9" s="69">
        <f t="shared" si="76"/>
        <v>41411.682683319304</v>
      </c>
      <c r="AT9" s="69">
        <f t="shared" si="76"/>
        <v>41419.183640988922</v>
      </c>
      <c r="AU9" s="69">
        <f t="shared" si="76"/>
        <v>41426.685957317801</v>
      </c>
      <c r="AV9" s="69">
        <f t="shared" si="76"/>
        <v>41434.189632552028</v>
      </c>
      <c r="AW9" s="69">
        <f t="shared" si="76"/>
        <v>41441.69466693775</v>
      </c>
      <c r="AX9" s="69">
        <f t="shared" si="76"/>
        <v>41449.201060721149</v>
      </c>
      <c r="AY9" s="69">
        <f t="shared" si="76"/>
        <v>41456.708814148449</v>
      </c>
      <c r="AZ9" s="69">
        <f t="shared" si="76"/>
        <v>41464.217927465936</v>
      </c>
      <c r="BA9" s="69">
        <f t="shared" si="76"/>
        <v>41471.728400919921</v>
      </c>
      <c r="BB9" s="69">
        <f t="shared" si="76"/>
        <v>41479.240234756769</v>
      </c>
      <c r="BC9" s="69">
        <f t="shared" si="76"/>
        <v>41486.753429222888</v>
      </c>
      <c r="BD9" s="69">
        <f t="shared" si="76"/>
        <v>41494.267984564729</v>
      </c>
      <c r="BE9" s="69">
        <f t="shared" si="76"/>
        <v>41501.783901028793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69882.124332005202</v>
      </c>
      <c r="DG9" s="108">
        <f t="shared" si="20"/>
        <v>69894.78218173534</v>
      </c>
      <c r="DH9" s="108">
        <f t="shared" si="21"/>
        <v>69907.442324200005</v>
      </c>
      <c r="DI9" s="108">
        <f t="shared" si="22"/>
        <v>69920.104759814494</v>
      </c>
      <c r="DJ9" s="108">
        <f t="shared" si="23"/>
        <v>75283.094455117898</v>
      </c>
      <c r="DK9" s="108">
        <f t="shared" si="24"/>
        <v>75296.730590337611</v>
      </c>
      <c r="DL9" s="108">
        <f t="shared" si="25"/>
        <v>75310.36919549013</v>
      </c>
      <c r="DM9" s="108">
        <f t="shared" si="26"/>
        <v>75324.010271022824</v>
      </c>
      <c r="DN9" s="108">
        <f t="shared" si="27"/>
        <v>64343.231889133211</v>
      </c>
      <c r="DO9" s="108">
        <f t="shared" si="28"/>
        <v>64354.886471305537</v>
      </c>
      <c r="DP9" s="108">
        <f t="shared" si="29"/>
        <v>64366.5431644891</v>
      </c>
      <c r="DQ9" s="108">
        <f t="shared" si="30"/>
        <v>64378.201969066271</v>
      </c>
      <c r="DR9" s="108">
        <f t="shared" si="31"/>
        <v>64389.86288541949</v>
      </c>
      <c r="DS9" s="108">
        <f t="shared" si="32"/>
        <v>69149.401664513847</v>
      </c>
      <c r="DT9" s="108">
        <f t="shared" si="33"/>
        <v>69161.926795132938</v>
      </c>
      <c r="DU9" s="108">
        <f t="shared" si="34"/>
        <v>69174.454194446967</v>
      </c>
      <c r="DV9" s="108">
        <f t="shared" si="35"/>
        <v>69186.983862866866</v>
      </c>
      <c r="DW9" s="108">
        <f t="shared" si="36"/>
        <v>66416.840157054539</v>
      </c>
      <c r="DX9" s="108">
        <f t="shared" si="37"/>
        <v>66428.870334876046</v>
      </c>
      <c r="DY9" s="108">
        <f t="shared" si="38"/>
        <v>66440.902691740965</v>
      </c>
      <c r="DZ9" s="108">
        <f t="shared" si="39"/>
        <v>66452.937228044</v>
      </c>
      <c r="EA9" s="108">
        <f t="shared" si="40"/>
        <v>73416.520511319774</v>
      </c>
      <c r="EB9" s="108">
        <f t="shared" si="41"/>
        <v>73429.818551315329</v>
      </c>
      <c r="EC9" s="108">
        <f t="shared" si="42"/>
        <v>73443.119000004008</v>
      </c>
      <c r="ED9" s="108">
        <f t="shared" si="43"/>
        <v>73456.421857822104</v>
      </c>
      <c r="EE9" s="108">
        <f t="shared" si="44"/>
        <v>73469.727125205973</v>
      </c>
      <c r="EF9" s="108">
        <f t="shared" si="45"/>
        <v>75457.963985118404</v>
      </c>
      <c r="EG9" s="108">
        <f t="shared" si="46"/>
        <v>75471.631794707704</v>
      </c>
      <c r="EH9" s="108">
        <f t="shared" si="47"/>
        <v>75485.302079967019</v>
      </c>
      <c r="EI9" s="108">
        <f t="shared" si="48"/>
        <v>75498.974841344767</v>
      </c>
      <c r="EJ9" s="108">
        <f t="shared" si="49"/>
        <v>79345.645262041333</v>
      </c>
      <c r="EK9" s="108">
        <f t="shared" si="50"/>
        <v>79360.017252934122</v>
      </c>
      <c r="EL9" s="108">
        <f t="shared" si="51"/>
        <v>79374.391847046281</v>
      </c>
      <c r="EM9" s="108">
        <f t="shared" si="52"/>
        <v>79388.769044849367</v>
      </c>
      <c r="EN9" s="108">
        <f t="shared" si="53"/>
        <v>86247.904738358731</v>
      </c>
      <c r="EO9" s="108">
        <f t="shared" si="54"/>
        <v>86263.526945441772</v>
      </c>
      <c r="EP9" s="108">
        <f t="shared" si="55"/>
        <v>86279.151982197669</v>
      </c>
      <c r="EQ9" s="108">
        <f t="shared" si="56"/>
        <v>86294.779849138955</v>
      </c>
      <c r="ER9" s="108">
        <f t="shared" si="57"/>
        <v>86310.41054677825</v>
      </c>
      <c r="ES9" s="108">
        <f t="shared" si="58"/>
        <v>80610.265163680553</v>
      </c>
      <c r="ET9" s="108">
        <f t="shared" si="59"/>
        <v>80624.86621699571</v>
      </c>
      <c r="EU9" s="108">
        <f t="shared" si="60"/>
        <v>80639.469915020672</v>
      </c>
      <c r="EV9" s="108">
        <f t="shared" si="61"/>
        <v>80654.076258234461</v>
      </c>
      <c r="EW9" s="108">
        <f t="shared" si="62"/>
        <v>74431.67763760878</v>
      </c>
      <c r="EX9" s="108">
        <f t="shared" si="63"/>
        <v>74445.159554475278</v>
      </c>
      <c r="EY9" s="108">
        <f t="shared" si="64"/>
        <v>74458.643913340784</v>
      </c>
      <c r="EZ9" s="108">
        <f t="shared" si="65"/>
        <v>74472.130714647617</v>
      </c>
      <c r="FA9" s="108">
        <f t="shared" si="66"/>
        <v>65656.151522828412</v>
      </c>
      <c r="FB9" s="108">
        <f t="shared" si="67"/>
        <v>65668.043916023074</v>
      </c>
      <c r="FC9" s="108">
        <f t="shared" si="68"/>
        <v>65679.938463304046</v>
      </c>
      <c r="FD9" s="108">
        <f t="shared" si="69"/>
        <v>65691.835165061464</v>
      </c>
      <c r="FE9" s="108">
        <f t="shared" si="70"/>
        <v>65703.734021685596</v>
      </c>
    </row>
    <row r="10" spans="1:161" ht="15.75" x14ac:dyDescent="0.25">
      <c r="A10" s="47" t="s">
        <v>199</v>
      </c>
      <c r="B10" s="12">
        <f>'Urb proj of all 25 ARs '!M10</f>
        <v>56991.735401942518</v>
      </c>
      <c r="C10" s="12">
        <f>'Urb proj of all 25 ARs '!N10</f>
        <v>57531.01802526012</v>
      </c>
      <c r="D10" s="100">
        <f t="shared" si="10"/>
        <v>9.4624706462126951E-3</v>
      </c>
      <c r="E10" s="101">
        <f t="shared" si="11"/>
        <v>1.8113143884979088E-4</v>
      </c>
      <c r="F10" s="69">
        <f t="shared" si="12"/>
        <v>57002.05839697842</v>
      </c>
      <c r="G10" s="69">
        <f t="shared" si="16"/>
        <v>57012.383261833267</v>
      </c>
      <c r="H10" s="69">
        <f t="shared" ref="H10:AM10" si="77">G10*(1+$E$10)</f>
        <v>57022.709996845741</v>
      </c>
      <c r="I10" s="69">
        <f t="shared" si="77"/>
        <v>57033.038602354587</v>
      </c>
      <c r="J10" s="69">
        <f t="shared" si="77"/>
        <v>57043.369078698604</v>
      </c>
      <c r="K10" s="69">
        <f t="shared" si="77"/>
        <v>57053.70142621667</v>
      </c>
      <c r="L10" s="69">
        <f t="shared" si="77"/>
        <v>57064.035645247706</v>
      </c>
      <c r="M10" s="69">
        <f t="shared" si="77"/>
        <v>57074.371736130706</v>
      </c>
      <c r="N10" s="69">
        <f t="shared" si="77"/>
        <v>57084.709699204723</v>
      </c>
      <c r="O10" s="69">
        <f t="shared" si="77"/>
        <v>57095.049534808859</v>
      </c>
      <c r="P10" s="69">
        <f t="shared" si="77"/>
        <v>57105.391243282298</v>
      </c>
      <c r="Q10" s="69">
        <f t="shared" si="77"/>
        <v>57115.734824964275</v>
      </c>
      <c r="R10" s="69">
        <f t="shared" si="77"/>
        <v>57126.080280194081</v>
      </c>
      <c r="S10" s="69">
        <f t="shared" si="77"/>
        <v>57136.427609311082</v>
      </c>
      <c r="T10" s="69">
        <f t="shared" si="77"/>
        <v>57146.776812654694</v>
      </c>
      <c r="U10" s="69">
        <f t="shared" si="77"/>
        <v>57157.127890564399</v>
      </c>
      <c r="V10" s="69">
        <f t="shared" si="77"/>
        <v>57167.480843379737</v>
      </c>
      <c r="W10" s="69">
        <f t="shared" si="77"/>
        <v>57177.83567144032</v>
      </c>
      <c r="X10" s="69">
        <f t="shared" si="77"/>
        <v>57188.192375085804</v>
      </c>
      <c r="Y10" s="69">
        <f t="shared" si="77"/>
        <v>57198.550954655919</v>
      </c>
      <c r="Z10" s="69">
        <f t="shared" si="77"/>
        <v>57208.911410490458</v>
      </c>
      <c r="AA10" s="69">
        <f t="shared" si="77"/>
        <v>57219.273742929268</v>
      </c>
      <c r="AB10" s="69">
        <f t="shared" si="77"/>
        <v>57229.637952312267</v>
      </c>
      <c r="AC10" s="69">
        <f t="shared" si="77"/>
        <v>57240.004038979423</v>
      </c>
      <c r="AD10" s="69">
        <f t="shared" si="77"/>
        <v>57250.372003270772</v>
      </c>
      <c r="AE10" s="69">
        <f t="shared" si="77"/>
        <v>57260.741845526412</v>
      </c>
      <c r="AF10" s="69">
        <f t="shared" si="77"/>
        <v>57271.113566086497</v>
      </c>
      <c r="AG10" s="69">
        <f t="shared" si="77"/>
        <v>57281.487165291255</v>
      </c>
      <c r="AH10" s="69">
        <f t="shared" si="77"/>
        <v>57291.862643480963</v>
      </c>
      <c r="AI10" s="69">
        <f t="shared" si="77"/>
        <v>57302.24000099596</v>
      </c>
      <c r="AJ10" s="69">
        <f t="shared" si="77"/>
        <v>57312.61923817666</v>
      </c>
      <c r="AK10" s="69">
        <f t="shared" si="77"/>
        <v>57323.000355363518</v>
      </c>
      <c r="AL10" s="69">
        <f t="shared" si="77"/>
        <v>57333.383352897072</v>
      </c>
      <c r="AM10" s="69">
        <f t="shared" si="77"/>
        <v>57343.768231117909</v>
      </c>
      <c r="AN10" s="69">
        <f t="shared" ref="AN10:BE10" si="78">AM10*(1+$E$10)</f>
        <v>57354.154990366682</v>
      </c>
      <c r="AO10" s="69">
        <f t="shared" si="78"/>
        <v>57364.543630984102</v>
      </c>
      <c r="AP10" s="69">
        <f t="shared" si="78"/>
        <v>57374.934153310947</v>
      </c>
      <c r="AQ10" s="69">
        <f t="shared" si="78"/>
        <v>57385.326557688051</v>
      </c>
      <c r="AR10" s="69">
        <f t="shared" si="78"/>
        <v>57395.720844456308</v>
      </c>
      <c r="AS10" s="69">
        <f t="shared" si="78"/>
        <v>57406.117013956682</v>
      </c>
      <c r="AT10" s="69">
        <f t="shared" si="78"/>
        <v>57416.515066530199</v>
      </c>
      <c r="AU10" s="69">
        <f t="shared" si="78"/>
        <v>57426.915002517941</v>
      </c>
      <c r="AV10" s="69">
        <f t="shared" si="78"/>
        <v>57437.316822261055</v>
      </c>
      <c r="AW10" s="69">
        <f t="shared" si="78"/>
        <v>57447.72052610074</v>
      </c>
      <c r="AX10" s="69">
        <f t="shared" si="78"/>
        <v>57458.126114378276</v>
      </c>
      <c r="AY10" s="69">
        <f t="shared" si="78"/>
        <v>57468.533587434984</v>
      </c>
      <c r="AZ10" s="69">
        <f t="shared" si="78"/>
        <v>57478.942945612267</v>
      </c>
      <c r="BA10" s="69">
        <f t="shared" si="78"/>
        <v>57489.354189251571</v>
      </c>
      <c r="BB10" s="69">
        <f t="shared" si="78"/>
        <v>57499.767318694416</v>
      </c>
      <c r="BC10" s="69">
        <f t="shared" si="78"/>
        <v>57510.182334282377</v>
      </c>
      <c r="BD10" s="69">
        <f t="shared" si="78"/>
        <v>57520.599236357099</v>
      </c>
      <c r="BE10" s="69">
        <f t="shared" si="78"/>
        <v>57531.01802526028</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56872.414102642397</v>
      </c>
      <c r="DG10" s="108">
        <f t="shared" si="20"/>
        <v>56882.715484839668</v>
      </c>
      <c r="DH10" s="108">
        <f t="shared" si="21"/>
        <v>56893.018732941127</v>
      </c>
      <c r="DI10" s="108">
        <f t="shared" si="22"/>
        <v>56903.323847284737</v>
      </c>
      <c r="DJ10" s="108">
        <f t="shared" si="23"/>
        <v>60844.194333990716</v>
      </c>
      <c r="DK10" s="108">
        <f t="shared" si="24"/>
        <v>60855.21513045609</v>
      </c>
      <c r="DL10" s="108">
        <f t="shared" si="25"/>
        <v>60866.237923134184</v>
      </c>
      <c r="DM10" s="108">
        <f t="shared" si="26"/>
        <v>60877.262712386575</v>
      </c>
      <c r="DN10" s="108">
        <f t="shared" si="27"/>
        <v>54071.33363177612</v>
      </c>
      <c r="DO10" s="108">
        <f t="shared" si="28"/>
        <v>54081.127650237366</v>
      </c>
      <c r="DP10" s="108">
        <f t="shared" si="29"/>
        <v>54090.923442703272</v>
      </c>
      <c r="DQ10" s="108">
        <f t="shared" si="30"/>
        <v>54100.721009495166</v>
      </c>
      <c r="DR10" s="108">
        <f t="shared" si="31"/>
        <v>54110.520350934421</v>
      </c>
      <c r="DS10" s="108">
        <f t="shared" si="32"/>
        <v>56261.596758946442</v>
      </c>
      <c r="DT10" s="108">
        <f t="shared" si="33"/>
        <v>56271.787502919375</v>
      </c>
      <c r="DU10" s="108">
        <f t="shared" si="34"/>
        <v>56281.980092756428</v>
      </c>
      <c r="DV10" s="108">
        <f t="shared" si="35"/>
        <v>56292.174528791948</v>
      </c>
      <c r="DW10" s="108">
        <f t="shared" si="36"/>
        <v>56095.933356289213</v>
      </c>
      <c r="DX10" s="108">
        <f t="shared" si="37"/>
        <v>56106.094093411659</v>
      </c>
      <c r="DY10" s="108">
        <f t="shared" si="38"/>
        <v>56116.256670963041</v>
      </c>
      <c r="DZ10" s="108">
        <f t="shared" si="39"/>
        <v>56126.421089276715</v>
      </c>
      <c r="EA10" s="108">
        <f t="shared" si="40"/>
        <v>57339.739574348852</v>
      </c>
      <c r="EB10" s="108">
        <f t="shared" si="41"/>
        <v>57350.125603881228</v>
      </c>
      <c r="EC10" s="108">
        <f t="shared" si="42"/>
        <v>57360.513514650076</v>
      </c>
      <c r="ED10" s="108">
        <f t="shared" si="43"/>
        <v>57370.903306996152</v>
      </c>
      <c r="EE10" s="108">
        <f t="shared" si="44"/>
        <v>57381.29498126026</v>
      </c>
      <c r="EF10" s="108">
        <f t="shared" si="45"/>
        <v>55890.019608891533</v>
      </c>
      <c r="EG10" s="108">
        <f t="shared" si="46"/>
        <v>55900.143048560632</v>
      </c>
      <c r="EH10" s="108">
        <f t="shared" si="47"/>
        <v>55910.268321902935</v>
      </c>
      <c r="EI10" s="108">
        <f t="shared" si="48"/>
        <v>55920.395429250559</v>
      </c>
      <c r="EJ10" s="108">
        <f t="shared" si="49"/>
        <v>56004.530760409754</v>
      </c>
      <c r="EK10" s="108">
        <f t="shared" si="50"/>
        <v>56014.674941648489</v>
      </c>
      <c r="EL10" s="108">
        <f t="shared" si="51"/>
        <v>56024.820960317375</v>
      </c>
      <c r="EM10" s="108">
        <f t="shared" si="52"/>
        <v>56034.96881674922</v>
      </c>
      <c r="EN10" s="108">
        <f t="shared" si="53"/>
        <v>61304.576056314254</v>
      </c>
      <c r="EO10" s="108">
        <f t="shared" si="54"/>
        <v>61315.680242383416</v>
      </c>
      <c r="EP10" s="108">
        <f t="shared" si="55"/>
        <v>61326.786439769778</v>
      </c>
      <c r="EQ10" s="108">
        <f t="shared" si="56"/>
        <v>61337.894648837646</v>
      </c>
      <c r="ER10" s="108">
        <f t="shared" si="57"/>
        <v>61349.004869951408</v>
      </c>
      <c r="ES10" s="108">
        <f t="shared" si="58"/>
        <v>59200.425937015119</v>
      </c>
      <c r="ET10" s="108">
        <f t="shared" si="59"/>
        <v>59211.148995345611</v>
      </c>
      <c r="EU10" s="108">
        <f t="shared" si="60"/>
        <v>59221.873995959082</v>
      </c>
      <c r="EV10" s="108">
        <f t="shared" si="61"/>
        <v>59232.600939207361</v>
      </c>
      <c r="EW10" s="108">
        <f t="shared" si="62"/>
        <v>59800.465304764919</v>
      </c>
      <c r="EX10" s="108">
        <f t="shared" si="63"/>
        <v>59811.297049089466</v>
      </c>
      <c r="EY10" s="108">
        <f t="shared" si="64"/>
        <v>59822.130755383434</v>
      </c>
      <c r="EZ10" s="108">
        <f t="shared" si="65"/>
        <v>59832.966424002218</v>
      </c>
      <c r="FA10" s="108">
        <f t="shared" si="66"/>
        <v>55645.70358998805</v>
      </c>
      <c r="FB10" s="108">
        <f t="shared" si="67"/>
        <v>55655.782776345113</v>
      </c>
      <c r="FC10" s="108">
        <f t="shared" si="68"/>
        <v>55665.863788359697</v>
      </c>
      <c r="FD10" s="108">
        <f t="shared" si="69"/>
        <v>55675.9466263625</v>
      </c>
      <c r="FE10" s="108">
        <f t="shared" si="70"/>
        <v>55686.031290684259</v>
      </c>
    </row>
    <row r="11" spans="1:161" ht="15.75" x14ac:dyDescent="0.25">
      <c r="A11" s="47" t="s">
        <v>187</v>
      </c>
      <c r="B11" s="12">
        <f>'Urb proj of all 25 ARs '!M11</f>
        <v>30343.081230263713</v>
      </c>
      <c r="C11" s="12">
        <f>'Urb proj of all 25 ARs '!N11</f>
        <v>30630.201745720733</v>
      </c>
      <c r="D11" s="100">
        <f t="shared" si="10"/>
        <v>9.462470646212761E-3</v>
      </c>
      <c r="E11" s="101">
        <f t="shared" si="11"/>
        <v>1.8113143884979088E-4</v>
      </c>
      <c r="F11" s="69">
        <f t="shared" si="12"/>
        <v>30348.577316226088</v>
      </c>
      <c r="G11" s="69">
        <f t="shared" si="16"/>
        <v>30354.074397702421</v>
      </c>
      <c r="H11" s="69">
        <f t="shared" ref="H11:AM11" si="79">G11*(1+$E$11)</f>
        <v>30359.572474873032</v>
      </c>
      <c r="I11" s="69">
        <f t="shared" si="79"/>
        <v>30365.071547918269</v>
      </c>
      <c r="J11" s="69">
        <f t="shared" si="79"/>
        <v>30370.571617018519</v>
      </c>
      <c r="K11" s="69">
        <f t="shared" si="79"/>
        <v>30376.072682354199</v>
      </c>
      <c r="L11" s="69">
        <f t="shared" si="79"/>
        <v>30381.574744105761</v>
      </c>
      <c r="M11" s="69">
        <f t="shared" si="79"/>
        <v>30387.077802453685</v>
      </c>
      <c r="N11" s="69">
        <f t="shared" si="79"/>
        <v>30392.581857578483</v>
      </c>
      <c r="O11" s="69">
        <f t="shared" si="79"/>
        <v>30398.086909660706</v>
      </c>
      <c r="P11" s="69">
        <f t="shared" si="79"/>
        <v>30403.592958880934</v>
      </c>
      <c r="Q11" s="69">
        <f t="shared" si="79"/>
        <v>30409.100005419779</v>
      </c>
      <c r="R11" s="69">
        <f t="shared" si="79"/>
        <v>30414.608049457889</v>
      </c>
      <c r="S11" s="69">
        <f t="shared" si="79"/>
        <v>30420.11709117594</v>
      </c>
      <c r="T11" s="69">
        <f t="shared" si="79"/>
        <v>30425.627130754645</v>
      </c>
      <c r="U11" s="69">
        <f t="shared" si="79"/>
        <v>30431.138168374746</v>
      </c>
      <c r="V11" s="69">
        <f t="shared" si="79"/>
        <v>30436.650204217021</v>
      </c>
      <c r="W11" s="69">
        <f t="shared" si="79"/>
        <v>30442.163238462279</v>
      </c>
      <c r="X11" s="69">
        <f t="shared" si="79"/>
        <v>30447.677271291363</v>
      </c>
      <c r="Y11" s="69">
        <f t="shared" si="79"/>
        <v>30453.192302885145</v>
      </c>
      <c r="Z11" s="69">
        <f t="shared" si="79"/>
        <v>30458.708333424536</v>
      </c>
      <c r="AA11" s="69">
        <f t="shared" si="79"/>
        <v>30464.225363090474</v>
      </c>
      <c r="AB11" s="69">
        <f t="shared" si="79"/>
        <v>30469.743392063934</v>
      </c>
      <c r="AC11" s="69">
        <f t="shared" si="79"/>
        <v>30475.262420525924</v>
      </c>
      <c r="AD11" s="69">
        <f t="shared" si="79"/>
        <v>30480.782448657479</v>
      </c>
      <c r="AE11" s="69">
        <f t="shared" si="79"/>
        <v>30486.30347663967</v>
      </c>
      <c r="AF11" s="69">
        <f t="shared" si="79"/>
        <v>30491.825504653607</v>
      </c>
      <c r="AG11" s="69">
        <f t="shared" si="79"/>
        <v>30497.34853288042</v>
      </c>
      <c r="AH11" s="69">
        <f t="shared" si="79"/>
        <v>30502.872561501285</v>
      </c>
      <c r="AI11" s="69">
        <f t="shared" si="79"/>
        <v>30508.397590697401</v>
      </c>
      <c r="AJ11" s="69">
        <f t="shared" si="79"/>
        <v>30513.923620650006</v>
      </c>
      <c r="AK11" s="69">
        <f t="shared" si="79"/>
        <v>30519.450651540366</v>
      </c>
      <c r="AL11" s="69">
        <f t="shared" si="79"/>
        <v>30524.978683549783</v>
      </c>
      <c r="AM11" s="69">
        <f t="shared" si="79"/>
        <v>30530.507716859593</v>
      </c>
      <c r="AN11" s="69">
        <f t="shared" ref="AN11:BE11" si="80">AM11*(1+$E$11)</f>
        <v>30536.037751651162</v>
      </c>
      <c r="AO11" s="69">
        <f t="shared" si="80"/>
        <v>30541.568788105891</v>
      </c>
      <c r="AP11" s="69">
        <f t="shared" si="80"/>
        <v>30547.100826405211</v>
      </c>
      <c r="AQ11" s="69">
        <f t="shared" si="80"/>
        <v>30552.633866730586</v>
      </c>
      <c r="AR11" s="69">
        <f t="shared" si="80"/>
        <v>30558.167909263517</v>
      </c>
      <c r="AS11" s="69">
        <f t="shared" si="80"/>
        <v>30563.702954185534</v>
      </c>
      <c r="AT11" s="69">
        <f t="shared" si="80"/>
        <v>30569.239001678201</v>
      </c>
      <c r="AU11" s="69">
        <f t="shared" si="80"/>
        <v>30574.77605192312</v>
      </c>
      <c r="AV11" s="69">
        <f t="shared" si="80"/>
        <v>30580.314105101916</v>
      </c>
      <c r="AW11" s="69">
        <f t="shared" si="80"/>
        <v>30585.853161396251</v>
      </c>
      <c r="AX11" s="69">
        <f t="shared" si="80"/>
        <v>30591.393220987822</v>
      </c>
      <c r="AY11" s="69">
        <f t="shared" si="80"/>
        <v>30596.934284058359</v>
      </c>
      <c r="AZ11" s="69">
        <f t="shared" si="80"/>
        <v>30602.476350789624</v>
      </c>
      <c r="BA11" s="69">
        <f t="shared" si="80"/>
        <v>30608.019421363409</v>
      </c>
      <c r="BB11" s="69">
        <f t="shared" si="80"/>
        <v>30613.563495961542</v>
      </c>
      <c r="BC11" s="69">
        <f t="shared" si="80"/>
        <v>30619.108574765884</v>
      </c>
      <c r="BD11" s="69">
        <f t="shared" si="80"/>
        <v>30624.65465795833</v>
      </c>
      <c r="BE11" s="69">
        <f t="shared" si="80"/>
        <v>30630.201745720806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42430.977390119122</v>
      </c>
      <c r="DG11" s="108">
        <f t="shared" si="20"/>
        <v>42438.662974105595</v>
      </c>
      <c r="DH11" s="108">
        <f t="shared" si="21"/>
        <v>42446.349950192962</v>
      </c>
      <c r="DI11" s="108">
        <f t="shared" si="22"/>
        <v>42454.038318633357</v>
      </c>
      <c r="DJ11" s="108">
        <f t="shared" si="23"/>
        <v>46069.881257681329</v>
      </c>
      <c r="DK11" s="108">
        <f t="shared" si="24"/>
        <v>46078.225961561169</v>
      </c>
      <c r="DL11" s="108">
        <f t="shared" si="25"/>
        <v>46086.572176929236</v>
      </c>
      <c r="DM11" s="108">
        <f t="shared" si="26"/>
        <v>46094.919904059301</v>
      </c>
      <c r="DN11" s="108">
        <f t="shared" si="27"/>
        <v>39601.27896207395</v>
      </c>
      <c r="DO11" s="108">
        <f t="shared" si="28"/>
        <v>39608.45199871264</v>
      </c>
      <c r="DP11" s="108">
        <f t="shared" si="29"/>
        <v>39615.626334613786</v>
      </c>
      <c r="DQ11" s="108">
        <f t="shared" si="30"/>
        <v>39622.801970012712</v>
      </c>
      <c r="DR11" s="108">
        <f t="shared" si="31"/>
        <v>39629.978905144795</v>
      </c>
      <c r="DS11" s="108">
        <f t="shared" si="32"/>
        <v>40815.906688361145</v>
      </c>
      <c r="DT11" s="108">
        <f t="shared" si="33"/>
        <v>40823.299732267566</v>
      </c>
      <c r="DU11" s="108">
        <f t="shared" si="34"/>
        <v>40830.694115286671</v>
      </c>
      <c r="DV11" s="108">
        <f t="shared" si="35"/>
        <v>40838.089837661006</v>
      </c>
      <c r="DW11" s="108">
        <f t="shared" si="36"/>
        <v>42892.080660316744</v>
      </c>
      <c r="DX11" s="108">
        <f t="shared" si="37"/>
        <v>42899.849764602011</v>
      </c>
      <c r="DY11" s="108">
        <f t="shared" si="38"/>
        <v>42907.620276116315</v>
      </c>
      <c r="DZ11" s="108">
        <f t="shared" si="39"/>
        <v>42915.392195114546</v>
      </c>
      <c r="EA11" s="108">
        <f t="shared" si="40"/>
        <v>47572.942045392847</v>
      </c>
      <c r="EB11" s="108">
        <f t="shared" si="41"/>
        <v>47581.559000835849</v>
      </c>
      <c r="EC11" s="108">
        <f t="shared" si="42"/>
        <v>47590.177517080388</v>
      </c>
      <c r="ED11" s="108">
        <f t="shared" si="43"/>
        <v>47598.797594409174</v>
      </c>
      <c r="EE11" s="108">
        <f t="shared" si="44"/>
        <v>47607.419233104963</v>
      </c>
      <c r="EF11" s="108">
        <f t="shared" si="45"/>
        <v>47461.15091618216</v>
      </c>
      <c r="EG11" s="108">
        <f t="shared" si="46"/>
        <v>47469.747622737072</v>
      </c>
      <c r="EH11" s="108">
        <f t="shared" si="47"/>
        <v>47478.345886425814</v>
      </c>
      <c r="EI11" s="108">
        <f t="shared" si="48"/>
        <v>47486.945707530431</v>
      </c>
      <c r="EJ11" s="108">
        <f t="shared" si="49"/>
        <v>50562.180128632412</v>
      </c>
      <c r="EK11" s="108">
        <f t="shared" si="50"/>
        <v>50571.33852907049</v>
      </c>
      <c r="EL11" s="108">
        <f t="shared" si="51"/>
        <v>50580.498588382819</v>
      </c>
      <c r="EM11" s="108">
        <f t="shared" si="52"/>
        <v>50589.660306869868</v>
      </c>
      <c r="EN11" s="108">
        <f t="shared" si="53"/>
        <v>57126.136892159135</v>
      </c>
      <c r="EO11" s="108">
        <f t="shared" si="54"/>
        <v>57136.484231530347</v>
      </c>
      <c r="EP11" s="108">
        <f t="shared" si="55"/>
        <v>57146.833445130025</v>
      </c>
      <c r="EQ11" s="108">
        <f t="shared" si="56"/>
        <v>57157.184533297645</v>
      </c>
      <c r="ER11" s="108">
        <f t="shared" si="57"/>
        <v>57167.537496372766</v>
      </c>
      <c r="ES11" s="108">
        <f t="shared" si="58"/>
        <v>52411.159022106651</v>
      </c>
      <c r="ET11" s="108">
        <f t="shared" si="59"/>
        <v>52420.652330752113</v>
      </c>
      <c r="EU11" s="108">
        <f t="shared" si="60"/>
        <v>52430.147358934228</v>
      </c>
      <c r="EV11" s="108">
        <f t="shared" si="61"/>
        <v>52439.644106964457</v>
      </c>
      <c r="EW11" s="108">
        <f t="shared" si="62"/>
        <v>47544.84076170461</v>
      </c>
      <c r="EX11" s="108">
        <f t="shared" si="63"/>
        <v>47553.45262712166</v>
      </c>
      <c r="EY11" s="108">
        <f t="shared" si="64"/>
        <v>47562.066052418282</v>
      </c>
      <c r="EZ11" s="108">
        <f t="shared" si="65"/>
        <v>47570.681037877031</v>
      </c>
      <c r="FA11" s="108">
        <f t="shared" si="66"/>
        <v>38739.072486862562</v>
      </c>
      <c r="FB11" s="108">
        <f t="shared" si="67"/>
        <v>38746.089350801813</v>
      </c>
      <c r="FC11" s="108">
        <f t="shared" si="68"/>
        <v>38753.107485715722</v>
      </c>
      <c r="FD11" s="108">
        <f t="shared" si="69"/>
        <v>38760.126891834509</v>
      </c>
      <c r="FE11" s="108">
        <f t="shared" si="70"/>
        <v>38767.147569388435</v>
      </c>
    </row>
    <row r="12" spans="1:161" ht="15.75" x14ac:dyDescent="0.25">
      <c r="A12" s="47" t="s">
        <v>188</v>
      </c>
      <c r="B12" s="12">
        <f>'Urb proj of all 25 ARs '!M12</f>
        <v>71550.836984488225</v>
      </c>
      <c r="C12" s="12">
        <f>'Urb proj of all 25 ARs '!N12</f>
        <v>72227.884679165902</v>
      </c>
      <c r="D12" s="100">
        <f t="shared" si="10"/>
        <v>9.4624706462127887E-3</v>
      </c>
      <c r="E12" s="101">
        <f t="shared" si="11"/>
        <v>1.8113143884979088E-4</v>
      </c>
      <c r="F12" s="69">
        <f t="shared" si="12"/>
        <v>71563.797090542139</v>
      </c>
      <c r="G12" s="69">
        <f t="shared" si="16"/>
        <v>71576.759544078697</v>
      </c>
      <c r="H12" s="69">
        <f t="shared" ref="H12:AM12" si="81">G12*(1+$E$12)</f>
        <v>71589.724345523122</v>
      </c>
      <c r="I12" s="69">
        <f t="shared" si="81"/>
        <v>71602.691495300693</v>
      </c>
      <c r="J12" s="69">
        <f t="shared" si="81"/>
        <v>71615.660993836747</v>
      </c>
      <c r="K12" s="69">
        <f t="shared" si="81"/>
        <v>71628.63284155674</v>
      </c>
      <c r="L12" s="69">
        <f t="shared" si="81"/>
        <v>71641.60703888617</v>
      </c>
      <c r="M12" s="69">
        <f t="shared" si="81"/>
        <v>71654.583586250636</v>
      </c>
      <c r="N12" s="69">
        <f t="shared" si="81"/>
        <v>71667.562484075796</v>
      </c>
      <c r="O12" s="69">
        <f t="shared" si="81"/>
        <v>71680.543732787395</v>
      </c>
      <c r="P12" s="69">
        <f t="shared" si="81"/>
        <v>71693.527332811253</v>
      </c>
      <c r="Q12" s="69">
        <f t="shared" si="81"/>
        <v>71706.513284573259</v>
      </c>
      <c r="R12" s="69">
        <f t="shared" si="81"/>
        <v>71719.501588499392</v>
      </c>
      <c r="S12" s="69">
        <f t="shared" si="81"/>
        <v>71732.492245015703</v>
      </c>
      <c r="T12" s="69">
        <f t="shared" si="81"/>
        <v>71745.48525454833</v>
      </c>
      <c r="U12" s="69">
        <f t="shared" si="81"/>
        <v>71758.48061752347</v>
      </c>
      <c r="V12" s="69">
        <f t="shared" si="81"/>
        <v>71771.478334367392</v>
      </c>
      <c r="W12" s="69">
        <f t="shared" si="81"/>
        <v>71784.478405506467</v>
      </c>
      <c r="X12" s="69">
        <f t="shared" si="81"/>
        <v>71797.480831367138</v>
      </c>
      <c r="Y12" s="69">
        <f t="shared" si="81"/>
        <v>71810.485612375909</v>
      </c>
      <c r="Z12" s="69">
        <f t="shared" si="81"/>
        <v>71823.492748959383</v>
      </c>
      <c r="AA12" s="69">
        <f t="shared" si="81"/>
        <v>71836.502241544222</v>
      </c>
      <c r="AB12" s="69">
        <f t="shared" si="81"/>
        <v>71849.514090557175</v>
      </c>
      <c r="AC12" s="69">
        <f t="shared" si="81"/>
        <v>71862.528296425051</v>
      </c>
      <c r="AD12" s="69">
        <f t="shared" si="81"/>
        <v>71875.544859574773</v>
      </c>
      <c r="AE12" s="69">
        <f t="shared" si="81"/>
        <v>71888.563780433295</v>
      </c>
      <c r="AF12" s="69">
        <f t="shared" si="81"/>
        <v>71901.585059427685</v>
      </c>
      <c r="AG12" s="69">
        <f t="shared" si="81"/>
        <v>71914.608696985073</v>
      </c>
      <c r="AH12" s="69">
        <f t="shared" si="81"/>
        <v>71927.634693532673</v>
      </c>
      <c r="AI12" s="69">
        <f t="shared" si="81"/>
        <v>71940.663049497773</v>
      </c>
      <c r="AJ12" s="69">
        <f t="shared" si="81"/>
        <v>71953.693765307733</v>
      </c>
      <c r="AK12" s="69">
        <f t="shared" si="81"/>
        <v>71966.726841390002</v>
      </c>
      <c r="AL12" s="69">
        <f t="shared" si="81"/>
        <v>71979.762278172086</v>
      </c>
      <c r="AM12" s="69">
        <f t="shared" si="81"/>
        <v>71992.800076081592</v>
      </c>
      <c r="AN12" s="69">
        <f t="shared" ref="AN12:BE12" si="82">AM12*(1+$E$12)</f>
        <v>72005.840235546202</v>
      </c>
      <c r="AO12" s="69">
        <f t="shared" si="82"/>
        <v>72018.882756993655</v>
      </c>
      <c r="AP12" s="69">
        <f t="shared" si="82"/>
        <v>72031.927640851776</v>
      </c>
      <c r="AQ12" s="69">
        <f t="shared" si="82"/>
        <v>72044.974887548495</v>
      </c>
      <c r="AR12" s="69">
        <f t="shared" si="82"/>
        <v>72058.024497511768</v>
      </c>
      <c r="AS12" s="69">
        <f t="shared" si="82"/>
        <v>72071.076471169668</v>
      </c>
      <c r="AT12" s="69">
        <f t="shared" si="82"/>
        <v>72084.130808950344</v>
      </c>
      <c r="AU12" s="69">
        <f t="shared" si="82"/>
        <v>72097.187511282013</v>
      </c>
      <c r="AV12" s="69">
        <f t="shared" si="82"/>
        <v>72110.246578592953</v>
      </c>
      <c r="AW12" s="69">
        <f t="shared" si="82"/>
        <v>72123.308011311543</v>
      </c>
      <c r="AX12" s="69">
        <f t="shared" si="82"/>
        <v>72136.371809866236</v>
      </c>
      <c r="AY12" s="69">
        <f t="shared" si="82"/>
        <v>72149.437974685556</v>
      </c>
      <c r="AZ12" s="69">
        <f t="shared" si="82"/>
        <v>72162.506506198115</v>
      </c>
      <c r="BA12" s="69">
        <f t="shared" si="82"/>
        <v>72175.577404832584</v>
      </c>
      <c r="BB12" s="69">
        <f t="shared" si="82"/>
        <v>72188.650671017735</v>
      </c>
      <c r="BC12" s="69">
        <f t="shared" si="82"/>
        <v>72201.726305182397</v>
      </c>
      <c r="BD12" s="69">
        <f t="shared" si="82"/>
        <v>72214.80430775549</v>
      </c>
      <c r="BE12" s="69">
        <f t="shared" si="82"/>
        <v>72227.884679166003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61143.232171375232</v>
      </c>
      <c r="DG12" s="108">
        <f t="shared" si="20"/>
        <v>61154.307132994356</v>
      </c>
      <c r="DH12" s="108">
        <f t="shared" si="21"/>
        <v>61165.384100637217</v>
      </c>
      <c r="DI12" s="108">
        <f t="shared" si="22"/>
        <v>61176.463074667168</v>
      </c>
      <c r="DJ12" s="108">
        <f t="shared" si="23"/>
        <v>65201.774570837537</v>
      </c>
      <c r="DK12" s="108">
        <f t="shared" si="24"/>
        <v>65213.584662081113</v>
      </c>
      <c r="DL12" s="108">
        <f t="shared" si="25"/>
        <v>65225.396892503501</v>
      </c>
      <c r="DM12" s="108">
        <f t="shared" si="26"/>
        <v>65237.211262492194</v>
      </c>
      <c r="DN12" s="108">
        <f t="shared" si="27"/>
        <v>58370.539696335938</v>
      </c>
      <c r="DO12" s="108">
        <f t="shared" si="28"/>
        <v>58381.11243617758</v>
      </c>
      <c r="DP12" s="108">
        <f t="shared" si="29"/>
        <v>58391.687091074797</v>
      </c>
      <c r="DQ12" s="108">
        <f t="shared" si="30"/>
        <v>58402.263661374469</v>
      </c>
      <c r="DR12" s="108">
        <f t="shared" si="31"/>
        <v>58412.842147423537</v>
      </c>
      <c r="DS12" s="108">
        <f t="shared" si="32"/>
        <v>59849.626830677502</v>
      </c>
      <c r="DT12" s="108">
        <f t="shared" si="33"/>
        <v>59860.467479699968</v>
      </c>
      <c r="DU12" s="108">
        <f t="shared" si="34"/>
        <v>59871.310092304797</v>
      </c>
      <c r="DV12" s="108">
        <f t="shared" si="35"/>
        <v>59882.15466884763</v>
      </c>
      <c r="DW12" s="108">
        <f t="shared" si="36"/>
        <v>59451.297903146253</v>
      </c>
      <c r="DX12" s="108">
        <f t="shared" si="37"/>
        <v>59462.066402276934</v>
      </c>
      <c r="DY12" s="108">
        <f t="shared" si="38"/>
        <v>59472.836851921362</v>
      </c>
      <c r="DZ12" s="108">
        <f t="shared" si="39"/>
        <v>59483.609252432827</v>
      </c>
      <c r="EA12" s="108">
        <f t="shared" si="40"/>
        <v>60857.046328329809</v>
      </c>
      <c r="EB12" s="108">
        <f t="shared" si="41"/>
        <v>60868.06945269541</v>
      </c>
      <c r="EC12" s="108">
        <f t="shared" si="42"/>
        <v>60879.09457369538</v>
      </c>
      <c r="ED12" s="108">
        <f t="shared" si="43"/>
        <v>60890.121691691398</v>
      </c>
      <c r="EE12" s="108">
        <f t="shared" si="44"/>
        <v>60901.150807045145</v>
      </c>
      <c r="EF12" s="108">
        <f t="shared" si="45"/>
        <v>58222.450476247563</v>
      </c>
      <c r="EG12" s="108">
        <f t="shared" si="46"/>
        <v>58232.996392475681</v>
      </c>
      <c r="EH12" s="108">
        <f t="shared" si="47"/>
        <v>58243.544218900781</v>
      </c>
      <c r="EI12" s="108">
        <f t="shared" si="48"/>
        <v>58254.093955868855</v>
      </c>
      <c r="EJ12" s="108">
        <f t="shared" si="49"/>
        <v>58375.476103555397</v>
      </c>
      <c r="EK12" s="108">
        <f t="shared" si="50"/>
        <v>58386.049737535577</v>
      </c>
      <c r="EL12" s="108">
        <f t="shared" si="51"/>
        <v>58396.625286733288</v>
      </c>
      <c r="EM12" s="108">
        <f t="shared" si="52"/>
        <v>58407.202751495439</v>
      </c>
      <c r="EN12" s="108">
        <f t="shared" si="53"/>
        <v>62815.135299338945</v>
      </c>
      <c r="EO12" s="108">
        <f t="shared" si="54"/>
        <v>62826.513095177259</v>
      </c>
      <c r="EP12" s="108">
        <f t="shared" si="55"/>
        <v>62837.8929518921</v>
      </c>
      <c r="EQ12" s="108">
        <f t="shared" si="56"/>
        <v>62849.274869856767</v>
      </c>
      <c r="ER12" s="108">
        <f t="shared" si="57"/>
        <v>62860.658849444604</v>
      </c>
      <c r="ES12" s="108">
        <f t="shared" si="58"/>
        <v>63405.963261411896</v>
      </c>
      <c r="ET12" s="108">
        <f t="shared" si="59"/>
        <v>63417.44807476909</v>
      </c>
      <c r="EU12" s="108">
        <f t="shared" si="60"/>
        <v>63428.934968387061</v>
      </c>
      <c r="EV12" s="108">
        <f t="shared" si="61"/>
        <v>63440.423942642592</v>
      </c>
      <c r="EW12" s="108">
        <f t="shared" si="62"/>
        <v>62849.128104593314</v>
      </c>
      <c r="EX12" s="108">
        <f t="shared" si="63"/>
        <v>62860.512057597349</v>
      </c>
      <c r="EY12" s="108">
        <f t="shared" si="64"/>
        <v>62871.898072593176</v>
      </c>
      <c r="EZ12" s="108">
        <f t="shared" si="65"/>
        <v>62883.286149954278</v>
      </c>
      <c r="FA12" s="108">
        <f t="shared" si="66"/>
        <v>58474.761651782021</v>
      </c>
      <c r="FB12" s="108">
        <f t="shared" si="67"/>
        <v>58485.353269496409</v>
      </c>
      <c r="FC12" s="108">
        <f t="shared" si="68"/>
        <v>58495.946805685744</v>
      </c>
      <c r="FD12" s="108">
        <f t="shared" si="69"/>
        <v>58506.542260697541</v>
      </c>
      <c r="FE12" s="108">
        <f t="shared" si="70"/>
        <v>58517.139634879335</v>
      </c>
    </row>
    <row r="13" spans="1:161" ht="15.75" x14ac:dyDescent="0.25">
      <c r="A13" s="47" t="s">
        <v>177</v>
      </c>
      <c r="B13" s="12">
        <f>'Urb proj of all 25 ARs '!M13</f>
        <v>145082.53012902656</v>
      </c>
      <c r="C13" s="12">
        <f>'Urb proj of all 25 ARs '!N13</f>
        <v>146455.36931165075</v>
      </c>
      <c r="D13" s="100">
        <f t="shared" si="10"/>
        <v>9.4624706462127159E-3</v>
      </c>
      <c r="E13" s="101">
        <f t="shared" si="11"/>
        <v>1.8113143884979088E-4</v>
      </c>
      <c r="F13" s="69">
        <f t="shared" si="12"/>
        <v>145108.8091364608</v>
      </c>
      <c r="G13" s="69">
        <f t="shared" si="16"/>
        <v>145135.09290384947</v>
      </c>
      <c r="H13" s="69">
        <f t="shared" ref="H13:AM13" si="83">G13*(1+$E$13)</f>
        <v>145161.38143205474</v>
      </c>
      <c r="I13" s="69">
        <f t="shared" si="83"/>
        <v>145187.67472193894</v>
      </c>
      <c r="J13" s="69">
        <f t="shared" si="83"/>
        <v>145213.97277436458</v>
      </c>
      <c r="K13" s="69">
        <f t="shared" si="83"/>
        <v>145240.2755901943</v>
      </c>
      <c r="L13" s="69">
        <f t="shared" si="83"/>
        <v>145266.58317029089</v>
      </c>
      <c r="M13" s="69">
        <f t="shared" si="83"/>
        <v>145292.89551551733</v>
      </c>
      <c r="N13" s="69">
        <f t="shared" si="83"/>
        <v>145319.2126267367</v>
      </c>
      <c r="O13" s="69">
        <f t="shared" si="83"/>
        <v>145345.5345048123</v>
      </c>
      <c r="P13" s="69">
        <f t="shared" si="83"/>
        <v>145371.86115060755</v>
      </c>
      <c r="Q13" s="69">
        <f t="shared" si="83"/>
        <v>145398.19256498603</v>
      </c>
      <c r="R13" s="69">
        <f t="shared" si="83"/>
        <v>145424.52874881148</v>
      </c>
      <c r="S13" s="69">
        <f t="shared" si="83"/>
        <v>145450.86970294782</v>
      </c>
      <c r="T13" s="69">
        <f t="shared" si="83"/>
        <v>145477.21542825908</v>
      </c>
      <c r="U13" s="69">
        <f t="shared" si="83"/>
        <v>145503.56592560947</v>
      </c>
      <c r="V13" s="69">
        <f t="shared" si="83"/>
        <v>145529.92119586334</v>
      </c>
      <c r="W13" s="69">
        <f t="shared" si="83"/>
        <v>145556.28123988525</v>
      </c>
      <c r="X13" s="69">
        <f t="shared" si="83"/>
        <v>145582.64605853986</v>
      </c>
      <c r="Y13" s="69">
        <f t="shared" si="83"/>
        <v>145609.015652692</v>
      </c>
      <c r="Z13" s="69">
        <f t="shared" si="83"/>
        <v>145635.39002320668</v>
      </c>
      <c r="AA13" s="69">
        <f t="shared" si="83"/>
        <v>145661.76917094903</v>
      </c>
      <c r="AB13" s="69">
        <f t="shared" si="83"/>
        <v>145688.15309678437</v>
      </c>
      <c r="AC13" s="69">
        <f t="shared" si="83"/>
        <v>145714.54180157816</v>
      </c>
      <c r="AD13" s="69">
        <f t="shared" si="83"/>
        <v>145740.93528619601</v>
      </c>
      <c r="AE13" s="69">
        <f t="shared" si="83"/>
        <v>145767.33355150372</v>
      </c>
      <c r="AF13" s="69">
        <f t="shared" si="83"/>
        <v>145793.73659836719</v>
      </c>
      <c r="AG13" s="69">
        <f t="shared" si="83"/>
        <v>145820.14442765253</v>
      </c>
      <c r="AH13" s="69">
        <f t="shared" si="83"/>
        <v>145846.55704022601</v>
      </c>
      <c r="AI13" s="69">
        <f t="shared" si="83"/>
        <v>145872.97443695398</v>
      </c>
      <c r="AJ13" s="69">
        <f t="shared" si="83"/>
        <v>145899.39661870306</v>
      </c>
      <c r="AK13" s="69">
        <f t="shared" si="83"/>
        <v>145925.82358633992</v>
      </c>
      <c r="AL13" s="69">
        <f t="shared" si="83"/>
        <v>145952.25534073144</v>
      </c>
      <c r="AM13" s="69">
        <f t="shared" si="83"/>
        <v>145978.69188274469</v>
      </c>
      <c r="AN13" s="69">
        <f t="shared" ref="AN13:BE13" si="84">AM13*(1+$E$13)</f>
        <v>146005.13321324682</v>
      </c>
      <c r="AO13" s="69">
        <f t="shared" si="84"/>
        <v>146031.57933310518</v>
      </c>
      <c r="AP13" s="69">
        <f t="shared" si="84"/>
        <v>146058.0302431873</v>
      </c>
      <c r="AQ13" s="69">
        <f t="shared" si="84"/>
        <v>146084.48594436081</v>
      </c>
      <c r="AR13" s="69">
        <f t="shared" si="84"/>
        <v>146110.94643749355</v>
      </c>
      <c r="AS13" s="69">
        <f t="shared" si="84"/>
        <v>146137.41172345346</v>
      </c>
      <c r="AT13" s="69">
        <f t="shared" si="84"/>
        <v>146163.88180310873</v>
      </c>
      <c r="AU13" s="69">
        <f t="shared" si="84"/>
        <v>146190.3566773276</v>
      </c>
      <c r="AV13" s="69">
        <f t="shared" si="84"/>
        <v>146216.83634697853</v>
      </c>
      <c r="AW13" s="69">
        <f t="shared" si="84"/>
        <v>146243.32081293012</v>
      </c>
      <c r="AX13" s="69">
        <f t="shared" si="84"/>
        <v>146269.81007605113</v>
      </c>
      <c r="AY13" s="69">
        <f t="shared" si="84"/>
        <v>146296.30413721048</v>
      </c>
      <c r="AZ13" s="69">
        <f t="shared" si="84"/>
        <v>146322.80299727726</v>
      </c>
      <c r="BA13" s="69">
        <f t="shared" si="84"/>
        <v>146349.3066571207</v>
      </c>
      <c r="BB13" s="69">
        <f t="shared" si="84"/>
        <v>146375.81511761018</v>
      </c>
      <c r="BC13" s="69">
        <f t="shared" si="84"/>
        <v>146402.32837961524</v>
      </c>
      <c r="BD13" s="69">
        <f t="shared" si="84"/>
        <v>146428.84644400561</v>
      </c>
      <c r="BE13" s="69">
        <f t="shared" si="84"/>
        <v>146455.36931165113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156192.62180082191</v>
      </c>
      <c r="DG13" s="108">
        <f t="shared" si="20"/>
        <v>156220.91319514642</v>
      </c>
      <c r="DH13" s="108">
        <f t="shared" si="21"/>
        <v>156249.20971393189</v>
      </c>
      <c r="DI13" s="108">
        <f t="shared" si="22"/>
        <v>156277.51135810651</v>
      </c>
      <c r="DJ13" s="108">
        <f t="shared" si="23"/>
        <v>169726.14750177442</v>
      </c>
      <c r="DK13" s="108">
        <f t="shared" si="24"/>
        <v>169756.89024308187</v>
      </c>
      <c r="DL13" s="108">
        <f t="shared" si="25"/>
        <v>169787.63855286626</v>
      </c>
      <c r="DM13" s="108">
        <f t="shared" si="26"/>
        <v>169818.39243213626</v>
      </c>
      <c r="DN13" s="108">
        <f t="shared" si="27"/>
        <v>151153.98261715192</v>
      </c>
      <c r="DO13" s="108">
        <f t="shared" si="28"/>
        <v>151181.36135551127</v>
      </c>
      <c r="DP13" s="108">
        <f t="shared" si="29"/>
        <v>151208.74505302086</v>
      </c>
      <c r="DQ13" s="108">
        <f t="shared" si="30"/>
        <v>151236.13371057899</v>
      </c>
      <c r="DR13" s="108">
        <f t="shared" si="31"/>
        <v>151263.52732908406</v>
      </c>
      <c r="DS13" s="108">
        <f t="shared" si="32"/>
        <v>155700.39431387806</v>
      </c>
      <c r="DT13" s="108">
        <f t="shared" si="33"/>
        <v>155728.59655032962</v>
      </c>
      <c r="DU13" s="108">
        <f t="shared" si="34"/>
        <v>155756.80389509286</v>
      </c>
      <c r="DV13" s="108">
        <f t="shared" si="35"/>
        <v>155785.016349093</v>
      </c>
      <c r="DW13" s="108">
        <f t="shared" si="36"/>
        <v>153004.95024596696</v>
      </c>
      <c r="DX13" s="108">
        <f t="shared" si="37"/>
        <v>153032.66425275613</v>
      </c>
      <c r="DY13" s="108">
        <f t="shared" si="38"/>
        <v>153060.38327942326</v>
      </c>
      <c r="DZ13" s="108">
        <f t="shared" si="39"/>
        <v>153088.10732687757</v>
      </c>
      <c r="EA13" s="108">
        <f t="shared" si="40"/>
        <v>158051.37078031379</v>
      </c>
      <c r="EB13" s="108">
        <f t="shared" si="41"/>
        <v>158079.99885251542</v>
      </c>
      <c r="EC13" s="108">
        <f t="shared" si="42"/>
        <v>158108.63211016095</v>
      </c>
      <c r="ED13" s="108">
        <f t="shared" si="43"/>
        <v>158137.27055418963</v>
      </c>
      <c r="EE13" s="108">
        <f t="shared" si="44"/>
        <v>158165.9141855409</v>
      </c>
      <c r="EF13" s="108">
        <f t="shared" si="45"/>
        <v>161132.11531563479</v>
      </c>
      <c r="EG13" s="108">
        <f t="shared" si="46"/>
        <v>161161.30140752683</v>
      </c>
      <c r="EH13" s="108">
        <f t="shared" si="47"/>
        <v>161190.49278593768</v>
      </c>
      <c r="EI13" s="108">
        <f t="shared" si="48"/>
        <v>161219.6894518249</v>
      </c>
      <c r="EJ13" s="108">
        <f t="shared" si="49"/>
        <v>162012.57630712239</v>
      </c>
      <c r="EK13" s="108">
        <f t="shared" si="50"/>
        <v>162041.92187818067</v>
      </c>
      <c r="EL13" s="108">
        <f t="shared" si="51"/>
        <v>162071.27276464444</v>
      </c>
      <c r="EM13" s="108">
        <f t="shared" si="52"/>
        <v>162100.62896747651</v>
      </c>
      <c r="EN13" s="108">
        <f t="shared" si="53"/>
        <v>174344.47696053979</v>
      </c>
      <c r="EO13" s="108">
        <f t="shared" si="54"/>
        <v>174376.05622650715</v>
      </c>
      <c r="EP13" s="108">
        <f t="shared" si="55"/>
        <v>174407.64121247243</v>
      </c>
      <c r="EQ13" s="108">
        <f t="shared" si="56"/>
        <v>174439.23191947164</v>
      </c>
      <c r="ER13" s="108">
        <f t="shared" si="57"/>
        <v>174470.82834854105</v>
      </c>
      <c r="ES13" s="108">
        <f t="shared" si="58"/>
        <v>168503.07721299189</v>
      </c>
      <c r="ET13" s="108">
        <f t="shared" si="59"/>
        <v>168533.59841781811</v>
      </c>
      <c r="EU13" s="108">
        <f t="shared" si="60"/>
        <v>168564.12515099405</v>
      </c>
      <c r="EV13" s="108">
        <f t="shared" si="61"/>
        <v>168594.65741352111</v>
      </c>
      <c r="EW13" s="108">
        <f t="shared" si="62"/>
        <v>167405.67887987188</v>
      </c>
      <c r="EX13" s="108">
        <f t="shared" si="63"/>
        <v>167436.001311359</v>
      </c>
      <c r="EY13" s="108">
        <f t="shared" si="64"/>
        <v>167466.32923519178</v>
      </c>
      <c r="EZ13" s="108">
        <f t="shared" si="65"/>
        <v>167496.66265236505</v>
      </c>
      <c r="FA13" s="108">
        <f t="shared" si="66"/>
        <v>152780.79931143226</v>
      </c>
      <c r="FB13" s="108">
        <f t="shared" si="67"/>
        <v>152808.47271744016</v>
      </c>
      <c r="FC13" s="108">
        <f t="shared" si="68"/>
        <v>152836.15113597192</v>
      </c>
      <c r="FD13" s="108">
        <f t="shared" si="69"/>
        <v>152863.83456793544</v>
      </c>
      <c r="FE13" s="108">
        <f t="shared" si="70"/>
        <v>152891.52301423883</v>
      </c>
    </row>
    <row r="14" spans="1:161" ht="15.75" x14ac:dyDescent="0.25">
      <c r="A14" s="47" t="s">
        <v>194</v>
      </c>
      <c r="B14" s="12">
        <f>'Urb proj of all 25 ARs '!M14</f>
        <v>41413.283939985355</v>
      </c>
      <c r="C14" s="12">
        <f>'Urb proj of all 25 ARs '!N14</f>
        <v>41805.155923630744</v>
      </c>
      <c r="D14" s="100">
        <f t="shared" si="10"/>
        <v>9.462470646212846E-3</v>
      </c>
      <c r="E14" s="101">
        <f t="shared" si="11"/>
        <v>1.8113143884979088E-4</v>
      </c>
      <c r="F14" s="69">
        <f t="shared" si="12"/>
        <v>41420.785187692898</v>
      </c>
      <c r="G14" s="69">
        <f t="shared" si="16"/>
        <v>41428.287794112235</v>
      </c>
      <c r="H14" s="69">
        <f t="shared" ref="H14:AM14" si="85">G14*(1+$E$14)</f>
        <v>41435.791759489468</v>
      </c>
      <c r="I14" s="69">
        <f t="shared" si="85"/>
        <v>41443.297084070742</v>
      </c>
      <c r="J14" s="69">
        <f t="shared" si="85"/>
        <v>41450.803768102262</v>
      </c>
      <c r="K14" s="69">
        <f t="shared" si="85"/>
        <v>41458.311811830259</v>
      </c>
      <c r="L14" s="69">
        <f t="shared" si="85"/>
        <v>41465.821215501019</v>
      </c>
      <c r="M14" s="69">
        <f t="shared" si="85"/>
        <v>41473.331979360868</v>
      </c>
      <c r="N14" s="69">
        <f t="shared" si="85"/>
        <v>41480.844103656185</v>
      </c>
      <c r="O14" s="69">
        <f t="shared" si="85"/>
        <v>41488.357588633386</v>
      </c>
      <c r="P14" s="69">
        <f t="shared" si="85"/>
        <v>41495.872434538927</v>
      </c>
      <c r="Q14" s="69">
        <f t="shared" si="85"/>
        <v>41503.38864161932</v>
      </c>
      <c r="R14" s="69">
        <f t="shared" si="85"/>
        <v>41510.906210121117</v>
      </c>
      <c r="S14" s="69">
        <f t="shared" si="85"/>
        <v>41518.425140290914</v>
      </c>
      <c r="T14" s="69">
        <f t="shared" si="85"/>
        <v>41525.945432375353</v>
      </c>
      <c r="U14" s="69">
        <f t="shared" si="85"/>
        <v>41533.467086621116</v>
      </c>
      <c r="V14" s="69">
        <f t="shared" si="85"/>
        <v>41540.990103274933</v>
      </c>
      <c r="W14" s="69">
        <f t="shared" si="85"/>
        <v>41548.514482583581</v>
      </c>
      <c r="X14" s="69">
        <f t="shared" si="85"/>
        <v>41556.040224793884</v>
      </c>
      <c r="Y14" s="69">
        <f t="shared" si="85"/>
        <v>41563.567330152699</v>
      </c>
      <c r="Z14" s="69">
        <f t="shared" si="85"/>
        <v>41571.095798906936</v>
      </c>
      <c r="AA14" s="69">
        <f t="shared" si="85"/>
        <v>41578.625631303556</v>
      </c>
      <c r="AB14" s="69">
        <f t="shared" si="85"/>
        <v>41586.156827589548</v>
      </c>
      <c r="AC14" s="69">
        <f t="shared" si="85"/>
        <v>41593.689388011961</v>
      </c>
      <c r="AD14" s="69">
        <f t="shared" si="85"/>
        <v>41601.223312817885</v>
      </c>
      <c r="AE14" s="69">
        <f t="shared" si="85"/>
        <v>41608.758602254449</v>
      </c>
      <c r="AF14" s="69">
        <f t="shared" si="85"/>
        <v>41616.295256568832</v>
      </c>
      <c r="AG14" s="69">
        <f t="shared" si="85"/>
        <v>41623.833276008249</v>
      </c>
      <c r="AH14" s="69">
        <f t="shared" si="85"/>
        <v>41631.372660819972</v>
      </c>
      <c r="AI14" s="69">
        <f t="shared" si="85"/>
        <v>41638.91341125132</v>
      </c>
      <c r="AJ14" s="69">
        <f t="shared" si="85"/>
        <v>41646.455527549639</v>
      </c>
      <c r="AK14" s="69">
        <f t="shared" si="85"/>
        <v>41653.999009962339</v>
      </c>
      <c r="AL14" s="69">
        <f t="shared" si="85"/>
        <v>41661.543858736863</v>
      </c>
      <c r="AM14" s="69">
        <f t="shared" si="85"/>
        <v>41669.090074120701</v>
      </c>
      <c r="AN14" s="69">
        <f t="shared" ref="AN14:BE14" si="86">AM14*(1+$E$14)</f>
        <v>41676.637656361389</v>
      </c>
      <c r="AO14" s="69">
        <f t="shared" si="86"/>
        <v>41684.186605706505</v>
      </c>
      <c r="AP14" s="69">
        <f t="shared" si="86"/>
        <v>41691.736922403681</v>
      </c>
      <c r="AQ14" s="69">
        <f t="shared" si="86"/>
        <v>41699.288606700582</v>
      </c>
      <c r="AR14" s="69">
        <f t="shared" si="86"/>
        <v>41706.841658844925</v>
      </c>
      <c r="AS14" s="69">
        <f t="shared" si="86"/>
        <v>41714.396079084472</v>
      </c>
      <c r="AT14" s="69">
        <f t="shared" si="86"/>
        <v>41721.951867667027</v>
      </c>
      <c r="AU14" s="69">
        <f t="shared" si="86"/>
        <v>41729.509024840438</v>
      </c>
      <c r="AV14" s="69">
        <f t="shared" si="86"/>
        <v>41737.067550852604</v>
      </c>
      <c r="AW14" s="69">
        <f t="shared" si="86"/>
        <v>41744.627445951461</v>
      </c>
      <c r="AX14" s="69">
        <f t="shared" si="86"/>
        <v>41752.188710384995</v>
      </c>
      <c r="AY14" s="69">
        <f t="shared" si="86"/>
        <v>41759.751344401237</v>
      </c>
      <c r="AZ14" s="69">
        <f t="shared" si="86"/>
        <v>41767.315348248259</v>
      </c>
      <c r="BA14" s="69">
        <f t="shared" si="86"/>
        <v>41774.880722174181</v>
      </c>
      <c r="BB14" s="69">
        <f t="shared" si="86"/>
        <v>41782.447466427169</v>
      </c>
      <c r="BC14" s="69">
        <f t="shared" si="86"/>
        <v>41790.015581255429</v>
      </c>
      <c r="BD14" s="69">
        <f t="shared" si="86"/>
        <v>41797.585066907217</v>
      </c>
      <c r="BE14" s="69">
        <f t="shared" si="86"/>
        <v>41805.155923630831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49202.903289956215</v>
      </c>
      <c r="DG14" s="108">
        <f t="shared" si="20"/>
        <v>49211.815482624719</v>
      </c>
      <c r="DH14" s="108">
        <f t="shared" si="21"/>
        <v>49220.7292895715</v>
      </c>
      <c r="DI14" s="108">
        <f t="shared" si="22"/>
        <v>49229.644711088949</v>
      </c>
      <c r="DJ14" s="108">
        <f t="shared" si="23"/>
        <v>54164.804300530828</v>
      </c>
      <c r="DK14" s="108">
        <f t="shared" si="24"/>
        <v>54174.615249468807</v>
      </c>
      <c r="DL14" s="108">
        <f t="shared" si="25"/>
        <v>54184.427975478073</v>
      </c>
      <c r="DM14" s="108">
        <f t="shared" si="26"/>
        <v>54194.242478880522</v>
      </c>
      <c r="DN14" s="108">
        <f t="shared" si="27"/>
        <v>49468.762747555345</v>
      </c>
      <c r="DO14" s="108">
        <f t="shared" si="28"/>
        <v>49477.723095729933</v>
      </c>
      <c r="DP14" s="108">
        <f t="shared" si="29"/>
        <v>49486.685066905273</v>
      </c>
      <c r="DQ14" s="108">
        <f t="shared" si="30"/>
        <v>49495.648661375344</v>
      </c>
      <c r="DR14" s="108">
        <f t="shared" si="31"/>
        <v>49504.613879434175</v>
      </c>
      <c r="DS14" s="108">
        <f t="shared" si="32"/>
        <v>50410.945233995524</v>
      </c>
      <c r="DT14" s="108">
        <f t="shared" si="33"/>
        <v>50420.076241039533</v>
      </c>
      <c r="DU14" s="108">
        <f t="shared" si="34"/>
        <v>50429.208901995989</v>
      </c>
      <c r="DV14" s="108">
        <f t="shared" si="35"/>
        <v>50438.34321716446</v>
      </c>
      <c r="DW14" s="108">
        <f t="shared" si="36"/>
        <v>48961.058451975114</v>
      </c>
      <c r="DX14" s="108">
        <f t="shared" si="37"/>
        <v>48969.926838940126</v>
      </c>
      <c r="DY14" s="108">
        <f t="shared" si="38"/>
        <v>48978.79683224883</v>
      </c>
      <c r="DZ14" s="108">
        <f t="shared" si="39"/>
        <v>48987.668432192186</v>
      </c>
      <c r="EA14" s="108">
        <f t="shared" si="40"/>
        <v>50288.533442417822</v>
      </c>
      <c r="EB14" s="108">
        <f t="shared" si="41"/>
        <v>50297.642276837891</v>
      </c>
      <c r="EC14" s="108">
        <f t="shared" si="42"/>
        <v>50306.752761154239</v>
      </c>
      <c r="ED14" s="108">
        <f t="shared" si="43"/>
        <v>50315.864895665734</v>
      </c>
      <c r="EE14" s="108">
        <f t="shared" si="44"/>
        <v>50324.978680671258</v>
      </c>
      <c r="EF14" s="108">
        <f t="shared" si="45"/>
        <v>47821.198364771328</v>
      </c>
      <c r="EG14" s="108">
        <f t="shared" si="46"/>
        <v>47829.860287238655</v>
      </c>
      <c r="EH14" s="108">
        <f t="shared" si="47"/>
        <v>47838.523778652467</v>
      </c>
      <c r="EI14" s="108">
        <f t="shared" si="48"/>
        <v>47847.188839296941</v>
      </c>
      <c r="EJ14" s="108">
        <f t="shared" si="49"/>
        <v>47826.072505784912</v>
      </c>
      <c r="EK14" s="108">
        <f t="shared" si="50"/>
        <v>47834.735311112425</v>
      </c>
      <c r="EL14" s="108">
        <f t="shared" si="51"/>
        <v>47843.399685546327</v>
      </c>
      <c r="EM14" s="108">
        <f t="shared" si="52"/>
        <v>47852.065629370838</v>
      </c>
      <c r="EN14" s="108">
        <f t="shared" si="53"/>
        <v>51422.342143829243</v>
      </c>
      <c r="EO14" s="108">
        <f t="shared" si="54"/>
        <v>51431.65634665078</v>
      </c>
      <c r="EP14" s="108">
        <f t="shared" si="55"/>
        <v>51440.972236567279</v>
      </c>
      <c r="EQ14" s="108">
        <f t="shared" si="56"/>
        <v>51450.289813884316</v>
      </c>
      <c r="ER14" s="108">
        <f t="shared" si="57"/>
        <v>51459.609078907546</v>
      </c>
      <c r="ES14" s="108">
        <f t="shared" si="58"/>
        <v>51607.171531949476</v>
      </c>
      <c r="ET14" s="108">
        <f t="shared" si="59"/>
        <v>51616.519213184023</v>
      </c>
      <c r="EU14" s="108">
        <f t="shared" si="60"/>
        <v>51625.868587577526</v>
      </c>
      <c r="EV14" s="108">
        <f t="shared" si="61"/>
        <v>51635.219655436667</v>
      </c>
      <c r="EW14" s="108">
        <f t="shared" si="62"/>
        <v>51039.488427318094</v>
      </c>
      <c r="EX14" s="108">
        <f t="shared" si="63"/>
        <v>51048.733283295092</v>
      </c>
      <c r="EY14" s="108">
        <f t="shared" si="64"/>
        <v>51057.97981380616</v>
      </c>
      <c r="EZ14" s="108">
        <f t="shared" si="65"/>
        <v>51067.228019154601</v>
      </c>
      <c r="FA14" s="108">
        <f t="shared" si="66"/>
        <v>47675.407571769385</v>
      </c>
      <c r="FB14" s="108">
        <f t="shared" si="67"/>
        <v>47684.043086940612</v>
      </c>
      <c r="FC14" s="108">
        <f t="shared" si="68"/>
        <v>47692.680166275124</v>
      </c>
      <c r="FD14" s="108">
        <f t="shared" si="69"/>
        <v>47701.31881005624</v>
      </c>
      <c r="FE14" s="108">
        <f t="shared" si="70"/>
        <v>47709.959018567337</v>
      </c>
    </row>
    <row r="15" spans="1:161" ht="15.75" x14ac:dyDescent="0.25">
      <c r="A15" s="47" t="s">
        <v>179</v>
      </c>
      <c r="B15" s="12">
        <f>'Urb proj of all 25 ARs '!M15</f>
        <v>2583.8422047655381</v>
      </c>
      <c r="C15" s="12">
        <f>'Urb proj of all 25 ARs '!N15</f>
        <v>2608.2917357825777</v>
      </c>
      <c r="D15" s="100">
        <f t="shared" si="10"/>
        <v>9.4624706462127697E-3</v>
      </c>
      <c r="E15" s="101">
        <f t="shared" si="11"/>
        <v>1.8113143884979088E-4</v>
      </c>
      <c r="F15" s="69">
        <f t="shared" si="12"/>
        <v>2584.310219821848</v>
      </c>
      <c r="G15" s="69">
        <f t="shared" si="16"/>
        <v>2584.7783196503988</v>
      </c>
      <c r="H15" s="69">
        <f t="shared" ref="H15:AM15" si="87">G15*(1+$E$15)</f>
        <v>2585.2465042665449</v>
      </c>
      <c r="I15" s="69">
        <f t="shared" si="87"/>
        <v>2585.7147736856441</v>
      </c>
      <c r="J15" s="69">
        <f t="shared" si="87"/>
        <v>2586.1831279230569</v>
      </c>
      <c r="K15" s="69">
        <f t="shared" si="87"/>
        <v>2586.6515669941468</v>
      </c>
      <c r="L15" s="69">
        <f t="shared" si="87"/>
        <v>2587.1200909142794</v>
      </c>
      <c r="M15" s="69">
        <f t="shared" si="87"/>
        <v>2587.5886996988238</v>
      </c>
      <c r="N15" s="69">
        <f t="shared" si="87"/>
        <v>2588.0573933631517</v>
      </c>
      <c r="O15" s="69">
        <f t="shared" si="87"/>
        <v>2588.5261719226373</v>
      </c>
      <c r="P15" s="69">
        <f t="shared" si="87"/>
        <v>2588.9950353926579</v>
      </c>
      <c r="Q15" s="69">
        <f t="shared" si="87"/>
        <v>2589.4639837885934</v>
      </c>
      <c r="R15" s="69">
        <f t="shared" si="87"/>
        <v>2589.9330171258266</v>
      </c>
      <c r="S15" s="69">
        <f t="shared" si="87"/>
        <v>2590.402135419743</v>
      </c>
      <c r="T15" s="69">
        <f t="shared" si="87"/>
        <v>2590.8713386857312</v>
      </c>
      <c r="U15" s="69">
        <f t="shared" si="87"/>
        <v>2591.3406269391821</v>
      </c>
      <c r="V15" s="69">
        <f t="shared" si="87"/>
        <v>2591.8100001954895</v>
      </c>
      <c r="W15" s="69">
        <f t="shared" si="87"/>
        <v>2592.27945847005</v>
      </c>
      <c r="X15" s="69">
        <f t="shared" si="87"/>
        <v>2592.7490017782634</v>
      </c>
      <c r="Y15" s="69">
        <f t="shared" si="87"/>
        <v>2593.2186301355318</v>
      </c>
      <c r="Z15" s="69">
        <f t="shared" si="87"/>
        <v>2593.6883435572604</v>
      </c>
      <c r="AA15" s="69">
        <f t="shared" si="87"/>
        <v>2594.1581420588568</v>
      </c>
      <c r="AB15" s="69">
        <f t="shared" si="87"/>
        <v>2594.628025655732</v>
      </c>
      <c r="AC15" s="69">
        <f t="shared" si="87"/>
        <v>2595.0979943632992</v>
      </c>
      <c r="AD15" s="69">
        <f t="shared" si="87"/>
        <v>2595.5680481969744</v>
      </c>
      <c r="AE15" s="69">
        <f t="shared" si="87"/>
        <v>2596.038187172177</v>
      </c>
      <c r="AF15" s="69">
        <f t="shared" si="87"/>
        <v>2596.5084113043285</v>
      </c>
      <c r="AG15" s="69">
        <f t="shared" si="87"/>
        <v>2596.9787206088536</v>
      </c>
      <c r="AH15" s="69">
        <f t="shared" si="87"/>
        <v>2597.4491151011798</v>
      </c>
      <c r="AI15" s="69">
        <f t="shared" si="87"/>
        <v>2597.9195947967373</v>
      </c>
      <c r="AJ15" s="69">
        <f t="shared" si="87"/>
        <v>2598.3901597109589</v>
      </c>
      <c r="AK15" s="69">
        <f t="shared" si="87"/>
        <v>2598.8608098592804</v>
      </c>
      <c r="AL15" s="69">
        <f t="shared" si="87"/>
        <v>2599.3315452571405</v>
      </c>
      <c r="AM15" s="69">
        <f t="shared" si="87"/>
        <v>2599.8023659199807</v>
      </c>
      <c r="AN15" s="69">
        <f t="shared" ref="AN15:BE15" si="88">AM15*(1+$E$15)</f>
        <v>2600.2732718632451</v>
      </c>
      <c r="AO15" s="69">
        <f t="shared" si="88"/>
        <v>2600.7442631023805</v>
      </c>
      <c r="AP15" s="69">
        <f t="shared" si="88"/>
        <v>2601.2153396528365</v>
      </c>
      <c r="AQ15" s="69">
        <f t="shared" si="88"/>
        <v>2601.6865015300659</v>
      </c>
      <c r="AR15" s="69">
        <f t="shared" si="88"/>
        <v>2602.1577487495242</v>
      </c>
      <c r="AS15" s="69">
        <f t="shared" si="88"/>
        <v>2602.6290813266692</v>
      </c>
      <c r="AT15" s="69">
        <f t="shared" si="88"/>
        <v>2603.1004992769622</v>
      </c>
      <c r="AU15" s="69">
        <f t="shared" si="88"/>
        <v>2603.5720026158669</v>
      </c>
      <c r="AV15" s="69">
        <f t="shared" si="88"/>
        <v>2604.0435913588499</v>
      </c>
      <c r="AW15" s="69">
        <f t="shared" si="88"/>
        <v>2604.5152655213801</v>
      </c>
      <c r="AX15" s="69">
        <f t="shared" si="88"/>
        <v>2604.9870251189304</v>
      </c>
      <c r="AY15" s="69">
        <f t="shared" si="88"/>
        <v>2605.4588701669754</v>
      </c>
      <c r="AZ15" s="69">
        <f t="shared" si="88"/>
        <v>2605.9308006809929</v>
      </c>
      <c r="BA15" s="69">
        <f t="shared" si="88"/>
        <v>2606.4028166764633</v>
      </c>
      <c r="BB15" s="69">
        <f t="shared" si="88"/>
        <v>2606.87491816887</v>
      </c>
      <c r="BC15" s="69">
        <f t="shared" si="88"/>
        <v>2607.3471051736992</v>
      </c>
      <c r="BD15" s="69">
        <f t="shared" si="88"/>
        <v>2607.8193777064403</v>
      </c>
      <c r="BE15" s="69">
        <f t="shared" si="88"/>
        <v>2608.2917357825845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8493.7649737226075</v>
      </c>
      <c r="DG15" s="108">
        <f t="shared" si="20"/>
        <v>8495.3034615935503</v>
      </c>
      <c r="DH15" s="108">
        <f t="shared" si="21"/>
        <v>8496.8422281330149</v>
      </c>
      <c r="DI15" s="108">
        <f t="shared" si="22"/>
        <v>8498.3812733914765</v>
      </c>
      <c r="DJ15" s="108">
        <f t="shared" si="23"/>
        <v>9810.2469006537212</v>
      </c>
      <c r="DK15" s="108">
        <f t="shared" si="24"/>
        <v>9812.0238447903084</v>
      </c>
      <c r="DL15" s="108">
        <f t="shared" si="25"/>
        <v>9813.8011107873426</v>
      </c>
      <c r="DM15" s="108">
        <f t="shared" si="26"/>
        <v>9815.5786987031261</v>
      </c>
      <c r="DN15" s="108">
        <f t="shared" si="27"/>
        <v>7734.0849215781909</v>
      </c>
      <c r="DO15" s="108">
        <f t="shared" si="28"/>
        <v>7735.4858075082229</v>
      </c>
      <c r="DP15" s="108">
        <f t="shared" si="29"/>
        <v>7736.8869471827384</v>
      </c>
      <c r="DQ15" s="108">
        <f t="shared" si="30"/>
        <v>7738.2883406476994</v>
      </c>
      <c r="DR15" s="108">
        <f t="shared" si="31"/>
        <v>7739.6899879490747</v>
      </c>
      <c r="DS15" s="108">
        <f t="shared" si="32"/>
        <v>7897.9494627095974</v>
      </c>
      <c r="DT15" s="108">
        <f t="shared" si="33"/>
        <v>7899.380029659741</v>
      </c>
      <c r="DU15" s="108">
        <f t="shared" si="34"/>
        <v>7900.810855730535</v>
      </c>
      <c r="DV15" s="108">
        <f t="shared" si="35"/>
        <v>7902.2419409689128</v>
      </c>
      <c r="DW15" s="108">
        <f t="shared" si="36"/>
        <v>7335.9636300256234</v>
      </c>
      <c r="DX15" s="108">
        <f t="shared" si="37"/>
        <v>7337.2924036732793</v>
      </c>
      <c r="DY15" s="108">
        <f t="shared" si="38"/>
        <v>7338.6214180036186</v>
      </c>
      <c r="DZ15" s="108">
        <f t="shared" si="39"/>
        <v>7339.9506730602352</v>
      </c>
      <c r="EA15" s="108">
        <f t="shared" si="40"/>
        <v>7736.3933400091655</v>
      </c>
      <c r="EB15" s="108">
        <f t="shared" si="41"/>
        <v>7737.79464406635</v>
      </c>
      <c r="EC15" s="108">
        <f t="shared" si="42"/>
        <v>7739.1962019437542</v>
      </c>
      <c r="ED15" s="108">
        <f t="shared" si="43"/>
        <v>7740.5980136873532</v>
      </c>
      <c r="EE15" s="108">
        <f t="shared" si="44"/>
        <v>7742.0000793431309</v>
      </c>
      <c r="EF15" s="108">
        <f t="shared" si="45"/>
        <v>8682.8962252224846</v>
      </c>
      <c r="EG15" s="108">
        <f t="shared" si="46"/>
        <v>8684.468970709142</v>
      </c>
      <c r="EH15" s="108">
        <f t="shared" si="47"/>
        <v>8686.0420010694525</v>
      </c>
      <c r="EI15" s="108">
        <f t="shared" si="48"/>
        <v>8687.6153163550171</v>
      </c>
      <c r="EJ15" s="108">
        <f t="shared" si="49"/>
        <v>8932.1378103081352</v>
      </c>
      <c r="EK15" s="108">
        <f t="shared" si="50"/>
        <v>8933.7557012817215</v>
      </c>
      <c r="EL15" s="108">
        <f t="shared" si="51"/>
        <v>8935.3738853062259</v>
      </c>
      <c r="EM15" s="108">
        <f t="shared" si="52"/>
        <v>8936.9923624347339</v>
      </c>
      <c r="EN15" s="108">
        <f t="shared" si="53"/>
        <v>9879.131858213168</v>
      </c>
      <c r="EO15" s="108">
        <f t="shared" si="54"/>
        <v>9880.9212795812346</v>
      </c>
      <c r="EP15" s="108">
        <f t="shared" si="55"/>
        <v>9882.711025069766</v>
      </c>
      <c r="EQ15" s="108">
        <f t="shared" si="56"/>
        <v>9884.501094737474</v>
      </c>
      <c r="ER15" s="108">
        <f t="shared" si="57"/>
        <v>9886.2914886430754</v>
      </c>
      <c r="ES15" s="108">
        <f t="shared" si="58"/>
        <v>9588.4291466894792</v>
      </c>
      <c r="ET15" s="108">
        <f t="shared" si="59"/>
        <v>9590.1659126571285</v>
      </c>
      <c r="EU15" s="108">
        <f t="shared" si="60"/>
        <v>9591.9029932076974</v>
      </c>
      <c r="EV15" s="108">
        <f t="shared" si="61"/>
        <v>9593.6403883981639</v>
      </c>
      <c r="EW15" s="108">
        <f t="shared" si="62"/>
        <v>9153.5068487160788</v>
      </c>
      <c r="EX15" s="108">
        <f t="shared" si="63"/>
        <v>9155.1648365821093</v>
      </c>
      <c r="EY15" s="108">
        <f t="shared" si="64"/>
        <v>9156.823124761866</v>
      </c>
      <c r="EZ15" s="108">
        <f t="shared" si="65"/>
        <v>9158.4817133097476</v>
      </c>
      <c r="FA15" s="108">
        <f t="shared" si="66"/>
        <v>8102.9706459619947</v>
      </c>
      <c r="FB15" s="108">
        <f t="shared" si="67"/>
        <v>8104.4383486940551</v>
      </c>
      <c r="FC15" s="108">
        <f t="shared" si="68"/>
        <v>8105.9063172732231</v>
      </c>
      <c r="FD15" s="108">
        <f t="shared" si="69"/>
        <v>8107.3745517476527</v>
      </c>
      <c r="FE15" s="108">
        <f t="shared" si="70"/>
        <v>8108.8430521655046</v>
      </c>
    </row>
    <row r="16" spans="1:161" ht="15.75" x14ac:dyDescent="0.25">
      <c r="A16" s="47" t="s">
        <v>170</v>
      </c>
      <c r="B16" s="12">
        <f>'Urb proj of all 25 ARs '!M16</f>
        <v>19589.948668495494</v>
      </c>
      <c r="C16" s="12">
        <f>'Urb proj of all 25 ARs '!N16</f>
        <v>19775.317982731951</v>
      </c>
      <c r="D16" s="100">
        <f t="shared" si="10"/>
        <v>9.4624706462129605E-3</v>
      </c>
      <c r="E16" s="101">
        <f t="shared" si="11"/>
        <v>1.8113143884979088E-4</v>
      </c>
      <c r="F16" s="69">
        <f t="shared" si="12"/>
        <v>19593.497024084812</v>
      </c>
      <c r="G16" s="69">
        <f t="shared" si="13"/>
        <v>19597.046022392886</v>
      </c>
      <c r="H16" s="69">
        <f>G16*(1+$E$16)</f>
        <v>19600.595663536129</v>
      </c>
      <c r="I16" s="69">
        <f t="shared" ref="I16:BE16" si="89">H16*(1+$E$16)</f>
        <v>19604.145947630979</v>
      </c>
      <c r="J16" s="69">
        <f t="shared" si="89"/>
        <v>19607.696874793895</v>
      </c>
      <c r="K16" s="69">
        <f t="shared" si="89"/>
        <v>19611.248445141358</v>
      </c>
      <c r="L16" s="69">
        <f t="shared" si="89"/>
        <v>19614.800658789867</v>
      </c>
      <c r="M16" s="69">
        <f t="shared" si="89"/>
        <v>19618.353515855946</v>
      </c>
      <c r="N16" s="69">
        <f t="shared" si="89"/>
        <v>19621.907016456138</v>
      </c>
      <c r="O16" s="69">
        <f t="shared" si="89"/>
        <v>19625.461160707007</v>
      </c>
      <c r="P16" s="69">
        <f t="shared" si="89"/>
        <v>19629.015948725137</v>
      </c>
      <c r="Q16" s="69">
        <f t="shared" si="89"/>
        <v>19632.571380627134</v>
      </c>
      <c r="R16" s="69">
        <f t="shared" si="89"/>
        <v>19636.12745652963</v>
      </c>
      <c r="S16" s="69">
        <f t="shared" si="89"/>
        <v>19639.684176549268</v>
      </c>
      <c r="T16" s="69">
        <f t="shared" si="89"/>
        <v>19643.241540802723</v>
      </c>
      <c r="U16" s="69">
        <f t="shared" si="89"/>
        <v>19646.799549406682</v>
      </c>
      <c r="V16" s="69">
        <f t="shared" si="89"/>
        <v>19650.358202477859</v>
      </c>
      <c r="W16" s="69">
        <f t="shared" si="89"/>
        <v>19653.917500132986</v>
      </c>
      <c r="X16" s="69">
        <f t="shared" si="89"/>
        <v>19657.47744248882</v>
      </c>
      <c r="Y16" s="69">
        <f t="shared" si="89"/>
        <v>19661.038029662137</v>
      </c>
      <c r="Z16" s="69">
        <f t="shared" si="89"/>
        <v>19664.59926176973</v>
      </c>
      <c r="AA16" s="69">
        <f t="shared" si="89"/>
        <v>19668.161138928419</v>
      </c>
      <c r="AB16" s="69">
        <f t="shared" si="89"/>
        <v>19671.723661255044</v>
      </c>
      <c r="AC16" s="69">
        <f t="shared" si="89"/>
        <v>19675.286828866461</v>
      </c>
      <c r="AD16" s="69">
        <f t="shared" si="89"/>
        <v>19678.850641879555</v>
      </c>
      <c r="AE16" s="69">
        <f t="shared" si="89"/>
        <v>19682.415100411228</v>
      </c>
      <c r="AF16" s="69">
        <f t="shared" si="89"/>
        <v>19685.980204578405</v>
      </c>
      <c r="AG16" s="69">
        <f t="shared" si="89"/>
        <v>19689.545954498029</v>
      </c>
      <c r="AH16" s="69">
        <f t="shared" si="89"/>
        <v>19693.112350287065</v>
      </c>
      <c r="AI16" s="69">
        <f t="shared" si="89"/>
        <v>19696.679392062502</v>
      </c>
      <c r="AJ16" s="69">
        <f t="shared" si="89"/>
        <v>19700.24707994135</v>
      </c>
      <c r="AK16" s="69">
        <f t="shared" si="89"/>
        <v>19703.815414040637</v>
      </c>
      <c r="AL16" s="69">
        <f t="shared" si="89"/>
        <v>19707.384394477413</v>
      </c>
      <c r="AM16" s="69">
        <f t="shared" si="89"/>
        <v>19710.954021368751</v>
      </c>
      <c r="AN16" s="69">
        <f t="shared" si="89"/>
        <v>19714.524294831743</v>
      </c>
      <c r="AO16" s="69">
        <f t="shared" si="89"/>
        <v>19718.095214983503</v>
      </c>
      <c r="AP16" s="69">
        <f t="shared" si="89"/>
        <v>19721.66678194117</v>
      </c>
      <c r="AQ16" s="69">
        <f t="shared" si="89"/>
        <v>19725.238995821899</v>
      </c>
      <c r="AR16" s="69">
        <f t="shared" si="89"/>
        <v>19728.811856742868</v>
      </c>
      <c r="AS16" s="69">
        <f t="shared" si="89"/>
        <v>19732.385364821275</v>
      </c>
      <c r="AT16" s="69">
        <f t="shared" si="89"/>
        <v>19735.959520174343</v>
      </c>
      <c r="AU16" s="69">
        <f t="shared" si="89"/>
        <v>19739.534322919313</v>
      </c>
      <c r="AV16" s="69">
        <f t="shared" si="89"/>
        <v>19743.109773173448</v>
      </c>
      <c r="AW16" s="69">
        <f t="shared" si="89"/>
        <v>19746.685871054033</v>
      </c>
      <c r="AX16" s="69">
        <f t="shared" si="89"/>
        <v>19750.26261667837</v>
      </c>
      <c r="AY16" s="69">
        <f t="shared" si="89"/>
        <v>19753.840010163789</v>
      </c>
      <c r="AZ16" s="69">
        <f t="shared" si="89"/>
        <v>19757.418051627639</v>
      </c>
      <c r="BA16" s="69">
        <f t="shared" si="89"/>
        <v>19760.996741187286</v>
      </c>
      <c r="BB16" s="69">
        <f t="shared" si="89"/>
        <v>19764.576078960123</v>
      </c>
      <c r="BC16" s="69">
        <f t="shared" si="89"/>
        <v>19768.156065063562</v>
      </c>
      <c r="BD16" s="69">
        <f t="shared" si="89"/>
        <v>19771.736699615034</v>
      </c>
      <c r="BE16" s="69">
        <f t="shared" si="89"/>
        <v>19775.317982731995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21064.03857396897</v>
      </c>
      <c r="DG16" s="108">
        <f t="shared" si="15"/>
        <v>21067.853933583865</v>
      </c>
      <c r="DH16" s="108">
        <f t="shared" si="15"/>
        <v>21071.669984280332</v>
      </c>
      <c r="DI16" s="108">
        <f t="shared" si="15"/>
        <v>21075.486726183553</v>
      </c>
      <c r="DJ16" s="108">
        <f t="shared" si="15"/>
        <v>22371.757237687616</v>
      </c>
      <c r="DK16" s="108">
        <f t="shared" si="15"/>
        <v>22375.80946626568</v>
      </c>
      <c r="DL16" s="108">
        <f t="shared" si="15"/>
        <v>22379.862428829732</v>
      </c>
      <c r="DM16" s="108">
        <f t="shared" si="15"/>
        <v>22383.916125512726</v>
      </c>
      <c r="DN16" s="108">
        <f t="shared" si="15"/>
        <v>19471.721256198311</v>
      </c>
      <c r="DO16" s="108">
        <f t="shared" si="15"/>
        <v>19475.24819708633</v>
      </c>
      <c r="DP16" s="108">
        <f t="shared" si="15"/>
        <v>19478.775776814226</v>
      </c>
      <c r="DQ16" s="108">
        <f t="shared" si="15"/>
        <v>19482.30399549771</v>
      </c>
      <c r="DR16" s="108">
        <f t="shared" si="15"/>
        <v>19485.832853252527</v>
      </c>
      <c r="DS16" s="108">
        <f t="shared" si="15"/>
        <v>20634.802412429319</v>
      </c>
      <c r="DT16" s="108">
        <f t="shared" si="15"/>
        <v>20638.540023880661</v>
      </c>
      <c r="DU16" s="108">
        <f t="shared" si="15"/>
        <v>20642.278312330945</v>
      </c>
      <c r="DV16" s="108">
        <f t="shared" ref="DV16:EK28" si="90">V16*BV16</f>
        <v>20646.017277902796</v>
      </c>
      <c r="DW16" s="108">
        <f t="shared" si="90"/>
        <v>19751.152187918949</v>
      </c>
      <c r="DX16" s="108">
        <f t="shared" si="90"/>
        <v>19754.729742533691</v>
      </c>
      <c r="DY16" s="108">
        <f t="shared" si="90"/>
        <v>19758.307945156044</v>
      </c>
      <c r="DZ16" s="108">
        <f t="shared" si="90"/>
        <v>19761.886795903389</v>
      </c>
      <c r="EA16" s="108">
        <f t="shared" si="90"/>
        <v>20611.054499387858</v>
      </c>
      <c r="EB16" s="108">
        <f t="shared" si="90"/>
        <v>20614.787809345544</v>
      </c>
      <c r="EC16" s="108">
        <f t="shared" si="90"/>
        <v>20618.521795523033</v>
      </c>
      <c r="ED16" s="108">
        <f t="shared" si="90"/>
        <v>20622.256458042812</v>
      </c>
      <c r="EE16" s="108">
        <f t="shared" si="90"/>
        <v>20625.991797027385</v>
      </c>
      <c r="EF16" s="108">
        <f t="shared" si="90"/>
        <v>20149.288964069539</v>
      </c>
      <c r="EG16" s="108">
        <f t="shared" si="90"/>
        <v>20152.938633771399</v>
      </c>
      <c r="EH16" s="108">
        <f t="shared" si="90"/>
        <v>20156.588964543185</v>
      </c>
      <c r="EI16" s="108">
        <f t="shared" si="90"/>
        <v>20160.239956504636</v>
      </c>
      <c r="EJ16" s="108">
        <f t="shared" si="90"/>
        <v>20472.182655209774</v>
      </c>
      <c r="EK16" s="108">
        <f t="shared" si="90"/>
        <v>20475.890811110508</v>
      </c>
      <c r="EL16" s="108">
        <f t="shared" ref="EL16:FA28" si="91">AL16*CL16</f>
        <v>20479.599638674856</v>
      </c>
      <c r="EM16" s="108">
        <f t="shared" si="91"/>
        <v>20483.309138024477</v>
      </c>
      <c r="EN16" s="108">
        <f t="shared" si="91"/>
        <v>22247.124969148706</v>
      </c>
      <c r="EO16" s="108">
        <f t="shared" si="91"/>
        <v>22251.154622904636</v>
      </c>
      <c r="EP16" s="108">
        <f t="shared" si="91"/>
        <v>22255.185006557553</v>
      </c>
      <c r="EQ16" s="108">
        <f t="shared" si="91"/>
        <v>22259.21612023966</v>
      </c>
      <c r="ER16" s="108">
        <f t="shared" si="91"/>
        <v>22263.247964083188</v>
      </c>
      <c r="ES16" s="108">
        <f t="shared" si="91"/>
        <v>22005.755822358449</v>
      </c>
      <c r="ET16" s="108">
        <f t="shared" si="91"/>
        <v>22009.741756573527</v>
      </c>
      <c r="EU16" s="108">
        <f t="shared" si="91"/>
        <v>22013.72841276661</v>
      </c>
      <c r="EV16" s="108">
        <f t="shared" si="91"/>
        <v>22017.715791068462</v>
      </c>
      <c r="EW16" s="108">
        <f t="shared" si="91"/>
        <v>21608.105231256737</v>
      </c>
      <c r="EX16" s="108">
        <f t="shared" si="91"/>
        <v>21612.01913844809</v>
      </c>
      <c r="EY16" s="108">
        <f t="shared" si="91"/>
        <v>21615.933754571084</v>
      </c>
      <c r="EZ16" s="108">
        <f t="shared" si="91"/>
        <v>21619.849079754134</v>
      </c>
      <c r="FA16" s="108">
        <f t="shared" si="91"/>
        <v>19846.921288261146</v>
      </c>
      <c r="FB16" s="108">
        <f t="shared" ref="FB16:FE28" si="92">BB16*DB16</f>
        <v>19850.51618967083</v>
      </c>
      <c r="FC16" s="108">
        <f t="shared" si="92"/>
        <v>19854.111742230176</v>
      </c>
      <c r="FD16" s="108">
        <f t="shared" si="92"/>
        <v>19857.707946057129</v>
      </c>
      <c r="FE16" s="108">
        <f t="shared" si="92"/>
        <v>19861.30480126966</v>
      </c>
    </row>
    <row r="17" spans="1:161" ht="15.75" x14ac:dyDescent="0.25">
      <c r="A17" s="87" t="s">
        <v>174</v>
      </c>
      <c r="B17" s="12">
        <f>'Urb proj of all 25 ARs '!M17</f>
        <v>23682.843992105925</v>
      </c>
      <c r="C17" s="12">
        <f>'Urb proj of all 25 ARs '!N17</f>
        <v>23906.942208200067</v>
      </c>
      <c r="D17" s="100">
        <f t="shared" si="10"/>
        <v>9.4624706462129119E-3</v>
      </c>
      <c r="E17" s="101">
        <f t="shared" si="11"/>
        <v>1.8113143884979088E-4</v>
      </c>
      <c r="F17" s="69">
        <f t="shared" si="12"/>
        <v>23687.133699714272</v>
      </c>
      <c r="G17" s="69">
        <f t="shared" si="13"/>
        <v>23691.424184323529</v>
      </c>
      <c r="H17" s="69">
        <f>G17*(1+$E$17)</f>
        <v>23695.715446074435</v>
      </c>
      <c r="I17" s="69">
        <f t="shared" ref="I17:BE17" si="93">H17*(1+$E$17)</f>
        <v>23700.007485107759</v>
      </c>
      <c r="J17" s="69">
        <f t="shared" si="93"/>
        <v>23704.300301564286</v>
      </c>
      <c r="K17" s="69">
        <f t="shared" si="93"/>
        <v>23708.593895584836</v>
      </c>
      <c r="L17" s="69">
        <f t="shared" si="93"/>
        <v>23712.888267310249</v>
      </c>
      <c r="M17" s="69">
        <f t="shared" si="93"/>
        <v>23717.183416881391</v>
      </c>
      <c r="N17" s="69">
        <f t="shared" si="93"/>
        <v>23721.479344439154</v>
      </c>
      <c r="O17" s="69">
        <f t="shared" si="93"/>
        <v>23725.776050124459</v>
      </c>
      <c r="P17" s="69">
        <f t="shared" si="93"/>
        <v>23730.073534078245</v>
      </c>
      <c r="Q17" s="69">
        <f t="shared" si="93"/>
        <v>23734.371796441483</v>
      </c>
      <c r="R17" s="69">
        <f t="shared" si="93"/>
        <v>23738.670837355166</v>
      </c>
      <c r="S17" s="69">
        <f t="shared" si="93"/>
        <v>23742.970656960319</v>
      </c>
      <c r="T17" s="69">
        <f t="shared" si="93"/>
        <v>23747.271255397984</v>
      </c>
      <c r="U17" s="69">
        <f t="shared" si="93"/>
        <v>23751.572632809231</v>
      </c>
      <c r="V17" s="69">
        <f t="shared" si="93"/>
        <v>23755.874789335157</v>
      </c>
      <c r="W17" s="69">
        <f t="shared" si="93"/>
        <v>23760.177725116886</v>
      </c>
      <c r="X17" s="69">
        <f t="shared" si="93"/>
        <v>23764.481440295564</v>
      </c>
      <c r="Y17" s="69">
        <f t="shared" si="93"/>
        <v>23768.785935012362</v>
      </c>
      <c r="Z17" s="69">
        <f t="shared" si="93"/>
        <v>23773.091209408482</v>
      </c>
      <c r="AA17" s="69">
        <f t="shared" si="93"/>
        <v>23777.397263625149</v>
      </c>
      <c r="AB17" s="69">
        <f t="shared" si="93"/>
        <v>23781.704097803613</v>
      </c>
      <c r="AC17" s="69">
        <f t="shared" si="93"/>
        <v>23786.011712085146</v>
      </c>
      <c r="AD17" s="69">
        <f t="shared" si="93"/>
        <v>23790.320106611056</v>
      </c>
      <c r="AE17" s="69">
        <f t="shared" si="93"/>
        <v>23794.629281522662</v>
      </c>
      <c r="AF17" s="69">
        <f t="shared" si="93"/>
        <v>23798.939236961323</v>
      </c>
      <c r="AG17" s="69">
        <f t="shared" si="93"/>
        <v>23803.249973068414</v>
      </c>
      <c r="AH17" s="69">
        <f t="shared" si="93"/>
        <v>23807.561489985335</v>
      </c>
      <c r="AI17" s="69">
        <f t="shared" si="93"/>
        <v>23811.873787853521</v>
      </c>
      <c r="AJ17" s="69">
        <f t="shared" si="93"/>
        <v>23816.186866814423</v>
      </c>
      <c r="AK17" s="69">
        <f t="shared" si="93"/>
        <v>23820.500727009527</v>
      </c>
      <c r="AL17" s="69">
        <f t="shared" si="93"/>
        <v>23824.815368580334</v>
      </c>
      <c r="AM17" s="69">
        <f t="shared" si="93"/>
        <v>23829.130791668376</v>
      </c>
      <c r="AN17" s="69">
        <f t="shared" si="93"/>
        <v>23833.446996415212</v>
      </c>
      <c r="AO17" s="69">
        <f t="shared" si="93"/>
        <v>23837.763982962424</v>
      </c>
      <c r="AP17" s="69">
        <f t="shared" si="93"/>
        <v>23842.08175145162</v>
      </c>
      <c r="AQ17" s="69">
        <f t="shared" si="93"/>
        <v>23846.400302024434</v>
      </c>
      <c r="AR17" s="69">
        <f t="shared" si="93"/>
        <v>23850.71963482253</v>
      </c>
      <c r="AS17" s="69">
        <f t="shared" si="93"/>
        <v>23855.039749987587</v>
      </c>
      <c r="AT17" s="69">
        <f t="shared" si="93"/>
        <v>23859.36064766132</v>
      </c>
      <c r="AU17" s="69">
        <f t="shared" si="93"/>
        <v>23863.682327985469</v>
      </c>
      <c r="AV17" s="69">
        <f t="shared" si="93"/>
        <v>23868.00479110179</v>
      </c>
      <c r="AW17" s="69">
        <f t="shared" si="93"/>
        <v>23872.328037152078</v>
      </c>
      <c r="AX17" s="69">
        <f t="shared" si="93"/>
        <v>23876.65206627814</v>
      </c>
      <c r="AY17" s="69">
        <f t="shared" si="93"/>
        <v>23880.976878621823</v>
      </c>
      <c r="AZ17" s="69">
        <f t="shared" si="93"/>
        <v>23885.302474324988</v>
      </c>
      <c r="BA17" s="69">
        <f t="shared" si="93"/>
        <v>23889.628853529524</v>
      </c>
      <c r="BB17" s="69">
        <f t="shared" si="93"/>
        <v>23893.956016377353</v>
      </c>
      <c r="BC17" s="69">
        <f t="shared" si="93"/>
        <v>23898.283963010414</v>
      </c>
      <c r="BD17" s="69">
        <f t="shared" si="93"/>
        <v>23902.612693570674</v>
      </c>
      <c r="BE17" s="69">
        <f t="shared" si="93"/>
        <v>23906.942208200129</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38703.978702808701</v>
      </c>
      <c r="DG17" s="108">
        <f t="shared" si="15"/>
        <v>38710.989210160355</v>
      </c>
      <c r="DH17" s="108">
        <f t="shared" si="15"/>
        <v>38718.00098733529</v>
      </c>
      <c r="DI17" s="108">
        <f t="shared" si="15"/>
        <v>38725.014034563515</v>
      </c>
      <c r="DJ17" s="108">
        <f t="shared" si="15"/>
        <v>44931.631394301876</v>
      </c>
      <c r="DK17" s="108">
        <f t="shared" si="15"/>
        <v>44939.769925346198</v>
      </c>
      <c r="DL17" s="108">
        <f t="shared" si="15"/>
        <v>44947.909930534355</v>
      </c>
      <c r="DM17" s="108">
        <f t="shared" si="15"/>
        <v>44956.051410133361</v>
      </c>
      <c r="DN17" s="108">
        <f t="shared" si="15"/>
        <v>37396.68983552829</v>
      </c>
      <c r="DO17" s="108">
        <f t="shared" si="15"/>
        <v>37403.463551766421</v>
      </c>
      <c r="DP17" s="108">
        <f t="shared" si="15"/>
        <v>37410.238494937519</v>
      </c>
      <c r="DQ17" s="108">
        <f t="shared" si="15"/>
        <v>37417.014665263814</v>
      </c>
      <c r="DR17" s="108">
        <f t="shared" si="15"/>
        <v>37423.792062967594</v>
      </c>
      <c r="DS17" s="108">
        <f t="shared" si="15"/>
        <v>40585.86140176234</v>
      </c>
      <c r="DT17" s="108">
        <f t="shared" si="15"/>
        <v>40593.212777235</v>
      </c>
      <c r="DU17" s="108">
        <f t="shared" si="15"/>
        <v>40600.565484272876</v>
      </c>
      <c r="DV17" s="108">
        <f t="shared" si="90"/>
        <v>40607.919523117162</v>
      </c>
      <c r="DW17" s="108">
        <f t="shared" si="90"/>
        <v>39611.778002892301</v>
      </c>
      <c r="DX17" s="108">
        <f t="shared" si="90"/>
        <v>39618.952941237367</v>
      </c>
      <c r="DY17" s="108">
        <f t="shared" si="90"/>
        <v>39626.129179189331</v>
      </c>
      <c r="DZ17" s="108">
        <f t="shared" si="90"/>
        <v>39633.306716983599</v>
      </c>
      <c r="EA17" s="108">
        <f t="shared" si="90"/>
        <v>44185.450323028475</v>
      </c>
      <c r="EB17" s="108">
        <f t="shared" si="90"/>
        <v>44193.453697221717</v>
      </c>
      <c r="EC17" s="108">
        <f t="shared" si="90"/>
        <v>44201.458521077635</v>
      </c>
      <c r="ED17" s="108">
        <f t="shared" si="90"/>
        <v>44209.464794858817</v>
      </c>
      <c r="EE17" s="108">
        <f t="shared" si="90"/>
        <v>44217.47251882789</v>
      </c>
      <c r="EF17" s="108">
        <f t="shared" si="90"/>
        <v>44334.799941613899</v>
      </c>
      <c r="EG17" s="108">
        <f t="shared" si="90"/>
        <v>44342.830367718445</v>
      </c>
      <c r="EH17" s="108">
        <f t="shared" si="90"/>
        <v>44350.862248385616</v>
      </c>
      <c r="EI17" s="108">
        <f t="shared" si="90"/>
        <v>44358.895583878897</v>
      </c>
      <c r="EJ17" s="108">
        <f t="shared" si="90"/>
        <v>47515.903135382905</v>
      </c>
      <c r="EK17" s="108">
        <f t="shared" si="90"/>
        <v>47524.509759286069</v>
      </c>
      <c r="EL17" s="108">
        <f t="shared" si="91"/>
        <v>47533.117942119403</v>
      </c>
      <c r="EM17" s="108">
        <f t="shared" si="91"/>
        <v>47541.727684165278</v>
      </c>
      <c r="EN17" s="108">
        <f t="shared" si="91"/>
        <v>47350.027854589178</v>
      </c>
      <c r="EO17" s="108">
        <f t="shared" si="91"/>
        <v>47358.604433264059</v>
      </c>
      <c r="EP17" s="108">
        <f t="shared" si="91"/>
        <v>47367.182565426978</v>
      </c>
      <c r="EQ17" s="108">
        <f t="shared" si="91"/>
        <v>47375.762251359309</v>
      </c>
      <c r="ER17" s="108">
        <f t="shared" si="91"/>
        <v>47384.343491342508</v>
      </c>
      <c r="ES17" s="108">
        <f t="shared" si="91"/>
        <v>46845.299803181253</v>
      </c>
      <c r="ET17" s="108">
        <f t="shared" si="91"/>
        <v>46853.784959737946</v>
      </c>
      <c r="EU17" s="108">
        <f t="shared" si="91"/>
        <v>46862.271653223266</v>
      </c>
      <c r="EV17" s="108">
        <f t="shared" si="91"/>
        <v>46870.759883915583</v>
      </c>
      <c r="EW17" s="108">
        <f t="shared" si="91"/>
        <v>42024.8870972027</v>
      </c>
      <c r="EX17" s="108">
        <f t="shared" si="91"/>
        <v>42032.499125470116</v>
      </c>
      <c r="EY17" s="108">
        <f t="shared" si="91"/>
        <v>42040.112532515166</v>
      </c>
      <c r="EZ17" s="108">
        <f t="shared" si="91"/>
        <v>42047.727318587597</v>
      </c>
      <c r="FA17" s="108">
        <f t="shared" si="91"/>
        <v>39294.14946117108</v>
      </c>
      <c r="FB17" s="108">
        <f t="shared" si="92"/>
        <v>39301.266867001359</v>
      </c>
      <c r="FC17" s="108">
        <f t="shared" si="92"/>
        <v>39308.385562017604</v>
      </c>
      <c r="FD17" s="108">
        <f t="shared" si="92"/>
        <v>39315.505546453307</v>
      </c>
      <c r="FE17" s="108">
        <f t="shared" si="92"/>
        <v>39322.626820542042</v>
      </c>
    </row>
    <row r="18" spans="1:161" ht="15.75" x14ac:dyDescent="0.25">
      <c r="A18" s="47" t="s">
        <v>222</v>
      </c>
      <c r="B18" s="12">
        <f>'Urb proj of all 25 ARs '!M18</f>
        <v>28151.547877471312</v>
      </c>
      <c r="C18" s="12">
        <f>'Urb proj of all 25 ARs '!N18</f>
        <v>28417.931072907337</v>
      </c>
      <c r="D18" s="100">
        <f t="shared" si="10"/>
        <v>9.4624706462127384E-3</v>
      </c>
      <c r="E18" s="101">
        <f t="shared" si="11"/>
        <v>1.8113143884979088E-4</v>
      </c>
      <c r="F18" s="69">
        <f t="shared" si="12"/>
        <v>28156.647007844207</v>
      </c>
      <c r="G18" s="69">
        <f t="shared" si="13"/>
        <v>28161.747061829923</v>
      </c>
      <c r="H18" s="69">
        <f>G18*(1+$E$18)</f>
        <v>28166.848039595756</v>
      </c>
      <c r="I18" s="69">
        <f t="shared" ref="I18:BE18" si="94">H18*(1+$E$18)</f>
        <v>28171.949941309031</v>
      </c>
      <c r="J18" s="69">
        <f t="shared" si="94"/>
        <v>28177.052767137106</v>
      </c>
      <c r="K18" s="69">
        <f t="shared" si="94"/>
        <v>28182.156517247364</v>
      </c>
      <c r="L18" s="69">
        <f t="shared" si="94"/>
        <v>28187.261191807222</v>
      </c>
      <c r="M18" s="69">
        <f t="shared" si="94"/>
        <v>28192.366790984128</v>
      </c>
      <c r="N18" s="69">
        <f t="shared" si="94"/>
        <v>28197.473314945561</v>
      </c>
      <c r="O18" s="69">
        <f t="shared" si="94"/>
        <v>28202.580763859027</v>
      </c>
      <c r="P18" s="69">
        <f t="shared" si="94"/>
        <v>28207.689137892063</v>
      </c>
      <c r="Q18" s="69">
        <f t="shared" si="94"/>
        <v>28212.798437212237</v>
      </c>
      <c r="R18" s="69">
        <f t="shared" si="94"/>
        <v>28217.908661987149</v>
      </c>
      <c r="S18" s="69">
        <f t="shared" si="94"/>
        <v>28223.019812384427</v>
      </c>
      <c r="T18" s="69">
        <f t="shared" si="94"/>
        <v>28228.13188857173</v>
      </c>
      <c r="U18" s="69">
        <f t="shared" si="94"/>
        <v>28233.244890716749</v>
      </c>
      <c r="V18" s="69">
        <f t="shared" si="94"/>
        <v>28238.358818987203</v>
      </c>
      <c r="W18" s="69">
        <f t="shared" si="94"/>
        <v>28243.473673550841</v>
      </c>
      <c r="X18" s="69">
        <f t="shared" si="94"/>
        <v>28248.589454575449</v>
      </c>
      <c r="Y18" s="69">
        <f t="shared" si="94"/>
        <v>28253.706162228835</v>
      </c>
      <c r="Z18" s="69">
        <f t="shared" si="94"/>
        <v>28258.82379667884</v>
      </c>
      <c r="AA18" s="69">
        <f t="shared" si="94"/>
        <v>28263.942358093336</v>
      </c>
      <c r="AB18" s="69">
        <f t="shared" si="94"/>
        <v>28269.061846640227</v>
      </c>
      <c r="AC18" s="69">
        <f t="shared" si="94"/>
        <v>28274.182262487444</v>
      </c>
      <c r="AD18" s="69">
        <f t="shared" si="94"/>
        <v>28279.30360580295</v>
      </c>
      <c r="AE18" s="69">
        <f t="shared" si="94"/>
        <v>28284.42587675474</v>
      </c>
      <c r="AF18" s="69">
        <f t="shared" si="94"/>
        <v>28289.549075510837</v>
      </c>
      <c r="AG18" s="69">
        <f t="shared" si="94"/>
        <v>28294.673202239297</v>
      </c>
      <c r="AH18" s="69">
        <f t="shared" si="94"/>
        <v>28299.798257108203</v>
      </c>
      <c r="AI18" s="69">
        <f t="shared" si="94"/>
        <v>28304.924240285673</v>
      </c>
      <c r="AJ18" s="69">
        <f t="shared" si="94"/>
        <v>28310.05115193985</v>
      </c>
      <c r="AK18" s="69">
        <f t="shared" si="94"/>
        <v>28315.178992238911</v>
      </c>
      <c r="AL18" s="69">
        <f t="shared" si="94"/>
        <v>28320.307761351065</v>
      </c>
      <c r="AM18" s="69">
        <f t="shared" si="94"/>
        <v>28325.437459444547</v>
      </c>
      <c r="AN18" s="69">
        <f t="shared" si="94"/>
        <v>28330.568086687625</v>
      </c>
      <c r="AO18" s="69">
        <f t="shared" si="94"/>
        <v>28335.699643248598</v>
      </c>
      <c r="AP18" s="69">
        <f t="shared" si="94"/>
        <v>28340.832129295795</v>
      </c>
      <c r="AQ18" s="69">
        <f t="shared" si="94"/>
        <v>28345.965544997576</v>
      </c>
      <c r="AR18" s="69">
        <f t="shared" si="94"/>
        <v>28351.099890522328</v>
      </c>
      <c r="AS18" s="69">
        <f t="shared" si="94"/>
        <v>28356.235166038474</v>
      </c>
      <c r="AT18" s="69">
        <f t="shared" si="94"/>
        <v>28361.37137171446</v>
      </c>
      <c r="AU18" s="69">
        <f t="shared" si="94"/>
        <v>28366.508507718772</v>
      </c>
      <c r="AV18" s="69">
        <f t="shared" si="94"/>
        <v>28371.646574219922</v>
      </c>
      <c r="AW18" s="69">
        <f t="shared" si="94"/>
        <v>28376.785571386448</v>
      </c>
      <c r="AX18" s="69">
        <f t="shared" si="94"/>
        <v>28381.925499386925</v>
      </c>
      <c r="AY18" s="69">
        <f t="shared" si="94"/>
        <v>28387.066358389959</v>
      </c>
      <c r="AZ18" s="69">
        <f t="shared" si="94"/>
        <v>28392.208148564179</v>
      </c>
      <c r="BA18" s="69">
        <f t="shared" si="94"/>
        <v>28397.350870078251</v>
      </c>
      <c r="BB18" s="69">
        <f t="shared" si="94"/>
        <v>28402.494523100871</v>
      </c>
      <c r="BC18" s="69">
        <f t="shared" si="94"/>
        <v>28407.639107800765</v>
      </c>
      <c r="BD18" s="69">
        <f t="shared" si="94"/>
        <v>28412.784624346688</v>
      </c>
      <c r="BE18" s="69">
        <f t="shared" si="94"/>
        <v>28417.931072907424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32232.758658253148</v>
      </c>
      <c r="DG18" s="108">
        <f t="shared" si="15"/>
        <v>32238.597024207014</v>
      </c>
      <c r="DH18" s="108">
        <f t="shared" si="15"/>
        <v>32244.436447672506</v>
      </c>
      <c r="DI18" s="108">
        <f t="shared" si="15"/>
        <v>32250.276928841173</v>
      </c>
      <c r="DJ18" s="108">
        <f t="shared" si="15"/>
        <v>35734.589013711702</v>
      </c>
      <c r="DK18" s="108">
        <f t="shared" si="15"/>
        <v>35741.061671236464</v>
      </c>
      <c r="DL18" s="108">
        <f t="shared" si="15"/>
        <v>35747.535501162994</v>
      </c>
      <c r="DM18" s="108">
        <f t="shared" si="15"/>
        <v>35754.010503703648</v>
      </c>
      <c r="DN18" s="108">
        <f t="shared" si="15"/>
        <v>31596.407866540925</v>
      </c>
      <c r="DO18" s="108">
        <f t="shared" si="15"/>
        <v>31602.130969360278</v>
      </c>
      <c r="DP18" s="108">
        <f t="shared" si="15"/>
        <v>31607.855108813477</v>
      </c>
      <c r="DQ18" s="108">
        <f t="shared" si="15"/>
        <v>31613.580285088294</v>
      </c>
      <c r="DR18" s="108">
        <f t="shared" si="15"/>
        <v>31619.306498372523</v>
      </c>
      <c r="DS18" s="108">
        <f t="shared" si="15"/>
        <v>32228.276879216719</v>
      </c>
      <c r="DT18" s="108">
        <f t="shared" si="15"/>
        <v>32234.114433379502</v>
      </c>
      <c r="DU18" s="108">
        <f t="shared" si="15"/>
        <v>32239.95304490687</v>
      </c>
      <c r="DV18" s="108">
        <f t="shared" si="90"/>
        <v>32245.79271399034</v>
      </c>
      <c r="DW18" s="108">
        <f t="shared" si="90"/>
        <v>32038.602607379522</v>
      </c>
      <c r="DX18" s="108">
        <f t="shared" si="90"/>
        <v>32044.405805568535</v>
      </c>
      <c r="DY18" s="108">
        <f t="shared" si="90"/>
        <v>32050.210054899184</v>
      </c>
      <c r="DZ18" s="108">
        <f t="shared" si="90"/>
        <v>32056.015355561867</v>
      </c>
      <c r="EA18" s="108">
        <f t="shared" si="90"/>
        <v>32715.869808403299</v>
      </c>
      <c r="EB18" s="108">
        <f t="shared" si="90"/>
        <v>32721.795680974919</v>
      </c>
      <c r="EC18" s="108">
        <f t="shared" si="90"/>
        <v>32727.722626908366</v>
      </c>
      <c r="ED18" s="108">
        <f t="shared" si="90"/>
        <v>32733.650646398055</v>
      </c>
      <c r="EE18" s="108">
        <f t="shared" si="90"/>
        <v>32739.579739638444</v>
      </c>
      <c r="EF18" s="108">
        <f t="shared" si="90"/>
        <v>32692.35757984571</v>
      </c>
      <c r="EG18" s="108">
        <f t="shared" si="90"/>
        <v>32698.27919361354</v>
      </c>
      <c r="EH18" s="108">
        <f t="shared" si="90"/>
        <v>32704.201879971792</v>
      </c>
      <c r="EI18" s="108">
        <f t="shared" si="90"/>
        <v>32710.125639114744</v>
      </c>
      <c r="EJ18" s="108">
        <f t="shared" si="90"/>
        <v>33371.681125453091</v>
      </c>
      <c r="EK18" s="108">
        <f t="shared" si="90"/>
        <v>33377.72578607218</v>
      </c>
      <c r="EL18" s="108">
        <f t="shared" si="91"/>
        <v>33383.771541569346</v>
      </c>
      <c r="EM18" s="108">
        <f t="shared" si="91"/>
        <v>33389.818392142901</v>
      </c>
      <c r="EN18" s="108">
        <f t="shared" si="91"/>
        <v>35927.920380329953</v>
      </c>
      <c r="EO18" s="108">
        <f t="shared" si="91"/>
        <v>35934.428056243327</v>
      </c>
      <c r="EP18" s="108">
        <f t="shared" si="91"/>
        <v>35940.936910901401</v>
      </c>
      <c r="EQ18" s="108">
        <f t="shared" si="91"/>
        <v>35947.44694451768</v>
      </c>
      <c r="ER18" s="108">
        <f t="shared" si="91"/>
        <v>35953.958157305715</v>
      </c>
      <c r="ES18" s="108">
        <f t="shared" si="91"/>
        <v>34186.214342946107</v>
      </c>
      <c r="ET18" s="108">
        <f t="shared" si="91"/>
        <v>34192.406541138873</v>
      </c>
      <c r="EU18" s="108">
        <f t="shared" si="91"/>
        <v>34198.599860933406</v>
      </c>
      <c r="EV18" s="108">
        <f t="shared" si="91"/>
        <v>34204.794302532864</v>
      </c>
      <c r="EW18" s="108">
        <f t="shared" si="91"/>
        <v>34465.752593032434</v>
      </c>
      <c r="EX18" s="108">
        <f t="shared" si="91"/>
        <v>34471.995424390654</v>
      </c>
      <c r="EY18" s="108">
        <f t="shared" si="91"/>
        <v>34478.239386521898</v>
      </c>
      <c r="EZ18" s="108">
        <f t="shared" si="91"/>
        <v>34484.484479630992</v>
      </c>
      <c r="FA18" s="108">
        <f t="shared" si="91"/>
        <v>32334.237257126602</v>
      </c>
      <c r="FB18" s="108">
        <f t="shared" si="92"/>
        <v>32340.094004045095</v>
      </c>
      <c r="FC18" s="108">
        <f t="shared" si="92"/>
        <v>32345.951811804585</v>
      </c>
      <c r="FD18" s="108">
        <f t="shared" si="92"/>
        <v>32351.810680597227</v>
      </c>
      <c r="FE18" s="108">
        <f t="shared" si="92"/>
        <v>32357.670610615198</v>
      </c>
    </row>
    <row r="19" spans="1:161" ht="15.75" x14ac:dyDescent="0.25">
      <c r="A19" s="47" t="s">
        <v>178</v>
      </c>
      <c r="B19" s="12">
        <f>'Urb proj of all 25 ARs '!M19</f>
        <v>45463.034415947826</v>
      </c>
      <c r="C19" s="12">
        <f>'Urb proj of all 25 ARs '!N19</f>
        <v>45893.22704459649</v>
      </c>
      <c r="D19" s="100">
        <f t="shared" si="10"/>
        <v>9.4624706462126812E-3</v>
      </c>
      <c r="E19" s="101">
        <f t="shared" si="11"/>
        <v>1.8113143884979088E-4</v>
      </c>
      <c r="F19" s="69">
        <f t="shared" si="12"/>
        <v>45471.269200786068</v>
      </c>
      <c r="G19" s="69">
        <f t="shared" si="13"/>
        <v>45479.505477202729</v>
      </c>
      <c r="H19" s="69">
        <f>G19*(1+$E$19)</f>
        <v>45487.743245467995</v>
      </c>
      <c r="I19" s="69">
        <f t="shared" ref="I19:BE19" si="95">H19*(1+$E$19)</f>
        <v>45495.982505852073</v>
      </c>
      <c r="J19" s="69">
        <f t="shared" si="95"/>
        <v>45504.223258625243</v>
      </c>
      <c r="K19" s="69">
        <f t="shared" si="95"/>
        <v>45512.465504057822</v>
      </c>
      <c r="L19" s="69">
        <f t="shared" si="95"/>
        <v>45520.709242420176</v>
      </c>
      <c r="M19" s="69">
        <f t="shared" si="95"/>
        <v>45528.954473982718</v>
      </c>
      <c r="N19" s="69">
        <f t="shared" si="95"/>
        <v>45537.201199015915</v>
      </c>
      <c r="O19" s="69">
        <f t="shared" si="95"/>
        <v>45545.449417790289</v>
      </c>
      <c r="P19" s="69">
        <f t="shared" si="95"/>
        <v>45553.699130576395</v>
      </c>
      <c r="Q19" s="69">
        <f t="shared" si="95"/>
        <v>45561.950337644848</v>
      </c>
      <c r="R19" s="69">
        <f t="shared" si="95"/>
        <v>45570.203039266307</v>
      </c>
      <c r="S19" s="69">
        <f t="shared" si="95"/>
        <v>45578.457235711488</v>
      </c>
      <c r="T19" s="69">
        <f t="shared" si="95"/>
        <v>45586.712927251145</v>
      </c>
      <c r="U19" s="69">
        <f t="shared" si="95"/>
        <v>45594.970114156087</v>
      </c>
      <c r="V19" s="69">
        <f t="shared" si="95"/>
        <v>45603.228796697178</v>
      </c>
      <c r="W19" s="69">
        <f t="shared" si="95"/>
        <v>45611.488975145323</v>
      </c>
      <c r="X19" s="69">
        <f t="shared" si="95"/>
        <v>45619.750649771471</v>
      </c>
      <c r="Y19" s="69">
        <f t="shared" si="95"/>
        <v>45628.013820846631</v>
      </c>
      <c r="Z19" s="69">
        <f t="shared" si="95"/>
        <v>45636.278488641859</v>
      </c>
      <c r="AA19" s="69">
        <f t="shared" si="95"/>
        <v>45644.54465342826</v>
      </c>
      <c r="AB19" s="69">
        <f t="shared" si="95"/>
        <v>45652.812315476978</v>
      </c>
      <c r="AC19" s="69">
        <f t="shared" si="95"/>
        <v>45661.081475059218</v>
      </c>
      <c r="AD19" s="69">
        <f t="shared" si="95"/>
        <v>45669.352132446234</v>
      </c>
      <c r="AE19" s="69">
        <f t="shared" si="95"/>
        <v>45677.624287909319</v>
      </c>
      <c r="AF19" s="69">
        <f t="shared" si="95"/>
        <v>45685.897941719828</v>
      </c>
      <c r="AG19" s="69">
        <f t="shared" si="95"/>
        <v>45694.173094149155</v>
      </c>
      <c r="AH19" s="69">
        <f t="shared" si="95"/>
        <v>45702.449745468752</v>
      </c>
      <c r="AI19" s="69">
        <f t="shared" si="95"/>
        <v>45710.727895950105</v>
      </c>
      <c r="AJ19" s="69">
        <f t="shared" si="95"/>
        <v>45719.00754586477</v>
      </c>
      <c r="AK19" s="69">
        <f t="shared" si="95"/>
        <v>45727.288695484334</v>
      </c>
      <c r="AL19" s="69">
        <f t="shared" si="95"/>
        <v>45735.571345080447</v>
      </c>
      <c r="AM19" s="69">
        <f t="shared" si="95"/>
        <v>45743.855494924799</v>
      </c>
      <c r="AN19" s="69">
        <f t="shared" si="95"/>
        <v>45752.141145289133</v>
      </c>
      <c r="AO19" s="69">
        <f t="shared" si="95"/>
        <v>45760.428296445236</v>
      </c>
      <c r="AP19" s="69">
        <f t="shared" si="95"/>
        <v>45768.716948664951</v>
      </c>
      <c r="AQ19" s="69">
        <f t="shared" si="95"/>
        <v>45777.007102220174</v>
      </c>
      <c r="AR19" s="69">
        <f t="shared" si="95"/>
        <v>45785.298757382836</v>
      </c>
      <c r="AS19" s="69">
        <f t="shared" si="95"/>
        <v>45793.591914424927</v>
      </c>
      <c r="AT19" s="69">
        <f t="shared" si="95"/>
        <v>45801.886573618489</v>
      </c>
      <c r="AU19" s="69">
        <f t="shared" si="95"/>
        <v>45810.182735235605</v>
      </c>
      <c r="AV19" s="69">
        <f t="shared" si="95"/>
        <v>45818.480399548411</v>
      </c>
      <c r="AW19" s="69">
        <f t="shared" si="95"/>
        <v>45826.779566829093</v>
      </c>
      <c r="AX19" s="69">
        <f t="shared" si="95"/>
        <v>45835.080237349888</v>
      </c>
      <c r="AY19" s="69">
        <f t="shared" si="95"/>
        <v>45843.382411383078</v>
      </c>
      <c r="AZ19" s="69">
        <f t="shared" si="95"/>
        <v>45851.686089200994</v>
      </c>
      <c r="BA19" s="69">
        <f t="shared" si="95"/>
        <v>45859.991271076018</v>
      </c>
      <c r="BB19" s="69">
        <f t="shared" si="95"/>
        <v>45868.297957280585</v>
      </c>
      <c r="BC19" s="69">
        <f t="shared" si="95"/>
        <v>45876.606148087179</v>
      </c>
      <c r="BD19" s="69">
        <f t="shared" si="95"/>
        <v>45884.915843768329</v>
      </c>
      <c r="BE19" s="69">
        <f t="shared" si="95"/>
        <v>45893.227044596613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46113.297346081257</v>
      </c>
      <c r="DG19" s="108">
        <f t="shared" si="15"/>
        <v>46121.649913979658</v>
      </c>
      <c r="DH19" s="108">
        <f t="shared" si="15"/>
        <v>46130.003994790706</v>
      </c>
      <c r="DI19" s="108">
        <f t="shared" si="15"/>
        <v>46138.359588788422</v>
      </c>
      <c r="DJ19" s="108">
        <f t="shared" si="15"/>
        <v>49716.193520015295</v>
      </c>
      <c r="DK19" s="108">
        <f t="shared" si="15"/>
        <v>49725.198685681717</v>
      </c>
      <c r="DL19" s="108">
        <f t="shared" si="15"/>
        <v>49734.20548246675</v>
      </c>
      <c r="DM19" s="108">
        <f t="shared" si="15"/>
        <v>49743.213910665836</v>
      </c>
      <c r="DN19" s="108">
        <f t="shared" si="15"/>
        <v>44114.487786558479</v>
      </c>
      <c r="DO19" s="108">
        <f t="shared" si="15"/>
        <v>44122.478307205383</v>
      </c>
      <c r="DP19" s="108">
        <f t="shared" si="15"/>
        <v>44130.470275186788</v>
      </c>
      <c r="DQ19" s="108">
        <f t="shared" si="15"/>
        <v>44138.463690764853</v>
      </c>
      <c r="DR19" s="108">
        <f t="shared" si="15"/>
        <v>44146.458554201781</v>
      </c>
      <c r="DS19" s="108">
        <f t="shared" si="15"/>
        <v>45169.70832826144</v>
      </c>
      <c r="DT19" s="108">
        <f t="shared" si="15"/>
        <v>45177.889982523368</v>
      </c>
      <c r="DU19" s="108">
        <f t="shared" si="15"/>
        <v>45186.073118740096</v>
      </c>
      <c r="DV19" s="108">
        <f t="shared" si="90"/>
        <v>45194.257737180065</v>
      </c>
      <c r="DW19" s="108">
        <f t="shared" si="90"/>
        <v>44584.184047925635</v>
      </c>
      <c r="DX19" s="108">
        <f t="shared" si="90"/>
        <v>44592.259645332182</v>
      </c>
      <c r="DY19" s="108">
        <f t="shared" si="90"/>
        <v>44600.3367054833</v>
      </c>
      <c r="DZ19" s="108">
        <f t="shared" si="90"/>
        <v>44608.415228643949</v>
      </c>
      <c r="EA19" s="108">
        <f t="shared" si="90"/>
        <v>45757.919427319524</v>
      </c>
      <c r="EB19" s="108">
        <f t="shared" si="90"/>
        <v>45766.207625104173</v>
      </c>
      <c r="EC19" s="108">
        <f t="shared" si="90"/>
        <v>45774.497324142001</v>
      </c>
      <c r="ED19" s="108">
        <f t="shared" si="90"/>
        <v>45782.788524704949</v>
      </c>
      <c r="EE19" s="108">
        <f t="shared" si="90"/>
        <v>45791.081227064984</v>
      </c>
      <c r="EF19" s="108">
        <f t="shared" si="90"/>
        <v>45538.18804000043</v>
      </c>
      <c r="EG19" s="108">
        <f t="shared" si="90"/>
        <v>45546.436437522731</v>
      </c>
      <c r="EH19" s="108">
        <f t="shared" si="90"/>
        <v>45554.686329089142</v>
      </c>
      <c r="EI19" s="108">
        <f t="shared" si="90"/>
        <v>45562.937714970278</v>
      </c>
      <c r="EJ19" s="108">
        <f t="shared" si="90"/>
        <v>45751.845048049872</v>
      </c>
      <c r="EK19" s="108">
        <f t="shared" si="90"/>
        <v>45760.132145573458</v>
      </c>
      <c r="EL19" s="108">
        <f t="shared" si="91"/>
        <v>45768.420744150942</v>
      </c>
      <c r="EM19" s="108">
        <f t="shared" si="91"/>
        <v>45776.710844054214</v>
      </c>
      <c r="EN19" s="108">
        <f t="shared" si="91"/>
        <v>49968.881543012241</v>
      </c>
      <c r="EO19" s="108">
        <f t="shared" si="91"/>
        <v>49977.932478423834</v>
      </c>
      <c r="EP19" s="108">
        <f t="shared" si="91"/>
        <v>49986.985053244389</v>
      </c>
      <c r="EQ19" s="108">
        <f t="shared" si="91"/>
        <v>49996.039267770851</v>
      </c>
      <c r="ER19" s="108">
        <f t="shared" si="91"/>
        <v>50005.095122300212</v>
      </c>
      <c r="ES19" s="108">
        <f t="shared" si="91"/>
        <v>48311.709901643917</v>
      </c>
      <c r="ET19" s="108">
        <f t="shared" si="91"/>
        <v>48320.460671171699</v>
      </c>
      <c r="EU19" s="108">
        <f t="shared" si="91"/>
        <v>48329.213025738951</v>
      </c>
      <c r="EV19" s="108">
        <f t="shared" si="91"/>
        <v>48337.966965632782</v>
      </c>
      <c r="EW19" s="108">
        <f t="shared" si="91"/>
        <v>48308.330123270658</v>
      </c>
      <c r="EX19" s="108">
        <f t="shared" si="91"/>
        <v>48317.080280614318</v>
      </c>
      <c r="EY19" s="108">
        <f t="shared" si="91"/>
        <v>48325.83202288657</v>
      </c>
      <c r="EZ19" s="108">
        <f t="shared" si="91"/>
        <v>48334.585350374487</v>
      </c>
      <c r="FA19" s="108">
        <f t="shared" si="91"/>
        <v>44315.936515150373</v>
      </c>
      <c r="FB19" s="108">
        <f t="shared" si="92"/>
        <v>44323.963524495332</v>
      </c>
      <c r="FC19" s="108">
        <f t="shared" si="92"/>
        <v>44331.991987784051</v>
      </c>
      <c r="FD19" s="108">
        <f t="shared" si="92"/>
        <v>44340.021905279878</v>
      </c>
      <c r="FE19" s="108">
        <f t="shared" si="92"/>
        <v>44348.053277246217</v>
      </c>
    </row>
    <row r="20" spans="1:161" ht="15.75" x14ac:dyDescent="0.25">
      <c r="A20" s="47" t="s">
        <v>195</v>
      </c>
      <c r="B20" s="12">
        <f>'Urb proj of all 25 ARs '!M20</f>
        <v>150942.80401825914</v>
      </c>
      <c r="C20" s="12">
        <f>'Urb proj of all 25 ARs '!N20</f>
        <v>152371.09587053899</v>
      </c>
      <c r="D20" s="100">
        <f t="shared" si="10"/>
        <v>9.46247064621299E-3</v>
      </c>
      <c r="E20" s="101">
        <f t="shared" si="11"/>
        <v>1.8113143884979088E-4</v>
      </c>
      <c r="F20" s="69">
        <f t="shared" si="12"/>
        <v>150970.14450553499</v>
      </c>
      <c r="G20" s="69">
        <f t="shared" si="13"/>
        <v>150997.48994503263</v>
      </c>
      <c r="H20" s="69">
        <f>G20*(1+$E$20)</f>
        <v>151024.84033764908</v>
      </c>
      <c r="I20" s="69">
        <f t="shared" ref="I20:BE20" si="96">H20*(1+$E$20)</f>
        <v>151052.1956842815</v>
      </c>
      <c r="J20" s="69">
        <f t="shared" si="96"/>
        <v>151079.5559858272</v>
      </c>
      <c r="K20" s="69">
        <f t="shared" si="96"/>
        <v>151106.92124318369</v>
      </c>
      <c r="L20" s="69">
        <f t="shared" si="96"/>
        <v>151134.29145724862</v>
      </c>
      <c r="M20" s="69">
        <f t="shared" si="96"/>
        <v>151161.6666289198</v>
      </c>
      <c r="N20" s="69">
        <f t="shared" si="96"/>
        <v>151189.04675909525</v>
      </c>
      <c r="O20" s="69">
        <f t="shared" si="96"/>
        <v>151216.43184867306</v>
      </c>
      <c r="P20" s="69">
        <f t="shared" si="96"/>
        <v>151243.82189855154</v>
      </c>
      <c r="Q20" s="69">
        <f t="shared" si="96"/>
        <v>151271.21690962918</v>
      </c>
      <c r="R20" s="69">
        <f t="shared" si="96"/>
        <v>151298.61688280458</v>
      </c>
      <c r="S20" s="69">
        <f t="shared" si="96"/>
        <v>151326.02181897653</v>
      </c>
      <c r="T20" s="69">
        <f t="shared" si="96"/>
        <v>151353.43171904402</v>
      </c>
      <c r="U20" s="69">
        <f t="shared" si="96"/>
        <v>151380.84658390615</v>
      </c>
      <c r="V20" s="69">
        <f t="shared" si="96"/>
        <v>151408.26641446221</v>
      </c>
      <c r="W20" s="69">
        <f t="shared" si="96"/>
        <v>151435.69121161161</v>
      </c>
      <c r="X20" s="69">
        <f t="shared" si="96"/>
        <v>151463.12097625399</v>
      </c>
      <c r="Y20" s="69">
        <f t="shared" si="96"/>
        <v>151490.5557092891</v>
      </c>
      <c r="Z20" s="69">
        <f t="shared" si="96"/>
        <v>151517.99541161687</v>
      </c>
      <c r="AA20" s="69">
        <f t="shared" si="96"/>
        <v>151545.4400841374</v>
      </c>
      <c r="AB20" s="69">
        <f t="shared" si="96"/>
        <v>151572.88972775097</v>
      </c>
      <c r="AC20" s="69">
        <f t="shared" si="96"/>
        <v>151600.34434335798</v>
      </c>
      <c r="AD20" s="69">
        <f t="shared" si="96"/>
        <v>151627.80393185903</v>
      </c>
      <c r="AE20" s="69">
        <f t="shared" si="96"/>
        <v>151655.26849415485</v>
      </c>
      <c r="AF20" s="69">
        <f t="shared" si="96"/>
        <v>151682.73803114635</v>
      </c>
      <c r="AG20" s="69">
        <f t="shared" si="96"/>
        <v>151710.21254373461</v>
      </c>
      <c r="AH20" s="69">
        <f t="shared" si="96"/>
        <v>151737.69203282087</v>
      </c>
      <c r="AI20" s="69">
        <f t="shared" si="96"/>
        <v>151765.17649930652</v>
      </c>
      <c r="AJ20" s="69">
        <f t="shared" si="96"/>
        <v>151792.66594409314</v>
      </c>
      <c r="AK20" s="69">
        <f t="shared" si="96"/>
        <v>151820.16036808243</v>
      </c>
      <c r="AL20" s="69">
        <f t="shared" si="96"/>
        <v>151847.65977217632</v>
      </c>
      <c r="AM20" s="69">
        <f t="shared" si="96"/>
        <v>151875.16415727683</v>
      </c>
      <c r="AN20" s="69">
        <f t="shared" si="96"/>
        <v>151902.67352428619</v>
      </c>
      <c r="AO20" s="69">
        <f t="shared" si="96"/>
        <v>151930.18787410678</v>
      </c>
      <c r="AP20" s="69">
        <f t="shared" si="96"/>
        <v>151957.70720764113</v>
      </c>
      <c r="AQ20" s="69">
        <f t="shared" si="96"/>
        <v>151985.23152579195</v>
      </c>
      <c r="AR20" s="69">
        <f t="shared" si="96"/>
        <v>152012.76082946215</v>
      </c>
      <c r="AS20" s="69">
        <f t="shared" si="96"/>
        <v>152040.29511955471</v>
      </c>
      <c r="AT20" s="69">
        <f t="shared" si="96"/>
        <v>152067.83439697284</v>
      </c>
      <c r="AU20" s="69">
        <f t="shared" si="96"/>
        <v>152095.37866261994</v>
      </c>
      <c r="AV20" s="69">
        <f t="shared" si="96"/>
        <v>152122.9279173995</v>
      </c>
      <c r="AW20" s="69">
        <f t="shared" si="96"/>
        <v>152150.48216221522</v>
      </c>
      <c r="AX20" s="69">
        <f t="shared" si="96"/>
        <v>152178.04139797096</v>
      </c>
      <c r="AY20" s="69">
        <f t="shared" si="96"/>
        <v>152205.60562557072</v>
      </c>
      <c r="AZ20" s="69">
        <f t="shared" si="96"/>
        <v>152233.17484591869</v>
      </c>
      <c r="BA20" s="69">
        <f t="shared" si="96"/>
        <v>152260.74905991921</v>
      </c>
      <c r="BB20" s="69">
        <f t="shared" si="96"/>
        <v>152288.32826847679</v>
      </c>
      <c r="BC20" s="69">
        <f t="shared" si="96"/>
        <v>152315.9124724961</v>
      </c>
      <c r="BD20" s="69">
        <f t="shared" si="96"/>
        <v>152343.50167288198</v>
      </c>
      <c r="BE20" s="69">
        <f t="shared" si="96"/>
        <v>152371.0958705394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165226.80940424438</v>
      </c>
      <c r="DG20" s="108">
        <f t="shared" si="15"/>
        <v>165256.73717396834</v>
      </c>
      <c r="DH20" s="108">
        <f t="shared" si="15"/>
        <v>165286.67036455226</v>
      </c>
      <c r="DI20" s="108">
        <f t="shared" si="15"/>
        <v>165316.60897697811</v>
      </c>
      <c r="DJ20" s="108">
        <f t="shared" si="15"/>
        <v>188270.0935054422</v>
      </c>
      <c r="DK20" s="108">
        <f t="shared" si="15"/>
        <v>188304.1951383712</v>
      </c>
      <c r="DL20" s="108">
        <f t="shared" si="15"/>
        <v>188338.30294817805</v>
      </c>
      <c r="DM20" s="108">
        <f t="shared" si="15"/>
        <v>188372.41693598157</v>
      </c>
      <c r="DN20" s="108">
        <f t="shared" si="15"/>
        <v>167616.1384390548</v>
      </c>
      <c r="DO20" s="108">
        <f t="shared" si="15"/>
        <v>167646.49899138472</v>
      </c>
      <c r="DP20" s="108">
        <f t="shared" si="15"/>
        <v>167676.86504296516</v>
      </c>
      <c r="DQ20" s="108">
        <f t="shared" si="15"/>
        <v>167707.23659479222</v>
      </c>
      <c r="DR20" s="108">
        <f t="shared" si="15"/>
        <v>167737.61364786216</v>
      </c>
      <c r="DS20" s="108">
        <f t="shared" si="15"/>
        <v>170414.47321713128</v>
      </c>
      <c r="DT20" s="108">
        <f t="shared" si="15"/>
        <v>170445.34063586593</v>
      </c>
      <c r="DU20" s="108">
        <f t="shared" si="15"/>
        <v>170476.21364566055</v>
      </c>
      <c r="DV20" s="108">
        <f t="shared" si="90"/>
        <v>170507.09224752788</v>
      </c>
      <c r="DW20" s="108">
        <f t="shared" si="90"/>
        <v>173170.40087040202</v>
      </c>
      <c r="DX20" s="108">
        <f t="shared" si="90"/>
        <v>173201.76747427791</v>
      </c>
      <c r="DY20" s="108">
        <f t="shared" si="90"/>
        <v>173233.13975963183</v>
      </c>
      <c r="DZ20" s="108">
        <f t="shared" si="90"/>
        <v>173264.51772749296</v>
      </c>
      <c r="EA20" s="108">
        <f t="shared" si="90"/>
        <v>176071.17740092814</v>
      </c>
      <c r="EB20" s="108">
        <f t="shared" si="90"/>
        <v>176103.06942663074</v>
      </c>
      <c r="EC20" s="108">
        <f t="shared" si="90"/>
        <v>176134.96722898187</v>
      </c>
      <c r="ED20" s="108">
        <f t="shared" si="90"/>
        <v>176166.87080902784</v>
      </c>
      <c r="EE20" s="108">
        <f t="shared" si="90"/>
        <v>176198.78016781513</v>
      </c>
      <c r="EF20" s="108">
        <f t="shared" si="90"/>
        <v>185200.94853428577</v>
      </c>
      <c r="EG20" s="108">
        <f t="shared" si="90"/>
        <v>185234.49424857012</v>
      </c>
      <c r="EH20" s="108">
        <f t="shared" si="90"/>
        <v>185268.04603903799</v>
      </c>
      <c r="EI20" s="108">
        <f t="shared" si="90"/>
        <v>185301.60390678991</v>
      </c>
      <c r="EJ20" s="108">
        <f t="shared" si="90"/>
        <v>188263.12641969882</v>
      </c>
      <c r="EK20" s="108">
        <f t="shared" si="90"/>
        <v>188297.22679066958</v>
      </c>
      <c r="EL20" s="108">
        <f t="shared" si="91"/>
        <v>188331.33333828961</v>
      </c>
      <c r="EM20" s="108">
        <f t="shared" si="91"/>
        <v>188365.44606367766</v>
      </c>
      <c r="EN20" s="108">
        <f t="shared" si="91"/>
        <v>203281.25923181619</v>
      </c>
      <c r="EO20" s="108">
        <f t="shared" si="91"/>
        <v>203318.07985879204</v>
      </c>
      <c r="EP20" s="108">
        <f t="shared" si="91"/>
        <v>203354.90715514103</v>
      </c>
      <c r="EQ20" s="108">
        <f t="shared" si="91"/>
        <v>203391.74112207119</v>
      </c>
      <c r="ER20" s="108">
        <f t="shared" si="91"/>
        <v>203428.58176079081</v>
      </c>
      <c r="ES20" s="108">
        <f t="shared" si="91"/>
        <v>182517.91665613299</v>
      </c>
      <c r="ET20" s="108">
        <f t="shared" si="91"/>
        <v>182550.97638899277</v>
      </c>
      <c r="EU20" s="108">
        <f t="shared" si="91"/>
        <v>182584.04211000956</v>
      </c>
      <c r="EV20" s="108">
        <f t="shared" si="91"/>
        <v>182617.11382026793</v>
      </c>
      <c r="EW20" s="108">
        <f t="shared" si="91"/>
        <v>179911.6210563049</v>
      </c>
      <c r="EX20" s="108">
        <f t="shared" si="91"/>
        <v>179944.20870709262</v>
      </c>
      <c r="EY20" s="108">
        <f t="shared" si="91"/>
        <v>179976.80226052843</v>
      </c>
      <c r="EZ20" s="108">
        <f t="shared" si="91"/>
        <v>180009.40171768147</v>
      </c>
      <c r="FA20" s="108">
        <f t="shared" si="91"/>
        <v>166851.61348541101</v>
      </c>
      <c r="FB20" s="108">
        <f t="shared" si="92"/>
        <v>166881.83555823605</v>
      </c>
      <c r="FC20" s="108">
        <f t="shared" si="92"/>
        <v>166912.06310522862</v>
      </c>
      <c r="FD20" s="108">
        <f t="shared" si="92"/>
        <v>166942.29612738028</v>
      </c>
      <c r="FE20" s="108">
        <f t="shared" si="92"/>
        <v>166972.53462568272</v>
      </c>
    </row>
    <row r="21" spans="1:161" ht="15.75" x14ac:dyDescent="0.25">
      <c r="A21" s="47" t="s">
        <v>180</v>
      </c>
      <c r="B21" s="12">
        <f>'Urb proj of all 25 ARs '!M21</f>
        <v>83092.417819992159</v>
      </c>
      <c r="C21" s="12">
        <f>'Urb proj of all 25 ARs '!N21</f>
        <v>83878.677384536684</v>
      </c>
      <c r="D21" s="100">
        <f t="shared" si="10"/>
        <v>9.4624706462128026E-3</v>
      </c>
      <c r="E21" s="101">
        <f t="shared" si="11"/>
        <v>1.8113143884979088E-4</v>
      </c>
      <c r="F21" s="69">
        <f t="shared" si="12"/>
        <v>83107.468469189407</v>
      </c>
      <c r="G21" s="69">
        <f t="shared" si="13"/>
        <v>83122.521844532399</v>
      </c>
      <c r="H21" s="69">
        <f>G21*(1+$E$21)</f>
        <v>83137.577946514924</v>
      </c>
      <c r="I21" s="69">
        <f t="shared" ref="I21:BE21" si="97">H21*(1+$E$21)</f>
        <v>83152.636775630861</v>
      </c>
      <c r="J21" s="69">
        <f t="shared" si="97"/>
        <v>83167.698332374188</v>
      </c>
      <c r="K21" s="69">
        <f t="shared" si="97"/>
        <v>83182.762617238957</v>
      </c>
      <c r="L21" s="69">
        <f t="shared" si="97"/>
        <v>83197.829630719323</v>
      </c>
      <c r="M21" s="69">
        <f t="shared" si="97"/>
        <v>83212.899373309512</v>
      </c>
      <c r="N21" s="69">
        <f t="shared" si="97"/>
        <v>83227.971845503867</v>
      </c>
      <c r="O21" s="69">
        <f t="shared" si="97"/>
        <v>83243.04704779679</v>
      </c>
      <c r="P21" s="69">
        <f t="shared" si="97"/>
        <v>83258.124980682798</v>
      </c>
      <c r="Q21" s="69">
        <f t="shared" si="97"/>
        <v>83273.205644656482</v>
      </c>
      <c r="R21" s="69">
        <f t="shared" si="97"/>
        <v>83288.289040212534</v>
      </c>
      <c r="S21" s="69">
        <f t="shared" si="97"/>
        <v>83303.375167845719</v>
      </c>
      <c r="T21" s="69">
        <f t="shared" si="97"/>
        <v>83318.464028050919</v>
      </c>
      <c r="U21" s="69">
        <f t="shared" si="97"/>
        <v>83333.555621323074</v>
      </c>
      <c r="V21" s="69">
        <f t="shared" si="97"/>
        <v>83348.649948157239</v>
      </c>
      <c r="W21" s="69">
        <f t="shared" si="97"/>
        <v>83363.747009048529</v>
      </c>
      <c r="X21" s="69">
        <f t="shared" si="97"/>
        <v>83378.84680449219</v>
      </c>
      <c r="Y21" s="69">
        <f t="shared" si="97"/>
        <v>83393.949334983525</v>
      </c>
      <c r="Z21" s="69">
        <f t="shared" si="97"/>
        <v>83409.054601017939</v>
      </c>
      <c r="AA21" s="69">
        <f t="shared" si="97"/>
        <v>83424.162603090925</v>
      </c>
      <c r="AB21" s="69">
        <f t="shared" si="97"/>
        <v>83439.273341698063</v>
      </c>
      <c r="AC21" s="69">
        <f t="shared" si="97"/>
        <v>83454.38681733502</v>
      </c>
      <c r="AD21" s="69">
        <f t="shared" si="97"/>
        <v>83469.503030497566</v>
      </c>
      <c r="AE21" s="69">
        <f t="shared" si="97"/>
        <v>83484.621981681557</v>
      </c>
      <c r="AF21" s="69">
        <f t="shared" si="97"/>
        <v>83499.743671382937</v>
      </c>
      <c r="AG21" s="69">
        <f t="shared" si="97"/>
        <v>83514.868100097723</v>
      </c>
      <c r="AH21" s="69">
        <f t="shared" si="97"/>
        <v>83529.995268322047</v>
      </c>
      <c r="AI21" s="69">
        <f t="shared" si="97"/>
        <v>83545.125176552116</v>
      </c>
      <c r="AJ21" s="69">
        <f t="shared" si="97"/>
        <v>83560.257825284236</v>
      </c>
      <c r="AK21" s="69">
        <f t="shared" si="97"/>
        <v>83575.393215014788</v>
      </c>
      <c r="AL21" s="69">
        <f t="shared" si="97"/>
        <v>83590.531346240256</v>
      </c>
      <c r="AM21" s="69">
        <f t="shared" si="97"/>
        <v>83605.672219457221</v>
      </c>
      <c r="AN21" s="69">
        <f t="shared" si="97"/>
        <v>83620.815835162342</v>
      </c>
      <c r="AO21" s="69">
        <f t="shared" si="97"/>
        <v>83635.962193852363</v>
      </c>
      <c r="AP21" s="69">
        <f t="shared" si="97"/>
        <v>83651.111296024115</v>
      </c>
      <c r="AQ21" s="69">
        <f t="shared" si="97"/>
        <v>83666.263142174546</v>
      </c>
      <c r="AR21" s="69">
        <f t="shared" si="97"/>
        <v>83681.417732800677</v>
      </c>
      <c r="AS21" s="69">
        <f t="shared" si="97"/>
        <v>83696.575068399616</v>
      </c>
      <c r="AT21" s="69">
        <f t="shared" si="97"/>
        <v>83711.735149468557</v>
      </c>
      <c r="AU21" s="69">
        <f t="shared" si="97"/>
        <v>83726.897976504799</v>
      </c>
      <c r="AV21" s="69">
        <f t="shared" si="97"/>
        <v>83742.063550005711</v>
      </c>
      <c r="AW21" s="69">
        <f t="shared" si="97"/>
        <v>83757.231870468779</v>
      </c>
      <c r="AX21" s="69">
        <f t="shared" si="97"/>
        <v>83772.402938391548</v>
      </c>
      <c r="AY21" s="69">
        <f t="shared" si="97"/>
        <v>83787.576754271679</v>
      </c>
      <c r="AZ21" s="69">
        <f t="shared" si="97"/>
        <v>83802.753318606919</v>
      </c>
      <c r="BA21" s="69">
        <f t="shared" si="97"/>
        <v>83817.932631895092</v>
      </c>
      <c r="BB21" s="69">
        <f t="shared" si="97"/>
        <v>83833.114694634118</v>
      </c>
      <c r="BC21" s="69">
        <f t="shared" si="97"/>
        <v>83848.299507322023</v>
      </c>
      <c r="BD21" s="69">
        <f t="shared" si="97"/>
        <v>83863.487070456889</v>
      </c>
      <c r="BE21" s="69">
        <f t="shared" si="97"/>
        <v>83878.677384536917</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100896.78363193647</v>
      </c>
      <c r="DG21" s="108">
        <f t="shared" si="15"/>
        <v>100915.05921153104</v>
      </c>
      <c r="DH21" s="108">
        <f t="shared" si="15"/>
        <v>100933.33810140764</v>
      </c>
      <c r="DI21" s="108">
        <f t="shared" si="15"/>
        <v>100951.62030216586</v>
      </c>
      <c r="DJ21" s="108">
        <f t="shared" si="15"/>
        <v>113350.67854552026</v>
      </c>
      <c r="DK21" s="108">
        <f t="shared" si="15"/>
        <v>113371.20991701982</v>
      </c>
      <c r="DL21" s="108">
        <f t="shared" si="15"/>
        <v>113391.74500739624</v>
      </c>
      <c r="DM21" s="108">
        <f t="shared" si="15"/>
        <v>113412.28381732311</v>
      </c>
      <c r="DN21" s="108">
        <f t="shared" si="15"/>
        <v>95691.285522677659</v>
      </c>
      <c r="DO21" s="108">
        <f t="shared" si="15"/>
        <v>95708.618222909761</v>
      </c>
      <c r="DP21" s="108">
        <f t="shared" si="15"/>
        <v>95725.954062638804</v>
      </c>
      <c r="DQ21" s="108">
        <f t="shared" si="15"/>
        <v>95743.293042433434</v>
      </c>
      <c r="DR21" s="108">
        <f t="shared" si="15"/>
        <v>95760.635162862425</v>
      </c>
      <c r="DS21" s="108">
        <f t="shared" si="15"/>
        <v>98525.306102301925</v>
      </c>
      <c r="DT21" s="108">
        <f t="shared" si="15"/>
        <v>98543.152132759351</v>
      </c>
      <c r="DU21" s="108">
        <f t="shared" si="15"/>
        <v>98561.001395693951</v>
      </c>
      <c r="DV21" s="108">
        <f t="shared" si="90"/>
        <v>98578.853891691237</v>
      </c>
      <c r="DW21" s="108">
        <f t="shared" si="90"/>
        <v>99807.160000354314</v>
      </c>
      <c r="DX21" s="108">
        <f t="shared" si="90"/>
        <v>99825.238214852696</v>
      </c>
      <c r="DY21" s="108">
        <f t="shared" si="90"/>
        <v>99843.319703884074</v>
      </c>
      <c r="DZ21" s="108">
        <f t="shared" si="90"/>
        <v>99861.404468041583</v>
      </c>
      <c r="EA21" s="108">
        <f t="shared" si="90"/>
        <v>106566.04066705197</v>
      </c>
      <c r="EB21" s="108">
        <f t="shared" si="90"/>
        <v>106585.34312733053</v>
      </c>
      <c r="EC21" s="108">
        <f t="shared" si="90"/>
        <v>106604.64908389148</v>
      </c>
      <c r="ED21" s="108">
        <f t="shared" si="90"/>
        <v>106623.9585373681</v>
      </c>
      <c r="EE21" s="108">
        <f t="shared" si="90"/>
        <v>106643.27148839385</v>
      </c>
      <c r="EF21" s="108">
        <f t="shared" si="90"/>
        <v>105141.51182165263</v>
      </c>
      <c r="EG21" s="108">
        <f t="shared" si="90"/>
        <v>105160.55625497173</v>
      </c>
      <c r="EH21" s="108">
        <f t="shared" si="90"/>
        <v>105179.60413783643</v>
      </c>
      <c r="EI21" s="108">
        <f t="shared" si="90"/>
        <v>105198.65547087157</v>
      </c>
      <c r="EJ21" s="108">
        <f t="shared" si="90"/>
        <v>112238.65122501315</v>
      </c>
      <c r="EK21" s="108">
        <f t="shared" si="90"/>
        <v>112258.98117340408</v>
      </c>
      <c r="EL21" s="108">
        <f t="shared" si="91"/>
        <v>112279.31480418783</v>
      </c>
      <c r="EM21" s="108">
        <f t="shared" si="91"/>
        <v>112299.65211803139</v>
      </c>
      <c r="EN21" s="108">
        <f t="shared" si="91"/>
        <v>120571.32530974904</v>
      </c>
      <c r="EO21" s="108">
        <f t="shared" si="91"/>
        <v>120593.16456738643</v>
      </c>
      <c r="EP21" s="108">
        <f t="shared" si="91"/>
        <v>120615.00778079996</v>
      </c>
      <c r="EQ21" s="108">
        <f t="shared" si="91"/>
        <v>120636.85495070617</v>
      </c>
      <c r="ER21" s="108">
        <f t="shared" si="91"/>
        <v>120658.70607782171</v>
      </c>
      <c r="ES21" s="108">
        <f t="shared" si="91"/>
        <v>115586.37177117879</v>
      </c>
      <c r="ET21" s="108">
        <f t="shared" si="91"/>
        <v>115607.30809700913</v>
      </c>
      <c r="EU21" s="108">
        <f t="shared" si="91"/>
        <v>115628.2482150663</v>
      </c>
      <c r="EV21" s="108">
        <f t="shared" si="91"/>
        <v>115649.19212603717</v>
      </c>
      <c r="EW21" s="108">
        <f t="shared" si="91"/>
        <v>109146.18394436265</v>
      </c>
      <c r="EX21" s="108">
        <f t="shared" si="91"/>
        <v>109165.95374970546</v>
      </c>
      <c r="EY21" s="108">
        <f t="shared" si="91"/>
        <v>109185.72713598155</v>
      </c>
      <c r="EZ21" s="108">
        <f t="shared" si="91"/>
        <v>109205.50410383954</v>
      </c>
      <c r="FA21" s="108">
        <f t="shared" si="91"/>
        <v>98547.043468225122</v>
      </c>
      <c r="FB21" s="108">
        <f t="shared" si="92"/>
        <v>98564.893436002909</v>
      </c>
      <c r="FC21" s="108">
        <f t="shared" si="92"/>
        <v>98582.746636971046</v>
      </c>
      <c r="FD21" s="108">
        <f t="shared" si="92"/>
        <v>98600.603071715173</v>
      </c>
      <c r="FE21" s="108">
        <f t="shared" si="92"/>
        <v>98618.462740820993</v>
      </c>
    </row>
    <row r="22" spans="1:161" ht="15.75" x14ac:dyDescent="0.25">
      <c r="A22" s="47" t="s">
        <v>181</v>
      </c>
      <c r="B22" s="12">
        <f>'Urb proj of all 25 ARs '!M22</f>
        <v>247365.94081283949</v>
      </c>
      <c r="C22" s="12">
        <f>'Urb proj of all 25 ARs '!N22</f>
        <v>249706.63376665383</v>
      </c>
      <c r="D22" s="100">
        <f t="shared" si="10"/>
        <v>9.4624706462129553E-3</v>
      </c>
      <c r="E22" s="101">
        <f t="shared" si="11"/>
        <v>1.8113143884979088E-4</v>
      </c>
      <c r="F22" s="69">
        <f t="shared" si="12"/>
        <v>247410.74656162134</v>
      </c>
      <c r="G22" s="69">
        <f t="shared" si="13"/>
        <v>247455.56042613296</v>
      </c>
      <c r="H22" s="69">
        <f>G22*(1+$E$22)</f>
        <v>247500.38240784433</v>
      </c>
      <c r="I22" s="69">
        <f t="shared" ref="I22:BD22" si="98">H22*(1+$E$22)</f>
        <v>247545.21250822573</v>
      </c>
      <c r="J22" s="69">
        <f t="shared" si="98"/>
        <v>247590.05072874771</v>
      </c>
      <c r="K22" s="69">
        <f t="shared" si="98"/>
        <v>247634.8970708811</v>
      </c>
      <c r="L22" s="69">
        <f t="shared" si="98"/>
        <v>247679.75153609697</v>
      </c>
      <c r="M22" s="69">
        <f t="shared" si="98"/>
        <v>247724.61412586668</v>
      </c>
      <c r="N22" s="69">
        <f t="shared" si="98"/>
        <v>247769.48484166179</v>
      </c>
      <c r="O22" s="69">
        <f t="shared" si="98"/>
        <v>247814.36368495424</v>
      </c>
      <c r="P22" s="69">
        <f t="shared" si="98"/>
        <v>247859.25065721615</v>
      </c>
      <c r="Q22" s="69">
        <f t="shared" si="98"/>
        <v>247904.14575991992</v>
      </c>
      <c r="R22" s="69">
        <f t="shared" si="98"/>
        <v>247949.04899453823</v>
      </c>
      <c r="S22" s="69">
        <f t="shared" si="98"/>
        <v>247993.96036254405</v>
      </c>
      <c r="T22" s="69">
        <f t="shared" si="98"/>
        <v>248038.87986541056</v>
      </c>
      <c r="U22" s="69">
        <f t="shared" si="98"/>
        <v>248083.80750461126</v>
      </c>
      <c r="V22" s="69">
        <f t="shared" si="98"/>
        <v>248128.74328161991</v>
      </c>
      <c r="W22" s="69">
        <f t="shared" si="98"/>
        <v>248173.68719791051</v>
      </c>
      <c r="X22" s="69">
        <f t="shared" si="98"/>
        <v>248218.63925495732</v>
      </c>
      <c r="Y22" s="69">
        <f t="shared" si="98"/>
        <v>248263.59945423491</v>
      </c>
      <c r="Z22" s="69">
        <f t="shared" si="98"/>
        <v>248308.56779721807</v>
      </c>
      <c r="AA22" s="69">
        <f t="shared" si="98"/>
        <v>248353.54428538191</v>
      </c>
      <c r="AB22" s="69">
        <f t="shared" si="98"/>
        <v>248398.52892020176</v>
      </c>
      <c r="AC22" s="69">
        <f t="shared" si="98"/>
        <v>248443.52170315324</v>
      </c>
      <c r="AD22" s="69">
        <f t="shared" si="98"/>
        <v>248488.52263571223</v>
      </c>
      <c r="AE22" s="69">
        <f t="shared" si="98"/>
        <v>248533.53171935488</v>
      </c>
      <c r="AF22" s="69">
        <f t="shared" si="98"/>
        <v>248578.54895555764</v>
      </c>
      <c r="AG22" s="69">
        <f t="shared" si="98"/>
        <v>248623.57434579715</v>
      </c>
      <c r="AH22" s="69">
        <f t="shared" si="98"/>
        <v>248668.60789155037</v>
      </c>
      <c r="AI22" s="69">
        <f t="shared" si="98"/>
        <v>248713.64959429455</v>
      </c>
      <c r="AJ22" s="69">
        <f t="shared" si="98"/>
        <v>248758.69945550716</v>
      </c>
      <c r="AK22" s="69">
        <f t="shared" si="98"/>
        <v>248803.75747666592</v>
      </c>
      <c r="AL22" s="69">
        <f t="shared" si="98"/>
        <v>248848.82365924891</v>
      </c>
      <c r="AM22" s="69">
        <f t="shared" si="98"/>
        <v>248893.89800473439</v>
      </c>
      <c r="AN22" s="69">
        <f t="shared" si="98"/>
        <v>248938.98051460093</v>
      </c>
      <c r="AO22" s="69">
        <f t="shared" si="98"/>
        <v>248984.07119032735</v>
      </c>
      <c r="AP22" s="69">
        <f t="shared" si="98"/>
        <v>249029.17003339273</v>
      </c>
      <c r="AQ22" s="69">
        <f t="shared" si="98"/>
        <v>249074.27704527645</v>
      </c>
      <c r="AR22" s="69">
        <f t="shared" si="98"/>
        <v>249119.39222745813</v>
      </c>
      <c r="AS22" s="69">
        <f t="shared" si="98"/>
        <v>249164.51558141768</v>
      </c>
      <c r="AT22" s="69">
        <f t="shared" si="98"/>
        <v>249209.64710863525</v>
      </c>
      <c r="AU22" s="69">
        <f t="shared" si="98"/>
        <v>249254.78681059129</v>
      </c>
      <c r="AV22" s="69">
        <f t="shared" si="98"/>
        <v>249299.93468876649</v>
      </c>
      <c r="AW22" s="69">
        <f t="shared" si="98"/>
        <v>249345.09074464181</v>
      </c>
      <c r="AX22" s="69">
        <f t="shared" si="98"/>
        <v>249390.25497969851</v>
      </c>
      <c r="AY22" s="69">
        <f t="shared" si="98"/>
        <v>249435.42739541811</v>
      </c>
      <c r="AZ22" s="69">
        <f t="shared" si="98"/>
        <v>249480.60799328235</v>
      </c>
      <c r="BA22" s="69">
        <f t="shared" si="98"/>
        <v>249525.79677477331</v>
      </c>
      <c r="BB22" s="69">
        <f t="shared" si="98"/>
        <v>249570.99374137327</v>
      </c>
      <c r="BC22" s="69">
        <f t="shared" si="98"/>
        <v>249616.19889456482</v>
      </c>
      <c r="BD22" s="69">
        <f t="shared" si="98"/>
        <v>249661.41223583079</v>
      </c>
      <c r="BE22" s="69">
        <f>BD22*(1+$E$22)</f>
        <v>249706.63376665435</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279093.02487567236</v>
      </c>
      <c r="DG22" s="108">
        <f t="shared" si="15"/>
        <v>279143.57739684102</v>
      </c>
      <c r="DH22" s="108">
        <f t="shared" si="15"/>
        <v>279194.1390746606</v>
      </c>
      <c r="DI22" s="108">
        <f t="shared" si="15"/>
        <v>279244.70991078962</v>
      </c>
      <c r="DJ22" s="108">
        <f t="shared" si="15"/>
        <v>305690.99001546769</v>
      </c>
      <c r="DK22" s="108">
        <f t="shared" si="15"/>
        <v>305746.36026433256</v>
      </c>
      <c r="DL22" s="108">
        <f t="shared" si="15"/>
        <v>305801.74054249033</v>
      </c>
      <c r="DM22" s="108">
        <f t="shared" si="15"/>
        <v>305857.1308517576</v>
      </c>
      <c r="DN22" s="108">
        <f t="shared" si="15"/>
        <v>270054.53393435519</v>
      </c>
      <c r="DO22" s="108">
        <f t="shared" si="15"/>
        <v>270103.44930065464</v>
      </c>
      <c r="DP22" s="108">
        <f t="shared" si="15"/>
        <v>270152.37352706474</v>
      </c>
      <c r="DQ22" s="108">
        <f t="shared" si="15"/>
        <v>270201.30661519041</v>
      </c>
      <c r="DR22" s="108">
        <f t="shared" si="15"/>
        <v>270250.2485666367</v>
      </c>
      <c r="DS22" s="108">
        <f t="shared" si="15"/>
        <v>274739.11206907732</v>
      </c>
      <c r="DT22" s="108">
        <f t="shared" si="15"/>
        <v>274788.87595975475</v>
      </c>
      <c r="DU22" s="108">
        <f t="shared" si="15"/>
        <v>274838.64886423724</v>
      </c>
      <c r="DV22" s="108">
        <f t="shared" si="90"/>
        <v>274888.43078415754</v>
      </c>
      <c r="DW22" s="108">
        <f t="shared" si="90"/>
        <v>272097.56301018427</v>
      </c>
      <c r="DX22" s="108">
        <f t="shared" si="90"/>
        <v>272146.84843327978</v>
      </c>
      <c r="DY22" s="108">
        <f t="shared" si="90"/>
        <v>272196.14278351498</v>
      </c>
      <c r="DZ22" s="108">
        <f t="shared" si="90"/>
        <v>272245.4460625067</v>
      </c>
      <c r="EA22" s="108">
        <f t="shared" si="90"/>
        <v>285044.0705109511</v>
      </c>
      <c r="EB22" s="108">
        <f t="shared" si="90"/>
        <v>285095.70095357834</v>
      </c>
      <c r="EC22" s="108">
        <f t="shared" si="90"/>
        <v>285147.340748102</v>
      </c>
      <c r="ED22" s="108">
        <f t="shared" si="90"/>
        <v>285198.98989621585</v>
      </c>
      <c r="EE22" s="108">
        <f t="shared" si="90"/>
        <v>285250.64839961426</v>
      </c>
      <c r="EF22" s="108">
        <f t="shared" si="90"/>
        <v>285408.93222246843</v>
      </c>
      <c r="EG22" s="108">
        <f t="shared" si="90"/>
        <v>285460.62875302247</v>
      </c>
      <c r="EH22" s="108">
        <f t="shared" si="90"/>
        <v>285512.33464744344</v>
      </c>
      <c r="EI22" s="108">
        <f t="shared" si="90"/>
        <v>285564.04990742751</v>
      </c>
      <c r="EJ22" s="108">
        <f t="shared" si="90"/>
        <v>293368.89163694024</v>
      </c>
      <c r="EK22" s="108">
        <f t="shared" si="90"/>
        <v>293422.02996639616</v>
      </c>
      <c r="EL22" s="108">
        <f t="shared" si="91"/>
        <v>293475.17792087421</v>
      </c>
      <c r="EM22" s="108">
        <f t="shared" si="91"/>
        <v>293528.33550211776</v>
      </c>
      <c r="EN22" s="108">
        <f t="shared" si="91"/>
        <v>317026.91627115314</v>
      </c>
      <c r="EO22" s="108">
        <f t="shared" si="91"/>
        <v>317084.33981265145</v>
      </c>
      <c r="EP22" s="108">
        <f t="shared" si="91"/>
        <v>317141.77375535847</v>
      </c>
      <c r="EQ22" s="108">
        <f t="shared" si="91"/>
        <v>317199.21810115816</v>
      </c>
      <c r="ER22" s="108">
        <f t="shared" si="91"/>
        <v>317256.6728519348</v>
      </c>
      <c r="ES22" s="108">
        <f t="shared" si="91"/>
        <v>301093.42554054683</v>
      </c>
      <c r="ET22" s="108">
        <f t="shared" si="91"/>
        <v>301147.9630259432</v>
      </c>
      <c r="EU22" s="108">
        <f t="shared" si="91"/>
        <v>301202.51038979273</v>
      </c>
      <c r="EV22" s="108">
        <f t="shared" si="91"/>
        <v>301257.06763388484</v>
      </c>
      <c r="EW22" s="108">
        <f t="shared" si="91"/>
        <v>296052.29941359925</v>
      </c>
      <c r="EX22" s="108">
        <f t="shared" si="91"/>
        <v>296105.92379256681</v>
      </c>
      <c r="EY22" s="108">
        <f t="shared" si="91"/>
        <v>296159.5578845953</v>
      </c>
      <c r="EZ22" s="108">
        <f t="shared" si="91"/>
        <v>296213.20169144403</v>
      </c>
      <c r="FA22" s="108">
        <f t="shared" si="91"/>
        <v>275223.46849791065</v>
      </c>
      <c r="FB22" s="108">
        <f t="shared" si="92"/>
        <v>275273.32012076495</v>
      </c>
      <c r="FC22" s="108">
        <f t="shared" si="92"/>
        <v>275323.18077331537</v>
      </c>
      <c r="FD22" s="108">
        <f t="shared" si="92"/>
        <v>275373.05045719753</v>
      </c>
      <c r="FE22" s="108">
        <f t="shared" si="92"/>
        <v>275422.92917404731</v>
      </c>
    </row>
    <row r="23" spans="1:161" ht="15.75" x14ac:dyDescent="0.25">
      <c r="A23" s="47" t="s">
        <v>182</v>
      </c>
      <c r="B23" s="12">
        <f>'Urb proj of all 25 ARs '!M23</f>
        <v>521967.3596260185</v>
      </c>
      <c r="C23" s="12">
        <f>'Urb proj of all 25 ARs '!N23</f>
        <v>526906.46044476086</v>
      </c>
      <c r="D23" s="100">
        <f t="shared" si="10"/>
        <v>9.4624706462127176E-3</v>
      </c>
      <c r="E23" s="101">
        <f t="shared" si="11"/>
        <v>1.8113143884979088E-4</v>
      </c>
      <c r="F23" s="69">
        <f t="shared" si="12"/>
        <v>522061.90432490018</v>
      </c>
      <c r="G23" s="69">
        <f t="shared" si="13"/>
        <v>522156.46614879923</v>
      </c>
      <c r="H23" s="69">
        <f>G23*(1+$E$23)</f>
        <v>522251.04510081746</v>
      </c>
      <c r="I23" s="69">
        <f t="shared" ref="I23:BE23" si="99">H23*(1+$E$23)</f>
        <v>522345.6411840574</v>
      </c>
      <c r="J23" s="69">
        <f t="shared" si="99"/>
        <v>522440.25440162199</v>
      </c>
      <c r="K23" s="69">
        <f t="shared" si="99"/>
        <v>522534.8847566148</v>
      </c>
      <c r="L23" s="69">
        <f t="shared" si="99"/>
        <v>522629.53225213999</v>
      </c>
      <c r="M23" s="69">
        <f t="shared" si="99"/>
        <v>522724.19689130224</v>
      </c>
      <c r="N23" s="69">
        <f t="shared" si="99"/>
        <v>522818.87867720675</v>
      </c>
      <c r="O23" s="69">
        <f t="shared" si="99"/>
        <v>522913.57761295937</v>
      </c>
      <c r="P23" s="69">
        <f t="shared" si="99"/>
        <v>523008.29370166652</v>
      </c>
      <c r="Q23" s="69">
        <f t="shared" si="99"/>
        <v>523103.0269464351</v>
      </c>
      <c r="R23" s="69">
        <f t="shared" si="99"/>
        <v>523197.77735037258</v>
      </c>
      <c r="S23" s="69">
        <f t="shared" si="99"/>
        <v>523292.54491658707</v>
      </c>
      <c r="T23" s="69">
        <f t="shared" si="99"/>
        <v>523387.32964818715</v>
      </c>
      <c r="U23" s="69">
        <f t="shared" si="99"/>
        <v>523482.13154828205</v>
      </c>
      <c r="V23" s="69">
        <f t="shared" si="99"/>
        <v>523576.95061998157</v>
      </c>
      <c r="W23" s="69">
        <f t="shared" si="99"/>
        <v>523671.78686639597</v>
      </c>
      <c r="X23" s="69">
        <f t="shared" si="99"/>
        <v>523766.6402906361</v>
      </c>
      <c r="Y23" s="69">
        <f t="shared" si="99"/>
        <v>523861.51089581347</v>
      </c>
      <c r="Z23" s="69">
        <f t="shared" si="99"/>
        <v>523956.39868504007</v>
      </c>
      <c r="AA23" s="69">
        <f t="shared" si="99"/>
        <v>524051.30366142845</v>
      </c>
      <c r="AB23" s="69">
        <f t="shared" si="99"/>
        <v>524146.22582809173</v>
      </c>
      <c r="AC23" s="69">
        <f t="shared" si="99"/>
        <v>524241.16518814367</v>
      </c>
      <c r="AD23" s="69">
        <f t="shared" si="99"/>
        <v>524336.1217446985</v>
      </c>
      <c r="AE23" s="69">
        <f t="shared" si="99"/>
        <v>524431.09550087107</v>
      </c>
      <c r="AF23" s="69">
        <f t="shared" si="99"/>
        <v>524526.08645977674</v>
      </c>
      <c r="AG23" s="69">
        <f t="shared" si="99"/>
        <v>524621.09462453146</v>
      </c>
      <c r="AH23" s="69">
        <f t="shared" si="99"/>
        <v>524716.11999825179</v>
      </c>
      <c r="AI23" s="69">
        <f t="shared" si="99"/>
        <v>524811.16258405475</v>
      </c>
      <c r="AJ23" s="69">
        <f t="shared" si="99"/>
        <v>524906.22238505806</v>
      </c>
      <c r="AK23" s="69">
        <f t="shared" si="99"/>
        <v>525001.29940437991</v>
      </c>
      <c r="AL23" s="69">
        <f t="shared" si="99"/>
        <v>525096.39364513906</v>
      </c>
      <c r="AM23" s="69">
        <f t="shared" si="99"/>
        <v>525191.50511045486</v>
      </c>
      <c r="AN23" s="69">
        <f t="shared" si="99"/>
        <v>525286.63380344724</v>
      </c>
      <c r="AO23" s="69">
        <f t="shared" si="99"/>
        <v>525381.7797272366</v>
      </c>
      <c r="AP23" s="69">
        <f t="shared" si="99"/>
        <v>525476.94288494403</v>
      </c>
      <c r="AQ23" s="69">
        <f t="shared" si="99"/>
        <v>525572.12327969121</v>
      </c>
      <c r="AR23" s="69">
        <f t="shared" si="99"/>
        <v>525667.32091460016</v>
      </c>
      <c r="AS23" s="69">
        <f t="shared" si="99"/>
        <v>525762.53579279373</v>
      </c>
      <c r="AT23" s="69">
        <f t="shared" si="99"/>
        <v>525857.76791739522</v>
      </c>
      <c r="AU23" s="69">
        <f t="shared" si="99"/>
        <v>525953.01729152841</v>
      </c>
      <c r="AV23" s="69">
        <f t="shared" si="99"/>
        <v>526048.28391831776</v>
      </c>
      <c r="AW23" s="69">
        <f t="shared" si="99"/>
        <v>526143.56780088833</v>
      </c>
      <c r="AX23" s="69">
        <f t="shared" si="99"/>
        <v>526238.86894236563</v>
      </c>
      <c r="AY23" s="69">
        <f t="shared" si="99"/>
        <v>526334.18734587589</v>
      </c>
      <c r="AZ23" s="69">
        <f t="shared" si="99"/>
        <v>526429.52301454567</v>
      </c>
      <c r="BA23" s="69">
        <f t="shared" si="99"/>
        <v>526524.87595150236</v>
      </c>
      <c r="BB23" s="69">
        <f t="shared" si="99"/>
        <v>526620.24615987367</v>
      </c>
      <c r="BC23" s="69">
        <f t="shared" si="99"/>
        <v>526715.63364278805</v>
      </c>
      <c r="BD23" s="69">
        <f t="shared" si="99"/>
        <v>526811.03840337449</v>
      </c>
      <c r="BE23" s="69">
        <f t="shared" si="99"/>
        <v>526906.46044476249</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486685.21031036531</v>
      </c>
      <c r="DG23" s="108">
        <f t="shared" si="15"/>
        <v>486773.36430277576</v>
      </c>
      <c r="DH23" s="108">
        <f t="shared" si="15"/>
        <v>486861.53426264564</v>
      </c>
      <c r="DI23" s="108">
        <f t="shared" si="15"/>
        <v>486949.72019286727</v>
      </c>
      <c r="DJ23" s="108">
        <f t="shared" si="15"/>
        <v>525246.95779899159</v>
      </c>
      <c r="DK23" s="108">
        <f t="shared" si="15"/>
        <v>525342.09653620922</v>
      </c>
      <c r="DL23" s="108">
        <f t="shared" si="15"/>
        <v>525437.25250604318</v>
      </c>
      <c r="DM23" s="108">
        <f t="shared" si="15"/>
        <v>525532.42571161489</v>
      </c>
      <c r="DN23" s="108">
        <f t="shared" si="15"/>
        <v>466016.55965694401</v>
      </c>
      <c r="DO23" s="108">
        <f t="shared" si="15"/>
        <v>466100.96990692249</v>
      </c>
      <c r="DP23" s="108">
        <f t="shared" si="15"/>
        <v>466185.39544625103</v>
      </c>
      <c r="DQ23" s="108">
        <f t="shared" si="15"/>
        <v>466269.83627769898</v>
      </c>
      <c r="DR23" s="108">
        <f t="shared" si="15"/>
        <v>466354.29240403621</v>
      </c>
      <c r="DS23" s="108">
        <f t="shared" si="15"/>
        <v>479041.73353766958</v>
      </c>
      <c r="DT23" s="108">
        <f t="shared" si="15"/>
        <v>479128.50305613433</v>
      </c>
      <c r="DU23" s="108">
        <f t="shared" si="15"/>
        <v>479215.28829128679</v>
      </c>
      <c r="DV23" s="108">
        <f t="shared" si="90"/>
        <v>479302.08924597385</v>
      </c>
      <c r="DW23" s="108">
        <f t="shared" si="90"/>
        <v>474851.33042493841</v>
      </c>
      <c r="DX23" s="108">
        <f t="shared" si="90"/>
        <v>474937.34092965804</v>
      </c>
      <c r="DY23" s="108">
        <f t="shared" si="90"/>
        <v>475023.36701358412</v>
      </c>
      <c r="DZ23" s="108">
        <f t="shared" si="90"/>
        <v>475109.40867953858</v>
      </c>
      <c r="EA23" s="108">
        <f t="shared" si="90"/>
        <v>495292.34402533091</v>
      </c>
      <c r="EB23" s="108">
        <f t="shared" si="90"/>
        <v>495382.05704025546</v>
      </c>
      <c r="EC23" s="108">
        <f t="shared" si="90"/>
        <v>495471.78630502755</v>
      </c>
      <c r="ED23" s="108">
        <f t="shared" si="90"/>
        <v>495561.53182259045</v>
      </c>
      <c r="EE23" s="108">
        <f t="shared" si="90"/>
        <v>495651.29359588813</v>
      </c>
      <c r="EF23" s="108">
        <f t="shared" si="90"/>
        <v>476245.06755384017</v>
      </c>
      <c r="EG23" s="108">
        <f t="shared" si="90"/>
        <v>476331.33050817129</v>
      </c>
      <c r="EH23" s="108">
        <f t="shared" si="90"/>
        <v>476417.60908743553</v>
      </c>
      <c r="EI23" s="108">
        <f t="shared" si="90"/>
        <v>476503.90329446289</v>
      </c>
      <c r="EJ23" s="108">
        <f t="shared" si="90"/>
        <v>480967.70855467475</v>
      </c>
      <c r="EK23" s="108">
        <f t="shared" si="90"/>
        <v>481054.82692776562</v>
      </c>
      <c r="EL23" s="108">
        <f t="shared" si="91"/>
        <v>481141.9610807327</v>
      </c>
      <c r="EM23" s="108">
        <f t="shared" si="91"/>
        <v>481229.11101643427</v>
      </c>
      <c r="EN23" s="108">
        <f t="shared" si="91"/>
        <v>513216.63396774908</v>
      </c>
      <c r="EO23" s="108">
        <f t="shared" si="91"/>
        <v>513309.59363510128</v>
      </c>
      <c r="EP23" s="108">
        <f t="shared" si="91"/>
        <v>513402.5701403718</v>
      </c>
      <c r="EQ23" s="108">
        <f t="shared" si="91"/>
        <v>513495.56348661054</v>
      </c>
      <c r="ER23" s="108">
        <f t="shared" si="91"/>
        <v>513588.57367686782</v>
      </c>
      <c r="ES23" s="108">
        <f t="shared" si="91"/>
        <v>506198.92274377443</v>
      </c>
      <c r="ET23" s="108">
        <f t="shared" si="91"/>
        <v>506290.61128299526</v>
      </c>
      <c r="EU23" s="108">
        <f t="shared" si="91"/>
        <v>506382.31642989308</v>
      </c>
      <c r="EV23" s="108">
        <f t="shared" si="91"/>
        <v>506474.03818747605</v>
      </c>
      <c r="EW23" s="108">
        <f t="shared" si="91"/>
        <v>504356.79609524901</v>
      </c>
      <c r="EX23" s="108">
        <f t="shared" si="91"/>
        <v>504448.15096741938</v>
      </c>
      <c r="EY23" s="108">
        <f t="shared" si="91"/>
        <v>504539.52238682925</v>
      </c>
      <c r="EZ23" s="108">
        <f t="shared" si="91"/>
        <v>504630.9103564758</v>
      </c>
      <c r="FA23" s="108">
        <f t="shared" si="91"/>
        <v>475039.41733376071</v>
      </c>
      <c r="FB23" s="108">
        <f t="shared" si="92"/>
        <v>475125.46190693276</v>
      </c>
      <c r="FC23" s="108">
        <f t="shared" si="92"/>
        <v>475211.52206548216</v>
      </c>
      <c r="FD23" s="108">
        <f t="shared" si="92"/>
        <v>475297.59781223192</v>
      </c>
      <c r="FE23" s="108">
        <f t="shared" si="92"/>
        <v>475383.68915000552</v>
      </c>
    </row>
    <row r="24" spans="1:161" ht="15.75" x14ac:dyDescent="0.25">
      <c r="A24" s="47" t="s">
        <v>183</v>
      </c>
      <c r="B24" s="12">
        <f>'Urb proj of all 25 ARs '!M24</f>
        <v>269597.26837526669</v>
      </c>
      <c r="C24" s="12">
        <f>'Urb proj of all 25 ARs '!N24</f>
        <v>272148.3246135668</v>
      </c>
      <c r="D24" s="100">
        <f t="shared" si="10"/>
        <v>9.4624706462127749E-3</v>
      </c>
      <c r="E24" s="101">
        <f t="shared" si="11"/>
        <v>1.8113143884979088E-4</v>
      </c>
      <c r="F24" s="69">
        <f t="shared" si="12"/>
        <v>269646.10091639747</v>
      </c>
      <c r="G24" s="69">
        <f t="shared" si="13"/>
        <v>269694.94230263669</v>
      </c>
      <c r="H24" s="69">
        <f>G24*(1+$E$24)</f>
        <v>269743.79253558646</v>
      </c>
      <c r="I24" s="69">
        <f t="shared" ref="I24:BD24" si="100">H24*(1+$E$24)</f>
        <v>269792.65161684924</v>
      </c>
      <c r="J24" s="69">
        <f t="shared" si="100"/>
        <v>269841.51954802772</v>
      </c>
      <c r="K24" s="69">
        <f t="shared" si="100"/>
        <v>269890.39633072488</v>
      </c>
      <c r="L24" s="69">
        <f t="shared" si="100"/>
        <v>269939.28196654399</v>
      </c>
      <c r="M24" s="69">
        <f t="shared" si="100"/>
        <v>269988.17645708867</v>
      </c>
      <c r="N24" s="69">
        <f t="shared" si="100"/>
        <v>270037.07980396278</v>
      </c>
      <c r="O24" s="69">
        <f t="shared" si="100"/>
        <v>270085.99200877047</v>
      </c>
      <c r="P24" s="69">
        <f t="shared" si="100"/>
        <v>270134.91307311621</v>
      </c>
      <c r="Q24" s="69">
        <f t="shared" si="100"/>
        <v>270183.8429986047</v>
      </c>
      <c r="R24" s="69">
        <f t="shared" si="100"/>
        <v>270232.78178684099</v>
      </c>
      <c r="S24" s="69">
        <f t="shared" si="100"/>
        <v>270281.7294394304</v>
      </c>
      <c r="T24" s="69">
        <f t="shared" si="100"/>
        <v>270330.6859579786</v>
      </c>
      <c r="U24" s="69">
        <f t="shared" si="100"/>
        <v>270379.6513440914</v>
      </c>
      <c r="V24" s="69">
        <f t="shared" si="100"/>
        <v>270428.62559937505</v>
      </c>
      <c r="W24" s="69">
        <f t="shared" si="100"/>
        <v>270477.60872543603</v>
      </c>
      <c r="X24" s="69">
        <f t="shared" si="100"/>
        <v>270526.6007238811</v>
      </c>
      <c r="Y24" s="69">
        <f t="shared" si="100"/>
        <v>270575.60159631737</v>
      </c>
      <c r="Z24" s="69">
        <f t="shared" si="100"/>
        <v>270624.61134435213</v>
      </c>
      <c r="AA24" s="69">
        <f t="shared" si="100"/>
        <v>270673.62996959308</v>
      </c>
      <c r="AB24" s="69">
        <f t="shared" si="100"/>
        <v>270722.65747364814</v>
      </c>
      <c r="AC24" s="69">
        <f t="shared" si="100"/>
        <v>270771.6938581256</v>
      </c>
      <c r="AD24" s="69">
        <f t="shared" si="100"/>
        <v>270820.7391246339</v>
      </c>
      <c r="AE24" s="69">
        <f t="shared" si="100"/>
        <v>270869.7932747819</v>
      </c>
      <c r="AF24" s="69">
        <f t="shared" si="100"/>
        <v>270918.8563101787</v>
      </c>
      <c r="AG24" s="69">
        <f t="shared" si="100"/>
        <v>270967.92823243368</v>
      </c>
      <c r="AH24" s="69">
        <f t="shared" si="100"/>
        <v>271017.00904315658</v>
      </c>
      <c r="AI24" s="69">
        <f t="shared" si="100"/>
        <v>271066.09874395735</v>
      </c>
      <c r="AJ24" s="69">
        <f t="shared" si="100"/>
        <v>271115.19733644626</v>
      </c>
      <c r="AK24" s="69">
        <f t="shared" si="100"/>
        <v>271164.30482223385</v>
      </c>
      <c r="AL24" s="69">
        <f t="shared" si="100"/>
        <v>271213.42120293103</v>
      </c>
      <c r="AM24" s="69">
        <f t="shared" si="100"/>
        <v>271262.54648014891</v>
      </c>
      <c r="AN24" s="69">
        <f t="shared" si="100"/>
        <v>271311.68065549893</v>
      </c>
      <c r="AO24" s="69">
        <f t="shared" si="100"/>
        <v>271360.82373059279</v>
      </c>
      <c r="AP24" s="69">
        <f t="shared" si="100"/>
        <v>271409.97570704255</v>
      </c>
      <c r="AQ24" s="69">
        <f t="shared" si="100"/>
        <v>271459.13658646058</v>
      </c>
      <c r="AR24" s="69">
        <f t="shared" si="100"/>
        <v>271508.30637045938</v>
      </c>
      <c r="AS24" s="69">
        <f t="shared" si="100"/>
        <v>271557.4850606519</v>
      </c>
      <c r="AT24" s="69">
        <f t="shared" si="100"/>
        <v>271606.67265865137</v>
      </c>
      <c r="AU24" s="69">
        <f t="shared" si="100"/>
        <v>271655.86916607124</v>
      </c>
      <c r="AV24" s="69">
        <f t="shared" si="100"/>
        <v>271705.07458452525</v>
      </c>
      <c r="AW24" s="69">
        <f t="shared" si="100"/>
        <v>271754.28891562752</v>
      </c>
      <c r="AX24" s="69">
        <f t="shared" si="100"/>
        <v>271803.51216099242</v>
      </c>
      <c r="AY24" s="69">
        <f t="shared" si="100"/>
        <v>271852.74432223459</v>
      </c>
      <c r="AZ24" s="69">
        <f t="shared" si="100"/>
        <v>271901.98540096893</v>
      </c>
      <c r="BA24" s="69">
        <f t="shared" si="100"/>
        <v>271951.23539881071</v>
      </c>
      <c r="BB24" s="69">
        <f t="shared" si="100"/>
        <v>272000.49431737547</v>
      </c>
      <c r="BC24" s="69">
        <f t="shared" si="100"/>
        <v>272049.76215827902</v>
      </c>
      <c r="BD24" s="69">
        <f t="shared" si="100"/>
        <v>272099.03892313747</v>
      </c>
      <c r="BE24" s="69">
        <f>BD24*(1+$E$24)</f>
        <v>272148.32461356727</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248887.39038442905</v>
      </c>
      <c r="DG24" s="108">
        <f t="shared" si="15"/>
        <v>248932.47171556094</v>
      </c>
      <c r="DH24" s="108">
        <f t="shared" si="15"/>
        <v>248977.56121233921</v>
      </c>
      <c r="DI24" s="108">
        <f t="shared" si="15"/>
        <v>249022.65887624293</v>
      </c>
      <c r="DJ24" s="108">
        <f t="shared" si="15"/>
        <v>268860.28543663822</v>
      </c>
      <c r="DK24" s="108">
        <f t="shared" si="15"/>
        <v>268908.98448698898</v>
      </c>
      <c r="DL24" s="108">
        <f t="shared" si="15"/>
        <v>268957.69235826872</v>
      </c>
      <c r="DM24" s="108">
        <f t="shared" si="15"/>
        <v>269006.40905207529</v>
      </c>
      <c r="DN24" s="108">
        <f t="shared" si="15"/>
        <v>238550.3306833244</v>
      </c>
      <c r="DO24" s="108">
        <f t="shared" si="15"/>
        <v>238593.53964795914</v>
      </c>
      <c r="DP24" s="108">
        <f t="shared" si="15"/>
        <v>238636.75643909586</v>
      </c>
      <c r="DQ24" s="108">
        <f t="shared" si="15"/>
        <v>238679.98105815213</v>
      </c>
      <c r="DR24" s="108">
        <f t="shared" si="15"/>
        <v>238723.21350654581</v>
      </c>
      <c r="DS24" s="108">
        <f t="shared" si="15"/>
        <v>247173.28119033494</v>
      </c>
      <c r="DT24" s="108">
        <f t="shared" si="15"/>
        <v>247218.05204240218</v>
      </c>
      <c r="DU24" s="108">
        <f t="shared" si="15"/>
        <v>247262.83100387824</v>
      </c>
      <c r="DV24" s="108">
        <f t="shared" si="90"/>
        <v>247307.61807623206</v>
      </c>
      <c r="DW24" s="108">
        <f t="shared" si="90"/>
        <v>243052.49479580912</v>
      </c>
      <c r="DX24" s="108">
        <f t="shared" si="90"/>
        <v>243096.5192439075</v>
      </c>
      <c r="DY24" s="108">
        <f t="shared" si="90"/>
        <v>243140.55166621754</v>
      </c>
      <c r="DZ24" s="108">
        <f t="shared" si="90"/>
        <v>243184.59206418353</v>
      </c>
      <c r="EA24" s="108">
        <f t="shared" si="90"/>
        <v>252205.48511080479</v>
      </c>
      <c r="EB24" s="108">
        <f t="shared" si="90"/>
        <v>252251.16745320868</v>
      </c>
      <c r="EC24" s="108">
        <f t="shared" si="90"/>
        <v>252296.85807012103</v>
      </c>
      <c r="ED24" s="108">
        <f t="shared" si="90"/>
        <v>252342.55696304055</v>
      </c>
      <c r="EE24" s="108">
        <f t="shared" si="90"/>
        <v>252388.26413346629</v>
      </c>
      <c r="EF24" s="108">
        <f t="shared" si="90"/>
        <v>244841.49775182322</v>
      </c>
      <c r="EG24" s="108">
        <f t="shared" si="90"/>
        <v>244885.84624460113</v>
      </c>
      <c r="EH24" s="108">
        <f t="shared" si="90"/>
        <v>244930.20277028537</v>
      </c>
      <c r="EI24" s="108">
        <f t="shared" si="90"/>
        <v>244974.56733033096</v>
      </c>
      <c r="EJ24" s="108">
        <f t="shared" si="90"/>
        <v>247183.82873714739</v>
      </c>
      <c r="EK24" s="108">
        <f t="shared" si="90"/>
        <v>247228.60149970694</v>
      </c>
      <c r="EL24" s="108">
        <f t="shared" si="91"/>
        <v>247273.38237202141</v>
      </c>
      <c r="EM24" s="108">
        <f t="shared" si="91"/>
        <v>247318.17135555975</v>
      </c>
      <c r="EN24" s="108">
        <f t="shared" si="91"/>
        <v>266326.74294829433</v>
      </c>
      <c r="EO24" s="108">
        <f t="shared" si="91"/>
        <v>266374.98309444869</v>
      </c>
      <c r="EP24" s="108">
        <f t="shared" si="91"/>
        <v>266423.23197841016</v>
      </c>
      <c r="EQ24" s="108">
        <f t="shared" si="91"/>
        <v>266471.48960176139</v>
      </c>
      <c r="ER24" s="108">
        <f t="shared" si="91"/>
        <v>266519.75596608542</v>
      </c>
      <c r="ES24" s="108">
        <f t="shared" si="91"/>
        <v>260787.14856384823</v>
      </c>
      <c r="ET24" s="108">
        <f t="shared" si="91"/>
        <v>260834.38531530113</v>
      </c>
      <c r="EU24" s="108">
        <f t="shared" si="91"/>
        <v>260881.63062281482</v>
      </c>
      <c r="EV24" s="108">
        <f t="shared" si="91"/>
        <v>260928.88448793898</v>
      </c>
      <c r="EW24" s="108">
        <f t="shared" si="91"/>
        <v>261077.96024496772</v>
      </c>
      <c r="EX24" s="108">
        <f t="shared" si="91"/>
        <v>261125.24967155888</v>
      </c>
      <c r="EY24" s="108">
        <f t="shared" si="91"/>
        <v>261172.54766375193</v>
      </c>
      <c r="EZ24" s="108">
        <f t="shared" si="91"/>
        <v>261219.85422309831</v>
      </c>
      <c r="FA24" s="108">
        <f t="shared" si="91"/>
        <v>240971.92363877784</v>
      </c>
      <c r="FB24" s="108">
        <f t="shared" si="92"/>
        <v>241015.57123002893</v>
      </c>
      <c r="FC24" s="108">
        <f t="shared" si="92"/>
        <v>241059.226727231</v>
      </c>
      <c r="FD24" s="108">
        <f t="shared" si="92"/>
        <v>241102.89013181612</v>
      </c>
      <c r="FE24" s="108">
        <f t="shared" si="92"/>
        <v>241146.56144521653</v>
      </c>
    </row>
    <row r="25" spans="1:161" ht="15.75" x14ac:dyDescent="0.25">
      <c r="A25" s="47" t="s">
        <v>189</v>
      </c>
      <c r="B25" s="12">
        <f>'Urb proj of all 25 ARs '!M25</f>
        <v>158393.88955357973</v>
      </c>
      <c r="C25" s="12">
        <f>'Urb proj of all 25 ARs '!N25</f>
        <v>159892.68708401997</v>
      </c>
      <c r="D25" s="100">
        <f t="shared" si="10"/>
        <v>9.4624706462128928E-3</v>
      </c>
      <c r="E25" s="101">
        <f t="shared" si="11"/>
        <v>1.8113143884979088E-4</v>
      </c>
      <c r="F25" s="69">
        <f t="shared" si="12"/>
        <v>158422.5796666996</v>
      </c>
      <c r="G25" s="69">
        <f t="shared" si="13"/>
        <v>158451.27497650092</v>
      </c>
      <c r="H25" s="69">
        <f>G25*(1+$E$25)</f>
        <v>158479.97548392499</v>
      </c>
      <c r="I25" s="69">
        <f t="shared" ref="I25:BE25" si="101">H25*(1+$E$25)</f>
        <v>158508.68118991327</v>
      </c>
      <c r="J25" s="69">
        <f t="shared" si="101"/>
        <v>158537.39209540738</v>
      </c>
      <c r="K25" s="69">
        <f t="shared" si="101"/>
        <v>158566.10820134913</v>
      </c>
      <c r="L25" s="69">
        <f t="shared" si="101"/>
        <v>158594.82950868044</v>
      </c>
      <c r="M25" s="69">
        <f t="shared" si="101"/>
        <v>158623.55601834349</v>
      </c>
      <c r="N25" s="69">
        <f t="shared" si="101"/>
        <v>158652.28773128055</v>
      </c>
      <c r="O25" s="69">
        <f t="shared" si="101"/>
        <v>158681.02464843413</v>
      </c>
      <c r="P25" s="69">
        <f t="shared" si="101"/>
        <v>158709.76677074685</v>
      </c>
      <c r="Q25" s="69">
        <f t="shared" si="101"/>
        <v>158738.51409916155</v>
      </c>
      <c r="R25" s="69">
        <f t="shared" si="101"/>
        <v>158767.26663462122</v>
      </c>
      <c r="S25" s="69">
        <f t="shared" si="101"/>
        <v>158796.02437806901</v>
      </c>
      <c r="T25" s="69">
        <f t="shared" si="101"/>
        <v>158824.78733044822</v>
      </c>
      <c r="U25" s="69">
        <f t="shared" si="101"/>
        <v>158853.55549270241</v>
      </c>
      <c r="V25" s="69">
        <f t="shared" si="101"/>
        <v>158882.3288657752</v>
      </c>
      <c r="W25" s="69">
        <f t="shared" si="101"/>
        <v>158911.10745061046</v>
      </c>
      <c r="X25" s="69">
        <f t="shared" si="101"/>
        <v>158939.89124815221</v>
      </c>
      <c r="Y25" s="69">
        <f t="shared" si="101"/>
        <v>158968.68025934463</v>
      </c>
      <c r="Z25" s="69">
        <f t="shared" si="101"/>
        <v>158997.47448513206</v>
      </c>
      <c r="AA25" s="69">
        <f t="shared" si="101"/>
        <v>159026.27392645902</v>
      </c>
      <c r="AB25" s="69">
        <f t="shared" si="101"/>
        <v>159055.07858427023</v>
      </c>
      <c r="AC25" s="69">
        <f t="shared" si="101"/>
        <v>159083.88845951058</v>
      </c>
      <c r="AD25" s="69">
        <f t="shared" si="101"/>
        <v>159112.70355312506</v>
      </c>
      <c r="AE25" s="69">
        <f t="shared" si="101"/>
        <v>159141.52386605891</v>
      </c>
      <c r="AF25" s="69">
        <f t="shared" si="101"/>
        <v>159170.34939925751</v>
      </c>
      <c r="AG25" s="69">
        <f t="shared" si="101"/>
        <v>159199.18015366641</v>
      </c>
      <c r="AH25" s="69">
        <f t="shared" si="101"/>
        <v>159228.01613023135</v>
      </c>
      <c r="AI25" s="69">
        <f t="shared" si="101"/>
        <v>159256.85732989822</v>
      </c>
      <c r="AJ25" s="69">
        <f t="shared" si="101"/>
        <v>159285.70375361308</v>
      </c>
      <c r="AK25" s="69">
        <f t="shared" si="101"/>
        <v>159314.55540232218</v>
      </c>
      <c r="AL25" s="69">
        <f t="shared" si="101"/>
        <v>159343.41227697191</v>
      </c>
      <c r="AM25" s="69">
        <f t="shared" si="101"/>
        <v>159372.27437850888</v>
      </c>
      <c r="AN25" s="69">
        <f t="shared" si="101"/>
        <v>159401.14170787981</v>
      </c>
      <c r="AO25" s="69">
        <f t="shared" si="101"/>
        <v>159430.01426603165</v>
      </c>
      <c r="AP25" s="69">
        <f t="shared" si="101"/>
        <v>159458.89205391149</v>
      </c>
      <c r="AQ25" s="69">
        <f t="shared" si="101"/>
        <v>159487.77507246661</v>
      </c>
      <c r="AR25" s="69">
        <f t="shared" si="101"/>
        <v>159516.66332264442</v>
      </c>
      <c r="AS25" s="69">
        <f t="shared" si="101"/>
        <v>159545.55680539258</v>
      </c>
      <c r="AT25" s="69">
        <f t="shared" si="101"/>
        <v>159574.45552165882</v>
      </c>
      <c r="AU25" s="69">
        <f t="shared" si="101"/>
        <v>159603.35947239114</v>
      </c>
      <c r="AV25" s="69">
        <f t="shared" si="101"/>
        <v>159632.26865853762</v>
      </c>
      <c r="AW25" s="69">
        <f t="shared" si="101"/>
        <v>159661.18308104659</v>
      </c>
      <c r="AX25" s="69">
        <f t="shared" si="101"/>
        <v>159690.10274086651</v>
      </c>
      <c r="AY25" s="69">
        <f t="shared" si="101"/>
        <v>159719.02763894605</v>
      </c>
      <c r="AZ25" s="69">
        <f t="shared" si="101"/>
        <v>159747.95777623399</v>
      </c>
      <c r="BA25" s="69">
        <f t="shared" si="101"/>
        <v>159776.89315367932</v>
      </c>
      <c r="BB25" s="69">
        <f t="shared" si="101"/>
        <v>159805.83377223121</v>
      </c>
      <c r="BC25" s="69">
        <f t="shared" si="101"/>
        <v>159834.77963283897</v>
      </c>
      <c r="BD25" s="69">
        <f t="shared" si="101"/>
        <v>159863.7307364521</v>
      </c>
      <c r="BE25" s="69">
        <f t="shared" si="101"/>
        <v>159892.68708402029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163543.07740373129</v>
      </c>
      <c r="DG25" s="108">
        <f t="shared" si="15"/>
        <v>163572.70019665535</v>
      </c>
      <c r="DH25" s="108">
        <f t="shared" si="15"/>
        <v>163602.32835519852</v>
      </c>
      <c r="DI25" s="108">
        <f t="shared" si="15"/>
        <v>163631.96188033267</v>
      </c>
      <c r="DJ25" s="108">
        <f t="shared" si="15"/>
        <v>176603.86208528955</v>
      </c>
      <c r="DK25" s="108">
        <f t="shared" si="15"/>
        <v>176635.85059693552</v>
      </c>
      <c r="DL25" s="108">
        <f t="shared" si="15"/>
        <v>176667.84490270659</v>
      </c>
      <c r="DM25" s="108">
        <f t="shared" si="15"/>
        <v>176699.8450036523</v>
      </c>
      <c r="DN25" s="108">
        <f t="shared" si="15"/>
        <v>156737.75250051951</v>
      </c>
      <c r="DO25" s="108">
        <f t="shared" si="15"/>
        <v>156766.14263515201</v>
      </c>
      <c r="DP25" s="108">
        <f t="shared" si="15"/>
        <v>156794.53791213044</v>
      </c>
      <c r="DQ25" s="108">
        <f t="shared" si="15"/>
        <v>156822.93833238626</v>
      </c>
      <c r="DR25" s="108">
        <f t="shared" si="15"/>
        <v>156851.34389685106</v>
      </c>
      <c r="DS25" s="108">
        <f t="shared" si="15"/>
        <v>162722.80011617971</v>
      </c>
      <c r="DT25" s="108">
        <f t="shared" si="15"/>
        <v>162752.27433109839</v>
      </c>
      <c r="DU25" s="108">
        <f t="shared" si="15"/>
        <v>162781.75388472408</v>
      </c>
      <c r="DV25" s="108">
        <f t="shared" si="90"/>
        <v>162811.23877802372</v>
      </c>
      <c r="DW25" s="108">
        <f t="shared" si="90"/>
        <v>160216.70008858453</v>
      </c>
      <c r="DX25" s="108">
        <f t="shared" si="90"/>
        <v>160245.72036999936</v>
      </c>
      <c r="DY25" s="108">
        <f t="shared" si="90"/>
        <v>160274.74590789952</v>
      </c>
      <c r="DZ25" s="108">
        <f t="shared" si="90"/>
        <v>160303.77670323709</v>
      </c>
      <c r="EA25" s="108">
        <f t="shared" si="90"/>
        <v>165696.79619936572</v>
      </c>
      <c r="EB25" s="108">
        <f t="shared" si="90"/>
        <v>165726.8090984741</v>
      </c>
      <c r="EC25" s="108">
        <f t="shared" si="90"/>
        <v>165756.82743386208</v>
      </c>
      <c r="ED25" s="108">
        <f t="shared" si="90"/>
        <v>165786.85120651437</v>
      </c>
      <c r="EE25" s="108">
        <f t="shared" si="90"/>
        <v>165816.88041741576</v>
      </c>
      <c r="EF25" s="108">
        <f t="shared" si="90"/>
        <v>162294.07410651422</v>
      </c>
      <c r="EG25" s="108">
        <f t="shared" si="90"/>
        <v>162323.47066567393</v>
      </c>
      <c r="EH25" s="108">
        <f t="shared" si="90"/>
        <v>162352.87254947468</v>
      </c>
      <c r="EI25" s="108">
        <f t="shared" si="90"/>
        <v>162382.27975888096</v>
      </c>
      <c r="EJ25" s="108">
        <f t="shared" si="90"/>
        <v>164009.62983628083</v>
      </c>
      <c r="EK25" s="108">
        <f t="shared" si="90"/>
        <v>164039.3371365183</v>
      </c>
      <c r="EL25" s="108">
        <f t="shared" si="91"/>
        <v>164069.04981768178</v>
      </c>
      <c r="EM25" s="108">
        <f t="shared" si="91"/>
        <v>164098.76788074599</v>
      </c>
      <c r="EN25" s="108">
        <f t="shared" si="91"/>
        <v>178223.88377498457</v>
      </c>
      <c r="EO25" s="108">
        <f t="shared" si="91"/>
        <v>178256.16572349012</v>
      </c>
      <c r="EP25" s="108">
        <f t="shared" si="91"/>
        <v>178288.45351927145</v>
      </c>
      <c r="EQ25" s="108">
        <f t="shared" si="91"/>
        <v>178320.74716338771</v>
      </c>
      <c r="ER25" s="108">
        <f t="shared" si="91"/>
        <v>178353.04665689816</v>
      </c>
      <c r="ES25" s="108">
        <f t="shared" si="91"/>
        <v>174601.24062121869</v>
      </c>
      <c r="ET25" s="108">
        <f t="shared" si="91"/>
        <v>174632.86639515735</v>
      </c>
      <c r="EU25" s="108">
        <f t="shared" si="91"/>
        <v>174664.49789751798</v>
      </c>
      <c r="EV25" s="108">
        <f t="shared" si="91"/>
        <v>174696.13512933813</v>
      </c>
      <c r="EW25" s="108">
        <f t="shared" si="91"/>
        <v>172176.80489042393</v>
      </c>
      <c r="EX25" s="108">
        <f t="shared" si="91"/>
        <v>172207.99152283027</v>
      </c>
      <c r="EY25" s="108">
        <f t="shared" si="91"/>
        <v>172239.18380411624</v>
      </c>
      <c r="EZ25" s="108">
        <f t="shared" si="91"/>
        <v>172270.38173530501</v>
      </c>
      <c r="FA25" s="108">
        <f t="shared" si="91"/>
        <v>157779.74202534763</v>
      </c>
      <c r="FB25" s="108">
        <f t="shared" si="92"/>
        <v>157808.32089704205</v>
      </c>
      <c r="FC25" s="108">
        <f t="shared" si="92"/>
        <v>157836.90494526859</v>
      </c>
      <c r="FD25" s="108">
        <f t="shared" si="92"/>
        <v>157865.49417096493</v>
      </c>
      <c r="FE25" s="108">
        <f t="shared" si="92"/>
        <v>157894.08857506883</v>
      </c>
    </row>
    <row r="26" spans="1:161" ht="15.75" x14ac:dyDescent="0.25">
      <c r="A26" s="47" t="s">
        <v>190</v>
      </c>
      <c r="B26" s="12">
        <f>'Urb proj of all 25 ARs '!M26</f>
        <v>148609.11718806371</v>
      </c>
      <c r="C26" s="12">
        <f>'Urb proj of all 25 ARs '!N26</f>
        <v>150015.32659721537</v>
      </c>
      <c r="D26" s="100">
        <f t="shared" si="10"/>
        <v>9.4624706462128807E-3</v>
      </c>
      <c r="E26" s="101">
        <f t="shared" si="11"/>
        <v>1.8113143884979088E-4</v>
      </c>
      <c r="F26" s="69">
        <f t="shared" si="12"/>
        <v>148636.03497128619</v>
      </c>
      <c r="G26" s="69">
        <f t="shared" si="13"/>
        <v>148662.95763016547</v>
      </c>
      <c r="H26" s="69">
        <f>G26*(1+$E$26)</f>
        <v>148689.88516558468</v>
      </c>
      <c r="I26" s="69">
        <f t="shared" ref="I26:BE26" si="102">H26*(1+$E$26)</f>
        <v>148716.81757842714</v>
      </c>
      <c r="J26" s="69">
        <f t="shared" si="102"/>
        <v>148743.75486957628</v>
      </c>
      <c r="K26" s="69">
        <f t="shared" si="102"/>
        <v>148770.69703991571</v>
      </c>
      <c r="L26" s="69">
        <f t="shared" si="102"/>
        <v>148797.64409032924</v>
      </c>
      <c r="M26" s="69">
        <f t="shared" si="102"/>
        <v>148824.59602170077</v>
      </c>
      <c r="N26" s="69">
        <f t="shared" si="102"/>
        <v>148851.55283491442</v>
      </c>
      <c r="O26" s="69">
        <f t="shared" si="102"/>
        <v>148878.51453085442</v>
      </c>
      <c r="P26" s="69">
        <f t="shared" si="102"/>
        <v>148905.48111040521</v>
      </c>
      <c r="Q26" s="69">
        <f t="shared" si="102"/>
        <v>148932.45257445137</v>
      </c>
      <c r="R26" s="69">
        <f t="shared" si="102"/>
        <v>148959.4289238776</v>
      </c>
      <c r="S26" s="69">
        <f t="shared" si="102"/>
        <v>148986.41015956883</v>
      </c>
      <c r="T26" s="69">
        <f t="shared" si="102"/>
        <v>149013.3962824101</v>
      </c>
      <c r="U26" s="69">
        <f t="shared" si="102"/>
        <v>149040.38729328662</v>
      </c>
      <c r="V26" s="69">
        <f t="shared" si="102"/>
        <v>149067.38319308378</v>
      </c>
      <c r="W26" s="69">
        <f t="shared" si="102"/>
        <v>149094.38398268711</v>
      </c>
      <c r="X26" s="69">
        <f t="shared" si="102"/>
        <v>149121.38966298231</v>
      </c>
      <c r="Y26" s="69">
        <f t="shared" si="102"/>
        <v>149148.40023485525</v>
      </c>
      <c r="Z26" s="69">
        <f t="shared" si="102"/>
        <v>149175.41569919192</v>
      </c>
      <c r="AA26" s="69">
        <f t="shared" si="102"/>
        <v>149202.43605687853</v>
      </c>
      <c r="AB26" s="69">
        <f t="shared" si="102"/>
        <v>149229.4613088014</v>
      </c>
      <c r="AC26" s="69">
        <f t="shared" si="102"/>
        <v>149256.49145584705</v>
      </c>
      <c r="AD26" s="69">
        <f t="shared" si="102"/>
        <v>149283.52649890212</v>
      </c>
      <c r="AE26" s="69">
        <f t="shared" si="102"/>
        <v>149310.56643885345</v>
      </c>
      <c r="AF26" s="69">
        <f t="shared" si="102"/>
        <v>149337.611276588</v>
      </c>
      <c r="AG26" s="69">
        <f t="shared" si="102"/>
        <v>149364.6610129929</v>
      </c>
      <c r="AH26" s="69">
        <f t="shared" si="102"/>
        <v>149391.71564895549</v>
      </c>
      <c r="AI26" s="69">
        <f t="shared" si="102"/>
        <v>149418.77518536322</v>
      </c>
      <c r="AJ26" s="69">
        <f t="shared" si="102"/>
        <v>149445.83962310373</v>
      </c>
      <c r="AK26" s="69">
        <f t="shared" si="102"/>
        <v>149472.90896306478</v>
      </c>
      <c r="AL26" s="69">
        <f t="shared" si="102"/>
        <v>149499.98320613432</v>
      </c>
      <c r="AM26" s="69">
        <f t="shared" si="102"/>
        <v>149527.06235320045</v>
      </c>
      <c r="AN26" s="69">
        <f t="shared" si="102"/>
        <v>149554.14640515146</v>
      </c>
      <c r="AO26" s="69">
        <f t="shared" si="102"/>
        <v>149581.23536287577</v>
      </c>
      <c r="AP26" s="69">
        <f t="shared" si="102"/>
        <v>149608.32922726197</v>
      </c>
      <c r="AQ26" s="69">
        <f t="shared" si="102"/>
        <v>149635.42799919882</v>
      </c>
      <c r="AR26" s="69">
        <f t="shared" si="102"/>
        <v>149662.53167957522</v>
      </c>
      <c r="AS26" s="69">
        <f t="shared" si="102"/>
        <v>149689.64026928024</v>
      </c>
      <c r="AT26" s="69">
        <f t="shared" si="102"/>
        <v>149716.75376920312</v>
      </c>
      <c r="AU26" s="69">
        <f t="shared" si="102"/>
        <v>149743.87218023324</v>
      </c>
      <c r="AV26" s="69">
        <f t="shared" si="102"/>
        <v>149770.9955032602</v>
      </c>
      <c r="AW26" s="69">
        <f t="shared" si="102"/>
        <v>149798.12373917366</v>
      </c>
      <c r="AX26" s="69">
        <f t="shared" si="102"/>
        <v>149825.25688886354</v>
      </c>
      <c r="AY26" s="69">
        <f t="shared" si="102"/>
        <v>149852.39495321986</v>
      </c>
      <c r="AZ26" s="69">
        <f t="shared" si="102"/>
        <v>149879.53793313281</v>
      </c>
      <c r="BA26" s="69">
        <f t="shared" si="102"/>
        <v>149906.68582949278</v>
      </c>
      <c r="BB26" s="69">
        <f t="shared" si="102"/>
        <v>149933.83864319028</v>
      </c>
      <c r="BC26" s="69">
        <f t="shared" si="102"/>
        <v>149960.996375116</v>
      </c>
      <c r="BD26" s="69">
        <f t="shared" si="102"/>
        <v>149988.15902616078</v>
      </c>
      <c r="BE26" s="69">
        <f t="shared" si="102"/>
        <v>150015.32659721561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144146.63790023929</v>
      </c>
      <c r="DG26" s="108">
        <f t="shared" si="15"/>
        <v>144172.74738816754</v>
      </c>
      <c r="DH26" s="108">
        <f t="shared" si="15"/>
        <v>144198.86160534486</v>
      </c>
      <c r="DI26" s="108">
        <f t="shared" si="15"/>
        <v>144224.98055262797</v>
      </c>
      <c r="DJ26" s="108">
        <f t="shared" si="15"/>
        <v>155212.76607508675</v>
      </c>
      <c r="DK26" s="108">
        <f t="shared" si="15"/>
        <v>155240.87998673378</v>
      </c>
      <c r="DL26" s="108">
        <f t="shared" si="15"/>
        <v>155268.99899069409</v>
      </c>
      <c r="DM26" s="108">
        <f t="shared" si="15"/>
        <v>155297.12308789001</v>
      </c>
      <c r="DN26" s="108">
        <f t="shared" si="15"/>
        <v>137230.48228742162</v>
      </c>
      <c r="DO26" s="108">
        <f t="shared" si="15"/>
        <v>137255.33904213237</v>
      </c>
      <c r="DP26" s="108">
        <f t="shared" si="15"/>
        <v>137280.20029918288</v>
      </c>
      <c r="DQ26" s="108">
        <f t="shared" si="15"/>
        <v>137305.06605938869</v>
      </c>
      <c r="DR26" s="108">
        <f t="shared" si="15"/>
        <v>137329.93632356537</v>
      </c>
      <c r="DS26" s="108">
        <f t="shared" si="15"/>
        <v>141241.24747426886</v>
      </c>
      <c r="DT26" s="108">
        <f t="shared" si="15"/>
        <v>141266.8307046488</v>
      </c>
      <c r="DU26" s="108">
        <f t="shared" si="15"/>
        <v>141292.41856895608</v>
      </c>
      <c r="DV26" s="108">
        <f t="shared" si="90"/>
        <v>141318.01106803006</v>
      </c>
      <c r="DW26" s="108">
        <f t="shared" si="90"/>
        <v>141708.85033894749</v>
      </c>
      <c r="DX26" s="108">
        <f t="shared" si="90"/>
        <v>141734.51826690714</v>
      </c>
      <c r="DY26" s="108">
        <f t="shared" si="90"/>
        <v>141760.1908441355</v>
      </c>
      <c r="DZ26" s="108">
        <f t="shared" si="90"/>
        <v>141785.86807147472</v>
      </c>
      <c r="EA26" s="108">
        <f t="shared" si="90"/>
        <v>146935.50177414142</v>
      </c>
      <c r="EB26" s="108">
        <f t="shared" si="90"/>
        <v>146962.11641299588</v>
      </c>
      <c r="EC26" s="108">
        <f t="shared" si="90"/>
        <v>146988.73587259819</v>
      </c>
      <c r="ED26" s="108">
        <f t="shared" si="90"/>
        <v>147015.3601538215</v>
      </c>
      <c r="EE26" s="108">
        <f t="shared" si="90"/>
        <v>147041.98925753919</v>
      </c>
      <c r="EF26" s="108">
        <f t="shared" si="90"/>
        <v>144012.27826526956</v>
      </c>
      <c r="EG26" s="108">
        <f t="shared" si="90"/>
        <v>144038.36341644378</v>
      </c>
      <c r="EH26" s="108">
        <f t="shared" si="90"/>
        <v>144064.45329245896</v>
      </c>
      <c r="EI26" s="108">
        <f t="shared" si="90"/>
        <v>144090.54789417092</v>
      </c>
      <c r="EJ26" s="108">
        <f t="shared" si="90"/>
        <v>142304.98915749966</v>
      </c>
      <c r="EK26" s="108">
        <f t="shared" si="90"/>
        <v>142330.76506494125</v>
      </c>
      <c r="EL26" s="108">
        <f t="shared" si="91"/>
        <v>142356.54564121005</v>
      </c>
      <c r="EM26" s="108">
        <f t="shared" si="91"/>
        <v>142382.33088715174</v>
      </c>
      <c r="EN26" s="108">
        <f t="shared" si="91"/>
        <v>153571.30382956218</v>
      </c>
      <c r="EO26" s="108">
        <f t="shared" si="91"/>
        <v>153599.12042079083</v>
      </c>
      <c r="EP26" s="108">
        <f t="shared" si="91"/>
        <v>153626.94205047871</v>
      </c>
      <c r="EQ26" s="108">
        <f t="shared" si="91"/>
        <v>153654.76871953841</v>
      </c>
      <c r="ER26" s="108">
        <f t="shared" si="91"/>
        <v>153682.60042888272</v>
      </c>
      <c r="ES26" s="108">
        <f t="shared" si="91"/>
        <v>151968.80290689258</v>
      </c>
      <c r="ET26" s="108">
        <f t="shared" si="91"/>
        <v>151996.32923482338</v>
      </c>
      <c r="EU26" s="108">
        <f t="shared" si="91"/>
        <v>152023.86054863757</v>
      </c>
      <c r="EV26" s="108">
        <f t="shared" si="91"/>
        <v>152051.39684923826</v>
      </c>
      <c r="EW26" s="108">
        <f t="shared" si="91"/>
        <v>149579.25247937022</v>
      </c>
      <c r="EX26" s="108">
        <f t="shared" si="91"/>
        <v>149606.34598459391</v>
      </c>
      <c r="EY26" s="108">
        <f t="shared" si="91"/>
        <v>149633.44439730313</v>
      </c>
      <c r="EZ26" s="108">
        <f t="shared" si="91"/>
        <v>149660.54771838686</v>
      </c>
      <c r="FA26" s="108">
        <f t="shared" si="91"/>
        <v>139062.19549583789</v>
      </c>
      <c r="FB26" s="108">
        <f t="shared" si="92"/>
        <v>139087.38403139767</v>
      </c>
      <c r="FC26" s="108">
        <f t="shared" si="92"/>
        <v>139112.57712939312</v>
      </c>
      <c r="FD26" s="108">
        <f t="shared" si="92"/>
        <v>139137.77479065067</v>
      </c>
      <c r="FE26" s="108">
        <f t="shared" si="92"/>
        <v>139162.97701599688</v>
      </c>
    </row>
    <row r="27" spans="1:161" ht="15.75" x14ac:dyDescent="0.25">
      <c r="A27" s="47" t="s">
        <v>191</v>
      </c>
      <c r="B27" s="12">
        <f>'Urb proj of all 25 ARs '!M27</f>
        <v>160074.0791231617</v>
      </c>
      <c r="C27" s="12">
        <f>'Urb proj of all 25 ARs '!N27</f>
        <v>161588.7753980842</v>
      </c>
      <c r="D27" s="100">
        <f t="shared" si="10"/>
        <v>9.4624706462129778E-3</v>
      </c>
      <c r="E27" s="101">
        <f t="shared" si="11"/>
        <v>1.8113143884979088E-4</v>
      </c>
      <c r="F27" s="69">
        <f t="shared" si="12"/>
        <v>160103.07357143585</v>
      </c>
      <c r="G27" s="69">
        <f t="shared" si="13"/>
        <v>160132.0732715161</v>
      </c>
      <c r="H27" s="69">
        <f>G27*(1+$E$27)</f>
        <v>160161.07822435378</v>
      </c>
      <c r="I27" s="69">
        <f t="shared" ref="I27:BD27" si="103">H27*(1+$E$27)</f>
        <v>160190.0884309003</v>
      </c>
      <c r="J27" s="69">
        <f t="shared" si="103"/>
        <v>160219.10389210726</v>
      </c>
      <c r="K27" s="69">
        <f t="shared" si="103"/>
        <v>160248.12460892648</v>
      </c>
      <c r="L27" s="69">
        <f t="shared" si="103"/>
        <v>160277.15058230987</v>
      </c>
      <c r="M27" s="69">
        <f t="shared" si="103"/>
        <v>160306.18181320958</v>
      </c>
      <c r="N27" s="69">
        <f t="shared" si="103"/>
        <v>160335.21830257791</v>
      </c>
      <c r="O27" s="69">
        <f t="shared" si="103"/>
        <v>160364.26005136734</v>
      </c>
      <c r="P27" s="69">
        <f t="shared" si="103"/>
        <v>160393.30706053053</v>
      </c>
      <c r="Q27" s="69">
        <f t="shared" si="103"/>
        <v>160422.35933102027</v>
      </c>
      <c r="R27" s="69">
        <f t="shared" si="103"/>
        <v>160451.41686378958</v>
      </c>
      <c r="S27" s="69">
        <f t="shared" si="103"/>
        <v>160480.4796597916</v>
      </c>
      <c r="T27" s="69">
        <f t="shared" si="103"/>
        <v>160509.54771997969</v>
      </c>
      <c r="U27" s="69">
        <f t="shared" si="103"/>
        <v>160538.62104530734</v>
      </c>
      <c r="V27" s="69">
        <f t="shared" si="103"/>
        <v>160567.69963672824</v>
      </c>
      <c r="W27" s="69">
        <f t="shared" si="103"/>
        <v>160596.78349519623</v>
      </c>
      <c r="X27" s="69">
        <f t="shared" si="103"/>
        <v>160625.87262166536</v>
      </c>
      <c r="Y27" s="69">
        <f t="shared" si="103"/>
        <v>160654.96701708983</v>
      </c>
      <c r="Z27" s="69">
        <f t="shared" si="103"/>
        <v>160684.06668242399</v>
      </c>
      <c r="AA27" s="69">
        <f t="shared" si="103"/>
        <v>160713.17161862241</v>
      </c>
      <c r="AB27" s="69">
        <f t="shared" si="103"/>
        <v>160742.28182663981</v>
      </c>
      <c r="AC27" s="69">
        <f t="shared" si="103"/>
        <v>160771.39730743106</v>
      </c>
      <c r="AD27" s="69">
        <f t="shared" si="103"/>
        <v>160800.51806195124</v>
      </c>
      <c r="AE27" s="69">
        <f t="shared" si="103"/>
        <v>160829.64409115558</v>
      </c>
      <c r="AF27" s="69">
        <f t="shared" si="103"/>
        <v>160858.77539599952</v>
      </c>
      <c r="AG27" s="69">
        <f t="shared" si="103"/>
        <v>160887.91197743861</v>
      </c>
      <c r="AH27" s="69">
        <f t="shared" si="103"/>
        <v>160917.05383642862</v>
      </c>
      <c r="AI27" s="69">
        <f t="shared" si="103"/>
        <v>160946.20097392547</v>
      </c>
      <c r="AJ27" s="69">
        <f t="shared" si="103"/>
        <v>160975.35339088528</v>
      </c>
      <c r="AK27" s="69">
        <f t="shared" si="103"/>
        <v>161004.51108826432</v>
      </c>
      <c r="AL27" s="69">
        <f t="shared" si="103"/>
        <v>161033.67406701905</v>
      </c>
      <c r="AM27" s="69">
        <f t="shared" si="103"/>
        <v>161062.84232810608</v>
      </c>
      <c r="AN27" s="69">
        <f t="shared" si="103"/>
        <v>161092.01587248221</v>
      </c>
      <c r="AO27" s="69">
        <f t="shared" si="103"/>
        <v>161121.1947011044</v>
      </c>
      <c r="AP27" s="69">
        <f t="shared" si="103"/>
        <v>161150.37881492981</v>
      </c>
      <c r="AQ27" s="69">
        <f t="shared" si="103"/>
        <v>161179.56821491575</v>
      </c>
      <c r="AR27" s="69">
        <f t="shared" si="103"/>
        <v>161208.76290201972</v>
      </c>
      <c r="AS27" s="69">
        <f t="shared" si="103"/>
        <v>161237.96287719934</v>
      </c>
      <c r="AT27" s="69">
        <f t="shared" si="103"/>
        <v>161267.16814141249</v>
      </c>
      <c r="AU27" s="69">
        <f t="shared" si="103"/>
        <v>161296.37869561717</v>
      </c>
      <c r="AV27" s="69">
        <f t="shared" si="103"/>
        <v>161325.59454077156</v>
      </c>
      <c r="AW27" s="69">
        <f t="shared" si="103"/>
        <v>161354.81567783403</v>
      </c>
      <c r="AX27" s="69">
        <f t="shared" si="103"/>
        <v>161384.04210776309</v>
      </c>
      <c r="AY27" s="69">
        <f t="shared" si="103"/>
        <v>161413.27383151746</v>
      </c>
      <c r="AZ27" s="69">
        <f t="shared" si="103"/>
        <v>161442.51085005602</v>
      </c>
      <c r="BA27" s="69">
        <f t="shared" si="103"/>
        <v>161471.7531643378</v>
      </c>
      <c r="BB27" s="69">
        <f t="shared" si="103"/>
        <v>161501.00077532206</v>
      </c>
      <c r="BC27" s="69">
        <f t="shared" si="103"/>
        <v>161530.25368396819</v>
      </c>
      <c r="BD27" s="69">
        <f t="shared" si="103"/>
        <v>161559.51189123574</v>
      </c>
      <c r="BE27" s="69">
        <f>BD27*(1+$E$27)</f>
        <v>161588.77539808449</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155888.54714235914</v>
      </c>
      <c r="DG27" s="108">
        <f t="shared" si="15"/>
        <v>155916.78345920323</v>
      </c>
      <c r="DH27" s="108">
        <f t="shared" si="15"/>
        <v>155945.02489053205</v>
      </c>
      <c r="DI27" s="108">
        <f t="shared" si="15"/>
        <v>155973.27143727193</v>
      </c>
      <c r="DJ27" s="108">
        <f t="shared" si="15"/>
        <v>167054.78263148468</v>
      </c>
      <c r="DK27" s="108">
        <f t="shared" si="15"/>
        <v>167085.04150462945</v>
      </c>
      <c r="DL27" s="108">
        <f t="shared" si="15"/>
        <v>167115.30585860746</v>
      </c>
      <c r="DM27" s="108">
        <f t="shared" si="15"/>
        <v>167145.57569441144</v>
      </c>
      <c r="DN27" s="108">
        <f t="shared" si="15"/>
        <v>146637.52511788247</v>
      </c>
      <c r="DO27" s="108">
        <f t="shared" si="15"/>
        <v>146664.08578379641</v>
      </c>
      <c r="DP27" s="108">
        <f t="shared" si="15"/>
        <v>146690.65126068203</v>
      </c>
      <c r="DQ27" s="108">
        <f t="shared" si="15"/>
        <v>146717.22154941069</v>
      </c>
      <c r="DR27" s="108">
        <f t="shared" si="15"/>
        <v>146743.79665085397</v>
      </c>
      <c r="DS27" s="108">
        <f t="shared" si="15"/>
        <v>152590.08557688259</v>
      </c>
      <c r="DT27" s="108">
        <f t="shared" si="15"/>
        <v>152617.72443863735</v>
      </c>
      <c r="DU27" s="108">
        <f t="shared" si="15"/>
        <v>152645.3683066589</v>
      </c>
      <c r="DV27" s="108">
        <f t="shared" si="90"/>
        <v>152673.01718185405</v>
      </c>
      <c r="DW27" s="108">
        <f t="shared" si="90"/>
        <v>147027.95522310515</v>
      </c>
      <c r="DX27" s="108">
        <f t="shared" si="90"/>
        <v>147054.58660818587</v>
      </c>
      <c r="DY27" s="108">
        <f t="shared" si="90"/>
        <v>147081.22281704767</v>
      </c>
      <c r="DZ27" s="108">
        <f t="shared" si="90"/>
        <v>147107.86385056429</v>
      </c>
      <c r="EA27" s="108">
        <f t="shared" si="90"/>
        <v>153094.21991865456</v>
      </c>
      <c r="EB27" s="108">
        <f t="shared" si="90"/>
        <v>153121.95009498802</v>
      </c>
      <c r="EC27" s="108">
        <f t="shared" si="90"/>
        <v>153149.6852941282</v>
      </c>
      <c r="ED27" s="108">
        <f t="shared" si="90"/>
        <v>153177.42551698492</v>
      </c>
      <c r="EE27" s="108">
        <f t="shared" si="90"/>
        <v>153205.17076446809</v>
      </c>
      <c r="EF27" s="108">
        <f t="shared" si="90"/>
        <v>148913.44386468886</v>
      </c>
      <c r="EG27" s="108">
        <f t="shared" si="90"/>
        <v>148940.41677104012</v>
      </c>
      <c r="EH27" s="108">
        <f t="shared" si="90"/>
        <v>148967.39456303275</v>
      </c>
      <c r="EI27" s="108">
        <f t="shared" si="90"/>
        <v>148994.37724155164</v>
      </c>
      <c r="EJ27" s="108">
        <f t="shared" si="90"/>
        <v>150951.78458802434</v>
      </c>
      <c r="EK27" s="108">
        <f t="shared" si="90"/>
        <v>150979.12670196369</v>
      </c>
      <c r="EL27" s="108">
        <f t="shared" si="91"/>
        <v>151006.4737684195</v>
      </c>
      <c r="EM27" s="108">
        <f t="shared" si="91"/>
        <v>151033.82578828881</v>
      </c>
      <c r="EN27" s="108">
        <f t="shared" si="91"/>
        <v>161330.05993653514</v>
      </c>
      <c r="EO27" s="108">
        <f t="shared" si="91"/>
        <v>161359.28188242114</v>
      </c>
      <c r="EP27" s="108">
        <f t="shared" si="91"/>
        <v>161388.5091213203</v>
      </c>
      <c r="EQ27" s="108">
        <f t="shared" si="91"/>
        <v>161417.74165419125</v>
      </c>
      <c r="ER27" s="108">
        <f t="shared" si="91"/>
        <v>161446.97948199298</v>
      </c>
      <c r="ES27" s="108">
        <f t="shared" si="91"/>
        <v>161317.26984371367</v>
      </c>
      <c r="ET27" s="108">
        <f t="shared" si="91"/>
        <v>161346.48947291175</v>
      </c>
      <c r="EU27" s="108">
        <f t="shared" si="91"/>
        <v>161375.71439470333</v>
      </c>
      <c r="EV27" s="108">
        <f t="shared" si="91"/>
        <v>161404.94461004707</v>
      </c>
      <c r="EW27" s="108">
        <f t="shared" si="91"/>
        <v>159707.46177635688</v>
      </c>
      <c r="EX27" s="108">
        <f t="shared" si="91"/>
        <v>159736.38981870346</v>
      </c>
      <c r="EY27" s="108">
        <f t="shared" si="91"/>
        <v>159765.32310082801</v>
      </c>
      <c r="EZ27" s="108">
        <f t="shared" si="91"/>
        <v>159794.26162367954</v>
      </c>
      <c r="FA27" s="108">
        <f t="shared" si="91"/>
        <v>148510.35349479347</v>
      </c>
      <c r="FB27" s="108">
        <f t="shared" si="92"/>
        <v>148537.25338880607</v>
      </c>
      <c r="FC27" s="108">
        <f t="shared" si="92"/>
        <v>148564.1581552352</v>
      </c>
      <c r="FD27" s="108">
        <f t="shared" si="92"/>
        <v>148591.06779496337</v>
      </c>
      <c r="FE27" s="108">
        <f t="shared" si="92"/>
        <v>148617.98230887332</v>
      </c>
    </row>
    <row r="28" spans="1:161" ht="15.75" x14ac:dyDescent="0.25">
      <c r="A28" s="47" t="s">
        <v>192</v>
      </c>
      <c r="B28" s="12">
        <f>'Urb proj of all 25 ARs '!M28</f>
        <v>58878.004253878964</v>
      </c>
      <c r="C28" s="12">
        <f>'Urb proj of all 25 ARs '!N28</f>
        <v>59435.135640838897</v>
      </c>
      <c r="D28" s="100">
        <f t="shared" si="10"/>
        <v>9.4624706462129778E-3</v>
      </c>
      <c r="E28" s="101">
        <f t="shared" si="11"/>
        <v>1.8113143884979088E-4</v>
      </c>
      <c r="F28" s="69">
        <f t="shared" si="12"/>
        <v>58888.668911506073</v>
      </c>
      <c r="G28" s="69">
        <f t="shared" si="13"/>
        <v>58899.335500837966</v>
      </c>
      <c r="H28" s="69">
        <f>G28*(1+$E$28)</f>
        <v>58910.00402222453</v>
      </c>
      <c r="I28" s="69">
        <f t="shared" ref="I28:BE28" si="104">H28*(1+$E$28)</f>
        <v>58920.674476015723</v>
      </c>
      <c r="J28" s="69">
        <f t="shared" si="104"/>
        <v>58931.346862561564</v>
      </c>
      <c r="K28" s="69">
        <f t="shared" si="104"/>
        <v>58942.021182212135</v>
      </c>
      <c r="L28" s="69">
        <f t="shared" si="104"/>
        <v>58952.697435317583</v>
      </c>
      <c r="M28" s="69">
        <f t="shared" si="104"/>
        <v>58963.375622228115</v>
      </c>
      <c r="N28" s="69">
        <f t="shared" si="104"/>
        <v>58974.055743294011</v>
      </c>
      <c r="O28" s="69">
        <f t="shared" si="104"/>
        <v>58984.737798865601</v>
      </c>
      <c r="P28" s="69">
        <f t="shared" si="104"/>
        <v>58995.421789293287</v>
      </c>
      <c r="Q28" s="69">
        <f t="shared" si="104"/>
        <v>59006.10771492753</v>
      </c>
      <c r="R28" s="69">
        <f t="shared" si="104"/>
        <v>59016.795576118857</v>
      </c>
      <c r="S28" s="69">
        <f t="shared" si="104"/>
        <v>59027.48537321786</v>
      </c>
      <c r="T28" s="69">
        <f t="shared" si="104"/>
        <v>59038.177106575196</v>
      </c>
      <c r="U28" s="69">
        <f t="shared" si="104"/>
        <v>59048.870776541582</v>
      </c>
      <c r="V28" s="69">
        <f t="shared" si="104"/>
        <v>59059.566383467791</v>
      </c>
      <c r="W28" s="69">
        <f t="shared" si="104"/>
        <v>59070.263927704676</v>
      </c>
      <c r="X28" s="69">
        <f t="shared" si="104"/>
        <v>59080.963409603137</v>
      </c>
      <c r="Y28" s="69">
        <f t="shared" si="104"/>
        <v>59091.664829514149</v>
      </c>
      <c r="Z28" s="69">
        <f t="shared" si="104"/>
        <v>59102.36818778875</v>
      </c>
      <c r="AA28" s="69">
        <f t="shared" si="104"/>
        <v>59113.073484778033</v>
      </c>
      <c r="AB28" s="69">
        <f t="shared" si="104"/>
        <v>59123.780720833165</v>
      </c>
      <c r="AC28" s="69">
        <f t="shared" si="104"/>
        <v>59134.489896305371</v>
      </c>
      <c r="AD28" s="69">
        <f t="shared" si="104"/>
        <v>59145.201011545934</v>
      </c>
      <c r="AE28" s="69">
        <f t="shared" si="104"/>
        <v>59155.914066906218</v>
      </c>
      <c r="AF28" s="69">
        <f t="shared" si="104"/>
        <v>59166.629062737629</v>
      </c>
      <c r="AG28" s="69">
        <f t="shared" si="104"/>
        <v>59177.345999391655</v>
      </c>
      <c r="AH28" s="69">
        <f t="shared" si="104"/>
        <v>59188.06487721984</v>
      </c>
      <c r="AI28" s="69">
        <f t="shared" si="104"/>
        <v>59198.785696573788</v>
      </c>
      <c r="AJ28" s="69">
        <f t="shared" si="104"/>
        <v>59209.508457805168</v>
      </c>
      <c r="AK28" s="69">
        <f t="shared" si="104"/>
        <v>59220.233161265722</v>
      </c>
      <c r="AL28" s="69">
        <f t="shared" si="104"/>
        <v>59230.959807307241</v>
      </c>
      <c r="AM28" s="69">
        <f t="shared" si="104"/>
        <v>59241.688396281592</v>
      </c>
      <c r="AN28" s="69">
        <f t="shared" si="104"/>
        <v>59252.418928540705</v>
      </c>
      <c r="AO28" s="69">
        <f t="shared" si="104"/>
        <v>59263.151404436561</v>
      </c>
      <c r="AP28" s="69">
        <f t="shared" si="104"/>
        <v>59273.885824321223</v>
      </c>
      <c r="AQ28" s="69">
        <f t="shared" si="104"/>
        <v>59284.622188546804</v>
      </c>
      <c r="AR28" s="69">
        <f t="shared" si="104"/>
        <v>59295.360497465481</v>
      </c>
      <c r="AS28" s="69">
        <f t="shared" si="104"/>
        <v>59306.100751429505</v>
      </c>
      <c r="AT28" s="69">
        <f t="shared" si="104"/>
        <v>59316.842950791179</v>
      </c>
      <c r="AU28" s="69">
        <f t="shared" si="104"/>
        <v>59327.587095902883</v>
      </c>
      <c r="AV28" s="69">
        <f t="shared" si="104"/>
        <v>59338.333187117052</v>
      </c>
      <c r="AW28" s="69">
        <f t="shared" si="104"/>
        <v>59349.081224786183</v>
      </c>
      <c r="AX28" s="69">
        <f t="shared" si="104"/>
        <v>59359.83120926284</v>
      </c>
      <c r="AY28" s="69">
        <f t="shared" si="104"/>
        <v>59370.583140899653</v>
      </c>
      <c r="AZ28" s="69">
        <f t="shared" si="104"/>
        <v>59381.337020049315</v>
      </c>
      <c r="BA28" s="69">
        <f t="shared" si="104"/>
        <v>59392.092847064581</v>
      </c>
      <c r="BB28" s="69">
        <f t="shared" si="104"/>
        <v>59402.850622298269</v>
      </c>
      <c r="BC28" s="69">
        <f t="shared" si="104"/>
        <v>59413.610346103262</v>
      </c>
      <c r="BD28" s="69">
        <f t="shared" si="104"/>
        <v>59424.37201883251</v>
      </c>
      <c r="BE28" s="69">
        <f t="shared" si="104"/>
        <v>59435.135640839027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51200.483641150873</v>
      </c>
      <c r="DG28" s="108">
        <f t="shared" si="15"/>
        <v>51209.757658422597</v>
      </c>
      <c r="DH28" s="108">
        <f t="shared" si="15"/>
        <v>51219.033355510423</v>
      </c>
      <c r="DI28" s="108">
        <f t="shared" si="15"/>
        <v>51228.310732718601</v>
      </c>
      <c r="DJ28" s="108">
        <f t="shared" si="15"/>
        <v>54693.96040454899</v>
      </c>
      <c r="DK28" s="108">
        <f t="shared" si="15"/>
        <v>54703.867200293455</v>
      </c>
      <c r="DL28" s="108">
        <f t="shared" si="15"/>
        <v>54713.775790470092</v>
      </c>
      <c r="DM28" s="108">
        <f t="shared" si="15"/>
        <v>54723.68617540392</v>
      </c>
      <c r="DN28" s="108">
        <f t="shared" si="15"/>
        <v>48177.053577907041</v>
      </c>
      <c r="DO28" s="108">
        <f t="shared" si="15"/>
        <v>48185.779956941151</v>
      </c>
      <c r="DP28" s="108">
        <f t="shared" si="15"/>
        <v>48194.507916596849</v>
      </c>
      <c r="DQ28" s="108">
        <f t="shared" si="15"/>
        <v>48203.237457160438</v>
      </c>
      <c r="DR28" s="108">
        <f t="shared" si="15"/>
        <v>48211.968578918269</v>
      </c>
      <c r="DS28" s="108">
        <f t="shared" si="15"/>
        <v>50160.416918013238</v>
      </c>
      <c r="DT28" s="108">
        <f t="shared" si="15"/>
        <v>50169.502546502903</v>
      </c>
      <c r="DU28" s="108">
        <f t="shared" si="15"/>
        <v>50178.589820685535</v>
      </c>
      <c r="DV28" s="108">
        <f t="shared" si="90"/>
        <v>50187.678740859206</v>
      </c>
      <c r="DW28" s="108">
        <f t="shared" si="90"/>
        <v>48471.231457063186</v>
      </c>
      <c r="DX28" s="108">
        <f t="shared" si="90"/>
        <v>48480.011120959825</v>
      </c>
      <c r="DY28" s="108">
        <f t="shared" si="90"/>
        <v>48488.792375129618</v>
      </c>
      <c r="DZ28" s="108">
        <f t="shared" si="90"/>
        <v>48497.575219860613</v>
      </c>
      <c r="EA28" s="108">
        <f t="shared" si="90"/>
        <v>50997.343764039804</v>
      </c>
      <c r="EB28" s="108">
        <f t="shared" si="90"/>
        <v>51006.580986293302</v>
      </c>
      <c r="EC28" s="108">
        <f t="shared" si="90"/>
        <v>51015.81988169816</v>
      </c>
      <c r="ED28" s="108">
        <f t="shared" si="90"/>
        <v>51025.06045055743</v>
      </c>
      <c r="EE28" s="108">
        <f t="shared" si="90"/>
        <v>51034.302693174235</v>
      </c>
      <c r="EF28" s="108">
        <f t="shared" si="90"/>
        <v>50580.16796333198</v>
      </c>
      <c r="EG28" s="108">
        <f t="shared" si="90"/>
        <v>50589.329621932447</v>
      </c>
      <c r="EH28" s="108">
        <f t="shared" si="90"/>
        <v>50598.492939997312</v>
      </c>
      <c r="EI28" s="108">
        <f t="shared" si="90"/>
        <v>50607.657917827171</v>
      </c>
      <c r="EJ28" s="108">
        <f t="shared" si="90"/>
        <v>50423.142821628979</v>
      </c>
      <c r="EK28" s="108">
        <f t="shared" si="90"/>
        <v>50432.276038039592</v>
      </c>
      <c r="EL28" s="108">
        <f t="shared" si="91"/>
        <v>50441.410908762831</v>
      </c>
      <c r="EM28" s="108">
        <f t="shared" si="91"/>
        <v>50450.547434098349</v>
      </c>
      <c r="EN28" s="108">
        <f t="shared" si="91"/>
        <v>54221.85711595702</v>
      </c>
      <c r="EO28" s="108">
        <f t="shared" si="91"/>
        <v>54231.678398953547</v>
      </c>
      <c r="EP28" s="108">
        <f t="shared" si="91"/>
        <v>54241.501460893189</v>
      </c>
      <c r="EQ28" s="108">
        <f t="shared" si="91"/>
        <v>54251.326302098176</v>
      </c>
      <c r="ER28" s="108">
        <f t="shared" si="91"/>
        <v>54261.152922890782</v>
      </c>
      <c r="ES28" s="108">
        <f t="shared" si="91"/>
        <v>54100.764212230111</v>
      </c>
      <c r="ET28" s="108">
        <f t="shared" si="91"/>
        <v>54110.563561494746</v>
      </c>
      <c r="EU28" s="108">
        <f t="shared" si="91"/>
        <v>54120.364685729612</v>
      </c>
      <c r="EV28" s="108">
        <f t="shared" si="91"/>
        <v>54130.167585256211</v>
      </c>
      <c r="EW28" s="108">
        <f t="shared" si="91"/>
        <v>53600.120559594994</v>
      </c>
      <c r="EX28" s="108">
        <f t="shared" si="91"/>
        <v>53609.829226554473</v>
      </c>
      <c r="EY28" s="108">
        <f t="shared" si="91"/>
        <v>53619.539652058767</v>
      </c>
      <c r="EZ28" s="108">
        <f t="shared" si="91"/>
        <v>53629.251836426411</v>
      </c>
      <c r="FA28" s="108">
        <f t="shared" si="91"/>
        <v>49153.054896080583</v>
      </c>
      <c r="FB28" s="108">
        <f t="shared" si="92"/>
        <v>49161.958059637771</v>
      </c>
      <c r="FC28" s="108">
        <f t="shared" si="92"/>
        <v>49170.862835837783</v>
      </c>
      <c r="FD28" s="108">
        <f t="shared" si="92"/>
        <v>49179.769224972726</v>
      </c>
      <c r="FE28" s="108">
        <f t="shared" si="92"/>
        <v>49188.677227334745</v>
      </c>
    </row>
    <row r="29" spans="1:161" s="45" customFormat="1" ht="15.75" x14ac:dyDescent="0.25">
      <c r="A29" s="67" t="s">
        <v>95</v>
      </c>
      <c r="B29" s="74">
        <f>SUM(B4:B28)</f>
        <v>2710538.9710219675</v>
      </c>
      <c r="C29" s="74">
        <f>SUM(C4:C28)</f>
        <v>2736187.3664706787</v>
      </c>
      <c r="D29" s="102"/>
      <c r="E29" s="103"/>
      <c r="F29" s="29">
        <f>SUM(F4:F28)</f>
        <v>2711029.9348458461</v>
      </c>
      <c r="G29" s="29">
        <f t="shared" ref="G29:BE29" si="105">SUM(G4:G28)</f>
        <v>2711520.9875987098</v>
      </c>
      <c r="H29" s="29">
        <f t="shared" si="105"/>
        <v>2712012.1292966651</v>
      </c>
      <c r="I29" s="29">
        <f t="shared" si="105"/>
        <v>2712503.359955823</v>
      </c>
      <c r="J29" s="29">
        <f t="shared" si="105"/>
        <v>2712994.679592296</v>
      </c>
      <c r="K29" s="29">
        <f t="shared" si="105"/>
        <v>2713486.0882222033</v>
      </c>
      <c r="L29" s="29">
        <f t="shared" si="105"/>
        <v>2713977.585861661</v>
      </c>
      <c r="M29" s="29">
        <f t="shared" si="105"/>
        <v>2714469.172526795</v>
      </c>
      <c r="N29" s="29">
        <f t="shared" si="105"/>
        <v>2714960.8482337277</v>
      </c>
      <c r="O29" s="29">
        <f t="shared" si="105"/>
        <v>2715452.6129985889</v>
      </c>
      <c r="P29" s="29">
        <f t="shared" si="105"/>
        <v>2715944.46683751</v>
      </c>
      <c r="Q29" s="29">
        <f t="shared" si="105"/>
        <v>2716436.4097666247</v>
      </c>
      <c r="R29" s="29">
        <f t="shared" si="105"/>
        <v>2716928.4418020695</v>
      </c>
      <c r="S29" s="29">
        <f t="shared" si="105"/>
        <v>2717420.5629599853</v>
      </c>
      <c r="T29" s="29">
        <f t="shared" si="105"/>
        <v>2717912.7732565142</v>
      </c>
      <c r="U29" s="29">
        <f t="shared" si="105"/>
        <v>2718405.0727078025</v>
      </c>
      <c r="V29" s="29">
        <f t="shared" si="105"/>
        <v>2718897.4613299984</v>
      </c>
      <c r="W29" s="29">
        <f t="shared" si="105"/>
        <v>2719389.9391392539</v>
      </c>
      <c r="X29" s="29">
        <f t="shared" si="105"/>
        <v>2719882.5061517241</v>
      </c>
      <c r="Y29" s="29">
        <f t="shared" si="105"/>
        <v>2720375.1623835657</v>
      </c>
      <c r="Z29" s="29">
        <f t="shared" si="105"/>
        <v>2720867.9078509388</v>
      </c>
      <c r="AA29" s="29">
        <f t="shared" si="105"/>
        <v>2721360.7425700082</v>
      </c>
      <c r="AB29" s="29">
        <f t="shared" si="105"/>
        <v>2721853.6665569395</v>
      </c>
      <c r="AC29" s="29">
        <f t="shared" si="105"/>
        <v>2722346.6798279011</v>
      </c>
      <c r="AD29" s="29">
        <f t="shared" si="105"/>
        <v>2722839.7823990672</v>
      </c>
      <c r="AE29" s="29">
        <f t="shared" si="105"/>
        <v>2723332.9742866093</v>
      </c>
      <c r="AF29" s="29">
        <f t="shared" si="105"/>
        <v>2723826.2555067101</v>
      </c>
      <c r="AG29" s="29">
        <f t="shared" si="105"/>
        <v>2724319.6260755463</v>
      </c>
      <c r="AH29" s="29">
        <f t="shared" si="105"/>
        <v>2724813.0860093045</v>
      </c>
      <c r="AI29" s="29">
        <f t="shared" si="105"/>
        <v>2725306.6353241699</v>
      </c>
      <c r="AJ29" s="29">
        <f t="shared" si="105"/>
        <v>2725800.274036333</v>
      </c>
      <c r="AK29" s="29">
        <f t="shared" si="105"/>
        <v>2726294.0021619862</v>
      </c>
      <c r="AL29" s="29">
        <f t="shared" si="105"/>
        <v>2726787.8197173262</v>
      </c>
      <c r="AM29" s="29">
        <f t="shared" si="105"/>
        <v>2727281.7267185492</v>
      </c>
      <c r="AN29" s="29">
        <f t="shared" si="105"/>
        <v>2727775.7231818591</v>
      </c>
      <c r="AO29" s="29">
        <f t="shared" si="105"/>
        <v>2728269.8091234583</v>
      </c>
      <c r="AP29" s="29">
        <f t="shared" si="105"/>
        <v>2728763.9845595551</v>
      </c>
      <c r="AQ29" s="29">
        <f t="shared" si="105"/>
        <v>2729258.2495063599</v>
      </c>
      <c r="AR29" s="29">
        <f t="shared" si="105"/>
        <v>2729752.6039800849</v>
      </c>
      <c r="AS29" s="29">
        <f t="shared" si="105"/>
        <v>2730247.0479969485</v>
      </c>
      <c r="AT29" s="29">
        <f t="shared" si="105"/>
        <v>2730741.5815731678</v>
      </c>
      <c r="AU29" s="29">
        <f t="shared" si="105"/>
        <v>2731236.2047249647</v>
      </c>
      <c r="AV29" s="29">
        <f t="shared" si="105"/>
        <v>2731730.9174685651</v>
      </c>
      <c r="AW29" s="29">
        <f t="shared" si="105"/>
        <v>2732225.7198201967</v>
      </c>
      <c r="AX29" s="29">
        <f t="shared" si="105"/>
        <v>2732720.6117960899</v>
      </c>
      <c r="AY29" s="29">
        <f t="shared" si="105"/>
        <v>2733215.5934124789</v>
      </c>
      <c r="AZ29" s="29">
        <f t="shared" si="105"/>
        <v>2733710.6646856004</v>
      </c>
      <c r="BA29" s="29">
        <f t="shared" si="105"/>
        <v>2734205.8256316949</v>
      </c>
      <c r="BB29" s="29">
        <f t="shared" si="105"/>
        <v>2734701.0762670022</v>
      </c>
      <c r="BC29" s="29">
        <f t="shared" si="105"/>
        <v>2735196.4166077701</v>
      </c>
      <c r="BD29" s="29">
        <f t="shared" si="105"/>
        <v>2735691.8466702476</v>
      </c>
      <c r="BE29" s="29">
        <f t="shared" si="105"/>
        <v>2736187.3664706848</v>
      </c>
      <c r="DB29" s="178" t="s">
        <v>117</v>
      </c>
      <c r="DC29" s="178"/>
      <c r="DD29" s="178"/>
      <c r="DE29" s="178"/>
      <c r="DF29" s="135">
        <f>SUM(DF4:DF15)</f>
        <v>1098825.7629965527</v>
      </c>
      <c r="DG29" s="135">
        <f t="shared" ref="DG29:FE29" si="106">SUM(DG4:DG15)</f>
        <v>1099024.7948880498</v>
      </c>
      <c r="DH29" s="135">
        <f t="shared" si="106"/>
        <v>1099223.8628304792</v>
      </c>
      <c r="DI29" s="135">
        <f t="shared" si="106"/>
        <v>1099422.9668303716</v>
      </c>
      <c r="DJ29" s="135">
        <f t="shared" si="106"/>
        <v>1229125.4311873461</v>
      </c>
      <c r="DK29" s="135">
        <f t="shared" si="106"/>
        <v>1229348.0644452244</v>
      </c>
      <c r="DL29" s="135">
        <f t="shared" si="106"/>
        <v>1229570.7380289843</v>
      </c>
      <c r="DM29" s="135">
        <f t="shared" si="106"/>
        <v>1229793.451945931</v>
      </c>
      <c r="DN29" s="135">
        <f t="shared" si="106"/>
        <v>1086185.640159464</v>
      </c>
      <c r="DO29" s="135">
        <f t="shared" si="106"/>
        <v>1086382.3825273237</v>
      </c>
      <c r="DP29" s="135">
        <f t="shared" si="106"/>
        <v>1086579.1605314123</v>
      </c>
      <c r="DQ29" s="135">
        <f t="shared" si="106"/>
        <v>1086775.9741781834</v>
      </c>
      <c r="DR29" s="135">
        <f t="shared" si="106"/>
        <v>1086972.8234740938</v>
      </c>
      <c r="DS29" s="135">
        <f t="shared" si="106"/>
        <v>1128773.3924748041</v>
      </c>
      <c r="DT29" s="135">
        <f t="shared" si="106"/>
        <v>1128977.8488235183</v>
      </c>
      <c r="DU29" s="135">
        <f t="shared" si="106"/>
        <v>1129182.3422057054</v>
      </c>
      <c r="DV29" s="135">
        <f t="shared" si="106"/>
        <v>1129386.872628073</v>
      </c>
      <c r="DW29" s="135">
        <f t="shared" si="106"/>
        <v>1127362.5118548686</v>
      </c>
      <c r="DX29" s="135">
        <f t="shared" si="106"/>
        <v>1127566.7126487461</v>
      </c>
      <c r="DY29" s="135">
        <f t="shared" si="106"/>
        <v>1127770.9504298074</v>
      </c>
      <c r="DZ29" s="135">
        <f t="shared" si="106"/>
        <v>1127975.2252047516</v>
      </c>
      <c r="EA29" s="135">
        <f t="shared" si="106"/>
        <v>1173817.8088619718</v>
      </c>
      <c r="EB29" s="135">
        <f t="shared" si="106"/>
        <v>1174030.4241706384</v>
      </c>
      <c r="EC29" s="135">
        <f t="shared" si="106"/>
        <v>1174243.0779906218</v>
      </c>
      <c r="ED29" s="135">
        <f t="shared" si="106"/>
        <v>1174455.7703288978</v>
      </c>
      <c r="EE29" s="135">
        <f t="shared" si="106"/>
        <v>1174668.5011924431</v>
      </c>
      <c r="EF29" s="135">
        <f t="shared" si="106"/>
        <v>1188325.0127664555</v>
      </c>
      <c r="EG29" s="135">
        <f t="shared" si="106"/>
        <v>1188540.2557858392</v>
      </c>
      <c r="EH29" s="135">
        <f t="shared" si="106"/>
        <v>1188755.5377925003</v>
      </c>
      <c r="EI29" s="135">
        <f t="shared" si="106"/>
        <v>1188970.8587935015</v>
      </c>
      <c r="EJ29" s="135">
        <f t="shared" si="106"/>
        <v>1220509.7917947413</v>
      </c>
      <c r="EK29" s="135">
        <f t="shared" si="106"/>
        <v>1220730.8644894592</v>
      </c>
      <c r="EL29" s="135">
        <f t="shared" si="106"/>
        <v>1220951.9772273926</v>
      </c>
      <c r="EM29" s="135">
        <f t="shared" si="106"/>
        <v>1221173.1300157942</v>
      </c>
      <c r="EN29" s="135">
        <f t="shared" si="106"/>
        <v>1319792.5308969363</v>
      </c>
      <c r="EO29" s="135">
        <f t="shared" si="106"/>
        <v>1320031.586817041</v>
      </c>
      <c r="EP29" s="135">
        <f t="shared" si="106"/>
        <v>1320270.6860376883</v>
      </c>
      <c r="EQ29" s="135">
        <f t="shared" si="106"/>
        <v>1320509.8285667219</v>
      </c>
      <c r="ER29" s="135">
        <f t="shared" si="106"/>
        <v>1320749.0144119854</v>
      </c>
      <c r="ES29" s="135">
        <f t="shared" si="106"/>
        <v>1257815.5442967466</v>
      </c>
      <c r="ET29" s="135">
        <f t="shared" si="106"/>
        <v>1258043.3742360924</v>
      </c>
      <c r="EU29" s="135">
        <f t="shared" si="106"/>
        <v>1258271.2454426035</v>
      </c>
      <c r="EV29" s="135">
        <f t="shared" si="106"/>
        <v>1258499.1579237538</v>
      </c>
      <c r="EW29" s="135">
        <f t="shared" si="106"/>
        <v>1223336.3199748795</v>
      </c>
      <c r="EX29" s="135">
        <f t="shared" si="106"/>
        <v>1223557.9046427133</v>
      </c>
      <c r="EY29" s="135">
        <f t="shared" si="106"/>
        <v>1223779.5294464976</v>
      </c>
      <c r="EZ29" s="135">
        <f t="shared" si="106"/>
        <v>1224001.1943935009</v>
      </c>
      <c r="FA29" s="135">
        <f t="shared" si="106"/>
        <v>1097345.6725963287</v>
      </c>
      <c r="FB29" s="135">
        <f t="shared" si="106"/>
        <v>1097544.4363969215</v>
      </c>
      <c r="FC29" s="135">
        <f t="shared" si="106"/>
        <v>1097743.2361998879</v>
      </c>
      <c r="FD29" s="135">
        <f t="shared" si="106"/>
        <v>1097942.0720117483</v>
      </c>
      <c r="FE29" s="135">
        <f t="shared" si="106"/>
        <v>1098140.9438390255</v>
      </c>
    </row>
    <row r="30" spans="1:161" x14ac:dyDescent="0.25">
      <c r="B30" s="167" t="s">
        <v>251</v>
      </c>
      <c r="C30" s="167"/>
      <c r="D30" s="167"/>
      <c r="E30" s="167"/>
      <c r="F30" s="137">
        <f>SUM(F4:F15)</f>
        <v>794874.66601484618</v>
      </c>
      <c r="G30" s="137">
        <f t="shared" ref="G30:BE30" si="107">SUM(G4:G15)</f>
        <v>795018.64280680672</v>
      </c>
      <c r="H30" s="137">
        <f t="shared" si="107"/>
        <v>795162.64567749074</v>
      </c>
      <c r="I30" s="137">
        <f t="shared" si="107"/>
        <v>795306.67463162192</v>
      </c>
      <c r="J30" s="137">
        <f t="shared" si="107"/>
        <v>795450.72967392474</v>
      </c>
      <c r="K30" s="137">
        <f t="shared" si="107"/>
        <v>795594.81080912473</v>
      </c>
      <c r="L30" s="137">
        <f t="shared" si="107"/>
        <v>795738.91804194811</v>
      </c>
      <c r="M30" s="137">
        <f t="shared" si="107"/>
        <v>795883.05137712159</v>
      </c>
      <c r="N30" s="137">
        <f t="shared" si="107"/>
        <v>796027.21081937372</v>
      </c>
      <c r="O30" s="137">
        <f t="shared" si="107"/>
        <v>796171.39637343318</v>
      </c>
      <c r="P30" s="137">
        <f t="shared" si="107"/>
        <v>796315.60804402933</v>
      </c>
      <c r="Q30" s="137">
        <f t="shared" si="107"/>
        <v>796459.84583589283</v>
      </c>
      <c r="R30" s="137">
        <f t="shared" si="107"/>
        <v>796604.10975375504</v>
      </c>
      <c r="S30" s="137">
        <f t="shared" si="107"/>
        <v>796748.39980234846</v>
      </c>
      <c r="T30" s="137">
        <f t="shared" si="107"/>
        <v>796892.71598640608</v>
      </c>
      <c r="U30" s="137">
        <f t="shared" si="107"/>
        <v>797037.05831066158</v>
      </c>
      <c r="V30" s="137">
        <f t="shared" si="107"/>
        <v>797181.42677984992</v>
      </c>
      <c r="W30" s="137">
        <f t="shared" si="107"/>
        <v>797325.82139870699</v>
      </c>
      <c r="X30" s="137">
        <f t="shared" si="107"/>
        <v>797470.24217196892</v>
      </c>
      <c r="Y30" s="137">
        <f t="shared" si="107"/>
        <v>797614.68910437357</v>
      </c>
      <c r="Z30" s="137">
        <f t="shared" si="107"/>
        <v>797759.1622006587</v>
      </c>
      <c r="AA30" s="137">
        <f t="shared" si="107"/>
        <v>797903.66146556369</v>
      </c>
      <c r="AB30" s="137">
        <f t="shared" si="107"/>
        <v>798048.18690382841</v>
      </c>
      <c r="AC30" s="137">
        <f t="shared" si="107"/>
        <v>798192.73852019361</v>
      </c>
      <c r="AD30" s="137">
        <f t="shared" si="107"/>
        <v>798337.31631940138</v>
      </c>
      <c r="AE30" s="137">
        <f t="shared" si="107"/>
        <v>798481.92030619376</v>
      </c>
      <c r="AF30" s="137">
        <f t="shared" si="107"/>
        <v>798626.55048531445</v>
      </c>
      <c r="AG30" s="137">
        <f t="shared" si="107"/>
        <v>798771.20686150738</v>
      </c>
      <c r="AH30" s="137">
        <f t="shared" si="107"/>
        <v>798915.8894395181</v>
      </c>
      <c r="AI30" s="137">
        <f t="shared" si="107"/>
        <v>799060.59822409216</v>
      </c>
      <c r="AJ30" s="137">
        <f t="shared" si="107"/>
        <v>799205.33321997675</v>
      </c>
      <c r="AK30" s="137">
        <f t="shared" si="107"/>
        <v>799350.09443191928</v>
      </c>
      <c r="AL30" s="137">
        <f t="shared" si="107"/>
        <v>799494.88186466845</v>
      </c>
      <c r="AM30" s="137">
        <f t="shared" si="107"/>
        <v>799639.69552297355</v>
      </c>
      <c r="AN30" s="137">
        <f t="shared" si="107"/>
        <v>799784.53541158524</v>
      </c>
      <c r="AO30" s="137">
        <f t="shared" si="107"/>
        <v>799929.40153525397</v>
      </c>
      <c r="AP30" s="137">
        <f t="shared" si="107"/>
        <v>800074.29389873252</v>
      </c>
      <c r="AQ30" s="137">
        <f t="shared" si="107"/>
        <v>800219.21250677307</v>
      </c>
      <c r="AR30" s="137">
        <f t="shared" si="107"/>
        <v>800364.15736412955</v>
      </c>
      <c r="AS30" s="137">
        <f t="shared" si="107"/>
        <v>800509.12847555673</v>
      </c>
      <c r="AT30" s="137">
        <f t="shared" si="107"/>
        <v>800654.12584580982</v>
      </c>
      <c r="AU30" s="137">
        <f t="shared" si="107"/>
        <v>800799.14947964554</v>
      </c>
      <c r="AV30" s="137">
        <f t="shared" si="107"/>
        <v>800944.19938182028</v>
      </c>
      <c r="AW30" s="137">
        <f t="shared" si="107"/>
        <v>801089.27555709274</v>
      </c>
      <c r="AX30" s="137">
        <f t="shared" si="107"/>
        <v>801234.37801022152</v>
      </c>
      <c r="AY30" s="137">
        <f t="shared" si="107"/>
        <v>801379.5067459665</v>
      </c>
      <c r="AZ30" s="137">
        <f t="shared" si="107"/>
        <v>801524.66176908789</v>
      </c>
      <c r="BA30" s="137">
        <f t="shared" si="107"/>
        <v>801669.84308434778</v>
      </c>
      <c r="BB30" s="137">
        <f t="shared" si="107"/>
        <v>801815.05069650803</v>
      </c>
      <c r="BC30" s="137">
        <f t="shared" si="107"/>
        <v>801960.28461033234</v>
      </c>
      <c r="BD30" s="137">
        <f t="shared" si="107"/>
        <v>802105.54483058408</v>
      </c>
      <c r="BE30" s="137">
        <f t="shared" si="107"/>
        <v>802250.83136202872</v>
      </c>
      <c r="DB30" s="178" t="s">
        <v>118</v>
      </c>
      <c r="DC30" s="178"/>
      <c r="DD30" s="178"/>
      <c r="DE30" s="178"/>
      <c r="DF30" s="109">
        <f>SUM(DF16:DF28)</f>
        <v>1933682.0379752403</v>
      </c>
      <c r="DG30" s="109">
        <f t="shared" ref="DG30:FE30" si="108">SUM(DG16:DG28)</f>
        <v>1934032.288585057</v>
      </c>
      <c r="DH30" s="109">
        <f t="shared" si="108"/>
        <v>1934382.60263627</v>
      </c>
      <c r="DI30" s="109">
        <f t="shared" si="108"/>
        <v>1934732.9801403719</v>
      </c>
      <c r="DJ30" s="109">
        <f t="shared" si="108"/>
        <v>2107738.547664186</v>
      </c>
      <c r="DK30" s="109">
        <f t="shared" si="108"/>
        <v>2108120.3253800441</v>
      </c>
      <c r="DL30" s="109">
        <f t="shared" si="108"/>
        <v>2108502.1722478485</v>
      </c>
      <c r="DM30" s="109">
        <f t="shared" si="108"/>
        <v>2108884.088280126</v>
      </c>
      <c r="DN30" s="109">
        <f t="shared" si="108"/>
        <v>1859290.9684649128</v>
      </c>
      <c r="DO30" s="109">
        <f t="shared" si="108"/>
        <v>1859627.7445132711</v>
      </c>
      <c r="DP30" s="109">
        <f t="shared" si="108"/>
        <v>1859964.5815623596</v>
      </c>
      <c r="DQ30" s="109">
        <f t="shared" si="108"/>
        <v>1860301.4796232278</v>
      </c>
      <c r="DR30" s="109">
        <f t="shared" si="108"/>
        <v>1860638.4387069265</v>
      </c>
      <c r="DS30" s="109">
        <f t="shared" si="108"/>
        <v>1915227.105223529</v>
      </c>
      <c r="DT30" s="109">
        <f t="shared" si="108"/>
        <v>1915574.0130648224</v>
      </c>
      <c r="DU30" s="109">
        <f t="shared" si="108"/>
        <v>1915920.9837420322</v>
      </c>
      <c r="DV30" s="109">
        <f t="shared" si="108"/>
        <v>1916268.0172665401</v>
      </c>
      <c r="DW30" s="109">
        <f t="shared" si="108"/>
        <v>1896389.4030555049</v>
      </c>
      <c r="DX30" s="109">
        <f t="shared" si="108"/>
        <v>1896732.8987966997</v>
      </c>
      <c r="DY30" s="109">
        <f t="shared" si="108"/>
        <v>1897076.4567557729</v>
      </c>
      <c r="DZ30" s="109">
        <f t="shared" si="108"/>
        <v>1897420.0769439929</v>
      </c>
      <c r="EA30" s="109">
        <f t="shared" si="108"/>
        <v>1975173.2734294077</v>
      </c>
      <c r="EB30" s="109">
        <f t="shared" si="108"/>
        <v>1975531.0394064013</v>
      </c>
      <c r="EC30" s="109">
        <f t="shared" si="108"/>
        <v>1975888.8701860614</v>
      </c>
      <c r="ED30" s="109">
        <f t="shared" si="108"/>
        <v>1976246.7657801255</v>
      </c>
      <c r="EE30" s="109">
        <f t="shared" si="108"/>
        <v>1976604.7262003338</v>
      </c>
      <c r="EF30" s="109">
        <f t="shared" si="108"/>
        <v>1945352.5566094043</v>
      </c>
      <c r="EG30" s="109">
        <f t="shared" si="108"/>
        <v>1945704.9211170531</v>
      </c>
      <c r="EH30" s="109">
        <f t="shared" si="108"/>
        <v>1946057.3494489922</v>
      </c>
      <c r="EI30" s="109">
        <f t="shared" si="108"/>
        <v>1946409.8416167819</v>
      </c>
      <c r="EJ30" s="109">
        <f t="shared" si="108"/>
        <v>1976823.3649410037</v>
      </c>
      <c r="EK30" s="109">
        <f t="shared" si="108"/>
        <v>1977181.4298014473</v>
      </c>
      <c r="EL30" s="109">
        <f t="shared" si="108"/>
        <v>1977539.5595186944</v>
      </c>
      <c r="EM30" s="109">
        <f t="shared" si="108"/>
        <v>1977897.7541044923</v>
      </c>
      <c r="EN30" s="109">
        <f t="shared" si="108"/>
        <v>2123263.937132881</v>
      </c>
      <c r="EO30" s="109">
        <f t="shared" si="108"/>
        <v>2123648.5269848714</v>
      </c>
      <c r="EP30" s="109">
        <f t="shared" si="108"/>
        <v>2124033.1864981754</v>
      </c>
      <c r="EQ30" s="109">
        <f t="shared" si="108"/>
        <v>2124417.9156854101</v>
      </c>
      <c r="ER30" s="109">
        <f t="shared" si="108"/>
        <v>2124802.714559197</v>
      </c>
      <c r="ES30" s="109">
        <f t="shared" si="108"/>
        <v>2059520.842729666</v>
      </c>
      <c r="ET30" s="109">
        <f t="shared" si="108"/>
        <v>2059893.8867032505</v>
      </c>
      <c r="EU30" s="109">
        <f t="shared" si="108"/>
        <v>2060266.9982468272</v>
      </c>
      <c r="EV30" s="109">
        <f t="shared" si="108"/>
        <v>2060640.1773726346</v>
      </c>
      <c r="EW30" s="109">
        <f t="shared" si="108"/>
        <v>2032015.5755049924</v>
      </c>
      <c r="EX30" s="109">
        <f t="shared" si="108"/>
        <v>2032383.6374099483</v>
      </c>
      <c r="EY30" s="109">
        <f t="shared" si="108"/>
        <v>2032751.7659824875</v>
      </c>
      <c r="EZ30" s="109">
        <f t="shared" si="108"/>
        <v>2033119.9612346843</v>
      </c>
      <c r="FA30" s="109">
        <f t="shared" si="108"/>
        <v>1886930.0568578541</v>
      </c>
      <c r="FB30" s="109">
        <f t="shared" si="108"/>
        <v>1887271.8392140619</v>
      </c>
      <c r="FC30" s="109">
        <f t="shared" si="108"/>
        <v>1887613.6834777992</v>
      </c>
      <c r="FD30" s="109">
        <f t="shared" si="108"/>
        <v>1887955.5896602802</v>
      </c>
      <c r="FE30" s="109">
        <f t="shared" si="108"/>
        <v>1888297.55777272</v>
      </c>
    </row>
    <row r="31" spans="1:161" x14ac:dyDescent="0.25">
      <c r="B31" s="167" t="s">
        <v>252</v>
      </c>
      <c r="C31" s="167"/>
      <c r="D31" s="167"/>
      <c r="E31" s="167"/>
      <c r="F31" s="137">
        <f>SUM(F16:F28)</f>
        <v>1916155.2688310007</v>
      </c>
      <c r="G31" s="137">
        <f t="shared" ref="G31:BE31" si="109">SUM(G16:G28)</f>
        <v>1916502.3447919034</v>
      </c>
      <c r="H31" s="137">
        <f t="shared" si="109"/>
        <v>1916849.4836191747</v>
      </c>
      <c r="I31" s="137">
        <f t="shared" si="109"/>
        <v>1917196.6853242009</v>
      </c>
      <c r="J31" s="137">
        <f t="shared" si="109"/>
        <v>1917543.9499183721</v>
      </c>
      <c r="K31" s="137">
        <f t="shared" si="109"/>
        <v>1917891.2774130781</v>
      </c>
      <c r="L31" s="137">
        <f t="shared" si="109"/>
        <v>1918238.6678197135</v>
      </c>
      <c r="M31" s="137">
        <f t="shared" si="109"/>
        <v>1918586.1211496727</v>
      </c>
      <c r="N31" s="137">
        <f t="shared" si="109"/>
        <v>1918933.6374143544</v>
      </c>
      <c r="O31" s="137">
        <f t="shared" si="109"/>
        <v>1919281.2166251561</v>
      </c>
      <c r="P31" s="137">
        <f t="shared" si="109"/>
        <v>1919628.8587934808</v>
      </c>
      <c r="Q31" s="137">
        <f t="shared" si="109"/>
        <v>1919976.563930732</v>
      </c>
      <c r="R31" s="137">
        <f t="shared" si="109"/>
        <v>1920324.3320483146</v>
      </c>
      <c r="S31" s="137">
        <f t="shared" si="109"/>
        <v>1920672.1631576363</v>
      </c>
      <c r="T31" s="137">
        <f t="shared" si="109"/>
        <v>1921020.0572701076</v>
      </c>
      <c r="U31" s="137">
        <f t="shared" si="109"/>
        <v>1921368.0143971404</v>
      </c>
      <c r="V31" s="137">
        <f t="shared" si="109"/>
        <v>1921716.0345501483</v>
      </c>
      <c r="W31" s="137">
        <f t="shared" si="109"/>
        <v>1922064.1177405471</v>
      </c>
      <c r="X31" s="137">
        <f t="shared" si="109"/>
        <v>1922412.2639797549</v>
      </c>
      <c r="Y31" s="137">
        <f t="shared" si="109"/>
        <v>1922760.4732791923</v>
      </c>
      <c r="Z31" s="137">
        <f t="shared" si="109"/>
        <v>1923108.7456502805</v>
      </c>
      <c r="AA31" s="137">
        <f t="shared" si="109"/>
        <v>1923457.081104445</v>
      </c>
      <c r="AB31" s="137">
        <f t="shared" si="109"/>
        <v>1923805.4796531112</v>
      </c>
      <c r="AC31" s="137">
        <f t="shared" si="109"/>
        <v>1924153.9413077079</v>
      </c>
      <c r="AD31" s="137">
        <f t="shared" si="109"/>
        <v>1924502.4660796653</v>
      </c>
      <c r="AE31" s="137">
        <f t="shared" si="109"/>
        <v>1924851.0539804169</v>
      </c>
      <c r="AF31" s="137">
        <f t="shared" si="109"/>
        <v>1925199.7050213951</v>
      </c>
      <c r="AG31" s="137">
        <f t="shared" si="109"/>
        <v>1925548.4192140391</v>
      </c>
      <c r="AH31" s="137">
        <f t="shared" si="109"/>
        <v>1925897.1965697862</v>
      </c>
      <c r="AI31" s="137">
        <f t="shared" si="109"/>
        <v>1926246.0371000776</v>
      </c>
      <c r="AJ31" s="137">
        <f t="shared" si="109"/>
        <v>1926594.9408163568</v>
      </c>
      <c r="AK31" s="137">
        <f t="shared" si="109"/>
        <v>1926943.9077300676</v>
      </c>
      <c r="AL31" s="137">
        <f t="shared" si="109"/>
        <v>1927292.9378526574</v>
      </c>
      <c r="AM31" s="137">
        <f t="shared" si="109"/>
        <v>1927642.0311955756</v>
      </c>
      <c r="AN31" s="137">
        <f t="shared" si="109"/>
        <v>1927991.1877702735</v>
      </c>
      <c r="AO31" s="137">
        <f t="shared" si="109"/>
        <v>1928340.4075882039</v>
      </c>
      <c r="AP31" s="137">
        <f t="shared" si="109"/>
        <v>1928689.6906608227</v>
      </c>
      <c r="AQ31" s="137">
        <f t="shared" si="109"/>
        <v>1929039.0369995867</v>
      </c>
      <c r="AR31" s="137">
        <f t="shared" si="109"/>
        <v>1929388.4466159563</v>
      </c>
      <c r="AS31" s="137">
        <f t="shared" si="109"/>
        <v>1929737.9195213914</v>
      </c>
      <c r="AT31" s="137">
        <f t="shared" si="109"/>
        <v>1930087.4557273574</v>
      </c>
      <c r="AU31" s="137">
        <f t="shared" si="109"/>
        <v>1930437.0552453194</v>
      </c>
      <c r="AV31" s="137">
        <f t="shared" si="109"/>
        <v>1930786.7180867449</v>
      </c>
      <c r="AW31" s="137">
        <f t="shared" si="109"/>
        <v>1931136.4442631037</v>
      </c>
      <c r="AX31" s="137">
        <f t="shared" si="109"/>
        <v>1931486.2337858686</v>
      </c>
      <c r="AY31" s="137">
        <f t="shared" si="109"/>
        <v>1931836.0866665125</v>
      </c>
      <c r="AZ31" s="137">
        <f t="shared" si="109"/>
        <v>1932186.0029165125</v>
      </c>
      <c r="BA31" s="137">
        <f t="shared" si="109"/>
        <v>1932535.982547346</v>
      </c>
      <c r="BB31" s="137">
        <f t="shared" si="109"/>
        <v>1932886.0255704939</v>
      </c>
      <c r="BC31" s="137">
        <f t="shared" si="109"/>
        <v>1933236.1319974384</v>
      </c>
      <c r="BD31" s="137">
        <f t="shared" si="109"/>
        <v>1933586.3018396636</v>
      </c>
      <c r="BE31" s="137">
        <f t="shared" si="109"/>
        <v>1933936.5351086562</v>
      </c>
    </row>
    <row r="32" spans="1:161" x14ac:dyDescent="0.25">
      <c r="F32" s="72">
        <f>SUM(F30:F31)</f>
        <v>2711029.9348458471</v>
      </c>
      <c r="G32" s="72">
        <f t="shared" ref="G32:BE32" si="110">SUM(G30:G31)</f>
        <v>2711520.9875987102</v>
      </c>
      <c r="H32" s="72">
        <f t="shared" si="110"/>
        <v>2712012.1292966655</v>
      </c>
      <c r="I32" s="72">
        <f t="shared" si="110"/>
        <v>2712503.359955823</v>
      </c>
      <c r="J32" s="72">
        <f t="shared" si="110"/>
        <v>2712994.6795922969</v>
      </c>
      <c r="K32" s="72">
        <f t="shared" si="110"/>
        <v>2713486.0882222028</v>
      </c>
      <c r="L32" s="72">
        <f t="shared" si="110"/>
        <v>2713977.5858616615</v>
      </c>
      <c r="M32" s="72">
        <f t="shared" si="110"/>
        <v>2714469.1725267945</v>
      </c>
      <c r="N32" s="72">
        <f t="shared" si="110"/>
        <v>2714960.8482337282</v>
      </c>
      <c r="O32" s="72">
        <f t="shared" si="110"/>
        <v>2715452.6129985894</v>
      </c>
      <c r="P32" s="72">
        <f t="shared" si="110"/>
        <v>2715944.46683751</v>
      </c>
      <c r="Q32" s="72">
        <f t="shared" si="110"/>
        <v>2716436.4097666247</v>
      </c>
      <c r="R32" s="72">
        <f t="shared" si="110"/>
        <v>2716928.4418020695</v>
      </c>
      <c r="S32" s="72">
        <f t="shared" si="110"/>
        <v>2717420.5629599849</v>
      </c>
      <c r="T32" s="72">
        <f t="shared" si="110"/>
        <v>2717912.7732565138</v>
      </c>
      <c r="U32" s="72">
        <f t="shared" si="110"/>
        <v>2718405.0727078021</v>
      </c>
      <c r="V32" s="72">
        <f t="shared" si="110"/>
        <v>2718897.4613299984</v>
      </c>
      <c r="W32" s="72">
        <f t="shared" si="110"/>
        <v>2719389.9391392539</v>
      </c>
      <c r="X32" s="72">
        <f t="shared" si="110"/>
        <v>2719882.5061517237</v>
      </c>
      <c r="Y32" s="72">
        <f t="shared" si="110"/>
        <v>2720375.1623835657</v>
      </c>
      <c r="Z32" s="72">
        <f t="shared" si="110"/>
        <v>2720867.9078509393</v>
      </c>
      <c r="AA32" s="72">
        <f t="shared" si="110"/>
        <v>2721360.7425700086</v>
      </c>
      <c r="AB32" s="72">
        <f t="shared" si="110"/>
        <v>2721853.6665569395</v>
      </c>
      <c r="AC32" s="72">
        <f t="shared" si="110"/>
        <v>2722346.6798279015</v>
      </c>
      <c r="AD32" s="72">
        <f t="shared" si="110"/>
        <v>2722839.7823990667</v>
      </c>
      <c r="AE32" s="72">
        <f t="shared" si="110"/>
        <v>2723332.9742866107</v>
      </c>
      <c r="AF32" s="72">
        <f t="shared" si="110"/>
        <v>2723826.2555067097</v>
      </c>
      <c r="AG32" s="72">
        <f t="shared" si="110"/>
        <v>2724319.6260755463</v>
      </c>
      <c r="AH32" s="72">
        <f t="shared" si="110"/>
        <v>2724813.086009304</v>
      </c>
      <c r="AI32" s="72">
        <f t="shared" si="110"/>
        <v>2725306.6353241699</v>
      </c>
      <c r="AJ32" s="72">
        <f t="shared" si="110"/>
        <v>2725800.2740363334</v>
      </c>
      <c r="AK32" s="72">
        <f t="shared" si="110"/>
        <v>2726294.0021619871</v>
      </c>
      <c r="AL32" s="72">
        <f t="shared" si="110"/>
        <v>2726787.8197173257</v>
      </c>
      <c r="AM32" s="72">
        <f t="shared" si="110"/>
        <v>2727281.7267185492</v>
      </c>
      <c r="AN32" s="72">
        <f t="shared" si="110"/>
        <v>2727775.7231818587</v>
      </c>
      <c r="AO32" s="72">
        <f t="shared" si="110"/>
        <v>2728269.8091234579</v>
      </c>
      <c r="AP32" s="72">
        <f t="shared" si="110"/>
        <v>2728763.9845595551</v>
      </c>
      <c r="AQ32" s="72">
        <f t="shared" si="110"/>
        <v>2729258.2495063599</v>
      </c>
      <c r="AR32" s="72">
        <f t="shared" si="110"/>
        <v>2729752.6039800858</v>
      </c>
      <c r="AS32" s="72">
        <f t="shared" si="110"/>
        <v>2730247.047996948</v>
      </c>
      <c r="AT32" s="72">
        <f t="shared" si="110"/>
        <v>2730741.5815731674</v>
      </c>
      <c r="AU32" s="72">
        <f t="shared" si="110"/>
        <v>2731236.2047249647</v>
      </c>
      <c r="AV32" s="72">
        <f t="shared" si="110"/>
        <v>2731730.9174685651</v>
      </c>
      <c r="AW32" s="72">
        <f t="shared" si="110"/>
        <v>2732225.7198201963</v>
      </c>
      <c r="AX32" s="72">
        <f t="shared" si="110"/>
        <v>2732720.6117960904</v>
      </c>
      <c r="AY32" s="72">
        <f t="shared" si="110"/>
        <v>2733215.5934124789</v>
      </c>
      <c r="AZ32" s="72">
        <f t="shared" si="110"/>
        <v>2733710.6646856004</v>
      </c>
      <c r="BA32" s="72">
        <f t="shared" si="110"/>
        <v>2734205.8256316939</v>
      </c>
      <c r="BB32" s="72">
        <f t="shared" si="110"/>
        <v>2734701.0762670022</v>
      </c>
      <c r="BC32" s="72">
        <f t="shared" si="110"/>
        <v>2735196.4166077706</v>
      </c>
      <c r="BD32" s="72">
        <f t="shared" si="110"/>
        <v>2735691.8466702476</v>
      </c>
      <c r="BE32" s="72">
        <f t="shared" si="110"/>
        <v>2736187.3664706848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2031</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2031</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2030</v>
      </c>
      <c r="C3" s="97">
        <v>2031</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'!N4</f>
        <v>260700.52500651247</v>
      </c>
      <c r="C4" s="12">
        <f>'Urb proj of all 25 ARs '!O4</f>
        <v>263066.22855223622</v>
      </c>
      <c r="D4" s="100">
        <f>(C4-B4)/B4</f>
        <v>9.0744103628661813E-3</v>
      </c>
      <c r="E4" s="101">
        <f>((1+D4)^(1/52))-1</f>
        <v>1.737359614097933E-4</v>
      </c>
      <c r="F4" s="69">
        <f>B4*(1+E4)</f>
        <v>260745.81806286451</v>
      </c>
      <c r="G4" s="69">
        <f>F4*(1+E4)</f>
        <v>260791.11898824925</v>
      </c>
      <c r="H4" s="69">
        <f>G4*(1+E4)</f>
        <v>260836.42778403382</v>
      </c>
      <c r="I4" s="69">
        <f>H4*(1+$E$4)</f>
        <v>260881.74445158558</v>
      </c>
      <c r="J4" s="69">
        <f>I4*(1+$E$4)</f>
        <v>260927.06899227214</v>
      </c>
      <c r="K4" s="69">
        <f t="shared" ref="K4:BE4" si="5">J4*(1+$E$4)</f>
        <v>260972.40140746135</v>
      </c>
      <c r="L4" s="69">
        <f t="shared" si="5"/>
        <v>261017.74169852131</v>
      </c>
      <c r="M4" s="69">
        <f t="shared" si="5"/>
        <v>261063.08986682032</v>
      </c>
      <c r="N4" s="69">
        <f t="shared" si="5"/>
        <v>261108.44591372693</v>
      </c>
      <c r="O4" s="69">
        <f t="shared" si="5"/>
        <v>261153.80984060996</v>
      </c>
      <c r="P4" s="69">
        <f t="shared" si="5"/>
        <v>261199.18164883845</v>
      </c>
      <c r="Q4" s="69">
        <f t="shared" si="5"/>
        <v>261244.56133978165</v>
      </c>
      <c r="R4" s="69">
        <f t="shared" si="5"/>
        <v>261289.94891480909</v>
      </c>
      <c r="S4" s="69">
        <f t="shared" si="5"/>
        <v>261335.34437529053</v>
      </c>
      <c r="T4" s="69">
        <f t="shared" si="5"/>
        <v>261380.74772259593</v>
      </c>
      <c r="U4" s="69">
        <f t="shared" si="5"/>
        <v>261426.15895809553</v>
      </c>
      <c r="V4" s="69">
        <f t="shared" si="5"/>
        <v>261471.57808315978</v>
      </c>
      <c r="W4" s="69">
        <f t="shared" si="5"/>
        <v>261517.0050991594</v>
      </c>
      <c r="X4" s="69">
        <f t="shared" si="5"/>
        <v>261562.44000746531</v>
      </c>
      <c r="Y4" s="69">
        <f t="shared" si="5"/>
        <v>261607.8828094487</v>
      </c>
      <c r="Z4" s="69">
        <f t="shared" si="5"/>
        <v>261653.33350648097</v>
      </c>
      <c r="AA4" s="69">
        <f t="shared" si="5"/>
        <v>261698.79209993378</v>
      </c>
      <c r="AB4" s="69">
        <f t="shared" si="5"/>
        <v>261744.25859117904</v>
      </c>
      <c r="AC4" s="69">
        <f t="shared" si="5"/>
        <v>261789.73298158887</v>
      </c>
      <c r="AD4" s="69">
        <f t="shared" si="5"/>
        <v>261835.21527253563</v>
      </c>
      <c r="AE4" s="69">
        <f t="shared" si="5"/>
        <v>261880.70546539195</v>
      </c>
      <c r="AF4" s="69">
        <f t="shared" si="5"/>
        <v>261926.20356153065</v>
      </c>
      <c r="AG4" s="69">
        <f t="shared" si="5"/>
        <v>261971.70956232483</v>
      </c>
      <c r="AH4" s="69">
        <f t="shared" si="5"/>
        <v>262017.22346914781</v>
      </c>
      <c r="AI4" s="69">
        <f t="shared" si="5"/>
        <v>262062.74528337314</v>
      </c>
      <c r="AJ4" s="69">
        <f t="shared" si="5"/>
        <v>262108.27500637464</v>
      </c>
      <c r="AK4" s="69">
        <f t="shared" si="5"/>
        <v>262153.81263952632</v>
      </c>
      <c r="AL4" s="69">
        <f t="shared" si="5"/>
        <v>262199.35818420252</v>
      </c>
      <c r="AM4" s="69">
        <f t="shared" si="5"/>
        <v>262244.91164177767</v>
      </c>
      <c r="AN4" s="69">
        <f t="shared" si="5"/>
        <v>262290.47301362659</v>
      </c>
      <c r="AO4" s="69">
        <f t="shared" si="5"/>
        <v>262336.04230112425</v>
      </c>
      <c r="AP4" s="69">
        <f t="shared" si="5"/>
        <v>262381.61950564588</v>
      </c>
      <c r="AQ4" s="69">
        <f t="shared" si="5"/>
        <v>262427.20462856698</v>
      </c>
      <c r="AR4" s="69">
        <f t="shared" si="5"/>
        <v>262472.79767126322</v>
      </c>
      <c r="AS4" s="69">
        <f t="shared" si="5"/>
        <v>262518.39863511059</v>
      </c>
      <c r="AT4" s="69">
        <f t="shared" si="5"/>
        <v>262564.00752148521</v>
      </c>
      <c r="AU4" s="69">
        <f t="shared" si="5"/>
        <v>262609.62433176354</v>
      </c>
      <c r="AV4" s="69">
        <f t="shared" si="5"/>
        <v>262655.24906732229</v>
      </c>
      <c r="AW4" s="69">
        <f t="shared" si="5"/>
        <v>262700.88172953832</v>
      </c>
      <c r="AX4" s="69">
        <f t="shared" si="5"/>
        <v>262746.52231978881</v>
      </c>
      <c r="AY4" s="69">
        <f t="shared" si="5"/>
        <v>262792.17083945114</v>
      </c>
      <c r="AZ4" s="69">
        <f t="shared" si="5"/>
        <v>262837.8272899029</v>
      </c>
      <c r="BA4" s="69">
        <f t="shared" si="5"/>
        <v>262883.49167252198</v>
      </c>
      <c r="BB4" s="69">
        <f t="shared" si="5"/>
        <v>262929.16398868646</v>
      </c>
      <c r="BC4" s="69">
        <f t="shared" si="5"/>
        <v>262974.84423977468</v>
      </c>
      <c r="BD4" s="69">
        <f t="shared" si="5"/>
        <v>263020.53242716525</v>
      </c>
      <c r="BE4" s="69">
        <f t="shared" si="5"/>
        <v>263066.22855223698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437163.98452488502</v>
      </c>
      <c r="DG4" s="108">
        <f t="shared" ref="DG4:DV5" si="6">G4*BG4</f>
        <v>437239.93563003023</v>
      </c>
      <c r="DH4" s="108">
        <f t="shared" si="6"/>
        <v>437315.8999306137</v>
      </c>
      <c r="DI4" s="108">
        <f t="shared" si="6"/>
        <v>437391.87742892792</v>
      </c>
      <c r="DJ4" s="108">
        <f t="shared" si="6"/>
        <v>501360.64529792522</v>
      </c>
      <c r="DK4" s="108">
        <f t="shared" si="6"/>
        <v>501447.74967164907</v>
      </c>
      <c r="DL4" s="108">
        <f t="shared" si="6"/>
        <v>501534.86917853507</v>
      </c>
      <c r="DM4" s="108">
        <f t="shared" si="6"/>
        <v>501622.00382121233</v>
      </c>
      <c r="DN4" s="108">
        <f t="shared" si="6"/>
        <v>445531.11327352014</v>
      </c>
      <c r="DO4" s="108">
        <f t="shared" si="6"/>
        <v>445608.51804982265</v>
      </c>
      <c r="DP4" s="108">
        <f t="shared" si="6"/>
        <v>445685.93627411843</v>
      </c>
      <c r="DQ4" s="108">
        <f t="shared" si="6"/>
        <v>445763.36794874386</v>
      </c>
      <c r="DR4" s="108">
        <f t="shared" si="6"/>
        <v>445840.8130760357</v>
      </c>
      <c r="DS4" s="108">
        <f t="shared" si="6"/>
        <v>460723.7158464106</v>
      </c>
      <c r="DT4" s="108">
        <f t="shared" si="6"/>
        <v>460803.76012412744</v>
      </c>
      <c r="DU4" s="108">
        <f t="shared" si="6"/>
        <v>460883.8183084139</v>
      </c>
      <c r="DV4" s="108">
        <f t="shared" si="6"/>
        <v>460963.8904016859</v>
      </c>
      <c r="DW4" s="108">
        <f t="shared" ref="DW4:EL5" si="7">W4*BW4</f>
        <v>465411.68736447342</v>
      </c>
      <c r="DX4" s="108">
        <f t="shared" si="7"/>
        <v>465492.54611142899</v>
      </c>
      <c r="DY4" s="108">
        <f t="shared" si="7"/>
        <v>465573.41890645673</v>
      </c>
      <c r="DZ4" s="108">
        <f t="shared" si="7"/>
        <v>465654.30575199728</v>
      </c>
      <c r="EA4" s="108">
        <f t="shared" si="7"/>
        <v>478853.74188484449</v>
      </c>
      <c r="EB4" s="108">
        <f t="shared" si="7"/>
        <v>478936.93600006553</v>
      </c>
      <c r="EC4" s="108">
        <f t="shared" si="7"/>
        <v>479020.14456909616</v>
      </c>
      <c r="ED4" s="108">
        <f t="shared" si="7"/>
        <v>479103.36759444751</v>
      </c>
      <c r="EE4" s="108">
        <f t="shared" si="7"/>
        <v>479186.6050786312</v>
      </c>
      <c r="EF4" s="108">
        <f t="shared" si="7"/>
        <v>481670.50264346512</v>
      </c>
      <c r="EG4" s="108">
        <f t="shared" si="7"/>
        <v>481754.18613132462</v>
      </c>
      <c r="EH4" s="108">
        <f t="shared" si="7"/>
        <v>481837.88415801531</v>
      </c>
      <c r="EI4" s="108">
        <f t="shared" si="7"/>
        <v>481921.59672606317</v>
      </c>
      <c r="EJ4" s="108">
        <f t="shared" si="7"/>
        <v>503902.77363550989</v>
      </c>
      <c r="EK4" s="108">
        <f t="shared" si="7"/>
        <v>503990.31966834451</v>
      </c>
      <c r="EL4" s="108">
        <f t="shared" si="7"/>
        <v>504077.88091107336</v>
      </c>
      <c r="EM4" s="108">
        <f t="shared" ref="EM4:FB5" si="8">AM4*CM4</f>
        <v>504165.45736633887</v>
      </c>
      <c r="EN4" s="108">
        <f t="shared" si="8"/>
        <v>543601.018984742</v>
      </c>
      <c r="EO4" s="108">
        <f t="shared" si="8"/>
        <v>543695.46203039866</v>
      </c>
      <c r="EP4" s="108">
        <f t="shared" si="8"/>
        <v>543789.92148420867</v>
      </c>
      <c r="EQ4" s="108">
        <f t="shared" si="8"/>
        <v>543884.39734902268</v>
      </c>
      <c r="ER4" s="108">
        <f t="shared" si="8"/>
        <v>543978.88962769194</v>
      </c>
      <c r="ES4" s="108">
        <f t="shared" si="8"/>
        <v>518494.54804430919</v>
      </c>
      <c r="ET4" s="108">
        <f t="shared" si="8"/>
        <v>518584.62919309939</v>
      </c>
      <c r="EU4" s="108">
        <f t="shared" si="8"/>
        <v>518674.72599222459</v>
      </c>
      <c r="EV4" s="108">
        <f t="shared" si="8"/>
        <v>518764.83844440378</v>
      </c>
      <c r="EW4" s="108">
        <f t="shared" si="8"/>
        <v>513380.67390330572</v>
      </c>
      <c r="EX4" s="108">
        <f t="shared" si="8"/>
        <v>513469.86658825557</v>
      </c>
      <c r="EY4" s="108">
        <f t="shared" si="8"/>
        <v>513559.07476918225</v>
      </c>
      <c r="EZ4" s="108">
        <f t="shared" si="8"/>
        <v>513648.29844877799</v>
      </c>
      <c r="FA4" s="108">
        <f t="shared" si="8"/>
        <v>449845.09916172584</v>
      </c>
      <c r="FB4" s="108">
        <f t="shared" si="8"/>
        <v>449923.25343251415</v>
      </c>
      <c r="FC4" s="108">
        <f t="shared" ref="FC4:FE5" si="9">BC4*DC4</f>
        <v>450001.42128150986</v>
      </c>
      <c r="FD4" s="108">
        <f t="shared" si="9"/>
        <v>450079.6027110719</v>
      </c>
      <c r="FE4" s="108">
        <f t="shared" si="9"/>
        <v>450157.79772355984</v>
      </c>
    </row>
    <row r="5" spans="1:161" ht="15.75" x14ac:dyDescent="0.25">
      <c r="A5" s="47" t="s">
        <v>169</v>
      </c>
      <c r="B5" s="12">
        <f>'Urb proj of all 25 ARs '!N5</f>
        <v>38000.740862550767</v>
      </c>
      <c r="C5" s="12">
        <f>'Urb proj of all 25 ARs '!O5</f>
        <v>38345.575179230487</v>
      </c>
      <c r="D5" s="100">
        <f t="shared" ref="D5:D28" si="10">(C5-B5)/B5</f>
        <v>9.0744103628661119E-3</v>
      </c>
      <c r="E5" s="101">
        <f t="shared" ref="E5:E28" si="11">((1+D5)^(1/52))-1</f>
        <v>1.737359614097933E-4</v>
      </c>
      <c r="F5" s="69">
        <f t="shared" ref="F5:F28" si="12">B5*(1+E5)</f>
        <v>38007.342957798806</v>
      </c>
      <c r="G5" s="69">
        <f t="shared" ref="G5:G28" si="13">F5*(1+E5)</f>
        <v>38013.946200068211</v>
      </c>
      <c r="H5" s="69">
        <f>G5*(1+$E$5)</f>
        <v>38020.550589558261</v>
      </c>
      <c r="I5" s="69">
        <f t="shared" ref="I5:BE5" si="14">H5*(1+$E$5)</f>
        <v>38027.156126468268</v>
      </c>
      <c r="J5" s="69">
        <f t="shared" si="14"/>
        <v>38033.762810997578</v>
      </c>
      <c r="K5" s="69">
        <f t="shared" si="14"/>
        <v>38040.370643345581</v>
      </c>
      <c r="L5" s="69">
        <f t="shared" si="14"/>
        <v>38046.97962371169</v>
      </c>
      <c r="M5" s="69">
        <f t="shared" si="14"/>
        <v>38053.589752295353</v>
      </c>
      <c r="N5" s="69">
        <f t="shared" si="14"/>
        <v>38060.201029296062</v>
      </c>
      <c r="O5" s="69">
        <f t="shared" si="14"/>
        <v>38066.813454913339</v>
      </c>
      <c r="P5" s="69">
        <f t="shared" si="14"/>
        <v>38073.427029346734</v>
      </c>
      <c r="Q5" s="69">
        <f t="shared" si="14"/>
        <v>38080.041752795842</v>
      </c>
      <c r="R5" s="69">
        <f t="shared" si="14"/>
        <v>38086.657625460291</v>
      </c>
      <c r="S5" s="69">
        <f t="shared" si="14"/>
        <v>38093.274647539736</v>
      </c>
      <c r="T5" s="69">
        <f t="shared" si="14"/>
        <v>38099.892819233872</v>
      </c>
      <c r="U5" s="69">
        <f t="shared" si="14"/>
        <v>38106.51214074243</v>
      </c>
      <c r="V5" s="69">
        <f t="shared" si="14"/>
        <v>38113.132612265174</v>
      </c>
      <c r="W5" s="69">
        <f t="shared" si="14"/>
        <v>38119.754234001906</v>
      </c>
      <c r="X5" s="69">
        <f t="shared" si="14"/>
        <v>38126.377006152456</v>
      </c>
      <c r="Y5" s="69">
        <f t="shared" si="14"/>
        <v>38133.000928916692</v>
      </c>
      <c r="Z5" s="69">
        <f t="shared" si="14"/>
        <v>38139.626002494515</v>
      </c>
      <c r="AA5" s="69">
        <f t="shared" si="14"/>
        <v>38146.252227085868</v>
      </c>
      <c r="AB5" s="69">
        <f t="shared" si="14"/>
        <v>38152.879602890724</v>
      </c>
      <c r="AC5" s="69">
        <f t="shared" si="14"/>
        <v>38159.508130109083</v>
      </c>
      <c r="AD5" s="69">
        <f t="shared" si="14"/>
        <v>38166.137808940992</v>
      </c>
      <c r="AE5" s="69">
        <f t="shared" si="14"/>
        <v>38172.768639586524</v>
      </c>
      <c r="AF5" s="69">
        <f t="shared" si="14"/>
        <v>38179.400622245797</v>
      </c>
      <c r="AG5" s="69">
        <f t="shared" si="14"/>
        <v>38186.033757118952</v>
      </c>
      <c r="AH5" s="69">
        <f t="shared" si="14"/>
        <v>38192.668044406171</v>
      </c>
      <c r="AI5" s="69">
        <f t="shared" si="14"/>
        <v>38199.303484307675</v>
      </c>
      <c r="AJ5" s="69">
        <f t="shared" si="14"/>
        <v>38205.940077023704</v>
      </c>
      <c r="AK5" s="69">
        <f t="shared" si="14"/>
        <v>38212.577822754552</v>
      </c>
      <c r="AL5" s="69">
        <f t="shared" si="14"/>
        <v>38219.216721700534</v>
      </c>
      <c r="AM5" s="69">
        <f t="shared" si="14"/>
        <v>38225.856774062006</v>
      </c>
      <c r="AN5" s="69">
        <f t="shared" si="14"/>
        <v>38232.497980039363</v>
      </c>
      <c r="AO5" s="69">
        <f t="shared" si="14"/>
        <v>38239.140339833022</v>
      </c>
      <c r="AP5" s="69">
        <f t="shared" si="14"/>
        <v>38245.78385364345</v>
      </c>
      <c r="AQ5" s="69">
        <f t="shared" si="14"/>
        <v>38252.428521671136</v>
      </c>
      <c r="AR5" s="69">
        <f t="shared" si="14"/>
        <v>38259.074344116605</v>
      </c>
      <c r="AS5" s="69">
        <f t="shared" si="14"/>
        <v>38265.721321180426</v>
      </c>
      <c r="AT5" s="69">
        <f t="shared" si="14"/>
        <v>38272.369453063198</v>
      </c>
      <c r="AU5" s="69">
        <f t="shared" si="14"/>
        <v>38279.018739965555</v>
      </c>
      <c r="AV5" s="69">
        <f t="shared" si="14"/>
        <v>38285.669182088168</v>
      </c>
      <c r="AW5" s="69">
        <f t="shared" si="14"/>
        <v>38292.320779631737</v>
      </c>
      <c r="AX5" s="69">
        <f t="shared" si="14"/>
        <v>38298.973532796997</v>
      </c>
      <c r="AY5" s="69">
        <f t="shared" si="14"/>
        <v>38305.627441784723</v>
      </c>
      <c r="AZ5" s="69">
        <f t="shared" si="14"/>
        <v>38312.282506795724</v>
      </c>
      <c r="BA5" s="69">
        <f t="shared" si="14"/>
        <v>38318.938728030844</v>
      </c>
      <c r="BB5" s="69">
        <f t="shared" si="14"/>
        <v>38325.596105690958</v>
      </c>
      <c r="BC5" s="69">
        <f t="shared" si="14"/>
        <v>38332.254639976985</v>
      </c>
      <c r="BD5" s="69">
        <f t="shared" si="14"/>
        <v>38338.914331089865</v>
      </c>
      <c r="BE5" s="69">
        <f t="shared" si="14"/>
        <v>38345.575179230582</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43506.567951522127</v>
      </c>
      <c r="DG5" s="108">
        <f t="shared" si="6"/>
        <v>43514.126606932819</v>
      </c>
      <c r="DH5" s="108">
        <f t="shared" si="6"/>
        <v>43521.686575553787</v>
      </c>
      <c r="DI5" s="108">
        <f t="shared" si="6"/>
        <v>43529.247857613169</v>
      </c>
      <c r="DJ5" s="108">
        <f t="shared" si="6"/>
        <v>45595.238252804898</v>
      </c>
      <c r="DK5" s="108">
        <f t="shared" si="6"/>
        <v>45603.159785358461</v>
      </c>
      <c r="DL5" s="108">
        <f t="shared" si="6"/>
        <v>45611.082694167097</v>
      </c>
      <c r="DM5" s="108">
        <f t="shared" si="6"/>
        <v>45619.006979469908</v>
      </c>
      <c r="DN5" s="108">
        <f t="shared" si="6"/>
        <v>41960.105603558965</v>
      </c>
      <c r="DO5" s="108">
        <f t="shared" si="6"/>
        <v>41967.395582846853</v>
      </c>
      <c r="DP5" s="108">
        <f t="shared" si="6"/>
        <v>41974.686828666301</v>
      </c>
      <c r="DQ5" s="108">
        <f t="shared" si="6"/>
        <v>41981.979341237355</v>
      </c>
      <c r="DR5" s="108">
        <f t="shared" si="6"/>
        <v>41989.273120780097</v>
      </c>
      <c r="DS5" s="108">
        <f t="shared" si="6"/>
        <v>44085.282466267025</v>
      </c>
      <c r="DT5" s="108">
        <f t="shared" si="6"/>
        <v>44092.94166520032</v>
      </c>
      <c r="DU5" s="108">
        <f t="shared" si="6"/>
        <v>44100.602194811909</v>
      </c>
      <c r="DV5" s="108">
        <f t="shared" si="6"/>
        <v>44108.264055332969</v>
      </c>
      <c r="DW5" s="108">
        <f t="shared" si="7"/>
        <v>43310.844536210498</v>
      </c>
      <c r="DX5" s="108">
        <f t="shared" si="7"/>
        <v>43318.369187425465</v>
      </c>
      <c r="DY5" s="108">
        <f t="shared" si="7"/>
        <v>43325.895145942945</v>
      </c>
      <c r="DZ5" s="108">
        <f t="shared" si="7"/>
        <v>43333.422411990061</v>
      </c>
      <c r="EA5" s="108">
        <f t="shared" si="7"/>
        <v>45029.252663976273</v>
      </c>
      <c r="EB5" s="108">
        <f t="shared" si="7"/>
        <v>45037.075864479419</v>
      </c>
      <c r="EC5" s="108">
        <f t="shared" si="7"/>
        <v>45044.90042415382</v>
      </c>
      <c r="ED5" s="108">
        <f t="shared" si="7"/>
        <v>45052.726343235619</v>
      </c>
      <c r="EE5" s="108">
        <f t="shared" si="7"/>
        <v>45060.553621960986</v>
      </c>
      <c r="EF5" s="108">
        <f t="shared" si="7"/>
        <v>49363.596374801004</v>
      </c>
      <c r="EG5" s="108">
        <f t="shared" si="7"/>
        <v>49372.17260667582</v>
      </c>
      <c r="EH5" s="108">
        <f t="shared" si="7"/>
        <v>49380.75032855053</v>
      </c>
      <c r="EI5" s="108">
        <f t="shared" si="7"/>
        <v>49389.329540684004</v>
      </c>
      <c r="EJ5" s="108">
        <f t="shared" si="7"/>
        <v>46231.118792396381</v>
      </c>
      <c r="EK5" s="108">
        <f t="shared" si="7"/>
        <v>46239.150800266827</v>
      </c>
      <c r="EL5" s="108">
        <f t="shared" si="7"/>
        <v>46247.184203585879</v>
      </c>
      <c r="EM5" s="108">
        <f t="shared" si="8"/>
        <v>46255.219002595986</v>
      </c>
      <c r="EN5" s="108">
        <f t="shared" si="8"/>
        <v>51006.940069813732</v>
      </c>
      <c r="EO5" s="108">
        <f t="shared" si="8"/>
        <v>51015.801809585333</v>
      </c>
      <c r="EP5" s="108">
        <f t="shared" si="8"/>
        <v>51024.665088959817</v>
      </c>
      <c r="EQ5" s="108">
        <f t="shared" si="8"/>
        <v>51033.529908204662</v>
      </c>
      <c r="ER5" s="108">
        <f t="shared" si="8"/>
        <v>51042.396267587392</v>
      </c>
      <c r="ES5" s="108">
        <f t="shared" si="8"/>
        <v>47311.694730651958</v>
      </c>
      <c r="ET5" s="108">
        <f t="shared" si="8"/>
        <v>47319.914473421908</v>
      </c>
      <c r="EU5" s="108">
        <f t="shared" si="8"/>
        <v>47328.135644256778</v>
      </c>
      <c r="EV5" s="108">
        <f t="shared" si="8"/>
        <v>47336.358243404662</v>
      </c>
      <c r="EW5" s="108">
        <f t="shared" si="8"/>
        <v>46922.298439030252</v>
      </c>
      <c r="EX5" s="108">
        <f t="shared" si="8"/>
        <v>46930.450529661117</v>
      </c>
      <c r="EY5" s="108">
        <f t="shared" si="8"/>
        <v>46938.604036603276</v>
      </c>
      <c r="EZ5" s="108">
        <f t="shared" si="8"/>
        <v>46946.758960102808</v>
      </c>
      <c r="FA5" s="108">
        <f t="shared" si="8"/>
        <v>41992.191307782305</v>
      </c>
      <c r="FB5" s="108">
        <f t="shared" si="8"/>
        <v>41999.486861510864</v>
      </c>
      <c r="FC5" s="108">
        <f t="shared" si="9"/>
        <v>42006.783682739464</v>
      </c>
      <c r="FD5" s="108">
        <f t="shared" si="9"/>
        <v>42014.081771688318</v>
      </c>
      <c r="FE5" s="108">
        <f t="shared" si="9"/>
        <v>42021.381128577668</v>
      </c>
    </row>
    <row r="6" spans="1:161" ht="15.75" x14ac:dyDescent="0.25">
      <c r="A6" s="47" t="s">
        <v>171</v>
      </c>
      <c r="B6" s="12">
        <f>'Urb proj of all 25 ARs '!N6</f>
        <v>63636.355575321562</v>
      </c>
      <c r="C6" s="12">
        <f>'Urb proj of all 25 ARs '!O6</f>
        <v>64213.81797980929</v>
      </c>
      <c r="D6" s="100">
        <f t="shared" si="10"/>
        <v>9.0744103628660599E-3</v>
      </c>
      <c r="E6" s="101">
        <f t="shared" si="11"/>
        <v>1.737359614097933E-4</v>
      </c>
      <c r="F6" s="69">
        <f t="shared" si="12"/>
        <v>63647.41149873806</v>
      </c>
      <c r="G6" s="69">
        <f t="shared" ref="G6:G15" si="16">F6*(1+E6)</f>
        <v>63658.46934296604</v>
      </c>
      <c r="H6" s="69">
        <f t="shared" ref="H6:AM6" si="17">G6*(1+$E$6)</f>
        <v>63669.529108339215</v>
      </c>
      <c r="I6" s="69">
        <f t="shared" si="17"/>
        <v>63680.590795191361</v>
      </c>
      <c r="J6" s="69">
        <f t="shared" si="17"/>
        <v>63691.654403856308</v>
      </c>
      <c r="K6" s="69">
        <f t="shared" si="17"/>
        <v>63702.719934667941</v>
      </c>
      <c r="L6" s="69">
        <f t="shared" si="17"/>
        <v>63713.787387960212</v>
      </c>
      <c r="M6" s="69">
        <f t="shared" si="17"/>
        <v>63724.856764067117</v>
      </c>
      <c r="N6" s="69">
        <f t="shared" si="17"/>
        <v>63735.928063322724</v>
      </c>
      <c r="O6" s="69">
        <f t="shared" si="17"/>
        <v>63747.001286061153</v>
      </c>
      <c r="P6" s="69">
        <f t="shared" si="17"/>
        <v>63758.076432616581</v>
      </c>
      <c r="Q6" s="69">
        <f t="shared" si="17"/>
        <v>63769.153503323243</v>
      </c>
      <c r="R6" s="69">
        <f t="shared" si="17"/>
        <v>63780.232498515434</v>
      </c>
      <c r="S6" s="69">
        <f t="shared" si="17"/>
        <v>63791.313418527505</v>
      </c>
      <c r="T6" s="69">
        <f t="shared" si="17"/>
        <v>63802.396263693867</v>
      </c>
      <c r="U6" s="69">
        <f t="shared" si="17"/>
        <v>63813.481034348988</v>
      </c>
      <c r="V6" s="69">
        <f t="shared" si="17"/>
        <v>63824.567730827395</v>
      </c>
      <c r="W6" s="69">
        <f t="shared" si="17"/>
        <v>63835.656353463673</v>
      </c>
      <c r="X6" s="69">
        <f t="shared" si="17"/>
        <v>63846.746902592466</v>
      </c>
      <c r="Y6" s="69">
        <f t="shared" si="17"/>
        <v>63857.839378548473</v>
      </c>
      <c r="Z6" s="69">
        <f t="shared" si="17"/>
        <v>63868.933781666456</v>
      </c>
      <c r="AA6" s="69">
        <f t="shared" si="17"/>
        <v>63880.030112281231</v>
      </c>
      <c r="AB6" s="69">
        <f t="shared" si="17"/>
        <v>63891.128370727674</v>
      </c>
      <c r="AC6" s="69">
        <f t="shared" si="17"/>
        <v>63902.228557340721</v>
      </c>
      <c r="AD6" s="69">
        <f t="shared" si="17"/>
        <v>63913.330672455362</v>
      </c>
      <c r="AE6" s="69">
        <f t="shared" si="17"/>
        <v>63924.434716406642</v>
      </c>
      <c r="AF6" s="69">
        <f t="shared" si="17"/>
        <v>63935.540689529676</v>
      </c>
      <c r="AG6" s="69">
        <f t="shared" si="17"/>
        <v>63946.648592159625</v>
      </c>
      <c r="AH6" s="69">
        <f t="shared" si="17"/>
        <v>63957.75842463172</v>
      </c>
      <c r="AI6" s="69">
        <f t="shared" si="17"/>
        <v>63968.870187281238</v>
      </c>
      <c r="AJ6" s="69">
        <f t="shared" si="17"/>
        <v>63979.98388044352</v>
      </c>
      <c r="AK6" s="69">
        <f t="shared" si="17"/>
        <v>63991.099504453974</v>
      </c>
      <c r="AL6" s="69">
        <f t="shared" si="17"/>
        <v>64002.21705964805</v>
      </c>
      <c r="AM6" s="69">
        <f t="shared" si="17"/>
        <v>64013.336546361264</v>
      </c>
      <c r="AN6" s="69">
        <f t="shared" ref="AN6:BE6" si="18">AM6*(1+$E$6)</f>
        <v>64024.457964929192</v>
      </c>
      <c r="AO6" s="69">
        <f t="shared" si="18"/>
        <v>64035.581315687472</v>
      </c>
      <c r="AP6" s="69">
        <f t="shared" si="18"/>
        <v>64046.706598971788</v>
      </c>
      <c r="AQ6" s="69">
        <f t="shared" si="18"/>
        <v>64057.83381511789</v>
      </c>
      <c r="AR6" s="69">
        <f t="shared" si="18"/>
        <v>64068.962964461585</v>
      </c>
      <c r="AS6" s="69">
        <f t="shared" si="18"/>
        <v>64080.094047338745</v>
      </c>
      <c r="AT6" s="69">
        <f t="shared" si="18"/>
        <v>64091.227064085288</v>
      </c>
      <c r="AU6" s="69">
        <f t="shared" si="18"/>
        <v>64102.362015037201</v>
      </c>
      <c r="AV6" s="69">
        <f t="shared" si="18"/>
        <v>64113.498900530525</v>
      </c>
      <c r="AW6" s="69">
        <f t="shared" si="18"/>
        <v>64124.637720901352</v>
      </c>
      <c r="AX6" s="69">
        <f t="shared" si="18"/>
        <v>64135.778476485844</v>
      </c>
      <c r="AY6" s="69">
        <f t="shared" si="18"/>
        <v>64146.921167620225</v>
      </c>
      <c r="AZ6" s="69">
        <f t="shared" si="18"/>
        <v>64158.065794640759</v>
      </c>
      <c r="BA6" s="69">
        <f t="shared" si="18"/>
        <v>64169.212357883785</v>
      </c>
      <c r="BB6" s="69">
        <f t="shared" si="18"/>
        <v>64180.360857685693</v>
      </c>
      <c r="BC6" s="69">
        <f t="shared" si="18"/>
        <v>64191.51129438293</v>
      </c>
      <c r="BD6" s="69">
        <f t="shared" si="18"/>
        <v>64202.663668312009</v>
      </c>
      <c r="BE6" s="69">
        <f t="shared" si="18"/>
        <v>64213.817979809493</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72704.664190319032</v>
      </c>
      <c r="DG6" s="108">
        <f t="shared" ref="DG6:DG15" si="20">G6*BG6</f>
        <v>72717.295605051127</v>
      </c>
      <c r="DH6" s="108">
        <f t="shared" ref="DH6:DH15" si="21">H6*BH6</f>
        <v>72729.929214314179</v>
      </c>
      <c r="DI6" s="108">
        <f t="shared" ref="DI6:DI15" si="22">I6*BI6</f>
        <v>72742.565018489491</v>
      </c>
      <c r="DJ6" s="108">
        <f t="shared" ref="DJ6:DJ15" si="23">J6*BJ6</f>
        <v>80632.831550856092</v>
      </c>
      <c r="DK6" s="108">
        <f t="shared" ref="DK6:DK15" si="24">K6*BK6</f>
        <v>80646.840373366766</v>
      </c>
      <c r="DL6" s="108">
        <f t="shared" ref="DL6:DL15" si="25">L6*BL6</f>
        <v>80660.85162971371</v>
      </c>
      <c r="DM6" s="108">
        <f t="shared" ref="DM6:DM15" si="26">M6*BM6</f>
        <v>80674.865320319717</v>
      </c>
      <c r="DN6" s="108">
        <f t="shared" ref="DN6:DN15" si="27">N6*BN6</f>
        <v>73294.171578385678</v>
      </c>
      <c r="DO6" s="108">
        <f t="shared" ref="DO6:DO15" si="28">O6*BO6</f>
        <v>73306.905411750588</v>
      </c>
      <c r="DP6" s="108">
        <f t="shared" ref="DP6:DP15" si="29">P6*BP6</f>
        <v>73319.641457440273</v>
      </c>
      <c r="DQ6" s="108">
        <f t="shared" ref="DQ6:DQ15" si="30">Q6*BQ6</f>
        <v>73332.37971583911</v>
      </c>
      <c r="DR6" s="108">
        <f t="shared" ref="DR6:DR15" si="31">R6*BR6</f>
        <v>73345.120187331515</v>
      </c>
      <c r="DS6" s="108">
        <f t="shared" ref="DS6:DS15" si="32">S6*BS6</f>
        <v>76046.731178422851</v>
      </c>
      <c r="DT6" s="108">
        <f t="shared" ref="DT6:DT15" si="33">T6*BT6</f>
        <v>76059.943230376201</v>
      </c>
      <c r="DU6" s="108">
        <f t="shared" ref="DU6:DU15" si="34">U6*BU6</f>
        <v>76073.157577738108</v>
      </c>
      <c r="DV6" s="108">
        <f t="shared" ref="DV6:DV15" si="35">V6*BV6</f>
        <v>76086.374220907353</v>
      </c>
      <c r="DW6" s="108">
        <f t="shared" ref="DW6:DW15" si="36">W6*BW6</f>
        <v>76328.272978424298</v>
      </c>
      <c r="DX6" s="108">
        <f t="shared" ref="DX6:DX15" si="37">X6*BX6</f>
        <v>76341.533944312963</v>
      </c>
      <c r="DY6" s="108">
        <f t="shared" ref="DY6:DY15" si="38">Y6*BY6</f>
        <v>76354.797214108272</v>
      </c>
      <c r="DZ6" s="108">
        <f t="shared" ref="DZ6:DZ15" si="39">Z6*BZ6</f>
        <v>76368.062788210504</v>
      </c>
      <c r="EA6" s="108">
        <f t="shared" ref="EA6:EA15" si="40">AA6*CA6</f>
        <v>77637.151639821794</v>
      </c>
      <c r="EB6" s="108">
        <f t="shared" ref="EB6:EB15" si="41">AB6*CB6</f>
        <v>77650.640005003064</v>
      </c>
      <c r="EC6" s="108">
        <f t="shared" ref="EC6:EC15" si="42">AC6*CC6</f>
        <v>77664.130713598424</v>
      </c>
      <c r="ED6" s="108">
        <f t="shared" ref="ED6:ED15" si="43">AD6*CD6</f>
        <v>77677.623766015007</v>
      </c>
      <c r="EE6" s="108">
        <f t="shared" ref="EE6:EE15" si="44">AE6*CE6</f>
        <v>77691.119162660019</v>
      </c>
      <c r="EF6" s="108">
        <f t="shared" ref="EF6:EF15" si="45">AF6*CF6</f>
        <v>83482.173897411078</v>
      </c>
      <c r="EG6" s="108">
        <f t="shared" ref="EG6:EG15" si="46">AG6*CG6</f>
        <v>83496.677753153723</v>
      </c>
      <c r="EH6" s="108">
        <f t="shared" ref="EH6:EH15" si="47">AH6*CH6</f>
        <v>83511.184128737703</v>
      </c>
      <c r="EI6" s="108">
        <f t="shared" ref="EI6:EI15" si="48">AI6*CI6</f>
        <v>83525.693024600769</v>
      </c>
      <c r="EJ6" s="108">
        <f t="shared" ref="EJ6:EJ15" si="49">AJ6*CJ6</f>
        <v>80344.427076375025</v>
      </c>
      <c r="EK6" s="108">
        <f t="shared" ref="EK6:EK15" si="50">AK6*CK6</f>
        <v>80358.385792657064</v>
      </c>
      <c r="EL6" s="108">
        <f t="shared" ref="EL6:EL15" si="51">AL6*CL6</f>
        <v>80372.346934070083</v>
      </c>
      <c r="EM6" s="108">
        <f t="shared" ref="EM6:EM15" si="52">AM6*CM6</f>
        <v>80386.310501035434</v>
      </c>
      <c r="EN6" s="108">
        <f t="shared" ref="EN6:EN15" si="53">AN6*CN6</f>
        <v>90336.93637137895</v>
      </c>
      <c r="EO6" s="108">
        <f t="shared" ref="EO6:EO15" si="54">AO6*CO6</f>
        <v>90352.631145870255</v>
      </c>
      <c r="EP6" s="108">
        <f t="shared" ref="EP6:EP15" si="55">AP6*CP6</f>
        <v>90368.328647108283</v>
      </c>
      <c r="EQ6" s="108">
        <f t="shared" ref="EQ6:EQ15" si="56">AQ6*CQ6</f>
        <v>90384.028875566786</v>
      </c>
      <c r="ER6" s="108">
        <f t="shared" ref="ER6:ER15" si="57">AR6*CR6</f>
        <v>90399.73183171956</v>
      </c>
      <c r="ES6" s="108">
        <f t="shared" ref="ES6:ES15" si="58">AS6*CS6</f>
        <v>82733.779434931886</v>
      </c>
      <c r="ET6" s="108">
        <f t="shared" ref="ET6:ET15" si="59">AT6*CT6</f>
        <v>82748.15326764308</v>
      </c>
      <c r="EU6" s="108">
        <f t="shared" ref="EU6:EU15" si="60">AU6*CU6</f>
        <v>82762.529597605913</v>
      </c>
      <c r="EV6" s="108">
        <f t="shared" ref="EV6:EV15" si="61">AV6*CV6</f>
        <v>82776.908425254267</v>
      </c>
      <c r="EW6" s="108">
        <f t="shared" ref="EW6:EW15" si="62">AW6*CW6</f>
        <v>79781.275819897739</v>
      </c>
      <c r="EX6" s="108">
        <f t="shared" ref="EX6:EX15" si="63">AX6*CX6</f>
        <v>79795.136696554808</v>
      </c>
      <c r="EY6" s="108">
        <f t="shared" ref="EY6:EY15" si="64">AY6*CY6</f>
        <v>79808.999981344619</v>
      </c>
      <c r="EZ6" s="108">
        <f t="shared" ref="EZ6:EZ15" si="65">AZ6*CZ6</f>
        <v>79822.865674685527</v>
      </c>
      <c r="FA6" s="108">
        <f t="shared" ref="FA6:FA15" si="66">BA6*DA6</f>
        <v>74167.690304819262</v>
      </c>
      <c r="FB6" s="108">
        <f t="shared" ref="FB6:FB15" si="67">BB6*DB6</f>
        <v>74180.575899799907</v>
      </c>
      <c r="FC6" s="108">
        <f t="shared" ref="FC6:FC15" si="68">BC6*DC6</f>
        <v>74193.463733471799</v>
      </c>
      <c r="FD6" s="108">
        <f t="shared" ref="FD6:FD15" si="69">BD6*DD6</f>
        <v>74206.353806223851</v>
      </c>
      <c r="FE6" s="108">
        <f t="shared" ref="FE6:FE15" si="70">BE6*DE6</f>
        <v>74219.246118445095</v>
      </c>
    </row>
    <row r="7" spans="1:161" ht="15.75" x14ac:dyDescent="0.25">
      <c r="A7" s="87" t="s">
        <v>172</v>
      </c>
      <c r="B7" s="12">
        <f>'Urb proj of all 25 ARs '!N7</f>
        <v>36324.317847949169</v>
      </c>
      <c r="C7" s="12">
        <f>'Urb proj of all 25 ARs '!O7</f>
        <v>36653.939614252638</v>
      </c>
      <c r="D7" s="100">
        <f t="shared" si="10"/>
        <v>9.0744103628660321E-3</v>
      </c>
      <c r="E7" s="101">
        <f t="shared" si="11"/>
        <v>1.737359614097933E-4</v>
      </c>
      <c r="F7" s="69">
        <f t="shared" si="12"/>
        <v>36330.628688233039</v>
      </c>
      <c r="G7" s="69">
        <f t="shared" si="16"/>
        <v>36336.940624936811</v>
      </c>
      <c r="H7" s="69">
        <f t="shared" ref="H7:AM7" si="71">G7*(1+$E$7)</f>
        <v>36343.253658250978</v>
      </c>
      <c r="I7" s="69">
        <f t="shared" si="71"/>
        <v>36349.567788366054</v>
      </c>
      <c r="J7" s="69">
        <f t="shared" si="71"/>
        <v>36355.883015472595</v>
      </c>
      <c r="K7" s="69">
        <f t="shared" si="71"/>
        <v>36362.199339761188</v>
      </c>
      <c r="L7" s="69">
        <f t="shared" si="71"/>
        <v>36368.516761422456</v>
      </c>
      <c r="M7" s="69">
        <f t="shared" si="71"/>
        <v>36374.83528064705</v>
      </c>
      <c r="N7" s="69">
        <f t="shared" si="71"/>
        <v>36381.15489762566</v>
      </c>
      <c r="O7" s="69">
        <f t="shared" si="71"/>
        <v>36387.475612548995</v>
      </c>
      <c r="P7" s="69">
        <f t="shared" si="71"/>
        <v>36393.797425607816</v>
      </c>
      <c r="Q7" s="69">
        <f t="shared" si="71"/>
        <v>36400.120336992906</v>
      </c>
      <c r="R7" s="69">
        <f t="shared" si="71"/>
        <v>36406.444346895085</v>
      </c>
      <c r="S7" s="69">
        <f t="shared" si="71"/>
        <v>36412.769455505208</v>
      </c>
      <c r="T7" s="69">
        <f t="shared" si="71"/>
        <v>36419.095663014152</v>
      </c>
      <c r="U7" s="69">
        <f t="shared" si="71"/>
        <v>36425.422969612839</v>
      </c>
      <c r="V7" s="69">
        <f t="shared" si="71"/>
        <v>36431.751375492226</v>
      </c>
      <c r="W7" s="69">
        <f t="shared" si="71"/>
        <v>36438.080880843292</v>
      </c>
      <c r="X7" s="69">
        <f t="shared" si="71"/>
        <v>36444.411485857054</v>
      </c>
      <c r="Y7" s="69">
        <f t="shared" si="71"/>
        <v>36450.743190724563</v>
      </c>
      <c r="Z7" s="69">
        <f t="shared" si="71"/>
        <v>36457.075995636907</v>
      </c>
      <c r="AA7" s="69">
        <f t="shared" si="71"/>
        <v>36463.409900785198</v>
      </c>
      <c r="AB7" s="69">
        <f t="shared" si="71"/>
        <v>36469.744906360589</v>
      </c>
      <c r="AC7" s="69">
        <f t="shared" si="71"/>
        <v>36476.081012554263</v>
      </c>
      <c r="AD7" s="69">
        <f t="shared" si="71"/>
        <v>36482.418219557439</v>
      </c>
      <c r="AE7" s="69">
        <f t="shared" si="71"/>
        <v>36488.756527561367</v>
      </c>
      <c r="AF7" s="69">
        <f t="shared" si="71"/>
        <v>36495.09593675733</v>
      </c>
      <c r="AG7" s="69">
        <f t="shared" si="71"/>
        <v>36501.436447336644</v>
      </c>
      <c r="AH7" s="69">
        <f t="shared" si="71"/>
        <v>36507.778059490658</v>
      </c>
      <c r="AI7" s="69">
        <f t="shared" si="71"/>
        <v>36514.120773410759</v>
      </c>
      <c r="AJ7" s="69">
        <f t="shared" si="71"/>
        <v>36520.464589288364</v>
      </c>
      <c r="AK7" s="69">
        <f t="shared" si="71"/>
        <v>36526.809507314916</v>
      </c>
      <c r="AL7" s="69">
        <f t="shared" si="71"/>
        <v>36533.155527681905</v>
      </c>
      <c r="AM7" s="69">
        <f t="shared" si="71"/>
        <v>36539.502650580842</v>
      </c>
      <c r="AN7" s="69">
        <f t="shared" ref="AN7:BE7" si="72">AM7*(1+$E$7)</f>
        <v>36545.85087620328</v>
      </c>
      <c r="AO7" s="69">
        <f t="shared" si="72"/>
        <v>36552.200204740795</v>
      </c>
      <c r="AP7" s="69">
        <f t="shared" si="72"/>
        <v>36558.550636385007</v>
      </c>
      <c r="AQ7" s="69">
        <f t="shared" si="72"/>
        <v>36564.902171327565</v>
      </c>
      <c r="AR7" s="69">
        <f t="shared" si="72"/>
        <v>36571.254809760154</v>
      </c>
      <c r="AS7" s="69">
        <f t="shared" si="72"/>
        <v>36577.608551874488</v>
      </c>
      <c r="AT7" s="69">
        <f t="shared" si="72"/>
        <v>36583.963397862317</v>
      </c>
      <c r="AU7" s="69">
        <f t="shared" si="72"/>
        <v>36590.319347915429</v>
      </c>
      <c r="AV7" s="69">
        <f t="shared" si="72"/>
        <v>36596.676402225632</v>
      </c>
      <c r="AW7" s="69">
        <f t="shared" si="72"/>
        <v>36603.034560984779</v>
      </c>
      <c r="AX7" s="69">
        <f t="shared" si="72"/>
        <v>36609.393824384744</v>
      </c>
      <c r="AY7" s="69">
        <f t="shared" si="72"/>
        <v>36615.754192617453</v>
      </c>
      <c r="AZ7" s="69">
        <f t="shared" si="72"/>
        <v>36622.115665874851</v>
      </c>
      <c r="BA7" s="69">
        <f t="shared" si="72"/>
        <v>36628.478244348924</v>
      </c>
      <c r="BB7" s="69">
        <f t="shared" si="72"/>
        <v>36634.841928231683</v>
      </c>
      <c r="BC7" s="69">
        <f t="shared" si="72"/>
        <v>36641.206717715177</v>
      </c>
      <c r="BD7" s="69">
        <f t="shared" si="72"/>
        <v>36647.572612991491</v>
      </c>
      <c r="BE7" s="69">
        <f t="shared" si="72"/>
        <v>36653.939614252748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97299.982302130986</v>
      </c>
      <c r="DG7" s="108">
        <f t="shared" si="20"/>
        <v>97316.886808101393</v>
      </c>
      <c r="DH7" s="108">
        <f t="shared" si="21"/>
        <v>97333.794250992418</v>
      </c>
      <c r="DI7" s="108">
        <f t="shared" si="22"/>
        <v>97350.704631314278</v>
      </c>
      <c r="DJ7" s="108">
        <f t="shared" si="23"/>
        <v>116412.46297818718</v>
      </c>
      <c r="DK7" s="108">
        <f t="shared" si="24"/>
        <v>116432.68800936276</v>
      </c>
      <c r="DL7" s="108">
        <f t="shared" si="25"/>
        <v>116452.91655435359</v>
      </c>
      <c r="DM7" s="108">
        <f t="shared" si="26"/>
        <v>116473.14861377014</v>
      </c>
      <c r="DN7" s="108">
        <f t="shared" si="27"/>
        <v>97515.763030725197</v>
      </c>
      <c r="DO7" s="108">
        <f t="shared" si="28"/>
        <v>97532.705025567935</v>
      </c>
      <c r="DP7" s="108">
        <f t="shared" si="29"/>
        <v>97549.649963844451</v>
      </c>
      <c r="DQ7" s="108">
        <f t="shared" si="30"/>
        <v>97566.597846066114</v>
      </c>
      <c r="DR7" s="108">
        <f t="shared" si="31"/>
        <v>97583.548672744379</v>
      </c>
      <c r="DS7" s="108">
        <f t="shared" si="32"/>
        <v>104610.05688587402</v>
      </c>
      <c r="DT7" s="108">
        <f t="shared" si="33"/>
        <v>104628.23141468021</v>
      </c>
      <c r="DU7" s="108">
        <f t="shared" si="34"/>
        <v>104646.40910105564</v>
      </c>
      <c r="DV7" s="108">
        <f t="shared" si="35"/>
        <v>104664.58994554891</v>
      </c>
      <c r="DW7" s="108">
        <f t="shared" si="36"/>
        <v>104843.83978088002</v>
      </c>
      <c r="DX7" s="108">
        <f t="shared" si="37"/>
        <v>104862.05492618226</v>
      </c>
      <c r="DY7" s="108">
        <f t="shared" si="38"/>
        <v>104880.27323611025</v>
      </c>
      <c r="DZ7" s="108">
        <f t="shared" si="39"/>
        <v>104898.49471121386</v>
      </c>
      <c r="EA7" s="108">
        <f t="shared" si="40"/>
        <v>113601.10271812569</v>
      </c>
      <c r="EB7" s="108">
        <f t="shared" si="41"/>
        <v>113620.83931492364</v>
      </c>
      <c r="EC7" s="108">
        <f t="shared" si="42"/>
        <v>113640.57934067819</v>
      </c>
      <c r="ED7" s="108">
        <f t="shared" si="43"/>
        <v>113660.32279598511</v>
      </c>
      <c r="EE7" s="108">
        <f t="shared" si="44"/>
        <v>113680.0696814402</v>
      </c>
      <c r="EF7" s="108">
        <f t="shared" si="45"/>
        <v>116467.4602993927</v>
      </c>
      <c r="EG7" s="108">
        <f t="shared" si="46"/>
        <v>116487.69488558076</v>
      </c>
      <c r="EH7" s="108">
        <f t="shared" si="47"/>
        <v>116507.9329872441</v>
      </c>
      <c r="EI7" s="108">
        <f t="shared" si="48"/>
        <v>116528.17460499352</v>
      </c>
      <c r="EJ7" s="108">
        <f t="shared" si="49"/>
        <v>124358.03771860234</v>
      </c>
      <c r="EK7" s="108">
        <f t="shared" si="50"/>
        <v>124379.64318184441</v>
      </c>
      <c r="EL7" s="108">
        <f t="shared" si="51"/>
        <v>124401.25239873242</v>
      </c>
      <c r="EM7" s="108">
        <f t="shared" si="52"/>
        <v>124422.86536991851</v>
      </c>
      <c r="EN7" s="108">
        <f t="shared" si="53"/>
        <v>128585.84317129917</v>
      </c>
      <c r="EO7" s="108">
        <f t="shared" si="54"/>
        <v>128608.18315638622</v>
      </c>
      <c r="EP7" s="108">
        <f t="shared" si="55"/>
        <v>128630.52702273206</v>
      </c>
      <c r="EQ7" s="108">
        <f t="shared" si="56"/>
        <v>128652.87477101099</v>
      </c>
      <c r="ER7" s="108">
        <f t="shared" si="57"/>
        <v>128675.22640189747</v>
      </c>
      <c r="ES7" s="108">
        <f t="shared" si="58"/>
        <v>120568.1928233182</v>
      </c>
      <c r="ET7" s="108">
        <f t="shared" si="59"/>
        <v>120589.13985421379</v>
      </c>
      <c r="EU7" s="108">
        <f t="shared" si="60"/>
        <v>120610.09052436196</v>
      </c>
      <c r="EV7" s="108">
        <f t="shared" si="61"/>
        <v>120631.04483439494</v>
      </c>
      <c r="EW7" s="108">
        <f t="shared" si="62"/>
        <v>107367.08826304207</v>
      </c>
      <c r="EX7" s="108">
        <f t="shared" si="63"/>
        <v>107385.74178734521</v>
      </c>
      <c r="EY7" s="108">
        <f t="shared" si="64"/>
        <v>107404.39855243632</v>
      </c>
      <c r="EZ7" s="108">
        <f t="shared" si="65"/>
        <v>107423.05855887847</v>
      </c>
      <c r="FA7" s="108">
        <f t="shared" si="66"/>
        <v>100821.34989730698</v>
      </c>
      <c r="FB7" s="108">
        <f t="shared" si="67"/>
        <v>100838.86619146202</v>
      </c>
      <c r="FC7" s="108">
        <f t="shared" si="68"/>
        <v>100856.38552882726</v>
      </c>
      <c r="FD7" s="108">
        <f t="shared" si="69"/>
        <v>100873.90790993141</v>
      </c>
      <c r="FE7" s="108">
        <f t="shared" si="70"/>
        <v>100891.43333530331</v>
      </c>
    </row>
    <row r="8" spans="1:161" ht="15.75" x14ac:dyDescent="0.25">
      <c r="A8" s="87" t="s">
        <v>173</v>
      </c>
      <c r="B8" s="12">
        <f>'Urb proj of all 25 ARs '!N8</f>
        <v>10829.186747453388</v>
      </c>
      <c r="C8" s="12">
        <f>'Urb proj of all 25 ARs '!O8</f>
        <v>10927.455231895892</v>
      </c>
      <c r="D8" s="100">
        <f t="shared" si="10"/>
        <v>9.0744103628661588E-3</v>
      </c>
      <c r="E8" s="101">
        <f t="shared" si="11"/>
        <v>1.737359614097933E-4</v>
      </c>
      <c r="F8" s="69">
        <f t="shared" si="12"/>
        <v>10831.068166624244</v>
      </c>
      <c r="G8" s="69">
        <f t="shared" si="16"/>
        <v>10832.949912665266</v>
      </c>
      <c r="H8" s="69">
        <f t="shared" ref="H8:AM8" si="73">G8*(1+$E$8)</f>
        <v>10834.831985633247</v>
      </c>
      <c r="I8" s="69">
        <f t="shared" si="73"/>
        <v>10836.714385584984</v>
      </c>
      <c r="J8" s="69">
        <f t="shared" si="73"/>
        <v>10838.597112577287</v>
      </c>
      <c r="K8" s="69">
        <f t="shared" si="73"/>
        <v>10840.480166666974</v>
      </c>
      <c r="L8" s="69">
        <f t="shared" si="73"/>
        <v>10842.363547910873</v>
      </c>
      <c r="M8" s="69">
        <f t="shared" si="73"/>
        <v>10844.247256365823</v>
      </c>
      <c r="N8" s="69">
        <f t="shared" si="73"/>
        <v>10846.131292088674</v>
      </c>
      <c r="O8" s="69">
        <f t="shared" si="73"/>
        <v>10848.015655136282</v>
      </c>
      <c r="P8" s="69">
        <f t="shared" si="73"/>
        <v>10849.900345565515</v>
      </c>
      <c r="Q8" s="69">
        <f t="shared" si="73"/>
        <v>10851.785363433251</v>
      </c>
      <c r="R8" s="69">
        <f t="shared" si="73"/>
        <v>10853.67070879638</v>
      </c>
      <c r="S8" s="69">
        <f t="shared" si="73"/>
        <v>10855.556381711798</v>
      </c>
      <c r="T8" s="69">
        <f t="shared" si="73"/>
        <v>10857.442382236413</v>
      </c>
      <c r="U8" s="69">
        <f t="shared" si="73"/>
        <v>10859.328710427142</v>
      </c>
      <c r="V8" s="69">
        <f t="shared" si="73"/>
        <v>10861.215366340914</v>
      </c>
      <c r="W8" s="69">
        <f t="shared" si="73"/>
        <v>10863.102350034664</v>
      </c>
      <c r="X8" s="69">
        <f t="shared" si="73"/>
        <v>10864.98966156534</v>
      </c>
      <c r="Y8" s="69">
        <f t="shared" si="73"/>
        <v>10866.8773009899</v>
      </c>
      <c r="Z8" s="69">
        <f t="shared" si="73"/>
        <v>10868.765268365309</v>
      </c>
      <c r="AA8" s="69">
        <f t="shared" si="73"/>
        <v>10870.653563748545</v>
      </c>
      <c r="AB8" s="69">
        <f t="shared" si="73"/>
        <v>10872.542187196595</v>
      </c>
      <c r="AC8" s="69">
        <f t="shared" si="73"/>
        <v>10874.431138766457</v>
      </c>
      <c r="AD8" s="69">
        <f t="shared" si="73"/>
        <v>10876.320418515135</v>
      </c>
      <c r="AE8" s="69">
        <f t="shared" si="73"/>
        <v>10878.210026499646</v>
      </c>
      <c r="AF8" s="69">
        <f t="shared" si="73"/>
        <v>10880.099962777018</v>
      </c>
      <c r="AG8" s="69">
        <f t="shared" si="73"/>
        <v>10881.990227404285</v>
      </c>
      <c r="AH8" s="69">
        <f t="shared" si="73"/>
        <v>10883.880820438495</v>
      </c>
      <c r="AI8" s="69">
        <f t="shared" si="73"/>
        <v>10885.771741936704</v>
      </c>
      <c r="AJ8" s="69">
        <f t="shared" si="73"/>
        <v>10887.662991955976</v>
      </c>
      <c r="AK8" s="69">
        <f t="shared" si="73"/>
        <v>10889.55457055339</v>
      </c>
      <c r="AL8" s="69">
        <f t="shared" si="73"/>
        <v>10891.446477786028</v>
      </c>
      <c r="AM8" s="69">
        <f t="shared" si="73"/>
        <v>10893.338713710989</v>
      </c>
      <c r="AN8" s="69">
        <f t="shared" ref="AN8:BE8" si="74">AM8*(1+$E$8)</f>
        <v>10895.231278385378</v>
      </c>
      <c r="AO8" s="69">
        <f t="shared" si="74"/>
        <v>10897.12417186631</v>
      </c>
      <c r="AP8" s="69">
        <f t="shared" si="74"/>
        <v>10899.01739421091</v>
      </c>
      <c r="AQ8" s="69">
        <f t="shared" si="74"/>
        <v>10900.910945476317</v>
      </c>
      <c r="AR8" s="69">
        <f t="shared" si="74"/>
        <v>10902.804825719671</v>
      </c>
      <c r="AS8" s="69">
        <f t="shared" si="74"/>
        <v>10904.699034998132</v>
      </c>
      <c r="AT8" s="69">
        <f t="shared" si="74"/>
        <v>10906.593573368862</v>
      </c>
      <c r="AU8" s="69">
        <f t="shared" si="74"/>
        <v>10908.488440889038</v>
      </c>
      <c r="AV8" s="69">
        <f t="shared" si="74"/>
        <v>10910.383637615843</v>
      </c>
      <c r="AW8" s="69">
        <f t="shared" si="74"/>
        <v>10912.279163606474</v>
      </c>
      <c r="AX8" s="69">
        <f t="shared" si="74"/>
        <v>10914.175018918135</v>
      </c>
      <c r="AY8" s="69">
        <f t="shared" si="74"/>
        <v>10916.071203608042</v>
      </c>
      <c r="AZ8" s="69">
        <f t="shared" si="74"/>
        <v>10917.96771773342</v>
      </c>
      <c r="BA8" s="69">
        <f t="shared" si="74"/>
        <v>10919.864561351502</v>
      </c>
      <c r="BB8" s="69">
        <f t="shared" si="74"/>
        <v>10921.761734519532</v>
      </c>
      <c r="BC8" s="69">
        <f t="shared" si="74"/>
        <v>10923.659237294767</v>
      </c>
      <c r="BD8" s="69">
        <f t="shared" si="74"/>
        <v>10925.557069734472</v>
      </c>
      <c r="BE8" s="69">
        <f t="shared" si="74"/>
        <v>10927.455231895919</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10121.846288287057</v>
      </c>
      <c r="DG8" s="108">
        <f t="shared" si="20"/>
        <v>10123.604816983194</v>
      </c>
      <c r="DH8" s="108">
        <f t="shared" si="21"/>
        <v>10125.363651199006</v>
      </c>
      <c r="DI8" s="108">
        <f t="shared" si="22"/>
        <v>10127.122790987571</v>
      </c>
      <c r="DJ8" s="108">
        <f t="shared" si="23"/>
        <v>11074.360832640006</v>
      </c>
      <c r="DK8" s="108">
        <f t="shared" si="24"/>
        <v>11076.284847366263</v>
      </c>
      <c r="DL8" s="108">
        <f t="shared" si="25"/>
        <v>11078.209196363068</v>
      </c>
      <c r="DM8" s="108">
        <f t="shared" si="26"/>
        <v>11080.133879688497</v>
      </c>
      <c r="DN8" s="108">
        <f t="shared" si="27"/>
        <v>9355.7193780108464</v>
      </c>
      <c r="DO8" s="108">
        <f t="shared" si="28"/>
        <v>9357.3448029116662</v>
      </c>
      <c r="DP8" s="108">
        <f t="shared" si="29"/>
        <v>9358.9705102072421</v>
      </c>
      <c r="DQ8" s="108">
        <f t="shared" si="30"/>
        <v>9360.5964999466378</v>
      </c>
      <c r="DR8" s="108">
        <f t="shared" si="31"/>
        <v>9362.2227721789259</v>
      </c>
      <c r="DS8" s="108">
        <f t="shared" si="32"/>
        <v>9666.508425103304</v>
      </c>
      <c r="DT8" s="108">
        <f t="shared" si="33"/>
        <v>9668.1878452380151</v>
      </c>
      <c r="DU8" s="108">
        <f t="shared" si="34"/>
        <v>9669.8675571483982</v>
      </c>
      <c r="DV8" s="108">
        <f t="shared" si="35"/>
        <v>9671.5475608851448</v>
      </c>
      <c r="DW8" s="108">
        <f t="shared" si="36"/>
        <v>9776.0401061584489</v>
      </c>
      <c r="DX8" s="108">
        <f t="shared" si="37"/>
        <v>9777.7385558850729</v>
      </c>
      <c r="DY8" s="108">
        <f t="shared" si="38"/>
        <v>9779.4373006934929</v>
      </c>
      <c r="DZ8" s="108">
        <f t="shared" si="39"/>
        <v>9781.1363406349756</v>
      </c>
      <c r="EA8" s="108">
        <f t="shared" si="40"/>
        <v>10115.336994229448</v>
      </c>
      <c r="EB8" s="108">
        <f t="shared" si="41"/>
        <v>10117.094392027126</v>
      </c>
      <c r="EC8" s="108">
        <f t="shared" si="42"/>
        <v>10118.852095147997</v>
      </c>
      <c r="ED8" s="108">
        <f t="shared" si="43"/>
        <v>10120.610103645113</v>
      </c>
      <c r="EE8" s="108">
        <f t="shared" si="44"/>
        <v>10122.368417571523</v>
      </c>
      <c r="EF8" s="108">
        <f t="shared" si="45"/>
        <v>9467.8542086856214</v>
      </c>
      <c r="EG8" s="108">
        <f t="shared" si="46"/>
        <v>9469.4991154390555</v>
      </c>
      <c r="EH8" s="108">
        <f t="shared" si="47"/>
        <v>9471.1443079719447</v>
      </c>
      <c r="EI8" s="108">
        <f t="shared" si="48"/>
        <v>9472.7897863339404</v>
      </c>
      <c r="EJ8" s="108">
        <f t="shared" si="49"/>
        <v>9606.9300748477835</v>
      </c>
      <c r="EK8" s="108">
        <f t="shared" si="50"/>
        <v>9608.5991440805337</v>
      </c>
      <c r="EL8" s="108">
        <f t="shared" si="51"/>
        <v>9610.268503290632</v>
      </c>
      <c r="EM8" s="108">
        <f t="shared" si="52"/>
        <v>9611.9381525284571</v>
      </c>
      <c r="EN8" s="108">
        <f t="shared" si="53"/>
        <v>10636.32318538751</v>
      </c>
      <c r="EO8" s="108">
        <f t="shared" si="54"/>
        <v>10638.171097221986</v>
      </c>
      <c r="EP8" s="108">
        <f t="shared" si="55"/>
        <v>10640.019330105204</v>
      </c>
      <c r="EQ8" s="108">
        <f t="shared" si="56"/>
        <v>10641.867884092941</v>
      </c>
      <c r="ER8" s="108">
        <f t="shared" si="57"/>
        <v>10643.716759240979</v>
      </c>
      <c r="ES8" s="108">
        <f t="shared" si="58"/>
        <v>10459.888653548365</v>
      </c>
      <c r="ET8" s="108">
        <f t="shared" si="59"/>
        <v>10461.70591235983</v>
      </c>
      <c r="EU8" s="108">
        <f t="shared" si="60"/>
        <v>10463.523486894501</v>
      </c>
      <c r="EV8" s="108">
        <f t="shared" si="61"/>
        <v>10465.341377207231</v>
      </c>
      <c r="EW8" s="108">
        <f t="shared" si="62"/>
        <v>10520.927125509497</v>
      </c>
      <c r="EX8" s="108">
        <f t="shared" si="63"/>
        <v>10522.75498889857</v>
      </c>
      <c r="EY8" s="108">
        <f t="shared" si="64"/>
        <v>10524.583169853247</v>
      </c>
      <c r="EZ8" s="108">
        <f t="shared" si="65"/>
        <v>10526.4116684287</v>
      </c>
      <c r="FA8" s="108">
        <f t="shared" si="66"/>
        <v>9546.7920535996982</v>
      </c>
      <c r="FB8" s="108">
        <f t="shared" si="67"/>
        <v>9548.4506746955103</v>
      </c>
      <c r="FC8" s="108">
        <f t="shared" si="68"/>
        <v>9550.1095839534519</v>
      </c>
      <c r="FD8" s="108">
        <f t="shared" si="69"/>
        <v>9551.7687814235887</v>
      </c>
      <c r="FE8" s="108">
        <f t="shared" si="70"/>
        <v>9553.428267155994</v>
      </c>
    </row>
    <row r="9" spans="1:161" ht="15.75" x14ac:dyDescent="0.25">
      <c r="A9" s="87" t="s">
        <v>175</v>
      </c>
      <c r="B9" s="12">
        <f>'Urb proj of all 25 ARs '!N9</f>
        <v>41501.783901028677</v>
      </c>
      <c r="C9" s="12">
        <f>'Urb proj of all 25 ARs '!O9</f>
        <v>41878.388118937604</v>
      </c>
      <c r="D9" s="100">
        <f t="shared" si="10"/>
        <v>9.0744103628661761E-3</v>
      </c>
      <c r="E9" s="101">
        <f t="shared" si="11"/>
        <v>1.737359614097933E-4</v>
      </c>
      <c r="F9" s="69">
        <f t="shared" si="12"/>
        <v>41508.99425335494</v>
      </c>
      <c r="G9" s="69">
        <f t="shared" si="16"/>
        <v>41516.2058583787</v>
      </c>
      <c r="H9" s="69">
        <f t="shared" ref="H9:AM9" si="75">G9*(1+$E$9)</f>
        <v>41523.418716317596</v>
      </c>
      <c r="I9" s="69">
        <f t="shared" si="75"/>
        <v>41530.632827389294</v>
      </c>
      <c r="J9" s="69">
        <f t="shared" si="75"/>
        <v>41537.848191811521</v>
      </c>
      <c r="K9" s="69">
        <f t="shared" si="75"/>
        <v>41545.064809802017</v>
      </c>
      <c r="L9" s="69">
        <f t="shared" si="75"/>
        <v>41552.282681578581</v>
      </c>
      <c r="M9" s="69">
        <f t="shared" si="75"/>
        <v>41559.50180735904</v>
      </c>
      <c r="N9" s="69">
        <f t="shared" si="75"/>
        <v>41566.722187361251</v>
      </c>
      <c r="O9" s="69">
        <f t="shared" si="75"/>
        <v>41573.943821803128</v>
      </c>
      <c r="P9" s="69">
        <f t="shared" si="75"/>
        <v>41581.166710902609</v>
      </c>
      <c r="Q9" s="69">
        <f t="shared" si="75"/>
        <v>41588.390854877667</v>
      </c>
      <c r="R9" s="69">
        <f t="shared" si="75"/>
        <v>41595.616253946326</v>
      </c>
      <c r="S9" s="69">
        <f t="shared" si="75"/>
        <v>41602.842908326638</v>
      </c>
      <c r="T9" s="69">
        <f t="shared" si="75"/>
        <v>41610.070818236694</v>
      </c>
      <c r="U9" s="69">
        <f t="shared" si="75"/>
        <v>41617.299983894627</v>
      </c>
      <c r="V9" s="69">
        <f t="shared" si="75"/>
        <v>41624.530405518606</v>
      </c>
      <c r="W9" s="69">
        <f t="shared" si="75"/>
        <v>41631.762083326837</v>
      </c>
      <c r="X9" s="69">
        <f t="shared" si="75"/>
        <v>41638.995017537571</v>
      </c>
      <c r="Y9" s="69">
        <f t="shared" si="75"/>
        <v>41646.229208369077</v>
      </c>
      <c r="Z9" s="69">
        <f t="shared" si="75"/>
        <v>41653.464656039687</v>
      </c>
      <c r="AA9" s="69">
        <f t="shared" si="75"/>
        <v>41660.701360767751</v>
      </c>
      <c r="AB9" s="69">
        <f t="shared" si="75"/>
        <v>41667.939322771672</v>
      </c>
      <c r="AC9" s="69">
        <f t="shared" si="75"/>
        <v>41675.178542269881</v>
      </c>
      <c r="AD9" s="69">
        <f t="shared" si="75"/>
        <v>41682.419019480847</v>
      </c>
      <c r="AE9" s="69">
        <f t="shared" si="75"/>
        <v>41689.660754623081</v>
      </c>
      <c r="AF9" s="69">
        <f t="shared" si="75"/>
        <v>41696.90374791513</v>
      </c>
      <c r="AG9" s="69">
        <f t="shared" si="75"/>
        <v>41704.147999575587</v>
      </c>
      <c r="AH9" s="69">
        <f t="shared" si="75"/>
        <v>41711.393509823072</v>
      </c>
      <c r="AI9" s="69">
        <f t="shared" si="75"/>
        <v>41718.640278876243</v>
      </c>
      <c r="AJ9" s="69">
        <f t="shared" si="75"/>
        <v>41725.888306953806</v>
      </c>
      <c r="AK9" s="69">
        <f t="shared" si="75"/>
        <v>41733.137594274493</v>
      </c>
      <c r="AL9" s="69">
        <f t="shared" si="75"/>
        <v>41740.388141057083</v>
      </c>
      <c r="AM9" s="69">
        <f t="shared" si="75"/>
        <v>41747.639947520387</v>
      </c>
      <c r="AN9" s="69">
        <f t="shared" ref="AN9:BE9" si="76">AM9*(1+$E$9)</f>
        <v>41754.893013883258</v>
      </c>
      <c r="AO9" s="69">
        <f t="shared" si="76"/>
        <v>41762.147340364587</v>
      </c>
      <c r="AP9" s="69">
        <f t="shared" si="76"/>
        <v>41769.402927183306</v>
      </c>
      <c r="AQ9" s="69">
        <f t="shared" si="76"/>
        <v>41776.659774558371</v>
      </c>
      <c r="AR9" s="69">
        <f t="shared" si="76"/>
        <v>41783.917882708796</v>
      </c>
      <c r="AS9" s="69">
        <f t="shared" si="76"/>
        <v>41791.177251853616</v>
      </c>
      <c r="AT9" s="69">
        <f t="shared" si="76"/>
        <v>41798.437882211911</v>
      </c>
      <c r="AU9" s="69">
        <f t="shared" si="76"/>
        <v>41805.699774002802</v>
      </c>
      <c r="AV9" s="69">
        <f t="shared" si="76"/>
        <v>41812.962927445449</v>
      </c>
      <c r="AW9" s="69">
        <f t="shared" si="76"/>
        <v>41820.227342759041</v>
      </c>
      <c r="AX9" s="69">
        <f t="shared" si="76"/>
        <v>41827.493020162809</v>
      </c>
      <c r="AY9" s="69">
        <f t="shared" si="76"/>
        <v>41834.759959876028</v>
      </c>
      <c r="AZ9" s="69">
        <f t="shared" si="76"/>
        <v>41842.028162118004</v>
      </c>
      <c r="BA9" s="69">
        <f t="shared" si="76"/>
        <v>41849.297627108084</v>
      </c>
      <c r="BB9" s="69">
        <f t="shared" si="76"/>
        <v>41856.568355065654</v>
      </c>
      <c r="BC9" s="69">
        <f t="shared" si="76"/>
        <v>41863.840346210134</v>
      </c>
      <c r="BD9" s="69">
        <f t="shared" si="76"/>
        <v>41871.113600760989</v>
      </c>
      <c r="BE9" s="69">
        <f t="shared" si="76"/>
        <v>41878.388118937713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70542.860274682069</v>
      </c>
      <c r="DG9" s="108">
        <f t="shared" si="20"/>
        <v>70555.116106332483</v>
      </c>
      <c r="DH9" s="108">
        <f t="shared" si="21"/>
        <v>70567.374067261597</v>
      </c>
      <c r="DI9" s="108">
        <f t="shared" si="22"/>
        <v>70579.634157839333</v>
      </c>
      <c r="DJ9" s="108">
        <f t="shared" si="23"/>
        <v>75992.648963516782</v>
      </c>
      <c r="DK9" s="108">
        <f t="shared" si="24"/>
        <v>76005.851619444526</v>
      </c>
      <c r="DL9" s="108">
        <f t="shared" si="25"/>
        <v>76019.056569148408</v>
      </c>
      <c r="DM9" s="108">
        <f t="shared" si="26"/>
        <v>76032.263813026919</v>
      </c>
      <c r="DN9" s="108">
        <f t="shared" si="27"/>
        <v>64947.755578288168</v>
      </c>
      <c r="DO9" s="108">
        <f t="shared" si="28"/>
        <v>64959.039339044975</v>
      </c>
      <c r="DP9" s="108">
        <f t="shared" si="29"/>
        <v>64970.32506019681</v>
      </c>
      <c r="DQ9" s="108">
        <f t="shared" si="30"/>
        <v>64981.612742084246</v>
      </c>
      <c r="DR9" s="108">
        <f t="shared" si="31"/>
        <v>64992.90238504795</v>
      </c>
      <c r="DS9" s="108">
        <f t="shared" si="32"/>
        <v>69796.500257777632</v>
      </c>
      <c r="DT9" s="108">
        <f t="shared" si="33"/>
        <v>69808.626419852953</v>
      </c>
      <c r="DU9" s="108">
        <f t="shared" si="34"/>
        <v>69820.754688678702</v>
      </c>
      <c r="DV9" s="108">
        <f t="shared" si="35"/>
        <v>69832.885064620888</v>
      </c>
      <c r="DW9" s="108">
        <f t="shared" si="36"/>
        <v>67036.384757497712</v>
      </c>
      <c r="DX9" s="108">
        <f t="shared" si="37"/>
        <v>67048.031388253003</v>
      </c>
      <c r="DY9" s="108">
        <f t="shared" si="38"/>
        <v>67059.680042446867</v>
      </c>
      <c r="DZ9" s="108">
        <f t="shared" si="39"/>
        <v>67071.33072043088</v>
      </c>
      <c r="EA9" s="108">
        <f t="shared" si="40"/>
        <v>74099.16736804675</v>
      </c>
      <c r="EB9" s="108">
        <f t="shared" si="41"/>
        <v>74112.041058129107</v>
      </c>
      <c r="EC9" s="108">
        <f t="shared" si="42"/>
        <v>74124.916984834388</v>
      </c>
      <c r="ED9" s="108">
        <f t="shared" si="43"/>
        <v>74137.795148551158</v>
      </c>
      <c r="EE9" s="108">
        <f t="shared" si="44"/>
        <v>74150.6755496681</v>
      </c>
      <c r="EF9" s="108">
        <f t="shared" si="45"/>
        <v>76156.777109649789</v>
      </c>
      <c r="EG9" s="108">
        <f t="shared" si="46"/>
        <v>76170.008280538808</v>
      </c>
      <c r="EH9" s="108">
        <f t="shared" si="47"/>
        <v>76183.241750158035</v>
      </c>
      <c r="EI9" s="108">
        <f t="shared" si="48"/>
        <v>76196.477518906802</v>
      </c>
      <c r="EJ9" s="108">
        <f t="shared" si="49"/>
        <v>80078.093566474781</v>
      </c>
      <c r="EK9" s="108">
        <f t="shared" si="50"/>
        <v>80092.006011048419</v>
      </c>
      <c r="EL9" s="108">
        <f t="shared" si="51"/>
        <v>80105.920872713992</v>
      </c>
      <c r="EM9" s="108">
        <f t="shared" si="52"/>
        <v>80119.838151891425</v>
      </c>
      <c r="EN9" s="108">
        <f t="shared" si="53"/>
        <v>87041.494117831215</v>
      </c>
      <c r="EO9" s="108">
        <f t="shared" si="54"/>
        <v>87056.61635549432</v>
      </c>
      <c r="EP9" s="108">
        <f t="shared" si="55"/>
        <v>87071.741220433934</v>
      </c>
      <c r="EQ9" s="108">
        <f t="shared" si="56"/>
        <v>87086.868713106494</v>
      </c>
      <c r="ER9" s="108">
        <f t="shared" si="57"/>
        <v>87101.998833968537</v>
      </c>
      <c r="ES9" s="108">
        <f t="shared" si="58"/>
        <v>81348.973562266096</v>
      </c>
      <c r="ET9" s="108">
        <f t="shared" si="59"/>
        <v>81363.106804397641</v>
      </c>
      <c r="EU9" s="108">
        <f t="shared" si="60"/>
        <v>81377.242501981586</v>
      </c>
      <c r="EV9" s="108">
        <f t="shared" si="61"/>
        <v>81391.380655444547</v>
      </c>
      <c r="EW9" s="108">
        <f t="shared" si="62"/>
        <v>75111.544190568777</v>
      </c>
      <c r="EX9" s="108">
        <f t="shared" si="63"/>
        <v>75124.593766911697</v>
      </c>
      <c r="EY9" s="108">
        <f t="shared" si="64"/>
        <v>75137.645610435313</v>
      </c>
      <c r="EZ9" s="108">
        <f t="shared" si="65"/>
        <v>75150.6997215335</v>
      </c>
      <c r="FA9" s="108">
        <f t="shared" si="66"/>
        <v>66253.901924868973</v>
      </c>
      <c r="FB9" s="108">
        <f t="shared" si="67"/>
        <v>66265.412610217041</v>
      </c>
      <c r="FC9" s="108">
        <f t="shared" si="68"/>
        <v>66276.925295385096</v>
      </c>
      <c r="FD9" s="108">
        <f t="shared" si="69"/>
        <v>66288.439980720563</v>
      </c>
      <c r="FE9" s="108">
        <f t="shared" si="70"/>
        <v>66299.956666570972</v>
      </c>
    </row>
    <row r="10" spans="1:161" ht="15.75" x14ac:dyDescent="0.25">
      <c r="A10" s="47" t="s">
        <v>199</v>
      </c>
      <c r="B10" s="12">
        <f>'Urb proj of all 25 ARs '!N10</f>
        <v>57531.01802526012</v>
      </c>
      <c r="C10" s="12">
        <f>'Urb proj of all 25 ARs '!O10</f>
        <v>58053.078091414791</v>
      </c>
      <c r="D10" s="100">
        <f t="shared" si="10"/>
        <v>9.0744103628663374E-3</v>
      </c>
      <c r="E10" s="101">
        <f t="shared" si="11"/>
        <v>1.737359614097933E-4</v>
      </c>
      <c r="F10" s="69">
        <f t="shared" si="12"/>
        <v>57541.013231987621</v>
      </c>
      <c r="G10" s="69">
        <f t="shared" si="16"/>
        <v>57551.010175241972</v>
      </c>
      <c r="H10" s="69">
        <f t="shared" ref="H10:AM10" si="77">G10*(1+$E$10)</f>
        <v>57561.008855324872</v>
      </c>
      <c r="I10" s="69">
        <f t="shared" si="77"/>
        <v>57571.009272538067</v>
      </c>
      <c r="J10" s="69">
        <f t="shared" si="77"/>
        <v>57581.011427183366</v>
      </c>
      <c r="K10" s="69">
        <f t="shared" si="77"/>
        <v>57591.015319562619</v>
      </c>
      <c r="L10" s="69">
        <f t="shared" si="77"/>
        <v>57601.020949977727</v>
      </c>
      <c r="M10" s="69">
        <f t="shared" si="77"/>
        <v>57611.028318730656</v>
      </c>
      <c r="N10" s="69">
        <f t="shared" si="77"/>
        <v>57621.037426123417</v>
      </c>
      <c r="O10" s="69">
        <f t="shared" si="77"/>
        <v>57631.048272458072</v>
      </c>
      <c r="P10" s="69">
        <f t="shared" si="77"/>
        <v>57641.060858036741</v>
      </c>
      <c r="Q10" s="69">
        <f t="shared" si="77"/>
        <v>57651.075183161593</v>
      </c>
      <c r="R10" s="69">
        <f t="shared" si="77"/>
        <v>57661.09124813485</v>
      </c>
      <c r="S10" s="69">
        <f t="shared" si="77"/>
        <v>57671.109053258784</v>
      </c>
      <c r="T10" s="69">
        <f t="shared" si="77"/>
        <v>57681.128598835719</v>
      </c>
      <c r="U10" s="69">
        <f t="shared" si="77"/>
        <v>57691.149885168037</v>
      </c>
      <c r="V10" s="69">
        <f t="shared" si="77"/>
        <v>57701.172912558177</v>
      </c>
      <c r="W10" s="69">
        <f t="shared" si="77"/>
        <v>57711.197681308615</v>
      </c>
      <c r="X10" s="69">
        <f t="shared" si="77"/>
        <v>57721.224191721885</v>
      </c>
      <c r="Y10" s="69">
        <f t="shared" si="77"/>
        <v>57731.252444100581</v>
      </c>
      <c r="Z10" s="69">
        <f t="shared" si="77"/>
        <v>57741.282438747345</v>
      </c>
      <c r="AA10" s="69">
        <f t="shared" si="77"/>
        <v>57751.314175964872</v>
      </c>
      <c r="AB10" s="69">
        <f t="shared" si="77"/>
        <v>57761.347656055914</v>
      </c>
      <c r="AC10" s="69">
        <f t="shared" si="77"/>
        <v>57771.382879323261</v>
      </c>
      <c r="AD10" s="69">
        <f t="shared" si="77"/>
        <v>57781.419846069773</v>
      </c>
      <c r="AE10" s="69">
        <f t="shared" si="77"/>
        <v>57791.458556598351</v>
      </c>
      <c r="AF10" s="69">
        <f t="shared" si="77"/>
        <v>57801.499011211956</v>
      </c>
      <c r="AG10" s="69">
        <f t="shared" si="77"/>
        <v>57811.541210213596</v>
      </c>
      <c r="AH10" s="69">
        <f t="shared" si="77"/>
        <v>57821.585153906337</v>
      </c>
      <c r="AI10" s="69">
        <f t="shared" si="77"/>
        <v>57831.630842593288</v>
      </c>
      <c r="AJ10" s="69">
        <f t="shared" si="77"/>
        <v>57841.678276577622</v>
      </c>
      <c r="AK10" s="69">
        <f t="shared" si="77"/>
        <v>57851.72745616256</v>
      </c>
      <c r="AL10" s="69">
        <f t="shared" si="77"/>
        <v>57861.778381651377</v>
      </c>
      <c r="AM10" s="69">
        <f t="shared" si="77"/>
        <v>57871.831053347392</v>
      </c>
      <c r="AN10" s="69">
        <f t="shared" ref="AN10:BE10" si="78">AM10*(1+$E$10)</f>
        <v>57881.885471553993</v>
      </c>
      <c r="AO10" s="69">
        <f t="shared" si="78"/>
        <v>57891.941636574607</v>
      </c>
      <c r="AP10" s="69">
        <f t="shared" si="78"/>
        <v>57901.999548712716</v>
      </c>
      <c r="AQ10" s="69">
        <f t="shared" si="78"/>
        <v>57912.059208271858</v>
      </c>
      <c r="AR10" s="69">
        <f t="shared" si="78"/>
        <v>57922.120615555628</v>
      </c>
      <c r="AS10" s="69">
        <f t="shared" si="78"/>
        <v>57932.183770867668</v>
      </c>
      <c r="AT10" s="69">
        <f t="shared" si="78"/>
        <v>57942.248674511669</v>
      </c>
      <c r="AU10" s="69">
        <f t="shared" si="78"/>
        <v>57952.31532679138</v>
      </c>
      <c r="AV10" s="69">
        <f t="shared" si="78"/>
        <v>57962.383728010602</v>
      </c>
      <c r="AW10" s="69">
        <f t="shared" si="78"/>
        <v>57972.453878473192</v>
      </c>
      <c r="AX10" s="69">
        <f t="shared" si="78"/>
        <v>57982.525778483054</v>
      </c>
      <c r="AY10" s="69">
        <f t="shared" si="78"/>
        <v>57992.599428344147</v>
      </c>
      <c r="AZ10" s="69">
        <f t="shared" si="78"/>
        <v>58002.674828360483</v>
      </c>
      <c r="BA10" s="69">
        <f t="shared" si="78"/>
        <v>58012.751978836124</v>
      </c>
      <c r="BB10" s="69">
        <f t="shared" si="78"/>
        <v>58022.830880075198</v>
      </c>
      <c r="BC10" s="69">
        <f t="shared" si="78"/>
        <v>58032.91153238187</v>
      </c>
      <c r="BD10" s="69">
        <f t="shared" si="78"/>
        <v>58042.99393606036</v>
      </c>
      <c r="BE10" s="69">
        <f t="shared" si="78"/>
        <v>58053.078091414944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57410.143150000615</v>
      </c>
      <c r="DG10" s="108">
        <f t="shared" si="20"/>
        <v>57420.117356415452</v>
      </c>
      <c r="DH10" s="108">
        <f t="shared" si="21"/>
        <v>57430.093295708626</v>
      </c>
      <c r="DI10" s="108">
        <f t="shared" si="22"/>
        <v>57440.070968181208</v>
      </c>
      <c r="DJ10" s="108">
        <f t="shared" si="23"/>
        <v>61417.660033189852</v>
      </c>
      <c r="DK10" s="108">
        <f t="shared" si="24"/>
        <v>61428.330489403255</v>
      </c>
      <c r="DL10" s="108">
        <f t="shared" si="25"/>
        <v>61439.002799458627</v>
      </c>
      <c r="DM10" s="108">
        <f t="shared" si="26"/>
        <v>61449.676963678052</v>
      </c>
      <c r="DN10" s="108">
        <f t="shared" si="27"/>
        <v>54579.349799520547</v>
      </c>
      <c r="DO10" s="108">
        <f t="shared" si="28"/>
        <v>54588.832195331081</v>
      </c>
      <c r="DP10" s="108">
        <f t="shared" si="29"/>
        <v>54598.316238574778</v>
      </c>
      <c r="DQ10" s="108">
        <f t="shared" si="30"/>
        <v>54607.80192953784</v>
      </c>
      <c r="DR10" s="108">
        <f t="shared" si="31"/>
        <v>54617.289268506545</v>
      </c>
      <c r="DS10" s="108">
        <f t="shared" si="32"/>
        <v>56788.09155486845</v>
      </c>
      <c r="DT10" s="108">
        <f t="shared" si="33"/>
        <v>56797.95768855136</v>
      </c>
      <c r="DU10" s="108">
        <f t="shared" si="34"/>
        <v>56807.825536336488</v>
      </c>
      <c r="DV10" s="108">
        <f t="shared" si="35"/>
        <v>56817.695098521646</v>
      </c>
      <c r="DW10" s="108">
        <f t="shared" si="36"/>
        <v>56619.203245906472</v>
      </c>
      <c r="DX10" s="108">
        <f t="shared" si="37"/>
        <v>56629.040037616658</v>
      </c>
      <c r="DY10" s="108">
        <f t="shared" si="38"/>
        <v>56638.878538331301</v>
      </c>
      <c r="DZ10" s="108">
        <f t="shared" si="39"/>
        <v>56648.718748347324</v>
      </c>
      <c r="EA10" s="108">
        <f t="shared" si="40"/>
        <v>57872.900131582508</v>
      </c>
      <c r="EB10" s="108">
        <f t="shared" si="41"/>
        <v>57882.954735526444</v>
      </c>
      <c r="EC10" s="108">
        <f t="shared" si="42"/>
        <v>57893.011086316656</v>
      </c>
      <c r="ED10" s="108">
        <f t="shared" si="43"/>
        <v>57903.069184256645</v>
      </c>
      <c r="EE10" s="108">
        <f t="shared" si="44"/>
        <v>57913.12902964995</v>
      </c>
      <c r="EF10" s="108">
        <f t="shared" si="45"/>
        <v>56407.614799250914</v>
      </c>
      <c r="EG10" s="108">
        <f t="shared" si="46"/>
        <v>56417.414830438902</v>
      </c>
      <c r="EH10" s="108">
        <f t="shared" si="47"/>
        <v>56427.216564244722</v>
      </c>
      <c r="EI10" s="108">
        <f t="shared" si="48"/>
        <v>56437.020000964192</v>
      </c>
      <c r="EJ10" s="108">
        <f t="shared" si="49"/>
        <v>56521.514691419186</v>
      </c>
      <c r="EK10" s="108">
        <f t="shared" si="50"/>
        <v>56531.334511114444</v>
      </c>
      <c r="EL10" s="108">
        <f t="shared" si="51"/>
        <v>56541.156036865512</v>
      </c>
      <c r="EM10" s="108">
        <f t="shared" si="52"/>
        <v>56550.979268968797</v>
      </c>
      <c r="EN10" s="108">
        <f t="shared" si="53"/>
        <v>61868.655388083971</v>
      </c>
      <c r="EO10" s="108">
        <f t="shared" si="54"/>
        <v>61879.404198408956</v>
      </c>
      <c r="EP10" s="108">
        <f t="shared" si="55"/>
        <v>61890.154876188833</v>
      </c>
      <c r="EQ10" s="108">
        <f t="shared" si="56"/>
        <v>61900.907421748045</v>
      </c>
      <c r="ER10" s="108">
        <f t="shared" si="57"/>
        <v>61911.661835411098</v>
      </c>
      <c r="ES10" s="108">
        <f t="shared" si="58"/>
        <v>59742.935650272033</v>
      </c>
      <c r="ET10" s="108">
        <f t="shared" si="59"/>
        <v>59753.315146634675</v>
      </c>
      <c r="EU10" s="108">
        <f t="shared" si="60"/>
        <v>59763.696446289097</v>
      </c>
      <c r="EV10" s="108">
        <f t="shared" si="61"/>
        <v>59774.079549548595</v>
      </c>
      <c r="EW10" s="108">
        <f t="shared" si="62"/>
        <v>60346.688868475248</v>
      </c>
      <c r="EX10" s="108">
        <f t="shared" si="63"/>
        <v>60357.173258483715</v>
      </c>
      <c r="EY10" s="108">
        <f t="shared" si="64"/>
        <v>60367.659470007755</v>
      </c>
      <c r="EZ10" s="108">
        <f t="shared" si="65"/>
        <v>60378.147503363834</v>
      </c>
      <c r="FA10" s="108">
        <f t="shared" si="66"/>
        <v>56152.316312806252</v>
      </c>
      <c r="FB10" s="108">
        <f t="shared" si="67"/>
        <v>56162.071989466247</v>
      </c>
      <c r="FC10" s="108">
        <f t="shared" si="68"/>
        <v>56171.829361038108</v>
      </c>
      <c r="FD10" s="108">
        <f t="shared" si="69"/>
        <v>56181.588427816299</v>
      </c>
      <c r="FE10" s="108">
        <f t="shared" si="70"/>
        <v>56191.34919009533</v>
      </c>
    </row>
    <row r="11" spans="1:161" ht="15.75" x14ac:dyDescent="0.25">
      <c r="A11" s="47" t="s">
        <v>187</v>
      </c>
      <c r="B11" s="12">
        <f>'Urb proj of all 25 ARs '!N11</f>
        <v>30630.201745720733</v>
      </c>
      <c r="C11" s="12">
        <f>'Urb proj of all 25 ARs '!O11</f>
        <v>30908.152765858784</v>
      </c>
      <c r="D11" s="100">
        <f t="shared" si="10"/>
        <v>9.0744103628662073E-3</v>
      </c>
      <c r="E11" s="101">
        <f t="shared" si="11"/>
        <v>1.737359614097933E-4</v>
      </c>
      <c r="F11" s="69">
        <f t="shared" si="12"/>
        <v>30635.523313269201</v>
      </c>
      <c r="G11" s="69">
        <f t="shared" si="16"/>
        <v>30640.845805365323</v>
      </c>
      <c r="H11" s="69">
        <f t="shared" ref="H11:AM11" si="79">G11*(1+$E$11)</f>
        <v>30646.169222169727</v>
      </c>
      <c r="I11" s="69">
        <f t="shared" si="79"/>
        <v>30651.493563843069</v>
      </c>
      <c r="J11" s="69">
        <f t="shared" si="79"/>
        <v>30656.818830546028</v>
      </c>
      <c r="K11" s="69">
        <f t="shared" si="79"/>
        <v>30662.145022439319</v>
      </c>
      <c r="L11" s="69">
        <f t="shared" si="79"/>
        <v>30667.472139683679</v>
      </c>
      <c r="M11" s="69">
        <f t="shared" si="79"/>
        <v>30672.800182439874</v>
      </c>
      <c r="N11" s="69">
        <f t="shared" si="79"/>
        <v>30678.129150868703</v>
      </c>
      <c r="O11" s="69">
        <f t="shared" si="79"/>
        <v>30683.459045130981</v>
      </c>
      <c r="P11" s="69">
        <f t="shared" si="79"/>
        <v>30688.789865387564</v>
      </c>
      <c r="Q11" s="69">
        <f t="shared" si="79"/>
        <v>30694.121611799328</v>
      </c>
      <c r="R11" s="69">
        <f t="shared" si="79"/>
        <v>30699.454284527183</v>
      </c>
      <c r="S11" s="69">
        <f t="shared" si="79"/>
        <v>30704.78788373206</v>
      </c>
      <c r="T11" s="69">
        <f t="shared" si="79"/>
        <v>30710.122409574924</v>
      </c>
      <c r="U11" s="69">
        <f t="shared" si="79"/>
        <v>30715.457862216765</v>
      </c>
      <c r="V11" s="69">
        <f t="shared" si="79"/>
        <v>30720.794241818599</v>
      </c>
      <c r="W11" s="69">
        <f t="shared" si="79"/>
        <v>30726.131548541474</v>
      </c>
      <c r="X11" s="69">
        <f t="shared" si="79"/>
        <v>30731.469782546465</v>
      </c>
      <c r="Y11" s="69">
        <f t="shared" si="79"/>
        <v>30736.808943994671</v>
      </c>
      <c r="Z11" s="69">
        <f t="shared" si="79"/>
        <v>30742.149033047226</v>
      </c>
      <c r="AA11" s="69">
        <f t="shared" si="79"/>
        <v>30747.490049865286</v>
      </c>
      <c r="AB11" s="69">
        <f t="shared" si="79"/>
        <v>30752.831994610038</v>
      </c>
      <c r="AC11" s="69">
        <f t="shared" si="79"/>
        <v>30758.174867442696</v>
      </c>
      <c r="AD11" s="69">
        <f t="shared" si="79"/>
        <v>30763.518668524503</v>
      </c>
      <c r="AE11" s="69">
        <f t="shared" si="79"/>
        <v>30768.863398016725</v>
      </c>
      <c r="AF11" s="69">
        <f t="shared" si="79"/>
        <v>30774.209056080665</v>
      </c>
      <c r="AG11" s="69">
        <f t="shared" si="79"/>
        <v>30779.555642877647</v>
      </c>
      <c r="AH11" s="69">
        <f t="shared" si="79"/>
        <v>30784.903158569028</v>
      </c>
      <c r="AI11" s="69">
        <f t="shared" si="79"/>
        <v>30790.251603316188</v>
      </c>
      <c r="AJ11" s="69">
        <f t="shared" si="79"/>
        <v>30795.600977280541</v>
      </c>
      <c r="AK11" s="69">
        <f t="shared" si="79"/>
        <v>30800.951280623522</v>
      </c>
      <c r="AL11" s="69">
        <f t="shared" si="79"/>
        <v>30806.302513506598</v>
      </c>
      <c r="AM11" s="69">
        <f t="shared" si="79"/>
        <v>30811.654676091264</v>
      </c>
      <c r="AN11" s="69">
        <f t="shared" ref="AN11:BE11" si="80">AM11*(1+$E$11)</f>
        <v>30817.007768539042</v>
      </c>
      <c r="AO11" s="69">
        <f t="shared" si="80"/>
        <v>30822.361791011484</v>
      </c>
      <c r="AP11" s="69">
        <f t="shared" si="80"/>
        <v>30827.716743670167</v>
      </c>
      <c r="AQ11" s="69">
        <f t="shared" si="80"/>
        <v>30833.072626676698</v>
      </c>
      <c r="AR11" s="69">
        <f t="shared" si="80"/>
        <v>30838.429440192711</v>
      </c>
      <c r="AS11" s="69">
        <f t="shared" si="80"/>
        <v>30843.787184379871</v>
      </c>
      <c r="AT11" s="69">
        <f t="shared" si="80"/>
        <v>30849.145859399869</v>
      </c>
      <c r="AU11" s="69">
        <f t="shared" si="80"/>
        <v>30854.505465414422</v>
      </c>
      <c r="AV11" s="69">
        <f t="shared" si="80"/>
        <v>30859.866002585281</v>
      </c>
      <c r="AW11" s="69">
        <f t="shared" si="80"/>
        <v>30865.227471074217</v>
      </c>
      <c r="AX11" s="69">
        <f t="shared" si="80"/>
        <v>30870.589871043037</v>
      </c>
      <c r="AY11" s="69">
        <f t="shared" si="80"/>
        <v>30875.953202653571</v>
      </c>
      <c r="AZ11" s="69">
        <f t="shared" si="80"/>
        <v>30881.317466067678</v>
      </c>
      <c r="BA11" s="69">
        <f t="shared" si="80"/>
        <v>30886.682661447245</v>
      </c>
      <c r="BB11" s="69">
        <f t="shared" si="80"/>
        <v>30892.048788954191</v>
      </c>
      <c r="BC11" s="69">
        <f t="shared" si="80"/>
        <v>30897.415848750457</v>
      </c>
      <c r="BD11" s="69">
        <f t="shared" si="80"/>
        <v>30902.783840998018</v>
      </c>
      <c r="BE11" s="69">
        <f t="shared" si="80"/>
        <v>30908.152765858871</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42832.162558895114</v>
      </c>
      <c r="DG11" s="108">
        <f t="shared" si="20"/>
        <v>42839.604045836546</v>
      </c>
      <c r="DH11" s="108">
        <f t="shared" si="21"/>
        <v>42847.046825631864</v>
      </c>
      <c r="DI11" s="108">
        <f t="shared" si="22"/>
        <v>42854.490898505683</v>
      </c>
      <c r="DJ11" s="108">
        <f t="shared" si="23"/>
        <v>46504.096830040355</v>
      </c>
      <c r="DK11" s="108">
        <f t="shared" si="24"/>
        <v>46512.176264012618</v>
      </c>
      <c r="DL11" s="108">
        <f t="shared" si="25"/>
        <v>46520.257101673109</v>
      </c>
      <c r="DM11" s="108">
        <f t="shared" si="26"/>
        <v>46528.339343265696</v>
      </c>
      <c r="DN11" s="108">
        <f t="shared" si="27"/>
        <v>39973.344687567143</v>
      </c>
      <c r="DO11" s="108">
        <f t="shared" si="28"/>
        <v>39980.289495037199</v>
      </c>
      <c r="DP11" s="108">
        <f t="shared" si="29"/>
        <v>39987.235509070058</v>
      </c>
      <c r="DQ11" s="108">
        <f t="shared" si="30"/>
        <v>39994.182729875349</v>
      </c>
      <c r="DR11" s="108">
        <f t="shared" si="31"/>
        <v>40001.131157662719</v>
      </c>
      <c r="DS11" s="108">
        <f t="shared" si="32"/>
        <v>41197.861053331122</v>
      </c>
      <c r="DT11" s="108">
        <f t="shared" si="33"/>
        <v>41205.018603329248</v>
      </c>
      <c r="DU11" s="108">
        <f t="shared" si="34"/>
        <v>41212.177396851206</v>
      </c>
      <c r="DV11" s="108">
        <f t="shared" si="35"/>
        <v>41219.33743411304</v>
      </c>
      <c r="DW11" s="108">
        <f t="shared" si="36"/>
        <v>43292.183358849739</v>
      </c>
      <c r="DX11" s="108">
        <f t="shared" si="37"/>
        <v>43299.704767947122</v>
      </c>
      <c r="DY11" s="108">
        <f t="shared" si="38"/>
        <v>43307.227483783739</v>
      </c>
      <c r="DZ11" s="108">
        <f t="shared" si="39"/>
        <v>43314.751506586632</v>
      </c>
      <c r="EA11" s="108">
        <f t="shared" si="40"/>
        <v>48015.288252028098</v>
      </c>
      <c r="EB11" s="108">
        <f t="shared" si="41"/>
        <v>48023.630234294935</v>
      </c>
      <c r="EC11" s="108">
        <f t="shared" si="42"/>
        <v>48031.973665864083</v>
      </c>
      <c r="ED11" s="108">
        <f t="shared" si="43"/>
        <v>48040.318546987328</v>
      </c>
      <c r="EE11" s="108">
        <f t="shared" si="44"/>
        <v>48048.664877916519</v>
      </c>
      <c r="EF11" s="108">
        <f t="shared" si="45"/>
        <v>47900.686697615827</v>
      </c>
      <c r="EG11" s="108">
        <f t="shared" si="46"/>
        <v>47909.008769471424</v>
      </c>
      <c r="EH11" s="108">
        <f t="shared" si="47"/>
        <v>47917.332287170182</v>
      </c>
      <c r="EI11" s="108">
        <f t="shared" si="48"/>
        <v>47925.657250963282</v>
      </c>
      <c r="EJ11" s="108">
        <f t="shared" si="49"/>
        <v>51028.925127445735</v>
      </c>
      <c r="EK11" s="108">
        <f t="shared" si="50"/>
        <v>51037.790686812463</v>
      </c>
      <c r="EL11" s="108">
        <f t="shared" si="51"/>
        <v>51046.65778644567</v>
      </c>
      <c r="EM11" s="108">
        <f t="shared" si="52"/>
        <v>51055.526426612952</v>
      </c>
      <c r="EN11" s="108">
        <f t="shared" si="53"/>
        <v>57651.769319583727</v>
      </c>
      <c r="EO11" s="108">
        <f t="shared" si="54"/>
        <v>57661.785505153443</v>
      </c>
      <c r="EP11" s="108">
        <f t="shared" si="55"/>
        <v>57671.80343089479</v>
      </c>
      <c r="EQ11" s="108">
        <f t="shared" si="56"/>
        <v>57681.823097110093</v>
      </c>
      <c r="ER11" s="108">
        <f t="shared" si="57"/>
        <v>57691.84450410174</v>
      </c>
      <c r="ES11" s="108">
        <f t="shared" si="58"/>
        <v>52891.452236260193</v>
      </c>
      <c r="ET11" s="108">
        <f t="shared" si="59"/>
        <v>52900.64138356482</v>
      </c>
      <c r="EU11" s="108">
        <f t="shared" si="60"/>
        <v>52909.832127354784</v>
      </c>
      <c r="EV11" s="108">
        <f t="shared" si="61"/>
        <v>52919.024467907468</v>
      </c>
      <c r="EW11" s="108">
        <f t="shared" si="62"/>
        <v>47979.120197902084</v>
      </c>
      <c r="EX11" s="108">
        <f t="shared" si="63"/>
        <v>47987.455896477266</v>
      </c>
      <c r="EY11" s="108">
        <f t="shared" si="64"/>
        <v>47995.793043263053</v>
      </c>
      <c r="EZ11" s="108">
        <f t="shared" si="65"/>
        <v>48004.131638511048</v>
      </c>
      <c r="FA11" s="108">
        <f t="shared" si="66"/>
        <v>39091.762914440405</v>
      </c>
      <c r="FB11" s="108">
        <f t="shared" si="67"/>
        <v>39098.554559453551</v>
      </c>
      <c r="FC11" s="108">
        <f t="shared" si="68"/>
        <v>39105.347384419671</v>
      </c>
      <c r="FD11" s="108">
        <f t="shared" si="69"/>
        <v>39112.141389543765</v>
      </c>
      <c r="FE11" s="108">
        <f t="shared" si="70"/>
        <v>39118.936575030872</v>
      </c>
    </row>
    <row r="12" spans="1:161" ht="15.75" x14ac:dyDescent="0.25">
      <c r="A12" s="47" t="s">
        <v>188</v>
      </c>
      <c r="B12" s="12">
        <f>'Urb proj of all 25 ARs '!N12</f>
        <v>72227.884679165902</v>
      </c>
      <c r="C12" s="12">
        <f>'Urb proj of all 25 ARs '!O12</f>
        <v>72883.310144386429</v>
      </c>
      <c r="D12" s="100">
        <f t="shared" si="10"/>
        <v>9.0744103628661917E-3</v>
      </c>
      <c r="E12" s="101">
        <f t="shared" si="11"/>
        <v>1.737359614097933E-4</v>
      </c>
      <c r="F12" s="69">
        <f t="shared" si="12"/>
        <v>72240.433260151229</v>
      </c>
      <c r="G12" s="69">
        <f t="shared" si="16"/>
        <v>72252.984021276337</v>
      </c>
      <c r="H12" s="69">
        <f t="shared" ref="H12:AM12" si="81">G12*(1+$E$12)</f>
        <v>72265.536962919999</v>
      </c>
      <c r="I12" s="69">
        <f t="shared" si="81"/>
        <v>72278.092085461045</v>
      </c>
      <c r="J12" s="69">
        <f t="shared" si="81"/>
        <v>72290.649389278376</v>
      </c>
      <c r="K12" s="69">
        <f t="shared" si="81"/>
        <v>72303.208874750955</v>
      </c>
      <c r="L12" s="69">
        <f t="shared" si="81"/>
        <v>72315.770542257829</v>
      </c>
      <c r="M12" s="69">
        <f t="shared" si="81"/>
        <v>72328.334392178076</v>
      </c>
      <c r="N12" s="69">
        <f t="shared" si="81"/>
        <v>72340.900424890875</v>
      </c>
      <c r="O12" s="69">
        <f t="shared" si="81"/>
        <v>72353.468640775449</v>
      </c>
      <c r="P12" s="69">
        <f t="shared" si="81"/>
        <v>72366.039040211093</v>
      </c>
      <c r="Q12" s="69">
        <f t="shared" si="81"/>
        <v>72378.611623577162</v>
      </c>
      <c r="R12" s="69">
        <f t="shared" si="81"/>
        <v>72391.186391253097</v>
      </c>
      <c r="S12" s="69">
        <f t="shared" si="81"/>
        <v>72403.763343618382</v>
      </c>
      <c r="T12" s="69">
        <f t="shared" si="81"/>
        <v>72416.342481052576</v>
      </c>
      <c r="U12" s="69">
        <f t="shared" si="81"/>
        <v>72428.923803935308</v>
      </c>
      <c r="V12" s="69">
        <f t="shared" si="81"/>
        <v>72441.507312646267</v>
      </c>
      <c r="W12" s="69">
        <f t="shared" si="81"/>
        <v>72454.0930075652</v>
      </c>
      <c r="X12" s="69">
        <f t="shared" si="81"/>
        <v>72466.68088907194</v>
      </c>
      <c r="Y12" s="69">
        <f t="shared" si="81"/>
        <v>72479.270957546381</v>
      </c>
      <c r="Z12" s="69">
        <f t="shared" si="81"/>
        <v>72491.863213368473</v>
      </c>
      <c r="AA12" s="69">
        <f t="shared" si="81"/>
        <v>72504.457656918239</v>
      </c>
      <c r="AB12" s="69">
        <f t="shared" si="81"/>
        <v>72517.05428857576</v>
      </c>
      <c r="AC12" s="69">
        <f t="shared" si="81"/>
        <v>72529.653108721192</v>
      </c>
      <c r="AD12" s="69">
        <f t="shared" si="81"/>
        <v>72542.254117734759</v>
      </c>
      <c r="AE12" s="69">
        <f t="shared" si="81"/>
        <v>72554.857315996735</v>
      </c>
      <c r="AF12" s="69">
        <f t="shared" si="81"/>
        <v>72567.462703887475</v>
      </c>
      <c r="AG12" s="69">
        <f t="shared" si="81"/>
        <v>72580.070281787397</v>
      </c>
      <c r="AH12" s="69">
        <f t="shared" si="81"/>
        <v>72592.68005007699</v>
      </c>
      <c r="AI12" s="69">
        <f t="shared" si="81"/>
        <v>72605.2920091368</v>
      </c>
      <c r="AJ12" s="69">
        <f t="shared" si="81"/>
        <v>72617.906159347447</v>
      </c>
      <c r="AK12" s="69">
        <f t="shared" si="81"/>
        <v>72630.52250108961</v>
      </c>
      <c r="AL12" s="69">
        <f t="shared" si="81"/>
        <v>72643.14103474404</v>
      </c>
      <c r="AM12" s="69">
        <f t="shared" si="81"/>
        <v>72655.761760691545</v>
      </c>
      <c r="AN12" s="69">
        <f t="shared" ref="AN12:BE12" si="82">AM12*(1+$E$12)</f>
        <v>72668.384679312992</v>
      </c>
      <c r="AO12" s="69">
        <f t="shared" si="82"/>
        <v>72681.009790989352</v>
      </c>
      <c r="AP12" s="69">
        <f t="shared" si="82"/>
        <v>72693.637096101622</v>
      </c>
      <c r="AQ12" s="69">
        <f t="shared" si="82"/>
        <v>72706.266595030887</v>
      </c>
      <c r="AR12" s="69">
        <f t="shared" si="82"/>
        <v>72718.898288158292</v>
      </c>
      <c r="AS12" s="69">
        <f t="shared" si="82"/>
        <v>72731.532175865053</v>
      </c>
      <c r="AT12" s="69">
        <f t="shared" si="82"/>
        <v>72744.168258532431</v>
      </c>
      <c r="AU12" s="69">
        <f t="shared" si="82"/>
        <v>72756.806536541786</v>
      </c>
      <c r="AV12" s="69">
        <f t="shared" si="82"/>
        <v>72769.447010274525</v>
      </c>
      <c r="AW12" s="69">
        <f t="shared" si="82"/>
        <v>72782.089680112113</v>
      </c>
      <c r="AX12" s="69">
        <f t="shared" si="82"/>
        <v>72794.734546436099</v>
      </c>
      <c r="AY12" s="69">
        <f t="shared" si="82"/>
        <v>72807.381609628093</v>
      </c>
      <c r="AZ12" s="69">
        <f t="shared" si="82"/>
        <v>72820.030870069779</v>
      </c>
      <c r="BA12" s="69">
        <f t="shared" si="82"/>
        <v>72832.682328142881</v>
      </c>
      <c r="BB12" s="69">
        <f t="shared" si="82"/>
        <v>72845.335984229212</v>
      </c>
      <c r="BC12" s="69">
        <f t="shared" si="82"/>
        <v>72857.991838710645</v>
      </c>
      <c r="BD12" s="69">
        <f t="shared" si="82"/>
        <v>72870.649891969137</v>
      </c>
      <c r="BE12" s="69">
        <f t="shared" si="82"/>
        <v>72883.310144386676</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61721.34183150989</v>
      </c>
      <c r="DG12" s="108">
        <f t="shared" si="20"/>
        <v>61732.065048172481</v>
      </c>
      <c r="DH12" s="108">
        <f t="shared" si="21"/>
        <v>61742.790127843436</v>
      </c>
      <c r="DI12" s="108">
        <f t="shared" si="22"/>
        <v>61753.517070846421</v>
      </c>
      <c r="DJ12" s="108">
        <f t="shared" si="23"/>
        <v>65816.311120340368</v>
      </c>
      <c r="DK12" s="108">
        <f t="shared" si="24"/>
        <v>65827.745780429294</v>
      </c>
      <c r="DL12" s="108">
        <f t="shared" si="25"/>
        <v>65839.182427129897</v>
      </c>
      <c r="DM12" s="108">
        <f t="shared" si="26"/>
        <v>65850.621060787307</v>
      </c>
      <c r="DN12" s="108">
        <f t="shared" si="27"/>
        <v>58918.948176282902</v>
      </c>
      <c r="DO12" s="108">
        <f t="shared" si="28"/>
        <v>58929.184516389563</v>
      </c>
      <c r="DP12" s="108">
        <f t="shared" si="29"/>
        <v>58939.42263491662</v>
      </c>
      <c r="DQ12" s="108">
        <f t="shared" si="30"/>
        <v>58949.662532173032</v>
      </c>
      <c r="DR12" s="108">
        <f t="shared" si="31"/>
        <v>58959.904208467851</v>
      </c>
      <c r="DS12" s="108">
        <f t="shared" si="32"/>
        <v>60409.698333788852</v>
      </c>
      <c r="DT12" s="108">
        <f t="shared" si="33"/>
        <v>60420.193670807348</v>
      </c>
      <c r="DU12" s="108">
        <f t="shared" si="34"/>
        <v>60430.690831243315</v>
      </c>
      <c r="DV12" s="108">
        <f t="shared" si="35"/>
        <v>60441.189815413549</v>
      </c>
      <c r="DW12" s="108">
        <f t="shared" si="36"/>
        <v>60005.867053351802</v>
      </c>
      <c r="DX12" s="108">
        <f t="shared" si="37"/>
        <v>60016.292230354542</v>
      </c>
      <c r="DY12" s="108">
        <f t="shared" si="38"/>
        <v>60026.719218585436</v>
      </c>
      <c r="DZ12" s="108">
        <f t="shared" si="39"/>
        <v>60037.148018359156</v>
      </c>
      <c r="EA12" s="108">
        <f t="shared" si="40"/>
        <v>61422.911764288729</v>
      </c>
      <c r="EB12" s="108">
        <f t="shared" si="41"/>
        <v>61433.583132916683</v>
      </c>
      <c r="EC12" s="108">
        <f t="shared" si="42"/>
        <v>61444.256355545134</v>
      </c>
      <c r="ED12" s="108">
        <f t="shared" si="43"/>
        <v>61454.931432496174</v>
      </c>
      <c r="EE12" s="108">
        <f t="shared" si="44"/>
        <v>61465.608364091975</v>
      </c>
      <c r="EF12" s="108">
        <f t="shared" si="45"/>
        <v>58761.646213667773</v>
      </c>
      <c r="EG12" s="108">
        <f t="shared" si="46"/>
        <v>58771.855224766725</v>
      </c>
      <c r="EH12" s="108">
        <f t="shared" si="47"/>
        <v>58782.06600953803</v>
      </c>
      <c r="EI12" s="108">
        <f t="shared" si="48"/>
        <v>58792.278568289854</v>
      </c>
      <c r="EJ12" s="108">
        <f t="shared" si="49"/>
        <v>58914.346489590331</v>
      </c>
      <c r="EK12" s="108">
        <f t="shared" si="50"/>
        <v>58924.582030218531</v>
      </c>
      <c r="EL12" s="108">
        <f t="shared" si="51"/>
        <v>58934.819349128222</v>
      </c>
      <c r="EM12" s="108">
        <f t="shared" si="52"/>
        <v>58945.058446628362</v>
      </c>
      <c r="EN12" s="108">
        <f t="shared" si="53"/>
        <v>63393.113679160575</v>
      </c>
      <c r="EO12" s="108">
        <f t="shared" si="54"/>
        <v>63404.127342712389</v>
      </c>
      <c r="EP12" s="108">
        <f t="shared" si="55"/>
        <v>63415.142919733618</v>
      </c>
      <c r="EQ12" s="108">
        <f t="shared" si="56"/>
        <v>63426.160410556724</v>
      </c>
      <c r="ER12" s="108">
        <f t="shared" si="57"/>
        <v>63437.179815514181</v>
      </c>
      <c r="ES12" s="108">
        <f t="shared" si="58"/>
        <v>63987.01230630104</v>
      </c>
      <c r="ET12" s="108">
        <f t="shared" si="59"/>
        <v>63998.129151401808</v>
      </c>
      <c r="EU12" s="108">
        <f t="shared" si="60"/>
        <v>64009.247927898359</v>
      </c>
      <c r="EV12" s="108">
        <f t="shared" si="61"/>
        <v>64020.368636126237</v>
      </c>
      <c r="EW12" s="108">
        <f t="shared" si="62"/>
        <v>63423.19846599314</v>
      </c>
      <c r="EX12" s="108">
        <f t="shared" si="63"/>
        <v>63434.217356354311</v>
      </c>
      <c r="EY12" s="108">
        <f t="shared" si="64"/>
        <v>63445.238161092995</v>
      </c>
      <c r="EZ12" s="108">
        <f t="shared" si="65"/>
        <v>63456.260880541791</v>
      </c>
      <c r="FA12" s="108">
        <f t="shared" si="66"/>
        <v>59007.130843028826</v>
      </c>
      <c r="FB12" s="108">
        <f t="shared" si="67"/>
        <v>59017.382503635876</v>
      </c>
      <c r="FC12" s="108">
        <f t="shared" si="68"/>
        <v>59027.635945325026</v>
      </c>
      <c r="FD12" s="108">
        <f t="shared" si="69"/>
        <v>59037.891168405738</v>
      </c>
      <c r="FE12" s="108">
        <f t="shared" si="70"/>
        <v>59048.148173187496</v>
      </c>
    </row>
    <row r="13" spans="1:161" ht="15.75" x14ac:dyDescent="0.25">
      <c r="A13" s="47" t="s">
        <v>177</v>
      </c>
      <c r="B13" s="12">
        <f>'Urb proj of all 25 ARs '!N13</f>
        <v>146455.36931165075</v>
      </c>
      <c r="C13" s="12">
        <f>'Urb proj of all 25 ARs '!O13</f>
        <v>147784.3654326298</v>
      </c>
      <c r="D13" s="100">
        <f t="shared" si="10"/>
        <v>9.0744103628662611E-3</v>
      </c>
      <c r="E13" s="101">
        <f t="shared" si="11"/>
        <v>1.737359614097933E-4</v>
      </c>
      <c r="F13" s="69">
        <f t="shared" si="12"/>
        <v>146480.81387604174</v>
      </c>
      <c r="G13" s="69">
        <f t="shared" si="16"/>
        <v>146506.26286106856</v>
      </c>
      <c r="H13" s="69">
        <f t="shared" ref="H13:AM13" si="83">G13*(1+$E$13)</f>
        <v>146531.71626749929</v>
      </c>
      <c r="I13" s="69">
        <f t="shared" si="83"/>
        <v>146557.17409610204</v>
      </c>
      <c r="J13" s="69">
        <f t="shared" si="83"/>
        <v>146582.63634764514</v>
      </c>
      <c r="K13" s="69">
        <f t="shared" si="83"/>
        <v>146608.10302289698</v>
      </c>
      <c r="L13" s="69">
        <f t="shared" si="83"/>
        <v>146633.57412262613</v>
      </c>
      <c r="M13" s="69">
        <f t="shared" si="83"/>
        <v>146659.04964760129</v>
      </c>
      <c r="N13" s="69">
        <f t="shared" si="83"/>
        <v>146684.52959859127</v>
      </c>
      <c r="O13" s="69">
        <f t="shared" si="83"/>
        <v>146710.01397636501</v>
      </c>
      <c r="P13" s="69">
        <f t="shared" si="83"/>
        <v>146735.50278169164</v>
      </c>
      <c r="Q13" s="69">
        <f t="shared" si="83"/>
        <v>146760.99601534038</v>
      </c>
      <c r="R13" s="69">
        <f t="shared" si="83"/>
        <v>146786.49367808056</v>
      </c>
      <c r="S13" s="69">
        <f t="shared" si="83"/>
        <v>146811.99577068168</v>
      </c>
      <c r="T13" s="69">
        <f t="shared" si="83"/>
        <v>146837.50229391339</v>
      </c>
      <c r="U13" s="69">
        <f t="shared" si="83"/>
        <v>146863.01324854544</v>
      </c>
      <c r="V13" s="69">
        <f t="shared" si="83"/>
        <v>146888.5286353477</v>
      </c>
      <c r="W13" s="69">
        <f t="shared" si="83"/>
        <v>146914.04845509023</v>
      </c>
      <c r="X13" s="69">
        <f t="shared" si="83"/>
        <v>146939.57270854319</v>
      </c>
      <c r="Y13" s="69">
        <f t="shared" si="83"/>
        <v>146965.10139647685</v>
      </c>
      <c r="Z13" s="69">
        <f t="shared" si="83"/>
        <v>146990.63451966166</v>
      </c>
      <c r="AA13" s="69">
        <f t="shared" si="83"/>
        <v>147016.17207886817</v>
      </c>
      <c r="AB13" s="69">
        <f t="shared" si="83"/>
        <v>147041.71407486708</v>
      </c>
      <c r="AC13" s="69">
        <f t="shared" si="83"/>
        <v>147067.26050842923</v>
      </c>
      <c r="AD13" s="69">
        <f t="shared" si="83"/>
        <v>147092.81138032555</v>
      </c>
      <c r="AE13" s="69">
        <f t="shared" si="83"/>
        <v>147118.36669132719</v>
      </c>
      <c r="AF13" s="69">
        <f t="shared" si="83"/>
        <v>147143.92644220535</v>
      </c>
      <c r="AG13" s="69">
        <f t="shared" si="83"/>
        <v>147169.49063373139</v>
      </c>
      <c r="AH13" s="69">
        <f t="shared" si="83"/>
        <v>147195.05926667684</v>
      </c>
      <c r="AI13" s="69">
        <f t="shared" si="83"/>
        <v>147220.6323418133</v>
      </c>
      <c r="AJ13" s="69">
        <f t="shared" si="83"/>
        <v>147246.20985991255</v>
      </c>
      <c r="AK13" s="69">
        <f t="shared" si="83"/>
        <v>147271.7918217465</v>
      </c>
      <c r="AL13" s="69">
        <f t="shared" si="83"/>
        <v>147297.37822808721</v>
      </c>
      <c r="AM13" s="69">
        <f t="shared" si="83"/>
        <v>147322.96907970682</v>
      </c>
      <c r="AN13" s="69">
        <f t="shared" ref="AN13:BE13" si="84">AM13*(1+$E$13)</f>
        <v>147348.56437737762</v>
      </c>
      <c r="AO13" s="69">
        <f t="shared" si="84"/>
        <v>147374.16412187208</v>
      </c>
      <c r="AP13" s="69">
        <f t="shared" si="84"/>
        <v>147399.76831396276</v>
      </c>
      <c r="AQ13" s="69">
        <f t="shared" si="84"/>
        <v>147425.37695442236</v>
      </c>
      <c r="AR13" s="69">
        <f t="shared" si="84"/>
        <v>147450.99004402373</v>
      </c>
      <c r="AS13" s="69">
        <f t="shared" si="84"/>
        <v>147476.60758353985</v>
      </c>
      <c r="AT13" s="69">
        <f t="shared" si="84"/>
        <v>147502.22957374383</v>
      </c>
      <c r="AU13" s="69">
        <f t="shared" si="84"/>
        <v>147527.85601540891</v>
      </c>
      <c r="AV13" s="69">
        <f t="shared" si="84"/>
        <v>147553.48690930847</v>
      </c>
      <c r="AW13" s="69">
        <f t="shared" si="84"/>
        <v>147579.12225621604</v>
      </c>
      <c r="AX13" s="69">
        <f t="shared" si="84"/>
        <v>147604.76205690522</v>
      </c>
      <c r="AY13" s="69">
        <f t="shared" si="84"/>
        <v>147630.40631214983</v>
      </c>
      <c r="AZ13" s="69">
        <f t="shared" si="84"/>
        <v>147656.0550227238</v>
      </c>
      <c r="BA13" s="69">
        <f t="shared" si="84"/>
        <v>147681.70818940114</v>
      </c>
      <c r="BB13" s="69">
        <f t="shared" si="84"/>
        <v>147707.36581295606</v>
      </c>
      <c r="BC13" s="69">
        <f t="shared" si="84"/>
        <v>147733.02789416289</v>
      </c>
      <c r="BD13" s="69">
        <f t="shared" si="84"/>
        <v>147758.69443379607</v>
      </c>
      <c r="BE13" s="69">
        <f t="shared" si="84"/>
        <v>147784.36543263018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157669.42406164657</v>
      </c>
      <c r="DG13" s="108">
        <f t="shared" si="20"/>
        <v>157696.81691062084</v>
      </c>
      <c r="DH13" s="108">
        <f t="shared" si="21"/>
        <v>157724.21451871807</v>
      </c>
      <c r="DI13" s="108">
        <f t="shared" si="22"/>
        <v>157751.61688676508</v>
      </c>
      <c r="DJ13" s="108">
        <f t="shared" si="23"/>
        <v>171325.8420151934</v>
      </c>
      <c r="DK13" s="108">
        <f t="shared" si="24"/>
        <v>171355.60747507025</v>
      </c>
      <c r="DL13" s="108">
        <f t="shared" si="25"/>
        <v>171385.3781062779</v>
      </c>
      <c r="DM13" s="108">
        <f t="shared" si="26"/>
        <v>171415.15390971478</v>
      </c>
      <c r="DN13" s="108">
        <f t="shared" si="27"/>
        <v>152574.11897834108</v>
      </c>
      <c r="DO13" s="108">
        <f t="shared" si="28"/>
        <v>152600.62658958804</v>
      </c>
      <c r="DP13" s="108">
        <f t="shared" si="29"/>
        <v>152627.13880616031</v>
      </c>
      <c r="DQ13" s="108">
        <f t="shared" si="30"/>
        <v>152653.65562885805</v>
      </c>
      <c r="DR13" s="108">
        <f t="shared" si="31"/>
        <v>152680.17705848144</v>
      </c>
      <c r="DS13" s="108">
        <f t="shared" si="32"/>
        <v>157157.4352094731</v>
      </c>
      <c r="DT13" s="108">
        <f t="shared" si="33"/>
        <v>157184.73910757192</v>
      </c>
      <c r="DU13" s="108">
        <f t="shared" si="34"/>
        <v>157212.04774933972</v>
      </c>
      <c r="DV13" s="108">
        <f t="shared" si="35"/>
        <v>157239.36113560063</v>
      </c>
      <c r="DW13" s="108">
        <f t="shared" si="36"/>
        <v>154432.19957824185</v>
      </c>
      <c r="DX13" s="108">
        <f t="shared" si="37"/>
        <v>154459.03000490821</v>
      </c>
      <c r="DY13" s="108">
        <f t="shared" si="38"/>
        <v>154485.86509298452</v>
      </c>
      <c r="DZ13" s="108">
        <f t="shared" si="39"/>
        <v>154512.70484328069</v>
      </c>
      <c r="EA13" s="108">
        <f t="shared" si="40"/>
        <v>159520.97558742168</v>
      </c>
      <c r="EB13" s="108">
        <f t="shared" si="41"/>
        <v>159548.69011748038</v>
      </c>
      <c r="EC13" s="108">
        <f t="shared" si="42"/>
        <v>159576.40946254964</v>
      </c>
      <c r="ED13" s="108">
        <f t="shared" si="43"/>
        <v>159604.13362346592</v>
      </c>
      <c r="EE13" s="108">
        <f t="shared" si="44"/>
        <v>159631.86260106595</v>
      </c>
      <c r="EF13" s="108">
        <f t="shared" si="45"/>
        <v>162624.35325871367</v>
      </c>
      <c r="EG13" s="108">
        <f t="shared" si="46"/>
        <v>162652.60695707571</v>
      </c>
      <c r="EH13" s="108">
        <f t="shared" si="47"/>
        <v>162680.8655641212</v>
      </c>
      <c r="EI13" s="108">
        <f t="shared" si="48"/>
        <v>162709.12908070296</v>
      </c>
      <c r="EJ13" s="108">
        <f t="shared" si="49"/>
        <v>163508.13206725448</v>
      </c>
      <c r="EK13" s="108">
        <f t="shared" si="50"/>
        <v>163536.53930977749</v>
      </c>
      <c r="EL13" s="108">
        <f t="shared" si="51"/>
        <v>163564.95148766012</v>
      </c>
      <c r="EM13" s="108">
        <f t="shared" si="52"/>
        <v>163593.36860175978</v>
      </c>
      <c r="EN13" s="108">
        <f t="shared" si="53"/>
        <v>175948.66578930369</v>
      </c>
      <c r="EO13" s="108">
        <f t="shared" si="54"/>
        <v>175979.23439991334</v>
      </c>
      <c r="EP13" s="108">
        <f t="shared" si="55"/>
        <v>176009.80832138998</v>
      </c>
      <c r="EQ13" s="108">
        <f t="shared" si="56"/>
        <v>176040.38755465625</v>
      </c>
      <c r="ER13" s="108">
        <f t="shared" si="57"/>
        <v>176070.972100635</v>
      </c>
      <c r="ES13" s="108">
        <f t="shared" si="58"/>
        <v>170047.23090200403</v>
      </c>
      <c r="ET13" s="108">
        <f t="shared" si="59"/>
        <v>170076.77422114986</v>
      </c>
      <c r="EU13" s="108">
        <f t="shared" si="60"/>
        <v>170106.32267303264</v>
      </c>
      <c r="EV13" s="108">
        <f t="shared" si="61"/>
        <v>170135.87625854413</v>
      </c>
      <c r="EW13" s="108">
        <f t="shared" si="62"/>
        <v>168934.77946524523</v>
      </c>
      <c r="EX13" s="108">
        <f t="shared" si="63"/>
        <v>168964.12951157114</v>
      </c>
      <c r="EY13" s="108">
        <f t="shared" si="64"/>
        <v>168993.48465705561</v>
      </c>
      <c r="EZ13" s="108">
        <f t="shared" si="65"/>
        <v>169022.84490258447</v>
      </c>
      <c r="FA13" s="108">
        <f t="shared" si="66"/>
        <v>154171.75479837906</v>
      </c>
      <c r="FB13" s="108">
        <f t="shared" si="67"/>
        <v>154198.53997642119</v>
      </c>
      <c r="FC13" s="108">
        <f t="shared" si="68"/>
        <v>154225.329808012</v>
      </c>
      <c r="FD13" s="108">
        <f t="shared" si="69"/>
        <v>154252.12429395993</v>
      </c>
      <c r="FE13" s="108">
        <f t="shared" si="70"/>
        <v>154278.92343507364</v>
      </c>
    </row>
    <row r="14" spans="1:161" ht="15.75" x14ac:dyDescent="0.25">
      <c r="A14" s="47" t="s">
        <v>194</v>
      </c>
      <c r="B14" s="12">
        <f>'Urb proj of all 25 ARs '!N14</f>
        <v>41805.155923630744</v>
      </c>
      <c r="C14" s="12">
        <f>'Urb proj of all 25 ARs '!O14</f>
        <v>42184.513063765378</v>
      </c>
      <c r="D14" s="100">
        <f t="shared" si="10"/>
        <v>9.0744103628662542E-3</v>
      </c>
      <c r="E14" s="101">
        <f t="shared" si="11"/>
        <v>1.737359614097933E-4</v>
      </c>
      <c r="F14" s="69">
        <f t="shared" si="12"/>
        <v>41812.41898258702</v>
      </c>
      <c r="G14" s="69">
        <f t="shared" si="16"/>
        <v>41819.683303397826</v>
      </c>
      <c r="H14" s="69">
        <f t="shared" ref="H14:AM14" si="85">G14*(1+$E$14)</f>
        <v>41826.948886282393</v>
      </c>
      <c r="I14" s="69">
        <f t="shared" si="85"/>
        <v>41834.21573145999</v>
      </c>
      <c r="J14" s="69">
        <f t="shared" si="85"/>
        <v>41841.483839149922</v>
      </c>
      <c r="K14" s="69">
        <f t="shared" si="85"/>
        <v>41848.753209571529</v>
      </c>
      <c r="L14" s="69">
        <f t="shared" si="85"/>
        <v>41856.023842944196</v>
      </c>
      <c r="M14" s="69">
        <f t="shared" si="85"/>
        <v>41863.295739487345</v>
      </c>
      <c r="N14" s="69">
        <f t="shared" si="85"/>
        <v>41870.568899420425</v>
      </c>
      <c r="O14" s="69">
        <f t="shared" si="85"/>
        <v>41877.843322962937</v>
      </c>
      <c r="P14" s="69">
        <f t="shared" si="85"/>
        <v>41885.11901033442</v>
      </c>
      <c r="Q14" s="69">
        <f t="shared" si="85"/>
        <v>41892.395961754446</v>
      </c>
      <c r="R14" s="69">
        <f t="shared" si="85"/>
        <v>41899.674177442619</v>
      </c>
      <c r="S14" s="69">
        <f t="shared" si="85"/>
        <v>41906.953657618593</v>
      </c>
      <c r="T14" s="69">
        <f t="shared" si="85"/>
        <v>41914.234402502057</v>
      </c>
      <c r="U14" s="69">
        <f t="shared" si="85"/>
        <v>41921.516412312732</v>
      </c>
      <c r="V14" s="69">
        <f t="shared" si="85"/>
        <v>41928.799687270381</v>
      </c>
      <c r="W14" s="69">
        <f t="shared" si="85"/>
        <v>41936.084227594809</v>
      </c>
      <c r="X14" s="69">
        <f t="shared" si="85"/>
        <v>41943.370033505853</v>
      </c>
      <c r="Y14" s="69">
        <f t="shared" si="85"/>
        <v>41950.657105223392</v>
      </c>
      <c r="Z14" s="69">
        <f t="shared" si="85"/>
        <v>41957.945442967342</v>
      </c>
      <c r="AA14" s="69">
        <f t="shared" si="85"/>
        <v>41965.235046957656</v>
      </c>
      <c r="AB14" s="69">
        <f t="shared" si="85"/>
        <v>41972.525917414328</v>
      </c>
      <c r="AC14" s="69">
        <f t="shared" si="85"/>
        <v>41979.818054557385</v>
      </c>
      <c r="AD14" s="69">
        <f t="shared" si="85"/>
        <v>41987.111458606902</v>
      </c>
      <c r="AE14" s="69">
        <f t="shared" si="85"/>
        <v>41994.406129782983</v>
      </c>
      <c r="AF14" s="69">
        <f t="shared" si="85"/>
        <v>42001.702068305771</v>
      </c>
      <c r="AG14" s="69">
        <f t="shared" si="85"/>
        <v>42008.999274395457</v>
      </c>
      <c r="AH14" s="69">
        <f t="shared" si="85"/>
        <v>42016.297748272256</v>
      </c>
      <c r="AI14" s="69">
        <f t="shared" si="85"/>
        <v>42023.597490156433</v>
      </c>
      <c r="AJ14" s="69">
        <f t="shared" si="85"/>
        <v>42030.898500268282</v>
      </c>
      <c r="AK14" s="69">
        <f t="shared" si="85"/>
        <v>42038.200778828141</v>
      </c>
      <c r="AL14" s="69">
        <f t="shared" si="85"/>
        <v>42045.504326056391</v>
      </c>
      <c r="AM14" s="69">
        <f t="shared" si="85"/>
        <v>42052.809142173435</v>
      </c>
      <c r="AN14" s="69">
        <f t="shared" ref="AN14:BE14" si="86">AM14*(1+$E$14)</f>
        <v>42060.115227399736</v>
      </c>
      <c r="AO14" s="69">
        <f t="shared" si="86"/>
        <v>42067.422581955776</v>
      </c>
      <c r="AP14" s="69">
        <f t="shared" si="86"/>
        <v>42074.731206062082</v>
      </c>
      <c r="AQ14" s="69">
        <f t="shared" si="86"/>
        <v>42082.041099939226</v>
      </c>
      <c r="AR14" s="69">
        <f t="shared" si="86"/>
        <v>42089.352263807814</v>
      </c>
      <c r="AS14" s="69">
        <f t="shared" si="86"/>
        <v>42096.664697888482</v>
      </c>
      <c r="AT14" s="69">
        <f t="shared" si="86"/>
        <v>42103.978402401917</v>
      </c>
      <c r="AU14" s="69">
        <f t="shared" si="86"/>
        <v>42111.293377568836</v>
      </c>
      <c r="AV14" s="69">
        <f t="shared" si="86"/>
        <v>42118.609623609998</v>
      </c>
      <c r="AW14" s="69">
        <f t="shared" si="86"/>
        <v>42125.9271407462</v>
      </c>
      <c r="AX14" s="69">
        <f t="shared" si="86"/>
        <v>42133.245929198274</v>
      </c>
      <c r="AY14" s="69">
        <f t="shared" si="86"/>
        <v>42140.565989187096</v>
      </c>
      <c r="AZ14" s="69">
        <f t="shared" si="86"/>
        <v>42147.88732093358</v>
      </c>
      <c r="BA14" s="69">
        <f t="shared" si="86"/>
        <v>42155.209924658673</v>
      </c>
      <c r="BB14" s="69">
        <f t="shared" si="86"/>
        <v>42162.533800583362</v>
      </c>
      <c r="BC14" s="69">
        <f t="shared" si="86"/>
        <v>42169.858948928682</v>
      </c>
      <c r="BD14" s="69">
        <f t="shared" si="86"/>
        <v>42177.185369915693</v>
      </c>
      <c r="BE14" s="69">
        <f t="shared" si="86"/>
        <v>42184.513063765495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49668.117062412166</v>
      </c>
      <c r="DG14" s="108">
        <f t="shared" si="20"/>
        <v>49676.746200481415</v>
      </c>
      <c r="DH14" s="108">
        <f t="shared" si="21"/>
        <v>49685.37683774226</v>
      </c>
      <c r="DI14" s="108">
        <f t="shared" si="22"/>
        <v>49694.008974455173</v>
      </c>
      <c r="DJ14" s="108">
        <f t="shared" si="23"/>
        <v>54675.315742258244</v>
      </c>
      <c r="DK14" s="108">
        <f t="shared" si="24"/>
        <v>54684.814810804113</v>
      </c>
      <c r="DL14" s="108">
        <f t="shared" si="25"/>
        <v>54694.315529679785</v>
      </c>
      <c r="DM14" s="108">
        <f t="shared" si="26"/>
        <v>54703.817899171991</v>
      </c>
      <c r="DN14" s="108">
        <f t="shared" si="27"/>
        <v>49933.536400915051</v>
      </c>
      <c r="DO14" s="108">
        <f t="shared" si="28"/>
        <v>49942.211651868252</v>
      </c>
      <c r="DP14" s="108">
        <f t="shared" si="29"/>
        <v>49950.88841002452</v>
      </c>
      <c r="DQ14" s="108">
        <f t="shared" si="30"/>
        <v>49959.566675645707</v>
      </c>
      <c r="DR14" s="108">
        <f t="shared" si="31"/>
        <v>49968.246448993719</v>
      </c>
      <c r="DS14" s="108">
        <f t="shared" si="32"/>
        <v>50882.689760495974</v>
      </c>
      <c r="DT14" s="108">
        <f t="shared" si="33"/>
        <v>50891.529913520637</v>
      </c>
      <c r="DU14" s="108">
        <f t="shared" si="34"/>
        <v>50900.371602397776</v>
      </c>
      <c r="DV14" s="108">
        <f t="shared" si="35"/>
        <v>50909.214827394237</v>
      </c>
      <c r="DW14" s="108">
        <f t="shared" si="36"/>
        <v>49417.773335191123</v>
      </c>
      <c r="DX14" s="108">
        <f t="shared" si="37"/>
        <v>49426.358979552242</v>
      </c>
      <c r="DY14" s="108">
        <f t="shared" si="38"/>
        <v>49434.946115548541</v>
      </c>
      <c r="DZ14" s="108">
        <f t="shared" si="39"/>
        <v>49443.534743439173</v>
      </c>
      <c r="EA14" s="108">
        <f t="shared" si="40"/>
        <v>50756.129959452221</v>
      </c>
      <c r="EB14" s="108">
        <f t="shared" si="41"/>
        <v>50764.948124488168</v>
      </c>
      <c r="EC14" s="108">
        <f t="shared" si="42"/>
        <v>50773.767821556488</v>
      </c>
      <c r="ED14" s="108">
        <f t="shared" si="43"/>
        <v>50782.589050923365</v>
      </c>
      <c r="EE14" s="108">
        <f t="shared" si="44"/>
        <v>50791.411812855011</v>
      </c>
      <c r="EF14" s="108">
        <f t="shared" si="45"/>
        <v>48264.068530930512</v>
      </c>
      <c r="EG14" s="108">
        <f t="shared" si="46"/>
        <v>48272.453735278279</v>
      </c>
      <c r="EH14" s="108">
        <f t="shared" si="47"/>
        <v>48280.84039643759</v>
      </c>
      <c r="EI14" s="108">
        <f t="shared" si="48"/>
        <v>48289.22851466154</v>
      </c>
      <c r="EJ14" s="108">
        <f t="shared" si="49"/>
        <v>48267.560196746235</v>
      </c>
      <c r="EK14" s="108">
        <f t="shared" si="50"/>
        <v>48275.946007721919</v>
      </c>
      <c r="EL14" s="108">
        <f t="shared" si="51"/>
        <v>48284.333275614539</v>
      </c>
      <c r="EM14" s="108">
        <f t="shared" si="52"/>
        <v>48292.722000677211</v>
      </c>
      <c r="EN14" s="108">
        <f t="shared" si="53"/>
        <v>51895.492473877726</v>
      </c>
      <c r="EO14" s="108">
        <f t="shared" si="54"/>
        <v>51904.508587155513</v>
      </c>
      <c r="EP14" s="108">
        <f t="shared" si="55"/>
        <v>51913.526266856403</v>
      </c>
      <c r="EQ14" s="108">
        <f t="shared" si="56"/>
        <v>51922.545513252546</v>
      </c>
      <c r="ER14" s="108">
        <f t="shared" si="57"/>
        <v>51931.566326616135</v>
      </c>
      <c r="ES14" s="108">
        <f t="shared" si="58"/>
        <v>52080.097045350143</v>
      </c>
      <c r="ET14" s="108">
        <f t="shared" si="59"/>
        <v>52089.145231080634</v>
      </c>
      <c r="EU14" s="108">
        <f t="shared" si="60"/>
        <v>52098.194988806375</v>
      </c>
      <c r="EV14" s="108">
        <f t="shared" si="61"/>
        <v>52107.246318800469</v>
      </c>
      <c r="EW14" s="108">
        <f t="shared" si="62"/>
        <v>51505.68833256371</v>
      </c>
      <c r="EX14" s="108">
        <f t="shared" si="63"/>
        <v>51514.63672284424</v>
      </c>
      <c r="EY14" s="108">
        <f t="shared" si="64"/>
        <v>51523.586667781958</v>
      </c>
      <c r="EZ14" s="108">
        <f t="shared" si="65"/>
        <v>51532.538167646962</v>
      </c>
      <c r="FA14" s="108">
        <f t="shared" si="66"/>
        <v>48109.456680382864</v>
      </c>
      <c r="FB14" s="108">
        <f t="shared" si="67"/>
        <v>48117.815023092131</v>
      </c>
      <c r="FC14" s="108">
        <f t="shared" si="68"/>
        <v>48126.174817946106</v>
      </c>
      <c r="FD14" s="108">
        <f t="shared" si="69"/>
        <v>48134.536065197084</v>
      </c>
      <c r="FE14" s="108">
        <f t="shared" si="70"/>
        <v>48142.898765097387</v>
      </c>
    </row>
    <row r="15" spans="1:161" ht="15.75" x14ac:dyDescent="0.25">
      <c r="A15" s="47" t="s">
        <v>179</v>
      </c>
      <c r="B15" s="12">
        <f>'Urb proj of all 25 ARs '!N15</f>
        <v>2608.2917357825777</v>
      </c>
      <c r="C15" s="12">
        <f>'Urb proj of all 25 ARs '!O15</f>
        <v>2631.9604453391416</v>
      </c>
      <c r="D15" s="100">
        <f t="shared" si="10"/>
        <v>9.074410362866301E-3</v>
      </c>
      <c r="E15" s="101">
        <f t="shared" si="11"/>
        <v>1.737359614097933E-4</v>
      </c>
      <c r="F15" s="69">
        <f t="shared" si="12"/>
        <v>2608.744889854931</v>
      </c>
      <c r="G15" s="69">
        <f t="shared" si="16"/>
        <v>2609.198122656443</v>
      </c>
      <c r="H15" s="69">
        <f t="shared" ref="H15:AM15" si="87">G15*(1+$E$15)</f>
        <v>2609.6514342007913</v>
      </c>
      <c r="I15" s="69">
        <f t="shared" si="87"/>
        <v>2610.1048245016568</v>
      </c>
      <c r="J15" s="69">
        <f t="shared" si="87"/>
        <v>2610.5582935727221</v>
      </c>
      <c r="K15" s="69">
        <f t="shared" si="87"/>
        <v>2611.0118414276722</v>
      </c>
      <c r="L15" s="69">
        <f t="shared" si="87"/>
        <v>2611.465468080195</v>
      </c>
      <c r="M15" s="69">
        <f t="shared" si="87"/>
        <v>2611.9191735439804</v>
      </c>
      <c r="N15" s="69">
        <f t="shared" si="87"/>
        <v>2612.3729578327207</v>
      </c>
      <c r="O15" s="69">
        <f t="shared" si="87"/>
        <v>2612.8268209601106</v>
      </c>
      <c r="P15" s="69">
        <f t="shared" si="87"/>
        <v>2613.2807629398476</v>
      </c>
      <c r="Q15" s="69">
        <f t="shared" si="87"/>
        <v>2613.7347837856305</v>
      </c>
      <c r="R15" s="69">
        <f t="shared" si="87"/>
        <v>2614.1888835111617</v>
      </c>
      <c r="S15" s="69">
        <f t="shared" si="87"/>
        <v>2614.6430621301452</v>
      </c>
      <c r="T15" s="69">
        <f t="shared" si="87"/>
        <v>2615.0973196562877</v>
      </c>
      <c r="U15" s="69">
        <f t="shared" si="87"/>
        <v>2615.5516561032982</v>
      </c>
      <c r="V15" s="69">
        <f t="shared" si="87"/>
        <v>2616.0060714848883</v>
      </c>
      <c r="W15" s="69">
        <f t="shared" si="87"/>
        <v>2616.4605658147716</v>
      </c>
      <c r="X15" s="69">
        <f t="shared" si="87"/>
        <v>2616.9151391066644</v>
      </c>
      <c r="Y15" s="69">
        <f t="shared" si="87"/>
        <v>2617.3697913742849</v>
      </c>
      <c r="Z15" s="69">
        <f t="shared" si="87"/>
        <v>2617.8245226313543</v>
      </c>
      <c r="AA15" s="69">
        <f t="shared" si="87"/>
        <v>2618.2793328915959</v>
      </c>
      <c r="AB15" s="69">
        <f t="shared" si="87"/>
        <v>2618.7342221687354</v>
      </c>
      <c r="AC15" s="69">
        <f t="shared" si="87"/>
        <v>2619.1891904765007</v>
      </c>
      <c r="AD15" s="69">
        <f t="shared" si="87"/>
        <v>2619.6442378286224</v>
      </c>
      <c r="AE15" s="69">
        <f t="shared" si="87"/>
        <v>2620.099364238833</v>
      </c>
      <c r="AF15" s="69">
        <f t="shared" si="87"/>
        <v>2620.5545697208681</v>
      </c>
      <c r="AG15" s="69">
        <f t="shared" si="87"/>
        <v>2621.0098542884652</v>
      </c>
      <c r="AH15" s="69">
        <f t="shared" si="87"/>
        <v>2621.4652179553646</v>
      </c>
      <c r="AI15" s="69">
        <f t="shared" si="87"/>
        <v>2621.9206607353085</v>
      </c>
      <c r="AJ15" s="69">
        <f t="shared" si="87"/>
        <v>2622.3761826420414</v>
      </c>
      <c r="AK15" s="69">
        <f t="shared" si="87"/>
        <v>2622.8317836893107</v>
      </c>
      <c r="AL15" s="69">
        <f t="shared" si="87"/>
        <v>2623.2874638908661</v>
      </c>
      <c r="AM15" s="69">
        <f t="shared" si="87"/>
        <v>2623.7432232604592</v>
      </c>
      <c r="AN15" s="69">
        <f t="shared" ref="AN15:BE15" si="88">AM15*(1+$E$15)</f>
        <v>2624.1990618118448</v>
      </c>
      <c r="AO15" s="69">
        <f t="shared" si="88"/>
        <v>2624.6549795587794</v>
      </c>
      <c r="AP15" s="69">
        <f t="shared" si="88"/>
        <v>2625.1109765150222</v>
      </c>
      <c r="AQ15" s="69">
        <f t="shared" si="88"/>
        <v>2625.5670526943345</v>
      </c>
      <c r="AR15" s="69">
        <f t="shared" si="88"/>
        <v>2626.02320811048</v>
      </c>
      <c r="AS15" s="69">
        <f t="shared" si="88"/>
        <v>2626.4794427772254</v>
      </c>
      <c r="AT15" s="69">
        <f t="shared" si="88"/>
        <v>2626.9357567083393</v>
      </c>
      <c r="AU15" s="69">
        <f t="shared" si="88"/>
        <v>2627.3921499175926</v>
      </c>
      <c r="AV15" s="69">
        <f t="shared" si="88"/>
        <v>2627.8486224187591</v>
      </c>
      <c r="AW15" s="69">
        <f t="shared" si="88"/>
        <v>2628.3051742256143</v>
      </c>
      <c r="AX15" s="69">
        <f t="shared" si="88"/>
        <v>2628.7618053519368</v>
      </c>
      <c r="AY15" s="69">
        <f t="shared" si="88"/>
        <v>2629.2185158115071</v>
      </c>
      <c r="AZ15" s="69">
        <f t="shared" si="88"/>
        <v>2629.6753056181083</v>
      </c>
      <c r="BA15" s="69">
        <f t="shared" si="88"/>
        <v>2630.1321747855254</v>
      </c>
      <c r="BB15" s="69">
        <f t="shared" si="88"/>
        <v>2630.5891233275465</v>
      </c>
      <c r="BC15" s="69">
        <f t="shared" si="88"/>
        <v>2631.0461512579618</v>
      </c>
      <c r="BD15" s="69">
        <f t="shared" si="88"/>
        <v>2631.5032585905642</v>
      </c>
      <c r="BE15" s="69">
        <f t="shared" si="88"/>
        <v>2631.9604453391485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8574.0735771091531</v>
      </c>
      <c r="DG15" s="108">
        <f t="shared" si="20"/>
        <v>8575.5632020252706</v>
      </c>
      <c r="DH15" s="108">
        <f t="shared" si="21"/>
        <v>8577.0530857428057</v>
      </c>
      <c r="DI15" s="108">
        <f t="shared" si="22"/>
        <v>8578.5432283067203</v>
      </c>
      <c r="DJ15" s="108">
        <f t="shared" si="23"/>
        <v>9902.7099558355822</v>
      </c>
      <c r="DK15" s="108">
        <f t="shared" si="24"/>
        <v>9904.4304126703209</v>
      </c>
      <c r="DL15" s="108">
        <f t="shared" si="25"/>
        <v>9906.1511684102825</v>
      </c>
      <c r="DM15" s="108">
        <f t="shared" si="26"/>
        <v>9907.8722231073971</v>
      </c>
      <c r="DN15" s="108">
        <f t="shared" si="27"/>
        <v>7806.7489362967272</v>
      </c>
      <c r="DO15" s="108">
        <f t="shared" si="28"/>
        <v>7808.1052493286588</v>
      </c>
      <c r="DP15" s="108">
        <f t="shared" si="29"/>
        <v>7809.4617980009407</v>
      </c>
      <c r="DQ15" s="108">
        <f t="shared" si="30"/>
        <v>7810.8185823545091</v>
      </c>
      <c r="DR15" s="108">
        <f t="shared" si="31"/>
        <v>7812.1756024303122</v>
      </c>
      <c r="DS15" s="108">
        <f t="shared" si="32"/>
        <v>7971.8583015999648</v>
      </c>
      <c r="DT15" s="108">
        <f t="shared" si="33"/>
        <v>7973.2433000662159</v>
      </c>
      <c r="DU15" s="108">
        <f t="shared" si="34"/>
        <v>7974.628539156507</v>
      </c>
      <c r="DV15" s="108">
        <f t="shared" si="35"/>
        <v>7976.0140189126432</v>
      </c>
      <c r="DW15" s="108">
        <f t="shared" si="36"/>
        <v>7404.3944172368592</v>
      </c>
      <c r="DX15" s="108">
        <f t="shared" si="37"/>
        <v>7405.6808268195964</v>
      </c>
      <c r="DY15" s="108">
        <f t="shared" si="38"/>
        <v>7406.9674598979373</v>
      </c>
      <c r="DZ15" s="108">
        <f t="shared" si="39"/>
        <v>7408.2543165107145</v>
      </c>
      <c r="EA15" s="108">
        <f t="shared" si="40"/>
        <v>7808.3284379841061</v>
      </c>
      <c r="EB15" s="108">
        <f t="shared" si="41"/>
        <v>7809.6850254322835</v>
      </c>
      <c r="EC15" s="108">
        <f t="shared" si="42"/>
        <v>7811.041848568485</v>
      </c>
      <c r="ED15" s="108">
        <f t="shared" si="43"/>
        <v>7812.3989074336578</v>
      </c>
      <c r="EE15" s="108">
        <f t="shared" si="44"/>
        <v>7813.7562020687574</v>
      </c>
      <c r="EF15" s="108">
        <f t="shared" si="45"/>
        <v>8763.3081727582867</v>
      </c>
      <c r="EG15" s="108">
        <f t="shared" si="46"/>
        <v>8764.8306745288101</v>
      </c>
      <c r="EH15" s="108">
        <f t="shared" si="47"/>
        <v>8766.3534408126434</v>
      </c>
      <c r="EI15" s="108">
        <f t="shared" si="48"/>
        <v>8767.8764716557416</v>
      </c>
      <c r="EJ15" s="108">
        <f t="shared" si="49"/>
        <v>9014.5913485271503</v>
      </c>
      <c r="EK15" s="108">
        <f t="shared" si="50"/>
        <v>9016.157507221802</v>
      </c>
      <c r="EL15" s="108">
        <f t="shared" si="51"/>
        <v>9017.723938014542</v>
      </c>
      <c r="EM15" s="108">
        <f t="shared" si="52"/>
        <v>9019.2906409526404</v>
      </c>
      <c r="EN15" s="108">
        <f t="shared" si="53"/>
        <v>9970.0323171271502</v>
      </c>
      <c r="EO15" s="108">
        <f t="shared" si="54"/>
        <v>9971.7644702770522</v>
      </c>
      <c r="EP15" s="108">
        <f t="shared" si="55"/>
        <v>9973.4969243642481</v>
      </c>
      <c r="EQ15" s="108">
        <f t="shared" si="56"/>
        <v>9975.2296794410213</v>
      </c>
      <c r="ER15" s="108">
        <f t="shared" si="57"/>
        <v>9976.9627355596604</v>
      </c>
      <c r="ES15" s="108">
        <f t="shared" si="58"/>
        <v>9676.2970271079284</v>
      </c>
      <c r="ET15" s="108">
        <f t="shared" si="59"/>
        <v>9677.9781478748209</v>
      </c>
      <c r="EU15" s="108">
        <f t="shared" si="60"/>
        <v>9679.6595607128438</v>
      </c>
      <c r="EV15" s="108">
        <f t="shared" si="61"/>
        <v>9681.3412656727432</v>
      </c>
      <c r="EW15" s="108">
        <f t="shared" si="62"/>
        <v>9237.1159160681746</v>
      </c>
      <c r="EX15" s="108">
        <f t="shared" si="63"/>
        <v>9238.7207352825062</v>
      </c>
      <c r="EY15" s="108">
        <f t="shared" si="64"/>
        <v>9240.3258333116482</v>
      </c>
      <c r="EZ15" s="108">
        <f t="shared" si="65"/>
        <v>9241.9312102040385</v>
      </c>
      <c r="FA15" s="108">
        <f t="shared" si="66"/>
        <v>8176.7421639234562</v>
      </c>
      <c r="FB15" s="108">
        <f t="shared" si="67"/>
        <v>8178.1627580845052</v>
      </c>
      <c r="FC15" s="108">
        <f t="shared" si="68"/>
        <v>8179.5835990538462</v>
      </c>
      <c r="FD15" s="108">
        <f t="shared" si="69"/>
        <v>8181.0046868743593</v>
      </c>
      <c r="FE15" s="108">
        <f t="shared" si="70"/>
        <v>8182.4260215889317</v>
      </c>
    </row>
    <row r="16" spans="1:161" ht="15.75" x14ac:dyDescent="0.25">
      <c r="A16" s="47" t="s">
        <v>170</v>
      </c>
      <c r="B16" s="12">
        <f>'Urb proj of all 25 ARs '!N16</f>
        <v>19775.317982731951</v>
      </c>
      <c r="C16" s="12">
        <f>'Urb proj of all 25 ARs '!O16</f>
        <v>19954.767333163425</v>
      </c>
      <c r="D16" s="100">
        <f t="shared" si="10"/>
        <v>9.0744103628660495E-3</v>
      </c>
      <c r="E16" s="101">
        <f t="shared" si="11"/>
        <v>1.737359614097933E-4</v>
      </c>
      <c r="F16" s="69">
        <f t="shared" si="12"/>
        <v>19778.753666613866</v>
      </c>
      <c r="G16" s="69">
        <f t="shared" si="13"/>
        <v>19782.189947397623</v>
      </c>
      <c r="H16" s="69">
        <f>G16*(1+$E$16)</f>
        <v>19785.626825186926</v>
      </c>
      <c r="I16" s="69">
        <f t="shared" ref="I16:BE16" si="89">H16*(1+$E$16)</f>
        <v>19789.064300085494</v>
      </c>
      <c r="J16" s="69">
        <f t="shared" si="89"/>
        <v>19792.502372197068</v>
      </c>
      <c r="K16" s="69">
        <f t="shared" si="89"/>
        <v>19795.941041625407</v>
      </c>
      <c r="L16" s="69">
        <f t="shared" si="89"/>
        <v>19799.380308474287</v>
      </c>
      <c r="M16" s="69">
        <f t="shared" si="89"/>
        <v>19802.820172847496</v>
      </c>
      <c r="N16" s="69">
        <f t="shared" si="89"/>
        <v>19806.260634848852</v>
      </c>
      <c r="O16" s="69">
        <f t="shared" si="89"/>
        <v>19809.701694582182</v>
      </c>
      <c r="P16" s="69">
        <f t="shared" si="89"/>
        <v>19813.143352151332</v>
      </c>
      <c r="Q16" s="69">
        <f t="shared" si="89"/>
        <v>19816.585607660167</v>
      </c>
      <c r="R16" s="69">
        <f t="shared" si="89"/>
        <v>19820.028461212572</v>
      </c>
      <c r="S16" s="69">
        <f t="shared" si="89"/>
        <v>19823.47191291245</v>
      </c>
      <c r="T16" s="69">
        <f t="shared" si="89"/>
        <v>19826.915962863721</v>
      </c>
      <c r="U16" s="69">
        <f t="shared" si="89"/>
        <v>19830.360611170319</v>
      </c>
      <c r="V16" s="69">
        <f t="shared" si="89"/>
        <v>19833.805857936204</v>
      </c>
      <c r="W16" s="69">
        <f t="shared" si="89"/>
        <v>19837.251703265349</v>
      </c>
      <c r="X16" s="69">
        <f t="shared" si="89"/>
        <v>19840.698147261744</v>
      </c>
      <c r="Y16" s="69">
        <f t="shared" si="89"/>
        <v>19844.145190029401</v>
      </c>
      <c r="Z16" s="69">
        <f t="shared" si="89"/>
        <v>19847.592831672348</v>
      </c>
      <c r="AA16" s="69">
        <f t="shared" si="89"/>
        <v>19851.041072294629</v>
      </c>
      <c r="AB16" s="69">
        <f t="shared" si="89"/>
        <v>19854.48991200031</v>
      </c>
      <c r="AC16" s="69">
        <f t="shared" si="89"/>
        <v>19857.939350893474</v>
      </c>
      <c r="AD16" s="69">
        <f t="shared" si="89"/>
        <v>19861.38938907822</v>
      </c>
      <c r="AE16" s="69">
        <f t="shared" si="89"/>
        <v>19864.840026658665</v>
      </c>
      <c r="AF16" s="69">
        <f t="shared" si="89"/>
        <v>19868.291263738949</v>
      </c>
      <c r="AG16" s="69">
        <f t="shared" si="89"/>
        <v>19871.743100423224</v>
      </c>
      <c r="AH16" s="69">
        <f t="shared" si="89"/>
        <v>19875.195536815663</v>
      </c>
      <c r="AI16" s="69">
        <f t="shared" si="89"/>
        <v>19878.648573020459</v>
      </c>
      <c r="AJ16" s="69">
        <f t="shared" si="89"/>
        <v>19882.10220914182</v>
      </c>
      <c r="AK16" s="69">
        <f t="shared" si="89"/>
        <v>19885.556445283972</v>
      </c>
      <c r="AL16" s="69">
        <f t="shared" si="89"/>
        <v>19889.01128155116</v>
      </c>
      <c r="AM16" s="69">
        <f t="shared" si="89"/>
        <v>19892.46671804765</v>
      </c>
      <c r="AN16" s="69">
        <f t="shared" si="89"/>
        <v>19895.922754877723</v>
      </c>
      <c r="AO16" s="69">
        <f t="shared" si="89"/>
        <v>19899.379392145678</v>
      </c>
      <c r="AP16" s="69">
        <f t="shared" si="89"/>
        <v>19902.836629955829</v>
      </c>
      <c r="AQ16" s="69">
        <f t="shared" si="89"/>
        <v>19906.294468412518</v>
      </c>
      <c r="AR16" s="69">
        <f t="shared" si="89"/>
        <v>19909.752907620095</v>
      </c>
      <c r="AS16" s="69">
        <f t="shared" si="89"/>
        <v>19913.211947682932</v>
      </c>
      <c r="AT16" s="69">
        <f t="shared" si="89"/>
        <v>19916.67158870542</v>
      </c>
      <c r="AU16" s="69">
        <f t="shared" si="89"/>
        <v>19920.131830791968</v>
      </c>
      <c r="AV16" s="69">
        <f t="shared" si="89"/>
        <v>19923.592674047002</v>
      </c>
      <c r="AW16" s="69">
        <f t="shared" si="89"/>
        <v>19927.054118574964</v>
      </c>
      <c r="AX16" s="69">
        <f t="shared" si="89"/>
        <v>19930.516164480319</v>
      </c>
      <c r="AY16" s="69">
        <f t="shared" si="89"/>
        <v>19933.97881186755</v>
      </c>
      <c r="AZ16" s="69">
        <f t="shared" si="89"/>
        <v>19937.442060841153</v>
      </c>
      <c r="BA16" s="69">
        <f t="shared" si="89"/>
        <v>19940.905911505644</v>
      </c>
      <c r="BB16" s="69">
        <f t="shared" si="89"/>
        <v>19944.370363965561</v>
      </c>
      <c r="BC16" s="69">
        <f t="shared" si="89"/>
        <v>19947.83541832546</v>
      </c>
      <c r="BD16" s="69">
        <f t="shared" si="89"/>
        <v>19951.301074689905</v>
      </c>
      <c r="BE16" s="69">
        <f t="shared" si="89"/>
        <v>19954.767333163494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21263.199196471385</v>
      </c>
      <c r="DG16" s="108">
        <f t="shared" si="15"/>
        <v>21266.893378826433</v>
      </c>
      <c r="DH16" s="108">
        <f t="shared" si="15"/>
        <v>21270.588202993804</v>
      </c>
      <c r="DI16" s="108">
        <f t="shared" si="15"/>
        <v>21274.283669085002</v>
      </c>
      <c r="DJ16" s="108">
        <f t="shared" si="15"/>
        <v>22582.614420481419</v>
      </c>
      <c r="DK16" s="108">
        <f t="shared" si="15"/>
        <v>22586.537832708909</v>
      </c>
      <c r="DL16" s="108">
        <f t="shared" si="15"/>
        <v>22590.461926574193</v>
      </c>
      <c r="DM16" s="108">
        <f t="shared" si="15"/>
        <v>22594.386702195698</v>
      </c>
      <c r="DN16" s="108">
        <f t="shared" si="15"/>
        <v>19654.663834965195</v>
      </c>
      <c r="DO16" s="108">
        <f t="shared" si="15"/>
        <v>19658.078556882749</v>
      </c>
      <c r="DP16" s="108">
        <f t="shared" si="15"/>
        <v>19661.493872060299</v>
      </c>
      <c r="DQ16" s="108">
        <f t="shared" si="15"/>
        <v>19664.909780600912</v>
      </c>
      <c r="DR16" s="108">
        <f t="shared" si="15"/>
        <v>19668.326282607683</v>
      </c>
      <c r="DS16" s="108">
        <f t="shared" si="15"/>
        <v>20827.902443549483</v>
      </c>
      <c r="DT16" s="108">
        <f t="shared" si="15"/>
        <v>20831.520999204666</v>
      </c>
      <c r="DU16" s="108">
        <f t="shared" si="15"/>
        <v>20835.140183533091</v>
      </c>
      <c r="DV16" s="108">
        <f t="shared" ref="DV16:EK28" si="90">V16*BV16</f>
        <v>20838.759996643985</v>
      </c>
      <c r="DW16" s="108">
        <f t="shared" si="90"/>
        <v>19935.393408392865</v>
      </c>
      <c r="DX16" s="108">
        <f t="shared" si="90"/>
        <v>19938.856903132757</v>
      </c>
      <c r="DY16" s="108">
        <f t="shared" si="90"/>
        <v>19942.320999606236</v>
      </c>
      <c r="DZ16" s="108">
        <f t="shared" si="90"/>
        <v>19945.785697917847</v>
      </c>
      <c r="EA16" s="108">
        <f t="shared" si="90"/>
        <v>20802.701712710452</v>
      </c>
      <c r="EB16" s="108">
        <f t="shared" si="90"/>
        <v>20806.315890092432</v>
      </c>
      <c r="EC16" s="108">
        <f t="shared" si="90"/>
        <v>20809.930695386993</v>
      </c>
      <c r="ED16" s="108">
        <f t="shared" si="90"/>
        <v>20813.54612870323</v>
      </c>
      <c r="EE16" s="108">
        <f t="shared" si="90"/>
        <v>20817.162190150248</v>
      </c>
      <c r="EF16" s="108">
        <f t="shared" si="90"/>
        <v>20335.890706741058</v>
      </c>
      <c r="EG16" s="108">
        <f t="shared" si="90"/>
        <v>20339.423782264119</v>
      </c>
      <c r="EH16" s="108">
        <f t="shared" si="90"/>
        <v>20342.95747160945</v>
      </c>
      <c r="EI16" s="108">
        <f t="shared" si="90"/>
        <v>20346.491774883696</v>
      </c>
      <c r="EJ16" s="108">
        <f t="shared" si="90"/>
        <v>20661.163605888785</v>
      </c>
      <c r="EK16" s="108">
        <f t="shared" si="90"/>
        <v>20664.7531930117</v>
      </c>
      <c r="EL16" s="108">
        <f t="shared" ref="EL16:FA28" si="91">AL16*CL16</f>
        <v>20668.343403774983</v>
      </c>
      <c r="EM16" s="108">
        <f t="shared" si="91"/>
        <v>20671.934238286984</v>
      </c>
      <c r="EN16" s="108">
        <f t="shared" si="91"/>
        <v>22451.82654599132</v>
      </c>
      <c r="EO16" s="108">
        <f t="shared" si="91"/>
        <v>22455.727235661696</v>
      </c>
      <c r="EP16" s="108">
        <f t="shared" si="91"/>
        <v>22459.628603022134</v>
      </c>
      <c r="EQ16" s="108">
        <f t="shared" si="91"/>
        <v>22463.53064819039</v>
      </c>
      <c r="ER16" s="108">
        <f t="shared" si="91"/>
        <v>22467.433371284213</v>
      </c>
      <c r="ES16" s="108">
        <f t="shared" si="91"/>
        <v>22207.415457272087</v>
      </c>
      <c r="ET16" s="108">
        <f t="shared" si="91"/>
        <v>22211.273683946984</v>
      </c>
      <c r="EU16" s="108">
        <f t="shared" si="91"/>
        <v>22215.132580934602</v>
      </c>
      <c r="EV16" s="108">
        <f t="shared" si="91"/>
        <v>22218.992148351397</v>
      </c>
      <c r="EW16" s="108">
        <f t="shared" si="91"/>
        <v>21805.475873513358</v>
      </c>
      <c r="EX16" s="108">
        <f t="shared" si="91"/>
        <v>21809.264268828239</v>
      </c>
      <c r="EY16" s="108">
        <f t="shared" si="91"/>
        <v>21813.053322323627</v>
      </c>
      <c r="EZ16" s="108">
        <f t="shared" si="91"/>
        <v>21816.843034113863</v>
      </c>
      <c r="FA16" s="108">
        <f t="shared" si="91"/>
        <v>20027.612737640451</v>
      </c>
      <c r="FB16" s="108">
        <f t="shared" ref="FB16:FE28" si="92">BB16*DB16</f>
        <v>20031.092254194169</v>
      </c>
      <c r="FC16" s="108">
        <f t="shared" si="92"/>
        <v>20034.572375265041</v>
      </c>
      <c r="FD16" s="108">
        <f t="shared" si="92"/>
        <v>20038.053100958092</v>
      </c>
      <c r="FE16" s="108">
        <f t="shared" si="92"/>
        <v>20041.534431378368</v>
      </c>
    </row>
    <row r="17" spans="1:161" ht="15.75" x14ac:dyDescent="0.25">
      <c r="A17" s="87" t="s">
        <v>174</v>
      </c>
      <c r="B17" s="12">
        <f>'Urb proj of all 25 ARs '!N17</f>
        <v>23906.942208200067</v>
      </c>
      <c r="C17" s="12">
        <f>'Urb proj of all 25 ARs '!O17</f>
        <v>24123.883612318597</v>
      </c>
      <c r="D17" s="100">
        <f t="shared" si="10"/>
        <v>9.0744103628660321E-3</v>
      </c>
      <c r="E17" s="101">
        <f t="shared" si="11"/>
        <v>1.737359614097933E-4</v>
      </c>
      <c r="F17" s="69">
        <f t="shared" si="12"/>
        <v>23911.095703788978</v>
      </c>
      <c r="G17" s="69">
        <f t="shared" si="13"/>
        <v>23915.249920989438</v>
      </c>
      <c r="H17" s="69">
        <f>G17*(1+$E$17)</f>
        <v>23919.404859926817</v>
      </c>
      <c r="I17" s="69">
        <f t="shared" ref="I17:BE17" si="93">H17*(1+$E$17)</f>
        <v>23923.560520726507</v>
      </c>
      <c r="J17" s="69">
        <f t="shared" si="93"/>
        <v>23927.71690351392</v>
      </c>
      <c r="K17" s="69">
        <f t="shared" si="93"/>
        <v>23931.874008414492</v>
      </c>
      <c r="L17" s="69">
        <f t="shared" si="93"/>
        <v>23936.03183555368</v>
      </c>
      <c r="M17" s="69">
        <f t="shared" si="93"/>
        <v>23940.190385056965</v>
      </c>
      <c r="N17" s="69">
        <f t="shared" si="93"/>
        <v>23944.349657049846</v>
      </c>
      <c r="O17" s="69">
        <f t="shared" si="93"/>
        <v>23948.509651657845</v>
      </c>
      <c r="P17" s="69">
        <f t="shared" si="93"/>
        <v>23952.670369006508</v>
      </c>
      <c r="Q17" s="69">
        <f t="shared" si="93"/>
        <v>23956.831809221399</v>
      </c>
      <c r="R17" s="69">
        <f t="shared" si="93"/>
        <v>23960.993972428107</v>
      </c>
      <c r="S17" s="69">
        <f t="shared" si="93"/>
        <v>23965.156858752242</v>
      </c>
      <c r="T17" s="69">
        <f t="shared" si="93"/>
        <v>23969.320468319434</v>
      </c>
      <c r="U17" s="69">
        <f t="shared" si="93"/>
        <v>23973.484801255338</v>
      </c>
      <c r="V17" s="69">
        <f t="shared" si="93"/>
        <v>23977.649857685628</v>
      </c>
      <c r="W17" s="69">
        <f t="shared" si="93"/>
        <v>23981.815637735999</v>
      </c>
      <c r="X17" s="69">
        <f t="shared" si="93"/>
        <v>23985.982141532175</v>
      </c>
      <c r="Y17" s="69">
        <f t="shared" si="93"/>
        <v>23990.149369199891</v>
      </c>
      <c r="Z17" s="69">
        <f t="shared" si="93"/>
        <v>23994.317320864913</v>
      </c>
      <c r="AA17" s="69">
        <f t="shared" si="93"/>
        <v>23998.485996653024</v>
      </c>
      <c r="AB17" s="69">
        <f t="shared" si="93"/>
        <v>24002.655396690032</v>
      </c>
      <c r="AC17" s="69">
        <f t="shared" si="93"/>
        <v>24006.825521101764</v>
      </c>
      <c r="AD17" s="69">
        <f t="shared" si="93"/>
        <v>24010.996370014069</v>
      </c>
      <c r="AE17" s="69">
        <f t="shared" si="93"/>
        <v>24015.16794355282</v>
      </c>
      <c r="AF17" s="69">
        <f t="shared" si="93"/>
        <v>24019.340241843911</v>
      </c>
      <c r="AG17" s="69">
        <f t="shared" si="93"/>
        <v>24023.513265013258</v>
      </c>
      <c r="AH17" s="69">
        <f t="shared" si="93"/>
        <v>24027.687013186795</v>
      </c>
      <c r="AI17" s="69">
        <f t="shared" si="93"/>
        <v>24031.861486490485</v>
      </c>
      <c r="AJ17" s="69">
        <f t="shared" si="93"/>
        <v>24036.036685050309</v>
      </c>
      <c r="AK17" s="69">
        <f t="shared" si="93"/>
        <v>24040.212608992268</v>
      </c>
      <c r="AL17" s="69">
        <f t="shared" si="93"/>
        <v>24044.389258442388</v>
      </c>
      <c r="AM17" s="69">
        <f t="shared" si="93"/>
        <v>24048.566633526716</v>
      </c>
      <c r="AN17" s="69">
        <f t="shared" si="93"/>
        <v>24052.744734371317</v>
      </c>
      <c r="AO17" s="69">
        <f t="shared" si="93"/>
        <v>24056.923561102289</v>
      </c>
      <c r="AP17" s="69">
        <f t="shared" si="93"/>
        <v>24061.10311384574</v>
      </c>
      <c r="AQ17" s="69">
        <f t="shared" si="93"/>
        <v>24065.283392727804</v>
      </c>
      <c r="AR17" s="69">
        <f t="shared" si="93"/>
        <v>24069.464397874639</v>
      </c>
      <c r="AS17" s="69">
        <f t="shared" si="93"/>
        <v>24073.646129412424</v>
      </c>
      <c r="AT17" s="69">
        <f t="shared" si="93"/>
        <v>24077.828587467357</v>
      </c>
      <c r="AU17" s="69">
        <f t="shared" si="93"/>
        <v>24082.011772165661</v>
      </c>
      <c r="AV17" s="69">
        <f t="shared" si="93"/>
        <v>24086.195683633581</v>
      </c>
      <c r="AW17" s="69">
        <f t="shared" si="93"/>
        <v>24090.380321997382</v>
      </c>
      <c r="AX17" s="69">
        <f t="shared" si="93"/>
        <v>24094.56568738335</v>
      </c>
      <c r="AY17" s="69">
        <f t="shared" si="93"/>
        <v>24098.751779917799</v>
      </c>
      <c r="AZ17" s="69">
        <f t="shared" si="93"/>
        <v>24102.938599727058</v>
      </c>
      <c r="BA17" s="69">
        <f t="shared" si="93"/>
        <v>24107.126146937484</v>
      </c>
      <c r="BB17" s="69">
        <f t="shared" si="93"/>
        <v>24111.314421675448</v>
      </c>
      <c r="BC17" s="69">
        <f t="shared" si="93"/>
        <v>24115.503424067352</v>
      </c>
      <c r="BD17" s="69">
        <f t="shared" si="93"/>
        <v>24119.693154239612</v>
      </c>
      <c r="BE17" s="69">
        <f t="shared" si="93"/>
        <v>24123.883612318674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39069.925074616891</v>
      </c>
      <c r="DG17" s="108">
        <f t="shared" si="15"/>
        <v>39076.712925611937</v>
      </c>
      <c r="DH17" s="108">
        <f t="shared" si="15"/>
        <v>39083.5019559008</v>
      </c>
      <c r="DI17" s="108">
        <f t="shared" si="15"/>
        <v>39090.29216568837</v>
      </c>
      <c r="DJ17" s="108">
        <f t="shared" si="15"/>
        <v>45355.118790194596</v>
      </c>
      <c r="DK17" s="108">
        <f t="shared" si="15"/>
        <v>45362.99860536246</v>
      </c>
      <c r="DL17" s="108">
        <f t="shared" si="15"/>
        <v>45370.87978953759</v>
      </c>
      <c r="DM17" s="108">
        <f t="shared" si="15"/>
        <v>45378.762342957838</v>
      </c>
      <c r="DN17" s="108">
        <f t="shared" si="15"/>
        <v>37748.042794305846</v>
      </c>
      <c r="DO17" s="108">
        <f t="shared" si="15"/>
        <v>37754.600986812045</v>
      </c>
      <c r="DP17" s="108">
        <f t="shared" si="15"/>
        <v>37761.160318712136</v>
      </c>
      <c r="DQ17" s="108">
        <f t="shared" si="15"/>
        <v>37767.720790204054</v>
      </c>
      <c r="DR17" s="108">
        <f t="shared" si="15"/>
        <v>37774.282401485798</v>
      </c>
      <c r="DS17" s="108">
        <f t="shared" si="15"/>
        <v>40965.663007955511</v>
      </c>
      <c r="DT17" s="108">
        <f t="shared" si="15"/>
        <v>40972.780216802996</v>
      </c>
      <c r="DU17" s="108">
        <f t="shared" si="15"/>
        <v>40979.898662165593</v>
      </c>
      <c r="DV17" s="108">
        <f t="shared" si="90"/>
        <v>40987.01834425814</v>
      </c>
      <c r="DW17" s="108">
        <f t="shared" si="90"/>
        <v>39981.281627539516</v>
      </c>
      <c r="DX17" s="108">
        <f t="shared" si="90"/>
        <v>39988.227813941478</v>
      </c>
      <c r="DY17" s="108">
        <f t="shared" si="90"/>
        <v>39995.175207145803</v>
      </c>
      <c r="DZ17" s="108">
        <f t="shared" si="90"/>
        <v>40002.123807362172</v>
      </c>
      <c r="EA17" s="108">
        <f t="shared" si="90"/>
        <v>44596.298706553156</v>
      </c>
      <c r="EB17" s="108">
        <f t="shared" si="90"/>
        <v>44604.04668738426</v>
      </c>
      <c r="EC17" s="108">
        <f t="shared" si="90"/>
        <v>44611.796014318257</v>
      </c>
      <c r="ED17" s="108">
        <f t="shared" si="90"/>
        <v>44619.54668758902</v>
      </c>
      <c r="EE17" s="108">
        <f t="shared" si="90"/>
        <v>44627.298707430455</v>
      </c>
      <c r="EF17" s="108">
        <f t="shared" si="90"/>
        <v>44745.382714279011</v>
      </c>
      <c r="EG17" s="108">
        <f t="shared" si="90"/>
        <v>44753.156596363529</v>
      </c>
      <c r="EH17" s="108">
        <f t="shared" si="90"/>
        <v>44760.931829050918</v>
      </c>
      <c r="EI17" s="108">
        <f t="shared" si="90"/>
        <v>44768.708412575841</v>
      </c>
      <c r="EJ17" s="108">
        <f t="shared" si="90"/>
        <v>47954.527619060595</v>
      </c>
      <c r="EK17" s="108">
        <f t="shared" si="90"/>
        <v>47962.85904502045</v>
      </c>
      <c r="EL17" s="108">
        <f t="shared" si="91"/>
        <v>47971.191918448603</v>
      </c>
      <c r="EM17" s="108">
        <f t="shared" si="91"/>
        <v>47979.526239596526</v>
      </c>
      <c r="EN17" s="108">
        <f t="shared" si="91"/>
        <v>47785.707762838785</v>
      </c>
      <c r="EO17" s="108">
        <f t="shared" si="91"/>
        <v>47794.009858718608</v>
      </c>
      <c r="EP17" s="108">
        <f t="shared" si="91"/>
        <v>47802.313396971047</v>
      </c>
      <c r="EQ17" s="108">
        <f t="shared" si="91"/>
        <v>47810.61837784668</v>
      </c>
      <c r="ER17" s="108">
        <f t="shared" si="91"/>
        <v>47818.924801596149</v>
      </c>
      <c r="ES17" s="108">
        <f t="shared" si="91"/>
        <v>47274.587764566844</v>
      </c>
      <c r="ET17" s="108">
        <f t="shared" si="91"/>
        <v>47282.801060522375</v>
      </c>
      <c r="EU17" s="108">
        <f t="shared" si="91"/>
        <v>47291.015783422772</v>
      </c>
      <c r="EV17" s="108">
        <f t="shared" si="91"/>
        <v>47299.231933515955</v>
      </c>
      <c r="EW17" s="108">
        <f t="shared" si="91"/>
        <v>42408.74671230391</v>
      </c>
      <c r="EX17" s="108">
        <f t="shared" si="91"/>
        <v>42416.114636686158</v>
      </c>
      <c r="EY17" s="108">
        <f t="shared" si="91"/>
        <v>42423.483841141824</v>
      </c>
      <c r="EZ17" s="108">
        <f t="shared" si="91"/>
        <v>42430.85432589332</v>
      </c>
      <c r="FA17" s="108">
        <f t="shared" si="91"/>
        <v>39651.893451543277</v>
      </c>
      <c r="FB17" s="108">
        <f t="shared" si="92"/>
        <v>39658.782411373802</v>
      </c>
      <c r="FC17" s="108">
        <f t="shared" si="92"/>
        <v>39665.672568064379</v>
      </c>
      <c r="FD17" s="108">
        <f t="shared" si="92"/>
        <v>39672.563921822955</v>
      </c>
      <c r="FE17" s="108">
        <f t="shared" si="92"/>
        <v>39679.456472857506</v>
      </c>
    </row>
    <row r="18" spans="1:161" ht="15.75" x14ac:dyDescent="0.25">
      <c r="A18" s="47" t="s">
        <v>222</v>
      </c>
      <c r="B18" s="12">
        <f>'Urb proj of all 25 ARs '!N18</f>
        <v>28417.931072907337</v>
      </c>
      <c r="C18" s="12">
        <f>'Urb proj of all 25 ARs '!O18</f>
        <v>28675.807041126547</v>
      </c>
      <c r="D18" s="100">
        <f t="shared" si="10"/>
        <v>9.0744103628662923E-3</v>
      </c>
      <c r="E18" s="101">
        <f t="shared" si="11"/>
        <v>1.737359614097933E-4</v>
      </c>
      <c r="F18" s="69">
        <f t="shared" si="12"/>
        <v>28422.868289483566</v>
      </c>
      <c r="G18" s="69">
        <f t="shared" si="13"/>
        <v>28427.806363831864</v>
      </c>
      <c r="H18" s="69">
        <f>G18*(1+$E$18)</f>
        <v>28432.745296101257</v>
      </c>
      <c r="I18" s="69">
        <f t="shared" ref="I18:BE18" si="94">H18*(1+$E$18)</f>
        <v>28437.685086440793</v>
      </c>
      <c r="J18" s="69">
        <f t="shared" si="94"/>
        <v>28442.625734999554</v>
      </c>
      <c r="K18" s="69">
        <f t="shared" si="94"/>
        <v>28447.567241926645</v>
      </c>
      <c r="L18" s="69">
        <f t="shared" si="94"/>
        <v>28452.50960737119</v>
      </c>
      <c r="M18" s="69">
        <f t="shared" si="94"/>
        <v>28457.452831482347</v>
      </c>
      <c r="N18" s="69">
        <f t="shared" si="94"/>
        <v>28462.396914409299</v>
      </c>
      <c r="O18" s="69">
        <f t="shared" si="94"/>
        <v>28467.341856301249</v>
      </c>
      <c r="P18" s="69">
        <f t="shared" si="94"/>
        <v>28472.287657307435</v>
      </c>
      <c r="Q18" s="69">
        <f t="shared" si="94"/>
        <v>28477.234317577113</v>
      </c>
      <c r="R18" s="69">
        <f t="shared" si="94"/>
        <v>28482.18183725957</v>
      </c>
      <c r="S18" s="69">
        <f t="shared" si="94"/>
        <v>28487.130216504116</v>
      </c>
      <c r="T18" s="69">
        <f t="shared" si="94"/>
        <v>28492.079455460087</v>
      </c>
      <c r="U18" s="69">
        <f t="shared" si="94"/>
        <v>28497.029554276847</v>
      </c>
      <c r="V18" s="69">
        <f t="shared" si="94"/>
        <v>28501.980513103783</v>
      </c>
      <c r="W18" s="69">
        <f t="shared" si="94"/>
        <v>28506.93233209031</v>
      </c>
      <c r="X18" s="69">
        <f t="shared" si="94"/>
        <v>28511.885011385868</v>
      </c>
      <c r="Y18" s="69">
        <f t="shared" si="94"/>
        <v>28516.838551139928</v>
      </c>
      <c r="Z18" s="69">
        <f t="shared" si="94"/>
        <v>28521.792951501979</v>
      </c>
      <c r="AA18" s="69">
        <f t="shared" si="94"/>
        <v>28526.74821262154</v>
      </c>
      <c r="AB18" s="69">
        <f t="shared" si="94"/>
        <v>28531.704334648155</v>
      </c>
      <c r="AC18" s="69">
        <f t="shared" si="94"/>
        <v>28536.661317731396</v>
      </c>
      <c r="AD18" s="69">
        <f t="shared" si="94"/>
        <v>28541.619162020859</v>
      </c>
      <c r="AE18" s="69">
        <f t="shared" si="94"/>
        <v>28546.577867666165</v>
      </c>
      <c r="AF18" s="69">
        <f t="shared" si="94"/>
        <v>28551.537434816964</v>
      </c>
      <c r="AG18" s="69">
        <f t="shared" si="94"/>
        <v>28556.497863622932</v>
      </c>
      <c r="AH18" s="69">
        <f t="shared" si="94"/>
        <v>28561.459154233766</v>
      </c>
      <c r="AI18" s="69">
        <f t="shared" si="94"/>
        <v>28566.421306799191</v>
      </c>
      <c r="AJ18" s="69">
        <f t="shared" si="94"/>
        <v>28571.384321468966</v>
      </c>
      <c r="AK18" s="69">
        <f t="shared" si="94"/>
        <v>28576.348198392865</v>
      </c>
      <c r="AL18" s="69">
        <f t="shared" si="94"/>
        <v>28581.312937720693</v>
      </c>
      <c r="AM18" s="69">
        <f t="shared" si="94"/>
        <v>28586.278539602281</v>
      </c>
      <c r="AN18" s="69">
        <f t="shared" si="94"/>
        <v>28591.245004187487</v>
      </c>
      <c r="AO18" s="69">
        <f t="shared" si="94"/>
        <v>28596.212331626193</v>
      </c>
      <c r="AP18" s="69">
        <f t="shared" si="94"/>
        <v>28601.180522068305</v>
      </c>
      <c r="AQ18" s="69">
        <f t="shared" si="94"/>
        <v>28606.149575663763</v>
      </c>
      <c r="AR18" s="69">
        <f t="shared" si="94"/>
        <v>28611.119492562524</v>
      </c>
      <c r="AS18" s="69">
        <f t="shared" si="94"/>
        <v>28616.090272914575</v>
      </c>
      <c r="AT18" s="69">
        <f t="shared" si="94"/>
        <v>28621.06191686993</v>
      </c>
      <c r="AU18" s="69">
        <f t="shared" si="94"/>
        <v>28626.034424578625</v>
      </c>
      <c r="AV18" s="69">
        <f t="shared" si="94"/>
        <v>28631.00779619073</v>
      </c>
      <c r="AW18" s="69">
        <f t="shared" si="94"/>
        <v>28635.982031856332</v>
      </c>
      <c r="AX18" s="69">
        <f t="shared" si="94"/>
        <v>28640.95713172555</v>
      </c>
      <c r="AY18" s="69">
        <f t="shared" si="94"/>
        <v>28645.933095948527</v>
      </c>
      <c r="AZ18" s="69">
        <f t="shared" si="94"/>
        <v>28650.90992467543</v>
      </c>
      <c r="BA18" s="69">
        <f t="shared" si="94"/>
        <v>28655.887618056458</v>
      </c>
      <c r="BB18" s="69">
        <f t="shared" si="94"/>
        <v>28660.866176241834</v>
      </c>
      <c r="BC18" s="69">
        <f t="shared" si="94"/>
        <v>28665.845599381802</v>
      </c>
      <c r="BD18" s="69">
        <f t="shared" si="94"/>
        <v>28670.825887626637</v>
      </c>
      <c r="BE18" s="69">
        <f t="shared" si="94"/>
        <v>28675.807041126638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32537.519602210064</v>
      </c>
      <c r="DG18" s="108">
        <f t="shared" si="15"/>
        <v>32543.172539460043</v>
      </c>
      <c r="DH18" s="108">
        <f t="shared" si="15"/>
        <v>32548.826458828513</v>
      </c>
      <c r="DI18" s="108">
        <f t="shared" si="15"/>
        <v>32554.481360486097</v>
      </c>
      <c r="DJ18" s="108">
        <f t="shared" si="15"/>
        <v>36071.392899417755</v>
      </c>
      <c r="DK18" s="108">
        <f t="shared" si="15"/>
        <v>36077.659797542532</v>
      </c>
      <c r="DL18" s="108">
        <f t="shared" si="15"/>
        <v>36083.92778445287</v>
      </c>
      <c r="DM18" s="108">
        <f t="shared" si="15"/>
        <v>36090.196860337943</v>
      </c>
      <c r="DN18" s="108">
        <f t="shared" si="15"/>
        <v>31893.26546114291</v>
      </c>
      <c r="DO18" s="108">
        <f t="shared" si="15"/>
        <v>31898.806468280298</v>
      </c>
      <c r="DP18" s="108">
        <f t="shared" si="15"/>
        <v>31904.348438089888</v>
      </c>
      <c r="DQ18" s="108">
        <f t="shared" si="15"/>
        <v>31909.891370738933</v>
      </c>
      <c r="DR18" s="108">
        <f t="shared" si="15"/>
        <v>31915.43526639471</v>
      </c>
      <c r="DS18" s="108">
        <f t="shared" si="15"/>
        <v>32529.86839164999</v>
      </c>
      <c r="DT18" s="108">
        <f t="shared" si="15"/>
        <v>32535.519999609547</v>
      </c>
      <c r="DU18" s="108">
        <f t="shared" si="15"/>
        <v>32541.172589456648</v>
      </c>
      <c r="DV18" s="108">
        <f t="shared" si="90"/>
        <v>32546.826161361882</v>
      </c>
      <c r="DW18" s="108">
        <f t="shared" si="90"/>
        <v>32337.462703767873</v>
      </c>
      <c r="DX18" s="108">
        <f t="shared" si="90"/>
        <v>32343.080883940263</v>
      </c>
      <c r="DY18" s="108">
        <f t="shared" si="90"/>
        <v>32348.700040192594</v>
      </c>
      <c r="DZ18" s="108">
        <f t="shared" si="90"/>
        <v>32354.320172694432</v>
      </c>
      <c r="EA18" s="108">
        <f t="shared" si="90"/>
        <v>33020.070900122868</v>
      </c>
      <c r="EB18" s="108">
        <f t="shared" si="90"/>
        <v>33025.80767388652</v>
      </c>
      <c r="EC18" s="108">
        <f t="shared" si="90"/>
        <v>33031.545444334079</v>
      </c>
      <c r="ED18" s="108">
        <f t="shared" si="90"/>
        <v>33037.284211638704</v>
      </c>
      <c r="EE18" s="108">
        <f t="shared" si="90"/>
        <v>33043.023975973578</v>
      </c>
      <c r="EF18" s="108">
        <f t="shared" si="90"/>
        <v>32995.12016900297</v>
      </c>
      <c r="EG18" s="108">
        <f t="shared" si="90"/>
        <v>33000.852607927365</v>
      </c>
      <c r="EH18" s="108">
        <f t="shared" si="90"/>
        <v>33006.586042782546</v>
      </c>
      <c r="EI18" s="108">
        <f t="shared" si="90"/>
        <v>33012.320473741544</v>
      </c>
      <c r="EJ18" s="108">
        <f t="shared" si="90"/>
        <v>33679.7387532625</v>
      </c>
      <c r="EK18" s="108">
        <f t="shared" si="90"/>
        <v>33685.59013505483</v>
      </c>
      <c r="EL18" s="108">
        <f t="shared" si="91"/>
        <v>33691.442533442598</v>
      </c>
      <c r="EM18" s="108">
        <f t="shared" si="91"/>
        <v>33697.295948602427</v>
      </c>
      <c r="EN18" s="108">
        <f t="shared" si="91"/>
        <v>36258.502510143502</v>
      </c>
      <c r="EO18" s="108">
        <f t="shared" si="91"/>
        <v>36264.801915936383</v>
      </c>
      <c r="EP18" s="108">
        <f t="shared" si="91"/>
        <v>36271.102416162583</v>
      </c>
      <c r="EQ18" s="108">
        <f t="shared" si="91"/>
        <v>36277.404011012251</v>
      </c>
      <c r="ER18" s="108">
        <f t="shared" si="91"/>
        <v>36283.706700675553</v>
      </c>
      <c r="ES18" s="108">
        <f t="shared" si="91"/>
        <v>34499.495084545226</v>
      </c>
      <c r="ET18" s="108">
        <f t="shared" si="91"/>
        <v>34505.488887491891</v>
      </c>
      <c r="EU18" s="108">
        <f t="shared" si="91"/>
        <v>34511.483731777676</v>
      </c>
      <c r="EV18" s="108">
        <f t="shared" si="91"/>
        <v>34517.479617583493</v>
      </c>
      <c r="EW18" s="108">
        <f t="shared" si="91"/>
        <v>34780.566300775034</v>
      </c>
      <c r="EX18" s="108">
        <f t="shared" si="91"/>
        <v>34786.608935899676</v>
      </c>
      <c r="EY18" s="108">
        <f t="shared" si="91"/>
        <v>34792.652620847337</v>
      </c>
      <c r="EZ18" s="108">
        <f t="shared" si="91"/>
        <v>34798.697355800417</v>
      </c>
      <c r="FA18" s="108">
        <f t="shared" si="91"/>
        <v>32628.616426051882</v>
      </c>
      <c r="FB18" s="108">
        <f t="shared" si="92"/>
        <v>32634.285190096136</v>
      </c>
      <c r="FC18" s="108">
        <f t="shared" si="92"/>
        <v>32639.954939008563</v>
      </c>
      <c r="FD18" s="108">
        <f t="shared" si="92"/>
        <v>32645.625672960265</v>
      </c>
      <c r="FE18" s="108">
        <f t="shared" si="92"/>
        <v>32651.297392122382</v>
      </c>
    </row>
    <row r="19" spans="1:161" ht="15.75" x14ac:dyDescent="0.25">
      <c r="A19" s="47" t="s">
        <v>178</v>
      </c>
      <c r="B19" s="12">
        <f>'Urb proj of all 25 ARs '!N19</f>
        <v>45893.22704459649</v>
      </c>
      <c r="C19" s="12">
        <f>'Urb proj of all 25 ARs '!O19</f>
        <v>46309.68101967535</v>
      </c>
      <c r="D19" s="100">
        <f t="shared" si="10"/>
        <v>9.0744103628662681E-3</v>
      </c>
      <c r="E19" s="101">
        <f t="shared" si="11"/>
        <v>1.737359614097933E-4</v>
      </c>
      <c r="F19" s="69">
        <f t="shared" si="12"/>
        <v>45901.200348519284</v>
      </c>
      <c r="G19" s="69">
        <f t="shared" si="13"/>
        <v>45909.175037691697</v>
      </c>
      <c r="H19" s="69">
        <f>G19*(1+$E$19)</f>
        <v>45917.151112354404</v>
      </c>
      <c r="I19" s="69">
        <f t="shared" ref="I19:BE19" si="95">H19*(1+$E$19)</f>
        <v>45925.128572748108</v>
      </c>
      <c r="J19" s="69">
        <f t="shared" si="95"/>
        <v>45933.107419113563</v>
      </c>
      <c r="K19" s="69">
        <f t="shared" si="95"/>
        <v>45941.08765169156</v>
      </c>
      <c r="L19" s="69">
        <f t="shared" si="95"/>
        <v>45949.069270722939</v>
      </c>
      <c r="M19" s="69">
        <f t="shared" si="95"/>
        <v>45957.052276448572</v>
      </c>
      <c r="N19" s="69">
        <f t="shared" si="95"/>
        <v>45965.03666910938</v>
      </c>
      <c r="O19" s="69">
        <f t="shared" si="95"/>
        <v>45973.022448946322</v>
      </c>
      <c r="P19" s="69">
        <f t="shared" si="95"/>
        <v>45981.009616200405</v>
      </c>
      <c r="Q19" s="69">
        <f t="shared" si="95"/>
        <v>45988.998171112667</v>
      </c>
      <c r="R19" s="69">
        <f t="shared" si="95"/>
        <v>45996.988113924199</v>
      </c>
      <c r="S19" s="69">
        <f t="shared" si="95"/>
        <v>46004.979444876124</v>
      </c>
      <c r="T19" s="69">
        <f t="shared" si="95"/>
        <v>46012.972164209619</v>
      </c>
      <c r="U19" s="69">
        <f t="shared" si="95"/>
        <v>46020.96627216589</v>
      </c>
      <c r="V19" s="69">
        <f t="shared" si="95"/>
        <v>46028.961768986192</v>
      </c>
      <c r="W19" s="69">
        <f t="shared" si="95"/>
        <v>46036.958654911818</v>
      </c>
      <c r="X19" s="69">
        <f t="shared" si="95"/>
        <v>46044.956930184111</v>
      </c>
      <c r="Y19" s="69">
        <f t="shared" si="95"/>
        <v>46052.956595044452</v>
      </c>
      <c r="Z19" s="69">
        <f t="shared" si="95"/>
        <v>46060.957649734257</v>
      </c>
      <c r="AA19" s="69">
        <f t="shared" si="95"/>
        <v>46068.960094494993</v>
      </c>
      <c r="AB19" s="69">
        <f t="shared" si="95"/>
        <v>46076.963929568155</v>
      </c>
      <c r="AC19" s="69">
        <f t="shared" si="95"/>
        <v>46084.9691551953</v>
      </c>
      <c r="AD19" s="69">
        <f t="shared" si="95"/>
        <v>46092.975771618017</v>
      </c>
      <c r="AE19" s="69">
        <f t="shared" si="95"/>
        <v>46100.983779077935</v>
      </c>
      <c r="AF19" s="69">
        <f t="shared" si="95"/>
        <v>46108.99317781673</v>
      </c>
      <c r="AG19" s="69">
        <f t="shared" si="95"/>
        <v>46117.003968076118</v>
      </c>
      <c r="AH19" s="69">
        <f t="shared" si="95"/>
        <v>46125.01615009785</v>
      </c>
      <c r="AI19" s="69">
        <f t="shared" si="95"/>
        <v>46133.029724123728</v>
      </c>
      <c r="AJ19" s="69">
        <f t="shared" si="95"/>
        <v>46141.044690395596</v>
      </c>
      <c r="AK19" s="69">
        <f t="shared" si="95"/>
        <v>46149.061049155338</v>
      </c>
      <c r="AL19" s="69">
        <f t="shared" si="95"/>
        <v>46157.078800644871</v>
      </c>
      <c r="AM19" s="69">
        <f t="shared" si="95"/>
        <v>46165.097945106172</v>
      </c>
      <c r="AN19" s="69">
        <f t="shared" si="95"/>
        <v>46173.118482781239</v>
      </c>
      <c r="AO19" s="69">
        <f t="shared" si="95"/>
        <v>46181.140413912137</v>
      </c>
      <c r="AP19" s="69">
        <f t="shared" si="95"/>
        <v>46189.16373874095</v>
      </c>
      <c r="AQ19" s="69">
        <f t="shared" si="95"/>
        <v>46197.188457509816</v>
      </c>
      <c r="AR19" s="69">
        <f t="shared" si="95"/>
        <v>46205.214570460914</v>
      </c>
      <c r="AS19" s="69">
        <f t="shared" si="95"/>
        <v>46213.242077836461</v>
      </c>
      <c r="AT19" s="69">
        <f t="shared" si="95"/>
        <v>46221.270979878718</v>
      </c>
      <c r="AU19" s="69">
        <f t="shared" si="95"/>
        <v>46229.301276829989</v>
      </c>
      <c r="AV19" s="69">
        <f t="shared" si="95"/>
        <v>46237.33296893262</v>
      </c>
      <c r="AW19" s="69">
        <f t="shared" si="95"/>
        <v>46245.366056429004</v>
      </c>
      <c r="AX19" s="69">
        <f t="shared" si="95"/>
        <v>46253.400539561568</v>
      </c>
      <c r="AY19" s="69">
        <f t="shared" si="95"/>
        <v>46261.436418572783</v>
      </c>
      <c r="AZ19" s="69">
        <f t="shared" si="95"/>
        <v>46269.473693705164</v>
      </c>
      <c r="BA19" s="69">
        <f t="shared" si="95"/>
        <v>46277.512365201263</v>
      </c>
      <c r="BB19" s="69">
        <f t="shared" si="95"/>
        <v>46285.552433303681</v>
      </c>
      <c r="BC19" s="69">
        <f t="shared" si="95"/>
        <v>46293.593898255065</v>
      </c>
      <c r="BD19" s="69">
        <f t="shared" si="95"/>
        <v>46301.63676029809</v>
      </c>
      <c r="BE19" s="69">
        <f t="shared" si="95"/>
        <v>46309.681019675489</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46549.298874127919</v>
      </c>
      <c r="DG19" s="108">
        <f t="shared" si="15"/>
        <v>46557.386161320763</v>
      </c>
      <c r="DH19" s="108">
        <f t="shared" si="15"/>
        <v>46565.474853566229</v>
      </c>
      <c r="DI19" s="108">
        <f t="shared" si="15"/>
        <v>46573.564951108419</v>
      </c>
      <c r="DJ19" s="108">
        <f t="shared" si="15"/>
        <v>50184.776134849075</v>
      </c>
      <c r="DK19" s="108">
        <f t="shared" si="15"/>
        <v>50193.495035178996</v>
      </c>
      <c r="DL19" s="108">
        <f t="shared" si="15"/>
        <v>50202.215450295451</v>
      </c>
      <c r="DM19" s="108">
        <f t="shared" si="15"/>
        <v>50210.937380461612</v>
      </c>
      <c r="DN19" s="108">
        <f t="shared" si="15"/>
        <v>44528.956443461851</v>
      </c>
      <c r="DO19" s="108">
        <f t="shared" si="15"/>
        <v>44536.69272452013</v>
      </c>
      <c r="DP19" s="108">
        <f t="shared" si="15"/>
        <v>44544.430349648632</v>
      </c>
      <c r="DQ19" s="108">
        <f t="shared" si="15"/>
        <v>44552.16931908088</v>
      </c>
      <c r="DR19" s="108">
        <f t="shared" si="15"/>
        <v>44559.909633050425</v>
      </c>
      <c r="DS19" s="108">
        <f t="shared" si="15"/>
        <v>45592.405474061219</v>
      </c>
      <c r="DT19" s="108">
        <f t="shared" si="15"/>
        <v>45600.326514459237</v>
      </c>
      <c r="DU19" s="108">
        <f t="shared" si="15"/>
        <v>45608.248931026828</v>
      </c>
      <c r="DV19" s="108">
        <f t="shared" si="90"/>
        <v>45616.172724003074</v>
      </c>
      <c r="DW19" s="108">
        <f t="shared" si="90"/>
        <v>45000.070898711368</v>
      </c>
      <c r="DX19" s="108">
        <f t="shared" si="90"/>
        <v>45007.889029292463</v>
      </c>
      <c r="DY19" s="108">
        <f t="shared" si="90"/>
        <v>45015.708518164</v>
      </c>
      <c r="DZ19" s="108">
        <f t="shared" si="90"/>
        <v>45023.529365561946</v>
      </c>
      <c r="EA19" s="108">
        <f t="shared" si="90"/>
        <v>46183.389057994944</v>
      </c>
      <c r="EB19" s="108">
        <f t="shared" si="90"/>
        <v>46191.412773494099</v>
      </c>
      <c r="EC19" s="108">
        <f t="shared" si="90"/>
        <v>46199.43788300117</v>
      </c>
      <c r="ED19" s="108">
        <f t="shared" si="90"/>
        <v>46207.464386758365</v>
      </c>
      <c r="EE19" s="108">
        <f t="shared" si="90"/>
        <v>46215.492285007902</v>
      </c>
      <c r="EF19" s="108">
        <f t="shared" si="90"/>
        <v>45959.915340726518</v>
      </c>
      <c r="EG19" s="108">
        <f t="shared" si="90"/>
        <v>45967.90023080456</v>
      </c>
      <c r="EH19" s="108">
        <f t="shared" si="90"/>
        <v>45975.886508145144</v>
      </c>
      <c r="EI19" s="108">
        <f t="shared" si="90"/>
        <v>45983.874172989301</v>
      </c>
      <c r="EJ19" s="108">
        <f t="shared" si="90"/>
        <v>46174.185319144461</v>
      </c>
      <c r="EK19" s="108">
        <f t="shared" si="90"/>
        <v>46182.207435623197</v>
      </c>
      <c r="EL19" s="108">
        <f t="shared" si="91"/>
        <v>46190.230945832052</v>
      </c>
      <c r="EM19" s="108">
        <f t="shared" si="91"/>
        <v>46198.255850013171</v>
      </c>
      <c r="EN19" s="108">
        <f t="shared" si="91"/>
        <v>50428.658204450556</v>
      </c>
      <c r="EO19" s="108">
        <f t="shared" si="91"/>
        <v>50437.419475866314</v>
      </c>
      <c r="EP19" s="108">
        <f t="shared" si="91"/>
        <v>50446.182269429984</v>
      </c>
      <c r="EQ19" s="108">
        <f t="shared" si="91"/>
        <v>50454.946585406018</v>
      </c>
      <c r="ER19" s="108">
        <f t="shared" si="91"/>
        <v>50463.712424058918</v>
      </c>
      <c r="ES19" s="108">
        <f t="shared" si="91"/>
        <v>48754.435971107996</v>
      </c>
      <c r="ET19" s="108">
        <f t="shared" si="91"/>
        <v>48762.906369914432</v>
      </c>
      <c r="EU19" s="108">
        <f t="shared" si="91"/>
        <v>48771.378240333746</v>
      </c>
      <c r="EV19" s="108">
        <f t="shared" si="91"/>
        <v>48779.85158262161</v>
      </c>
      <c r="EW19" s="108">
        <f t="shared" si="91"/>
        <v>48749.583349350942</v>
      </c>
      <c r="EX19" s="108">
        <f t="shared" si="91"/>
        <v>48758.05290508247</v>
      </c>
      <c r="EY19" s="108">
        <f t="shared" si="91"/>
        <v>48766.523932280412</v>
      </c>
      <c r="EZ19" s="108">
        <f t="shared" si="91"/>
        <v>48774.996431200401</v>
      </c>
      <c r="FA19" s="108">
        <f t="shared" si="91"/>
        <v>44719.400139720667</v>
      </c>
      <c r="FB19" s="108">
        <f t="shared" si="92"/>
        <v>44727.16950769761</v>
      </c>
      <c r="FC19" s="108">
        <f t="shared" si="92"/>
        <v>44734.94022549317</v>
      </c>
      <c r="FD19" s="108">
        <f t="shared" si="92"/>
        <v>44742.71229334185</v>
      </c>
      <c r="FE19" s="108">
        <f t="shared" si="92"/>
        <v>44750.485711478213</v>
      </c>
    </row>
    <row r="20" spans="1:161" ht="15.75" x14ac:dyDescent="0.25">
      <c r="A20" s="47" t="s">
        <v>195</v>
      </c>
      <c r="B20" s="12">
        <f>'Urb proj of all 25 ARs '!N20</f>
        <v>152371.09587053899</v>
      </c>
      <c r="C20" s="12">
        <f>'Urb proj of all 25 ARs '!O20</f>
        <v>153753.77372190787</v>
      </c>
      <c r="D20" s="100">
        <f t="shared" si="10"/>
        <v>9.0744103628660599E-3</v>
      </c>
      <c r="E20" s="101">
        <f t="shared" si="11"/>
        <v>1.737359614097933E-4</v>
      </c>
      <c r="F20" s="69">
        <f t="shared" si="12"/>
        <v>152397.56820937112</v>
      </c>
      <c r="G20" s="69">
        <f t="shared" si="13"/>
        <v>152424.04514740049</v>
      </c>
      <c r="H20" s="69">
        <f>G20*(1+$E$20)</f>
        <v>152450.52668542616</v>
      </c>
      <c r="I20" s="69">
        <f t="shared" ref="I20:BE20" si="96">H20*(1+$E$20)</f>
        <v>152477.01282424727</v>
      </c>
      <c r="J20" s="69">
        <f t="shared" si="96"/>
        <v>152503.50356466317</v>
      </c>
      <c r="K20" s="69">
        <f t="shared" si="96"/>
        <v>152529.99890747335</v>
      </c>
      <c r="L20" s="69">
        <f t="shared" si="96"/>
        <v>152556.49885347736</v>
      </c>
      <c r="M20" s="69">
        <f t="shared" si="96"/>
        <v>152583.00340347498</v>
      </c>
      <c r="N20" s="69">
        <f t="shared" si="96"/>
        <v>152609.51255826608</v>
      </c>
      <c r="O20" s="69">
        <f t="shared" si="96"/>
        <v>152636.02631865066</v>
      </c>
      <c r="P20" s="69">
        <f t="shared" si="96"/>
        <v>152662.5446854289</v>
      </c>
      <c r="Q20" s="69">
        <f t="shared" si="96"/>
        <v>152689.0676594011</v>
      </c>
      <c r="R20" s="69">
        <f t="shared" si="96"/>
        <v>152715.59524136767</v>
      </c>
      <c r="S20" s="69">
        <f t="shared" si="96"/>
        <v>152742.1274321292</v>
      </c>
      <c r="T20" s="69">
        <f t="shared" si="96"/>
        <v>152768.66423248639</v>
      </c>
      <c r="U20" s="69">
        <f t="shared" si="96"/>
        <v>152795.2056432401</v>
      </c>
      <c r="V20" s="69">
        <f t="shared" si="96"/>
        <v>152821.75166519135</v>
      </c>
      <c r="W20" s="69">
        <f t="shared" si="96"/>
        <v>152848.30229914121</v>
      </c>
      <c r="X20" s="69">
        <f t="shared" si="96"/>
        <v>152874.85754589102</v>
      </c>
      <c r="Y20" s="69">
        <f t="shared" si="96"/>
        <v>152901.41740624214</v>
      </c>
      <c r="Z20" s="69">
        <f t="shared" si="96"/>
        <v>152927.98188099614</v>
      </c>
      <c r="AA20" s="69">
        <f t="shared" si="96"/>
        <v>152954.5509709547</v>
      </c>
      <c r="AB20" s="69">
        <f t="shared" si="96"/>
        <v>152981.12467691966</v>
      </c>
      <c r="AC20" s="69">
        <f t="shared" si="96"/>
        <v>153007.70299969296</v>
      </c>
      <c r="AD20" s="69">
        <f t="shared" si="96"/>
        <v>153034.28594007672</v>
      </c>
      <c r="AE20" s="69">
        <f t="shared" si="96"/>
        <v>153060.87349887317</v>
      </c>
      <c r="AF20" s="69">
        <f t="shared" si="96"/>
        <v>153087.46567688472</v>
      </c>
      <c r="AG20" s="69">
        <f t="shared" si="96"/>
        <v>153114.0624749139</v>
      </c>
      <c r="AH20" s="69">
        <f t="shared" si="96"/>
        <v>153140.66389376333</v>
      </c>
      <c r="AI20" s="69">
        <f t="shared" si="96"/>
        <v>153167.26993423584</v>
      </c>
      <c r="AJ20" s="69">
        <f t="shared" si="96"/>
        <v>153193.88059713438</v>
      </c>
      <c r="AK20" s="69">
        <f t="shared" si="96"/>
        <v>153220.49588326202</v>
      </c>
      <c r="AL20" s="69">
        <f t="shared" si="96"/>
        <v>153247.11579342198</v>
      </c>
      <c r="AM20" s="69">
        <f t="shared" si="96"/>
        <v>153273.74032841763</v>
      </c>
      <c r="AN20" s="69">
        <f t="shared" si="96"/>
        <v>153300.36948905245</v>
      </c>
      <c r="AO20" s="69">
        <f t="shared" si="96"/>
        <v>153327.0032761301</v>
      </c>
      <c r="AP20" s="69">
        <f t="shared" si="96"/>
        <v>153353.64169045436</v>
      </c>
      <c r="AQ20" s="69">
        <f t="shared" si="96"/>
        <v>153380.28473282914</v>
      </c>
      <c r="AR20" s="69">
        <f t="shared" si="96"/>
        <v>153406.93240405849</v>
      </c>
      <c r="AS20" s="69">
        <f t="shared" si="96"/>
        <v>153433.58470494664</v>
      </c>
      <c r="AT20" s="69">
        <f t="shared" si="96"/>
        <v>153460.2416362979</v>
      </c>
      <c r="AU20" s="69">
        <f t="shared" si="96"/>
        <v>153486.90319891676</v>
      </c>
      <c r="AV20" s="69">
        <f t="shared" si="96"/>
        <v>153513.56939360785</v>
      </c>
      <c r="AW20" s="69">
        <f t="shared" si="96"/>
        <v>153540.24022117589</v>
      </c>
      <c r="AX20" s="69">
        <f t="shared" si="96"/>
        <v>153566.91568242581</v>
      </c>
      <c r="AY20" s="69">
        <f t="shared" si="96"/>
        <v>153593.59577816262</v>
      </c>
      <c r="AZ20" s="69">
        <f t="shared" si="96"/>
        <v>153620.28050919154</v>
      </c>
      <c r="BA20" s="69">
        <f t="shared" si="96"/>
        <v>153646.96987631783</v>
      </c>
      <c r="BB20" s="69">
        <f t="shared" si="96"/>
        <v>153673.66388034698</v>
      </c>
      <c r="BC20" s="69">
        <f t="shared" si="96"/>
        <v>153700.36252208462</v>
      </c>
      <c r="BD20" s="69">
        <f t="shared" si="96"/>
        <v>153727.06580233644</v>
      </c>
      <c r="BE20" s="69">
        <f t="shared" si="96"/>
        <v>153753.77372190831</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166789.0299679545</v>
      </c>
      <c r="DG20" s="108">
        <f t="shared" si="15"/>
        <v>166818.00722042858</v>
      </c>
      <c r="DH20" s="108">
        <f t="shared" si="15"/>
        <v>166846.9895072935</v>
      </c>
      <c r="DI20" s="108">
        <f t="shared" si="15"/>
        <v>166875.97682942389</v>
      </c>
      <c r="DJ20" s="108">
        <f t="shared" si="15"/>
        <v>190044.56750402506</v>
      </c>
      <c r="DK20" s="108">
        <f t="shared" si="15"/>
        <v>190077.58507967112</v>
      </c>
      <c r="DL20" s="108">
        <f t="shared" si="15"/>
        <v>190110.60839165736</v>
      </c>
      <c r="DM20" s="108">
        <f t="shared" si="15"/>
        <v>190143.6374409805</v>
      </c>
      <c r="DN20" s="108">
        <f t="shared" si="15"/>
        <v>169190.94162186168</v>
      </c>
      <c r="DO20" s="108">
        <f t="shared" si="15"/>
        <v>169220.33617276617</v>
      </c>
      <c r="DP20" s="108">
        <f t="shared" si="15"/>
        <v>169249.73583056123</v>
      </c>
      <c r="DQ20" s="108">
        <f t="shared" si="15"/>
        <v>169279.14059613412</v>
      </c>
      <c r="DR20" s="108">
        <f t="shared" si="15"/>
        <v>169308.55047037223</v>
      </c>
      <c r="DS20" s="108">
        <f t="shared" si="15"/>
        <v>172009.20814232423</v>
      </c>
      <c r="DT20" s="108">
        <f t="shared" si="15"/>
        <v>172039.09232747217</v>
      </c>
      <c r="DU20" s="108">
        <f t="shared" si="15"/>
        <v>172068.98170457775</v>
      </c>
      <c r="DV20" s="108">
        <f t="shared" si="90"/>
        <v>172098.876274543</v>
      </c>
      <c r="DW20" s="108">
        <f t="shared" si="90"/>
        <v>174785.75605083731</v>
      </c>
      <c r="DX20" s="108">
        <f t="shared" si="90"/>
        <v>174816.12262220556</v>
      </c>
      <c r="DY20" s="108">
        <f t="shared" si="90"/>
        <v>174846.49446933926</v>
      </c>
      <c r="DZ20" s="108">
        <f t="shared" si="90"/>
        <v>174876.87159315505</v>
      </c>
      <c r="EA20" s="108">
        <f t="shared" si="90"/>
        <v>177708.33529094874</v>
      </c>
      <c r="EB20" s="108">
        <f t="shared" si="90"/>
        <v>177739.20961943106</v>
      </c>
      <c r="EC20" s="108">
        <f t="shared" si="90"/>
        <v>177770.08931189452</v>
      </c>
      <c r="ED20" s="108">
        <f t="shared" si="90"/>
        <v>177800.97436927102</v>
      </c>
      <c r="EE20" s="108">
        <f t="shared" si="90"/>
        <v>177831.86479249265</v>
      </c>
      <c r="EF20" s="108">
        <f t="shared" si="90"/>
        <v>186916.08695939553</v>
      </c>
      <c r="EG20" s="108">
        <f t="shared" si="90"/>
        <v>186948.56100546641</v>
      </c>
      <c r="EH20" s="108">
        <f t="shared" si="90"/>
        <v>186981.04069344685</v>
      </c>
      <c r="EI20" s="108">
        <f t="shared" si="90"/>
        <v>187013.52602431714</v>
      </c>
      <c r="EJ20" s="108">
        <f t="shared" si="90"/>
        <v>190001.00387066734</v>
      </c>
      <c r="EK20" s="108">
        <f t="shared" si="90"/>
        <v>190034.01387774362</v>
      </c>
      <c r="EL20" s="108">
        <f t="shared" si="91"/>
        <v>190067.02961984524</v>
      </c>
      <c r="EM20" s="108">
        <f t="shared" si="91"/>
        <v>190100.05109796854</v>
      </c>
      <c r="EN20" s="108">
        <f t="shared" si="91"/>
        <v>205151.70291229221</v>
      </c>
      <c r="EO20" s="108">
        <f t="shared" si="91"/>
        <v>205187.3451406325</v>
      </c>
      <c r="EP20" s="108">
        <f t="shared" si="91"/>
        <v>205222.99356130965</v>
      </c>
      <c r="EQ20" s="108">
        <f t="shared" si="91"/>
        <v>205258.6481753994</v>
      </c>
      <c r="ER20" s="108">
        <f t="shared" si="91"/>
        <v>205294.30898397783</v>
      </c>
      <c r="ES20" s="108">
        <f t="shared" si="91"/>
        <v>184190.50162595601</v>
      </c>
      <c r="ET20" s="108">
        <f t="shared" si="91"/>
        <v>184222.50213983853</v>
      </c>
      <c r="EU20" s="108">
        <f t="shared" si="91"/>
        <v>184254.50821336111</v>
      </c>
      <c r="EV20" s="108">
        <f t="shared" si="91"/>
        <v>184286.51984748966</v>
      </c>
      <c r="EW20" s="108">
        <f t="shared" si="91"/>
        <v>181554.95219604525</v>
      </c>
      <c r="EX20" s="108">
        <f t="shared" si="91"/>
        <v>181586.49482021373</v>
      </c>
      <c r="EY20" s="108">
        <f t="shared" si="91"/>
        <v>181618.04292447036</v>
      </c>
      <c r="EZ20" s="108">
        <f t="shared" si="91"/>
        <v>181649.5965097672</v>
      </c>
      <c r="FA20" s="108">
        <f t="shared" si="91"/>
        <v>168370.67326471207</v>
      </c>
      <c r="FB20" s="108">
        <f t="shared" si="92"/>
        <v>168399.92530550493</v>
      </c>
      <c r="FC20" s="108">
        <f t="shared" si="92"/>
        <v>168429.18242842922</v>
      </c>
      <c r="FD20" s="108">
        <f t="shared" si="92"/>
        <v>168458.44463436792</v>
      </c>
      <c r="FE20" s="108">
        <f t="shared" si="92"/>
        <v>168487.71192420405</v>
      </c>
    </row>
    <row r="21" spans="1:161" ht="15.75" x14ac:dyDescent="0.25">
      <c r="A21" s="47" t="s">
        <v>180</v>
      </c>
      <c r="B21" s="12">
        <f>'Urb proj of all 25 ARs '!N21</f>
        <v>83878.677384536684</v>
      </c>
      <c r="C21" s="12">
        <f>'Urb proj of all 25 ARs '!O21</f>
        <v>84639.826923818444</v>
      </c>
      <c r="D21" s="100">
        <f t="shared" si="10"/>
        <v>9.0744103628663097E-3</v>
      </c>
      <c r="E21" s="101">
        <f t="shared" si="11"/>
        <v>1.737359614097933E-4</v>
      </c>
      <c r="F21" s="69">
        <f t="shared" si="12"/>
        <v>83893.250127193867</v>
      </c>
      <c r="G21" s="69">
        <f t="shared" si="13"/>
        <v>83907.825401660506</v>
      </c>
      <c r="H21" s="69">
        <f>G21*(1+$E$21)</f>
        <v>83922.403208376461</v>
      </c>
      <c r="I21" s="69">
        <f t="shared" ref="I21:BE21" si="97">H21*(1+$E$21)</f>
        <v>83936.983547781696</v>
      </c>
      <c r="J21" s="69">
        <f t="shared" si="97"/>
        <v>83951.566420316201</v>
      </c>
      <c r="K21" s="69">
        <f t="shared" si="97"/>
        <v>83966.1518264201</v>
      </c>
      <c r="L21" s="69">
        <f t="shared" si="97"/>
        <v>83980.739766533545</v>
      </c>
      <c r="M21" s="69">
        <f t="shared" si="97"/>
        <v>83995.330241096788</v>
      </c>
      <c r="N21" s="69">
        <f t="shared" si="97"/>
        <v>84009.923250550157</v>
      </c>
      <c r="O21" s="69">
        <f t="shared" si="97"/>
        <v>84024.51879533405</v>
      </c>
      <c r="P21" s="69">
        <f t="shared" si="97"/>
        <v>84039.116875888954</v>
      </c>
      <c r="Q21" s="69">
        <f t="shared" si="97"/>
        <v>84053.717492655414</v>
      </c>
      <c r="R21" s="69">
        <f t="shared" si="97"/>
        <v>84068.320646074062</v>
      </c>
      <c r="S21" s="69">
        <f t="shared" si="97"/>
        <v>84082.926336585617</v>
      </c>
      <c r="T21" s="69">
        <f t="shared" si="97"/>
        <v>84097.534564630856</v>
      </c>
      <c r="U21" s="69">
        <f t="shared" si="97"/>
        <v>84112.14533065063</v>
      </c>
      <c r="V21" s="69">
        <f t="shared" si="97"/>
        <v>84126.758635085891</v>
      </c>
      <c r="W21" s="69">
        <f t="shared" si="97"/>
        <v>84141.374478377649</v>
      </c>
      <c r="X21" s="69">
        <f t="shared" si="97"/>
        <v>84155.992860966988</v>
      </c>
      <c r="Y21" s="69">
        <f t="shared" si="97"/>
        <v>84170.613783295077</v>
      </c>
      <c r="Z21" s="69">
        <f t="shared" si="97"/>
        <v>84185.237245803175</v>
      </c>
      <c r="AA21" s="69">
        <f t="shared" si="97"/>
        <v>84199.863248932583</v>
      </c>
      <c r="AB21" s="69">
        <f t="shared" si="97"/>
        <v>84214.491793124704</v>
      </c>
      <c r="AC21" s="69">
        <f t="shared" si="97"/>
        <v>84229.122878821014</v>
      </c>
      <c r="AD21" s="69">
        <f t="shared" si="97"/>
        <v>84243.756506463076</v>
      </c>
      <c r="AE21" s="69">
        <f t="shared" si="97"/>
        <v>84258.392676492498</v>
      </c>
      <c r="AF21" s="69">
        <f t="shared" si="97"/>
        <v>84273.031389350988</v>
      </c>
      <c r="AG21" s="69">
        <f t="shared" si="97"/>
        <v>84287.672645480328</v>
      </c>
      <c r="AH21" s="69">
        <f t="shared" si="97"/>
        <v>84302.316445322387</v>
      </c>
      <c r="AI21" s="69">
        <f t="shared" si="97"/>
        <v>84316.962789319092</v>
      </c>
      <c r="AJ21" s="69">
        <f t="shared" si="97"/>
        <v>84331.611677912442</v>
      </c>
      <c r="AK21" s="69">
        <f t="shared" si="97"/>
        <v>84346.26311154454</v>
      </c>
      <c r="AL21" s="69">
        <f t="shared" si="97"/>
        <v>84360.917090657545</v>
      </c>
      <c r="AM21" s="69">
        <f t="shared" si="97"/>
        <v>84375.573615693706</v>
      </c>
      <c r="AN21" s="69">
        <f t="shared" si="97"/>
        <v>84390.232687095326</v>
      </c>
      <c r="AO21" s="69">
        <f t="shared" si="97"/>
        <v>84404.894305304813</v>
      </c>
      <c r="AP21" s="69">
        <f t="shared" si="97"/>
        <v>84419.558470764634</v>
      </c>
      <c r="AQ21" s="69">
        <f t="shared" si="97"/>
        <v>84434.22518391734</v>
      </c>
      <c r="AR21" s="69">
        <f t="shared" si="97"/>
        <v>84448.894445205558</v>
      </c>
      <c r="AS21" s="69">
        <f t="shared" si="97"/>
        <v>84463.566255071986</v>
      </c>
      <c r="AT21" s="69">
        <f t="shared" si="97"/>
        <v>84478.24061395941</v>
      </c>
      <c r="AU21" s="69">
        <f t="shared" si="97"/>
        <v>84492.917522310687</v>
      </c>
      <c r="AV21" s="69">
        <f t="shared" si="97"/>
        <v>84507.596980568749</v>
      </c>
      <c r="AW21" s="69">
        <f t="shared" si="97"/>
        <v>84522.278989176601</v>
      </c>
      <c r="AX21" s="69">
        <f t="shared" si="97"/>
        <v>84536.963548577332</v>
      </c>
      <c r="AY21" s="69">
        <f t="shared" si="97"/>
        <v>84551.650659214109</v>
      </c>
      <c r="AZ21" s="69">
        <f t="shared" si="97"/>
        <v>84566.340321530166</v>
      </c>
      <c r="BA21" s="69">
        <f t="shared" si="97"/>
        <v>84581.032535968829</v>
      </c>
      <c r="BB21" s="69">
        <f t="shared" si="97"/>
        <v>84595.727302973493</v>
      </c>
      <c r="BC21" s="69">
        <f t="shared" si="97"/>
        <v>84610.42462298763</v>
      </c>
      <c r="BD21" s="69">
        <f t="shared" si="97"/>
        <v>84625.124496454795</v>
      </c>
      <c r="BE21" s="69">
        <f t="shared" si="97"/>
        <v>84639.826923818604</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101850.7633811694</v>
      </c>
      <c r="DG21" s="108">
        <f t="shared" si="15"/>
        <v>101868.45852146574</v>
      </c>
      <c r="DH21" s="108">
        <f t="shared" si="15"/>
        <v>101886.15673604429</v>
      </c>
      <c r="DI21" s="108">
        <f t="shared" si="15"/>
        <v>101903.85802543919</v>
      </c>
      <c r="DJ21" s="108">
        <f t="shared" si="15"/>
        <v>114419.02576974325</v>
      </c>
      <c r="DK21" s="108">
        <f t="shared" si="15"/>
        <v>114438.90446918894</v>
      </c>
      <c r="DL21" s="108">
        <f t="shared" si="15"/>
        <v>114458.78662227957</v>
      </c>
      <c r="DM21" s="108">
        <f t="shared" si="15"/>
        <v>114478.6722296152</v>
      </c>
      <c r="DN21" s="108">
        <f t="shared" si="15"/>
        <v>96590.33344498006</v>
      </c>
      <c r="DO21" s="108">
        <f t="shared" si="15"/>
        <v>96607.114659424013</v>
      </c>
      <c r="DP21" s="108">
        <f t="shared" si="15"/>
        <v>96623.898789368395</v>
      </c>
      <c r="DQ21" s="108">
        <f t="shared" si="15"/>
        <v>96640.685835319731</v>
      </c>
      <c r="DR21" s="108">
        <f t="shared" si="15"/>
        <v>96657.475797784617</v>
      </c>
      <c r="DS21" s="108">
        <f t="shared" si="15"/>
        <v>99447.303768876081</v>
      </c>
      <c r="DT21" s="108">
        <f t="shared" si="15"/>
        <v>99464.581341805984</v>
      </c>
      <c r="DU21" s="108">
        <f t="shared" si="15"/>
        <v>99481.861916471622</v>
      </c>
      <c r="DV21" s="108">
        <f t="shared" si="90"/>
        <v>99499.145493394521</v>
      </c>
      <c r="DW21" s="108">
        <f t="shared" si="90"/>
        <v>100738.17368479892</v>
      </c>
      <c r="DX21" s="108">
        <f t="shared" si="90"/>
        <v>100755.67552825471</v>
      </c>
      <c r="DY21" s="108">
        <f t="shared" si="90"/>
        <v>100773.18041241009</v>
      </c>
      <c r="DZ21" s="108">
        <f t="shared" si="90"/>
        <v>100790.68833779337</v>
      </c>
      <c r="EA21" s="108">
        <f t="shared" si="90"/>
        <v>107556.92081485172</v>
      </c>
      <c r="EB21" s="108">
        <f t="shared" si="90"/>
        <v>107575.60731989576</v>
      </c>
      <c r="EC21" s="108">
        <f t="shared" si="90"/>
        <v>107594.29707145771</v>
      </c>
      <c r="ED21" s="108">
        <f t="shared" si="90"/>
        <v>107612.99007010164</v>
      </c>
      <c r="EE21" s="108">
        <f t="shared" si="90"/>
        <v>107631.68631639166</v>
      </c>
      <c r="EF21" s="108">
        <f t="shared" si="90"/>
        <v>106115.22307111771</v>
      </c>
      <c r="EG21" s="108">
        <f t="shared" si="90"/>
        <v>106133.65910141818</v>
      </c>
      <c r="EH21" s="108">
        <f t="shared" si="90"/>
        <v>106152.09833472011</v>
      </c>
      <c r="EI21" s="108">
        <f t="shared" si="90"/>
        <v>106170.54077157997</v>
      </c>
      <c r="EJ21" s="108">
        <f t="shared" si="90"/>
        <v>113274.73845462926</v>
      </c>
      <c r="EK21" s="108">
        <f t="shared" si="90"/>
        <v>113294.41835021813</v>
      </c>
      <c r="EL21" s="108">
        <f t="shared" si="91"/>
        <v>113314.10166491255</v>
      </c>
      <c r="EM21" s="108">
        <f t="shared" si="91"/>
        <v>113333.78839930661</v>
      </c>
      <c r="EN21" s="108">
        <f t="shared" si="91"/>
        <v>121680.73339942956</v>
      </c>
      <c r="EO21" s="108">
        <f t="shared" si="91"/>
        <v>121701.87371863176</v>
      </c>
      <c r="EP21" s="108">
        <f t="shared" si="91"/>
        <v>121723.01771066764</v>
      </c>
      <c r="EQ21" s="108">
        <f t="shared" si="91"/>
        <v>121744.1653761753</v>
      </c>
      <c r="ER21" s="108">
        <f t="shared" si="91"/>
        <v>121765.31671579296</v>
      </c>
      <c r="ES21" s="108">
        <f t="shared" si="91"/>
        <v>116645.5994441807</v>
      </c>
      <c r="ET21" s="108">
        <f t="shared" si="91"/>
        <v>116665.86497954435</v>
      </c>
      <c r="EU21" s="108">
        <f t="shared" si="91"/>
        <v>116686.13403576027</v>
      </c>
      <c r="EV21" s="108">
        <f t="shared" si="91"/>
        <v>116706.40661344018</v>
      </c>
      <c r="EW21" s="108">
        <f t="shared" si="91"/>
        <v>110143.13634691728</v>
      </c>
      <c r="EX21" s="108">
        <f t="shared" si="91"/>
        <v>110162.2721706032</v>
      </c>
      <c r="EY21" s="108">
        <f t="shared" si="91"/>
        <v>110181.41131886985</v>
      </c>
      <c r="EZ21" s="108">
        <f t="shared" si="91"/>
        <v>110200.55379229481</v>
      </c>
      <c r="FA21" s="108">
        <f t="shared" si="91"/>
        <v>99444.240965896839</v>
      </c>
      <c r="FB21" s="108">
        <f t="shared" si="92"/>
        <v>99461.518006707702</v>
      </c>
      <c r="FC21" s="108">
        <f t="shared" si="92"/>
        <v>99478.79804916188</v>
      </c>
      <c r="FD21" s="108">
        <f t="shared" si="92"/>
        <v>99496.081093780842</v>
      </c>
      <c r="FE21" s="108">
        <f t="shared" si="92"/>
        <v>99513.367141086157</v>
      </c>
    </row>
    <row r="22" spans="1:161" ht="15.75" x14ac:dyDescent="0.25">
      <c r="A22" s="47" t="s">
        <v>181</v>
      </c>
      <c r="B22" s="12">
        <f>'Urb proj of all 25 ARs '!N22</f>
        <v>249706.63376665383</v>
      </c>
      <c r="C22" s="12">
        <f>'Urb proj of all 25 ARs '!O22</f>
        <v>251972.57423178238</v>
      </c>
      <c r="D22" s="100">
        <f t="shared" si="10"/>
        <v>9.0744103628661414E-3</v>
      </c>
      <c r="E22" s="101">
        <f t="shared" si="11"/>
        <v>1.737359614097933E-4</v>
      </c>
      <c r="F22" s="69">
        <f t="shared" si="12"/>
        <v>249750.01678874169</v>
      </c>
      <c r="G22" s="69">
        <f t="shared" si="13"/>
        <v>249793.40734802058</v>
      </c>
      <c r="H22" s="69">
        <f>G22*(1+$E$22)</f>
        <v>249836.80544580001</v>
      </c>
      <c r="I22" s="69">
        <f t="shared" ref="I22:BD22" si="98">H22*(1+$E$22)</f>
        <v>249880.2110833897</v>
      </c>
      <c r="J22" s="69">
        <f t="shared" si="98"/>
        <v>249923.62426209956</v>
      </c>
      <c r="K22" s="69">
        <f t="shared" si="98"/>
        <v>249967.04498323976</v>
      </c>
      <c r="L22" s="69">
        <f t="shared" si="98"/>
        <v>250010.47324812069</v>
      </c>
      <c r="M22" s="69">
        <f t="shared" si="98"/>
        <v>250053.90905805296</v>
      </c>
      <c r="N22" s="69">
        <f t="shared" si="98"/>
        <v>250097.35241434744</v>
      </c>
      <c r="O22" s="69">
        <f t="shared" si="98"/>
        <v>250140.80331831519</v>
      </c>
      <c r="P22" s="69">
        <f t="shared" si="98"/>
        <v>250184.26177126751</v>
      </c>
      <c r="Q22" s="69">
        <f t="shared" si="98"/>
        <v>250227.72777451595</v>
      </c>
      <c r="R22" s="69">
        <f t="shared" si="98"/>
        <v>250271.20132937224</v>
      </c>
      <c r="S22" s="69">
        <f t="shared" si="98"/>
        <v>250314.68243714838</v>
      </c>
      <c r="T22" s="69">
        <f t="shared" si="98"/>
        <v>250358.17109915658</v>
      </c>
      <c r="U22" s="69">
        <f t="shared" si="98"/>
        <v>250401.6673167093</v>
      </c>
      <c r="V22" s="69">
        <f t="shared" si="98"/>
        <v>250445.17109111918</v>
      </c>
      <c r="W22" s="69">
        <f t="shared" si="98"/>
        <v>250488.68242369912</v>
      </c>
      <c r="X22" s="69">
        <f t="shared" si="98"/>
        <v>250532.20131576227</v>
      </c>
      <c r="Y22" s="69">
        <f t="shared" si="98"/>
        <v>250575.72776862199</v>
      </c>
      <c r="Z22" s="69">
        <f t="shared" si="98"/>
        <v>250619.26178359182</v>
      </c>
      <c r="AA22" s="69">
        <f t="shared" si="98"/>
        <v>250662.8033619856</v>
      </c>
      <c r="AB22" s="69">
        <f t="shared" si="98"/>
        <v>250706.35250511736</v>
      </c>
      <c r="AC22" s="69">
        <f t="shared" si="98"/>
        <v>250749.90921430138</v>
      </c>
      <c r="AD22" s="69">
        <f t="shared" si="98"/>
        <v>250793.47349085214</v>
      </c>
      <c r="AE22" s="69">
        <f t="shared" si="98"/>
        <v>250837.04533608438</v>
      </c>
      <c r="AF22" s="69">
        <f t="shared" si="98"/>
        <v>250880.62475131304</v>
      </c>
      <c r="AG22" s="69">
        <f t="shared" si="98"/>
        <v>250924.2117378533</v>
      </c>
      <c r="AH22" s="69">
        <f t="shared" si="98"/>
        <v>250967.80629702058</v>
      </c>
      <c r="AI22" s="69">
        <f t="shared" si="98"/>
        <v>251011.40843013051</v>
      </c>
      <c r="AJ22" s="69">
        <f t="shared" si="98"/>
        <v>251055.01813849894</v>
      </c>
      <c r="AK22" s="69">
        <f t="shared" si="98"/>
        <v>251098.635423442</v>
      </c>
      <c r="AL22" s="69">
        <f t="shared" si="98"/>
        <v>251142.26028627597</v>
      </c>
      <c r="AM22" s="69">
        <f t="shared" si="98"/>
        <v>251185.89272831744</v>
      </c>
      <c r="AN22" s="69">
        <f t="shared" si="98"/>
        <v>251229.53275088317</v>
      </c>
      <c r="AO22" s="69">
        <f t="shared" si="98"/>
        <v>251273.18035529018</v>
      </c>
      <c r="AP22" s="69">
        <f t="shared" si="98"/>
        <v>251316.8355428557</v>
      </c>
      <c r="AQ22" s="69">
        <f t="shared" si="98"/>
        <v>251360.49831489721</v>
      </c>
      <c r="AR22" s="69">
        <f t="shared" si="98"/>
        <v>251404.1686727324</v>
      </c>
      <c r="AS22" s="69">
        <f t="shared" si="98"/>
        <v>251447.8466176792</v>
      </c>
      <c r="AT22" s="69">
        <f t="shared" si="98"/>
        <v>251491.53215105576</v>
      </c>
      <c r="AU22" s="69">
        <f t="shared" si="98"/>
        <v>251535.22527418044</v>
      </c>
      <c r="AV22" s="69">
        <f t="shared" si="98"/>
        <v>251578.92598837189</v>
      </c>
      <c r="AW22" s="69">
        <f t="shared" si="98"/>
        <v>251622.63429494892</v>
      </c>
      <c r="AX22" s="69">
        <f t="shared" si="98"/>
        <v>251666.35019523063</v>
      </c>
      <c r="AY22" s="69">
        <f t="shared" si="98"/>
        <v>251710.07369053629</v>
      </c>
      <c r="AZ22" s="69">
        <f t="shared" si="98"/>
        <v>251753.80478218544</v>
      </c>
      <c r="BA22" s="69">
        <f t="shared" si="98"/>
        <v>251797.54347149786</v>
      </c>
      <c r="BB22" s="69">
        <f t="shared" si="98"/>
        <v>251841.28975979349</v>
      </c>
      <c r="BC22" s="69">
        <f t="shared" si="98"/>
        <v>251885.0436483926</v>
      </c>
      <c r="BD22" s="69">
        <f t="shared" si="98"/>
        <v>251928.8051386156</v>
      </c>
      <c r="BE22" s="69">
        <f>BD22*(1+$E$22)</f>
        <v>251972.57423178319</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281731.85125149437</v>
      </c>
      <c r="DG22" s="108">
        <f t="shared" si="15"/>
        <v>281780.79820553126</v>
      </c>
      <c r="DH22" s="108">
        <f t="shared" si="15"/>
        <v>281829.75366341433</v>
      </c>
      <c r="DI22" s="108">
        <f t="shared" si="15"/>
        <v>281878.71762662096</v>
      </c>
      <c r="DJ22" s="108">
        <f t="shared" si="15"/>
        <v>308572.17365586263</v>
      </c>
      <c r="DK22" s="108">
        <f t="shared" si="15"/>
        <v>308625.78373911703</v>
      </c>
      <c r="DL22" s="108">
        <f t="shared" si="15"/>
        <v>308679.40313637076</v>
      </c>
      <c r="DM22" s="108">
        <f t="shared" si="15"/>
        <v>308733.03184924205</v>
      </c>
      <c r="DN22" s="108">
        <f t="shared" si="15"/>
        <v>272591.77613270038</v>
      </c>
      <c r="DO22" s="108">
        <f t="shared" si="15"/>
        <v>272639.13512699923</v>
      </c>
      <c r="DP22" s="108">
        <f t="shared" si="15"/>
        <v>272686.50234925846</v>
      </c>
      <c r="DQ22" s="108">
        <f t="shared" si="15"/>
        <v>272733.87780090759</v>
      </c>
      <c r="DR22" s="108">
        <f t="shared" si="15"/>
        <v>272781.26148337632</v>
      </c>
      <c r="DS22" s="108">
        <f t="shared" si="15"/>
        <v>277310.11469028553</v>
      </c>
      <c r="DT22" s="108">
        <f t="shared" si="15"/>
        <v>277358.29342966992</v>
      </c>
      <c r="DU22" s="108">
        <f t="shared" si="15"/>
        <v>277406.48053943389</v>
      </c>
      <c r="DV22" s="108">
        <f t="shared" si="90"/>
        <v>277454.67602103174</v>
      </c>
      <c r="DW22" s="108">
        <f t="shared" si="90"/>
        <v>274635.72314484417</v>
      </c>
      <c r="DX22" s="108">
        <f t="shared" si="90"/>
        <v>274683.43724624219</v>
      </c>
      <c r="DY22" s="108">
        <f t="shared" si="90"/>
        <v>274731.15963729552</v>
      </c>
      <c r="DZ22" s="108">
        <f t="shared" si="90"/>
        <v>274778.89031944436</v>
      </c>
      <c r="EA22" s="108">
        <f t="shared" si="90"/>
        <v>287694.48812006362</v>
      </c>
      <c r="EB22" s="108">
        <f t="shared" si="90"/>
        <v>287744.47099854948</v>
      </c>
      <c r="EC22" s="108">
        <f t="shared" si="90"/>
        <v>287794.46256085875</v>
      </c>
      <c r="ED22" s="108">
        <f t="shared" si="90"/>
        <v>287844.46280850016</v>
      </c>
      <c r="EE22" s="108">
        <f t="shared" si="90"/>
        <v>287894.47174298269</v>
      </c>
      <c r="EF22" s="108">
        <f t="shared" si="90"/>
        <v>288052.09269436903</v>
      </c>
      <c r="EG22" s="108">
        <f t="shared" si="90"/>
        <v>288102.13770162937</v>
      </c>
      <c r="EH22" s="108">
        <f t="shared" si="90"/>
        <v>288152.1914035072</v>
      </c>
      <c r="EI22" s="108">
        <f t="shared" si="90"/>
        <v>288202.25380151306</v>
      </c>
      <c r="EJ22" s="108">
        <f t="shared" si="90"/>
        <v>296077.0118689122</v>
      </c>
      <c r="EK22" s="108">
        <f t="shared" si="90"/>
        <v>296128.45109322062</v>
      </c>
      <c r="EL22" s="108">
        <f t="shared" si="91"/>
        <v>296179.89925437205</v>
      </c>
      <c r="EM22" s="108">
        <f t="shared" si="91"/>
        <v>296231.35635391931</v>
      </c>
      <c r="EN22" s="108">
        <f t="shared" si="91"/>
        <v>319943.96329418442</v>
      </c>
      <c r="EO22" s="108">
        <f t="shared" si="91"/>
        <v>319999.54906624457</v>
      </c>
      <c r="EP22" s="108">
        <f t="shared" si="91"/>
        <v>320055.14449555229</v>
      </c>
      <c r="EQ22" s="108">
        <f t="shared" si="91"/>
        <v>320110.74958378536</v>
      </c>
      <c r="ER22" s="108">
        <f t="shared" si="91"/>
        <v>320166.36433262192</v>
      </c>
      <c r="ES22" s="108">
        <f t="shared" si="91"/>
        <v>303852.63048490568</v>
      </c>
      <c r="ET22" s="108">
        <f t="shared" si="91"/>
        <v>303905.42061378987</v>
      </c>
      <c r="EU22" s="108">
        <f t="shared" si="91"/>
        <v>303958.21991421783</v>
      </c>
      <c r="EV22" s="108">
        <f t="shared" si="91"/>
        <v>304011.0283877831</v>
      </c>
      <c r="EW22" s="108">
        <f t="shared" si="91"/>
        <v>298756.47138293454</v>
      </c>
      <c r="EX22" s="108">
        <f t="shared" si="91"/>
        <v>298808.37612571765</v>
      </c>
      <c r="EY22" s="108">
        <f t="shared" si="91"/>
        <v>298860.28988622117</v>
      </c>
      <c r="EZ22" s="108">
        <f t="shared" si="91"/>
        <v>298912.21266601176</v>
      </c>
      <c r="FA22" s="108">
        <f t="shared" si="91"/>
        <v>277729.17337292829</v>
      </c>
      <c r="FB22" s="108">
        <f t="shared" si="92"/>
        <v>277777.42491787573</v>
      </c>
      <c r="FC22" s="108">
        <f t="shared" si="92"/>
        <v>277825.68484585179</v>
      </c>
      <c r="FD22" s="108">
        <f t="shared" si="92"/>
        <v>277873.95315831283</v>
      </c>
      <c r="FE22" s="108">
        <f t="shared" si="92"/>
        <v>277922.22985671554</v>
      </c>
    </row>
    <row r="23" spans="1:161" ht="15.75" x14ac:dyDescent="0.25">
      <c r="A23" s="47" t="s">
        <v>182</v>
      </c>
      <c r="B23" s="12">
        <f>'Urb proj of all 25 ARs '!N23</f>
        <v>526906.46044476086</v>
      </c>
      <c r="C23" s="12">
        <f>'Urb proj of all 25 ARs '!O23</f>
        <v>531687.82588968205</v>
      </c>
      <c r="D23" s="100">
        <f t="shared" si="10"/>
        <v>9.0744103628663947E-3</v>
      </c>
      <c r="E23" s="101">
        <f t="shared" si="11"/>
        <v>1.737359614097933E-4</v>
      </c>
      <c r="F23" s="69">
        <f t="shared" si="12"/>
        <v>526998.00304523925</v>
      </c>
      <c r="G23" s="69">
        <f t="shared" si="13"/>
        <v>527089.56154995936</v>
      </c>
      <c r="H23" s="69">
        <f>G23*(1+$E$23)</f>
        <v>527181.13596168428</v>
      </c>
      <c r="I23" s="69">
        <f t="shared" ref="I23:BE23" si="99">H23*(1+$E$23)</f>
        <v>527272.72628317773</v>
      </c>
      <c r="J23" s="69">
        <f t="shared" si="99"/>
        <v>527364.33251720376</v>
      </c>
      <c r="K23" s="69">
        <f t="shared" si="99"/>
        <v>527455.95466652687</v>
      </c>
      <c r="L23" s="69">
        <f t="shared" si="99"/>
        <v>527547.59273391217</v>
      </c>
      <c r="M23" s="69">
        <f t="shared" si="99"/>
        <v>527639.24672212522</v>
      </c>
      <c r="N23" s="69">
        <f t="shared" si="99"/>
        <v>527730.91663393204</v>
      </c>
      <c r="O23" s="69">
        <f t="shared" si="99"/>
        <v>527822.60247209913</v>
      </c>
      <c r="P23" s="69">
        <f t="shared" si="99"/>
        <v>527914.30423939344</v>
      </c>
      <c r="Q23" s="69">
        <f t="shared" si="99"/>
        <v>528006.02193858242</v>
      </c>
      <c r="R23" s="69">
        <f t="shared" si="99"/>
        <v>528097.75557243405</v>
      </c>
      <c r="S23" s="69">
        <f t="shared" si="99"/>
        <v>528189.50514371681</v>
      </c>
      <c r="T23" s="69">
        <f t="shared" si="99"/>
        <v>528281.27065519954</v>
      </c>
      <c r="U23" s="69">
        <f t="shared" si="99"/>
        <v>528373.05210965162</v>
      </c>
      <c r="V23" s="69">
        <f t="shared" si="99"/>
        <v>528464.84950984293</v>
      </c>
      <c r="W23" s="69">
        <f t="shared" si="99"/>
        <v>528556.6628585438</v>
      </c>
      <c r="X23" s="69">
        <f t="shared" si="99"/>
        <v>528648.49215852504</v>
      </c>
      <c r="Y23" s="69">
        <f t="shared" si="99"/>
        <v>528740.33741255803</v>
      </c>
      <c r="Z23" s="69">
        <f t="shared" si="99"/>
        <v>528832.1986234145</v>
      </c>
      <c r="AA23" s="69">
        <f t="shared" si="99"/>
        <v>528924.07579386677</v>
      </c>
      <c r="AB23" s="69">
        <f t="shared" si="99"/>
        <v>529015.96892668761</v>
      </c>
      <c r="AC23" s="69">
        <f t="shared" si="99"/>
        <v>529107.87802465027</v>
      </c>
      <c r="AD23" s="69">
        <f t="shared" si="99"/>
        <v>529199.80309052835</v>
      </c>
      <c r="AE23" s="69">
        <f t="shared" si="99"/>
        <v>529291.74412709614</v>
      </c>
      <c r="AF23" s="69">
        <f t="shared" si="99"/>
        <v>529383.70113712829</v>
      </c>
      <c r="AG23" s="69">
        <f t="shared" si="99"/>
        <v>529475.67412340001</v>
      </c>
      <c r="AH23" s="69">
        <f t="shared" si="99"/>
        <v>529567.66308868688</v>
      </c>
      <c r="AI23" s="69">
        <f t="shared" si="99"/>
        <v>529659.66803576518</v>
      </c>
      <c r="AJ23" s="69">
        <f t="shared" si="99"/>
        <v>529751.68896741141</v>
      </c>
      <c r="AK23" s="69">
        <f t="shared" si="99"/>
        <v>529843.72588640265</v>
      </c>
      <c r="AL23" s="69">
        <f t="shared" si="99"/>
        <v>529935.77879551647</v>
      </c>
      <c r="AM23" s="69">
        <f t="shared" si="99"/>
        <v>530027.84769753099</v>
      </c>
      <c r="AN23" s="69">
        <f t="shared" si="99"/>
        <v>530119.9325952247</v>
      </c>
      <c r="AO23" s="69">
        <f t="shared" si="99"/>
        <v>530212.03349137667</v>
      </c>
      <c r="AP23" s="69">
        <f t="shared" si="99"/>
        <v>530304.15038876631</v>
      </c>
      <c r="AQ23" s="69">
        <f t="shared" si="99"/>
        <v>530396.28329017374</v>
      </c>
      <c r="AR23" s="69">
        <f t="shared" si="99"/>
        <v>530488.43219837931</v>
      </c>
      <c r="AS23" s="69">
        <f t="shared" si="99"/>
        <v>530580.59711616405</v>
      </c>
      <c r="AT23" s="69">
        <f t="shared" si="99"/>
        <v>530672.77804630937</v>
      </c>
      <c r="AU23" s="69">
        <f t="shared" si="99"/>
        <v>530764.97499159724</v>
      </c>
      <c r="AV23" s="69">
        <f t="shared" si="99"/>
        <v>530857.1879548101</v>
      </c>
      <c r="AW23" s="69">
        <f t="shared" si="99"/>
        <v>530949.41693873075</v>
      </c>
      <c r="AX23" s="69">
        <f t="shared" si="99"/>
        <v>531041.66194614256</v>
      </c>
      <c r="AY23" s="69">
        <f t="shared" si="99"/>
        <v>531133.92297982948</v>
      </c>
      <c r="AZ23" s="69">
        <f t="shared" si="99"/>
        <v>531226.20004257571</v>
      </c>
      <c r="BA23" s="69">
        <f t="shared" si="99"/>
        <v>531318.49313716614</v>
      </c>
      <c r="BB23" s="69">
        <f t="shared" si="99"/>
        <v>531410.8022663861</v>
      </c>
      <c r="BC23" s="69">
        <f t="shared" si="99"/>
        <v>531503.12743302144</v>
      </c>
      <c r="BD23" s="69">
        <f t="shared" si="99"/>
        <v>531595.4686398583</v>
      </c>
      <c r="BE23" s="69">
        <f t="shared" si="99"/>
        <v>531687.82588968356</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491286.82215738849</v>
      </c>
      <c r="DG23" s="108">
        <f t="shared" si="15"/>
        <v>491372.17634576402</v>
      </c>
      <c r="DH23" s="108">
        <f t="shared" si="15"/>
        <v>491457.54536323145</v>
      </c>
      <c r="DI23" s="108">
        <f t="shared" si="15"/>
        <v>491542.92921236722</v>
      </c>
      <c r="DJ23" s="108">
        <f t="shared" si="15"/>
        <v>530197.4895169891</v>
      </c>
      <c r="DK23" s="108">
        <f t="shared" si="15"/>
        <v>530289.60388756741</v>
      </c>
      <c r="DL23" s="108">
        <f t="shared" si="15"/>
        <v>530381.7342617244</v>
      </c>
      <c r="DM23" s="108">
        <f t="shared" si="15"/>
        <v>530473.88064224052</v>
      </c>
      <c r="DN23" s="108">
        <f t="shared" si="15"/>
        <v>470394.92303067894</v>
      </c>
      <c r="DO23" s="108">
        <f t="shared" si="15"/>
        <v>470476.64754487394</v>
      </c>
      <c r="DP23" s="108">
        <f t="shared" si="15"/>
        <v>470558.38625755603</v>
      </c>
      <c r="DQ23" s="108">
        <f t="shared" si="15"/>
        <v>470640.1391711919</v>
      </c>
      <c r="DR23" s="108">
        <f t="shared" si="15"/>
        <v>470721.90628824884</v>
      </c>
      <c r="DS23" s="108">
        <f t="shared" si="15"/>
        <v>483524.59563661879</v>
      </c>
      <c r="DT23" s="108">
        <f t="shared" si="15"/>
        <v>483608.60124710703</v>
      </c>
      <c r="DU23" s="108">
        <f t="shared" si="15"/>
        <v>483692.62145239074</v>
      </c>
      <c r="DV23" s="108">
        <f t="shared" si="90"/>
        <v>483776.65625500563</v>
      </c>
      <c r="DW23" s="108">
        <f t="shared" si="90"/>
        <v>479280.80308702786</v>
      </c>
      <c r="DX23" s="108">
        <f t="shared" si="90"/>
        <v>479364.07139813743</v>
      </c>
      <c r="DY23" s="108">
        <f t="shared" si="90"/>
        <v>479447.35417594708</v>
      </c>
      <c r="DZ23" s="108">
        <f t="shared" si="90"/>
        <v>479530.65142297017</v>
      </c>
      <c r="EA23" s="108">
        <f t="shared" si="90"/>
        <v>499897.70749740792</v>
      </c>
      <c r="EB23" s="108">
        <f t="shared" si="90"/>
        <v>499984.55770622654</v>
      </c>
      <c r="EC23" s="108">
        <f t="shared" si="90"/>
        <v>500071.42300404975</v>
      </c>
      <c r="ED23" s="108">
        <f t="shared" si="90"/>
        <v>500158.30339349888</v>
      </c>
      <c r="EE23" s="108">
        <f t="shared" si="90"/>
        <v>500245.198877196</v>
      </c>
      <c r="EF23" s="108">
        <f t="shared" si="90"/>
        <v>480655.55368576909</v>
      </c>
      <c r="EG23" s="108">
        <f t="shared" si="90"/>
        <v>480739.06084049563</v>
      </c>
      <c r="EH23" s="108">
        <f t="shared" si="90"/>
        <v>480822.58250341797</v>
      </c>
      <c r="EI23" s="108">
        <f t="shared" si="90"/>
        <v>480906.11867705674</v>
      </c>
      <c r="EJ23" s="108">
        <f t="shared" si="90"/>
        <v>485407.5739241562</v>
      </c>
      <c r="EK23" s="108">
        <f t="shared" si="90"/>
        <v>485491.90667568753</v>
      </c>
      <c r="EL23" s="108">
        <f t="shared" si="91"/>
        <v>485576.2540788505</v>
      </c>
      <c r="EM23" s="108">
        <f t="shared" si="91"/>
        <v>485660.61613619071</v>
      </c>
      <c r="EN23" s="108">
        <f t="shared" si="91"/>
        <v>517938.8735551447</v>
      </c>
      <c r="EO23" s="108">
        <f t="shared" si="91"/>
        <v>518028.85816329333</v>
      </c>
      <c r="EP23" s="108">
        <f t="shared" si="91"/>
        <v>518118.85840500431</v>
      </c>
      <c r="EQ23" s="108">
        <f t="shared" si="91"/>
        <v>518208.8742829939</v>
      </c>
      <c r="ER23" s="108">
        <f t="shared" si="91"/>
        <v>518298.90579997853</v>
      </c>
      <c r="ES23" s="108">
        <f t="shared" si="91"/>
        <v>510837.70410526096</v>
      </c>
      <c r="ET23" s="108">
        <f t="shared" si="91"/>
        <v>510926.45498490799</v>
      </c>
      <c r="EU23" s="108">
        <f t="shared" si="91"/>
        <v>511015.22128377453</v>
      </c>
      <c r="EV23" s="108">
        <f t="shared" si="91"/>
        <v>511104.00300453935</v>
      </c>
      <c r="EW23" s="108">
        <f t="shared" si="91"/>
        <v>508963.64263299212</v>
      </c>
      <c r="EX23" s="108">
        <f t="shared" si="91"/>
        <v>509052.06792076759</v>
      </c>
      <c r="EY23" s="108">
        <f t="shared" si="91"/>
        <v>509140.50857119547</v>
      </c>
      <c r="EZ23" s="108">
        <f t="shared" si="91"/>
        <v>509228.96458694473</v>
      </c>
      <c r="FA23" s="108">
        <f t="shared" si="91"/>
        <v>479364.29773126083</v>
      </c>
      <c r="FB23" s="108">
        <f t="shared" si="92"/>
        <v>479447.58054839267</v>
      </c>
      <c r="FC23" s="108">
        <f t="shared" si="92"/>
        <v>479530.87783474487</v>
      </c>
      <c r="FD23" s="108">
        <f t="shared" si="92"/>
        <v>479614.18959283113</v>
      </c>
      <c r="FE23" s="108">
        <f t="shared" si="92"/>
        <v>479697.51582516584</v>
      </c>
    </row>
    <row r="24" spans="1:161" ht="15.75" x14ac:dyDescent="0.25">
      <c r="A24" s="47" t="s">
        <v>183</v>
      </c>
      <c r="B24" s="12">
        <f>'Urb proj of all 25 ARs '!N24</f>
        <v>272148.3246135668</v>
      </c>
      <c r="C24" s="12">
        <f>'Urb proj of all 25 ARs '!O24</f>
        <v>274617.91019067686</v>
      </c>
      <c r="D24" s="100">
        <f t="shared" si="10"/>
        <v>9.074410362866334E-3</v>
      </c>
      <c r="E24" s="101">
        <f t="shared" si="11"/>
        <v>1.737359614097933E-4</v>
      </c>
      <c r="F24" s="69">
        <f t="shared" si="12"/>
        <v>272195.6065643896</v>
      </c>
      <c r="G24" s="69">
        <f t="shared" si="13"/>
        <v>272242.89672978758</v>
      </c>
      <c r="H24" s="69">
        <f>G24*(1+$E$24)</f>
        <v>272290.19511118793</v>
      </c>
      <c r="I24" s="69">
        <f t="shared" ref="I24:BD24" si="100">H24*(1+$E$24)</f>
        <v>272337.50171001803</v>
      </c>
      <c r="J24" s="69">
        <f t="shared" si="100"/>
        <v>272384.81652770558</v>
      </c>
      <c r="K24" s="69">
        <f t="shared" si="100"/>
        <v>272432.13956567843</v>
      </c>
      <c r="L24" s="69">
        <f t="shared" si="100"/>
        <v>272479.47082536481</v>
      </c>
      <c r="M24" s="69">
        <f t="shared" si="100"/>
        <v>272526.81030819309</v>
      </c>
      <c r="N24" s="69">
        <f t="shared" si="100"/>
        <v>272574.15801559191</v>
      </c>
      <c r="O24" s="69">
        <f t="shared" si="100"/>
        <v>272621.51394899021</v>
      </c>
      <c r="P24" s="69">
        <f t="shared" si="100"/>
        <v>272668.8781098171</v>
      </c>
      <c r="Q24" s="69">
        <f t="shared" si="100"/>
        <v>272716.25049950206</v>
      </c>
      <c r="R24" s="69">
        <f t="shared" si="100"/>
        <v>272763.63111947465</v>
      </c>
      <c r="S24" s="69">
        <f t="shared" si="100"/>
        <v>272811.01997116482</v>
      </c>
      <c r="T24" s="69">
        <f t="shared" si="100"/>
        <v>272858.41705600271</v>
      </c>
      <c r="U24" s="69">
        <f t="shared" si="100"/>
        <v>272905.82237541868</v>
      </c>
      <c r="V24" s="69">
        <f t="shared" si="100"/>
        <v>272953.2359308434</v>
      </c>
      <c r="W24" s="69">
        <f t="shared" si="100"/>
        <v>273000.65772370773</v>
      </c>
      <c r="X24" s="69">
        <f t="shared" si="100"/>
        <v>273048.08775544289</v>
      </c>
      <c r="Y24" s="69">
        <f t="shared" si="100"/>
        <v>273095.5260274802</v>
      </c>
      <c r="Z24" s="69">
        <f t="shared" si="100"/>
        <v>273142.97254125128</v>
      </c>
      <c r="AA24" s="69">
        <f t="shared" si="100"/>
        <v>273190.42729818803</v>
      </c>
      <c r="AB24" s="69">
        <f t="shared" si="100"/>
        <v>273237.89029972261</v>
      </c>
      <c r="AC24" s="69">
        <f t="shared" si="100"/>
        <v>273285.36154728744</v>
      </c>
      <c r="AD24" s="69">
        <f t="shared" si="100"/>
        <v>273332.84104231506</v>
      </c>
      <c r="AE24" s="69">
        <f t="shared" si="100"/>
        <v>273380.32878623845</v>
      </c>
      <c r="AF24" s="69">
        <f t="shared" si="100"/>
        <v>273427.82478049066</v>
      </c>
      <c r="AG24" s="69">
        <f t="shared" si="100"/>
        <v>273475.32902650506</v>
      </c>
      <c r="AH24" s="69">
        <f t="shared" si="100"/>
        <v>273522.84152571537</v>
      </c>
      <c r="AI24" s="69">
        <f t="shared" si="100"/>
        <v>273570.36227955535</v>
      </c>
      <c r="AJ24" s="69">
        <f t="shared" si="100"/>
        <v>273617.89128945919</v>
      </c>
      <c r="AK24" s="69">
        <f t="shared" si="100"/>
        <v>273665.4285568613</v>
      </c>
      <c r="AL24" s="69">
        <f t="shared" si="100"/>
        <v>273712.97408319626</v>
      </c>
      <c r="AM24" s="69">
        <f t="shared" si="100"/>
        <v>273760.52786989894</v>
      </c>
      <c r="AN24" s="69">
        <f t="shared" si="100"/>
        <v>273808.08991840447</v>
      </c>
      <c r="AO24" s="69">
        <f t="shared" si="100"/>
        <v>273855.66023014823</v>
      </c>
      <c r="AP24" s="69">
        <f t="shared" si="100"/>
        <v>273903.23880656582</v>
      </c>
      <c r="AQ24" s="69">
        <f t="shared" si="100"/>
        <v>273950.82564909314</v>
      </c>
      <c r="AR24" s="69">
        <f t="shared" si="100"/>
        <v>273998.4207591663</v>
      </c>
      <c r="AS24" s="69">
        <f t="shared" si="100"/>
        <v>274046.02413822163</v>
      </c>
      <c r="AT24" s="69">
        <f t="shared" si="100"/>
        <v>274093.63578769582</v>
      </c>
      <c r="AU24" s="69">
        <f t="shared" si="100"/>
        <v>274141.25570902572</v>
      </c>
      <c r="AV24" s="69">
        <f t="shared" si="100"/>
        <v>274188.88390364841</v>
      </c>
      <c r="AW24" s="69">
        <f t="shared" si="100"/>
        <v>274236.52037300129</v>
      </c>
      <c r="AX24" s="69">
        <f t="shared" si="100"/>
        <v>274284.16511852195</v>
      </c>
      <c r="AY24" s="69">
        <f t="shared" si="100"/>
        <v>274331.81814164831</v>
      </c>
      <c r="AZ24" s="69">
        <f t="shared" si="100"/>
        <v>274379.47944381845</v>
      </c>
      <c r="BA24" s="69">
        <f t="shared" si="100"/>
        <v>274427.14902647072</v>
      </c>
      <c r="BB24" s="69">
        <f t="shared" si="100"/>
        <v>274474.82689104381</v>
      </c>
      <c r="BC24" s="69">
        <f t="shared" si="100"/>
        <v>274522.51303897653</v>
      </c>
      <c r="BD24" s="69">
        <f t="shared" si="100"/>
        <v>274570.20747170801</v>
      </c>
      <c r="BE24" s="69">
        <f>BD24*(1+$E$24)</f>
        <v>274617.91019067762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251240.62228855313</v>
      </c>
      <c r="DG24" s="108">
        <f t="shared" si="15"/>
        <v>251284.2718196116</v>
      </c>
      <c r="DH24" s="108">
        <f t="shared" si="15"/>
        <v>251327.92893416336</v>
      </c>
      <c r="DI24" s="108">
        <f t="shared" si="15"/>
        <v>251371.59363352586</v>
      </c>
      <c r="DJ24" s="108">
        <f t="shared" si="15"/>
        <v>271394.3341369704</v>
      </c>
      <c r="DK24" s="108">
        <f t="shared" si="15"/>
        <v>271441.48509253282</v>
      </c>
      <c r="DL24" s="108">
        <f t="shared" si="15"/>
        <v>271488.64423991187</v>
      </c>
      <c r="DM24" s="108">
        <f t="shared" si="15"/>
        <v>271535.81158053078</v>
      </c>
      <c r="DN24" s="108">
        <f t="shared" si="15"/>
        <v>240791.58157669412</v>
      </c>
      <c r="DO24" s="108">
        <f t="shared" si="15"/>
        <v>240833.41573361872</v>
      </c>
      <c r="DP24" s="108">
        <f t="shared" si="15"/>
        <v>240875.2571586408</v>
      </c>
      <c r="DQ24" s="108">
        <f t="shared" si="15"/>
        <v>240917.10585302309</v>
      </c>
      <c r="DR24" s="108">
        <f t="shared" si="15"/>
        <v>240958.96181802853</v>
      </c>
      <c r="DS24" s="108">
        <f t="shared" si="15"/>
        <v>249486.32336713714</v>
      </c>
      <c r="DT24" s="108">
        <f t="shared" si="15"/>
        <v>249529.66811338594</v>
      </c>
      <c r="DU24" s="108">
        <f t="shared" si="15"/>
        <v>249573.02039017587</v>
      </c>
      <c r="DV24" s="108">
        <f t="shared" si="90"/>
        <v>249616.38019881528</v>
      </c>
      <c r="DW24" s="108">
        <f t="shared" si="90"/>
        <v>245319.71889769216</v>
      </c>
      <c r="DX24" s="108">
        <f t="shared" si="90"/>
        <v>245362.33975490768</v>
      </c>
      <c r="DY24" s="108">
        <f t="shared" si="90"/>
        <v>245404.96801689875</v>
      </c>
      <c r="DZ24" s="108">
        <f t="shared" si="90"/>
        <v>245447.6036849519</v>
      </c>
      <c r="EA24" s="108">
        <f t="shared" si="90"/>
        <v>254550.56058511374</v>
      </c>
      <c r="EB24" s="108">
        <f t="shared" si="90"/>
        <v>254594.78517148434</v>
      </c>
      <c r="EC24" s="108">
        <f t="shared" si="90"/>
        <v>254639.01744125606</v>
      </c>
      <c r="ED24" s="108">
        <f t="shared" si="90"/>
        <v>254683.25739576365</v>
      </c>
      <c r="EE24" s="108">
        <f t="shared" si="90"/>
        <v>254727.50503634231</v>
      </c>
      <c r="EF24" s="108">
        <f t="shared" si="90"/>
        <v>247108.96486891439</v>
      </c>
      <c r="EG24" s="108">
        <f t="shared" si="90"/>
        <v>247151.89658249886</v>
      </c>
      <c r="EH24" s="108">
        <f t="shared" si="90"/>
        <v>247194.8357548659</v>
      </c>
      <c r="EI24" s="108">
        <f t="shared" si="90"/>
        <v>247237.78238731128</v>
      </c>
      <c r="EJ24" s="108">
        <f t="shared" si="90"/>
        <v>249465.60961679075</v>
      </c>
      <c r="EK24" s="108">
        <f t="shared" si="90"/>
        <v>249508.95076431622</v>
      </c>
      <c r="EL24" s="108">
        <f t="shared" si="91"/>
        <v>249552.29944175761</v>
      </c>
      <c r="EM24" s="108">
        <f t="shared" si="91"/>
        <v>249595.65565042317</v>
      </c>
      <c r="EN24" s="108">
        <f t="shared" si="91"/>
        <v>268777.28450422455</v>
      </c>
      <c r="EO24" s="108">
        <f t="shared" si="91"/>
        <v>268823.98078415304</v>
      </c>
      <c r="EP24" s="108">
        <f t="shared" si="91"/>
        <v>268870.68517690455</v>
      </c>
      <c r="EQ24" s="108">
        <f t="shared" si="91"/>
        <v>268917.39768388867</v>
      </c>
      <c r="ER24" s="108">
        <f t="shared" si="91"/>
        <v>268964.11830651516</v>
      </c>
      <c r="ES24" s="108">
        <f t="shared" si="91"/>
        <v>263176.98882173753</v>
      </c>
      <c r="ET24" s="108">
        <f t="shared" si="91"/>
        <v>263222.7121289114</v>
      </c>
      <c r="EU24" s="108">
        <f t="shared" si="91"/>
        <v>263268.44337986805</v>
      </c>
      <c r="EV24" s="108">
        <f t="shared" si="91"/>
        <v>263314.18257598754</v>
      </c>
      <c r="EW24" s="108">
        <f t="shared" si="91"/>
        <v>263462.67302478419</v>
      </c>
      <c r="EX24" s="108">
        <f t="shared" si="91"/>
        <v>263508.44596557773</v>
      </c>
      <c r="EY24" s="108">
        <f t="shared" si="91"/>
        <v>263554.22685877717</v>
      </c>
      <c r="EZ24" s="108">
        <f t="shared" si="91"/>
        <v>263600.01570576412</v>
      </c>
      <c r="FA24" s="108">
        <f t="shared" si="91"/>
        <v>243165.79368590505</v>
      </c>
      <c r="FB24" s="108">
        <f t="shared" si="92"/>
        <v>243208.04032885307</v>
      </c>
      <c r="FC24" s="108">
        <f t="shared" si="92"/>
        <v>243250.29431156223</v>
      </c>
      <c r="FD24" s="108">
        <f t="shared" si="92"/>
        <v>243292.55563530768</v>
      </c>
      <c r="FE24" s="108">
        <f t="shared" si="92"/>
        <v>243334.82430136483</v>
      </c>
    </row>
    <row r="25" spans="1:161" ht="15.75" x14ac:dyDescent="0.25">
      <c r="A25" s="47" t="s">
        <v>189</v>
      </c>
      <c r="B25" s="12">
        <f>'Urb proj of all 25 ARs '!N25</f>
        <v>159892.68708401997</v>
      </c>
      <c r="C25" s="12">
        <f>'Urb proj of all 25 ARs '!O25</f>
        <v>161343.61894064173</v>
      </c>
      <c r="D25" s="100">
        <f t="shared" si="10"/>
        <v>9.0744103628662108E-3</v>
      </c>
      <c r="E25" s="101">
        <f t="shared" si="11"/>
        <v>1.737359614097933E-4</v>
      </c>
      <c r="F25" s="69">
        <f t="shared" si="12"/>
        <v>159920.46619373289</v>
      </c>
      <c r="G25" s="69">
        <f t="shared" si="13"/>
        <v>159948.25012967616</v>
      </c>
      <c r="H25" s="69">
        <f>G25*(1+$E$25)</f>
        <v>159976.03889268826</v>
      </c>
      <c r="I25" s="69">
        <f t="shared" ref="I25:BE25" si="101">H25*(1+$E$25)</f>
        <v>160003.83248360781</v>
      </c>
      <c r="J25" s="69">
        <f t="shared" si="101"/>
        <v>160031.63090327359</v>
      </c>
      <c r="K25" s="69">
        <f t="shared" si="101"/>
        <v>160059.43415252454</v>
      </c>
      <c r="L25" s="69">
        <f t="shared" si="101"/>
        <v>160087.24223219973</v>
      </c>
      <c r="M25" s="69">
        <f t="shared" si="101"/>
        <v>160115.05514313839</v>
      </c>
      <c r="N25" s="69">
        <f t="shared" si="101"/>
        <v>160142.87288617986</v>
      </c>
      <c r="O25" s="69">
        <f t="shared" si="101"/>
        <v>160170.69546216365</v>
      </c>
      <c r="P25" s="69">
        <f t="shared" si="101"/>
        <v>160198.52287192945</v>
      </c>
      <c r="Q25" s="69">
        <f t="shared" si="101"/>
        <v>160226.35511631705</v>
      </c>
      <c r="R25" s="69">
        <f t="shared" si="101"/>
        <v>160254.19219616638</v>
      </c>
      <c r="S25" s="69">
        <f t="shared" si="101"/>
        <v>160282.03411231752</v>
      </c>
      <c r="T25" s="69">
        <f t="shared" si="101"/>
        <v>160309.88086561073</v>
      </c>
      <c r="U25" s="69">
        <f t="shared" si="101"/>
        <v>160337.73245688641</v>
      </c>
      <c r="V25" s="69">
        <f t="shared" si="101"/>
        <v>160365.58888698509</v>
      </c>
      <c r="W25" s="69">
        <f t="shared" si="101"/>
        <v>160393.45015674742</v>
      </c>
      <c r="X25" s="69">
        <f t="shared" si="101"/>
        <v>160421.31626701425</v>
      </c>
      <c r="Y25" s="69">
        <f t="shared" si="101"/>
        <v>160449.18721862652</v>
      </c>
      <c r="Z25" s="69">
        <f t="shared" si="101"/>
        <v>160477.06301242538</v>
      </c>
      <c r="AA25" s="69">
        <f t="shared" si="101"/>
        <v>160504.94364925206</v>
      </c>
      <c r="AB25" s="69">
        <f t="shared" si="101"/>
        <v>160532.82912994799</v>
      </c>
      <c r="AC25" s="69">
        <f t="shared" si="101"/>
        <v>160560.7194553547</v>
      </c>
      <c r="AD25" s="69">
        <f t="shared" si="101"/>
        <v>160588.61462631394</v>
      </c>
      <c r="AE25" s="69">
        <f t="shared" si="101"/>
        <v>160616.5146436675</v>
      </c>
      <c r="AF25" s="69">
        <f t="shared" si="101"/>
        <v>160644.41950825742</v>
      </c>
      <c r="AG25" s="69">
        <f t="shared" si="101"/>
        <v>160672.32922092581</v>
      </c>
      <c r="AH25" s="69">
        <f t="shared" si="101"/>
        <v>160700.24378251497</v>
      </c>
      <c r="AI25" s="69">
        <f t="shared" si="101"/>
        <v>160728.16319386731</v>
      </c>
      <c r="AJ25" s="69">
        <f t="shared" si="101"/>
        <v>160756.08745582541</v>
      </c>
      <c r="AK25" s="69">
        <f t="shared" si="101"/>
        <v>160784.01656923202</v>
      </c>
      <c r="AL25" s="69">
        <f t="shared" si="101"/>
        <v>160811.95053492999</v>
      </c>
      <c r="AM25" s="69">
        <f t="shared" si="101"/>
        <v>160839.88935376235</v>
      </c>
      <c r="AN25" s="69">
        <f t="shared" si="101"/>
        <v>160867.83302657228</v>
      </c>
      <c r="AO25" s="69">
        <f t="shared" si="101"/>
        <v>160895.78155420304</v>
      </c>
      <c r="AP25" s="69">
        <f t="shared" si="101"/>
        <v>160923.73493749814</v>
      </c>
      <c r="AQ25" s="69">
        <f t="shared" si="101"/>
        <v>160951.69317730117</v>
      </c>
      <c r="AR25" s="69">
        <f t="shared" si="101"/>
        <v>160979.65627445586</v>
      </c>
      <c r="AS25" s="69">
        <f t="shared" si="101"/>
        <v>161007.62422980613</v>
      </c>
      <c r="AT25" s="69">
        <f t="shared" si="101"/>
        <v>161035.59704419601</v>
      </c>
      <c r="AU25" s="69">
        <f t="shared" si="101"/>
        <v>161063.5747184697</v>
      </c>
      <c r="AV25" s="69">
        <f t="shared" si="101"/>
        <v>161091.55725347152</v>
      </c>
      <c r="AW25" s="69">
        <f t="shared" si="101"/>
        <v>161119.54465004595</v>
      </c>
      <c r="AX25" s="69">
        <f t="shared" si="101"/>
        <v>161147.53690903765</v>
      </c>
      <c r="AY25" s="69">
        <f t="shared" si="101"/>
        <v>161175.53403129135</v>
      </c>
      <c r="AZ25" s="69">
        <f t="shared" si="101"/>
        <v>161203.53601765202</v>
      </c>
      <c r="BA25" s="69">
        <f t="shared" si="101"/>
        <v>161231.54286896469</v>
      </c>
      <c r="BB25" s="69">
        <f t="shared" si="101"/>
        <v>161259.55458607461</v>
      </c>
      <c r="BC25" s="69">
        <f t="shared" si="101"/>
        <v>161287.57116982713</v>
      </c>
      <c r="BD25" s="69">
        <f t="shared" si="101"/>
        <v>161315.59262106777</v>
      </c>
      <c r="BE25" s="69">
        <f t="shared" si="101"/>
        <v>161343.61894064219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165089.37827036277</v>
      </c>
      <c r="DG25" s="108">
        <f t="shared" si="15"/>
        <v>165118.06023221512</v>
      </c>
      <c r="DH25" s="108">
        <f t="shared" si="15"/>
        <v>165146.74717715569</v>
      </c>
      <c r="DI25" s="108">
        <f t="shared" si="15"/>
        <v>165175.43910605021</v>
      </c>
      <c r="DJ25" s="108">
        <f t="shared" si="15"/>
        <v>178268.38009494677</v>
      </c>
      <c r="DK25" s="108">
        <f t="shared" si="15"/>
        <v>178299.35172335152</v>
      </c>
      <c r="DL25" s="108">
        <f t="shared" si="15"/>
        <v>178330.32873264191</v>
      </c>
      <c r="DM25" s="108">
        <f t="shared" si="15"/>
        <v>178361.31112375282</v>
      </c>
      <c r="DN25" s="108">
        <f t="shared" si="15"/>
        <v>158210.35003081968</v>
      </c>
      <c r="DO25" s="108">
        <f t="shared" si="15"/>
        <v>158237.83685808725</v>
      </c>
      <c r="DP25" s="108">
        <f t="shared" si="15"/>
        <v>158265.32846080521</v>
      </c>
      <c r="DQ25" s="108">
        <f t="shared" si="15"/>
        <v>158292.82483980319</v>
      </c>
      <c r="DR25" s="108">
        <f t="shared" si="15"/>
        <v>158320.325995911</v>
      </c>
      <c r="DS25" s="108">
        <f t="shared" si="15"/>
        <v>164245.55653217857</v>
      </c>
      <c r="DT25" s="108">
        <f t="shared" si="15"/>
        <v>164274.09189184997</v>
      </c>
      <c r="DU25" s="108">
        <f t="shared" si="15"/>
        <v>164302.63220913953</v>
      </c>
      <c r="DV25" s="108">
        <f t="shared" si="90"/>
        <v>164331.17748490855</v>
      </c>
      <c r="DW25" s="108">
        <f t="shared" si="90"/>
        <v>161711.22152631011</v>
      </c>
      <c r="DX25" s="108">
        <f t="shared" si="90"/>
        <v>161739.31658085273</v>
      </c>
      <c r="DY25" s="108">
        <f t="shared" si="90"/>
        <v>161767.41651651668</v>
      </c>
      <c r="DZ25" s="108">
        <f t="shared" si="90"/>
        <v>161795.52133414996</v>
      </c>
      <c r="EA25" s="108">
        <f t="shared" si="90"/>
        <v>167237.49025987746</v>
      </c>
      <c r="EB25" s="108">
        <f t="shared" si="90"/>
        <v>167266.54542603155</v>
      </c>
      <c r="EC25" s="108">
        <f t="shared" si="90"/>
        <v>167295.6056401128</v>
      </c>
      <c r="ED25" s="108">
        <f t="shared" si="90"/>
        <v>167324.67090299833</v>
      </c>
      <c r="EE25" s="108">
        <f t="shared" si="90"/>
        <v>167353.74121556524</v>
      </c>
      <c r="EF25" s="108">
        <f t="shared" si="90"/>
        <v>163797.07290252834</v>
      </c>
      <c r="EG25" s="108">
        <f t="shared" si="90"/>
        <v>163825.53034446517</v>
      </c>
      <c r="EH25" s="108">
        <f t="shared" si="90"/>
        <v>163853.99273048303</v>
      </c>
      <c r="EI25" s="108">
        <f t="shared" si="90"/>
        <v>163882.46006144091</v>
      </c>
      <c r="EJ25" s="108">
        <f t="shared" si="90"/>
        <v>165523.62061532884</v>
      </c>
      <c r="EK25" s="108">
        <f t="shared" si="90"/>
        <v>165552.37802069247</v>
      </c>
      <c r="EL25" s="108">
        <f t="shared" si="91"/>
        <v>165581.14042225154</v>
      </c>
      <c r="EM25" s="108">
        <f t="shared" si="91"/>
        <v>165609.90782087413</v>
      </c>
      <c r="EN25" s="108">
        <f t="shared" si="91"/>
        <v>179863.76803375271</v>
      </c>
      <c r="EO25" s="108">
        <f t="shared" si="91"/>
        <v>179895.01683841483</v>
      </c>
      <c r="EP25" s="108">
        <f t="shared" si="91"/>
        <v>179926.27107211811</v>
      </c>
      <c r="EQ25" s="108">
        <f t="shared" si="91"/>
        <v>179957.53073580569</v>
      </c>
      <c r="ER25" s="108">
        <f t="shared" si="91"/>
        <v>179988.795830421</v>
      </c>
      <c r="ES25" s="108">
        <f t="shared" si="91"/>
        <v>176201.27757170459</v>
      </c>
      <c r="ET25" s="108">
        <f t="shared" si="91"/>
        <v>176231.89007006516</v>
      </c>
      <c r="EU25" s="108">
        <f t="shared" si="91"/>
        <v>176262.50788691756</v>
      </c>
      <c r="EV25" s="108">
        <f t="shared" si="91"/>
        <v>176293.13102318579</v>
      </c>
      <c r="EW25" s="108">
        <f t="shared" si="91"/>
        <v>173749.48542854717</v>
      </c>
      <c r="EX25" s="108">
        <f t="shared" si="91"/>
        <v>173779.67196244258</v>
      </c>
      <c r="EY25" s="108">
        <f t="shared" si="91"/>
        <v>173809.86374082442</v>
      </c>
      <c r="EZ25" s="108">
        <f t="shared" si="91"/>
        <v>173840.06076460396</v>
      </c>
      <c r="FA25" s="108">
        <f t="shared" si="91"/>
        <v>159216.20916577586</v>
      </c>
      <c r="FB25" s="108">
        <f t="shared" si="92"/>
        <v>159243.87074694727</v>
      </c>
      <c r="FC25" s="108">
        <f t="shared" si="92"/>
        <v>159271.53713393011</v>
      </c>
      <c r="FD25" s="108">
        <f t="shared" si="92"/>
        <v>159299.20832755929</v>
      </c>
      <c r="FE25" s="108">
        <f t="shared" si="92"/>
        <v>159326.8843286699</v>
      </c>
    </row>
    <row r="26" spans="1:161" ht="15.75" x14ac:dyDescent="0.25">
      <c r="A26" s="47" t="s">
        <v>190</v>
      </c>
      <c r="B26" s="12">
        <f>'Urb proj of all 25 ARs '!N26</f>
        <v>150015.32659721537</v>
      </c>
      <c r="C26" s="12">
        <f>'Urb proj of all 25 ARs '!O26</f>
        <v>151376.62723147791</v>
      </c>
      <c r="D26" s="100">
        <f t="shared" si="10"/>
        <v>9.0744103628662108E-3</v>
      </c>
      <c r="E26" s="101">
        <f t="shared" si="11"/>
        <v>1.737359614097933E-4</v>
      </c>
      <c r="F26" s="69">
        <f t="shared" si="12"/>
        <v>150041.38965420795</v>
      </c>
      <c r="G26" s="69">
        <f t="shared" si="13"/>
        <v>150067.45723929079</v>
      </c>
      <c r="H26" s="69">
        <f>G26*(1+$E$26)</f>
        <v>150093.52935325057</v>
      </c>
      <c r="I26" s="69">
        <f t="shared" ref="I26:BE26" si="102">H26*(1+$E$26)</f>
        <v>150119.60599687416</v>
      </c>
      <c r="J26" s="69">
        <f t="shared" si="102"/>
        <v>150145.68717094848</v>
      </c>
      <c r="K26" s="69">
        <f t="shared" si="102"/>
        <v>150171.77287626066</v>
      </c>
      <c r="L26" s="69">
        <f t="shared" si="102"/>
        <v>150197.86311359794</v>
      </c>
      <c r="M26" s="69">
        <f t="shared" si="102"/>
        <v>150223.95788374767</v>
      </c>
      <c r="N26" s="69">
        <f t="shared" si="102"/>
        <v>150250.05718749738</v>
      </c>
      <c r="O26" s="69">
        <f t="shared" si="102"/>
        <v>150276.16102563473</v>
      </c>
      <c r="P26" s="69">
        <f t="shared" si="102"/>
        <v>150302.26939894751</v>
      </c>
      <c r="Q26" s="69">
        <f t="shared" si="102"/>
        <v>150328.3823082236</v>
      </c>
      <c r="R26" s="69">
        <f t="shared" si="102"/>
        <v>150354.4997542511</v>
      </c>
      <c r="S26" s="69">
        <f t="shared" si="102"/>
        <v>150380.6217378182</v>
      </c>
      <c r="T26" s="69">
        <f t="shared" si="102"/>
        <v>150406.74825971323</v>
      </c>
      <c r="U26" s="69">
        <f t="shared" si="102"/>
        <v>150432.87932072466</v>
      </c>
      <c r="V26" s="69">
        <f t="shared" si="102"/>
        <v>150459.01492164109</v>
      </c>
      <c r="W26" s="69">
        <f t="shared" si="102"/>
        <v>150485.15506325127</v>
      </c>
      <c r="X26" s="69">
        <f t="shared" si="102"/>
        <v>150511.29974634407</v>
      </c>
      <c r="Y26" s="69">
        <f t="shared" si="102"/>
        <v>150537.44897170854</v>
      </c>
      <c r="Z26" s="69">
        <f t="shared" si="102"/>
        <v>150563.60274013382</v>
      </c>
      <c r="AA26" s="69">
        <f t="shared" si="102"/>
        <v>150589.76105240919</v>
      </c>
      <c r="AB26" s="69">
        <f t="shared" si="102"/>
        <v>150615.9239093241</v>
      </c>
      <c r="AC26" s="69">
        <f t="shared" si="102"/>
        <v>150642.0913116681</v>
      </c>
      <c r="AD26" s="69">
        <f t="shared" si="102"/>
        <v>150668.26326023092</v>
      </c>
      <c r="AE26" s="69">
        <f t="shared" si="102"/>
        <v>150694.43975580236</v>
      </c>
      <c r="AF26" s="69">
        <f t="shared" si="102"/>
        <v>150720.62079917244</v>
      </c>
      <c r="AG26" s="69">
        <f t="shared" si="102"/>
        <v>150746.80639113125</v>
      </c>
      <c r="AH26" s="69">
        <f t="shared" si="102"/>
        <v>150772.99653246906</v>
      </c>
      <c r="AI26" s="69">
        <f t="shared" si="102"/>
        <v>150799.19122397626</v>
      </c>
      <c r="AJ26" s="69">
        <f t="shared" si="102"/>
        <v>150825.39046644338</v>
      </c>
      <c r="AK26" s="69">
        <f t="shared" si="102"/>
        <v>150851.59426066108</v>
      </c>
      <c r="AL26" s="69">
        <f t="shared" si="102"/>
        <v>150877.80260742016</v>
      </c>
      <c r="AM26" s="69">
        <f t="shared" si="102"/>
        <v>150904.01550751156</v>
      </c>
      <c r="AN26" s="69">
        <f t="shared" si="102"/>
        <v>150930.23296172635</v>
      </c>
      <c r="AO26" s="69">
        <f t="shared" si="102"/>
        <v>150956.45497085576</v>
      </c>
      <c r="AP26" s="69">
        <f t="shared" si="102"/>
        <v>150982.68153569114</v>
      </c>
      <c r="AQ26" s="69">
        <f t="shared" si="102"/>
        <v>151008.91265702396</v>
      </c>
      <c r="AR26" s="69">
        <f t="shared" si="102"/>
        <v>151035.14833564588</v>
      </c>
      <c r="AS26" s="69">
        <f t="shared" si="102"/>
        <v>151061.38857234863</v>
      </c>
      <c r="AT26" s="69">
        <f t="shared" si="102"/>
        <v>151087.63336792414</v>
      </c>
      <c r="AU26" s="69">
        <f t="shared" si="102"/>
        <v>151113.88272316445</v>
      </c>
      <c r="AV26" s="69">
        <f t="shared" si="102"/>
        <v>151140.13663886173</v>
      </c>
      <c r="AW26" s="69">
        <f t="shared" si="102"/>
        <v>151166.39511580829</v>
      </c>
      <c r="AX26" s="69">
        <f t="shared" si="102"/>
        <v>151192.65815479658</v>
      </c>
      <c r="AY26" s="69">
        <f t="shared" si="102"/>
        <v>151218.9257566192</v>
      </c>
      <c r="AZ26" s="69">
        <f t="shared" si="102"/>
        <v>151245.19792206888</v>
      </c>
      <c r="BA26" s="69">
        <f t="shared" si="102"/>
        <v>151271.47465193848</v>
      </c>
      <c r="BB26" s="69">
        <f t="shared" si="102"/>
        <v>151297.75594702101</v>
      </c>
      <c r="BC26" s="69">
        <f t="shared" si="102"/>
        <v>151324.04180810961</v>
      </c>
      <c r="BD26" s="69">
        <f t="shared" si="102"/>
        <v>151350.33223599757</v>
      </c>
      <c r="BE26" s="69">
        <f t="shared" si="102"/>
        <v>151376.62723147828</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145509.54530448795</v>
      </c>
      <c r="DG26" s="108">
        <f t="shared" si="15"/>
        <v>145534.82554523574</v>
      </c>
      <c r="DH26" s="108">
        <f t="shared" si="15"/>
        <v>145560.11017807043</v>
      </c>
      <c r="DI26" s="108">
        <f t="shared" si="15"/>
        <v>145585.39920375514</v>
      </c>
      <c r="DJ26" s="108">
        <f t="shared" si="15"/>
        <v>156675.66978177876</v>
      </c>
      <c r="DK26" s="108">
        <f t="shared" si="15"/>
        <v>156702.88997989782</v>
      </c>
      <c r="DL26" s="108">
        <f t="shared" si="15"/>
        <v>156730.11490714419</v>
      </c>
      <c r="DM26" s="108">
        <f t="shared" si="15"/>
        <v>156757.34456433944</v>
      </c>
      <c r="DN26" s="108">
        <f t="shared" si="15"/>
        <v>138519.80324599345</v>
      </c>
      <c r="DO26" s="108">
        <f t="shared" si="15"/>
        <v>138543.86911718469</v>
      </c>
      <c r="DP26" s="108">
        <f t="shared" si="15"/>
        <v>138567.9391694832</v>
      </c>
      <c r="DQ26" s="108">
        <f t="shared" si="15"/>
        <v>138592.01340361539</v>
      </c>
      <c r="DR26" s="108">
        <f t="shared" si="15"/>
        <v>138616.09182030777</v>
      </c>
      <c r="DS26" s="108">
        <f t="shared" si="15"/>
        <v>142562.97998896</v>
      </c>
      <c r="DT26" s="108">
        <f t="shared" si="15"/>
        <v>142587.74830534981</v>
      </c>
      <c r="DU26" s="108">
        <f t="shared" si="15"/>
        <v>142612.52092488692</v>
      </c>
      <c r="DV26" s="108">
        <f t="shared" si="90"/>
        <v>142637.29784831888</v>
      </c>
      <c r="DW26" s="108">
        <f t="shared" si="90"/>
        <v>143030.72823700626</v>
      </c>
      <c r="DX26" s="108">
        <f t="shared" si="90"/>
        <v>143055.57781808765</v>
      </c>
      <c r="DY26" s="108">
        <f t="shared" si="90"/>
        <v>143080.43171643492</v>
      </c>
      <c r="DZ26" s="108">
        <f t="shared" si="90"/>
        <v>143105.2899327981</v>
      </c>
      <c r="EA26" s="108">
        <f t="shared" si="90"/>
        <v>148301.74819564351</v>
      </c>
      <c r="EB26" s="108">
        <f t="shared" si="90"/>
        <v>148327.51354244506</v>
      </c>
      <c r="EC26" s="108">
        <f t="shared" si="90"/>
        <v>148353.28336561384</v>
      </c>
      <c r="ED26" s="108">
        <f t="shared" si="90"/>
        <v>148379.05766592768</v>
      </c>
      <c r="EE26" s="108">
        <f t="shared" si="90"/>
        <v>148404.83644416434</v>
      </c>
      <c r="EF26" s="108">
        <f t="shared" si="90"/>
        <v>145345.97009619797</v>
      </c>
      <c r="EG26" s="108">
        <f t="shared" si="90"/>
        <v>145371.22191804968</v>
      </c>
      <c r="EH26" s="108">
        <f t="shared" si="90"/>
        <v>145396.47812705091</v>
      </c>
      <c r="EI26" s="108">
        <f t="shared" si="90"/>
        <v>145421.73872396391</v>
      </c>
      <c r="EJ26" s="108">
        <f t="shared" si="90"/>
        <v>143618.62203144765</v>
      </c>
      <c r="EK26" s="108">
        <f t="shared" si="90"/>
        <v>143643.57375082263</v>
      </c>
      <c r="EL26" s="108">
        <f t="shared" si="91"/>
        <v>143668.52980520859</v>
      </c>
      <c r="EM26" s="108">
        <f t="shared" si="91"/>
        <v>143693.49019535861</v>
      </c>
      <c r="EN26" s="108">
        <f t="shared" si="91"/>
        <v>154984.35329529239</v>
      </c>
      <c r="EO26" s="108">
        <f t="shared" si="91"/>
        <v>155011.27965091562</v>
      </c>
      <c r="EP26" s="108">
        <f t="shared" si="91"/>
        <v>155038.21068461513</v>
      </c>
      <c r="EQ26" s="108">
        <f t="shared" si="91"/>
        <v>155065.14639720367</v>
      </c>
      <c r="ER26" s="108">
        <f t="shared" si="91"/>
        <v>155092.08678949415</v>
      </c>
      <c r="ES26" s="108">
        <f t="shared" si="91"/>
        <v>153361.43734125863</v>
      </c>
      <c r="ET26" s="108">
        <f t="shared" si="91"/>
        <v>153388.08173801829</v>
      </c>
      <c r="EU26" s="108">
        <f t="shared" si="91"/>
        <v>153414.73076386785</v>
      </c>
      <c r="EV26" s="108">
        <f t="shared" si="91"/>
        <v>153441.38441961154</v>
      </c>
      <c r="EW26" s="108">
        <f t="shared" si="91"/>
        <v>150945.52466354182</v>
      </c>
      <c r="EX26" s="108">
        <f t="shared" si="91"/>
        <v>150971.74932938971</v>
      </c>
      <c r="EY26" s="108">
        <f t="shared" si="91"/>
        <v>150997.97855140519</v>
      </c>
      <c r="EZ26" s="108">
        <f t="shared" si="91"/>
        <v>151024.21233037976</v>
      </c>
      <c r="FA26" s="108">
        <f t="shared" si="91"/>
        <v>140328.25330364876</v>
      </c>
      <c r="FB26" s="108">
        <f t="shared" si="92"/>
        <v>140352.63336764943</v>
      </c>
      <c r="FC26" s="108">
        <f t="shared" si="92"/>
        <v>140377.01766734393</v>
      </c>
      <c r="FD26" s="108">
        <f t="shared" si="92"/>
        <v>140401.40620346821</v>
      </c>
      <c r="FE26" s="108">
        <f t="shared" si="92"/>
        <v>140425.79897675826</v>
      </c>
    </row>
    <row r="27" spans="1:161" ht="15.75" x14ac:dyDescent="0.25">
      <c r="A27" s="47" t="s">
        <v>191</v>
      </c>
      <c r="B27" s="12">
        <f>'Urb proj of all 25 ARs '!N27</f>
        <v>161588.7753980842</v>
      </c>
      <c r="C27" s="12">
        <f>'Urb proj of all 25 ARs '!O27</f>
        <v>163055.09825607942</v>
      </c>
      <c r="D27" s="100">
        <f t="shared" si="10"/>
        <v>9.0744103628661536E-3</v>
      </c>
      <c r="E27" s="101">
        <f t="shared" si="11"/>
        <v>1.737359614097933E-4</v>
      </c>
      <c r="F27" s="69">
        <f t="shared" si="12"/>
        <v>161616.84917933101</v>
      </c>
      <c r="G27" s="69">
        <f t="shared" si="13"/>
        <v>161644.9278380032</v>
      </c>
      <c r="H27" s="69">
        <f>G27*(1+$E$27)</f>
        <v>161673.01137494817</v>
      </c>
      <c r="I27" s="69">
        <f t="shared" ref="I27:BD27" si="103">H27*(1+$E$27)</f>
        <v>161701.0997910134</v>
      </c>
      <c r="J27" s="69">
        <f t="shared" si="103"/>
        <v>161729.19308704662</v>
      </c>
      <c r="K27" s="69">
        <f t="shared" si="103"/>
        <v>161757.29126389563</v>
      </c>
      <c r="L27" s="69">
        <f t="shared" si="103"/>
        <v>161785.39432240842</v>
      </c>
      <c r="M27" s="69">
        <f t="shared" si="103"/>
        <v>161813.5022634331</v>
      </c>
      <c r="N27" s="69">
        <f t="shared" si="103"/>
        <v>161841.61508781792</v>
      </c>
      <c r="O27" s="69">
        <f t="shared" si="103"/>
        <v>161869.73279641132</v>
      </c>
      <c r="P27" s="69">
        <f t="shared" si="103"/>
        <v>161897.85539006186</v>
      </c>
      <c r="Q27" s="69">
        <f t="shared" si="103"/>
        <v>161925.98286961822</v>
      </c>
      <c r="R27" s="69">
        <f t="shared" si="103"/>
        <v>161954.11523592929</v>
      </c>
      <c r="S27" s="69">
        <f t="shared" si="103"/>
        <v>161982.25248984408</v>
      </c>
      <c r="T27" s="69">
        <f t="shared" si="103"/>
        <v>162010.39463221171</v>
      </c>
      <c r="U27" s="69">
        <f t="shared" si="103"/>
        <v>162038.54166388151</v>
      </c>
      <c r="V27" s="69">
        <f t="shared" si="103"/>
        <v>162066.69358570292</v>
      </c>
      <c r="W27" s="69">
        <f t="shared" si="103"/>
        <v>162094.85039852554</v>
      </c>
      <c r="X27" s="69">
        <f t="shared" si="103"/>
        <v>162123.01210319911</v>
      </c>
      <c r="Y27" s="69">
        <f t="shared" si="103"/>
        <v>162151.17870057351</v>
      </c>
      <c r="Z27" s="69">
        <f t="shared" si="103"/>
        <v>162179.35019149879</v>
      </c>
      <c r="AA27" s="69">
        <f t="shared" si="103"/>
        <v>162207.52657682513</v>
      </c>
      <c r="AB27" s="69">
        <f t="shared" si="103"/>
        <v>162235.70785740286</v>
      </c>
      <c r="AC27" s="69">
        <f t="shared" si="103"/>
        <v>162263.89403408245</v>
      </c>
      <c r="AD27" s="69">
        <f t="shared" si="103"/>
        <v>162292.08510771455</v>
      </c>
      <c r="AE27" s="69">
        <f t="shared" si="103"/>
        <v>162320.28107914995</v>
      </c>
      <c r="AF27" s="69">
        <f t="shared" si="103"/>
        <v>162348.48194923953</v>
      </c>
      <c r="AG27" s="69">
        <f t="shared" si="103"/>
        <v>162376.68771883441</v>
      </c>
      <c r="AH27" s="69">
        <f t="shared" si="103"/>
        <v>162404.89838878578</v>
      </c>
      <c r="AI27" s="69">
        <f t="shared" si="103"/>
        <v>162433.11395994501</v>
      </c>
      <c r="AJ27" s="69">
        <f t="shared" si="103"/>
        <v>162461.33443316363</v>
      </c>
      <c r="AK27" s="69">
        <f t="shared" si="103"/>
        <v>162489.55980929331</v>
      </c>
      <c r="AL27" s="69">
        <f t="shared" si="103"/>
        <v>162517.79008918582</v>
      </c>
      <c r="AM27" s="69">
        <f t="shared" si="103"/>
        <v>162546.02527369314</v>
      </c>
      <c r="AN27" s="69">
        <f t="shared" si="103"/>
        <v>162574.26536366742</v>
      </c>
      <c r="AO27" s="69">
        <f t="shared" si="103"/>
        <v>162602.51035996087</v>
      </c>
      <c r="AP27" s="69">
        <f t="shared" si="103"/>
        <v>162630.76026342591</v>
      </c>
      <c r="AQ27" s="69">
        <f t="shared" si="103"/>
        <v>162659.01507491508</v>
      </c>
      <c r="AR27" s="69">
        <f t="shared" si="103"/>
        <v>162687.27479528109</v>
      </c>
      <c r="AS27" s="69">
        <f t="shared" si="103"/>
        <v>162715.53942537677</v>
      </c>
      <c r="AT27" s="69">
        <f t="shared" si="103"/>
        <v>162743.80896605516</v>
      </c>
      <c r="AU27" s="69">
        <f t="shared" si="103"/>
        <v>162772.08341816938</v>
      </c>
      <c r="AV27" s="69">
        <f t="shared" si="103"/>
        <v>162800.36278257272</v>
      </c>
      <c r="AW27" s="69">
        <f t="shared" si="103"/>
        <v>162828.64706011862</v>
      </c>
      <c r="AX27" s="69">
        <f t="shared" si="103"/>
        <v>162856.93625166066</v>
      </c>
      <c r="AY27" s="69">
        <f t="shared" si="103"/>
        <v>162885.23035805259</v>
      </c>
      <c r="AZ27" s="69">
        <f t="shared" si="103"/>
        <v>162913.52938014831</v>
      </c>
      <c r="BA27" s="69">
        <f t="shared" si="103"/>
        <v>162941.83331880183</v>
      </c>
      <c r="BB27" s="69">
        <f t="shared" si="103"/>
        <v>162970.14217486736</v>
      </c>
      <c r="BC27" s="69">
        <f t="shared" si="103"/>
        <v>162998.45594919921</v>
      </c>
      <c r="BD27" s="69">
        <f t="shared" si="103"/>
        <v>163026.77464265187</v>
      </c>
      <c r="BE27" s="69">
        <f>BD27*(1+$E$27)</f>
        <v>163055.09825607995</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157362.47437529903</v>
      </c>
      <c r="DG27" s="108">
        <f t="shared" si="15"/>
        <v>157389.81389607445</v>
      </c>
      <c r="DH27" s="108">
        <f t="shared" si="15"/>
        <v>157417.15816670781</v>
      </c>
      <c r="DI27" s="108">
        <f t="shared" si="15"/>
        <v>157444.50718802429</v>
      </c>
      <c r="DJ27" s="108">
        <f t="shared" si="15"/>
        <v>168629.29912849757</v>
      </c>
      <c r="DK27" s="108">
        <f t="shared" si="15"/>
        <v>168658.59610190353</v>
      </c>
      <c r="DL27" s="108">
        <f t="shared" si="15"/>
        <v>168687.89816524734</v>
      </c>
      <c r="DM27" s="108">
        <f t="shared" si="15"/>
        <v>168717.20531941327</v>
      </c>
      <c r="DN27" s="108">
        <f t="shared" si="15"/>
        <v>148015.2280254013</v>
      </c>
      <c r="DO27" s="108">
        <f t="shared" si="15"/>
        <v>148040.94359334558</v>
      </c>
      <c r="DP27" s="108">
        <f t="shared" si="15"/>
        <v>148066.66362900881</v>
      </c>
      <c r="DQ27" s="108">
        <f t="shared" si="15"/>
        <v>148092.38813316711</v>
      </c>
      <c r="DR27" s="108">
        <f t="shared" si="15"/>
        <v>148118.11710659688</v>
      </c>
      <c r="DS27" s="108">
        <f t="shared" si="15"/>
        <v>154018.02027112417</v>
      </c>
      <c r="DT27" s="108">
        <f t="shared" si="15"/>
        <v>154044.77873995039</v>
      </c>
      <c r="DU27" s="108">
        <f t="shared" si="15"/>
        <v>154071.54185768493</v>
      </c>
      <c r="DV27" s="108">
        <f t="shared" si="90"/>
        <v>154098.30962513544</v>
      </c>
      <c r="DW27" s="108">
        <f t="shared" si="90"/>
        <v>148399.45039748083</v>
      </c>
      <c r="DX27" s="108">
        <f t="shared" si="90"/>
        <v>148425.23271866833</v>
      </c>
      <c r="DY27" s="108">
        <f t="shared" si="90"/>
        <v>148451.01951917217</v>
      </c>
      <c r="DZ27" s="108">
        <f t="shared" si="90"/>
        <v>148476.81079977061</v>
      </c>
      <c r="EA27" s="108">
        <f t="shared" si="90"/>
        <v>154517.73178332308</v>
      </c>
      <c r="EB27" s="108">
        <f t="shared" si="90"/>
        <v>154544.57707000931</v>
      </c>
      <c r="EC27" s="108">
        <f t="shared" si="90"/>
        <v>154571.42702068723</v>
      </c>
      <c r="ED27" s="108">
        <f t="shared" si="90"/>
        <v>154598.28163616714</v>
      </c>
      <c r="EE27" s="108">
        <f t="shared" si="90"/>
        <v>154625.14091725953</v>
      </c>
      <c r="EF27" s="108">
        <f t="shared" si="90"/>
        <v>150292.52519018477</v>
      </c>
      <c r="EG27" s="108">
        <f t="shared" si="90"/>
        <v>150318.63640654139</v>
      </c>
      <c r="EH27" s="108">
        <f t="shared" si="90"/>
        <v>150344.7521593553</v>
      </c>
      <c r="EI27" s="108">
        <f t="shared" si="90"/>
        <v>150370.87244941463</v>
      </c>
      <c r="EJ27" s="108">
        <f t="shared" si="90"/>
        <v>152345.23697356565</v>
      </c>
      <c r="EK27" s="108">
        <f t="shared" si="90"/>
        <v>152371.70481977749</v>
      </c>
      <c r="EL27" s="108">
        <f t="shared" si="91"/>
        <v>152398.177264406</v>
      </c>
      <c r="EM27" s="108">
        <f t="shared" si="91"/>
        <v>152424.65430825012</v>
      </c>
      <c r="EN27" s="108">
        <f t="shared" si="91"/>
        <v>162814.49973299968</v>
      </c>
      <c r="EO27" s="108">
        <f t="shared" si="91"/>
        <v>162842.78646664225</v>
      </c>
      <c r="EP27" s="108">
        <f t="shared" si="91"/>
        <v>162871.07811470766</v>
      </c>
      <c r="EQ27" s="108">
        <f t="shared" si="91"/>
        <v>162899.37467804979</v>
      </c>
      <c r="ER27" s="108">
        <f t="shared" si="91"/>
        <v>162927.67615752254</v>
      </c>
      <c r="ES27" s="108">
        <f t="shared" si="91"/>
        <v>162795.57315692669</v>
      </c>
      <c r="ET27" s="108">
        <f t="shared" si="91"/>
        <v>162823.85660234236</v>
      </c>
      <c r="EU27" s="108">
        <f t="shared" si="91"/>
        <v>162852.14496160962</v>
      </c>
      <c r="EV27" s="108">
        <f t="shared" si="91"/>
        <v>162880.4382355822</v>
      </c>
      <c r="EW27" s="108">
        <f t="shared" si="91"/>
        <v>161166.24605969046</v>
      </c>
      <c r="EX27" s="108">
        <f t="shared" si="91"/>
        <v>161194.24643239644</v>
      </c>
      <c r="EY27" s="108">
        <f t="shared" si="91"/>
        <v>161222.25166977409</v>
      </c>
      <c r="EZ27" s="108">
        <f t="shared" si="91"/>
        <v>161250.2617726686</v>
      </c>
      <c r="FA27" s="108">
        <f t="shared" si="91"/>
        <v>149862.42975040295</v>
      </c>
      <c r="FB27" s="108">
        <f t="shared" si="92"/>
        <v>149888.46624371485</v>
      </c>
      <c r="FC27" s="108">
        <f t="shared" si="92"/>
        <v>149914.50726050194</v>
      </c>
      <c r="FD27" s="108">
        <f t="shared" si="92"/>
        <v>149940.55280155013</v>
      </c>
      <c r="FE27" s="108">
        <f t="shared" si="92"/>
        <v>149966.60286764542</v>
      </c>
    </row>
    <row r="28" spans="1:161" ht="15.75" x14ac:dyDescent="0.25">
      <c r="A28" s="47" t="s">
        <v>192</v>
      </c>
      <c r="B28" s="12">
        <f>'Urb proj of all 25 ARs '!N28</f>
        <v>59435.135640838897</v>
      </c>
      <c r="C28" s="12">
        <f>'Urb proj of all 25 ARs '!O28</f>
        <v>59974.474451616479</v>
      </c>
      <c r="D28" s="100">
        <f t="shared" si="10"/>
        <v>9.0744103628661327E-3</v>
      </c>
      <c r="E28" s="101">
        <f t="shared" si="11"/>
        <v>1.737359614097933E-4</v>
      </c>
      <c r="F28" s="69">
        <f t="shared" si="12"/>
        <v>59445.46166127098</v>
      </c>
      <c r="G28" s="69">
        <f t="shared" si="13"/>
        <v>59455.78947570415</v>
      </c>
      <c r="H28" s="69">
        <f>G28*(1+$E$28)</f>
        <v>59466.119084450089</v>
      </c>
      <c r="I28" s="69">
        <f t="shared" ref="I28:BE28" si="104">H28*(1+$E$28)</f>
        <v>59476.450487820533</v>
      </c>
      <c r="J28" s="69">
        <f t="shared" si="104"/>
        <v>59486.783686127274</v>
      </c>
      <c r="K28" s="69">
        <f t="shared" si="104"/>
        <v>59497.118679682157</v>
      </c>
      <c r="L28" s="69">
        <f t="shared" si="104"/>
        <v>59507.455468797081</v>
      </c>
      <c r="M28" s="69">
        <f t="shared" si="104"/>
        <v>59517.794053784004</v>
      </c>
      <c r="N28" s="69">
        <f t="shared" si="104"/>
        <v>59528.134434954925</v>
      </c>
      <c r="O28" s="69">
        <f t="shared" si="104"/>
        <v>59538.476612621911</v>
      </c>
      <c r="P28" s="69">
        <f t="shared" si="104"/>
        <v>59548.820587097078</v>
      </c>
      <c r="Q28" s="69">
        <f t="shared" si="104"/>
        <v>59559.166358692593</v>
      </c>
      <c r="R28" s="69">
        <f t="shared" si="104"/>
        <v>59569.513927720684</v>
      </c>
      <c r="S28" s="69">
        <f t="shared" si="104"/>
        <v>59579.863294493633</v>
      </c>
      <c r="T28" s="69">
        <f t="shared" si="104"/>
        <v>59590.214459323768</v>
      </c>
      <c r="U28" s="69">
        <f t="shared" si="104"/>
        <v>59600.567422523476</v>
      </c>
      <c r="V28" s="69">
        <f t="shared" si="104"/>
        <v>59610.922184405201</v>
      </c>
      <c r="W28" s="69">
        <f t="shared" si="104"/>
        <v>59621.27874528143</v>
      </c>
      <c r="X28" s="69">
        <f t="shared" si="104"/>
        <v>59631.637105464724</v>
      </c>
      <c r="Y28" s="69">
        <f t="shared" si="104"/>
        <v>59641.997265267681</v>
      </c>
      <c r="Z28" s="69">
        <f t="shared" si="104"/>
        <v>59652.359225002961</v>
      </c>
      <c r="AA28" s="69">
        <f t="shared" si="104"/>
        <v>59662.72298498328</v>
      </c>
      <c r="AB28" s="69">
        <f t="shared" si="104"/>
        <v>59673.088545521401</v>
      </c>
      <c r="AC28" s="69">
        <f t="shared" si="104"/>
        <v>59683.455906930147</v>
      </c>
      <c r="AD28" s="69">
        <f t="shared" si="104"/>
        <v>59693.825069522398</v>
      </c>
      <c r="AE28" s="69">
        <f t="shared" si="104"/>
        <v>59704.196033611079</v>
      </c>
      <c r="AF28" s="69">
        <f t="shared" si="104"/>
        <v>59714.568799509179</v>
      </c>
      <c r="AG28" s="69">
        <f t="shared" si="104"/>
        <v>59724.943367529733</v>
      </c>
      <c r="AH28" s="69">
        <f t="shared" si="104"/>
        <v>59735.319737985839</v>
      </c>
      <c r="AI28" s="69">
        <f t="shared" si="104"/>
        <v>59745.69791119064</v>
      </c>
      <c r="AJ28" s="69">
        <f t="shared" si="104"/>
        <v>59756.077887457337</v>
      </c>
      <c r="AK28" s="69">
        <f t="shared" si="104"/>
        <v>59766.459667099196</v>
      </c>
      <c r="AL28" s="69">
        <f t="shared" si="104"/>
        <v>59776.84325042952</v>
      </c>
      <c r="AM28" s="69">
        <f t="shared" si="104"/>
        <v>59787.228637761677</v>
      </c>
      <c r="AN28" s="69">
        <f t="shared" si="104"/>
        <v>59797.615829409086</v>
      </c>
      <c r="AO28" s="69">
        <f t="shared" si="104"/>
        <v>59808.004825685224</v>
      </c>
      <c r="AP28" s="69">
        <f t="shared" si="104"/>
        <v>59818.395626903613</v>
      </c>
      <c r="AQ28" s="69">
        <f t="shared" si="104"/>
        <v>59828.788233377847</v>
      </c>
      <c r="AR28" s="69">
        <f t="shared" si="104"/>
        <v>59839.182645421555</v>
      </c>
      <c r="AS28" s="69">
        <f t="shared" si="104"/>
        <v>59849.578863348434</v>
      </c>
      <c r="AT28" s="69">
        <f t="shared" si="104"/>
        <v>59859.976887472229</v>
      </c>
      <c r="AU28" s="69">
        <f t="shared" si="104"/>
        <v>59870.376718106745</v>
      </c>
      <c r="AV28" s="69">
        <f t="shared" si="104"/>
        <v>59880.778355565832</v>
      </c>
      <c r="AW28" s="69">
        <f t="shared" si="104"/>
        <v>59891.181800163402</v>
      </c>
      <c r="AX28" s="69">
        <f t="shared" si="104"/>
        <v>59901.587052213421</v>
      </c>
      <c r="AY28" s="69">
        <f t="shared" si="104"/>
        <v>59911.994112029912</v>
      </c>
      <c r="AZ28" s="69">
        <f t="shared" si="104"/>
        <v>59922.402979926941</v>
      </c>
      <c r="BA28" s="69">
        <f t="shared" si="104"/>
        <v>59932.813656218641</v>
      </c>
      <c r="BB28" s="69">
        <f t="shared" si="104"/>
        <v>59943.226141219195</v>
      </c>
      <c r="BC28" s="69">
        <f t="shared" si="104"/>
        <v>59953.640435242844</v>
      </c>
      <c r="BD28" s="69">
        <f t="shared" si="104"/>
        <v>59964.05653860388</v>
      </c>
      <c r="BE28" s="69">
        <f t="shared" si="104"/>
        <v>59974.474451616647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51684.584548894083</v>
      </c>
      <c r="DG28" s="108">
        <f t="shared" si="15"/>
        <v>51693.564019880752</v>
      </c>
      <c r="DH28" s="108">
        <f t="shared" si="15"/>
        <v>51702.54505092444</v>
      </c>
      <c r="DI28" s="108">
        <f t="shared" si="15"/>
        <v>51711.527642296198</v>
      </c>
      <c r="DJ28" s="108">
        <f t="shared" si="15"/>
        <v>55209.459222286525</v>
      </c>
      <c r="DK28" s="108">
        <f t="shared" si="15"/>
        <v>55219.051090763423</v>
      </c>
      <c r="DL28" s="108">
        <f t="shared" si="15"/>
        <v>55228.64462569281</v>
      </c>
      <c r="DM28" s="108">
        <f t="shared" si="15"/>
        <v>55238.239827364217</v>
      </c>
      <c r="DN28" s="108">
        <f t="shared" si="15"/>
        <v>48629.6912416743</v>
      </c>
      <c r="DO28" s="108">
        <f t="shared" si="15"/>
        <v>48638.139967835225</v>
      </c>
      <c r="DP28" s="108">
        <f t="shared" si="15"/>
        <v>48646.59016184372</v>
      </c>
      <c r="DQ28" s="108">
        <f t="shared" si="15"/>
        <v>48655.041823954794</v>
      </c>
      <c r="DR28" s="108">
        <f t="shared" si="15"/>
        <v>48663.494954423513</v>
      </c>
      <c r="DS28" s="108">
        <f t="shared" si="15"/>
        <v>50629.817005994453</v>
      </c>
      <c r="DT28" s="108">
        <f t="shared" si="15"/>
        <v>50638.613225927991</v>
      </c>
      <c r="DU28" s="108">
        <f t="shared" si="15"/>
        <v>50647.410974081256</v>
      </c>
      <c r="DV28" s="108">
        <f t="shared" si="90"/>
        <v>50656.210250719763</v>
      </c>
      <c r="DW28" s="108">
        <f t="shared" si="90"/>
        <v>48923.377172743792</v>
      </c>
      <c r="DX28" s="108">
        <f t="shared" si="90"/>
        <v>48931.876922712312</v>
      </c>
      <c r="DY28" s="108">
        <f t="shared" si="90"/>
        <v>48940.378149393066</v>
      </c>
      <c r="DZ28" s="108">
        <f t="shared" si="90"/>
        <v>48948.880853042603</v>
      </c>
      <c r="EA28" s="108">
        <f t="shared" si="90"/>
        <v>51471.530993010696</v>
      </c>
      <c r="EB28" s="108">
        <f t="shared" si="90"/>
        <v>51480.473448933</v>
      </c>
      <c r="EC28" s="108">
        <f t="shared" si="90"/>
        <v>51489.417458481475</v>
      </c>
      <c r="ED28" s="108">
        <f t="shared" si="90"/>
        <v>51498.363021926059</v>
      </c>
      <c r="EE28" s="108">
        <f t="shared" si="90"/>
        <v>51507.310139536705</v>
      </c>
      <c r="EF28" s="108">
        <f t="shared" si="90"/>
        <v>51048.588834331771</v>
      </c>
      <c r="EG28" s="108">
        <f t="shared" si="90"/>
        <v>51057.457809991516</v>
      </c>
      <c r="EH28" s="108">
        <f t="shared" si="90"/>
        <v>51066.328326511277</v>
      </c>
      <c r="EI28" s="108">
        <f t="shared" si="90"/>
        <v>51075.20038415875</v>
      </c>
      <c r="EJ28" s="108">
        <f t="shared" si="90"/>
        <v>50888.604351898692</v>
      </c>
      <c r="EK28" s="108">
        <f t="shared" si="90"/>
        <v>50897.445532500577</v>
      </c>
      <c r="EL28" s="108">
        <f t="shared" si="91"/>
        <v>50906.288249133468</v>
      </c>
      <c r="EM28" s="108">
        <f t="shared" si="91"/>
        <v>50915.132502064233</v>
      </c>
      <c r="EN28" s="108">
        <f t="shared" si="91"/>
        <v>54720.766510602996</v>
      </c>
      <c r="EO28" s="108">
        <f t="shared" si="91"/>
        <v>54730.273475581802</v>
      </c>
      <c r="EP28" s="108">
        <f t="shared" si="91"/>
        <v>54739.7820922623</v>
      </c>
      <c r="EQ28" s="108">
        <f t="shared" si="91"/>
        <v>54749.29236093146</v>
      </c>
      <c r="ER28" s="108">
        <f t="shared" si="91"/>
        <v>54758.804281876299</v>
      </c>
      <c r="ES28" s="108">
        <f t="shared" si="91"/>
        <v>54596.54088300922</v>
      </c>
      <c r="ET28" s="108">
        <f t="shared" si="91"/>
        <v>54606.026265529174</v>
      </c>
      <c r="EU28" s="108">
        <f t="shared" si="91"/>
        <v>54615.513296001191</v>
      </c>
      <c r="EV28" s="108">
        <f t="shared" si="91"/>
        <v>54625.001974711558</v>
      </c>
      <c r="EW28" s="108">
        <f t="shared" si="91"/>
        <v>54089.709540519434</v>
      </c>
      <c r="EX28" s="108">
        <f t="shared" si="91"/>
        <v>54099.10686820883</v>
      </c>
      <c r="EY28" s="108">
        <f t="shared" si="91"/>
        <v>54108.505828551992</v>
      </c>
      <c r="EZ28" s="108">
        <f t="shared" si="91"/>
        <v>54117.906421832558</v>
      </c>
      <c r="FA28" s="108">
        <f t="shared" si="91"/>
        <v>49600.556884000784</v>
      </c>
      <c r="FB28" s="108">
        <f t="shared" si="92"/>
        <v>49609.174284437489</v>
      </c>
      <c r="FC28" s="108">
        <f t="shared" si="92"/>
        <v>49617.793182026537</v>
      </c>
      <c r="FD28" s="108">
        <f t="shared" si="92"/>
        <v>49626.413577028055</v>
      </c>
      <c r="FE28" s="108">
        <f t="shared" si="92"/>
        <v>49635.035469702176</v>
      </c>
    </row>
    <row r="29" spans="1:161" s="45" customFormat="1" ht="15.75" x14ac:dyDescent="0.25">
      <c r="A29" s="67" t="s">
        <v>95</v>
      </c>
      <c r="B29" s="74">
        <f>SUM(B4:B28)</f>
        <v>2736187.3664706787</v>
      </c>
      <c r="C29" s="74">
        <f>SUM(C4:C28)</f>
        <v>2761016.6534637231</v>
      </c>
      <c r="D29" s="102"/>
      <c r="E29" s="103"/>
      <c r="F29" s="29">
        <f>SUM(F4:F28)</f>
        <v>2736662.7406133893</v>
      </c>
      <c r="G29" s="29">
        <f t="shared" ref="G29:BE29" si="105">SUM(G4:G28)</f>
        <v>2737138.1973456843</v>
      </c>
      <c r="H29" s="29">
        <f t="shared" si="105"/>
        <v>2737613.7366819116</v>
      </c>
      <c r="I29" s="29">
        <f t="shared" si="105"/>
        <v>2738089.358636423</v>
      </c>
      <c r="J29" s="29">
        <f t="shared" si="105"/>
        <v>2738565.0632235711</v>
      </c>
      <c r="K29" s="29">
        <f t="shared" si="105"/>
        <v>2739040.8504577139</v>
      </c>
      <c r="L29" s="29">
        <f t="shared" si="105"/>
        <v>2739516.7203532085</v>
      </c>
      <c r="M29" s="29">
        <f t="shared" si="105"/>
        <v>2739992.672924418</v>
      </c>
      <c r="N29" s="29">
        <f t="shared" si="105"/>
        <v>2740468.7081857044</v>
      </c>
      <c r="O29" s="29">
        <f t="shared" si="105"/>
        <v>2740944.8261514339</v>
      </c>
      <c r="P29" s="29">
        <f t="shared" si="105"/>
        <v>2741421.0268359766</v>
      </c>
      <c r="Q29" s="29">
        <f t="shared" si="105"/>
        <v>2741897.310253703</v>
      </c>
      <c r="R29" s="29">
        <f t="shared" si="105"/>
        <v>2742373.6764189862</v>
      </c>
      <c r="S29" s="29">
        <f t="shared" si="105"/>
        <v>2742850.1253462038</v>
      </c>
      <c r="T29" s="29">
        <f t="shared" si="105"/>
        <v>2743326.6570497346</v>
      </c>
      <c r="U29" s="29">
        <f t="shared" si="105"/>
        <v>2743803.2715439582</v>
      </c>
      <c r="V29" s="29">
        <f t="shared" si="105"/>
        <v>2744279.9688432594</v>
      </c>
      <c r="W29" s="29">
        <f t="shared" si="105"/>
        <v>2744756.7489620233</v>
      </c>
      <c r="X29" s="29">
        <f t="shared" si="105"/>
        <v>2745233.6119146403</v>
      </c>
      <c r="Y29" s="29">
        <f t="shared" si="105"/>
        <v>2745710.5577155012</v>
      </c>
      <c r="Z29" s="29">
        <f t="shared" si="105"/>
        <v>2746187.5863789986</v>
      </c>
      <c r="AA29" s="29">
        <f t="shared" si="105"/>
        <v>2746664.6979195294</v>
      </c>
      <c r="AB29" s="29">
        <f t="shared" si="105"/>
        <v>2747141.8923514932</v>
      </c>
      <c r="AC29" s="29">
        <f t="shared" si="105"/>
        <v>2747619.1696892902</v>
      </c>
      <c r="AD29" s="29">
        <f t="shared" si="105"/>
        <v>2748096.5299473237</v>
      </c>
      <c r="AE29" s="29">
        <f t="shared" si="105"/>
        <v>2748573.9731400008</v>
      </c>
      <c r="AF29" s="29">
        <f t="shared" si="105"/>
        <v>2749051.4992817305</v>
      </c>
      <c r="AG29" s="29">
        <f t="shared" si="105"/>
        <v>2749529.1083869226</v>
      </c>
      <c r="AH29" s="29">
        <f t="shared" si="105"/>
        <v>2750006.8004699931</v>
      </c>
      <c r="AI29" s="29">
        <f t="shared" si="105"/>
        <v>2750484.5755453557</v>
      </c>
      <c r="AJ29" s="29">
        <f t="shared" si="105"/>
        <v>2750962.4336274313</v>
      </c>
      <c r="AK29" s="29">
        <f t="shared" si="105"/>
        <v>2751440.3747306396</v>
      </c>
      <c r="AL29" s="29">
        <f t="shared" si="105"/>
        <v>2751918.398869406</v>
      </c>
      <c r="AM29" s="29">
        <f t="shared" si="105"/>
        <v>2752396.5060581546</v>
      </c>
      <c r="AN29" s="29">
        <f t="shared" si="105"/>
        <v>2752874.6963113155</v>
      </c>
      <c r="AO29" s="29">
        <f t="shared" si="105"/>
        <v>2753352.96964332</v>
      </c>
      <c r="AP29" s="29">
        <f t="shared" si="105"/>
        <v>2753831.3260686011</v>
      </c>
      <c r="AQ29" s="29">
        <f t="shared" si="105"/>
        <v>2754309.7656015968</v>
      </c>
      <c r="AR29" s="29">
        <f t="shared" si="105"/>
        <v>2754788.288256743</v>
      </c>
      <c r="AS29" s="29">
        <f t="shared" si="105"/>
        <v>2755266.8940484836</v>
      </c>
      <c r="AT29" s="29">
        <f t="shared" si="105"/>
        <v>2755745.582991262</v>
      </c>
      <c r="AU29" s="29">
        <f t="shared" si="105"/>
        <v>2756224.3550995239</v>
      </c>
      <c r="AV29" s="29">
        <f t="shared" si="105"/>
        <v>2756703.2103877179</v>
      </c>
      <c r="AW29" s="29">
        <f t="shared" si="105"/>
        <v>2757182.1488702963</v>
      </c>
      <c r="AX29" s="29">
        <f t="shared" si="105"/>
        <v>2757661.1705617127</v>
      </c>
      <c r="AY29" s="29">
        <f t="shared" si="105"/>
        <v>2758140.2754764222</v>
      </c>
      <c r="AZ29" s="29">
        <f t="shared" si="105"/>
        <v>2758619.4636288853</v>
      </c>
      <c r="BA29" s="29">
        <f t="shared" si="105"/>
        <v>2759098.7350335629</v>
      </c>
      <c r="BB29" s="29">
        <f t="shared" si="105"/>
        <v>2759578.0897049177</v>
      </c>
      <c r="BC29" s="29">
        <f t="shared" si="105"/>
        <v>2760057.527657419</v>
      </c>
      <c r="BD29" s="29">
        <f t="shared" si="105"/>
        <v>2760537.0489055323</v>
      </c>
      <c r="BE29" s="29">
        <f t="shared" si="105"/>
        <v>2761016.6534637315</v>
      </c>
      <c r="DB29" s="178" t="s">
        <v>117</v>
      </c>
      <c r="DC29" s="178"/>
      <c r="DD29" s="178"/>
      <c r="DE29" s="178"/>
      <c r="DF29" s="135">
        <f>SUM(DF4:DF15)</f>
        <v>1109215.1677734</v>
      </c>
      <c r="DG29" s="135">
        <f t="shared" ref="DG29:FE29" si="106">SUM(DG4:DG15)</f>
        <v>1109407.8783369835</v>
      </c>
      <c r="DH29" s="135">
        <f t="shared" si="106"/>
        <v>1109600.6223813216</v>
      </c>
      <c r="DI29" s="135">
        <f t="shared" si="106"/>
        <v>1109793.3999122321</v>
      </c>
      <c r="DJ29" s="135">
        <f t="shared" si="106"/>
        <v>1240710.1235727877</v>
      </c>
      <c r="DK29" s="135">
        <f t="shared" si="106"/>
        <v>1240925.6795389378</v>
      </c>
      <c r="DL29" s="135">
        <f t="shared" si="106"/>
        <v>1241141.2729549108</v>
      </c>
      <c r="DM29" s="135">
        <f t="shared" si="106"/>
        <v>1241356.9038272128</v>
      </c>
      <c r="DN29" s="135">
        <f t="shared" si="106"/>
        <v>1096390.6754214123</v>
      </c>
      <c r="DO29" s="135">
        <f t="shared" si="106"/>
        <v>1096581.1579094874</v>
      </c>
      <c r="DP29" s="135">
        <f t="shared" si="106"/>
        <v>1096771.6734912207</v>
      </c>
      <c r="DQ29" s="135">
        <f t="shared" si="106"/>
        <v>1096962.2221723616</v>
      </c>
      <c r="DR29" s="135">
        <f t="shared" si="106"/>
        <v>1097152.8039586612</v>
      </c>
      <c r="DS29" s="135">
        <f t="shared" si="106"/>
        <v>1139336.4292734128</v>
      </c>
      <c r="DT29" s="135">
        <f t="shared" si="106"/>
        <v>1139534.3729833222</v>
      </c>
      <c r="DU29" s="135">
        <f t="shared" si="106"/>
        <v>1139732.3510831718</v>
      </c>
      <c r="DV29" s="135">
        <f t="shared" si="106"/>
        <v>1139930.363578937</v>
      </c>
      <c r="DW29" s="135">
        <f t="shared" si="106"/>
        <v>1137878.6905124222</v>
      </c>
      <c r="DX29" s="135">
        <f t="shared" si="106"/>
        <v>1138076.3809606859</v>
      </c>
      <c r="DY29" s="135">
        <f t="shared" si="106"/>
        <v>1138274.1057548898</v>
      </c>
      <c r="DZ29" s="135">
        <f t="shared" si="106"/>
        <v>1138471.8649010013</v>
      </c>
      <c r="EA29" s="135">
        <f t="shared" si="106"/>
        <v>1184732.2874018019</v>
      </c>
      <c r="EB29" s="135">
        <f t="shared" si="106"/>
        <v>1184938.1180047668</v>
      </c>
      <c r="EC29" s="135">
        <f t="shared" si="106"/>
        <v>1185143.9843679094</v>
      </c>
      <c r="ED29" s="135">
        <f t="shared" si="106"/>
        <v>1185349.8864974428</v>
      </c>
      <c r="EE29" s="135">
        <f t="shared" si="106"/>
        <v>1185555.82439958</v>
      </c>
      <c r="EF29" s="135">
        <f t="shared" si="106"/>
        <v>1199330.0422063421</v>
      </c>
      <c r="EG29" s="135">
        <f t="shared" si="106"/>
        <v>1199538.4089642726</v>
      </c>
      <c r="EH29" s="135">
        <f t="shared" si="106"/>
        <v>1199746.8119230019</v>
      </c>
      <c r="EI29" s="135">
        <f t="shared" si="106"/>
        <v>1199955.2510888197</v>
      </c>
      <c r="EJ29" s="135">
        <f t="shared" si="106"/>
        <v>1231776.4507851892</v>
      </c>
      <c r="EK29" s="135">
        <f t="shared" si="106"/>
        <v>1231990.4546511085</v>
      </c>
      <c r="EL29" s="135">
        <f t="shared" si="106"/>
        <v>1232204.4956971952</v>
      </c>
      <c r="EM29" s="135">
        <f t="shared" si="106"/>
        <v>1232418.5739299082</v>
      </c>
      <c r="EN29" s="135">
        <f t="shared" si="106"/>
        <v>1331936.2848675894</v>
      </c>
      <c r="EO29" s="135">
        <f t="shared" si="106"/>
        <v>1332167.6900985776</v>
      </c>
      <c r="EP29" s="135">
        <f t="shared" si="106"/>
        <v>1332399.1355329759</v>
      </c>
      <c r="EQ29" s="135">
        <f t="shared" si="106"/>
        <v>1332630.6211777693</v>
      </c>
      <c r="ER29" s="135">
        <f t="shared" si="106"/>
        <v>1332862.1470399436</v>
      </c>
      <c r="ES29" s="135">
        <f t="shared" si="106"/>
        <v>1269342.1024163212</v>
      </c>
      <c r="ET29" s="135">
        <f t="shared" si="106"/>
        <v>1269562.6327868423</v>
      </c>
      <c r="EU29" s="135">
        <f t="shared" si="106"/>
        <v>1269783.2014714193</v>
      </c>
      <c r="EV29" s="135">
        <f t="shared" si="106"/>
        <v>1270003.8084767091</v>
      </c>
      <c r="EW29" s="135">
        <f t="shared" si="106"/>
        <v>1234510.3989876017</v>
      </c>
      <c r="EX29" s="135">
        <f t="shared" si="106"/>
        <v>1234724.87783864</v>
      </c>
      <c r="EY29" s="135">
        <f t="shared" si="106"/>
        <v>1234939.3939523678</v>
      </c>
      <c r="EZ29" s="135">
        <f t="shared" si="106"/>
        <v>1235153.9473352591</v>
      </c>
      <c r="FA29" s="135">
        <f t="shared" si="106"/>
        <v>1107336.1883630638</v>
      </c>
      <c r="FB29" s="135">
        <f t="shared" si="106"/>
        <v>1107528.5724803528</v>
      </c>
      <c r="FC29" s="135">
        <f t="shared" si="106"/>
        <v>1107720.9900216814</v>
      </c>
      <c r="FD29" s="135">
        <f t="shared" si="106"/>
        <v>1107913.4409928569</v>
      </c>
      <c r="FE29" s="135">
        <f t="shared" si="106"/>
        <v>1108105.9253996867</v>
      </c>
    </row>
    <row r="30" spans="1:161" x14ac:dyDescent="0.25">
      <c r="B30" s="167" t="s">
        <v>251</v>
      </c>
      <c r="C30" s="167"/>
      <c r="D30" s="167"/>
      <c r="E30" s="167"/>
      <c r="F30" s="137">
        <f>SUM(F4:F15)</f>
        <v>802390.21118150535</v>
      </c>
      <c r="G30" s="137">
        <f t="shared" ref="G30:BE30" si="107">SUM(G4:G15)</f>
        <v>802529.61521627079</v>
      </c>
      <c r="H30" s="137">
        <f t="shared" si="107"/>
        <v>802669.04347053019</v>
      </c>
      <c r="I30" s="137">
        <f t="shared" si="107"/>
        <v>802808.49594849139</v>
      </c>
      <c r="J30" s="137">
        <f t="shared" si="107"/>
        <v>802947.97265436291</v>
      </c>
      <c r="K30" s="137">
        <f t="shared" si="107"/>
        <v>803087.4735923541</v>
      </c>
      <c r="L30" s="137">
        <f t="shared" si="107"/>
        <v>803226.99876667489</v>
      </c>
      <c r="M30" s="137">
        <f t="shared" si="107"/>
        <v>803366.54818153603</v>
      </c>
      <c r="N30" s="137">
        <f t="shared" si="107"/>
        <v>803506.12184114882</v>
      </c>
      <c r="O30" s="137">
        <f t="shared" si="107"/>
        <v>803645.71974972542</v>
      </c>
      <c r="P30" s="137">
        <f t="shared" si="107"/>
        <v>803785.3419114789</v>
      </c>
      <c r="Q30" s="137">
        <f t="shared" si="107"/>
        <v>803924.98833062313</v>
      </c>
      <c r="R30" s="137">
        <f t="shared" si="107"/>
        <v>804064.65901137213</v>
      </c>
      <c r="S30" s="137">
        <f t="shared" si="107"/>
        <v>804204.35395794106</v>
      </c>
      <c r="T30" s="137">
        <f t="shared" si="107"/>
        <v>804344.07317454601</v>
      </c>
      <c r="U30" s="137">
        <f t="shared" si="107"/>
        <v>804483.8166654032</v>
      </c>
      <c r="V30" s="137">
        <f t="shared" si="107"/>
        <v>804623.58443473012</v>
      </c>
      <c r="W30" s="137">
        <f t="shared" si="107"/>
        <v>804763.37648674485</v>
      </c>
      <c r="X30" s="137">
        <f t="shared" si="107"/>
        <v>804903.19282566616</v>
      </c>
      <c r="Y30" s="137">
        <f t="shared" si="107"/>
        <v>805043.03345571365</v>
      </c>
      <c r="Z30" s="137">
        <f t="shared" si="107"/>
        <v>805182.89838110725</v>
      </c>
      <c r="AA30" s="137">
        <f t="shared" si="107"/>
        <v>805322.78760606807</v>
      </c>
      <c r="AB30" s="137">
        <f t="shared" si="107"/>
        <v>805462.70113481814</v>
      </c>
      <c r="AC30" s="137">
        <f t="shared" si="107"/>
        <v>805602.63897157973</v>
      </c>
      <c r="AD30" s="137">
        <f t="shared" si="107"/>
        <v>805742.60112057556</v>
      </c>
      <c r="AE30" s="137">
        <f t="shared" si="107"/>
        <v>805882.58758603001</v>
      </c>
      <c r="AF30" s="137">
        <f t="shared" si="107"/>
        <v>806022.59837216767</v>
      </c>
      <c r="AG30" s="137">
        <f t="shared" si="107"/>
        <v>806162.63348321372</v>
      </c>
      <c r="AH30" s="137">
        <f t="shared" si="107"/>
        <v>806302.69292339496</v>
      </c>
      <c r="AI30" s="137">
        <f t="shared" si="107"/>
        <v>806442.77669693704</v>
      </c>
      <c r="AJ30" s="137">
        <f t="shared" si="107"/>
        <v>806582.88480806851</v>
      </c>
      <c r="AK30" s="137">
        <f t="shared" si="107"/>
        <v>806723.01726101735</v>
      </c>
      <c r="AL30" s="137">
        <f t="shared" si="107"/>
        <v>806863.17406001256</v>
      </c>
      <c r="AM30" s="137">
        <f t="shared" si="107"/>
        <v>807003.355209284</v>
      </c>
      <c r="AN30" s="137">
        <f t="shared" si="107"/>
        <v>807143.5607130623</v>
      </c>
      <c r="AO30" s="137">
        <f t="shared" si="107"/>
        <v>807283.79057557858</v>
      </c>
      <c r="AP30" s="137">
        <f t="shared" si="107"/>
        <v>807424.04480106477</v>
      </c>
      <c r="AQ30" s="137">
        <f t="shared" si="107"/>
        <v>807564.32339375373</v>
      </c>
      <c r="AR30" s="137">
        <f t="shared" si="107"/>
        <v>807704.62635787856</v>
      </c>
      <c r="AS30" s="137">
        <f t="shared" si="107"/>
        <v>807844.95369767409</v>
      </c>
      <c r="AT30" s="137">
        <f t="shared" si="107"/>
        <v>807985.30541737494</v>
      </c>
      <c r="AU30" s="137">
        <f t="shared" si="107"/>
        <v>808125.68152121641</v>
      </c>
      <c r="AV30" s="137">
        <f t="shared" si="107"/>
        <v>808266.08201343543</v>
      </c>
      <c r="AW30" s="137">
        <f t="shared" si="107"/>
        <v>808406.50689826894</v>
      </c>
      <c r="AX30" s="137">
        <f t="shared" si="107"/>
        <v>808546.95617995493</v>
      </c>
      <c r="AY30" s="137">
        <f t="shared" si="107"/>
        <v>808687.42986273183</v>
      </c>
      <c r="AZ30" s="137">
        <f t="shared" si="107"/>
        <v>808827.92795083916</v>
      </c>
      <c r="BA30" s="137">
        <f t="shared" si="107"/>
        <v>808968.45044851664</v>
      </c>
      <c r="BB30" s="137">
        <f t="shared" si="107"/>
        <v>809108.99736000551</v>
      </c>
      <c r="BC30" s="137">
        <f t="shared" si="107"/>
        <v>809249.56868954713</v>
      </c>
      <c r="BD30" s="137">
        <f t="shared" si="107"/>
        <v>809390.16444138403</v>
      </c>
      <c r="BE30" s="137">
        <f t="shared" si="107"/>
        <v>809530.78461975872</v>
      </c>
      <c r="DB30" s="178" t="s">
        <v>118</v>
      </c>
      <c r="DC30" s="178"/>
      <c r="DD30" s="178"/>
      <c r="DE30" s="178"/>
      <c r="DF30" s="109">
        <f>SUM(DF16:DF28)</f>
        <v>1951965.0142930297</v>
      </c>
      <c r="DG30" s="109">
        <f t="shared" ref="DG30:FE30" si="108">SUM(DG16:DG28)</f>
        <v>1952304.1408114263</v>
      </c>
      <c r="DH30" s="109">
        <f t="shared" si="108"/>
        <v>1952643.3262482944</v>
      </c>
      <c r="DI30" s="109">
        <f t="shared" si="108"/>
        <v>1952982.5706138706</v>
      </c>
      <c r="DJ30" s="109">
        <f t="shared" si="108"/>
        <v>2127604.3010560428</v>
      </c>
      <c r="DK30" s="109">
        <f t="shared" si="108"/>
        <v>2127973.9424347864</v>
      </c>
      <c r="DL30" s="109">
        <f t="shared" si="108"/>
        <v>2128343.64803353</v>
      </c>
      <c r="DM30" s="109">
        <f t="shared" si="108"/>
        <v>2128713.4178634314</v>
      </c>
      <c r="DN30" s="109">
        <f t="shared" si="108"/>
        <v>1876759.5568846795</v>
      </c>
      <c r="DO30" s="109">
        <f t="shared" si="108"/>
        <v>1877085.6175106301</v>
      </c>
      <c r="DP30" s="109">
        <f t="shared" si="108"/>
        <v>1877411.7347850366</v>
      </c>
      <c r="DQ30" s="109">
        <f t="shared" si="108"/>
        <v>1877737.9087177417</v>
      </c>
      <c r="DR30" s="109">
        <f t="shared" si="108"/>
        <v>1878064.1393185882</v>
      </c>
      <c r="DS30" s="109">
        <f t="shared" si="108"/>
        <v>1933149.7587207153</v>
      </c>
      <c r="DT30" s="109">
        <f t="shared" si="108"/>
        <v>1933485.6163525956</v>
      </c>
      <c r="DU30" s="109">
        <f t="shared" si="108"/>
        <v>1933821.5323350248</v>
      </c>
      <c r="DV30" s="109">
        <f t="shared" si="108"/>
        <v>1934157.50667814</v>
      </c>
      <c r="DW30" s="109">
        <f t="shared" si="108"/>
        <v>1914079.160837153</v>
      </c>
      <c r="DX30" s="109">
        <f t="shared" si="108"/>
        <v>1914411.7052203757</v>
      </c>
      <c r="DY30" s="109">
        <f t="shared" si="108"/>
        <v>1914744.3073785158</v>
      </c>
      <c r="DZ30" s="109">
        <f t="shared" si="108"/>
        <v>1915076.9673216126</v>
      </c>
      <c r="EA30" s="109">
        <f t="shared" si="108"/>
        <v>1993538.9739176217</v>
      </c>
      <c r="EB30" s="109">
        <f t="shared" si="108"/>
        <v>1993885.3233278636</v>
      </c>
      <c r="EC30" s="109">
        <f t="shared" si="108"/>
        <v>1994231.7329114524</v>
      </c>
      <c r="ED30" s="109">
        <f t="shared" si="108"/>
        <v>1994578.2026788441</v>
      </c>
      <c r="EE30" s="109">
        <f t="shared" si="108"/>
        <v>1994924.7326404934</v>
      </c>
      <c r="EF30" s="109">
        <f t="shared" si="108"/>
        <v>1963368.3872335583</v>
      </c>
      <c r="EG30" s="109">
        <f t="shared" si="108"/>
        <v>1963709.4949279155</v>
      </c>
      <c r="EH30" s="109">
        <f t="shared" si="108"/>
        <v>1964050.6618849465</v>
      </c>
      <c r="EI30" s="109">
        <f t="shared" si="108"/>
        <v>1964391.8881149467</v>
      </c>
      <c r="EJ30" s="109">
        <f t="shared" si="108"/>
        <v>1995071.6370047531</v>
      </c>
      <c r="EK30" s="109">
        <f t="shared" si="108"/>
        <v>1995418.2526936892</v>
      </c>
      <c r="EL30" s="109">
        <f t="shared" si="108"/>
        <v>1995764.9286022356</v>
      </c>
      <c r="EM30" s="109">
        <f t="shared" si="108"/>
        <v>1996111.6647408546</v>
      </c>
      <c r="EN30" s="109">
        <f t="shared" si="108"/>
        <v>2142800.6402613474</v>
      </c>
      <c r="EO30" s="109">
        <f t="shared" si="108"/>
        <v>2143172.921790693</v>
      </c>
      <c r="EP30" s="109">
        <f t="shared" si="108"/>
        <v>2143545.2679987275</v>
      </c>
      <c r="EQ30" s="109">
        <f t="shared" si="108"/>
        <v>2143917.6788966884</v>
      </c>
      <c r="ER30" s="109">
        <f t="shared" si="108"/>
        <v>2144290.1544958153</v>
      </c>
      <c r="ES30" s="109">
        <f t="shared" si="108"/>
        <v>2078394.1877124321</v>
      </c>
      <c r="ET30" s="109">
        <f t="shared" si="108"/>
        <v>2078755.2795248227</v>
      </c>
      <c r="EU30" s="109">
        <f t="shared" si="108"/>
        <v>2079116.4340718468</v>
      </c>
      <c r="EV30" s="109">
        <f t="shared" si="108"/>
        <v>2079477.6513644038</v>
      </c>
      <c r="EW30" s="109">
        <f t="shared" si="108"/>
        <v>2050576.2135119156</v>
      </c>
      <c r="EX30" s="109">
        <f t="shared" si="108"/>
        <v>2050932.4723418143</v>
      </c>
      <c r="EY30" s="109">
        <f t="shared" si="108"/>
        <v>2051288.793066683</v>
      </c>
      <c r="EZ30" s="109">
        <f t="shared" si="108"/>
        <v>2051645.1756972754</v>
      </c>
      <c r="FA30" s="109">
        <f t="shared" si="108"/>
        <v>1904109.1508794876</v>
      </c>
      <c r="FB30" s="109">
        <f t="shared" si="108"/>
        <v>1904439.9631134449</v>
      </c>
      <c r="FC30" s="109">
        <f t="shared" si="108"/>
        <v>1904770.8328213836</v>
      </c>
      <c r="FD30" s="109">
        <f t="shared" si="108"/>
        <v>1905101.7600132891</v>
      </c>
      <c r="FE30" s="109">
        <f t="shared" si="108"/>
        <v>1905432.7446991487</v>
      </c>
    </row>
    <row r="31" spans="1:161" x14ac:dyDescent="0.25">
      <c r="B31" s="167" t="s">
        <v>252</v>
      </c>
      <c r="C31" s="167"/>
      <c r="D31" s="167"/>
      <c r="E31" s="167"/>
      <c r="F31" s="137">
        <f>SUM(F16:F28)</f>
        <v>1934272.5294318839</v>
      </c>
      <c r="G31" s="137">
        <f t="shared" ref="G31:BE31" si="109">SUM(G16:G28)</f>
        <v>1934608.5821294133</v>
      </c>
      <c r="H31" s="137">
        <f t="shared" si="109"/>
        <v>1934944.6932113811</v>
      </c>
      <c r="I31" s="137">
        <f t="shared" si="109"/>
        <v>1935280.8626879312</v>
      </c>
      <c r="J31" s="137">
        <f t="shared" si="109"/>
        <v>1935617.0905692086</v>
      </c>
      <c r="K31" s="137">
        <f t="shared" si="109"/>
        <v>1935953.3768653593</v>
      </c>
      <c r="L31" s="137">
        <f t="shared" si="109"/>
        <v>1936289.7215865338</v>
      </c>
      <c r="M31" s="137">
        <f t="shared" si="109"/>
        <v>1936626.1247428819</v>
      </c>
      <c r="N31" s="137">
        <f t="shared" si="109"/>
        <v>1936962.5863445555</v>
      </c>
      <c r="O31" s="137">
        <f t="shared" si="109"/>
        <v>1937299.1064017084</v>
      </c>
      <c r="P31" s="137">
        <f t="shared" si="109"/>
        <v>1937635.6849244975</v>
      </c>
      <c r="Q31" s="137">
        <f t="shared" si="109"/>
        <v>1937972.3219230794</v>
      </c>
      <c r="R31" s="137">
        <f t="shared" si="109"/>
        <v>1938309.017407615</v>
      </c>
      <c r="S31" s="137">
        <f t="shared" si="109"/>
        <v>1938645.7713882632</v>
      </c>
      <c r="T31" s="137">
        <f t="shared" si="109"/>
        <v>1938982.5838751881</v>
      </c>
      <c r="U31" s="137">
        <f t="shared" si="109"/>
        <v>1939319.4548785544</v>
      </c>
      <c r="V31" s="137">
        <f t="shared" si="109"/>
        <v>1939656.3844085285</v>
      </c>
      <c r="W31" s="137">
        <f t="shared" si="109"/>
        <v>1939993.3724752788</v>
      </c>
      <c r="X31" s="137">
        <f t="shared" si="109"/>
        <v>1940330.4190889741</v>
      </c>
      <c r="Y31" s="137">
        <f t="shared" si="109"/>
        <v>1940667.5242597873</v>
      </c>
      <c r="Z31" s="137">
        <f t="shared" si="109"/>
        <v>1941004.6879978916</v>
      </c>
      <c r="AA31" s="137">
        <f t="shared" si="109"/>
        <v>1941341.9103134614</v>
      </c>
      <c r="AB31" s="137">
        <f t="shared" si="109"/>
        <v>1941679.1912166749</v>
      </c>
      <c r="AC31" s="137">
        <f t="shared" si="109"/>
        <v>1942016.5307177105</v>
      </c>
      <c r="AD31" s="137">
        <f t="shared" si="109"/>
        <v>1942353.9288267486</v>
      </c>
      <c r="AE31" s="137">
        <f t="shared" si="109"/>
        <v>1942691.3855539714</v>
      </c>
      <c r="AF31" s="137">
        <f t="shared" si="109"/>
        <v>1943028.9009095628</v>
      </c>
      <c r="AG31" s="137">
        <f t="shared" si="109"/>
        <v>1943366.474903709</v>
      </c>
      <c r="AH31" s="137">
        <f t="shared" si="109"/>
        <v>1943704.107546598</v>
      </c>
      <c r="AI31" s="137">
        <f t="shared" si="109"/>
        <v>1944041.798848419</v>
      </c>
      <c r="AJ31" s="137">
        <f t="shared" si="109"/>
        <v>1944379.5488193627</v>
      </c>
      <c r="AK31" s="137">
        <f t="shared" si="109"/>
        <v>1944717.3574696227</v>
      </c>
      <c r="AL31" s="137">
        <f t="shared" si="109"/>
        <v>1945055.2248093928</v>
      </c>
      <c r="AM31" s="137">
        <f t="shared" si="109"/>
        <v>1945393.1508488699</v>
      </c>
      <c r="AN31" s="137">
        <f t="shared" si="109"/>
        <v>1945731.135598253</v>
      </c>
      <c r="AO31" s="137">
        <f t="shared" si="109"/>
        <v>1946069.1790677409</v>
      </c>
      <c r="AP31" s="137">
        <f t="shared" si="109"/>
        <v>1946407.2812675366</v>
      </c>
      <c r="AQ31" s="137">
        <f t="shared" si="109"/>
        <v>1946745.4422078421</v>
      </c>
      <c r="AR31" s="137">
        <f t="shared" si="109"/>
        <v>1947083.6618988647</v>
      </c>
      <c r="AS31" s="137">
        <f t="shared" si="109"/>
        <v>1947421.9403508096</v>
      </c>
      <c r="AT31" s="137">
        <f t="shared" si="109"/>
        <v>1947760.277573887</v>
      </c>
      <c r="AU31" s="137">
        <f t="shared" si="109"/>
        <v>1948098.6735783073</v>
      </c>
      <c r="AV31" s="137">
        <f t="shared" si="109"/>
        <v>1948437.128374283</v>
      </c>
      <c r="AW31" s="137">
        <f t="shared" si="109"/>
        <v>1948775.6419720273</v>
      </c>
      <c r="AX31" s="137">
        <f t="shared" si="109"/>
        <v>1949114.2143817574</v>
      </c>
      <c r="AY31" s="137">
        <f t="shared" si="109"/>
        <v>1949452.8456136903</v>
      </c>
      <c r="AZ31" s="137">
        <f t="shared" si="109"/>
        <v>1949791.5356780463</v>
      </c>
      <c r="BA31" s="137">
        <f t="shared" si="109"/>
        <v>1950130.2845850457</v>
      </c>
      <c r="BB31" s="137">
        <f t="shared" si="109"/>
        <v>1950469.0923449129</v>
      </c>
      <c r="BC31" s="137">
        <f t="shared" si="109"/>
        <v>1950807.9589678715</v>
      </c>
      <c r="BD31" s="137">
        <f t="shared" si="109"/>
        <v>1951146.8844641487</v>
      </c>
      <c r="BE31" s="137">
        <f t="shared" si="109"/>
        <v>1951485.8688439725</v>
      </c>
    </row>
    <row r="32" spans="1:161" x14ac:dyDescent="0.25">
      <c r="F32" s="72">
        <f>SUM(F30:F31)</f>
        <v>2736662.7406133893</v>
      </c>
      <c r="G32" s="72">
        <f t="shared" ref="G32:BE32" si="110">SUM(G30:G31)</f>
        <v>2737138.1973456843</v>
      </c>
      <c r="H32" s="72">
        <f t="shared" si="110"/>
        <v>2737613.7366819112</v>
      </c>
      <c r="I32" s="72">
        <f t="shared" si="110"/>
        <v>2738089.3586364225</v>
      </c>
      <c r="J32" s="72">
        <f t="shared" si="110"/>
        <v>2738565.0632235715</v>
      </c>
      <c r="K32" s="72">
        <f t="shared" si="110"/>
        <v>2739040.8504577135</v>
      </c>
      <c r="L32" s="72">
        <f t="shared" si="110"/>
        <v>2739516.7203532085</v>
      </c>
      <c r="M32" s="72">
        <f t="shared" si="110"/>
        <v>2739992.672924418</v>
      </c>
      <c r="N32" s="72">
        <f t="shared" si="110"/>
        <v>2740468.7081857044</v>
      </c>
      <c r="O32" s="72">
        <f t="shared" si="110"/>
        <v>2740944.8261514339</v>
      </c>
      <c r="P32" s="72">
        <f t="shared" si="110"/>
        <v>2741421.0268359762</v>
      </c>
      <c r="Q32" s="72">
        <f t="shared" si="110"/>
        <v>2741897.3102537026</v>
      </c>
      <c r="R32" s="72">
        <f t="shared" si="110"/>
        <v>2742373.6764189871</v>
      </c>
      <c r="S32" s="72">
        <f t="shared" si="110"/>
        <v>2742850.1253462043</v>
      </c>
      <c r="T32" s="72">
        <f t="shared" si="110"/>
        <v>2743326.6570497341</v>
      </c>
      <c r="U32" s="72">
        <f t="shared" si="110"/>
        <v>2743803.2715439578</v>
      </c>
      <c r="V32" s="72">
        <f t="shared" si="110"/>
        <v>2744279.9688432585</v>
      </c>
      <c r="W32" s="72">
        <f t="shared" si="110"/>
        <v>2744756.7489620238</v>
      </c>
      <c r="X32" s="72">
        <f t="shared" si="110"/>
        <v>2745233.6119146403</v>
      </c>
      <c r="Y32" s="72">
        <f t="shared" si="110"/>
        <v>2745710.5577155007</v>
      </c>
      <c r="Z32" s="72">
        <f t="shared" si="110"/>
        <v>2746187.5863789991</v>
      </c>
      <c r="AA32" s="72">
        <f t="shared" si="110"/>
        <v>2746664.6979195294</v>
      </c>
      <c r="AB32" s="72">
        <f t="shared" si="110"/>
        <v>2747141.8923514932</v>
      </c>
      <c r="AC32" s="72">
        <f t="shared" si="110"/>
        <v>2747619.1696892902</v>
      </c>
      <c r="AD32" s="72">
        <f t="shared" si="110"/>
        <v>2748096.5299473242</v>
      </c>
      <c r="AE32" s="72">
        <f t="shared" si="110"/>
        <v>2748573.9731400013</v>
      </c>
      <c r="AF32" s="72">
        <f t="shared" si="110"/>
        <v>2749051.4992817305</v>
      </c>
      <c r="AG32" s="72">
        <f t="shared" si="110"/>
        <v>2749529.1083869226</v>
      </c>
      <c r="AH32" s="72">
        <f t="shared" si="110"/>
        <v>2750006.8004699927</v>
      </c>
      <c r="AI32" s="72">
        <f t="shared" si="110"/>
        <v>2750484.5755453561</v>
      </c>
      <c r="AJ32" s="72">
        <f t="shared" si="110"/>
        <v>2750962.4336274313</v>
      </c>
      <c r="AK32" s="72">
        <f t="shared" si="110"/>
        <v>2751440.3747306401</v>
      </c>
      <c r="AL32" s="72">
        <f t="shared" si="110"/>
        <v>2751918.3988694055</v>
      </c>
      <c r="AM32" s="72">
        <f t="shared" si="110"/>
        <v>2752396.5060581537</v>
      </c>
      <c r="AN32" s="72">
        <f t="shared" si="110"/>
        <v>2752874.6963113155</v>
      </c>
      <c r="AO32" s="72">
        <f t="shared" si="110"/>
        <v>2753352.9696433195</v>
      </c>
      <c r="AP32" s="72">
        <f t="shared" si="110"/>
        <v>2753831.3260686016</v>
      </c>
      <c r="AQ32" s="72">
        <f t="shared" si="110"/>
        <v>2754309.7656015959</v>
      </c>
      <c r="AR32" s="72">
        <f t="shared" si="110"/>
        <v>2754788.288256743</v>
      </c>
      <c r="AS32" s="72">
        <f t="shared" si="110"/>
        <v>2755266.8940484836</v>
      </c>
      <c r="AT32" s="72">
        <f t="shared" si="110"/>
        <v>2755745.582991262</v>
      </c>
      <c r="AU32" s="72">
        <f t="shared" si="110"/>
        <v>2756224.3550995234</v>
      </c>
      <c r="AV32" s="72">
        <f t="shared" si="110"/>
        <v>2756703.2103877184</v>
      </c>
      <c r="AW32" s="72">
        <f t="shared" si="110"/>
        <v>2757182.1488702963</v>
      </c>
      <c r="AX32" s="72">
        <f t="shared" si="110"/>
        <v>2757661.1705617122</v>
      </c>
      <c r="AY32" s="72">
        <f t="shared" si="110"/>
        <v>2758140.2754764222</v>
      </c>
      <c r="AZ32" s="72">
        <f t="shared" si="110"/>
        <v>2758619.4636288853</v>
      </c>
      <c r="BA32" s="72">
        <f t="shared" si="110"/>
        <v>2759098.7350335624</v>
      </c>
      <c r="BB32" s="72">
        <f t="shared" si="110"/>
        <v>2759578.0897049187</v>
      </c>
      <c r="BC32" s="72">
        <f t="shared" si="110"/>
        <v>2760057.5276574185</v>
      </c>
      <c r="BD32" s="72">
        <f t="shared" si="110"/>
        <v>2760537.0489055328</v>
      </c>
      <c r="BE32" s="72">
        <f t="shared" si="110"/>
        <v>2761016.6534637311</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2032</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2032</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2031</v>
      </c>
      <c r="C3" s="97">
        <v>2032</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'!O4</f>
        <v>263066.22855223622</v>
      </c>
      <c r="C4" s="12">
        <f>'Urb proj of all 25 ARs '!P4</f>
        <v>265357.07550631784</v>
      </c>
      <c r="D4" s="100">
        <f>(C4-B4)/B4</f>
        <v>8.7082517839294944E-3</v>
      </c>
      <c r="E4" s="101">
        <f>((1+D4)^(1/52))-1</f>
        <v>1.6675531861864989E-4</v>
      </c>
      <c r="F4" s="69">
        <f>B4*(1+E4)</f>
        <v>263110.09624499624</v>
      </c>
      <c r="G4" s="69">
        <f>F4*(1+E4)</f>
        <v>263153.97125292738</v>
      </c>
      <c r="H4" s="69">
        <f>G4*(1+E4)</f>
        <v>263197.85357724945</v>
      </c>
      <c r="I4" s="69">
        <f>H4*(1+$E$4)</f>
        <v>263241.74321918248</v>
      </c>
      <c r="J4" s="69">
        <f>I4*(1+$E$4)</f>
        <v>263285.64017994673</v>
      </c>
      <c r="K4" s="69">
        <f t="shared" ref="K4:BE4" si="5">J4*(1+$E$4)</f>
        <v>263329.54446076264</v>
      </c>
      <c r="L4" s="69">
        <f t="shared" si="5"/>
        <v>263373.45606285089</v>
      </c>
      <c r="M4" s="69">
        <f t="shared" si="5"/>
        <v>263417.37498743233</v>
      </c>
      <c r="N4" s="69">
        <f t="shared" si="5"/>
        <v>263461.30123572802</v>
      </c>
      <c r="O4" s="69">
        <f t="shared" si="5"/>
        <v>263505.2348089593</v>
      </c>
      <c r="P4" s="69">
        <f t="shared" si="5"/>
        <v>263549.17570834752</v>
      </c>
      <c r="Q4" s="69">
        <f t="shared" si="5"/>
        <v>263593.12393511448</v>
      </c>
      <c r="R4" s="69">
        <f t="shared" si="5"/>
        <v>263637.07949048193</v>
      </c>
      <c r="S4" s="69">
        <f t="shared" si="5"/>
        <v>263681.04237567208</v>
      </c>
      <c r="T4" s="69">
        <f t="shared" si="5"/>
        <v>263725.01259190711</v>
      </c>
      <c r="U4" s="69">
        <f t="shared" si="5"/>
        <v>263768.99014040956</v>
      </c>
      <c r="V4" s="69">
        <f t="shared" si="5"/>
        <v>263812.97502240213</v>
      </c>
      <c r="W4" s="69">
        <f t="shared" si="5"/>
        <v>263856.9672391077</v>
      </c>
      <c r="X4" s="69">
        <f t="shared" si="5"/>
        <v>263900.96679174941</v>
      </c>
      <c r="Y4" s="69">
        <f t="shared" si="5"/>
        <v>263944.97368155053</v>
      </c>
      <c r="Z4" s="69">
        <f t="shared" si="5"/>
        <v>263988.9879097346</v>
      </c>
      <c r="AA4" s="69">
        <f t="shared" si="5"/>
        <v>264033.00947752531</v>
      </c>
      <c r="AB4" s="69">
        <f t="shared" si="5"/>
        <v>264077.0383861466</v>
      </c>
      <c r="AC4" s="69">
        <f t="shared" si="5"/>
        <v>264121.07463682257</v>
      </c>
      <c r="AD4" s="69">
        <f t="shared" si="5"/>
        <v>264165.1182307775</v>
      </c>
      <c r="AE4" s="69">
        <f t="shared" si="5"/>
        <v>264209.16916923603</v>
      </c>
      <c r="AF4" s="69">
        <f t="shared" si="5"/>
        <v>264253.22745342279</v>
      </c>
      <c r="AG4" s="69">
        <f t="shared" si="5"/>
        <v>264297.29308456281</v>
      </c>
      <c r="AH4" s="69">
        <f t="shared" si="5"/>
        <v>264341.3660638812</v>
      </c>
      <c r="AI4" s="69">
        <f t="shared" si="5"/>
        <v>264385.44639260328</v>
      </c>
      <c r="AJ4" s="69">
        <f t="shared" si="5"/>
        <v>264429.53407195461</v>
      </c>
      <c r="AK4" s="69">
        <f t="shared" si="5"/>
        <v>264473.62910316093</v>
      </c>
      <c r="AL4" s="69">
        <f t="shared" si="5"/>
        <v>264517.73148744827</v>
      </c>
      <c r="AM4" s="69">
        <f t="shared" si="5"/>
        <v>264561.84122604271</v>
      </c>
      <c r="AN4" s="69">
        <f t="shared" si="5"/>
        <v>264605.9583201707</v>
      </c>
      <c r="AO4" s="69">
        <f t="shared" si="5"/>
        <v>264650.08277105878</v>
      </c>
      <c r="AP4" s="69">
        <f t="shared" si="5"/>
        <v>264694.21457993373</v>
      </c>
      <c r="AQ4" s="69">
        <f t="shared" si="5"/>
        <v>264738.35374802252</v>
      </c>
      <c r="AR4" s="69">
        <f t="shared" si="5"/>
        <v>264782.50027655234</v>
      </c>
      <c r="AS4" s="69">
        <f t="shared" si="5"/>
        <v>264826.65416675061</v>
      </c>
      <c r="AT4" s="69">
        <f t="shared" si="5"/>
        <v>264870.81541984488</v>
      </c>
      <c r="AU4" s="69">
        <f t="shared" si="5"/>
        <v>264914.98403706297</v>
      </c>
      <c r="AV4" s="69">
        <f t="shared" si="5"/>
        <v>264959.16001963289</v>
      </c>
      <c r="AW4" s="69">
        <f t="shared" si="5"/>
        <v>265003.34336878289</v>
      </c>
      <c r="AX4" s="69">
        <f t="shared" si="5"/>
        <v>265047.53408574138</v>
      </c>
      <c r="AY4" s="69">
        <f t="shared" si="5"/>
        <v>265091.73217173695</v>
      </c>
      <c r="AZ4" s="69">
        <f t="shared" si="5"/>
        <v>265135.93762799841</v>
      </c>
      <c r="BA4" s="69">
        <f t="shared" si="5"/>
        <v>265180.15045575483</v>
      </c>
      <c r="BB4" s="69">
        <f t="shared" si="5"/>
        <v>265224.37065623543</v>
      </c>
      <c r="BC4" s="69">
        <f t="shared" si="5"/>
        <v>265268.59823066962</v>
      </c>
      <c r="BD4" s="69">
        <f t="shared" si="5"/>
        <v>265312.8331802871</v>
      </c>
      <c r="BE4" s="69">
        <f t="shared" si="5"/>
        <v>265357.07550631772</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441127.91107337055</v>
      </c>
      <c r="DG4" s="108">
        <f t="shared" ref="DG4:DV5" si="6">G4*BG4</f>
        <v>441201.47149873321</v>
      </c>
      <c r="DH4" s="108">
        <f t="shared" si="6"/>
        <v>441275.04419068806</v>
      </c>
      <c r="DI4" s="108">
        <f t="shared" si="6"/>
        <v>441348.6291512805</v>
      </c>
      <c r="DJ4" s="108">
        <f t="shared" si="6"/>
        <v>505892.54295500059</v>
      </c>
      <c r="DK4" s="108">
        <f t="shared" si="6"/>
        <v>505976.90322718781</v>
      </c>
      <c r="DL4" s="108">
        <f t="shared" si="6"/>
        <v>506061.27756689914</v>
      </c>
      <c r="DM4" s="108">
        <f t="shared" si="6"/>
        <v>506145.66597648035</v>
      </c>
      <c r="DN4" s="108">
        <f t="shared" si="6"/>
        <v>449545.80627708934</v>
      </c>
      <c r="DO4" s="108">
        <f t="shared" si="6"/>
        <v>449620.77043124882</v>
      </c>
      <c r="DP4" s="108">
        <f t="shared" si="6"/>
        <v>449695.74708607962</v>
      </c>
      <c r="DQ4" s="108">
        <f t="shared" si="6"/>
        <v>449770.73624366644</v>
      </c>
      <c r="DR4" s="108">
        <f t="shared" si="6"/>
        <v>449845.73790609406</v>
      </c>
      <c r="DS4" s="108">
        <f t="shared" si="6"/>
        <v>464859.08720833901</v>
      </c>
      <c r="DT4" s="108">
        <f t="shared" si="6"/>
        <v>464936.60493353917</v>
      </c>
      <c r="DU4" s="108">
        <f t="shared" si="6"/>
        <v>465014.13558523229</v>
      </c>
      <c r="DV4" s="108">
        <f t="shared" si="6"/>
        <v>465091.67916557397</v>
      </c>
      <c r="DW4" s="108">
        <f t="shared" ref="DW4:EL5" si="7">W4*BW4</f>
        <v>469576.02737559192</v>
      </c>
      <c r="DX4" s="108">
        <f t="shared" si="7"/>
        <v>469654.33167565265</v>
      </c>
      <c r="DY4" s="108">
        <f t="shared" si="7"/>
        <v>469732.64903337182</v>
      </c>
      <c r="DZ4" s="108">
        <f t="shared" si="7"/>
        <v>469810.979450927</v>
      </c>
      <c r="EA4" s="108">
        <f t="shared" si="7"/>
        <v>483124.86868930259</v>
      </c>
      <c r="EB4" s="108">
        <f t="shared" si="7"/>
        <v>483205.43233071349</v>
      </c>
      <c r="EC4" s="108">
        <f t="shared" si="7"/>
        <v>483286.00940654014</v>
      </c>
      <c r="ED4" s="108">
        <f t="shared" si="7"/>
        <v>483366.59991902258</v>
      </c>
      <c r="EE4" s="108">
        <f t="shared" si="7"/>
        <v>483447.20387040172</v>
      </c>
      <c r="EF4" s="108">
        <f t="shared" si="7"/>
        <v>485949.79487322376</v>
      </c>
      <c r="EG4" s="108">
        <f t="shared" si="7"/>
        <v>486030.82958610053</v>
      </c>
      <c r="EH4" s="108">
        <f t="shared" si="7"/>
        <v>486111.87781194673</v>
      </c>
      <c r="EI4" s="108">
        <f t="shared" si="7"/>
        <v>486192.93955301557</v>
      </c>
      <c r="EJ4" s="108">
        <f t="shared" si="7"/>
        <v>508365.39077891706</v>
      </c>
      <c r="EK4" s="108">
        <f t="shared" si="7"/>
        <v>508450.16341163102</v>
      </c>
      <c r="EL4" s="108">
        <f t="shared" si="7"/>
        <v>508534.95018063247</v>
      </c>
      <c r="EM4" s="108">
        <f t="shared" ref="EM4:FB5" si="8">AM4*CM4</f>
        <v>508619.75108827848</v>
      </c>
      <c r="EN4" s="108">
        <f t="shared" si="8"/>
        <v>548399.89771495108</v>
      </c>
      <c r="EO4" s="108">
        <f t="shared" si="8"/>
        <v>548491.346314625</v>
      </c>
      <c r="EP4" s="108">
        <f t="shared" si="8"/>
        <v>548582.81016383925</v>
      </c>
      <c r="EQ4" s="108">
        <f t="shared" si="8"/>
        <v>548674.28926513682</v>
      </c>
      <c r="ER4" s="108">
        <f t="shared" si="8"/>
        <v>548765.78362106113</v>
      </c>
      <c r="ES4" s="108">
        <f t="shared" si="8"/>
        <v>523053.53482341109</v>
      </c>
      <c r="ET4" s="108">
        <f t="shared" si="8"/>
        <v>523140.75678226515</v>
      </c>
      <c r="EU4" s="108">
        <f t="shared" si="8"/>
        <v>523227.99328584474</v>
      </c>
      <c r="EV4" s="108">
        <f t="shared" si="8"/>
        <v>523315.24433657527</v>
      </c>
      <c r="EW4" s="108">
        <f t="shared" si="8"/>
        <v>517880.23743811279</v>
      </c>
      <c r="EX4" s="108">
        <f t="shared" si="8"/>
        <v>517966.59672211308</v>
      </c>
      <c r="EY4" s="108">
        <f t="shared" si="8"/>
        <v>518052.97040698334</v>
      </c>
      <c r="EZ4" s="108">
        <f t="shared" si="8"/>
        <v>518139.35849512491</v>
      </c>
      <c r="FA4" s="108">
        <f t="shared" si="8"/>
        <v>453775.13178382377</v>
      </c>
      <c r="FB4" s="108">
        <f t="shared" si="8"/>
        <v>453850.80120050564</v>
      </c>
      <c r="FC4" s="108">
        <f t="shared" ref="FC4:FE5" si="9">BC4*DC4</f>
        <v>453926.48323546513</v>
      </c>
      <c r="FD4" s="108">
        <f t="shared" si="9"/>
        <v>454002.17789080646</v>
      </c>
      <c r="FE4" s="108">
        <f t="shared" si="9"/>
        <v>454077.8851686343</v>
      </c>
    </row>
    <row r="5" spans="1:161" ht="15.75" x14ac:dyDescent="0.25">
      <c r="A5" s="47" t="s">
        <v>169</v>
      </c>
      <c r="B5" s="12">
        <f>'Urb proj of all 25 ARs '!O5</f>
        <v>38345.575179230487</v>
      </c>
      <c r="C5" s="12">
        <f>'Urb proj of all 25 ARs '!P5</f>
        <v>38679.498102690828</v>
      </c>
      <c r="D5" s="100">
        <f t="shared" ref="D5:D28" si="10">(C5-B5)/B5</f>
        <v>8.7082517839296089E-3</v>
      </c>
      <c r="E5" s="101">
        <f t="shared" ref="E5:E28" si="11">((1+D5)^(1/52))-1</f>
        <v>1.6675531861864989E-4</v>
      </c>
      <c r="F5" s="69">
        <f t="shared" ref="F5:F28" si="12">B5*(1+E5)</f>
        <v>38351.969507837115</v>
      </c>
      <c r="G5" s="69">
        <f t="shared" ref="G5:G28" si="13">F5*(1+E5)</f>
        <v>38358.36490273205</v>
      </c>
      <c r="H5" s="69">
        <f>G5*(1+$E$5)</f>
        <v>38364.761364093094</v>
      </c>
      <c r="I5" s="69">
        <f t="shared" ref="I5:BE5" si="14">H5*(1+$E$5)</f>
        <v>38371.158892098094</v>
      </c>
      <c r="J5" s="69">
        <f t="shared" si="14"/>
        <v>38377.55748692491</v>
      </c>
      <c r="K5" s="69">
        <f t="shared" si="14"/>
        <v>38383.957148751448</v>
      </c>
      <c r="L5" s="69">
        <f t="shared" si="14"/>
        <v>38390.357877755632</v>
      </c>
      <c r="M5" s="69">
        <f t="shared" si="14"/>
        <v>38396.759674115419</v>
      </c>
      <c r="N5" s="69">
        <f t="shared" si="14"/>
        <v>38403.162538008801</v>
      </c>
      <c r="O5" s="69">
        <f t="shared" si="14"/>
        <v>38409.56646961379</v>
      </c>
      <c r="P5" s="69">
        <f t="shared" si="14"/>
        <v>38415.971469108437</v>
      </c>
      <c r="Q5" s="69">
        <f t="shared" si="14"/>
        <v>38422.377536670814</v>
      </c>
      <c r="R5" s="69">
        <f t="shared" si="14"/>
        <v>38428.784672479029</v>
      </c>
      <c r="S5" s="69">
        <f t="shared" si="14"/>
        <v>38435.192876711219</v>
      </c>
      <c r="T5" s="69">
        <f t="shared" si="14"/>
        <v>38441.602149545542</v>
      </c>
      <c r="U5" s="69">
        <f t="shared" si="14"/>
        <v>38448.012491160203</v>
      </c>
      <c r="V5" s="69">
        <f t="shared" si="14"/>
        <v>38454.423901733418</v>
      </c>
      <c r="W5" s="69">
        <f t="shared" si="14"/>
        <v>38460.836381443449</v>
      </c>
      <c r="X5" s="69">
        <f t="shared" si="14"/>
        <v>38467.249930468577</v>
      </c>
      <c r="Y5" s="69">
        <f t="shared" si="14"/>
        <v>38473.664548987115</v>
      </c>
      <c r="Z5" s="69">
        <f t="shared" si="14"/>
        <v>38480.080237177412</v>
      </c>
      <c r="AA5" s="69">
        <f t="shared" si="14"/>
        <v>38486.496995217836</v>
      </c>
      <c r="AB5" s="69">
        <f t="shared" si="14"/>
        <v>38492.914823286788</v>
      </c>
      <c r="AC5" s="69">
        <f t="shared" si="14"/>
        <v>38499.333721562703</v>
      </c>
      <c r="AD5" s="69">
        <f t="shared" si="14"/>
        <v>38505.753690224046</v>
      </c>
      <c r="AE5" s="69">
        <f t="shared" si="14"/>
        <v>38512.174729449311</v>
      </c>
      <c r="AF5" s="69">
        <f t="shared" si="14"/>
        <v>38518.59683941702</v>
      </c>
      <c r="AG5" s="69">
        <f t="shared" si="14"/>
        <v>38525.020020305717</v>
      </c>
      <c r="AH5" s="69">
        <f t="shared" si="14"/>
        <v>38531.444272293993</v>
      </c>
      <c r="AI5" s="69">
        <f t="shared" si="14"/>
        <v>38537.869595560456</v>
      </c>
      <c r="AJ5" s="69">
        <f t="shared" si="14"/>
        <v>38544.295990283747</v>
      </c>
      <c r="AK5" s="69">
        <f t="shared" si="14"/>
        <v>38550.72345664254</v>
      </c>
      <c r="AL5" s="69">
        <f t="shared" si="14"/>
        <v>38557.151994815533</v>
      </c>
      <c r="AM5" s="69">
        <f t="shared" si="14"/>
        <v>38563.581604981453</v>
      </c>
      <c r="AN5" s="69">
        <f t="shared" si="14"/>
        <v>38570.01228731907</v>
      </c>
      <c r="AO5" s="69">
        <f t="shared" si="14"/>
        <v>38576.44404200717</v>
      </c>
      <c r="AP5" s="69">
        <f t="shared" si="14"/>
        <v>38582.876869224572</v>
      </c>
      <c r="AQ5" s="69">
        <f t="shared" si="14"/>
        <v>38589.310769150121</v>
      </c>
      <c r="AR5" s="69">
        <f t="shared" si="14"/>
        <v>38595.745741962703</v>
      </c>
      <c r="AS5" s="69">
        <f t="shared" si="14"/>
        <v>38602.181787841226</v>
      </c>
      <c r="AT5" s="69">
        <f t="shared" si="14"/>
        <v>38608.618906964635</v>
      </c>
      <c r="AU5" s="69">
        <f t="shared" si="14"/>
        <v>38615.057099511891</v>
      </c>
      <c r="AV5" s="69">
        <f t="shared" si="14"/>
        <v>38621.496365661995</v>
      </c>
      <c r="AW5" s="69">
        <f t="shared" si="14"/>
        <v>38627.93670559398</v>
      </c>
      <c r="AX5" s="69">
        <f t="shared" si="14"/>
        <v>38634.378119486901</v>
      </c>
      <c r="AY5" s="69">
        <f t="shared" si="14"/>
        <v>38640.820607519847</v>
      </c>
      <c r="AZ5" s="69">
        <f t="shared" si="14"/>
        <v>38647.264169871938</v>
      </c>
      <c r="BA5" s="69">
        <f t="shared" si="14"/>
        <v>38653.708806722323</v>
      </c>
      <c r="BB5" s="69">
        <f t="shared" si="14"/>
        <v>38660.15451825018</v>
      </c>
      <c r="BC5" s="69">
        <f t="shared" si="14"/>
        <v>38666.601304634714</v>
      </c>
      <c r="BD5" s="69">
        <f t="shared" si="14"/>
        <v>38673.049166055171</v>
      </c>
      <c r="BE5" s="69">
        <f t="shared" si="14"/>
        <v>38679.498102690814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43901.057996085045</v>
      </c>
      <c r="DG5" s="108">
        <f t="shared" si="6"/>
        <v>43908.378730998884</v>
      </c>
      <c r="DH5" s="108">
        <f t="shared" si="6"/>
        <v>43915.700686684198</v>
      </c>
      <c r="DI5" s="108">
        <f t="shared" si="6"/>
        <v>43923.02386334457</v>
      </c>
      <c r="DJ5" s="108">
        <f t="shared" si="6"/>
        <v>46007.382595105417</v>
      </c>
      <c r="DK5" s="108">
        <f t="shared" si="6"/>
        <v>46015.054570848872</v>
      </c>
      <c r="DL5" s="108">
        <f t="shared" si="6"/>
        <v>46022.727825935086</v>
      </c>
      <c r="DM5" s="108">
        <f t="shared" si="6"/>
        <v>46030.402360577398</v>
      </c>
      <c r="DN5" s="108">
        <f t="shared" si="6"/>
        <v>42338.209258672752</v>
      </c>
      <c r="DO5" s="108">
        <f t="shared" si="6"/>
        <v>42345.269380247424</v>
      </c>
      <c r="DP5" s="108">
        <f t="shared" si="6"/>
        <v>42352.330679134924</v>
      </c>
      <c r="DQ5" s="108">
        <f t="shared" si="6"/>
        <v>42359.393155531565</v>
      </c>
      <c r="DR5" s="108">
        <f t="shared" si="6"/>
        <v>42366.45680963371</v>
      </c>
      <c r="DS5" s="108">
        <f t="shared" si="6"/>
        <v>44480.98385589182</v>
      </c>
      <c r="DT5" s="108">
        <f t="shared" si="6"/>
        <v>44488.401296527183</v>
      </c>
      <c r="DU5" s="108">
        <f t="shared" si="6"/>
        <v>44495.819974060221</v>
      </c>
      <c r="DV5" s="108">
        <f t="shared" si="6"/>
        <v>44503.239888697193</v>
      </c>
      <c r="DW5" s="108">
        <f t="shared" si="7"/>
        <v>43698.374733053701</v>
      </c>
      <c r="DX5" s="108">
        <f t="shared" si="7"/>
        <v>43705.661669455432</v>
      </c>
      <c r="DY5" s="108">
        <f t="shared" si="7"/>
        <v>43712.949820992559</v>
      </c>
      <c r="DZ5" s="108">
        <f t="shared" si="7"/>
        <v>43720.239187867723</v>
      </c>
      <c r="EA5" s="108">
        <f t="shared" si="7"/>
        <v>45430.890223037233</v>
      </c>
      <c r="EB5" s="108">
        <f t="shared" si="7"/>
        <v>45438.466065611501</v>
      </c>
      <c r="EC5" s="108">
        <f t="shared" si="7"/>
        <v>45446.043171497811</v>
      </c>
      <c r="ED5" s="108">
        <f t="shared" si="7"/>
        <v>45453.621540906832</v>
      </c>
      <c r="EE5" s="108">
        <f t="shared" si="7"/>
        <v>45461.20117404926</v>
      </c>
      <c r="EF5" s="108">
        <f t="shared" si="7"/>
        <v>49802.156040050002</v>
      </c>
      <c r="EG5" s="108">
        <f t="shared" si="7"/>
        <v>49810.46081444835</v>
      </c>
      <c r="EH5" s="108">
        <f t="shared" si="7"/>
        <v>49818.766973712009</v>
      </c>
      <c r="EI5" s="108">
        <f t="shared" si="7"/>
        <v>49827.074518071895</v>
      </c>
      <c r="EJ5" s="108">
        <f t="shared" si="7"/>
        <v>46640.54655123438</v>
      </c>
      <c r="EK5" s="108">
        <f t="shared" si="7"/>
        <v>46648.324110435082</v>
      </c>
      <c r="EL5" s="108">
        <f t="shared" si="7"/>
        <v>46656.102966585146</v>
      </c>
      <c r="EM5" s="108">
        <f t="shared" si="8"/>
        <v>46663.883119900835</v>
      </c>
      <c r="EN5" s="108">
        <f t="shared" si="8"/>
        <v>51457.226421835738</v>
      </c>
      <c r="EO5" s="108">
        <f t="shared" si="8"/>
        <v>51465.807188022947</v>
      </c>
      <c r="EP5" s="108">
        <f t="shared" si="8"/>
        <v>51474.389385098555</v>
      </c>
      <c r="EQ5" s="108">
        <f t="shared" si="8"/>
        <v>51482.973013301162</v>
      </c>
      <c r="ER5" s="108">
        <f t="shared" si="8"/>
        <v>51491.558072869433</v>
      </c>
      <c r="ES5" s="108">
        <f t="shared" si="8"/>
        <v>47727.694072568906</v>
      </c>
      <c r="ET5" s="108">
        <f t="shared" si="8"/>
        <v>47735.652919400913</v>
      </c>
      <c r="EU5" s="108">
        <f t="shared" si="8"/>
        <v>47743.613093412954</v>
      </c>
      <c r="EV5" s="108">
        <f t="shared" si="8"/>
        <v>47751.57459482635</v>
      </c>
      <c r="EW5" s="108">
        <f t="shared" si="8"/>
        <v>47333.552453366945</v>
      </c>
      <c r="EX5" s="108">
        <f t="shared" si="8"/>
        <v>47341.445574987658</v>
      </c>
      <c r="EY5" s="108">
        <f t="shared" si="8"/>
        <v>47349.340012828376</v>
      </c>
      <c r="EZ5" s="108">
        <f t="shared" si="8"/>
        <v>47357.235767108599</v>
      </c>
      <c r="FA5" s="108">
        <f t="shared" si="8"/>
        <v>42359.052438470419</v>
      </c>
      <c r="FB5" s="108">
        <f t="shared" si="8"/>
        <v>42366.116035756175</v>
      </c>
      <c r="FC5" s="108">
        <f t="shared" si="9"/>
        <v>42373.180810934355</v>
      </c>
      <c r="FD5" s="108">
        <f t="shared" si="9"/>
        <v>42380.246764201365</v>
      </c>
      <c r="FE5" s="108">
        <f t="shared" si="9"/>
        <v>42387.313895753672</v>
      </c>
    </row>
    <row r="6" spans="1:161" ht="15.75" x14ac:dyDescent="0.25">
      <c r="A6" s="47" t="s">
        <v>171</v>
      </c>
      <c r="B6" s="12">
        <f>'Urb proj of all 25 ARs '!O6</f>
        <v>64213.81797980929</v>
      </c>
      <c r="C6" s="12">
        <f>'Urb proj of all 25 ARs '!P6</f>
        <v>64773.008074784899</v>
      </c>
      <c r="D6" s="100">
        <f t="shared" si="10"/>
        <v>8.7082517839296662E-3</v>
      </c>
      <c r="E6" s="101">
        <f t="shared" si="11"/>
        <v>1.6675531861864989E-4</v>
      </c>
      <c r="F6" s="69">
        <f t="shared" si="12"/>
        <v>64224.525975486235</v>
      </c>
      <c r="G6" s="69">
        <f t="shared" ref="G6:G15" si="16">F6*(1+E6)</f>
        <v>64235.235756778406</v>
      </c>
      <c r="H6" s="69">
        <f t="shared" ref="H6:AM6" si="17">G6*(1+$E$6)</f>
        <v>64245.947323983572</v>
      </c>
      <c r="I6" s="69">
        <f t="shared" si="17"/>
        <v>64256.660677399537</v>
      </c>
      <c r="J6" s="69">
        <f t="shared" si="17"/>
        <v>64267.375817324166</v>
      </c>
      <c r="K6" s="69">
        <f t="shared" si="17"/>
        <v>64278.092744055371</v>
      </c>
      <c r="L6" s="69">
        <f t="shared" si="17"/>
        <v>64288.811457891105</v>
      </c>
      <c r="M6" s="69">
        <f t="shared" si="17"/>
        <v>64299.531959129381</v>
      </c>
      <c r="N6" s="69">
        <f t="shared" si="17"/>
        <v>64310.254248068253</v>
      </c>
      <c r="O6" s="69">
        <f t="shared" si="17"/>
        <v>64320.978325005839</v>
      </c>
      <c r="P6" s="69">
        <f t="shared" si="17"/>
        <v>64331.704190240285</v>
      </c>
      <c r="Q6" s="69">
        <f t="shared" si="17"/>
        <v>64342.431844069812</v>
      </c>
      <c r="R6" s="69">
        <f t="shared" si="17"/>
        <v>64353.161286792667</v>
      </c>
      <c r="S6" s="69">
        <f t="shared" si="17"/>
        <v>64363.892518707165</v>
      </c>
      <c r="T6" s="69">
        <f t="shared" si="17"/>
        <v>64374.625540111658</v>
      </c>
      <c r="U6" s="69">
        <f t="shared" si="17"/>
        <v>64385.360351304553</v>
      </c>
      <c r="V6" s="69">
        <f t="shared" si="17"/>
        <v>64396.09695258431</v>
      </c>
      <c r="W6" s="69">
        <f t="shared" si="17"/>
        <v>64406.835344249434</v>
      </c>
      <c r="X6" s="69">
        <f t="shared" si="17"/>
        <v>64417.575526598484</v>
      </c>
      <c r="Y6" s="69">
        <f t="shared" si="17"/>
        <v>64428.317499930061</v>
      </c>
      <c r="Z6" s="69">
        <f t="shared" si="17"/>
        <v>64439.061264542826</v>
      </c>
      <c r="AA6" s="69">
        <f t="shared" si="17"/>
        <v>64449.806820735481</v>
      </c>
      <c r="AB6" s="69">
        <f t="shared" si="17"/>
        <v>64460.554168806782</v>
      </c>
      <c r="AC6" s="69">
        <f t="shared" si="17"/>
        <v>64471.30330905554</v>
      </c>
      <c r="AD6" s="69">
        <f t="shared" si="17"/>
        <v>64482.054241780599</v>
      </c>
      <c r="AE6" s="69">
        <f t="shared" si="17"/>
        <v>64492.806967280871</v>
      </c>
      <c r="AF6" s="69">
        <f t="shared" si="17"/>
        <v>64503.561485855309</v>
      </c>
      <c r="AG6" s="69">
        <f t="shared" si="17"/>
        <v>64514.31779780292</v>
      </c>
      <c r="AH6" s="69">
        <f t="shared" si="17"/>
        <v>64525.075903422759</v>
      </c>
      <c r="AI6" s="69">
        <f t="shared" si="17"/>
        <v>64535.835803013928</v>
      </c>
      <c r="AJ6" s="69">
        <f t="shared" si="17"/>
        <v>64546.597496875584</v>
      </c>
      <c r="AK6" s="69">
        <f t="shared" si="17"/>
        <v>64557.360985306928</v>
      </c>
      <c r="AL6" s="69">
        <f t="shared" si="17"/>
        <v>64568.126268607215</v>
      </c>
      <c r="AM6" s="69">
        <f t="shared" si="17"/>
        <v>64578.893347075747</v>
      </c>
      <c r="AN6" s="69">
        <f t="shared" ref="AN6:BE6" si="18">AM6*(1+$E$6)</f>
        <v>64589.66222101188</v>
      </c>
      <c r="AO6" s="69">
        <f t="shared" si="18"/>
        <v>64600.432890715019</v>
      </c>
      <c r="AP6" s="69">
        <f t="shared" si="18"/>
        <v>64611.205356484614</v>
      </c>
      <c r="AQ6" s="69">
        <f t="shared" si="18"/>
        <v>64621.979618620171</v>
      </c>
      <c r="AR6" s="69">
        <f t="shared" si="18"/>
        <v>64632.755677421243</v>
      </c>
      <c r="AS6" s="69">
        <f t="shared" si="18"/>
        <v>64643.53353318743</v>
      </c>
      <c r="AT6" s="69">
        <f t="shared" si="18"/>
        <v>64654.313186218395</v>
      </c>
      <c r="AU6" s="69">
        <f t="shared" si="18"/>
        <v>64665.094636813832</v>
      </c>
      <c r="AV6" s="69">
        <f t="shared" si="18"/>
        <v>64675.877885273498</v>
      </c>
      <c r="AW6" s="69">
        <f t="shared" si="18"/>
        <v>64686.662931897197</v>
      </c>
      <c r="AX6" s="69">
        <f t="shared" si="18"/>
        <v>64697.44977698478</v>
      </c>
      <c r="AY6" s="69">
        <f t="shared" si="18"/>
        <v>64708.238420836155</v>
      </c>
      <c r="AZ6" s="69">
        <f t="shared" si="18"/>
        <v>64719.028863751271</v>
      </c>
      <c r="BA6" s="69">
        <f t="shared" si="18"/>
        <v>64729.821106030133</v>
      </c>
      <c r="BB6" s="69">
        <f t="shared" si="18"/>
        <v>64740.6151479728</v>
      </c>
      <c r="BC6" s="69">
        <f t="shared" si="18"/>
        <v>64751.410989879369</v>
      </c>
      <c r="BD6" s="69">
        <f t="shared" si="18"/>
        <v>64762.208632049995</v>
      </c>
      <c r="BE6" s="69">
        <f t="shared" si="18"/>
        <v>64773.008074784877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73363.904106653732</v>
      </c>
      <c r="DG6" s="108">
        <f t="shared" ref="DG6:DG15" si="20">G6*BG6</f>
        <v>73376.137927858144</v>
      </c>
      <c r="DH6" s="108">
        <f t="shared" ref="DH6:DH15" si="21">H6*BH6</f>
        <v>73388.373789117308</v>
      </c>
      <c r="DI6" s="108">
        <f t="shared" ref="DI6:DI15" si="22">I6*BI6</f>
        <v>73400.611690771417</v>
      </c>
      <c r="DJ6" s="108">
        <f t="shared" ref="DJ6:DJ15" si="23">J6*BJ6</f>
        <v>81361.687602514314</v>
      </c>
      <c r="DK6" s="108">
        <f t="shared" ref="DK6:DK15" si="24">K6*BK6</f>
        <v>81375.255096653826</v>
      </c>
      <c r="DL6" s="108">
        <f t="shared" ref="DL6:DL15" si="25">L6*BL6</f>
        <v>81388.82485324514</v>
      </c>
      <c r="DM6" s="108">
        <f t="shared" ref="DM6:DM15" si="26">M6*BM6</f>
        <v>81402.396872665544</v>
      </c>
      <c r="DN6" s="108">
        <f t="shared" ref="DN6:DN15" si="27">N6*BN6</f>
        <v>73954.627355931996</v>
      </c>
      <c r="DO6" s="108">
        <f t="shared" ref="DO6:DO15" si="28">O6*BO6</f>
        <v>73966.959683380061</v>
      </c>
      <c r="DP6" s="108">
        <f t="shared" ref="DP6:DP15" si="29">P6*BP6</f>
        <v>73979.294067309311</v>
      </c>
      <c r="DQ6" s="108">
        <f t="shared" ref="DQ6:DQ15" si="30">Q6*BQ6</f>
        <v>73991.630508062692</v>
      </c>
      <c r="DR6" s="108">
        <f t="shared" ref="DR6:DR15" si="31">R6*BR6</f>
        <v>74003.969005983177</v>
      </c>
      <c r="DS6" s="108">
        <f t="shared" ref="DS6:DS15" si="32">S6*BS6</f>
        <v>76729.3126550585</v>
      </c>
      <c r="DT6" s="108">
        <f t="shared" ref="DT6:DT15" si="33">T6*BT6</f>
        <v>76742.107676037675</v>
      </c>
      <c r="DU6" s="108">
        <f t="shared" ref="DU6:DU15" si="34">U6*BU6</f>
        <v>76754.904830654661</v>
      </c>
      <c r="DV6" s="108">
        <f t="shared" ref="DV6:DV15" si="35">V6*BV6</f>
        <v>76767.70411926524</v>
      </c>
      <c r="DW6" s="108">
        <f t="shared" ref="DW6:DW15" si="36">W6*BW6</f>
        <v>77011.231506912445</v>
      </c>
      <c r="DX6" s="108">
        <f t="shared" ref="DX6:DX15" si="37">X6*BX6</f>
        <v>77024.073539359597</v>
      </c>
      <c r="DY6" s="108">
        <f t="shared" ref="DY6:DY15" si="38">Y6*BY6</f>
        <v>77036.917713283954</v>
      </c>
      <c r="DZ6" s="108">
        <f t="shared" ref="DZ6:DZ15" si="39">Z6*BZ6</f>
        <v>77049.764029042635</v>
      </c>
      <c r="EA6" s="108">
        <f t="shared" ref="EA6:EA15" si="40">AA6*CA6</f>
        <v>78329.634730974823</v>
      </c>
      <c r="EB6" s="108">
        <f t="shared" ref="EB6:EB15" si="41">AB6*CB6</f>
        <v>78342.696614171669</v>
      </c>
      <c r="EC6" s="108">
        <f t="shared" ref="EC6:EC15" si="42">AC6*CC6</f>
        <v>78355.760675507016</v>
      </c>
      <c r="ED6" s="108">
        <f t="shared" ref="ED6:ED15" si="43">AD6*CD6</f>
        <v>78368.826915344063</v>
      </c>
      <c r="EE6" s="108">
        <f t="shared" ref="EE6:EE15" si="44">AE6*CE6</f>
        <v>78381.895334046101</v>
      </c>
      <c r="EF6" s="108">
        <f t="shared" ref="EF6:EF15" si="45">AF6*CF6</f>
        <v>84223.852318908626</v>
      </c>
      <c r="EG6" s="108">
        <f t="shared" ref="EG6:EG15" si="46">AG6*CG6</f>
        <v>84237.897094237356</v>
      </c>
      <c r="EH6" s="108">
        <f t="shared" ref="EH6:EH15" si="47">AH6*CH6</f>
        <v>84251.944211607071</v>
      </c>
      <c r="EI6" s="108">
        <f t="shared" ref="EI6:EI15" si="48">AI6*CI6</f>
        <v>84265.993671408316</v>
      </c>
      <c r="EJ6" s="108">
        <f t="shared" ref="EJ6:EJ15" si="49">AJ6*CJ6</f>
        <v>81055.965961270282</v>
      </c>
      <c r="EK6" s="108">
        <f t="shared" ref="EK6:EK15" si="50">AK6*CK6</f>
        <v>81069.482474700097</v>
      </c>
      <c r="EL6" s="108">
        <f t="shared" ref="EL6:EL15" si="51">AL6*CL6</f>
        <v>81083.001242080412</v>
      </c>
      <c r="EM6" s="108">
        <f t="shared" ref="EM6:EM15" si="52">AM6*CM6</f>
        <v>81096.52226378709</v>
      </c>
      <c r="EN6" s="108">
        <f t="shared" ref="EN6:EN15" si="53">AN6*CN6</f>
        <v>91134.425683143883</v>
      </c>
      <c r="EO6" s="108">
        <f t="shared" ref="EO6:EO15" si="54">AO6*CO6</f>
        <v>91149.622833335816</v>
      </c>
      <c r="EP6" s="108">
        <f t="shared" ref="EP6:EP15" si="55">AP6*CP6</f>
        <v>91164.822517733352</v>
      </c>
      <c r="EQ6" s="108">
        <f t="shared" ref="EQ6:EQ15" si="56">AQ6*CQ6</f>
        <v>91180.024736759122</v>
      </c>
      <c r="ER6" s="108">
        <f t="shared" ref="ER6:ER15" si="57">AR6*CR6</f>
        <v>91195.229490835758</v>
      </c>
      <c r="ES6" s="108">
        <f t="shared" ref="ES6:ES15" si="58">AS6*CS6</f>
        <v>83461.23589142054</v>
      </c>
      <c r="ET6" s="108">
        <f t="shared" ref="ET6:ET15" si="59">AT6*CT6</f>
        <v>83475.153496403917</v>
      </c>
      <c r="EU6" s="108">
        <f t="shared" ref="EU6:EU15" si="60">AU6*CU6</f>
        <v>83489.073422221947</v>
      </c>
      <c r="EV6" s="108">
        <f t="shared" ref="EV6:EV15" si="61">AV6*CV6</f>
        <v>83502.995669261654</v>
      </c>
      <c r="EW6" s="108">
        <f t="shared" ref="EW6:EW15" si="62">AW6*CW6</f>
        <v>80480.52481326212</v>
      </c>
      <c r="EX6" s="108">
        <f t="shared" ref="EX6:EX15" si="63">AX6*CX6</f>
        <v>80493.945368819957</v>
      </c>
      <c r="EY6" s="108">
        <f t="shared" ref="EY6:EY15" si="64">AY6*CY6</f>
        <v>80507.368162326806</v>
      </c>
      <c r="EZ6" s="108">
        <f t="shared" ref="EZ6:EZ15" si="65">AZ6*CZ6</f>
        <v>80520.793194155864</v>
      </c>
      <c r="FA6" s="108">
        <f t="shared" ref="FA6:FA15" si="66">BA6*DA6</f>
        <v>74815.649886788204</v>
      </c>
      <c r="FB6" s="108">
        <f t="shared" ref="FB6:FB15" si="67">BB6*DB6</f>
        <v>74828.125794322739</v>
      </c>
      <c r="FC6" s="108">
        <f t="shared" ref="FC6:FC15" si="68">BC6*DC6</f>
        <v>74840.603782281207</v>
      </c>
      <c r="FD6" s="108">
        <f t="shared" ref="FD6:FD15" si="69">BD6*DD6</f>
        <v>74853.083851010539</v>
      </c>
      <c r="FE6" s="108">
        <f t="shared" ref="FE6:FE15" si="70">BE6*DE6</f>
        <v>74865.566000857696</v>
      </c>
    </row>
    <row r="7" spans="1:161" ht="15.75" x14ac:dyDescent="0.25">
      <c r="A7" s="87" t="s">
        <v>172</v>
      </c>
      <c r="B7" s="12">
        <f>'Urb proj of all 25 ARs '!O7</f>
        <v>36653.939614252638</v>
      </c>
      <c r="C7" s="12">
        <f>'Urb proj of all 25 ARs '!P7</f>
        <v>36973.131349286501</v>
      </c>
      <c r="D7" s="100">
        <f t="shared" si="10"/>
        <v>8.7082517839295794E-3</v>
      </c>
      <c r="E7" s="101">
        <f t="shared" si="11"/>
        <v>1.6675531861864989E-4</v>
      </c>
      <c r="F7" s="69">
        <f t="shared" si="12"/>
        <v>36660.051853631645</v>
      </c>
      <c r="G7" s="69">
        <f t="shared" si="16"/>
        <v>36666.16511225907</v>
      </c>
      <c r="H7" s="69">
        <f t="shared" ref="H7:AM7" si="71">G7*(1+$E$7)</f>
        <v>36672.279390304888</v>
      </c>
      <c r="I7" s="69">
        <f t="shared" si="71"/>
        <v>36678.394687939093</v>
      </c>
      <c r="J7" s="69">
        <f t="shared" si="71"/>
        <v>36684.511005331704</v>
      </c>
      <c r="K7" s="69">
        <f t="shared" si="71"/>
        <v>36690.628342652766</v>
      </c>
      <c r="L7" s="69">
        <f t="shared" si="71"/>
        <v>36696.746700072363</v>
      </c>
      <c r="M7" s="69">
        <f t="shared" si="71"/>
        <v>36702.866077760598</v>
      </c>
      <c r="N7" s="69">
        <f t="shared" si="71"/>
        <v>36708.986475887614</v>
      </c>
      <c r="O7" s="69">
        <f t="shared" si="71"/>
        <v>36715.107894623565</v>
      </c>
      <c r="P7" s="69">
        <f t="shared" si="71"/>
        <v>36721.230334138651</v>
      </c>
      <c r="Q7" s="69">
        <f t="shared" si="71"/>
        <v>36727.353794603092</v>
      </c>
      <c r="R7" s="69">
        <f t="shared" si="71"/>
        <v>36733.478276187132</v>
      </c>
      <c r="S7" s="69">
        <f t="shared" si="71"/>
        <v>36739.60377906105</v>
      </c>
      <c r="T7" s="69">
        <f t="shared" si="71"/>
        <v>36745.730303395147</v>
      </c>
      <c r="U7" s="69">
        <f t="shared" si="71"/>
        <v>36751.857849359767</v>
      </c>
      <c r="V7" s="69">
        <f t="shared" si="71"/>
        <v>36757.986417125263</v>
      </c>
      <c r="W7" s="69">
        <f t="shared" si="71"/>
        <v>36764.11600686203</v>
      </c>
      <c r="X7" s="69">
        <f t="shared" si="71"/>
        <v>36770.246618740486</v>
      </c>
      <c r="Y7" s="69">
        <f t="shared" si="71"/>
        <v>36776.378252931077</v>
      </c>
      <c r="Z7" s="69">
        <f t="shared" si="71"/>
        <v>36782.510909604287</v>
      </c>
      <c r="AA7" s="69">
        <f t="shared" si="71"/>
        <v>36788.644588930612</v>
      </c>
      <c r="AB7" s="69">
        <f t="shared" si="71"/>
        <v>36794.779291080587</v>
      </c>
      <c r="AC7" s="69">
        <f t="shared" si="71"/>
        <v>36800.915016224775</v>
      </c>
      <c r="AD7" s="69">
        <f t="shared" si="71"/>
        <v>36807.05176453376</v>
      </c>
      <c r="AE7" s="69">
        <f t="shared" si="71"/>
        <v>36813.189536178172</v>
      </c>
      <c r="AF7" s="69">
        <f t="shared" si="71"/>
        <v>36819.328331328645</v>
      </c>
      <c r="AG7" s="69">
        <f t="shared" si="71"/>
        <v>36825.468150155859</v>
      </c>
      <c r="AH7" s="69">
        <f t="shared" si="71"/>
        <v>36831.608992830515</v>
      </c>
      <c r="AI7" s="69">
        <f t="shared" si="71"/>
        <v>36837.750859523352</v>
      </c>
      <c r="AJ7" s="69">
        <f t="shared" si="71"/>
        <v>36843.893750405128</v>
      </c>
      <c r="AK7" s="69">
        <f t="shared" si="71"/>
        <v>36850.037665646625</v>
      </c>
      <c r="AL7" s="69">
        <f t="shared" si="71"/>
        <v>36856.182605418668</v>
      </c>
      <c r="AM7" s="69">
        <f t="shared" si="71"/>
        <v>36862.328569892103</v>
      </c>
      <c r="AN7" s="69">
        <f t="shared" ref="AN7:BE7" si="72">AM7*(1+$E$7)</f>
        <v>36868.475559237799</v>
      </c>
      <c r="AO7" s="69">
        <f t="shared" si="72"/>
        <v>36874.623573626661</v>
      </c>
      <c r="AP7" s="69">
        <f t="shared" si="72"/>
        <v>36880.772613229623</v>
      </c>
      <c r="AQ7" s="69">
        <f t="shared" si="72"/>
        <v>36886.922678217641</v>
      </c>
      <c r="AR7" s="69">
        <f t="shared" si="72"/>
        <v>36893.073768761707</v>
      </c>
      <c r="AS7" s="69">
        <f t="shared" si="72"/>
        <v>36899.225885032836</v>
      </c>
      <c r="AT7" s="69">
        <f t="shared" si="72"/>
        <v>36905.379027202078</v>
      </c>
      <c r="AU7" s="69">
        <f t="shared" si="72"/>
        <v>36911.533195440497</v>
      </c>
      <c r="AV7" s="69">
        <f t="shared" si="72"/>
        <v>36917.688389919203</v>
      </c>
      <c r="AW7" s="69">
        <f t="shared" si="72"/>
        <v>36923.844610809327</v>
      </c>
      <c r="AX7" s="69">
        <f t="shared" si="72"/>
        <v>36930.001858282027</v>
      </c>
      <c r="AY7" s="69">
        <f t="shared" si="72"/>
        <v>36936.160132508492</v>
      </c>
      <c r="AZ7" s="69">
        <f t="shared" si="72"/>
        <v>36942.319433659941</v>
      </c>
      <c r="BA7" s="69">
        <f t="shared" si="72"/>
        <v>36948.479761907613</v>
      </c>
      <c r="BB7" s="69">
        <f t="shared" si="72"/>
        <v>36954.641117422783</v>
      </c>
      <c r="BC7" s="69">
        <f t="shared" si="72"/>
        <v>36960.803500376758</v>
      </c>
      <c r="BD7" s="69">
        <f t="shared" si="72"/>
        <v>36966.966910940864</v>
      </c>
      <c r="BE7" s="69">
        <f t="shared" si="72"/>
        <v>36973.131349286465</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98182.23700898602</v>
      </c>
      <c r="DG7" s="108">
        <f t="shared" si="20"/>
        <v>98198.609419201137</v>
      </c>
      <c r="DH7" s="108">
        <f t="shared" si="21"/>
        <v>98214.984559602744</v>
      </c>
      <c r="DI7" s="108">
        <f t="shared" si="22"/>
        <v>98231.362430646113</v>
      </c>
      <c r="DJ7" s="108">
        <f t="shared" si="23"/>
        <v>117464.73816805914</v>
      </c>
      <c r="DK7" s="108">
        <f t="shared" si="24"/>
        <v>117484.32603789881</v>
      </c>
      <c r="DL7" s="108">
        <f t="shared" si="25"/>
        <v>117503.91717411995</v>
      </c>
      <c r="DM7" s="108">
        <f t="shared" si="26"/>
        <v>117523.51157726726</v>
      </c>
      <c r="DN7" s="108">
        <f t="shared" si="27"/>
        <v>98394.480228948814</v>
      </c>
      <c r="DO7" s="108">
        <f t="shared" si="28"/>
        <v>98410.88803184971</v>
      </c>
      <c r="DP7" s="108">
        <f t="shared" si="29"/>
        <v>98427.298570839004</v>
      </c>
      <c r="DQ7" s="108">
        <f t="shared" si="30"/>
        <v>98443.711846372957</v>
      </c>
      <c r="DR7" s="108">
        <f t="shared" si="31"/>
        <v>98460.127858907916</v>
      </c>
      <c r="DS7" s="108">
        <f t="shared" si="32"/>
        <v>105549.01752223022</v>
      </c>
      <c r="DT7" s="108">
        <f t="shared" si="33"/>
        <v>105566.61838227701</v>
      </c>
      <c r="DU7" s="108">
        <f t="shared" si="34"/>
        <v>105584.22217736085</v>
      </c>
      <c r="DV7" s="108">
        <f t="shared" si="35"/>
        <v>105601.82890797114</v>
      </c>
      <c r="DW7" s="108">
        <f t="shared" si="36"/>
        <v>105781.94556715975</v>
      </c>
      <c r="DX7" s="108">
        <f t="shared" si="37"/>
        <v>105799.5852691969</v>
      </c>
      <c r="DY7" s="108">
        <f t="shared" si="38"/>
        <v>105817.22791274817</v>
      </c>
      <c r="DZ7" s="108">
        <f t="shared" si="39"/>
        <v>105834.87349830412</v>
      </c>
      <c r="EA7" s="108">
        <f t="shared" si="40"/>
        <v>114614.36558399686</v>
      </c>
      <c r="EB7" s="108">
        <f t="shared" si="41"/>
        <v>114633.47813904809</v>
      </c>
      <c r="EC7" s="108">
        <f t="shared" si="42"/>
        <v>114652.59388121954</v>
      </c>
      <c r="ED7" s="108">
        <f t="shared" si="43"/>
        <v>114671.71281104264</v>
      </c>
      <c r="EE7" s="108">
        <f t="shared" si="44"/>
        <v>114690.834929049</v>
      </c>
      <c r="EF7" s="108">
        <f t="shared" si="45"/>
        <v>117502.18900946241</v>
      </c>
      <c r="EG7" s="108">
        <f t="shared" si="46"/>
        <v>117521.78312442907</v>
      </c>
      <c r="EH7" s="108">
        <f t="shared" si="47"/>
        <v>117541.3805068186</v>
      </c>
      <c r="EI7" s="108">
        <f t="shared" si="48"/>
        <v>117560.98115717589</v>
      </c>
      <c r="EJ7" s="108">
        <f t="shared" si="49"/>
        <v>125459.36587172915</v>
      </c>
      <c r="EK7" s="108">
        <f t="shared" si="50"/>
        <v>125480.28688825878</v>
      </c>
      <c r="EL7" s="108">
        <f t="shared" si="51"/>
        <v>125501.21139347919</v>
      </c>
      <c r="EM7" s="108">
        <f t="shared" si="52"/>
        <v>125522.13938797214</v>
      </c>
      <c r="EN7" s="108">
        <f t="shared" si="53"/>
        <v>129720.99164646793</v>
      </c>
      <c r="EO7" s="108">
        <f t="shared" si="54"/>
        <v>129742.62331176146</v>
      </c>
      <c r="EP7" s="108">
        <f t="shared" si="55"/>
        <v>129764.25858425023</v>
      </c>
      <c r="EQ7" s="108">
        <f t="shared" si="56"/>
        <v>129785.89746453574</v>
      </c>
      <c r="ER7" s="108">
        <f t="shared" si="57"/>
        <v>129807.53995321965</v>
      </c>
      <c r="ES7" s="108">
        <f t="shared" si="58"/>
        <v>121628.31736876418</v>
      </c>
      <c r="ET7" s="108">
        <f t="shared" si="59"/>
        <v>121648.59953758007</v>
      </c>
      <c r="EU7" s="108">
        <f t="shared" si="60"/>
        <v>121668.88508855546</v>
      </c>
      <c r="EV7" s="108">
        <f t="shared" si="61"/>
        <v>121689.17402225437</v>
      </c>
      <c r="EW7" s="108">
        <f t="shared" si="62"/>
        <v>108308.11518467052</v>
      </c>
      <c r="EX7" s="108">
        <f t="shared" si="63"/>
        <v>108326.17613892711</v>
      </c>
      <c r="EY7" s="108">
        <f t="shared" si="64"/>
        <v>108344.24010494391</v>
      </c>
      <c r="EZ7" s="108">
        <f t="shared" si="65"/>
        <v>108362.3070832231</v>
      </c>
      <c r="FA7" s="108">
        <f t="shared" si="66"/>
        <v>101702.16686038765</v>
      </c>
      <c r="FB7" s="108">
        <f t="shared" si="67"/>
        <v>101719.12623762665</v>
      </c>
      <c r="FC7" s="108">
        <f t="shared" si="68"/>
        <v>101736.08844293203</v>
      </c>
      <c r="FD7" s="108">
        <f t="shared" si="69"/>
        <v>101753.05347677534</v>
      </c>
      <c r="FE7" s="108">
        <f t="shared" si="70"/>
        <v>101770.02133962828</v>
      </c>
    </row>
    <row r="8" spans="1:161" ht="15.75" x14ac:dyDescent="0.25">
      <c r="A8" s="87" t="s">
        <v>173</v>
      </c>
      <c r="B8" s="12">
        <f>'Urb proj of all 25 ARs '!O8</f>
        <v>10927.455231895892</v>
      </c>
      <c r="C8" s="12">
        <f>'Urb proj of all 25 ARs '!P8</f>
        <v>11022.614263412861</v>
      </c>
      <c r="D8" s="100">
        <f t="shared" si="10"/>
        <v>8.7082517839296471E-3</v>
      </c>
      <c r="E8" s="101">
        <f t="shared" si="11"/>
        <v>1.6675531861864989E-4</v>
      </c>
      <c r="F8" s="69">
        <f t="shared" si="12"/>
        <v>10929.277443174778</v>
      </c>
      <c r="G8" s="69">
        <f t="shared" si="16"/>
        <v>10931.099958317087</v>
      </c>
      <c r="H8" s="69">
        <f t="shared" ref="H8:AM8" si="73">G8*(1+$E$8)</f>
        <v>10932.922777373489</v>
      </c>
      <c r="I8" s="69">
        <f t="shared" si="73"/>
        <v>10934.745900394662</v>
      </c>
      <c r="J8" s="69">
        <f t="shared" si="73"/>
        <v>10936.569327431296</v>
      </c>
      <c r="K8" s="69">
        <f t="shared" si="73"/>
        <v>10938.393058534088</v>
      </c>
      <c r="L8" s="69">
        <f t="shared" si="73"/>
        <v>10940.217093753739</v>
      </c>
      <c r="M8" s="69">
        <f t="shared" si="73"/>
        <v>10942.041433140965</v>
      </c>
      <c r="N8" s="69">
        <f t="shared" si="73"/>
        <v>10943.866076746486</v>
      </c>
      <c r="O8" s="69">
        <f t="shared" si="73"/>
        <v>10945.691024621034</v>
      </c>
      <c r="P8" s="69">
        <f t="shared" si="73"/>
        <v>10947.516276815346</v>
      </c>
      <c r="Q8" s="69">
        <f t="shared" si="73"/>
        <v>10949.341833380169</v>
      </c>
      <c r="R8" s="69">
        <f t="shared" si="73"/>
        <v>10951.167694366259</v>
      </c>
      <c r="S8" s="69">
        <f t="shared" si="73"/>
        <v>10952.993859824379</v>
      </c>
      <c r="T8" s="69">
        <f t="shared" si="73"/>
        <v>10954.820329805301</v>
      </c>
      <c r="U8" s="69">
        <f t="shared" si="73"/>
        <v>10956.647104359809</v>
      </c>
      <c r="V8" s="69">
        <f t="shared" si="73"/>
        <v>10958.474183538689</v>
      </c>
      <c r="W8" s="69">
        <f t="shared" si="73"/>
        <v>10960.301567392738</v>
      </c>
      <c r="X8" s="69">
        <f t="shared" si="73"/>
        <v>10962.129255972766</v>
      </c>
      <c r="Y8" s="69">
        <f t="shared" si="73"/>
        <v>10963.957249329585</v>
      </c>
      <c r="Z8" s="69">
        <f t="shared" si="73"/>
        <v>10965.785547514019</v>
      </c>
      <c r="AA8" s="69">
        <f t="shared" si="73"/>
        <v>10967.614150576897</v>
      </c>
      <c r="AB8" s="69">
        <f t="shared" si="73"/>
        <v>10969.443058569062</v>
      </c>
      <c r="AC8" s="69">
        <f t="shared" si="73"/>
        <v>10971.272271541364</v>
      </c>
      <c r="AD8" s="69">
        <f t="shared" si="73"/>
        <v>10973.101789544657</v>
      </c>
      <c r="AE8" s="69">
        <f t="shared" si="73"/>
        <v>10974.931612629807</v>
      </c>
      <c r="AF8" s="69">
        <f t="shared" si="73"/>
        <v>10976.761740847689</v>
      </c>
      <c r="AG8" s="69">
        <f t="shared" si="73"/>
        <v>10978.592174249185</v>
      </c>
      <c r="AH8" s="69">
        <f t="shared" si="73"/>
        <v>10980.422912885186</v>
      </c>
      <c r="AI8" s="69">
        <f t="shared" si="73"/>
        <v>10982.253956806591</v>
      </c>
      <c r="AJ8" s="69">
        <f t="shared" si="73"/>
        <v>10984.085306064309</v>
      </c>
      <c r="AK8" s="69">
        <f t="shared" si="73"/>
        <v>10985.916960709257</v>
      </c>
      <c r="AL8" s="69">
        <f t="shared" si="73"/>
        <v>10987.748920792359</v>
      </c>
      <c r="AM8" s="69">
        <f t="shared" si="73"/>
        <v>10989.581186364547</v>
      </c>
      <c r="AN8" s="69">
        <f t="shared" ref="AN8:BE8" si="74">AM8*(1+$E$8)</f>
        <v>10991.413757476765</v>
      </c>
      <c r="AO8" s="69">
        <f t="shared" si="74"/>
        <v>10993.246634179963</v>
      </c>
      <c r="AP8" s="69">
        <f t="shared" si="74"/>
        <v>10995.079816525098</v>
      </c>
      <c r="AQ8" s="69">
        <f t="shared" si="74"/>
        <v>10996.913304563141</v>
      </c>
      <c r="AR8" s="69">
        <f t="shared" si="74"/>
        <v>10998.747098345064</v>
      </c>
      <c r="AS8" s="69">
        <f t="shared" si="74"/>
        <v>11000.581197921854</v>
      </c>
      <c r="AT8" s="69">
        <f t="shared" si="74"/>
        <v>11002.415603344503</v>
      </c>
      <c r="AU8" s="69">
        <f t="shared" si="74"/>
        <v>11004.250314664014</v>
      </c>
      <c r="AV8" s="69">
        <f t="shared" si="74"/>
        <v>11006.085331931396</v>
      </c>
      <c r="AW8" s="69">
        <f t="shared" si="74"/>
        <v>11007.920655197666</v>
      </c>
      <c r="AX8" s="69">
        <f t="shared" si="74"/>
        <v>11009.756284513853</v>
      </c>
      <c r="AY8" s="69">
        <f t="shared" si="74"/>
        <v>11011.59221993099</v>
      </c>
      <c r="AZ8" s="69">
        <f t="shared" si="74"/>
        <v>11013.428461500123</v>
      </c>
      <c r="BA8" s="69">
        <f t="shared" si="74"/>
        <v>11015.265009272305</v>
      </c>
      <c r="BB8" s="69">
        <f t="shared" si="74"/>
        <v>11017.101863298596</v>
      </c>
      <c r="BC8" s="69">
        <f t="shared" si="74"/>
        <v>11018.939023630064</v>
      </c>
      <c r="BD8" s="69">
        <f t="shared" si="74"/>
        <v>11020.776490317789</v>
      </c>
      <c r="BE8" s="69">
        <f t="shared" si="74"/>
        <v>11022.614263412857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10213.624789357853</v>
      </c>
      <c r="DG8" s="108">
        <f t="shared" si="20"/>
        <v>10215.327965613855</v>
      </c>
      <c r="DH8" s="108">
        <f t="shared" si="21"/>
        <v>10217.031425883555</v>
      </c>
      <c r="DI8" s="108">
        <f t="shared" si="22"/>
        <v>10218.735170214315</v>
      </c>
      <c r="DJ8" s="108">
        <f t="shared" si="23"/>
        <v>11174.464162212724</v>
      </c>
      <c r="DK8" s="108">
        <f t="shared" si="24"/>
        <v>11176.327563544486</v>
      </c>
      <c r="DL8" s="108">
        <f t="shared" si="25"/>
        <v>11178.191275608331</v>
      </c>
      <c r="DM8" s="108">
        <f t="shared" si="26"/>
        <v>11180.055298456076</v>
      </c>
      <c r="DN8" s="108">
        <f t="shared" si="27"/>
        <v>9440.0240202933692</v>
      </c>
      <c r="DO8" s="108">
        <f t="shared" si="28"/>
        <v>9441.5981945066414</v>
      </c>
      <c r="DP8" s="108">
        <f t="shared" si="29"/>
        <v>9443.1726312218361</v>
      </c>
      <c r="DQ8" s="108">
        <f t="shared" si="30"/>
        <v>9444.7473304827254</v>
      </c>
      <c r="DR8" s="108">
        <f t="shared" si="31"/>
        <v>9446.3222923330923</v>
      </c>
      <c r="DS8" s="108">
        <f t="shared" si="32"/>
        <v>9753.2732273830698</v>
      </c>
      <c r="DT8" s="108">
        <f t="shared" si="33"/>
        <v>9754.8996375676761</v>
      </c>
      <c r="DU8" s="108">
        <f t="shared" si="34"/>
        <v>9756.5263189648322</v>
      </c>
      <c r="DV8" s="108">
        <f t="shared" si="35"/>
        <v>9758.1532716197635</v>
      </c>
      <c r="DW8" s="108">
        <f t="shared" si="36"/>
        <v>9863.5126730699358</v>
      </c>
      <c r="DX8" s="108">
        <f t="shared" si="37"/>
        <v>9865.1574662684343</v>
      </c>
      <c r="DY8" s="108">
        <f t="shared" si="38"/>
        <v>9866.8025337449453</v>
      </c>
      <c r="DZ8" s="108">
        <f t="shared" si="39"/>
        <v>9868.4478755452074</v>
      </c>
      <c r="EA8" s="108">
        <f t="shared" si="40"/>
        <v>10205.560549342801</v>
      </c>
      <c r="EB8" s="108">
        <f t="shared" si="41"/>
        <v>10207.262380843888</v>
      </c>
      <c r="EC8" s="108">
        <f t="shared" si="42"/>
        <v>10208.964496134431</v>
      </c>
      <c r="ED8" s="108">
        <f t="shared" si="43"/>
        <v>10210.666895261749</v>
      </c>
      <c r="EE8" s="108">
        <f t="shared" si="44"/>
        <v>10212.369578273177</v>
      </c>
      <c r="EF8" s="108">
        <f t="shared" si="45"/>
        <v>9551.9692099683725</v>
      </c>
      <c r="EG8" s="108">
        <f t="shared" si="46"/>
        <v>9553.5620516374147</v>
      </c>
      <c r="EH8" s="108">
        <f t="shared" si="47"/>
        <v>9555.1551589212795</v>
      </c>
      <c r="EI8" s="108">
        <f t="shared" si="48"/>
        <v>9556.7485318642557</v>
      </c>
      <c r="EJ8" s="108">
        <f t="shared" si="49"/>
        <v>9692.0100805366219</v>
      </c>
      <c r="EK8" s="108">
        <f t="shared" si="50"/>
        <v>9693.6262747656583</v>
      </c>
      <c r="EL8" s="108">
        <f t="shared" si="51"/>
        <v>9695.2427385036772</v>
      </c>
      <c r="EM8" s="108">
        <f t="shared" si="52"/>
        <v>9696.8594717956203</v>
      </c>
      <c r="EN8" s="108">
        <f t="shared" si="53"/>
        <v>10730.220038629835</v>
      </c>
      <c r="EO8" s="108">
        <f t="shared" si="54"/>
        <v>10732.009359891226</v>
      </c>
      <c r="EP8" s="108">
        <f t="shared" si="55"/>
        <v>10733.798979531453</v>
      </c>
      <c r="EQ8" s="108">
        <f t="shared" si="56"/>
        <v>10735.588897600273</v>
      </c>
      <c r="ER8" s="108">
        <f t="shared" si="57"/>
        <v>10737.37911414745</v>
      </c>
      <c r="ES8" s="108">
        <f t="shared" si="58"/>
        <v>10551.859715273655</v>
      </c>
      <c r="ET8" s="108">
        <f t="shared" si="59"/>
        <v>10553.619294002494</v>
      </c>
      <c r="EU8" s="108">
        <f t="shared" si="60"/>
        <v>10555.379166150446</v>
      </c>
      <c r="EV8" s="108">
        <f t="shared" si="61"/>
        <v>10557.139331766439</v>
      </c>
      <c r="EW8" s="108">
        <f t="shared" si="62"/>
        <v>10613.13858272385</v>
      </c>
      <c r="EX8" s="108">
        <f t="shared" si="63"/>
        <v>10614.908380029756</v>
      </c>
      <c r="EY8" s="108">
        <f t="shared" si="64"/>
        <v>10616.678472458776</v>
      </c>
      <c r="EZ8" s="108">
        <f t="shared" si="65"/>
        <v>10618.448860060122</v>
      </c>
      <c r="FA8" s="108">
        <f t="shared" si="66"/>
        <v>9630.1967728618456</v>
      </c>
      <c r="FB8" s="108">
        <f t="shared" si="67"/>
        <v>9631.8026593930645</v>
      </c>
      <c r="FC8" s="108">
        <f t="shared" si="68"/>
        <v>9633.4088137144026</v>
      </c>
      <c r="FD8" s="108">
        <f t="shared" si="69"/>
        <v>9635.0152358705182</v>
      </c>
      <c r="FE8" s="108">
        <f t="shared" si="70"/>
        <v>9636.6219259060708</v>
      </c>
    </row>
    <row r="9" spans="1:161" ht="15.75" x14ac:dyDescent="0.25">
      <c r="A9" s="87" t="s">
        <v>175</v>
      </c>
      <c r="B9" s="12">
        <f>'Urb proj of all 25 ARs '!O9</f>
        <v>41878.388118937604</v>
      </c>
      <c r="C9" s="12">
        <f>'Urb proj of all 25 ARs '!P9</f>
        <v>42243.07566698244</v>
      </c>
      <c r="D9" s="100">
        <f t="shared" si="10"/>
        <v>8.7082517839296384E-3</v>
      </c>
      <c r="E9" s="101">
        <f t="shared" si="11"/>
        <v>1.6675531861864989E-4</v>
      </c>
      <c r="F9" s="69">
        <f t="shared" si="12"/>
        <v>41885.371562891611</v>
      </c>
      <c r="G9" s="69">
        <f t="shared" si="16"/>
        <v>41892.356171372041</v>
      </c>
      <c r="H9" s="69">
        <f t="shared" ref="H9:AM9" si="75">G9*(1+$E$9)</f>
        <v>41899.341944573083</v>
      </c>
      <c r="I9" s="69">
        <f t="shared" si="75"/>
        <v>41906.328882688962</v>
      </c>
      <c r="J9" s="69">
        <f t="shared" si="75"/>
        <v>41913.316985913931</v>
      </c>
      <c r="K9" s="69">
        <f t="shared" si="75"/>
        <v>41920.306254442279</v>
      </c>
      <c r="L9" s="69">
        <f t="shared" si="75"/>
        <v>41927.296688468326</v>
      </c>
      <c r="M9" s="69">
        <f t="shared" si="75"/>
        <v>41934.288288186428</v>
      </c>
      <c r="N9" s="69">
        <f t="shared" si="75"/>
        <v>41941.281053790968</v>
      </c>
      <c r="O9" s="69">
        <f t="shared" si="75"/>
        <v>41948.274985476368</v>
      </c>
      <c r="P9" s="69">
        <f t="shared" si="75"/>
        <v>41955.270083437077</v>
      </c>
      <c r="Q9" s="69">
        <f t="shared" si="75"/>
        <v>41962.266347867575</v>
      </c>
      <c r="R9" s="69">
        <f t="shared" si="75"/>
        <v>41969.263778962377</v>
      </c>
      <c r="S9" s="69">
        <f t="shared" si="75"/>
        <v>41976.262376916027</v>
      </c>
      <c r="T9" s="69">
        <f t="shared" si="75"/>
        <v>41983.262141923107</v>
      </c>
      <c r="U9" s="69">
        <f t="shared" si="75"/>
        <v>41990.263074178234</v>
      </c>
      <c r="V9" s="69">
        <f t="shared" si="75"/>
        <v>41997.265173876047</v>
      </c>
      <c r="W9" s="69">
        <f t="shared" si="75"/>
        <v>42004.268441211228</v>
      </c>
      <c r="X9" s="69">
        <f t="shared" si="75"/>
        <v>42011.272876378483</v>
      </c>
      <c r="Y9" s="69">
        <f t="shared" si="75"/>
        <v>42018.27847957256</v>
      </c>
      <c r="Z9" s="69">
        <f t="shared" si="75"/>
        <v>42025.285250988229</v>
      </c>
      <c r="AA9" s="69">
        <f t="shared" si="75"/>
        <v>42032.293190820295</v>
      </c>
      <c r="AB9" s="69">
        <f t="shared" si="75"/>
        <v>42039.302299263603</v>
      </c>
      <c r="AC9" s="69">
        <f t="shared" si="75"/>
        <v>42046.312576513024</v>
      </c>
      <c r="AD9" s="69">
        <f t="shared" si="75"/>
        <v>42053.32402276346</v>
      </c>
      <c r="AE9" s="69">
        <f t="shared" si="75"/>
        <v>42060.336638209847</v>
      </c>
      <c r="AF9" s="69">
        <f t="shared" si="75"/>
        <v>42067.350423047159</v>
      </c>
      <c r="AG9" s="69">
        <f t="shared" si="75"/>
        <v>42074.3653774704</v>
      </c>
      <c r="AH9" s="69">
        <f t="shared" si="75"/>
        <v>42081.381501674594</v>
      </c>
      <c r="AI9" s="69">
        <f t="shared" si="75"/>
        <v>42088.398795854817</v>
      </c>
      <c r="AJ9" s="69">
        <f t="shared" si="75"/>
        <v>42095.417260206166</v>
      </c>
      <c r="AK9" s="69">
        <f t="shared" si="75"/>
        <v>42102.436894923776</v>
      </c>
      <c r="AL9" s="69">
        <f t="shared" si="75"/>
        <v>42109.457700202809</v>
      </c>
      <c r="AM9" s="69">
        <f t="shared" si="75"/>
        <v>42116.479676238465</v>
      </c>
      <c r="AN9" s="69">
        <f t="shared" ref="AN9:BE9" si="76">AM9*(1+$E$9)</f>
        <v>42123.502823225972</v>
      </c>
      <c r="AO9" s="69">
        <f t="shared" si="76"/>
        <v>42130.527141360595</v>
      </c>
      <c r="AP9" s="69">
        <f t="shared" si="76"/>
        <v>42137.552630837621</v>
      </c>
      <c r="AQ9" s="69">
        <f t="shared" si="76"/>
        <v>42144.579291852388</v>
      </c>
      <c r="AR9" s="69">
        <f t="shared" si="76"/>
        <v>42151.607124600247</v>
      </c>
      <c r="AS9" s="69">
        <f t="shared" si="76"/>
        <v>42158.636129276594</v>
      </c>
      <c r="AT9" s="69">
        <f t="shared" si="76"/>
        <v>42165.666306076862</v>
      </c>
      <c r="AU9" s="69">
        <f t="shared" si="76"/>
        <v>42172.697655196498</v>
      </c>
      <c r="AV9" s="69">
        <f t="shared" si="76"/>
        <v>42179.730176830999</v>
      </c>
      <c r="AW9" s="69">
        <f t="shared" si="76"/>
        <v>42186.763871175885</v>
      </c>
      <c r="AX9" s="69">
        <f t="shared" si="76"/>
        <v>42193.798738426711</v>
      </c>
      <c r="AY9" s="69">
        <f t="shared" si="76"/>
        <v>42200.83477877907</v>
      </c>
      <c r="AZ9" s="69">
        <f t="shared" si="76"/>
        <v>42207.871992428576</v>
      </c>
      <c r="BA9" s="69">
        <f t="shared" si="76"/>
        <v>42214.910379570887</v>
      </c>
      <c r="BB9" s="69">
        <f t="shared" si="76"/>
        <v>42221.94994040169</v>
      </c>
      <c r="BC9" s="69">
        <f t="shared" si="76"/>
        <v>42228.9906751167</v>
      </c>
      <c r="BD9" s="69">
        <f t="shared" si="76"/>
        <v>42236.03258391167</v>
      </c>
      <c r="BE9" s="69">
        <f t="shared" si="76"/>
        <v>42243.07566698239</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71182.498320237937</v>
      </c>
      <c r="DG9" s="108">
        <f t="shared" si="20"/>
        <v>71194.368380425396</v>
      </c>
      <c r="DH9" s="108">
        <f t="shared" si="21"/>
        <v>71206.240420008529</v>
      </c>
      <c r="DI9" s="108">
        <f t="shared" si="22"/>
        <v>71218.114439317404</v>
      </c>
      <c r="DJ9" s="108">
        <f t="shared" si="23"/>
        <v>76679.561490502325</v>
      </c>
      <c r="DK9" s="108">
        <f t="shared" si="24"/>
        <v>76692.348215210208</v>
      </c>
      <c r="DL9" s="108">
        <f t="shared" si="25"/>
        <v>76705.137072172452</v>
      </c>
      <c r="DM9" s="108">
        <f t="shared" si="26"/>
        <v>76717.928061744606</v>
      </c>
      <c r="DN9" s="108">
        <f t="shared" si="27"/>
        <v>65533.001573796442</v>
      </c>
      <c r="DO9" s="108">
        <f t="shared" si="28"/>
        <v>65543.929550353918</v>
      </c>
      <c r="DP9" s="108">
        <f t="shared" si="29"/>
        <v>65554.859349209612</v>
      </c>
      <c r="DQ9" s="108">
        <f t="shared" si="30"/>
        <v>65565.790970667396</v>
      </c>
      <c r="DR9" s="108">
        <f t="shared" si="31"/>
        <v>65576.724415031189</v>
      </c>
      <c r="DS9" s="108">
        <f t="shared" si="32"/>
        <v>70422.980810875655</v>
      </c>
      <c r="DT9" s="108">
        <f t="shared" si="33"/>
        <v>70434.724217478841</v>
      </c>
      <c r="DU9" s="108">
        <f t="shared" si="34"/>
        <v>70446.469582357546</v>
      </c>
      <c r="DV9" s="108">
        <f t="shared" si="35"/>
        <v>70458.216905838315</v>
      </c>
      <c r="DW9" s="108">
        <f t="shared" si="36"/>
        <v>67636.202739781802</v>
      </c>
      <c r="DX9" s="108">
        <f t="shared" si="37"/>
        <v>67647.481436319824</v>
      </c>
      <c r="DY9" s="108">
        <f t="shared" si="38"/>
        <v>67658.762013640488</v>
      </c>
      <c r="DZ9" s="108">
        <f t="shared" si="39"/>
        <v>67670.044472057416</v>
      </c>
      <c r="EA9" s="108">
        <f t="shared" si="40"/>
        <v>74760.093476064503</v>
      </c>
      <c r="EB9" s="108">
        <f t="shared" si="41"/>
        <v>74772.560119272064</v>
      </c>
      <c r="EC9" s="108">
        <f t="shared" si="42"/>
        <v>74785.028841358682</v>
      </c>
      <c r="ED9" s="108">
        <f t="shared" si="43"/>
        <v>74797.499642671028</v>
      </c>
      <c r="EE9" s="108">
        <f t="shared" si="44"/>
        <v>74809.972523555814</v>
      </c>
      <c r="EF9" s="108">
        <f t="shared" si="45"/>
        <v>76833.374706430623</v>
      </c>
      <c r="EG9" s="108">
        <f t="shared" si="46"/>
        <v>76846.187080310337</v>
      </c>
      <c r="EH9" s="108">
        <f t="shared" si="47"/>
        <v>76859.001590721542</v>
      </c>
      <c r="EI9" s="108">
        <f t="shared" si="48"/>
        <v>76871.818238020511</v>
      </c>
      <c r="EJ9" s="108">
        <f t="shared" si="49"/>
        <v>80787.273773169931</v>
      </c>
      <c r="EK9" s="108">
        <f t="shared" si="50"/>
        <v>80800.745480748301</v>
      </c>
      <c r="EL9" s="108">
        <f t="shared" si="51"/>
        <v>80814.219434805564</v>
      </c>
      <c r="EM9" s="108">
        <f t="shared" si="52"/>
        <v>80827.695635716329</v>
      </c>
      <c r="EN9" s="108">
        <f t="shared" si="53"/>
        <v>87809.89145370778</v>
      </c>
      <c r="EO9" s="108">
        <f t="shared" si="54"/>
        <v>87824.534220135014</v>
      </c>
      <c r="EP9" s="108">
        <f t="shared" si="55"/>
        <v>87839.179428321426</v>
      </c>
      <c r="EQ9" s="108">
        <f t="shared" si="56"/>
        <v>87853.827078674192</v>
      </c>
      <c r="ER9" s="108">
        <f t="shared" si="57"/>
        <v>87868.477171600563</v>
      </c>
      <c r="ES9" s="108">
        <f t="shared" si="58"/>
        <v>82064.253783365304</v>
      </c>
      <c r="ET9" s="108">
        <f t="shared" si="59"/>
        <v>82077.938434152151</v>
      </c>
      <c r="EU9" s="108">
        <f t="shared" si="60"/>
        <v>82091.625366927299</v>
      </c>
      <c r="EV9" s="108">
        <f t="shared" si="61"/>
        <v>82105.314582071282</v>
      </c>
      <c r="EW9" s="108">
        <f t="shared" si="62"/>
        <v>75769.864969793474</v>
      </c>
      <c r="EX9" s="108">
        <f t="shared" si="63"/>
        <v>75782.499997768202</v>
      </c>
      <c r="EY9" s="108">
        <f t="shared" si="64"/>
        <v>75795.137132701057</v>
      </c>
      <c r="EZ9" s="108">
        <f t="shared" si="65"/>
        <v>75807.776374943351</v>
      </c>
      <c r="FA9" s="108">
        <f t="shared" si="66"/>
        <v>66832.723382280034</v>
      </c>
      <c r="FB9" s="108">
        <f t="shared" si="67"/>
        <v>66843.868094361795</v>
      </c>
      <c r="FC9" s="108">
        <f t="shared" si="68"/>
        <v>66855.014664883565</v>
      </c>
      <c r="FD9" s="108">
        <f t="shared" si="69"/>
        <v>66866.163094155258</v>
      </c>
      <c r="FE9" s="108">
        <f t="shared" si="70"/>
        <v>66877.313382486842</v>
      </c>
    </row>
    <row r="10" spans="1:161" ht="15.75" x14ac:dyDescent="0.25">
      <c r="A10" s="47" t="s">
        <v>199</v>
      </c>
      <c r="B10" s="12">
        <f>'Urb proj of all 25 ARs '!O10</f>
        <v>58053.078091414791</v>
      </c>
      <c r="C10" s="12">
        <f>'Urb proj of all 25 ARs '!P10</f>
        <v>58558.61891226696</v>
      </c>
      <c r="D10" s="100">
        <f t="shared" si="10"/>
        <v>8.7082517839296384E-3</v>
      </c>
      <c r="E10" s="101">
        <f t="shared" si="11"/>
        <v>1.6675531861864989E-4</v>
      </c>
      <c r="F10" s="69">
        <f t="shared" si="12"/>
        <v>58062.75875094872</v>
      </c>
      <c r="G10" s="69">
        <f t="shared" si="16"/>
        <v>58072.441024784115</v>
      </c>
      <c r="H10" s="69">
        <f t="shared" ref="H10:AM10" si="77">G10*(1+$E$10)</f>
        <v>58082.124913190164</v>
      </c>
      <c r="I10" s="69">
        <f t="shared" si="77"/>
        <v>58091.810416436114</v>
      </c>
      <c r="J10" s="69">
        <f t="shared" si="77"/>
        <v>58101.49753479124</v>
      </c>
      <c r="K10" s="69">
        <f t="shared" si="77"/>
        <v>58111.186268524878</v>
      </c>
      <c r="L10" s="69">
        <f t="shared" si="77"/>
        <v>58120.876617906397</v>
      </c>
      <c r="M10" s="69">
        <f t="shared" si="77"/>
        <v>58130.568583205211</v>
      </c>
      <c r="N10" s="69">
        <f t="shared" si="77"/>
        <v>58140.262164690786</v>
      </c>
      <c r="O10" s="69">
        <f t="shared" si="77"/>
        <v>58149.957362632631</v>
      </c>
      <c r="P10" s="69">
        <f t="shared" si="77"/>
        <v>58159.654177300297</v>
      </c>
      <c r="Q10" s="69">
        <f t="shared" si="77"/>
        <v>58169.352608963381</v>
      </c>
      <c r="R10" s="69">
        <f t="shared" si="77"/>
        <v>58179.052657891531</v>
      </c>
      <c r="S10" s="69">
        <f t="shared" si="77"/>
        <v>58188.754324354428</v>
      </c>
      <c r="T10" s="69">
        <f t="shared" si="77"/>
        <v>58198.457608621808</v>
      </c>
      <c r="U10" s="69">
        <f t="shared" si="77"/>
        <v>58208.162510963448</v>
      </c>
      <c r="V10" s="69">
        <f t="shared" si="77"/>
        <v>58217.86903164917</v>
      </c>
      <c r="W10" s="69">
        <f t="shared" si="77"/>
        <v>58227.57717094884</v>
      </c>
      <c r="X10" s="69">
        <f t="shared" si="77"/>
        <v>58237.286929132373</v>
      </c>
      <c r="Y10" s="69">
        <f t="shared" si="77"/>
        <v>58246.99830646973</v>
      </c>
      <c r="Z10" s="69">
        <f t="shared" si="77"/>
        <v>58256.711303230906</v>
      </c>
      <c r="AA10" s="69">
        <f t="shared" si="77"/>
        <v>58266.425919685949</v>
      </c>
      <c r="AB10" s="69">
        <f t="shared" si="77"/>
        <v>58276.142156104957</v>
      </c>
      <c r="AC10" s="69">
        <f t="shared" si="77"/>
        <v>58285.860012758065</v>
      </c>
      <c r="AD10" s="69">
        <f t="shared" si="77"/>
        <v>58295.579489915457</v>
      </c>
      <c r="AE10" s="69">
        <f t="shared" si="77"/>
        <v>58305.300587847356</v>
      </c>
      <c r="AF10" s="69">
        <f t="shared" si="77"/>
        <v>58315.023306824041</v>
      </c>
      <c r="AG10" s="69">
        <f t="shared" si="77"/>
        <v>58324.747647115822</v>
      </c>
      <c r="AH10" s="69">
        <f t="shared" si="77"/>
        <v>58334.473608993067</v>
      </c>
      <c r="AI10" s="69">
        <f t="shared" si="77"/>
        <v>58344.201192726185</v>
      </c>
      <c r="AJ10" s="69">
        <f t="shared" si="77"/>
        <v>58353.930398585631</v>
      </c>
      <c r="AK10" s="69">
        <f t="shared" si="77"/>
        <v>58363.661226841898</v>
      </c>
      <c r="AL10" s="69">
        <f t="shared" si="77"/>
        <v>58373.393677765533</v>
      </c>
      <c r="AM10" s="69">
        <f t="shared" si="77"/>
        <v>58383.127751627122</v>
      </c>
      <c r="AN10" s="69">
        <f t="shared" ref="AN10:BE10" si="78">AM10*(1+$E$10)</f>
        <v>58392.863448697295</v>
      </c>
      <c r="AO10" s="69">
        <f t="shared" si="78"/>
        <v>58402.600769246739</v>
      </c>
      <c r="AP10" s="69">
        <f t="shared" si="78"/>
        <v>58412.339713546171</v>
      </c>
      <c r="AQ10" s="69">
        <f t="shared" si="78"/>
        <v>58422.080281866365</v>
      </c>
      <c r="AR10" s="69">
        <f t="shared" si="78"/>
        <v>58431.822474478133</v>
      </c>
      <c r="AS10" s="69">
        <f t="shared" si="78"/>
        <v>58441.566291652336</v>
      </c>
      <c r="AT10" s="69">
        <f t="shared" si="78"/>
        <v>58451.311733659873</v>
      </c>
      <c r="AU10" s="69">
        <f t="shared" si="78"/>
        <v>58461.058800771701</v>
      </c>
      <c r="AV10" s="69">
        <f t="shared" si="78"/>
        <v>58470.807493258806</v>
      </c>
      <c r="AW10" s="69">
        <f t="shared" si="78"/>
        <v>58480.557811392231</v>
      </c>
      <c r="AX10" s="69">
        <f t="shared" si="78"/>
        <v>58490.309755443064</v>
      </c>
      <c r="AY10" s="69">
        <f t="shared" si="78"/>
        <v>58500.063325682437</v>
      </c>
      <c r="AZ10" s="69">
        <f t="shared" si="78"/>
        <v>58509.818522381524</v>
      </c>
      <c r="BA10" s="69">
        <f t="shared" si="78"/>
        <v>58519.575345811543</v>
      </c>
      <c r="BB10" s="69">
        <f t="shared" si="78"/>
        <v>58529.333796243765</v>
      </c>
      <c r="BC10" s="69">
        <f t="shared" si="78"/>
        <v>58539.093873949496</v>
      </c>
      <c r="BD10" s="69">
        <f t="shared" si="78"/>
        <v>58548.855579200092</v>
      </c>
      <c r="BE10" s="69">
        <f t="shared" si="78"/>
        <v>58558.61891226696</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57930.702021820696</v>
      </c>
      <c r="DG10" s="108">
        <f t="shared" si="20"/>
        <v>57940.362274494153</v>
      </c>
      <c r="DH10" s="108">
        <f t="shared" si="21"/>
        <v>57950.02413806611</v>
      </c>
      <c r="DI10" s="108">
        <f t="shared" si="22"/>
        <v>57959.687612805217</v>
      </c>
      <c r="DJ10" s="108">
        <f t="shared" si="23"/>
        <v>61972.826363491011</v>
      </c>
      <c r="DK10" s="108">
        <f t="shared" si="24"/>
        <v>61983.160661896953</v>
      </c>
      <c r="DL10" s="108">
        <f t="shared" si="25"/>
        <v>61993.496683602127</v>
      </c>
      <c r="DM10" s="108">
        <f t="shared" si="26"/>
        <v>62003.834428893882</v>
      </c>
      <c r="DN10" s="108">
        <f t="shared" si="27"/>
        <v>55071.16580799083</v>
      </c>
      <c r="DO10" s="108">
        <f t="shared" si="28"/>
        <v>55080.349217791845</v>
      </c>
      <c r="DP10" s="108">
        <f t="shared" si="29"/>
        <v>55089.534158975279</v>
      </c>
      <c r="DQ10" s="108">
        <f t="shared" si="30"/>
        <v>55098.72063179651</v>
      </c>
      <c r="DR10" s="108">
        <f t="shared" si="31"/>
        <v>55107.908636510947</v>
      </c>
      <c r="DS10" s="108">
        <f t="shared" si="32"/>
        <v>57297.811023255592</v>
      </c>
      <c r="DT10" s="108">
        <f t="shared" si="33"/>
        <v>57307.365737988926</v>
      </c>
      <c r="DU10" s="108">
        <f t="shared" si="34"/>
        <v>57316.922046021762</v>
      </c>
      <c r="DV10" s="108">
        <f t="shared" si="35"/>
        <v>57326.479947619788</v>
      </c>
      <c r="DW10" s="108">
        <f t="shared" si="36"/>
        <v>57125.811953585857</v>
      </c>
      <c r="DX10" s="108">
        <f t="shared" si="37"/>
        <v>57135.337986559527</v>
      </c>
      <c r="DY10" s="108">
        <f t="shared" si="38"/>
        <v>57144.865608049862</v>
      </c>
      <c r="DZ10" s="108">
        <f t="shared" si="39"/>
        <v>57154.394818321758</v>
      </c>
      <c r="EA10" s="108">
        <f t="shared" si="40"/>
        <v>58389.096358912386</v>
      </c>
      <c r="EB10" s="108">
        <f t="shared" si="41"/>
        <v>58398.833051279573</v>
      </c>
      <c r="EC10" s="108">
        <f t="shared" si="42"/>
        <v>58408.571367291996</v>
      </c>
      <c r="ED10" s="108">
        <f t="shared" si="43"/>
        <v>58418.311307220407</v>
      </c>
      <c r="EE10" s="108">
        <f t="shared" si="44"/>
        <v>58428.052871335611</v>
      </c>
      <c r="EF10" s="108">
        <f t="shared" si="45"/>
        <v>56908.755447027623</v>
      </c>
      <c r="EG10" s="108">
        <f t="shared" si="46"/>
        <v>56918.245284674376</v>
      </c>
      <c r="EH10" s="108">
        <f t="shared" si="47"/>
        <v>56927.736704802031</v>
      </c>
      <c r="EI10" s="108">
        <f t="shared" si="48"/>
        <v>56937.22970767448</v>
      </c>
      <c r="EJ10" s="108">
        <f t="shared" si="49"/>
        <v>57022.075302771831</v>
      </c>
      <c r="EK10" s="108">
        <f t="shared" si="50"/>
        <v>57031.584037107241</v>
      </c>
      <c r="EL10" s="108">
        <f t="shared" si="51"/>
        <v>57041.094357074675</v>
      </c>
      <c r="EM10" s="108">
        <f t="shared" si="52"/>
        <v>57050.606262938549</v>
      </c>
      <c r="EN10" s="108">
        <f t="shared" si="53"/>
        <v>62414.828342216846</v>
      </c>
      <c r="EO10" s="108">
        <f t="shared" si="54"/>
        <v>62425.236346803584</v>
      </c>
      <c r="EP10" s="108">
        <f t="shared" si="55"/>
        <v>62435.646086980436</v>
      </c>
      <c r="EQ10" s="108">
        <f t="shared" si="56"/>
        <v>62446.057563036833</v>
      </c>
      <c r="ER10" s="108">
        <f t="shared" si="57"/>
        <v>62456.470775262234</v>
      </c>
      <c r="ES10" s="108">
        <f t="shared" si="58"/>
        <v>60268.239638137842</v>
      </c>
      <c r="ET10" s="108">
        <f t="shared" si="59"/>
        <v>60278.289687641285</v>
      </c>
      <c r="EU10" s="108">
        <f t="shared" si="60"/>
        <v>60288.341413043941</v>
      </c>
      <c r="EV10" s="108">
        <f t="shared" si="61"/>
        <v>60298.394814625259</v>
      </c>
      <c r="EW10" s="108">
        <f t="shared" si="62"/>
        <v>60875.601962562847</v>
      </c>
      <c r="EX10" s="108">
        <f t="shared" si="63"/>
        <v>60885.753292964218</v>
      </c>
      <c r="EY10" s="108">
        <f t="shared" si="64"/>
        <v>60895.906316153923</v>
      </c>
      <c r="EZ10" s="108">
        <f t="shared" si="65"/>
        <v>60906.061032414247</v>
      </c>
      <c r="FA10" s="108">
        <f t="shared" si="66"/>
        <v>56642.88614523736</v>
      </c>
      <c r="FB10" s="108">
        <f t="shared" si="67"/>
        <v>56652.331647763996</v>
      </c>
      <c r="FC10" s="108">
        <f t="shared" si="68"/>
        <v>56661.778725378404</v>
      </c>
      <c r="FD10" s="108">
        <f t="shared" si="69"/>
        <v>56671.227378343254</v>
      </c>
      <c r="FE10" s="108">
        <f t="shared" si="70"/>
        <v>56680.677606921243</v>
      </c>
    </row>
    <row r="11" spans="1:161" ht="15.75" x14ac:dyDescent="0.25">
      <c r="A11" s="47" t="s">
        <v>187</v>
      </c>
      <c r="B11" s="12">
        <f>'Urb proj of all 25 ARs '!O11</f>
        <v>30908.152765858784</v>
      </c>
      <c r="C11" s="12">
        <f>'Urb proj of all 25 ARs '!P11</f>
        <v>31177.308742320045</v>
      </c>
      <c r="D11" s="100">
        <f t="shared" si="10"/>
        <v>8.7082517839296904E-3</v>
      </c>
      <c r="E11" s="101">
        <f t="shared" si="11"/>
        <v>1.6675531861864989E-4</v>
      </c>
      <c r="F11" s="69">
        <f t="shared" si="12"/>
        <v>30913.306864721169</v>
      </c>
      <c r="G11" s="69">
        <f t="shared" si="16"/>
        <v>30918.46182305695</v>
      </c>
      <c r="H11" s="69">
        <f t="shared" ref="H11:AM11" si="79">G11*(1+$E$11)</f>
        <v>30923.617641009452</v>
      </c>
      <c r="I11" s="69">
        <f t="shared" si="79"/>
        <v>30928.774318722019</v>
      </c>
      <c r="J11" s="69">
        <f t="shared" si="79"/>
        <v>30933.931856338022</v>
      </c>
      <c r="K11" s="69">
        <f t="shared" si="79"/>
        <v>30939.090254000854</v>
      </c>
      <c r="L11" s="69">
        <f t="shared" si="79"/>
        <v>30944.24951185393</v>
      </c>
      <c r="M11" s="69">
        <f t="shared" si="79"/>
        <v>30949.409630040693</v>
      </c>
      <c r="N11" s="69">
        <f t="shared" si="79"/>
        <v>30954.570608704609</v>
      </c>
      <c r="O11" s="69">
        <f t="shared" si="79"/>
        <v>30959.732447989169</v>
      </c>
      <c r="P11" s="69">
        <f t="shared" si="79"/>
        <v>30964.895148037882</v>
      </c>
      <c r="Q11" s="69">
        <f t="shared" si="79"/>
        <v>30970.058708994286</v>
      </c>
      <c r="R11" s="69">
        <f t="shared" si="79"/>
        <v>30975.223131001942</v>
      </c>
      <c r="S11" s="69">
        <f t="shared" si="79"/>
        <v>30980.388414204437</v>
      </c>
      <c r="T11" s="69">
        <f t="shared" si="79"/>
        <v>30985.554558745378</v>
      </c>
      <c r="U11" s="69">
        <f t="shared" si="79"/>
        <v>30990.721564768399</v>
      </c>
      <c r="V11" s="69">
        <f t="shared" si="79"/>
        <v>30995.889432417152</v>
      </c>
      <c r="W11" s="69">
        <f t="shared" si="79"/>
        <v>31001.058161835324</v>
      </c>
      <c r="X11" s="69">
        <f t="shared" si="79"/>
        <v>31006.227753166615</v>
      </c>
      <c r="Y11" s="69">
        <f t="shared" si="79"/>
        <v>31011.398206554757</v>
      </c>
      <c r="Z11" s="69">
        <f t="shared" si="79"/>
        <v>31016.569522143502</v>
      </c>
      <c r="AA11" s="69">
        <f t="shared" si="79"/>
        <v>31021.741700076625</v>
      </c>
      <c r="AB11" s="69">
        <f t="shared" si="79"/>
        <v>31026.914740497927</v>
      </c>
      <c r="AC11" s="69">
        <f t="shared" si="79"/>
        <v>31032.088643551233</v>
      </c>
      <c r="AD11" s="69">
        <f t="shared" si="79"/>
        <v>31037.26340938039</v>
      </c>
      <c r="AE11" s="69">
        <f t="shared" si="79"/>
        <v>31042.439038129272</v>
      </c>
      <c r="AF11" s="69">
        <f t="shared" si="79"/>
        <v>31047.615529941777</v>
      </c>
      <c r="AG11" s="69">
        <f t="shared" si="79"/>
        <v>31052.792884961822</v>
      </c>
      <c r="AH11" s="69">
        <f t="shared" si="79"/>
        <v>31057.971103333351</v>
      </c>
      <c r="AI11" s="69">
        <f t="shared" si="79"/>
        <v>31063.150185200338</v>
      </c>
      <c r="AJ11" s="69">
        <f t="shared" si="79"/>
        <v>31068.33013070677</v>
      </c>
      <c r="AK11" s="69">
        <f t="shared" si="79"/>
        <v>31073.510939996664</v>
      </c>
      <c r="AL11" s="69">
        <f t="shared" si="79"/>
        <v>31078.692613214062</v>
      </c>
      <c r="AM11" s="69">
        <f t="shared" si="79"/>
        <v>31083.87515050303</v>
      </c>
      <c r="AN11" s="69">
        <f t="shared" ref="AN11:BE11" si="80">AM11*(1+$E$11)</f>
        <v>31089.058552007657</v>
      </c>
      <c r="AO11" s="69">
        <f t="shared" si="80"/>
        <v>31094.242817872051</v>
      </c>
      <c r="AP11" s="69">
        <f t="shared" si="80"/>
        <v>31099.427948240351</v>
      </c>
      <c r="AQ11" s="69">
        <f t="shared" si="80"/>
        <v>31104.613943256718</v>
      </c>
      <c r="AR11" s="69">
        <f t="shared" si="80"/>
        <v>31109.800803065336</v>
      </c>
      <c r="AS11" s="69">
        <f t="shared" si="80"/>
        <v>31114.988527810416</v>
      </c>
      <c r="AT11" s="69">
        <f t="shared" si="80"/>
        <v>31120.177117636187</v>
      </c>
      <c r="AU11" s="69">
        <f t="shared" si="80"/>
        <v>31125.366572686908</v>
      </c>
      <c r="AV11" s="69">
        <f t="shared" si="80"/>
        <v>31130.556893106859</v>
      </c>
      <c r="AW11" s="69">
        <f t="shared" si="80"/>
        <v>31135.748079040346</v>
      </c>
      <c r="AX11" s="69">
        <f t="shared" si="80"/>
        <v>31140.940130631698</v>
      </c>
      <c r="AY11" s="69">
        <f t="shared" si="80"/>
        <v>31146.133048025265</v>
      </c>
      <c r="AZ11" s="69">
        <f t="shared" si="80"/>
        <v>31151.326831365426</v>
      </c>
      <c r="BA11" s="69">
        <f t="shared" si="80"/>
        <v>31156.521480796586</v>
      </c>
      <c r="BB11" s="69">
        <f t="shared" si="80"/>
        <v>31161.716996463165</v>
      </c>
      <c r="BC11" s="69">
        <f t="shared" si="80"/>
        <v>31166.913378509613</v>
      </c>
      <c r="BD11" s="69">
        <f t="shared" si="80"/>
        <v>31172.110627080405</v>
      </c>
      <c r="BE11" s="69">
        <f t="shared" si="80"/>
        <v>31177.308742320038</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43220.537521852726</v>
      </c>
      <c r="DG11" s="108">
        <f t="shared" si="20"/>
        <v>43227.744776358049</v>
      </c>
      <c r="DH11" s="108">
        <f t="shared" si="21"/>
        <v>43234.953232711392</v>
      </c>
      <c r="DI11" s="108">
        <f t="shared" si="22"/>
        <v>43242.162891113177</v>
      </c>
      <c r="DJ11" s="108">
        <f t="shared" si="23"/>
        <v>46924.456524094981</v>
      </c>
      <c r="DK11" s="108">
        <f t="shared" si="24"/>
        <v>46932.281426793663</v>
      </c>
      <c r="DL11" s="108">
        <f t="shared" si="25"/>
        <v>46940.107634336484</v>
      </c>
      <c r="DM11" s="108">
        <f t="shared" si="26"/>
        <v>46947.935146941039</v>
      </c>
      <c r="DN11" s="108">
        <f t="shared" si="27"/>
        <v>40333.54558592262</v>
      </c>
      <c r="DO11" s="108">
        <f t="shared" si="28"/>
        <v>40340.271419167824</v>
      </c>
      <c r="DP11" s="108">
        <f t="shared" si="29"/>
        <v>40346.998373981492</v>
      </c>
      <c r="DQ11" s="108">
        <f t="shared" si="30"/>
        <v>40353.726450550646</v>
      </c>
      <c r="DR11" s="108">
        <f t="shared" si="31"/>
        <v>40360.455649062358</v>
      </c>
      <c r="DS11" s="108">
        <f t="shared" si="32"/>
        <v>41567.645479252555</v>
      </c>
      <c r="DT11" s="108">
        <f t="shared" si="33"/>
        <v>41574.577105218676</v>
      </c>
      <c r="DU11" s="108">
        <f t="shared" si="34"/>
        <v>41581.509887070293</v>
      </c>
      <c r="DV11" s="108">
        <f t="shared" si="35"/>
        <v>41588.443825000155</v>
      </c>
      <c r="DW11" s="108">
        <f t="shared" si="36"/>
        <v>43679.546582044364</v>
      </c>
      <c r="DX11" s="108">
        <f t="shared" si="37"/>
        <v>43686.830378751765</v>
      </c>
      <c r="DY11" s="108">
        <f t="shared" si="38"/>
        <v>43694.115390071012</v>
      </c>
      <c r="DZ11" s="108">
        <f t="shared" si="39"/>
        <v>43701.401616204646</v>
      </c>
      <c r="EA11" s="108">
        <f t="shared" si="40"/>
        <v>48443.559698482299</v>
      </c>
      <c r="EB11" s="108">
        <f t="shared" si="41"/>
        <v>48451.637919714834</v>
      </c>
      <c r="EC11" s="108">
        <f t="shared" si="42"/>
        <v>48459.717488033733</v>
      </c>
      <c r="ED11" s="108">
        <f t="shared" si="43"/>
        <v>48467.798403663626</v>
      </c>
      <c r="EE11" s="108">
        <f t="shared" si="44"/>
        <v>48475.880666829173</v>
      </c>
      <c r="EF11" s="108">
        <f t="shared" si="45"/>
        <v>48326.249473954129</v>
      </c>
      <c r="EG11" s="108">
        <f t="shared" si="46"/>
        <v>48334.308133082806</v>
      </c>
      <c r="EH11" s="108">
        <f t="shared" si="47"/>
        <v>48342.368136035751</v>
      </c>
      <c r="EI11" s="108">
        <f t="shared" si="48"/>
        <v>48350.429483037056</v>
      </c>
      <c r="EJ11" s="108">
        <f t="shared" si="49"/>
        <v>51480.842775051511</v>
      </c>
      <c r="EK11" s="108">
        <f t="shared" si="50"/>
        <v>51489.427479391219</v>
      </c>
      <c r="EL11" s="108">
        <f t="shared" si="51"/>
        <v>51498.013615276031</v>
      </c>
      <c r="EM11" s="108">
        <f t="shared" si="52"/>
        <v>51506.60118294468</v>
      </c>
      <c r="EN11" s="108">
        <f t="shared" si="53"/>
        <v>58160.715844487953</v>
      </c>
      <c r="EO11" s="108">
        <f t="shared" si="54"/>
        <v>58170.414453189696</v>
      </c>
      <c r="EP11" s="108">
        <f t="shared" si="55"/>
        <v>58180.114679186016</v>
      </c>
      <c r="EQ11" s="108">
        <f t="shared" si="56"/>
        <v>58189.816522746616</v>
      </c>
      <c r="ER11" s="108">
        <f t="shared" si="57"/>
        <v>58199.519984141225</v>
      </c>
      <c r="ES11" s="108">
        <f t="shared" si="58"/>
        <v>53356.512924713214</v>
      </c>
      <c r="ET11" s="108">
        <f t="shared" si="59"/>
        <v>53365.410407026357</v>
      </c>
      <c r="EU11" s="108">
        <f t="shared" si="60"/>
        <v>53374.309373041993</v>
      </c>
      <c r="EV11" s="108">
        <f t="shared" si="61"/>
        <v>53383.20982300755</v>
      </c>
      <c r="EW11" s="108">
        <f t="shared" si="62"/>
        <v>48399.636806042436</v>
      </c>
      <c r="EX11" s="108">
        <f t="shared" si="63"/>
        <v>48407.707702899061</v>
      </c>
      <c r="EY11" s="108">
        <f t="shared" si="64"/>
        <v>48415.779945620656</v>
      </c>
      <c r="EZ11" s="108">
        <f t="shared" si="65"/>
        <v>48423.853534431655</v>
      </c>
      <c r="FA11" s="108">
        <f t="shared" si="66"/>
        <v>39433.284704486301</v>
      </c>
      <c r="FB11" s="108">
        <f t="shared" si="67"/>
        <v>39439.860414441377</v>
      </c>
      <c r="FC11" s="108">
        <f t="shared" si="68"/>
        <v>39446.43722093106</v>
      </c>
      <c r="FD11" s="108">
        <f t="shared" si="69"/>
        <v>39453.015124138205</v>
      </c>
      <c r="FE11" s="108">
        <f t="shared" si="70"/>
        <v>39459.594124245697</v>
      </c>
    </row>
    <row r="12" spans="1:161" ht="15.75" x14ac:dyDescent="0.25">
      <c r="A12" s="47" t="s">
        <v>188</v>
      </c>
      <c r="B12" s="12">
        <f>'Urb proj of all 25 ARs '!O12</f>
        <v>72883.310144386429</v>
      </c>
      <c r="C12" s="12">
        <f>'Urb proj of all 25 ARs '!P12</f>
        <v>73517.996359969984</v>
      </c>
      <c r="D12" s="100">
        <f t="shared" si="10"/>
        <v>8.7082517839297061E-3</v>
      </c>
      <c r="E12" s="101">
        <f t="shared" si="11"/>
        <v>1.6675531861864989E-4</v>
      </c>
      <c r="F12" s="69">
        <f t="shared" si="12"/>
        <v>72895.463823991537</v>
      </c>
      <c r="G12" s="69">
        <f t="shared" si="16"/>
        <v>72907.619530287368</v>
      </c>
      <c r="H12" s="69">
        <f t="shared" ref="H12:AM12" si="81">G12*(1+$E$12)</f>
        <v>72919.777263611861</v>
      </c>
      <c r="I12" s="69">
        <f t="shared" si="81"/>
        <v>72931.937024303057</v>
      </c>
      <c r="J12" s="69">
        <f t="shared" si="81"/>
        <v>72944.098812699027</v>
      </c>
      <c r="K12" s="69">
        <f t="shared" si="81"/>
        <v>72956.262629137884</v>
      </c>
      <c r="L12" s="69">
        <f t="shared" si="81"/>
        <v>72968.428473957829</v>
      </c>
      <c r="M12" s="69">
        <f t="shared" si="81"/>
        <v>72980.596347497107</v>
      </c>
      <c r="N12" s="69">
        <f t="shared" si="81"/>
        <v>72992.766250094006</v>
      </c>
      <c r="O12" s="69">
        <f t="shared" si="81"/>
        <v>73004.938182086902</v>
      </c>
      <c r="P12" s="69">
        <f t="shared" si="81"/>
        <v>73017.112143814185</v>
      </c>
      <c r="Q12" s="69">
        <f t="shared" si="81"/>
        <v>73029.288135614348</v>
      </c>
      <c r="R12" s="69">
        <f t="shared" si="81"/>
        <v>73041.466157825897</v>
      </c>
      <c r="S12" s="69">
        <f t="shared" si="81"/>
        <v>73053.646210787425</v>
      </c>
      <c r="T12" s="69">
        <f t="shared" si="81"/>
        <v>73065.828294837556</v>
      </c>
      <c r="U12" s="69">
        <f t="shared" si="81"/>
        <v>73078.012410315001</v>
      </c>
      <c r="V12" s="69">
        <f t="shared" si="81"/>
        <v>73090.198557558499</v>
      </c>
      <c r="W12" s="69">
        <f t="shared" si="81"/>
        <v>73102.386736906861</v>
      </c>
      <c r="X12" s="69">
        <f t="shared" si="81"/>
        <v>73114.576948698959</v>
      </c>
      <c r="Y12" s="69">
        <f t="shared" si="81"/>
        <v>73126.769193273707</v>
      </c>
      <c r="Z12" s="69">
        <f t="shared" si="81"/>
        <v>73138.963470970077</v>
      </c>
      <c r="AA12" s="69">
        <f t="shared" si="81"/>
        <v>73151.159782127113</v>
      </c>
      <c r="AB12" s="69">
        <f t="shared" si="81"/>
        <v>73163.358127083906</v>
      </c>
      <c r="AC12" s="69">
        <f t="shared" si="81"/>
        <v>73175.558506179601</v>
      </c>
      <c r="AD12" s="69">
        <f t="shared" si="81"/>
        <v>73187.760919753404</v>
      </c>
      <c r="AE12" s="69">
        <f t="shared" si="81"/>
        <v>73199.965368144563</v>
      </c>
      <c r="AF12" s="69">
        <f t="shared" si="81"/>
        <v>73212.171851692401</v>
      </c>
      <c r="AG12" s="69">
        <f t="shared" si="81"/>
        <v>73224.380370736297</v>
      </c>
      <c r="AH12" s="69">
        <f t="shared" si="81"/>
        <v>73236.590925615674</v>
      </c>
      <c r="AI12" s="69">
        <f t="shared" si="81"/>
        <v>73248.803516670014</v>
      </c>
      <c r="AJ12" s="69">
        <f t="shared" si="81"/>
        <v>73261.018144238871</v>
      </c>
      <c r="AK12" s="69">
        <f t="shared" si="81"/>
        <v>73273.234808661844</v>
      </c>
      <c r="AL12" s="69">
        <f t="shared" si="81"/>
        <v>73285.453510278589</v>
      </c>
      <c r="AM12" s="69">
        <f t="shared" si="81"/>
        <v>73297.674249428805</v>
      </c>
      <c r="AN12" s="69">
        <f t="shared" ref="AN12:BE12" si="82">AM12*(1+$E$12)</f>
        <v>73309.89702645228</v>
      </c>
      <c r="AO12" s="69">
        <f t="shared" si="82"/>
        <v>73322.12184168883</v>
      </c>
      <c r="AP12" s="69">
        <f t="shared" si="82"/>
        <v>73334.348695478329</v>
      </c>
      <c r="AQ12" s="69">
        <f t="shared" si="82"/>
        <v>73346.577588160741</v>
      </c>
      <c r="AR12" s="69">
        <f t="shared" si="82"/>
        <v>73358.80852007604</v>
      </c>
      <c r="AS12" s="69">
        <f t="shared" si="82"/>
        <v>73371.04149156429</v>
      </c>
      <c r="AT12" s="69">
        <f t="shared" si="82"/>
        <v>73383.2765029656</v>
      </c>
      <c r="AU12" s="69">
        <f t="shared" si="82"/>
        <v>73395.513554620135</v>
      </c>
      <c r="AV12" s="69">
        <f t="shared" si="82"/>
        <v>73407.752646868117</v>
      </c>
      <c r="AW12" s="69">
        <f t="shared" si="82"/>
        <v>73419.99378004983</v>
      </c>
      <c r="AX12" s="69">
        <f t="shared" si="82"/>
        <v>73432.236954505599</v>
      </c>
      <c r="AY12" s="69">
        <f t="shared" si="82"/>
        <v>73444.482170575822</v>
      </c>
      <c r="AZ12" s="69">
        <f t="shared" si="82"/>
        <v>73456.729428600956</v>
      </c>
      <c r="BA12" s="69">
        <f t="shared" si="82"/>
        <v>73468.978728921502</v>
      </c>
      <c r="BB12" s="69">
        <f t="shared" si="82"/>
        <v>73481.230071878032</v>
      </c>
      <c r="BC12" s="69">
        <f t="shared" si="82"/>
        <v>73493.483457811162</v>
      </c>
      <c r="BD12" s="69">
        <f t="shared" si="82"/>
        <v>73505.738887061569</v>
      </c>
      <c r="BE12" s="69">
        <f t="shared" si="82"/>
        <v>73517.996359969984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62280.991926565111</v>
      </c>
      <c r="DG12" s="108">
        <f t="shared" si="20"/>
        <v>62291.377613217715</v>
      </c>
      <c r="DH12" s="108">
        <f t="shared" si="21"/>
        <v>62301.765031738796</v>
      </c>
      <c r="DI12" s="108">
        <f t="shared" si="22"/>
        <v>62312.154182417173</v>
      </c>
      <c r="DJ12" s="108">
        <f t="shared" si="23"/>
        <v>66411.237724494495</v>
      </c>
      <c r="DK12" s="108">
        <f t="shared" si="24"/>
        <v>66422.312151601102</v>
      </c>
      <c r="DL12" s="108">
        <f t="shared" si="25"/>
        <v>66433.388425427329</v>
      </c>
      <c r="DM12" s="108">
        <f t="shared" si="26"/>
        <v>66444.466546281124</v>
      </c>
      <c r="DN12" s="108">
        <f t="shared" si="27"/>
        <v>59449.86842399132</v>
      </c>
      <c r="DO12" s="108">
        <f t="shared" si="28"/>
        <v>59459.7820057422</v>
      </c>
      <c r="DP12" s="108">
        <f t="shared" si="29"/>
        <v>59469.697240635564</v>
      </c>
      <c r="DQ12" s="108">
        <f t="shared" si="30"/>
        <v>59479.614128947083</v>
      </c>
      <c r="DR12" s="108">
        <f t="shared" si="31"/>
        <v>59489.532670952474</v>
      </c>
      <c r="DS12" s="108">
        <f t="shared" si="32"/>
        <v>60951.924678732561</v>
      </c>
      <c r="DT12" s="108">
        <f t="shared" si="33"/>
        <v>60962.08873635278</v>
      </c>
      <c r="DU12" s="108">
        <f t="shared" si="34"/>
        <v>60972.254488883671</v>
      </c>
      <c r="DV12" s="108">
        <f t="shared" si="35"/>
        <v>60982.421936607861</v>
      </c>
      <c r="DW12" s="108">
        <f t="shared" si="36"/>
        <v>60542.778437092893</v>
      </c>
      <c r="DX12" s="108">
        <f t="shared" si="37"/>
        <v>60552.874267401232</v>
      </c>
      <c r="DY12" s="108">
        <f t="shared" si="38"/>
        <v>60562.971781242966</v>
      </c>
      <c r="DZ12" s="108">
        <f t="shared" si="39"/>
        <v>60573.070978898832</v>
      </c>
      <c r="EA12" s="108">
        <f t="shared" si="40"/>
        <v>61970.772252569928</v>
      </c>
      <c r="EB12" s="108">
        <f t="shared" si="41"/>
        <v>61981.106208441946</v>
      </c>
      <c r="EC12" s="108">
        <f t="shared" si="42"/>
        <v>61991.441887556073</v>
      </c>
      <c r="ED12" s="108">
        <f t="shared" si="43"/>
        <v>62001.779290199673</v>
      </c>
      <c r="EE12" s="108">
        <f t="shared" si="44"/>
        <v>62012.118416660131</v>
      </c>
      <c r="EF12" s="108">
        <f t="shared" si="45"/>
        <v>59283.700719123139</v>
      </c>
      <c r="EG12" s="108">
        <f t="shared" si="46"/>
        <v>59293.586591525447</v>
      </c>
      <c r="EH12" s="108">
        <f t="shared" si="47"/>
        <v>59303.474112449563</v>
      </c>
      <c r="EI12" s="108">
        <f t="shared" si="48"/>
        <v>59313.363282170372</v>
      </c>
      <c r="EJ12" s="108">
        <f t="shared" si="49"/>
        <v>59436.09827662701</v>
      </c>
      <c r="EK12" s="108">
        <f t="shared" si="50"/>
        <v>59446.009562132582</v>
      </c>
      <c r="EL12" s="108">
        <f t="shared" si="51"/>
        <v>59455.922500397726</v>
      </c>
      <c r="EM12" s="108">
        <f t="shared" si="52"/>
        <v>59465.837091698042</v>
      </c>
      <c r="EN12" s="108">
        <f t="shared" si="53"/>
        <v>63952.7444639682</v>
      </c>
      <c r="EO12" s="108">
        <f t="shared" si="54"/>
        <v>63963.408924247829</v>
      </c>
      <c r="EP12" s="108">
        <f t="shared" si="55"/>
        <v>63974.075162882917</v>
      </c>
      <c r="EQ12" s="108">
        <f t="shared" si="56"/>
        <v>63984.743180170044</v>
      </c>
      <c r="ER12" s="108">
        <f t="shared" si="57"/>
        <v>63995.41297640578</v>
      </c>
      <c r="ES12" s="108">
        <f t="shared" si="58"/>
        <v>64549.633348776755</v>
      </c>
      <c r="ET12" s="108">
        <f t="shared" si="59"/>
        <v>64560.397343452547</v>
      </c>
      <c r="EU12" s="108">
        <f t="shared" si="60"/>
        <v>64571.163133081704</v>
      </c>
      <c r="EV12" s="108">
        <f t="shared" si="61"/>
        <v>64581.930717963536</v>
      </c>
      <c r="EW12" s="108">
        <f t="shared" si="62"/>
        <v>63979.075859874509</v>
      </c>
      <c r="EX12" s="108">
        <f t="shared" si="63"/>
        <v>63989.744711054445</v>
      </c>
      <c r="EY12" s="108">
        <f t="shared" si="64"/>
        <v>64000.415341322056</v>
      </c>
      <c r="EZ12" s="108">
        <f t="shared" si="65"/>
        <v>64011.087750974024</v>
      </c>
      <c r="FA12" s="108">
        <f t="shared" si="66"/>
        <v>59522.64151455032</v>
      </c>
      <c r="FB12" s="108">
        <f t="shared" si="67"/>
        <v>59532.567231601104</v>
      </c>
      <c r="FC12" s="108">
        <f t="shared" si="68"/>
        <v>59542.494603817999</v>
      </c>
      <c r="FD12" s="108">
        <f t="shared" si="69"/>
        <v>59552.42363147701</v>
      </c>
      <c r="FE12" s="108">
        <f t="shared" si="70"/>
        <v>59562.354314854194</v>
      </c>
    </row>
    <row r="13" spans="1:161" ht="15.75" x14ac:dyDescent="0.25">
      <c r="A13" s="47" t="s">
        <v>177</v>
      </c>
      <c r="B13" s="12">
        <f>'Urb proj of all 25 ARs '!O13</f>
        <v>147784.3654326298</v>
      </c>
      <c r="C13" s="12">
        <f>'Urb proj of all 25 ARs '!P13</f>
        <v>149071.30889654541</v>
      </c>
      <c r="D13" s="100">
        <f t="shared" si="10"/>
        <v>8.7082517839296505E-3</v>
      </c>
      <c r="E13" s="101">
        <f t="shared" si="11"/>
        <v>1.6675531861864989E-4</v>
      </c>
      <c r="F13" s="69">
        <f t="shared" si="12"/>
        <v>147809.00926157436</v>
      </c>
      <c r="G13" s="69">
        <f t="shared" si="16"/>
        <v>147833.65720000849</v>
      </c>
      <c r="H13" s="69">
        <f t="shared" ref="H13:AM13" si="83">G13*(1+$E$13)</f>
        <v>147858.30924861744</v>
      </c>
      <c r="I13" s="69">
        <f t="shared" si="83"/>
        <v>147882.9654080866</v>
      </c>
      <c r="J13" s="69">
        <f t="shared" si="83"/>
        <v>147907.6256791015</v>
      </c>
      <c r="K13" s="69">
        <f t="shared" si="83"/>
        <v>147932.29006234775</v>
      </c>
      <c r="L13" s="69">
        <f t="shared" si="83"/>
        <v>147956.95855851108</v>
      </c>
      <c r="M13" s="69">
        <f t="shared" si="83"/>
        <v>147981.63116827735</v>
      </c>
      <c r="N13" s="69">
        <f t="shared" si="83"/>
        <v>148006.30789233252</v>
      </c>
      <c r="O13" s="69">
        <f t="shared" si="83"/>
        <v>148030.98873136268</v>
      </c>
      <c r="P13" s="69">
        <f t="shared" si="83"/>
        <v>148055.67368605401</v>
      </c>
      <c r="Q13" s="69">
        <f t="shared" si="83"/>
        <v>148080.36275709284</v>
      </c>
      <c r="R13" s="69">
        <f t="shared" si="83"/>
        <v>148105.05594516557</v>
      </c>
      <c r="S13" s="69">
        <f t="shared" si="83"/>
        <v>148129.75325095875</v>
      </c>
      <c r="T13" s="69">
        <f t="shared" si="83"/>
        <v>148154.45467515901</v>
      </c>
      <c r="U13" s="69">
        <f t="shared" si="83"/>
        <v>148179.16021845315</v>
      </c>
      <c r="V13" s="69">
        <f t="shared" si="83"/>
        <v>148203.86988152802</v>
      </c>
      <c r="W13" s="69">
        <f t="shared" si="83"/>
        <v>148228.58366507065</v>
      </c>
      <c r="X13" s="69">
        <f t="shared" si="83"/>
        <v>148253.30156976811</v>
      </c>
      <c r="Y13" s="69">
        <f t="shared" si="83"/>
        <v>148278.02359630764</v>
      </c>
      <c r="Z13" s="69">
        <f t="shared" si="83"/>
        <v>148302.74974537658</v>
      </c>
      <c r="AA13" s="69">
        <f t="shared" si="83"/>
        <v>148327.4800176624</v>
      </c>
      <c r="AB13" s="69">
        <f t="shared" si="83"/>
        <v>148352.21441385263</v>
      </c>
      <c r="AC13" s="69">
        <f t="shared" si="83"/>
        <v>148376.95293463499</v>
      </c>
      <c r="AD13" s="69">
        <f t="shared" si="83"/>
        <v>148401.69558069727</v>
      </c>
      <c r="AE13" s="69">
        <f t="shared" si="83"/>
        <v>148426.44235272738</v>
      </c>
      <c r="AF13" s="69">
        <f t="shared" si="83"/>
        <v>148451.19325141335</v>
      </c>
      <c r="AG13" s="69">
        <f t="shared" si="83"/>
        <v>148475.9482774433</v>
      </c>
      <c r="AH13" s="69">
        <f t="shared" si="83"/>
        <v>148500.70743150552</v>
      </c>
      <c r="AI13" s="69">
        <f t="shared" si="83"/>
        <v>148525.47071428836</v>
      </c>
      <c r="AJ13" s="69">
        <f t="shared" si="83"/>
        <v>148550.23812648031</v>
      </c>
      <c r="AK13" s="69">
        <f t="shared" si="83"/>
        <v>148575.00966876996</v>
      </c>
      <c r="AL13" s="69">
        <f t="shared" si="83"/>
        <v>148599.78534184603</v>
      </c>
      <c r="AM13" s="69">
        <f t="shared" si="83"/>
        <v>148624.56514639736</v>
      </c>
      <c r="AN13" s="69">
        <f t="shared" ref="AN13:BE13" si="84">AM13*(1+$E$13)</f>
        <v>148649.3490831129</v>
      </c>
      <c r="AO13" s="69">
        <f t="shared" si="84"/>
        <v>148674.13715268171</v>
      </c>
      <c r="AP13" s="69">
        <f t="shared" si="84"/>
        <v>148698.92935579296</v>
      </c>
      <c r="AQ13" s="69">
        <f t="shared" si="84"/>
        <v>148723.72569313593</v>
      </c>
      <c r="AR13" s="69">
        <f t="shared" si="84"/>
        <v>148748.52616540005</v>
      </c>
      <c r="AS13" s="69">
        <f t="shared" si="84"/>
        <v>148773.33077327482</v>
      </c>
      <c r="AT13" s="69">
        <f t="shared" si="84"/>
        <v>148798.13951744989</v>
      </c>
      <c r="AU13" s="69">
        <f t="shared" si="84"/>
        <v>148822.95239861499</v>
      </c>
      <c r="AV13" s="69">
        <f t="shared" si="84"/>
        <v>148847.76941745999</v>
      </c>
      <c r="AW13" s="69">
        <f t="shared" si="84"/>
        <v>148872.59057467486</v>
      </c>
      <c r="AX13" s="69">
        <f t="shared" si="84"/>
        <v>148897.41587094971</v>
      </c>
      <c r="AY13" s="69">
        <f t="shared" si="84"/>
        <v>148922.24530697477</v>
      </c>
      <c r="AZ13" s="69">
        <f t="shared" si="84"/>
        <v>148947.07888344035</v>
      </c>
      <c r="BA13" s="69">
        <f t="shared" si="84"/>
        <v>148971.91660103688</v>
      </c>
      <c r="BB13" s="69">
        <f t="shared" si="84"/>
        <v>148996.7584604549</v>
      </c>
      <c r="BC13" s="69">
        <f t="shared" si="84"/>
        <v>149021.60446238512</v>
      </c>
      <c r="BD13" s="69">
        <f t="shared" si="84"/>
        <v>149046.4546075183</v>
      </c>
      <c r="BE13" s="69">
        <f t="shared" si="84"/>
        <v>149071.30889654535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159099.07068864774</v>
      </c>
      <c r="DG13" s="108">
        <f t="shared" si="20"/>
        <v>159125.60130487234</v>
      </c>
      <c r="DH13" s="108">
        <f t="shared" si="21"/>
        <v>159152.13634521834</v>
      </c>
      <c r="DI13" s="108">
        <f t="shared" si="22"/>
        <v>159178.67581042342</v>
      </c>
      <c r="DJ13" s="108">
        <f t="shared" si="23"/>
        <v>172874.49005788879</v>
      </c>
      <c r="DK13" s="108">
        <f t="shared" si="24"/>
        <v>172903.31779855941</v>
      </c>
      <c r="DL13" s="108">
        <f t="shared" si="25"/>
        <v>172932.15034640912</v>
      </c>
      <c r="DM13" s="108">
        <f t="shared" si="26"/>
        <v>172960.98770223957</v>
      </c>
      <c r="DN13" s="108">
        <f t="shared" si="27"/>
        <v>153948.96852248965</v>
      </c>
      <c r="DO13" s="108">
        <f t="shared" si="28"/>
        <v>153974.64033178662</v>
      </c>
      <c r="DP13" s="108">
        <f t="shared" si="29"/>
        <v>154000.31642199433</v>
      </c>
      <c r="DQ13" s="108">
        <f t="shared" si="30"/>
        <v>154025.99679382666</v>
      </c>
      <c r="DR13" s="108">
        <f t="shared" si="31"/>
        <v>154051.6814479976</v>
      </c>
      <c r="DS13" s="108">
        <f t="shared" si="32"/>
        <v>158568.05145197635</v>
      </c>
      <c r="DT13" s="108">
        <f t="shared" si="33"/>
        <v>158594.49351791895</v>
      </c>
      <c r="DU13" s="108">
        <f t="shared" si="34"/>
        <v>158620.93999321671</v>
      </c>
      <c r="DV13" s="108">
        <f t="shared" si="35"/>
        <v>158647.39087860487</v>
      </c>
      <c r="DW13" s="108">
        <f t="shared" si="36"/>
        <v>155814.00455901178</v>
      </c>
      <c r="DX13" s="108">
        <f t="shared" si="37"/>
        <v>155839.98737298729</v>
      </c>
      <c r="DY13" s="108">
        <f t="shared" si="38"/>
        <v>155865.97451973517</v>
      </c>
      <c r="DZ13" s="108">
        <f t="shared" si="39"/>
        <v>155891.96599997801</v>
      </c>
      <c r="EA13" s="108">
        <f t="shared" si="40"/>
        <v>160943.81988226407</v>
      </c>
      <c r="EB13" s="108">
        <f t="shared" si="41"/>
        <v>160970.65812022824</v>
      </c>
      <c r="EC13" s="108">
        <f t="shared" si="42"/>
        <v>160997.50083361132</v>
      </c>
      <c r="ED13" s="108">
        <f t="shared" si="43"/>
        <v>161024.34802315963</v>
      </c>
      <c r="EE13" s="108">
        <f t="shared" si="44"/>
        <v>161051.19968961959</v>
      </c>
      <c r="EF13" s="108">
        <f t="shared" si="45"/>
        <v>164069.15240553766</v>
      </c>
      <c r="EG13" s="108">
        <f t="shared" si="46"/>
        <v>164096.51180932255</v>
      </c>
      <c r="EH13" s="108">
        <f t="shared" si="47"/>
        <v>164123.87577543352</v>
      </c>
      <c r="EI13" s="108">
        <f t="shared" si="48"/>
        <v>164151.24430463137</v>
      </c>
      <c r="EJ13" s="108">
        <f t="shared" si="49"/>
        <v>164956.17766538734</v>
      </c>
      <c r="EK13" s="108">
        <f t="shared" si="50"/>
        <v>164983.68498535204</v>
      </c>
      <c r="EL13" s="108">
        <f t="shared" si="51"/>
        <v>165011.19689230862</v>
      </c>
      <c r="EM13" s="108">
        <f t="shared" si="52"/>
        <v>165038.71338702203</v>
      </c>
      <c r="EN13" s="108">
        <f t="shared" si="53"/>
        <v>177501.93055588185</v>
      </c>
      <c r="EO13" s="108">
        <f t="shared" si="54"/>
        <v>177531.52994686711</v>
      </c>
      <c r="EP13" s="108">
        <f t="shared" si="55"/>
        <v>177561.13427370825</v>
      </c>
      <c r="EQ13" s="108">
        <f t="shared" si="56"/>
        <v>177590.74353722835</v>
      </c>
      <c r="ER13" s="108">
        <f t="shared" si="57"/>
        <v>177620.35773825063</v>
      </c>
      <c r="ES13" s="108">
        <f t="shared" si="58"/>
        <v>171542.41167184873</v>
      </c>
      <c r="ET13" s="108">
        <f t="shared" si="59"/>
        <v>171571.01728136372</v>
      </c>
      <c r="EU13" s="108">
        <f t="shared" si="60"/>
        <v>171599.62766101619</v>
      </c>
      <c r="EV13" s="108">
        <f t="shared" si="61"/>
        <v>171628.24281160167</v>
      </c>
      <c r="EW13" s="108">
        <f t="shared" si="62"/>
        <v>170415.42104776364</v>
      </c>
      <c r="EX13" s="108">
        <f t="shared" si="63"/>
        <v>170443.83872559798</v>
      </c>
      <c r="EY13" s="108">
        <f t="shared" si="64"/>
        <v>170472.26114223126</v>
      </c>
      <c r="EZ13" s="108">
        <f t="shared" si="65"/>
        <v>170500.68829845366</v>
      </c>
      <c r="FA13" s="108">
        <f t="shared" si="66"/>
        <v>155518.66293829851</v>
      </c>
      <c r="FB13" s="108">
        <f t="shared" si="67"/>
        <v>155544.5965024879</v>
      </c>
      <c r="FC13" s="108">
        <f t="shared" si="68"/>
        <v>155570.53439123707</v>
      </c>
      <c r="FD13" s="108">
        <f t="shared" si="69"/>
        <v>155596.47660526718</v>
      </c>
      <c r="FE13" s="108">
        <f t="shared" si="70"/>
        <v>155622.4231452994</v>
      </c>
    </row>
    <row r="14" spans="1:161" ht="15.75" x14ac:dyDescent="0.25">
      <c r="A14" s="47" t="s">
        <v>194</v>
      </c>
      <c r="B14" s="12">
        <f>'Urb proj of all 25 ARs '!O14</f>
        <v>42184.513063765378</v>
      </c>
      <c r="C14" s="12">
        <f>'Urb proj of all 25 ARs '!P14</f>
        <v>42551.866424907115</v>
      </c>
      <c r="D14" s="100">
        <f t="shared" si="10"/>
        <v>8.7082517839296141E-3</v>
      </c>
      <c r="E14" s="101">
        <f t="shared" si="11"/>
        <v>1.6675531861864989E-4</v>
      </c>
      <c r="F14" s="69">
        <f t="shared" si="12"/>
        <v>42191.547555682097</v>
      </c>
      <c r="G14" s="69">
        <f t="shared" si="16"/>
        <v>42198.58322063776</v>
      </c>
      <c r="H14" s="69">
        <f t="shared" ref="H14:AM14" si="85">G14*(1+$E$14)</f>
        <v>42205.620058827975</v>
      </c>
      <c r="I14" s="69">
        <f t="shared" si="85"/>
        <v>42212.658070448386</v>
      </c>
      <c r="J14" s="69">
        <f t="shared" si="85"/>
        <v>42219.697255694664</v>
      </c>
      <c r="K14" s="69">
        <f t="shared" si="85"/>
        <v>42226.737614762518</v>
      </c>
      <c r="L14" s="69">
        <f t="shared" si="85"/>
        <v>42233.779147847694</v>
      </c>
      <c r="M14" s="69">
        <f t="shared" si="85"/>
        <v>42240.821855145965</v>
      </c>
      <c r="N14" s="69">
        <f t="shared" si="85"/>
        <v>42247.865736853135</v>
      </c>
      <c r="O14" s="69">
        <f t="shared" si="85"/>
        <v>42254.910793165043</v>
      </c>
      <c r="P14" s="69">
        <f t="shared" si="85"/>
        <v>42261.957024277559</v>
      </c>
      <c r="Q14" s="69">
        <f t="shared" si="85"/>
        <v>42269.004430386587</v>
      </c>
      <c r="R14" s="69">
        <f t="shared" si="85"/>
        <v>42276.053011688069</v>
      </c>
      <c r="S14" s="69">
        <f t="shared" si="85"/>
        <v>42283.102768377968</v>
      </c>
      <c r="T14" s="69">
        <f t="shared" si="85"/>
        <v>42290.153700652292</v>
      </c>
      <c r="U14" s="69">
        <f t="shared" si="85"/>
        <v>42297.205808707076</v>
      </c>
      <c r="V14" s="69">
        <f t="shared" si="85"/>
        <v>42304.259092738386</v>
      </c>
      <c r="W14" s="69">
        <f t="shared" si="85"/>
        <v>42311.313552942323</v>
      </c>
      <c r="X14" s="69">
        <f t="shared" si="85"/>
        <v>42318.369189515019</v>
      </c>
      <c r="Y14" s="69">
        <f t="shared" si="85"/>
        <v>42325.426002652639</v>
      </c>
      <c r="Z14" s="69">
        <f t="shared" si="85"/>
        <v>42332.483992551381</v>
      </c>
      <c r="AA14" s="69">
        <f t="shared" si="85"/>
        <v>42339.543159407476</v>
      </c>
      <c r="AB14" s="69">
        <f t="shared" si="85"/>
        <v>42346.603503417195</v>
      </c>
      <c r="AC14" s="69">
        <f t="shared" si="85"/>
        <v>42353.665024776827</v>
      </c>
      <c r="AD14" s="69">
        <f t="shared" si="85"/>
        <v>42360.727723682699</v>
      </c>
      <c r="AE14" s="69">
        <f t="shared" si="85"/>
        <v>42367.791600331177</v>
      </c>
      <c r="AF14" s="69">
        <f t="shared" si="85"/>
        <v>42374.856654918658</v>
      </c>
      <c r="AG14" s="69">
        <f t="shared" si="85"/>
        <v>42381.922887641565</v>
      </c>
      <c r="AH14" s="69">
        <f t="shared" si="85"/>
        <v>42388.990298696364</v>
      </c>
      <c r="AI14" s="69">
        <f t="shared" si="85"/>
        <v>42396.058888279549</v>
      </c>
      <c r="AJ14" s="69">
        <f t="shared" si="85"/>
        <v>42403.128656587636</v>
      </c>
      <c r="AK14" s="69">
        <f t="shared" si="85"/>
        <v>42410.199603817193</v>
      </c>
      <c r="AL14" s="69">
        <f t="shared" si="85"/>
        <v>42417.271730164808</v>
      </c>
      <c r="AM14" s="69">
        <f t="shared" si="85"/>
        <v>42424.345035827107</v>
      </c>
      <c r="AN14" s="69">
        <f t="shared" ref="AN14:BE14" si="86">AM14*(1+$E$14)</f>
        <v>42431.419521000746</v>
      </c>
      <c r="AO14" s="69">
        <f t="shared" si="86"/>
        <v>42438.495185882413</v>
      </c>
      <c r="AP14" s="69">
        <f t="shared" si="86"/>
        <v>42445.572030668831</v>
      </c>
      <c r="AQ14" s="69">
        <f t="shared" si="86"/>
        <v>42452.650055556755</v>
      </c>
      <c r="AR14" s="69">
        <f t="shared" si="86"/>
        <v>42459.729260742977</v>
      </c>
      <c r="AS14" s="69">
        <f t="shared" si="86"/>
        <v>42466.809646424314</v>
      </c>
      <c r="AT14" s="69">
        <f t="shared" si="86"/>
        <v>42473.891212797622</v>
      </c>
      <c r="AU14" s="69">
        <f t="shared" si="86"/>
        <v>42480.973960059782</v>
      </c>
      <c r="AV14" s="69">
        <f t="shared" si="86"/>
        <v>42488.057888407726</v>
      </c>
      <c r="AW14" s="69">
        <f t="shared" si="86"/>
        <v>42495.142998038398</v>
      </c>
      <c r="AX14" s="69">
        <f t="shared" si="86"/>
        <v>42502.229289148781</v>
      </c>
      <c r="AY14" s="69">
        <f t="shared" si="86"/>
        <v>42509.316761935894</v>
      </c>
      <c r="AZ14" s="69">
        <f t="shared" si="86"/>
        <v>42516.40541659679</v>
      </c>
      <c r="BA14" s="69">
        <f t="shared" si="86"/>
        <v>42523.495253328554</v>
      </c>
      <c r="BB14" s="69">
        <f t="shared" si="86"/>
        <v>42530.586272328299</v>
      </c>
      <c r="BC14" s="69">
        <f t="shared" si="86"/>
        <v>42537.678473793181</v>
      </c>
      <c r="BD14" s="69">
        <f t="shared" si="86"/>
        <v>42544.771857920379</v>
      </c>
      <c r="BE14" s="69">
        <f t="shared" si="86"/>
        <v>42551.866424907108</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50118.476137739366</v>
      </c>
      <c r="DG14" s="108">
        <f t="shared" si="20"/>
        <v>50126.833660196404</v>
      </c>
      <c r="DH14" s="108">
        <f t="shared" si="21"/>
        <v>50135.192576314752</v>
      </c>
      <c r="DI14" s="108">
        <f t="shared" si="22"/>
        <v>50143.552886326826</v>
      </c>
      <c r="DJ14" s="108">
        <f t="shared" si="23"/>
        <v>55169.536694054252</v>
      </c>
      <c r="DK14" s="108">
        <f t="shared" si="24"/>
        <v>55178.736507723712</v>
      </c>
      <c r="DL14" s="108">
        <f t="shared" si="25"/>
        <v>55187.937855511031</v>
      </c>
      <c r="DM14" s="108">
        <f t="shared" si="26"/>
        <v>55197.140737672038</v>
      </c>
      <c r="DN14" s="108">
        <f t="shared" si="27"/>
        <v>50383.488858240205</v>
      </c>
      <c r="DO14" s="108">
        <f t="shared" si="28"/>
        <v>50391.890572977878</v>
      </c>
      <c r="DP14" s="108">
        <f t="shared" si="29"/>
        <v>50400.293688746169</v>
      </c>
      <c r="DQ14" s="108">
        <f t="shared" si="30"/>
        <v>50408.69820577871</v>
      </c>
      <c r="DR14" s="108">
        <f t="shared" si="31"/>
        <v>50417.104124309168</v>
      </c>
      <c r="DS14" s="108">
        <f t="shared" si="32"/>
        <v>51339.403428180485</v>
      </c>
      <c r="DT14" s="108">
        <f t="shared" si="33"/>
        <v>51347.964546756841</v>
      </c>
      <c r="DU14" s="108">
        <f t="shared" si="34"/>
        <v>51356.527092945253</v>
      </c>
      <c r="DV14" s="108">
        <f t="shared" si="35"/>
        <v>51365.091066983783</v>
      </c>
      <c r="DW14" s="108">
        <f t="shared" si="36"/>
        <v>49859.946182043102</v>
      </c>
      <c r="DX14" s="108">
        <f t="shared" si="37"/>
        <v>49868.260593255</v>
      </c>
      <c r="DY14" s="108">
        <f t="shared" si="38"/>
        <v>49876.57639093919</v>
      </c>
      <c r="DZ14" s="108">
        <f t="shared" si="39"/>
        <v>49884.893575326867</v>
      </c>
      <c r="EA14" s="108">
        <f t="shared" si="40"/>
        <v>51208.848291164693</v>
      </c>
      <c r="EB14" s="108">
        <f t="shared" si="41"/>
        <v>51217.387638977583</v>
      </c>
      <c r="EC14" s="108">
        <f t="shared" si="42"/>
        <v>51225.92841077214</v>
      </c>
      <c r="ED14" s="108">
        <f t="shared" si="43"/>
        <v>51234.470606785806</v>
      </c>
      <c r="EE14" s="108">
        <f t="shared" si="44"/>
        <v>51243.014227256099</v>
      </c>
      <c r="EF14" s="108">
        <f t="shared" si="45"/>
        <v>48692.859690670339</v>
      </c>
      <c r="EG14" s="108">
        <f t="shared" si="46"/>
        <v>48700.979484002506</v>
      </c>
      <c r="EH14" s="108">
        <f t="shared" si="47"/>
        <v>48709.100631353394</v>
      </c>
      <c r="EI14" s="108">
        <f t="shared" si="48"/>
        <v>48717.223132948813</v>
      </c>
      <c r="EJ14" s="108">
        <f t="shared" si="49"/>
        <v>48695.022899621217</v>
      </c>
      <c r="EK14" s="108">
        <f t="shared" si="50"/>
        <v>48703.143053679989</v>
      </c>
      <c r="EL14" s="108">
        <f t="shared" si="51"/>
        <v>48711.264561817632</v>
      </c>
      <c r="EM14" s="108">
        <f t="shared" si="52"/>
        <v>48719.387424259956</v>
      </c>
      <c r="EN14" s="108">
        <f t="shared" si="53"/>
        <v>52353.622915744345</v>
      </c>
      <c r="EO14" s="108">
        <f t="shared" si="54"/>
        <v>52362.353160814506</v>
      </c>
      <c r="EP14" s="108">
        <f t="shared" si="55"/>
        <v>52371.084861699463</v>
      </c>
      <c r="EQ14" s="108">
        <f t="shared" si="56"/>
        <v>52379.818018641978</v>
      </c>
      <c r="ER14" s="108">
        <f t="shared" si="57"/>
        <v>52388.552631884864</v>
      </c>
      <c r="ES14" s="108">
        <f t="shared" si="58"/>
        <v>52538.023700084843</v>
      </c>
      <c r="ET14" s="108">
        <f t="shared" si="59"/>
        <v>52546.784694966547</v>
      </c>
      <c r="EU14" s="108">
        <f t="shared" si="60"/>
        <v>52555.547150790735</v>
      </c>
      <c r="EV14" s="108">
        <f t="shared" si="61"/>
        <v>52564.311067801049</v>
      </c>
      <c r="EW14" s="108">
        <f t="shared" si="62"/>
        <v>51957.113812401716</v>
      </c>
      <c r="EX14" s="108">
        <f t="shared" si="63"/>
        <v>51965.777937470011</v>
      </c>
      <c r="EY14" s="108">
        <f t="shared" si="64"/>
        <v>51974.44350732724</v>
      </c>
      <c r="EZ14" s="108">
        <f t="shared" si="65"/>
        <v>51983.110522214323</v>
      </c>
      <c r="FA14" s="108">
        <f t="shared" si="66"/>
        <v>48529.760768473767</v>
      </c>
      <c r="FB14" s="108">
        <f t="shared" si="67"/>
        <v>48537.853364193194</v>
      </c>
      <c r="FC14" s="108">
        <f t="shared" si="68"/>
        <v>48545.947309396011</v>
      </c>
      <c r="FD14" s="108">
        <f t="shared" si="69"/>
        <v>48554.042604307237</v>
      </c>
      <c r="FE14" s="108">
        <f t="shared" si="70"/>
        <v>48562.139249151944</v>
      </c>
    </row>
    <row r="15" spans="1:161" ht="15.75" x14ac:dyDescent="0.25">
      <c r="A15" s="47" t="s">
        <v>179</v>
      </c>
      <c r="B15" s="12">
        <f>'Urb proj of all 25 ARs '!O15</f>
        <v>2631.9604453391416</v>
      </c>
      <c r="C15" s="12">
        <f>'Urb proj of all 25 ARs '!P15</f>
        <v>2654.8802195824983</v>
      </c>
      <c r="D15" s="100">
        <f t="shared" si="10"/>
        <v>8.708251783929569E-3</v>
      </c>
      <c r="E15" s="101">
        <f t="shared" si="11"/>
        <v>1.6675531861864989E-4</v>
      </c>
      <c r="F15" s="69">
        <f t="shared" si="12"/>
        <v>2632.3993387417959</v>
      </c>
      <c r="G15" s="69">
        <f t="shared" si="16"/>
        <v>2632.8383053322591</v>
      </c>
      <c r="H15" s="69">
        <f t="shared" ref="H15:AM15" si="87">G15*(1+$E$15)</f>
        <v>2633.2773451227363</v>
      </c>
      <c r="I15" s="69">
        <f t="shared" si="87"/>
        <v>2633.7164581254333</v>
      </c>
      <c r="J15" s="69">
        <f t="shared" si="87"/>
        <v>2634.1556443525592</v>
      </c>
      <c r="K15" s="69">
        <f t="shared" si="87"/>
        <v>2634.5949038163244</v>
      </c>
      <c r="L15" s="69">
        <f t="shared" si="87"/>
        <v>2635.0342365289412</v>
      </c>
      <c r="M15" s="69">
        <f t="shared" si="87"/>
        <v>2635.4736425026244</v>
      </c>
      <c r="N15" s="69">
        <f t="shared" si="87"/>
        <v>2635.913121749591</v>
      </c>
      <c r="O15" s="69">
        <f t="shared" si="87"/>
        <v>2636.3526742820595</v>
      </c>
      <c r="P15" s="69">
        <f t="shared" si="87"/>
        <v>2636.7923001122504</v>
      </c>
      <c r="Q15" s="69">
        <f t="shared" si="87"/>
        <v>2637.2319992523867</v>
      </c>
      <c r="R15" s="69">
        <f t="shared" si="87"/>
        <v>2637.6717717146935</v>
      </c>
      <c r="S15" s="69">
        <f t="shared" si="87"/>
        <v>2638.1116175113971</v>
      </c>
      <c r="T15" s="69">
        <f t="shared" si="87"/>
        <v>2638.5515366547265</v>
      </c>
      <c r="U15" s="69">
        <f t="shared" si="87"/>
        <v>2638.9915291569132</v>
      </c>
      <c r="V15" s="69">
        <f t="shared" si="87"/>
        <v>2639.4315950301898</v>
      </c>
      <c r="W15" s="69">
        <f t="shared" si="87"/>
        <v>2639.8717342867913</v>
      </c>
      <c r="X15" s="69">
        <f t="shared" si="87"/>
        <v>2640.3119469389544</v>
      </c>
      <c r="Y15" s="69">
        <f t="shared" si="87"/>
        <v>2640.7522329989188</v>
      </c>
      <c r="Z15" s="69">
        <f t="shared" si="87"/>
        <v>2641.1925924789252</v>
      </c>
      <c r="AA15" s="69">
        <f t="shared" si="87"/>
        <v>2641.6330253912174</v>
      </c>
      <c r="AB15" s="69">
        <f t="shared" si="87"/>
        <v>2642.0735317480403</v>
      </c>
      <c r="AC15" s="69">
        <f t="shared" si="87"/>
        <v>2642.5141115616407</v>
      </c>
      <c r="AD15" s="69">
        <f t="shared" si="87"/>
        <v>2642.9547648442685</v>
      </c>
      <c r="AE15" s="69">
        <f t="shared" si="87"/>
        <v>2643.3954916081748</v>
      </c>
      <c r="AF15" s="69">
        <f t="shared" si="87"/>
        <v>2643.836291865613</v>
      </c>
      <c r="AG15" s="69">
        <f t="shared" si="87"/>
        <v>2644.2771656288387</v>
      </c>
      <c r="AH15" s="69">
        <f t="shared" si="87"/>
        <v>2644.7181129101091</v>
      </c>
      <c r="AI15" s="69">
        <f t="shared" si="87"/>
        <v>2645.1591337216837</v>
      </c>
      <c r="AJ15" s="69">
        <f t="shared" si="87"/>
        <v>2645.6002280758244</v>
      </c>
      <c r="AK15" s="69">
        <f t="shared" si="87"/>
        <v>2646.0413959847947</v>
      </c>
      <c r="AL15" s="69">
        <f t="shared" si="87"/>
        <v>2646.4826374608601</v>
      </c>
      <c r="AM15" s="69">
        <f t="shared" si="87"/>
        <v>2646.9239525162889</v>
      </c>
      <c r="AN15" s="69">
        <f t="shared" ref="AN15:BE15" si="88">AM15*(1+$E$15)</f>
        <v>2647.36534116335</v>
      </c>
      <c r="AO15" s="69">
        <f t="shared" si="88"/>
        <v>2647.8068034143157</v>
      </c>
      <c r="AP15" s="69">
        <f t="shared" si="88"/>
        <v>2648.2483392814597</v>
      </c>
      <c r="AQ15" s="69">
        <f t="shared" si="88"/>
        <v>2648.6899487770579</v>
      </c>
      <c r="AR15" s="69">
        <f t="shared" si="88"/>
        <v>2649.1316319133884</v>
      </c>
      <c r="AS15" s="69">
        <f t="shared" si="88"/>
        <v>2649.5733887027309</v>
      </c>
      <c r="AT15" s="69">
        <f t="shared" si="88"/>
        <v>2650.0152191573675</v>
      </c>
      <c r="AU15" s="69">
        <f t="shared" si="88"/>
        <v>2650.4571232895823</v>
      </c>
      <c r="AV15" s="69">
        <f t="shared" si="88"/>
        <v>2650.8991011116614</v>
      </c>
      <c r="AW15" s="69">
        <f t="shared" si="88"/>
        <v>2651.3411526358932</v>
      </c>
      <c r="AX15" s="69">
        <f t="shared" si="88"/>
        <v>2651.7832778745678</v>
      </c>
      <c r="AY15" s="69">
        <f t="shared" si="88"/>
        <v>2652.2254768399775</v>
      </c>
      <c r="AZ15" s="69">
        <f t="shared" si="88"/>
        <v>2652.6677495444164</v>
      </c>
      <c r="BA15" s="69">
        <f t="shared" si="88"/>
        <v>2653.1100960001813</v>
      </c>
      <c r="BB15" s="69">
        <f t="shared" si="88"/>
        <v>2653.5525162195704</v>
      </c>
      <c r="BC15" s="69">
        <f t="shared" si="88"/>
        <v>2653.9950102148841</v>
      </c>
      <c r="BD15" s="69">
        <f t="shared" si="88"/>
        <v>2654.4375779984248</v>
      </c>
      <c r="BE15" s="69">
        <f t="shared" si="88"/>
        <v>2654.8802195824974</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8651.817854048868</v>
      </c>
      <c r="DG15" s="108">
        <f t="shared" si="20"/>
        <v>8653.2605906917488</v>
      </c>
      <c r="DH15" s="108">
        <f t="shared" si="21"/>
        <v>8654.7035679186411</v>
      </c>
      <c r="DI15" s="108">
        <f t="shared" si="22"/>
        <v>8656.1467857696589</v>
      </c>
      <c r="DJ15" s="108">
        <f t="shared" si="23"/>
        <v>9992.2225022798266</v>
      </c>
      <c r="DK15" s="108">
        <f t="shared" si="24"/>
        <v>9993.888758526904</v>
      </c>
      <c r="DL15" s="108">
        <f t="shared" si="25"/>
        <v>9995.5552926310702</v>
      </c>
      <c r="DM15" s="108">
        <f t="shared" si="26"/>
        <v>9997.2221046386621</v>
      </c>
      <c r="DN15" s="108">
        <f t="shared" si="27"/>
        <v>7877.095763715558</v>
      </c>
      <c r="DO15" s="108">
        <f t="shared" si="28"/>
        <v>7878.4093113294257</v>
      </c>
      <c r="DP15" s="108">
        <f t="shared" si="29"/>
        <v>7879.7230779843439</v>
      </c>
      <c r="DQ15" s="108">
        <f t="shared" si="30"/>
        <v>7881.0370637168398</v>
      </c>
      <c r="DR15" s="108">
        <f t="shared" si="31"/>
        <v>7882.351268563446</v>
      </c>
      <c r="DS15" s="108">
        <f t="shared" si="32"/>
        <v>8043.4122359600042</v>
      </c>
      <c r="DT15" s="108">
        <f t="shared" si="33"/>
        <v>8044.7535177301925</v>
      </c>
      <c r="DU15" s="108">
        <f t="shared" si="34"/>
        <v>8046.09502316625</v>
      </c>
      <c r="DV15" s="108">
        <f t="shared" si="35"/>
        <v>8047.4367523054743</v>
      </c>
      <c r="DW15" s="108">
        <f t="shared" si="36"/>
        <v>7470.6463330501729</v>
      </c>
      <c r="DX15" s="108">
        <f t="shared" si="37"/>
        <v>7471.8921030597276</v>
      </c>
      <c r="DY15" s="108">
        <f t="shared" si="38"/>
        <v>7473.1380808080567</v>
      </c>
      <c r="DZ15" s="108">
        <f t="shared" si="39"/>
        <v>7474.3842663298028</v>
      </c>
      <c r="EA15" s="108">
        <f t="shared" si="40"/>
        <v>7877.9746743447395</v>
      </c>
      <c r="EB15" s="108">
        <f t="shared" si="41"/>
        <v>7879.2883685216302</v>
      </c>
      <c r="EC15" s="108">
        <f t="shared" si="42"/>
        <v>7880.6022817640114</v>
      </c>
      <c r="ED15" s="108">
        <f t="shared" si="43"/>
        <v>7881.9164141084138</v>
      </c>
      <c r="EE15" s="108">
        <f t="shared" si="44"/>
        <v>7883.2307655913737</v>
      </c>
      <c r="EF15" s="108">
        <f t="shared" si="45"/>
        <v>8841.1637947340059</v>
      </c>
      <c r="EG15" s="108">
        <f t="shared" si="46"/>
        <v>8842.6381058195566</v>
      </c>
      <c r="EH15" s="108">
        <f t="shared" si="47"/>
        <v>8844.1126627543217</v>
      </c>
      <c r="EI15" s="108">
        <f t="shared" si="48"/>
        <v>8845.5874655792977</v>
      </c>
      <c r="EJ15" s="108">
        <f t="shared" si="49"/>
        <v>9094.42553876688</v>
      </c>
      <c r="EK15" s="108">
        <f t="shared" si="50"/>
        <v>9095.9420825952511</v>
      </c>
      <c r="EL15" s="108">
        <f t="shared" si="51"/>
        <v>9097.4588793153707</v>
      </c>
      <c r="EM15" s="108">
        <f t="shared" si="52"/>
        <v>9098.9759289694121</v>
      </c>
      <c r="EN15" s="108">
        <f t="shared" si="53"/>
        <v>10058.047192661261</v>
      </c>
      <c r="EO15" s="108">
        <f t="shared" si="54"/>
        <v>10059.724425525555</v>
      </c>
      <c r="EP15" s="108">
        <f t="shared" si="55"/>
        <v>10061.40193807735</v>
      </c>
      <c r="EQ15" s="108">
        <f t="shared" si="56"/>
        <v>10063.079730363284</v>
      </c>
      <c r="ER15" s="108">
        <f t="shared" si="57"/>
        <v>10064.757802430006</v>
      </c>
      <c r="ES15" s="108">
        <f t="shared" si="58"/>
        <v>9761.378172866629</v>
      </c>
      <c r="ET15" s="108">
        <f t="shared" si="59"/>
        <v>9763.0059345940026</v>
      </c>
      <c r="EU15" s="108">
        <f t="shared" si="60"/>
        <v>9764.6339677593023</v>
      </c>
      <c r="EV15" s="108">
        <f t="shared" si="61"/>
        <v>9766.2622724077901</v>
      </c>
      <c r="EW15" s="108">
        <f t="shared" si="62"/>
        <v>9318.0753133643739</v>
      </c>
      <c r="EX15" s="108">
        <f t="shared" si="63"/>
        <v>9319.629151982168</v>
      </c>
      <c r="EY15" s="108">
        <f t="shared" si="64"/>
        <v>9321.1832497108153</v>
      </c>
      <c r="EZ15" s="108">
        <f t="shared" si="65"/>
        <v>9322.7376065935223</v>
      </c>
      <c r="FA15" s="108">
        <f t="shared" si="66"/>
        <v>8248.1775613671252</v>
      </c>
      <c r="FB15" s="108">
        <f t="shared" si="67"/>
        <v>8249.5529888443962</v>
      </c>
      <c r="FC15" s="108">
        <f t="shared" si="68"/>
        <v>8250.9286456815116</v>
      </c>
      <c r="FD15" s="108">
        <f t="shared" si="69"/>
        <v>8252.3045319167231</v>
      </c>
      <c r="FE15" s="108">
        <f t="shared" si="70"/>
        <v>8253.6806475882804</v>
      </c>
    </row>
    <row r="16" spans="1:161" ht="15.75" x14ac:dyDescent="0.25">
      <c r="A16" s="47" t="s">
        <v>170</v>
      </c>
      <c r="B16" s="12">
        <f>'Urb proj of all 25 ARs '!O16</f>
        <v>19954.767333163425</v>
      </c>
      <c r="C16" s="12">
        <f>'Urb proj of all 25 ARs '!P16</f>
        <v>20128.538471390348</v>
      </c>
      <c r="D16" s="100">
        <f t="shared" si="10"/>
        <v>8.7082517839297061E-3</v>
      </c>
      <c r="E16" s="101">
        <f t="shared" si="11"/>
        <v>1.6675531861864989E-4</v>
      </c>
      <c r="F16" s="69">
        <f t="shared" si="12"/>
        <v>19958.094896748029</v>
      </c>
      <c r="G16" s="69">
        <f t="shared" si="13"/>
        <v>19961.423015221557</v>
      </c>
      <c r="H16" s="69">
        <f>G16*(1+$E$16)</f>
        <v>19964.751688676541</v>
      </c>
      <c r="I16" s="69">
        <f t="shared" ref="I16:BE16" si="89">H16*(1+$E$16)</f>
        <v>19968.080917205527</v>
      </c>
      <c r="J16" s="69">
        <f t="shared" si="89"/>
        <v>19971.410700901077</v>
      </c>
      <c r="K16" s="69">
        <f t="shared" si="89"/>
        <v>19974.741039855769</v>
      </c>
      <c r="L16" s="69">
        <f t="shared" si="89"/>
        <v>19978.071934162195</v>
      </c>
      <c r="M16" s="69">
        <f t="shared" si="89"/>
        <v>19981.403383912962</v>
      </c>
      <c r="N16" s="69">
        <f t="shared" si="89"/>
        <v>19984.735389200694</v>
      </c>
      <c r="O16" s="69">
        <f t="shared" si="89"/>
        <v>19988.067950118031</v>
      </c>
      <c r="P16" s="69">
        <f t="shared" si="89"/>
        <v>19991.401066757626</v>
      </c>
      <c r="Q16" s="69">
        <f t="shared" si="89"/>
        <v>19994.734739212145</v>
      </c>
      <c r="R16" s="69">
        <f t="shared" si="89"/>
        <v>19998.068967574276</v>
      </c>
      <c r="S16" s="69">
        <f t="shared" si="89"/>
        <v>20001.403751936723</v>
      </c>
      <c r="T16" s="69">
        <f t="shared" si="89"/>
        <v>20004.739092392196</v>
      </c>
      <c r="U16" s="69">
        <f t="shared" si="89"/>
        <v>20008.07498903343</v>
      </c>
      <c r="V16" s="69">
        <f t="shared" si="89"/>
        <v>20011.411441953172</v>
      </c>
      <c r="W16" s="69">
        <f t="shared" si="89"/>
        <v>20014.748451244184</v>
      </c>
      <c r="X16" s="69">
        <f t="shared" si="89"/>
        <v>20018.086016999245</v>
      </c>
      <c r="Y16" s="69">
        <f t="shared" si="89"/>
        <v>20021.424139311144</v>
      </c>
      <c r="Z16" s="69">
        <f t="shared" si="89"/>
        <v>20024.762818272695</v>
      </c>
      <c r="AA16" s="69">
        <f t="shared" si="89"/>
        <v>20028.10205397672</v>
      </c>
      <c r="AB16" s="69">
        <f t="shared" si="89"/>
        <v>20031.441846516056</v>
      </c>
      <c r="AC16" s="69">
        <f t="shared" si="89"/>
        <v>20034.782195983564</v>
      </c>
      <c r="AD16" s="69">
        <f t="shared" si="89"/>
        <v>20038.123102472109</v>
      </c>
      <c r="AE16" s="69">
        <f t="shared" si="89"/>
        <v>20041.464566074581</v>
      </c>
      <c r="AF16" s="69">
        <f t="shared" si="89"/>
        <v>20044.806586883882</v>
      </c>
      <c r="AG16" s="69">
        <f t="shared" si="89"/>
        <v>20048.149164992927</v>
      </c>
      <c r="AH16" s="69">
        <f t="shared" si="89"/>
        <v>20051.49230049465</v>
      </c>
      <c r="AI16" s="69">
        <f t="shared" si="89"/>
        <v>20054.835993482</v>
      </c>
      <c r="AJ16" s="69">
        <f t="shared" si="89"/>
        <v>20058.180244047937</v>
      </c>
      <c r="AK16" s="69">
        <f t="shared" si="89"/>
        <v>20061.525052285444</v>
      </c>
      <c r="AL16" s="69">
        <f t="shared" si="89"/>
        <v>20064.870418287515</v>
      </c>
      <c r="AM16" s="69">
        <f t="shared" si="89"/>
        <v>20068.21634214716</v>
      </c>
      <c r="AN16" s="69">
        <f t="shared" si="89"/>
        <v>20071.562823957403</v>
      </c>
      <c r="AO16" s="69">
        <f t="shared" si="89"/>
        <v>20074.909863811288</v>
      </c>
      <c r="AP16" s="69">
        <f t="shared" si="89"/>
        <v>20078.25746180187</v>
      </c>
      <c r="AQ16" s="69">
        <f t="shared" si="89"/>
        <v>20081.605618022219</v>
      </c>
      <c r="AR16" s="69">
        <f t="shared" si="89"/>
        <v>20084.954332565427</v>
      </c>
      <c r="AS16" s="69">
        <f t="shared" si="89"/>
        <v>20088.303605524594</v>
      </c>
      <c r="AT16" s="69">
        <f t="shared" si="89"/>
        <v>20091.653436992841</v>
      </c>
      <c r="AU16" s="69">
        <f t="shared" si="89"/>
        <v>20095.003827063301</v>
      </c>
      <c r="AV16" s="69">
        <f t="shared" si="89"/>
        <v>20098.354775829128</v>
      </c>
      <c r="AW16" s="69">
        <f t="shared" si="89"/>
        <v>20101.706283383483</v>
      </c>
      <c r="AX16" s="69">
        <f t="shared" si="89"/>
        <v>20105.058349819548</v>
      </c>
      <c r="AY16" s="69">
        <f t="shared" si="89"/>
        <v>20108.410975230519</v>
      </c>
      <c r="AZ16" s="69">
        <f t="shared" si="89"/>
        <v>20111.764159709608</v>
      </c>
      <c r="BA16" s="69">
        <f t="shared" si="89"/>
        <v>20115.117903350045</v>
      </c>
      <c r="BB16" s="69">
        <f t="shared" si="89"/>
        <v>20118.472206245071</v>
      </c>
      <c r="BC16" s="69">
        <f t="shared" si="89"/>
        <v>20121.827068487943</v>
      </c>
      <c r="BD16" s="69">
        <f t="shared" si="89"/>
        <v>20125.182490171937</v>
      </c>
      <c r="BE16" s="69">
        <f t="shared" si="89"/>
        <v>20128.538471390344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21456.000439904627</v>
      </c>
      <c r="DG16" s="108">
        <f t="shared" si="15"/>
        <v>21459.578342094264</v>
      </c>
      <c r="DH16" s="108">
        <f t="shared" si="15"/>
        <v>21463.15684091812</v>
      </c>
      <c r="DI16" s="108">
        <f t="shared" si="15"/>
        <v>21466.735936475689</v>
      </c>
      <c r="DJ16" s="108">
        <f t="shared" si="15"/>
        <v>22786.74312173199</v>
      </c>
      <c r="DK16" s="108">
        <f t="shared" si="15"/>
        <v>22790.542932341534</v>
      </c>
      <c r="DL16" s="108">
        <f t="shared" si="15"/>
        <v>22794.34337658971</v>
      </c>
      <c r="DM16" s="108">
        <f t="shared" si="15"/>
        <v>22798.144454582172</v>
      </c>
      <c r="DN16" s="108">
        <f t="shared" si="15"/>
        <v>19831.772546421886</v>
      </c>
      <c r="DO16" s="108">
        <f t="shared" si="15"/>
        <v>19835.079599971639</v>
      </c>
      <c r="DP16" s="108">
        <f t="shared" si="15"/>
        <v>19838.387204990158</v>
      </c>
      <c r="DQ16" s="108">
        <f t="shared" si="15"/>
        <v>19841.695361569404</v>
      </c>
      <c r="DR16" s="108">
        <f t="shared" si="15"/>
        <v>19845.004069801358</v>
      </c>
      <c r="DS16" s="108">
        <f t="shared" si="15"/>
        <v>21014.849866335953</v>
      </c>
      <c r="DT16" s="108">
        <f t="shared" si="15"/>
        <v>21018.354204321135</v>
      </c>
      <c r="DU16" s="108">
        <f t="shared" si="15"/>
        <v>21021.859126673316</v>
      </c>
      <c r="DV16" s="108">
        <f t="shared" ref="DV16:EK28" si="90">V16*BV16</f>
        <v>21025.364633489939</v>
      </c>
      <c r="DW16" s="108">
        <f t="shared" si="90"/>
        <v>20113.768293815425</v>
      </c>
      <c r="DX16" s="108">
        <f t="shared" si="90"/>
        <v>20117.122371655885</v>
      </c>
      <c r="DY16" s="108">
        <f t="shared" si="90"/>
        <v>20120.477008806658</v>
      </c>
      <c r="DZ16" s="108">
        <f t="shared" si="90"/>
        <v>20123.832205361025</v>
      </c>
      <c r="EA16" s="108">
        <f t="shared" si="90"/>
        <v>20988.25101329766</v>
      </c>
      <c r="EB16" s="108">
        <f t="shared" si="90"/>
        <v>20991.750915782632</v>
      </c>
      <c r="EC16" s="108">
        <f t="shared" si="90"/>
        <v>20995.251401894955</v>
      </c>
      <c r="ED16" s="108">
        <f t="shared" si="90"/>
        <v>20998.752471731957</v>
      </c>
      <c r="EE16" s="108">
        <f t="shared" si="90"/>
        <v>21002.254125390973</v>
      </c>
      <c r="EF16" s="108">
        <f t="shared" si="90"/>
        <v>20516.56031098084</v>
      </c>
      <c r="EG16" s="108">
        <f t="shared" si="90"/>
        <v>20519.981556532457</v>
      </c>
      <c r="EH16" s="108">
        <f t="shared" si="90"/>
        <v>20523.403372594967</v>
      </c>
      <c r="EI16" s="108">
        <f t="shared" si="90"/>
        <v>20526.825759263502</v>
      </c>
      <c r="EJ16" s="108">
        <f t="shared" si="90"/>
        <v>20844.141092289894</v>
      </c>
      <c r="EK16" s="108">
        <f t="shared" si="90"/>
        <v>20847.616963679073</v>
      </c>
      <c r="EL16" s="108">
        <f t="shared" ref="EL16:FA28" si="91">AL16*CL16</f>
        <v>20851.09341468829</v>
      </c>
      <c r="EM16" s="108">
        <f t="shared" si="91"/>
        <v>20854.570445414207</v>
      </c>
      <c r="EN16" s="108">
        <f t="shared" si="91"/>
        <v>22650.029987675676</v>
      </c>
      <c r="EO16" s="108">
        <f t="shared" si="91"/>
        <v>22653.807000642995</v>
      </c>
      <c r="EP16" s="108">
        <f t="shared" si="91"/>
        <v>22657.584643447313</v>
      </c>
      <c r="EQ16" s="108">
        <f t="shared" si="91"/>
        <v>22661.362916193662</v>
      </c>
      <c r="ER16" s="108">
        <f t="shared" si="91"/>
        <v>22665.141818987086</v>
      </c>
      <c r="ES16" s="108">
        <f t="shared" si="91"/>
        <v>22402.679445774193</v>
      </c>
      <c r="ET16" s="108">
        <f t="shared" si="91"/>
        <v>22406.415211723084</v>
      </c>
      <c r="EU16" s="108">
        <f t="shared" si="91"/>
        <v>22410.151600630812</v>
      </c>
      <c r="EV16" s="108">
        <f t="shared" si="91"/>
        <v>22413.888612601269</v>
      </c>
      <c r="EW16" s="108">
        <f t="shared" si="91"/>
        <v>21996.591607094822</v>
      </c>
      <c r="EX16" s="108">
        <f t="shared" si="91"/>
        <v>22000.259655736791</v>
      </c>
      <c r="EY16" s="108">
        <f t="shared" si="91"/>
        <v>22003.928316045374</v>
      </c>
      <c r="EZ16" s="108">
        <f t="shared" si="91"/>
        <v>22007.597588122579</v>
      </c>
      <c r="FA16" s="108">
        <f t="shared" si="91"/>
        <v>20202.582236137485</v>
      </c>
      <c r="FB16" s="108">
        <f t="shared" ref="FB16:FE28" si="92">BB16*DB16</f>
        <v>20205.95112417519</v>
      </c>
      <c r="FC16" s="108">
        <f t="shared" si="92"/>
        <v>20209.320573992896</v>
      </c>
      <c r="FD16" s="108">
        <f t="shared" si="92"/>
        <v>20212.690585684279</v>
      </c>
      <c r="FE16" s="108">
        <f t="shared" si="92"/>
        <v>20216.061159343033</v>
      </c>
    </row>
    <row r="17" spans="1:161" ht="15.75" x14ac:dyDescent="0.25">
      <c r="A17" s="87" t="s">
        <v>174</v>
      </c>
      <c r="B17" s="12">
        <f>'Urb proj of all 25 ARs '!O17</f>
        <v>24123.883612318597</v>
      </c>
      <c r="C17" s="12">
        <f>'Urb proj of all 25 ARs '!P17</f>
        <v>24333.960464820881</v>
      </c>
      <c r="D17" s="100">
        <f t="shared" si="10"/>
        <v>8.7082517839295864E-3</v>
      </c>
      <c r="E17" s="101">
        <f t="shared" si="11"/>
        <v>1.6675531861864989E-4</v>
      </c>
      <c r="F17" s="69">
        <f t="shared" si="12"/>
        <v>24127.906398216688</v>
      </c>
      <c r="G17" s="69">
        <f t="shared" si="13"/>
        <v>24131.929854935723</v>
      </c>
      <c r="H17" s="69">
        <f>G17*(1+$E$17)</f>
        <v>24135.953982587565</v>
      </c>
      <c r="I17" s="69">
        <f t="shared" ref="I17:BE17" si="93">H17*(1+$E$17)</f>
        <v>24139.978781284099</v>
      </c>
      <c r="J17" s="69">
        <f t="shared" si="93"/>
        <v>24144.004251137219</v>
      </c>
      <c r="K17" s="69">
        <f t="shared" si="93"/>
        <v>24148.030392258846</v>
      </c>
      <c r="L17" s="69">
        <f t="shared" si="93"/>
        <v>24152.05720476092</v>
      </c>
      <c r="M17" s="69">
        <f t="shared" si="93"/>
        <v>24156.084688755396</v>
      </c>
      <c r="N17" s="69">
        <f t="shared" si="93"/>
        <v>24160.112844354247</v>
      </c>
      <c r="O17" s="69">
        <f t="shared" si="93"/>
        <v>24164.141671669469</v>
      </c>
      <c r="P17" s="69">
        <f t="shared" si="93"/>
        <v>24168.171170813075</v>
      </c>
      <c r="Q17" s="69">
        <f t="shared" si="93"/>
        <v>24172.201341897093</v>
      </c>
      <c r="R17" s="69">
        <f t="shared" si="93"/>
        <v>24176.232185033576</v>
      </c>
      <c r="S17" s="69">
        <f t="shared" si="93"/>
        <v>24180.263700334588</v>
      </c>
      <c r="T17" s="69">
        <f t="shared" si="93"/>
        <v>24184.29588791222</v>
      </c>
      <c r="U17" s="69">
        <f t="shared" si="93"/>
        <v>24188.328747878575</v>
      </c>
      <c r="V17" s="69">
        <f t="shared" si="93"/>
        <v>24192.36228034578</v>
      </c>
      <c r="W17" s="69">
        <f t="shared" si="93"/>
        <v>24196.396485425976</v>
      </c>
      <c r="X17" s="69">
        <f t="shared" si="93"/>
        <v>24200.431363231328</v>
      </c>
      <c r="Y17" s="69">
        <f t="shared" si="93"/>
        <v>24204.466913874014</v>
      </c>
      <c r="Z17" s="69">
        <f t="shared" si="93"/>
        <v>24208.503137466232</v>
      </c>
      <c r="AA17" s="69">
        <f t="shared" si="93"/>
        <v>24212.5400341202</v>
      </c>
      <c r="AB17" s="69">
        <f t="shared" si="93"/>
        <v>24216.577603948157</v>
      </c>
      <c r="AC17" s="69">
        <f t="shared" si="93"/>
        <v>24220.615847062356</v>
      </c>
      <c r="AD17" s="69">
        <f t="shared" si="93"/>
        <v>24224.654763575072</v>
      </c>
      <c r="AE17" s="69">
        <f t="shared" si="93"/>
        <v>24228.694353598599</v>
      </c>
      <c r="AF17" s="69">
        <f t="shared" si="93"/>
        <v>24232.734617245249</v>
      </c>
      <c r="AG17" s="69">
        <f t="shared" si="93"/>
        <v>24236.775554627347</v>
      </c>
      <c r="AH17" s="69">
        <f t="shared" si="93"/>
        <v>24240.817165857246</v>
      </c>
      <c r="AI17" s="69">
        <f t="shared" si="93"/>
        <v>24244.859451047316</v>
      </c>
      <c r="AJ17" s="69">
        <f t="shared" si="93"/>
        <v>24248.90241030994</v>
      </c>
      <c r="AK17" s="69">
        <f t="shared" si="93"/>
        <v>24252.946043757525</v>
      </c>
      <c r="AL17" s="69">
        <f t="shared" si="93"/>
        <v>24256.990351502493</v>
      </c>
      <c r="AM17" s="69">
        <f t="shared" si="93"/>
        <v>24261.035333657288</v>
      </c>
      <c r="AN17" s="69">
        <f t="shared" si="93"/>
        <v>24265.080990334369</v>
      </c>
      <c r="AO17" s="69">
        <f t="shared" si="93"/>
        <v>24269.127321646218</v>
      </c>
      <c r="AP17" s="69">
        <f t="shared" si="93"/>
        <v>24273.174327705336</v>
      </c>
      <c r="AQ17" s="69">
        <f t="shared" si="93"/>
        <v>24277.222008624238</v>
      </c>
      <c r="AR17" s="69">
        <f t="shared" si="93"/>
        <v>24281.270364515462</v>
      </c>
      <c r="AS17" s="69">
        <f t="shared" si="93"/>
        <v>24285.319395491562</v>
      </c>
      <c r="AT17" s="69">
        <f t="shared" si="93"/>
        <v>24289.369101665114</v>
      </c>
      <c r="AU17" s="69">
        <f t="shared" si="93"/>
        <v>24293.419483148708</v>
      </c>
      <c r="AV17" s="69">
        <f t="shared" si="93"/>
        <v>24297.470540054957</v>
      </c>
      <c r="AW17" s="69">
        <f t="shared" si="93"/>
        <v>24301.522272496491</v>
      </c>
      <c r="AX17" s="69">
        <f t="shared" si="93"/>
        <v>24305.57468058596</v>
      </c>
      <c r="AY17" s="69">
        <f t="shared" si="93"/>
        <v>24309.627764436031</v>
      </c>
      <c r="AZ17" s="69">
        <f t="shared" si="93"/>
        <v>24313.68152415939</v>
      </c>
      <c r="BA17" s="69">
        <f t="shared" si="93"/>
        <v>24317.735959868744</v>
      </c>
      <c r="BB17" s="69">
        <f t="shared" si="93"/>
        <v>24321.791071676817</v>
      </c>
      <c r="BC17" s="69">
        <f t="shared" si="93"/>
        <v>24325.84685969635</v>
      </c>
      <c r="BD17" s="69">
        <f t="shared" si="93"/>
        <v>24329.903324040108</v>
      </c>
      <c r="BE17" s="69">
        <f t="shared" si="93"/>
        <v>24333.96046482087</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39424.186447311906</v>
      </c>
      <c r="DG17" s="108">
        <f t="shared" si="15"/>
        <v>39430.760640084212</v>
      </c>
      <c r="DH17" s="108">
        <f t="shared" si="15"/>
        <v>39437.33592913812</v>
      </c>
      <c r="DI17" s="108">
        <f t="shared" si="15"/>
        <v>39443.91231465646</v>
      </c>
      <c r="DJ17" s="108">
        <f t="shared" si="15"/>
        <v>45765.092645361292</v>
      </c>
      <c r="DK17" s="108">
        <f t="shared" si="15"/>
        <v>45772.724217966977</v>
      </c>
      <c r="DL17" s="108">
        <f t="shared" si="15"/>
        <v>45780.357063177988</v>
      </c>
      <c r="DM17" s="108">
        <f t="shared" si="15"/>
        <v>45787.991181206533</v>
      </c>
      <c r="DN17" s="108">
        <f t="shared" si="15"/>
        <v>38088.191436655972</v>
      </c>
      <c r="DO17" s="108">
        <f t="shared" si="15"/>
        <v>38094.542845154603</v>
      </c>
      <c r="DP17" s="108">
        <f t="shared" si="15"/>
        <v>38100.895312784378</v>
      </c>
      <c r="DQ17" s="108">
        <f t="shared" si="15"/>
        <v>38107.248839721913</v>
      </c>
      <c r="DR17" s="108">
        <f t="shared" si="15"/>
        <v>38113.603426143862</v>
      </c>
      <c r="DS17" s="108">
        <f t="shared" si="15"/>
        <v>41333.36326691501</v>
      </c>
      <c r="DT17" s="108">
        <f t="shared" si="15"/>
        <v>41340.255825076158</v>
      </c>
      <c r="DU17" s="108">
        <f t="shared" si="15"/>
        <v>41347.149532608048</v>
      </c>
      <c r="DV17" s="108">
        <f t="shared" si="90"/>
        <v>41354.044389702329</v>
      </c>
      <c r="DW17" s="108">
        <f t="shared" si="90"/>
        <v>40339.020067070742</v>
      </c>
      <c r="DX17" s="108">
        <f t="shared" si="90"/>
        <v>40345.746813214791</v>
      </c>
      <c r="DY17" s="108">
        <f t="shared" si="90"/>
        <v>40352.47468107954</v>
      </c>
      <c r="DZ17" s="108">
        <f t="shared" si="90"/>
        <v>40359.203670852032</v>
      </c>
      <c r="EA17" s="108">
        <f t="shared" si="90"/>
        <v>44994.074541060436</v>
      </c>
      <c r="EB17" s="108">
        <f t="shared" si="90"/>
        <v>45001.57754229648</v>
      </c>
      <c r="EC17" s="108">
        <f t="shared" si="90"/>
        <v>45009.081794697886</v>
      </c>
      <c r="ED17" s="108">
        <f t="shared" si="90"/>
        <v>45016.587298473292</v>
      </c>
      <c r="EE17" s="108">
        <f t="shared" si="90"/>
        <v>45024.094053831373</v>
      </c>
      <c r="EF17" s="108">
        <f t="shared" si="90"/>
        <v>45142.912908708466</v>
      </c>
      <c r="EG17" s="108">
        <f t="shared" si="90"/>
        <v>45150.440729533933</v>
      </c>
      <c r="EH17" s="108">
        <f t="shared" si="90"/>
        <v>45157.969805663553</v>
      </c>
      <c r="EI17" s="108">
        <f t="shared" si="90"/>
        <v>45165.50013730667</v>
      </c>
      <c r="EJ17" s="108">
        <f t="shared" si="90"/>
        <v>48379.218071770025</v>
      </c>
      <c r="EK17" s="108">
        <f t="shared" si="90"/>
        <v>48387.285563694102</v>
      </c>
      <c r="EL17" s="108">
        <f t="shared" si="91"/>
        <v>48395.35440091537</v>
      </c>
      <c r="EM17" s="108">
        <f t="shared" si="91"/>
        <v>48403.424583658161</v>
      </c>
      <c r="EN17" s="108">
        <f t="shared" si="91"/>
        <v>48207.55726013986</v>
      </c>
      <c r="EO17" s="108">
        <f t="shared" si="91"/>
        <v>48215.596126710603</v>
      </c>
      <c r="EP17" s="108">
        <f t="shared" si="91"/>
        <v>48223.636333805101</v>
      </c>
      <c r="EQ17" s="108">
        <f t="shared" si="91"/>
        <v>48231.677881646894</v>
      </c>
      <c r="ER17" s="108">
        <f t="shared" si="91"/>
        <v>48239.720770459557</v>
      </c>
      <c r="ES17" s="108">
        <f t="shared" si="91"/>
        <v>47690.260834648441</v>
      </c>
      <c r="ET17" s="108">
        <f t="shared" si="91"/>
        <v>47698.213439288927</v>
      </c>
      <c r="EU17" s="108">
        <f t="shared" si="91"/>
        <v>47706.167370068535</v>
      </c>
      <c r="EV17" s="108">
        <f t="shared" si="91"/>
        <v>47714.12262720841</v>
      </c>
      <c r="EW17" s="108">
        <f t="shared" si="91"/>
        <v>42780.441363005717</v>
      </c>
      <c r="EX17" s="108">
        <f t="shared" si="91"/>
        <v>42787.575229135851</v>
      </c>
      <c r="EY17" s="108">
        <f t="shared" si="91"/>
        <v>42794.710284876106</v>
      </c>
      <c r="EZ17" s="108">
        <f t="shared" si="91"/>
        <v>42801.84653042486</v>
      </c>
      <c r="FA17" s="108">
        <f t="shared" si="91"/>
        <v>39998.308773357181</v>
      </c>
      <c r="FB17" s="108">
        <f t="shared" si="92"/>
        <v>40004.978704080895</v>
      </c>
      <c r="FC17" s="108">
        <f t="shared" si="92"/>
        <v>40011.649747051022</v>
      </c>
      <c r="FD17" s="108">
        <f t="shared" si="92"/>
        <v>40018.321902453055</v>
      </c>
      <c r="FE17" s="108">
        <f t="shared" si="92"/>
        <v>40024.995170472481</v>
      </c>
    </row>
    <row r="18" spans="1:161" ht="15.75" x14ac:dyDescent="0.25">
      <c r="A18" s="47" t="s">
        <v>222</v>
      </c>
      <c r="B18" s="12">
        <f>'Urb proj of all 25 ARs '!O18</f>
        <v>28675.807041126547</v>
      </c>
      <c r="C18" s="12">
        <f>'Urb proj of all 25 ARs '!P18</f>
        <v>28925.523188948056</v>
      </c>
      <c r="D18" s="100">
        <f t="shared" si="10"/>
        <v>8.7082517839295343E-3</v>
      </c>
      <c r="E18" s="101">
        <f t="shared" si="11"/>
        <v>1.6675531861864989E-4</v>
      </c>
      <c r="F18" s="69">
        <f t="shared" si="12"/>
        <v>28680.588884466339</v>
      </c>
      <c r="G18" s="69">
        <f t="shared" si="13"/>
        <v>28685.37152520394</v>
      </c>
      <c r="H18" s="69">
        <f>G18*(1+$E$18)</f>
        <v>28690.15496347232</v>
      </c>
      <c r="I18" s="69">
        <f t="shared" ref="I18:BE18" si="94">H18*(1+$E$18)</f>
        <v>28694.939199404471</v>
      </c>
      <c r="J18" s="69">
        <f t="shared" si="94"/>
        <v>28699.724233133409</v>
      </c>
      <c r="K18" s="69">
        <f t="shared" si="94"/>
        <v>28704.510064792172</v>
      </c>
      <c r="L18" s="69">
        <f t="shared" si="94"/>
        <v>28709.296694513818</v>
      </c>
      <c r="M18" s="69">
        <f t="shared" si="94"/>
        <v>28714.084122431428</v>
      </c>
      <c r="N18" s="69">
        <f t="shared" si="94"/>
        <v>28718.872348678105</v>
      </c>
      <c r="O18" s="69">
        <f t="shared" si="94"/>
        <v>28723.661373386978</v>
      </c>
      <c r="P18" s="69">
        <f t="shared" si="94"/>
        <v>28728.451196691192</v>
      </c>
      <c r="Q18" s="69">
        <f t="shared" si="94"/>
        <v>28733.241818723916</v>
      </c>
      <c r="R18" s="69">
        <f t="shared" si="94"/>
        <v>28738.033239618344</v>
      </c>
      <c r="S18" s="69">
        <f t="shared" si="94"/>
        <v>28742.825459507691</v>
      </c>
      <c r="T18" s="69">
        <f t="shared" si="94"/>
        <v>28747.61847852519</v>
      </c>
      <c r="U18" s="69">
        <f t="shared" si="94"/>
        <v>28752.412296804105</v>
      </c>
      <c r="V18" s="69">
        <f t="shared" si="94"/>
        <v>28757.206914477712</v>
      </c>
      <c r="W18" s="69">
        <f t="shared" si="94"/>
        <v>28762.002331679319</v>
      </c>
      <c r="X18" s="69">
        <f t="shared" si="94"/>
        <v>28766.798548542251</v>
      </c>
      <c r="Y18" s="69">
        <f t="shared" si="94"/>
        <v>28771.595565199852</v>
      </c>
      <c r="Z18" s="69">
        <f t="shared" si="94"/>
        <v>28776.393381785492</v>
      </c>
      <c r="AA18" s="69">
        <f t="shared" si="94"/>
        <v>28781.191998432569</v>
      </c>
      <c r="AB18" s="69">
        <f t="shared" si="94"/>
        <v>28785.991415274493</v>
      </c>
      <c r="AC18" s="69">
        <f t="shared" si="94"/>
        <v>28790.7916324447</v>
      </c>
      <c r="AD18" s="69">
        <f t="shared" si="94"/>
        <v>28795.592650076651</v>
      </c>
      <c r="AE18" s="69">
        <f t="shared" si="94"/>
        <v>28800.394468303828</v>
      </c>
      <c r="AF18" s="69">
        <f t="shared" si="94"/>
        <v>28805.197087259734</v>
      </c>
      <c r="AG18" s="69">
        <f t="shared" si="94"/>
        <v>28810.000507077893</v>
      </c>
      <c r="AH18" s="69">
        <f t="shared" si="94"/>
        <v>28814.804727891853</v>
      </c>
      <c r="AI18" s="69">
        <f t="shared" si="94"/>
        <v>28819.609749835188</v>
      </c>
      <c r="AJ18" s="69">
        <f t="shared" si="94"/>
        <v>28824.415573041486</v>
      </c>
      <c r="AK18" s="69">
        <f t="shared" si="94"/>
        <v>28829.222197644365</v>
      </c>
      <c r="AL18" s="69">
        <f t="shared" si="94"/>
        <v>28834.02962377746</v>
      </c>
      <c r="AM18" s="69">
        <f t="shared" si="94"/>
        <v>28838.837851574433</v>
      </c>
      <c r="AN18" s="69">
        <f t="shared" si="94"/>
        <v>28843.646881168963</v>
      </c>
      <c r="AO18" s="69">
        <f t="shared" si="94"/>
        <v>28848.456712694755</v>
      </c>
      <c r="AP18" s="69">
        <f t="shared" si="94"/>
        <v>28853.267346285538</v>
      </c>
      <c r="AQ18" s="69">
        <f t="shared" si="94"/>
        <v>28858.078782075056</v>
      </c>
      <c r="AR18" s="69">
        <f t="shared" si="94"/>
        <v>28862.891020197083</v>
      </c>
      <c r="AS18" s="69">
        <f t="shared" si="94"/>
        <v>28867.704060785411</v>
      </c>
      <c r="AT18" s="69">
        <f t="shared" si="94"/>
        <v>28872.517903973854</v>
      </c>
      <c r="AU18" s="69">
        <f t="shared" si="94"/>
        <v>28877.332549896255</v>
      </c>
      <c r="AV18" s="69">
        <f t="shared" si="94"/>
        <v>28882.147998686469</v>
      </c>
      <c r="AW18" s="69">
        <f t="shared" si="94"/>
        <v>28886.964250478381</v>
      </c>
      <c r="AX18" s="69">
        <f t="shared" si="94"/>
        <v>28891.781305405893</v>
      </c>
      <c r="AY18" s="69">
        <f t="shared" si="94"/>
        <v>28896.599163602936</v>
      </c>
      <c r="AZ18" s="69">
        <f t="shared" si="94"/>
        <v>28901.417825203458</v>
      </c>
      <c r="BA18" s="69">
        <f t="shared" si="94"/>
        <v>28906.237290341429</v>
      </c>
      <c r="BB18" s="69">
        <f t="shared" si="94"/>
        <v>28911.057559150846</v>
      </c>
      <c r="BC18" s="69">
        <f t="shared" si="94"/>
        <v>28915.878631765725</v>
      </c>
      <c r="BD18" s="69">
        <f t="shared" si="94"/>
        <v>28920.700508320104</v>
      </c>
      <c r="BE18" s="69">
        <f t="shared" si="94"/>
        <v>28925.523188948042</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32832.549253184727</v>
      </c>
      <c r="DG18" s="108">
        <f t="shared" si="15"/>
        <v>32838.024255396507</v>
      </c>
      <c r="DH18" s="108">
        <f t="shared" si="15"/>
        <v>32843.500170594023</v>
      </c>
      <c r="DI18" s="108">
        <f t="shared" si="15"/>
        <v>32848.976998929524</v>
      </c>
      <c r="DJ18" s="108">
        <f t="shared" si="15"/>
        <v>36397.449327064118</v>
      </c>
      <c r="DK18" s="108">
        <f t="shared" si="15"/>
        <v>36403.518795323558</v>
      </c>
      <c r="DL18" s="108">
        <f t="shared" si="15"/>
        <v>36409.589275699116</v>
      </c>
      <c r="DM18" s="108">
        <f t="shared" si="15"/>
        <v>36415.660768359558</v>
      </c>
      <c r="DN18" s="108">
        <f t="shared" si="15"/>
        <v>32180.656545386268</v>
      </c>
      <c r="DO18" s="108">
        <f t="shared" si="15"/>
        <v>32186.022841021851</v>
      </c>
      <c r="DP18" s="108">
        <f t="shared" si="15"/>
        <v>32191.390031515777</v>
      </c>
      <c r="DQ18" s="108">
        <f t="shared" si="15"/>
        <v>32196.758117017256</v>
      </c>
      <c r="DR18" s="108">
        <f t="shared" si="15"/>
        <v>32202.127097675548</v>
      </c>
      <c r="DS18" s="108">
        <f t="shared" si="15"/>
        <v>32821.850509190852</v>
      </c>
      <c r="DT18" s="108">
        <f t="shared" si="15"/>
        <v>32827.323727330164</v>
      </c>
      <c r="DU18" s="108">
        <f t="shared" si="15"/>
        <v>32832.797858157719</v>
      </c>
      <c r="DV18" s="108">
        <f t="shared" si="90"/>
        <v>32838.272901825694</v>
      </c>
      <c r="DW18" s="108">
        <f t="shared" si="90"/>
        <v>32626.806941249175</v>
      </c>
      <c r="DX18" s="108">
        <f t="shared" si="90"/>
        <v>32632.247634836174</v>
      </c>
      <c r="DY18" s="108">
        <f t="shared" si="90"/>
        <v>32637.689235687765</v>
      </c>
      <c r="DZ18" s="108">
        <f t="shared" si="90"/>
        <v>32643.131743955237</v>
      </c>
      <c r="EA18" s="108">
        <f t="shared" si="90"/>
        <v>33314.592791820935</v>
      </c>
      <c r="EB18" s="108">
        <f t="shared" si="90"/>
        <v>33320.14817735659</v>
      </c>
      <c r="EC18" s="108">
        <f t="shared" si="90"/>
        <v>33325.704489282325</v>
      </c>
      <c r="ED18" s="108">
        <f t="shared" si="90"/>
        <v>33331.261727752622</v>
      </c>
      <c r="EE18" s="108">
        <f t="shared" si="90"/>
        <v>33336.819892922002</v>
      </c>
      <c r="EF18" s="108">
        <f t="shared" si="90"/>
        <v>33288.257823445725</v>
      </c>
      <c r="EG18" s="108">
        <f t="shared" si="90"/>
        <v>33293.808817485333</v>
      </c>
      <c r="EH18" s="108">
        <f t="shared" si="90"/>
        <v>33299.360737182717</v>
      </c>
      <c r="EI18" s="108">
        <f t="shared" si="90"/>
        <v>33304.913582692243</v>
      </c>
      <c r="EJ18" s="108">
        <f t="shared" si="90"/>
        <v>33978.010140937964</v>
      </c>
      <c r="EK18" s="108">
        <f t="shared" si="90"/>
        <v>33983.676154845045</v>
      </c>
      <c r="EL18" s="108">
        <f t="shared" si="91"/>
        <v>33989.343113590076</v>
      </c>
      <c r="EM18" s="108">
        <f t="shared" si="91"/>
        <v>33995.011017330624</v>
      </c>
      <c r="EN18" s="108">
        <f t="shared" si="91"/>
        <v>36578.590498223683</v>
      </c>
      <c r="EO18" s="108">
        <f t="shared" si="91"/>
        <v>36584.690172736831</v>
      </c>
      <c r="EP18" s="108">
        <f t="shared" si="91"/>
        <v>36590.790864403149</v>
      </c>
      <c r="EQ18" s="108">
        <f t="shared" si="91"/>
        <v>36596.892573392252</v>
      </c>
      <c r="ER18" s="108">
        <f t="shared" si="91"/>
        <v>36602.995299873779</v>
      </c>
      <c r="ES18" s="108">
        <f t="shared" si="91"/>
        <v>34802.840110195706</v>
      </c>
      <c r="ET18" s="108">
        <f t="shared" si="91"/>
        <v>34808.643668887111</v>
      </c>
      <c r="EU18" s="108">
        <f t="shared" si="91"/>
        <v>34814.448195352801</v>
      </c>
      <c r="EV18" s="108">
        <f t="shared" si="91"/>
        <v>34820.25368975415</v>
      </c>
      <c r="EW18" s="108">
        <f t="shared" si="91"/>
        <v>35085.403190440236</v>
      </c>
      <c r="EX18" s="108">
        <f t="shared" si="91"/>
        <v>35091.253868028121</v>
      </c>
      <c r="EY18" s="108">
        <f t="shared" si="91"/>
        <v>35097.105521247613</v>
      </c>
      <c r="EZ18" s="108">
        <f t="shared" si="91"/>
        <v>35102.958150261395</v>
      </c>
      <c r="FA18" s="108">
        <f t="shared" si="91"/>
        <v>32913.67349838026</v>
      </c>
      <c r="FB18" s="108">
        <f t="shared" si="92"/>
        <v>32919.162028491388</v>
      </c>
      <c r="FC18" s="108">
        <f t="shared" si="92"/>
        <v>32924.651473844111</v>
      </c>
      <c r="FD18" s="108">
        <f t="shared" si="92"/>
        <v>32930.141834591042</v>
      </c>
      <c r="FE18" s="108">
        <f t="shared" si="92"/>
        <v>32935.633110884824</v>
      </c>
    </row>
    <row r="19" spans="1:161" ht="15.75" x14ac:dyDescent="0.25">
      <c r="A19" s="47" t="s">
        <v>178</v>
      </c>
      <c r="B19" s="12">
        <f>'Urb proj of all 25 ARs '!O19</f>
        <v>46309.68101967535</v>
      </c>
      <c r="C19" s="12">
        <f>'Urb proj of all 25 ARs '!P19</f>
        <v>46712.957382028151</v>
      </c>
      <c r="D19" s="100">
        <f t="shared" si="10"/>
        <v>8.7082517839296471E-3</v>
      </c>
      <c r="E19" s="101">
        <f t="shared" si="11"/>
        <v>1.6675531861864989E-4</v>
      </c>
      <c r="F19" s="69">
        <f t="shared" si="12"/>
        <v>46317.403405288911</v>
      </c>
      <c r="G19" s="69">
        <f t="shared" si="13"/>
        <v>46325.127078651349</v>
      </c>
      <c r="H19" s="69">
        <f>G19*(1+$E$19)</f>
        <v>46332.852039977399</v>
      </c>
      <c r="I19" s="69">
        <f t="shared" ref="I19:BE19" si="95">H19*(1+$E$19)</f>
        <v>46340.578289481833</v>
      </c>
      <c r="J19" s="69">
        <f t="shared" si="95"/>
        <v>46348.305827379467</v>
      </c>
      <c r="K19" s="69">
        <f t="shared" si="95"/>
        <v>46356.034653885145</v>
      </c>
      <c r="L19" s="69">
        <f t="shared" si="95"/>
        <v>46363.764769213747</v>
      </c>
      <c r="M19" s="69">
        <f t="shared" si="95"/>
        <v>46371.496173580199</v>
      </c>
      <c r="N19" s="69">
        <f t="shared" si="95"/>
        <v>46379.228867199447</v>
      </c>
      <c r="O19" s="69">
        <f t="shared" si="95"/>
        <v>46386.962850286487</v>
      </c>
      <c r="P19" s="69">
        <f t="shared" si="95"/>
        <v>46394.69812305634</v>
      </c>
      <c r="Q19" s="69">
        <f t="shared" si="95"/>
        <v>46402.434685724067</v>
      </c>
      <c r="R19" s="69">
        <f t="shared" si="95"/>
        <v>46410.172538504768</v>
      </c>
      <c r="S19" s="69">
        <f t="shared" si="95"/>
        <v>46417.911681613572</v>
      </c>
      <c r="T19" s="69">
        <f t="shared" si="95"/>
        <v>46425.65211526565</v>
      </c>
      <c r="U19" s="69">
        <f t="shared" si="95"/>
        <v>46433.39383967621</v>
      </c>
      <c r="V19" s="69">
        <f t="shared" si="95"/>
        <v>46441.136855060489</v>
      </c>
      <c r="W19" s="69">
        <f t="shared" si="95"/>
        <v>46448.88116163377</v>
      </c>
      <c r="X19" s="69">
        <f t="shared" si="95"/>
        <v>46456.626759611361</v>
      </c>
      <c r="Y19" s="69">
        <f t="shared" si="95"/>
        <v>46464.37364920861</v>
      </c>
      <c r="Z19" s="69">
        <f t="shared" si="95"/>
        <v>46472.121830640899</v>
      </c>
      <c r="AA19" s="69">
        <f t="shared" si="95"/>
        <v>46479.871304123655</v>
      </c>
      <c r="AB19" s="69">
        <f t="shared" si="95"/>
        <v>46487.622069872326</v>
      </c>
      <c r="AC19" s="69">
        <f t="shared" si="95"/>
        <v>46495.374128102412</v>
      </c>
      <c r="AD19" s="69">
        <f t="shared" si="95"/>
        <v>46503.127479029434</v>
      </c>
      <c r="AE19" s="69">
        <f t="shared" si="95"/>
        <v>46510.882122868963</v>
      </c>
      <c r="AF19" s="69">
        <f t="shared" si="95"/>
        <v>46518.638059836594</v>
      </c>
      <c r="AG19" s="69">
        <f t="shared" si="95"/>
        <v>46526.395290147964</v>
      </c>
      <c r="AH19" s="69">
        <f t="shared" si="95"/>
        <v>46534.153814018748</v>
      </c>
      <c r="AI19" s="69">
        <f t="shared" si="95"/>
        <v>46541.913631664655</v>
      </c>
      <c r="AJ19" s="69">
        <f t="shared" si="95"/>
        <v>46549.674743301424</v>
      </c>
      <c r="AK19" s="69">
        <f t="shared" si="95"/>
        <v>46557.43714914484</v>
      </c>
      <c r="AL19" s="69">
        <f t="shared" si="95"/>
        <v>46565.200849410714</v>
      </c>
      <c r="AM19" s="69">
        <f t="shared" si="95"/>
        <v>46572.965844314902</v>
      </c>
      <c r="AN19" s="69">
        <f t="shared" si="95"/>
        <v>46580.732134073289</v>
      </c>
      <c r="AO19" s="69">
        <f t="shared" si="95"/>
        <v>46588.499718901796</v>
      </c>
      <c r="AP19" s="69">
        <f t="shared" si="95"/>
        <v>46596.268599016388</v>
      </c>
      <c r="AQ19" s="69">
        <f t="shared" si="95"/>
        <v>46604.03877463306</v>
      </c>
      <c r="AR19" s="69">
        <f t="shared" si="95"/>
        <v>46611.810245967841</v>
      </c>
      <c r="AS19" s="69">
        <f t="shared" si="95"/>
        <v>46619.583013236799</v>
      </c>
      <c r="AT19" s="69">
        <f t="shared" si="95"/>
        <v>46627.357076656037</v>
      </c>
      <c r="AU19" s="69">
        <f t="shared" si="95"/>
        <v>46635.132436441701</v>
      </c>
      <c r="AV19" s="69">
        <f t="shared" si="95"/>
        <v>46642.909092809961</v>
      </c>
      <c r="AW19" s="69">
        <f t="shared" si="95"/>
        <v>46650.687045977036</v>
      </c>
      <c r="AX19" s="69">
        <f t="shared" si="95"/>
        <v>46658.466296159168</v>
      </c>
      <c r="AY19" s="69">
        <f t="shared" si="95"/>
        <v>46666.246843572641</v>
      </c>
      <c r="AZ19" s="69">
        <f t="shared" si="95"/>
        <v>46674.028688433777</v>
      </c>
      <c r="BA19" s="69">
        <f t="shared" si="95"/>
        <v>46681.811830958934</v>
      </c>
      <c r="BB19" s="69">
        <f t="shared" si="95"/>
        <v>46689.596271364499</v>
      </c>
      <c r="BC19" s="69">
        <f t="shared" si="95"/>
        <v>46697.382009866909</v>
      </c>
      <c r="BD19" s="69">
        <f t="shared" si="95"/>
        <v>46705.169046682619</v>
      </c>
      <c r="BE19" s="69">
        <f t="shared" si="95"/>
        <v>46712.957382028137</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46971.378478469247</v>
      </c>
      <c r="DG19" s="108">
        <f t="shared" si="15"/>
        <v>46979.211205653381</v>
      </c>
      <c r="DH19" s="108">
        <f t="shared" si="15"/>
        <v>46987.045238986429</v>
      </c>
      <c r="DI19" s="108">
        <f t="shared" si="15"/>
        <v>46994.880578686199</v>
      </c>
      <c r="DJ19" s="108">
        <f t="shared" si="15"/>
        <v>50638.406214352464</v>
      </c>
      <c r="DK19" s="108">
        <f t="shared" si="15"/>
        <v>50646.850437915076</v>
      </c>
      <c r="DL19" s="108">
        <f t="shared" si="15"/>
        <v>50655.29606959688</v>
      </c>
      <c r="DM19" s="108">
        <f t="shared" si="15"/>
        <v>50663.743109632684</v>
      </c>
      <c r="DN19" s="108">
        <f t="shared" si="15"/>
        <v>44930.208083501748</v>
      </c>
      <c r="DO19" s="108">
        <f t="shared" si="15"/>
        <v>44937.700434666323</v>
      </c>
      <c r="DP19" s="108">
        <f t="shared" si="15"/>
        <v>44945.194035220295</v>
      </c>
      <c r="DQ19" s="108">
        <f t="shared" si="15"/>
        <v>44952.688885372016</v>
      </c>
      <c r="DR19" s="108">
        <f t="shared" si="15"/>
        <v>44960.184985329863</v>
      </c>
      <c r="DS19" s="108">
        <f t="shared" si="15"/>
        <v>46001.634522695029</v>
      </c>
      <c r="DT19" s="108">
        <f t="shared" si="15"/>
        <v>46009.305539916837</v>
      </c>
      <c r="DU19" s="108">
        <f t="shared" si="15"/>
        <v>46016.977836321566</v>
      </c>
      <c r="DV19" s="108">
        <f t="shared" si="90"/>
        <v>46024.651412122534</v>
      </c>
      <c r="DW19" s="108">
        <f t="shared" si="90"/>
        <v>45402.715698647233</v>
      </c>
      <c r="DX19" s="108">
        <f t="shared" si="90"/>
        <v>45410.286842969719</v>
      </c>
      <c r="DY19" s="108">
        <f t="shared" si="90"/>
        <v>45417.859249820787</v>
      </c>
      <c r="DZ19" s="108">
        <f t="shared" si="90"/>
        <v>45425.432919410967</v>
      </c>
      <c r="EA19" s="108">
        <f t="shared" si="90"/>
        <v>46595.320914577911</v>
      </c>
      <c r="EB19" s="108">
        <f t="shared" si="90"/>
        <v>46603.090932163155</v>
      </c>
      <c r="EC19" s="108">
        <f t="shared" si="90"/>
        <v>46610.862245440163</v>
      </c>
      <c r="ED19" s="108">
        <f t="shared" si="90"/>
        <v>46618.634854624994</v>
      </c>
      <c r="EE19" s="108">
        <f t="shared" si="90"/>
        <v>46626.408759933744</v>
      </c>
      <c r="EF19" s="108">
        <f t="shared" si="90"/>
        <v>46368.235774547073</v>
      </c>
      <c r="EG19" s="108">
        <f t="shared" si="90"/>
        <v>46375.967924477438</v>
      </c>
      <c r="EH19" s="108">
        <f t="shared" si="90"/>
        <v>46383.70136378493</v>
      </c>
      <c r="EI19" s="108">
        <f t="shared" si="90"/>
        <v>46391.436092684562</v>
      </c>
      <c r="EJ19" s="108">
        <f t="shared" si="90"/>
        <v>46583.108869021795</v>
      </c>
      <c r="EK19" s="108">
        <f t="shared" si="90"/>
        <v>46590.8768501835</v>
      </c>
      <c r="EL19" s="108">
        <f t="shared" si="91"/>
        <v>46598.646126697371</v>
      </c>
      <c r="EM19" s="108">
        <f t="shared" si="91"/>
        <v>46606.416698779431</v>
      </c>
      <c r="EN19" s="108">
        <f t="shared" si="91"/>
        <v>50873.839517212444</v>
      </c>
      <c r="EO19" s="108">
        <f t="shared" si="91"/>
        <v>50882.323000530494</v>
      </c>
      <c r="EP19" s="108">
        <f t="shared" si="91"/>
        <v>50890.807898514504</v>
      </c>
      <c r="EQ19" s="108">
        <f t="shared" si="91"/>
        <v>50899.294211400389</v>
      </c>
      <c r="ER19" s="108">
        <f t="shared" si="91"/>
        <v>50907.781939424072</v>
      </c>
      <c r="ES19" s="108">
        <f t="shared" si="91"/>
        <v>49183.120958931373</v>
      </c>
      <c r="ET19" s="108">
        <f t="shared" si="91"/>
        <v>49191.322505937533</v>
      </c>
      <c r="EU19" s="108">
        <f t="shared" si="91"/>
        <v>49199.525420595288</v>
      </c>
      <c r="EV19" s="108">
        <f t="shared" si="91"/>
        <v>49207.729703132682</v>
      </c>
      <c r="EW19" s="108">
        <f t="shared" si="91"/>
        <v>49176.852739739224</v>
      </c>
      <c r="EX19" s="108">
        <f t="shared" si="91"/>
        <v>49185.053241486501</v>
      </c>
      <c r="EY19" s="108">
        <f t="shared" si="91"/>
        <v>49193.255110711056</v>
      </c>
      <c r="EZ19" s="108">
        <f t="shared" si="91"/>
        <v>49201.458347640932</v>
      </c>
      <c r="FA19" s="108">
        <f t="shared" si="91"/>
        <v>45110.087293403718</v>
      </c>
      <c r="FB19" s="108">
        <f t="shared" si="92"/>
        <v>45117.609640383242</v>
      </c>
      <c r="FC19" s="108">
        <f t="shared" si="92"/>
        <v>45125.133241754134</v>
      </c>
      <c r="FD19" s="108">
        <f t="shared" si="92"/>
        <v>45132.658097725573</v>
      </c>
      <c r="FE19" s="108">
        <f t="shared" si="92"/>
        <v>45140.184208506769</v>
      </c>
    </row>
    <row r="20" spans="1:161" ht="15.75" x14ac:dyDescent="0.25">
      <c r="A20" s="47" t="s">
        <v>195</v>
      </c>
      <c r="B20" s="12">
        <f>'Urb proj of all 25 ARs '!O20</f>
        <v>153753.77372190787</v>
      </c>
      <c r="C20" s="12">
        <f>'Urb proj of all 25 ARs '!P20</f>
        <v>155092.70029620759</v>
      </c>
      <c r="D20" s="100">
        <f t="shared" si="10"/>
        <v>8.7082517839296714E-3</v>
      </c>
      <c r="E20" s="101">
        <f t="shared" si="11"/>
        <v>1.6675531861864989E-4</v>
      </c>
      <c r="F20" s="69">
        <f t="shared" si="12"/>
        <v>153779.41298143368</v>
      </c>
      <c r="G20" s="69">
        <f t="shared" si="13"/>
        <v>153805.05651644239</v>
      </c>
      <c r="H20" s="69">
        <f>G20*(1+$E$20)</f>
        <v>153830.70432764693</v>
      </c>
      <c r="I20" s="69">
        <f t="shared" ref="I20:BE20" si="96">H20*(1+$E$20)</f>
        <v>153856.35641576041</v>
      </c>
      <c r="J20" s="69">
        <f t="shared" si="96"/>
        <v>153882.01278149601</v>
      </c>
      <c r="K20" s="69">
        <f t="shared" si="96"/>
        <v>153907.67342556707</v>
      </c>
      <c r="L20" s="69">
        <f t="shared" si="96"/>
        <v>153933.33834868702</v>
      </c>
      <c r="M20" s="69">
        <f t="shared" si="96"/>
        <v>153959.00755156938</v>
      </c>
      <c r="N20" s="69">
        <f t="shared" si="96"/>
        <v>153984.68103492784</v>
      </c>
      <c r="O20" s="69">
        <f t="shared" si="96"/>
        <v>154010.35879947621</v>
      </c>
      <c r="P20" s="69">
        <f t="shared" si="96"/>
        <v>154036.04084592839</v>
      </c>
      <c r="Q20" s="69">
        <f t="shared" si="96"/>
        <v>154061.72717499841</v>
      </c>
      <c r="R20" s="69">
        <f t="shared" si="96"/>
        <v>154087.41778740042</v>
      </c>
      <c r="S20" s="69">
        <f t="shared" si="96"/>
        <v>154113.11268384868</v>
      </c>
      <c r="T20" s="69">
        <f t="shared" si="96"/>
        <v>154138.81186505759</v>
      </c>
      <c r="U20" s="69">
        <f t="shared" si="96"/>
        <v>154164.51533174166</v>
      </c>
      <c r="V20" s="69">
        <f t="shared" si="96"/>
        <v>154190.22308461549</v>
      </c>
      <c r="W20" s="69">
        <f t="shared" si="96"/>
        <v>154215.93512439384</v>
      </c>
      <c r="X20" s="69">
        <f t="shared" si="96"/>
        <v>154241.65145179158</v>
      </c>
      <c r="Y20" s="69">
        <f t="shared" si="96"/>
        <v>154267.37206752368</v>
      </c>
      <c r="Z20" s="69">
        <f t="shared" si="96"/>
        <v>154293.09697230527</v>
      </c>
      <c r="AA20" s="69">
        <f t="shared" si="96"/>
        <v>154318.82616685153</v>
      </c>
      <c r="AB20" s="69">
        <f t="shared" si="96"/>
        <v>154344.55965187785</v>
      </c>
      <c r="AC20" s="69">
        <f t="shared" si="96"/>
        <v>154370.29742809964</v>
      </c>
      <c r="AD20" s="69">
        <f t="shared" si="96"/>
        <v>154396.03949623252</v>
      </c>
      <c r="AE20" s="69">
        <f t="shared" si="96"/>
        <v>154421.78585699218</v>
      </c>
      <c r="AF20" s="69">
        <f t="shared" si="96"/>
        <v>154447.53651109443</v>
      </c>
      <c r="AG20" s="69">
        <f t="shared" si="96"/>
        <v>154473.29145925521</v>
      </c>
      <c r="AH20" s="69">
        <f t="shared" si="96"/>
        <v>154499.05070219058</v>
      </c>
      <c r="AI20" s="69">
        <f t="shared" si="96"/>
        <v>154524.81424061669</v>
      </c>
      <c r="AJ20" s="69">
        <f t="shared" si="96"/>
        <v>154550.58207524987</v>
      </c>
      <c r="AK20" s="69">
        <f t="shared" si="96"/>
        <v>154576.35420680651</v>
      </c>
      <c r="AL20" s="69">
        <f t="shared" si="96"/>
        <v>154602.13063600319</v>
      </c>
      <c r="AM20" s="69">
        <f t="shared" si="96"/>
        <v>154627.91136355652</v>
      </c>
      <c r="AN20" s="69">
        <f t="shared" si="96"/>
        <v>154653.69639018329</v>
      </c>
      <c r="AO20" s="69">
        <f t="shared" si="96"/>
        <v>154679.48571660038</v>
      </c>
      <c r="AP20" s="69">
        <f t="shared" si="96"/>
        <v>154705.27934352483</v>
      </c>
      <c r="AQ20" s="69">
        <f t="shared" si="96"/>
        <v>154731.07727167374</v>
      </c>
      <c r="AR20" s="69">
        <f t="shared" si="96"/>
        <v>154756.87950176437</v>
      </c>
      <c r="AS20" s="69">
        <f t="shared" si="96"/>
        <v>154782.6860345141</v>
      </c>
      <c r="AT20" s="69">
        <f t="shared" si="96"/>
        <v>154808.49687064043</v>
      </c>
      <c r="AU20" s="69">
        <f t="shared" si="96"/>
        <v>154834.31201086097</v>
      </c>
      <c r="AV20" s="69">
        <f t="shared" si="96"/>
        <v>154860.13145589345</v>
      </c>
      <c r="AW20" s="69">
        <f t="shared" si="96"/>
        <v>154885.95520645572</v>
      </c>
      <c r="AX20" s="69">
        <f t="shared" si="96"/>
        <v>154911.78326326574</v>
      </c>
      <c r="AY20" s="69">
        <f t="shared" si="96"/>
        <v>154937.61562704158</v>
      </c>
      <c r="AZ20" s="69">
        <f t="shared" si="96"/>
        <v>154963.45229850148</v>
      </c>
      <c r="BA20" s="69">
        <f t="shared" si="96"/>
        <v>154989.29327836377</v>
      </c>
      <c r="BB20" s="69">
        <f t="shared" si="96"/>
        <v>155015.13856734688</v>
      </c>
      <c r="BC20" s="69">
        <f t="shared" si="96"/>
        <v>155040.98816616938</v>
      </c>
      <c r="BD20" s="69">
        <f t="shared" si="96"/>
        <v>155066.84207554997</v>
      </c>
      <c r="BE20" s="69">
        <f t="shared" si="96"/>
        <v>155092.70029620748</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168301.36741406101</v>
      </c>
      <c r="DG20" s="108">
        <f t="shared" si="15"/>
        <v>168329.43256220809</v>
      </c>
      <c r="DH20" s="108">
        <f t="shared" si="15"/>
        <v>168357.50239036788</v>
      </c>
      <c r="DI20" s="108">
        <f t="shared" si="15"/>
        <v>168385.57689932082</v>
      </c>
      <c r="DJ20" s="108">
        <f t="shared" si="15"/>
        <v>191762.41779460694</v>
      </c>
      <c r="DK20" s="108">
        <f t="shared" si="15"/>
        <v>191794.39519768537</v>
      </c>
      <c r="DL20" s="108">
        <f t="shared" si="15"/>
        <v>191826.37793316584</v>
      </c>
      <c r="DM20" s="108">
        <f t="shared" si="15"/>
        <v>191858.36600193754</v>
      </c>
      <c r="DN20" s="108">
        <f t="shared" si="15"/>
        <v>170715.52580770181</v>
      </c>
      <c r="DO20" s="108">
        <f t="shared" si="15"/>
        <v>170743.99352960102</v>
      </c>
      <c r="DP20" s="108">
        <f t="shared" si="15"/>
        <v>170772.4659986443</v>
      </c>
      <c r="DQ20" s="108">
        <f t="shared" si="15"/>
        <v>170800.94321562318</v>
      </c>
      <c r="DR20" s="108">
        <f t="shared" si="15"/>
        <v>170829.42518132948</v>
      </c>
      <c r="DS20" s="108">
        <f t="shared" si="15"/>
        <v>173553.13116793393</v>
      </c>
      <c r="DT20" s="108">
        <f t="shared" si="15"/>
        <v>173582.0720756191</v>
      </c>
      <c r="DU20" s="108">
        <f t="shared" si="15"/>
        <v>173611.01780935455</v>
      </c>
      <c r="DV20" s="108">
        <f t="shared" si="90"/>
        <v>173639.96836994507</v>
      </c>
      <c r="DW20" s="108">
        <f t="shared" si="90"/>
        <v>176349.67749298649</v>
      </c>
      <c r="DX20" s="108">
        <f t="shared" si="90"/>
        <v>176379.08473964513</v>
      </c>
      <c r="DY20" s="108">
        <f t="shared" si="90"/>
        <v>176408.49689011852</v>
      </c>
      <c r="DZ20" s="108">
        <f t="shared" si="90"/>
        <v>176437.91394522449</v>
      </c>
      <c r="EA20" s="108">
        <f t="shared" si="90"/>
        <v>179293.4013932813</v>
      </c>
      <c r="EB20" s="108">
        <f t="shared" si="90"/>
        <v>179323.29952155685</v>
      </c>
      <c r="EC20" s="108">
        <f t="shared" si="90"/>
        <v>179353.20263550431</v>
      </c>
      <c r="ED20" s="108">
        <f t="shared" si="90"/>
        <v>179383.11073595507</v>
      </c>
      <c r="EE20" s="108">
        <f t="shared" si="90"/>
        <v>179413.02382374066</v>
      </c>
      <c r="EF20" s="108">
        <f t="shared" si="90"/>
        <v>188576.70049946581</v>
      </c>
      <c r="EG20" s="108">
        <f t="shared" si="90"/>
        <v>188608.14666724167</v>
      </c>
      <c r="EH20" s="108">
        <f t="shared" si="90"/>
        <v>188639.59807883325</v>
      </c>
      <c r="EI20" s="108">
        <f t="shared" si="90"/>
        <v>188671.05473511497</v>
      </c>
      <c r="EJ20" s="108">
        <f t="shared" si="90"/>
        <v>191683.67319002908</v>
      </c>
      <c r="EK20" s="108">
        <f t="shared" si="90"/>
        <v>191715.63746202586</v>
      </c>
      <c r="EL20" s="108">
        <f t="shared" si="91"/>
        <v>191747.60706423502</v>
      </c>
      <c r="EM20" s="108">
        <f t="shared" si="91"/>
        <v>191779.58199754538</v>
      </c>
      <c r="EN20" s="108">
        <f t="shared" si="91"/>
        <v>206962.77042171417</v>
      </c>
      <c r="EO20" s="108">
        <f t="shared" si="91"/>
        <v>206997.28256443804</v>
      </c>
      <c r="EP20" s="108">
        <f t="shared" si="91"/>
        <v>207031.80046224527</v>
      </c>
      <c r="EQ20" s="108">
        <f t="shared" si="91"/>
        <v>207066.32411609555</v>
      </c>
      <c r="ER20" s="108">
        <f t="shared" si="91"/>
        <v>207100.85352694869</v>
      </c>
      <c r="ES20" s="108">
        <f t="shared" si="91"/>
        <v>185810.04047147752</v>
      </c>
      <c r="ET20" s="108">
        <f t="shared" si="91"/>
        <v>185841.02528397887</v>
      </c>
      <c r="EU20" s="108">
        <f t="shared" si="91"/>
        <v>185872.01526336253</v>
      </c>
      <c r="EV20" s="108">
        <f t="shared" si="91"/>
        <v>185903.01041049007</v>
      </c>
      <c r="EW20" s="108">
        <f t="shared" si="91"/>
        <v>183146.20423179845</v>
      </c>
      <c r="EX20" s="108">
        <f t="shared" si="91"/>
        <v>183176.74483543893</v>
      </c>
      <c r="EY20" s="108">
        <f t="shared" si="91"/>
        <v>183207.2905318875</v>
      </c>
      <c r="EZ20" s="108">
        <f t="shared" si="91"/>
        <v>183237.84132199339</v>
      </c>
      <c r="FA20" s="108">
        <f t="shared" si="91"/>
        <v>169841.62902207836</v>
      </c>
      <c r="FB20" s="108">
        <f t="shared" si="92"/>
        <v>169869.95101704064</v>
      </c>
      <c r="FC20" s="108">
        <f t="shared" si="92"/>
        <v>169898.2777348462</v>
      </c>
      <c r="FD20" s="108">
        <f t="shared" si="92"/>
        <v>169926.60917628263</v>
      </c>
      <c r="FE20" s="108">
        <f t="shared" si="92"/>
        <v>169954.94534213762</v>
      </c>
    </row>
    <row r="21" spans="1:161" ht="15.75" x14ac:dyDescent="0.25">
      <c r="A21" s="47" t="s">
        <v>180</v>
      </c>
      <c r="B21" s="12">
        <f>'Urb proj of all 25 ARs '!O21</f>
        <v>84639.826923818444</v>
      </c>
      <c r="C21" s="12">
        <f>'Urb proj of all 25 ARs '!P21</f>
        <v>85376.891847619278</v>
      </c>
      <c r="D21" s="100">
        <f t="shared" si="10"/>
        <v>8.7082517839295898E-3</v>
      </c>
      <c r="E21" s="101">
        <f t="shared" si="11"/>
        <v>1.6675531861864989E-4</v>
      </c>
      <c r="F21" s="69">
        <f t="shared" si="12"/>
        <v>84653.941065124949</v>
      </c>
      <c r="G21" s="69">
        <f t="shared" si="13"/>
        <v>84668.057560039582</v>
      </c>
      <c r="H21" s="69">
        <f>G21*(1+$E$21)</f>
        <v>84682.176408954823</v>
      </c>
      <c r="I21" s="69">
        <f t="shared" ref="I21:BE21" si="97">H21*(1+$E$21)</f>
        <v>84696.297612263224</v>
      </c>
      <c r="J21" s="69">
        <f t="shared" si="97"/>
        <v>84710.421170357382</v>
      </c>
      <c r="K21" s="69">
        <f t="shared" si="97"/>
        <v>84724.547083629965</v>
      </c>
      <c r="L21" s="69">
        <f t="shared" si="97"/>
        <v>84738.675352473714</v>
      </c>
      <c r="M21" s="69">
        <f t="shared" si="97"/>
        <v>84752.805977281445</v>
      </c>
      <c r="N21" s="69">
        <f t="shared" si="97"/>
        <v>84766.938958446015</v>
      </c>
      <c r="O21" s="69">
        <f t="shared" si="97"/>
        <v>84781.074296360355</v>
      </c>
      <c r="P21" s="69">
        <f t="shared" si="97"/>
        <v>84795.211991417469</v>
      </c>
      <c r="Q21" s="69">
        <f t="shared" si="97"/>
        <v>84809.352044010433</v>
      </c>
      <c r="R21" s="69">
        <f t="shared" si="97"/>
        <v>84823.494454532367</v>
      </c>
      <c r="S21" s="69">
        <f t="shared" si="97"/>
        <v>84837.639223376478</v>
      </c>
      <c r="T21" s="69">
        <f t="shared" si="97"/>
        <v>84851.786350936032</v>
      </c>
      <c r="U21" s="69">
        <f t="shared" si="97"/>
        <v>84865.935837604338</v>
      </c>
      <c r="V21" s="69">
        <f t="shared" si="97"/>
        <v>84880.087683774807</v>
      </c>
      <c r="W21" s="69">
        <f t="shared" si="97"/>
        <v>84894.241889840894</v>
      </c>
      <c r="X21" s="69">
        <f t="shared" si="97"/>
        <v>84908.398456196126</v>
      </c>
      <c r="Y21" s="69">
        <f t="shared" si="97"/>
        <v>84922.557383234089</v>
      </c>
      <c r="Z21" s="69">
        <f t="shared" si="97"/>
        <v>84936.718671348441</v>
      </c>
      <c r="AA21" s="69">
        <f t="shared" si="97"/>
        <v>84950.882320932898</v>
      </c>
      <c r="AB21" s="69">
        <f t="shared" si="97"/>
        <v>84965.048332381266</v>
      </c>
      <c r="AC21" s="69">
        <f t="shared" si="97"/>
        <v>84979.216706087376</v>
      </c>
      <c r="AD21" s="69">
        <f t="shared" si="97"/>
        <v>84993.387442445164</v>
      </c>
      <c r="AE21" s="69">
        <f t="shared" si="97"/>
        <v>85007.560541848608</v>
      </c>
      <c r="AF21" s="69">
        <f t="shared" si="97"/>
        <v>85021.73600469176</v>
      </c>
      <c r="AG21" s="69">
        <f t="shared" si="97"/>
        <v>85035.913831368729</v>
      </c>
      <c r="AH21" s="69">
        <f t="shared" si="97"/>
        <v>85050.094022273712</v>
      </c>
      <c r="AI21" s="69">
        <f t="shared" si="97"/>
        <v>85064.276577800949</v>
      </c>
      <c r="AJ21" s="69">
        <f t="shared" si="97"/>
        <v>85078.461498344739</v>
      </c>
      <c r="AK21" s="69">
        <f t="shared" si="97"/>
        <v>85092.648784299483</v>
      </c>
      <c r="AL21" s="69">
        <f t="shared" si="97"/>
        <v>85106.83843605961</v>
      </c>
      <c r="AM21" s="69">
        <f t="shared" si="97"/>
        <v>85121.030454019638</v>
      </c>
      <c r="AN21" s="69">
        <f t="shared" si="97"/>
        <v>85135.22483857414</v>
      </c>
      <c r="AO21" s="69">
        <f t="shared" si="97"/>
        <v>85149.421590117767</v>
      </c>
      <c r="AP21" s="69">
        <f t="shared" si="97"/>
        <v>85163.620709045223</v>
      </c>
      <c r="AQ21" s="69">
        <f t="shared" si="97"/>
        <v>85177.822195751272</v>
      </c>
      <c r="AR21" s="69">
        <f t="shared" si="97"/>
        <v>85192.026050630768</v>
      </c>
      <c r="AS21" s="69">
        <f t="shared" si="97"/>
        <v>85206.232274078604</v>
      </c>
      <c r="AT21" s="69">
        <f t="shared" si="97"/>
        <v>85220.440866489764</v>
      </c>
      <c r="AU21" s="69">
        <f t="shared" si="97"/>
        <v>85234.651828259273</v>
      </c>
      <c r="AV21" s="69">
        <f t="shared" si="97"/>
        <v>85248.865159782246</v>
      </c>
      <c r="AW21" s="69">
        <f t="shared" si="97"/>
        <v>85263.08086145384</v>
      </c>
      <c r="AX21" s="69">
        <f t="shared" si="97"/>
        <v>85277.298933669299</v>
      </c>
      <c r="AY21" s="69">
        <f t="shared" si="97"/>
        <v>85291.519376823926</v>
      </c>
      <c r="AZ21" s="69">
        <f t="shared" si="97"/>
        <v>85305.742191313082</v>
      </c>
      <c r="BA21" s="69">
        <f t="shared" si="97"/>
        <v>85319.967377532201</v>
      </c>
      <c r="BB21" s="69">
        <f t="shared" si="97"/>
        <v>85334.194935876774</v>
      </c>
      <c r="BC21" s="69">
        <f t="shared" si="97"/>
        <v>85348.424866742367</v>
      </c>
      <c r="BD21" s="69">
        <f t="shared" si="97"/>
        <v>85362.657170524617</v>
      </c>
      <c r="BE21" s="69">
        <f t="shared" si="97"/>
        <v>85376.891847619219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102774.28169292811</v>
      </c>
      <c r="DG21" s="108">
        <f t="shared" si="15"/>
        <v>102791.41985101762</v>
      </c>
      <c r="DH21" s="108">
        <f t="shared" si="15"/>
        <v>102808.56086698612</v>
      </c>
      <c r="DI21" s="108">
        <f t="shared" si="15"/>
        <v>102825.70474131024</v>
      </c>
      <c r="DJ21" s="108">
        <f t="shared" si="15"/>
        <v>115453.28188791667</v>
      </c>
      <c r="DK21" s="108">
        <f t="shared" si="15"/>
        <v>115472.53433672346</v>
      </c>
      <c r="DL21" s="108">
        <f t="shared" si="15"/>
        <v>115491.78999597847</v>
      </c>
      <c r="DM21" s="108">
        <f t="shared" si="15"/>
        <v>115511.0488662171</v>
      </c>
      <c r="DN21" s="108">
        <f t="shared" si="15"/>
        <v>97460.711571986263</v>
      </c>
      <c r="DO21" s="108">
        <f t="shared" si="15"/>
        <v>97476.963663997245</v>
      </c>
      <c r="DP21" s="108">
        <f t="shared" si="15"/>
        <v>97493.218466131002</v>
      </c>
      <c r="DQ21" s="108">
        <f t="shared" si="15"/>
        <v>97509.475978839488</v>
      </c>
      <c r="DR21" s="108">
        <f t="shared" si="15"/>
        <v>97525.73620257467</v>
      </c>
      <c r="DS21" s="108">
        <f t="shared" si="15"/>
        <v>100339.92448250983</v>
      </c>
      <c r="DT21" s="108">
        <f t="shared" si="15"/>
        <v>100356.65669858709</v>
      </c>
      <c r="DU21" s="108">
        <f t="shared" si="15"/>
        <v>100373.39170485035</v>
      </c>
      <c r="DV21" s="108">
        <f t="shared" si="90"/>
        <v>100390.12950176492</v>
      </c>
      <c r="DW21" s="108">
        <f t="shared" si="90"/>
        <v>101639.54341553821</v>
      </c>
      <c r="DX21" s="108">
        <f t="shared" si="90"/>
        <v>101656.49234998472</v>
      </c>
      <c r="DY21" s="108">
        <f t="shared" si="90"/>
        <v>101673.4441107562</v>
      </c>
      <c r="DZ21" s="108">
        <f t="shared" si="90"/>
        <v>101690.39869832394</v>
      </c>
      <c r="EA21" s="108">
        <f t="shared" si="90"/>
        <v>108516.2727156828</v>
      </c>
      <c r="EB21" s="108">
        <f t="shared" si="90"/>
        <v>108534.36838131482</v>
      </c>
      <c r="EC21" s="108">
        <f t="shared" si="90"/>
        <v>108552.46706449531</v>
      </c>
      <c r="ED21" s="108">
        <f t="shared" si="90"/>
        <v>108570.5687657275</v>
      </c>
      <c r="EE21" s="108">
        <f t="shared" si="90"/>
        <v>108588.67348551464</v>
      </c>
      <c r="EF21" s="108">
        <f t="shared" si="90"/>
        <v>107057.97967974376</v>
      </c>
      <c r="EG21" s="108">
        <f t="shared" si="90"/>
        <v>107075.83216725593</v>
      </c>
      <c r="EH21" s="108">
        <f t="shared" si="90"/>
        <v>107093.68763176534</v>
      </c>
      <c r="EI21" s="108">
        <f t="shared" si="90"/>
        <v>107111.54607376843</v>
      </c>
      <c r="EJ21" s="108">
        <f t="shared" si="90"/>
        <v>114277.91171778787</v>
      </c>
      <c r="EK21" s="108">
        <f t="shared" si="90"/>
        <v>114296.96816736743</v>
      </c>
      <c r="EL21" s="108">
        <f t="shared" si="91"/>
        <v>114316.02779471134</v>
      </c>
      <c r="EM21" s="108">
        <f t="shared" si="91"/>
        <v>114335.09060034945</v>
      </c>
      <c r="EN21" s="108">
        <f t="shared" si="91"/>
        <v>122754.9239601415</v>
      </c>
      <c r="EO21" s="108">
        <f t="shared" si="91"/>
        <v>122775.39399659848</v>
      </c>
      <c r="EP21" s="108">
        <f t="shared" si="91"/>
        <v>122795.86744654291</v>
      </c>
      <c r="EQ21" s="108">
        <f t="shared" si="91"/>
        <v>122816.34431054401</v>
      </c>
      <c r="ER21" s="108">
        <f t="shared" si="91"/>
        <v>122836.8245891711</v>
      </c>
      <c r="ES21" s="108">
        <f t="shared" si="91"/>
        <v>117671.23365328145</v>
      </c>
      <c r="ET21" s="108">
        <f t="shared" si="91"/>
        <v>117690.85595734156</v>
      </c>
      <c r="EU21" s="108">
        <f t="shared" si="91"/>
        <v>117710.48153352522</v>
      </c>
      <c r="EV21" s="108">
        <f t="shared" si="91"/>
        <v>117730.1103823781</v>
      </c>
      <c r="EW21" s="108">
        <f t="shared" si="91"/>
        <v>111108.49415080153</v>
      </c>
      <c r="EX21" s="108">
        <f t="shared" si="91"/>
        <v>111127.02208314488</v>
      </c>
      <c r="EY21" s="108">
        <f t="shared" si="91"/>
        <v>111145.55310511951</v>
      </c>
      <c r="EZ21" s="108">
        <f t="shared" si="91"/>
        <v>111164.08721724061</v>
      </c>
      <c r="FA21" s="108">
        <f t="shared" si="91"/>
        <v>100313.02693645442</v>
      </c>
      <c r="FB21" s="108">
        <f t="shared" si="92"/>
        <v>100329.75466722282</v>
      </c>
      <c r="FC21" s="108">
        <f t="shared" si="92"/>
        <v>100346.48518742928</v>
      </c>
      <c r="FD21" s="108">
        <f t="shared" si="92"/>
        <v>100363.21849753897</v>
      </c>
      <c r="FE21" s="108">
        <f t="shared" si="92"/>
        <v>100379.95459801711</v>
      </c>
    </row>
    <row r="22" spans="1:161" ht="15.75" x14ac:dyDescent="0.25">
      <c r="A22" s="47" t="s">
        <v>181</v>
      </c>
      <c r="B22" s="12">
        <f>'Urb proj of all 25 ARs '!O22</f>
        <v>251972.57423178238</v>
      </c>
      <c r="C22" s="12">
        <f>'Urb proj of all 25 ARs '!P22</f>
        <v>254166.81485083763</v>
      </c>
      <c r="D22" s="100">
        <f t="shared" si="10"/>
        <v>8.7082517839296193E-3</v>
      </c>
      <c r="E22" s="101">
        <f t="shared" si="11"/>
        <v>1.6675531861864989E-4</v>
      </c>
      <c r="F22" s="69">
        <f t="shared" si="12"/>
        <v>252014.59199868157</v>
      </c>
      <c r="G22" s="69">
        <f t="shared" si="13"/>
        <v>252056.61677226686</v>
      </c>
      <c r="H22" s="69">
        <f>G22*(1+$E$22)</f>
        <v>252098.64855370665</v>
      </c>
      <c r="I22" s="69">
        <f t="shared" ref="I22:BD22" si="98">H22*(1+$E$22)</f>
        <v>252140.68734416956</v>
      </c>
      <c r="J22" s="69">
        <f t="shared" si="98"/>
        <v>252182.73314482436</v>
      </c>
      <c r="K22" s="69">
        <f t="shared" si="98"/>
        <v>252224.78595684006</v>
      </c>
      <c r="L22" s="69">
        <f t="shared" si="98"/>
        <v>252266.84578138581</v>
      </c>
      <c r="M22" s="69">
        <f t="shared" si="98"/>
        <v>252308.91261963101</v>
      </c>
      <c r="N22" s="69">
        <f t="shared" si="98"/>
        <v>252350.98647274522</v>
      </c>
      <c r="O22" s="69">
        <f t="shared" si="98"/>
        <v>252393.06734189822</v>
      </c>
      <c r="P22" s="69">
        <f t="shared" si="98"/>
        <v>252435.15522825994</v>
      </c>
      <c r="Q22" s="69">
        <f t="shared" si="98"/>
        <v>252477.25013300058</v>
      </c>
      <c r="R22" s="69">
        <f t="shared" si="98"/>
        <v>252519.35205729047</v>
      </c>
      <c r="S22" s="69">
        <f t="shared" si="98"/>
        <v>252561.46100230014</v>
      </c>
      <c r="T22" s="69">
        <f t="shared" si="98"/>
        <v>252603.57696920037</v>
      </c>
      <c r="U22" s="69">
        <f t="shared" si="98"/>
        <v>252645.69995916207</v>
      </c>
      <c r="V22" s="69">
        <f t="shared" si="98"/>
        <v>252687.82997335639</v>
      </c>
      <c r="W22" s="69">
        <f t="shared" si="98"/>
        <v>252729.96701295464</v>
      </c>
      <c r="X22" s="69">
        <f t="shared" si="98"/>
        <v>252772.11107912837</v>
      </c>
      <c r="Y22" s="69">
        <f t="shared" si="98"/>
        <v>252814.26217304927</v>
      </c>
      <c r="Z22" s="69">
        <f t="shared" si="98"/>
        <v>252856.42029588929</v>
      </c>
      <c r="AA22" s="69">
        <f t="shared" si="98"/>
        <v>252898.58544882049</v>
      </c>
      <c r="AB22" s="69">
        <f t="shared" si="98"/>
        <v>252940.75763301522</v>
      </c>
      <c r="AC22" s="69">
        <f t="shared" si="98"/>
        <v>252982.93684964595</v>
      </c>
      <c r="AD22" s="69">
        <f t="shared" si="98"/>
        <v>253025.12309988539</v>
      </c>
      <c r="AE22" s="69">
        <f t="shared" si="98"/>
        <v>253067.31638490644</v>
      </c>
      <c r="AF22" s="69">
        <f t="shared" si="98"/>
        <v>253109.51670588218</v>
      </c>
      <c r="AG22" s="69">
        <f t="shared" si="98"/>
        <v>253151.72406398589</v>
      </c>
      <c r="AH22" s="69">
        <f t="shared" si="98"/>
        <v>253193.93846039104</v>
      </c>
      <c r="AI22" s="69">
        <f t="shared" si="98"/>
        <v>253236.1598962713</v>
      </c>
      <c r="AJ22" s="69">
        <f t="shared" si="98"/>
        <v>253278.38837280057</v>
      </c>
      <c r="AK22" s="69">
        <f t="shared" si="98"/>
        <v>253320.62389115291</v>
      </c>
      <c r="AL22" s="69">
        <f t="shared" si="98"/>
        <v>253362.86645250255</v>
      </c>
      <c r="AM22" s="69">
        <f t="shared" si="98"/>
        <v>253405.11605802397</v>
      </c>
      <c r="AN22" s="69">
        <f t="shared" si="98"/>
        <v>253447.37270889181</v>
      </c>
      <c r="AO22" s="69">
        <f t="shared" si="98"/>
        <v>253489.63640628094</v>
      </c>
      <c r="AP22" s="69">
        <f t="shared" si="98"/>
        <v>253531.90715136641</v>
      </c>
      <c r="AQ22" s="69">
        <f t="shared" si="98"/>
        <v>253574.18494532342</v>
      </c>
      <c r="AR22" s="69">
        <f t="shared" si="98"/>
        <v>253616.46978932744</v>
      </c>
      <c r="AS22" s="69">
        <f t="shared" si="98"/>
        <v>253658.76168455411</v>
      </c>
      <c r="AT22" s="69">
        <f t="shared" si="98"/>
        <v>253701.06063217923</v>
      </c>
      <c r="AU22" s="69">
        <f t="shared" si="98"/>
        <v>253743.36663337884</v>
      </c>
      <c r="AV22" s="69">
        <f t="shared" si="98"/>
        <v>253785.67968932915</v>
      </c>
      <c r="AW22" s="69">
        <f t="shared" si="98"/>
        <v>253827.99980120658</v>
      </c>
      <c r="AX22" s="69">
        <f t="shared" si="98"/>
        <v>253870.32697018777</v>
      </c>
      <c r="AY22" s="69">
        <f t="shared" si="98"/>
        <v>253912.66119744952</v>
      </c>
      <c r="AZ22" s="69">
        <f t="shared" si="98"/>
        <v>253955.0024841688</v>
      </c>
      <c r="BA22" s="69">
        <f t="shared" si="98"/>
        <v>253997.35083152284</v>
      </c>
      <c r="BB22" s="69">
        <f t="shared" si="98"/>
        <v>254039.70624068903</v>
      </c>
      <c r="BC22" s="69">
        <f t="shared" si="98"/>
        <v>254082.06871284498</v>
      </c>
      <c r="BD22" s="69">
        <f t="shared" si="98"/>
        <v>254124.43824916848</v>
      </c>
      <c r="BE22" s="69">
        <f>BD22*(1+$E$22)</f>
        <v>254166.81485083752</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284286.41751098045</v>
      </c>
      <c r="DG22" s="108">
        <f t="shared" si="15"/>
        <v>284333.82378311147</v>
      </c>
      <c r="DH22" s="108">
        <f t="shared" si="15"/>
        <v>284381.23796049046</v>
      </c>
      <c r="DI22" s="108">
        <f t="shared" si="15"/>
        <v>284428.6600444357</v>
      </c>
      <c r="DJ22" s="108">
        <f t="shared" si="15"/>
        <v>311361.41833221458</v>
      </c>
      <c r="DK22" s="108">
        <f t="shared" si="15"/>
        <v>311413.33950473415</v>
      </c>
      <c r="DL22" s="108">
        <f t="shared" si="15"/>
        <v>311465.26933538535</v>
      </c>
      <c r="DM22" s="108">
        <f t="shared" si="15"/>
        <v>311517.20782561204</v>
      </c>
      <c r="DN22" s="108">
        <f t="shared" si="15"/>
        <v>275048.1080562548</v>
      </c>
      <c r="DO22" s="108">
        <f t="shared" si="15"/>
        <v>275093.97379114915</v>
      </c>
      <c r="DP22" s="108">
        <f t="shared" si="15"/>
        <v>275139.84717439878</v>
      </c>
      <c r="DQ22" s="108">
        <f t="shared" si="15"/>
        <v>275185.72820727905</v>
      </c>
      <c r="DR22" s="108">
        <f t="shared" si="15"/>
        <v>275231.61689106555</v>
      </c>
      <c r="DS22" s="108">
        <f t="shared" si="15"/>
        <v>279799.1992917945</v>
      </c>
      <c r="DT22" s="108">
        <f t="shared" si="15"/>
        <v>279845.85729642166</v>
      </c>
      <c r="DU22" s="108">
        <f t="shared" si="15"/>
        <v>279892.52308151918</v>
      </c>
      <c r="DV22" s="108">
        <f t="shared" si="90"/>
        <v>279939.19664838462</v>
      </c>
      <c r="DW22" s="108">
        <f t="shared" si="90"/>
        <v>277093.06695769721</v>
      </c>
      <c r="DX22" s="108">
        <f t="shared" si="90"/>
        <v>277139.27370036475</v>
      </c>
      <c r="DY22" s="108">
        <f t="shared" si="90"/>
        <v>277185.48814825236</v>
      </c>
      <c r="DZ22" s="108">
        <f t="shared" si="90"/>
        <v>277231.71030264499</v>
      </c>
      <c r="EA22" s="108">
        <f t="shared" si="90"/>
        <v>290260.57361177931</v>
      </c>
      <c r="EB22" s="108">
        <f t="shared" si="90"/>
        <v>290308.9761062144</v>
      </c>
      <c r="EC22" s="108">
        <f t="shared" si="90"/>
        <v>290357.38667202281</v>
      </c>
      <c r="ED22" s="108">
        <f t="shared" si="90"/>
        <v>290405.80531055055</v>
      </c>
      <c r="EE22" s="108">
        <f t="shared" si="90"/>
        <v>290454.23202314385</v>
      </c>
      <c r="EF22" s="108">
        <f t="shared" si="90"/>
        <v>290611.22611704649</v>
      </c>
      <c r="EG22" s="108">
        <f t="shared" si="90"/>
        <v>290659.68708465178</v>
      </c>
      <c r="EH22" s="108">
        <f t="shared" si="90"/>
        <v>290708.15613338118</v>
      </c>
      <c r="EI22" s="108">
        <f t="shared" si="90"/>
        <v>290756.63326458225</v>
      </c>
      <c r="EJ22" s="108">
        <f t="shared" si="90"/>
        <v>298699.10172049666</v>
      </c>
      <c r="EK22" s="108">
        <f t="shared" si="90"/>
        <v>298748.91138437518</v>
      </c>
      <c r="EL22" s="108">
        <f t="shared" si="91"/>
        <v>298798.72935428005</v>
      </c>
      <c r="EM22" s="108">
        <f t="shared" si="91"/>
        <v>298848.55563159636</v>
      </c>
      <c r="EN22" s="108">
        <f t="shared" si="91"/>
        <v>322768.41031817783</v>
      </c>
      <c r="EO22" s="108">
        <f t="shared" si="91"/>
        <v>322822.23366728047</v>
      </c>
      <c r="EP22" s="108">
        <f t="shared" si="91"/>
        <v>322876.06599171285</v>
      </c>
      <c r="EQ22" s="108">
        <f t="shared" si="91"/>
        <v>322929.90729297162</v>
      </c>
      <c r="ER22" s="108">
        <f t="shared" si="91"/>
        <v>322983.75757255376</v>
      </c>
      <c r="ES22" s="108">
        <f t="shared" si="91"/>
        <v>306524.32709271199</v>
      </c>
      <c r="ET22" s="108">
        <f t="shared" si="91"/>
        <v>306575.44165454066</v>
      </c>
      <c r="EU22" s="108">
        <f t="shared" si="91"/>
        <v>306626.56473999441</v>
      </c>
      <c r="EV22" s="108">
        <f t="shared" si="91"/>
        <v>306677.69635049457</v>
      </c>
      <c r="EW22" s="108">
        <f t="shared" si="91"/>
        <v>301374.94494993036</v>
      </c>
      <c r="EX22" s="108">
        <f t="shared" si="91"/>
        <v>301425.20082489919</v>
      </c>
      <c r="EY22" s="108">
        <f t="shared" si="91"/>
        <v>301475.46508030244</v>
      </c>
      <c r="EZ22" s="108">
        <f t="shared" si="91"/>
        <v>301525.73771753756</v>
      </c>
      <c r="FA22" s="108">
        <f t="shared" si="91"/>
        <v>280155.53016440576</v>
      </c>
      <c r="FB22" s="108">
        <f t="shared" si="92"/>
        <v>280202.24758910108</v>
      </c>
      <c r="FC22" s="108">
        <f t="shared" si="92"/>
        <v>280248.97280417546</v>
      </c>
      <c r="FD22" s="108">
        <f t="shared" si="92"/>
        <v>280295.70581092802</v>
      </c>
      <c r="FE22" s="108">
        <f t="shared" si="92"/>
        <v>280342.44661065796</v>
      </c>
    </row>
    <row r="23" spans="1:161" ht="15.75" x14ac:dyDescent="0.25">
      <c r="A23" s="47" t="s">
        <v>182</v>
      </c>
      <c r="B23" s="12">
        <f>'Urb proj of all 25 ARs '!O23</f>
        <v>531687.82588968205</v>
      </c>
      <c r="C23" s="12">
        <f>'Urb proj of all 25 ARs '!P23</f>
        <v>536317.89734797948</v>
      </c>
      <c r="D23" s="100">
        <f t="shared" si="10"/>
        <v>8.7082517839295204E-3</v>
      </c>
      <c r="E23" s="101">
        <f t="shared" si="11"/>
        <v>1.6675531861864989E-4</v>
      </c>
      <c r="F23" s="69">
        <f t="shared" si="12"/>
        <v>531776.48766249395</v>
      </c>
      <c r="G23" s="69">
        <f t="shared" si="13"/>
        <v>531865.16422012798</v>
      </c>
      <c r="H23" s="69">
        <f>G23*(1+$E$23)</f>
        <v>531953.85556504969</v>
      </c>
      <c r="I23" s="69">
        <f t="shared" ref="I23:BE23" si="99">H23*(1+$E$23)</f>
        <v>532042.56169972487</v>
      </c>
      <c r="J23" s="69">
        <f t="shared" si="99"/>
        <v>532131.2826266198</v>
      </c>
      <c r="K23" s="69">
        <f t="shared" si="99"/>
        <v>532220.01834820118</v>
      </c>
      <c r="L23" s="69">
        <f t="shared" si="99"/>
        <v>532308.76886693609</v>
      </c>
      <c r="M23" s="69">
        <f t="shared" si="99"/>
        <v>532397.53418529197</v>
      </c>
      <c r="N23" s="69">
        <f t="shared" si="99"/>
        <v>532486.3143057368</v>
      </c>
      <c r="O23" s="69">
        <f t="shared" si="99"/>
        <v>532575.10923073895</v>
      </c>
      <c r="P23" s="69">
        <f t="shared" si="99"/>
        <v>532663.91896276711</v>
      </c>
      <c r="Q23" s="69">
        <f t="shared" si="99"/>
        <v>532752.74350429035</v>
      </c>
      <c r="R23" s="69">
        <f t="shared" si="99"/>
        <v>532841.58285777841</v>
      </c>
      <c r="S23" s="69">
        <f t="shared" si="99"/>
        <v>532930.43702570116</v>
      </c>
      <c r="T23" s="69">
        <f t="shared" si="99"/>
        <v>533019.30601052893</v>
      </c>
      <c r="U23" s="69">
        <f t="shared" si="99"/>
        <v>533108.18981473264</v>
      </c>
      <c r="V23" s="69">
        <f t="shared" si="99"/>
        <v>533197.08844078344</v>
      </c>
      <c r="W23" s="69">
        <f t="shared" si="99"/>
        <v>533286.00189115293</v>
      </c>
      <c r="X23" s="69">
        <f t="shared" si="99"/>
        <v>533374.93016831321</v>
      </c>
      <c r="Y23" s="69">
        <f t="shared" si="99"/>
        <v>533463.87327473657</v>
      </c>
      <c r="Z23" s="69">
        <f t="shared" si="99"/>
        <v>533552.83121289604</v>
      </c>
      <c r="AA23" s="69">
        <f t="shared" si="99"/>
        <v>533641.80398526485</v>
      </c>
      <c r="AB23" s="69">
        <f t="shared" si="99"/>
        <v>533730.7915943166</v>
      </c>
      <c r="AC23" s="69">
        <f t="shared" si="99"/>
        <v>533819.79404252546</v>
      </c>
      <c r="AD23" s="69">
        <f t="shared" si="99"/>
        <v>533908.81133236596</v>
      </c>
      <c r="AE23" s="69">
        <f t="shared" si="99"/>
        <v>533997.84346631297</v>
      </c>
      <c r="AF23" s="69">
        <f t="shared" si="99"/>
        <v>534086.89044684183</v>
      </c>
      <c r="AG23" s="69">
        <f t="shared" si="99"/>
        <v>534175.95227642835</v>
      </c>
      <c r="AH23" s="69">
        <f t="shared" si="99"/>
        <v>534265.02895754867</v>
      </c>
      <c r="AI23" s="69">
        <f t="shared" si="99"/>
        <v>534354.1204926793</v>
      </c>
      <c r="AJ23" s="69">
        <f t="shared" si="99"/>
        <v>534443.22688429721</v>
      </c>
      <c r="AK23" s="69">
        <f t="shared" si="99"/>
        <v>534532.34813487984</v>
      </c>
      <c r="AL23" s="69">
        <f t="shared" si="99"/>
        <v>534621.48424690508</v>
      </c>
      <c r="AM23" s="69">
        <f t="shared" si="99"/>
        <v>534710.63522285107</v>
      </c>
      <c r="AN23" s="69">
        <f t="shared" si="99"/>
        <v>534799.8010651964</v>
      </c>
      <c r="AO23" s="69">
        <f t="shared" si="99"/>
        <v>534888.98177642026</v>
      </c>
      <c r="AP23" s="69">
        <f t="shared" si="99"/>
        <v>534978.17735900194</v>
      </c>
      <c r="AQ23" s="69">
        <f t="shared" si="99"/>
        <v>535067.38781542145</v>
      </c>
      <c r="AR23" s="69">
        <f t="shared" si="99"/>
        <v>535156.61314815911</v>
      </c>
      <c r="AS23" s="69">
        <f t="shared" si="99"/>
        <v>535245.85335969552</v>
      </c>
      <c r="AT23" s="69">
        <f t="shared" si="99"/>
        <v>535335.10845251183</v>
      </c>
      <c r="AU23" s="69">
        <f t="shared" si="99"/>
        <v>535424.37842908956</v>
      </c>
      <c r="AV23" s="69">
        <f t="shared" si="99"/>
        <v>535513.66329191066</v>
      </c>
      <c r="AW23" s="69">
        <f t="shared" si="99"/>
        <v>535602.9630434576</v>
      </c>
      <c r="AX23" s="69">
        <f t="shared" si="99"/>
        <v>535692.27768621303</v>
      </c>
      <c r="AY23" s="69">
        <f t="shared" si="99"/>
        <v>535781.6072226601</v>
      </c>
      <c r="AZ23" s="69">
        <f t="shared" si="99"/>
        <v>535870.95165528252</v>
      </c>
      <c r="BA23" s="69">
        <f t="shared" si="99"/>
        <v>535960.31098656426</v>
      </c>
      <c r="BB23" s="69">
        <f t="shared" si="99"/>
        <v>536049.68521898973</v>
      </c>
      <c r="BC23" s="69">
        <f t="shared" si="99"/>
        <v>536139.07435504382</v>
      </c>
      <c r="BD23" s="69">
        <f t="shared" si="99"/>
        <v>536228.47839721176</v>
      </c>
      <c r="BE23" s="69">
        <f t="shared" si="99"/>
        <v>536317.89734797925</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495741.5003701587</v>
      </c>
      <c r="DG23" s="108">
        <f t="shared" si="15"/>
        <v>495824.16790200537</v>
      </c>
      <c r="DH23" s="108">
        <f t="shared" si="15"/>
        <v>495906.8492191027</v>
      </c>
      <c r="DI23" s="108">
        <f t="shared" si="15"/>
        <v>495989.54432374943</v>
      </c>
      <c r="DJ23" s="108">
        <f t="shared" si="15"/>
        <v>534990.04909074958</v>
      </c>
      <c r="DK23" s="108">
        <f t="shared" si="15"/>
        <v>535079.26152684353</v>
      </c>
      <c r="DL23" s="108">
        <f t="shared" si="15"/>
        <v>535168.48883958568</v>
      </c>
      <c r="DM23" s="108">
        <f t="shared" si="15"/>
        <v>535257.73103145685</v>
      </c>
      <c r="DN23" s="108">
        <f t="shared" si="15"/>
        <v>474633.66450157238</v>
      </c>
      <c r="DO23" s="108">
        <f t="shared" si="15"/>
        <v>474712.81218952348</v>
      </c>
      <c r="DP23" s="108">
        <f t="shared" si="15"/>
        <v>474791.97307577258</v>
      </c>
      <c r="DQ23" s="108">
        <f t="shared" si="15"/>
        <v>474871.14716252033</v>
      </c>
      <c r="DR23" s="108">
        <f t="shared" si="15"/>
        <v>474950.33445196826</v>
      </c>
      <c r="DS23" s="108">
        <f t="shared" si="15"/>
        <v>487864.62350323366</v>
      </c>
      <c r="DT23" s="108">
        <f t="shared" si="15"/>
        <v>487945.97752396867</v>
      </c>
      <c r="DU23" s="108">
        <f t="shared" si="15"/>
        <v>488027.34511091938</v>
      </c>
      <c r="DV23" s="108">
        <f t="shared" si="90"/>
        <v>488108.72626634804</v>
      </c>
      <c r="DW23" s="108">
        <f t="shared" si="90"/>
        <v>483569.23906541674</v>
      </c>
      <c r="DX23" s="108">
        <f t="shared" si="90"/>
        <v>483649.87680795131</v>
      </c>
      <c r="DY23" s="108">
        <f t="shared" si="90"/>
        <v>483730.52799725824</v>
      </c>
      <c r="DZ23" s="108">
        <f t="shared" si="90"/>
        <v>483811.19263558002</v>
      </c>
      <c r="EA23" s="108">
        <f t="shared" si="90"/>
        <v>504356.5355512001</v>
      </c>
      <c r="EB23" s="108">
        <f t="shared" si="90"/>
        <v>504440.6396859833</v>
      </c>
      <c r="EC23" s="108">
        <f t="shared" si="90"/>
        <v>504524.75784557831</v>
      </c>
      <c r="ED23" s="108">
        <f t="shared" si="90"/>
        <v>504608.89003232383</v>
      </c>
      <c r="EE23" s="108">
        <f t="shared" si="90"/>
        <v>504693.03624855896</v>
      </c>
      <c r="EF23" s="108">
        <f t="shared" si="90"/>
        <v>484925.82883193152</v>
      </c>
      <c r="EG23" s="108">
        <f t="shared" si="90"/>
        <v>485006.69279302482</v>
      </c>
      <c r="EH23" s="108">
        <f t="shared" si="90"/>
        <v>485087.57023861376</v>
      </c>
      <c r="EI23" s="108">
        <f t="shared" si="90"/>
        <v>485168.46117094683</v>
      </c>
      <c r="EJ23" s="108">
        <f t="shared" si="90"/>
        <v>489706.39559029875</v>
      </c>
      <c r="EK23" s="108">
        <f t="shared" si="90"/>
        <v>489788.05673632497</v>
      </c>
      <c r="EL23" s="108">
        <f t="shared" si="91"/>
        <v>489869.73149978172</v>
      </c>
      <c r="EM23" s="108">
        <f t="shared" si="91"/>
        <v>489951.4198829396</v>
      </c>
      <c r="EN23" s="108">
        <f t="shared" si="91"/>
        <v>522511.20833202649</v>
      </c>
      <c r="EO23" s="108">
        <f t="shared" si="91"/>
        <v>522598.33985505375</v>
      </c>
      <c r="EP23" s="108">
        <f t="shared" si="91"/>
        <v>522685.48590772582</v>
      </c>
      <c r="EQ23" s="108">
        <f t="shared" si="91"/>
        <v>522772.64649246569</v>
      </c>
      <c r="ER23" s="108">
        <f t="shared" si="91"/>
        <v>522859.82161169668</v>
      </c>
      <c r="ES23" s="108">
        <f t="shared" si="91"/>
        <v>515329.36626075924</v>
      </c>
      <c r="ET23" s="108">
        <f t="shared" si="91"/>
        <v>515415.3001734236</v>
      </c>
      <c r="EU23" s="108">
        <f t="shared" si="91"/>
        <v>515501.2484160249</v>
      </c>
      <c r="EV23" s="108">
        <f t="shared" si="91"/>
        <v>515587.21099095285</v>
      </c>
      <c r="EW23" s="108">
        <f t="shared" si="91"/>
        <v>513424.49276496551</v>
      </c>
      <c r="EX23" s="108">
        <f t="shared" si="91"/>
        <v>513510.10902984318</v>
      </c>
      <c r="EY23" s="108">
        <f t="shared" si="91"/>
        <v>513595.73957168829</v>
      </c>
      <c r="EZ23" s="108">
        <f t="shared" si="91"/>
        <v>513681.38439288177</v>
      </c>
      <c r="FA23" s="108">
        <f t="shared" si="91"/>
        <v>483552.2222667592</v>
      </c>
      <c r="FB23" s="108">
        <f t="shared" si="92"/>
        <v>483632.85717165202</v>
      </c>
      <c r="FC23" s="108">
        <f t="shared" si="92"/>
        <v>483713.50552284409</v>
      </c>
      <c r="FD23" s="108">
        <f t="shared" si="92"/>
        <v>483794.16732257768</v>
      </c>
      <c r="FE23" s="108">
        <f t="shared" si="92"/>
        <v>483874.84257309535</v>
      </c>
    </row>
    <row r="24" spans="1:161" ht="15.75" x14ac:dyDescent="0.25">
      <c r="A24" s="47" t="s">
        <v>183</v>
      </c>
      <c r="B24" s="12">
        <f>'Urb proj of all 25 ARs '!O24</f>
        <v>274617.91019067686</v>
      </c>
      <c r="C24" s="12">
        <f>'Urb proj of all 25 ARs '!P24</f>
        <v>277009.35209699383</v>
      </c>
      <c r="D24" s="100">
        <f t="shared" si="10"/>
        <v>8.7082517839295343E-3</v>
      </c>
      <c r="E24" s="101">
        <f t="shared" si="11"/>
        <v>1.6675531861864989E-4</v>
      </c>
      <c r="F24" s="69">
        <f t="shared" si="12"/>
        <v>274663.70418778912</v>
      </c>
      <c r="G24" s="69">
        <f t="shared" si="13"/>
        <v>274709.50582129392</v>
      </c>
      <c r="H24" s="69">
        <f>G24*(1+$E$24)</f>
        <v>274755.31509246473</v>
      </c>
      <c r="I24" s="69">
        <f t="shared" ref="I24:BD24" si="100">H24*(1+$E$24)</f>
        <v>274801.13200257515</v>
      </c>
      <c r="J24" s="69">
        <f t="shared" si="100"/>
        <v>274846.95655289898</v>
      </c>
      <c r="K24" s="69">
        <f t="shared" si="100"/>
        <v>274892.78874471033</v>
      </c>
      <c r="L24" s="69">
        <f t="shared" si="100"/>
        <v>274938.62857928342</v>
      </c>
      <c r="M24" s="69">
        <f t="shared" si="100"/>
        <v>274984.47605789272</v>
      </c>
      <c r="N24" s="69">
        <f t="shared" si="100"/>
        <v>275030.33118181292</v>
      </c>
      <c r="O24" s="69">
        <f t="shared" si="100"/>
        <v>275076.19395231892</v>
      </c>
      <c r="P24" s="69">
        <f t="shared" si="100"/>
        <v>275122.06437068584</v>
      </c>
      <c r="Q24" s="69">
        <f t="shared" si="100"/>
        <v>275167.942438189</v>
      </c>
      <c r="R24" s="69">
        <f t="shared" si="100"/>
        <v>275213.8281561039</v>
      </c>
      <c r="S24" s="69">
        <f t="shared" si="100"/>
        <v>275259.72152570635</v>
      </c>
      <c r="T24" s="69">
        <f t="shared" si="100"/>
        <v>275305.62254827225</v>
      </c>
      <c r="U24" s="69">
        <f t="shared" si="100"/>
        <v>275351.53122507781</v>
      </c>
      <c r="V24" s="69">
        <f t="shared" si="100"/>
        <v>275397.4475573994</v>
      </c>
      <c r="W24" s="69">
        <f t="shared" si="100"/>
        <v>275443.37154651358</v>
      </c>
      <c r="X24" s="69">
        <f t="shared" si="100"/>
        <v>275489.30319369718</v>
      </c>
      <c r="Y24" s="69">
        <f t="shared" si="100"/>
        <v>275535.24250022729</v>
      </c>
      <c r="Z24" s="69">
        <f t="shared" si="100"/>
        <v>275581.1894673811</v>
      </c>
      <c r="AA24" s="69">
        <f t="shared" si="100"/>
        <v>275627.14409643604</v>
      </c>
      <c r="AB24" s="69">
        <f t="shared" si="100"/>
        <v>275673.10638866981</v>
      </c>
      <c r="AC24" s="69">
        <f t="shared" si="100"/>
        <v>275719.07634536026</v>
      </c>
      <c r="AD24" s="69">
        <f t="shared" si="100"/>
        <v>275765.05396778544</v>
      </c>
      <c r="AE24" s="69">
        <f t="shared" si="100"/>
        <v>275811.03925722372</v>
      </c>
      <c r="AF24" s="69">
        <f t="shared" si="100"/>
        <v>275857.03221495362</v>
      </c>
      <c r="AG24" s="69">
        <f t="shared" si="100"/>
        <v>275903.0328422538</v>
      </c>
      <c r="AH24" s="69">
        <f t="shared" si="100"/>
        <v>275949.04114040325</v>
      </c>
      <c r="AI24" s="69">
        <f t="shared" si="100"/>
        <v>275995.05711068114</v>
      </c>
      <c r="AJ24" s="69">
        <f t="shared" si="100"/>
        <v>276041.08075436682</v>
      </c>
      <c r="AK24" s="69">
        <f t="shared" si="100"/>
        <v>276087.11207273987</v>
      </c>
      <c r="AL24" s="69">
        <f t="shared" si="100"/>
        <v>276133.15106708003</v>
      </c>
      <c r="AM24" s="69">
        <f t="shared" si="100"/>
        <v>276179.19773866743</v>
      </c>
      <c r="AN24" s="69">
        <f t="shared" si="100"/>
        <v>276225.2520887822</v>
      </c>
      <c r="AO24" s="69">
        <f t="shared" si="100"/>
        <v>276271.31411870476</v>
      </c>
      <c r="AP24" s="69">
        <f t="shared" si="100"/>
        <v>276317.38382971584</v>
      </c>
      <c r="AQ24" s="69">
        <f t="shared" si="100"/>
        <v>276363.46122309624</v>
      </c>
      <c r="AR24" s="69">
        <f t="shared" si="100"/>
        <v>276409.54630012705</v>
      </c>
      <c r="AS24" s="69">
        <f t="shared" si="100"/>
        <v>276455.63906208955</v>
      </c>
      <c r="AT24" s="69">
        <f t="shared" si="100"/>
        <v>276501.7395102653</v>
      </c>
      <c r="AU24" s="69">
        <f t="shared" si="100"/>
        <v>276547.84764593595</v>
      </c>
      <c r="AV24" s="69">
        <f t="shared" si="100"/>
        <v>276593.96347038343</v>
      </c>
      <c r="AW24" s="69">
        <f t="shared" si="100"/>
        <v>276640.08698488993</v>
      </c>
      <c r="AX24" s="69">
        <f t="shared" si="100"/>
        <v>276686.21819073777</v>
      </c>
      <c r="AY24" s="69">
        <f t="shared" si="100"/>
        <v>276732.35708920954</v>
      </c>
      <c r="AZ24" s="69">
        <f t="shared" si="100"/>
        <v>276778.50368158804</v>
      </c>
      <c r="BA24" s="69">
        <f t="shared" si="100"/>
        <v>276824.65796915628</v>
      </c>
      <c r="BB24" s="69">
        <f t="shared" si="100"/>
        <v>276870.81995319744</v>
      </c>
      <c r="BC24" s="69">
        <f t="shared" si="100"/>
        <v>276916.98963499494</v>
      </c>
      <c r="BD24" s="69">
        <f t="shared" si="100"/>
        <v>276963.16701583244</v>
      </c>
      <c r="BE24" s="69">
        <f>BD24*(1+$E$24)</f>
        <v>277009.35209699383</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253518.71336650412</v>
      </c>
      <c r="DG24" s="108">
        <f t="shared" si="15"/>
        <v>253560.98896032732</v>
      </c>
      <c r="DH24" s="108">
        <f t="shared" si="15"/>
        <v>253603.27160383068</v>
      </c>
      <c r="DI24" s="108">
        <f t="shared" si="15"/>
        <v>253645.56129818971</v>
      </c>
      <c r="DJ24" s="108">
        <f t="shared" si="15"/>
        <v>273847.52099667693</v>
      </c>
      <c r="DK24" s="108">
        <f t="shared" si="15"/>
        <v>273893.18652729364</v>
      </c>
      <c r="DL24" s="108">
        <f t="shared" si="15"/>
        <v>273938.8596728805</v>
      </c>
      <c r="DM24" s="108">
        <f t="shared" si="15"/>
        <v>273984.54043470725</v>
      </c>
      <c r="DN24" s="108">
        <f t="shared" si="15"/>
        <v>242961.36108046776</v>
      </c>
      <c r="DO24" s="108">
        <f t="shared" si="15"/>
        <v>243001.87617964676</v>
      </c>
      <c r="DP24" s="108">
        <f t="shared" si="15"/>
        <v>243042.39803493401</v>
      </c>
      <c r="DQ24" s="108">
        <f t="shared" si="15"/>
        <v>243082.92664745619</v>
      </c>
      <c r="DR24" s="108">
        <f t="shared" si="15"/>
        <v>243123.46201834001</v>
      </c>
      <c r="DS24" s="108">
        <f t="shared" si="15"/>
        <v>251725.66673358373</v>
      </c>
      <c r="DT24" s="108">
        <f t="shared" si="15"/>
        <v>251767.64332734438</v>
      </c>
      <c r="DU24" s="108">
        <f t="shared" si="15"/>
        <v>251809.62692092531</v>
      </c>
      <c r="DV24" s="108">
        <f t="shared" si="90"/>
        <v>251851.61751549377</v>
      </c>
      <c r="DW24" s="108">
        <f t="shared" si="90"/>
        <v>247514.75342015369</v>
      </c>
      <c r="DX24" s="108">
        <f t="shared" si="90"/>
        <v>247556.02782172305</v>
      </c>
      <c r="DY24" s="108">
        <f t="shared" si="90"/>
        <v>247597.30910601845</v>
      </c>
      <c r="DZ24" s="108">
        <f t="shared" si="90"/>
        <v>247638.59727418754</v>
      </c>
      <c r="EA24" s="108">
        <f t="shared" si="90"/>
        <v>256821.01944824282</v>
      </c>
      <c r="EB24" s="108">
        <f t="shared" si="90"/>
        <v>256863.84571916889</v>
      </c>
      <c r="EC24" s="108">
        <f t="shared" si="90"/>
        <v>256906.67913160342</v>
      </c>
      <c r="ED24" s="108">
        <f t="shared" si="90"/>
        <v>256949.51968673724</v>
      </c>
      <c r="EE24" s="108">
        <f t="shared" si="90"/>
        <v>256992.36738576149</v>
      </c>
      <c r="EF24" s="108">
        <f t="shared" si="90"/>
        <v>249304.34836751746</v>
      </c>
      <c r="EG24" s="108">
        <f t="shared" si="90"/>
        <v>249345.92119356248</v>
      </c>
      <c r="EH24" s="108">
        <f t="shared" si="90"/>
        <v>249387.50095209735</v>
      </c>
      <c r="EI24" s="108">
        <f t="shared" si="90"/>
        <v>249429.08764427813</v>
      </c>
      <c r="EJ24" s="108">
        <f t="shared" si="90"/>
        <v>251674.90387832961</v>
      </c>
      <c r="EK24" s="108">
        <f t="shared" si="90"/>
        <v>251716.87200711417</v>
      </c>
      <c r="EL24" s="108">
        <f t="shared" si="91"/>
        <v>251758.84713430741</v>
      </c>
      <c r="EM24" s="108">
        <f t="shared" si="91"/>
        <v>251800.82926107637</v>
      </c>
      <c r="EN24" s="108">
        <f t="shared" si="91"/>
        <v>271150.03501190338</v>
      </c>
      <c r="EO24" s="108">
        <f t="shared" si="91"/>
        <v>271195.25072238524</v>
      </c>
      <c r="EP24" s="108">
        <f t="shared" si="91"/>
        <v>271240.47397282737</v>
      </c>
      <c r="EQ24" s="108">
        <f t="shared" si="91"/>
        <v>271285.70476448699</v>
      </c>
      <c r="ER24" s="108">
        <f t="shared" si="91"/>
        <v>271330.94309862168</v>
      </c>
      <c r="ES24" s="108">
        <f t="shared" si="91"/>
        <v>265491.0351644191</v>
      </c>
      <c r="ET24" s="108">
        <f t="shared" si="91"/>
        <v>265535.30720657838</v>
      </c>
      <c r="EU24" s="108">
        <f t="shared" si="91"/>
        <v>265579.58663133613</v>
      </c>
      <c r="EV24" s="108">
        <f t="shared" si="91"/>
        <v>265623.87343992339</v>
      </c>
      <c r="EW24" s="108">
        <f t="shared" si="91"/>
        <v>265771.81144114101</v>
      </c>
      <c r="EX24" s="108">
        <f t="shared" si="91"/>
        <v>265816.13030423771</v>
      </c>
      <c r="EY24" s="108">
        <f t="shared" si="91"/>
        <v>265860.45655774057</v>
      </c>
      <c r="EZ24" s="108">
        <f t="shared" si="91"/>
        <v>265904.79020288191</v>
      </c>
      <c r="FA24" s="108">
        <f t="shared" si="91"/>
        <v>245290.1905139352</v>
      </c>
      <c r="FB24" s="108">
        <f t="shared" si="92"/>
        <v>245331.09395780839</v>
      </c>
      <c r="FC24" s="108">
        <f t="shared" si="92"/>
        <v>245372.00422254839</v>
      </c>
      <c r="FD24" s="108">
        <f t="shared" si="92"/>
        <v>245412.92130929261</v>
      </c>
      <c r="FE24" s="108">
        <f t="shared" si="92"/>
        <v>245453.84521917871</v>
      </c>
    </row>
    <row r="25" spans="1:161" ht="15.75" x14ac:dyDescent="0.25">
      <c r="A25" s="47" t="s">
        <v>189</v>
      </c>
      <c r="B25" s="12">
        <f>'Urb proj of all 25 ARs '!O25</f>
        <v>161343.61894064173</v>
      </c>
      <c r="C25" s="12">
        <f>'Urb proj of all 25 ARs '!P25</f>
        <v>162748.63979810721</v>
      </c>
      <c r="D25" s="100">
        <f t="shared" si="10"/>
        <v>8.7082517839294857E-3</v>
      </c>
      <c r="E25" s="101">
        <f t="shared" si="11"/>
        <v>1.6675531861864989E-4</v>
      </c>
      <c r="F25" s="69">
        <f t="shared" si="12"/>
        <v>161370.52384722527</v>
      </c>
      <c r="G25" s="69">
        <f t="shared" si="13"/>
        <v>161397.43324034507</v>
      </c>
      <c r="H25" s="69">
        <f>G25*(1+$E$25)</f>
        <v>161424.3471207493</v>
      </c>
      <c r="I25" s="69">
        <f t="shared" ref="I25:BE25" si="101">H25*(1+$E$25)</f>
        <v>161451.26548918622</v>
      </c>
      <c r="J25" s="69">
        <f t="shared" si="101"/>
        <v>161478.18834640426</v>
      </c>
      <c r="K25" s="69">
        <f t="shared" si="101"/>
        <v>161505.11569315192</v>
      </c>
      <c r="L25" s="69">
        <f t="shared" si="101"/>
        <v>161532.04753017786</v>
      </c>
      <c r="M25" s="69">
        <f t="shared" si="101"/>
        <v>161558.98385823087</v>
      </c>
      <c r="N25" s="69">
        <f t="shared" si="101"/>
        <v>161585.92467805985</v>
      </c>
      <c r="O25" s="69">
        <f t="shared" si="101"/>
        <v>161612.86999041383</v>
      </c>
      <c r="P25" s="69">
        <f t="shared" si="101"/>
        <v>161639.81979604196</v>
      </c>
      <c r="Q25" s="69">
        <f t="shared" si="101"/>
        <v>161666.77409569352</v>
      </c>
      <c r="R25" s="69">
        <f t="shared" si="101"/>
        <v>161693.73289011788</v>
      </c>
      <c r="S25" s="69">
        <f t="shared" si="101"/>
        <v>161720.69618006461</v>
      </c>
      <c r="T25" s="69">
        <f t="shared" si="101"/>
        <v>161747.66396628335</v>
      </c>
      <c r="U25" s="69">
        <f t="shared" si="101"/>
        <v>161774.63624952387</v>
      </c>
      <c r="V25" s="69">
        <f t="shared" si="101"/>
        <v>161801.61303053607</v>
      </c>
      <c r="W25" s="69">
        <f t="shared" si="101"/>
        <v>161828.59431006998</v>
      </c>
      <c r="X25" s="69">
        <f t="shared" si="101"/>
        <v>161855.58008887575</v>
      </c>
      <c r="Y25" s="69">
        <f t="shared" si="101"/>
        <v>161882.57036770368</v>
      </c>
      <c r="Z25" s="69">
        <f t="shared" si="101"/>
        <v>161909.56514730415</v>
      </c>
      <c r="AA25" s="69">
        <f t="shared" si="101"/>
        <v>161936.56442842769</v>
      </c>
      <c r="AB25" s="69">
        <f t="shared" si="101"/>
        <v>161963.56821182495</v>
      </c>
      <c r="AC25" s="69">
        <f t="shared" si="101"/>
        <v>161990.57649824672</v>
      </c>
      <c r="AD25" s="69">
        <f t="shared" si="101"/>
        <v>162017.58928844391</v>
      </c>
      <c r="AE25" s="69">
        <f t="shared" si="101"/>
        <v>162044.60658316754</v>
      </c>
      <c r="AF25" s="69">
        <f t="shared" si="101"/>
        <v>162071.62838316875</v>
      </c>
      <c r="AG25" s="69">
        <f t="shared" si="101"/>
        <v>162098.65468919883</v>
      </c>
      <c r="AH25" s="69">
        <f t="shared" si="101"/>
        <v>162125.68550200918</v>
      </c>
      <c r="AI25" s="69">
        <f t="shared" si="101"/>
        <v>162152.72082235132</v>
      </c>
      <c r="AJ25" s="69">
        <f t="shared" si="101"/>
        <v>162179.76065097694</v>
      </c>
      <c r="AK25" s="69">
        <f t="shared" si="101"/>
        <v>162206.8049886378</v>
      </c>
      <c r="AL25" s="69">
        <f t="shared" si="101"/>
        <v>162233.85383608579</v>
      </c>
      <c r="AM25" s="69">
        <f t="shared" si="101"/>
        <v>162260.90719407296</v>
      </c>
      <c r="AN25" s="69">
        <f t="shared" si="101"/>
        <v>162287.96506335147</v>
      </c>
      <c r="AO25" s="69">
        <f t="shared" si="101"/>
        <v>162315.02744467359</v>
      </c>
      <c r="AP25" s="69">
        <f t="shared" si="101"/>
        <v>162342.09433879171</v>
      </c>
      <c r="AQ25" s="69">
        <f t="shared" si="101"/>
        <v>162369.1657464584</v>
      </c>
      <c r="AR25" s="69">
        <f t="shared" si="101"/>
        <v>162396.24166842629</v>
      </c>
      <c r="AS25" s="69">
        <f t="shared" si="101"/>
        <v>162423.32210544817</v>
      </c>
      <c r="AT25" s="69">
        <f t="shared" si="101"/>
        <v>162450.40705827696</v>
      </c>
      <c r="AU25" s="69">
        <f t="shared" si="101"/>
        <v>162477.4965276657</v>
      </c>
      <c r="AV25" s="69">
        <f t="shared" si="101"/>
        <v>162504.59051436753</v>
      </c>
      <c r="AW25" s="69">
        <f t="shared" si="101"/>
        <v>162531.68901913575</v>
      </c>
      <c r="AX25" s="69">
        <f t="shared" si="101"/>
        <v>162558.79204272377</v>
      </c>
      <c r="AY25" s="69">
        <f t="shared" si="101"/>
        <v>162585.89958588511</v>
      </c>
      <c r="AZ25" s="69">
        <f t="shared" si="101"/>
        <v>162613.01164937345</v>
      </c>
      <c r="BA25" s="69">
        <f t="shared" si="101"/>
        <v>162640.12823394258</v>
      </c>
      <c r="BB25" s="69">
        <f t="shared" si="101"/>
        <v>162667.2493403464</v>
      </c>
      <c r="BC25" s="69">
        <f t="shared" si="101"/>
        <v>162694.37496933897</v>
      </c>
      <c r="BD25" s="69">
        <f t="shared" si="101"/>
        <v>162721.50512167445</v>
      </c>
      <c r="BE25" s="69">
        <f t="shared" si="101"/>
        <v>162748.63979810712</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166586.30434973797</v>
      </c>
      <c r="DG25" s="108">
        <f t="shared" si="15"/>
        <v>166614.08350199732</v>
      </c>
      <c r="DH25" s="108">
        <f t="shared" si="15"/>
        <v>166641.86728657805</v>
      </c>
      <c r="DI25" s="108">
        <f t="shared" si="15"/>
        <v>166669.65570425263</v>
      </c>
      <c r="DJ25" s="108">
        <f t="shared" si="15"/>
        <v>179879.78310724912</v>
      </c>
      <c r="DK25" s="108">
        <f t="shared" si="15"/>
        <v>179909.77901779421</v>
      </c>
      <c r="DL25" s="108">
        <f t="shared" si="15"/>
        <v>179939.77993031693</v>
      </c>
      <c r="DM25" s="108">
        <f t="shared" si="15"/>
        <v>179969.78584565135</v>
      </c>
      <c r="DN25" s="108">
        <f t="shared" si="15"/>
        <v>159635.98780658381</v>
      </c>
      <c r="DO25" s="108">
        <f t="shared" si="15"/>
        <v>159662.60795659354</v>
      </c>
      <c r="DP25" s="108">
        <f t="shared" si="15"/>
        <v>159689.23254565481</v>
      </c>
      <c r="DQ25" s="108">
        <f t="shared" si="15"/>
        <v>159715.86157450793</v>
      </c>
      <c r="DR25" s="108">
        <f t="shared" si="15"/>
        <v>159742.49504389323</v>
      </c>
      <c r="DS25" s="108">
        <f t="shared" si="15"/>
        <v>165719.79444840862</v>
      </c>
      <c r="DT25" s="108">
        <f t="shared" si="15"/>
        <v>165747.42910553329</v>
      </c>
      <c r="DU25" s="108">
        <f t="shared" si="15"/>
        <v>165775.06837088399</v>
      </c>
      <c r="DV25" s="108">
        <f t="shared" si="90"/>
        <v>165802.71224522922</v>
      </c>
      <c r="DW25" s="108">
        <f t="shared" si="90"/>
        <v>163158.15663415479</v>
      </c>
      <c r="DX25" s="108">
        <f t="shared" si="90"/>
        <v>163185.36412454952</v>
      </c>
      <c r="DY25" s="108">
        <f t="shared" si="90"/>
        <v>163212.576151938</v>
      </c>
      <c r="DZ25" s="108">
        <f t="shared" si="90"/>
        <v>163239.79271707681</v>
      </c>
      <c r="EA25" s="108">
        <f t="shared" si="90"/>
        <v>168729.16185995244</v>
      </c>
      <c r="EB25" s="108">
        <f t="shared" si="90"/>
        <v>168757.29834509865</v>
      </c>
      <c r="EC25" s="108">
        <f t="shared" si="90"/>
        <v>168785.43952215341</v>
      </c>
      <c r="ED25" s="108">
        <f t="shared" si="90"/>
        <v>168813.58539189911</v>
      </c>
      <c r="EE25" s="108">
        <f t="shared" si="90"/>
        <v>168841.73595511829</v>
      </c>
      <c r="EF25" s="108">
        <f t="shared" si="90"/>
        <v>165252.29081079169</v>
      </c>
      <c r="EG25" s="108">
        <f t="shared" si="90"/>
        <v>165279.8475091983</v>
      </c>
      <c r="EH25" s="108">
        <f t="shared" si="90"/>
        <v>165307.40880283093</v>
      </c>
      <c r="EI25" s="108">
        <f t="shared" si="90"/>
        <v>165334.97469245584</v>
      </c>
      <c r="EJ25" s="108">
        <f t="shared" si="90"/>
        <v>166989.51559675048</v>
      </c>
      <c r="EK25" s="108">
        <f t="shared" si="90"/>
        <v>167017.36198662981</v>
      </c>
      <c r="EL25" s="108">
        <f t="shared" si="91"/>
        <v>167045.21302004275</v>
      </c>
      <c r="EM25" s="108">
        <f t="shared" si="91"/>
        <v>167073.06869776361</v>
      </c>
      <c r="EN25" s="108">
        <f t="shared" si="91"/>
        <v>181451.5950992069</v>
      </c>
      <c r="EO25" s="108">
        <f t="shared" si="91"/>
        <v>181481.85311776152</v>
      </c>
      <c r="EP25" s="108">
        <f t="shared" si="91"/>
        <v>181512.11618200169</v>
      </c>
      <c r="EQ25" s="108">
        <f t="shared" si="91"/>
        <v>181542.38429276875</v>
      </c>
      <c r="ER25" s="108">
        <f t="shared" si="91"/>
        <v>181572.65745090428</v>
      </c>
      <c r="ES25" s="108">
        <f t="shared" si="91"/>
        <v>177750.56926231197</v>
      </c>
      <c r="ET25" s="108">
        <f t="shared" si="91"/>
        <v>177780.21011512395</v>
      </c>
      <c r="EU25" s="108">
        <f t="shared" si="91"/>
        <v>177809.85591070581</v>
      </c>
      <c r="EV25" s="108">
        <f t="shared" si="91"/>
        <v>177839.50664988172</v>
      </c>
      <c r="EW25" s="108">
        <f t="shared" si="91"/>
        <v>175272.32586366072</v>
      </c>
      <c r="EX25" s="108">
        <f t="shared" si="91"/>
        <v>175301.55345620515</v>
      </c>
      <c r="EY25" s="108">
        <f t="shared" si="91"/>
        <v>175330.7859226061</v>
      </c>
      <c r="EZ25" s="108">
        <f t="shared" si="91"/>
        <v>175360.02326367627</v>
      </c>
      <c r="FA25" s="108">
        <f t="shared" si="91"/>
        <v>160607.18774296678</v>
      </c>
      <c r="FB25" s="108">
        <f t="shared" si="92"/>
        <v>160633.96984573128</v>
      </c>
      <c r="FC25" s="108">
        <f t="shared" si="92"/>
        <v>160660.75641455388</v>
      </c>
      <c r="FD25" s="108">
        <f t="shared" si="92"/>
        <v>160687.54745017932</v>
      </c>
      <c r="FE25" s="108">
        <f t="shared" si="92"/>
        <v>160714.34295335243</v>
      </c>
    </row>
    <row r="26" spans="1:161" ht="15.75" x14ac:dyDescent="0.25">
      <c r="A26" s="47" t="s">
        <v>190</v>
      </c>
      <c r="B26" s="12">
        <f>'Urb proj of all 25 ARs '!O26</f>
        <v>151376.62723147791</v>
      </c>
      <c r="C26" s="12">
        <f>'Urb proj of all 25 ARs '!P26</f>
        <v>152694.85301561165</v>
      </c>
      <c r="D26" s="100">
        <f t="shared" si="10"/>
        <v>8.7082517839294545E-3</v>
      </c>
      <c r="E26" s="101">
        <f t="shared" si="11"/>
        <v>1.6675531861864989E-4</v>
      </c>
      <c r="F26" s="69">
        <f t="shared" si="12"/>
        <v>151401.8700891833</v>
      </c>
      <c r="G26" s="69">
        <f t="shared" si="13"/>
        <v>151427.11715626949</v>
      </c>
      <c r="H26" s="69">
        <f>G26*(1+$E$26)</f>
        <v>151452.36843343839</v>
      </c>
      <c r="I26" s="69">
        <f t="shared" ref="I26:BE26" si="102">H26*(1+$E$26)</f>
        <v>151477.62392139205</v>
      </c>
      <c r="J26" s="69">
        <f t="shared" si="102"/>
        <v>151502.88362083267</v>
      </c>
      <c r="K26" s="69">
        <f t="shared" si="102"/>
        <v>151528.14753246249</v>
      </c>
      <c r="L26" s="69">
        <f t="shared" si="102"/>
        <v>151553.41565698397</v>
      </c>
      <c r="M26" s="69">
        <f t="shared" si="102"/>
        <v>151578.68799509961</v>
      </c>
      <c r="N26" s="69">
        <f t="shared" si="102"/>
        <v>151603.96454751203</v>
      </c>
      <c r="O26" s="69">
        <f t="shared" si="102"/>
        <v>151629.24531492402</v>
      </c>
      <c r="P26" s="69">
        <f t="shared" si="102"/>
        <v>151654.53029803841</v>
      </c>
      <c r="Q26" s="69">
        <f t="shared" si="102"/>
        <v>151679.81949755823</v>
      </c>
      <c r="R26" s="69">
        <f t="shared" si="102"/>
        <v>151705.11291418655</v>
      </c>
      <c r="S26" s="69">
        <f t="shared" si="102"/>
        <v>151730.41054862665</v>
      </c>
      <c r="T26" s="69">
        <f t="shared" si="102"/>
        <v>151755.71240158181</v>
      </c>
      <c r="U26" s="69">
        <f t="shared" si="102"/>
        <v>151781.01847375554</v>
      </c>
      <c r="V26" s="69">
        <f t="shared" si="102"/>
        <v>151806.32876585139</v>
      </c>
      <c r="W26" s="69">
        <f t="shared" si="102"/>
        <v>151831.64327857306</v>
      </c>
      <c r="X26" s="69">
        <f t="shared" si="102"/>
        <v>151856.96201262437</v>
      </c>
      <c r="Y26" s="69">
        <f t="shared" si="102"/>
        <v>151882.28496870925</v>
      </c>
      <c r="Z26" s="69">
        <f t="shared" si="102"/>
        <v>151907.61214753173</v>
      </c>
      <c r="AA26" s="69">
        <f t="shared" si="102"/>
        <v>151932.94354979601</v>
      </c>
      <c r="AB26" s="69">
        <f t="shared" si="102"/>
        <v>151958.27917620633</v>
      </c>
      <c r="AC26" s="69">
        <f t="shared" si="102"/>
        <v>151983.6190274671</v>
      </c>
      <c r="AD26" s="69">
        <f t="shared" si="102"/>
        <v>152008.96310428283</v>
      </c>
      <c r="AE26" s="69">
        <f t="shared" si="102"/>
        <v>152034.31140735818</v>
      </c>
      <c r="AF26" s="69">
        <f t="shared" si="102"/>
        <v>152059.66393739788</v>
      </c>
      <c r="AG26" s="69">
        <f t="shared" si="102"/>
        <v>152085.0206951068</v>
      </c>
      <c r="AH26" s="69">
        <f t="shared" si="102"/>
        <v>152110.38168118993</v>
      </c>
      <c r="AI26" s="69">
        <f t="shared" si="102"/>
        <v>152135.74689635239</v>
      </c>
      <c r="AJ26" s="69">
        <f t="shared" si="102"/>
        <v>152161.11634129938</v>
      </c>
      <c r="AK26" s="69">
        <f t="shared" si="102"/>
        <v>152186.49001673624</v>
      </c>
      <c r="AL26" s="69">
        <f t="shared" si="102"/>
        <v>152211.86792336844</v>
      </c>
      <c r="AM26" s="69">
        <f t="shared" si="102"/>
        <v>152237.25006190155</v>
      </c>
      <c r="AN26" s="69">
        <f t="shared" si="102"/>
        <v>152262.63643304125</v>
      </c>
      <c r="AO26" s="69">
        <f t="shared" si="102"/>
        <v>152288.02703749336</v>
      </c>
      <c r="AP26" s="69">
        <f t="shared" si="102"/>
        <v>152313.4218759638</v>
      </c>
      <c r="AQ26" s="69">
        <f t="shared" si="102"/>
        <v>152338.82094915863</v>
      </c>
      <c r="AR26" s="69">
        <f t="shared" si="102"/>
        <v>152364.22425778399</v>
      </c>
      <c r="AS26" s="69">
        <f t="shared" si="102"/>
        <v>152389.63180254618</v>
      </c>
      <c r="AT26" s="69">
        <f t="shared" si="102"/>
        <v>152415.0435841516</v>
      </c>
      <c r="AU26" s="69">
        <f t="shared" si="102"/>
        <v>152440.45960330675</v>
      </c>
      <c r="AV26" s="69">
        <f t="shared" si="102"/>
        <v>152465.87986071827</v>
      </c>
      <c r="AW26" s="69">
        <f t="shared" si="102"/>
        <v>152491.30435709291</v>
      </c>
      <c r="AX26" s="69">
        <f t="shared" si="102"/>
        <v>152516.73309313756</v>
      </c>
      <c r="AY26" s="69">
        <f t="shared" si="102"/>
        <v>152542.16606955917</v>
      </c>
      <c r="AZ26" s="69">
        <f t="shared" si="102"/>
        <v>152567.60328706488</v>
      </c>
      <c r="BA26" s="69">
        <f t="shared" si="102"/>
        <v>152593.04474636191</v>
      </c>
      <c r="BB26" s="69">
        <f t="shared" si="102"/>
        <v>152618.49044815756</v>
      </c>
      <c r="BC26" s="69">
        <f t="shared" si="102"/>
        <v>152643.94039315934</v>
      </c>
      <c r="BD26" s="69">
        <f t="shared" si="102"/>
        <v>152669.3945820748</v>
      </c>
      <c r="BE26" s="69">
        <f t="shared" si="102"/>
        <v>152694.85301561165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146828.93384084548</v>
      </c>
      <c r="DG26" s="108">
        <f t="shared" si="15"/>
        <v>146853.41834649057</v>
      </c>
      <c r="DH26" s="108">
        <f t="shared" si="15"/>
        <v>146877.90693505717</v>
      </c>
      <c r="DI26" s="108">
        <f t="shared" si="15"/>
        <v>146902.39960722617</v>
      </c>
      <c r="DJ26" s="108">
        <f t="shared" si="15"/>
        <v>158091.89203109956</v>
      </c>
      <c r="DK26" s="108">
        <f t="shared" si="15"/>
        <v>158118.25469492623</v>
      </c>
      <c r="DL26" s="108">
        <f t="shared" si="15"/>
        <v>158144.62175486732</v>
      </c>
      <c r="DM26" s="108">
        <f t="shared" si="15"/>
        <v>158170.99321165588</v>
      </c>
      <c r="DN26" s="108">
        <f t="shared" si="15"/>
        <v>139768.0089680618</v>
      </c>
      <c r="DO26" s="108">
        <f t="shared" si="15"/>
        <v>139791.31602692997</v>
      </c>
      <c r="DP26" s="108">
        <f t="shared" si="15"/>
        <v>139814.62697237419</v>
      </c>
      <c r="DQ26" s="108">
        <f t="shared" si="15"/>
        <v>139837.9418050425</v>
      </c>
      <c r="DR26" s="108">
        <f t="shared" si="15"/>
        <v>139861.26052558317</v>
      </c>
      <c r="DS26" s="108">
        <f t="shared" si="15"/>
        <v>143842.59908483058</v>
      </c>
      <c r="DT26" s="108">
        <f t="shared" si="15"/>
        <v>143866.5856032719</v>
      </c>
      <c r="DU26" s="108">
        <f t="shared" si="15"/>
        <v>143890.57612159275</v>
      </c>
      <c r="DV26" s="108">
        <f t="shared" si="90"/>
        <v>143914.57064046012</v>
      </c>
      <c r="DW26" s="108">
        <f t="shared" si="90"/>
        <v>144310.51686412416</v>
      </c>
      <c r="DX26" s="108">
        <f t="shared" si="90"/>
        <v>144334.58141034388</v>
      </c>
      <c r="DY26" s="108">
        <f t="shared" si="90"/>
        <v>144358.64996945465</v>
      </c>
      <c r="DZ26" s="108">
        <f t="shared" si="90"/>
        <v>144382.72254212567</v>
      </c>
      <c r="EA26" s="108">
        <f t="shared" si="90"/>
        <v>149624.52280605631</v>
      </c>
      <c r="EB26" s="108">
        <f t="shared" si="90"/>
        <v>149649.47349102999</v>
      </c>
      <c r="EC26" s="108">
        <f t="shared" si="90"/>
        <v>149674.42833666311</v>
      </c>
      <c r="ED26" s="108">
        <f t="shared" si="90"/>
        <v>149699.38734364943</v>
      </c>
      <c r="EE26" s="108">
        <f t="shared" si="90"/>
        <v>149724.35051268296</v>
      </c>
      <c r="EF26" s="108">
        <f t="shared" si="90"/>
        <v>146637.26337042992</v>
      </c>
      <c r="EG26" s="108">
        <f t="shared" si="90"/>
        <v>146661.7159140046</v>
      </c>
      <c r="EH26" s="108">
        <f t="shared" si="90"/>
        <v>146686.172535171</v>
      </c>
      <c r="EI26" s="108">
        <f t="shared" si="90"/>
        <v>146710.63323460906</v>
      </c>
      <c r="EJ26" s="108">
        <f t="shared" si="90"/>
        <v>144890.52399016492</v>
      </c>
      <c r="EK26" s="108">
        <f t="shared" si="90"/>
        <v>144914.68525565774</v>
      </c>
      <c r="EL26" s="108">
        <f t="shared" si="91"/>
        <v>144938.85055017006</v>
      </c>
      <c r="EM26" s="108">
        <f t="shared" si="91"/>
        <v>144963.0198743738</v>
      </c>
      <c r="EN26" s="108">
        <f t="shared" si="91"/>
        <v>156352.54630922954</v>
      </c>
      <c r="EO26" s="108">
        <f t="shared" si="91"/>
        <v>156378.61892790618</v>
      </c>
      <c r="EP26" s="108">
        <f t="shared" si="91"/>
        <v>156404.69589433065</v>
      </c>
      <c r="EQ26" s="108">
        <f t="shared" si="91"/>
        <v>156430.77720922796</v>
      </c>
      <c r="ER26" s="108">
        <f t="shared" si="91"/>
        <v>156456.86287332326</v>
      </c>
      <c r="ES26" s="108">
        <f t="shared" si="91"/>
        <v>154709.90429795109</v>
      </c>
      <c r="ET26" s="108">
        <f t="shared" si="91"/>
        <v>154735.70299733576</v>
      </c>
      <c r="EU26" s="108">
        <f t="shared" si="91"/>
        <v>154761.50599879076</v>
      </c>
      <c r="EV26" s="108">
        <f t="shared" si="91"/>
        <v>154787.31330303347</v>
      </c>
      <c r="EW26" s="108">
        <f t="shared" si="91"/>
        <v>152268.49806913285</v>
      </c>
      <c r="EX26" s="108">
        <f t="shared" si="91"/>
        <v>152293.88965104395</v>
      </c>
      <c r="EY26" s="108">
        <f t="shared" si="91"/>
        <v>152319.28546713639</v>
      </c>
      <c r="EZ26" s="108">
        <f t="shared" si="91"/>
        <v>152344.68551811622</v>
      </c>
      <c r="FA26" s="108">
        <f t="shared" si="91"/>
        <v>141554.21889561173</v>
      </c>
      <c r="FB26" s="108">
        <f t="shared" si="92"/>
        <v>141577.82381448548</v>
      </c>
      <c r="FC26" s="108">
        <f t="shared" si="92"/>
        <v>141601.43266960498</v>
      </c>
      <c r="FD26" s="108">
        <f t="shared" si="92"/>
        <v>141625.04546162667</v>
      </c>
      <c r="FE26" s="108">
        <f t="shared" si="92"/>
        <v>141648.662191207</v>
      </c>
    </row>
    <row r="27" spans="1:161" ht="15.75" x14ac:dyDescent="0.25">
      <c r="A27" s="47" t="s">
        <v>191</v>
      </c>
      <c r="B27" s="12">
        <f>'Urb proj of all 25 ARs '!O27</f>
        <v>163055.09825607942</v>
      </c>
      <c r="C27" s="12">
        <f>'Urb proj of all 25 ARs '!P27</f>
        <v>164475.02310634672</v>
      </c>
      <c r="D27" s="100">
        <f t="shared" si="10"/>
        <v>8.7082517839294771E-3</v>
      </c>
      <c r="E27" s="101">
        <f t="shared" si="11"/>
        <v>1.6675531861864989E-4</v>
      </c>
      <c r="F27" s="69">
        <f t="shared" si="12"/>
        <v>163082.2885609415</v>
      </c>
      <c r="G27" s="69">
        <f t="shared" si="13"/>
        <v>163109.48339993155</v>
      </c>
      <c r="H27" s="69">
        <f>G27*(1+$E$27)</f>
        <v>163136.68277380563</v>
      </c>
      <c r="I27" s="69">
        <f t="shared" ref="I27:BD27" si="103">H27*(1+$E$27)</f>
        <v>163163.88668331996</v>
      </c>
      <c r="J27" s="69">
        <f t="shared" si="103"/>
        <v>163191.0951292309</v>
      </c>
      <c r="K27" s="69">
        <f t="shared" si="103"/>
        <v>163218.30811229491</v>
      </c>
      <c r="L27" s="69">
        <f t="shared" si="103"/>
        <v>163245.52563326858</v>
      </c>
      <c r="M27" s="69">
        <f t="shared" si="103"/>
        <v>163272.74769290863</v>
      </c>
      <c r="N27" s="69">
        <f t="shared" si="103"/>
        <v>163299.97429197191</v>
      </c>
      <c r="O27" s="69">
        <f t="shared" si="103"/>
        <v>163327.20543121538</v>
      </c>
      <c r="P27" s="69">
        <f t="shared" si="103"/>
        <v>163354.44111139615</v>
      </c>
      <c r="Q27" s="69">
        <f t="shared" si="103"/>
        <v>163381.68133327147</v>
      </c>
      <c r="R27" s="69">
        <f t="shared" si="103"/>
        <v>163408.92609759865</v>
      </c>
      <c r="S27" s="69">
        <f t="shared" si="103"/>
        <v>163436.1754051352</v>
      </c>
      <c r="T27" s="69">
        <f t="shared" si="103"/>
        <v>163463.42925663869</v>
      </c>
      <c r="U27" s="69">
        <f t="shared" si="103"/>
        <v>163490.68765286688</v>
      </c>
      <c r="V27" s="69">
        <f t="shared" si="103"/>
        <v>163517.95059457762</v>
      </c>
      <c r="W27" s="69">
        <f t="shared" si="103"/>
        <v>163545.21808252888</v>
      </c>
      <c r="X27" s="69">
        <f t="shared" si="103"/>
        <v>163572.4901174788</v>
      </c>
      <c r="Y27" s="69">
        <f t="shared" si="103"/>
        <v>163599.76670018557</v>
      </c>
      <c r="Z27" s="69">
        <f t="shared" si="103"/>
        <v>163627.0478314076</v>
      </c>
      <c r="AA27" s="69">
        <f t="shared" si="103"/>
        <v>163654.33351190336</v>
      </c>
      <c r="AB27" s="69">
        <f t="shared" si="103"/>
        <v>163681.62374243146</v>
      </c>
      <c r="AC27" s="69">
        <f t="shared" si="103"/>
        <v>163708.91852375065</v>
      </c>
      <c r="AD27" s="69">
        <f t="shared" si="103"/>
        <v>163736.2178566198</v>
      </c>
      <c r="AE27" s="69">
        <f t="shared" si="103"/>
        <v>163763.52174179789</v>
      </c>
      <c r="AF27" s="69">
        <f t="shared" si="103"/>
        <v>163790.83018004405</v>
      </c>
      <c r="AG27" s="69">
        <f t="shared" si="103"/>
        <v>163818.14317211753</v>
      </c>
      <c r="AH27" s="69">
        <f t="shared" si="103"/>
        <v>163845.4607187777</v>
      </c>
      <c r="AI27" s="69">
        <f t="shared" si="103"/>
        <v>163872.78282078408</v>
      </c>
      <c r="AJ27" s="69">
        <f t="shared" si="103"/>
        <v>163900.10947889628</v>
      </c>
      <c r="AK27" s="69">
        <f t="shared" si="103"/>
        <v>163927.44069387406</v>
      </c>
      <c r="AL27" s="69">
        <f t="shared" si="103"/>
        <v>163954.77646647731</v>
      </c>
      <c r="AM27" s="69">
        <f t="shared" si="103"/>
        <v>163982.11679746603</v>
      </c>
      <c r="AN27" s="69">
        <f t="shared" si="103"/>
        <v>164009.46168760036</v>
      </c>
      <c r="AO27" s="69">
        <f t="shared" si="103"/>
        <v>164036.81113764056</v>
      </c>
      <c r="AP27" s="69">
        <f t="shared" si="103"/>
        <v>164064.16514834701</v>
      </c>
      <c r="AQ27" s="69">
        <f t="shared" si="103"/>
        <v>164091.52372048021</v>
      </c>
      <c r="AR27" s="69">
        <f t="shared" si="103"/>
        <v>164118.88685480083</v>
      </c>
      <c r="AS27" s="69">
        <f t="shared" si="103"/>
        <v>164146.25455206964</v>
      </c>
      <c r="AT27" s="69">
        <f t="shared" si="103"/>
        <v>164173.62681304754</v>
      </c>
      <c r="AU27" s="69">
        <f t="shared" si="103"/>
        <v>164201.00363849552</v>
      </c>
      <c r="AV27" s="69">
        <f t="shared" si="103"/>
        <v>164228.38502917477</v>
      </c>
      <c r="AW27" s="69">
        <f t="shared" si="103"/>
        <v>164255.77098584652</v>
      </c>
      <c r="AX27" s="69">
        <f t="shared" si="103"/>
        <v>164283.16150927223</v>
      </c>
      <c r="AY27" s="69">
        <f t="shared" si="103"/>
        <v>164310.5566002134</v>
      </c>
      <c r="AZ27" s="69">
        <f t="shared" si="103"/>
        <v>164337.95625943167</v>
      </c>
      <c r="BA27" s="69">
        <f t="shared" si="103"/>
        <v>164365.36048768886</v>
      </c>
      <c r="BB27" s="69">
        <f t="shared" si="103"/>
        <v>164392.76928574685</v>
      </c>
      <c r="BC27" s="69">
        <f t="shared" si="103"/>
        <v>164420.1826543677</v>
      </c>
      <c r="BD27" s="69">
        <f t="shared" si="103"/>
        <v>164447.60059431355</v>
      </c>
      <c r="BE27" s="69">
        <f>BD27*(1+$E$27)</f>
        <v>164475.02310634672</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158789.33777665984</v>
      </c>
      <c r="DG27" s="108">
        <f t="shared" si="15"/>
        <v>158815.81674327404</v>
      </c>
      <c r="DH27" s="108">
        <f t="shared" si="15"/>
        <v>158842.30012539675</v>
      </c>
      <c r="DI27" s="108">
        <f t="shared" si="15"/>
        <v>158868.78792376426</v>
      </c>
      <c r="DJ27" s="108">
        <f t="shared" si="15"/>
        <v>170153.5725887341</v>
      </c>
      <c r="DK27" s="108">
        <f t="shared" si="15"/>
        <v>170181.94660194524</v>
      </c>
      <c r="DL27" s="108">
        <f t="shared" si="15"/>
        <v>170210.32534667401</v>
      </c>
      <c r="DM27" s="108">
        <f t="shared" si="15"/>
        <v>170238.70882370937</v>
      </c>
      <c r="DN27" s="108">
        <f t="shared" si="15"/>
        <v>149348.99727893146</v>
      </c>
      <c r="DO27" s="108">
        <f t="shared" si="15"/>
        <v>149373.90201855809</v>
      </c>
      <c r="DP27" s="108">
        <f t="shared" si="15"/>
        <v>149398.81091118249</v>
      </c>
      <c r="DQ27" s="108">
        <f t="shared" si="15"/>
        <v>149423.72395749725</v>
      </c>
      <c r="DR27" s="108">
        <f t="shared" si="15"/>
        <v>149448.64115819498</v>
      </c>
      <c r="DS27" s="108">
        <f t="shared" si="15"/>
        <v>155400.45770237301</v>
      </c>
      <c r="DT27" s="108">
        <f t="shared" si="15"/>
        <v>155426.37155521064</v>
      </c>
      <c r="DU27" s="108">
        <f t="shared" si="15"/>
        <v>155452.28972932106</v>
      </c>
      <c r="DV27" s="108">
        <f t="shared" si="90"/>
        <v>155478.21222542488</v>
      </c>
      <c r="DW27" s="108">
        <f t="shared" si="90"/>
        <v>149727.27646136374</v>
      </c>
      <c r="DX27" s="108">
        <f t="shared" si="90"/>
        <v>149752.24428105596</v>
      </c>
      <c r="DY27" s="108">
        <f t="shared" si="90"/>
        <v>149777.21626426489</v>
      </c>
      <c r="DZ27" s="108">
        <f t="shared" si="90"/>
        <v>149802.19241168487</v>
      </c>
      <c r="EA27" s="108">
        <f t="shared" si="90"/>
        <v>155895.94974061861</v>
      </c>
      <c r="EB27" s="108">
        <f t="shared" si="90"/>
        <v>155921.94621938895</v>
      </c>
      <c r="EC27" s="108">
        <f t="shared" si="90"/>
        <v>155947.94703321042</v>
      </c>
      <c r="ED27" s="108">
        <f t="shared" si="90"/>
        <v>155973.95218280586</v>
      </c>
      <c r="EE27" s="108">
        <f t="shared" si="90"/>
        <v>155999.96166889832</v>
      </c>
      <c r="EF27" s="108">
        <f t="shared" si="90"/>
        <v>151627.76501016034</v>
      </c>
      <c r="EG27" s="108">
        <f t="shared" si="90"/>
        <v>151653.04974642603</v>
      </c>
      <c r="EH27" s="108">
        <f t="shared" si="90"/>
        <v>151678.33869905595</v>
      </c>
      <c r="EI27" s="108">
        <f t="shared" si="90"/>
        <v>151703.63186875326</v>
      </c>
      <c r="EJ27" s="108">
        <f t="shared" si="90"/>
        <v>153694.42277250398</v>
      </c>
      <c r="EK27" s="108">
        <f t="shared" si="90"/>
        <v>153720.05213494331</v>
      </c>
      <c r="EL27" s="108">
        <f t="shared" si="91"/>
        <v>153745.68577121515</v>
      </c>
      <c r="EM27" s="108">
        <f t="shared" si="91"/>
        <v>153771.32368203218</v>
      </c>
      <c r="EN27" s="108">
        <f t="shared" si="91"/>
        <v>164251.81683221631</v>
      </c>
      <c r="EO27" s="108">
        <f t="shared" si="91"/>
        <v>164279.20669626587</v>
      </c>
      <c r="EP27" s="108">
        <f t="shared" si="91"/>
        <v>164306.60112772093</v>
      </c>
      <c r="EQ27" s="108">
        <f t="shared" si="91"/>
        <v>164334.00012734311</v>
      </c>
      <c r="ER27" s="108">
        <f t="shared" si="91"/>
        <v>164361.4036958942</v>
      </c>
      <c r="ES27" s="108">
        <f t="shared" si="91"/>
        <v>164226.99199926207</v>
      </c>
      <c r="ET27" s="108">
        <f t="shared" si="91"/>
        <v>164254.3777236387</v>
      </c>
      <c r="EU27" s="108">
        <f t="shared" si="91"/>
        <v>164281.76801473051</v>
      </c>
      <c r="EV27" s="108">
        <f t="shared" si="91"/>
        <v>164309.16287329904</v>
      </c>
      <c r="EW27" s="108">
        <f t="shared" si="91"/>
        <v>162578.79974679821</v>
      </c>
      <c r="EX27" s="108">
        <f t="shared" si="91"/>
        <v>162605.91062635064</v>
      </c>
      <c r="EY27" s="108">
        <f t="shared" si="91"/>
        <v>162633.02602678642</v>
      </c>
      <c r="EZ27" s="108">
        <f t="shared" si="91"/>
        <v>162660.1459488594</v>
      </c>
      <c r="FA27" s="108">
        <f t="shared" si="91"/>
        <v>151171.68984647494</v>
      </c>
      <c r="FB27" s="108">
        <f t="shared" si="92"/>
        <v>151196.89852978141</v>
      </c>
      <c r="FC27" s="108">
        <f t="shared" si="92"/>
        <v>151222.11141676988</v>
      </c>
      <c r="FD27" s="108">
        <f t="shared" si="92"/>
        <v>151247.32850814136</v>
      </c>
      <c r="FE27" s="108">
        <f t="shared" si="92"/>
        <v>151272.54980459696</v>
      </c>
    </row>
    <row r="28" spans="1:161" ht="15.75" x14ac:dyDescent="0.25">
      <c r="A28" s="47" t="s">
        <v>192</v>
      </c>
      <c r="B28" s="12">
        <f>'Urb proj of all 25 ARs '!O28</f>
        <v>59974.474451616479</v>
      </c>
      <c r="C28" s="12">
        <f>'Urb proj of all 25 ARs '!P28</f>
        <v>60496.747275750007</v>
      </c>
      <c r="D28" s="100">
        <f t="shared" si="10"/>
        <v>8.7082517839295777E-3</v>
      </c>
      <c r="E28" s="101">
        <f t="shared" si="11"/>
        <v>1.6675531861864989E-4</v>
      </c>
      <c r="F28" s="69">
        <f t="shared" si="12"/>
        <v>59984.475514212645</v>
      </c>
      <c r="G28" s="69">
        <f t="shared" si="13"/>
        <v>59994.47824453919</v>
      </c>
      <c r="H28" s="69">
        <f>G28*(1+$E$28)</f>
        <v>60004.482642874216</v>
      </c>
      <c r="I28" s="69">
        <f t="shared" ref="I28:BE28" si="104">H28*(1+$E$28)</f>
        <v>60014.488709495876</v>
      </c>
      <c r="J28" s="69">
        <f t="shared" si="104"/>
        <v>60024.496444682365</v>
      </c>
      <c r="K28" s="69">
        <f t="shared" si="104"/>
        <v>60034.505848711924</v>
      </c>
      <c r="L28" s="69">
        <f t="shared" si="104"/>
        <v>60044.516921862836</v>
      </c>
      <c r="M28" s="69">
        <f t="shared" si="104"/>
        <v>60054.529664413443</v>
      </c>
      <c r="N28" s="69">
        <f t="shared" si="104"/>
        <v>60064.544076642123</v>
      </c>
      <c r="O28" s="69">
        <f t="shared" si="104"/>
        <v>60074.560158827306</v>
      </c>
      <c r="P28" s="69">
        <f t="shared" si="104"/>
        <v>60084.577911247463</v>
      </c>
      <c r="Q28" s="69">
        <f t="shared" si="104"/>
        <v>60094.597334181119</v>
      </c>
      <c r="R28" s="69">
        <f t="shared" si="104"/>
        <v>60104.61842790684</v>
      </c>
      <c r="S28" s="69">
        <f t="shared" si="104"/>
        <v>60114.641192703239</v>
      </c>
      <c r="T28" s="69">
        <f t="shared" si="104"/>
        <v>60124.665628848976</v>
      </c>
      <c r="U28" s="69">
        <f t="shared" si="104"/>
        <v>60134.691736622757</v>
      </c>
      <c r="V28" s="69">
        <f t="shared" si="104"/>
        <v>60144.719516303332</v>
      </c>
      <c r="W28" s="69">
        <f t="shared" si="104"/>
        <v>60154.748968169501</v>
      </c>
      <c r="X28" s="69">
        <f t="shared" si="104"/>
        <v>60164.780092500114</v>
      </c>
      <c r="Y28" s="69">
        <f t="shared" si="104"/>
        <v>60174.812889574059</v>
      </c>
      <c r="Z28" s="69">
        <f t="shared" si="104"/>
        <v>60184.847359670275</v>
      </c>
      <c r="AA28" s="69">
        <f t="shared" si="104"/>
        <v>60194.883503067751</v>
      </c>
      <c r="AB28" s="69">
        <f t="shared" si="104"/>
        <v>60204.92132004552</v>
      </c>
      <c r="AC28" s="69">
        <f t="shared" si="104"/>
        <v>60214.960810882658</v>
      </c>
      <c r="AD28" s="69">
        <f t="shared" si="104"/>
        <v>60225.001975858286</v>
      </c>
      <c r="AE28" s="69">
        <f t="shared" si="104"/>
        <v>60235.044815251582</v>
      </c>
      <c r="AF28" s="69">
        <f t="shared" si="104"/>
        <v>60245.089329341761</v>
      </c>
      <c r="AG28" s="69">
        <f t="shared" si="104"/>
        <v>60255.135518408082</v>
      </c>
      <c r="AH28" s="69">
        <f t="shared" si="104"/>
        <v>60265.183382729861</v>
      </c>
      <c r="AI28" s="69">
        <f t="shared" si="104"/>
        <v>60275.23292258646</v>
      </c>
      <c r="AJ28" s="69">
        <f t="shared" si="104"/>
        <v>60285.284138257281</v>
      </c>
      <c r="AK28" s="69">
        <f t="shared" si="104"/>
        <v>60295.337030021772</v>
      </c>
      <c r="AL28" s="69">
        <f t="shared" si="104"/>
        <v>60305.391598159433</v>
      </c>
      <c r="AM28" s="69">
        <f t="shared" si="104"/>
        <v>60315.447842949805</v>
      </c>
      <c r="AN28" s="69">
        <f t="shared" si="104"/>
        <v>60325.505764672482</v>
      </c>
      <c r="AO28" s="69">
        <f t="shared" si="104"/>
        <v>60335.5653636071</v>
      </c>
      <c r="AP28" s="69">
        <f t="shared" si="104"/>
        <v>60345.626640033348</v>
      </c>
      <c r="AQ28" s="69">
        <f t="shared" si="104"/>
        <v>60355.689594230949</v>
      </c>
      <c r="AR28" s="69">
        <f t="shared" si="104"/>
        <v>60365.754226479687</v>
      </c>
      <c r="AS28" s="69">
        <f t="shared" si="104"/>
        <v>60375.820537059379</v>
      </c>
      <c r="AT28" s="69">
        <f t="shared" si="104"/>
        <v>60385.888526249895</v>
      </c>
      <c r="AU28" s="69">
        <f t="shared" si="104"/>
        <v>60395.958194331157</v>
      </c>
      <c r="AV28" s="69">
        <f t="shared" si="104"/>
        <v>60406.029541583128</v>
      </c>
      <c r="AW28" s="69">
        <f t="shared" si="104"/>
        <v>60416.102568285824</v>
      </c>
      <c r="AX28" s="69">
        <f t="shared" si="104"/>
        <v>60426.177274719295</v>
      </c>
      <c r="AY28" s="69">
        <f t="shared" si="104"/>
        <v>60436.253661163646</v>
      </c>
      <c r="AZ28" s="69">
        <f t="shared" si="104"/>
        <v>60446.331727899029</v>
      </c>
      <c r="BA28" s="69">
        <f t="shared" si="104"/>
        <v>60456.411475205641</v>
      </c>
      <c r="BB28" s="69">
        <f t="shared" si="104"/>
        <v>60466.492903363731</v>
      </c>
      <c r="BC28" s="69">
        <f t="shared" si="104"/>
        <v>60476.576012653582</v>
      </c>
      <c r="BD28" s="69">
        <f t="shared" si="104"/>
        <v>60486.660803355539</v>
      </c>
      <c r="BE28" s="69">
        <f t="shared" si="104"/>
        <v>60496.747275749978</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52153.227676171511</v>
      </c>
      <c r="DG28" s="108">
        <f t="shared" si="15"/>
        <v>52161.924504269642</v>
      </c>
      <c r="DH28" s="108">
        <f t="shared" si="15"/>
        <v>52170.622782610117</v>
      </c>
      <c r="DI28" s="108">
        <f t="shared" si="15"/>
        <v>52179.322511434759</v>
      </c>
      <c r="DJ28" s="108">
        <f t="shared" si="15"/>
        <v>55708.508402242005</v>
      </c>
      <c r="DK28" s="108">
        <f t="shared" si="15"/>
        <v>55717.79809231039</v>
      </c>
      <c r="DL28" s="108">
        <f t="shared" si="15"/>
        <v>55727.089331484</v>
      </c>
      <c r="DM28" s="108">
        <f t="shared" si="15"/>
        <v>55736.382120021161</v>
      </c>
      <c r="DN28" s="108">
        <f t="shared" si="15"/>
        <v>49067.894714736409</v>
      </c>
      <c r="DO28" s="108">
        <f t="shared" si="15"/>
        <v>49076.077047153507</v>
      </c>
      <c r="DP28" s="108">
        <f t="shared" si="15"/>
        <v>49084.260744018058</v>
      </c>
      <c r="DQ28" s="108">
        <f t="shared" si="15"/>
        <v>49092.445805557589</v>
      </c>
      <c r="DR28" s="108">
        <f t="shared" si="15"/>
        <v>49100.632231999662</v>
      </c>
      <c r="DS28" s="108">
        <f t="shared" si="15"/>
        <v>51084.260934329293</v>
      </c>
      <c r="DT28" s="108">
        <f t="shared" si="15"/>
        <v>51092.779506537801</v>
      </c>
      <c r="DU28" s="108">
        <f t="shared" si="15"/>
        <v>51101.299499263529</v>
      </c>
      <c r="DV28" s="108">
        <f t="shared" si="90"/>
        <v>51109.820912743351</v>
      </c>
      <c r="DW28" s="108">
        <f t="shared" si="90"/>
        <v>49361.126336700567</v>
      </c>
      <c r="DX28" s="108">
        <f t="shared" si="90"/>
        <v>49369.357567050218</v>
      </c>
      <c r="DY28" s="108">
        <f t="shared" si="90"/>
        <v>49377.590170001306</v>
      </c>
      <c r="DZ28" s="108">
        <f t="shared" si="90"/>
        <v>49385.824145782724</v>
      </c>
      <c r="EA28" s="108">
        <f t="shared" si="90"/>
        <v>51930.630330577565</v>
      </c>
      <c r="EB28" s="108">
        <f t="shared" si="90"/>
        <v>51939.29003938441</v>
      </c>
      <c r="EC28" s="108">
        <f t="shared" si="90"/>
        <v>51947.951192243752</v>
      </c>
      <c r="ED28" s="108">
        <f t="shared" si="90"/>
        <v>51956.613789396404</v>
      </c>
      <c r="EE28" s="108">
        <f t="shared" si="90"/>
        <v>51965.277831083207</v>
      </c>
      <c r="EF28" s="108">
        <f t="shared" si="90"/>
        <v>51502.118432552998</v>
      </c>
      <c r="EG28" s="108">
        <f t="shared" si="90"/>
        <v>51510.70668472175</v>
      </c>
      <c r="EH28" s="108">
        <f t="shared" si="90"/>
        <v>51519.29636902723</v>
      </c>
      <c r="EI28" s="108">
        <f t="shared" si="90"/>
        <v>51527.887485708256</v>
      </c>
      <c r="EJ28" s="108">
        <f t="shared" si="90"/>
        <v>51339.279303628791</v>
      </c>
      <c r="EK28" s="108">
        <f t="shared" si="90"/>
        <v>51347.840401506721</v>
      </c>
      <c r="EL28" s="108">
        <f t="shared" si="91"/>
        <v>51356.402926993258</v>
      </c>
      <c r="EM28" s="108">
        <f t="shared" si="91"/>
        <v>51364.96688032645</v>
      </c>
      <c r="EN28" s="108">
        <f t="shared" si="91"/>
        <v>55203.838310208746</v>
      </c>
      <c r="EO28" s="108">
        <f t="shared" si="91"/>
        <v>55213.043843855135</v>
      </c>
      <c r="EP28" s="108">
        <f t="shared" si="91"/>
        <v>55222.250912573225</v>
      </c>
      <c r="EQ28" s="108">
        <f t="shared" si="91"/>
        <v>55231.45951661899</v>
      </c>
      <c r="ER28" s="108">
        <f t="shared" si="91"/>
        <v>55240.669656248458</v>
      </c>
      <c r="ES28" s="108">
        <f t="shared" si="91"/>
        <v>55076.59396940942</v>
      </c>
      <c r="ET28" s="108">
        <f t="shared" si="91"/>
        <v>55085.778284385218</v>
      </c>
      <c r="EU28" s="108">
        <f t="shared" si="91"/>
        <v>55094.964130894383</v>
      </c>
      <c r="EV28" s="108">
        <f t="shared" si="91"/>
        <v>55104.151509192314</v>
      </c>
      <c r="EW28" s="108">
        <f t="shared" si="91"/>
        <v>54563.782868614129</v>
      </c>
      <c r="EX28" s="108">
        <f t="shared" si="91"/>
        <v>54572.88166961143</v>
      </c>
      <c r="EY28" s="108">
        <f t="shared" si="91"/>
        <v>54581.98198788218</v>
      </c>
      <c r="EZ28" s="108">
        <f t="shared" si="91"/>
        <v>54591.083823679401</v>
      </c>
      <c r="FA28" s="108">
        <f t="shared" si="91"/>
        <v>50033.887839459923</v>
      </c>
      <c r="FB28" s="108">
        <f t="shared" si="92"/>
        <v>50042.231256368323</v>
      </c>
      <c r="FC28" s="108">
        <f t="shared" si="92"/>
        <v>50050.576064585861</v>
      </c>
      <c r="FD28" s="108">
        <f t="shared" si="92"/>
        <v>50058.922264344561</v>
      </c>
      <c r="FE28" s="108">
        <f t="shared" si="92"/>
        <v>50067.269855876453</v>
      </c>
    </row>
    <row r="29" spans="1:161" s="45" customFormat="1" ht="15.75" x14ac:dyDescent="0.25">
      <c r="A29" s="67" t="s">
        <v>95</v>
      </c>
      <c r="B29" s="74">
        <f>SUM(B4:B28)</f>
        <v>2761016.6534637231</v>
      </c>
      <c r="C29" s="74">
        <f>SUM(C4:C28)</f>
        <v>2785060.2816617088</v>
      </c>
      <c r="D29" s="102"/>
      <c r="E29" s="103"/>
      <c r="F29" s="29">
        <f>SUM(F4:F28)</f>
        <v>2761477.0676754829</v>
      </c>
      <c r="G29" s="29">
        <f t="shared" ref="G29:BE29" si="105">SUM(G4:G28)</f>
        <v>2761937.5586637617</v>
      </c>
      <c r="H29" s="29">
        <f t="shared" si="105"/>
        <v>2762398.1264413618</v>
      </c>
      <c r="I29" s="29">
        <f t="shared" si="105"/>
        <v>2762858.7710210877</v>
      </c>
      <c r="J29" s="29">
        <f t="shared" si="105"/>
        <v>2763319.4924157476</v>
      </c>
      <c r="K29" s="29">
        <f t="shared" si="105"/>
        <v>2763780.2906381506</v>
      </c>
      <c r="L29" s="29">
        <f t="shared" si="105"/>
        <v>2764241.1657011081</v>
      </c>
      <c r="M29" s="29">
        <f t="shared" si="105"/>
        <v>2764702.1176174334</v>
      </c>
      <c r="N29" s="29">
        <f t="shared" si="105"/>
        <v>2765163.1463999422</v>
      </c>
      <c r="O29" s="29">
        <f t="shared" si="105"/>
        <v>2765624.2520614527</v>
      </c>
      <c r="P29" s="29">
        <f t="shared" si="105"/>
        <v>2766085.4346147845</v>
      </c>
      <c r="Q29" s="29">
        <f t="shared" si="105"/>
        <v>2766546.6940727597</v>
      </c>
      <c r="R29" s="29">
        <f t="shared" si="105"/>
        <v>2767008.0304482034</v>
      </c>
      <c r="S29" s="29">
        <f t="shared" si="105"/>
        <v>2767469.443753941</v>
      </c>
      <c r="T29" s="29">
        <f t="shared" si="105"/>
        <v>2767930.9340028013</v>
      </c>
      <c r="U29" s="29">
        <f t="shared" si="105"/>
        <v>2768392.5012076162</v>
      </c>
      <c r="V29" s="29">
        <f t="shared" si="105"/>
        <v>2768854.1453812164</v>
      </c>
      <c r="W29" s="29">
        <f t="shared" si="105"/>
        <v>2769315.866536438</v>
      </c>
      <c r="X29" s="29">
        <f t="shared" si="105"/>
        <v>2769777.6646861178</v>
      </c>
      <c r="Y29" s="29">
        <f t="shared" si="105"/>
        <v>2770239.5398430955</v>
      </c>
      <c r="Z29" s="29">
        <f t="shared" si="105"/>
        <v>2770701.4920202121</v>
      </c>
      <c r="AA29" s="29">
        <f t="shared" si="105"/>
        <v>2771163.5212303111</v>
      </c>
      <c r="AB29" s="29">
        <f t="shared" si="105"/>
        <v>2771625.6274862383</v>
      </c>
      <c r="AC29" s="29">
        <f t="shared" si="105"/>
        <v>2772087.8108008411</v>
      </c>
      <c r="AD29" s="29">
        <f t="shared" si="105"/>
        <v>2772550.07118697</v>
      </c>
      <c r="AE29" s="29">
        <f t="shared" si="105"/>
        <v>2773012.4086574768</v>
      </c>
      <c r="AF29" s="29">
        <f t="shared" si="105"/>
        <v>2773474.8232252165</v>
      </c>
      <c r="AG29" s="29">
        <f t="shared" si="105"/>
        <v>2773937.3149030437</v>
      </c>
      <c r="AH29" s="29">
        <f t="shared" si="105"/>
        <v>2774399.8837038185</v>
      </c>
      <c r="AI29" s="29">
        <f t="shared" si="105"/>
        <v>2774862.5296404022</v>
      </c>
      <c r="AJ29" s="29">
        <f t="shared" si="105"/>
        <v>2775325.2527256547</v>
      </c>
      <c r="AK29" s="29">
        <f t="shared" si="105"/>
        <v>2775788.0529724429</v>
      </c>
      <c r="AL29" s="29">
        <f t="shared" si="105"/>
        <v>2776250.9303936339</v>
      </c>
      <c r="AM29" s="29">
        <f t="shared" si="105"/>
        <v>2776713.8850020971</v>
      </c>
      <c r="AN29" s="29">
        <f t="shared" si="105"/>
        <v>2777176.9168107039</v>
      </c>
      <c r="AO29" s="29">
        <f t="shared" si="105"/>
        <v>2777640.0258323271</v>
      </c>
      <c r="AP29" s="29">
        <f t="shared" si="105"/>
        <v>2778103.212079843</v>
      </c>
      <c r="AQ29" s="29">
        <f t="shared" si="105"/>
        <v>2778566.4755661287</v>
      </c>
      <c r="AR29" s="29">
        <f t="shared" si="105"/>
        <v>2779029.8163040648</v>
      </c>
      <c r="AS29" s="29">
        <f t="shared" si="105"/>
        <v>2779493.2343065334</v>
      </c>
      <c r="AT29" s="29">
        <f t="shared" si="105"/>
        <v>2779956.7295864183</v>
      </c>
      <c r="AU29" s="29">
        <f t="shared" si="105"/>
        <v>2780420.3021566072</v>
      </c>
      <c r="AV29" s="29">
        <f t="shared" si="105"/>
        <v>2780883.9520299863</v>
      </c>
      <c r="AW29" s="29">
        <f t="shared" si="105"/>
        <v>2781347.6792194485</v>
      </c>
      <c r="AX29" s="29">
        <f t="shared" si="105"/>
        <v>2781811.4837378864</v>
      </c>
      <c r="AY29" s="29">
        <f t="shared" si="105"/>
        <v>2782275.3655981938</v>
      </c>
      <c r="AZ29" s="29">
        <f t="shared" si="105"/>
        <v>2782739.3248132691</v>
      </c>
      <c r="BA29" s="29">
        <f t="shared" si="105"/>
        <v>2783203.3613960114</v>
      </c>
      <c r="BB29" s="29">
        <f t="shared" si="105"/>
        <v>2783667.4753593216</v>
      </c>
      <c r="BC29" s="29">
        <f t="shared" si="105"/>
        <v>2784131.666716103</v>
      </c>
      <c r="BD29" s="29">
        <f t="shared" si="105"/>
        <v>2784595.9354792619</v>
      </c>
      <c r="BE29" s="29">
        <f t="shared" si="105"/>
        <v>2785060.281661707</v>
      </c>
      <c r="DB29" s="178" t="s">
        <v>117</v>
      </c>
      <c r="DC29" s="178"/>
      <c r="DD29" s="178"/>
      <c r="DE29" s="178"/>
      <c r="DF29" s="135">
        <f>SUM(DF4:DF15)</f>
        <v>1119272.8294453658</v>
      </c>
      <c r="DG29" s="135">
        <f t="shared" ref="DG29:FE29" si="106">SUM(DG4:DG15)</f>
        <v>1119459.4741426611</v>
      </c>
      <c r="DH29" s="135">
        <f t="shared" si="106"/>
        <v>1119646.1499639526</v>
      </c>
      <c r="DI29" s="135">
        <f t="shared" si="106"/>
        <v>1119832.8569144297</v>
      </c>
      <c r="DJ29" s="135">
        <f t="shared" si="106"/>
        <v>1251925.1468396978</v>
      </c>
      <c r="DK29" s="135">
        <f t="shared" si="106"/>
        <v>1252133.9120164458</v>
      </c>
      <c r="DL29" s="135">
        <f t="shared" si="106"/>
        <v>1252342.7120058972</v>
      </c>
      <c r="DM29" s="135">
        <f t="shared" si="106"/>
        <v>1252551.5468138573</v>
      </c>
      <c r="DN29" s="135">
        <f t="shared" si="106"/>
        <v>1106270.2816770831</v>
      </c>
      <c r="DO29" s="135">
        <f t="shared" si="106"/>
        <v>1106454.7581303825</v>
      </c>
      <c r="DP29" s="135">
        <f t="shared" si="106"/>
        <v>1106639.2653461113</v>
      </c>
      <c r="DQ29" s="135">
        <f t="shared" si="106"/>
        <v>1106823.8033294003</v>
      </c>
      <c r="DR29" s="135">
        <f t="shared" si="106"/>
        <v>1107008.3720853792</v>
      </c>
      <c r="DS29" s="135">
        <f t="shared" si="106"/>
        <v>1149562.9035771354</v>
      </c>
      <c r="DT29" s="135">
        <f t="shared" si="106"/>
        <v>1149754.5993053939</v>
      </c>
      <c r="DU29" s="135">
        <f t="shared" si="106"/>
        <v>1149946.3269999344</v>
      </c>
      <c r="DV29" s="135">
        <f t="shared" si="106"/>
        <v>1150138.0866660876</v>
      </c>
      <c r="DW29" s="135">
        <f t="shared" si="106"/>
        <v>1148060.0286423978</v>
      </c>
      <c r="DX29" s="135">
        <f t="shared" si="106"/>
        <v>1148251.4737582672</v>
      </c>
      <c r="DY29" s="135">
        <f t="shared" si="106"/>
        <v>1148442.9507986284</v>
      </c>
      <c r="DZ29" s="135">
        <f t="shared" si="106"/>
        <v>1148634.4597688038</v>
      </c>
      <c r="EA29" s="135">
        <f t="shared" si="106"/>
        <v>1195299.4844104568</v>
      </c>
      <c r="EB29" s="135">
        <f t="shared" si="106"/>
        <v>1195498.8069568244</v>
      </c>
      <c r="EC29" s="135">
        <f t="shared" si="106"/>
        <v>1195698.1627412869</v>
      </c>
      <c r="ED29" s="135">
        <f t="shared" si="106"/>
        <v>1195897.5517693863</v>
      </c>
      <c r="EE29" s="135">
        <f t="shared" si="106"/>
        <v>1196096.9740466671</v>
      </c>
      <c r="EF29" s="135">
        <f t="shared" si="106"/>
        <v>1209985.2176890906</v>
      </c>
      <c r="EG29" s="135">
        <f t="shared" si="106"/>
        <v>1210186.9891595903</v>
      </c>
      <c r="EH29" s="135">
        <f t="shared" si="106"/>
        <v>1210388.7942765558</v>
      </c>
      <c r="EI29" s="135">
        <f t="shared" si="106"/>
        <v>1210590.6330455979</v>
      </c>
      <c r="EJ29" s="135">
        <f t="shared" si="106"/>
        <v>1242685.1954750831</v>
      </c>
      <c r="EK29" s="135">
        <f t="shared" si="106"/>
        <v>1242892.4198407973</v>
      </c>
      <c r="EL29" s="135">
        <f t="shared" si="106"/>
        <v>1243099.6787622767</v>
      </c>
      <c r="EM29" s="135">
        <f t="shared" si="106"/>
        <v>1243306.9722452832</v>
      </c>
      <c r="EN29" s="135">
        <f t="shared" si="106"/>
        <v>1343694.5422736967</v>
      </c>
      <c r="EO29" s="135">
        <f t="shared" si="106"/>
        <v>1343918.6104852199</v>
      </c>
      <c r="EP29" s="135">
        <f t="shared" si="106"/>
        <v>1344142.7160613087</v>
      </c>
      <c r="EQ29" s="135">
        <f t="shared" si="106"/>
        <v>1344366.8590081944</v>
      </c>
      <c r="ER29" s="135">
        <f t="shared" si="106"/>
        <v>1344591.0393321088</v>
      </c>
      <c r="ES29" s="135">
        <f t="shared" si="106"/>
        <v>1280503.0951112316</v>
      </c>
      <c r="ET29" s="135">
        <f t="shared" si="106"/>
        <v>1280716.6258128493</v>
      </c>
      <c r="EU29" s="135">
        <f t="shared" si="106"/>
        <v>1280930.1921218468</v>
      </c>
      <c r="EV29" s="135">
        <f t="shared" si="106"/>
        <v>1281143.7940441621</v>
      </c>
      <c r="EW29" s="135">
        <f t="shared" si="106"/>
        <v>1245330.3582439392</v>
      </c>
      <c r="EX29" s="135">
        <f t="shared" si="106"/>
        <v>1245538.0237046138</v>
      </c>
      <c r="EY29" s="135">
        <f t="shared" si="106"/>
        <v>1245745.7237946081</v>
      </c>
      <c r="EZ29" s="135">
        <f t="shared" si="106"/>
        <v>1245953.4585196972</v>
      </c>
      <c r="FA29" s="135">
        <f t="shared" si="106"/>
        <v>1117010.3347570254</v>
      </c>
      <c r="FB29" s="135">
        <f t="shared" si="106"/>
        <v>1117196.6021712979</v>
      </c>
      <c r="FC29" s="135">
        <f t="shared" si="106"/>
        <v>1117382.9006466528</v>
      </c>
      <c r="FD29" s="135">
        <f t="shared" si="106"/>
        <v>1117569.2301882692</v>
      </c>
      <c r="FE29" s="135">
        <f t="shared" si="106"/>
        <v>1117755.5908013277</v>
      </c>
    </row>
    <row r="30" spans="1:161" x14ac:dyDescent="0.25">
      <c r="B30" s="167" t="s">
        <v>251</v>
      </c>
      <c r="C30" s="167"/>
      <c r="D30" s="167"/>
      <c r="E30" s="167"/>
      <c r="F30" s="137">
        <f>SUM(F4:F15)</f>
        <v>809665.77818367735</v>
      </c>
      <c r="G30" s="137">
        <f t="shared" ref="G30:BE30" si="107">SUM(G4:G15)</f>
        <v>809800.79425849288</v>
      </c>
      <c r="H30" s="137">
        <f t="shared" si="107"/>
        <v>809935.8328479575</v>
      </c>
      <c r="I30" s="137">
        <f t="shared" si="107"/>
        <v>810070.89395582443</v>
      </c>
      <c r="J30" s="137">
        <f t="shared" si="107"/>
        <v>810205.97758584993</v>
      </c>
      <c r="K30" s="137">
        <f t="shared" si="107"/>
        <v>810341.08374178875</v>
      </c>
      <c r="L30" s="137">
        <f t="shared" si="107"/>
        <v>810476.21242739796</v>
      </c>
      <c r="M30" s="137">
        <f t="shared" si="107"/>
        <v>810611.36364643404</v>
      </c>
      <c r="N30" s="137">
        <f t="shared" si="107"/>
        <v>810746.53740265488</v>
      </c>
      <c r="O30" s="137">
        <f t="shared" si="107"/>
        <v>810881.73369981837</v>
      </c>
      <c r="P30" s="137">
        <f t="shared" si="107"/>
        <v>811016.95254168357</v>
      </c>
      <c r="Q30" s="137">
        <f t="shared" si="107"/>
        <v>811152.19393200963</v>
      </c>
      <c r="R30" s="137">
        <f t="shared" si="107"/>
        <v>811287.45787455712</v>
      </c>
      <c r="S30" s="137">
        <f t="shared" si="107"/>
        <v>811422.74437308626</v>
      </c>
      <c r="T30" s="137">
        <f t="shared" si="107"/>
        <v>811558.05343135854</v>
      </c>
      <c r="U30" s="137">
        <f t="shared" si="107"/>
        <v>811693.38505313604</v>
      </c>
      <c r="V30" s="137">
        <f t="shared" si="107"/>
        <v>811828.73924218118</v>
      </c>
      <c r="W30" s="137">
        <f t="shared" si="107"/>
        <v>811964.11600225733</v>
      </c>
      <c r="X30" s="137">
        <f t="shared" si="107"/>
        <v>812099.51533712819</v>
      </c>
      <c r="Y30" s="137">
        <f t="shared" si="107"/>
        <v>812234.93725055829</v>
      </c>
      <c r="Z30" s="137">
        <f t="shared" si="107"/>
        <v>812370.3817463126</v>
      </c>
      <c r="AA30" s="137">
        <f t="shared" si="107"/>
        <v>812505.84882815718</v>
      </c>
      <c r="AB30" s="137">
        <f t="shared" si="107"/>
        <v>812641.33849985804</v>
      </c>
      <c r="AC30" s="137">
        <f t="shared" si="107"/>
        <v>812776.85076518229</v>
      </c>
      <c r="AD30" s="137">
        <f t="shared" si="107"/>
        <v>812912.38562789734</v>
      </c>
      <c r="AE30" s="137">
        <f t="shared" si="107"/>
        <v>813047.94309177203</v>
      </c>
      <c r="AF30" s="137">
        <f t="shared" si="107"/>
        <v>813183.52316057426</v>
      </c>
      <c r="AG30" s="137">
        <f t="shared" si="107"/>
        <v>813319.12583807448</v>
      </c>
      <c r="AH30" s="137">
        <f t="shared" si="107"/>
        <v>813454.75112804235</v>
      </c>
      <c r="AI30" s="137">
        <f t="shared" si="107"/>
        <v>813590.39903424878</v>
      </c>
      <c r="AJ30" s="137">
        <f t="shared" si="107"/>
        <v>813726.06956046459</v>
      </c>
      <c r="AK30" s="137">
        <f t="shared" si="107"/>
        <v>813861.76271046256</v>
      </c>
      <c r="AL30" s="137">
        <f t="shared" si="107"/>
        <v>813997.47848801466</v>
      </c>
      <c r="AM30" s="137">
        <f t="shared" si="107"/>
        <v>814133.21689689462</v>
      </c>
      <c r="AN30" s="137">
        <f t="shared" si="107"/>
        <v>814268.97794087639</v>
      </c>
      <c r="AO30" s="137">
        <f t="shared" si="107"/>
        <v>814404.76162373438</v>
      </c>
      <c r="AP30" s="137">
        <f t="shared" si="107"/>
        <v>814540.56794924324</v>
      </c>
      <c r="AQ30" s="137">
        <f t="shared" si="107"/>
        <v>814676.39692117961</v>
      </c>
      <c r="AR30" s="137">
        <f t="shared" si="107"/>
        <v>814812.24854331929</v>
      </c>
      <c r="AS30" s="137">
        <f t="shared" si="107"/>
        <v>814948.12281943951</v>
      </c>
      <c r="AT30" s="137">
        <f t="shared" si="107"/>
        <v>815084.01975331781</v>
      </c>
      <c r="AU30" s="137">
        <f t="shared" si="107"/>
        <v>815219.93934873282</v>
      </c>
      <c r="AV30" s="137">
        <f t="shared" si="107"/>
        <v>815355.88160946313</v>
      </c>
      <c r="AW30" s="137">
        <f t="shared" si="107"/>
        <v>815491.84653928853</v>
      </c>
      <c r="AX30" s="137">
        <f t="shared" si="107"/>
        <v>815627.83414198912</v>
      </c>
      <c r="AY30" s="137">
        <f t="shared" si="107"/>
        <v>815763.84442134574</v>
      </c>
      <c r="AZ30" s="137">
        <f t="shared" si="107"/>
        <v>815899.87738113967</v>
      </c>
      <c r="BA30" s="137">
        <f t="shared" si="107"/>
        <v>816035.93302515335</v>
      </c>
      <c r="BB30" s="137">
        <f t="shared" si="107"/>
        <v>816172.01135716925</v>
      </c>
      <c r="BC30" s="137">
        <f t="shared" si="107"/>
        <v>816308.11238097074</v>
      </c>
      <c r="BD30" s="137">
        <f t="shared" si="107"/>
        <v>816444.23610034166</v>
      </c>
      <c r="BE30" s="137">
        <f t="shared" si="107"/>
        <v>816580.38251906692</v>
      </c>
      <c r="DB30" s="178" t="s">
        <v>118</v>
      </c>
      <c r="DC30" s="178"/>
      <c r="DD30" s="178"/>
      <c r="DE30" s="178"/>
      <c r="DF30" s="109">
        <f>SUM(DF16:DF28)</f>
        <v>1969664.1986169175</v>
      </c>
      <c r="DG30" s="109">
        <f t="shared" ref="DG30:FE30" si="108">SUM(DG16:DG28)</f>
        <v>1969992.6505979297</v>
      </c>
      <c r="DH30" s="109">
        <f t="shared" si="108"/>
        <v>1970321.1573500566</v>
      </c>
      <c r="DI30" s="109">
        <f t="shared" si="108"/>
        <v>1970649.7188824315</v>
      </c>
      <c r="DJ30" s="109">
        <f t="shared" si="108"/>
        <v>2146836.1355399992</v>
      </c>
      <c r="DK30" s="109">
        <f t="shared" si="108"/>
        <v>2147194.1318838033</v>
      </c>
      <c r="DL30" s="109">
        <f t="shared" si="108"/>
        <v>2147552.1879254021</v>
      </c>
      <c r="DM30" s="109">
        <f t="shared" si="108"/>
        <v>2147910.3036747496</v>
      </c>
      <c r="DN30" s="109">
        <f t="shared" si="108"/>
        <v>1893671.0883982624</v>
      </c>
      <c r="DO30" s="109">
        <f t="shared" si="108"/>
        <v>1893986.8681239672</v>
      </c>
      <c r="DP30" s="109">
        <f t="shared" si="108"/>
        <v>1894302.7005076208</v>
      </c>
      <c r="DQ30" s="109">
        <f t="shared" si="108"/>
        <v>1894618.585558004</v>
      </c>
      <c r="DR30" s="109">
        <f t="shared" si="108"/>
        <v>1894934.5232839</v>
      </c>
      <c r="DS30" s="109">
        <f t="shared" si="108"/>
        <v>1950501.355514134</v>
      </c>
      <c r="DT30" s="109">
        <f t="shared" si="108"/>
        <v>1950826.6119891389</v>
      </c>
      <c r="DU30" s="109">
        <f t="shared" si="108"/>
        <v>1951151.9227023907</v>
      </c>
      <c r="DV30" s="109">
        <f t="shared" si="108"/>
        <v>1951477.2876629343</v>
      </c>
      <c r="DW30" s="109">
        <f t="shared" si="108"/>
        <v>1931205.6676489182</v>
      </c>
      <c r="DX30" s="109">
        <f t="shared" si="108"/>
        <v>1931527.7064653451</v>
      </c>
      <c r="DY30" s="109">
        <f t="shared" si="108"/>
        <v>1931849.7989834575</v>
      </c>
      <c r="DZ30" s="109">
        <f t="shared" si="108"/>
        <v>1932171.9452122103</v>
      </c>
      <c r="EA30" s="109">
        <f t="shared" si="108"/>
        <v>2011320.3067181483</v>
      </c>
      <c r="EB30" s="109">
        <f t="shared" si="108"/>
        <v>2011655.7050767392</v>
      </c>
      <c r="EC30" s="109">
        <f t="shared" si="108"/>
        <v>2011991.1593647902</v>
      </c>
      <c r="ED30" s="109">
        <f t="shared" si="108"/>
        <v>2012326.669591628</v>
      </c>
      <c r="EE30" s="109">
        <f t="shared" si="108"/>
        <v>2012662.2357665803</v>
      </c>
      <c r="EF30" s="109">
        <f t="shared" si="108"/>
        <v>1980811.4879373221</v>
      </c>
      <c r="EG30" s="109">
        <f t="shared" si="108"/>
        <v>1981141.7987881168</v>
      </c>
      <c r="EH30" s="109">
        <f t="shared" si="108"/>
        <v>1981472.1647200021</v>
      </c>
      <c r="EI30" s="109">
        <f t="shared" si="108"/>
        <v>1981802.5857421642</v>
      </c>
      <c r="EJ30" s="109">
        <f t="shared" si="108"/>
        <v>2012740.2059340095</v>
      </c>
      <c r="EK30" s="109">
        <f t="shared" si="108"/>
        <v>2013075.8410683468</v>
      </c>
      <c r="EL30" s="109">
        <f t="shared" si="108"/>
        <v>2013411.532171628</v>
      </c>
      <c r="EM30" s="109">
        <f t="shared" si="108"/>
        <v>2013747.2792531855</v>
      </c>
      <c r="EN30" s="109">
        <f t="shared" si="108"/>
        <v>2161717.1618580767</v>
      </c>
      <c r="EO30" s="109">
        <f t="shared" si="108"/>
        <v>2162077.6396921659</v>
      </c>
      <c r="EP30" s="109">
        <f t="shared" si="108"/>
        <v>2162438.1776378509</v>
      </c>
      <c r="EQ30" s="109">
        <f t="shared" si="108"/>
        <v>2162798.7757051559</v>
      </c>
      <c r="ER30" s="109">
        <f t="shared" si="108"/>
        <v>2163159.4339041067</v>
      </c>
      <c r="ES30" s="109">
        <f t="shared" si="108"/>
        <v>2096668.9635211336</v>
      </c>
      <c r="ET30" s="109">
        <f t="shared" si="108"/>
        <v>2097018.5942221833</v>
      </c>
      <c r="EU30" s="109">
        <f t="shared" si="108"/>
        <v>2097368.2832260118</v>
      </c>
      <c r="EV30" s="109">
        <f t="shared" si="108"/>
        <v>2097718.030542342</v>
      </c>
      <c r="EW30" s="109">
        <f t="shared" si="108"/>
        <v>2068548.6429871228</v>
      </c>
      <c r="EX30" s="109">
        <f t="shared" si="108"/>
        <v>2068893.5844751624</v>
      </c>
      <c r="EY30" s="109">
        <f t="shared" si="108"/>
        <v>2069238.5834840296</v>
      </c>
      <c r="EZ30" s="109">
        <f t="shared" si="108"/>
        <v>2069583.6400233163</v>
      </c>
      <c r="FA30" s="109">
        <f t="shared" si="108"/>
        <v>1920744.2350294248</v>
      </c>
      <c r="FB30" s="109">
        <f t="shared" si="108"/>
        <v>1921064.5293463222</v>
      </c>
      <c r="FC30" s="109">
        <f t="shared" si="108"/>
        <v>1921384.8770740002</v>
      </c>
      <c r="FD30" s="109">
        <f t="shared" si="108"/>
        <v>1921705.2782213658</v>
      </c>
      <c r="FE30" s="109">
        <f t="shared" si="108"/>
        <v>1922025.732797327</v>
      </c>
    </row>
    <row r="31" spans="1:161" x14ac:dyDescent="0.25">
      <c r="B31" s="167" t="s">
        <v>252</v>
      </c>
      <c r="C31" s="167"/>
      <c r="D31" s="167"/>
      <c r="E31" s="167"/>
      <c r="F31" s="137">
        <f>SUM(F16:F28)</f>
        <v>1951811.2894918059</v>
      </c>
      <c r="G31" s="137">
        <f t="shared" ref="G31:BE31" si="109">SUM(G16:G28)</f>
        <v>1952136.7644052685</v>
      </c>
      <c r="H31" s="137">
        <f t="shared" si="109"/>
        <v>1952462.2935934041</v>
      </c>
      <c r="I31" s="137">
        <f t="shared" si="109"/>
        <v>1952787.8770652632</v>
      </c>
      <c r="J31" s="137">
        <f t="shared" si="109"/>
        <v>1953113.514829898</v>
      </c>
      <c r="K31" s="137">
        <f t="shared" si="109"/>
        <v>1953439.2068963619</v>
      </c>
      <c r="L31" s="137">
        <f t="shared" si="109"/>
        <v>1953764.9532737096</v>
      </c>
      <c r="M31" s="137">
        <f t="shared" si="109"/>
        <v>1954090.753970999</v>
      </c>
      <c r="N31" s="137">
        <f t="shared" si="109"/>
        <v>1954416.6089972872</v>
      </c>
      <c r="O31" s="137">
        <f t="shared" si="109"/>
        <v>1954742.5183616343</v>
      </c>
      <c r="P31" s="137">
        <f t="shared" si="109"/>
        <v>1955068.4820731007</v>
      </c>
      <c r="Q31" s="137">
        <f t="shared" si="109"/>
        <v>1955394.5001407505</v>
      </c>
      <c r="R31" s="137">
        <f t="shared" si="109"/>
        <v>1955720.5725736464</v>
      </c>
      <c r="S31" s="137">
        <f t="shared" si="109"/>
        <v>1956046.6993808551</v>
      </c>
      <c r="T31" s="137">
        <f t="shared" si="109"/>
        <v>1956372.8805714434</v>
      </c>
      <c r="U31" s="137">
        <f t="shared" si="109"/>
        <v>1956699.1161544798</v>
      </c>
      <c r="V31" s="137">
        <f t="shared" si="109"/>
        <v>1957025.4061390355</v>
      </c>
      <c r="W31" s="137">
        <f t="shared" si="109"/>
        <v>1957351.7505341803</v>
      </c>
      <c r="X31" s="137">
        <f t="shared" si="109"/>
        <v>1957678.1493489898</v>
      </c>
      <c r="Y31" s="137">
        <f t="shared" si="109"/>
        <v>1958004.6025925372</v>
      </c>
      <c r="Z31" s="137">
        <f t="shared" si="109"/>
        <v>1958331.1102738993</v>
      </c>
      <c r="AA31" s="137">
        <f t="shared" si="109"/>
        <v>1958657.6724021537</v>
      </c>
      <c r="AB31" s="137">
        <f t="shared" si="109"/>
        <v>1958984.2889863802</v>
      </c>
      <c r="AC31" s="137">
        <f t="shared" si="109"/>
        <v>1959310.9600356591</v>
      </c>
      <c r="AD31" s="137">
        <f t="shared" si="109"/>
        <v>1959637.6855590723</v>
      </c>
      <c r="AE31" s="137">
        <f t="shared" si="109"/>
        <v>1959964.465565705</v>
      </c>
      <c r="AF31" s="137">
        <f t="shared" si="109"/>
        <v>1960291.3000646415</v>
      </c>
      <c r="AG31" s="137">
        <f t="shared" si="109"/>
        <v>1960618.1890649695</v>
      </c>
      <c r="AH31" s="137">
        <f t="shared" si="109"/>
        <v>1960945.1325757762</v>
      </c>
      <c r="AI31" s="137">
        <f t="shared" si="109"/>
        <v>1961272.1306061528</v>
      </c>
      <c r="AJ31" s="137">
        <f t="shared" si="109"/>
        <v>1961599.1831651898</v>
      </c>
      <c r="AK31" s="137">
        <f t="shared" si="109"/>
        <v>1961926.2902619806</v>
      </c>
      <c r="AL31" s="137">
        <f t="shared" si="109"/>
        <v>1962253.4519056198</v>
      </c>
      <c r="AM31" s="137">
        <f t="shared" si="109"/>
        <v>1962580.668105203</v>
      </c>
      <c r="AN31" s="137">
        <f t="shared" si="109"/>
        <v>1962907.9388698274</v>
      </c>
      <c r="AO31" s="137">
        <f t="shared" si="109"/>
        <v>1963235.2642085929</v>
      </c>
      <c r="AP31" s="137">
        <f t="shared" si="109"/>
        <v>1963562.6441305995</v>
      </c>
      <c r="AQ31" s="137">
        <f t="shared" si="109"/>
        <v>1963890.0786449485</v>
      </c>
      <c r="AR31" s="137">
        <f t="shared" si="109"/>
        <v>1964217.5677607453</v>
      </c>
      <c r="AS31" s="137">
        <f t="shared" si="109"/>
        <v>1964545.1114870936</v>
      </c>
      <c r="AT31" s="137">
        <f t="shared" si="109"/>
        <v>1964872.7098331004</v>
      </c>
      <c r="AU31" s="137">
        <f t="shared" si="109"/>
        <v>1965200.3628078739</v>
      </c>
      <c r="AV31" s="137">
        <f t="shared" si="109"/>
        <v>1965528.0704205229</v>
      </c>
      <c r="AW31" s="137">
        <f t="shared" si="109"/>
        <v>1965855.8326801599</v>
      </c>
      <c r="AX31" s="137">
        <f t="shared" si="109"/>
        <v>1966183.6495958972</v>
      </c>
      <c r="AY31" s="137">
        <f t="shared" si="109"/>
        <v>1966511.5211768486</v>
      </c>
      <c r="AZ31" s="137">
        <f t="shared" si="109"/>
        <v>1966839.4474321292</v>
      </c>
      <c r="BA31" s="137">
        <f t="shared" si="109"/>
        <v>1967167.4283708574</v>
      </c>
      <c r="BB31" s="137">
        <f t="shared" si="109"/>
        <v>1967495.4640021515</v>
      </c>
      <c r="BC31" s="137">
        <f t="shared" si="109"/>
        <v>1967823.554335132</v>
      </c>
      <c r="BD31" s="137">
        <f t="shared" si="109"/>
        <v>1968151.6993789203</v>
      </c>
      <c r="BE31" s="137">
        <f t="shared" si="109"/>
        <v>1968479.8991426399</v>
      </c>
    </row>
    <row r="32" spans="1:161" x14ac:dyDescent="0.25">
      <c r="F32" s="72">
        <f>SUM(F30:F31)</f>
        <v>2761477.0676754834</v>
      </c>
      <c r="G32" s="72">
        <f t="shared" ref="G32:BE32" si="110">SUM(G30:G31)</f>
        <v>2761937.5586637612</v>
      </c>
      <c r="H32" s="72">
        <f t="shared" si="110"/>
        <v>2762398.1264413614</v>
      </c>
      <c r="I32" s="72">
        <f t="shared" si="110"/>
        <v>2762858.7710210877</v>
      </c>
      <c r="J32" s="72">
        <f t="shared" si="110"/>
        <v>2763319.4924157481</v>
      </c>
      <c r="K32" s="72">
        <f t="shared" si="110"/>
        <v>2763780.2906381506</v>
      </c>
      <c r="L32" s="72">
        <f t="shared" si="110"/>
        <v>2764241.1657011076</v>
      </c>
      <c r="M32" s="72">
        <f t="shared" si="110"/>
        <v>2764702.117617433</v>
      </c>
      <c r="N32" s="72">
        <f t="shared" si="110"/>
        <v>2765163.1463999422</v>
      </c>
      <c r="O32" s="72">
        <f t="shared" si="110"/>
        <v>2765624.2520614527</v>
      </c>
      <c r="P32" s="72">
        <f t="shared" si="110"/>
        <v>2766085.4346147841</v>
      </c>
      <c r="Q32" s="72">
        <f t="shared" si="110"/>
        <v>2766546.6940727602</v>
      </c>
      <c r="R32" s="72">
        <f t="shared" si="110"/>
        <v>2767008.0304482034</v>
      </c>
      <c r="S32" s="72">
        <f t="shared" si="110"/>
        <v>2767469.4437539415</v>
      </c>
      <c r="T32" s="72">
        <f t="shared" si="110"/>
        <v>2767930.9340028018</v>
      </c>
      <c r="U32" s="72">
        <f t="shared" si="110"/>
        <v>2768392.5012076157</v>
      </c>
      <c r="V32" s="72">
        <f t="shared" si="110"/>
        <v>2768854.1453812169</v>
      </c>
      <c r="W32" s="72">
        <f t="shared" si="110"/>
        <v>2769315.8665364375</v>
      </c>
      <c r="X32" s="72">
        <f t="shared" si="110"/>
        <v>2769777.6646861183</v>
      </c>
      <c r="Y32" s="72">
        <f t="shared" si="110"/>
        <v>2770239.5398430955</v>
      </c>
      <c r="Z32" s="72">
        <f t="shared" si="110"/>
        <v>2770701.4920202121</v>
      </c>
      <c r="AA32" s="72">
        <f t="shared" si="110"/>
        <v>2771163.5212303111</v>
      </c>
      <c r="AB32" s="72">
        <f t="shared" si="110"/>
        <v>2771625.6274862383</v>
      </c>
      <c r="AC32" s="72">
        <f t="shared" si="110"/>
        <v>2772087.8108008415</v>
      </c>
      <c r="AD32" s="72">
        <f t="shared" si="110"/>
        <v>2772550.0711869695</v>
      </c>
      <c r="AE32" s="72">
        <f t="shared" si="110"/>
        <v>2773012.4086574772</v>
      </c>
      <c r="AF32" s="72">
        <f t="shared" si="110"/>
        <v>2773474.823225216</v>
      </c>
      <c r="AG32" s="72">
        <f t="shared" si="110"/>
        <v>2773937.3149030441</v>
      </c>
      <c r="AH32" s="72">
        <f t="shared" si="110"/>
        <v>2774399.8837038185</v>
      </c>
      <c r="AI32" s="72">
        <f t="shared" si="110"/>
        <v>2774862.5296404017</v>
      </c>
      <c r="AJ32" s="72">
        <f t="shared" si="110"/>
        <v>2775325.2527256543</v>
      </c>
      <c r="AK32" s="72">
        <f t="shared" si="110"/>
        <v>2775788.0529724434</v>
      </c>
      <c r="AL32" s="72">
        <f t="shared" si="110"/>
        <v>2776250.9303936344</v>
      </c>
      <c r="AM32" s="72">
        <f t="shared" si="110"/>
        <v>2776713.8850020976</v>
      </c>
      <c r="AN32" s="72">
        <f t="shared" si="110"/>
        <v>2777176.9168107039</v>
      </c>
      <c r="AO32" s="72">
        <f t="shared" si="110"/>
        <v>2777640.0258323271</v>
      </c>
      <c r="AP32" s="72">
        <f t="shared" si="110"/>
        <v>2778103.2120798426</v>
      </c>
      <c r="AQ32" s="72">
        <f t="shared" si="110"/>
        <v>2778566.4755661283</v>
      </c>
      <c r="AR32" s="72">
        <f t="shared" si="110"/>
        <v>2779029.8163040644</v>
      </c>
      <c r="AS32" s="72">
        <f t="shared" si="110"/>
        <v>2779493.2343065329</v>
      </c>
      <c r="AT32" s="72">
        <f t="shared" si="110"/>
        <v>2779956.7295864183</v>
      </c>
      <c r="AU32" s="72">
        <f t="shared" si="110"/>
        <v>2780420.3021566067</v>
      </c>
      <c r="AV32" s="72">
        <f t="shared" si="110"/>
        <v>2780883.9520299863</v>
      </c>
      <c r="AW32" s="72">
        <f t="shared" si="110"/>
        <v>2781347.6792194485</v>
      </c>
      <c r="AX32" s="72">
        <f t="shared" si="110"/>
        <v>2781811.4837378864</v>
      </c>
      <c r="AY32" s="72">
        <f t="shared" si="110"/>
        <v>2782275.3655981943</v>
      </c>
      <c r="AZ32" s="72">
        <f t="shared" si="110"/>
        <v>2782739.3248132691</v>
      </c>
      <c r="BA32" s="72">
        <f t="shared" si="110"/>
        <v>2783203.361396011</v>
      </c>
      <c r="BB32" s="72">
        <f t="shared" si="110"/>
        <v>2783667.4753593206</v>
      </c>
      <c r="BC32" s="72">
        <f t="shared" si="110"/>
        <v>2784131.6667161025</v>
      </c>
      <c r="BD32" s="72">
        <f t="shared" si="110"/>
        <v>2784595.9354792619</v>
      </c>
      <c r="BE32" s="72">
        <f t="shared" si="110"/>
        <v>2785060.281661707</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E32"/>
  <sheetViews>
    <sheetView topLeftCell="A28"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2033</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2033</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2032</v>
      </c>
      <c r="C3" s="97">
        <v>2033</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'!P4</f>
        <v>265357.07550631784</v>
      </c>
      <c r="C4" s="12">
        <f>'Urb proj of all 25 ARs '!Q4</f>
        <v>267571.57824464026</v>
      </c>
      <c r="D4" s="100">
        <f>(C4-B4)/B4</f>
        <v>8.3453690997197377E-3</v>
      </c>
      <c r="E4" s="101">
        <f>((1+D4)^(1/52))-1</f>
        <v>1.5983467682989527E-4</v>
      </c>
      <c r="F4" s="69">
        <f>B4*(1+E4)</f>
        <v>265399.48876872589</v>
      </c>
      <c r="G4" s="69">
        <f>F4*(1+E4)</f>
        <v>265441.90881024406</v>
      </c>
      <c r="H4" s="69">
        <f>G4*(1+E4)</f>
        <v>265484.33563195588</v>
      </c>
      <c r="I4" s="69">
        <f>H4*(1+$E$4)</f>
        <v>265526.76923494501</v>
      </c>
      <c r="J4" s="69">
        <f>I4*(1+$E$4)</f>
        <v>265569.20962029538</v>
      </c>
      <c r="K4" s="69">
        <f t="shared" ref="K4:BE4" si="5">J4*(1+$E$4)</f>
        <v>265611.65678909101</v>
      </c>
      <c r="L4" s="69">
        <f t="shared" si="5"/>
        <v>265654.11074241617</v>
      </c>
      <c r="M4" s="69">
        <f t="shared" si="5"/>
        <v>265696.57148135523</v>
      </c>
      <c r="N4" s="69">
        <f t="shared" si="5"/>
        <v>265739.03900699277</v>
      </c>
      <c r="O4" s="69">
        <f t="shared" si="5"/>
        <v>265781.51332041353</v>
      </c>
      <c r="P4" s="69">
        <f t="shared" si="5"/>
        <v>265823.99442270247</v>
      </c>
      <c r="Q4" s="69">
        <f t="shared" si="5"/>
        <v>265866.48231494467</v>
      </c>
      <c r="R4" s="69">
        <f t="shared" si="5"/>
        <v>265908.97699822538</v>
      </c>
      <c r="S4" s="69">
        <f t="shared" si="5"/>
        <v>265951.47847363004</v>
      </c>
      <c r="T4" s="69">
        <f t="shared" si="5"/>
        <v>265993.98674224428</v>
      </c>
      <c r="U4" s="69">
        <f t="shared" si="5"/>
        <v>266036.50180515391</v>
      </c>
      <c r="V4" s="69">
        <f t="shared" si="5"/>
        <v>266079.02366344491</v>
      </c>
      <c r="W4" s="69">
        <f t="shared" si="5"/>
        <v>266121.55231820338</v>
      </c>
      <c r="X4" s="69">
        <f t="shared" si="5"/>
        <v>266164.08777051565</v>
      </c>
      <c r="Y4" s="69">
        <f t="shared" si="5"/>
        <v>266206.63002146815</v>
      </c>
      <c r="Z4" s="69">
        <f t="shared" si="5"/>
        <v>266249.17907214758</v>
      </c>
      <c r="AA4" s="69">
        <f t="shared" si="5"/>
        <v>266291.73492364079</v>
      </c>
      <c r="AB4" s="69">
        <f t="shared" si="5"/>
        <v>266334.2975770348</v>
      </c>
      <c r="AC4" s="69">
        <f t="shared" si="5"/>
        <v>266376.86703341675</v>
      </c>
      <c r="AD4" s="69">
        <f t="shared" si="5"/>
        <v>266419.44329387398</v>
      </c>
      <c r="AE4" s="69">
        <f t="shared" si="5"/>
        <v>266462.02635949408</v>
      </c>
      <c r="AF4" s="69">
        <f t="shared" si="5"/>
        <v>266504.61623136466</v>
      </c>
      <c r="AG4" s="69">
        <f t="shared" si="5"/>
        <v>266547.2129105737</v>
      </c>
      <c r="AH4" s="69">
        <f t="shared" si="5"/>
        <v>266589.81639820919</v>
      </c>
      <c r="AI4" s="69">
        <f t="shared" si="5"/>
        <v>266632.42669535935</v>
      </c>
      <c r="AJ4" s="69">
        <f t="shared" si="5"/>
        <v>266675.04380311258</v>
      </c>
      <c r="AK4" s="69">
        <f t="shared" si="5"/>
        <v>266717.66772255744</v>
      </c>
      <c r="AL4" s="69">
        <f t="shared" si="5"/>
        <v>266760.29845478269</v>
      </c>
      <c r="AM4" s="69">
        <f t="shared" si="5"/>
        <v>266802.93600087723</v>
      </c>
      <c r="AN4" s="69">
        <f t="shared" si="5"/>
        <v>266845.58036193019</v>
      </c>
      <c r="AO4" s="69">
        <f t="shared" si="5"/>
        <v>266888.23153903085</v>
      </c>
      <c r="AP4" s="69">
        <f t="shared" si="5"/>
        <v>266930.88953326858</v>
      </c>
      <c r="AQ4" s="69">
        <f t="shared" si="5"/>
        <v>266973.55434573302</v>
      </c>
      <c r="AR4" s="69">
        <f t="shared" si="5"/>
        <v>267016.225977514</v>
      </c>
      <c r="AS4" s="69">
        <f t="shared" si="5"/>
        <v>267058.90442970145</v>
      </c>
      <c r="AT4" s="69">
        <f t="shared" si="5"/>
        <v>267101.58970338554</v>
      </c>
      <c r="AU4" s="69">
        <f t="shared" si="5"/>
        <v>267144.28179965651</v>
      </c>
      <c r="AV4" s="69">
        <f t="shared" si="5"/>
        <v>267186.98071960494</v>
      </c>
      <c r="AW4" s="69">
        <f t="shared" si="5"/>
        <v>267229.68646432139</v>
      </c>
      <c r="AX4" s="69">
        <f t="shared" si="5"/>
        <v>267272.39903489675</v>
      </c>
      <c r="AY4" s="69">
        <f t="shared" si="5"/>
        <v>267315.11843242205</v>
      </c>
      <c r="AZ4" s="69">
        <f t="shared" si="5"/>
        <v>267357.84465798846</v>
      </c>
      <c r="BA4" s="69">
        <f t="shared" si="5"/>
        <v>267400.57771268731</v>
      </c>
      <c r="BB4" s="69">
        <f t="shared" si="5"/>
        <v>267443.31759761018</v>
      </c>
      <c r="BC4" s="69">
        <f t="shared" si="5"/>
        <v>267486.06431384868</v>
      </c>
      <c r="BD4" s="69">
        <f t="shared" si="5"/>
        <v>267528.81786249479</v>
      </c>
      <c r="BE4" s="69">
        <f t="shared" si="5"/>
        <v>267571.57824464055</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444966.28503177414</v>
      </c>
      <c r="DG4" s="108">
        <f t="shared" ref="DG4:DV5" si="6">G4*BG4</f>
        <v>445037.40607414237</v>
      </c>
      <c r="DH4" s="108">
        <f t="shared" si="6"/>
        <v>445108.53848411952</v>
      </c>
      <c r="DI4" s="108">
        <f t="shared" si="6"/>
        <v>445179.68226352235</v>
      </c>
      <c r="DJ4" s="108">
        <f t="shared" si="6"/>
        <v>510280.32783534098</v>
      </c>
      <c r="DK4" s="108">
        <f t="shared" si="6"/>
        <v>510361.8883266332</v>
      </c>
      <c r="DL4" s="108">
        <f t="shared" si="6"/>
        <v>510443.46185412019</v>
      </c>
      <c r="DM4" s="108">
        <f t="shared" si="6"/>
        <v>510525.04841988563</v>
      </c>
      <c r="DN4" s="108">
        <f t="shared" si="6"/>
        <v>453432.32569405233</v>
      </c>
      <c r="DO4" s="108">
        <f t="shared" si="6"/>
        <v>453504.7999032939</v>
      </c>
      <c r="DP4" s="108">
        <f t="shared" si="6"/>
        <v>453577.28569642722</v>
      </c>
      <c r="DQ4" s="108">
        <f t="shared" si="6"/>
        <v>453649.78307530395</v>
      </c>
      <c r="DR4" s="108">
        <f t="shared" si="6"/>
        <v>453722.29204177571</v>
      </c>
      <c r="DS4" s="108">
        <f t="shared" si="6"/>
        <v>468861.77485911787</v>
      </c>
      <c r="DT4" s="108">
        <f t="shared" si="6"/>
        <v>468936.71522938035</v>
      </c>
      <c r="DU4" s="108">
        <f t="shared" si="6"/>
        <v>469011.66757771268</v>
      </c>
      <c r="DV4" s="108">
        <f t="shared" si="6"/>
        <v>469086.63190602942</v>
      </c>
      <c r="DW4" s="108">
        <f t="shared" ref="DW4:EL5" si="7">W4*BW4</f>
        <v>473606.22175030457</v>
      </c>
      <c r="DX4" s="108">
        <f t="shared" si="7"/>
        <v>473681.92044770269</v>
      </c>
      <c r="DY4" s="108">
        <f t="shared" si="7"/>
        <v>473757.63124437758</v>
      </c>
      <c r="DZ4" s="108">
        <f t="shared" si="7"/>
        <v>473833.35414226318</v>
      </c>
      <c r="EA4" s="108">
        <f t="shared" si="7"/>
        <v>487257.86113869032</v>
      </c>
      <c r="EB4" s="108">
        <f t="shared" si="7"/>
        <v>487335.74184145825</v>
      </c>
      <c r="EC4" s="108">
        <f t="shared" si="7"/>
        <v>487413.63499226316</v>
      </c>
      <c r="ED4" s="108">
        <f t="shared" si="7"/>
        <v>487491.5405930946</v>
      </c>
      <c r="EE4" s="108">
        <f t="shared" si="7"/>
        <v>487569.45864594268</v>
      </c>
      <c r="EF4" s="108">
        <f t="shared" si="7"/>
        <v>490089.99753172701</v>
      </c>
      <c r="EG4" s="108">
        <f t="shared" si="7"/>
        <v>490168.33090810012</v>
      </c>
      <c r="EH4" s="108">
        <f t="shared" si="7"/>
        <v>490246.67680486309</v>
      </c>
      <c r="EI4" s="108">
        <f t="shared" si="7"/>
        <v>490325.03522401716</v>
      </c>
      <c r="EJ4" s="108">
        <f t="shared" si="7"/>
        <v>512682.37993818155</v>
      </c>
      <c r="EK4" s="108">
        <f t="shared" si="7"/>
        <v>512764.32436069532</v>
      </c>
      <c r="EL4" s="108">
        <f t="shared" si="7"/>
        <v>512846.28188076941</v>
      </c>
      <c r="EM4" s="108">
        <f t="shared" ref="EM4:FB5" si="8">AM4*CM4</f>
        <v>512928.25250049715</v>
      </c>
      <c r="EN4" s="108">
        <f t="shared" si="8"/>
        <v>553041.54866800678</v>
      </c>
      <c r="EO4" s="108">
        <f t="shared" si="8"/>
        <v>553129.94388521172</v>
      </c>
      <c r="EP4" s="108">
        <f t="shared" si="8"/>
        <v>553218.3532310375</v>
      </c>
      <c r="EQ4" s="108">
        <f t="shared" si="8"/>
        <v>553306.7767077426</v>
      </c>
      <c r="ER4" s="108">
        <f t="shared" si="8"/>
        <v>553395.21431758546</v>
      </c>
      <c r="ES4" s="108">
        <f t="shared" si="8"/>
        <v>527462.40520060412</v>
      </c>
      <c r="ET4" s="108">
        <f t="shared" si="8"/>
        <v>527546.71198367933</v>
      </c>
      <c r="EU4" s="108">
        <f t="shared" si="8"/>
        <v>527631.03224190185</v>
      </c>
      <c r="EV4" s="108">
        <f t="shared" si="8"/>
        <v>527715.36597742571</v>
      </c>
      <c r="EW4" s="108">
        <f t="shared" si="8"/>
        <v>522231.04704028327</v>
      </c>
      <c r="EX4" s="108">
        <f t="shared" si="8"/>
        <v>522314.51767091744</v>
      </c>
      <c r="EY4" s="108">
        <f t="shared" si="8"/>
        <v>522398.00164305291</v>
      </c>
      <c r="EZ4" s="108">
        <f t="shared" si="8"/>
        <v>522481.49895882217</v>
      </c>
      <c r="FA4" s="108">
        <f t="shared" si="8"/>
        <v>457574.71734631498</v>
      </c>
      <c r="FB4" s="108">
        <f t="shared" si="8"/>
        <v>457647.85365338763</v>
      </c>
      <c r="FC4" s="108">
        <f t="shared" ref="FC4:FE5" si="9">BC4*DC4</f>
        <v>457721.00165017816</v>
      </c>
      <c r="FD4" s="108">
        <f t="shared" si="9"/>
        <v>457794.16133855516</v>
      </c>
      <c r="FE4" s="108">
        <f t="shared" si="9"/>
        <v>457867.33272038738</v>
      </c>
    </row>
    <row r="5" spans="1:161" ht="15.75" x14ac:dyDescent="0.25">
      <c r="A5" s="47" t="s">
        <v>169</v>
      </c>
      <c r="B5" s="12">
        <f>'Urb proj of all 25 ARs '!P5</f>
        <v>38679.498102690828</v>
      </c>
      <c r="C5" s="12">
        <f>'Urb proj of all 25 ARs '!Q5</f>
        <v>39002.292790949687</v>
      </c>
      <c r="D5" s="100">
        <f t="shared" ref="D5:D28" si="10">(C5-B5)/B5</f>
        <v>8.3453690997195885E-3</v>
      </c>
      <c r="E5" s="101">
        <f t="shared" ref="E5:E28" si="11">((1+D5)^(1/52))-1</f>
        <v>1.5983467682989527E-4</v>
      </c>
      <c r="F5" s="69">
        <f t="shared" ref="F5:F28" si="12">B5*(1+E5)</f>
        <v>38685.680427770014</v>
      </c>
      <c r="G5" s="69">
        <f t="shared" ref="G5:G28" si="13">F5*(1+E5)</f>
        <v>38691.863740999128</v>
      </c>
      <c r="H5" s="69">
        <f>G5*(1+$E$5)</f>
        <v>38698.048042536117</v>
      </c>
      <c r="I5" s="69">
        <f t="shared" ref="I5:BE5" si="14">H5*(1+$E$5)</f>
        <v>38704.233332538941</v>
      </c>
      <c r="J5" s="69">
        <f t="shared" si="14"/>
        <v>38710.419611165598</v>
      </c>
      <c r="K5" s="69">
        <f t="shared" si="14"/>
        <v>38716.606878574101</v>
      </c>
      <c r="L5" s="69">
        <f t="shared" si="14"/>
        <v>38722.79513492249</v>
      </c>
      <c r="M5" s="69">
        <f t="shared" si="14"/>
        <v>38728.984380368827</v>
      </c>
      <c r="N5" s="69">
        <f t="shared" si="14"/>
        <v>38735.174615071213</v>
      </c>
      <c r="O5" s="69">
        <f t="shared" si="14"/>
        <v>38741.365839187762</v>
      </c>
      <c r="P5" s="69">
        <f t="shared" si="14"/>
        <v>38747.558052876615</v>
      </c>
      <c r="Q5" s="69">
        <f t="shared" si="14"/>
        <v>38753.751256295945</v>
      </c>
      <c r="R5" s="69">
        <f t="shared" si="14"/>
        <v>38759.94544960394</v>
      </c>
      <c r="S5" s="69">
        <f t="shared" si="14"/>
        <v>38766.140632958821</v>
      </c>
      <c r="T5" s="69">
        <f t="shared" si="14"/>
        <v>38772.336806518833</v>
      </c>
      <c r="U5" s="69">
        <f t="shared" si="14"/>
        <v>38778.533970442244</v>
      </c>
      <c r="V5" s="69">
        <f t="shared" si="14"/>
        <v>38784.732124887349</v>
      </c>
      <c r="W5" s="69">
        <f t="shared" si="14"/>
        <v>38790.931270012465</v>
      </c>
      <c r="X5" s="69">
        <f t="shared" si="14"/>
        <v>38797.131405975939</v>
      </c>
      <c r="Y5" s="69">
        <f t="shared" si="14"/>
        <v>38803.33253293614</v>
      </c>
      <c r="Z5" s="69">
        <f t="shared" si="14"/>
        <v>38809.534651051465</v>
      </c>
      <c r="AA5" s="69">
        <f t="shared" si="14"/>
        <v>38815.737760480333</v>
      </c>
      <c r="AB5" s="69">
        <f t="shared" si="14"/>
        <v>38821.941861381194</v>
      </c>
      <c r="AC5" s="69">
        <f t="shared" si="14"/>
        <v>38828.146953912517</v>
      </c>
      <c r="AD5" s="69">
        <f t="shared" si="14"/>
        <v>38834.353038232803</v>
      </c>
      <c r="AE5" s="69">
        <f t="shared" si="14"/>
        <v>38840.560114500564</v>
      </c>
      <c r="AF5" s="69">
        <f t="shared" si="14"/>
        <v>38846.768182874359</v>
      </c>
      <c r="AG5" s="69">
        <f t="shared" si="14"/>
        <v>38852.977243512752</v>
      </c>
      <c r="AH5" s="69">
        <f t="shared" si="14"/>
        <v>38859.187296574346</v>
      </c>
      <c r="AI5" s="69">
        <f t="shared" si="14"/>
        <v>38865.39834221777</v>
      </c>
      <c r="AJ5" s="69">
        <f t="shared" si="14"/>
        <v>38871.610380601662</v>
      </c>
      <c r="AK5" s="69">
        <f t="shared" si="14"/>
        <v>38877.823411884703</v>
      </c>
      <c r="AL5" s="69">
        <f t="shared" si="14"/>
        <v>38884.03743622559</v>
      </c>
      <c r="AM5" s="69">
        <f t="shared" si="14"/>
        <v>38890.252453783047</v>
      </c>
      <c r="AN5" s="69">
        <f t="shared" si="14"/>
        <v>38896.468464715828</v>
      </c>
      <c r="AO5" s="69">
        <f t="shared" si="14"/>
        <v>38902.68546918271</v>
      </c>
      <c r="AP5" s="69">
        <f t="shared" si="14"/>
        <v>38908.90346734249</v>
      </c>
      <c r="AQ5" s="69">
        <f t="shared" si="14"/>
        <v>38915.122459353996</v>
      </c>
      <c r="AR5" s="69">
        <f t="shared" si="14"/>
        <v>38921.342445376082</v>
      </c>
      <c r="AS5" s="69">
        <f t="shared" si="14"/>
        <v>38927.563425567627</v>
      </c>
      <c r="AT5" s="69">
        <f t="shared" si="14"/>
        <v>38933.78540008753</v>
      </c>
      <c r="AU5" s="69">
        <f t="shared" si="14"/>
        <v>38940.008369094721</v>
      </c>
      <c r="AV5" s="69">
        <f t="shared" si="14"/>
        <v>38946.23233274815</v>
      </c>
      <c r="AW5" s="69">
        <f t="shared" si="14"/>
        <v>38952.457291206796</v>
      </c>
      <c r="AX5" s="69">
        <f t="shared" si="14"/>
        <v>38958.683244629668</v>
      </c>
      <c r="AY5" s="69">
        <f t="shared" si="14"/>
        <v>38964.91019317579</v>
      </c>
      <c r="AZ5" s="69">
        <f t="shared" si="14"/>
        <v>38971.138137004222</v>
      </c>
      <c r="BA5" s="69">
        <f t="shared" si="14"/>
        <v>38977.367076274044</v>
      </c>
      <c r="BB5" s="69">
        <f t="shared" si="14"/>
        <v>38983.59701114436</v>
      </c>
      <c r="BC5" s="69">
        <f t="shared" si="14"/>
        <v>38989.827941774303</v>
      </c>
      <c r="BD5" s="69">
        <f t="shared" si="14"/>
        <v>38996.059868323027</v>
      </c>
      <c r="BE5" s="69">
        <f t="shared" si="14"/>
        <v>39002.292790949723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44283.05304452467</v>
      </c>
      <c r="DG5" s="108">
        <f t="shared" si="6"/>
        <v>44290.131011997073</v>
      </c>
      <c r="DH5" s="108">
        <f t="shared" si="6"/>
        <v>44297.210110774133</v>
      </c>
      <c r="DI5" s="108">
        <f t="shared" si="6"/>
        <v>44304.290341036649</v>
      </c>
      <c r="DJ5" s="108">
        <f t="shared" si="6"/>
        <v>46406.42088998852</v>
      </c>
      <c r="DK5" s="108">
        <f t="shared" si="6"/>
        <v>46413.83824527431</v>
      </c>
      <c r="DL5" s="108">
        <f t="shared" si="6"/>
        <v>46421.25678611068</v>
      </c>
      <c r="DM5" s="108">
        <f t="shared" si="6"/>
        <v>46428.676512687118</v>
      </c>
      <c r="DN5" s="108">
        <f t="shared" si="6"/>
        <v>42704.241529613006</v>
      </c>
      <c r="DO5" s="108">
        <f t="shared" si="6"/>
        <v>42711.067148257156</v>
      </c>
      <c r="DP5" s="108">
        <f t="shared" si="6"/>
        <v>42717.893857871852</v>
      </c>
      <c r="DQ5" s="108">
        <f t="shared" si="6"/>
        <v>42724.721658631483</v>
      </c>
      <c r="DR5" s="108">
        <f t="shared" si="6"/>
        <v>42731.550550710432</v>
      </c>
      <c r="DS5" s="108">
        <f t="shared" si="6"/>
        <v>44863.989135714757</v>
      </c>
      <c r="DT5" s="108">
        <f t="shared" si="6"/>
        <v>44871.159956919568</v>
      </c>
      <c r="DU5" s="108">
        <f t="shared" si="6"/>
        <v>44878.331924270264</v>
      </c>
      <c r="DV5" s="108">
        <f t="shared" si="6"/>
        <v>44885.505037950046</v>
      </c>
      <c r="DW5" s="108">
        <f t="shared" si="7"/>
        <v>44073.42144277929</v>
      </c>
      <c r="DX5" s="108">
        <f t="shared" si="7"/>
        <v>44080.465903852382</v>
      </c>
      <c r="DY5" s="108">
        <f t="shared" si="7"/>
        <v>44087.511490874633</v>
      </c>
      <c r="DZ5" s="108">
        <f t="shared" si="7"/>
        <v>44094.558204026012</v>
      </c>
      <c r="EA5" s="108">
        <f t="shared" si="7"/>
        <v>45819.538248484911</v>
      </c>
      <c r="EB5" s="108">
        <f t="shared" si="7"/>
        <v>45826.861799573351</v>
      </c>
      <c r="EC5" s="108">
        <f t="shared" si="7"/>
        <v>45834.186521219213</v>
      </c>
      <c r="ED5" s="108">
        <f t="shared" si="7"/>
        <v>45841.512413609598</v>
      </c>
      <c r="EE5" s="108">
        <f t="shared" si="7"/>
        <v>45848.839476931615</v>
      </c>
      <c r="EF5" s="108">
        <f t="shared" si="7"/>
        <v>50226.461227564265</v>
      </c>
      <c r="EG5" s="108">
        <f t="shared" si="7"/>
        <v>50234.48915776288</v>
      </c>
      <c r="EH5" s="108">
        <f t="shared" si="7"/>
        <v>50242.518371103128</v>
      </c>
      <c r="EI5" s="108">
        <f t="shared" si="7"/>
        <v>50250.548867790094</v>
      </c>
      <c r="EJ5" s="108">
        <f t="shared" si="7"/>
        <v>47036.613509166622</v>
      </c>
      <c r="EK5" s="108">
        <f t="shared" si="7"/>
        <v>47044.131591086036</v>
      </c>
      <c r="EL5" s="108">
        <f t="shared" si="7"/>
        <v>47051.650874655636</v>
      </c>
      <c r="EM5" s="108">
        <f t="shared" si="8"/>
        <v>47059.171360067492</v>
      </c>
      <c r="EN5" s="108">
        <f t="shared" si="8"/>
        <v>51892.759843810687</v>
      </c>
      <c r="EO5" s="108">
        <f t="shared" si="8"/>
        <v>51901.054106310134</v>
      </c>
      <c r="EP5" s="108">
        <f t="shared" si="8"/>
        <v>51909.349694520344</v>
      </c>
      <c r="EQ5" s="108">
        <f t="shared" si="8"/>
        <v>51917.646608653216</v>
      </c>
      <c r="ER5" s="108">
        <f t="shared" si="8"/>
        <v>51925.944848920677</v>
      </c>
      <c r="ES5" s="108">
        <f t="shared" si="8"/>
        <v>48129.995562872973</v>
      </c>
      <c r="ET5" s="108">
        <f t="shared" si="8"/>
        <v>48137.688405159592</v>
      </c>
      <c r="EU5" s="108">
        <f t="shared" si="8"/>
        <v>48145.382477029176</v>
      </c>
      <c r="EV5" s="108">
        <f t="shared" si="8"/>
        <v>48153.077778678242</v>
      </c>
      <c r="EW5" s="108">
        <f t="shared" si="8"/>
        <v>47731.210559684521</v>
      </c>
      <c r="EX5" s="108">
        <f t="shared" si="8"/>
        <v>47738.839662299026</v>
      </c>
      <c r="EY5" s="108">
        <f t="shared" si="8"/>
        <v>47746.469984308686</v>
      </c>
      <c r="EZ5" s="108">
        <f t="shared" si="8"/>
        <v>47754.101525908394</v>
      </c>
      <c r="FA5" s="108">
        <f t="shared" si="8"/>
        <v>42713.736582251768</v>
      </c>
      <c r="FB5" s="108">
        <f t="shared" si="8"/>
        <v>42720.563718534591</v>
      </c>
      <c r="FC5" s="108">
        <f t="shared" si="9"/>
        <v>42727.391946030533</v>
      </c>
      <c r="FD5" s="108">
        <f t="shared" si="9"/>
        <v>42734.221264914006</v>
      </c>
      <c r="FE5" s="108">
        <f t="shared" si="9"/>
        <v>42741.051675359464</v>
      </c>
    </row>
    <row r="6" spans="1:161" ht="15.75" x14ac:dyDescent="0.25">
      <c r="A6" s="47" t="s">
        <v>171</v>
      </c>
      <c r="B6" s="12">
        <f>'Urb proj of all 25 ARs '!P6</f>
        <v>64773.008074784899</v>
      </c>
      <c r="C6" s="12">
        <f>'Urb proj of all 25 ARs '!Q6</f>
        <v>65313.562734868101</v>
      </c>
      <c r="D6" s="100">
        <f t="shared" si="10"/>
        <v>8.3453690997196649E-3</v>
      </c>
      <c r="E6" s="101">
        <f t="shared" si="11"/>
        <v>1.5983467682989527E-4</v>
      </c>
      <c r="F6" s="69">
        <f t="shared" si="12"/>
        <v>64783.361047597835</v>
      </c>
      <c r="G6" s="69">
        <f t="shared" ref="G6:G15" si="16">F6*(1+E6)</f>
        <v>64793.715675174833</v>
      </c>
      <c r="H6" s="69">
        <f t="shared" ref="H6:AM6" si="17">G6*(1+$E$6)</f>
        <v>64804.071957780383</v>
      </c>
      <c r="I6" s="69">
        <f t="shared" si="17"/>
        <v>64814.429895679015</v>
      </c>
      <c r="J6" s="69">
        <f t="shared" si="17"/>
        <v>64824.789489135306</v>
      </c>
      <c r="K6" s="69">
        <f t="shared" si="17"/>
        <v>64835.150738413868</v>
      </c>
      <c r="L6" s="69">
        <f t="shared" si="17"/>
        <v>64845.513643779363</v>
      </c>
      <c r="M6" s="69">
        <f t="shared" si="17"/>
        <v>64855.878205496483</v>
      </c>
      <c r="N6" s="69">
        <f t="shared" si="17"/>
        <v>64866.244423829979</v>
      </c>
      <c r="O6" s="69">
        <f t="shared" si="17"/>
        <v>64876.612299044631</v>
      </c>
      <c r="P6" s="69">
        <f t="shared" si="17"/>
        <v>64886.981831405268</v>
      </c>
      <c r="Q6" s="69">
        <f t="shared" si="17"/>
        <v>64897.353021176757</v>
      </c>
      <c r="R6" s="69">
        <f t="shared" si="17"/>
        <v>64907.725868624009</v>
      </c>
      <c r="S6" s="69">
        <f t="shared" si="17"/>
        <v>64918.100374011985</v>
      </c>
      <c r="T6" s="69">
        <f t="shared" si="17"/>
        <v>64928.476537605675</v>
      </c>
      <c r="U6" s="69">
        <f t="shared" si="17"/>
        <v>64938.85435967012</v>
      </c>
      <c r="V6" s="69">
        <f t="shared" si="17"/>
        <v>64949.233840470399</v>
      </c>
      <c r="W6" s="69">
        <f t="shared" si="17"/>
        <v>64959.614980271639</v>
      </c>
      <c r="X6" s="69">
        <f t="shared" si="17"/>
        <v>64969.997779339006</v>
      </c>
      <c r="Y6" s="69">
        <f t="shared" si="17"/>
        <v>64980.382237937709</v>
      </c>
      <c r="Z6" s="69">
        <f t="shared" si="17"/>
        <v>64990.768356332992</v>
      </c>
      <c r="AA6" s="69">
        <f t="shared" si="17"/>
        <v>65001.156134790152</v>
      </c>
      <c r="AB6" s="69">
        <f t="shared" si="17"/>
        <v>65011.545573574527</v>
      </c>
      <c r="AC6" s="69">
        <f t="shared" si="17"/>
        <v>65021.936672951495</v>
      </c>
      <c r="AD6" s="69">
        <f t="shared" si="17"/>
        <v>65032.329433186467</v>
      </c>
      <c r="AE6" s="69">
        <f t="shared" si="17"/>
        <v>65042.723854544915</v>
      </c>
      <c r="AF6" s="69">
        <f t="shared" si="17"/>
        <v>65053.119937292344</v>
      </c>
      <c r="AG6" s="69">
        <f t="shared" si="17"/>
        <v>65063.517681694299</v>
      </c>
      <c r="AH6" s="69">
        <f t="shared" si="17"/>
        <v>65073.917088016366</v>
      </c>
      <c r="AI6" s="69">
        <f t="shared" si="17"/>
        <v>65084.318156524183</v>
      </c>
      <c r="AJ6" s="69">
        <f t="shared" si="17"/>
        <v>65094.720887483425</v>
      </c>
      <c r="AK6" s="69">
        <f t="shared" si="17"/>
        <v>65105.12528115981</v>
      </c>
      <c r="AL6" s="69">
        <f t="shared" si="17"/>
        <v>65115.531337819091</v>
      </c>
      <c r="AM6" s="69">
        <f t="shared" si="17"/>
        <v>65125.939057727075</v>
      </c>
      <c r="AN6" s="69">
        <f t="shared" ref="AN6:BE6" si="18">AM6*(1+$E$6)</f>
        <v>65136.34844114961</v>
      </c>
      <c r="AO6" s="69">
        <f t="shared" si="18"/>
        <v>65146.759488352582</v>
      </c>
      <c r="AP6" s="69">
        <f t="shared" si="18"/>
        <v>65157.172199601919</v>
      </c>
      <c r="AQ6" s="69">
        <f t="shared" si="18"/>
        <v>65167.586575163594</v>
      </c>
      <c r="AR6" s="69">
        <f t="shared" si="18"/>
        <v>65178.002615303616</v>
      </c>
      <c r="AS6" s="69">
        <f t="shared" si="18"/>
        <v>65188.420320288053</v>
      </c>
      <c r="AT6" s="69">
        <f t="shared" si="18"/>
        <v>65198.839690383</v>
      </c>
      <c r="AU6" s="69">
        <f t="shared" si="18"/>
        <v>65209.260725854598</v>
      </c>
      <c r="AV6" s="69">
        <f t="shared" si="18"/>
        <v>65219.68342696903</v>
      </c>
      <c r="AW6" s="69">
        <f t="shared" si="18"/>
        <v>65230.107793992531</v>
      </c>
      <c r="AX6" s="69">
        <f t="shared" si="18"/>
        <v>65240.533827191364</v>
      </c>
      <c r="AY6" s="69">
        <f t="shared" si="18"/>
        <v>65250.961526831845</v>
      </c>
      <c r="AZ6" s="69">
        <f t="shared" si="18"/>
        <v>65261.390893180323</v>
      </c>
      <c r="BA6" s="69">
        <f t="shared" si="18"/>
        <v>65271.821926503202</v>
      </c>
      <c r="BB6" s="69">
        <f t="shared" si="18"/>
        <v>65282.254627066926</v>
      </c>
      <c r="BC6" s="69">
        <f t="shared" si="18"/>
        <v>65292.688995137971</v>
      </c>
      <c r="BD6" s="69">
        <f t="shared" si="18"/>
        <v>65303.125030982861</v>
      </c>
      <c r="BE6" s="69">
        <f t="shared" si="18"/>
        <v>65313.562734868174</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74002.26339415519</v>
      </c>
      <c r="DG6" s="108">
        <f t="shared" ref="DG6:DG15" si="20">G6*BG6</f>
        <v>74014.091522009476</v>
      </c>
      <c r="DH6" s="108">
        <f t="shared" ref="DH6:DH15" si="21">H6*BH6</f>
        <v>74025.921540408759</v>
      </c>
      <c r="DI6" s="108">
        <f t="shared" ref="DI6:DI15" si="22">I6*BI6</f>
        <v>74037.753449655196</v>
      </c>
      <c r="DJ6" s="108">
        <f t="shared" ref="DJ6:DJ15" si="23">J6*BJ6</f>
        <v>82067.366284030402</v>
      </c>
      <c r="DK6" s="108">
        <f t="shared" ref="DK6:DK15" si="24">K6*BK6</f>
        <v>82080.483494998683</v>
      </c>
      <c r="DL6" s="108">
        <f t="shared" ref="DL6:DL15" si="25">L6*BL6</f>
        <v>82093.602802552152</v>
      </c>
      <c r="DM6" s="108">
        <f t="shared" ref="DM6:DM15" si="26">M6*BM6</f>
        <v>82106.724207025909</v>
      </c>
      <c r="DN6" s="108">
        <f t="shared" ref="DN6:DN15" si="27">N6*BN6</f>
        <v>74593.997340435715</v>
      </c>
      <c r="DO6" s="108">
        <f t="shared" ref="DO6:DO15" si="28">O6*BO6</f>
        <v>74605.920047894077</v>
      </c>
      <c r="DP6" s="108">
        <f t="shared" ref="DP6:DP15" si="29">P6*BP6</f>
        <v>74617.844661014533</v>
      </c>
      <c r="DQ6" s="108">
        <f t="shared" ref="DQ6:DQ15" si="30">Q6*BQ6</f>
        <v>74629.77118010167</v>
      </c>
      <c r="DR6" s="108">
        <f t="shared" ref="DR6:DR15" si="31">R6*BR6</f>
        <v>74641.699605460119</v>
      </c>
      <c r="DS6" s="108">
        <f t="shared" ref="DS6:DS15" si="32">S6*BS6</f>
        <v>77389.993452031937</v>
      </c>
      <c r="DT6" s="108">
        <f t="shared" ref="DT6:DT15" si="33">T6*BT6</f>
        <v>77402.36305662521</v>
      </c>
      <c r="DU6" s="108">
        <f t="shared" ref="DU6:DU15" si="34">U6*BU6</f>
        <v>77414.734638310241</v>
      </c>
      <c r="DV6" s="108">
        <f t="shared" ref="DV6:DV15" si="35">V6*BV6</f>
        <v>77427.108197403024</v>
      </c>
      <c r="DW6" s="108">
        <f t="shared" ref="DW6:DW15" si="36">W6*BW6</f>
        <v>77672.189933055866</v>
      </c>
      <c r="DX6" s="108">
        <f t="shared" ref="DX6:DX15" si="37">X6*BX6</f>
        <v>77684.604642432474</v>
      </c>
      <c r="DY6" s="108">
        <f t="shared" ref="DY6:DY15" si="38">Y6*BY6</f>
        <v>77697.021336110163</v>
      </c>
      <c r="DZ6" s="108">
        <f t="shared" ref="DZ6:DZ15" si="39">Z6*BZ6</f>
        <v>77709.440014406064</v>
      </c>
      <c r="EA6" s="108">
        <f t="shared" ref="EA6:EA15" si="40">AA6*CA6</f>
        <v>78999.721927654857</v>
      </c>
      <c r="EB6" s="108">
        <f t="shared" ref="EB6:EB15" si="41">AB6*CB6</f>
        <v>79012.348822678818</v>
      </c>
      <c r="EC6" s="108">
        <f t="shared" ref="EC6:EC15" si="42">AC6*CC6</f>
        <v>79024.977735918466</v>
      </c>
      <c r="ED6" s="108">
        <f t="shared" ref="ED6:ED15" si="43">AD6*CD6</f>
        <v>79037.608667696375</v>
      </c>
      <c r="EE6" s="108">
        <f t="shared" ref="EE6:EE15" si="44">AE6*CE6</f>
        <v>79050.241618335174</v>
      </c>
      <c r="EF6" s="108">
        <f t="shared" ref="EF6:EF15" si="45">AF6*CF6</f>
        <v>84941.424012443575</v>
      </c>
      <c r="EG6" s="108">
        <f t="shared" ref="EG6:EG15" si="46">AG6*CG6</f>
        <v>84955.000597500082</v>
      </c>
      <c r="EH6" s="108">
        <f t="shared" ref="EH6:EH15" si="47">AH6*CH6</f>
        <v>84968.579352565663</v>
      </c>
      <c r="EI6" s="108">
        <f t="shared" ref="EI6:EI15" si="48">AI6*CI6</f>
        <v>84982.160277987176</v>
      </c>
      <c r="EJ6" s="108">
        <f t="shared" ref="EJ6:EJ15" si="49">AJ6*CJ6</f>
        <v>81744.285293576453</v>
      </c>
      <c r="EK6" s="108">
        <f t="shared" ref="EK6:EK15" si="50">AK6*CK6</f>
        <v>81757.350864999054</v>
      </c>
      <c r="EL6" s="108">
        <f t="shared" ref="EL6:EL15" si="51">AL6*CL6</f>
        <v>81770.418524753026</v>
      </c>
      <c r="EM6" s="108">
        <f t="shared" ref="EM6:EM15" si="52">AM6*CM6</f>
        <v>81783.488273172159</v>
      </c>
      <c r="EN6" s="108">
        <f t="shared" ref="EN6:EN15" si="53">AN6*CN6</f>
        <v>91905.786501391558</v>
      </c>
      <c r="EO6" s="108">
        <f t="shared" ref="EO6:EO15" si="54">AO6*CO6</f>
        <v>91920.476233075809</v>
      </c>
      <c r="EP6" s="108">
        <f t="shared" ref="EP6:EP15" si="55">AP6*CP6</f>
        <v>91935.168312688576</v>
      </c>
      <c r="EQ6" s="108">
        <f t="shared" ref="EQ6:EQ15" si="56">AQ6*CQ6</f>
        <v>91949.862740605138</v>
      </c>
      <c r="ER6" s="108">
        <f t="shared" ref="ER6:ER15" si="57">AR6*CR6</f>
        <v>91964.559517200832</v>
      </c>
      <c r="ES6" s="108">
        <f t="shared" ref="ES6:ES15" si="58">AS6*CS6</f>
        <v>84164.738967238256</v>
      </c>
      <c r="ET6" s="108">
        <f t="shared" ref="ET6:ET15" si="59">AT6*CT6</f>
        <v>84178.191411091568</v>
      </c>
      <c r="EU6" s="108">
        <f t="shared" ref="EU6:EU15" si="60">AU6*CU6</f>
        <v>84191.646005111877</v>
      </c>
      <c r="EV6" s="108">
        <f t="shared" ref="EV6:EV15" si="61">AV6*CV6</f>
        <v>84205.102749642887</v>
      </c>
      <c r="EW6" s="108">
        <f t="shared" ref="EW6:EW15" si="62">AW6*CW6</f>
        <v>81156.656889429811</v>
      </c>
      <c r="EX6" s="108">
        <f t="shared" ref="EX6:EX15" si="63">AX6*CX6</f>
        <v>81169.62853745633</v>
      </c>
      <c r="EY6" s="108">
        <f t="shared" ref="EY6:EY15" si="64">AY6*CY6</f>
        <v>81182.602258802028</v>
      </c>
      <c r="EZ6" s="108">
        <f t="shared" ref="EZ6:EZ15" si="65">AZ6*CZ6</f>
        <v>81195.578053798265</v>
      </c>
      <c r="FA6" s="108">
        <f t="shared" ref="FA6:FA15" si="66">BA6*DA6</f>
        <v>75442.102160716822</v>
      </c>
      <c r="FB6" s="108">
        <f t="shared" ref="FB6:FB15" si="67">BB6*DB6</f>
        <v>75454.160424735048</v>
      </c>
      <c r="FC6" s="108">
        <f t="shared" ref="FC6:FC15" si="68">BC6*DC6</f>
        <v>75466.220616082006</v>
      </c>
      <c r="FD6" s="108">
        <f t="shared" ref="FD6:FD15" si="69">BD6*DD6</f>
        <v>75478.282735065746</v>
      </c>
      <c r="FE6" s="108">
        <f t="shared" ref="FE6:FE15" si="70">BE6*DE6</f>
        <v>75490.346781994391</v>
      </c>
    </row>
    <row r="7" spans="1:161" ht="15.75" x14ac:dyDescent="0.25">
      <c r="A7" s="87" t="s">
        <v>172</v>
      </c>
      <c r="B7" s="12">
        <f>'Urb proj of all 25 ARs '!P7</f>
        <v>36973.131349286501</v>
      </c>
      <c r="C7" s="12">
        <f>'Urb proj of all 25 ARs '!Q7</f>
        <v>37281.685777168714</v>
      </c>
      <c r="D7" s="100">
        <f t="shared" si="10"/>
        <v>8.3453690997196822E-3</v>
      </c>
      <c r="E7" s="101">
        <f t="shared" si="11"/>
        <v>1.5983467682989527E-4</v>
      </c>
      <c r="F7" s="69">
        <f t="shared" si="12"/>
        <v>36979.040937787104</v>
      </c>
      <c r="G7" s="69">
        <f t="shared" si="16"/>
        <v>36984.951470844877</v>
      </c>
      <c r="H7" s="69">
        <f t="shared" ref="H7:AM7" si="71">G7*(1+$E$7)</f>
        <v>36990.862948610789</v>
      </c>
      <c r="I7" s="69">
        <f t="shared" si="71"/>
        <v>36996.775371235839</v>
      </c>
      <c r="J7" s="69">
        <f t="shared" si="71"/>
        <v>37002.688738871046</v>
      </c>
      <c r="K7" s="69">
        <f t="shared" si="71"/>
        <v>37008.603051667458</v>
      </c>
      <c r="L7" s="69">
        <f t="shared" si="71"/>
        <v>37014.518309776147</v>
      </c>
      <c r="M7" s="69">
        <f t="shared" si="71"/>
        <v>37020.434513348206</v>
      </c>
      <c r="N7" s="69">
        <f t="shared" si="71"/>
        <v>37026.351662534747</v>
      </c>
      <c r="O7" s="69">
        <f t="shared" si="71"/>
        <v>37032.269757486916</v>
      </c>
      <c r="P7" s="69">
        <f t="shared" si="71"/>
        <v>37038.188798355885</v>
      </c>
      <c r="Q7" s="69">
        <f t="shared" si="71"/>
        <v>37044.108785292832</v>
      </c>
      <c r="R7" s="69">
        <f t="shared" si="71"/>
        <v>37050.029718448983</v>
      </c>
      <c r="S7" s="69">
        <f t="shared" si="71"/>
        <v>37055.951597975567</v>
      </c>
      <c r="T7" s="69">
        <f t="shared" si="71"/>
        <v>37061.874424023852</v>
      </c>
      <c r="U7" s="69">
        <f t="shared" si="71"/>
        <v>37067.798196745127</v>
      </c>
      <c r="V7" s="69">
        <f t="shared" si="71"/>
        <v>37073.722916290702</v>
      </c>
      <c r="W7" s="69">
        <f t="shared" si="71"/>
        <v>37079.648582811911</v>
      </c>
      <c r="X7" s="69">
        <f t="shared" si="71"/>
        <v>37085.575196460108</v>
      </c>
      <c r="Y7" s="69">
        <f t="shared" si="71"/>
        <v>37091.502757386683</v>
      </c>
      <c r="Z7" s="69">
        <f t="shared" si="71"/>
        <v>37097.431265743042</v>
      </c>
      <c r="AA7" s="69">
        <f t="shared" si="71"/>
        <v>37103.360721680619</v>
      </c>
      <c r="AB7" s="69">
        <f t="shared" si="71"/>
        <v>37109.291125350872</v>
      </c>
      <c r="AC7" s="69">
        <f t="shared" si="71"/>
        <v>37115.222476905277</v>
      </c>
      <c r="AD7" s="69">
        <f t="shared" si="71"/>
        <v>37121.154776495343</v>
      </c>
      <c r="AE7" s="69">
        <f t="shared" si="71"/>
        <v>37127.088024272598</v>
      </c>
      <c r="AF7" s="69">
        <f t="shared" si="71"/>
        <v>37133.022220388593</v>
      </c>
      <c r="AG7" s="69">
        <f t="shared" si="71"/>
        <v>37138.957364994909</v>
      </c>
      <c r="AH7" s="69">
        <f t="shared" si="71"/>
        <v>37144.893458243139</v>
      </c>
      <c r="AI7" s="69">
        <f t="shared" si="71"/>
        <v>37150.830500284916</v>
      </c>
      <c r="AJ7" s="69">
        <f t="shared" si="71"/>
        <v>37156.768491271891</v>
      </c>
      <c r="AK7" s="69">
        <f t="shared" si="71"/>
        <v>37162.707431355739</v>
      </c>
      <c r="AL7" s="69">
        <f t="shared" si="71"/>
        <v>37168.647320688156</v>
      </c>
      <c r="AM7" s="69">
        <f t="shared" si="71"/>
        <v>37174.588159420862</v>
      </c>
      <c r="AN7" s="69">
        <f t="shared" ref="AN7:BE7" si="72">AM7*(1+$E$7)</f>
        <v>37180.529947705611</v>
      </c>
      <c r="AO7" s="69">
        <f t="shared" si="72"/>
        <v>37186.472685694163</v>
      </c>
      <c r="AP7" s="69">
        <f t="shared" si="72"/>
        <v>37192.416373538326</v>
      </c>
      <c r="AQ7" s="69">
        <f t="shared" si="72"/>
        <v>37198.361011389912</v>
      </c>
      <c r="AR7" s="69">
        <f t="shared" si="72"/>
        <v>37204.30659940077</v>
      </c>
      <c r="AS7" s="69">
        <f t="shared" si="72"/>
        <v>37210.253137722764</v>
      </c>
      <c r="AT7" s="69">
        <f t="shared" si="72"/>
        <v>37216.200626507794</v>
      </c>
      <c r="AU7" s="69">
        <f t="shared" si="72"/>
        <v>37222.149065907768</v>
      </c>
      <c r="AV7" s="69">
        <f t="shared" si="72"/>
        <v>37228.098456074629</v>
      </c>
      <c r="AW7" s="69">
        <f t="shared" si="72"/>
        <v>37234.048797160351</v>
      </c>
      <c r="AX7" s="69">
        <f t="shared" si="72"/>
        <v>37240.000089316913</v>
      </c>
      <c r="AY7" s="69">
        <f t="shared" si="72"/>
        <v>37245.952332696332</v>
      </c>
      <c r="AZ7" s="69">
        <f t="shared" si="72"/>
        <v>37251.905527450646</v>
      </c>
      <c r="BA7" s="69">
        <f t="shared" si="72"/>
        <v>37257.859673731924</v>
      </c>
      <c r="BB7" s="69">
        <f t="shared" si="72"/>
        <v>37263.814771692247</v>
      </c>
      <c r="BC7" s="69">
        <f t="shared" si="72"/>
        <v>37269.770821483726</v>
      </c>
      <c r="BD7" s="69">
        <f t="shared" si="72"/>
        <v>37275.727823258501</v>
      </c>
      <c r="BE7" s="69">
        <f t="shared" si="72"/>
        <v>37281.685777168728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99036.547362634039</v>
      </c>
      <c r="DG7" s="108">
        <f t="shared" si="20"/>
        <v>99052.376837176096</v>
      </c>
      <c r="DH7" s="108">
        <f t="shared" si="21"/>
        <v>99068.208841817104</v>
      </c>
      <c r="DI7" s="108">
        <f t="shared" si="22"/>
        <v>99084.043376961446</v>
      </c>
      <c r="DJ7" s="108">
        <f t="shared" si="23"/>
        <v>118483.55137114841</v>
      </c>
      <c r="DK7" s="108">
        <f t="shared" si="24"/>
        <v>118502.48915129146</v>
      </c>
      <c r="DL7" s="108">
        <f t="shared" si="25"/>
        <v>118521.4299583485</v>
      </c>
      <c r="DM7" s="108">
        <f t="shared" si="26"/>
        <v>118540.37379280331</v>
      </c>
      <c r="DN7" s="108">
        <f t="shared" si="27"/>
        <v>99245.143392951446</v>
      </c>
      <c r="DO7" s="108">
        <f t="shared" si="28"/>
        <v>99261.006208372593</v>
      </c>
      <c r="DP7" s="108">
        <f t="shared" si="29"/>
        <v>99276.87155922172</v>
      </c>
      <c r="DQ7" s="108">
        <f t="shared" si="30"/>
        <v>99292.739445904066</v>
      </c>
      <c r="DR7" s="108">
        <f t="shared" si="31"/>
        <v>99308.609868824962</v>
      </c>
      <c r="DS7" s="108">
        <f t="shared" si="32"/>
        <v>106457.85153368348</v>
      </c>
      <c r="DT7" s="108">
        <f t="shared" si="33"/>
        <v>106474.86718997937</v>
      </c>
      <c r="DU7" s="108">
        <f t="shared" si="34"/>
        <v>106491.8855659672</v>
      </c>
      <c r="DV7" s="108">
        <f t="shared" si="35"/>
        <v>106508.90666208164</v>
      </c>
      <c r="DW7" s="108">
        <f t="shared" si="36"/>
        <v>106689.83220769712</v>
      </c>
      <c r="DX7" s="108">
        <f t="shared" si="37"/>
        <v>106706.88494254906</v>
      </c>
      <c r="DY7" s="108">
        <f t="shared" si="38"/>
        <v>106723.94040301937</v>
      </c>
      <c r="DZ7" s="108">
        <f t="shared" si="39"/>
        <v>106740.9985895437</v>
      </c>
      <c r="EA7" s="108">
        <f t="shared" si="40"/>
        <v>115594.85807827713</v>
      </c>
      <c r="EB7" s="108">
        <f t="shared" si="41"/>
        <v>115613.33414506126</v>
      </c>
      <c r="EC7" s="108">
        <f t="shared" si="42"/>
        <v>115631.81316496157</v>
      </c>
      <c r="ED7" s="108">
        <f t="shared" si="43"/>
        <v>115650.29513845005</v>
      </c>
      <c r="EE7" s="108">
        <f t="shared" si="44"/>
        <v>115668.78006599878</v>
      </c>
      <c r="EF7" s="108">
        <f t="shared" si="45"/>
        <v>118503.28599612505</v>
      </c>
      <c r="EG7" s="108">
        <f t="shared" si="46"/>
        <v>118522.22693054553</v>
      </c>
      <c r="EH7" s="108">
        <f t="shared" si="47"/>
        <v>118541.17089238412</v>
      </c>
      <c r="EI7" s="108">
        <f t="shared" si="48"/>
        <v>118560.11788212473</v>
      </c>
      <c r="EJ7" s="108">
        <f t="shared" si="49"/>
        <v>126524.75453157986</v>
      </c>
      <c r="EK7" s="108">
        <f t="shared" si="50"/>
        <v>126544.9775748314</v>
      </c>
      <c r="EL7" s="108">
        <f t="shared" si="51"/>
        <v>126565.20385042654</v>
      </c>
      <c r="EM7" s="108">
        <f t="shared" si="52"/>
        <v>126585.43335888187</v>
      </c>
      <c r="EN7" s="108">
        <f t="shared" si="53"/>
        <v>130818.9487522516</v>
      </c>
      <c r="EO7" s="108">
        <f t="shared" si="54"/>
        <v>130839.85815664862</v>
      </c>
      <c r="EP7" s="108">
        <f t="shared" si="55"/>
        <v>130860.77090309357</v>
      </c>
      <c r="EQ7" s="108">
        <f t="shared" si="56"/>
        <v>130881.68699212058</v>
      </c>
      <c r="ER7" s="108">
        <f t="shared" si="57"/>
        <v>130902.60642426391</v>
      </c>
      <c r="ES7" s="108">
        <f t="shared" si="58"/>
        <v>122653.53457842521</v>
      </c>
      <c r="ET7" s="108">
        <f t="shared" si="59"/>
        <v>122673.13886648661</v>
      </c>
      <c r="EU7" s="108">
        <f t="shared" si="60"/>
        <v>122692.74628799305</v>
      </c>
      <c r="EV7" s="108">
        <f t="shared" si="61"/>
        <v>122712.35684344535</v>
      </c>
      <c r="EW7" s="108">
        <f t="shared" si="62"/>
        <v>109218.03209880025</v>
      </c>
      <c r="EX7" s="108">
        <f t="shared" si="63"/>
        <v>109235.48892766476</v>
      </c>
      <c r="EY7" s="108">
        <f t="shared" si="64"/>
        <v>109252.94854673586</v>
      </c>
      <c r="EZ7" s="108">
        <f t="shared" si="65"/>
        <v>109270.41095645953</v>
      </c>
      <c r="FA7" s="108">
        <f t="shared" si="66"/>
        <v>102553.74742928692</v>
      </c>
      <c r="FB7" s="108">
        <f t="shared" si="67"/>
        <v>102570.13907436495</v>
      </c>
      <c r="FC7" s="108">
        <f t="shared" si="68"/>
        <v>102586.53333939629</v>
      </c>
      <c r="FD7" s="108">
        <f t="shared" si="69"/>
        <v>102602.9302247997</v>
      </c>
      <c r="FE7" s="108">
        <f t="shared" si="70"/>
        <v>102619.32973099397</v>
      </c>
    </row>
    <row r="8" spans="1:161" ht="15.75" x14ac:dyDescent="0.25">
      <c r="A8" s="87" t="s">
        <v>173</v>
      </c>
      <c r="B8" s="12">
        <f>'Urb proj of all 25 ARs '!P8</f>
        <v>11022.614263412861</v>
      </c>
      <c r="C8" s="12">
        <f>'Urb proj of all 25 ARs '!Q8</f>
        <v>11114.602047884875</v>
      </c>
      <c r="D8" s="100">
        <f t="shared" si="10"/>
        <v>8.3453690997195833E-3</v>
      </c>
      <c r="E8" s="101">
        <f t="shared" si="11"/>
        <v>1.5983467682989527E-4</v>
      </c>
      <c r="F8" s="69">
        <f t="shared" si="12"/>
        <v>11024.376059401475</v>
      </c>
      <c r="G8" s="69">
        <f t="shared" si="16"/>
        <v>11026.138136986181</v>
      </c>
      <c r="H8" s="69">
        <f t="shared" ref="H8:AM8" si="73">G8*(1+$E$8)</f>
        <v>11027.900496211989</v>
      </c>
      <c r="I8" s="69">
        <f t="shared" si="73"/>
        <v>11029.663137123913</v>
      </c>
      <c r="J8" s="69">
        <f t="shared" si="73"/>
        <v>11031.426059766978</v>
      </c>
      <c r="K8" s="69">
        <f t="shared" si="73"/>
        <v>11033.189264186214</v>
      </c>
      <c r="L8" s="69">
        <f t="shared" si="73"/>
        <v>11034.952750426659</v>
      </c>
      <c r="M8" s="69">
        <f t="shared" si="73"/>
        <v>11036.716518533356</v>
      </c>
      <c r="N8" s="69">
        <f t="shared" si="73"/>
        <v>11038.480568551358</v>
      </c>
      <c r="O8" s="69">
        <f t="shared" si="73"/>
        <v>11040.244900525726</v>
      </c>
      <c r="P8" s="69">
        <f t="shared" si="73"/>
        <v>11042.009514501524</v>
      </c>
      <c r="Q8" s="69">
        <f t="shared" si="73"/>
        <v>11043.774410523827</v>
      </c>
      <c r="R8" s="69">
        <f t="shared" si="73"/>
        <v>11045.539588637715</v>
      </c>
      <c r="S8" s="69">
        <f t="shared" si="73"/>
        <v>11047.305048888276</v>
      </c>
      <c r="T8" s="69">
        <f t="shared" si="73"/>
        <v>11049.070791320606</v>
      </c>
      <c r="U8" s="69">
        <f t="shared" si="73"/>
        <v>11050.836815979808</v>
      </c>
      <c r="V8" s="69">
        <f t="shared" si="73"/>
        <v>11052.60312291099</v>
      </c>
      <c r="W8" s="69">
        <f t="shared" si="73"/>
        <v>11054.36971215927</v>
      </c>
      <c r="X8" s="69">
        <f t="shared" si="73"/>
        <v>11056.136583769772</v>
      </c>
      <c r="Y8" s="69">
        <f t="shared" si="73"/>
        <v>11057.903737787627</v>
      </c>
      <c r="Z8" s="69">
        <f t="shared" si="73"/>
        <v>11059.671174257972</v>
      </c>
      <c r="AA8" s="69">
        <f t="shared" si="73"/>
        <v>11061.438893225954</v>
      </c>
      <c r="AB8" s="69">
        <f t="shared" si="73"/>
        <v>11063.206894736726</v>
      </c>
      <c r="AC8" s="69">
        <f t="shared" si="73"/>
        <v>11064.975178835448</v>
      </c>
      <c r="AD8" s="69">
        <f t="shared" si="73"/>
        <v>11066.743745567288</v>
      </c>
      <c r="AE8" s="69">
        <f t="shared" si="73"/>
        <v>11068.512594977419</v>
      </c>
      <c r="AF8" s="69">
        <f t="shared" si="73"/>
        <v>11070.281727111025</v>
      </c>
      <c r="AG8" s="69">
        <f t="shared" si="73"/>
        <v>11072.051142013293</v>
      </c>
      <c r="AH8" s="69">
        <f t="shared" si="73"/>
        <v>11073.820839729422</v>
      </c>
      <c r="AI8" s="69">
        <f t="shared" si="73"/>
        <v>11075.590820304613</v>
      </c>
      <c r="AJ8" s="69">
        <f t="shared" si="73"/>
        <v>11077.361083784077</v>
      </c>
      <c r="AK8" s="69">
        <f t="shared" si="73"/>
        <v>11079.131630213031</v>
      </c>
      <c r="AL8" s="69">
        <f t="shared" si="73"/>
        <v>11080.902459636702</v>
      </c>
      <c r="AM8" s="69">
        <f t="shared" si="73"/>
        <v>11082.673572100321</v>
      </c>
      <c r="AN8" s="69">
        <f t="shared" ref="AN8:BE8" si="74">AM8*(1+$E$8)</f>
        <v>11084.444967649128</v>
      </c>
      <c r="AO8" s="69">
        <f t="shared" si="74"/>
        <v>11086.21664632837</v>
      </c>
      <c r="AP8" s="69">
        <f t="shared" si="74"/>
        <v>11087.988608183303</v>
      </c>
      <c r="AQ8" s="69">
        <f t="shared" si="74"/>
        <v>11089.760853259186</v>
      </c>
      <c r="AR8" s="69">
        <f t="shared" si="74"/>
        <v>11091.533381601288</v>
      </c>
      <c r="AS8" s="69">
        <f t="shared" si="74"/>
        <v>11093.306193254884</v>
      </c>
      <c r="AT8" s="69">
        <f t="shared" si="74"/>
        <v>11095.079288265259</v>
      </c>
      <c r="AU8" s="69">
        <f t="shared" si="74"/>
        <v>11096.8526666777</v>
      </c>
      <c r="AV8" s="69">
        <f t="shared" si="74"/>
        <v>11098.626328537508</v>
      </c>
      <c r="AW8" s="69">
        <f t="shared" si="74"/>
        <v>11100.400273889985</v>
      </c>
      <c r="AX8" s="69">
        <f t="shared" si="74"/>
        <v>11102.174502780445</v>
      </c>
      <c r="AY8" s="69">
        <f t="shared" si="74"/>
        <v>11103.949015254206</v>
      </c>
      <c r="AZ8" s="69">
        <f t="shared" si="74"/>
        <v>11105.723811356595</v>
      </c>
      <c r="BA8" s="69">
        <f t="shared" si="74"/>
        <v>11107.498891132946</v>
      </c>
      <c r="BB8" s="69">
        <f t="shared" si="74"/>
        <v>11109.274254628599</v>
      </c>
      <c r="BC8" s="69">
        <f t="shared" si="74"/>
        <v>11111.049901888902</v>
      </c>
      <c r="BD8" s="69">
        <f t="shared" si="74"/>
        <v>11112.825832959212</v>
      </c>
      <c r="BE8" s="69">
        <f t="shared" si="74"/>
        <v>11114.60204788489</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10302.496317158</v>
      </c>
      <c r="DG8" s="108">
        <f t="shared" si="20"/>
        <v>10304.143013327393</v>
      </c>
      <c r="DH8" s="108">
        <f t="shared" si="21"/>
        <v>10305.789972695939</v>
      </c>
      <c r="DI8" s="108">
        <f t="shared" si="22"/>
        <v>10307.437195305702</v>
      </c>
      <c r="DJ8" s="108">
        <f t="shared" si="23"/>
        <v>11271.384240556765</v>
      </c>
      <c r="DK8" s="108">
        <f t="shared" si="24"/>
        <v>11273.18579861428</v>
      </c>
      <c r="DL8" s="108">
        <f t="shared" si="25"/>
        <v>11274.987644623247</v>
      </c>
      <c r="DM8" s="108">
        <f t="shared" si="26"/>
        <v>11276.789778629685</v>
      </c>
      <c r="DN8" s="108">
        <f t="shared" si="27"/>
        <v>9521.6371421136046</v>
      </c>
      <c r="DO8" s="108">
        <f t="shared" si="28"/>
        <v>9523.1590299091058</v>
      </c>
      <c r="DP8" s="108">
        <f t="shared" si="29"/>
        <v>9524.6811609550496</v>
      </c>
      <c r="DQ8" s="108">
        <f t="shared" si="30"/>
        <v>9526.2035352903185</v>
      </c>
      <c r="DR8" s="108">
        <f t="shared" si="31"/>
        <v>9527.7261529537991</v>
      </c>
      <c r="DS8" s="108">
        <f t="shared" si="32"/>
        <v>9837.2541742467001</v>
      </c>
      <c r="DT8" s="108">
        <f t="shared" si="33"/>
        <v>9838.8265085885341</v>
      </c>
      <c r="DU8" s="108">
        <f t="shared" si="34"/>
        <v>9840.3990942439195</v>
      </c>
      <c r="DV8" s="108">
        <f t="shared" si="35"/>
        <v>9841.9719312530251</v>
      </c>
      <c r="DW8" s="108">
        <f t="shared" si="36"/>
        <v>9948.1674914005944</v>
      </c>
      <c r="DX8" s="108">
        <f t="shared" si="37"/>
        <v>9949.7575535366341</v>
      </c>
      <c r="DY8" s="108">
        <f t="shared" si="38"/>
        <v>9951.3478698197396</v>
      </c>
      <c r="DZ8" s="108">
        <f t="shared" si="39"/>
        <v>9952.9384402905325</v>
      </c>
      <c r="EA8" s="108">
        <f t="shared" si="40"/>
        <v>10292.866145526734</v>
      </c>
      <c r="EB8" s="108">
        <f t="shared" si="41"/>
        <v>10294.511302460758</v>
      </c>
      <c r="EC8" s="108">
        <f t="shared" si="42"/>
        <v>10296.156722347907</v>
      </c>
      <c r="ED8" s="108">
        <f t="shared" si="43"/>
        <v>10297.802405230213</v>
      </c>
      <c r="EE8" s="108">
        <f t="shared" si="44"/>
        <v>10299.448351149711</v>
      </c>
      <c r="EF8" s="108">
        <f t="shared" si="45"/>
        <v>9633.3502265554253</v>
      </c>
      <c r="EG8" s="108">
        <f t="shared" si="46"/>
        <v>9634.8899699756748</v>
      </c>
      <c r="EH8" s="108">
        <f t="shared" si="47"/>
        <v>9636.4299595003176</v>
      </c>
      <c r="EI8" s="108">
        <f t="shared" si="48"/>
        <v>9637.9701951686893</v>
      </c>
      <c r="EJ8" s="108">
        <f t="shared" si="49"/>
        <v>9774.3136818597814</v>
      </c>
      <c r="EK8" s="108">
        <f t="shared" si="50"/>
        <v>9775.8759561283532</v>
      </c>
      <c r="EL8" s="108">
        <f t="shared" si="51"/>
        <v>9777.4384801025299</v>
      </c>
      <c r="EM8" s="108">
        <f t="shared" si="52"/>
        <v>9779.0012538222218</v>
      </c>
      <c r="EN8" s="108">
        <f t="shared" si="53"/>
        <v>10821.04050791937</v>
      </c>
      <c r="EO8" s="108">
        <f t="shared" si="54"/>
        <v>10822.770085431916</v>
      </c>
      <c r="EP8" s="108">
        <f t="shared" si="55"/>
        <v>10824.499939390926</v>
      </c>
      <c r="EQ8" s="108">
        <f t="shared" si="56"/>
        <v>10826.230069840583</v>
      </c>
      <c r="ER8" s="108">
        <f t="shared" si="57"/>
        <v>10827.960476825083</v>
      </c>
      <c r="ES8" s="108">
        <f t="shared" si="58"/>
        <v>10640.80239250587</v>
      </c>
      <c r="ET8" s="108">
        <f t="shared" si="59"/>
        <v>10642.503161717488</v>
      </c>
      <c r="EU8" s="108">
        <f t="shared" si="60"/>
        <v>10644.204202771001</v>
      </c>
      <c r="EV8" s="108">
        <f t="shared" si="61"/>
        <v>10645.905515709863</v>
      </c>
      <c r="EW8" s="108">
        <f t="shared" si="62"/>
        <v>10702.301562727309</v>
      </c>
      <c r="EX8" s="108">
        <f t="shared" si="63"/>
        <v>10704.012161638922</v>
      </c>
      <c r="EY8" s="108">
        <f t="shared" si="64"/>
        <v>10705.723033963561</v>
      </c>
      <c r="EZ8" s="108">
        <f t="shared" si="65"/>
        <v>10707.434179744925</v>
      </c>
      <c r="FA8" s="108">
        <f t="shared" si="66"/>
        <v>9710.8330926140407</v>
      </c>
      <c r="FB8" s="108">
        <f t="shared" si="67"/>
        <v>9712.3852204831492</v>
      </c>
      <c r="FC8" s="108">
        <f t="shared" si="68"/>
        <v>9713.9375964361116</v>
      </c>
      <c r="FD8" s="108">
        <f t="shared" si="69"/>
        <v>9715.4902205125836</v>
      </c>
      <c r="FE8" s="108">
        <f t="shared" si="70"/>
        <v>9717.0430927522248</v>
      </c>
    </row>
    <row r="9" spans="1:161" ht="15.75" x14ac:dyDescent="0.25">
      <c r="A9" s="87" t="s">
        <v>175</v>
      </c>
      <c r="B9" s="12">
        <f>'Urb proj of all 25 ARs '!P9</f>
        <v>42243.07566698244</v>
      </c>
      <c r="C9" s="12">
        <f>'Urb proj of all 25 ARs '!Q9</f>
        <v>42595.609725330789</v>
      </c>
      <c r="D9" s="100">
        <f t="shared" si="10"/>
        <v>8.3453690997195122E-3</v>
      </c>
      <c r="E9" s="101">
        <f t="shared" si="11"/>
        <v>1.5983467682989527E-4</v>
      </c>
      <c r="F9" s="69">
        <f t="shared" si="12"/>
        <v>42249.827575329975</v>
      </c>
      <c r="G9" s="69">
        <f t="shared" si="16"/>
        <v>42256.580562866598</v>
      </c>
      <c r="H9" s="69">
        <f t="shared" ref="H9:AM9" si="75">G9*(1+$E$9)</f>
        <v>42263.334629764802</v>
      </c>
      <c r="I9" s="69">
        <f t="shared" si="75"/>
        <v>42270.089776197106</v>
      </c>
      <c r="J9" s="69">
        <f t="shared" si="75"/>
        <v>42276.846002336053</v>
      </c>
      <c r="K9" s="69">
        <f t="shared" si="75"/>
        <v>42283.603308354221</v>
      </c>
      <c r="L9" s="69">
        <f t="shared" si="75"/>
        <v>42290.361694424217</v>
      </c>
      <c r="M9" s="69">
        <f t="shared" si="75"/>
        <v>42297.121160718663</v>
      </c>
      <c r="N9" s="69">
        <f t="shared" si="75"/>
        <v>42303.881707410219</v>
      </c>
      <c r="O9" s="69">
        <f t="shared" si="75"/>
        <v>42310.643334671571</v>
      </c>
      <c r="P9" s="69">
        <f t="shared" si="75"/>
        <v>42317.406042675437</v>
      </c>
      <c r="Q9" s="69">
        <f t="shared" si="75"/>
        <v>42324.169831594547</v>
      </c>
      <c r="R9" s="69">
        <f t="shared" si="75"/>
        <v>42330.934701601676</v>
      </c>
      <c r="S9" s="69">
        <f t="shared" si="75"/>
        <v>42337.700652869615</v>
      </c>
      <c r="T9" s="69">
        <f t="shared" si="75"/>
        <v>42344.467685571188</v>
      </c>
      <c r="U9" s="69">
        <f t="shared" si="75"/>
        <v>42351.235799879243</v>
      </c>
      <c r="V9" s="69">
        <f t="shared" si="75"/>
        <v>42358.004995966665</v>
      </c>
      <c r="W9" s="69">
        <f t="shared" si="75"/>
        <v>42364.775274006352</v>
      </c>
      <c r="X9" s="69">
        <f t="shared" si="75"/>
        <v>42371.546634171245</v>
      </c>
      <c r="Y9" s="69">
        <f t="shared" si="75"/>
        <v>42378.319076634303</v>
      </c>
      <c r="Z9" s="69">
        <f t="shared" si="75"/>
        <v>42385.092601568511</v>
      </c>
      <c r="AA9" s="69">
        <f t="shared" si="75"/>
        <v>42391.867209146891</v>
      </c>
      <c r="AB9" s="69">
        <f t="shared" si="75"/>
        <v>42398.642899542479</v>
      </c>
      <c r="AC9" s="69">
        <f t="shared" si="75"/>
        <v>42405.41967292835</v>
      </c>
      <c r="AD9" s="69">
        <f t="shared" si="75"/>
        <v>42412.197529477606</v>
      </c>
      <c r="AE9" s="69">
        <f t="shared" si="75"/>
        <v>42418.976469363377</v>
      </c>
      <c r="AF9" s="69">
        <f t="shared" si="75"/>
        <v>42425.75649275881</v>
      </c>
      <c r="AG9" s="69">
        <f t="shared" si="75"/>
        <v>42432.537599837095</v>
      </c>
      <c r="AH9" s="69">
        <f t="shared" si="75"/>
        <v>42439.319790771435</v>
      </c>
      <c r="AI9" s="69">
        <f t="shared" si="75"/>
        <v>42446.103065735071</v>
      </c>
      <c r="AJ9" s="69">
        <f t="shared" si="75"/>
        <v>42452.887424901273</v>
      </c>
      <c r="AK9" s="69">
        <f t="shared" si="75"/>
        <v>42459.672868443326</v>
      </c>
      <c r="AL9" s="69">
        <f t="shared" si="75"/>
        <v>42466.459396534556</v>
      </c>
      <c r="AM9" s="69">
        <f t="shared" si="75"/>
        <v>42473.247009348313</v>
      </c>
      <c r="AN9" s="69">
        <f t="shared" ref="AN9:BE9" si="76">AM9*(1+$E$9)</f>
        <v>42480.03570705797</v>
      </c>
      <c r="AO9" s="69">
        <f t="shared" si="76"/>
        <v>42486.825489836927</v>
      </c>
      <c r="AP9" s="69">
        <f t="shared" si="76"/>
        <v>42493.61635785862</v>
      </c>
      <c r="AQ9" s="69">
        <f t="shared" si="76"/>
        <v>42500.408311296509</v>
      </c>
      <c r="AR9" s="69">
        <f t="shared" si="76"/>
        <v>42507.201350324081</v>
      </c>
      <c r="AS9" s="69">
        <f t="shared" si="76"/>
        <v>42513.995475114854</v>
      </c>
      <c r="AT9" s="69">
        <f t="shared" si="76"/>
        <v>42520.790685842367</v>
      </c>
      <c r="AU9" s="69">
        <f t="shared" si="76"/>
        <v>42527.586982680186</v>
      </c>
      <c r="AV9" s="69">
        <f t="shared" si="76"/>
        <v>42534.384365801918</v>
      </c>
      <c r="AW9" s="69">
        <f t="shared" si="76"/>
        <v>42541.182835381187</v>
      </c>
      <c r="AX9" s="69">
        <f t="shared" si="76"/>
        <v>42547.982391591642</v>
      </c>
      <c r="AY9" s="69">
        <f t="shared" si="76"/>
        <v>42554.783034606968</v>
      </c>
      <c r="AZ9" s="69">
        <f t="shared" si="76"/>
        <v>42561.58476460087</v>
      </c>
      <c r="BA9" s="69">
        <f t="shared" si="76"/>
        <v>42568.387581747091</v>
      </c>
      <c r="BB9" s="69">
        <f t="shared" si="76"/>
        <v>42575.191486219388</v>
      </c>
      <c r="BC9" s="69">
        <f t="shared" si="76"/>
        <v>42581.996478191562</v>
      </c>
      <c r="BD9" s="69">
        <f t="shared" si="76"/>
        <v>42588.802557837429</v>
      </c>
      <c r="BE9" s="69">
        <f t="shared" si="76"/>
        <v>42595.609725330833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71801.87660256357</v>
      </c>
      <c r="DG9" s="108">
        <f t="shared" si="20"/>
        <v>71813.353032306128</v>
      </c>
      <c r="DH9" s="108">
        <f t="shared" si="21"/>
        <v>71824.831296380115</v>
      </c>
      <c r="DI9" s="108">
        <f t="shared" si="22"/>
        <v>71836.311395078737</v>
      </c>
      <c r="DJ9" s="108">
        <f t="shared" si="23"/>
        <v>77344.630436911175</v>
      </c>
      <c r="DK9" s="108">
        <f t="shared" si="24"/>
        <v>77356.992790921591</v>
      </c>
      <c r="DL9" s="108">
        <f t="shared" si="25"/>
        <v>77369.357120864865</v>
      </c>
      <c r="DM9" s="108">
        <f t="shared" si="26"/>
        <v>77381.723427056815</v>
      </c>
      <c r="DN9" s="108">
        <f t="shared" si="27"/>
        <v>66099.5629330886</v>
      </c>
      <c r="DO9" s="108">
        <f t="shared" si="28"/>
        <v>66110.127935368597</v>
      </c>
      <c r="DP9" s="108">
        <f t="shared" si="29"/>
        <v>66120.694626302342</v>
      </c>
      <c r="DQ9" s="108">
        <f t="shared" si="30"/>
        <v>66131.263006159701</v>
      </c>
      <c r="DR9" s="108">
        <f t="shared" si="31"/>
        <v>66141.833075210641</v>
      </c>
      <c r="DS9" s="108">
        <f t="shared" si="32"/>
        <v>71029.36068679794</v>
      </c>
      <c r="DT9" s="108">
        <f t="shared" si="33"/>
        <v>71040.713641708746</v>
      </c>
      <c r="DU9" s="108">
        <f t="shared" si="34"/>
        <v>71052.068411215427</v>
      </c>
      <c r="DV9" s="108">
        <f t="shared" si="35"/>
        <v>71063.424995608031</v>
      </c>
      <c r="DW9" s="108">
        <f t="shared" si="36"/>
        <v>68216.698821177299</v>
      </c>
      <c r="DX9" s="108">
        <f t="shared" si="37"/>
        <v>68227.602215187784</v>
      </c>
      <c r="DY9" s="108">
        <f t="shared" si="38"/>
        <v>68238.507351938737</v>
      </c>
      <c r="DZ9" s="108">
        <f t="shared" si="39"/>
        <v>68249.414231708681</v>
      </c>
      <c r="EA9" s="108">
        <f t="shared" si="40"/>
        <v>75399.644287618401</v>
      </c>
      <c r="EB9" s="108">
        <f t="shared" si="41"/>
        <v>75411.695765396202</v>
      </c>
      <c r="EC9" s="108">
        <f t="shared" si="42"/>
        <v>75423.74916941805</v>
      </c>
      <c r="ED9" s="108">
        <f t="shared" si="43"/>
        <v>75435.804499991835</v>
      </c>
      <c r="EE9" s="108">
        <f t="shared" si="44"/>
        <v>75447.861757425489</v>
      </c>
      <c r="EF9" s="108">
        <f t="shared" si="45"/>
        <v>77487.980893278262</v>
      </c>
      <c r="EG9" s="108">
        <f t="shared" si="46"/>
        <v>77500.366159662546</v>
      </c>
      <c r="EH9" s="108">
        <f t="shared" si="47"/>
        <v>77512.753405641866</v>
      </c>
      <c r="EI9" s="108">
        <f t="shared" si="48"/>
        <v>77525.142631532653</v>
      </c>
      <c r="EJ9" s="108">
        <f t="shared" si="49"/>
        <v>81473.311397704034</v>
      </c>
      <c r="EK9" s="108">
        <f t="shared" si="50"/>
        <v>81486.333658101546</v>
      </c>
      <c r="EL9" s="108">
        <f t="shared" si="51"/>
        <v>81499.357999907836</v>
      </c>
      <c r="EM9" s="108">
        <f t="shared" si="52"/>
        <v>81512.384423455602</v>
      </c>
      <c r="EN9" s="108">
        <f t="shared" si="53"/>
        <v>88553.113449284632</v>
      </c>
      <c r="EO9" s="108">
        <f t="shared" si="54"/>
        <v>88567.26730755507</v>
      </c>
      <c r="EP9" s="108">
        <f t="shared" si="55"/>
        <v>88581.423428102877</v>
      </c>
      <c r="EQ9" s="108">
        <f t="shared" si="56"/>
        <v>88595.581811289638</v>
      </c>
      <c r="ER9" s="108">
        <f t="shared" si="57"/>
        <v>88609.742457476998</v>
      </c>
      <c r="ES9" s="108">
        <f t="shared" si="58"/>
        <v>82755.981557758612</v>
      </c>
      <c r="ET9" s="108">
        <f t="shared" si="59"/>
        <v>82769.208833326629</v>
      </c>
      <c r="EU9" s="108">
        <f t="shared" si="60"/>
        <v>82782.438223071964</v>
      </c>
      <c r="EV9" s="108">
        <f t="shared" si="61"/>
        <v>82795.669727332541</v>
      </c>
      <c r="EW9" s="108">
        <f t="shared" si="62"/>
        <v>76406.421903683309</v>
      </c>
      <c r="EX9" s="108">
        <f t="shared" si="63"/>
        <v>76418.634299436002</v>
      </c>
      <c r="EY9" s="108">
        <f t="shared" si="64"/>
        <v>76430.848647153049</v>
      </c>
      <c r="EZ9" s="108">
        <f t="shared" si="65"/>
        <v>76443.064947146398</v>
      </c>
      <c r="FA9" s="108">
        <f t="shared" si="66"/>
        <v>67392.332389206102</v>
      </c>
      <c r="FB9" s="108">
        <f t="shared" si="67"/>
        <v>67403.104020874336</v>
      </c>
      <c r="FC9" s="108">
        <f t="shared" si="68"/>
        <v>67413.877374222851</v>
      </c>
      <c r="FD9" s="108">
        <f t="shared" si="69"/>
        <v>67424.65244952681</v>
      </c>
      <c r="FE9" s="108">
        <f t="shared" si="70"/>
        <v>67435.42924706146</v>
      </c>
    </row>
    <row r="10" spans="1:161" ht="15.75" x14ac:dyDescent="0.25">
      <c r="A10" s="47" t="s">
        <v>199</v>
      </c>
      <c r="B10" s="12">
        <f>'Urb proj of all 25 ARs '!P10</f>
        <v>58558.61891226696</v>
      </c>
      <c r="C10" s="12">
        <f>'Urb proj of all 25 ARs '!Q10</f>
        <v>59047.312201059649</v>
      </c>
      <c r="D10" s="100">
        <f t="shared" si="10"/>
        <v>8.3453690997196042E-3</v>
      </c>
      <c r="E10" s="101">
        <f t="shared" si="11"/>
        <v>1.5983467682989527E-4</v>
      </c>
      <c r="F10" s="69">
        <f t="shared" si="12"/>
        <v>58567.978610196405</v>
      </c>
      <c r="G10" s="69">
        <f t="shared" si="16"/>
        <v>58577.339804130148</v>
      </c>
      <c r="H10" s="69">
        <f t="shared" ref="H10:AM10" si="77">G10*(1+$E$10)</f>
        <v>58586.702494307297</v>
      </c>
      <c r="I10" s="69">
        <f t="shared" si="77"/>
        <v>58596.066680967007</v>
      </c>
      <c r="J10" s="69">
        <f t="shared" si="77"/>
        <v>58605.43236434846</v>
      </c>
      <c r="K10" s="69">
        <f t="shared" si="77"/>
        <v>58614.79954469089</v>
      </c>
      <c r="L10" s="69">
        <f t="shared" si="77"/>
        <v>58624.168222233566</v>
      </c>
      <c r="M10" s="69">
        <f t="shared" si="77"/>
        <v>58633.538397215787</v>
      </c>
      <c r="N10" s="69">
        <f t="shared" si="77"/>
        <v>58642.910069876896</v>
      </c>
      <c r="O10" s="69">
        <f t="shared" si="77"/>
        <v>58652.28324045628</v>
      </c>
      <c r="P10" s="69">
        <f t="shared" si="77"/>
        <v>58661.657909193353</v>
      </c>
      <c r="Q10" s="69">
        <f t="shared" si="77"/>
        <v>58671.034076327574</v>
      </c>
      <c r="R10" s="69">
        <f t="shared" si="77"/>
        <v>58680.41174209844</v>
      </c>
      <c r="S10" s="69">
        <f t="shared" si="77"/>
        <v>58689.790906745482</v>
      </c>
      <c r="T10" s="69">
        <f t="shared" si="77"/>
        <v>58699.171570508275</v>
      </c>
      <c r="U10" s="69">
        <f t="shared" si="77"/>
        <v>58708.553733626431</v>
      </c>
      <c r="V10" s="69">
        <f t="shared" si="77"/>
        <v>58717.937396339599</v>
      </c>
      <c r="W10" s="69">
        <f t="shared" si="77"/>
        <v>58727.322558887463</v>
      </c>
      <c r="X10" s="69">
        <f t="shared" si="77"/>
        <v>58736.709221509751</v>
      </c>
      <c r="Y10" s="69">
        <f t="shared" si="77"/>
        <v>58746.097384446221</v>
      </c>
      <c r="Z10" s="69">
        <f t="shared" si="77"/>
        <v>58755.48704793668</v>
      </c>
      <c r="AA10" s="69">
        <f t="shared" si="77"/>
        <v>58764.878212220967</v>
      </c>
      <c r="AB10" s="69">
        <f t="shared" si="77"/>
        <v>58774.270877538962</v>
      </c>
      <c r="AC10" s="69">
        <f t="shared" si="77"/>
        <v>58783.665044130583</v>
      </c>
      <c r="AD10" s="69">
        <f t="shared" si="77"/>
        <v>58793.060712235791</v>
      </c>
      <c r="AE10" s="69">
        <f t="shared" si="77"/>
        <v>58802.457882094568</v>
      </c>
      <c r="AF10" s="69">
        <f t="shared" si="77"/>
        <v>58811.856553946956</v>
      </c>
      <c r="AG10" s="69">
        <f t="shared" si="77"/>
        <v>58821.256728033026</v>
      </c>
      <c r="AH10" s="69">
        <f t="shared" si="77"/>
        <v>58830.658404592876</v>
      </c>
      <c r="AI10" s="69">
        <f t="shared" si="77"/>
        <v>58840.061583866664</v>
      </c>
      <c r="AJ10" s="69">
        <f t="shared" si="77"/>
        <v>58849.466266094569</v>
      </c>
      <c r="AK10" s="69">
        <f t="shared" si="77"/>
        <v>58858.872451516821</v>
      </c>
      <c r="AL10" s="69">
        <f t="shared" si="77"/>
        <v>58868.280140373681</v>
      </c>
      <c r="AM10" s="69">
        <f t="shared" si="77"/>
        <v>58877.689332905451</v>
      </c>
      <c r="AN10" s="69">
        <f t="shared" ref="AN10:BE10" si="78">AM10*(1+$E$10)</f>
        <v>58887.10002935247</v>
      </c>
      <c r="AO10" s="69">
        <f t="shared" si="78"/>
        <v>58896.512229955115</v>
      </c>
      <c r="AP10" s="69">
        <f t="shared" si="78"/>
        <v>58905.925934953797</v>
      </c>
      <c r="AQ10" s="69">
        <f t="shared" si="78"/>
        <v>58915.34114458898</v>
      </c>
      <c r="AR10" s="69">
        <f t="shared" si="78"/>
        <v>58924.757859101148</v>
      </c>
      <c r="AS10" s="69">
        <f t="shared" si="78"/>
        <v>58934.176078730838</v>
      </c>
      <c r="AT10" s="69">
        <f t="shared" si="78"/>
        <v>58943.595803718621</v>
      </c>
      <c r="AU10" s="69">
        <f t="shared" si="78"/>
        <v>58953.0170343051</v>
      </c>
      <c r="AV10" s="69">
        <f t="shared" si="78"/>
        <v>58962.439770730925</v>
      </c>
      <c r="AW10" s="69">
        <f t="shared" si="78"/>
        <v>58971.86401323678</v>
      </c>
      <c r="AX10" s="69">
        <f t="shared" si="78"/>
        <v>58981.289762063396</v>
      </c>
      <c r="AY10" s="69">
        <f t="shared" si="78"/>
        <v>58990.717017451527</v>
      </c>
      <c r="AZ10" s="69">
        <f t="shared" si="78"/>
        <v>59000.145779641978</v>
      </c>
      <c r="BA10" s="69">
        <f t="shared" si="78"/>
        <v>59009.576048875584</v>
      </c>
      <c r="BB10" s="69">
        <f t="shared" si="78"/>
        <v>59019.007825393222</v>
      </c>
      <c r="BC10" s="69">
        <f t="shared" si="78"/>
        <v>59028.441109435815</v>
      </c>
      <c r="BD10" s="69">
        <f t="shared" si="78"/>
        <v>59037.875901244312</v>
      </c>
      <c r="BE10" s="69">
        <f t="shared" si="78"/>
        <v>59047.312201059707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58434.772819543614</v>
      </c>
      <c r="DG10" s="108">
        <f t="shared" si="20"/>
        <v>58444.112722572856</v>
      </c>
      <c r="DH10" s="108">
        <f t="shared" si="21"/>
        <v>58453.454118442474</v>
      </c>
      <c r="DI10" s="108">
        <f t="shared" si="22"/>
        <v>58462.797007391091</v>
      </c>
      <c r="DJ10" s="108">
        <f t="shared" si="23"/>
        <v>62510.338596664762</v>
      </c>
      <c r="DK10" s="108">
        <f t="shared" si="24"/>
        <v>62520.329916432886</v>
      </c>
      <c r="DL10" s="108">
        <f t="shared" si="25"/>
        <v>62530.322833160382</v>
      </c>
      <c r="DM10" s="108">
        <f t="shared" si="26"/>
        <v>62540.317347102486</v>
      </c>
      <c r="DN10" s="108">
        <f t="shared" si="27"/>
        <v>55547.280037595301</v>
      </c>
      <c r="DO10" s="108">
        <f t="shared" si="28"/>
        <v>55556.158419148887</v>
      </c>
      <c r="DP10" s="108">
        <f t="shared" si="29"/>
        <v>55565.038219775721</v>
      </c>
      <c r="DQ10" s="108">
        <f t="shared" si="30"/>
        <v>55573.919439702622</v>
      </c>
      <c r="DR10" s="108">
        <f t="shared" si="31"/>
        <v>55582.802079156434</v>
      </c>
      <c r="DS10" s="108">
        <f t="shared" si="32"/>
        <v>57791.176102933285</v>
      </c>
      <c r="DT10" s="108">
        <f t="shared" si="33"/>
        <v>57800.413136889314</v>
      </c>
      <c r="DU10" s="108">
        <f t="shared" si="34"/>
        <v>57809.651647243685</v>
      </c>
      <c r="DV10" s="108">
        <f t="shared" si="35"/>
        <v>57818.891634232372</v>
      </c>
      <c r="DW10" s="108">
        <f t="shared" si="36"/>
        <v>57616.101305180193</v>
      </c>
      <c r="DX10" s="108">
        <f t="shared" si="37"/>
        <v>57625.31035611251</v>
      </c>
      <c r="DY10" s="108">
        <f t="shared" si="38"/>
        <v>57634.520878970499</v>
      </c>
      <c r="DZ10" s="108">
        <f t="shared" si="39"/>
        <v>57643.732873989436</v>
      </c>
      <c r="EA10" s="108">
        <f t="shared" si="40"/>
        <v>58888.598061303826</v>
      </c>
      <c r="EB10" s="108">
        <f t="shared" si="41"/>
        <v>58898.010501343917</v>
      </c>
      <c r="EC10" s="108">
        <f t="shared" si="42"/>
        <v>58907.424445818317</v>
      </c>
      <c r="ED10" s="108">
        <f t="shared" si="43"/>
        <v>58916.839894967496</v>
      </c>
      <c r="EE10" s="108">
        <f t="shared" si="44"/>
        <v>58926.256849031946</v>
      </c>
      <c r="EF10" s="108">
        <f t="shared" si="45"/>
        <v>57393.607551256515</v>
      </c>
      <c r="EG10" s="108">
        <f t="shared" si="46"/>
        <v>57402.781039971575</v>
      </c>
      <c r="EH10" s="108">
        <f t="shared" si="47"/>
        <v>57411.955994928234</v>
      </c>
      <c r="EI10" s="108">
        <f t="shared" si="48"/>
        <v>57421.132416360851</v>
      </c>
      <c r="EJ10" s="108">
        <f t="shared" si="49"/>
        <v>57506.30118711781</v>
      </c>
      <c r="EK10" s="108">
        <f t="shared" si="50"/>
        <v>57515.492688183738</v>
      </c>
      <c r="EL10" s="108">
        <f t="shared" si="51"/>
        <v>57524.685658370261</v>
      </c>
      <c r="EM10" s="108">
        <f t="shared" si="52"/>
        <v>57533.88009791221</v>
      </c>
      <c r="EN10" s="108">
        <f t="shared" si="53"/>
        <v>62943.106791331418</v>
      </c>
      <c r="EO10" s="108">
        <f t="shared" si="54"/>
        <v>62953.167282464085</v>
      </c>
      <c r="EP10" s="108">
        <f t="shared" si="55"/>
        <v>62963.229381612095</v>
      </c>
      <c r="EQ10" s="108">
        <f t="shared" si="56"/>
        <v>62973.293089032479</v>
      </c>
      <c r="ER10" s="108">
        <f t="shared" si="57"/>
        <v>62983.358404982275</v>
      </c>
      <c r="ES10" s="108">
        <f t="shared" si="58"/>
        <v>60776.246636916381</v>
      </c>
      <c r="ET10" s="108">
        <f t="shared" si="59"/>
        <v>60785.960788656528</v>
      </c>
      <c r="EU10" s="108">
        <f t="shared" si="60"/>
        <v>60795.676493054976</v>
      </c>
      <c r="EV10" s="108">
        <f t="shared" si="61"/>
        <v>60805.393750359901</v>
      </c>
      <c r="EW10" s="108">
        <f t="shared" si="62"/>
        <v>61387.029382282177</v>
      </c>
      <c r="EX10" s="108">
        <f t="shared" si="63"/>
        <v>61396.841158285046</v>
      </c>
      <c r="EY10" s="108">
        <f t="shared" si="64"/>
        <v>61406.654502549958</v>
      </c>
      <c r="EZ10" s="108">
        <f t="shared" si="65"/>
        <v>61416.469415327578</v>
      </c>
      <c r="FA10" s="108">
        <f t="shared" si="66"/>
        <v>57117.172806935247</v>
      </c>
      <c r="FB10" s="108">
        <f t="shared" si="67"/>
        <v>57126.302111792276</v>
      </c>
      <c r="FC10" s="108">
        <f t="shared" si="68"/>
        <v>57135.432875828803</v>
      </c>
      <c r="FD10" s="108">
        <f t="shared" si="69"/>
        <v>57144.565099278043</v>
      </c>
      <c r="FE10" s="108">
        <f t="shared" si="70"/>
        <v>57153.698782373271</v>
      </c>
    </row>
    <row r="11" spans="1:161" ht="15.75" x14ac:dyDescent="0.25">
      <c r="A11" s="47" t="s">
        <v>187</v>
      </c>
      <c r="B11" s="12">
        <f>'Urb proj of all 25 ARs '!P11</f>
        <v>31177.308742320045</v>
      </c>
      <c r="C11" s="12">
        <f>'Urb proj of all 25 ARs '!Q11</f>
        <v>31437.49489131062</v>
      </c>
      <c r="D11" s="100">
        <f t="shared" si="10"/>
        <v>8.3453690997195868E-3</v>
      </c>
      <c r="E11" s="101">
        <f t="shared" si="11"/>
        <v>1.5983467682989527E-4</v>
      </c>
      <c r="F11" s="69">
        <f t="shared" si="12"/>
        <v>31182.2919573873</v>
      </c>
      <c r="G11" s="69">
        <f t="shared" si="16"/>
        <v>31187.275968945123</v>
      </c>
      <c r="H11" s="69">
        <f t="shared" ref="H11:AM11" si="79">G11*(1+$E$11)</f>
        <v>31192.260777120824</v>
      </c>
      <c r="I11" s="69">
        <f t="shared" si="79"/>
        <v>31197.246382041729</v>
      </c>
      <c r="J11" s="69">
        <f t="shared" si="79"/>
        <v>31202.232783835185</v>
      </c>
      <c r="K11" s="69">
        <f t="shared" si="79"/>
        <v>31207.219982628561</v>
      </c>
      <c r="L11" s="69">
        <f t="shared" si="79"/>
        <v>31212.207978549246</v>
      </c>
      <c r="M11" s="69">
        <f t="shared" si="79"/>
        <v>31217.196771724644</v>
      </c>
      <c r="N11" s="69">
        <f t="shared" si="79"/>
        <v>31222.186362282187</v>
      </c>
      <c r="O11" s="69">
        <f t="shared" si="79"/>
        <v>31227.176750349325</v>
      </c>
      <c r="P11" s="69">
        <f t="shared" si="79"/>
        <v>31232.167936053527</v>
      </c>
      <c r="Q11" s="69">
        <f t="shared" si="79"/>
        <v>31237.159919522284</v>
      </c>
      <c r="R11" s="69">
        <f t="shared" si="79"/>
        <v>31242.152700883104</v>
      </c>
      <c r="S11" s="69">
        <f t="shared" si="79"/>
        <v>31247.146280263518</v>
      </c>
      <c r="T11" s="69">
        <f t="shared" si="79"/>
        <v>31252.140657791078</v>
      </c>
      <c r="U11" s="69">
        <f t="shared" si="79"/>
        <v>31257.135833593358</v>
      </c>
      <c r="V11" s="69">
        <f t="shared" si="79"/>
        <v>31262.131807797949</v>
      </c>
      <c r="W11" s="69">
        <f t="shared" si="79"/>
        <v>31267.128580532462</v>
      </c>
      <c r="X11" s="69">
        <f t="shared" si="79"/>
        <v>31272.126151924531</v>
      </c>
      <c r="Y11" s="69">
        <f t="shared" si="79"/>
        <v>31277.124522101807</v>
      </c>
      <c r="Z11" s="69">
        <f t="shared" si="79"/>
        <v>31282.123691191966</v>
      </c>
      <c r="AA11" s="69">
        <f t="shared" si="79"/>
        <v>31287.1236593227</v>
      </c>
      <c r="AB11" s="69">
        <f t="shared" si="79"/>
        <v>31292.124426621725</v>
      </c>
      <c r="AC11" s="69">
        <f t="shared" si="79"/>
        <v>31297.125993216774</v>
      </c>
      <c r="AD11" s="69">
        <f t="shared" si="79"/>
        <v>31302.128359235605</v>
      </c>
      <c r="AE11" s="69">
        <f t="shared" si="79"/>
        <v>31307.131524805991</v>
      </c>
      <c r="AF11" s="69">
        <f t="shared" si="79"/>
        <v>31312.135490055731</v>
      </c>
      <c r="AG11" s="69">
        <f t="shared" si="79"/>
        <v>31317.140255112638</v>
      </c>
      <c r="AH11" s="69">
        <f t="shared" si="79"/>
        <v>31322.14582010455</v>
      </c>
      <c r="AI11" s="69">
        <f t="shared" si="79"/>
        <v>31327.152185159324</v>
      </c>
      <c r="AJ11" s="69">
        <f t="shared" si="79"/>
        <v>31332.15935040484</v>
      </c>
      <c r="AK11" s="69">
        <f t="shared" si="79"/>
        <v>31337.167315968993</v>
      </c>
      <c r="AL11" s="69">
        <f t="shared" si="79"/>
        <v>31342.176081979705</v>
      </c>
      <c r="AM11" s="69">
        <f t="shared" si="79"/>
        <v>31347.185648564915</v>
      </c>
      <c r="AN11" s="69">
        <f t="shared" ref="AN11:BE11" si="80">AM11*(1+$E$11)</f>
        <v>31352.19601585258</v>
      </c>
      <c r="AO11" s="69">
        <f t="shared" si="80"/>
        <v>31357.20718397068</v>
      </c>
      <c r="AP11" s="69">
        <f t="shared" si="80"/>
        <v>31362.219153047219</v>
      </c>
      <c r="AQ11" s="69">
        <f t="shared" si="80"/>
        <v>31367.231923210216</v>
      </c>
      <c r="AR11" s="69">
        <f t="shared" si="80"/>
        <v>31372.245494587711</v>
      </c>
      <c r="AS11" s="69">
        <f t="shared" si="80"/>
        <v>31377.259867307766</v>
      </c>
      <c r="AT11" s="69">
        <f t="shared" si="80"/>
        <v>31382.275041498466</v>
      </c>
      <c r="AU11" s="69">
        <f t="shared" si="80"/>
        <v>31387.291017287909</v>
      </c>
      <c r="AV11" s="69">
        <f t="shared" si="80"/>
        <v>31392.307794804223</v>
      </c>
      <c r="AW11" s="69">
        <f t="shared" si="80"/>
        <v>31397.325374175551</v>
      </c>
      <c r="AX11" s="69">
        <f t="shared" si="80"/>
        <v>31402.343755530055</v>
      </c>
      <c r="AY11" s="69">
        <f t="shared" si="80"/>
        <v>31407.362938995921</v>
      </c>
      <c r="AZ11" s="69">
        <f t="shared" si="80"/>
        <v>31412.382924701353</v>
      </c>
      <c r="BA11" s="69">
        <f t="shared" si="80"/>
        <v>31417.40371277458</v>
      </c>
      <c r="BB11" s="69">
        <f t="shared" si="80"/>
        <v>31422.425303343844</v>
      </c>
      <c r="BC11" s="69">
        <f t="shared" si="80"/>
        <v>31427.447696537416</v>
      </c>
      <c r="BD11" s="69">
        <f t="shared" si="80"/>
        <v>31432.47089248358</v>
      </c>
      <c r="BE11" s="69">
        <f t="shared" si="80"/>
        <v>31437.494891310645</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43596.611176517697</v>
      </c>
      <c r="DG11" s="108">
        <f t="shared" si="20"/>
        <v>43603.579426775977</v>
      </c>
      <c r="DH11" s="108">
        <f t="shared" si="21"/>
        <v>43610.548790802284</v>
      </c>
      <c r="DI11" s="108">
        <f t="shared" si="22"/>
        <v>43617.519268774631</v>
      </c>
      <c r="DJ11" s="108">
        <f t="shared" si="23"/>
        <v>47331.448925390236</v>
      </c>
      <c r="DK11" s="108">
        <f t="shared" si="24"/>
        <v>47339.014132233118</v>
      </c>
      <c r="DL11" s="108">
        <f t="shared" si="25"/>
        <v>47346.580548258396</v>
      </c>
      <c r="DM11" s="108">
        <f t="shared" si="26"/>
        <v>47354.148173659327</v>
      </c>
      <c r="DN11" s="108">
        <f t="shared" si="27"/>
        <v>40682.246665736566</v>
      </c>
      <c r="DO11" s="108">
        <f t="shared" si="28"/>
        <v>40688.749099485096</v>
      </c>
      <c r="DP11" s="108">
        <f t="shared" si="29"/>
        <v>40695.252572548023</v>
      </c>
      <c r="DQ11" s="108">
        <f t="shared" si="30"/>
        <v>40701.757085091471</v>
      </c>
      <c r="DR11" s="108">
        <f t="shared" si="31"/>
        <v>40708.262637281572</v>
      </c>
      <c r="DS11" s="108">
        <f t="shared" si="32"/>
        <v>41925.565343164322</v>
      </c>
      <c r="DT11" s="108">
        <f t="shared" si="33"/>
        <v>41932.266502351857</v>
      </c>
      <c r="DU11" s="108">
        <f t="shared" si="34"/>
        <v>41938.968732617002</v>
      </c>
      <c r="DV11" s="108">
        <f t="shared" si="35"/>
        <v>41945.672034130963</v>
      </c>
      <c r="DW11" s="108">
        <f t="shared" si="36"/>
        <v>44054.431696833541</v>
      </c>
      <c r="DX11" s="108">
        <f t="shared" si="37"/>
        <v>44061.47312268673</v>
      </c>
      <c r="DY11" s="108">
        <f t="shared" si="38"/>
        <v>44068.515674003946</v>
      </c>
      <c r="DZ11" s="108">
        <f t="shared" si="39"/>
        <v>44075.559350965072</v>
      </c>
      <c r="EA11" s="108">
        <f t="shared" si="40"/>
        <v>48857.980233277922</v>
      </c>
      <c r="EB11" s="108">
        <f t="shared" si="41"/>
        <v>48865.789432759069</v>
      </c>
      <c r="EC11" s="108">
        <f t="shared" si="42"/>
        <v>48873.59988042109</v>
      </c>
      <c r="ED11" s="108">
        <f t="shared" si="43"/>
        <v>48881.411576463492</v>
      </c>
      <c r="EE11" s="108">
        <f t="shared" si="44"/>
        <v>48889.224521085802</v>
      </c>
      <c r="EF11" s="108">
        <f t="shared" si="45"/>
        <v>48737.980209635891</v>
      </c>
      <c r="EG11" s="108">
        <f t="shared" si="46"/>
        <v>48745.770228952038</v>
      </c>
      <c r="EH11" s="108">
        <f t="shared" si="47"/>
        <v>48753.561493383408</v>
      </c>
      <c r="EI11" s="108">
        <f t="shared" si="48"/>
        <v>48761.35400312901</v>
      </c>
      <c r="EJ11" s="108">
        <f t="shared" si="49"/>
        <v>51918.013054934585</v>
      </c>
      <c r="EK11" s="108">
        <f t="shared" si="50"/>
        <v>51926.311353772864</v>
      </c>
      <c r="EL11" s="108">
        <f t="shared" si="51"/>
        <v>51934.610978967066</v>
      </c>
      <c r="EM11" s="108">
        <f t="shared" si="52"/>
        <v>51942.911930729177</v>
      </c>
      <c r="EN11" s="108">
        <f t="shared" si="53"/>
        <v>58652.987530268401</v>
      </c>
      <c r="EO11" s="108">
        <f t="shared" si="54"/>
        <v>58662.362311575409</v>
      </c>
      <c r="EP11" s="108">
        <f t="shared" si="55"/>
        <v>58671.738591297559</v>
      </c>
      <c r="EQ11" s="108">
        <f t="shared" si="56"/>
        <v>58681.116369674353</v>
      </c>
      <c r="ER11" s="108">
        <f t="shared" si="57"/>
        <v>58690.495646945317</v>
      </c>
      <c r="ES11" s="108">
        <f t="shared" si="58"/>
        <v>53806.260290140155</v>
      </c>
      <c r="ET11" s="108">
        <f t="shared" si="59"/>
        <v>53814.86039636506</v>
      </c>
      <c r="EU11" s="108">
        <f t="shared" si="60"/>
        <v>53823.461877185153</v>
      </c>
      <c r="EV11" s="108">
        <f t="shared" si="61"/>
        <v>53832.064732820159</v>
      </c>
      <c r="EW11" s="108">
        <f t="shared" si="62"/>
        <v>48806.251288184052</v>
      </c>
      <c r="EX11" s="108">
        <f t="shared" si="63"/>
        <v>48814.052219585981</v>
      </c>
      <c r="EY11" s="108">
        <f t="shared" si="64"/>
        <v>48821.854397847252</v>
      </c>
      <c r="EZ11" s="108">
        <f t="shared" si="65"/>
        <v>48829.657823167166</v>
      </c>
      <c r="FA11" s="108">
        <f t="shared" si="66"/>
        <v>39763.470580155081</v>
      </c>
      <c r="FB11" s="108">
        <f t="shared" si="67"/>
        <v>39769.826161624893</v>
      </c>
      <c r="FC11" s="108">
        <f t="shared" si="68"/>
        <v>39776.182758937022</v>
      </c>
      <c r="FD11" s="108">
        <f t="shared" si="69"/>
        <v>39782.540372253825</v>
      </c>
      <c r="FE11" s="108">
        <f t="shared" si="70"/>
        <v>39788.899001737693</v>
      </c>
    </row>
    <row r="12" spans="1:161" ht="15.75" x14ac:dyDescent="0.25">
      <c r="A12" s="47" t="s">
        <v>188</v>
      </c>
      <c r="B12" s="12">
        <f>'Urb proj of all 25 ARs '!P12</f>
        <v>73517.996359969984</v>
      </c>
      <c r="C12" s="12">
        <f>'Urb proj of all 25 ARs '!Q12</f>
        <v>74131.531175065771</v>
      </c>
      <c r="D12" s="100">
        <f t="shared" si="10"/>
        <v>8.3453690997195382E-3</v>
      </c>
      <c r="E12" s="101">
        <f t="shared" si="11"/>
        <v>1.5983467682989527E-4</v>
      </c>
      <c r="F12" s="69">
        <f t="shared" si="12"/>
        <v>73529.747085159368</v>
      </c>
      <c r="G12" s="69">
        <f t="shared" si="16"/>
        <v>73541.499688522104</v>
      </c>
      <c r="H12" s="69">
        <f t="shared" ref="H12:AM12" si="81">G12*(1+$E$12)</f>
        <v>73553.254170358399</v>
      </c>
      <c r="I12" s="69">
        <f t="shared" si="81"/>
        <v>73565.010530968502</v>
      </c>
      <c r="J12" s="69">
        <f t="shared" si="81"/>
        <v>73576.768770652707</v>
      </c>
      <c r="K12" s="69">
        <f t="shared" si="81"/>
        <v>73588.52888971135</v>
      </c>
      <c r="L12" s="69">
        <f t="shared" si="81"/>
        <v>73600.290888444826</v>
      </c>
      <c r="M12" s="69">
        <f t="shared" si="81"/>
        <v>73612.054767153561</v>
      </c>
      <c r="N12" s="69">
        <f t="shared" si="81"/>
        <v>73623.82052613805</v>
      </c>
      <c r="O12" s="69">
        <f t="shared" si="81"/>
        <v>73635.58816569882</v>
      </c>
      <c r="P12" s="69">
        <f t="shared" si="81"/>
        <v>73647.357686136471</v>
      </c>
      <c r="Q12" s="69">
        <f t="shared" si="81"/>
        <v>73659.129087751615</v>
      </c>
      <c r="R12" s="69">
        <f t="shared" si="81"/>
        <v>73670.902370844924</v>
      </c>
      <c r="S12" s="69">
        <f t="shared" si="81"/>
        <v>73682.677535717128</v>
      </c>
      <c r="T12" s="69">
        <f t="shared" si="81"/>
        <v>73694.454582669016</v>
      </c>
      <c r="U12" s="69">
        <f t="shared" si="81"/>
        <v>73706.233512001389</v>
      </c>
      <c r="V12" s="69">
        <f t="shared" si="81"/>
        <v>73718.014324015123</v>
      </c>
      <c r="W12" s="69">
        <f t="shared" si="81"/>
        <v>73729.797019011137</v>
      </c>
      <c r="X12" s="69">
        <f t="shared" si="81"/>
        <v>73741.581597290409</v>
      </c>
      <c r="Y12" s="69">
        <f t="shared" si="81"/>
        <v>73753.368059153931</v>
      </c>
      <c r="Z12" s="69">
        <f t="shared" si="81"/>
        <v>73765.15640490278</v>
      </c>
      <c r="AA12" s="69">
        <f t="shared" si="81"/>
        <v>73776.946634838067</v>
      </c>
      <c r="AB12" s="69">
        <f t="shared" si="81"/>
        <v>73788.738749260941</v>
      </c>
      <c r="AC12" s="69">
        <f t="shared" si="81"/>
        <v>73800.532748472615</v>
      </c>
      <c r="AD12" s="69">
        <f t="shared" si="81"/>
        <v>73812.328632774341</v>
      </c>
      <c r="AE12" s="69">
        <f t="shared" si="81"/>
        <v>73824.126402467416</v>
      </c>
      <c r="AF12" s="69">
        <f t="shared" si="81"/>
        <v>73835.926057853198</v>
      </c>
      <c r="AG12" s="69">
        <f t="shared" si="81"/>
        <v>73847.727599233083</v>
      </c>
      <c r="AH12" s="69">
        <f t="shared" si="81"/>
        <v>73859.531026908531</v>
      </c>
      <c r="AI12" s="69">
        <f t="shared" si="81"/>
        <v>73871.336341181028</v>
      </c>
      <c r="AJ12" s="69">
        <f t="shared" si="81"/>
        <v>73883.143542352118</v>
      </c>
      <c r="AK12" s="69">
        <f t="shared" si="81"/>
        <v>73894.95263072339</v>
      </c>
      <c r="AL12" s="69">
        <f t="shared" si="81"/>
        <v>73906.763606596476</v>
      </c>
      <c r="AM12" s="69">
        <f t="shared" si="81"/>
        <v>73918.576470273081</v>
      </c>
      <c r="AN12" s="69">
        <f t="shared" ref="AN12:BE12" si="82">AM12*(1+$E$12)</f>
        <v>73930.391222054939</v>
      </c>
      <c r="AO12" s="69">
        <f t="shared" si="82"/>
        <v>73942.207862243828</v>
      </c>
      <c r="AP12" s="69">
        <f t="shared" si="82"/>
        <v>73954.026391141582</v>
      </c>
      <c r="AQ12" s="69">
        <f t="shared" si="82"/>
        <v>73965.846809050083</v>
      </c>
      <c r="AR12" s="69">
        <f t="shared" si="82"/>
        <v>73977.669116271252</v>
      </c>
      <c r="AS12" s="69">
        <f t="shared" si="82"/>
        <v>73989.493313107087</v>
      </c>
      <c r="AT12" s="69">
        <f t="shared" si="82"/>
        <v>74001.319399859596</v>
      </c>
      <c r="AU12" s="69">
        <f t="shared" si="82"/>
        <v>74013.147376830864</v>
      </c>
      <c r="AV12" s="69">
        <f t="shared" si="82"/>
        <v>74024.977244323003</v>
      </c>
      <c r="AW12" s="69">
        <f t="shared" si="82"/>
        <v>74036.809002638183</v>
      </c>
      <c r="AX12" s="69">
        <f t="shared" si="82"/>
        <v>74048.642652078634</v>
      </c>
      <c r="AY12" s="69">
        <f t="shared" si="82"/>
        <v>74060.478192946626</v>
      </c>
      <c r="AZ12" s="69">
        <f t="shared" si="82"/>
        <v>74072.315625544463</v>
      </c>
      <c r="BA12" s="69">
        <f t="shared" si="82"/>
        <v>74084.154950174518</v>
      </c>
      <c r="BB12" s="69">
        <f t="shared" si="82"/>
        <v>74095.996167139194</v>
      </c>
      <c r="BC12" s="69">
        <f t="shared" si="82"/>
        <v>74107.839276740953</v>
      </c>
      <c r="BD12" s="69">
        <f t="shared" si="82"/>
        <v>74119.684279282315</v>
      </c>
      <c r="BE12" s="69">
        <f t="shared" si="82"/>
        <v>74131.531175065829</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62822.915780199299</v>
      </c>
      <c r="DG12" s="108">
        <f t="shared" si="20"/>
        <v>62832.95706064054</v>
      </c>
      <c r="DH12" s="108">
        <f t="shared" si="21"/>
        <v>62842.999946026583</v>
      </c>
      <c r="DI12" s="108">
        <f t="shared" si="22"/>
        <v>62853.044436613978</v>
      </c>
      <c r="DJ12" s="108">
        <f t="shared" si="23"/>
        <v>66987.245868576094</v>
      </c>
      <c r="DK12" s="108">
        <f t="shared" si="24"/>
        <v>66997.952753371224</v>
      </c>
      <c r="DL12" s="108">
        <f t="shared" si="25"/>
        <v>67008.661349497823</v>
      </c>
      <c r="DM12" s="108">
        <f t="shared" si="26"/>
        <v>67019.371657229422</v>
      </c>
      <c r="DN12" s="108">
        <f t="shared" si="27"/>
        <v>59963.83844604357</v>
      </c>
      <c r="DO12" s="108">
        <f t="shared" si="28"/>
        <v>59973.422746783064</v>
      </c>
      <c r="DP12" s="108">
        <f t="shared" si="29"/>
        <v>59983.008579426183</v>
      </c>
      <c r="DQ12" s="108">
        <f t="shared" si="30"/>
        <v>59992.59594421777</v>
      </c>
      <c r="DR12" s="108">
        <f t="shared" si="31"/>
        <v>60002.184841402697</v>
      </c>
      <c r="DS12" s="108">
        <f t="shared" si="32"/>
        <v>61476.753649309212</v>
      </c>
      <c r="DT12" s="108">
        <f t="shared" si="33"/>
        <v>61486.579766361305</v>
      </c>
      <c r="DU12" s="108">
        <f t="shared" si="34"/>
        <v>61496.407453967637</v>
      </c>
      <c r="DV12" s="108">
        <f t="shared" si="35"/>
        <v>61506.236712379236</v>
      </c>
      <c r="DW12" s="108">
        <f t="shared" si="36"/>
        <v>61062.394326452297</v>
      </c>
      <c r="DX12" s="108">
        <f t="shared" si="37"/>
        <v>61072.154214515933</v>
      </c>
      <c r="DY12" s="108">
        <f t="shared" si="38"/>
        <v>61081.915662548105</v>
      </c>
      <c r="DZ12" s="108">
        <f t="shared" si="39"/>
        <v>61091.678670798181</v>
      </c>
      <c r="EA12" s="108">
        <f t="shared" si="40"/>
        <v>62500.914148385476</v>
      </c>
      <c r="EB12" s="108">
        <f t="shared" si="41"/>
        <v>62510.903961799952</v>
      </c>
      <c r="EC12" s="108">
        <f t="shared" si="42"/>
        <v>62520.895371933031</v>
      </c>
      <c r="ED12" s="108">
        <f t="shared" si="43"/>
        <v>62530.88837903992</v>
      </c>
      <c r="EE12" s="108">
        <f t="shared" si="44"/>
        <v>62540.882983375865</v>
      </c>
      <c r="EF12" s="108">
        <f t="shared" si="45"/>
        <v>59788.78691920526</v>
      </c>
      <c r="EG12" s="108">
        <f t="shared" si="46"/>
        <v>59798.343240640541</v>
      </c>
      <c r="EH12" s="108">
        <f t="shared" si="47"/>
        <v>59807.901089507373</v>
      </c>
      <c r="EI12" s="108">
        <f t="shared" si="48"/>
        <v>59817.460466049888</v>
      </c>
      <c r="EJ12" s="108">
        <f t="shared" si="49"/>
        <v>59940.823807875342</v>
      </c>
      <c r="EK12" s="108">
        <f t="shared" si="50"/>
        <v>59950.404430077593</v>
      </c>
      <c r="EL12" s="108">
        <f t="shared" si="51"/>
        <v>59959.986583595492</v>
      </c>
      <c r="EM12" s="108">
        <f t="shared" si="52"/>
        <v>59969.570268673808</v>
      </c>
      <c r="EN12" s="108">
        <f t="shared" si="53"/>
        <v>64494.039818924619</v>
      </c>
      <c r="EO12" s="108">
        <f t="shared" si="54"/>
        <v>64504.348202936533</v>
      </c>
      <c r="EP12" s="108">
        <f t="shared" si="55"/>
        <v>64514.65823458568</v>
      </c>
      <c r="EQ12" s="108">
        <f t="shared" si="56"/>
        <v>64524.969914135399</v>
      </c>
      <c r="ER12" s="108">
        <f t="shared" si="57"/>
        <v>64535.28324184908</v>
      </c>
      <c r="ES12" s="108">
        <f t="shared" si="58"/>
        <v>65093.728641864014</v>
      </c>
      <c r="ET12" s="108">
        <f t="shared" si="59"/>
        <v>65104.132876945143</v>
      </c>
      <c r="EU12" s="108">
        <f t="shared" si="60"/>
        <v>65114.538774983826</v>
      </c>
      <c r="EV12" s="108">
        <f t="shared" si="61"/>
        <v>65124.946336245855</v>
      </c>
      <c r="EW12" s="108">
        <f t="shared" si="62"/>
        <v>64516.576149451335</v>
      </c>
      <c r="EX12" s="108">
        <f t="shared" si="63"/>
        <v>64526.888135550354</v>
      </c>
      <c r="EY12" s="108">
        <f t="shared" si="64"/>
        <v>64537.201769862339</v>
      </c>
      <c r="EZ12" s="108">
        <f t="shared" si="65"/>
        <v>64547.517052650728</v>
      </c>
      <c r="FA12" s="108">
        <f t="shared" si="66"/>
        <v>60021.041170016128</v>
      </c>
      <c r="FB12" s="108">
        <f t="shared" si="67"/>
        <v>60030.634613734524</v>
      </c>
      <c r="FC12" s="108">
        <f t="shared" si="68"/>
        <v>60040.2295908179</v>
      </c>
      <c r="FD12" s="108">
        <f t="shared" si="69"/>
        <v>60049.826101511346</v>
      </c>
      <c r="FE12" s="108">
        <f t="shared" si="70"/>
        <v>60059.424146059973</v>
      </c>
    </row>
    <row r="13" spans="1:161" ht="15.75" x14ac:dyDescent="0.25">
      <c r="A13" s="47" t="s">
        <v>177</v>
      </c>
      <c r="B13" s="12">
        <f>'Urb proj of all 25 ARs '!P13</f>
        <v>149071.30889654541</v>
      </c>
      <c r="C13" s="12">
        <f>'Urb proj of all 25 ARs '!Q13</f>
        <v>150315.36399146539</v>
      </c>
      <c r="D13" s="100">
        <f t="shared" si="10"/>
        <v>8.3453690997195781E-3</v>
      </c>
      <c r="E13" s="101">
        <f t="shared" si="11"/>
        <v>1.5983467682989527E-4</v>
      </c>
      <c r="F13" s="69">
        <f t="shared" si="12"/>
        <v>149095.13566102751</v>
      </c>
      <c r="G13" s="69">
        <f t="shared" si="16"/>
        <v>149118.96623385281</v>
      </c>
      <c r="H13" s="69">
        <f t="shared" ref="H13:AM13" si="83">G13*(1+$E$13)</f>
        <v>149142.80061563</v>
      </c>
      <c r="I13" s="69">
        <f t="shared" si="83"/>
        <v>149166.63880696791</v>
      </c>
      <c r="J13" s="69">
        <f t="shared" si="83"/>
        <v>149190.48080847543</v>
      </c>
      <c r="K13" s="69">
        <f t="shared" si="83"/>
        <v>149214.32662076157</v>
      </c>
      <c r="L13" s="69">
        <f t="shared" si="83"/>
        <v>149238.1762444354</v>
      </c>
      <c r="M13" s="69">
        <f t="shared" si="83"/>
        <v>149262.02968010612</v>
      </c>
      <c r="N13" s="69">
        <f t="shared" si="83"/>
        <v>149285.886928383</v>
      </c>
      <c r="O13" s="69">
        <f t="shared" si="83"/>
        <v>149309.74798987547</v>
      </c>
      <c r="P13" s="69">
        <f t="shared" si="83"/>
        <v>149333.61286519299</v>
      </c>
      <c r="Q13" s="69">
        <f t="shared" si="83"/>
        <v>149357.48155494515</v>
      </c>
      <c r="R13" s="69">
        <f t="shared" si="83"/>
        <v>149381.3540597416</v>
      </c>
      <c r="S13" s="69">
        <f t="shared" si="83"/>
        <v>149405.23038019214</v>
      </c>
      <c r="T13" s="69">
        <f t="shared" si="83"/>
        <v>149429.11051690666</v>
      </c>
      <c r="U13" s="69">
        <f t="shared" si="83"/>
        <v>149452.99447049512</v>
      </c>
      <c r="V13" s="69">
        <f t="shared" si="83"/>
        <v>149476.88224156757</v>
      </c>
      <c r="W13" s="69">
        <f t="shared" si="83"/>
        <v>149500.77383073419</v>
      </c>
      <c r="X13" s="69">
        <f t="shared" si="83"/>
        <v>149524.66923860525</v>
      </c>
      <c r="Y13" s="69">
        <f t="shared" si="83"/>
        <v>149548.56846579109</v>
      </c>
      <c r="Z13" s="69">
        <f t="shared" si="83"/>
        <v>149572.47151290218</v>
      </c>
      <c r="AA13" s="69">
        <f t="shared" si="83"/>
        <v>149596.37838054908</v>
      </c>
      <c r="AB13" s="69">
        <f t="shared" si="83"/>
        <v>149620.28906934246</v>
      </c>
      <c r="AC13" s="69">
        <f t="shared" si="83"/>
        <v>149644.20357989304</v>
      </c>
      <c r="AD13" s="69">
        <f t="shared" si="83"/>
        <v>149668.12191281171</v>
      </c>
      <c r="AE13" s="69">
        <f t="shared" si="83"/>
        <v>149692.04406870939</v>
      </c>
      <c r="AF13" s="69">
        <f t="shared" si="83"/>
        <v>149715.97004819711</v>
      </c>
      <c r="AG13" s="69">
        <f t="shared" si="83"/>
        <v>149739.89985188603</v>
      </c>
      <c r="AH13" s="69">
        <f t="shared" si="83"/>
        <v>149763.8334803874</v>
      </c>
      <c r="AI13" s="69">
        <f t="shared" si="83"/>
        <v>149787.77093431255</v>
      </c>
      <c r="AJ13" s="69">
        <f t="shared" si="83"/>
        <v>149811.71221427291</v>
      </c>
      <c r="AK13" s="69">
        <f t="shared" si="83"/>
        <v>149835.65732088001</v>
      </c>
      <c r="AL13" s="69">
        <f t="shared" si="83"/>
        <v>149859.60625474548</v>
      </c>
      <c r="AM13" s="69">
        <f t="shared" si="83"/>
        <v>149883.55901648107</v>
      </c>
      <c r="AN13" s="69">
        <f t="shared" ref="AN13:BE13" si="84">AM13*(1+$E$13)</f>
        <v>149907.51560669858</v>
      </c>
      <c r="AO13" s="69">
        <f t="shared" si="84"/>
        <v>149931.47602600994</v>
      </c>
      <c r="AP13" s="69">
        <f t="shared" si="84"/>
        <v>149955.44027502718</v>
      </c>
      <c r="AQ13" s="69">
        <f t="shared" si="84"/>
        <v>149979.40835436241</v>
      </c>
      <c r="AR13" s="69">
        <f t="shared" si="84"/>
        <v>150003.38026462786</v>
      </c>
      <c r="AS13" s="69">
        <f t="shared" si="84"/>
        <v>150027.35600643585</v>
      </c>
      <c r="AT13" s="69">
        <f t="shared" si="84"/>
        <v>150051.33558039877</v>
      </c>
      <c r="AU13" s="69">
        <f t="shared" si="84"/>
        <v>150075.31898712914</v>
      </c>
      <c r="AV13" s="69">
        <f t="shared" si="84"/>
        <v>150099.30622723958</v>
      </c>
      <c r="AW13" s="69">
        <f t="shared" si="84"/>
        <v>150123.2973013428</v>
      </c>
      <c r="AX13" s="69">
        <f t="shared" si="84"/>
        <v>150147.29221005159</v>
      </c>
      <c r="AY13" s="69">
        <f t="shared" si="84"/>
        <v>150171.29095397887</v>
      </c>
      <c r="AZ13" s="69">
        <f t="shared" si="84"/>
        <v>150195.29353373763</v>
      </c>
      <c r="BA13" s="69">
        <f t="shared" si="84"/>
        <v>150219.29994994096</v>
      </c>
      <c r="BB13" s="69">
        <f t="shared" si="84"/>
        <v>150243.31020320207</v>
      </c>
      <c r="BC13" s="69">
        <f t="shared" si="84"/>
        <v>150267.32429413425</v>
      </c>
      <c r="BD13" s="69">
        <f t="shared" si="84"/>
        <v>150291.34222335089</v>
      </c>
      <c r="BE13" s="69">
        <f t="shared" si="84"/>
        <v>150315.36399146548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160483.43498391891</v>
      </c>
      <c r="DG13" s="108">
        <f t="shared" si="20"/>
        <v>160509.08580188613</v>
      </c>
      <c r="DH13" s="108">
        <f t="shared" si="21"/>
        <v>160534.74071974354</v>
      </c>
      <c r="DI13" s="108">
        <f t="shared" si="22"/>
        <v>160560.39973814646</v>
      </c>
      <c r="DJ13" s="108">
        <f t="shared" si="23"/>
        <v>174373.89162890596</v>
      </c>
      <c r="DK13" s="108">
        <f t="shared" si="24"/>
        <v>174401.76262352205</v>
      </c>
      <c r="DL13" s="108">
        <f t="shared" si="25"/>
        <v>174429.63807288956</v>
      </c>
      <c r="DM13" s="108">
        <f t="shared" si="26"/>
        <v>174457.5179777205</v>
      </c>
      <c r="DN13" s="108">
        <f t="shared" si="27"/>
        <v>155279.92444962671</v>
      </c>
      <c r="DO13" s="108">
        <f t="shared" si="28"/>
        <v>155304.74356616929</v>
      </c>
      <c r="DP13" s="108">
        <f t="shared" si="29"/>
        <v>155329.56664966734</v>
      </c>
      <c r="DQ13" s="108">
        <f t="shared" si="30"/>
        <v>155354.39370075491</v>
      </c>
      <c r="DR13" s="108">
        <f t="shared" si="31"/>
        <v>155379.22472006618</v>
      </c>
      <c r="DS13" s="108">
        <f t="shared" si="32"/>
        <v>159933.40796284185</v>
      </c>
      <c r="DT13" s="108">
        <f t="shared" si="33"/>
        <v>159958.97086741793</v>
      </c>
      <c r="DU13" s="108">
        <f t="shared" si="34"/>
        <v>159984.53785783256</v>
      </c>
      <c r="DV13" s="108">
        <f t="shared" si="35"/>
        <v>160010.10893473885</v>
      </c>
      <c r="DW13" s="108">
        <f t="shared" si="36"/>
        <v>157151.29753835057</v>
      </c>
      <c r="DX13" s="108">
        <f t="shared" si="37"/>
        <v>157176.41576520601</v>
      </c>
      <c r="DY13" s="108">
        <f t="shared" si="38"/>
        <v>157201.53800682511</v>
      </c>
      <c r="DZ13" s="108">
        <f t="shared" si="39"/>
        <v>157226.66426384958</v>
      </c>
      <c r="EA13" s="108">
        <f t="shared" si="40"/>
        <v>162320.64735577753</v>
      </c>
      <c r="EB13" s="108">
        <f t="shared" si="41"/>
        <v>162346.59182399046</v>
      </c>
      <c r="EC13" s="108">
        <f t="shared" si="42"/>
        <v>162372.54043902905</v>
      </c>
      <c r="ED13" s="108">
        <f t="shared" si="43"/>
        <v>162398.49320155618</v>
      </c>
      <c r="EE13" s="108">
        <f t="shared" si="44"/>
        <v>162424.45011223474</v>
      </c>
      <c r="EF13" s="108">
        <f t="shared" si="45"/>
        <v>165466.99133485544</v>
      </c>
      <c r="EG13" s="108">
        <f t="shared" si="46"/>
        <v>165493.43869794146</v>
      </c>
      <c r="EH13" s="108">
        <f t="shared" si="47"/>
        <v>165519.89028823323</v>
      </c>
      <c r="EI13" s="108">
        <f t="shared" si="48"/>
        <v>165546.34610640636</v>
      </c>
      <c r="EJ13" s="108">
        <f t="shared" si="49"/>
        <v>166356.96938656268</v>
      </c>
      <c r="EK13" s="108">
        <f t="shared" si="50"/>
        <v>166383.55899900297</v>
      </c>
      <c r="EL13" s="108">
        <f t="shared" si="51"/>
        <v>166410.15286138537</v>
      </c>
      <c r="EM13" s="108">
        <f t="shared" si="52"/>
        <v>166436.7509743892</v>
      </c>
      <c r="EN13" s="108">
        <f t="shared" si="53"/>
        <v>179004.30502489061</v>
      </c>
      <c r="EO13" s="108">
        <f t="shared" si="54"/>
        <v>179032.9161201354</v>
      </c>
      <c r="EP13" s="108">
        <f t="shared" si="55"/>
        <v>179061.53178842537</v>
      </c>
      <c r="EQ13" s="108">
        <f t="shared" si="56"/>
        <v>179090.15203049144</v>
      </c>
      <c r="ER13" s="108">
        <f t="shared" si="57"/>
        <v>179118.77684706464</v>
      </c>
      <c r="ES13" s="108">
        <f t="shared" si="58"/>
        <v>172988.35975727293</v>
      </c>
      <c r="ET13" s="108">
        <f t="shared" si="59"/>
        <v>173016.00929585006</v>
      </c>
      <c r="EU13" s="108">
        <f t="shared" si="60"/>
        <v>173043.66325378223</v>
      </c>
      <c r="EV13" s="108">
        <f t="shared" si="61"/>
        <v>173071.32163177585</v>
      </c>
      <c r="EW13" s="108">
        <f t="shared" si="62"/>
        <v>171847.1131585117</v>
      </c>
      <c r="EX13" s="108">
        <f t="shared" si="63"/>
        <v>171874.58028630752</v>
      </c>
      <c r="EY13" s="108">
        <f t="shared" si="64"/>
        <v>171902.05180430284</v>
      </c>
      <c r="EZ13" s="108">
        <f t="shared" si="65"/>
        <v>171929.52771319938</v>
      </c>
      <c r="FA13" s="108">
        <f t="shared" si="66"/>
        <v>156820.86401766428</v>
      </c>
      <c r="FB13" s="108">
        <f t="shared" si="67"/>
        <v>156845.92942978474</v>
      </c>
      <c r="FC13" s="108">
        <f t="shared" si="68"/>
        <v>156870.9988482272</v>
      </c>
      <c r="FD13" s="108">
        <f t="shared" si="69"/>
        <v>156896.0722736321</v>
      </c>
      <c r="FE13" s="108">
        <f t="shared" si="70"/>
        <v>156921.14970663982</v>
      </c>
    </row>
    <row r="14" spans="1:161" ht="15.75" x14ac:dyDescent="0.25">
      <c r="A14" s="47" t="s">
        <v>194</v>
      </c>
      <c r="B14" s="12">
        <f>'Urb proj of all 25 ARs '!P14</f>
        <v>42551.866424907115</v>
      </c>
      <c r="C14" s="12">
        <f>'Urb proj of all 25 ARs '!Q14</f>
        <v>42906.977456104927</v>
      </c>
      <c r="D14" s="100">
        <f t="shared" si="10"/>
        <v>8.345369099719507E-3</v>
      </c>
      <c r="E14" s="101">
        <f t="shared" si="11"/>
        <v>1.5983467682989527E-4</v>
      </c>
      <c r="F14" s="69">
        <f t="shared" si="12"/>
        <v>42558.667688725647</v>
      </c>
      <c r="G14" s="69">
        <f t="shared" si="16"/>
        <v>42565.470039621985</v>
      </c>
      <c r="H14" s="69">
        <f t="shared" ref="H14:AM14" si="85">G14*(1+$E$14)</f>
        <v>42572.273477769879</v>
      </c>
      <c r="I14" s="69">
        <f t="shared" si="85"/>
        <v>42579.078003343115</v>
      </c>
      <c r="J14" s="69">
        <f t="shared" si="85"/>
        <v>42585.883616515493</v>
      </c>
      <c r="K14" s="69">
        <f t="shared" si="85"/>
        <v>42592.690317460852</v>
      </c>
      <c r="L14" s="69">
        <f t="shared" si="85"/>
        <v>42599.498106353058</v>
      </c>
      <c r="M14" s="69">
        <f t="shared" si="85"/>
        <v>42606.306983366005</v>
      </c>
      <c r="N14" s="69">
        <f t="shared" si="85"/>
        <v>42613.116948673603</v>
      </c>
      <c r="O14" s="69">
        <f t="shared" si="85"/>
        <v>42619.928002449808</v>
      </c>
      <c r="P14" s="69">
        <f t="shared" si="85"/>
        <v>42626.740144868592</v>
      </c>
      <c r="Q14" s="69">
        <f t="shared" si="85"/>
        <v>42633.553376103962</v>
      </c>
      <c r="R14" s="69">
        <f t="shared" si="85"/>
        <v>42640.367696329944</v>
      </c>
      <c r="S14" s="69">
        <f t="shared" si="85"/>
        <v>42647.183105720593</v>
      </c>
      <c r="T14" s="69">
        <f t="shared" si="85"/>
        <v>42653.99960445</v>
      </c>
      <c r="U14" s="69">
        <f t="shared" si="85"/>
        <v>42660.817192692281</v>
      </c>
      <c r="V14" s="69">
        <f t="shared" si="85"/>
        <v>42667.635870621576</v>
      </c>
      <c r="W14" s="69">
        <f t="shared" si="85"/>
        <v>42674.455638412051</v>
      </c>
      <c r="X14" s="69">
        <f t="shared" si="85"/>
        <v>42681.276496237908</v>
      </c>
      <c r="Y14" s="69">
        <f t="shared" si="85"/>
        <v>42688.098444273368</v>
      </c>
      <c r="Z14" s="69">
        <f t="shared" si="85"/>
        <v>42694.921482692691</v>
      </c>
      <c r="AA14" s="69">
        <f t="shared" si="85"/>
        <v>42701.745611670158</v>
      </c>
      <c r="AB14" s="69">
        <f t="shared" si="85"/>
        <v>42708.570831380071</v>
      </c>
      <c r="AC14" s="69">
        <f t="shared" si="85"/>
        <v>42715.397141996771</v>
      </c>
      <c r="AD14" s="69">
        <f t="shared" si="85"/>
        <v>42722.224543694625</v>
      </c>
      <c r="AE14" s="69">
        <f t="shared" si="85"/>
        <v>42729.053036648023</v>
      </c>
      <c r="AF14" s="69">
        <f t="shared" si="85"/>
        <v>42735.882621031385</v>
      </c>
      <c r="AG14" s="69">
        <f t="shared" si="85"/>
        <v>42742.71329701916</v>
      </c>
      <c r="AH14" s="69">
        <f t="shared" si="85"/>
        <v>42749.545064785823</v>
      </c>
      <c r="AI14" s="69">
        <f t="shared" si="85"/>
        <v>42756.377924505876</v>
      </c>
      <c r="AJ14" s="69">
        <f t="shared" si="85"/>
        <v>42763.211876353853</v>
      </c>
      <c r="AK14" s="69">
        <f t="shared" si="85"/>
        <v>42770.046920504319</v>
      </c>
      <c r="AL14" s="69">
        <f t="shared" si="85"/>
        <v>42776.883057131854</v>
      </c>
      <c r="AM14" s="69">
        <f t="shared" si="85"/>
        <v>42783.72028641108</v>
      </c>
      <c r="AN14" s="69">
        <f t="shared" ref="AN14:BE14" si="86">AM14*(1+$E$14)</f>
        <v>42790.558608516636</v>
      </c>
      <c r="AO14" s="69">
        <f t="shared" si="86"/>
        <v>42797.398023623202</v>
      </c>
      <c r="AP14" s="69">
        <f t="shared" si="86"/>
        <v>42804.238531905467</v>
      </c>
      <c r="AQ14" s="69">
        <f t="shared" si="86"/>
        <v>42811.080133538162</v>
      </c>
      <c r="AR14" s="69">
        <f t="shared" si="86"/>
        <v>42817.922828696042</v>
      </c>
      <c r="AS14" s="69">
        <f t="shared" si="86"/>
        <v>42824.766617553898</v>
      </c>
      <c r="AT14" s="69">
        <f t="shared" si="86"/>
        <v>42831.611500286534</v>
      </c>
      <c r="AU14" s="69">
        <f t="shared" si="86"/>
        <v>42838.457477068783</v>
      </c>
      <c r="AV14" s="69">
        <f t="shared" si="86"/>
        <v>42845.304548075525</v>
      </c>
      <c r="AW14" s="69">
        <f t="shared" si="86"/>
        <v>42852.152713481642</v>
      </c>
      <c r="AX14" s="69">
        <f t="shared" si="86"/>
        <v>42859.001973462066</v>
      </c>
      <c r="AY14" s="69">
        <f t="shared" si="86"/>
        <v>42865.852328191744</v>
      </c>
      <c r="AZ14" s="69">
        <f t="shared" si="86"/>
        <v>42872.703777845658</v>
      </c>
      <c r="BA14" s="69">
        <f t="shared" si="86"/>
        <v>42879.556322598815</v>
      </c>
      <c r="BB14" s="69">
        <f t="shared" si="86"/>
        <v>42886.409962626247</v>
      </c>
      <c r="BC14" s="69">
        <f t="shared" si="86"/>
        <v>42893.264698103019</v>
      </c>
      <c r="BD14" s="69">
        <f t="shared" si="86"/>
        <v>42900.120529204221</v>
      </c>
      <c r="BE14" s="69">
        <f t="shared" si="86"/>
        <v>42906.977456104971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50554.57063281197</v>
      </c>
      <c r="DG14" s="108">
        <f t="shared" si="20"/>
        <v>50562.651006271342</v>
      </c>
      <c r="DH14" s="108">
        <f t="shared" si="21"/>
        <v>50570.732671254591</v>
      </c>
      <c r="DI14" s="108">
        <f t="shared" si="22"/>
        <v>50578.815627968157</v>
      </c>
      <c r="DJ14" s="108">
        <f t="shared" si="23"/>
        <v>55648.041590662484</v>
      </c>
      <c r="DK14" s="108">
        <f t="shared" si="24"/>
        <v>55656.936077406339</v>
      </c>
      <c r="DL14" s="108">
        <f t="shared" si="25"/>
        <v>55665.831985797617</v>
      </c>
      <c r="DM14" s="108">
        <f t="shared" si="26"/>
        <v>55674.729316063531</v>
      </c>
      <c r="DN14" s="108">
        <f t="shared" si="27"/>
        <v>50819.076077623991</v>
      </c>
      <c r="DO14" s="108">
        <f t="shared" si="28"/>
        <v>50827.198728225645</v>
      </c>
      <c r="DP14" s="108">
        <f t="shared" si="29"/>
        <v>50835.322677108539</v>
      </c>
      <c r="DQ14" s="108">
        <f t="shared" si="30"/>
        <v>50843.447924480184</v>
      </c>
      <c r="DR14" s="108">
        <f t="shared" si="31"/>
        <v>50851.574470548112</v>
      </c>
      <c r="DS14" s="108">
        <f t="shared" si="32"/>
        <v>51781.463402385591</v>
      </c>
      <c r="DT14" s="108">
        <f t="shared" si="33"/>
        <v>51789.739875854291</v>
      </c>
      <c r="DU14" s="108">
        <f t="shared" si="34"/>
        <v>51798.01767219045</v>
      </c>
      <c r="DV14" s="108">
        <f t="shared" si="35"/>
        <v>51806.29679160552</v>
      </c>
      <c r="DW14" s="108">
        <f t="shared" si="36"/>
        <v>50287.875341351762</v>
      </c>
      <c r="DX14" s="108">
        <f t="shared" si="37"/>
        <v>50295.913087655405</v>
      </c>
      <c r="DY14" s="108">
        <f t="shared" si="38"/>
        <v>50303.952118669629</v>
      </c>
      <c r="DZ14" s="108">
        <f t="shared" si="39"/>
        <v>50311.992434599786</v>
      </c>
      <c r="EA14" s="108">
        <f t="shared" si="40"/>
        <v>51646.925063953066</v>
      </c>
      <c r="EB14" s="108">
        <f t="shared" si="41"/>
        <v>51655.180033529927</v>
      </c>
      <c r="EC14" s="108">
        <f t="shared" si="42"/>
        <v>51663.436322537171</v>
      </c>
      <c r="ED14" s="108">
        <f t="shared" si="43"/>
        <v>51671.693931185706</v>
      </c>
      <c r="EE14" s="108">
        <f t="shared" si="44"/>
        <v>51679.952859686455</v>
      </c>
      <c r="EF14" s="108">
        <f t="shared" si="45"/>
        <v>49107.71387780716</v>
      </c>
      <c r="EG14" s="108">
        <f t="shared" si="46"/>
        <v>49115.562993384679</v>
      </c>
      <c r="EH14" s="108">
        <f t="shared" si="47"/>
        <v>49123.413363523046</v>
      </c>
      <c r="EI14" s="108">
        <f t="shared" si="48"/>
        <v>49131.264988422779</v>
      </c>
      <c r="EJ14" s="108">
        <f t="shared" si="49"/>
        <v>49108.536269690936</v>
      </c>
      <c r="EK14" s="108">
        <f t="shared" si="50"/>
        <v>49116.385516715192</v>
      </c>
      <c r="EL14" s="108">
        <f t="shared" si="51"/>
        <v>49124.236018321302</v>
      </c>
      <c r="EM14" s="108">
        <f t="shared" si="52"/>
        <v>49132.087774709806</v>
      </c>
      <c r="EN14" s="108">
        <f t="shared" si="53"/>
        <v>52796.743428193986</v>
      </c>
      <c r="EO14" s="108">
        <f t="shared" si="54"/>
        <v>52805.182178617506</v>
      </c>
      <c r="EP14" s="108">
        <f t="shared" si="55"/>
        <v>52813.622277845971</v>
      </c>
      <c r="EQ14" s="108">
        <f t="shared" si="56"/>
        <v>52822.063726094959</v>
      </c>
      <c r="ER14" s="108">
        <f t="shared" si="57"/>
        <v>52830.506523580108</v>
      </c>
      <c r="ES14" s="108">
        <f t="shared" si="58"/>
        <v>52980.871938259479</v>
      </c>
      <c r="ET14" s="108">
        <f t="shared" si="59"/>
        <v>52989.340118803899</v>
      </c>
      <c r="EU14" s="108">
        <f t="shared" si="60"/>
        <v>52997.809652857213</v>
      </c>
      <c r="EV14" s="108">
        <f t="shared" si="61"/>
        <v>53006.28054063578</v>
      </c>
      <c r="EW14" s="108">
        <f t="shared" si="62"/>
        <v>52393.615330193388</v>
      </c>
      <c r="EX14" s="108">
        <f t="shared" si="63"/>
        <v>52401.989646767637</v>
      </c>
      <c r="EY14" s="108">
        <f t="shared" si="64"/>
        <v>52410.365301848069</v>
      </c>
      <c r="EZ14" s="108">
        <f t="shared" si="65"/>
        <v>52418.742295648626</v>
      </c>
      <c r="FA14" s="108">
        <f t="shared" si="66"/>
        <v>48936.113971749081</v>
      </c>
      <c r="FB14" s="108">
        <f t="shared" si="67"/>
        <v>48943.935659711067</v>
      </c>
      <c r="FC14" s="108">
        <f t="shared" si="68"/>
        <v>48951.758597850021</v>
      </c>
      <c r="FD14" s="108">
        <f t="shared" si="69"/>
        <v>48959.582786365769</v>
      </c>
      <c r="FE14" s="108">
        <f t="shared" si="70"/>
        <v>48967.408225458152</v>
      </c>
    </row>
    <row r="15" spans="1:161" ht="15.75" x14ac:dyDescent="0.25">
      <c r="A15" s="47" t="s">
        <v>179</v>
      </c>
      <c r="B15" s="12">
        <f>'Urb proj of all 25 ARs '!P15</f>
        <v>2654.8802195824983</v>
      </c>
      <c r="C15" s="12">
        <f>'Urb proj of all 25 ARs '!Q15</f>
        <v>2677.0361749304589</v>
      </c>
      <c r="D15" s="100">
        <f t="shared" si="10"/>
        <v>8.3453690997196007E-3</v>
      </c>
      <c r="E15" s="101">
        <f t="shared" si="11"/>
        <v>1.5983467682989527E-4</v>
      </c>
      <c r="F15" s="69">
        <f t="shared" si="12"/>
        <v>2655.3045615044175</v>
      </c>
      <c r="G15" s="69">
        <f t="shared" si="16"/>
        <v>2655.7289712508905</v>
      </c>
      <c r="H15" s="69">
        <f t="shared" ref="H15:AM15" si="87">G15*(1+$E$15)</f>
        <v>2656.1534488327579</v>
      </c>
      <c r="I15" s="69">
        <f t="shared" si="87"/>
        <v>2656.5779942608629</v>
      </c>
      <c r="J15" s="69">
        <f t="shared" si="87"/>
        <v>2657.0026075460491</v>
      </c>
      <c r="K15" s="69">
        <f t="shared" si="87"/>
        <v>2657.4272886991625</v>
      </c>
      <c r="L15" s="69">
        <f t="shared" si="87"/>
        <v>2657.8520377310506</v>
      </c>
      <c r="M15" s="69">
        <f t="shared" si="87"/>
        <v>2658.2768546525631</v>
      </c>
      <c r="N15" s="69">
        <f t="shared" si="87"/>
        <v>2658.7017394745508</v>
      </c>
      <c r="O15" s="69">
        <f t="shared" si="87"/>
        <v>2659.1266922078667</v>
      </c>
      <c r="P15" s="69">
        <f t="shared" si="87"/>
        <v>2659.5517128633655</v>
      </c>
      <c r="Q15" s="69">
        <f t="shared" si="87"/>
        <v>2659.9768014519036</v>
      </c>
      <c r="R15" s="69">
        <f t="shared" si="87"/>
        <v>2660.4019579843389</v>
      </c>
      <c r="S15" s="69">
        <f t="shared" si="87"/>
        <v>2660.8271824715307</v>
      </c>
      <c r="T15" s="69">
        <f t="shared" si="87"/>
        <v>2661.2524749243412</v>
      </c>
      <c r="U15" s="69">
        <f t="shared" si="87"/>
        <v>2661.6778353536333</v>
      </c>
      <c r="V15" s="69">
        <f t="shared" si="87"/>
        <v>2662.1032637702724</v>
      </c>
      <c r="W15" s="69">
        <f t="shared" si="87"/>
        <v>2662.5287601851251</v>
      </c>
      <c r="X15" s="69">
        <f t="shared" si="87"/>
        <v>2662.9543246090598</v>
      </c>
      <c r="Y15" s="69">
        <f t="shared" si="87"/>
        <v>2663.3799570529463</v>
      </c>
      <c r="Z15" s="69">
        <f t="shared" si="87"/>
        <v>2663.8056575276573</v>
      </c>
      <c r="AA15" s="69">
        <f t="shared" si="87"/>
        <v>2664.2314260440658</v>
      </c>
      <c r="AB15" s="69">
        <f t="shared" si="87"/>
        <v>2664.6572626130474</v>
      </c>
      <c r="AC15" s="69">
        <f t="shared" si="87"/>
        <v>2665.0831672454797</v>
      </c>
      <c r="AD15" s="69">
        <f t="shared" si="87"/>
        <v>2665.5091399522412</v>
      </c>
      <c r="AE15" s="69">
        <f t="shared" si="87"/>
        <v>2665.9351807442126</v>
      </c>
      <c r="AF15" s="69">
        <f t="shared" si="87"/>
        <v>2666.3612896322761</v>
      </c>
      <c r="AG15" s="69">
        <f t="shared" si="87"/>
        <v>2666.787466627316</v>
      </c>
      <c r="AH15" s="69">
        <f t="shared" si="87"/>
        <v>2667.2137117402185</v>
      </c>
      <c r="AI15" s="69">
        <f t="shared" si="87"/>
        <v>2667.6400249818707</v>
      </c>
      <c r="AJ15" s="69">
        <f t="shared" si="87"/>
        <v>2668.0664063631621</v>
      </c>
      <c r="AK15" s="69">
        <f t="shared" si="87"/>
        <v>2668.4928558949837</v>
      </c>
      <c r="AL15" s="69">
        <f t="shared" si="87"/>
        <v>2668.9193735882286</v>
      </c>
      <c r="AM15" s="69">
        <f t="shared" si="87"/>
        <v>2669.3459594537912</v>
      </c>
      <c r="AN15" s="69">
        <f t="shared" ref="AN15:BE15" si="88">AM15*(1+$E$15)</f>
        <v>2669.7726135025678</v>
      </c>
      <c r="AO15" s="69">
        <f t="shared" si="88"/>
        <v>2670.1993357454562</v>
      </c>
      <c r="AP15" s="69">
        <f t="shared" si="88"/>
        <v>2670.6261261933564</v>
      </c>
      <c r="AQ15" s="69">
        <f t="shared" si="88"/>
        <v>2671.05298485717</v>
      </c>
      <c r="AR15" s="69">
        <f t="shared" si="88"/>
        <v>2671.4799117478001</v>
      </c>
      <c r="AS15" s="69">
        <f t="shared" si="88"/>
        <v>2671.9069068761519</v>
      </c>
      <c r="AT15" s="69">
        <f t="shared" si="88"/>
        <v>2672.3339702531321</v>
      </c>
      <c r="AU15" s="69">
        <f t="shared" si="88"/>
        <v>2672.7611018896491</v>
      </c>
      <c r="AV15" s="69">
        <f t="shared" si="88"/>
        <v>2673.1883017966134</v>
      </c>
      <c r="AW15" s="69">
        <f t="shared" si="88"/>
        <v>2673.6155699849364</v>
      </c>
      <c r="AX15" s="69">
        <f t="shared" si="88"/>
        <v>2674.0429064655323</v>
      </c>
      <c r="AY15" s="69">
        <f t="shared" si="88"/>
        <v>2674.4703112493166</v>
      </c>
      <c r="AZ15" s="69">
        <f t="shared" si="88"/>
        <v>2674.8977843472062</v>
      </c>
      <c r="BA15" s="69">
        <f t="shared" si="88"/>
        <v>2675.3253257701203</v>
      </c>
      <c r="BB15" s="69">
        <f t="shared" si="88"/>
        <v>2675.7529355289798</v>
      </c>
      <c r="BC15" s="69">
        <f t="shared" si="88"/>
        <v>2676.1806136347068</v>
      </c>
      <c r="BD15" s="69">
        <f t="shared" si="88"/>
        <v>2676.6083600982256</v>
      </c>
      <c r="BE15" s="69">
        <f t="shared" si="88"/>
        <v>2677.036174930462</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8727.0996748319321</v>
      </c>
      <c r="DG15" s="108">
        <f t="shared" si="20"/>
        <v>8728.4945679881203</v>
      </c>
      <c r="DH15" s="108">
        <f t="shared" si="21"/>
        <v>8729.8896840966063</v>
      </c>
      <c r="DI15" s="108">
        <f t="shared" si="22"/>
        <v>8731.2850231930242</v>
      </c>
      <c r="DJ15" s="108">
        <f t="shared" si="23"/>
        <v>10078.888580732781</v>
      </c>
      <c r="DK15" s="108">
        <f t="shared" si="24"/>
        <v>10080.499536631887</v>
      </c>
      <c r="DL15" s="108">
        <f t="shared" si="25"/>
        <v>10082.110750017608</v>
      </c>
      <c r="DM15" s="108">
        <f t="shared" si="26"/>
        <v>10083.7222209311</v>
      </c>
      <c r="DN15" s="108">
        <f t="shared" si="27"/>
        <v>7945.196689600044</v>
      </c>
      <c r="DO15" s="108">
        <f t="shared" si="28"/>
        <v>7946.466607545276</v>
      </c>
      <c r="DP15" s="108">
        <f t="shared" si="29"/>
        <v>7947.7367284674328</v>
      </c>
      <c r="DQ15" s="108">
        <f t="shared" si="30"/>
        <v>7949.0070523989561</v>
      </c>
      <c r="DR15" s="108">
        <f t="shared" si="31"/>
        <v>7950.2775793722958</v>
      </c>
      <c r="DS15" s="108">
        <f t="shared" si="32"/>
        <v>8112.6703567818358</v>
      </c>
      <c r="DT15" s="108">
        <f t="shared" si="33"/>
        <v>8113.9670428265399</v>
      </c>
      <c r="DU15" s="108">
        <f t="shared" si="34"/>
        <v>8115.2639361266374</v>
      </c>
      <c r="DV15" s="108">
        <f t="shared" si="35"/>
        <v>8116.5610367152576</v>
      </c>
      <c r="DW15" s="108">
        <f t="shared" si="36"/>
        <v>7534.7640798508291</v>
      </c>
      <c r="DX15" s="108">
        <f t="shared" si="37"/>
        <v>7535.9683964325222</v>
      </c>
      <c r="DY15" s="108">
        <f t="shared" si="38"/>
        <v>7537.1729055057658</v>
      </c>
      <c r="DZ15" s="108">
        <f t="shared" si="39"/>
        <v>7538.377607101329</v>
      </c>
      <c r="EA15" s="108">
        <f t="shared" si="40"/>
        <v>7945.3684517213187</v>
      </c>
      <c r="EB15" s="108">
        <f t="shared" si="41"/>
        <v>7946.6383971200939</v>
      </c>
      <c r="EC15" s="108">
        <f t="shared" si="42"/>
        <v>7947.9085455001814</v>
      </c>
      <c r="ED15" s="108">
        <f t="shared" si="43"/>
        <v>7949.1788968940255</v>
      </c>
      <c r="EE15" s="108">
        <f t="shared" si="44"/>
        <v>7950.4494513340733</v>
      </c>
      <c r="EF15" s="108">
        <f t="shared" si="45"/>
        <v>8916.4888802333644</v>
      </c>
      <c r="EG15" s="108">
        <f t="shared" si="46"/>
        <v>8917.9140443519937</v>
      </c>
      <c r="EH15" s="108">
        <f t="shared" si="47"/>
        <v>8919.3394362612689</v>
      </c>
      <c r="EI15" s="108">
        <f t="shared" si="48"/>
        <v>8920.7650559976009</v>
      </c>
      <c r="EJ15" s="108">
        <f t="shared" si="49"/>
        <v>9171.6545106298963</v>
      </c>
      <c r="EK15" s="108">
        <f t="shared" si="50"/>
        <v>9173.1204590645975</v>
      </c>
      <c r="EL15" s="108">
        <f t="shared" si="51"/>
        <v>9174.5866418086935</v>
      </c>
      <c r="EM15" s="108">
        <f t="shared" si="52"/>
        <v>9176.0530588996353</v>
      </c>
      <c r="EN15" s="108">
        <f t="shared" si="53"/>
        <v>10143.178398068532</v>
      </c>
      <c r="EO15" s="108">
        <f t="shared" si="54"/>
        <v>10144.799629709814</v>
      </c>
      <c r="EP15" s="108">
        <f t="shared" si="55"/>
        <v>10146.421120480132</v>
      </c>
      <c r="EQ15" s="108">
        <f t="shared" si="56"/>
        <v>10148.042870420904</v>
      </c>
      <c r="ER15" s="108">
        <f t="shared" si="57"/>
        <v>10149.664879573555</v>
      </c>
      <c r="ES15" s="108">
        <f t="shared" si="58"/>
        <v>9843.6578023914753</v>
      </c>
      <c r="ET15" s="108">
        <f t="shared" si="59"/>
        <v>9845.2311602551454</v>
      </c>
      <c r="EU15" s="108">
        <f t="shared" si="60"/>
        <v>9846.8047695959613</v>
      </c>
      <c r="EV15" s="108">
        <f t="shared" si="61"/>
        <v>9848.3786304541172</v>
      </c>
      <c r="EW15" s="108">
        <f t="shared" si="62"/>
        <v>9396.3582224548736</v>
      </c>
      <c r="EX15" s="108">
        <f t="shared" si="63"/>
        <v>9397.8600863347383</v>
      </c>
      <c r="EY15" s="108">
        <f t="shared" si="64"/>
        <v>9399.36219026453</v>
      </c>
      <c r="EZ15" s="108">
        <f t="shared" si="65"/>
        <v>9400.8645342826185</v>
      </c>
      <c r="FA15" s="108">
        <f t="shared" si="66"/>
        <v>8317.2418493457026</v>
      </c>
      <c r="FB15" s="108">
        <f t="shared" si="67"/>
        <v>8318.5712330088099</v>
      </c>
      <c r="FC15" s="108">
        <f t="shared" si="68"/>
        <v>8319.9008291535247</v>
      </c>
      <c r="FD15" s="108">
        <f t="shared" si="69"/>
        <v>8321.2306378138092</v>
      </c>
      <c r="FE15" s="108">
        <f t="shared" si="70"/>
        <v>8322.5606590236312</v>
      </c>
    </row>
    <row r="16" spans="1:161" ht="15.75" x14ac:dyDescent="0.25">
      <c r="A16" s="47" t="s">
        <v>170</v>
      </c>
      <c r="B16" s="12">
        <f>'Urb proj of all 25 ARs '!P16</f>
        <v>20128.538471390348</v>
      </c>
      <c r="C16" s="12">
        <f>'Urb proj of all 25 ARs '!Q16</f>
        <v>20296.518554372007</v>
      </c>
      <c r="D16" s="100">
        <f t="shared" si="10"/>
        <v>8.3453690997196649E-3</v>
      </c>
      <c r="E16" s="101">
        <f t="shared" si="11"/>
        <v>1.5983467682989527E-4</v>
      </c>
      <c r="F16" s="69">
        <f t="shared" si="12"/>
        <v>20131.755709831981</v>
      </c>
      <c r="G16" s="69">
        <f t="shared" si="13"/>
        <v>20134.973462499882</v>
      </c>
      <c r="H16" s="69">
        <f>G16*(1+$E$16)</f>
        <v>20138.191729476239</v>
      </c>
      <c r="I16" s="69">
        <f t="shared" ref="I16:BE16" si="89">H16*(1+$E$16)</f>
        <v>20141.41051084326</v>
      </c>
      <c r="J16" s="69">
        <f t="shared" si="89"/>
        <v>20144.629806683159</v>
      </c>
      <c r="K16" s="69">
        <f t="shared" si="89"/>
        <v>20147.849617078169</v>
      </c>
      <c r="L16" s="69">
        <f t="shared" si="89"/>
        <v>20151.069942110531</v>
      </c>
      <c r="M16" s="69">
        <f t="shared" si="89"/>
        <v>20154.290781862506</v>
      </c>
      <c r="N16" s="69">
        <f t="shared" si="89"/>
        <v>20157.512136416361</v>
      </c>
      <c r="O16" s="69">
        <f t="shared" si="89"/>
        <v>20160.734005854378</v>
      </c>
      <c r="P16" s="69">
        <f t="shared" si="89"/>
        <v>20163.956390258856</v>
      </c>
      <c r="Q16" s="69">
        <f t="shared" si="89"/>
        <v>20167.179289712105</v>
      </c>
      <c r="R16" s="69">
        <f t="shared" si="89"/>
        <v>20170.402704296448</v>
      </c>
      <c r="S16" s="69">
        <f t="shared" si="89"/>
        <v>20173.626634094217</v>
      </c>
      <c r="T16" s="69">
        <f t="shared" si="89"/>
        <v>20176.851079187763</v>
      </c>
      <c r="U16" s="69">
        <f t="shared" si="89"/>
        <v>20180.076039659449</v>
      </c>
      <c r="V16" s="69">
        <f t="shared" si="89"/>
        <v>20183.301515591651</v>
      </c>
      <c r="W16" s="69">
        <f t="shared" si="89"/>
        <v>20186.527507066756</v>
      </c>
      <c r="X16" s="69">
        <f t="shared" si="89"/>
        <v>20189.754014167167</v>
      </c>
      <c r="Y16" s="69">
        <f t="shared" si="89"/>
        <v>20192.981036975296</v>
      </c>
      <c r="Z16" s="69">
        <f t="shared" si="89"/>
        <v>20196.208575573572</v>
      </c>
      <c r="AA16" s="69">
        <f t="shared" si="89"/>
        <v>20199.436630044438</v>
      </c>
      <c r="AB16" s="69">
        <f t="shared" si="89"/>
        <v>20202.665200470346</v>
      </c>
      <c r="AC16" s="69">
        <f t="shared" si="89"/>
        <v>20205.894286933766</v>
      </c>
      <c r="AD16" s="69">
        <f t="shared" si="89"/>
        <v>20209.123889517177</v>
      </c>
      <c r="AE16" s="69">
        <f t="shared" si="89"/>
        <v>20212.354008303075</v>
      </c>
      <c r="AF16" s="69">
        <f t="shared" si="89"/>
        <v>20215.584643373964</v>
      </c>
      <c r="AG16" s="69">
        <f t="shared" si="89"/>
        <v>20218.815794812366</v>
      </c>
      <c r="AH16" s="69">
        <f t="shared" si="89"/>
        <v>20222.047462700812</v>
      </c>
      <c r="AI16" s="69">
        <f t="shared" si="89"/>
        <v>20225.27964712185</v>
      </c>
      <c r="AJ16" s="69">
        <f t="shared" si="89"/>
        <v>20228.512348158041</v>
      </c>
      <c r="AK16" s="69">
        <f t="shared" si="89"/>
        <v>20231.745565891957</v>
      </c>
      <c r="AL16" s="69">
        <f t="shared" si="89"/>
        <v>20234.979300406187</v>
      </c>
      <c r="AM16" s="69">
        <f t="shared" si="89"/>
        <v>20238.213551783327</v>
      </c>
      <c r="AN16" s="69">
        <f t="shared" si="89"/>
        <v>20241.448320105992</v>
      </c>
      <c r="AO16" s="69">
        <f t="shared" si="89"/>
        <v>20244.683605456805</v>
      </c>
      <c r="AP16" s="69">
        <f t="shared" si="89"/>
        <v>20247.919407918405</v>
      </c>
      <c r="AQ16" s="69">
        <f t="shared" si="89"/>
        <v>20251.155727573449</v>
      </c>
      <c r="AR16" s="69">
        <f t="shared" si="89"/>
        <v>20254.392564504597</v>
      </c>
      <c r="AS16" s="69">
        <f t="shared" si="89"/>
        <v>20257.62991879453</v>
      </c>
      <c r="AT16" s="69">
        <f t="shared" si="89"/>
        <v>20260.867790525939</v>
      </c>
      <c r="AU16" s="69">
        <f t="shared" si="89"/>
        <v>20264.106179781531</v>
      </c>
      <c r="AV16" s="69">
        <f t="shared" si="89"/>
        <v>20267.345086644022</v>
      </c>
      <c r="AW16" s="69">
        <f t="shared" si="89"/>
        <v>20270.584511196146</v>
      </c>
      <c r="AX16" s="69">
        <f t="shared" si="89"/>
        <v>20273.824453520647</v>
      </c>
      <c r="AY16" s="69">
        <f t="shared" si="89"/>
        <v>20277.06491370028</v>
      </c>
      <c r="AZ16" s="69">
        <f t="shared" si="89"/>
        <v>20280.305891817821</v>
      </c>
      <c r="BA16" s="69">
        <f t="shared" si="89"/>
        <v>20283.547387956052</v>
      </c>
      <c r="BB16" s="69">
        <f t="shared" si="89"/>
        <v>20286.78940219777</v>
      </c>
      <c r="BC16" s="69">
        <f t="shared" si="89"/>
        <v>20290.031934625786</v>
      </c>
      <c r="BD16" s="69">
        <f t="shared" si="89"/>
        <v>20293.274985322925</v>
      </c>
      <c r="BE16" s="69">
        <f t="shared" si="89"/>
        <v>20296.518554372025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21642.694936608848</v>
      </c>
      <c r="DG16" s="108">
        <f t="shared" si="15"/>
        <v>21646.154189759771</v>
      </c>
      <c r="DH16" s="108">
        <f t="shared" si="15"/>
        <v>21649.613995819302</v>
      </c>
      <c r="DI16" s="108">
        <f t="shared" si="15"/>
        <v>21653.074354875818</v>
      </c>
      <c r="DJ16" s="108">
        <f t="shared" si="15"/>
        <v>22984.380600943925</v>
      </c>
      <c r="DK16" s="108">
        <f t="shared" si="15"/>
        <v>22988.054301989414</v>
      </c>
      <c r="DL16" s="108">
        <f t="shared" si="15"/>
        <v>22991.728590219722</v>
      </c>
      <c r="DM16" s="108">
        <f t="shared" si="15"/>
        <v>22995.403465728701</v>
      </c>
      <c r="DN16" s="108">
        <f t="shared" si="15"/>
        <v>20003.226863197244</v>
      </c>
      <c r="DO16" s="108">
        <f t="shared" si="15"/>
        <v>20006.424072498477</v>
      </c>
      <c r="DP16" s="108">
        <f t="shared" si="15"/>
        <v>20009.621792824626</v>
      </c>
      <c r="DQ16" s="108">
        <f t="shared" si="15"/>
        <v>20012.820024257369</v>
      </c>
      <c r="DR16" s="108">
        <f t="shared" si="15"/>
        <v>20016.018766878402</v>
      </c>
      <c r="DS16" s="108">
        <f t="shared" si="15"/>
        <v>21195.799066550808</v>
      </c>
      <c r="DT16" s="108">
        <f t="shared" si="15"/>
        <v>21199.186890244764</v>
      </c>
      <c r="DU16" s="108">
        <f t="shared" si="15"/>
        <v>21202.57525543042</v>
      </c>
      <c r="DV16" s="108">
        <f t="shared" ref="DV16:EK28" si="90">V16*BV16</f>
        <v>21205.964162194334</v>
      </c>
      <c r="DW16" s="108">
        <f t="shared" si="90"/>
        <v>20286.397199692623</v>
      </c>
      <c r="DX16" s="108">
        <f t="shared" si="90"/>
        <v>20289.63966943308</v>
      </c>
      <c r="DY16" s="108">
        <f t="shared" si="90"/>
        <v>20292.882657432638</v>
      </c>
      <c r="DZ16" s="108">
        <f t="shared" si="90"/>
        <v>20296.126163774134</v>
      </c>
      <c r="EA16" s="108">
        <f t="shared" si="90"/>
        <v>21167.799383885886</v>
      </c>
      <c r="EB16" s="108">
        <f t="shared" si="90"/>
        <v>21171.182732259611</v>
      </c>
      <c r="EC16" s="108">
        <f t="shared" si="90"/>
        <v>21174.566621409725</v>
      </c>
      <c r="ED16" s="108">
        <f t="shared" si="90"/>
        <v>21177.951051422675</v>
      </c>
      <c r="EE16" s="108">
        <f t="shared" si="90"/>
        <v>21181.336022384898</v>
      </c>
      <c r="EF16" s="108">
        <f t="shared" si="90"/>
        <v>20691.357622223721</v>
      </c>
      <c r="EG16" s="108">
        <f t="shared" si="90"/>
        <v>20694.664818682439</v>
      </c>
      <c r="EH16" s="108">
        <f t="shared" si="90"/>
        <v>20697.972543745836</v>
      </c>
      <c r="EI16" s="108">
        <f t="shared" si="90"/>
        <v>20701.280797498399</v>
      </c>
      <c r="EJ16" s="108">
        <f t="shared" si="90"/>
        <v>21021.147499023686</v>
      </c>
      <c r="EK16" s="108">
        <f t="shared" si="90"/>
        <v>21024.507407340781</v>
      </c>
      <c r="EL16" s="108">
        <f t="shared" ref="EL16:FA28" si="91">AL16*CL16</f>
        <v>21027.867852687745</v>
      </c>
      <c r="EM16" s="108">
        <f t="shared" si="91"/>
        <v>21031.228835150399</v>
      </c>
      <c r="EN16" s="108">
        <f t="shared" si="91"/>
        <v>22841.739602715908</v>
      </c>
      <c r="EO16" s="108">
        <f t="shared" si="91"/>
        <v>22845.39050478354</v>
      </c>
      <c r="EP16" s="108">
        <f t="shared" si="91"/>
        <v>22849.041990391925</v>
      </c>
      <c r="EQ16" s="108">
        <f t="shared" si="91"/>
        <v>22852.694059634334</v>
      </c>
      <c r="ER16" s="108">
        <f t="shared" si="91"/>
        <v>22856.346712604045</v>
      </c>
      <c r="ES16" s="108">
        <f t="shared" si="91"/>
        <v>22591.513863672866</v>
      </c>
      <c r="ET16" s="108">
        <f t="shared" si="91"/>
        <v>22595.124770990366</v>
      </c>
      <c r="EU16" s="108">
        <f t="shared" si="91"/>
        <v>22598.736255456068</v>
      </c>
      <c r="EV16" s="108">
        <f t="shared" si="91"/>
        <v>22602.348317162221</v>
      </c>
      <c r="EW16" s="108">
        <f t="shared" si="91"/>
        <v>22181.389124089477</v>
      </c>
      <c r="EX16" s="108">
        <f t="shared" si="91"/>
        <v>22184.934479251762</v>
      </c>
      <c r="EY16" s="108">
        <f t="shared" si="91"/>
        <v>22188.480401084747</v>
      </c>
      <c r="EZ16" s="108">
        <f t="shared" si="91"/>
        <v>22192.026889679</v>
      </c>
      <c r="FA16" s="108">
        <f t="shared" si="91"/>
        <v>20371.744083962218</v>
      </c>
      <c r="FB16" s="108">
        <f t="shared" ref="FB16:FE28" si="92">BB16*DB16</f>
        <v>20375.000195094341</v>
      </c>
      <c r="FC16" s="108">
        <f t="shared" si="92"/>
        <v>20378.256826665933</v>
      </c>
      <c r="FD16" s="108">
        <f t="shared" si="92"/>
        <v>20381.51397876018</v>
      </c>
      <c r="FE16" s="108">
        <f t="shared" si="92"/>
        <v>20384.77165146028</v>
      </c>
    </row>
    <row r="17" spans="1:161" ht="15.75" x14ac:dyDescent="0.25">
      <c r="A17" s="87" t="s">
        <v>174</v>
      </c>
      <c r="B17" s="12">
        <f>'Urb proj of all 25 ARs '!P17</f>
        <v>24333.960464820881</v>
      </c>
      <c r="C17" s="12">
        <f>'Urb proj of all 25 ARs '!Q17</f>
        <v>24537.036346557798</v>
      </c>
      <c r="D17" s="100">
        <f t="shared" si="10"/>
        <v>8.3453690997196961E-3</v>
      </c>
      <c r="E17" s="101">
        <f t="shared" si="11"/>
        <v>1.5983467682989527E-4</v>
      </c>
      <c r="F17" s="69">
        <f t="shared" si="12"/>
        <v>24337.849875527765</v>
      </c>
      <c r="G17" s="69">
        <f t="shared" si="13"/>
        <v>24341.739907897354</v>
      </c>
      <c r="H17" s="69">
        <f>G17*(1+$E$17)</f>
        <v>24345.630562029011</v>
      </c>
      <c r="I17" s="69">
        <f t="shared" ref="I17:BE17" si="93">H17*(1+$E$17)</f>
        <v>24349.521838022112</v>
      </c>
      <c r="J17" s="69">
        <f t="shared" si="93"/>
        <v>24353.413735976053</v>
      </c>
      <c r="K17" s="69">
        <f t="shared" si="93"/>
        <v>24357.306255990246</v>
      </c>
      <c r="L17" s="69">
        <f t="shared" si="93"/>
        <v>24361.199398164121</v>
      </c>
      <c r="M17" s="69">
        <f t="shared" si="93"/>
        <v>24365.093162597113</v>
      </c>
      <c r="N17" s="69">
        <f t="shared" si="93"/>
        <v>24368.987549388687</v>
      </c>
      <c r="O17" s="69">
        <f t="shared" si="93"/>
        <v>24372.882558638314</v>
      </c>
      <c r="P17" s="69">
        <f t="shared" si="93"/>
        <v>24376.778190445486</v>
      </c>
      <c r="Q17" s="69">
        <f t="shared" si="93"/>
        <v>24380.67444490971</v>
      </c>
      <c r="R17" s="69">
        <f t="shared" si="93"/>
        <v>24384.571322130505</v>
      </c>
      <c r="S17" s="69">
        <f t="shared" si="93"/>
        <v>24388.468822207415</v>
      </c>
      <c r="T17" s="69">
        <f t="shared" si="93"/>
        <v>24392.366945239988</v>
      </c>
      <c r="U17" s="69">
        <f t="shared" si="93"/>
        <v>24396.265691327797</v>
      </c>
      <c r="V17" s="69">
        <f t="shared" si="93"/>
        <v>24400.165060570427</v>
      </c>
      <c r="W17" s="69">
        <f t="shared" si="93"/>
        <v>24404.065053067479</v>
      </c>
      <c r="X17" s="69">
        <f t="shared" si="93"/>
        <v>24407.965668918572</v>
      </c>
      <c r="Y17" s="69">
        <f t="shared" si="93"/>
        <v>24411.866908223339</v>
      </c>
      <c r="Z17" s="69">
        <f t="shared" si="93"/>
        <v>24415.768771081428</v>
      </c>
      <c r="AA17" s="69">
        <f t="shared" si="93"/>
        <v>24419.671257592508</v>
      </c>
      <c r="AB17" s="69">
        <f t="shared" si="93"/>
        <v>24423.574367856258</v>
      </c>
      <c r="AC17" s="69">
        <f t="shared" si="93"/>
        <v>24427.478101972374</v>
      </c>
      <c r="AD17" s="69">
        <f t="shared" si="93"/>
        <v>24431.382460040571</v>
      </c>
      <c r="AE17" s="69">
        <f t="shared" si="93"/>
        <v>24435.287442160581</v>
      </c>
      <c r="AF17" s="69">
        <f t="shared" si="93"/>
        <v>24439.193048432146</v>
      </c>
      <c r="AG17" s="69">
        <f t="shared" si="93"/>
        <v>24443.099278955026</v>
      </c>
      <c r="AH17" s="69">
        <f t="shared" si="93"/>
        <v>24447.006133829</v>
      </c>
      <c r="AI17" s="69">
        <f t="shared" si="93"/>
        <v>24450.913613153858</v>
      </c>
      <c r="AJ17" s="69">
        <f t="shared" si="93"/>
        <v>24454.821717029412</v>
      </c>
      <c r="AK17" s="69">
        <f t="shared" si="93"/>
        <v>24458.730445555488</v>
      </c>
      <c r="AL17" s="69">
        <f t="shared" si="93"/>
        <v>24462.639798831922</v>
      </c>
      <c r="AM17" s="69">
        <f t="shared" si="93"/>
        <v>24466.549776958575</v>
      </c>
      <c r="AN17" s="69">
        <f t="shared" si="93"/>
        <v>24470.460380035318</v>
      </c>
      <c r="AO17" s="69">
        <f t="shared" si="93"/>
        <v>24474.371608162041</v>
      </c>
      <c r="AP17" s="69">
        <f t="shared" si="93"/>
        <v>24478.283461438645</v>
      </c>
      <c r="AQ17" s="69">
        <f t="shared" si="93"/>
        <v>24482.195939965055</v>
      </c>
      <c r="AR17" s="69">
        <f t="shared" si="93"/>
        <v>24486.109043841207</v>
      </c>
      <c r="AS17" s="69">
        <f t="shared" si="93"/>
        <v>24490.022773167049</v>
      </c>
      <c r="AT17" s="69">
        <f t="shared" si="93"/>
        <v>24493.937128042555</v>
      </c>
      <c r="AU17" s="69">
        <f t="shared" si="93"/>
        <v>24497.852108567706</v>
      </c>
      <c r="AV17" s="69">
        <f t="shared" si="93"/>
        <v>24501.767714842506</v>
      </c>
      <c r="AW17" s="69">
        <f t="shared" si="93"/>
        <v>24505.683946966969</v>
      </c>
      <c r="AX17" s="69">
        <f t="shared" si="93"/>
        <v>24509.600805041129</v>
      </c>
      <c r="AY17" s="69">
        <f t="shared" si="93"/>
        <v>24513.518289165033</v>
      </c>
      <c r="AZ17" s="69">
        <f t="shared" si="93"/>
        <v>24517.436399438746</v>
      </c>
      <c r="BA17" s="69">
        <f t="shared" si="93"/>
        <v>24521.355135962349</v>
      </c>
      <c r="BB17" s="69">
        <f t="shared" si="93"/>
        <v>24525.274498835937</v>
      </c>
      <c r="BC17" s="69">
        <f t="shared" si="93"/>
        <v>24529.194488159625</v>
      </c>
      <c r="BD17" s="69">
        <f t="shared" si="93"/>
        <v>24533.115104033539</v>
      </c>
      <c r="BE17" s="69">
        <f t="shared" si="93"/>
        <v>24537.036346557823</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39767.227018520382</v>
      </c>
      <c r="DG17" s="108">
        <f t="shared" si="15"/>
        <v>39773.583200399313</v>
      </c>
      <c r="DH17" s="108">
        <f t="shared" si="15"/>
        <v>39779.940398216517</v>
      </c>
      <c r="DI17" s="108">
        <f t="shared" si="15"/>
        <v>39786.298612134371</v>
      </c>
      <c r="DJ17" s="108">
        <f t="shared" si="15"/>
        <v>46162.029473850096</v>
      </c>
      <c r="DK17" s="108">
        <f t="shared" si="15"/>
        <v>46169.407766912853</v>
      </c>
      <c r="DL17" s="108">
        <f t="shared" si="15"/>
        <v>46176.787239282712</v>
      </c>
      <c r="DM17" s="108">
        <f t="shared" si="15"/>
        <v>46184.167891148143</v>
      </c>
      <c r="DN17" s="108">
        <f t="shared" si="15"/>
        <v>38417.480451276031</v>
      </c>
      <c r="DO17" s="108">
        <f t="shared" si="15"/>
        <v>38423.620896848573</v>
      </c>
      <c r="DP17" s="108">
        <f t="shared" si="15"/>
        <v>38429.762323877258</v>
      </c>
      <c r="DQ17" s="108">
        <f t="shared" si="15"/>
        <v>38435.904732518946</v>
      </c>
      <c r="DR17" s="108">
        <f t="shared" si="15"/>
        <v>38442.04812293053</v>
      </c>
      <c r="DS17" s="108">
        <f t="shared" si="15"/>
        <v>41689.265834523598</v>
      </c>
      <c r="DT17" s="108">
        <f t="shared" si="15"/>
        <v>41695.929224855536</v>
      </c>
      <c r="DU17" s="108">
        <f t="shared" si="15"/>
        <v>41702.59368022831</v>
      </c>
      <c r="DV17" s="108">
        <f t="shared" si="90"/>
        <v>41709.259200812157</v>
      </c>
      <c r="DW17" s="108">
        <f t="shared" si="90"/>
        <v>40685.234699585802</v>
      </c>
      <c r="DX17" s="108">
        <f t="shared" si="90"/>
        <v>40691.73761092576</v>
      </c>
      <c r="DY17" s="108">
        <f t="shared" si="90"/>
        <v>40698.241561656447</v>
      </c>
      <c r="DZ17" s="108">
        <f t="shared" si="90"/>
        <v>40704.746551943994</v>
      </c>
      <c r="EA17" s="108">
        <f t="shared" si="90"/>
        <v>45378.985735654678</v>
      </c>
      <c r="EB17" s="108">
        <f t="shared" si="90"/>
        <v>45386.238871174603</v>
      </c>
      <c r="EC17" s="108">
        <f t="shared" si="90"/>
        <v>45393.493165997097</v>
      </c>
      <c r="ED17" s="108">
        <f t="shared" si="90"/>
        <v>45400.748620307466</v>
      </c>
      <c r="EE17" s="108">
        <f t="shared" si="90"/>
        <v>45408.005234291028</v>
      </c>
      <c r="EF17" s="108">
        <f t="shared" si="90"/>
        <v>45527.522203761204</v>
      </c>
      <c r="EG17" s="108">
        <f t="shared" si="90"/>
        <v>45534.799080559504</v>
      </c>
      <c r="EH17" s="108">
        <f t="shared" si="90"/>
        <v>45542.077120455062</v>
      </c>
      <c r="EI17" s="108">
        <f t="shared" si="90"/>
        <v>45549.356323633772</v>
      </c>
      <c r="EJ17" s="108">
        <f t="shared" si="90"/>
        <v>48790.049658140437</v>
      </c>
      <c r="EK17" s="108">
        <f t="shared" si="90"/>
        <v>48797.847999960068</v>
      </c>
      <c r="EL17" s="108">
        <f t="shared" si="91"/>
        <v>48805.647588225132</v>
      </c>
      <c r="EM17" s="108">
        <f t="shared" si="91"/>
        <v>48813.448423134869</v>
      </c>
      <c r="EN17" s="108">
        <f t="shared" si="91"/>
        <v>48615.585516588086</v>
      </c>
      <c r="EO17" s="108">
        <f t="shared" si="91"/>
        <v>48623.355972988029</v>
      </c>
      <c r="EP17" s="108">
        <f t="shared" si="91"/>
        <v>48631.127671376351</v>
      </c>
      <c r="EQ17" s="108">
        <f t="shared" si="91"/>
        <v>48638.900611951583</v>
      </c>
      <c r="ER17" s="108">
        <f t="shared" si="91"/>
        <v>48646.674794912258</v>
      </c>
      <c r="ES17" s="108">
        <f t="shared" si="91"/>
        <v>48092.246796459171</v>
      </c>
      <c r="ET17" s="108">
        <f t="shared" si="91"/>
        <v>48099.933605183905</v>
      </c>
      <c r="EU17" s="108">
        <f t="shared" si="91"/>
        <v>48107.621642527229</v>
      </c>
      <c r="EV17" s="108">
        <f t="shared" si="91"/>
        <v>48115.310908685518</v>
      </c>
      <c r="EW17" s="108">
        <f t="shared" si="91"/>
        <v>43139.847923850772</v>
      </c>
      <c r="EX17" s="108">
        <f t="shared" si="91"/>
        <v>43146.743167502173</v>
      </c>
      <c r="EY17" s="108">
        <f t="shared" si="91"/>
        <v>43153.639513252609</v>
      </c>
      <c r="EZ17" s="108">
        <f t="shared" si="91"/>
        <v>43160.536961278245</v>
      </c>
      <c r="FA17" s="108">
        <f t="shared" si="91"/>
        <v>40333.225752923427</v>
      </c>
      <c r="FB17" s="108">
        <f t="shared" si="92"/>
        <v>40339.67240102715</v>
      </c>
      <c r="FC17" s="108">
        <f t="shared" si="92"/>
        <v>40346.120079528795</v>
      </c>
      <c r="FD17" s="108">
        <f t="shared" si="92"/>
        <v>40352.568788593053</v>
      </c>
      <c r="FE17" s="108">
        <f t="shared" si="92"/>
        <v>40359.018528384629</v>
      </c>
    </row>
    <row r="18" spans="1:161" ht="15.75" x14ac:dyDescent="0.25">
      <c r="A18" s="47" t="s">
        <v>222</v>
      </c>
      <c r="B18" s="12">
        <f>'Urb proj of all 25 ARs '!P18</f>
        <v>28925.523188948056</v>
      </c>
      <c r="C18" s="12">
        <f>'Urb proj of all 25 ARs '!Q18</f>
        <v>29166.917356362326</v>
      </c>
      <c r="D18" s="100">
        <f t="shared" si="10"/>
        <v>8.3453690997195972E-3</v>
      </c>
      <c r="E18" s="101">
        <f t="shared" si="11"/>
        <v>1.5983467682989527E-4</v>
      </c>
      <c r="F18" s="69">
        <f t="shared" si="12"/>
        <v>28930.146490599098</v>
      </c>
      <c r="G18" s="69">
        <f t="shared" si="13"/>
        <v>28934.770531214064</v>
      </c>
      <c r="H18" s="69">
        <f>G18*(1+$E$18)</f>
        <v>28939.39531091107</v>
      </c>
      <c r="I18" s="69">
        <f t="shared" ref="I18:BE18" si="94">H18*(1+$E$18)</f>
        <v>28944.020829808243</v>
      </c>
      <c r="J18" s="69">
        <f t="shared" si="94"/>
        <v>28948.647088023732</v>
      </c>
      <c r="K18" s="69">
        <f t="shared" si="94"/>
        <v>28953.274085675708</v>
      </c>
      <c r="L18" s="69">
        <f t="shared" si="94"/>
        <v>28957.901822882359</v>
      </c>
      <c r="M18" s="69">
        <f t="shared" si="94"/>
        <v>28962.530299761893</v>
      </c>
      <c r="N18" s="69">
        <f t="shared" si="94"/>
        <v>28967.15951643253</v>
      </c>
      <c r="O18" s="69">
        <f t="shared" si="94"/>
        <v>28971.789473012519</v>
      </c>
      <c r="P18" s="69">
        <f t="shared" si="94"/>
        <v>28976.420169620123</v>
      </c>
      <c r="Q18" s="69">
        <f t="shared" si="94"/>
        <v>28981.051606373621</v>
      </c>
      <c r="R18" s="69">
        <f t="shared" si="94"/>
        <v>28985.683783391316</v>
      </c>
      <c r="S18" s="69">
        <f t="shared" si="94"/>
        <v>28990.316700791529</v>
      </c>
      <c r="T18" s="69">
        <f t="shared" si="94"/>
        <v>28994.950358692597</v>
      </c>
      <c r="U18" s="69">
        <f t="shared" si="94"/>
        <v>28999.584757212877</v>
      </c>
      <c r="V18" s="69">
        <f t="shared" si="94"/>
        <v>29004.219896470746</v>
      </c>
      <c r="W18" s="69">
        <f t="shared" si="94"/>
        <v>29008.855776584602</v>
      </c>
      <c r="X18" s="69">
        <f t="shared" si="94"/>
        <v>29013.492397672857</v>
      </c>
      <c r="Y18" s="69">
        <f t="shared" si="94"/>
        <v>29018.129759853946</v>
      </c>
      <c r="Z18" s="69">
        <f t="shared" si="94"/>
        <v>29022.767863246321</v>
      </c>
      <c r="AA18" s="69">
        <f t="shared" si="94"/>
        <v>29027.406707968454</v>
      </c>
      <c r="AB18" s="69">
        <f t="shared" si="94"/>
        <v>29032.046294138832</v>
      </c>
      <c r="AC18" s="69">
        <f t="shared" si="94"/>
        <v>29036.686621875968</v>
      </c>
      <c r="AD18" s="69">
        <f t="shared" si="94"/>
        <v>29041.327691298386</v>
      </c>
      <c r="AE18" s="69">
        <f t="shared" si="94"/>
        <v>29045.969502524636</v>
      </c>
      <c r="AF18" s="69">
        <f t="shared" si="94"/>
        <v>29050.612055673282</v>
      </c>
      <c r="AG18" s="69">
        <f t="shared" si="94"/>
        <v>29055.25535086291</v>
      </c>
      <c r="AH18" s="69">
        <f t="shared" si="94"/>
        <v>29059.899388212125</v>
      </c>
      <c r="AI18" s="69">
        <f t="shared" si="94"/>
        <v>29064.544167839547</v>
      </c>
      <c r="AJ18" s="69">
        <f t="shared" si="94"/>
        <v>29069.189689863822</v>
      </c>
      <c r="AK18" s="69">
        <f t="shared" si="94"/>
        <v>29073.83595440361</v>
      </c>
      <c r="AL18" s="69">
        <f t="shared" si="94"/>
        <v>29078.482961577589</v>
      </c>
      <c r="AM18" s="69">
        <f t="shared" si="94"/>
        <v>29083.130711504455</v>
      </c>
      <c r="AN18" s="69">
        <f t="shared" si="94"/>
        <v>29087.779204302929</v>
      </c>
      <c r="AO18" s="69">
        <f t="shared" si="94"/>
        <v>29092.42844009175</v>
      </c>
      <c r="AP18" s="69">
        <f t="shared" si="94"/>
        <v>29097.078418989669</v>
      </c>
      <c r="AQ18" s="69">
        <f t="shared" si="94"/>
        <v>29101.729141115462</v>
      </c>
      <c r="AR18" s="69">
        <f t="shared" si="94"/>
        <v>29106.380606587922</v>
      </c>
      <c r="AS18" s="69">
        <f t="shared" si="94"/>
        <v>29111.032815525865</v>
      </c>
      <c r="AT18" s="69">
        <f t="shared" si="94"/>
        <v>29115.685768048119</v>
      </c>
      <c r="AU18" s="69">
        <f t="shared" si="94"/>
        <v>29120.339464273537</v>
      </c>
      <c r="AV18" s="69">
        <f t="shared" si="94"/>
        <v>29124.993904320985</v>
      </c>
      <c r="AW18" s="69">
        <f t="shared" si="94"/>
        <v>29129.649088309354</v>
      </c>
      <c r="AX18" s="69">
        <f t="shared" si="94"/>
        <v>29134.305016357554</v>
      </c>
      <c r="AY18" s="69">
        <f t="shared" si="94"/>
        <v>29138.961688584506</v>
      </c>
      <c r="AZ18" s="69">
        <f t="shared" si="94"/>
        <v>29143.619105109159</v>
      </c>
      <c r="BA18" s="69">
        <f t="shared" si="94"/>
        <v>29148.277266050478</v>
      </c>
      <c r="BB18" s="69">
        <f t="shared" si="94"/>
        <v>29152.936171527446</v>
      </c>
      <c r="BC18" s="69">
        <f t="shared" si="94"/>
        <v>29157.595821659066</v>
      </c>
      <c r="BD18" s="69">
        <f t="shared" si="94"/>
        <v>29162.256216564358</v>
      </c>
      <c r="BE18" s="69">
        <f t="shared" si="94"/>
        <v>29166.917356362363</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33118.234195982346</v>
      </c>
      <c r="DG18" s="108">
        <f t="shared" si="15"/>
        <v>33123.527638242238</v>
      </c>
      <c r="DH18" s="108">
        <f t="shared" si="15"/>
        <v>33128.821926577759</v>
      </c>
      <c r="DI18" s="108">
        <f t="shared" si="15"/>
        <v>33134.117061124154</v>
      </c>
      <c r="DJ18" s="108">
        <f t="shared" si="15"/>
        <v>36713.137273178909</v>
      </c>
      <c r="DK18" s="108">
        <f t="shared" si="15"/>
        <v>36719.005305610379</v>
      </c>
      <c r="DL18" s="108">
        <f t="shared" si="15"/>
        <v>36724.874275956914</v>
      </c>
      <c r="DM18" s="108">
        <f t="shared" si="15"/>
        <v>36730.744184368436</v>
      </c>
      <c r="DN18" s="108">
        <f t="shared" si="15"/>
        <v>32458.872346240987</v>
      </c>
      <c r="DO18" s="108">
        <f t="shared" si="15"/>
        <v>32464.06039961271</v>
      </c>
      <c r="DP18" s="108">
        <f t="shared" si="15"/>
        <v>32469.249282215271</v>
      </c>
      <c r="DQ18" s="108">
        <f t="shared" si="15"/>
        <v>32474.438994181201</v>
      </c>
      <c r="DR18" s="108">
        <f t="shared" si="15"/>
        <v>32479.629535643067</v>
      </c>
      <c r="DS18" s="108">
        <f t="shared" si="15"/>
        <v>33104.464357825738</v>
      </c>
      <c r="DT18" s="108">
        <f t="shared" si="15"/>
        <v>33109.755599188</v>
      </c>
      <c r="DU18" s="108">
        <f t="shared" si="15"/>
        <v>33115.047686274112</v>
      </c>
      <c r="DV18" s="108">
        <f t="shared" si="90"/>
        <v>33120.340619219256</v>
      </c>
      <c r="DW18" s="108">
        <f t="shared" si="90"/>
        <v>32906.83055006573</v>
      </c>
      <c r="DX18" s="108">
        <f t="shared" si="90"/>
        <v>32912.09020269219</v>
      </c>
      <c r="DY18" s="108">
        <f t="shared" si="90"/>
        <v>32917.350695993533</v>
      </c>
      <c r="DZ18" s="108">
        <f t="shared" si="90"/>
        <v>32922.61203010413</v>
      </c>
      <c r="EA18" s="108">
        <f t="shared" si="90"/>
        <v>33599.589423926765</v>
      </c>
      <c r="EB18" s="108">
        <f t="shared" si="90"/>
        <v>33604.959803443955</v>
      </c>
      <c r="EC18" s="108">
        <f t="shared" si="90"/>
        <v>33610.331041334022</v>
      </c>
      <c r="ED18" s="108">
        <f t="shared" si="90"/>
        <v>33615.703137734163</v>
      </c>
      <c r="EE18" s="108">
        <f t="shared" si="90"/>
        <v>33621.076092781586</v>
      </c>
      <c r="EF18" s="108">
        <f t="shared" si="90"/>
        <v>33571.867642796555</v>
      </c>
      <c r="EG18" s="108">
        <f t="shared" si="90"/>
        <v>33577.233591411816</v>
      </c>
      <c r="EH18" s="108">
        <f t="shared" si="90"/>
        <v>33582.600397691742</v>
      </c>
      <c r="EI18" s="108">
        <f t="shared" si="90"/>
        <v>33587.968061773412</v>
      </c>
      <c r="EJ18" s="108">
        <f t="shared" si="90"/>
        <v>34266.548078595479</v>
      </c>
      <c r="EK18" s="108">
        <f t="shared" si="90"/>
        <v>34272.025061233697</v>
      </c>
      <c r="EL18" s="108">
        <f t="shared" si="91"/>
        <v>34277.502919283666</v>
      </c>
      <c r="EM18" s="108">
        <f t="shared" si="91"/>
        <v>34282.981652885304</v>
      </c>
      <c r="EN18" s="108">
        <f t="shared" si="91"/>
        <v>36888.191302591018</v>
      </c>
      <c r="EO18" s="108">
        <f t="shared" si="91"/>
        <v>36894.087314726705</v>
      </c>
      <c r="EP18" s="108">
        <f t="shared" si="91"/>
        <v>36899.984269249595</v>
      </c>
      <c r="EQ18" s="108">
        <f t="shared" si="91"/>
        <v>36905.882166310294</v>
      </c>
      <c r="ER18" s="108">
        <f t="shared" si="91"/>
        <v>36911.781006059471</v>
      </c>
      <c r="ES18" s="108">
        <f t="shared" si="91"/>
        <v>35096.196718245075</v>
      </c>
      <c r="ET18" s="108">
        <f t="shared" si="91"/>
        <v>35101.806307505496</v>
      </c>
      <c r="EU18" s="108">
        <f t="shared" si="91"/>
        <v>35107.416793372802</v>
      </c>
      <c r="EV18" s="108">
        <f t="shared" si="91"/>
        <v>35113.028175990301</v>
      </c>
      <c r="EW18" s="108">
        <f t="shared" si="91"/>
        <v>35380.162283492573</v>
      </c>
      <c r="EX18" s="108">
        <f t="shared" si="91"/>
        <v>35385.81726029735</v>
      </c>
      <c r="EY18" s="108">
        <f t="shared" si="91"/>
        <v>35391.473140963506</v>
      </c>
      <c r="EZ18" s="108">
        <f t="shared" si="91"/>
        <v>35397.129925635527</v>
      </c>
      <c r="FA18" s="108">
        <f t="shared" si="91"/>
        <v>33189.268853598121</v>
      </c>
      <c r="FB18" s="108">
        <f t="shared" si="92"/>
        <v>33194.573649659556</v>
      </c>
      <c r="FC18" s="108">
        <f t="shared" si="92"/>
        <v>33199.87929361136</v>
      </c>
      <c r="FD18" s="108">
        <f t="shared" si="92"/>
        <v>33205.185785589048</v>
      </c>
      <c r="FE18" s="108">
        <f t="shared" si="92"/>
        <v>33210.493125728164</v>
      </c>
    </row>
    <row r="19" spans="1:161" ht="15.75" x14ac:dyDescent="0.25">
      <c r="A19" s="47" t="s">
        <v>178</v>
      </c>
      <c r="B19" s="12">
        <f>'Urb proj of all 25 ARs '!P19</f>
        <v>46712.957382028151</v>
      </c>
      <c r="C19" s="12">
        <f>'Urb proj of all 25 ARs '!Q19</f>
        <v>47102.794253120643</v>
      </c>
      <c r="D19" s="100">
        <f t="shared" si="10"/>
        <v>8.3453690997194966E-3</v>
      </c>
      <c r="E19" s="101">
        <f t="shared" si="11"/>
        <v>1.5983467682989527E-4</v>
      </c>
      <c r="F19" s="69">
        <f t="shared" si="12"/>
        <v>46720.423732475079</v>
      </c>
      <c r="G19" s="69">
        <f t="shared" si="13"/>
        <v>46727.891276303715</v>
      </c>
      <c r="H19" s="69">
        <f>G19*(1+$E$19)</f>
        <v>46735.360013704805</v>
      </c>
      <c r="I19" s="69">
        <f t="shared" ref="I19:BE19" si="95">H19*(1+$E$19)</f>
        <v>46742.829944869125</v>
      </c>
      <c r="J19" s="69">
        <f t="shared" si="95"/>
        <v>46750.301069987479</v>
      </c>
      <c r="K19" s="69">
        <f t="shared" si="95"/>
        <v>46757.773389250702</v>
      </c>
      <c r="L19" s="69">
        <f t="shared" si="95"/>
        <v>46765.246902849656</v>
      </c>
      <c r="M19" s="69">
        <f t="shared" si="95"/>
        <v>46772.721610975241</v>
      </c>
      <c r="N19" s="69">
        <f t="shared" si="95"/>
        <v>46780.197513818384</v>
      </c>
      <c r="O19" s="69">
        <f t="shared" si="95"/>
        <v>46787.674611570044</v>
      </c>
      <c r="P19" s="69">
        <f t="shared" si="95"/>
        <v>46795.152904421207</v>
      </c>
      <c r="Q19" s="69">
        <f t="shared" si="95"/>
        <v>46802.632392562889</v>
      </c>
      <c r="R19" s="69">
        <f t="shared" si="95"/>
        <v>46810.113076186142</v>
      </c>
      <c r="S19" s="69">
        <f t="shared" si="95"/>
        <v>46817.594955482047</v>
      </c>
      <c r="T19" s="69">
        <f t="shared" si="95"/>
        <v>46825.078030641707</v>
      </c>
      <c r="U19" s="69">
        <f t="shared" si="95"/>
        <v>46832.562301856269</v>
      </c>
      <c r="V19" s="69">
        <f t="shared" si="95"/>
        <v>46840.047769316901</v>
      </c>
      <c r="W19" s="69">
        <f t="shared" si="95"/>
        <v>46847.534433214809</v>
      </c>
      <c r="X19" s="69">
        <f t="shared" si="95"/>
        <v>46855.022293741218</v>
      </c>
      <c r="Y19" s="69">
        <f t="shared" si="95"/>
        <v>46862.511351087393</v>
      </c>
      <c r="Z19" s="69">
        <f t="shared" si="95"/>
        <v>46870.001605444631</v>
      </c>
      <c r="AA19" s="69">
        <f t="shared" si="95"/>
        <v>46877.493057004256</v>
      </c>
      <c r="AB19" s="69">
        <f t="shared" si="95"/>
        <v>46884.985705957617</v>
      </c>
      <c r="AC19" s="69">
        <f t="shared" si="95"/>
        <v>46892.479552496101</v>
      </c>
      <c r="AD19" s="69">
        <f t="shared" si="95"/>
        <v>46899.974596811124</v>
      </c>
      <c r="AE19" s="69">
        <f t="shared" si="95"/>
        <v>46907.470839094138</v>
      </c>
      <c r="AF19" s="69">
        <f t="shared" si="95"/>
        <v>46914.96827953661</v>
      </c>
      <c r="AG19" s="69">
        <f t="shared" si="95"/>
        <v>46922.466918330058</v>
      </c>
      <c r="AH19" s="69">
        <f t="shared" si="95"/>
        <v>46929.966755666013</v>
      </c>
      <c r="AI19" s="69">
        <f t="shared" si="95"/>
        <v>46937.467791736046</v>
      </c>
      <c r="AJ19" s="69">
        <f t="shared" si="95"/>
        <v>46944.970026731753</v>
      </c>
      <c r="AK19" s="69">
        <f t="shared" si="95"/>
        <v>46952.473460844762</v>
      </c>
      <c r="AL19" s="69">
        <f t="shared" si="95"/>
        <v>46959.978094266742</v>
      </c>
      <c r="AM19" s="69">
        <f t="shared" si="95"/>
        <v>46967.48392718938</v>
      </c>
      <c r="AN19" s="69">
        <f t="shared" si="95"/>
        <v>46974.990959804396</v>
      </c>
      <c r="AO19" s="69">
        <f t="shared" si="95"/>
        <v>46982.499192303541</v>
      </c>
      <c r="AP19" s="69">
        <f t="shared" si="95"/>
        <v>46990.008624878603</v>
      </c>
      <c r="AQ19" s="69">
        <f t="shared" si="95"/>
        <v>46997.519257721397</v>
      </c>
      <c r="AR19" s="69">
        <f t="shared" si="95"/>
        <v>47005.03109102376</v>
      </c>
      <c r="AS19" s="69">
        <f t="shared" si="95"/>
        <v>47012.544124977576</v>
      </c>
      <c r="AT19" s="69">
        <f t="shared" si="95"/>
        <v>47020.058359774746</v>
      </c>
      <c r="AU19" s="69">
        <f t="shared" si="95"/>
        <v>47027.573795607204</v>
      </c>
      <c r="AV19" s="69">
        <f t="shared" si="95"/>
        <v>47035.090432666919</v>
      </c>
      <c r="AW19" s="69">
        <f t="shared" si="95"/>
        <v>47042.608271145888</v>
      </c>
      <c r="AX19" s="69">
        <f t="shared" si="95"/>
        <v>47050.127311236145</v>
      </c>
      <c r="AY19" s="69">
        <f t="shared" si="95"/>
        <v>47057.64755312974</v>
      </c>
      <c r="AZ19" s="69">
        <f t="shared" si="95"/>
        <v>47065.168997018773</v>
      </c>
      <c r="BA19" s="69">
        <f t="shared" si="95"/>
        <v>47072.691643095357</v>
      </c>
      <c r="BB19" s="69">
        <f t="shared" si="95"/>
        <v>47080.215491551644</v>
      </c>
      <c r="BC19" s="69">
        <f t="shared" si="95"/>
        <v>47087.740542579821</v>
      </c>
      <c r="BD19" s="69">
        <f t="shared" si="95"/>
        <v>47095.266796372096</v>
      </c>
      <c r="BE19" s="69">
        <f t="shared" si="95"/>
        <v>47102.794253120715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47380.089220674112</v>
      </c>
      <c r="DG19" s="108">
        <f t="shared" si="15"/>
        <v>47387.662201922874</v>
      </c>
      <c r="DH19" s="108">
        <f t="shared" si="15"/>
        <v>47395.236393596642</v>
      </c>
      <c r="DI19" s="108">
        <f t="shared" si="15"/>
        <v>47402.811795888891</v>
      </c>
      <c r="DJ19" s="108">
        <f t="shared" si="15"/>
        <v>51077.611014356102</v>
      </c>
      <c r="DK19" s="108">
        <f t="shared" si="15"/>
        <v>51085.774987805824</v>
      </c>
      <c r="DL19" s="108">
        <f t="shared" si="15"/>
        <v>51093.940266141602</v>
      </c>
      <c r="DM19" s="108">
        <f t="shared" si="15"/>
        <v>51102.106849572003</v>
      </c>
      <c r="DN19" s="108">
        <f t="shared" si="15"/>
        <v>45318.64931393131</v>
      </c>
      <c r="DO19" s="108">
        <f t="shared" si="15"/>
        <v>45325.892805598764</v>
      </c>
      <c r="DP19" s="108">
        <f t="shared" si="15"/>
        <v>45333.137455027376</v>
      </c>
      <c r="DQ19" s="108">
        <f t="shared" si="15"/>
        <v>45340.383262402182</v>
      </c>
      <c r="DR19" s="108">
        <f t="shared" si="15"/>
        <v>45347.630227908274</v>
      </c>
      <c r="DS19" s="108">
        <f t="shared" si="15"/>
        <v>46397.733425537626</v>
      </c>
      <c r="DT19" s="108">
        <f t="shared" si="15"/>
        <v>46405.149392265339</v>
      </c>
      <c r="DU19" s="108">
        <f t="shared" si="15"/>
        <v>46412.566544321693</v>
      </c>
      <c r="DV19" s="108">
        <f t="shared" si="90"/>
        <v>46419.984881896147</v>
      </c>
      <c r="DW19" s="108">
        <f t="shared" si="90"/>
        <v>45792.390125657541</v>
      </c>
      <c r="DX19" s="108">
        <f t="shared" si="90"/>
        <v>45799.709337534543</v>
      </c>
      <c r="DY19" s="108">
        <f t="shared" si="90"/>
        <v>45807.029719275408</v>
      </c>
      <c r="DZ19" s="108">
        <f t="shared" si="90"/>
        <v>45814.351271067128</v>
      </c>
      <c r="EA19" s="108">
        <f t="shared" si="90"/>
        <v>46993.930305229231</v>
      </c>
      <c r="EB19" s="108">
        <f t="shared" si="90"/>
        <v>47001.441564892535</v>
      </c>
      <c r="EC19" s="108">
        <f t="shared" si="90"/>
        <v>47008.9540251156</v>
      </c>
      <c r="ED19" s="108">
        <f t="shared" si="90"/>
        <v>47016.467686090313</v>
      </c>
      <c r="EE19" s="108">
        <f t="shared" si="90"/>
        <v>47023.9825480086</v>
      </c>
      <c r="EF19" s="108">
        <f t="shared" si="90"/>
        <v>46763.284594505858</v>
      </c>
      <c r="EG19" s="108">
        <f t="shared" si="90"/>
        <v>46770.758988986527</v>
      </c>
      <c r="EH19" s="108">
        <f t="shared" si="90"/>
        <v>46778.234578134623</v>
      </c>
      <c r="EI19" s="108">
        <f t="shared" si="90"/>
        <v>46785.711362141097</v>
      </c>
      <c r="EJ19" s="108">
        <f t="shared" si="90"/>
        <v>46978.688071776494</v>
      </c>
      <c r="EK19" s="108">
        <f t="shared" si="90"/>
        <v>46986.196895202338</v>
      </c>
      <c r="EL19" s="108">
        <f t="shared" si="91"/>
        <v>46993.706918798554</v>
      </c>
      <c r="EM19" s="108">
        <f t="shared" si="91"/>
        <v>47001.218142756959</v>
      </c>
      <c r="EN19" s="108">
        <f t="shared" si="91"/>
        <v>51304.435158576729</v>
      </c>
      <c r="EO19" s="108">
        <f t="shared" si="91"/>
        <v>51312.635386390233</v>
      </c>
      <c r="EP19" s="108">
        <f t="shared" si="91"/>
        <v>51320.836924884505</v>
      </c>
      <c r="EQ19" s="108">
        <f t="shared" si="91"/>
        <v>51329.03977426904</v>
      </c>
      <c r="ER19" s="108">
        <f t="shared" si="91"/>
        <v>51337.243934753344</v>
      </c>
      <c r="ES19" s="108">
        <f t="shared" si="91"/>
        <v>49597.690387521397</v>
      </c>
      <c r="ET19" s="108">
        <f t="shared" si="91"/>
        <v>49605.617818335995</v>
      </c>
      <c r="EU19" s="108">
        <f t="shared" si="91"/>
        <v>49613.54651622894</v>
      </c>
      <c r="EV19" s="108">
        <f t="shared" si="91"/>
        <v>49621.476481402744</v>
      </c>
      <c r="EW19" s="108">
        <f t="shared" si="91"/>
        <v>49589.996759605674</v>
      </c>
      <c r="EX19" s="108">
        <f t="shared" si="91"/>
        <v>49597.922960711745</v>
      </c>
      <c r="EY19" s="108">
        <f t="shared" si="91"/>
        <v>49605.850428699603</v>
      </c>
      <c r="EZ19" s="108">
        <f t="shared" si="91"/>
        <v>49613.779163771746</v>
      </c>
      <c r="FA19" s="108">
        <f t="shared" si="91"/>
        <v>45487.80661823527</v>
      </c>
      <c r="FB19" s="108">
        <f t="shared" si="92"/>
        <v>45495.077147105796</v>
      </c>
      <c r="FC19" s="108">
        <f t="shared" si="92"/>
        <v>45502.348838058955</v>
      </c>
      <c r="FD19" s="108">
        <f t="shared" si="92"/>
        <v>45509.621691280488</v>
      </c>
      <c r="FE19" s="108">
        <f t="shared" si="92"/>
        <v>45516.895706956166</v>
      </c>
    </row>
    <row r="20" spans="1:161" ht="15.75" x14ac:dyDescent="0.25">
      <c r="A20" s="47" t="s">
        <v>195</v>
      </c>
      <c r="B20" s="12">
        <f>'Urb proj of all 25 ARs '!P20</f>
        <v>155092.70029620759</v>
      </c>
      <c r="C20" s="12">
        <f>'Urb proj of all 25 ARs '!Q20</f>
        <v>156387.00612485164</v>
      </c>
      <c r="D20" s="100">
        <f t="shared" si="10"/>
        <v>8.3453690997196406E-3</v>
      </c>
      <c r="E20" s="101">
        <f t="shared" si="11"/>
        <v>1.5983467682989527E-4</v>
      </c>
      <c r="F20" s="69">
        <f t="shared" si="12"/>
        <v>155117.48948783812</v>
      </c>
      <c r="G20" s="69">
        <f t="shared" si="13"/>
        <v>155142.28264164107</v>
      </c>
      <c r="H20" s="69">
        <f>G20*(1+$E$20)</f>
        <v>155167.07975824975</v>
      </c>
      <c r="I20" s="69">
        <f t="shared" ref="I20:BE20" si="96">H20*(1+$E$20)</f>
        <v>155191.88083829754</v>
      </c>
      <c r="J20" s="69">
        <f t="shared" si="96"/>
        <v>155216.68588241795</v>
      </c>
      <c r="K20" s="69">
        <f t="shared" si="96"/>
        <v>155241.49489124457</v>
      </c>
      <c r="L20" s="69">
        <f t="shared" si="96"/>
        <v>155266.3078654111</v>
      </c>
      <c r="M20" s="69">
        <f t="shared" si="96"/>
        <v>155291.12480555134</v>
      </c>
      <c r="N20" s="69">
        <f t="shared" si="96"/>
        <v>155315.9457122992</v>
      </c>
      <c r="O20" s="69">
        <f t="shared" si="96"/>
        <v>155340.77058628865</v>
      </c>
      <c r="P20" s="69">
        <f t="shared" si="96"/>
        <v>155365.59942815383</v>
      </c>
      <c r="Q20" s="69">
        <f t="shared" si="96"/>
        <v>155390.43223852891</v>
      </c>
      <c r="R20" s="69">
        <f t="shared" si="96"/>
        <v>155415.26901804822</v>
      </c>
      <c r="S20" s="69">
        <f t="shared" si="96"/>
        <v>155440.10976734615</v>
      </c>
      <c r="T20" s="69">
        <f t="shared" si="96"/>
        <v>155464.95448705723</v>
      </c>
      <c r="U20" s="69">
        <f t="shared" si="96"/>
        <v>155489.80317781604</v>
      </c>
      <c r="V20" s="69">
        <f t="shared" si="96"/>
        <v>155514.6558402573</v>
      </c>
      <c r="W20" s="69">
        <f t="shared" si="96"/>
        <v>155539.51247501583</v>
      </c>
      <c r="X20" s="69">
        <f t="shared" si="96"/>
        <v>155564.37308272655</v>
      </c>
      <c r="Y20" s="69">
        <f t="shared" si="96"/>
        <v>155589.23766402446</v>
      </c>
      <c r="Z20" s="69">
        <f t="shared" si="96"/>
        <v>155614.10621954469</v>
      </c>
      <c r="AA20" s="69">
        <f t="shared" si="96"/>
        <v>155638.97874992245</v>
      </c>
      <c r="AB20" s="69">
        <f t="shared" si="96"/>
        <v>155663.85525579308</v>
      </c>
      <c r="AC20" s="69">
        <f t="shared" si="96"/>
        <v>155688.73573779198</v>
      </c>
      <c r="AD20" s="69">
        <f t="shared" si="96"/>
        <v>155713.62019655469</v>
      </c>
      <c r="AE20" s="69">
        <f t="shared" si="96"/>
        <v>155738.50863271681</v>
      </c>
      <c r="AF20" s="69">
        <f t="shared" si="96"/>
        <v>155763.40104691408</v>
      </c>
      <c r="AG20" s="69">
        <f t="shared" si="96"/>
        <v>155788.29743978233</v>
      </c>
      <c r="AH20" s="69">
        <f t="shared" si="96"/>
        <v>155813.19781195751</v>
      </c>
      <c r="AI20" s="69">
        <f t="shared" si="96"/>
        <v>155838.10216407562</v>
      </c>
      <c r="AJ20" s="69">
        <f t="shared" si="96"/>
        <v>155863.0104967728</v>
      </c>
      <c r="AK20" s="69">
        <f t="shared" si="96"/>
        <v>155887.9228106853</v>
      </c>
      <c r="AL20" s="69">
        <f t="shared" si="96"/>
        <v>155912.83910644942</v>
      </c>
      <c r="AM20" s="69">
        <f t="shared" si="96"/>
        <v>155937.75938470164</v>
      </c>
      <c r="AN20" s="69">
        <f t="shared" si="96"/>
        <v>155962.68364607848</v>
      </c>
      <c r="AO20" s="69">
        <f t="shared" si="96"/>
        <v>155987.61189121657</v>
      </c>
      <c r="AP20" s="69">
        <f t="shared" si="96"/>
        <v>156012.54412075266</v>
      </c>
      <c r="AQ20" s="69">
        <f t="shared" si="96"/>
        <v>156037.48033532361</v>
      </c>
      <c r="AR20" s="69">
        <f t="shared" si="96"/>
        <v>156062.42053556634</v>
      </c>
      <c r="AS20" s="69">
        <f t="shared" si="96"/>
        <v>156087.36472211793</v>
      </c>
      <c r="AT20" s="69">
        <f t="shared" si="96"/>
        <v>156112.31289561553</v>
      </c>
      <c r="AU20" s="69">
        <f t="shared" si="96"/>
        <v>156137.26505669637</v>
      </c>
      <c r="AV20" s="69">
        <f t="shared" si="96"/>
        <v>156162.2212059978</v>
      </c>
      <c r="AW20" s="69">
        <f t="shared" si="96"/>
        <v>156187.18134415732</v>
      </c>
      <c r="AX20" s="69">
        <f t="shared" si="96"/>
        <v>156212.14547181243</v>
      </c>
      <c r="AY20" s="69">
        <f t="shared" si="96"/>
        <v>156237.11358960083</v>
      </c>
      <c r="AZ20" s="69">
        <f t="shared" si="96"/>
        <v>156262.08569816026</v>
      </c>
      <c r="BA20" s="69">
        <f t="shared" si="96"/>
        <v>156287.06179812859</v>
      </c>
      <c r="BB20" s="69">
        <f t="shared" si="96"/>
        <v>156312.0418901438</v>
      </c>
      <c r="BC20" s="69">
        <f t="shared" si="96"/>
        <v>156337.02597484391</v>
      </c>
      <c r="BD20" s="69">
        <f t="shared" si="96"/>
        <v>156362.01405286716</v>
      </c>
      <c r="BE20" s="69">
        <f t="shared" si="96"/>
        <v>156387.00612485176</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169765.80339652693</v>
      </c>
      <c r="DG20" s="108">
        <f t="shared" si="15"/>
        <v>169792.93785884956</v>
      </c>
      <c r="DH20" s="108">
        <f t="shared" si="15"/>
        <v>169820.07665820024</v>
      </c>
      <c r="DI20" s="108">
        <f t="shared" si="15"/>
        <v>169847.21979527213</v>
      </c>
      <c r="DJ20" s="108">
        <f t="shared" si="15"/>
        <v>193425.64104059892</v>
      </c>
      <c r="DK20" s="108">
        <f t="shared" si="15"/>
        <v>193456.55716542524</v>
      </c>
      <c r="DL20" s="108">
        <f t="shared" si="15"/>
        <v>193487.47823172039</v>
      </c>
      <c r="DM20" s="108">
        <f t="shared" si="15"/>
        <v>193518.40424027419</v>
      </c>
      <c r="DN20" s="108">
        <f t="shared" si="15"/>
        <v>172191.43592979456</v>
      </c>
      <c r="DO20" s="108">
        <f t="shared" si="15"/>
        <v>172218.95809230927</v>
      </c>
      <c r="DP20" s="108">
        <f t="shared" si="15"/>
        <v>172246.48465381996</v>
      </c>
      <c r="DQ20" s="108">
        <f t="shared" si="15"/>
        <v>172274.0156150297</v>
      </c>
      <c r="DR20" s="108">
        <f t="shared" si="15"/>
        <v>172301.55097664171</v>
      </c>
      <c r="DS20" s="108">
        <f t="shared" si="15"/>
        <v>175047.5173034223</v>
      </c>
      <c r="DT20" s="108">
        <f t="shared" si="15"/>
        <v>175075.49596678038</v>
      </c>
      <c r="DU20" s="108">
        <f t="shared" si="15"/>
        <v>175103.47910209905</v>
      </c>
      <c r="DV20" s="108">
        <f t="shared" si="90"/>
        <v>175131.46671009314</v>
      </c>
      <c r="DW20" s="108">
        <f t="shared" si="90"/>
        <v>177863.22042699609</v>
      </c>
      <c r="DX20" s="108">
        <f t="shared" si="90"/>
        <v>177891.64913735294</v>
      </c>
      <c r="DY20" s="108">
        <f t="shared" si="90"/>
        <v>177920.08239160353</v>
      </c>
      <c r="DZ20" s="108">
        <f t="shared" si="90"/>
        <v>177948.52019047414</v>
      </c>
      <c r="EA20" s="108">
        <f t="shared" si="90"/>
        <v>180827.20418880667</v>
      </c>
      <c r="EB20" s="108">
        <f t="shared" si="90"/>
        <v>180856.10664655024</v>
      </c>
      <c r="EC20" s="108">
        <f t="shared" si="90"/>
        <v>180885.01372390881</v>
      </c>
      <c r="ED20" s="108">
        <f t="shared" si="90"/>
        <v>180913.92542162075</v>
      </c>
      <c r="EE20" s="108">
        <f t="shared" si="90"/>
        <v>180942.84174042451</v>
      </c>
      <c r="EF20" s="108">
        <f t="shared" si="90"/>
        <v>190183.33922012491</v>
      </c>
      <c r="EG20" s="108">
        <f t="shared" si="90"/>
        <v>190213.73711268755</v>
      </c>
      <c r="EH20" s="108">
        <f t="shared" si="90"/>
        <v>190244.1398638876</v>
      </c>
      <c r="EI20" s="108">
        <f t="shared" si="90"/>
        <v>190274.54747450154</v>
      </c>
      <c r="EJ20" s="108">
        <f t="shared" si="90"/>
        <v>193311.43218814154</v>
      </c>
      <c r="EK20" s="108">
        <f t="shared" si="90"/>
        <v>193342.33005843285</v>
      </c>
      <c r="EL20" s="108">
        <f t="shared" si="91"/>
        <v>193373.23286727528</v>
      </c>
      <c r="EM20" s="108">
        <f t="shared" si="91"/>
        <v>193404.14061545819</v>
      </c>
      <c r="EN20" s="108">
        <f t="shared" si="91"/>
        <v>208714.50112877268</v>
      </c>
      <c r="EO20" s="108">
        <f t="shared" si="91"/>
        <v>208747.86094361029</v>
      </c>
      <c r="EP20" s="108">
        <f t="shared" si="91"/>
        <v>208781.22609050313</v>
      </c>
      <c r="EQ20" s="108">
        <f t="shared" si="91"/>
        <v>208814.59657030346</v>
      </c>
      <c r="ER20" s="108">
        <f t="shared" si="91"/>
        <v>208847.97238386361</v>
      </c>
      <c r="ES20" s="108">
        <f t="shared" si="91"/>
        <v>187376.25182209257</v>
      </c>
      <c r="ET20" s="108">
        <f t="shared" si="91"/>
        <v>187406.20104474816</v>
      </c>
      <c r="EU20" s="108">
        <f t="shared" si="91"/>
        <v>187436.15505432806</v>
      </c>
      <c r="EV20" s="108">
        <f t="shared" si="91"/>
        <v>187466.11385159742</v>
      </c>
      <c r="EW20" s="108">
        <f t="shared" si="91"/>
        <v>184684.85005445933</v>
      </c>
      <c r="EX20" s="108">
        <f t="shared" si="91"/>
        <v>184714.36909778314</v>
      </c>
      <c r="EY20" s="108">
        <f t="shared" si="91"/>
        <v>184743.89285927374</v>
      </c>
      <c r="EZ20" s="108">
        <f t="shared" si="91"/>
        <v>184773.42133968518</v>
      </c>
      <c r="FA20" s="108">
        <f t="shared" si="91"/>
        <v>171263.76028565253</v>
      </c>
      <c r="FB20" s="108">
        <f t="shared" si="92"/>
        <v>171291.13417343047</v>
      </c>
      <c r="FC20" s="108">
        <f t="shared" si="92"/>
        <v>171318.51243650488</v>
      </c>
      <c r="FD20" s="108">
        <f t="shared" si="92"/>
        <v>171345.89507557519</v>
      </c>
      <c r="FE20" s="108">
        <f t="shared" si="92"/>
        <v>171373.28209134069</v>
      </c>
    </row>
    <row r="21" spans="1:161" ht="15.75" x14ac:dyDescent="0.25">
      <c r="A21" s="47" t="s">
        <v>180</v>
      </c>
      <c r="B21" s="12">
        <f>'Urb proj of all 25 ARs '!P21</f>
        <v>85376.891847619278</v>
      </c>
      <c r="C21" s="12">
        <f>'Urb proj of all 25 ARs '!Q21</f>
        <v>86089.393522674494</v>
      </c>
      <c r="D21" s="100">
        <f t="shared" si="10"/>
        <v>8.3453690997195139E-3</v>
      </c>
      <c r="E21" s="101">
        <f t="shared" si="11"/>
        <v>1.5983467682989527E-4</v>
      </c>
      <c r="F21" s="69">
        <f t="shared" si="12"/>
        <v>85390.538035536476</v>
      </c>
      <c r="G21" s="69">
        <f t="shared" si="13"/>
        <v>85404.186404587716</v>
      </c>
      <c r="H21" s="69">
        <f>G21*(1+$E$21)</f>
        <v>85417.836955121616</v>
      </c>
      <c r="I21" s="69">
        <f t="shared" ref="I21:BE21" si="97">H21*(1+$E$21)</f>
        <v>85431.489687486843</v>
      </c>
      <c r="J21" s="69">
        <f t="shared" si="97"/>
        <v>85445.144602032145</v>
      </c>
      <c r="K21" s="69">
        <f t="shared" si="97"/>
        <v>85458.80169910629</v>
      </c>
      <c r="L21" s="69">
        <f t="shared" si="97"/>
        <v>85472.460979058131</v>
      </c>
      <c r="M21" s="69">
        <f t="shared" si="97"/>
        <v>85486.122442236578</v>
      </c>
      <c r="N21" s="69">
        <f t="shared" si="97"/>
        <v>85499.786088990571</v>
      </c>
      <c r="O21" s="69">
        <f t="shared" si="97"/>
        <v>85513.451919669125</v>
      </c>
      <c r="P21" s="69">
        <f t="shared" si="97"/>
        <v>85527.119934621311</v>
      </c>
      <c r="Q21" s="69">
        <f t="shared" si="97"/>
        <v>85540.790134196257</v>
      </c>
      <c r="R21" s="69">
        <f t="shared" si="97"/>
        <v>85554.462518743123</v>
      </c>
      <c r="S21" s="69">
        <f t="shared" si="97"/>
        <v>85568.137088611154</v>
      </c>
      <c r="T21" s="69">
        <f t="shared" si="97"/>
        <v>85581.813844149656</v>
      </c>
      <c r="U21" s="69">
        <f t="shared" si="97"/>
        <v>85595.492785707946</v>
      </c>
      <c r="V21" s="69">
        <f t="shared" si="97"/>
        <v>85609.173913635444</v>
      </c>
      <c r="W21" s="69">
        <f t="shared" si="97"/>
        <v>85622.857228281602</v>
      </c>
      <c r="X21" s="69">
        <f t="shared" si="97"/>
        <v>85636.542729995941</v>
      </c>
      <c r="Y21" s="69">
        <f t="shared" si="97"/>
        <v>85650.230419128013</v>
      </c>
      <c r="Z21" s="69">
        <f t="shared" si="97"/>
        <v>85663.920296027456</v>
      </c>
      <c r="AA21" s="69">
        <f t="shared" si="97"/>
        <v>85677.612361043954</v>
      </c>
      <c r="AB21" s="69">
        <f t="shared" si="97"/>
        <v>85691.306614527231</v>
      </c>
      <c r="AC21" s="69">
        <f t="shared" si="97"/>
        <v>85705.003056827089</v>
      </c>
      <c r="AD21" s="69">
        <f t="shared" si="97"/>
        <v>85718.701688293382</v>
      </c>
      <c r="AE21" s="69">
        <f t="shared" si="97"/>
        <v>85732.402509276013</v>
      </c>
      <c r="AF21" s="69">
        <f t="shared" si="97"/>
        <v>85746.10552012494</v>
      </c>
      <c r="AG21" s="69">
        <f t="shared" si="97"/>
        <v>85759.810721190166</v>
      </c>
      <c r="AH21" s="69">
        <f t="shared" si="97"/>
        <v>85773.518112821781</v>
      </c>
      <c r="AI21" s="69">
        <f t="shared" si="97"/>
        <v>85787.227695369904</v>
      </c>
      <c r="AJ21" s="69">
        <f t="shared" si="97"/>
        <v>85800.939469184726</v>
      </c>
      <c r="AK21" s="69">
        <f t="shared" si="97"/>
        <v>85814.653434616484</v>
      </c>
      <c r="AL21" s="69">
        <f t="shared" si="97"/>
        <v>85828.369592015471</v>
      </c>
      <c r="AM21" s="69">
        <f t="shared" si="97"/>
        <v>85842.087941732054</v>
      </c>
      <c r="AN21" s="69">
        <f t="shared" si="97"/>
        <v>85855.808484116627</v>
      </c>
      <c r="AO21" s="69">
        <f t="shared" si="97"/>
        <v>85869.53121951966</v>
      </c>
      <c r="AP21" s="69">
        <f t="shared" si="97"/>
        <v>85883.256148291664</v>
      </c>
      <c r="AQ21" s="69">
        <f t="shared" si="97"/>
        <v>85896.983270783225</v>
      </c>
      <c r="AR21" s="69">
        <f t="shared" si="97"/>
        <v>85910.71258734497</v>
      </c>
      <c r="AS21" s="69">
        <f t="shared" si="97"/>
        <v>85924.4440983276</v>
      </c>
      <c r="AT21" s="69">
        <f t="shared" si="97"/>
        <v>85938.177804081846</v>
      </c>
      <c r="AU21" s="69">
        <f t="shared" si="97"/>
        <v>85951.913704958512</v>
      </c>
      <c r="AV21" s="69">
        <f t="shared" si="97"/>
        <v>85965.651801308457</v>
      </c>
      <c r="AW21" s="69">
        <f t="shared" si="97"/>
        <v>85979.392093482587</v>
      </c>
      <c r="AX21" s="69">
        <f t="shared" si="97"/>
        <v>85993.13458183188</v>
      </c>
      <c r="AY21" s="69">
        <f t="shared" si="97"/>
        <v>86006.879266707358</v>
      </c>
      <c r="AZ21" s="69">
        <f t="shared" si="97"/>
        <v>86020.626148460098</v>
      </c>
      <c r="BA21" s="69">
        <f t="shared" si="97"/>
        <v>86034.37522744124</v>
      </c>
      <c r="BB21" s="69">
        <f t="shared" si="97"/>
        <v>86048.126504001979</v>
      </c>
      <c r="BC21" s="69">
        <f t="shared" si="97"/>
        <v>86061.879978493569</v>
      </c>
      <c r="BD21" s="69">
        <f t="shared" si="97"/>
        <v>86075.635651267308</v>
      </c>
      <c r="BE21" s="69">
        <f t="shared" si="97"/>
        <v>86089.393522674553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103668.54867658801</v>
      </c>
      <c r="DG21" s="108">
        <f t="shared" si="15"/>
        <v>103685.11850556315</v>
      </c>
      <c r="DH21" s="108">
        <f t="shared" si="15"/>
        <v>103701.69098297156</v>
      </c>
      <c r="DI21" s="108">
        <f t="shared" si="15"/>
        <v>103718.26610923653</v>
      </c>
      <c r="DJ21" s="108">
        <f t="shared" si="15"/>
        <v>116454.64901954991</v>
      </c>
      <c r="DK21" s="108">
        <f t="shared" si="15"/>
        <v>116473.26251074128</v>
      </c>
      <c r="DL21" s="108">
        <f t="shared" si="15"/>
        <v>116491.878977014</v>
      </c>
      <c r="DM21" s="108">
        <f t="shared" si="15"/>
        <v>116510.49841884359</v>
      </c>
      <c r="DN21" s="108">
        <f t="shared" si="15"/>
        <v>98303.301898993042</v>
      </c>
      <c r="DO21" s="108">
        <f t="shared" si="15"/>
        <v>98319.014175483375</v>
      </c>
      <c r="DP21" s="108">
        <f t="shared" si="15"/>
        <v>98334.728963340342</v>
      </c>
      <c r="DQ21" s="108">
        <f t="shared" si="15"/>
        <v>98350.446262965357</v>
      </c>
      <c r="DR21" s="108">
        <f t="shared" si="15"/>
        <v>98366.166074759865</v>
      </c>
      <c r="DS21" s="108">
        <f t="shared" si="15"/>
        <v>101203.90539125823</v>
      </c>
      <c r="DT21" s="108">
        <f t="shared" si="15"/>
        <v>101220.08128477038</v>
      </c>
      <c r="DU21" s="108">
        <f t="shared" si="15"/>
        <v>101236.25976375121</v>
      </c>
      <c r="DV21" s="108">
        <f t="shared" si="90"/>
        <v>101252.44082861402</v>
      </c>
      <c r="DW21" s="108">
        <f t="shared" si="90"/>
        <v>102511.87737690119</v>
      </c>
      <c r="DX21" s="108">
        <f t="shared" si="90"/>
        <v>102528.26232969295</v>
      </c>
      <c r="DY21" s="108">
        <f t="shared" si="90"/>
        <v>102544.64990136835</v>
      </c>
      <c r="DZ21" s="108">
        <f t="shared" si="90"/>
        <v>102561.04009234595</v>
      </c>
      <c r="EA21" s="108">
        <f t="shared" si="90"/>
        <v>109444.5978027071</v>
      </c>
      <c r="EB21" s="108">
        <f t="shared" si="90"/>
        <v>109462.09084462767</v>
      </c>
      <c r="EC21" s="108">
        <f t="shared" si="90"/>
        <v>109479.58668254293</v>
      </c>
      <c r="ED21" s="108">
        <f t="shared" si="90"/>
        <v>109497.08531689981</v>
      </c>
      <c r="EE21" s="108">
        <f t="shared" si="90"/>
        <v>109514.58674814526</v>
      </c>
      <c r="EF21" s="108">
        <f t="shared" si="90"/>
        <v>107970.09392850001</v>
      </c>
      <c r="EG21" s="108">
        <f t="shared" si="90"/>
        <v>107987.35129357036</v>
      </c>
      <c r="EH21" s="108">
        <f t="shared" si="90"/>
        <v>108004.61141696609</v>
      </c>
      <c r="EI21" s="108">
        <f t="shared" si="90"/>
        <v>108021.87429912805</v>
      </c>
      <c r="EJ21" s="108">
        <f t="shared" si="90"/>
        <v>115248.34856297346</v>
      </c>
      <c r="EK21" s="108">
        <f t="shared" si="90"/>
        <v>115266.76924552121</v>
      </c>
      <c r="EL21" s="108">
        <f t="shared" si="91"/>
        <v>115285.19287233279</v>
      </c>
      <c r="EM21" s="108">
        <f t="shared" si="91"/>
        <v>115303.61944387882</v>
      </c>
      <c r="EN21" s="108">
        <f t="shared" si="91"/>
        <v>123793.92034246397</v>
      </c>
      <c r="EO21" s="108">
        <f t="shared" si="91"/>
        <v>123813.70690371543</v>
      </c>
      <c r="EP21" s="108">
        <f t="shared" si="91"/>
        <v>123833.49662754549</v>
      </c>
      <c r="EQ21" s="108">
        <f t="shared" si="91"/>
        <v>123853.28951445967</v>
      </c>
      <c r="ER21" s="108">
        <f t="shared" si="91"/>
        <v>123873.08556496352</v>
      </c>
      <c r="ES21" s="108">
        <f t="shared" si="91"/>
        <v>118663.09620990648</v>
      </c>
      <c r="ET21" s="108">
        <f t="shared" si="91"/>
        <v>118682.06268754082</v>
      </c>
      <c r="EU21" s="108">
        <f t="shared" si="91"/>
        <v>118701.03219667599</v>
      </c>
      <c r="EV21" s="108">
        <f t="shared" si="91"/>
        <v>118720.00473779652</v>
      </c>
      <c r="EW21" s="108">
        <f t="shared" si="91"/>
        <v>112041.93757707585</v>
      </c>
      <c r="EX21" s="108">
        <f t="shared" si="91"/>
        <v>112059.84576395988</v>
      </c>
      <c r="EY21" s="108">
        <f t="shared" si="91"/>
        <v>112077.75681319316</v>
      </c>
      <c r="EZ21" s="108">
        <f t="shared" si="91"/>
        <v>112095.67072523323</v>
      </c>
      <c r="FA21" s="108">
        <f t="shared" si="91"/>
        <v>101152.97584987152</v>
      </c>
      <c r="FB21" s="108">
        <f t="shared" si="92"/>
        <v>101169.14360307687</v>
      </c>
      <c r="FC21" s="108">
        <f t="shared" si="92"/>
        <v>101185.31394044982</v>
      </c>
      <c r="FD21" s="108">
        <f t="shared" si="92"/>
        <v>101201.48686240343</v>
      </c>
      <c r="FE21" s="108">
        <f t="shared" si="92"/>
        <v>101217.66236935079</v>
      </c>
    </row>
    <row r="22" spans="1:161" ht="15.75" x14ac:dyDescent="0.25">
      <c r="A22" s="47" t="s">
        <v>181</v>
      </c>
      <c r="B22" s="12">
        <f>'Urb proj of all 25 ARs '!P22</f>
        <v>254166.81485083763</v>
      </c>
      <c r="C22" s="12">
        <f>'Urb proj of all 25 ARs '!Q22</f>
        <v>256287.93073366798</v>
      </c>
      <c r="D22" s="100">
        <f t="shared" si="10"/>
        <v>8.3453690997196475E-3</v>
      </c>
      <c r="E22" s="101">
        <f t="shared" si="11"/>
        <v>1.5983467682989527E-4</v>
      </c>
      <c r="F22" s="69">
        <f t="shared" si="12"/>
        <v>254207.4395215502</v>
      </c>
      <c r="G22" s="69">
        <f t="shared" si="13"/>
        <v>254248.07068549388</v>
      </c>
      <c r="H22" s="69">
        <f>G22*(1+$E$22)</f>
        <v>254288.70834370653</v>
      </c>
      <c r="I22" s="69">
        <f t="shared" ref="I22:BD22" si="98">H22*(1+$E$22)</f>
        <v>254329.35249722615</v>
      </c>
      <c r="J22" s="69">
        <f t="shared" si="98"/>
        <v>254370.0031470909</v>
      </c>
      <c r="K22" s="69">
        <f t="shared" si="98"/>
        <v>254410.66029433915</v>
      </c>
      <c r="L22" s="69">
        <f t="shared" si="98"/>
        <v>254451.32394000937</v>
      </c>
      <c r="M22" s="69">
        <f t="shared" si="98"/>
        <v>254491.99408514026</v>
      </c>
      <c r="N22" s="69">
        <f t="shared" si="98"/>
        <v>254532.67073077065</v>
      </c>
      <c r="O22" s="69">
        <f t="shared" si="98"/>
        <v>254573.35387793955</v>
      </c>
      <c r="P22" s="69">
        <f t="shared" si="98"/>
        <v>254614.04352768612</v>
      </c>
      <c r="Q22" s="69">
        <f t="shared" si="98"/>
        <v>254654.73968104972</v>
      </c>
      <c r="R22" s="69">
        <f t="shared" si="98"/>
        <v>254695.44233906985</v>
      </c>
      <c r="S22" s="69">
        <f t="shared" si="98"/>
        <v>254736.15150278618</v>
      </c>
      <c r="T22" s="69">
        <f t="shared" si="98"/>
        <v>254776.86717323851</v>
      </c>
      <c r="U22" s="69">
        <f t="shared" si="98"/>
        <v>254817.58935146689</v>
      </c>
      <c r="V22" s="69">
        <f t="shared" si="98"/>
        <v>254858.31803851144</v>
      </c>
      <c r="W22" s="69">
        <f t="shared" si="98"/>
        <v>254899.05323541255</v>
      </c>
      <c r="X22" s="69">
        <f t="shared" si="98"/>
        <v>254939.79494321067</v>
      </c>
      <c r="Y22" s="69">
        <f t="shared" si="98"/>
        <v>254980.5431629465</v>
      </c>
      <c r="Z22" s="69">
        <f t="shared" si="98"/>
        <v>255021.29789566086</v>
      </c>
      <c r="AA22" s="69">
        <f t="shared" si="98"/>
        <v>255062.05914239475</v>
      </c>
      <c r="AB22" s="69">
        <f t="shared" si="98"/>
        <v>255102.82690418934</v>
      </c>
      <c r="AC22" s="69">
        <f t="shared" si="98"/>
        <v>255143.60118208596</v>
      </c>
      <c r="AD22" s="69">
        <f t="shared" si="98"/>
        <v>255184.38197712612</v>
      </c>
      <c r="AE22" s="69">
        <f t="shared" si="98"/>
        <v>255225.16929035148</v>
      </c>
      <c r="AF22" s="69">
        <f t="shared" si="98"/>
        <v>255265.96312280386</v>
      </c>
      <c r="AG22" s="69">
        <f t="shared" si="98"/>
        <v>255306.76347552528</v>
      </c>
      <c r="AH22" s="69">
        <f t="shared" si="98"/>
        <v>255347.57034955788</v>
      </c>
      <c r="AI22" s="69">
        <f t="shared" si="98"/>
        <v>255388.38374594401</v>
      </c>
      <c r="AJ22" s="69">
        <f t="shared" si="98"/>
        <v>255429.20366572615</v>
      </c>
      <c r="AK22" s="69">
        <f t="shared" si="98"/>
        <v>255470.03010994697</v>
      </c>
      <c r="AL22" s="69">
        <f t="shared" si="98"/>
        <v>255510.86307964931</v>
      </c>
      <c r="AM22" s="69">
        <f t="shared" si="98"/>
        <v>255551.70257587617</v>
      </c>
      <c r="AN22" s="69">
        <f t="shared" si="98"/>
        <v>255592.54859967073</v>
      </c>
      <c r="AO22" s="69">
        <f t="shared" si="98"/>
        <v>255633.40115207629</v>
      </c>
      <c r="AP22" s="69">
        <f t="shared" si="98"/>
        <v>255674.26023413637</v>
      </c>
      <c r="AQ22" s="69">
        <f t="shared" si="98"/>
        <v>255715.1258468946</v>
      </c>
      <c r="AR22" s="69">
        <f t="shared" si="98"/>
        <v>255755.99799139486</v>
      </c>
      <c r="AS22" s="69">
        <f t="shared" si="98"/>
        <v>255796.87666868113</v>
      </c>
      <c r="AT22" s="69">
        <f t="shared" si="98"/>
        <v>255837.76187979756</v>
      </c>
      <c r="AU22" s="69">
        <f t="shared" si="98"/>
        <v>255878.65362578849</v>
      </c>
      <c r="AV22" s="69">
        <f t="shared" si="98"/>
        <v>255919.55190769842</v>
      </c>
      <c r="AW22" s="69">
        <f t="shared" si="98"/>
        <v>255960.45672657204</v>
      </c>
      <c r="AX22" s="69">
        <f t="shared" si="98"/>
        <v>256001.36808345417</v>
      </c>
      <c r="AY22" s="69">
        <f t="shared" si="98"/>
        <v>256042.2859793898</v>
      </c>
      <c r="AZ22" s="69">
        <f t="shared" si="98"/>
        <v>256083.21041542411</v>
      </c>
      <c r="BA22" s="69">
        <f t="shared" si="98"/>
        <v>256124.14139260241</v>
      </c>
      <c r="BB22" s="69">
        <f t="shared" si="98"/>
        <v>256165.07891197022</v>
      </c>
      <c r="BC22" s="69">
        <f t="shared" si="98"/>
        <v>256206.02297457322</v>
      </c>
      <c r="BD22" s="69">
        <f t="shared" si="98"/>
        <v>256246.97358145725</v>
      </c>
      <c r="BE22" s="69">
        <f>BD22*(1+$E$22)</f>
        <v>256287.93073366827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286760.07096683834</v>
      </c>
      <c r="DG22" s="108">
        <f t="shared" si="15"/>
        <v>286805.90517010901</v>
      </c>
      <c r="DH22" s="108">
        <f t="shared" si="15"/>
        <v>286851.74669927481</v>
      </c>
      <c r="DI22" s="108">
        <f t="shared" si="15"/>
        <v>286897.59555550659</v>
      </c>
      <c r="DJ22" s="108">
        <f t="shared" si="15"/>
        <v>314061.96599338262</v>
      </c>
      <c r="DK22" s="108">
        <f t="shared" si="15"/>
        <v>314112.16398622177</v>
      </c>
      <c r="DL22" s="108">
        <f t="shared" si="15"/>
        <v>314162.37000244082</v>
      </c>
      <c r="DM22" s="108">
        <f t="shared" si="15"/>
        <v>314212.58404332231</v>
      </c>
      <c r="DN22" s="108">
        <f t="shared" si="15"/>
        <v>277426.01882226171</v>
      </c>
      <c r="DO22" s="108">
        <f t="shared" si="15"/>
        <v>277470.36112032435</v>
      </c>
      <c r="DP22" s="108">
        <f t="shared" si="15"/>
        <v>277514.7105058239</v>
      </c>
      <c r="DQ22" s="108">
        <f t="shared" si="15"/>
        <v>277559.06697989313</v>
      </c>
      <c r="DR22" s="108">
        <f t="shared" si="15"/>
        <v>277603.43054366508</v>
      </c>
      <c r="DS22" s="108">
        <f t="shared" si="15"/>
        <v>282208.42142065254</v>
      </c>
      <c r="DT22" s="108">
        <f t="shared" si="15"/>
        <v>282253.52811248897</v>
      </c>
      <c r="DU22" s="108">
        <f t="shared" si="15"/>
        <v>282298.64201393898</v>
      </c>
      <c r="DV22" s="108">
        <f t="shared" si="90"/>
        <v>282343.76312615478</v>
      </c>
      <c r="DW22" s="108">
        <f t="shared" si="90"/>
        <v>279471.25250086922</v>
      </c>
      <c r="DX22" s="108">
        <f t="shared" si="90"/>
        <v>279515.92169819592</v>
      </c>
      <c r="DY22" s="108">
        <f t="shared" si="90"/>
        <v>279560.59803520935</v>
      </c>
      <c r="DZ22" s="108">
        <f t="shared" si="90"/>
        <v>279605.28151305066</v>
      </c>
      <c r="EA22" s="108">
        <f t="shared" si="90"/>
        <v>292743.66822528373</v>
      </c>
      <c r="EB22" s="108">
        <f t="shared" si="90"/>
        <v>292790.45881488855</v>
      </c>
      <c r="EC22" s="108">
        <f t="shared" si="90"/>
        <v>292837.25688325206</v>
      </c>
      <c r="ED22" s="108">
        <f t="shared" si="90"/>
        <v>292884.06243156979</v>
      </c>
      <c r="EE22" s="108">
        <f t="shared" si="90"/>
        <v>292930.87546103715</v>
      </c>
      <c r="EF22" s="108">
        <f t="shared" si="90"/>
        <v>293087.1801840188</v>
      </c>
      <c r="EG22" s="108">
        <f t="shared" si="90"/>
        <v>293134.02567874646</v>
      </c>
      <c r="EH22" s="108">
        <f t="shared" si="90"/>
        <v>293180.87866100867</v>
      </c>
      <c r="EI22" s="108">
        <f t="shared" si="90"/>
        <v>293227.73913200217</v>
      </c>
      <c r="EJ22" s="108">
        <f t="shared" si="90"/>
        <v>301235.62526714039</v>
      </c>
      <c r="EK22" s="108">
        <f t="shared" si="90"/>
        <v>301283.77316595457</v>
      </c>
      <c r="EL22" s="108">
        <f t="shared" si="91"/>
        <v>301331.92876047269</v>
      </c>
      <c r="EM22" s="108">
        <f t="shared" si="91"/>
        <v>301380.09205192461</v>
      </c>
      <c r="EN22" s="108">
        <f t="shared" si="91"/>
        <v>325500.31874050293</v>
      </c>
      <c r="EO22" s="108">
        <f t="shared" si="91"/>
        <v>325552.34497875685</v>
      </c>
      <c r="EP22" s="108">
        <f t="shared" si="91"/>
        <v>325604.37953260774</v>
      </c>
      <c r="EQ22" s="108">
        <f t="shared" si="91"/>
        <v>325656.42240338476</v>
      </c>
      <c r="ER22" s="108">
        <f t="shared" si="91"/>
        <v>325708.47359241714</v>
      </c>
      <c r="ES22" s="108">
        <f t="shared" si="91"/>
        <v>309108.05119671673</v>
      </c>
      <c r="ET22" s="108">
        <f t="shared" si="91"/>
        <v>309157.45738218527</v>
      </c>
      <c r="EU22" s="108">
        <f t="shared" si="91"/>
        <v>309206.87146447547</v>
      </c>
      <c r="EV22" s="108">
        <f t="shared" si="91"/>
        <v>309256.29344484955</v>
      </c>
      <c r="EW22" s="108">
        <f t="shared" si="91"/>
        <v>303906.85273391573</v>
      </c>
      <c r="EX22" s="108">
        <f t="shared" si="91"/>
        <v>303955.42758750886</v>
      </c>
      <c r="EY22" s="108">
        <f t="shared" si="91"/>
        <v>304004.01020504796</v>
      </c>
      <c r="EZ22" s="108">
        <f t="shared" si="91"/>
        <v>304052.60058777413</v>
      </c>
      <c r="FA22" s="108">
        <f t="shared" si="91"/>
        <v>282501.35044653586</v>
      </c>
      <c r="FB22" s="108">
        <f t="shared" si="92"/>
        <v>282546.50395858852</v>
      </c>
      <c r="FC22" s="108">
        <f t="shared" si="92"/>
        <v>282591.66468773811</v>
      </c>
      <c r="FD22" s="108">
        <f t="shared" si="92"/>
        <v>282636.83263513836</v>
      </c>
      <c r="FE22" s="108">
        <f t="shared" si="92"/>
        <v>282682.00780194282</v>
      </c>
    </row>
    <row r="23" spans="1:161" ht="15.75" x14ac:dyDescent="0.25">
      <c r="A23" s="47" t="s">
        <v>182</v>
      </c>
      <c r="B23" s="12">
        <f>'Urb proj of all 25 ARs '!P23</f>
        <v>536317.89734797948</v>
      </c>
      <c r="C23" s="12">
        <f>'Urb proj of all 25 ARs '!Q23</f>
        <v>540793.66815613396</v>
      </c>
      <c r="D23" s="100">
        <f t="shared" si="10"/>
        <v>8.3453690997197273E-3</v>
      </c>
      <c r="E23" s="101">
        <f t="shared" si="11"/>
        <v>1.5983467682989527E-4</v>
      </c>
      <c r="F23" s="69">
        <f t="shared" si="12"/>
        <v>536403.61954578024</v>
      </c>
      <c r="G23" s="69">
        <f t="shared" si="13"/>
        <v>536489.35544496076</v>
      </c>
      <c r="H23" s="69">
        <f>G23*(1+$E$23)</f>
        <v>536575.10504771094</v>
      </c>
      <c r="I23" s="69">
        <f t="shared" ref="I23:BE23" si="99">H23*(1+$E$23)</f>
        <v>536660.86835622124</v>
      </c>
      <c r="J23" s="69">
        <f t="shared" si="99"/>
        <v>536746.64537268225</v>
      </c>
      <c r="K23" s="69">
        <f t="shared" si="99"/>
        <v>536832.43609928491</v>
      </c>
      <c r="L23" s="69">
        <f t="shared" si="99"/>
        <v>536918.24053822062</v>
      </c>
      <c r="M23" s="69">
        <f t="shared" si="99"/>
        <v>537004.05869168113</v>
      </c>
      <c r="N23" s="69">
        <f t="shared" si="99"/>
        <v>537089.89056185842</v>
      </c>
      <c r="O23" s="69">
        <f t="shared" si="99"/>
        <v>537175.73615094495</v>
      </c>
      <c r="P23" s="69">
        <f t="shared" si="99"/>
        <v>537261.59546113352</v>
      </c>
      <c r="Q23" s="69">
        <f t="shared" si="99"/>
        <v>537347.46849461715</v>
      </c>
      <c r="R23" s="69">
        <f t="shared" si="99"/>
        <v>537433.35525358934</v>
      </c>
      <c r="S23" s="69">
        <f t="shared" si="99"/>
        <v>537519.25574024394</v>
      </c>
      <c r="T23" s="69">
        <f t="shared" si="99"/>
        <v>537605.16995677503</v>
      </c>
      <c r="U23" s="69">
        <f t="shared" si="99"/>
        <v>537691.09790537716</v>
      </c>
      <c r="V23" s="69">
        <f t="shared" si="99"/>
        <v>537777.03958824521</v>
      </c>
      <c r="W23" s="69">
        <f t="shared" si="99"/>
        <v>537862.99500757433</v>
      </c>
      <c r="X23" s="69">
        <f t="shared" si="99"/>
        <v>537948.96416556009</v>
      </c>
      <c r="Y23" s="69">
        <f t="shared" si="99"/>
        <v>538034.94706439844</v>
      </c>
      <c r="Z23" s="69">
        <f t="shared" si="99"/>
        <v>538120.94370628567</v>
      </c>
      <c r="AA23" s="69">
        <f t="shared" si="99"/>
        <v>538206.95409341832</v>
      </c>
      <c r="AB23" s="69">
        <f t="shared" si="99"/>
        <v>538292.97822799347</v>
      </c>
      <c r="AC23" s="69">
        <f t="shared" si="99"/>
        <v>538379.01611220837</v>
      </c>
      <c r="AD23" s="69">
        <f t="shared" si="99"/>
        <v>538465.06774826068</v>
      </c>
      <c r="AE23" s="69">
        <f t="shared" si="99"/>
        <v>538551.13313834846</v>
      </c>
      <c r="AF23" s="69">
        <f t="shared" si="99"/>
        <v>538637.21228466998</v>
      </c>
      <c r="AG23" s="69">
        <f t="shared" si="99"/>
        <v>538723.30518942408</v>
      </c>
      <c r="AH23" s="69">
        <f t="shared" si="99"/>
        <v>538809.41185480973</v>
      </c>
      <c r="AI23" s="69">
        <f t="shared" si="99"/>
        <v>538895.53228302649</v>
      </c>
      <c r="AJ23" s="69">
        <f t="shared" si="99"/>
        <v>538981.66647627403</v>
      </c>
      <c r="AK23" s="69">
        <f t="shared" si="99"/>
        <v>539067.81443675247</v>
      </c>
      <c r="AL23" s="69">
        <f t="shared" si="99"/>
        <v>539153.97616666241</v>
      </c>
      <c r="AM23" s="69">
        <f t="shared" si="99"/>
        <v>539240.15166820458</v>
      </c>
      <c r="AN23" s="69">
        <f t="shared" si="99"/>
        <v>539326.34094358014</v>
      </c>
      <c r="AO23" s="69">
        <f t="shared" si="99"/>
        <v>539412.54399499076</v>
      </c>
      <c r="AP23" s="69">
        <f t="shared" si="99"/>
        <v>539498.76082463819</v>
      </c>
      <c r="AQ23" s="69">
        <f t="shared" si="99"/>
        <v>539584.99143472477</v>
      </c>
      <c r="AR23" s="69">
        <f t="shared" si="99"/>
        <v>539671.23582745297</v>
      </c>
      <c r="AS23" s="69">
        <f t="shared" si="99"/>
        <v>539757.49400502583</v>
      </c>
      <c r="AT23" s="69">
        <f t="shared" si="99"/>
        <v>539843.76596964663</v>
      </c>
      <c r="AU23" s="69">
        <f t="shared" si="99"/>
        <v>539930.05172351899</v>
      </c>
      <c r="AV23" s="69">
        <f t="shared" si="99"/>
        <v>540016.35126884701</v>
      </c>
      <c r="AW23" s="69">
        <f t="shared" si="99"/>
        <v>540102.66460783489</v>
      </c>
      <c r="AX23" s="69">
        <f t="shared" si="99"/>
        <v>540188.99174268742</v>
      </c>
      <c r="AY23" s="69">
        <f t="shared" si="99"/>
        <v>540275.33267560962</v>
      </c>
      <c r="AZ23" s="69">
        <f t="shared" si="99"/>
        <v>540361.68740880699</v>
      </c>
      <c r="BA23" s="69">
        <f t="shared" si="99"/>
        <v>540448.05594448524</v>
      </c>
      <c r="BB23" s="69">
        <f t="shared" si="99"/>
        <v>540534.43828485045</v>
      </c>
      <c r="BC23" s="69">
        <f t="shared" si="99"/>
        <v>540620.83443210914</v>
      </c>
      <c r="BD23" s="69">
        <f t="shared" si="99"/>
        <v>540707.2443884681</v>
      </c>
      <c r="BE23" s="69">
        <f t="shared" si="99"/>
        <v>540793.66815613455</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500055.08202607953</v>
      </c>
      <c r="DG23" s="108">
        <f t="shared" si="15"/>
        <v>500135.00816851237</v>
      </c>
      <c r="DH23" s="108">
        <f t="shared" si="15"/>
        <v>500214.94708591426</v>
      </c>
      <c r="DI23" s="108">
        <f t="shared" si="15"/>
        <v>500294.89878032723</v>
      </c>
      <c r="DJ23" s="108">
        <f t="shared" si="15"/>
        <v>539630.20692905528</v>
      </c>
      <c r="DK23" s="108">
        <f t="shared" si="15"/>
        <v>539716.4585487874</v>
      </c>
      <c r="DL23" s="108">
        <f t="shared" si="15"/>
        <v>539802.72395451926</v>
      </c>
      <c r="DM23" s="108">
        <f t="shared" si="15"/>
        <v>539889.00314845447</v>
      </c>
      <c r="DN23" s="108">
        <f t="shared" si="15"/>
        <v>478737.07938671228</v>
      </c>
      <c r="DO23" s="108">
        <f t="shared" si="15"/>
        <v>478813.59817308252</v>
      </c>
      <c r="DP23" s="108">
        <f t="shared" si="15"/>
        <v>478890.12918980827</v>
      </c>
      <c r="DQ23" s="108">
        <f t="shared" si="15"/>
        <v>478966.67243884434</v>
      </c>
      <c r="DR23" s="108">
        <f t="shared" si="15"/>
        <v>479043.22792214592</v>
      </c>
      <c r="DS23" s="108">
        <f t="shared" si="15"/>
        <v>492065.40123885963</v>
      </c>
      <c r="DT23" s="108">
        <f t="shared" si="15"/>
        <v>492144.05035324587</v>
      </c>
      <c r="DU23" s="108">
        <f t="shared" si="15"/>
        <v>492222.71203848784</v>
      </c>
      <c r="DV23" s="108">
        <f t="shared" si="90"/>
        <v>492301.38629659486</v>
      </c>
      <c r="DW23" s="108">
        <f t="shared" si="90"/>
        <v>487719.5319114069</v>
      </c>
      <c r="DX23" s="108">
        <f t="shared" si="90"/>
        <v>487797.48640517355</v>
      </c>
      <c r="DY23" s="108">
        <f t="shared" si="90"/>
        <v>487875.45335877157</v>
      </c>
      <c r="DZ23" s="108">
        <f t="shared" si="90"/>
        <v>487953.43277419236</v>
      </c>
      <c r="EA23" s="108">
        <f t="shared" si="90"/>
        <v>508671.15872281924</v>
      </c>
      <c r="EB23" s="108">
        <f t="shared" si="90"/>
        <v>508752.46201308642</v>
      </c>
      <c r="EC23" s="108">
        <f t="shared" si="90"/>
        <v>508833.7782984387</v>
      </c>
      <c r="ED23" s="108">
        <f t="shared" si="90"/>
        <v>508915.10758095322</v>
      </c>
      <c r="EE23" s="108">
        <f t="shared" si="90"/>
        <v>508996.44986270729</v>
      </c>
      <c r="EF23" s="108">
        <f t="shared" si="90"/>
        <v>489057.30748854997</v>
      </c>
      <c r="EG23" s="108">
        <f t="shared" si="90"/>
        <v>489135.47580524377</v>
      </c>
      <c r="EH23" s="108">
        <f t="shared" si="90"/>
        <v>489213.6566159451</v>
      </c>
      <c r="EI23" s="108">
        <f t="shared" si="90"/>
        <v>489291.84992265108</v>
      </c>
      <c r="EJ23" s="108">
        <f t="shared" si="90"/>
        <v>493864.93438804545</v>
      </c>
      <c r="EK23" s="108">
        <f t="shared" si="90"/>
        <v>493943.87113023095</v>
      </c>
      <c r="EL23" s="108">
        <f t="shared" si="91"/>
        <v>494022.82048924518</v>
      </c>
      <c r="EM23" s="108">
        <f t="shared" si="91"/>
        <v>494101.78246710467</v>
      </c>
      <c r="EN23" s="108">
        <f t="shared" si="91"/>
        <v>526933.73769106239</v>
      </c>
      <c r="EO23" s="108">
        <f t="shared" si="91"/>
        <v>527017.95997473702</v>
      </c>
      <c r="EP23" s="108">
        <f t="shared" si="91"/>
        <v>527102.19572005316</v>
      </c>
      <c r="EQ23" s="108">
        <f t="shared" si="91"/>
        <v>527186.44492916251</v>
      </c>
      <c r="ER23" s="108">
        <f t="shared" si="91"/>
        <v>527270.70760421676</v>
      </c>
      <c r="ES23" s="108">
        <f t="shared" si="91"/>
        <v>519673.12885127839</v>
      </c>
      <c r="ET23" s="108">
        <f t="shared" si="91"/>
        <v>519756.19063788553</v>
      </c>
      <c r="EU23" s="108">
        <f t="shared" si="91"/>
        <v>519839.26570064644</v>
      </c>
      <c r="EV23" s="108">
        <f t="shared" si="91"/>
        <v>519922.3540416832</v>
      </c>
      <c r="EW23" s="108">
        <f t="shared" si="91"/>
        <v>517737.86881530803</v>
      </c>
      <c r="EX23" s="108">
        <f t="shared" si="91"/>
        <v>517820.6212802527</v>
      </c>
      <c r="EY23" s="108">
        <f t="shared" si="91"/>
        <v>517903.38697191083</v>
      </c>
      <c r="EZ23" s="108">
        <f t="shared" si="91"/>
        <v>517986.16589239659</v>
      </c>
      <c r="FA23" s="108">
        <f t="shared" si="91"/>
        <v>487601.13970128831</v>
      </c>
      <c r="FB23" s="108">
        <f t="shared" si="92"/>
        <v>487679.07527187432</v>
      </c>
      <c r="FC23" s="108">
        <f t="shared" si="92"/>
        <v>487757.02329926711</v>
      </c>
      <c r="FD23" s="108">
        <f t="shared" si="92"/>
        <v>487834.98378545762</v>
      </c>
      <c r="FE23" s="108">
        <f t="shared" si="92"/>
        <v>487912.95673243731</v>
      </c>
    </row>
    <row r="24" spans="1:161" ht="15.75" x14ac:dyDescent="0.25">
      <c r="A24" s="47" t="s">
        <v>183</v>
      </c>
      <c r="B24" s="12">
        <f>'Urb proj of all 25 ARs '!P24</f>
        <v>277009.35209699383</v>
      </c>
      <c r="C24" s="12">
        <f>'Urb proj of all 25 ARs '!Q24</f>
        <v>279321.09738431743</v>
      </c>
      <c r="D24" s="100">
        <f t="shared" si="10"/>
        <v>8.3453690997196163E-3</v>
      </c>
      <c r="E24" s="101">
        <f t="shared" si="11"/>
        <v>1.5983467682989527E-4</v>
      </c>
      <c r="F24" s="69">
        <f t="shared" si="12"/>
        <v>277053.62779726513</v>
      </c>
      <c r="G24" s="69">
        <f t="shared" si="13"/>
        <v>277097.91057432868</v>
      </c>
      <c r="H24" s="69">
        <f>G24*(1+$E$24)</f>
        <v>277142.20042931556</v>
      </c>
      <c r="I24" s="69">
        <f t="shared" ref="I24:BD24" si="100">H24*(1+$E$24)</f>
        <v>277186.49736335711</v>
      </c>
      <c r="J24" s="69">
        <f t="shared" si="100"/>
        <v>277230.80137758481</v>
      </c>
      <c r="K24" s="69">
        <f t="shared" si="100"/>
        <v>277275.11247313028</v>
      </c>
      <c r="L24" s="69">
        <f t="shared" si="100"/>
        <v>277319.43065112538</v>
      </c>
      <c r="M24" s="69">
        <f t="shared" si="100"/>
        <v>277363.75591270218</v>
      </c>
      <c r="N24" s="69">
        <f t="shared" si="100"/>
        <v>277408.08825899282</v>
      </c>
      <c r="O24" s="69">
        <f t="shared" si="100"/>
        <v>277452.42769112968</v>
      </c>
      <c r="P24" s="69">
        <f t="shared" si="100"/>
        <v>277496.77421024535</v>
      </c>
      <c r="Q24" s="69">
        <f t="shared" si="100"/>
        <v>277541.12781747256</v>
      </c>
      <c r="R24" s="69">
        <f t="shared" si="100"/>
        <v>277585.48851394426</v>
      </c>
      <c r="S24" s="69">
        <f t="shared" si="100"/>
        <v>277629.85630079353</v>
      </c>
      <c r="T24" s="69">
        <f t="shared" si="100"/>
        <v>277674.23117915372</v>
      </c>
      <c r="U24" s="69">
        <f t="shared" si="100"/>
        <v>277718.61315015826</v>
      </c>
      <c r="V24" s="69">
        <f t="shared" si="100"/>
        <v>277763.00221494073</v>
      </c>
      <c r="W24" s="69">
        <f t="shared" si="100"/>
        <v>277807.39837463509</v>
      </c>
      <c r="X24" s="69">
        <f t="shared" si="100"/>
        <v>277851.80163037527</v>
      </c>
      <c r="Y24" s="69">
        <f t="shared" si="100"/>
        <v>277896.21198329545</v>
      </c>
      <c r="Z24" s="69">
        <f t="shared" si="100"/>
        <v>277940.62943453004</v>
      </c>
      <c r="AA24" s="69">
        <f t="shared" si="100"/>
        <v>277985.05398521363</v>
      </c>
      <c r="AB24" s="69">
        <f t="shared" si="100"/>
        <v>278029.48563648091</v>
      </c>
      <c r="AC24" s="69">
        <f t="shared" si="100"/>
        <v>278073.92438946682</v>
      </c>
      <c r="AD24" s="69">
        <f t="shared" si="100"/>
        <v>278118.3702453064</v>
      </c>
      <c r="AE24" s="69">
        <f t="shared" si="100"/>
        <v>278162.82320513501</v>
      </c>
      <c r="AF24" s="69">
        <f t="shared" si="100"/>
        <v>278207.28327008808</v>
      </c>
      <c r="AG24" s="69">
        <f t="shared" si="100"/>
        <v>278251.75044130126</v>
      </c>
      <c r="AH24" s="69">
        <f t="shared" si="100"/>
        <v>278296.22471991042</v>
      </c>
      <c r="AI24" s="69">
        <f t="shared" si="100"/>
        <v>278340.70610705152</v>
      </c>
      <c r="AJ24" s="69">
        <f t="shared" si="100"/>
        <v>278385.19460386073</v>
      </c>
      <c r="AK24" s="69">
        <f t="shared" si="100"/>
        <v>278429.69021147449</v>
      </c>
      <c r="AL24" s="69">
        <f t="shared" si="100"/>
        <v>278474.19293102931</v>
      </c>
      <c r="AM24" s="69">
        <f t="shared" si="100"/>
        <v>278518.70276366192</v>
      </c>
      <c r="AN24" s="69">
        <f t="shared" si="100"/>
        <v>278563.21971050923</v>
      </c>
      <c r="AO24" s="69">
        <f t="shared" si="100"/>
        <v>278607.74377270835</v>
      </c>
      <c r="AP24" s="69">
        <f t="shared" si="100"/>
        <v>278652.27495139657</v>
      </c>
      <c r="AQ24" s="69">
        <f t="shared" si="100"/>
        <v>278696.81324771134</v>
      </c>
      <c r="AR24" s="69">
        <f t="shared" si="100"/>
        <v>278741.35866279033</v>
      </c>
      <c r="AS24" s="69">
        <f t="shared" si="100"/>
        <v>278785.91119777132</v>
      </c>
      <c r="AT24" s="69">
        <f t="shared" si="100"/>
        <v>278830.47085379233</v>
      </c>
      <c r="AU24" s="69">
        <f t="shared" si="100"/>
        <v>278875.03763199155</v>
      </c>
      <c r="AV24" s="69">
        <f t="shared" si="100"/>
        <v>278919.61153350741</v>
      </c>
      <c r="AW24" s="69">
        <f t="shared" si="100"/>
        <v>278964.1925594784</v>
      </c>
      <c r="AX24" s="69">
        <f t="shared" si="100"/>
        <v>279008.78071104328</v>
      </c>
      <c r="AY24" s="69">
        <f t="shared" si="100"/>
        <v>279053.37598934094</v>
      </c>
      <c r="AZ24" s="69">
        <f t="shared" si="100"/>
        <v>279097.97839551046</v>
      </c>
      <c r="BA24" s="69">
        <f t="shared" si="100"/>
        <v>279142.5879306912</v>
      </c>
      <c r="BB24" s="69">
        <f t="shared" si="100"/>
        <v>279187.20459602255</v>
      </c>
      <c r="BC24" s="69">
        <f t="shared" si="100"/>
        <v>279231.82839264418</v>
      </c>
      <c r="BD24" s="69">
        <f t="shared" si="100"/>
        <v>279276.45932169596</v>
      </c>
      <c r="BE24" s="69">
        <f>BD24*(1+$E$24)</f>
        <v>279321.09738431784</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255724.64865857436</v>
      </c>
      <c r="DG24" s="108">
        <f t="shared" si="15"/>
        <v>255765.52232515017</v>
      </c>
      <c r="DH24" s="108">
        <f t="shared" si="15"/>
        <v>255806.40252475525</v>
      </c>
      <c r="DI24" s="108">
        <f t="shared" si="15"/>
        <v>255847.2892584338</v>
      </c>
      <c r="DJ24" s="108">
        <f t="shared" si="15"/>
        <v>276222.69736343919</v>
      </c>
      <c r="DK24" s="108">
        <f t="shared" si="15"/>
        <v>276266.84732900531</v>
      </c>
      <c r="DL24" s="108">
        <f t="shared" si="15"/>
        <v>276311.00435126695</v>
      </c>
      <c r="DM24" s="108">
        <f t="shared" si="15"/>
        <v>276355.16843135201</v>
      </c>
      <c r="DN24" s="108">
        <f t="shared" si="15"/>
        <v>245061.86793477702</v>
      </c>
      <c r="DO24" s="108">
        <f t="shared" si="15"/>
        <v>245101.0373192417</v>
      </c>
      <c r="DP24" s="108">
        <f t="shared" si="15"/>
        <v>245140.21296433228</v>
      </c>
      <c r="DQ24" s="108">
        <f t="shared" si="15"/>
        <v>245179.39487104944</v>
      </c>
      <c r="DR24" s="108">
        <f t="shared" si="15"/>
        <v>245218.58304039401</v>
      </c>
      <c r="DS24" s="108">
        <f t="shared" si="15"/>
        <v>253893.16059429213</v>
      </c>
      <c r="DT24" s="108">
        <f t="shared" si="15"/>
        <v>253933.74152556507</v>
      </c>
      <c r="DU24" s="108">
        <f t="shared" si="15"/>
        <v>253974.32894307803</v>
      </c>
      <c r="DV24" s="108">
        <f t="shared" si="90"/>
        <v>254014.92284786771</v>
      </c>
      <c r="DW24" s="108">
        <f t="shared" si="90"/>
        <v>249639.07942646064</v>
      </c>
      <c r="DX24" s="108">
        <f t="shared" si="90"/>
        <v>249678.98040804488</v>
      </c>
      <c r="DY24" s="108">
        <f t="shared" si="90"/>
        <v>249718.88776718962</v>
      </c>
      <c r="DZ24" s="108">
        <f t="shared" si="90"/>
        <v>249758.80150491418</v>
      </c>
      <c r="EA24" s="108">
        <f t="shared" si="90"/>
        <v>259018.04842152522</v>
      </c>
      <c r="EB24" s="108">
        <f t="shared" si="90"/>
        <v>259059.4484875878</v>
      </c>
      <c r="EC24" s="108">
        <f t="shared" si="90"/>
        <v>259100.85517081656</v>
      </c>
      <c r="ED24" s="108">
        <f t="shared" si="90"/>
        <v>259142.26847226909</v>
      </c>
      <c r="EE24" s="108">
        <f t="shared" si="90"/>
        <v>259183.68839300334</v>
      </c>
      <c r="EF24" s="108">
        <f t="shared" si="90"/>
        <v>251428.37545174925</v>
      </c>
      <c r="EG24" s="108">
        <f t="shared" si="90"/>
        <v>251468.56242488543</v>
      </c>
      <c r="EH24" s="108">
        <f t="shared" si="90"/>
        <v>251508.75582129351</v>
      </c>
      <c r="EI24" s="108">
        <f t="shared" si="90"/>
        <v>251548.9556420001</v>
      </c>
      <c r="EJ24" s="108">
        <f t="shared" si="90"/>
        <v>253812.1025378154</v>
      </c>
      <c r="EK24" s="108">
        <f t="shared" si="90"/>
        <v>253852.67051320008</v>
      </c>
      <c r="EL24" s="108">
        <f t="shared" si="91"/>
        <v>253893.24497275398</v>
      </c>
      <c r="EM24" s="108">
        <f t="shared" si="91"/>
        <v>253933.82591751349</v>
      </c>
      <c r="EN24" s="108">
        <f t="shared" si="91"/>
        <v>273445.04604979442</v>
      </c>
      <c r="EO24" s="108">
        <f t="shared" si="91"/>
        <v>273488.75205036049</v>
      </c>
      <c r="EP24" s="108">
        <f t="shared" si="91"/>
        <v>273532.46503666107</v>
      </c>
      <c r="EQ24" s="108">
        <f t="shared" si="91"/>
        <v>273576.1850098127</v>
      </c>
      <c r="ER24" s="108">
        <f t="shared" si="91"/>
        <v>273619.91197093215</v>
      </c>
      <c r="ES24" s="108">
        <f t="shared" si="91"/>
        <v>267728.88556101749</v>
      </c>
      <c r="ET24" s="108">
        <f t="shared" si="91"/>
        <v>267771.67792091914</v>
      </c>
      <c r="EU24" s="108">
        <f t="shared" si="91"/>
        <v>267814.47712052381</v>
      </c>
      <c r="EV24" s="108">
        <f t="shared" si="91"/>
        <v>267857.2831609248</v>
      </c>
      <c r="EW24" s="108">
        <f t="shared" si="91"/>
        <v>268004.61058197037</v>
      </c>
      <c r="EX24" s="108">
        <f t="shared" si="91"/>
        <v>268047.4470122917</v>
      </c>
      <c r="EY24" s="108">
        <f t="shared" si="91"/>
        <v>268090.29028935998</v>
      </c>
      <c r="EZ24" s="108">
        <f t="shared" si="91"/>
        <v>268133.14041426958</v>
      </c>
      <c r="FA24" s="108">
        <f t="shared" si="91"/>
        <v>247344.07359658388</v>
      </c>
      <c r="FB24" s="108">
        <f t="shared" si="92"/>
        <v>247383.60775665299</v>
      </c>
      <c r="FC24" s="108">
        <f t="shared" si="92"/>
        <v>247423.14823565175</v>
      </c>
      <c r="FD24" s="108">
        <f t="shared" si="92"/>
        <v>247462.69503459026</v>
      </c>
      <c r="FE24" s="108">
        <f t="shared" si="92"/>
        <v>247502.24815447856</v>
      </c>
    </row>
    <row r="25" spans="1:161" ht="15.75" x14ac:dyDescent="0.25">
      <c r="A25" s="47" t="s">
        <v>189</v>
      </c>
      <c r="B25" s="12">
        <f>'Urb proj of all 25 ARs '!P25</f>
        <v>162748.63979810721</v>
      </c>
      <c r="C25" s="12">
        <f>'Urb proj of all 25 ARs '!Q25</f>
        <v>164106.83726769971</v>
      </c>
      <c r="D25" s="100">
        <f t="shared" si="10"/>
        <v>8.3453690997194914E-3</v>
      </c>
      <c r="E25" s="101">
        <f t="shared" si="11"/>
        <v>1.5983467682989527E-4</v>
      </c>
      <c r="F25" s="69">
        <f t="shared" si="12"/>
        <v>162774.65267435386</v>
      </c>
      <c r="G25" s="69">
        <f t="shared" si="13"/>
        <v>162800.66970836016</v>
      </c>
      <c r="H25" s="69">
        <f>G25*(1+$E$25)</f>
        <v>162826.69090079068</v>
      </c>
      <c r="I25" s="69">
        <f t="shared" ref="I25:BE25" si="101">H25*(1+$E$25)</f>
        <v>162852.71625231009</v>
      </c>
      <c r="J25" s="69">
        <f t="shared" si="101"/>
        <v>162878.74576358314</v>
      </c>
      <c r="K25" s="69">
        <f t="shared" si="101"/>
        <v>162904.77943527472</v>
      </c>
      <c r="L25" s="69">
        <f t="shared" si="101"/>
        <v>162930.81726804981</v>
      </c>
      <c r="M25" s="69">
        <f t="shared" si="101"/>
        <v>162956.85926257347</v>
      </c>
      <c r="N25" s="69">
        <f t="shared" si="101"/>
        <v>162982.90541951093</v>
      </c>
      <c r="O25" s="69">
        <f t="shared" si="101"/>
        <v>163008.95573952745</v>
      </c>
      <c r="P25" s="69">
        <f t="shared" si="101"/>
        <v>163035.01022328844</v>
      </c>
      <c r="Q25" s="69">
        <f t="shared" si="101"/>
        <v>163061.06887145943</v>
      </c>
      <c r="R25" s="69">
        <f t="shared" si="101"/>
        <v>163087.13168470602</v>
      </c>
      <c r="S25" s="69">
        <f t="shared" si="101"/>
        <v>163113.19866369397</v>
      </c>
      <c r="T25" s="69">
        <f t="shared" si="101"/>
        <v>163139.26980908908</v>
      </c>
      <c r="U25" s="69">
        <f t="shared" si="101"/>
        <v>163165.34512155727</v>
      </c>
      <c r="V25" s="69">
        <f t="shared" si="101"/>
        <v>163191.42460176462</v>
      </c>
      <c r="W25" s="69">
        <f t="shared" si="101"/>
        <v>163217.50825037726</v>
      </c>
      <c r="X25" s="69">
        <f t="shared" si="101"/>
        <v>163243.59606806145</v>
      </c>
      <c r="Y25" s="69">
        <f t="shared" si="101"/>
        <v>163269.68805548354</v>
      </c>
      <c r="Z25" s="69">
        <f t="shared" si="101"/>
        <v>163295.78421330999</v>
      </c>
      <c r="AA25" s="69">
        <f t="shared" si="101"/>
        <v>163321.88454220741</v>
      </c>
      <c r="AB25" s="69">
        <f t="shared" si="101"/>
        <v>163347.98904284247</v>
      </c>
      <c r="AC25" s="69">
        <f t="shared" si="101"/>
        <v>163374.09771588194</v>
      </c>
      <c r="AD25" s="69">
        <f t="shared" si="101"/>
        <v>163400.21056199275</v>
      </c>
      <c r="AE25" s="69">
        <f t="shared" si="101"/>
        <v>163426.32758184185</v>
      </c>
      <c r="AF25" s="69">
        <f t="shared" si="101"/>
        <v>163452.4487760964</v>
      </c>
      <c r="AG25" s="69">
        <f t="shared" si="101"/>
        <v>163478.57414542357</v>
      </c>
      <c r="AH25" s="69">
        <f t="shared" si="101"/>
        <v>163504.70369049071</v>
      </c>
      <c r="AI25" s="69">
        <f t="shared" si="101"/>
        <v>163530.83741196524</v>
      </c>
      <c r="AJ25" s="69">
        <f t="shared" si="101"/>
        <v>163556.97531051471</v>
      </c>
      <c r="AK25" s="69">
        <f t="shared" si="101"/>
        <v>163583.11738680673</v>
      </c>
      <c r="AL25" s="69">
        <f t="shared" si="101"/>
        <v>163609.26364150908</v>
      </c>
      <c r="AM25" s="69">
        <f t="shared" si="101"/>
        <v>163635.41407528959</v>
      </c>
      <c r="AN25" s="69">
        <f t="shared" si="101"/>
        <v>163661.56868881625</v>
      </c>
      <c r="AO25" s="69">
        <f t="shared" si="101"/>
        <v>163687.72748275709</v>
      </c>
      <c r="AP25" s="69">
        <f t="shared" si="101"/>
        <v>163713.89045778033</v>
      </c>
      <c r="AQ25" s="69">
        <f t="shared" si="101"/>
        <v>163740.05761455421</v>
      </c>
      <c r="AR25" s="69">
        <f t="shared" si="101"/>
        <v>163766.22895374714</v>
      </c>
      <c r="AS25" s="69">
        <f t="shared" si="101"/>
        <v>163792.40447602762</v>
      </c>
      <c r="AT25" s="69">
        <f t="shared" si="101"/>
        <v>163818.58418206422</v>
      </c>
      <c r="AU25" s="69">
        <f t="shared" si="101"/>
        <v>163844.76807252571</v>
      </c>
      <c r="AV25" s="69">
        <f t="shared" si="101"/>
        <v>163870.95614808085</v>
      </c>
      <c r="AW25" s="69">
        <f t="shared" si="101"/>
        <v>163897.14840939859</v>
      </c>
      <c r="AX25" s="69">
        <f t="shared" si="101"/>
        <v>163923.34485714795</v>
      </c>
      <c r="AY25" s="69">
        <f t="shared" si="101"/>
        <v>163949.54549199808</v>
      </c>
      <c r="AZ25" s="69">
        <f t="shared" si="101"/>
        <v>163975.7503146182</v>
      </c>
      <c r="BA25" s="69">
        <f t="shared" si="101"/>
        <v>164001.95932567769</v>
      </c>
      <c r="BB25" s="69">
        <f t="shared" si="101"/>
        <v>164028.17252584596</v>
      </c>
      <c r="BC25" s="69">
        <f t="shared" si="101"/>
        <v>164054.38991579262</v>
      </c>
      <c r="BD25" s="69">
        <f t="shared" si="101"/>
        <v>164080.61149618734</v>
      </c>
      <c r="BE25" s="69">
        <f t="shared" si="101"/>
        <v>164106.83726769988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168035.8171019165</v>
      </c>
      <c r="DG25" s="108">
        <f t="shared" si="15"/>
        <v>168062.67505243883</v>
      </c>
      <c r="DH25" s="108">
        <f t="shared" si="15"/>
        <v>168089.53729579301</v>
      </c>
      <c r="DI25" s="108">
        <f t="shared" si="15"/>
        <v>168116.40383266515</v>
      </c>
      <c r="DJ25" s="108">
        <f t="shared" si="15"/>
        <v>181439.94406156288</v>
      </c>
      <c r="DK25" s="108">
        <f t="shared" si="15"/>
        <v>181468.944456386</v>
      </c>
      <c r="DL25" s="108">
        <f t="shared" si="15"/>
        <v>181497.94948647785</v>
      </c>
      <c r="DM25" s="108">
        <f t="shared" si="15"/>
        <v>181526.95915257931</v>
      </c>
      <c r="DN25" s="108">
        <f t="shared" si="15"/>
        <v>161016.11049395672</v>
      </c>
      <c r="DO25" s="108">
        <f t="shared" si="15"/>
        <v>161041.84645194191</v>
      </c>
      <c r="DP25" s="108">
        <f t="shared" si="15"/>
        <v>161067.58652342565</v>
      </c>
      <c r="DQ25" s="108">
        <f t="shared" si="15"/>
        <v>161093.33070906537</v>
      </c>
      <c r="DR25" s="108">
        <f t="shared" si="15"/>
        <v>161119.0790095187</v>
      </c>
      <c r="DS25" s="108">
        <f t="shared" si="15"/>
        <v>167146.73132666084</v>
      </c>
      <c r="DT25" s="108">
        <f t="shared" si="15"/>
        <v>167173.44717044561</v>
      </c>
      <c r="DU25" s="108">
        <f t="shared" si="15"/>
        <v>167200.16728434863</v>
      </c>
      <c r="DV25" s="108">
        <f t="shared" si="90"/>
        <v>167226.89166905245</v>
      </c>
      <c r="DW25" s="108">
        <f t="shared" si="90"/>
        <v>164558.48170766939</v>
      </c>
      <c r="DX25" s="108">
        <f t="shared" si="90"/>
        <v>164584.78385941277</v>
      </c>
      <c r="DY25" s="108">
        <f t="shared" si="90"/>
        <v>164611.09021515204</v>
      </c>
      <c r="DZ25" s="108">
        <f t="shared" si="90"/>
        <v>164637.40077555919</v>
      </c>
      <c r="EA25" s="108">
        <f t="shared" si="90"/>
        <v>170172.5906651195</v>
      </c>
      <c r="EB25" s="108">
        <f t="shared" si="90"/>
        <v>170199.79014615377</v>
      </c>
      <c r="EC25" s="108">
        <f t="shared" si="90"/>
        <v>170226.99397460831</v>
      </c>
      <c r="ED25" s="108">
        <f t="shared" si="90"/>
        <v>170254.20215117797</v>
      </c>
      <c r="EE25" s="108">
        <f t="shared" si="90"/>
        <v>170281.41467655773</v>
      </c>
      <c r="EF25" s="108">
        <f t="shared" si="90"/>
        <v>166660.20986118884</v>
      </c>
      <c r="EG25" s="108">
        <f t="shared" si="90"/>
        <v>166686.84794197237</v>
      </c>
      <c r="EH25" s="108">
        <f t="shared" si="90"/>
        <v>166713.490280445</v>
      </c>
      <c r="EI25" s="108">
        <f t="shared" si="90"/>
        <v>166740.13687728715</v>
      </c>
      <c r="EJ25" s="108">
        <f t="shared" si="90"/>
        <v>168407.57422469417</v>
      </c>
      <c r="EK25" s="108">
        <f t="shared" si="90"/>
        <v>168434.49159489604</v>
      </c>
      <c r="EL25" s="108">
        <f t="shared" si="91"/>
        <v>168461.41326742712</v>
      </c>
      <c r="EM25" s="108">
        <f t="shared" si="91"/>
        <v>168488.33924297502</v>
      </c>
      <c r="EN25" s="108">
        <f t="shared" si="91"/>
        <v>182987.39948727316</v>
      </c>
      <c r="EO25" s="108">
        <f t="shared" si="91"/>
        <v>183016.64721913415</v>
      </c>
      <c r="EP25" s="108">
        <f t="shared" si="91"/>
        <v>183045.89962579691</v>
      </c>
      <c r="EQ25" s="108">
        <f t="shared" si="91"/>
        <v>183075.15670800864</v>
      </c>
      <c r="ER25" s="108">
        <f t="shared" si="91"/>
        <v>183104.41846651662</v>
      </c>
      <c r="ES25" s="108">
        <f t="shared" si="91"/>
        <v>179248.84652682638</v>
      </c>
      <c r="ET25" s="108">
        <f t="shared" si="91"/>
        <v>179277.49670828311</v>
      </c>
      <c r="EU25" s="108">
        <f t="shared" si="91"/>
        <v>179306.15146903237</v>
      </c>
      <c r="EV25" s="108">
        <f t="shared" si="91"/>
        <v>179334.81080980602</v>
      </c>
      <c r="EW25" s="108">
        <f t="shared" si="91"/>
        <v>176744.82174829752</v>
      </c>
      <c r="EX25" s="108">
        <f t="shared" si="91"/>
        <v>176773.07169976301</v>
      </c>
      <c r="EY25" s="108">
        <f t="shared" si="91"/>
        <v>176801.3261665504</v>
      </c>
      <c r="EZ25" s="108">
        <f t="shared" si="91"/>
        <v>176829.58514938131</v>
      </c>
      <c r="FA25" s="108">
        <f t="shared" si="91"/>
        <v>161951.99645776255</v>
      </c>
      <c r="FB25" s="108">
        <f t="shared" si="92"/>
        <v>161977.88200277832</v>
      </c>
      <c r="FC25" s="108">
        <f t="shared" si="92"/>
        <v>162003.77168520182</v>
      </c>
      <c r="FD25" s="108">
        <f t="shared" si="92"/>
        <v>162029.66550569434</v>
      </c>
      <c r="FE25" s="108">
        <f t="shared" si="92"/>
        <v>162055.5634649173</v>
      </c>
    </row>
    <row r="26" spans="1:161" ht="15.75" x14ac:dyDescent="0.25">
      <c r="A26" s="47" t="s">
        <v>190</v>
      </c>
      <c r="B26" s="12">
        <f>'Urb proj of all 25 ARs '!P26</f>
        <v>152694.85301561165</v>
      </c>
      <c r="C26" s="12">
        <f>'Urb proj of all 25 ARs '!Q26</f>
        <v>153969.14792365435</v>
      </c>
      <c r="D26" s="100">
        <f t="shared" si="10"/>
        <v>8.3453690997195643E-3</v>
      </c>
      <c r="E26" s="101">
        <f t="shared" si="11"/>
        <v>1.5983467682989527E-4</v>
      </c>
      <c r="F26" s="69">
        <f t="shared" si="12"/>
        <v>152719.25894809698</v>
      </c>
      <c r="G26" s="69">
        <f t="shared" si="13"/>
        <v>152743.66878149664</v>
      </c>
      <c r="H26" s="69">
        <f>G26*(1+$E$26)</f>
        <v>152768.08251643414</v>
      </c>
      <c r="I26" s="69">
        <f t="shared" ref="I26:BE26" si="102">H26*(1+$E$26)</f>
        <v>152792.50015353307</v>
      </c>
      <c r="J26" s="69">
        <f t="shared" si="102"/>
        <v>152816.92169341713</v>
      </c>
      <c r="K26" s="69">
        <f t="shared" si="102"/>
        <v>152841.34713671013</v>
      </c>
      <c r="L26" s="69">
        <f t="shared" si="102"/>
        <v>152865.77648403597</v>
      </c>
      <c r="M26" s="69">
        <f t="shared" si="102"/>
        <v>152890.20973601865</v>
      </c>
      <c r="N26" s="69">
        <f t="shared" si="102"/>
        <v>152914.64689328225</v>
      </c>
      <c r="O26" s="69">
        <f t="shared" si="102"/>
        <v>152939.087956451</v>
      </c>
      <c r="P26" s="69">
        <f t="shared" si="102"/>
        <v>152963.53292614917</v>
      </c>
      <c r="Q26" s="69">
        <f t="shared" si="102"/>
        <v>152987.9818030012</v>
      </c>
      <c r="R26" s="69">
        <f t="shared" si="102"/>
        <v>153012.43458763155</v>
      </c>
      <c r="S26" s="69">
        <f t="shared" si="102"/>
        <v>153036.89128066483</v>
      </c>
      <c r="T26" s="69">
        <f t="shared" si="102"/>
        <v>153061.35188272572</v>
      </c>
      <c r="U26" s="69">
        <f t="shared" si="102"/>
        <v>153085.81639443905</v>
      </c>
      <c r="V26" s="69">
        <f t="shared" si="102"/>
        <v>153110.28481642969</v>
      </c>
      <c r="W26" s="69">
        <f t="shared" si="102"/>
        <v>153134.75714932266</v>
      </c>
      <c r="X26" s="69">
        <f t="shared" si="102"/>
        <v>153159.23339374305</v>
      </c>
      <c r="Y26" s="69">
        <f t="shared" si="102"/>
        <v>153183.71355031605</v>
      </c>
      <c r="Z26" s="69">
        <f t="shared" si="102"/>
        <v>153208.19761966699</v>
      </c>
      <c r="AA26" s="69">
        <f t="shared" si="102"/>
        <v>153232.6856024212</v>
      </c>
      <c r="AB26" s="69">
        <f t="shared" si="102"/>
        <v>153257.17749920423</v>
      </c>
      <c r="AC26" s="69">
        <f t="shared" si="102"/>
        <v>153281.67331064169</v>
      </c>
      <c r="AD26" s="69">
        <f t="shared" si="102"/>
        <v>153306.17303735926</v>
      </c>
      <c r="AE26" s="69">
        <f t="shared" si="102"/>
        <v>153330.67667998272</v>
      </c>
      <c r="AF26" s="69">
        <f t="shared" si="102"/>
        <v>153355.18423913798</v>
      </c>
      <c r="AG26" s="69">
        <f t="shared" si="102"/>
        <v>153379.69571545103</v>
      </c>
      <c r="AH26" s="69">
        <f t="shared" si="102"/>
        <v>153404.21110954799</v>
      </c>
      <c r="AI26" s="69">
        <f t="shared" si="102"/>
        <v>153428.73042205503</v>
      </c>
      <c r="AJ26" s="69">
        <f t="shared" si="102"/>
        <v>153453.25365359845</v>
      </c>
      <c r="AK26" s="69">
        <f t="shared" si="102"/>
        <v>153477.78080480467</v>
      </c>
      <c r="AL26" s="69">
        <f t="shared" si="102"/>
        <v>153502.31187630017</v>
      </c>
      <c r="AM26" s="69">
        <f t="shared" si="102"/>
        <v>153526.84686871155</v>
      </c>
      <c r="AN26" s="69">
        <f t="shared" si="102"/>
        <v>153551.38578266551</v>
      </c>
      <c r="AO26" s="69">
        <f t="shared" si="102"/>
        <v>153575.92861878886</v>
      </c>
      <c r="AP26" s="69">
        <f t="shared" si="102"/>
        <v>153600.4753777085</v>
      </c>
      <c r="AQ26" s="69">
        <f t="shared" si="102"/>
        <v>153625.0260600514</v>
      </c>
      <c r="AR26" s="69">
        <f t="shared" si="102"/>
        <v>153649.5806664447</v>
      </c>
      <c r="AS26" s="69">
        <f t="shared" si="102"/>
        <v>153674.13919751556</v>
      </c>
      <c r="AT26" s="69">
        <f t="shared" si="102"/>
        <v>153698.7016538913</v>
      </c>
      <c r="AU26" s="69">
        <f t="shared" si="102"/>
        <v>153723.26803619933</v>
      </c>
      <c r="AV26" s="69">
        <f t="shared" si="102"/>
        <v>153747.83834506714</v>
      </c>
      <c r="AW26" s="69">
        <f t="shared" si="102"/>
        <v>153772.41258112231</v>
      </c>
      <c r="AX26" s="69">
        <f t="shared" si="102"/>
        <v>153796.99074499257</v>
      </c>
      <c r="AY26" s="69">
        <f t="shared" si="102"/>
        <v>153821.57283730569</v>
      </c>
      <c r="AZ26" s="69">
        <f t="shared" si="102"/>
        <v>153846.1588586896</v>
      </c>
      <c r="BA26" s="69">
        <f t="shared" si="102"/>
        <v>153870.74880977228</v>
      </c>
      <c r="BB26" s="69">
        <f t="shared" si="102"/>
        <v>153895.34269118187</v>
      </c>
      <c r="BC26" s="69">
        <f t="shared" si="102"/>
        <v>153919.94050354653</v>
      </c>
      <c r="BD26" s="69">
        <f t="shared" si="102"/>
        <v>153944.5422474946</v>
      </c>
      <c r="BE26" s="69">
        <f t="shared" si="102"/>
        <v>153969.14792365444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148106.53233744373</v>
      </c>
      <c r="DG26" s="108">
        <f t="shared" si="15"/>
        <v>148130.20489717627</v>
      </c>
      <c r="DH26" s="108">
        <f t="shared" si="15"/>
        <v>148153.88124060474</v>
      </c>
      <c r="DI26" s="108">
        <f t="shared" si="15"/>
        <v>148177.56136833393</v>
      </c>
      <c r="DJ26" s="108">
        <f t="shared" si="15"/>
        <v>159463.0789031309</v>
      </c>
      <c r="DK26" s="108">
        <f t="shared" si="15"/>
        <v>159488.56663281369</v>
      </c>
      <c r="DL26" s="108">
        <f t="shared" si="15"/>
        <v>159514.05843631949</v>
      </c>
      <c r="DM26" s="108">
        <f t="shared" si="15"/>
        <v>159539.55431429949</v>
      </c>
      <c r="DN26" s="108">
        <f t="shared" si="15"/>
        <v>140976.36431948456</v>
      </c>
      <c r="DO26" s="108">
        <f t="shared" si="15"/>
        <v>140998.89723111622</v>
      </c>
      <c r="DP26" s="108">
        <f t="shared" si="15"/>
        <v>141021.43374428852</v>
      </c>
      <c r="DQ26" s="108">
        <f t="shared" si="15"/>
        <v>141043.97385957715</v>
      </c>
      <c r="DR26" s="108">
        <f t="shared" si="15"/>
        <v>141066.5175775578</v>
      </c>
      <c r="DS26" s="108">
        <f t="shared" si="15"/>
        <v>145081.16150268153</v>
      </c>
      <c r="DT26" s="108">
        <f t="shared" si="15"/>
        <v>145104.35050324441</v>
      </c>
      <c r="DU26" s="108">
        <f t="shared" si="15"/>
        <v>145127.54321021374</v>
      </c>
      <c r="DV26" s="108">
        <f t="shared" si="90"/>
        <v>145150.73962418185</v>
      </c>
      <c r="DW26" s="108">
        <f t="shared" si="90"/>
        <v>145549.07973652656</v>
      </c>
      <c r="DX26" s="108">
        <f t="shared" si="90"/>
        <v>145572.34352664914</v>
      </c>
      <c r="DY26" s="108">
        <f t="shared" si="90"/>
        <v>145595.61103513211</v>
      </c>
      <c r="DZ26" s="108">
        <f t="shared" si="90"/>
        <v>145618.88226256976</v>
      </c>
      <c r="EA26" s="108">
        <f t="shared" si="90"/>
        <v>150904.51699198657</v>
      </c>
      <c r="EB26" s="108">
        <f t="shared" si="90"/>
        <v>150928.63676669213</v>
      </c>
      <c r="EC26" s="108">
        <f t="shared" si="90"/>
        <v>150952.76039657413</v>
      </c>
      <c r="ED26" s="108">
        <f t="shared" si="90"/>
        <v>150976.8878822487</v>
      </c>
      <c r="EE26" s="108">
        <f t="shared" si="90"/>
        <v>151001.01922433215</v>
      </c>
      <c r="EF26" s="108">
        <f t="shared" si="90"/>
        <v>147886.58581905911</v>
      </c>
      <c r="EG26" s="108">
        <f t="shared" si="90"/>
        <v>147910.22322371099</v>
      </c>
      <c r="EH26" s="108">
        <f t="shared" si="90"/>
        <v>147933.8644064398</v>
      </c>
      <c r="EI26" s="108">
        <f t="shared" si="90"/>
        <v>147957.50936784939</v>
      </c>
      <c r="EJ26" s="108">
        <f t="shared" si="90"/>
        <v>146120.92014358382</v>
      </c>
      <c r="EK26" s="108">
        <f t="shared" si="90"/>
        <v>146144.27533363304</v>
      </c>
      <c r="EL26" s="108">
        <f t="shared" si="91"/>
        <v>146167.63425665154</v>
      </c>
      <c r="EM26" s="108">
        <f t="shared" si="91"/>
        <v>146190.99691323593</v>
      </c>
      <c r="EN26" s="108">
        <f t="shared" si="91"/>
        <v>157675.91261293026</v>
      </c>
      <c r="EO26" s="108">
        <f t="shared" si="91"/>
        <v>157701.11469146659</v>
      </c>
      <c r="EP26" s="108">
        <f t="shared" si="91"/>
        <v>157726.32079816901</v>
      </c>
      <c r="EQ26" s="108">
        <f t="shared" si="91"/>
        <v>157751.53093368135</v>
      </c>
      <c r="ER26" s="108">
        <f t="shared" si="91"/>
        <v>157776.74509864755</v>
      </c>
      <c r="ES26" s="108">
        <f t="shared" si="91"/>
        <v>156013.9695010432</v>
      </c>
      <c r="ET26" s="108">
        <f t="shared" si="91"/>
        <v>156038.90594343937</v>
      </c>
      <c r="EU26" s="108">
        <f t="shared" si="91"/>
        <v>156063.84637154371</v>
      </c>
      <c r="EV26" s="108">
        <f t="shared" si="91"/>
        <v>156088.79078599336</v>
      </c>
      <c r="EW26" s="108">
        <f t="shared" si="91"/>
        <v>153547.73445549206</v>
      </c>
      <c r="EX26" s="108">
        <f t="shared" si="91"/>
        <v>153572.27670800671</v>
      </c>
      <c r="EY26" s="108">
        <f t="shared" si="91"/>
        <v>153596.82288322438</v>
      </c>
      <c r="EZ26" s="108">
        <f t="shared" si="91"/>
        <v>153621.372981772</v>
      </c>
      <c r="FA26" s="108">
        <f t="shared" si="91"/>
        <v>142739.4917956737</v>
      </c>
      <c r="FB26" s="108">
        <f t="shared" si="92"/>
        <v>142762.30651621573</v>
      </c>
      <c r="FC26" s="108">
        <f t="shared" si="92"/>
        <v>142785.12488334122</v>
      </c>
      <c r="FD26" s="108">
        <f t="shared" si="92"/>
        <v>142807.94689763308</v>
      </c>
      <c r="FE26" s="108">
        <f t="shared" si="92"/>
        <v>142830.77255967419</v>
      </c>
    </row>
    <row r="27" spans="1:161" ht="15.75" x14ac:dyDescent="0.25">
      <c r="A27" s="47" t="s">
        <v>191</v>
      </c>
      <c r="B27" s="12">
        <f>'Urb proj of all 25 ARs '!P27</f>
        <v>164475.02310634672</v>
      </c>
      <c r="C27" s="12">
        <f>'Urb proj of all 25 ARs '!Q27</f>
        <v>165847.6278818541</v>
      </c>
      <c r="D27" s="100">
        <f t="shared" si="10"/>
        <v>8.345369099719651E-3</v>
      </c>
      <c r="E27" s="101">
        <f t="shared" si="11"/>
        <v>1.5983467682989527E-4</v>
      </c>
      <c r="F27" s="69">
        <f t="shared" si="12"/>
        <v>164501.31191851152</v>
      </c>
      <c r="G27" s="69">
        <f t="shared" si="13"/>
        <v>164527.6049325401</v>
      </c>
      <c r="H27" s="69">
        <f>G27*(1+$E$27)</f>
        <v>164553.90214910408</v>
      </c>
      <c r="I27" s="69">
        <f t="shared" ref="I27:BD27" si="103">H27*(1+$E$27)</f>
        <v>164580.20356887518</v>
      </c>
      <c r="J27" s="69">
        <f t="shared" si="103"/>
        <v>164606.50919252521</v>
      </c>
      <c r="K27" s="69">
        <f t="shared" si="103"/>
        <v>164632.81902072608</v>
      </c>
      <c r="L27" s="69">
        <f t="shared" si="103"/>
        <v>164659.13305414986</v>
      </c>
      <c r="M27" s="69">
        <f t="shared" si="103"/>
        <v>164685.45129346865</v>
      </c>
      <c r="N27" s="69">
        <f t="shared" si="103"/>
        <v>164711.77373935471</v>
      </c>
      <c r="O27" s="69">
        <f t="shared" si="103"/>
        <v>164738.10039248041</v>
      </c>
      <c r="P27" s="69">
        <f t="shared" si="103"/>
        <v>164764.43125351821</v>
      </c>
      <c r="Q27" s="69">
        <f t="shared" si="103"/>
        <v>164790.76632314068</v>
      </c>
      <c r="R27" s="69">
        <f t="shared" si="103"/>
        <v>164817.10560202049</v>
      </c>
      <c r="S27" s="69">
        <f t="shared" si="103"/>
        <v>164843.44909083043</v>
      </c>
      <c r="T27" s="69">
        <f t="shared" si="103"/>
        <v>164869.79679024339</v>
      </c>
      <c r="U27" s="69">
        <f t="shared" si="103"/>
        <v>164896.14870093236</v>
      </c>
      <c r="V27" s="69">
        <f t="shared" si="103"/>
        <v>164922.50482357046</v>
      </c>
      <c r="W27" s="69">
        <f t="shared" si="103"/>
        <v>164948.86515883091</v>
      </c>
      <c r="X27" s="69">
        <f t="shared" si="103"/>
        <v>164975.22970738704</v>
      </c>
      <c r="Y27" s="69">
        <f t="shared" si="103"/>
        <v>165001.59846991225</v>
      </c>
      <c r="Z27" s="69">
        <f t="shared" si="103"/>
        <v>165027.97144708011</v>
      </c>
      <c r="AA27" s="69">
        <f t="shared" si="103"/>
        <v>165054.34863956424</v>
      </c>
      <c r="AB27" s="69">
        <f t="shared" si="103"/>
        <v>165080.73004803841</v>
      </c>
      <c r="AC27" s="69">
        <f t="shared" si="103"/>
        <v>165107.11567317648</v>
      </c>
      <c r="AD27" s="69">
        <f t="shared" si="103"/>
        <v>165133.50551565242</v>
      </c>
      <c r="AE27" s="69">
        <f t="shared" si="103"/>
        <v>165159.89957614031</v>
      </c>
      <c r="AF27" s="69">
        <f t="shared" si="103"/>
        <v>165186.2978553143</v>
      </c>
      <c r="AG27" s="69">
        <f t="shared" si="103"/>
        <v>165212.70035384875</v>
      </c>
      <c r="AH27" s="69">
        <f t="shared" si="103"/>
        <v>165239.107072418</v>
      </c>
      <c r="AI27" s="69">
        <f t="shared" si="103"/>
        <v>165265.51801169658</v>
      </c>
      <c r="AJ27" s="69">
        <f t="shared" si="103"/>
        <v>165291.9331723591</v>
      </c>
      <c r="AK27" s="69">
        <f t="shared" si="103"/>
        <v>165318.35255508029</v>
      </c>
      <c r="AL27" s="69">
        <f t="shared" si="103"/>
        <v>165344.77616053497</v>
      </c>
      <c r="AM27" s="69">
        <f t="shared" si="103"/>
        <v>165371.20398939808</v>
      </c>
      <c r="AN27" s="69">
        <f t="shared" si="103"/>
        <v>165397.6360423447</v>
      </c>
      <c r="AO27" s="69">
        <f t="shared" si="103"/>
        <v>165424.07232004995</v>
      </c>
      <c r="AP27" s="69">
        <f t="shared" si="103"/>
        <v>165450.51282318911</v>
      </c>
      <c r="AQ27" s="69">
        <f t="shared" si="103"/>
        <v>165476.95755243755</v>
      </c>
      <c r="AR27" s="69">
        <f t="shared" si="103"/>
        <v>165503.40650847074</v>
      </c>
      <c r="AS27" s="69">
        <f t="shared" si="103"/>
        <v>165529.85969196426</v>
      </c>
      <c r="AT27" s="69">
        <f t="shared" si="103"/>
        <v>165556.31710359381</v>
      </c>
      <c r="AU27" s="69">
        <f t="shared" si="103"/>
        <v>165582.77874403523</v>
      </c>
      <c r="AV27" s="69">
        <f t="shared" si="103"/>
        <v>165609.24461396437</v>
      </c>
      <c r="AW27" s="69">
        <f t="shared" si="103"/>
        <v>165635.71471405728</v>
      </c>
      <c r="AX27" s="69">
        <f t="shared" si="103"/>
        <v>165662.18904499008</v>
      </c>
      <c r="AY27" s="69">
        <f t="shared" si="103"/>
        <v>165688.66760743901</v>
      </c>
      <c r="AZ27" s="69">
        <f t="shared" si="103"/>
        <v>165715.15040208041</v>
      </c>
      <c r="BA27" s="69">
        <f t="shared" si="103"/>
        <v>165741.63742959074</v>
      </c>
      <c r="BB27" s="69">
        <f t="shared" si="103"/>
        <v>165768.12869064655</v>
      </c>
      <c r="BC27" s="69">
        <f t="shared" si="103"/>
        <v>165794.62418592451</v>
      </c>
      <c r="BD27" s="69">
        <f t="shared" si="103"/>
        <v>165821.12391610141</v>
      </c>
      <c r="BE27" s="69">
        <f>BD27*(1+$E$27)</f>
        <v>165847.6278818541</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160171.00700160424</v>
      </c>
      <c r="DG27" s="108">
        <f t="shared" si="15"/>
        <v>160196.60788274586</v>
      </c>
      <c r="DH27" s="108">
        <f t="shared" si="15"/>
        <v>160222.21285579604</v>
      </c>
      <c r="DI27" s="108">
        <f t="shared" si="15"/>
        <v>160247.82192140882</v>
      </c>
      <c r="DJ27" s="108">
        <f t="shared" si="15"/>
        <v>171629.37468057708</v>
      </c>
      <c r="DK27" s="108">
        <f t="shared" si="15"/>
        <v>171656.80700621364</v>
      </c>
      <c r="DL27" s="108">
        <f t="shared" si="15"/>
        <v>171684.24371648714</v>
      </c>
      <c r="DM27" s="108">
        <f t="shared" si="15"/>
        <v>171711.68481209833</v>
      </c>
      <c r="DN27" s="108">
        <f t="shared" si="15"/>
        <v>150640.18444990175</v>
      </c>
      <c r="DO27" s="108">
        <f t="shared" si="15"/>
        <v>150664.26197510088</v>
      </c>
      <c r="DP27" s="108">
        <f t="shared" si="15"/>
        <v>150688.34334872349</v>
      </c>
      <c r="DQ27" s="108">
        <f t="shared" si="15"/>
        <v>150712.42857138466</v>
      </c>
      <c r="DR27" s="108">
        <f t="shared" si="15"/>
        <v>150736.51764369963</v>
      </c>
      <c r="DS27" s="108">
        <f t="shared" si="15"/>
        <v>156738.53952133039</v>
      </c>
      <c r="DT27" s="108">
        <f t="shared" si="15"/>
        <v>156763.59177514157</v>
      </c>
      <c r="DU27" s="108">
        <f t="shared" si="15"/>
        <v>156788.64803317166</v>
      </c>
      <c r="DV27" s="108">
        <f t="shared" si="90"/>
        <v>156813.70829606062</v>
      </c>
      <c r="DW27" s="108">
        <f t="shared" si="90"/>
        <v>151012.3293434456</v>
      </c>
      <c r="DX27" s="108">
        <f t="shared" si="90"/>
        <v>151036.46635030356</v>
      </c>
      <c r="DY27" s="108">
        <f t="shared" si="90"/>
        <v>151060.60721509217</v>
      </c>
      <c r="DZ27" s="108">
        <f t="shared" si="90"/>
        <v>151084.75193842812</v>
      </c>
      <c r="EA27" s="108">
        <f t="shared" si="90"/>
        <v>157229.59415622495</v>
      </c>
      <c r="EB27" s="108">
        <f t="shared" si="90"/>
        <v>157254.72489759501</v>
      </c>
      <c r="EC27" s="108">
        <f t="shared" si="90"/>
        <v>157279.85965572897</v>
      </c>
      <c r="ED27" s="108">
        <f t="shared" si="90"/>
        <v>157304.9984312689</v>
      </c>
      <c r="EE27" s="108">
        <f t="shared" si="90"/>
        <v>157330.1412248569</v>
      </c>
      <c r="EF27" s="108">
        <f t="shared" si="90"/>
        <v>152919.60561266879</v>
      </c>
      <c r="EG27" s="108">
        <f t="shared" si="90"/>
        <v>152944.04746841287</v>
      </c>
      <c r="EH27" s="108">
        <f t="shared" si="90"/>
        <v>152968.49323081304</v>
      </c>
      <c r="EI27" s="108">
        <f t="shared" si="90"/>
        <v>152992.94290049374</v>
      </c>
      <c r="EJ27" s="108">
        <f t="shared" si="90"/>
        <v>154999.58077299577</v>
      </c>
      <c r="EK27" s="108">
        <f t="shared" si="90"/>
        <v>155024.3550808974</v>
      </c>
      <c r="EL27" s="108">
        <f t="shared" si="91"/>
        <v>155049.1333485925</v>
      </c>
      <c r="EM27" s="108">
        <f t="shared" si="91"/>
        <v>155073.915576714</v>
      </c>
      <c r="EN27" s="108">
        <f t="shared" si="91"/>
        <v>165642.04247834979</v>
      </c>
      <c r="EO27" s="108">
        <f t="shared" si="91"/>
        <v>165668.51782067874</v>
      </c>
      <c r="EP27" s="108">
        <f t="shared" si="91"/>
        <v>165694.99739468549</v>
      </c>
      <c r="EQ27" s="108">
        <f t="shared" si="91"/>
        <v>165721.48120104641</v>
      </c>
      <c r="ER27" s="108">
        <f t="shared" si="91"/>
        <v>165747.96924043796</v>
      </c>
      <c r="ES27" s="108">
        <f t="shared" si="91"/>
        <v>165611.27768314607</v>
      </c>
      <c r="ET27" s="108">
        <f t="shared" si="91"/>
        <v>165637.74810819395</v>
      </c>
      <c r="EU27" s="108">
        <f t="shared" si="91"/>
        <v>165664.22276413365</v>
      </c>
      <c r="EV27" s="108">
        <f t="shared" si="91"/>
        <v>165690.70165164143</v>
      </c>
      <c r="EW27" s="108">
        <f t="shared" si="91"/>
        <v>163944.65492317406</v>
      </c>
      <c r="EX27" s="108">
        <f t="shared" si="91"/>
        <v>163970.85896411169</v>
      </c>
      <c r="EY27" s="108">
        <f t="shared" si="91"/>
        <v>163997.06719336373</v>
      </c>
      <c r="EZ27" s="108">
        <f t="shared" si="91"/>
        <v>164023.27961159963</v>
      </c>
      <c r="FA27" s="108">
        <f t="shared" si="91"/>
        <v>152437.49250943708</v>
      </c>
      <c r="FB27" s="108">
        <f t="shared" si="92"/>
        <v>152461.85730678908</v>
      </c>
      <c r="FC27" s="108">
        <f t="shared" si="92"/>
        <v>152486.22599848057</v>
      </c>
      <c r="FD27" s="108">
        <f t="shared" si="92"/>
        <v>152510.59858513405</v>
      </c>
      <c r="FE27" s="108">
        <f t="shared" si="92"/>
        <v>152534.97506737206</v>
      </c>
    </row>
    <row r="28" spans="1:161" ht="15.75" x14ac:dyDescent="0.25">
      <c r="A28" s="47" t="s">
        <v>192</v>
      </c>
      <c r="B28" s="12">
        <f>'Urb proj of all 25 ARs '!P28</f>
        <v>60496.747275750007</v>
      </c>
      <c r="C28" s="12">
        <f>'Urb proj of all 25 ARs '!Q28</f>
        <v>61001.614961098596</v>
      </c>
      <c r="D28" s="100">
        <f t="shared" si="10"/>
        <v>8.3453690997195764E-3</v>
      </c>
      <c r="E28" s="101">
        <f t="shared" si="11"/>
        <v>1.5983467682989527E-4</v>
      </c>
      <c r="F28" s="69">
        <f t="shared" si="12"/>
        <v>60506.416753800084</v>
      </c>
      <c r="G28" s="69">
        <f t="shared" si="13"/>
        <v>60516.087777368062</v>
      </c>
      <c r="H28" s="69">
        <f>G28*(1+$E$28)</f>
        <v>60525.760346700969</v>
      </c>
      <c r="I28" s="69">
        <f t="shared" ref="I28:BE28" si="104">H28*(1+$E$28)</f>
        <v>60535.434462045865</v>
      </c>
      <c r="J28" s="69">
        <f t="shared" si="104"/>
        <v>60545.110123649865</v>
      </c>
      <c r="K28" s="69">
        <f t="shared" si="104"/>
        <v>60554.787331760112</v>
      </c>
      <c r="L28" s="69">
        <f t="shared" si="104"/>
        <v>60564.46608662379</v>
      </c>
      <c r="M28" s="69">
        <f t="shared" si="104"/>
        <v>60574.146388488123</v>
      </c>
      <c r="N28" s="69">
        <f t="shared" si="104"/>
        <v>60583.828237600377</v>
      </c>
      <c r="O28" s="69">
        <f t="shared" si="104"/>
        <v>60593.511634207855</v>
      </c>
      <c r="P28" s="69">
        <f t="shared" si="104"/>
        <v>60603.196578557894</v>
      </c>
      <c r="Q28" s="69">
        <f t="shared" si="104"/>
        <v>60612.883070897886</v>
      </c>
      <c r="R28" s="69">
        <f t="shared" si="104"/>
        <v>60622.571111475248</v>
      </c>
      <c r="S28" s="69">
        <f t="shared" si="104"/>
        <v>60632.260700537452</v>
      </c>
      <c r="T28" s="69">
        <f t="shared" si="104"/>
        <v>60641.951838331988</v>
      </c>
      <c r="U28" s="69">
        <f t="shared" si="104"/>
        <v>60651.6445251064</v>
      </c>
      <c r="V28" s="69">
        <f t="shared" si="104"/>
        <v>60661.338761108273</v>
      </c>
      <c r="W28" s="69">
        <f t="shared" si="104"/>
        <v>60671.034546585222</v>
      </c>
      <c r="X28" s="69">
        <f t="shared" si="104"/>
        <v>60680.731881784908</v>
      </c>
      <c r="Y28" s="69">
        <f t="shared" si="104"/>
        <v>60690.430766955033</v>
      </c>
      <c r="Z28" s="69">
        <f t="shared" si="104"/>
        <v>60700.131202343335</v>
      </c>
      <c r="AA28" s="69">
        <f t="shared" si="104"/>
        <v>60709.83318819759</v>
      </c>
      <c r="AB28" s="69">
        <f t="shared" si="104"/>
        <v>60719.536724765625</v>
      </c>
      <c r="AC28" s="69">
        <f t="shared" si="104"/>
        <v>60729.241812295288</v>
      </c>
      <c r="AD28" s="69">
        <f t="shared" si="104"/>
        <v>60738.948451034477</v>
      </c>
      <c r="AE28" s="69">
        <f t="shared" si="104"/>
        <v>60748.656641231137</v>
      </c>
      <c r="AF28" s="69">
        <f t="shared" si="104"/>
        <v>60758.366383133238</v>
      </c>
      <c r="AG28" s="69">
        <f t="shared" si="104"/>
        <v>60768.077676988796</v>
      </c>
      <c r="AH28" s="69">
        <f t="shared" si="104"/>
        <v>60777.790523045871</v>
      </c>
      <c r="AI28" s="69">
        <f t="shared" si="104"/>
        <v>60787.504921552558</v>
      </c>
      <c r="AJ28" s="69">
        <f t="shared" si="104"/>
        <v>60797.220872756989</v>
      </c>
      <c r="AK28" s="69">
        <f t="shared" si="104"/>
        <v>60806.938376907339</v>
      </c>
      <c r="AL28" s="69">
        <f t="shared" si="104"/>
        <v>60816.657434251829</v>
      </c>
      <c r="AM28" s="69">
        <f t="shared" si="104"/>
        <v>60826.378045038706</v>
      </c>
      <c r="AN28" s="69">
        <f t="shared" si="104"/>
        <v>60836.100209516269</v>
      </c>
      <c r="AO28" s="69">
        <f t="shared" si="104"/>
        <v>60845.823927932848</v>
      </c>
      <c r="AP28" s="69">
        <f t="shared" si="104"/>
        <v>60855.549200536821</v>
      </c>
      <c r="AQ28" s="69">
        <f t="shared" si="104"/>
        <v>60865.276027576598</v>
      </c>
      <c r="AR28" s="69">
        <f t="shared" si="104"/>
        <v>60875.004409300629</v>
      </c>
      <c r="AS28" s="69">
        <f t="shared" si="104"/>
        <v>60884.734345957411</v>
      </c>
      <c r="AT28" s="69">
        <f t="shared" si="104"/>
        <v>60894.465837795469</v>
      </c>
      <c r="AU28" s="69">
        <f t="shared" si="104"/>
        <v>60904.198885063379</v>
      </c>
      <c r="AV28" s="69">
        <f t="shared" si="104"/>
        <v>60913.933488009759</v>
      </c>
      <c r="AW28" s="69">
        <f t="shared" si="104"/>
        <v>60923.669646883252</v>
      </c>
      <c r="AX28" s="69">
        <f t="shared" si="104"/>
        <v>60933.40736193255</v>
      </c>
      <c r="AY28" s="69">
        <f t="shared" si="104"/>
        <v>60943.146633406388</v>
      </c>
      <c r="AZ28" s="69">
        <f t="shared" si="104"/>
        <v>60952.887461553539</v>
      </c>
      <c r="BA28" s="69">
        <f t="shared" si="104"/>
        <v>60962.629846622804</v>
      </c>
      <c r="BB28" s="69">
        <f t="shared" si="104"/>
        <v>60972.373788863042</v>
      </c>
      <c r="BC28" s="69">
        <f t="shared" si="104"/>
        <v>60982.119288523136</v>
      </c>
      <c r="BD28" s="69">
        <f t="shared" si="104"/>
        <v>60991.866345852017</v>
      </c>
      <c r="BE28" s="69">
        <f t="shared" si="104"/>
        <v>61001.614961098661</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52607.027097912513</v>
      </c>
      <c r="DG28" s="108">
        <f t="shared" si="15"/>
        <v>52615.435525087691</v>
      </c>
      <c r="DH28" s="108">
        <f t="shared" si="15"/>
        <v>52623.845296221109</v>
      </c>
      <c r="DI28" s="108">
        <f t="shared" si="15"/>
        <v>52632.256411527575</v>
      </c>
      <c r="DJ28" s="108">
        <f t="shared" si="15"/>
        <v>56191.687991025581</v>
      </c>
      <c r="DK28" s="108">
        <f t="shared" si="15"/>
        <v>56200.669371316159</v>
      </c>
      <c r="DL28" s="108">
        <f t="shared" si="15"/>
        <v>56209.652187142747</v>
      </c>
      <c r="DM28" s="108">
        <f t="shared" si="15"/>
        <v>56218.636438734808</v>
      </c>
      <c r="DN28" s="108">
        <f t="shared" si="15"/>
        <v>49492.108049385504</v>
      </c>
      <c r="DO28" s="108">
        <f t="shared" si="15"/>
        <v>49500.018604481207</v>
      </c>
      <c r="DP28" s="108">
        <f t="shared" si="15"/>
        <v>49507.930423957929</v>
      </c>
      <c r="DQ28" s="108">
        <f t="shared" si="15"/>
        <v>49515.843508017759</v>
      </c>
      <c r="DR28" s="108">
        <f t="shared" si="15"/>
        <v>49523.757856862816</v>
      </c>
      <c r="DS28" s="108">
        <f t="shared" si="15"/>
        <v>51524.123993947986</v>
      </c>
      <c r="DT28" s="108">
        <f t="shared" si="15"/>
        <v>51532.359335655499</v>
      </c>
      <c r="DU28" s="108">
        <f t="shared" si="15"/>
        <v>51540.595993656192</v>
      </c>
      <c r="DV28" s="108">
        <f t="shared" si="90"/>
        <v>51548.833968160463</v>
      </c>
      <c r="DW28" s="108">
        <f t="shared" si="90"/>
        <v>49784.774312947295</v>
      </c>
      <c r="DX28" s="108">
        <f t="shared" si="90"/>
        <v>49792.731646260647</v>
      </c>
      <c r="DY28" s="108">
        <f t="shared" si="90"/>
        <v>49800.690251431806</v>
      </c>
      <c r="DZ28" s="108">
        <f t="shared" si="90"/>
        <v>49808.650128664049</v>
      </c>
      <c r="EA28" s="108">
        <f t="shared" si="90"/>
        <v>52374.881738356467</v>
      </c>
      <c r="EB28" s="108">
        <f t="shared" si="90"/>
        <v>52383.253060653122</v>
      </c>
      <c r="EC28" s="108">
        <f t="shared" si="90"/>
        <v>52391.625720977368</v>
      </c>
      <c r="ED28" s="108">
        <f t="shared" si="90"/>
        <v>52399.999719543077</v>
      </c>
      <c r="EE28" s="108">
        <f t="shared" si="90"/>
        <v>52408.375056564139</v>
      </c>
      <c r="EF28" s="108">
        <f t="shared" si="90"/>
        <v>51940.906986231937</v>
      </c>
      <c r="EG28" s="108">
        <f t="shared" si="90"/>
        <v>51949.208944314334</v>
      </c>
      <c r="EH28" s="108">
        <f t="shared" si="90"/>
        <v>51957.512229337517</v>
      </c>
      <c r="EI28" s="108">
        <f t="shared" si="90"/>
        <v>51965.816841513581</v>
      </c>
      <c r="EJ28" s="108">
        <f t="shared" si="90"/>
        <v>51775.247440363331</v>
      </c>
      <c r="EK28" s="108">
        <f t="shared" si="90"/>
        <v>51783.522920305746</v>
      </c>
      <c r="EL28" s="108">
        <f t="shared" si="91"/>
        <v>51791.799722956828</v>
      </c>
      <c r="EM28" s="108">
        <f t="shared" si="91"/>
        <v>51800.077848527988</v>
      </c>
      <c r="EN28" s="108">
        <f t="shared" si="91"/>
        <v>55671.083015710305</v>
      </c>
      <c r="EO28" s="108">
        <f t="shared" si="91"/>
        <v>55679.981185272889</v>
      </c>
      <c r="EP28" s="108">
        <f t="shared" si="91"/>
        <v>55688.880777071536</v>
      </c>
      <c r="EQ28" s="108">
        <f t="shared" si="91"/>
        <v>55697.78179133356</v>
      </c>
      <c r="ER28" s="108">
        <f t="shared" si="91"/>
        <v>55706.684228286322</v>
      </c>
      <c r="ES28" s="108">
        <f t="shared" si="91"/>
        <v>55540.840069400692</v>
      </c>
      <c r="ET28" s="108">
        <f t="shared" si="91"/>
        <v>55549.717421624038</v>
      </c>
      <c r="EU28" s="108">
        <f t="shared" si="91"/>
        <v>55558.596192756115</v>
      </c>
      <c r="EV28" s="108">
        <f t="shared" si="91"/>
        <v>55567.476383023713</v>
      </c>
      <c r="EW28" s="108">
        <f t="shared" si="91"/>
        <v>55022.183505042885</v>
      </c>
      <c r="EX28" s="108">
        <f t="shared" si="91"/>
        <v>55030.977957961884</v>
      </c>
      <c r="EY28" s="108">
        <f t="shared" si="91"/>
        <v>55039.773816539426</v>
      </c>
      <c r="EZ28" s="108">
        <f t="shared" si="91"/>
        <v>55048.571081000184</v>
      </c>
      <c r="FA28" s="108">
        <f t="shared" si="91"/>
        <v>50452.835517625499</v>
      </c>
      <c r="FB28" s="108">
        <f t="shared" si="92"/>
        <v>50460.899630285618</v>
      </c>
      <c r="FC28" s="108">
        <f t="shared" si="92"/>
        <v>50468.965031870568</v>
      </c>
      <c r="FD28" s="108">
        <f t="shared" si="92"/>
        <v>50477.031722586376</v>
      </c>
      <c r="FE28" s="108">
        <f t="shared" si="92"/>
        <v>50485.099702639091</v>
      </c>
    </row>
    <row r="29" spans="1:161" s="45" customFormat="1" ht="15.75" x14ac:dyDescent="0.25">
      <c r="A29" s="67" t="s">
        <v>95</v>
      </c>
      <c r="B29" s="74">
        <f>SUM(B4:B28)</f>
        <v>2785060.2816617088</v>
      </c>
      <c r="C29" s="74">
        <f>SUM(C4:C28)</f>
        <v>2808302.6376771443</v>
      </c>
      <c r="D29" s="102"/>
      <c r="E29" s="103"/>
      <c r="F29" s="29">
        <f>SUM(F4:F28)</f>
        <v>2785505.4308717791</v>
      </c>
      <c r="G29" s="29">
        <f t="shared" ref="G29:BE29" si="105">SUM(G4:G28)</f>
        <v>2785950.6512321304</v>
      </c>
      <c r="H29" s="29">
        <f t="shared" si="105"/>
        <v>2786395.9427541345</v>
      </c>
      <c r="I29" s="29">
        <f t="shared" si="105"/>
        <v>2786841.3054491645</v>
      </c>
      <c r="J29" s="29">
        <f t="shared" si="105"/>
        <v>2787286.7393285977</v>
      </c>
      <c r="K29" s="29">
        <f t="shared" si="105"/>
        <v>2787732.2444038102</v>
      </c>
      <c r="L29" s="29">
        <f t="shared" si="105"/>
        <v>2788177.8206861829</v>
      </c>
      <c r="M29" s="29">
        <f t="shared" si="105"/>
        <v>2788623.4681870965</v>
      </c>
      <c r="N29" s="29">
        <f t="shared" si="105"/>
        <v>2789069.1869179341</v>
      </c>
      <c r="O29" s="29">
        <f t="shared" si="105"/>
        <v>2789514.9768900815</v>
      </c>
      <c r="P29" s="29">
        <f t="shared" si="105"/>
        <v>2789960.8381149252</v>
      </c>
      <c r="Q29" s="29">
        <f t="shared" si="105"/>
        <v>2790406.7706038533</v>
      </c>
      <c r="R29" s="29">
        <f t="shared" si="105"/>
        <v>2790852.7743682563</v>
      </c>
      <c r="S29" s="29">
        <f t="shared" si="105"/>
        <v>2791298.8494195277</v>
      </c>
      <c r="T29" s="29">
        <f t="shared" si="105"/>
        <v>2791744.9957690593</v>
      </c>
      <c r="U29" s="29">
        <f t="shared" si="105"/>
        <v>2792191.213428251</v>
      </c>
      <c r="V29" s="29">
        <f t="shared" si="105"/>
        <v>2792637.5024084961</v>
      </c>
      <c r="W29" s="29">
        <f t="shared" si="105"/>
        <v>2793083.8627211968</v>
      </c>
      <c r="X29" s="29">
        <f t="shared" si="105"/>
        <v>2793530.294377754</v>
      </c>
      <c r="Y29" s="29">
        <f t="shared" si="105"/>
        <v>2793976.7973895702</v>
      </c>
      <c r="Z29" s="29">
        <f t="shared" si="105"/>
        <v>2794423.3717680504</v>
      </c>
      <c r="AA29" s="29">
        <f t="shared" si="105"/>
        <v>2794870.0175246028</v>
      </c>
      <c r="AB29" s="29">
        <f t="shared" si="105"/>
        <v>2795316.7346706358</v>
      </c>
      <c r="AC29" s="29">
        <f t="shared" si="105"/>
        <v>2795763.5232175589</v>
      </c>
      <c r="AD29" s="29">
        <f t="shared" si="105"/>
        <v>2796210.383176785</v>
      </c>
      <c r="AE29" s="29">
        <f t="shared" si="105"/>
        <v>2796657.3145597279</v>
      </c>
      <c r="AF29" s="29">
        <f t="shared" si="105"/>
        <v>2797104.3173778057</v>
      </c>
      <c r="AG29" s="29">
        <f t="shared" si="105"/>
        <v>2797551.3916424327</v>
      </c>
      <c r="AH29" s="29">
        <f t="shared" si="105"/>
        <v>2797998.537365031</v>
      </c>
      <c r="AI29" s="29">
        <f t="shared" si="105"/>
        <v>2798445.7545570214</v>
      </c>
      <c r="AJ29" s="29">
        <f t="shared" si="105"/>
        <v>2798893.0432298272</v>
      </c>
      <c r="AK29" s="29">
        <f t="shared" si="105"/>
        <v>2799340.4033948728</v>
      </c>
      <c r="AL29" s="29">
        <f t="shared" si="105"/>
        <v>2799787.8350635869</v>
      </c>
      <c r="AM29" s="29">
        <f t="shared" si="105"/>
        <v>2800235.3382473961</v>
      </c>
      <c r="AN29" s="29">
        <f t="shared" si="105"/>
        <v>2800682.912957733</v>
      </c>
      <c r="AO29" s="29">
        <f t="shared" si="105"/>
        <v>2801130.5592060285</v>
      </c>
      <c r="AP29" s="29">
        <f t="shared" si="105"/>
        <v>2801578.2770037171</v>
      </c>
      <c r="AQ29" s="29">
        <f t="shared" si="105"/>
        <v>2802026.0663622357</v>
      </c>
      <c r="AR29" s="29">
        <f t="shared" si="105"/>
        <v>2802473.9272930222</v>
      </c>
      <c r="AS29" s="29">
        <f t="shared" si="105"/>
        <v>2802921.8598075155</v>
      </c>
      <c r="AT29" s="29">
        <f t="shared" si="105"/>
        <v>2803369.8639171561</v>
      </c>
      <c r="AU29" s="29">
        <f t="shared" si="105"/>
        <v>2803817.9396333895</v>
      </c>
      <c r="AV29" s="29">
        <f t="shared" si="105"/>
        <v>2804266.086967662</v>
      </c>
      <c r="AW29" s="29">
        <f t="shared" si="105"/>
        <v>2804714.3059314177</v>
      </c>
      <c r="AX29" s="29">
        <f t="shared" si="105"/>
        <v>2805162.596536106</v>
      </c>
      <c r="AY29" s="29">
        <f t="shared" si="105"/>
        <v>2805610.9587931791</v>
      </c>
      <c r="AZ29" s="29">
        <f t="shared" si="105"/>
        <v>2806059.3927140869</v>
      </c>
      <c r="BA29" s="29">
        <f t="shared" si="105"/>
        <v>2806507.8983102874</v>
      </c>
      <c r="BB29" s="29">
        <f t="shared" si="105"/>
        <v>2806956.4755932339</v>
      </c>
      <c r="BC29" s="29">
        <f t="shared" si="105"/>
        <v>2807405.124574387</v>
      </c>
      <c r="BD29" s="29">
        <f t="shared" si="105"/>
        <v>2807853.8452652036</v>
      </c>
      <c r="BE29" s="29">
        <f t="shared" si="105"/>
        <v>2808302.6376771471</v>
      </c>
      <c r="DB29" s="178" t="s">
        <v>117</v>
      </c>
      <c r="DC29" s="178"/>
      <c r="DD29" s="178"/>
      <c r="DE29" s="178"/>
      <c r="DF29" s="135">
        <f>SUM(DF4:DF15)</f>
        <v>1129011.926820633</v>
      </c>
      <c r="DG29" s="135">
        <f t="shared" ref="DG29:FE29" si="106">SUM(DG4:DG15)</f>
        <v>1129192.3820770935</v>
      </c>
      <c r="DH29" s="135">
        <f t="shared" si="106"/>
        <v>1129372.8661765619</v>
      </c>
      <c r="DI29" s="135">
        <f t="shared" si="106"/>
        <v>1129553.3791236477</v>
      </c>
      <c r="DJ29" s="135">
        <f t="shared" si="106"/>
        <v>1262783.5362489084</v>
      </c>
      <c r="DK29" s="135">
        <f t="shared" si="106"/>
        <v>1262985.372847331</v>
      </c>
      <c r="DL29" s="135">
        <f t="shared" si="106"/>
        <v>1263187.2417062414</v>
      </c>
      <c r="DM29" s="135">
        <f t="shared" si="106"/>
        <v>1263389.1428307949</v>
      </c>
      <c r="DN29" s="135">
        <f t="shared" si="106"/>
        <v>1115834.470398481</v>
      </c>
      <c r="DO29" s="135">
        <f t="shared" si="106"/>
        <v>1116012.8194404526</v>
      </c>
      <c r="DP29" s="135">
        <f t="shared" si="106"/>
        <v>1116191.1969887861</v>
      </c>
      <c r="DQ29" s="135">
        <f t="shared" si="106"/>
        <v>1116369.603048037</v>
      </c>
      <c r="DR29" s="135">
        <f t="shared" si="106"/>
        <v>1116548.0376227631</v>
      </c>
      <c r="DS29" s="135">
        <f t="shared" si="106"/>
        <v>1159461.2606590088</v>
      </c>
      <c r="DT29" s="135">
        <f t="shared" si="106"/>
        <v>1159646.5827749029</v>
      </c>
      <c r="DU29" s="135">
        <f t="shared" si="106"/>
        <v>1159831.9345116976</v>
      </c>
      <c r="DV29" s="135">
        <f t="shared" si="106"/>
        <v>1160017.3158741274</v>
      </c>
      <c r="DW29" s="135">
        <f t="shared" si="106"/>
        <v>1157913.3959344341</v>
      </c>
      <c r="DX29" s="135">
        <f t="shared" si="106"/>
        <v>1158098.4706478701</v>
      </c>
      <c r="DY29" s="135">
        <f t="shared" si="106"/>
        <v>1158283.5749426635</v>
      </c>
      <c r="DZ29" s="135">
        <f t="shared" si="106"/>
        <v>1158468.7088235414</v>
      </c>
      <c r="EA29" s="135">
        <f t="shared" si="106"/>
        <v>1205524.9231406713</v>
      </c>
      <c r="EB29" s="135">
        <f t="shared" si="106"/>
        <v>1205717.6078271721</v>
      </c>
      <c r="EC29" s="135">
        <f t="shared" si="106"/>
        <v>1205910.3233113671</v>
      </c>
      <c r="ED29" s="135">
        <f t="shared" si="106"/>
        <v>1206103.0695981795</v>
      </c>
      <c r="EE29" s="135">
        <f t="shared" si="106"/>
        <v>1206295.8466925323</v>
      </c>
      <c r="EF29" s="135">
        <f t="shared" si="106"/>
        <v>1220294.0686606872</v>
      </c>
      <c r="EG29" s="135">
        <f t="shared" si="106"/>
        <v>1220489.1139687893</v>
      </c>
      <c r="EH29" s="135">
        <f t="shared" si="106"/>
        <v>1220684.1904518949</v>
      </c>
      <c r="EI29" s="135">
        <f t="shared" si="106"/>
        <v>1220879.2981149871</v>
      </c>
      <c r="EJ29" s="135">
        <f t="shared" si="106"/>
        <v>1253237.9565688793</v>
      </c>
      <c r="EK29" s="135">
        <f t="shared" si="106"/>
        <v>1253438.2674526589</v>
      </c>
      <c r="EL29" s="135">
        <f t="shared" si="106"/>
        <v>1253638.6103530633</v>
      </c>
      <c r="EM29" s="135">
        <f t="shared" si="106"/>
        <v>1253838.9852752103</v>
      </c>
      <c r="EN29" s="135">
        <f t="shared" si="106"/>
        <v>1355067.5587143423</v>
      </c>
      <c r="EO29" s="135">
        <f t="shared" si="106"/>
        <v>1355284.145499672</v>
      </c>
      <c r="EP29" s="135">
        <f t="shared" si="106"/>
        <v>1355500.7669030805</v>
      </c>
      <c r="EQ29" s="135">
        <f t="shared" si="106"/>
        <v>1355717.4229301014</v>
      </c>
      <c r="ER29" s="135">
        <f t="shared" si="106"/>
        <v>1355934.1135862682</v>
      </c>
      <c r="ES29" s="135">
        <f t="shared" si="106"/>
        <v>1291296.5833262498</v>
      </c>
      <c r="ET29" s="135">
        <f t="shared" si="106"/>
        <v>1291502.977298337</v>
      </c>
      <c r="EU29" s="135">
        <f t="shared" si="106"/>
        <v>1291709.4042593383</v>
      </c>
      <c r="EV29" s="135">
        <f t="shared" si="106"/>
        <v>1291915.8642145265</v>
      </c>
      <c r="EW29" s="135">
        <f t="shared" si="106"/>
        <v>1255792.6135856861</v>
      </c>
      <c r="EX29" s="135">
        <f t="shared" si="106"/>
        <v>1255993.3327922437</v>
      </c>
      <c r="EY29" s="135">
        <f t="shared" si="106"/>
        <v>1256194.084080691</v>
      </c>
      <c r="EZ29" s="135">
        <f t="shared" si="106"/>
        <v>1256394.8674561556</v>
      </c>
      <c r="FA29" s="135">
        <f t="shared" si="106"/>
        <v>1126363.3733962562</v>
      </c>
      <c r="FB29" s="135">
        <f t="shared" si="106"/>
        <v>1126543.405322036</v>
      </c>
      <c r="FC29" s="135">
        <f t="shared" si="106"/>
        <v>1126723.4660231606</v>
      </c>
      <c r="FD29" s="135">
        <f t="shared" si="106"/>
        <v>1126903.5555042292</v>
      </c>
      <c r="FE29" s="135">
        <f t="shared" si="106"/>
        <v>1127083.6737698414</v>
      </c>
    </row>
    <row r="30" spans="1:161" x14ac:dyDescent="0.25">
      <c r="B30" s="167" t="s">
        <v>251</v>
      </c>
      <c r="C30" s="167"/>
      <c r="D30" s="167"/>
      <c r="E30" s="167"/>
      <c r="F30" s="137">
        <f>SUM(F4:F15)</f>
        <v>816710.90038061293</v>
      </c>
      <c r="G30" s="137">
        <f t="shared" ref="G30:BE30" si="107">SUM(G4:G15)</f>
        <v>816841.43910343864</v>
      </c>
      <c r="H30" s="137">
        <f t="shared" si="107"/>
        <v>816971.99869087921</v>
      </c>
      <c r="I30" s="137">
        <f t="shared" si="107"/>
        <v>817102.57914626889</v>
      </c>
      <c r="J30" s="137">
        <f t="shared" si="107"/>
        <v>817233.1804729437</v>
      </c>
      <c r="K30" s="137">
        <f t="shared" si="107"/>
        <v>817363.80267423915</v>
      </c>
      <c r="L30" s="137">
        <f t="shared" si="107"/>
        <v>817494.44575349241</v>
      </c>
      <c r="M30" s="137">
        <f t="shared" si="107"/>
        <v>817625.10971403948</v>
      </c>
      <c r="N30" s="137">
        <f t="shared" si="107"/>
        <v>817755.79455921857</v>
      </c>
      <c r="O30" s="137">
        <f t="shared" si="107"/>
        <v>817886.50029236777</v>
      </c>
      <c r="P30" s="137">
        <f t="shared" si="107"/>
        <v>818017.22691682563</v>
      </c>
      <c r="Q30" s="137">
        <f t="shared" si="107"/>
        <v>818147.97443593107</v>
      </c>
      <c r="R30" s="137">
        <f t="shared" si="107"/>
        <v>818278.74285302404</v>
      </c>
      <c r="S30" s="137">
        <f t="shared" si="107"/>
        <v>818409.53217144462</v>
      </c>
      <c r="T30" s="137">
        <f t="shared" si="107"/>
        <v>818540.34239453368</v>
      </c>
      <c r="U30" s="137">
        <f t="shared" si="107"/>
        <v>818671.17352563271</v>
      </c>
      <c r="V30" s="137">
        <f t="shared" si="107"/>
        <v>818802.02556808305</v>
      </c>
      <c r="W30" s="137">
        <f t="shared" si="107"/>
        <v>818932.89852522744</v>
      </c>
      <c r="X30" s="137">
        <f t="shared" si="107"/>
        <v>819063.79240040877</v>
      </c>
      <c r="Y30" s="137">
        <f t="shared" si="107"/>
        <v>819194.70719697</v>
      </c>
      <c r="Z30" s="137">
        <f t="shared" si="107"/>
        <v>819325.64291825553</v>
      </c>
      <c r="AA30" s="137">
        <f t="shared" si="107"/>
        <v>819456.59956760996</v>
      </c>
      <c r="AB30" s="137">
        <f t="shared" si="107"/>
        <v>819587.57714837778</v>
      </c>
      <c r="AC30" s="137">
        <f t="shared" si="107"/>
        <v>819718.57566390524</v>
      </c>
      <c r="AD30" s="137">
        <f t="shared" si="107"/>
        <v>819849.59511753777</v>
      </c>
      <c r="AE30" s="137">
        <f t="shared" si="107"/>
        <v>819980.63551262231</v>
      </c>
      <c r="AF30" s="137">
        <f t="shared" si="107"/>
        <v>820111.69685250637</v>
      </c>
      <c r="AG30" s="137">
        <f t="shared" si="107"/>
        <v>820242.77914053726</v>
      </c>
      <c r="AH30" s="137">
        <f t="shared" si="107"/>
        <v>820373.8823800633</v>
      </c>
      <c r="AI30" s="137">
        <f t="shared" si="107"/>
        <v>820505.0065744333</v>
      </c>
      <c r="AJ30" s="137">
        <f t="shared" si="107"/>
        <v>820636.15172699641</v>
      </c>
      <c r="AK30" s="137">
        <f t="shared" si="107"/>
        <v>820767.31784110249</v>
      </c>
      <c r="AL30" s="137">
        <f t="shared" si="107"/>
        <v>820898.50492010219</v>
      </c>
      <c r="AM30" s="137">
        <f t="shared" si="107"/>
        <v>821029.71296734631</v>
      </c>
      <c r="AN30" s="137">
        <f t="shared" si="107"/>
        <v>821160.94198618608</v>
      </c>
      <c r="AO30" s="137">
        <f t="shared" si="107"/>
        <v>821292.19197997381</v>
      </c>
      <c r="AP30" s="137">
        <f t="shared" si="107"/>
        <v>821423.46295206179</v>
      </c>
      <c r="AQ30" s="137">
        <f t="shared" si="107"/>
        <v>821554.75490580313</v>
      </c>
      <c r="AR30" s="137">
        <f t="shared" si="107"/>
        <v>821686.06784455176</v>
      </c>
      <c r="AS30" s="137">
        <f t="shared" si="107"/>
        <v>821817.40177166113</v>
      </c>
      <c r="AT30" s="137">
        <f t="shared" si="107"/>
        <v>821948.75669048657</v>
      </c>
      <c r="AU30" s="137">
        <f t="shared" si="107"/>
        <v>822080.13260438282</v>
      </c>
      <c r="AV30" s="137">
        <f t="shared" si="107"/>
        <v>822211.52951670601</v>
      </c>
      <c r="AW30" s="137">
        <f t="shared" si="107"/>
        <v>822342.94743081217</v>
      </c>
      <c r="AX30" s="137">
        <f t="shared" si="107"/>
        <v>822474.3863500579</v>
      </c>
      <c r="AY30" s="137">
        <f t="shared" si="107"/>
        <v>822605.84627780132</v>
      </c>
      <c r="AZ30" s="137">
        <f t="shared" si="107"/>
        <v>822737.32721739938</v>
      </c>
      <c r="BA30" s="137">
        <f t="shared" si="107"/>
        <v>822868.82917221112</v>
      </c>
      <c r="BB30" s="137">
        <f t="shared" si="107"/>
        <v>823000.35214559524</v>
      </c>
      <c r="BC30" s="137">
        <f t="shared" si="107"/>
        <v>823131.89614091138</v>
      </c>
      <c r="BD30" s="137">
        <f t="shared" si="107"/>
        <v>823263.4611615194</v>
      </c>
      <c r="BE30" s="137">
        <f t="shared" si="107"/>
        <v>823395.04721078009</v>
      </c>
      <c r="DB30" s="178" t="s">
        <v>118</v>
      </c>
      <c r="DC30" s="178"/>
      <c r="DD30" s="178"/>
      <c r="DE30" s="178"/>
      <c r="DF30" s="109">
        <f>SUM(DF16:DF28)</f>
        <v>1986802.7826352697</v>
      </c>
      <c r="DG30" s="109">
        <f t="shared" ref="DG30:FE30" si="108">SUM(DG16:DG28)</f>
        <v>1987120.3426159569</v>
      </c>
      <c r="DH30" s="109">
        <f t="shared" si="108"/>
        <v>1987437.9533537412</v>
      </c>
      <c r="DI30" s="109">
        <f t="shared" si="108"/>
        <v>1987755.6148567349</v>
      </c>
      <c r="DJ30" s="109">
        <f t="shared" si="108"/>
        <v>2165456.4043446514</v>
      </c>
      <c r="DK30" s="109">
        <f t="shared" si="108"/>
        <v>2165802.5193692292</v>
      </c>
      <c r="DL30" s="109">
        <f t="shared" si="108"/>
        <v>2166148.6897149892</v>
      </c>
      <c r="DM30" s="109">
        <f t="shared" si="108"/>
        <v>2166494.9153907755</v>
      </c>
      <c r="DN30" s="109">
        <f t="shared" si="108"/>
        <v>1910042.7002599125</v>
      </c>
      <c r="DO30" s="109">
        <f t="shared" si="108"/>
        <v>1910347.9913176401</v>
      </c>
      <c r="DP30" s="109">
        <f t="shared" si="108"/>
        <v>1910653.3311714649</v>
      </c>
      <c r="DQ30" s="109">
        <f t="shared" si="108"/>
        <v>1910958.7198291868</v>
      </c>
      <c r="DR30" s="109">
        <f t="shared" si="108"/>
        <v>1911264.1572986061</v>
      </c>
      <c r="DS30" s="109">
        <f t="shared" si="108"/>
        <v>1967296.2249775436</v>
      </c>
      <c r="DT30" s="109">
        <f t="shared" si="108"/>
        <v>1967610.6671338917</v>
      </c>
      <c r="DU30" s="109">
        <f t="shared" si="108"/>
        <v>1967925.1595489997</v>
      </c>
      <c r="DV30" s="109">
        <f t="shared" si="108"/>
        <v>1968239.7022309017</v>
      </c>
      <c r="DW30" s="109">
        <f t="shared" si="108"/>
        <v>1947780.4793182244</v>
      </c>
      <c r="DX30" s="109">
        <f t="shared" si="108"/>
        <v>1948091.8021816716</v>
      </c>
      <c r="DY30" s="109">
        <f t="shared" si="108"/>
        <v>1948403.1748053087</v>
      </c>
      <c r="DZ30" s="109">
        <f t="shared" si="108"/>
        <v>1948714.5971970879</v>
      </c>
      <c r="EA30" s="109">
        <f t="shared" si="108"/>
        <v>2028526.5657615261</v>
      </c>
      <c r="EB30" s="109">
        <f t="shared" si="108"/>
        <v>2028850.7946496054</v>
      </c>
      <c r="EC30" s="109">
        <f t="shared" si="108"/>
        <v>2029175.0753607044</v>
      </c>
      <c r="ED30" s="109">
        <f t="shared" si="108"/>
        <v>2029499.407903106</v>
      </c>
      <c r="EE30" s="109">
        <f t="shared" si="108"/>
        <v>2029823.7922850947</v>
      </c>
      <c r="EF30" s="109">
        <f t="shared" si="108"/>
        <v>1997687.6366153788</v>
      </c>
      <c r="EG30" s="109">
        <f t="shared" si="108"/>
        <v>1998006.9363731842</v>
      </c>
      <c r="EH30" s="109">
        <f t="shared" si="108"/>
        <v>1998326.2871661633</v>
      </c>
      <c r="EI30" s="109">
        <f t="shared" si="108"/>
        <v>1998645.6890024736</v>
      </c>
      <c r="EJ30" s="109">
        <f t="shared" si="108"/>
        <v>2029832.1988332893</v>
      </c>
      <c r="EK30" s="109">
        <f t="shared" si="108"/>
        <v>2030156.6364068086</v>
      </c>
      <c r="EL30" s="109">
        <f t="shared" si="108"/>
        <v>2030481.125836703</v>
      </c>
      <c r="EM30" s="109">
        <f t="shared" si="108"/>
        <v>2030805.6671312605</v>
      </c>
      <c r="EN30" s="109">
        <f t="shared" si="108"/>
        <v>2180013.9131273315</v>
      </c>
      <c r="EO30" s="109">
        <f t="shared" si="108"/>
        <v>2180362.3549466208</v>
      </c>
      <c r="EP30" s="109">
        <f t="shared" si="108"/>
        <v>2180710.8524589962</v>
      </c>
      <c r="EQ30" s="109">
        <f t="shared" si="108"/>
        <v>2181059.4056733586</v>
      </c>
      <c r="ER30" s="109">
        <f t="shared" si="108"/>
        <v>2181408.0145986099</v>
      </c>
      <c r="ES30" s="109">
        <f t="shared" si="108"/>
        <v>2114341.9951873268</v>
      </c>
      <c r="ET30" s="109">
        <f t="shared" si="108"/>
        <v>2114679.9403568353</v>
      </c>
      <c r="EU30" s="109">
        <f t="shared" si="108"/>
        <v>2115017.9395417003</v>
      </c>
      <c r="EV30" s="109">
        <f t="shared" si="108"/>
        <v>2115355.9927505567</v>
      </c>
      <c r="EW30" s="109">
        <f t="shared" si="108"/>
        <v>2085926.9104857743</v>
      </c>
      <c r="EX30" s="109">
        <f t="shared" si="108"/>
        <v>2086260.3139394026</v>
      </c>
      <c r="EY30" s="109">
        <f t="shared" si="108"/>
        <v>2086593.7706824644</v>
      </c>
      <c r="EZ30" s="109">
        <f t="shared" si="108"/>
        <v>2086927.2807234763</v>
      </c>
      <c r="FA30" s="109">
        <f t="shared" si="108"/>
        <v>1936827.1614691499</v>
      </c>
      <c r="FB30" s="109">
        <f t="shared" si="108"/>
        <v>1937136.7336125786</v>
      </c>
      <c r="FC30" s="109">
        <f t="shared" si="108"/>
        <v>1937446.3552363708</v>
      </c>
      <c r="FD30" s="109">
        <f t="shared" si="108"/>
        <v>1937756.0263484356</v>
      </c>
      <c r="FE30" s="109">
        <f t="shared" si="108"/>
        <v>1938065.7469566818</v>
      </c>
    </row>
    <row r="31" spans="1:161" x14ac:dyDescent="0.25">
      <c r="B31" s="167" t="s">
        <v>252</v>
      </c>
      <c r="C31" s="167"/>
      <c r="D31" s="167"/>
      <c r="E31" s="167"/>
      <c r="F31" s="137">
        <f>SUM(F16:F28)</f>
        <v>1968794.5304911665</v>
      </c>
      <c r="G31" s="137">
        <f t="shared" ref="G31:BE31" si="109">SUM(G16:G28)</f>
        <v>1969109.2121286918</v>
      </c>
      <c r="H31" s="137">
        <f t="shared" si="109"/>
        <v>1969423.9440632553</v>
      </c>
      <c r="I31" s="137">
        <f t="shared" si="109"/>
        <v>1969738.7263028955</v>
      </c>
      <c r="J31" s="137">
        <f t="shared" si="109"/>
        <v>1970053.5588556537</v>
      </c>
      <c r="K31" s="137">
        <f t="shared" si="109"/>
        <v>1970368.441729571</v>
      </c>
      <c r="L31" s="137">
        <f t="shared" si="109"/>
        <v>1970683.3749326905</v>
      </c>
      <c r="M31" s="137">
        <f t="shared" si="109"/>
        <v>1970998.3584730572</v>
      </c>
      <c r="N31" s="137">
        <f t="shared" si="109"/>
        <v>1971313.3923587159</v>
      </c>
      <c r="O31" s="137">
        <f t="shared" si="109"/>
        <v>1971628.4765977138</v>
      </c>
      <c r="P31" s="137">
        <f t="shared" si="109"/>
        <v>1971943.6111980993</v>
      </c>
      <c r="Q31" s="137">
        <f t="shared" si="109"/>
        <v>1972258.7961679217</v>
      </c>
      <c r="R31" s="137">
        <f t="shared" si="109"/>
        <v>1972574.0315152325</v>
      </c>
      <c r="S31" s="137">
        <f t="shared" si="109"/>
        <v>1972889.317248083</v>
      </c>
      <c r="T31" s="137">
        <f t="shared" si="109"/>
        <v>1973204.6533745264</v>
      </c>
      <c r="U31" s="137">
        <f t="shared" si="109"/>
        <v>1973520.0399026175</v>
      </c>
      <c r="V31" s="137">
        <f t="shared" si="109"/>
        <v>1973835.4768404127</v>
      </c>
      <c r="W31" s="137">
        <f t="shared" si="109"/>
        <v>1974150.964195969</v>
      </c>
      <c r="X31" s="137">
        <f t="shared" si="109"/>
        <v>1974466.5019773445</v>
      </c>
      <c r="Y31" s="137">
        <f t="shared" si="109"/>
        <v>1974782.0901925999</v>
      </c>
      <c r="Z31" s="137">
        <f t="shared" si="109"/>
        <v>1975097.7288497952</v>
      </c>
      <c r="AA31" s="137">
        <f t="shared" si="109"/>
        <v>1975413.417956993</v>
      </c>
      <c r="AB31" s="137">
        <f t="shared" si="109"/>
        <v>1975729.1575222577</v>
      </c>
      <c r="AC31" s="137">
        <f t="shared" si="109"/>
        <v>1976044.9475536537</v>
      </c>
      <c r="AD31" s="137">
        <f t="shared" si="109"/>
        <v>1976360.7880592477</v>
      </c>
      <c r="AE31" s="137">
        <f t="shared" si="109"/>
        <v>1976676.6790471063</v>
      </c>
      <c r="AF31" s="137">
        <f t="shared" si="109"/>
        <v>1976992.6205252986</v>
      </c>
      <c r="AG31" s="137">
        <f t="shared" si="109"/>
        <v>1977308.6125018953</v>
      </c>
      <c r="AH31" s="137">
        <f t="shared" si="109"/>
        <v>1977624.654984968</v>
      </c>
      <c r="AI31" s="137">
        <f t="shared" si="109"/>
        <v>1977940.7479825884</v>
      </c>
      <c r="AJ31" s="137">
        <f t="shared" si="109"/>
        <v>1978256.8915028307</v>
      </c>
      <c r="AK31" s="137">
        <f t="shared" si="109"/>
        <v>1978573.0855537707</v>
      </c>
      <c r="AL31" s="137">
        <f t="shared" si="109"/>
        <v>1978889.3301434843</v>
      </c>
      <c r="AM31" s="137">
        <f t="shared" si="109"/>
        <v>1979205.6252800501</v>
      </c>
      <c r="AN31" s="137">
        <f t="shared" si="109"/>
        <v>1979521.9709715464</v>
      </c>
      <c r="AO31" s="137">
        <f t="shared" si="109"/>
        <v>1979838.3672260544</v>
      </c>
      <c r="AP31" s="137">
        <f t="shared" si="109"/>
        <v>1980154.8140516554</v>
      </c>
      <c r="AQ31" s="137">
        <f t="shared" si="109"/>
        <v>1980471.3114564326</v>
      </c>
      <c r="AR31" s="137">
        <f t="shared" si="109"/>
        <v>1980787.8594484702</v>
      </c>
      <c r="AS31" s="137">
        <f t="shared" si="109"/>
        <v>1981104.4580358537</v>
      </c>
      <c r="AT31" s="137">
        <f t="shared" si="109"/>
        <v>1981421.10722667</v>
      </c>
      <c r="AU31" s="137">
        <f t="shared" si="109"/>
        <v>1981737.8070290075</v>
      </c>
      <c r="AV31" s="137">
        <f t="shared" si="109"/>
        <v>1982054.5574509555</v>
      </c>
      <c r="AW31" s="137">
        <f t="shared" si="109"/>
        <v>1982371.3585006048</v>
      </c>
      <c r="AX31" s="137">
        <f t="shared" si="109"/>
        <v>1982688.2101860479</v>
      </c>
      <c r="AY31" s="137">
        <f t="shared" si="109"/>
        <v>1983005.1125153771</v>
      </c>
      <c r="AZ31" s="137">
        <f t="shared" si="109"/>
        <v>1983322.0654966882</v>
      </c>
      <c r="BA31" s="137">
        <f t="shared" si="109"/>
        <v>1983639.0691380766</v>
      </c>
      <c r="BB31" s="137">
        <f t="shared" si="109"/>
        <v>1983956.1234476392</v>
      </c>
      <c r="BC31" s="137">
        <f t="shared" si="109"/>
        <v>1984273.2284334749</v>
      </c>
      <c r="BD31" s="137">
        <f t="shared" si="109"/>
        <v>1984590.3841036838</v>
      </c>
      <c r="BE31" s="137">
        <f t="shared" si="109"/>
        <v>1984907.5904663668</v>
      </c>
    </row>
    <row r="32" spans="1:161" x14ac:dyDescent="0.25">
      <c r="F32" s="72">
        <f>SUM(F30:F31)</f>
        <v>2785505.4308717796</v>
      </c>
      <c r="G32" s="72">
        <f t="shared" ref="G32:BE32" si="110">SUM(G30:G31)</f>
        <v>2785950.6512321304</v>
      </c>
      <c r="H32" s="72">
        <f t="shared" si="110"/>
        <v>2786395.9427541345</v>
      </c>
      <c r="I32" s="72">
        <f t="shared" si="110"/>
        <v>2786841.3054491645</v>
      </c>
      <c r="J32" s="72">
        <f t="shared" si="110"/>
        <v>2787286.7393285977</v>
      </c>
      <c r="K32" s="72">
        <f t="shared" si="110"/>
        <v>2787732.2444038102</v>
      </c>
      <c r="L32" s="72">
        <f t="shared" si="110"/>
        <v>2788177.8206861829</v>
      </c>
      <c r="M32" s="72">
        <f t="shared" si="110"/>
        <v>2788623.4681870965</v>
      </c>
      <c r="N32" s="72">
        <f t="shared" si="110"/>
        <v>2789069.1869179346</v>
      </c>
      <c r="O32" s="72">
        <f t="shared" si="110"/>
        <v>2789514.9768900815</v>
      </c>
      <c r="P32" s="72">
        <f t="shared" si="110"/>
        <v>2789960.8381149247</v>
      </c>
      <c r="Q32" s="72">
        <f t="shared" si="110"/>
        <v>2790406.7706038528</v>
      </c>
      <c r="R32" s="72">
        <f t="shared" si="110"/>
        <v>2790852.7743682563</v>
      </c>
      <c r="S32" s="72">
        <f t="shared" si="110"/>
        <v>2791298.8494195277</v>
      </c>
      <c r="T32" s="72">
        <f t="shared" si="110"/>
        <v>2791744.9957690602</v>
      </c>
      <c r="U32" s="72">
        <f t="shared" si="110"/>
        <v>2792191.21342825</v>
      </c>
      <c r="V32" s="72">
        <f t="shared" si="110"/>
        <v>2792637.5024084956</v>
      </c>
      <c r="W32" s="72">
        <f t="shared" si="110"/>
        <v>2793083.8627211964</v>
      </c>
      <c r="X32" s="72">
        <f t="shared" si="110"/>
        <v>2793530.2943777535</v>
      </c>
      <c r="Y32" s="72">
        <f t="shared" si="110"/>
        <v>2793976.7973895697</v>
      </c>
      <c r="Z32" s="72">
        <f t="shared" si="110"/>
        <v>2794423.3717680508</v>
      </c>
      <c r="AA32" s="72">
        <f t="shared" si="110"/>
        <v>2794870.0175246028</v>
      </c>
      <c r="AB32" s="72">
        <f t="shared" si="110"/>
        <v>2795316.7346706353</v>
      </c>
      <c r="AC32" s="72">
        <f t="shared" si="110"/>
        <v>2795763.5232175589</v>
      </c>
      <c r="AD32" s="72">
        <f t="shared" si="110"/>
        <v>2796210.3831767854</v>
      </c>
      <c r="AE32" s="72">
        <f t="shared" si="110"/>
        <v>2796657.3145597288</v>
      </c>
      <c r="AF32" s="72">
        <f t="shared" si="110"/>
        <v>2797104.3173778048</v>
      </c>
      <c r="AG32" s="72">
        <f t="shared" si="110"/>
        <v>2797551.3916424327</v>
      </c>
      <c r="AH32" s="72">
        <f t="shared" si="110"/>
        <v>2797998.5373650314</v>
      </c>
      <c r="AI32" s="72">
        <f t="shared" si="110"/>
        <v>2798445.7545570219</v>
      </c>
      <c r="AJ32" s="72">
        <f t="shared" si="110"/>
        <v>2798893.0432298272</v>
      </c>
      <c r="AK32" s="72">
        <f t="shared" si="110"/>
        <v>2799340.4033948733</v>
      </c>
      <c r="AL32" s="72">
        <f t="shared" si="110"/>
        <v>2799787.8350635865</v>
      </c>
      <c r="AM32" s="72">
        <f t="shared" si="110"/>
        <v>2800235.3382473965</v>
      </c>
      <c r="AN32" s="72">
        <f t="shared" si="110"/>
        <v>2800682.9129577326</v>
      </c>
      <c r="AO32" s="72">
        <f t="shared" si="110"/>
        <v>2801130.5592060285</v>
      </c>
      <c r="AP32" s="72">
        <f t="shared" si="110"/>
        <v>2801578.2770037171</v>
      </c>
      <c r="AQ32" s="72">
        <f t="shared" si="110"/>
        <v>2802026.0663622357</v>
      </c>
      <c r="AR32" s="72">
        <f t="shared" si="110"/>
        <v>2802473.9272930222</v>
      </c>
      <c r="AS32" s="72">
        <f t="shared" si="110"/>
        <v>2802921.8598075146</v>
      </c>
      <c r="AT32" s="72">
        <f t="shared" si="110"/>
        <v>2803369.8639171566</v>
      </c>
      <c r="AU32" s="72">
        <f t="shared" si="110"/>
        <v>2803817.9396333904</v>
      </c>
      <c r="AV32" s="72">
        <f t="shared" si="110"/>
        <v>2804266.0869676615</v>
      </c>
      <c r="AW32" s="72">
        <f t="shared" si="110"/>
        <v>2804714.3059314168</v>
      </c>
      <c r="AX32" s="72">
        <f t="shared" si="110"/>
        <v>2805162.596536106</v>
      </c>
      <c r="AY32" s="72">
        <f t="shared" si="110"/>
        <v>2805610.9587931782</v>
      </c>
      <c r="AZ32" s="72">
        <f t="shared" si="110"/>
        <v>2806059.3927140879</v>
      </c>
      <c r="BA32" s="72">
        <f t="shared" si="110"/>
        <v>2806507.8983102879</v>
      </c>
      <c r="BB32" s="72">
        <f t="shared" si="110"/>
        <v>2806956.4755932344</v>
      </c>
      <c r="BC32" s="72">
        <f t="shared" si="110"/>
        <v>2807405.1245743865</v>
      </c>
      <c r="BD32" s="72">
        <f t="shared" si="110"/>
        <v>2807853.8452652032</v>
      </c>
      <c r="BE32" s="72">
        <f t="shared" si="110"/>
        <v>2808302.6376771471</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E32"/>
  <sheetViews>
    <sheetView topLeftCell="A31"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2034</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2034</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2033</v>
      </c>
      <c r="C3" s="97">
        <v>2034</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'!Q4</f>
        <v>267571.57824464026</v>
      </c>
      <c r="C4" s="12">
        <f>'Urb proj of all 25 ARs '!R4</f>
        <v>269708.86074835091</v>
      </c>
      <c r="D4" s="100">
        <f>(C4-B4)/B4</f>
        <v>7.9877037678364269E-3</v>
      </c>
      <c r="E4" s="101">
        <f>((1+D4)^(1/52))-1</f>
        <v>1.530111460066319E-4</v>
      </c>
      <c r="F4" s="69">
        <f>B4*(1+E4)</f>
        <v>267612.51967846625</v>
      </c>
      <c r="G4" s="69">
        <f>F4*(1+E4)</f>
        <v>267653.46737678797</v>
      </c>
      <c r="H4" s="69">
        <f>G4*(1+E4)</f>
        <v>267694.42134056392</v>
      </c>
      <c r="I4" s="69">
        <f>H4*(1+$E$4)</f>
        <v>267735.38157075283</v>
      </c>
      <c r="J4" s="69">
        <f>I4*(1+$E$4)</f>
        <v>267776.3480683135</v>
      </c>
      <c r="K4" s="69">
        <f t="shared" ref="K4:BE4" si="5">J4*(1+$E$4)</f>
        <v>267817.3208342049</v>
      </c>
      <c r="L4" s="69">
        <f t="shared" si="5"/>
        <v>267858.29986938619</v>
      </c>
      <c r="M4" s="69">
        <f t="shared" si="5"/>
        <v>267899.28517481661</v>
      </c>
      <c r="N4" s="69">
        <f t="shared" si="5"/>
        <v>267940.27675145556</v>
      </c>
      <c r="O4" s="69">
        <f t="shared" si="5"/>
        <v>267981.27460026264</v>
      </c>
      <c r="P4" s="69">
        <f t="shared" si="5"/>
        <v>268022.27872219752</v>
      </c>
      <c r="Q4" s="69">
        <f t="shared" si="5"/>
        <v>268063.2891182201</v>
      </c>
      <c r="R4" s="69">
        <f t="shared" si="5"/>
        <v>268104.3057892904</v>
      </c>
      <c r="S4" s="69">
        <f t="shared" si="5"/>
        <v>268145.32873636851</v>
      </c>
      <c r="T4" s="69">
        <f t="shared" si="5"/>
        <v>268186.35796041478</v>
      </c>
      <c r="U4" s="69">
        <f t="shared" si="5"/>
        <v>268227.39346238965</v>
      </c>
      <c r="V4" s="69">
        <f t="shared" si="5"/>
        <v>268268.43524325371</v>
      </c>
      <c r="W4" s="69">
        <f t="shared" si="5"/>
        <v>268309.48330396769</v>
      </c>
      <c r="X4" s="69">
        <f t="shared" si="5"/>
        <v>268350.53764549247</v>
      </c>
      <c r="Y4" s="69">
        <f t="shared" si="5"/>
        <v>268391.59826878912</v>
      </c>
      <c r="Z4" s="69">
        <f t="shared" si="5"/>
        <v>268432.66517481877</v>
      </c>
      <c r="AA4" s="69">
        <f t="shared" si="5"/>
        <v>268473.73836454278</v>
      </c>
      <c r="AB4" s="69">
        <f t="shared" si="5"/>
        <v>268514.81783892261</v>
      </c>
      <c r="AC4" s="69">
        <f t="shared" si="5"/>
        <v>268555.90359891992</v>
      </c>
      <c r="AD4" s="69">
        <f t="shared" si="5"/>
        <v>268596.99564549641</v>
      </c>
      <c r="AE4" s="69">
        <f t="shared" si="5"/>
        <v>268638.09397961409</v>
      </c>
      <c r="AF4" s="69">
        <f t="shared" si="5"/>
        <v>268679.19860223494</v>
      </c>
      <c r="AG4" s="69">
        <f t="shared" si="5"/>
        <v>268720.30951432121</v>
      </c>
      <c r="AH4" s="69">
        <f t="shared" si="5"/>
        <v>268761.42671683524</v>
      </c>
      <c r="AI4" s="69">
        <f t="shared" si="5"/>
        <v>268802.55021073954</v>
      </c>
      <c r="AJ4" s="69">
        <f t="shared" si="5"/>
        <v>268843.67999699677</v>
      </c>
      <c r="AK4" s="69">
        <f t="shared" si="5"/>
        <v>268884.81607656972</v>
      </c>
      <c r="AL4" s="69">
        <f t="shared" si="5"/>
        <v>268925.9584504214</v>
      </c>
      <c r="AM4" s="69">
        <f t="shared" si="5"/>
        <v>268967.10711951484</v>
      </c>
      <c r="AN4" s="69">
        <f t="shared" si="5"/>
        <v>269008.26208481326</v>
      </c>
      <c r="AO4" s="69">
        <f t="shared" si="5"/>
        <v>269049.42334728013</v>
      </c>
      <c r="AP4" s="69">
        <f t="shared" si="5"/>
        <v>269090.59090787894</v>
      </c>
      <c r="AQ4" s="69">
        <f t="shared" si="5"/>
        <v>269131.76476757333</v>
      </c>
      <c r="AR4" s="69">
        <f t="shared" si="5"/>
        <v>269172.94492732722</v>
      </c>
      <c r="AS4" s="69">
        <f t="shared" si="5"/>
        <v>269214.13138810452</v>
      </c>
      <c r="AT4" s="69">
        <f t="shared" si="5"/>
        <v>269255.32415086939</v>
      </c>
      <c r="AU4" s="69">
        <f t="shared" si="5"/>
        <v>269296.52321658609</v>
      </c>
      <c r="AV4" s="69">
        <f t="shared" si="5"/>
        <v>269337.72858621908</v>
      </c>
      <c r="AW4" s="69">
        <f t="shared" si="5"/>
        <v>269378.9402607329</v>
      </c>
      <c r="AX4" s="69">
        <f t="shared" si="5"/>
        <v>269420.15824109223</v>
      </c>
      <c r="AY4" s="69">
        <f t="shared" si="5"/>
        <v>269461.38252826198</v>
      </c>
      <c r="AZ4" s="69">
        <f t="shared" si="5"/>
        <v>269502.61312320718</v>
      </c>
      <c r="BA4" s="69">
        <f t="shared" si="5"/>
        <v>269543.85002689296</v>
      </c>
      <c r="BB4" s="69">
        <f t="shared" si="5"/>
        <v>269585.09324028459</v>
      </c>
      <c r="BC4" s="69">
        <f t="shared" si="5"/>
        <v>269626.34276434762</v>
      </c>
      <c r="BD4" s="69">
        <f t="shared" si="5"/>
        <v>269667.59860004758</v>
      </c>
      <c r="BE4" s="69">
        <f t="shared" si="5"/>
        <v>269708.86074835021</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448676.63182684942</v>
      </c>
      <c r="DG4" s="108">
        <f t="shared" ref="DG4:DV5" si="6">G4*BG4</f>
        <v>448745.28435247159</v>
      </c>
      <c r="DH4" s="108">
        <f t="shared" si="6"/>
        <v>448813.94738269539</v>
      </c>
      <c r="DI4" s="108">
        <f t="shared" si="6"/>
        <v>448882.62091912818</v>
      </c>
      <c r="DJ4" s="108">
        <f t="shared" si="6"/>
        <v>514521.25370337727</v>
      </c>
      <c r="DK4" s="108">
        <f t="shared" si="6"/>
        <v>514599.98119005118</v>
      </c>
      <c r="DL4" s="108">
        <f t="shared" si="6"/>
        <v>514678.7207229081</v>
      </c>
      <c r="DM4" s="108">
        <f t="shared" si="6"/>
        <v>514757.4723037912</v>
      </c>
      <c r="DN4" s="108">
        <f t="shared" si="6"/>
        <v>457188.31259611616</v>
      </c>
      <c r="DO4" s="108">
        <f t="shared" si="6"/>
        <v>457258.26750376733</v>
      </c>
      <c r="DP4" s="108">
        <f t="shared" si="6"/>
        <v>457328.23311529908</v>
      </c>
      <c r="DQ4" s="108">
        <f t="shared" si="6"/>
        <v>457398.20943234919</v>
      </c>
      <c r="DR4" s="108">
        <f t="shared" si="6"/>
        <v>457468.19645655586</v>
      </c>
      <c r="DS4" s="108">
        <f t="shared" si="6"/>
        <v>472729.44475840247</v>
      </c>
      <c r="DT4" s="108">
        <f t="shared" si="6"/>
        <v>472801.77763249603</v>
      </c>
      <c r="DU4" s="108">
        <f t="shared" si="6"/>
        <v>472874.1215743256</v>
      </c>
      <c r="DV4" s="108">
        <f t="shared" si="6"/>
        <v>472946.47658558458</v>
      </c>
      <c r="DW4" s="108">
        <f t="shared" ref="DW4:EL5" si="7">W4*BW4</f>
        <v>477499.99780335888</v>
      </c>
      <c r="DX4" s="108">
        <f t="shared" si="7"/>
        <v>477573.06062524091</v>
      </c>
      <c r="DY4" s="108">
        <f t="shared" si="7"/>
        <v>477646.13462654909</v>
      </c>
      <c r="DZ4" s="108">
        <f t="shared" si="7"/>
        <v>477719.21980899392</v>
      </c>
      <c r="EA4" s="108">
        <f t="shared" si="7"/>
        <v>491250.46845681092</v>
      </c>
      <c r="EB4" s="108">
        <f t="shared" si="7"/>
        <v>491325.6352539658</v>
      </c>
      <c r="EC4" s="108">
        <f t="shared" si="7"/>
        <v>491400.81355247844</v>
      </c>
      <c r="ED4" s="108">
        <f t="shared" si="7"/>
        <v>491476.00335410866</v>
      </c>
      <c r="EE4" s="108">
        <f t="shared" si="7"/>
        <v>491551.2046606167</v>
      </c>
      <c r="EF4" s="108">
        <f t="shared" si="7"/>
        <v>494088.95666362863</v>
      </c>
      <c r="EG4" s="108">
        <f t="shared" si="7"/>
        <v>494164.55778111698</v>
      </c>
      <c r="EH4" s="108">
        <f t="shared" si="7"/>
        <v>494240.1704664189</v>
      </c>
      <c r="EI4" s="108">
        <f t="shared" si="7"/>
        <v>494315.79472130444</v>
      </c>
      <c r="EJ4" s="108">
        <f t="shared" si="7"/>
        <v>516851.57983497233</v>
      </c>
      <c r="EK4" s="108">
        <f t="shared" si="7"/>
        <v>516930.66388751817</v>
      </c>
      <c r="EL4" s="108">
        <f t="shared" si="7"/>
        <v>517009.76004080562</v>
      </c>
      <c r="EM4" s="108">
        <f t="shared" ref="EM4:FB5" si="8">AM4*CM4</f>
        <v>517088.86829668609</v>
      </c>
      <c r="EN4" s="108">
        <f t="shared" si="8"/>
        <v>557523.73963282257</v>
      </c>
      <c r="EO4" s="108">
        <f t="shared" si="8"/>
        <v>557609.04697914969</v>
      </c>
      <c r="EP4" s="108">
        <f t="shared" si="8"/>
        <v>557694.36737845163</v>
      </c>
      <c r="EQ4" s="108">
        <f t="shared" si="8"/>
        <v>557779.70083272562</v>
      </c>
      <c r="ER4" s="108">
        <f t="shared" si="8"/>
        <v>557865.04734396935</v>
      </c>
      <c r="ES4" s="108">
        <f t="shared" si="8"/>
        <v>531719.14847475209</v>
      </c>
      <c r="ET4" s="108">
        <f t="shared" si="8"/>
        <v>531800.50743101386</v>
      </c>
      <c r="EU4" s="108">
        <f t="shared" si="8"/>
        <v>531881.87883610278</v>
      </c>
      <c r="EV4" s="108">
        <f t="shared" si="8"/>
        <v>531963.26269192377</v>
      </c>
      <c r="EW4" s="108">
        <f t="shared" si="8"/>
        <v>526431.20562036347</v>
      </c>
      <c r="EX4" s="108">
        <f t="shared" si="8"/>
        <v>526511.75546242914</v>
      </c>
      <c r="EY4" s="108">
        <f t="shared" si="8"/>
        <v>526592.31762951834</v>
      </c>
      <c r="EZ4" s="108">
        <f t="shared" si="8"/>
        <v>526672.89212351723</v>
      </c>
      <c r="FA4" s="108">
        <f t="shared" si="8"/>
        <v>461242.27570298605</v>
      </c>
      <c r="FB4" s="108">
        <f t="shared" si="8"/>
        <v>461312.85091217799</v>
      </c>
      <c r="FC4" s="108">
        <f t="shared" ref="FC4:FE5" si="9">BC4*DC4</f>
        <v>461383.43692016375</v>
      </c>
      <c r="FD4" s="108">
        <f t="shared" si="9"/>
        <v>461454.03372859536</v>
      </c>
      <c r="FE4" s="108">
        <f t="shared" si="9"/>
        <v>461524.64133912552</v>
      </c>
    </row>
    <row r="5" spans="1:161" ht="15.75" x14ac:dyDescent="0.25">
      <c r="A5" s="47" t="s">
        <v>169</v>
      </c>
      <c r="B5" s="12">
        <f>'Urb proj of all 25 ARs '!Q5</f>
        <v>39002.292790949687</v>
      </c>
      <c r="C5" s="12">
        <f>'Urb proj of all 25 ARs '!R5</f>
        <v>39313.83155203022</v>
      </c>
      <c r="D5" s="100">
        <f t="shared" ref="D5:D28" si="10">(C5-B5)/B5</f>
        <v>7.9877037678365657E-3</v>
      </c>
      <c r="E5" s="101">
        <f t="shared" ref="E5:E28" si="11">((1+D5)^(1/52))-1</f>
        <v>1.530111460066319E-4</v>
      </c>
      <c r="F5" s="69">
        <f t="shared" ref="F5:F28" si="12">B5*(1+E5)</f>
        <v>39008.260576466513</v>
      </c>
      <c r="G5" s="69">
        <f t="shared" ref="G5:G28" si="13">F5*(1+E5)</f>
        <v>39014.229275121041</v>
      </c>
      <c r="H5" s="69">
        <f>G5*(1+$E$5)</f>
        <v>39020.198887052989</v>
      </c>
      <c r="I5" s="69">
        <f t="shared" ref="I5:BE5" si="14">H5*(1+$E$5)</f>
        <v>39026.169412402101</v>
      </c>
      <c r="J5" s="69">
        <f t="shared" si="14"/>
        <v>39032.140851308141</v>
      </c>
      <c r="K5" s="69">
        <f t="shared" si="14"/>
        <v>39038.113203910892</v>
      </c>
      <c r="L5" s="69">
        <f t="shared" si="14"/>
        <v>39044.086470350157</v>
      </c>
      <c r="M5" s="69">
        <f t="shared" si="14"/>
        <v>39050.060650765765</v>
      </c>
      <c r="N5" s="69">
        <f t="shared" si="14"/>
        <v>39056.035745297566</v>
      </c>
      <c r="O5" s="69">
        <f t="shared" si="14"/>
        <v>39062.011754085426</v>
      </c>
      <c r="P5" s="69">
        <f t="shared" si="14"/>
        <v>39067.988677269241</v>
      </c>
      <c r="Q5" s="69">
        <f t="shared" si="14"/>
        <v>39073.966514988926</v>
      </c>
      <c r="R5" s="69">
        <f t="shared" si="14"/>
        <v>39079.945267384406</v>
      </c>
      <c r="S5" s="69">
        <f t="shared" si="14"/>
        <v>39085.924934595649</v>
      </c>
      <c r="T5" s="69">
        <f t="shared" si="14"/>
        <v>39091.905516762621</v>
      </c>
      <c r="U5" s="69">
        <f t="shared" si="14"/>
        <v>39097.887014025328</v>
      </c>
      <c r="V5" s="69">
        <f t="shared" si="14"/>
        <v>39103.869426523779</v>
      </c>
      <c r="W5" s="69">
        <f t="shared" si="14"/>
        <v>39109.852754398024</v>
      </c>
      <c r="X5" s="69">
        <f t="shared" si="14"/>
        <v>39115.836997788123</v>
      </c>
      <c r="Y5" s="69">
        <f t="shared" si="14"/>
        <v>39121.822156834161</v>
      </c>
      <c r="Z5" s="69">
        <f t="shared" si="14"/>
        <v>39127.808231676245</v>
      </c>
      <c r="AA5" s="69">
        <f t="shared" si="14"/>
        <v>39133.795222454501</v>
      </c>
      <c r="AB5" s="69">
        <f t="shared" si="14"/>
        <v>39139.783129309079</v>
      </c>
      <c r="AC5" s="69">
        <f t="shared" si="14"/>
        <v>39145.771952380142</v>
      </c>
      <c r="AD5" s="69">
        <f t="shared" si="14"/>
        <v>39151.761691807893</v>
      </c>
      <c r="AE5" s="69">
        <f t="shared" si="14"/>
        <v>39157.752347732538</v>
      </c>
      <c r="AF5" s="69">
        <f t="shared" si="14"/>
        <v>39163.743920294306</v>
      </c>
      <c r="AG5" s="69">
        <f t="shared" si="14"/>
        <v>39169.736409633464</v>
      </c>
      <c r="AH5" s="69">
        <f t="shared" si="14"/>
        <v>39175.729815890278</v>
      </c>
      <c r="AI5" s="69">
        <f t="shared" si="14"/>
        <v>39181.724139205056</v>
      </c>
      <c r="AJ5" s="69">
        <f t="shared" si="14"/>
        <v>39187.71937971811</v>
      </c>
      <c r="AK5" s="69">
        <f t="shared" si="14"/>
        <v>39193.715537569784</v>
      </c>
      <c r="AL5" s="69">
        <f t="shared" si="14"/>
        <v>39199.712612900446</v>
      </c>
      <c r="AM5" s="69">
        <f t="shared" si="14"/>
        <v>39205.71060585048</v>
      </c>
      <c r="AN5" s="69">
        <f t="shared" si="14"/>
        <v>39211.709516560288</v>
      </c>
      <c r="AO5" s="69">
        <f t="shared" si="14"/>
        <v>39217.709345170297</v>
      </c>
      <c r="AP5" s="69">
        <f t="shared" si="14"/>
        <v>39223.710091820954</v>
      </c>
      <c r="AQ5" s="69">
        <f t="shared" si="14"/>
        <v>39229.711756652738</v>
      </c>
      <c r="AR5" s="69">
        <f t="shared" si="14"/>
        <v>39235.714339806131</v>
      </c>
      <c r="AS5" s="69">
        <f t="shared" si="14"/>
        <v>39241.717841421654</v>
      </c>
      <c r="AT5" s="69">
        <f t="shared" si="14"/>
        <v>39247.722261639836</v>
      </c>
      <c r="AU5" s="69">
        <f t="shared" si="14"/>
        <v>39253.72760060124</v>
      </c>
      <c r="AV5" s="69">
        <f t="shared" si="14"/>
        <v>39259.733858446438</v>
      </c>
      <c r="AW5" s="69">
        <f t="shared" si="14"/>
        <v>39265.741035316038</v>
      </c>
      <c r="AX5" s="69">
        <f t="shared" si="14"/>
        <v>39271.749131350654</v>
      </c>
      <c r="AY5" s="69">
        <f t="shared" si="14"/>
        <v>39277.758146690925</v>
      </c>
      <c r="AZ5" s="69">
        <f t="shared" si="14"/>
        <v>39283.768081477523</v>
      </c>
      <c r="BA5" s="69">
        <f t="shared" si="14"/>
        <v>39289.778935851129</v>
      </c>
      <c r="BB5" s="69">
        <f t="shared" si="14"/>
        <v>39295.790709952453</v>
      </c>
      <c r="BC5" s="69">
        <f t="shared" si="14"/>
        <v>39301.803403922218</v>
      </c>
      <c r="BD5" s="69">
        <f t="shared" si="14"/>
        <v>39307.817017901179</v>
      </c>
      <c r="BE5" s="69">
        <f t="shared" si="14"/>
        <v>39313.831552030104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44652.306827264998</v>
      </c>
      <c r="DG5" s="108">
        <f t="shared" si="6"/>
        <v>44659.139127904476</v>
      </c>
      <c r="DH5" s="108">
        <f t="shared" si="6"/>
        <v>44665.972473962102</v>
      </c>
      <c r="DI5" s="108">
        <f t="shared" si="6"/>
        <v>44672.806865597842</v>
      </c>
      <c r="DJ5" s="108">
        <f t="shared" si="6"/>
        <v>46792.103386568786</v>
      </c>
      <c r="DK5" s="108">
        <f t="shared" si="6"/>
        <v>46799.263099932024</v>
      </c>
      <c r="DL5" s="108">
        <f t="shared" si="6"/>
        <v>46806.423908811208</v>
      </c>
      <c r="DM5" s="108">
        <f t="shared" si="6"/>
        <v>46813.585813373968</v>
      </c>
      <c r="DN5" s="108">
        <f t="shared" si="6"/>
        <v>43057.980252590634</v>
      </c>
      <c r="DO5" s="108">
        <f t="shared" si="6"/>
        <v>43064.568603493804</v>
      </c>
      <c r="DP5" s="108">
        <f t="shared" si="6"/>
        <v>43071.157962488105</v>
      </c>
      <c r="DQ5" s="108">
        <f t="shared" si="6"/>
        <v>43077.748329727779</v>
      </c>
      <c r="DR5" s="108">
        <f t="shared" si="6"/>
        <v>43084.339705367092</v>
      </c>
      <c r="DS5" s="108">
        <f t="shared" si="6"/>
        <v>45234.074968355242</v>
      </c>
      <c r="DT5" s="108">
        <f t="shared" si="6"/>
        <v>45240.996286004702</v>
      </c>
      <c r="DU5" s="108">
        <f t="shared" si="6"/>
        <v>45247.918662692908</v>
      </c>
      <c r="DV5" s="108">
        <f t="shared" si="6"/>
        <v>45254.842098581903</v>
      </c>
      <c r="DW5" s="108">
        <f t="shared" si="7"/>
        <v>44435.773171090266</v>
      </c>
      <c r="DX5" s="108">
        <f t="shared" si="7"/>
        <v>44442.572339666869</v>
      </c>
      <c r="DY5" s="108">
        <f t="shared" si="7"/>
        <v>44449.372548592037</v>
      </c>
      <c r="DZ5" s="108">
        <f t="shared" si="7"/>
        <v>44456.173798024975</v>
      </c>
      <c r="EA5" s="108">
        <f t="shared" si="7"/>
        <v>46194.985087446679</v>
      </c>
      <c r="EB5" s="108">
        <f t="shared" si="7"/>
        <v>46202.053435054673</v>
      </c>
      <c r="EC5" s="108">
        <f t="shared" si="7"/>
        <v>46209.122864198624</v>
      </c>
      <c r="ED5" s="108">
        <f t="shared" si="7"/>
        <v>46216.193375044037</v>
      </c>
      <c r="EE5" s="108">
        <f t="shared" si="7"/>
        <v>46223.264967756426</v>
      </c>
      <c r="EF5" s="108">
        <f t="shared" si="7"/>
        <v>50636.291191041644</v>
      </c>
      <c r="EG5" s="108">
        <f t="shared" si="7"/>
        <v>50644.039107986318</v>
      </c>
      <c r="EH5" s="108">
        <f t="shared" si="7"/>
        <v>50651.788210448634</v>
      </c>
      <c r="EI5" s="108">
        <f t="shared" si="7"/>
        <v>50659.538498610003</v>
      </c>
      <c r="EJ5" s="108">
        <f t="shared" si="7"/>
        <v>47419.121377315809</v>
      </c>
      <c r="EK5" s="108">
        <f t="shared" si="7"/>
        <v>47426.377031420379</v>
      </c>
      <c r="EL5" s="108">
        <f t="shared" si="7"/>
        <v>47433.633795720903</v>
      </c>
      <c r="EM5" s="108">
        <f t="shared" si="8"/>
        <v>47440.891670387246</v>
      </c>
      <c r="EN5" s="108">
        <f t="shared" si="8"/>
        <v>52313.330883855473</v>
      </c>
      <c r="EO5" s="108">
        <f t="shared" si="8"/>
        <v>52321.335406565442</v>
      </c>
      <c r="EP5" s="108">
        <f t="shared" si="8"/>
        <v>52329.341154056594</v>
      </c>
      <c r="EQ5" s="108">
        <f t="shared" si="8"/>
        <v>52337.34812651635</v>
      </c>
      <c r="ER5" s="108">
        <f t="shared" si="8"/>
        <v>52345.356324132132</v>
      </c>
      <c r="ES5" s="108">
        <f t="shared" si="8"/>
        <v>48518.415728702828</v>
      </c>
      <c r="ET5" s="108">
        <f t="shared" si="8"/>
        <v>48525.839587095899</v>
      </c>
      <c r="EU5" s="108">
        <f t="shared" si="8"/>
        <v>48533.26458142206</v>
      </c>
      <c r="EV5" s="108">
        <f t="shared" si="8"/>
        <v>48540.690711855103</v>
      </c>
      <c r="EW5" s="108">
        <f t="shared" si="8"/>
        <v>48115.099366575792</v>
      </c>
      <c r="EX5" s="108">
        <f t="shared" si="8"/>
        <v>48122.461513070099</v>
      </c>
      <c r="EY5" s="108">
        <f t="shared" si="8"/>
        <v>48129.824786054865</v>
      </c>
      <c r="EZ5" s="108">
        <f t="shared" si="8"/>
        <v>48137.189185702482</v>
      </c>
      <c r="FA5" s="108">
        <f t="shared" si="8"/>
        <v>43056.096235458557</v>
      </c>
      <c r="FB5" s="108">
        <f t="shared" si="8"/>
        <v>43062.684298086118</v>
      </c>
      <c r="FC5" s="108">
        <f t="shared" si="9"/>
        <v>43069.273368760689</v>
      </c>
      <c r="FD5" s="108">
        <f t="shared" si="9"/>
        <v>43075.863447636519</v>
      </c>
      <c r="FE5" s="108">
        <f t="shared" si="9"/>
        <v>43082.454534867866</v>
      </c>
    </row>
    <row r="6" spans="1:161" ht="15.75" x14ac:dyDescent="0.25">
      <c r="A6" s="47" t="s">
        <v>171</v>
      </c>
      <c r="B6" s="12">
        <f>'Urb proj of all 25 ARs '!Q6</f>
        <v>65313.562734868101</v>
      </c>
      <c r="C6" s="12">
        <f>'Urb proj of all 25 ARs '!R6</f>
        <v>65835.268126016221</v>
      </c>
      <c r="D6" s="100">
        <f t="shared" si="10"/>
        <v>7.9877037678363211E-3</v>
      </c>
      <c r="E6" s="101">
        <f t="shared" si="11"/>
        <v>1.530111460066319E-4</v>
      </c>
      <c r="F6" s="69">
        <f t="shared" si="12"/>
        <v>65323.556437951942</v>
      </c>
      <c r="G6" s="69">
        <f t="shared" ref="G6:G15" si="16">F6*(1+E6)</f>
        <v>65333.55167018374</v>
      </c>
      <c r="H6" s="69">
        <f t="shared" ref="H6:AM6" si="17">G6*(1+$E$6)</f>
        <v>65343.548431797477</v>
      </c>
      <c r="I6" s="69">
        <f t="shared" si="17"/>
        <v>65353.546723027168</v>
      </c>
      <c r="J6" s="69">
        <f t="shared" si="17"/>
        <v>65363.546544106859</v>
      </c>
      <c r="K6" s="69">
        <f t="shared" si="17"/>
        <v>65373.547895270633</v>
      </c>
      <c r="L6" s="69">
        <f t="shared" si="17"/>
        <v>65383.550776752607</v>
      </c>
      <c r="M6" s="69">
        <f t="shared" si="17"/>
        <v>65393.555188786944</v>
      </c>
      <c r="N6" s="69">
        <f t="shared" si="17"/>
        <v>65403.561131607828</v>
      </c>
      <c r="O6" s="69">
        <f t="shared" si="17"/>
        <v>65413.568605449487</v>
      </c>
      <c r="P6" s="69">
        <f t="shared" si="17"/>
        <v>65423.577610546192</v>
      </c>
      <c r="Q6" s="69">
        <f t="shared" si="17"/>
        <v>65433.588147132235</v>
      </c>
      <c r="R6" s="69">
        <f t="shared" si="17"/>
        <v>65443.600215441955</v>
      </c>
      <c r="S6" s="69">
        <f t="shared" si="17"/>
        <v>65453.613815709723</v>
      </c>
      <c r="T6" s="69">
        <f t="shared" si="17"/>
        <v>65463.628948169942</v>
      </c>
      <c r="U6" s="69">
        <f t="shared" si="17"/>
        <v>65473.645613057051</v>
      </c>
      <c r="V6" s="69">
        <f t="shared" si="17"/>
        <v>65483.66381060554</v>
      </c>
      <c r="W6" s="69">
        <f t="shared" si="17"/>
        <v>65493.683541049912</v>
      </c>
      <c r="X6" s="69">
        <f t="shared" si="17"/>
        <v>65503.704804624722</v>
      </c>
      <c r="Y6" s="69">
        <f t="shared" si="17"/>
        <v>65513.727601564555</v>
      </c>
      <c r="Z6" s="69">
        <f t="shared" si="17"/>
        <v>65523.751932104038</v>
      </c>
      <c r="AA6" s="69">
        <f t="shared" si="17"/>
        <v>65533.777796477822</v>
      </c>
      <c r="AB6" s="69">
        <f t="shared" si="17"/>
        <v>65543.805194920598</v>
      </c>
      <c r="AC6" s="69">
        <f t="shared" si="17"/>
        <v>65553.834127667113</v>
      </c>
      <c r="AD6" s="69">
        <f t="shared" si="17"/>
        <v>65563.864594952116</v>
      </c>
      <c r="AE6" s="69">
        <f t="shared" si="17"/>
        <v>65573.896597010418</v>
      </c>
      <c r="AF6" s="69">
        <f t="shared" si="17"/>
        <v>65583.930134076843</v>
      </c>
      <c r="AG6" s="69">
        <f t="shared" si="17"/>
        <v>65593.965206386274</v>
      </c>
      <c r="AH6" s="69">
        <f t="shared" si="17"/>
        <v>65604.001814173622</v>
      </c>
      <c r="AI6" s="69">
        <f t="shared" si="17"/>
        <v>65614.039957673827</v>
      </c>
      <c r="AJ6" s="69">
        <f t="shared" si="17"/>
        <v>65624.079637121875</v>
      </c>
      <c r="AK6" s="69">
        <f t="shared" si="17"/>
        <v>65634.120852752778</v>
      </c>
      <c r="AL6" s="69">
        <f t="shared" si="17"/>
        <v>65644.163604801593</v>
      </c>
      <c r="AM6" s="69">
        <f t="shared" si="17"/>
        <v>65654.207893503408</v>
      </c>
      <c r="AN6" s="69">
        <f t="shared" ref="AN6:BE6" si="18">AM6*(1+$E$6)</f>
        <v>65664.253719093351</v>
      </c>
      <c r="AO6" s="69">
        <f t="shared" si="18"/>
        <v>65674.301081806581</v>
      </c>
      <c r="AP6" s="69">
        <f t="shared" si="18"/>
        <v>65684.349981878288</v>
      </c>
      <c r="AQ6" s="69">
        <f t="shared" si="18"/>
        <v>65694.400419543716</v>
      </c>
      <c r="AR6" s="69">
        <f t="shared" si="18"/>
        <v>65704.452395038126</v>
      </c>
      <c r="AS6" s="69">
        <f t="shared" si="18"/>
        <v>65714.505908596824</v>
      </c>
      <c r="AT6" s="69">
        <f t="shared" si="18"/>
        <v>65724.560960455157</v>
      </c>
      <c r="AU6" s="69">
        <f t="shared" si="18"/>
        <v>65734.617550848503</v>
      </c>
      <c r="AV6" s="69">
        <f t="shared" si="18"/>
        <v>65744.675680012268</v>
      </c>
      <c r="AW6" s="69">
        <f t="shared" si="18"/>
        <v>65754.735348181901</v>
      </c>
      <c r="AX6" s="69">
        <f t="shared" si="18"/>
        <v>65764.796555592882</v>
      </c>
      <c r="AY6" s="69">
        <f t="shared" si="18"/>
        <v>65774.859302480749</v>
      </c>
      <c r="AZ6" s="69">
        <f t="shared" si="18"/>
        <v>65784.923589081052</v>
      </c>
      <c r="BA6" s="69">
        <f t="shared" si="18"/>
        <v>65794.989415629374</v>
      </c>
      <c r="BB6" s="69">
        <f t="shared" si="18"/>
        <v>65805.056782361353</v>
      </c>
      <c r="BC6" s="69">
        <f t="shared" si="18"/>
        <v>65815.125689512657</v>
      </c>
      <c r="BD6" s="69">
        <f t="shared" si="18"/>
        <v>65825.196137318984</v>
      </c>
      <c r="BE6" s="69">
        <f t="shared" si="18"/>
        <v>65835.268126016061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74619.330506988714</v>
      </c>
      <c r="DG6" s="108">
        <f t="shared" ref="DG6:DG15" si="20">G6*BG6</f>
        <v>74630.748096263836</v>
      </c>
      <c r="DH6" s="108">
        <f t="shared" ref="DH6:DH15" si="21">H6*BH6</f>
        <v>74642.167432557369</v>
      </c>
      <c r="DI6" s="108">
        <f t="shared" ref="DI6:DI15" si="22">I6*BI6</f>
        <v>74653.588516136646</v>
      </c>
      <c r="DJ6" s="108">
        <f t="shared" ref="DJ6:DJ15" si="23">J6*BJ6</f>
        <v>82749.42592382092</v>
      </c>
      <c r="DK6" s="108">
        <f t="shared" ref="DK6:DK15" si="24">K6*BK6</f>
        <v>82762.087508312921</v>
      </c>
      <c r="DL6" s="108">
        <f t="shared" ref="DL6:DL15" si="25">L6*BL6</f>
        <v>82774.751030168467</v>
      </c>
      <c r="DM6" s="108">
        <f t="shared" ref="DM6:DM15" si="26">M6*BM6</f>
        <v>82787.416489684008</v>
      </c>
      <c r="DN6" s="108">
        <f t="shared" ref="DN6:DN15" si="27">N6*BN6</f>
        <v>75211.893465407426</v>
      </c>
      <c r="DO6" s="108">
        <f t="shared" ref="DO6:DO15" si="28">O6*BO6</f>
        <v>75223.401723419898</v>
      </c>
      <c r="DP6" s="108">
        <f t="shared" ref="DP6:DP15" si="29">P6*BP6</f>
        <v>75234.911742324126</v>
      </c>
      <c r="DQ6" s="108">
        <f t="shared" ref="DQ6:DQ15" si="30">Q6*BQ6</f>
        <v>75246.423522389523</v>
      </c>
      <c r="DR6" s="108">
        <f t="shared" ref="DR6:DR15" si="31">R6*BR6</f>
        <v>75257.937063885576</v>
      </c>
      <c r="DS6" s="108">
        <f t="shared" ref="DS6:DS15" si="32">S6*BS6</f>
        <v>78028.38831429217</v>
      </c>
      <c r="DT6" s="108">
        <f t="shared" ref="DT6:DT15" si="33">T6*BT6</f>
        <v>78040.327527409201</v>
      </c>
      <c r="DU6" s="108">
        <f t="shared" ref="DU6:DU15" si="34">U6*BU6</f>
        <v>78052.268567358886</v>
      </c>
      <c r="DV6" s="108">
        <f t="shared" ref="DV6:DV15" si="35">V6*BV6</f>
        <v>78064.211434420809</v>
      </c>
      <c r="DW6" s="108">
        <f t="shared" ref="DW6:DW15" si="36">W6*BW6</f>
        <v>78310.775532780273</v>
      </c>
      <c r="DX6" s="108">
        <f t="shared" ref="DX6:DX15" si="37">X6*BX6</f>
        <v>78322.757954289205</v>
      </c>
      <c r="DY6" s="108">
        <f t="shared" ref="DY6:DY15" si="38">Y6*BY6</f>
        <v>78334.742209242191</v>
      </c>
      <c r="DZ6" s="108">
        <f t="shared" ref="DZ6:DZ15" si="39">Z6*BZ6</f>
        <v>78346.728297919763</v>
      </c>
      <c r="EA6" s="108">
        <f t="shared" ref="EA6:EA15" si="40">AA6*CA6</f>
        <v>79647.048308722879</v>
      </c>
      <c r="EB6" s="108">
        <f t="shared" ref="EB6:EB15" si="41">AB6*CB6</f>
        <v>79659.235194860637</v>
      </c>
      <c r="EC6" s="108">
        <f t="shared" ref="EC6:EC15" si="42">AC6*CC6</f>
        <v>79671.423945727816</v>
      </c>
      <c r="ED6" s="108">
        <f t="shared" ref="ED6:ED15" si="43">AD6*CD6</f>
        <v>79683.614561609735</v>
      </c>
      <c r="EE6" s="108">
        <f t="shared" ref="EE6:EE15" si="44">AE6*CE6</f>
        <v>79695.80704279177</v>
      </c>
      <c r="EF6" s="108">
        <f t="shared" ref="EF6:EF15" si="45">AF6*CF6</f>
        <v>85634.515658757591</v>
      </c>
      <c r="EG6" s="108">
        <f t="shared" ref="EG6:EG15" si="46">AG6*CG6</f>
        <v>85647.618694136254</v>
      </c>
      <c r="EH6" s="108">
        <f t="shared" ref="EH6:EH15" si="47">AH6*CH6</f>
        <v>85660.723734425381</v>
      </c>
      <c r="EI6" s="108">
        <f t="shared" ref="EI6:EI15" si="48">AI6*CI6</f>
        <v>85673.830779931741</v>
      </c>
      <c r="EJ6" s="108">
        <f t="shared" ref="EJ6:EJ15" si="49">AJ6*CJ6</f>
        <v>82409.040469774118</v>
      </c>
      <c r="EK6" s="108">
        <f t="shared" ref="EK6:EK15" si="50">AK6*CK6</f>
        <v>82421.649971497696</v>
      </c>
      <c r="EL6" s="108">
        <f t="shared" ref="EL6:EL15" si="51">AL6*CL6</f>
        <v>82434.261402615593</v>
      </c>
      <c r="EM6" s="108">
        <f t="shared" ref="EM6:EM15" si="52">AM6*CM6</f>
        <v>82446.874763423009</v>
      </c>
      <c r="EN6" s="108">
        <f t="shared" ref="EN6:EN15" si="53">AN6*CN6</f>
        <v>92650.64787186723</v>
      </c>
      <c r="EO6" s="108">
        <f t="shared" ref="EO6:EO15" si="54">AO6*CO6</f>
        <v>92664.824453676367</v>
      </c>
      <c r="EP6" s="108">
        <f t="shared" ref="EP6:EP15" si="55">AP6*CP6</f>
        <v>92679.003204660519</v>
      </c>
      <c r="EQ6" s="108">
        <f t="shared" ref="EQ6:EQ15" si="56">AQ6*CQ6</f>
        <v>92693.184125151616</v>
      </c>
      <c r="ER6" s="108">
        <f t="shared" ref="ER6:ER15" si="57">AR6*CR6</f>
        <v>92707.367215481601</v>
      </c>
      <c r="ES6" s="108">
        <f t="shared" ref="ES6:ES15" si="58">AS6*CS6</f>
        <v>84843.967824094812</v>
      </c>
      <c r="ET6" s="108">
        <f t="shared" ref="ET6:ET15" si="59">AT6*CT6</f>
        <v>84856.949896843318</v>
      </c>
      <c r="EU6" s="108">
        <f t="shared" ref="EU6:EU15" si="60">AU6*CU6</f>
        <v>84869.933955993663</v>
      </c>
      <c r="EV6" s="108">
        <f t="shared" ref="EV6:EV15" si="61">AV6*CV6</f>
        <v>84882.92000184978</v>
      </c>
      <c r="EW6" s="108">
        <f t="shared" ref="EW6:EW15" si="62">AW6*CW6</f>
        <v>81809.377233608189</v>
      </c>
      <c r="EX6" s="108">
        <f t="shared" ref="EX6:EX15" si="63">AX6*CX6</f>
        <v>81821.894980172787</v>
      </c>
      <c r="EY6" s="108">
        <f t="shared" ref="EY6:EY15" si="64">AY6*CY6</f>
        <v>81834.414642092146</v>
      </c>
      <c r="EZ6" s="108">
        <f t="shared" ref="EZ6:EZ15" si="65">AZ6*CZ6</f>
        <v>81846.936219659314</v>
      </c>
      <c r="FA6" s="108">
        <f t="shared" ref="FA6:FA15" si="66">BA6*DA6</f>
        <v>76046.786601826258</v>
      </c>
      <c r="FB6" s="108">
        <f t="shared" ref="FB6:FB15" si="67">BB6*DB6</f>
        <v>76058.422607794317</v>
      </c>
      <c r="FC6" s="108">
        <f t="shared" ref="FC6:FC15" si="68">BC6*DC6</f>
        <v>76070.060394201006</v>
      </c>
      <c r="FD6" s="108">
        <f t="shared" ref="FD6:FD15" si="69">BD6*DD6</f>
        <v>76081.699961318722</v>
      </c>
      <c r="FE6" s="108">
        <f t="shared" ref="FE6:FE15" si="70">BE6*DE6</f>
        <v>76093.34130941992</v>
      </c>
    </row>
    <row r="7" spans="1:161" ht="15.75" x14ac:dyDescent="0.25">
      <c r="A7" s="87" t="s">
        <v>172</v>
      </c>
      <c r="B7" s="12">
        <f>'Urb proj of all 25 ARs '!Q7</f>
        <v>37281.685777168714</v>
      </c>
      <c r="C7" s="12">
        <f>'Urb proj of all 25 ARs '!R7</f>
        <v>37579.480839122298</v>
      </c>
      <c r="D7" s="100">
        <f t="shared" si="10"/>
        <v>7.9877037678364217E-3</v>
      </c>
      <c r="E7" s="101">
        <f t="shared" si="11"/>
        <v>1.530111460066319E-4</v>
      </c>
      <c r="F7" s="69">
        <f t="shared" si="12"/>
        <v>37287.390290634539</v>
      </c>
      <c r="G7" s="69">
        <f t="shared" si="16"/>
        <v>37293.095676954508</v>
      </c>
      <c r="H7" s="69">
        <f t="shared" ref="H7:AM7" si="71">G7*(1+$E$7)</f>
        <v>37298.801936262171</v>
      </c>
      <c r="I7" s="69">
        <f t="shared" si="71"/>
        <v>37304.509068691113</v>
      </c>
      <c r="J7" s="69">
        <f t="shared" si="71"/>
        <v>37310.21707437493</v>
      </c>
      <c r="K7" s="69">
        <f t="shared" si="71"/>
        <v>37315.925953447237</v>
      </c>
      <c r="L7" s="69">
        <f t="shared" si="71"/>
        <v>37321.63570604167</v>
      </c>
      <c r="M7" s="69">
        <f t="shared" si="71"/>
        <v>37327.346332291891</v>
      </c>
      <c r="N7" s="69">
        <f t="shared" si="71"/>
        <v>37333.057832331579</v>
      </c>
      <c r="O7" s="69">
        <f t="shared" si="71"/>
        <v>37338.770206294437</v>
      </c>
      <c r="P7" s="69">
        <f t="shared" si="71"/>
        <v>37344.483454314184</v>
      </c>
      <c r="Q7" s="69">
        <f t="shared" si="71"/>
        <v>37350.197576524552</v>
      </c>
      <c r="R7" s="69">
        <f t="shared" si="71"/>
        <v>37355.912573059308</v>
      </c>
      <c r="S7" s="69">
        <f t="shared" si="71"/>
        <v>37361.628444052236</v>
      </c>
      <c r="T7" s="69">
        <f t="shared" si="71"/>
        <v>37367.345189637133</v>
      </c>
      <c r="U7" s="69">
        <f t="shared" si="71"/>
        <v>37373.062809947827</v>
      </c>
      <c r="V7" s="69">
        <f t="shared" si="71"/>
        <v>37378.781305118158</v>
      </c>
      <c r="W7" s="69">
        <f t="shared" si="71"/>
        <v>37384.500675281983</v>
      </c>
      <c r="X7" s="69">
        <f t="shared" si="71"/>
        <v>37390.220920573192</v>
      </c>
      <c r="Y7" s="69">
        <f t="shared" si="71"/>
        <v>37395.942041125687</v>
      </c>
      <c r="Z7" s="69">
        <f t="shared" si="71"/>
        <v>37401.664037073395</v>
      </c>
      <c r="AA7" s="69">
        <f t="shared" si="71"/>
        <v>37407.386908550259</v>
      </c>
      <c r="AB7" s="69">
        <f t="shared" si="71"/>
        <v>37413.110655690252</v>
      </c>
      <c r="AC7" s="69">
        <f t="shared" si="71"/>
        <v>37418.835278627354</v>
      </c>
      <c r="AD7" s="69">
        <f t="shared" si="71"/>
        <v>37424.560777495572</v>
      </c>
      <c r="AE7" s="69">
        <f t="shared" si="71"/>
        <v>37430.287152428929</v>
      </c>
      <c r="AF7" s="69">
        <f t="shared" si="71"/>
        <v>37436.014403561479</v>
      </c>
      <c r="AG7" s="69">
        <f t="shared" si="71"/>
        <v>37441.742531027288</v>
      </c>
      <c r="AH7" s="69">
        <f t="shared" si="71"/>
        <v>37447.471534960445</v>
      </c>
      <c r="AI7" s="69">
        <f t="shared" si="71"/>
        <v>37453.201415495059</v>
      </c>
      <c r="AJ7" s="69">
        <f t="shared" si="71"/>
        <v>37458.932172765264</v>
      </c>
      <c r="AK7" s="69">
        <f t="shared" si="71"/>
        <v>37464.663806905206</v>
      </c>
      <c r="AL7" s="69">
        <f t="shared" si="71"/>
        <v>37470.396318049054</v>
      </c>
      <c r="AM7" s="69">
        <f t="shared" si="71"/>
        <v>37476.129706330998</v>
      </c>
      <c r="AN7" s="69">
        <f t="shared" ref="AN7:BE7" si="72">AM7*(1+$E$7)</f>
        <v>37481.863971885257</v>
      </c>
      <c r="AO7" s="69">
        <f t="shared" si="72"/>
        <v>37487.59911484606</v>
      </c>
      <c r="AP7" s="69">
        <f t="shared" si="72"/>
        <v>37493.335135347661</v>
      </c>
      <c r="AQ7" s="69">
        <f t="shared" si="72"/>
        <v>37499.072033524331</v>
      </c>
      <c r="AR7" s="69">
        <f t="shared" si="72"/>
        <v>37504.809809510363</v>
      </c>
      <c r="AS7" s="69">
        <f t="shared" si="72"/>
        <v>37510.548463440078</v>
      </c>
      <c r="AT7" s="69">
        <f t="shared" si="72"/>
        <v>37516.287995447805</v>
      </c>
      <c r="AU7" s="69">
        <f t="shared" si="72"/>
        <v>37522.028405667901</v>
      </c>
      <c r="AV7" s="69">
        <f t="shared" si="72"/>
        <v>37527.769694234747</v>
      </c>
      <c r="AW7" s="69">
        <f t="shared" si="72"/>
        <v>37533.511861282735</v>
      </c>
      <c r="AX7" s="69">
        <f t="shared" si="72"/>
        <v>37539.254906946284</v>
      </c>
      <c r="AY7" s="69">
        <f t="shared" si="72"/>
        <v>37544.99883135983</v>
      </c>
      <c r="AZ7" s="69">
        <f t="shared" si="72"/>
        <v>37550.743634657832</v>
      </c>
      <c r="BA7" s="69">
        <f t="shared" si="72"/>
        <v>37556.489316974774</v>
      </c>
      <c r="BB7" s="69">
        <f t="shared" si="72"/>
        <v>37562.23587844515</v>
      </c>
      <c r="BC7" s="69">
        <f t="shared" si="72"/>
        <v>37567.983319203486</v>
      </c>
      <c r="BD7" s="69">
        <f t="shared" si="72"/>
        <v>37573.731639384314</v>
      </c>
      <c r="BE7" s="69">
        <f t="shared" si="72"/>
        <v>37579.480839122203</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99862.362595075814</v>
      </c>
      <c r="DG7" s="108">
        <f t="shared" si="20"/>
        <v>99877.642649619418</v>
      </c>
      <c r="DH7" s="108">
        <f t="shared" si="21"/>
        <v>99892.925042181669</v>
      </c>
      <c r="DI7" s="108">
        <f t="shared" si="22"/>
        <v>99908.209773120339</v>
      </c>
      <c r="DJ7" s="108">
        <f t="shared" si="23"/>
        <v>119468.26493061149</v>
      </c>
      <c r="DK7" s="108">
        <f t="shared" si="24"/>
        <v>119486.54490673995</v>
      </c>
      <c r="DL7" s="108">
        <f t="shared" si="25"/>
        <v>119504.82767990849</v>
      </c>
      <c r="DM7" s="108">
        <f t="shared" si="26"/>
        <v>119523.11325054511</v>
      </c>
      <c r="DN7" s="108">
        <f t="shared" si="27"/>
        <v>100067.2362115585</v>
      </c>
      <c r="DO7" s="108">
        <f t="shared" si="28"/>
        <v>100082.54761404896</v>
      </c>
      <c r="DP7" s="108">
        <f t="shared" si="29"/>
        <v>100097.86135935466</v>
      </c>
      <c r="DQ7" s="108">
        <f t="shared" si="30"/>
        <v>100113.17744783405</v>
      </c>
      <c r="DR7" s="108">
        <f t="shared" si="31"/>
        <v>100128.49587984571</v>
      </c>
      <c r="DS7" s="108">
        <f t="shared" si="32"/>
        <v>107336.02896250688</v>
      </c>
      <c r="DT7" s="108">
        <f t="shared" si="33"/>
        <v>107352.45257130623</v>
      </c>
      <c r="DU7" s="108">
        <f t="shared" si="34"/>
        <v>107368.87869310081</v>
      </c>
      <c r="DV7" s="108">
        <f t="shared" si="35"/>
        <v>107385.30732827508</v>
      </c>
      <c r="DW7" s="108">
        <f t="shared" si="36"/>
        <v>107566.98773200469</v>
      </c>
      <c r="DX7" s="108">
        <f t="shared" si="37"/>
        <v>107583.44668007005</v>
      </c>
      <c r="DY7" s="108">
        <f t="shared" si="38"/>
        <v>107599.9081465379</v>
      </c>
      <c r="DZ7" s="108">
        <f t="shared" si="39"/>
        <v>107616.3721317936</v>
      </c>
      <c r="EA7" s="108">
        <f t="shared" si="40"/>
        <v>116542.04623696972</v>
      </c>
      <c r="EB7" s="108">
        <f t="shared" si="41"/>
        <v>116559.87846902241</v>
      </c>
      <c r="EC7" s="108">
        <f t="shared" si="42"/>
        <v>116577.71342960536</v>
      </c>
      <c r="ED7" s="108">
        <f t="shared" si="43"/>
        <v>116595.55111913606</v>
      </c>
      <c r="EE7" s="108">
        <f t="shared" si="44"/>
        <v>116613.39153803207</v>
      </c>
      <c r="EF7" s="108">
        <f t="shared" si="45"/>
        <v>119470.23043506738</v>
      </c>
      <c r="EG7" s="108">
        <f t="shared" si="46"/>
        <v>119488.51071193993</v>
      </c>
      <c r="EH7" s="108">
        <f t="shared" si="47"/>
        <v>119506.79378589858</v>
      </c>
      <c r="EI7" s="108">
        <f t="shared" si="48"/>
        <v>119525.07965737135</v>
      </c>
      <c r="EJ7" s="108">
        <f t="shared" si="49"/>
        <v>127553.67031682335</v>
      </c>
      <c r="EK7" s="108">
        <f t="shared" si="50"/>
        <v>127573.18745009588</v>
      </c>
      <c r="EL7" s="108">
        <f t="shared" si="51"/>
        <v>127592.70756970735</v>
      </c>
      <c r="EM7" s="108">
        <f t="shared" si="52"/>
        <v>127612.23067611466</v>
      </c>
      <c r="EN7" s="108">
        <f t="shared" si="53"/>
        <v>131879.18647134575</v>
      </c>
      <c r="EO7" s="108">
        <f t="shared" si="54"/>
        <v>131899.36545680216</v>
      </c>
      <c r="EP7" s="108">
        <f t="shared" si="55"/>
        <v>131919.54752986823</v>
      </c>
      <c r="EQ7" s="108">
        <f t="shared" si="56"/>
        <v>131939.73269101646</v>
      </c>
      <c r="ER7" s="108">
        <f t="shared" si="57"/>
        <v>131959.92094071931</v>
      </c>
      <c r="ES7" s="108">
        <f t="shared" si="58"/>
        <v>123643.37689366785</v>
      </c>
      <c r="ET7" s="108">
        <f t="shared" si="59"/>
        <v>123662.29570846248</v>
      </c>
      <c r="EU7" s="108">
        <f t="shared" si="60"/>
        <v>123681.21741804664</v>
      </c>
      <c r="EV7" s="108">
        <f t="shared" si="61"/>
        <v>123700.14202286326</v>
      </c>
      <c r="EW7" s="108">
        <f t="shared" si="62"/>
        <v>110096.44225311627</v>
      </c>
      <c r="EX7" s="108">
        <f t="shared" si="63"/>
        <v>110113.28823591667</v>
      </c>
      <c r="EY7" s="108">
        <f t="shared" si="64"/>
        <v>110130.1367963402</v>
      </c>
      <c r="EZ7" s="108">
        <f t="shared" si="65"/>
        <v>110146.98793478128</v>
      </c>
      <c r="FA7" s="108">
        <f t="shared" si="66"/>
        <v>103375.7374543773</v>
      </c>
      <c r="FB7" s="108">
        <f t="shared" si="67"/>
        <v>103391.55509443447</v>
      </c>
      <c r="FC7" s="108">
        <f t="shared" si="68"/>
        <v>103407.37515476689</v>
      </c>
      <c r="FD7" s="108">
        <f t="shared" si="69"/>
        <v>103423.19763574486</v>
      </c>
      <c r="FE7" s="108">
        <f t="shared" si="70"/>
        <v>103439.02253773878</v>
      </c>
    </row>
    <row r="8" spans="1:161" ht="15.75" x14ac:dyDescent="0.25">
      <c r="A8" s="87" t="s">
        <v>173</v>
      </c>
      <c r="B8" s="12">
        <f>'Urb proj of all 25 ARs '!Q8</f>
        <v>11114.602047884875</v>
      </c>
      <c r="C8" s="12">
        <f>'Urb proj of all 25 ARs '!R8</f>
        <v>11203.382196540768</v>
      </c>
      <c r="D8" s="100">
        <f t="shared" si="10"/>
        <v>7.9877037678364599E-3</v>
      </c>
      <c r="E8" s="101">
        <f t="shared" si="11"/>
        <v>1.530111460066319E-4</v>
      </c>
      <c r="F8" s="69">
        <f t="shared" si="12"/>
        <v>11116.30270588163</v>
      </c>
      <c r="G8" s="69">
        <f t="shared" si="16"/>
        <v>11118.003624098013</v>
      </c>
      <c r="H8" s="69">
        <f t="shared" ref="H8:AM8" si="73">G8*(1+$E$8)</f>
        <v>11119.704802573842</v>
      </c>
      <c r="I8" s="69">
        <f t="shared" si="73"/>
        <v>11121.406241348939</v>
      </c>
      <c r="J8" s="69">
        <f t="shared" si="73"/>
        <v>11123.107940463133</v>
      </c>
      <c r="K8" s="69">
        <f t="shared" si="73"/>
        <v>11124.809899956259</v>
      </c>
      <c r="L8" s="69">
        <f t="shared" si="73"/>
        <v>11126.512119868157</v>
      </c>
      <c r="M8" s="69">
        <f t="shared" si="73"/>
        <v>11128.214600238674</v>
      </c>
      <c r="N8" s="69">
        <f t="shared" si="73"/>
        <v>11129.917341107664</v>
      </c>
      <c r="O8" s="69">
        <f t="shared" si="73"/>
        <v>11131.620342514987</v>
      </c>
      <c r="P8" s="69">
        <f t="shared" si="73"/>
        <v>11133.323604500505</v>
      </c>
      <c r="Q8" s="69">
        <f t="shared" si="73"/>
        <v>11135.027127104093</v>
      </c>
      <c r="R8" s="69">
        <f t="shared" si="73"/>
        <v>11136.730910365626</v>
      </c>
      <c r="S8" s="69">
        <f t="shared" si="73"/>
        <v>11138.434954324988</v>
      </c>
      <c r="T8" s="69">
        <f t="shared" si="73"/>
        <v>11140.139259022069</v>
      </c>
      <c r="U8" s="69">
        <f t="shared" si="73"/>
        <v>11141.843824496766</v>
      </c>
      <c r="V8" s="69">
        <f t="shared" si="73"/>
        <v>11143.548650788978</v>
      </c>
      <c r="W8" s="69">
        <f t="shared" si="73"/>
        <v>11145.253737938616</v>
      </c>
      <c r="X8" s="69">
        <f t="shared" si="73"/>
        <v>11146.959085985593</v>
      </c>
      <c r="Y8" s="69">
        <f t="shared" si="73"/>
        <v>11148.664694969828</v>
      </c>
      <c r="Z8" s="69">
        <f t="shared" si="73"/>
        <v>11150.370564931249</v>
      </c>
      <c r="AA8" s="69">
        <f t="shared" si="73"/>
        <v>11152.076695909787</v>
      </c>
      <c r="AB8" s="69">
        <f t="shared" si="73"/>
        <v>11153.783087945383</v>
      </c>
      <c r="AC8" s="69">
        <f t="shared" si="73"/>
        <v>11155.489741077979</v>
      </c>
      <c r="AD8" s="69">
        <f t="shared" si="73"/>
        <v>11157.196655347527</v>
      </c>
      <c r="AE8" s="69">
        <f t="shared" si="73"/>
        <v>11158.903830793983</v>
      </c>
      <c r="AF8" s="69">
        <f t="shared" si="73"/>
        <v>11160.611267457311</v>
      </c>
      <c r="AG8" s="69">
        <f t="shared" si="73"/>
        <v>11162.318965377479</v>
      </c>
      <c r="AH8" s="69">
        <f t="shared" si="73"/>
        <v>11164.026924594464</v>
      </c>
      <c r="AI8" s="69">
        <f t="shared" si="73"/>
        <v>11165.735145148245</v>
      </c>
      <c r="AJ8" s="69">
        <f t="shared" si="73"/>
        <v>11167.44362707881</v>
      </c>
      <c r="AK8" s="69">
        <f t="shared" si="73"/>
        <v>11169.152370426154</v>
      </c>
      <c r="AL8" s="69">
        <f t="shared" si="73"/>
        <v>11170.861375230275</v>
      </c>
      <c r="AM8" s="69">
        <f t="shared" si="73"/>
        <v>11172.57064153118</v>
      </c>
      <c r="AN8" s="69">
        <f t="shared" ref="AN8:BE8" si="74">AM8*(1+$E$8)</f>
        <v>11174.28016936888</v>
      </c>
      <c r="AO8" s="69">
        <f t="shared" si="74"/>
        <v>11175.989958783393</v>
      </c>
      <c r="AP8" s="69">
        <f t="shared" si="74"/>
        <v>11177.700009814745</v>
      </c>
      <c r="AQ8" s="69">
        <f t="shared" si="74"/>
        <v>11179.410322502965</v>
      </c>
      <c r="AR8" s="69">
        <f t="shared" si="74"/>
        <v>11181.120896888089</v>
      </c>
      <c r="AS8" s="69">
        <f t="shared" si="74"/>
        <v>11182.83173301016</v>
      </c>
      <c r="AT8" s="69">
        <f t="shared" si="74"/>
        <v>11184.542830909228</v>
      </c>
      <c r="AU8" s="69">
        <f t="shared" si="74"/>
        <v>11186.254190625345</v>
      </c>
      <c r="AV8" s="69">
        <f t="shared" si="74"/>
        <v>11187.965812198574</v>
      </c>
      <c r="AW8" s="69">
        <f t="shared" si="74"/>
        <v>11189.677695668981</v>
      </c>
      <c r="AX8" s="69">
        <f t="shared" si="74"/>
        <v>11191.38984107664</v>
      </c>
      <c r="AY8" s="69">
        <f t="shared" si="74"/>
        <v>11193.10224846163</v>
      </c>
      <c r="AZ8" s="69">
        <f t="shared" si="74"/>
        <v>11194.814917864036</v>
      </c>
      <c r="BA8" s="69">
        <f t="shared" si="74"/>
        <v>11196.527849323951</v>
      </c>
      <c r="BB8" s="69">
        <f t="shared" si="74"/>
        <v>11198.241042881471</v>
      </c>
      <c r="BC8" s="69">
        <f t="shared" si="74"/>
        <v>11199.954498576701</v>
      </c>
      <c r="BD8" s="69">
        <f t="shared" si="74"/>
        <v>11201.668216449751</v>
      </c>
      <c r="BE8" s="69">
        <f t="shared" si="74"/>
        <v>11203.382196540735</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10388.4035768258</v>
      </c>
      <c r="DG8" s="108">
        <f t="shared" si="20"/>
        <v>10389.99311836227</v>
      </c>
      <c r="DH8" s="108">
        <f t="shared" si="21"/>
        <v>10391.58290311631</v>
      </c>
      <c r="DI8" s="108">
        <f t="shared" si="22"/>
        <v>10393.172931125138</v>
      </c>
      <c r="DJ8" s="108">
        <f t="shared" si="23"/>
        <v>11365.060407139807</v>
      </c>
      <c r="DK8" s="108">
        <f t="shared" si="24"/>
        <v>11366.799388057139</v>
      </c>
      <c r="DL8" s="108">
        <f t="shared" si="25"/>
        <v>11368.538635057934</v>
      </c>
      <c r="DM8" s="108">
        <f t="shared" si="26"/>
        <v>11370.278148182902</v>
      </c>
      <c r="DN8" s="108">
        <f t="shared" si="27"/>
        <v>9600.5092082752763</v>
      </c>
      <c r="DO8" s="108">
        <f t="shared" si="28"/>
        <v>9601.9781931914822</v>
      </c>
      <c r="DP8" s="108">
        <f t="shared" si="29"/>
        <v>9603.4474028787517</v>
      </c>
      <c r="DQ8" s="108">
        <f t="shared" si="30"/>
        <v>9604.916837371482</v>
      </c>
      <c r="DR8" s="108">
        <f t="shared" si="31"/>
        <v>9606.3864967040663</v>
      </c>
      <c r="DS8" s="108">
        <f t="shared" si="32"/>
        <v>9918.4022948687707</v>
      </c>
      <c r="DT8" s="108">
        <f t="shared" si="33"/>
        <v>9919.9199209704639</v>
      </c>
      <c r="DU8" s="108">
        <f t="shared" si="34"/>
        <v>9921.437779285865</v>
      </c>
      <c r="DV8" s="108">
        <f t="shared" si="35"/>
        <v>9922.9558698505061</v>
      </c>
      <c r="DW8" s="108">
        <f t="shared" si="36"/>
        <v>10029.956823066534</v>
      </c>
      <c r="DX8" s="108">
        <f t="shared" si="37"/>
        <v>10031.491518254428</v>
      </c>
      <c r="DY8" s="108">
        <f t="shared" si="38"/>
        <v>10033.026448267792</v>
      </c>
      <c r="DZ8" s="108">
        <f t="shared" si="39"/>
        <v>10034.561613142556</v>
      </c>
      <c r="EA8" s="108">
        <f t="shared" si="40"/>
        <v>10377.206237241266</v>
      </c>
      <c r="EB8" s="108">
        <f t="shared" si="41"/>
        <v>10378.794065459973</v>
      </c>
      <c r="EC8" s="108">
        <f t="shared" si="42"/>
        <v>10380.382136634096</v>
      </c>
      <c r="ED8" s="108">
        <f t="shared" si="43"/>
        <v>10381.970450800809</v>
      </c>
      <c r="EE8" s="108">
        <f t="shared" si="44"/>
        <v>10383.559007997294</v>
      </c>
      <c r="EF8" s="108">
        <f t="shared" si="45"/>
        <v>9711.9549196797634</v>
      </c>
      <c r="EG8" s="108">
        <f t="shared" si="46"/>
        <v>9713.4409570319876</v>
      </c>
      <c r="EH8" s="108">
        <f t="shared" si="47"/>
        <v>9714.9272217644921</v>
      </c>
      <c r="EI8" s="108">
        <f t="shared" si="48"/>
        <v>9716.4137139120648</v>
      </c>
      <c r="EJ8" s="108">
        <f t="shared" si="49"/>
        <v>9853.799673944246</v>
      </c>
      <c r="EK8" s="108">
        <f t="shared" si="50"/>
        <v>9855.3074151248766</v>
      </c>
      <c r="EL8" s="108">
        <f t="shared" si="51"/>
        <v>9856.8153870067126</v>
      </c>
      <c r="EM8" s="108">
        <f t="shared" si="52"/>
        <v>9858.3235896250535</v>
      </c>
      <c r="EN8" s="108">
        <f t="shared" si="53"/>
        <v>10908.740916887407</v>
      </c>
      <c r="EO8" s="108">
        <f t="shared" si="54"/>
        <v>10910.410075836589</v>
      </c>
      <c r="EP8" s="108">
        <f t="shared" si="55"/>
        <v>10912.079490185695</v>
      </c>
      <c r="EQ8" s="108">
        <f t="shared" si="56"/>
        <v>10913.749159973804</v>
      </c>
      <c r="ER8" s="108">
        <f t="shared" si="57"/>
        <v>10915.419085240001</v>
      </c>
      <c r="ES8" s="108">
        <f t="shared" si="58"/>
        <v>10726.676122214831</v>
      </c>
      <c r="ET8" s="108">
        <f t="shared" si="59"/>
        <v>10728.317423221135</v>
      </c>
      <c r="EU8" s="108">
        <f t="shared" si="60"/>
        <v>10729.958975364783</v>
      </c>
      <c r="EV8" s="108">
        <f t="shared" si="61"/>
        <v>10731.600778684209</v>
      </c>
      <c r="EW8" s="108">
        <f t="shared" si="62"/>
        <v>10788.377187663918</v>
      </c>
      <c r="EX8" s="108">
        <f t="shared" si="63"/>
        <v>10790.027929620956</v>
      </c>
      <c r="EY8" s="108">
        <f t="shared" si="64"/>
        <v>10791.678924159909</v>
      </c>
      <c r="EZ8" s="108">
        <f t="shared" si="65"/>
        <v>10793.330171319431</v>
      </c>
      <c r="FA8" s="108">
        <f t="shared" si="66"/>
        <v>9788.6674783633225</v>
      </c>
      <c r="FB8" s="108">
        <f t="shared" si="67"/>
        <v>9790.1652535920657</v>
      </c>
      <c r="FC8" s="108">
        <f t="shared" si="68"/>
        <v>9791.6632579971119</v>
      </c>
      <c r="FD8" s="108">
        <f t="shared" si="69"/>
        <v>9793.1614916135295</v>
      </c>
      <c r="FE8" s="108">
        <f t="shared" si="70"/>
        <v>9794.6599544763885</v>
      </c>
    </row>
    <row r="9" spans="1:161" ht="15.75" x14ac:dyDescent="0.25">
      <c r="A9" s="87" t="s">
        <v>175</v>
      </c>
      <c r="B9" s="12">
        <f>'Urb proj of all 25 ARs '!Q9</f>
        <v>42595.609725330789</v>
      </c>
      <c r="C9" s="12">
        <f>'Urb proj of all 25 ARs '!R9</f>
        <v>42935.850837627113</v>
      </c>
      <c r="D9" s="100">
        <f t="shared" si="10"/>
        <v>7.9877037678366455E-3</v>
      </c>
      <c r="E9" s="101">
        <f t="shared" si="11"/>
        <v>1.530111460066319E-4</v>
      </c>
      <c r="F9" s="69">
        <f t="shared" si="12"/>
        <v>42602.12732838971</v>
      </c>
      <c r="G9" s="69">
        <f t="shared" si="16"/>
        <v>42608.645928714548</v>
      </c>
      <c r="H9" s="69">
        <f t="shared" ref="H9:AM9" si="75">G9*(1+$E$9)</f>
        <v>42615.165526457895</v>
      </c>
      <c r="I9" s="69">
        <f t="shared" si="75"/>
        <v>42621.686121772364</v>
      </c>
      <c r="J9" s="69">
        <f t="shared" si="75"/>
        <v>42628.207714810589</v>
      </c>
      <c r="K9" s="69">
        <f t="shared" si="75"/>
        <v>42634.730305725243</v>
      </c>
      <c r="L9" s="69">
        <f t="shared" si="75"/>
        <v>42641.253894669004</v>
      </c>
      <c r="M9" s="69">
        <f t="shared" si="75"/>
        <v>42647.778481794587</v>
      </c>
      <c r="N9" s="69">
        <f t="shared" si="75"/>
        <v>42654.304067254721</v>
      </c>
      <c r="O9" s="69">
        <f t="shared" si="75"/>
        <v>42660.830651202166</v>
      </c>
      <c r="P9" s="69">
        <f t="shared" si="75"/>
        <v>42667.358233789702</v>
      </c>
      <c r="Q9" s="69">
        <f t="shared" si="75"/>
        <v>42673.886815170132</v>
      </c>
      <c r="R9" s="69">
        <f t="shared" si="75"/>
        <v>42680.416395496279</v>
      </c>
      <c r="S9" s="69">
        <f t="shared" si="75"/>
        <v>42686.946974920997</v>
      </c>
      <c r="T9" s="69">
        <f t="shared" si="75"/>
        <v>42693.478553597153</v>
      </c>
      <c r="U9" s="69">
        <f t="shared" si="75"/>
        <v>42700.011131677646</v>
      </c>
      <c r="V9" s="69">
        <f t="shared" si="75"/>
        <v>42706.5447093154</v>
      </c>
      <c r="W9" s="69">
        <f t="shared" si="75"/>
        <v>42713.079286663356</v>
      </c>
      <c r="X9" s="69">
        <f t="shared" si="75"/>
        <v>42719.614863874478</v>
      </c>
      <c r="Y9" s="69">
        <f t="shared" si="75"/>
        <v>42726.151441101763</v>
      </c>
      <c r="Z9" s="69">
        <f t="shared" si="75"/>
        <v>42732.689018498219</v>
      </c>
      <c r="AA9" s="69">
        <f t="shared" si="75"/>
        <v>42739.227596216886</v>
      </c>
      <c r="AB9" s="69">
        <f t="shared" si="75"/>
        <v>42745.767174410823</v>
      </c>
      <c r="AC9" s="69">
        <f t="shared" si="75"/>
        <v>42752.307753233115</v>
      </c>
      <c r="AD9" s="69">
        <f t="shared" si="75"/>
        <v>42758.849332836864</v>
      </c>
      <c r="AE9" s="69">
        <f t="shared" si="75"/>
        <v>42765.391913375206</v>
      </c>
      <c r="AF9" s="69">
        <f t="shared" si="75"/>
        <v>42771.935495001293</v>
      </c>
      <c r="AG9" s="69">
        <f t="shared" si="75"/>
        <v>42778.480077868306</v>
      </c>
      <c r="AH9" s="69">
        <f t="shared" si="75"/>
        <v>42785.025662129439</v>
      </c>
      <c r="AI9" s="69">
        <f t="shared" si="75"/>
        <v>42791.572247937926</v>
      </c>
      <c r="AJ9" s="69">
        <f t="shared" si="75"/>
        <v>42798.119835447011</v>
      </c>
      <c r="AK9" s="69">
        <f t="shared" si="75"/>
        <v>42804.668424809963</v>
      </c>
      <c r="AL9" s="69">
        <f t="shared" si="75"/>
        <v>42811.218016180079</v>
      </c>
      <c r="AM9" s="69">
        <f t="shared" si="75"/>
        <v>42817.768609710671</v>
      </c>
      <c r="AN9" s="69">
        <f t="shared" ref="AN9:BE9" si="76">AM9*(1+$E$9)</f>
        <v>42824.320205555086</v>
      </c>
      <c r="AO9" s="69">
        <f t="shared" si="76"/>
        <v>42830.872803866696</v>
      </c>
      <c r="AP9" s="69">
        <f t="shared" si="76"/>
        <v>42837.426404798876</v>
      </c>
      <c r="AQ9" s="69">
        <f t="shared" si="76"/>
        <v>42843.981008505049</v>
      </c>
      <c r="AR9" s="69">
        <f t="shared" si="76"/>
        <v>42850.536615138648</v>
      </c>
      <c r="AS9" s="69">
        <f t="shared" si="76"/>
        <v>42857.093224853132</v>
      </c>
      <c r="AT9" s="69">
        <f t="shared" si="76"/>
        <v>42863.650837801979</v>
      </c>
      <c r="AU9" s="69">
        <f t="shared" si="76"/>
        <v>42870.209454138698</v>
      </c>
      <c r="AV9" s="69">
        <f t="shared" si="76"/>
        <v>42876.769074016818</v>
      </c>
      <c r="AW9" s="69">
        <f t="shared" si="76"/>
        <v>42883.329697589892</v>
      </c>
      <c r="AX9" s="69">
        <f t="shared" si="76"/>
        <v>42889.8913250115</v>
      </c>
      <c r="AY9" s="69">
        <f t="shared" si="76"/>
        <v>42896.453956435238</v>
      </c>
      <c r="AZ9" s="69">
        <f t="shared" si="76"/>
        <v>42903.01759201473</v>
      </c>
      <c r="BA9" s="69">
        <f t="shared" si="76"/>
        <v>42909.582231903631</v>
      </c>
      <c r="BB9" s="69">
        <f t="shared" si="76"/>
        <v>42916.1478762556</v>
      </c>
      <c r="BC9" s="69">
        <f t="shared" si="76"/>
        <v>42922.714525224335</v>
      </c>
      <c r="BD9" s="69">
        <f t="shared" si="76"/>
        <v>42929.282178963556</v>
      </c>
      <c r="BE9" s="69">
        <f t="shared" si="76"/>
        <v>42935.850837627004</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72400.595812747488</v>
      </c>
      <c r="DG9" s="108">
        <f t="shared" si="20"/>
        <v>72411.673910884361</v>
      </c>
      <c r="DH9" s="108">
        <f t="shared" si="21"/>
        <v>72422.753704093731</v>
      </c>
      <c r="DI9" s="108">
        <f t="shared" si="22"/>
        <v>72433.835192634957</v>
      </c>
      <c r="DJ9" s="108">
        <f t="shared" si="23"/>
        <v>77987.43954806203</v>
      </c>
      <c r="DK9" s="108">
        <f t="shared" si="24"/>
        <v>77999.372495561416</v>
      </c>
      <c r="DL9" s="108">
        <f t="shared" si="25"/>
        <v>78011.307268934746</v>
      </c>
      <c r="DM9" s="108">
        <f t="shared" si="26"/>
        <v>78023.243868461446</v>
      </c>
      <c r="DN9" s="108">
        <f t="shared" si="27"/>
        <v>66647.095780970165</v>
      </c>
      <c r="DO9" s="108">
        <f t="shared" si="28"/>
        <v>66657.293529473623</v>
      </c>
      <c r="DP9" s="108">
        <f t="shared" si="29"/>
        <v>66667.492838346268</v>
      </c>
      <c r="DQ9" s="108">
        <f t="shared" si="30"/>
        <v>66677.693707826853</v>
      </c>
      <c r="DR9" s="108">
        <f t="shared" si="31"/>
        <v>66687.896138154159</v>
      </c>
      <c r="DS9" s="108">
        <f t="shared" si="32"/>
        <v>71615.286294353195</v>
      </c>
      <c r="DT9" s="108">
        <f t="shared" si="33"/>
        <v>71626.244231380682</v>
      </c>
      <c r="DU9" s="108">
        <f t="shared" si="34"/>
        <v>71637.203845094671</v>
      </c>
      <c r="DV9" s="108">
        <f t="shared" si="35"/>
        <v>71648.165135751726</v>
      </c>
      <c r="DW9" s="108">
        <f t="shared" si="36"/>
        <v>68777.545651496941</v>
      </c>
      <c r="DX9" s="108">
        <f t="shared" si="37"/>
        <v>68788.069382576592</v>
      </c>
      <c r="DY9" s="108">
        <f t="shared" si="38"/>
        <v>68798.594723904404</v>
      </c>
      <c r="DZ9" s="108">
        <f t="shared" si="39"/>
        <v>68809.121675726754</v>
      </c>
      <c r="EA9" s="108">
        <f t="shared" si="40"/>
        <v>76017.471511304262</v>
      </c>
      <c r="EB9" s="108">
        <f t="shared" si="41"/>
        <v>76029.10303173674</v>
      </c>
      <c r="EC9" s="108">
        <f t="shared" si="42"/>
        <v>76040.736331921478</v>
      </c>
      <c r="ED9" s="108">
        <f t="shared" si="43"/>
        <v>76052.371412130815</v>
      </c>
      <c r="EE9" s="108">
        <f t="shared" si="44"/>
        <v>76064.008272637104</v>
      </c>
      <c r="EF9" s="108">
        <f t="shared" si="45"/>
        <v>78120.255108966041</v>
      </c>
      <c r="EG9" s="108">
        <f t="shared" si="46"/>
        <v>78132.208378726587</v>
      </c>
      <c r="EH9" s="108">
        <f t="shared" si="47"/>
        <v>78144.163477470647</v>
      </c>
      <c r="EI9" s="108">
        <f t="shared" si="48"/>
        <v>78156.120405478068</v>
      </c>
      <c r="EJ9" s="108">
        <f t="shared" si="49"/>
        <v>82135.862978882811</v>
      </c>
      <c r="EK9" s="108">
        <f t="shared" si="50"/>
        <v>82148.430681405443</v>
      </c>
      <c r="EL9" s="108">
        <f t="shared" si="51"/>
        <v>82161.000306926668</v>
      </c>
      <c r="EM9" s="108">
        <f t="shared" si="52"/>
        <v>82173.571855740665</v>
      </c>
      <c r="EN9" s="108">
        <f t="shared" si="53"/>
        <v>89270.802682516136</v>
      </c>
      <c r="EO9" s="108">
        <f t="shared" si="54"/>
        <v>89284.462110339518</v>
      </c>
      <c r="EP9" s="108">
        <f t="shared" si="55"/>
        <v>89298.123628207599</v>
      </c>
      <c r="EQ9" s="108">
        <f t="shared" si="56"/>
        <v>89311.787236440199</v>
      </c>
      <c r="ER9" s="108">
        <f t="shared" si="57"/>
        <v>89325.452935357156</v>
      </c>
      <c r="ES9" s="108">
        <f t="shared" si="58"/>
        <v>83423.841417377524</v>
      </c>
      <c r="ET9" s="108">
        <f t="shared" si="59"/>
        <v>83436.606194957072</v>
      </c>
      <c r="EU9" s="108">
        <f t="shared" si="60"/>
        <v>83449.372925689866</v>
      </c>
      <c r="EV9" s="108">
        <f t="shared" si="61"/>
        <v>83462.141609874758</v>
      </c>
      <c r="EW9" s="108">
        <f t="shared" si="62"/>
        <v>77020.937433448911</v>
      </c>
      <c r="EX9" s="108">
        <f t="shared" si="63"/>
        <v>77032.722495352107</v>
      </c>
      <c r="EY9" s="108">
        <f t="shared" si="64"/>
        <v>77044.509360501121</v>
      </c>
      <c r="EZ9" s="108">
        <f t="shared" si="65"/>
        <v>77056.298029171885</v>
      </c>
      <c r="FA9" s="108">
        <f t="shared" si="66"/>
        <v>67932.496219198758</v>
      </c>
      <c r="FB9" s="108">
        <f t="shared" si="67"/>
        <v>67942.89064829635</v>
      </c>
      <c r="FC9" s="108">
        <f t="shared" si="68"/>
        <v>67953.28666785745</v>
      </c>
      <c r="FD9" s="108">
        <f t="shared" si="69"/>
        <v>67963.684278125409</v>
      </c>
      <c r="FE9" s="108">
        <f t="shared" si="70"/>
        <v>67974.083479343652</v>
      </c>
    </row>
    <row r="10" spans="1:161" ht="15.75" x14ac:dyDescent="0.25">
      <c r="A10" s="47" t="s">
        <v>199</v>
      </c>
      <c r="B10" s="12">
        <f>'Urb proj of all 25 ARs '!Q10</f>
        <v>59047.312201059649</v>
      </c>
      <c r="C10" s="12">
        <f>'Urb proj of all 25 ARs '!R10</f>
        <v>59518.964639208672</v>
      </c>
      <c r="D10" s="100">
        <f t="shared" si="10"/>
        <v>7.9877037678365206E-3</v>
      </c>
      <c r="E10" s="101">
        <f t="shared" si="11"/>
        <v>1.530111460066319E-4</v>
      </c>
      <c r="F10" s="69">
        <f t="shared" si="12"/>
        <v>59056.347097968144</v>
      </c>
      <c r="G10" s="69">
        <f t="shared" si="16"/>
        <v>59065.383377316568</v>
      </c>
      <c r="H10" s="69">
        <f t="shared" ref="H10:AM10" si="77">G10*(1+$E$10)</f>
        <v>59074.421039316454</v>
      </c>
      <c r="I10" s="69">
        <f t="shared" si="77"/>
        <v>59083.460084179358</v>
      </c>
      <c r="J10" s="69">
        <f t="shared" si="77"/>
        <v>59092.500512116872</v>
      </c>
      <c r="K10" s="69">
        <f t="shared" si="77"/>
        <v>59101.542323340625</v>
      </c>
      <c r="L10" s="69">
        <f t="shared" si="77"/>
        <v>59110.585518062282</v>
      </c>
      <c r="M10" s="69">
        <f t="shared" si="77"/>
        <v>59119.630096493522</v>
      </c>
      <c r="N10" s="69">
        <f t="shared" si="77"/>
        <v>59128.676058846075</v>
      </c>
      <c r="O10" s="69">
        <f t="shared" si="77"/>
        <v>59137.723405331693</v>
      </c>
      <c r="P10" s="69">
        <f t="shared" si="77"/>
        <v>59146.772136162166</v>
      </c>
      <c r="Q10" s="69">
        <f t="shared" si="77"/>
        <v>59155.822251549311</v>
      </c>
      <c r="R10" s="69">
        <f t="shared" si="77"/>
        <v>59164.873751704989</v>
      </c>
      <c r="S10" s="69">
        <f t="shared" si="77"/>
        <v>59173.926636841075</v>
      </c>
      <c r="T10" s="69">
        <f t="shared" si="77"/>
        <v>59182.980907169491</v>
      </c>
      <c r="U10" s="69">
        <f t="shared" si="77"/>
        <v>59192.036562902184</v>
      </c>
      <c r="V10" s="69">
        <f t="shared" si="77"/>
        <v>59201.093604251138</v>
      </c>
      <c r="W10" s="69">
        <f t="shared" si="77"/>
        <v>59210.15203142837</v>
      </c>
      <c r="X10" s="69">
        <f t="shared" si="77"/>
        <v>59219.211844645928</v>
      </c>
      <c r="Y10" s="69">
        <f t="shared" si="77"/>
        <v>59228.273044115886</v>
      </c>
      <c r="Z10" s="69">
        <f t="shared" si="77"/>
        <v>59237.335630050358</v>
      </c>
      <c r="AA10" s="69">
        <f t="shared" si="77"/>
        <v>59246.399602661491</v>
      </c>
      <c r="AB10" s="69">
        <f t="shared" si="77"/>
        <v>59255.464962161459</v>
      </c>
      <c r="AC10" s="69">
        <f t="shared" si="77"/>
        <v>59264.531708762472</v>
      </c>
      <c r="AD10" s="69">
        <f t="shared" si="77"/>
        <v>59273.599842676776</v>
      </c>
      <c r="AE10" s="69">
        <f t="shared" si="77"/>
        <v>59282.669364116642</v>
      </c>
      <c r="AF10" s="69">
        <f t="shared" si="77"/>
        <v>59291.740273294381</v>
      </c>
      <c r="AG10" s="69">
        <f t="shared" si="77"/>
        <v>59300.812570422328</v>
      </c>
      <c r="AH10" s="69">
        <f t="shared" si="77"/>
        <v>59309.886255712852</v>
      </c>
      <c r="AI10" s="69">
        <f t="shared" si="77"/>
        <v>59318.961329378362</v>
      </c>
      <c r="AJ10" s="69">
        <f t="shared" si="77"/>
        <v>59328.037791631294</v>
      </c>
      <c r="AK10" s="69">
        <f t="shared" si="77"/>
        <v>59337.115642684119</v>
      </c>
      <c r="AL10" s="69">
        <f t="shared" si="77"/>
        <v>59346.194882749332</v>
      </c>
      <c r="AM10" s="69">
        <f t="shared" si="77"/>
        <v>59355.275512039472</v>
      </c>
      <c r="AN10" s="69">
        <f t="shared" ref="AN10:BE10" si="78">AM10*(1+$E$10)</f>
        <v>59364.357530767105</v>
      </c>
      <c r="AO10" s="69">
        <f t="shared" si="78"/>
        <v>59373.440939144835</v>
      </c>
      <c r="AP10" s="69">
        <f t="shared" si="78"/>
        <v>59382.525737385287</v>
      </c>
      <c r="AQ10" s="69">
        <f t="shared" si="78"/>
        <v>59391.611925701131</v>
      </c>
      <c r="AR10" s="69">
        <f t="shared" si="78"/>
        <v>59400.699504305063</v>
      </c>
      <c r="AS10" s="69">
        <f t="shared" si="78"/>
        <v>59409.788473409812</v>
      </c>
      <c r="AT10" s="69">
        <f t="shared" si="78"/>
        <v>59418.87883322814</v>
      </c>
      <c r="AU10" s="69">
        <f t="shared" si="78"/>
        <v>59427.970583972841</v>
      </c>
      <c r="AV10" s="69">
        <f t="shared" si="78"/>
        <v>59437.063725856744</v>
      </c>
      <c r="AW10" s="69">
        <f t="shared" si="78"/>
        <v>59446.158259092706</v>
      </c>
      <c r="AX10" s="69">
        <f t="shared" si="78"/>
        <v>59455.254183893623</v>
      </c>
      <c r="AY10" s="69">
        <f t="shared" si="78"/>
        <v>59464.351500472418</v>
      </c>
      <c r="AZ10" s="69">
        <f t="shared" si="78"/>
        <v>59473.450209042043</v>
      </c>
      <c r="BA10" s="69">
        <f t="shared" si="78"/>
        <v>59482.550309815495</v>
      </c>
      <c r="BB10" s="69">
        <f t="shared" si="78"/>
        <v>59491.6518030058</v>
      </c>
      <c r="BC10" s="69">
        <f t="shared" si="78"/>
        <v>59500.754688826004</v>
      </c>
      <c r="BD10" s="69">
        <f t="shared" si="78"/>
        <v>59509.858967489199</v>
      </c>
      <c r="BE10" s="69">
        <f t="shared" si="78"/>
        <v>59518.964639208505</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58922.03057219887</v>
      </c>
      <c r="DG10" s="108">
        <f t="shared" si="20"/>
        <v>58931.046299621761</v>
      </c>
      <c r="DH10" s="108">
        <f t="shared" si="21"/>
        <v>58940.063406551439</v>
      </c>
      <c r="DI10" s="108">
        <f t="shared" si="22"/>
        <v>58949.081893198978</v>
      </c>
      <c r="DJ10" s="108">
        <f t="shared" si="23"/>
        <v>63029.86031348048</v>
      </c>
      <c r="DK10" s="108">
        <f t="shared" si="24"/>
        <v>63039.504584639682</v>
      </c>
      <c r="DL10" s="108">
        <f t="shared" si="25"/>
        <v>63049.150331479876</v>
      </c>
      <c r="DM10" s="108">
        <f t="shared" si="26"/>
        <v>63058.797554226832</v>
      </c>
      <c r="DN10" s="108">
        <f t="shared" si="27"/>
        <v>56007.403510149074</v>
      </c>
      <c r="DO10" s="108">
        <f t="shared" si="28"/>
        <v>56015.973267145011</v>
      </c>
      <c r="DP10" s="108">
        <f t="shared" si="29"/>
        <v>56024.5443354093</v>
      </c>
      <c r="DQ10" s="108">
        <f t="shared" si="30"/>
        <v>56033.116715142554</v>
      </c>
      <c r="DR10" s="108">
        <f t="shared" si="31"/>
        <v>56041.690406545466</v>
      </c>
      <c r="DS10" s="108">
        <f t="shared" si="32"/>
        <v>58267.89910370412</v>
      </c>
      <c r="DT10" s="108">
        <f t="shared" si="33"/>
        <v>58276.814741721377</v>
      </c>
      <c r="DU10" s="108">
        <f t="shared" si="34"/>
        <v>58285.731743930621</v>
      </c>
      <c r="DV10" s="108">
        <f t="shared" si="35"/>
        <v>58294.650110540591</v>
      </c>
      <c r="DW10" s="108">
        <f t="shared" si="36"/>
        <v>58089.794819389856</v>
      </c>
      <c r="DX10" s="108">
        <f t="shared" si="37"/>
        <v>58098.683205466463</v>
      </c>
      <c r="DY10" s="108">
        <f t="shared" si="38"/>
        <v>58107.572951565206</v>
      </c>
      <c r="DZ10" s="108">
        <f t="shared" si="39"/>
        <v>58116.464057894183</v>
      </c>
      <c r="EA10" s="108">
        <f t="shared" si="40"/>
        <v>59371.133216352864</v>
      </c>
      <c r="EB10" s="108">
        <f t="shared" si="41"/>
        <v>59380.217661486015</v>
      </c>
      <c r="EC10" s="108">
        <f t="shared" si="42"/>
        <v>59389.303496640518</v>
      </c>
      <c r="ED10" s="108">
        <f t="shared" si="43"/>
        <v>59398.390722029071</v>
      </c>
      <c r="EE10" s="108">
        <f t="shared" si="44"/>
        <v>59407.479337864403</v>
      </c>
      <c r="EF10" s="108">
        <f t="shared" si="45"/>
        <v>57861.918865884021</v>
      </c>
      <c r="EG10" s="108">
        <f t="shared" si="46"/>
        <v>57870.772384399839</v>
      </c>
      <c r="EH10" s="108">
        <f t="shared" si="47"/>
        <v>57879.62725760266</v>
      </c>
      <c r="EI10" s="108">
        <f t="shared" si="48"/>
        <v>57888.483485699784</v>
      </c>
      <c r="EJ10" s="108">
        <f t="shared" si="49"/>
        <v>57973.949919268656</v>
      </c>
      <c r="EK10" s="108">
        <f t="shared" si="50"/>
        <v>57982.82057978434</v>
      </c>
      <c r="EL10" s="108">
        <f t="shared" si="51"/>
        <v>57991.692597609952</v>
      </c>
      <c r="EM10" s="108">
        <f t="shared" si="52"/>
        <v>58000.565972953169</v>
      </c>
      <c r="EN10" s="108">
        <f t="shared" si="53"/>
        <v>63453.236681639006</v>
      </c>
      <c r="EO10" s="108">
        <f t="shared" si="54"/>
        <v>63462.945734101493</v>
      </c>
      <c r="EP10" s="108">
        <f t="shared" si="55"/>
        <v>63472.656272157219</v>
      </c>
      <c r="EQ10" s="108">
        <f t="shared" si="56"/>
        <v>63482.368296033506</v>
      </c>
      <c r="ER10" s="108">
        <f t="shared" si="57"/>
        <v>63492.0818059577</v>
      </c>
      <c r="ES10" s="108">
        <f t="shared" si="58"/>
        <v>61266.724965890862</v>
      </c>
      <c r="ET10" s="108">
        <f t="shared" si="59"/>
        <v>61276.099457689968</v>
      </c>
      <c r="EU10" s="108">
        <f t="shared" si="60"/>
        <v>61285.4753838908</v>
      </c>
      <c r="EV10" s="108">
        <f t="shared" si="61"/>
        <v>61294.852744712851</v>
      </c>
      <c r="EW10" s="108">
        <f t="shared" si="62"/>
        <v>61880.748129236992</v>
      </c>
      <c r="EX10" s="108">
        <f t="shared" si="63"/>
        <v>61890.216573423997</v>
      </c>
      <c r="EY10" s="108">
        <f t="shared" si="64"/>
        <v>61899.686466388499</v>
      </c>
      <c r="EZ10" s="108">
        <f t="shared" si="65"/>
        <v>61909.157808352167</v>
      </c>
      <c r="FA10" s="108">
        <f t="shared" si="66"/>
        <v>57574.979054737501</v>
      </c>
      <c r="FB10" s="108">
        <f t="shared" si="67"/>
        <v>57583.788668263973</v>
      </c>
      <c r="FC10" s="108">
        <f t="shared" si="68"/>
        <v>57592.599629759505</v>
      </c>
      <c r="FD10" s="108">
        <f t="shared" si="69"/>
        <v>57601.411939430356</v>
      </c>
      <c r="FE10" s="108">
        <f t="shared" si="70"/>
        <v>57610.225597482808</v>
      </c>
    </row>
    <row r="11" spans="1:161" ht="15.75" x14ac:dyDescent="0.25">
      <c r="A11" s="47" t="s">
        <v>187</v>
      </c>
      <c r="B11" s="12">
        <f>'Urb proj of all 25 ARs '!Q11</f>
        <v>31437.49489131062</v>
      </c>
      <c r="C11" s="12">
        <f>'Urb proj of all 25 ARs '!R11</f>
        <v>31688.608287705287</v>
      </c>
      <c r="D11" s="100">
        <f t="shared" si="10"/>
        <v>7.9877037678366351E-3</v>
      </c>
      <c r="E11" s="101">
        <f t="shared" si="11"/>
        <v>1.530111460066319E-4</v>
      </c>
      <c r="F11" s="69">
        <f t="shared" si="12"/>
        <v>31442.305178431518</v>
      </c>
      <c r="G11" s="69">
        <f t="shared" si="16"/>
        <v>31447.11620157996</v>
      </c>
      <c r="H11" s="69">
        <f t="shared" ref="H11:AM11" si="79">G11*(1+$E$11)</f>
        <v>31451.927960868568</v>
      </c>
      <c r="I11" s="69">
        <f t="shared" si="79"/>
        <v>31456.740456409978</v>
      </c>
      <c r="J11" s="69">
        <f t="shared" si="79"/>
        <v>31461.553688316846</v>
      </c>
      <c r="K11" s="69">
        <f t="shared" si="79"/>
        <v>31466.367656701845</v>
      </c>
      <c r="L11" s="69">
        <f t="shared" si="79"/>
        <v>31471.182361677664</v>
      </c>
      <c r="M11" s="69">
        <f t="shared" si="79"/>
        <v>31475.997803357008</v>
      </c>
      <c r="N11" s="69">
        <f t="shared" si="79"/>
        <v>31480.813981852603</v>
      </c>
      <c r="O11" s="69">
        <f t="shared" si="79"/>
        <v>31485.630897277188</v>
      </c>
      <c r="P11" s="69">
        <f t="shared" si="79"/>
        <v>31490.448549743523</v>
      </c>
      <c r="Q11" s="69">
        <f t="shared" si="79"/>
        <v>31495.266939364381</v>
      </c>
      <c r="R11" s="69">
        <f t="shared" si="79"/>
        <v>31500.086066252559</v>
      </c>
      <c r="S11" s="69">
        <f t="shared" si="79"/>
        <v>31504.905930520865</v>
      </c>
      <c r="T11" s="69">
        <f t="shared" si="79"/>
        <v>31509.726532282126</v>
      </c>
      <c r="U11" s="69">
        <f t="shared" si="79"/>
        <v>31514.547871649185</v>
      </c>
      <c r="V11" s="69">
        <f t="shared" si="79"/>
        <v>31519.369948734908</v>
      </c>
      <c r="W11" s="69">
        <f t="shared" si="79"/>
        <v>31524.192763652172</v>
      </c>
      <c r="X11" s="69">
        <f t="shared" si="79"/>
        <v>31529.016316513873</v>
      </c>
      <c r="Y11" s="69">
        <f t="shared" si="79"/>
        <v>31533.840607432925</v>
      </c>
      <c r="Z11" s="69">
        <f t="shared" si="79"/>
        <v>31538.665636522259</v>
      </c>
      <c r="AA11" s="69">
        <f t="shared" si="79"/>
        <v>31543.491403894823</v>
      </c>
      <c r="AB11" s="69">
        <f t="shared" si="79"/>
        <v>31548.317909663583</v>
      </c>
      <c r="AC11" s="69">
        <f t="shared" si="79"/>
        <v>31553.145153941521</v>
      </c>
      <c r="AD11" s="69">
        <f t="shared" si="79"/>
        <v>31557.97313684164</v>
      </c>
      <c r="AE11" s="69">
        <f t="shared" si="79"/>
        <v>31562.801858476952</v>
      </c>
      <c r="AF11" s="69">
        <f t="shared" si="79"/>
        <v>31567.631318960499</v>
      </c>
      <c r="AG11" s="69">
        <f t="shared" si="79"/>
        <v>31572.461518405329</v>
      </c>
      <c r="AH11" s="69">
        <f t="shared" si="79"/>
        <v>31577.292456924511</v>
      </c>
      <c r="AI11" s="69">
        <f t="shared" si="79"/>
        <v>31582.124134631133</v>
      </c>
      <c r="AJ11" s="69">
        <f t="shared" si="79"/>
        <v>31586.956551638297</v>
      </c>
      <c r="AK11" s="69">
        <f t="shared" si="79"/>
        <v>31591.789708059125</v>
      </c>
      <c r="AL11" s="69">
        <f t="shared" si="79"/>
        <v>31596.623604006756</v>
      </c>
      <c r="AM11" s="69">
        <f t="shared" si="79"/>
        <v>31601.458239594347</v>
      </c>
      <c r="AN11" s="69">
        <f t="shared" ref="AN11:BE11" si="80">AM11*(1+$E$11)</f>
        <v>31606.293614935068</v>
      </c>
      <c r="AO11" s="69">
        <f t="shared" si="80"/>
        <v>31611.129730142111</v>
      </c>
      <c r="AP11" s="69">
        <f t="shared" si="80"/>
        <v>31615.966585328686</v>
      </c>
      <c r="AQ11" s="69">
        <f t="shared" si="80"/>
        <v>31620.804180608015</v>
      </c>
      <c r="AR11" s="69">
        <f t="shared" si="80"/>
        <v>31625.64251609334</v>
      </c>
      <c r="AS11" s="69">
        <f t="shared" si="80"/>
        <v>31630.481591897922</v>
      </c>
      <c r="AT11" s="69">
        <f t="shared" si="80"/>
        <v>31635.321408135042</v>
      </c>
      <c r="AU11" s="69">
        <f t="shared" si="80"/>
        <v>31640.161964917988</v>
      </c>
      <c r="AV11" s="69">
        <f t="shared" si="80"/>
        <v>31645.003262360075</v>
      </c>
      <c r="AW11" s="69">
        <f t="shared" si="80"/>
        <v>31649.845300574631</v>
      </c>
      <c r="AX11" s="69">
        <f t="shared" si="80"/>
        <v>31654.688079675005</v>
      </c>
      <c r="AY11" s="69">
        <f t="shared" si="80"/>
        <v>31659.531599774557</v>
      </c>
      <c r="AZ11" s="69">
        <f t="shared" si="80"/>
        <v>31664.375860986671</v>
      </c>
      <c r="BA11" s="69">
        <f t="shared" si="80"/>
        <v>31669.220863424744</v>
      </c>
      <c r="BB11" s="69">
        <f t="shared" si="80"/>
        <v>31674.066607202192</v>
      </c>
      <c r="BC11" s="69">
        <f t="shared" si="80"/>
        <v>31678.913092432449</v>
      </c>
      <c r="BD11" s="69">
        <f t="shared" si="80"/>
        <v>31683.760319228968</v>
      </c>
      <c r="BE11" s="69">
        <f t="shared" si="80"/>
        <v>31688.608287705214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43960.141070795828</v>
      </c>
      <c r="DG11" s="108">
        <f t="shared" si="20"/>
        <v>43966.867462359682</v>
      </c>
      <c r="DH11" s="108">
        <f t="shared" si="21"/>
        <v>43973.594883136422</v>
      </c>
      <c r="DI11" s="108">
        <f t="shared" si="22"/>
        <v>43980.323333283523</v>
      </c>
      <c r="DJ11" s="108">
        <f t="shared" si="23"/>
        <v>47724.81930470869</v>
      </c>
      <c r="DK11" s="108">
        <f t="shared" si="24"/>
        <v>47732.121734003456</v>
      </c>
      <c r="DL11" s="108">
        <f t="shared" si="25"/>
        <v>47739.42528065131</v>
      </c>
      <c r="DM11" s="108">
        <f t="shared" si="26"/>
        <v>47746.729944823201</v>
      </c>
      <c r="DN11" s="108">
        <f t="shared" si="27"/>
        <v>41019.236282410122</v>
      </c>
      <c r="DO11" s="108">
        <f t="shared" si="28"/>
        <v>41025.512682762012</v>
      </c>
      <c r="DP11" s="108">
        <f t="shared" si="29"/>
        <v>41031.790043473113</v>
      </c>
      <c r="DQ11" s="108">
        <f t="shared" si="30"/>
        <v>41038.068364690364</v>
      </c>
      <c r="DR11" s="108">
        <f t="shared" si="31"/>
        <v>41044.347646560745</v>
      </c>
      <c r="DS11" s="108">
        <f t="shared" si="32"/>
        <v>42271.411935450458</v>
      </c>
      <c r="DT11" s="108">
        <f t="shared" si="33"/>
        <v>42277.879932634023</v>
      </c>
      <c r="DU11" s="108">
        <f t="shared" si="34"/>
        <v>42284.348919493248</v>
      </c>
      <c r="DV11" s="108">
        <f t="shared" si="35"/>
        <v>42290.81889617956</v>
      </c>
      <c r="DW11" s="108">
        <f t="shared" si="36"/>
        <v>44416.627300046064</v>
      </c>
      <c r="DX11" s="108">
        <f t="shared" si="37"/>
        <v>44423.423539090996</v>
      </c>
      <c r="DY11" s="108">
        <f t="shared" si="38"/>
        <v>44430.22081803625</v>
      </c>
      <c r="DZ11" s="108">
        <f t="shared" si="39"/>
        <v>44437.019137040945</v>
      </c>
      <c r="EA11" s="108">
        <f t="shared" si="40"/>
        <v>49258.324168154861</v>
      </c>
      <c r="EB11" s="108">
        <f t="shared" si="41"/>
        <v>49265.861240786202</v>
      </c>
      <c r="EC11" s="108">
        <f t="shared" si="42"/>
        <v>49273.399466673654</v>
      </c>
      <c r="ED11" s="108">
        <f t="shared" si="43"/>
        <v>49280.938845993696</v>
      </c>
      <c r="EE11" s="108">
        <f t="shared" si="44"/>
        <v>49288.479378922799</v>
      </c>
      <c r="EF11" s="108">
        <f t="shared" si="45"/>
        <v>49135.664700262845</v>
      </c>
      <c r="EG11" s="108">
        <f t="shared" si="46"/>
        <v>49143.183004628438</v>
      </c>
      <c r="EH11" s="108">
        <f t="shared" si="47"/>
        <v>49150.702459378386</v>
      </c>
      <c r="EI11" s="108">
        <f t="shared" si="48"/>
        <v>49158.223064688733</v>
      </c>
      <c r="EJ11" s="108">
        <f t="shared" si="49"/>
        <v>52340.217100051843</v>
      </c>
      <c r="EK11" s="108">
        <f t="shared" si="50"/>
        <v>52348.225736652552</v>
      </c>
      <c r="EL11" s="108">
        <f t="shared" si="51"/>
        <v>52356.235598663938</v>
      </c>
      <c r="EM11" s="108">
        <f t="shared" si="52"/>
        <v>52364.24668627348</v>
      </c>
      <c r="EN11" s="108">
        <f t="shared" si="53"/>
        <v>59128.347639108011</v>
      </c>
      <c r="EO11" s="108">
        <f t="shared" si="54"/>
        <v>59137.394935341748</v>
      </c>
      <c r="EP11" s="108">
        <f t="shared" si="55"/>
        <v>59146.443615912649</v>
      </c>
      <c r="EQ11" s="108">
        <f t="shared" si="56"/>
        <v>59155.493681032538</v>
      </c>
      <c r="ER11" s="108">
        <f t="shared" si="57"/>
        <v>59164.545130913262</v>
      </c>
      <c r="ES11" s="108">
        <f t="shared" si="58"/>
        <v>54240.4892216031</v>
      </c>
      <c r="ET11" s="108">
        <f t="shared" si="59"/>
        <v>54248.788621018859</v>
      </c>
      <c r="EU11" s="108">
        <f t="shared" si="60"/>
        <v>54257.089290335236</v>
      </c>
      <c r="EV11" s="108">
        <f t="shared" si="61"/>
        <v>54265.391229746529</v>
      </c>
      <c r="EW11" s="108">
        <f t="shared" si="62"/>
        <v>49198.786347659036</v>
      </c>
      <c r="EX11" s="108">
        <f t="shared" si="63"/>
        <v>49206.314310340225</v>
      </c>
      <c r="EY11" s="108">
        <f t="shared" si="64"/>
        <v>49213.843424883613</v>
      </c>
      <c r="EZ11" s="108">
        <f t="shared" si="65"/>
        <v>49221.373691465444</v>
      </c>
      <c r="FA11" s="108">
        <f t="shared" si="66"/>
        <v>40082.183225954803</v>
      </c>
      <c r="FB11" s="108">
        <f t="shared" si="67"/>
        <v>40088.316246744653</v>
      </c>
      <c r="FC11" s="108">
        <f t="shared" si="68"/>
        <v>40094.450205955043</v>
      </c>
      <c r="FD11" s="108">
        <f t="shared" si="69"/>
        <v>40100.585103729565</v>
      </c>
      <c r="FE11" s="108">
        <f t="shared" si="70"/>
        <v>40106.720940211824</v>
      </c>
    </row>
    <row r="12" spans="1:161" ht="15.75" x14ac:dyDescent="0.25">
      <c r="A12" s="47" t="s">
        <v>188</v>
      </c>
      <c r="B12" s="12">
        <f>'Urb proj of all 25 ARs '!Q12</f>
        <v>74131.531175065771</v>
      </c>
      <c r="C12" s="12">
        <f>'Urb proj of all 25 ARs '!R12</f>
        <v>74723.671885948337</v>
      </c>
      <c r="D12" s="100">
        <f t="shared" si="10"/>
        <v>7.987703767836557E-3</v>
      </c>
      <c r="E12" s="101">
        <f t="shared" si="11"/>
        <v>1.530111460066319E-4</v>
      </c>
      <c r="F12" s="69">
        <f t="shared" si="12"/>
        <v>74142.874125606089</v>
      </c>
      <c r="G12" s="69">
        <f t="shared" si="16"/>
        <v>74154.218811744271</v>
      </c>
      <c r="H12" s="69">
        <f t="shared" ref="H12:AM12" si="81">G12*(1+$E$12)</f>
        <v>74165.565233745889</v>
      </c>
      <c r="I12" s="69">
        <f t="shared" si="81"/>
        <v>74176.913391876529</v>
      </c>
      <c r="J12" s="69">
        <f t="shared" si="81"/>
        <v>74188.263286401852</v>
      </c>
      <c r="K12" s="69">
        <f t="shared" si="81"/>
        <v>74199.614917587547</v>
      </c>
      <c r="L12" s="69">
        <f t="shared" si="81"/>
        <v>74210.968285699331</v>
      </c>
      <c r="M12" s="69">
        <f t="shared" si="81"/>
        <v>74222.323391002981</v>
      </c>
      <c r="N12" s="69">
        <f t="shared" si="81"/>
        <v>74233.680233764317</v>
      </c>
      <c r="O12" s="69">
        <f t="shared" si="81"/>
        <v>74245.038814249172</v>
      </c>
      <c r="P12" s="69">
        <f t="shared" si="81"/>
        <v>74256.399132723454</v>
      </c>
      <c r="Q12" s="69">
        <f t="shared" si="81"/>
        <v>74267.761189453086</v>
      </c>
      <c r="R12" s="69">
        <f t="shared" si="81"/>
        <v>74279.124984704031</v>
      </c>
      <c r="S12" s="69">
        <f t="shared" si="81"/>
        <v>74290.490518742314</v>
      </c>
      <c r="T12" s="69">
        <f t="shared" si="81"/>
        <v>74301.857791833987</v>
      </c>
      <c r="U12" s="69">
        <f t="shared" si="81"/>
        <v>74313.226804245132</v>
      </c>
      <c r="V12" s="69">
        <f t="shared" si="81"/>
        <v>74324.597556241904</v>
      </c>
      <c r="W12" s="69">
        <f t="shared" si="81"/>
        <v>74335.970048090472</v>
      </c>
      <c r="X12" s="69">
        <f t="shared" si="81"/>
        <v>74347.344280057048</v>
      </c>
      <c r="Y12" s="69">
        <f t="shared" si="81"/>
        <v>74358.720252407889</v>
      </c>
      <c r="Z12" s="69">
        <f t="shared" si="81"/>
        <v>74370.097965409295</v>
      </c>
      <c r="AA12" s="69">
        <f t="shared" si="81"/>
        <v>74381.47741932761</v>
      </c>
      <c r="AB12" s="69">
        <f t="shared" si="81"/>
        <v>74392.858614429206</v>
      </c>
      <c r="AC12" s="69">
        <f t="shared" si="81"/>
        <v>74404.241550980514</v>
      </c>
      <c r="AD12" s="69">
        <f t="shared" si="81"/>
        <v>74415.626229247981</v>
      </c>
      <c r="AE12" s="69">
        <f t="shared" si="81"/>
        <v>74427.012649498123</v>
      </c>
      <c r="AF12" s="69">
        <f t="shared" si="81"/>
        <v>74438.400811997475</v>
      </c>
      <c r="AG12" s="69">
        <f t="shared" si="81"/>
        <v>74449.790717012613</v>
      </c>
      <c r="AH12" s="69">
        <f t="shared" si="81"/>
        <v>74461.182364810171</v>
      </c>
      <c r="AI12" s="69">
        <f t="shared" si="81"/>
        <v>74472.575755656813</v>
      </c>
      <c r="AJ12" s="69">
        <f t="shared" si="81"/>
        <v>74483.970889819248</v>
      </c>
      <c r="AK12" s="69">
        <f t="shared" si="81"/>
        <v>74495.367767564225</v>
      </c>
      <c r="AL12" s="69">
        <f t="shared" si="81"/>
        <v>74506.766389158525</v>
      </c>
      <c r="AM12" s="69">
        <f t="shared" si="81"/>
        <v>74518.166754868973</v>
      </c>
      <c r="AN12" s="69">
        <f t="shared" ref="AN12:BE12" si="82">AM12*(1+$E$12)</f>
        <v>74529.56886496245</v>
      </c>
      <c r="AO12" s="69">
        <f t="shared" si="82"/>
        <v>74540.972719705853</v>
      </c>
      <c r="AP12" s="69">
        <f t="shared" si="82"/>
        <v>74552.378319366151</v>
      </c>
      <c r="AQ12" s="69">
        <f t="shared" si="82"/>
        <v>74563.785664210314</v>
      </c>
      <c r="AR12" s="69">
        <f t="shared" si="82"/>
        <v>74575.194754505384</v>
      </c>
      <c r="AS12" s="69">
        <f t="shared" si="82"/>
        <v>74586.605590518433</v>
      </c>
      <c r="AT12" s="69">
        <f t="shared" si="82"/>
        <v>74598.018172516589</v>
      </c>
      <c r="AU12" s="69">
        <f t="shared" si="82"/>
        <v>74609.432500766983</v>
      </c>
      <c r="AV12" s="69">
        <f t="shared" si="82"/>
        <v>74620.848575536831</v>
      </c>
      <c r="AW12" s="69">
        <f t="shared" si="82"/>
        <v>74632.266397093365</v>
      </c>
      <c r="AX12" s="69">
        <f t="shared" si="82"/>
        <v>74643.685965703859</v>
      </c>
      <c r="AY12" s="69">
        <f t="shared" si="82"/>
        <v>74655.107281635632</v>
      </c>
      <c r="AZ12" s="69">
        <f t="shared" si="82"/>
        <v>74666.530345156047</v>
      </c>
      <c r="BA12" s="69">
        <f t="shared" si="82"/>
        <v>74677.955156532495</v>
      </c>
      <c r="BB12" s="69">
        <f t="shared" si="82"/>
        <v>74689.381716032425</v>
      </c>
      <c r="BC12" s="69">
        <f t="shared" si="82"/>
        <v>74700.810023923317</v>
      </c>
      <c r="BD12" s="69">
        <f t="shared" si="82"/>
        <v>74712.240080472708</v>
      </c>
      <c r="BE12" s="69">
        <f t="shared" si="82"/>
        <v>74723.671885948148</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63346.764017837551</v>
      </c>
      <c r="DG12" s="108">
        <f t="shared" si="20"/>
        <v>63356.456778795735</v>
      </c>
      <c r="DH12" s="108">
        <f t="shared" si="21"/>
        <v>63366.151022854378</v>
      </c>
      <c r="DI12" s="108">
        <f t="shared" si="22"/>
        <v>63375.846750240416</v>
      </c>
      <c r="DJ12" s="108">
        <f t="shared" si="23"/>
        <v>67543.975039456898</v>
      </c>
      <c r="DK12" s="108">
        <f t="shared" si="24"/>
        <v>67554.310020483535</v>
      </c>
      <c r="DL12" s="108">
        <f t="shared" si="25"/>
        <v>67564.646582877438</v>
      </c>
      <c r="DM12" s="108">
        <f t="shared" si="26"/>
        <v>67574.984726880619</v>
      </c>
      <c r="DN12" s="108">
        <f t="shared" si="27"/>
        <v>60460.546287629564</v>
      </c>
      <c r="DO12" s="108">
        <f t="shared" si="28"/>
        <v>60469.797425105222</v>
      </c>
      <c r="DP12" s="108">
        <f t="shared" si="29"/>
        <v>60479.049978108029</v>
      </c>
      <c r="DQ12" s="108">
        <f t="shared" si="30"/>
        <v>60488.303946854576</v>
      </c>
      <c r="DR12" s="108">
        <f t="shared" si="31"/>
        <v>60497.559331561482</v>
      </c>
      <c r="DS12" s="108">
        <f t="shared" si="32"/>
        <v>61983.879208151426</v>
      </c>
      <c r="DT12" s="108">
        <f t="shared" si="33"/>
        <v>61993.36343254301</v>
      </c>
      <c r="DU12" s="108">
        <f t="shared" si="34"/>
        <v>62002.849108126626</v>
      </c>
      <c r="DV12" s="108">
        <f t="shared" si="35"/>
        <v>62012.336235124334</v>
      </c>
      <c r="DW12" s="108">
        <f t="shared" si="36"/>
        <v>61564.421702469059</v>
      </c>
      <c r="DX12" s="108">
        <f t="shared" si="37"/>
        <v>61573.84174518699</v>
      </c>
      <c r="DY12" s="108">
        <f t="shared" si="38"/>
        <v>61583.263229276454</v>
      </c>
      <c r="DZ12" s="108">
        <f t="shared" si="39"/>
        <v>61592.686154957992</v>
      </c>
      <c r="EA12" s="108">
        <f t="shared" si="40"/>
        <v>63013.048743063795</v>
      </c>
      <c r="EB12" s="108">
        <f t="shared" si="41"/>
        <v>63022.690441865343</v>
      </c>
      <c r="EC12" s="108">
        <f t="shared" si="42"/>
        <v>63032.333615954281</v>
      </c>
      <c r="ED12" s="108">
        <f t="shared" si="43"/>
        <v>63041.978265556325</v>
      </c>
      <c r="EE12" s="108">
        <f t="shared" si="44"/>
        <v>63051.624390897268</v>
      </c>
      <c r="EF12" s="108">
        <f t="shared" si="45"/>
        <v>60276.642040999344</v>
      </c>
      <c r="EG12" s="108">
        <f t="shared" si="46"/>
        <v>60285.865039075463</v>
      </c>
      <c r="EH12" s="108">
        <f t="shared" si="47"/>
        <v>60295.089448373088</v>
      </c>
      <c r="EI12" s="108">
        <f t="shared" si="48"/>
        <v>60304.315269108149</v>
      </c>
      <c r="EJ12" s="108">
        <f t="shared" si="49"/>
        <v>60428.270395104482</v>
      </c>
      <c r="EK12" s="108">
        <f t="shared" si="50"/>
        <v>60437.516594008834</v>
      </c>
      <c r="EL12" s="108">
        <f t="shared" si="51"/>
        <v>60446.764207684682</v>
      </c>
      <c r="EM12" s="108">
        <f t="shared" si="52"/>
        <v>60456.013236348488</v>
      </c>
      <c r="EN12" s="108">
        <f t="shared" si="53"/>
        <v>65016.739430295784</v>
      </c>
      <c r="EO12" s="108">
        <f t="shared" si="54"/>
        <v>65026.687716105625</v>
      </c>
      <c r="EP12" s="108">
        <f t="shared" si="55"/>
        <v>65036.637524114092</v>
      </c>
      <c r="EQ12" s="108">
        <f t="shared" si="56"/>
        <v>65046.588854554073</v>
      </c>
      <c r="ER12" s="108">
        <f t="shared" si="57"/>
        <v>65056.541707658522</v>
      </c>
      <c r="ES12" s="108">
        <f t="shared" si="58"/>
        <v>65619.050046486402</v>
      </c>
      <c r="ET12" s="108">
        <f t="shared" si="59"/>
        <v>65629.090492533884</v>
      </c>
      <c r="EU12" s="108">
        <f t="shared" si="60"/>
        <v>65639.13247488151</v>
      </c>
      <c r="EV12" s="108">
        <f t="shared" si="61"/>
        <v>65649.17599376438</v>
      </c>
      <c r="EW12" s="108">
        <f t="shared" si="62"/>
        <v>65035.464967738364</v>
      </c>
      <c r="EX12" s="108">
        <f t="shared" si="63"/>
        <v>65045.416118764158</v>
      </c>
      <c r="EY12" s="108">
        <f t="shared" si="64"/>
        <v>65055.368792426969</v>
      </c>
      <c r="EZ12" s="108">
        <f t="shared" si="65"/>
        <v>65065.322988959786</v>
      </c>
      <c r="FA12" s="108">
        <f t="shared" si="66"/>
        <v>60502.122538313386</v>
      </c>
      <c r="FB12" s="108">
        <f t="shared" si="67"/>
        <v>60511.380037418807</v>
      </c>
      <c r="FC12" s="108">
        <f t="shared" si="68"/>
        <v>60520.638953024769</v>
      </c>
      <c r="FD12" s="108">
        <f t="shared" si="69"/>
        <v>60529.89928534803</v>
      </c>
      <c r="FE12" s="108">
        <f t="shared" si="70"/>
        <v>60539.161034605349</v>
      </c>
    </row>
    <row r="13" spans="1:161" ht="15.75" x14ac:dyDescent="0.25">
      <c r="A13" s="47" t="s">
        <v>177</v>
      </c>
      <c r="B13" s="12">
        <f>'Urb proj of all 25 ARs '!Q13</f>
        <v>150315.36399146539</v>
      </c>
      <c r="C13" s="12">
        <f>'Urb proj of all 25 ARs '!R13</f>
        <v>151516.03859078375</v>
      </c>
      <c r="D13" s="100">
        <f t="shared" si="10"/>
        <v>7.9877037678365969E-3</v>
      </c>
      <c r="E13" s="101">
        <f t="shared" si="11"/>
        <v>1.530111460066319E-4</v>
      </c>
      <c r="F13" s="69">
        <f t="shared" si="12"/>
        <v>150338.36391757213</v>
      </c>
      <c r="G13" s="69">
        <f t="shared" si="16"/>
        <v>150361.36736292392</v>
      </c>
      <c r="H13" s="69">
        <f t="shared" ref="H13:AM13" si="83">G13*(1+$E$13)</f>
        <v>150384.37432805923</v>
      </c>
      <c r="I13" s="69">
        <f t="shared" si="83"/>
        <v>150407.38481351666</v>
      </c>
      <c r="J13" s="69">
        <f t="shared" si="83"/>
        <v>150430.39881983484</v>
      </c>
      <c r="K13" s="69">
        <f t="shared" si="83"/>
        <v>150453.4163475525</v>
      </c>
      <c r="L13" s="69">
        <f t="shared" si="83"/>
        <v>150476.43739720844</v>
      </c>
      <c r="M13" s="69">
        <f t="shared" si="83"/>
        <v>150499.46196934159</v>
      </c>
      <c r="N13" s="69">
        <f t="shared" si="83"/>
        <v>150522.49006449091</v>
      </c>
      <c r="O13" s="69">
        <f t="shared" si="83"/>
        <v>150545.52168319546</v>
      </c>
      <c r="P13" s="69">
        <f t="shared" si="83"/>
        <v>150568.55682599437</v>
      </c>
      <c r="Q13" s="69">
        <f t="shared" si="83"/>
        <v>150591.59549342687</v>
      </c>
      <c r="R13" s="69">
        <f t="shared" si="83"/>
        <v>150614.63768603228</v>
      </c>
      <c r="S13" s="69">
        <f t="shared" si="83"/>
        <v>150637.68340434998</v>
      </c>
      <c r="T13" s="69">
        <f t="shared" si="83"/>
        <v>150660.73264891948</v>
      </c>
      <c r="U13" s="69">
        <f t="shared" si="83"/>
        <v>150683.7854202803</v>
      </c>
      <c r="V13" s="69">
        <f t="shared" si="83"/>
        <v>150706.84171897208</v>
      </c>
      <c r="W13" s="69">
        <f t="shared" si="83"/>
        <v>150729.90154553455</v>
      </c>
      <c r="X13" s="69">
        <f t="shared" si="83"/>
        <v>150752.9649005075</v>
      </c>
      <c r="Y13" s="69">
        <f t="shared" si="83"/>
        <v>150776.03178443082</v>
      </c>
      <c r="Z13" s="69">
        <f t="shared" si="83"/>
        <v>150799.10219784448</v>
      </c>
      <c r="AA13" s="69">
        <f t="shared" si="83"/>
        <v>150822.17614128854</v>
      </c>
      <c r="AB13" s="69">
        <f t="shared" si="83"/>
        <v>150845.25361530314</v>
      </c>
      <c r="AC13" s="69">
        <f t="shared" si="83"/>
        <v>150868.33462042848</v>
      </c>
      <c r="AD13" s="69">
        <f t="shared" si="83"/>
        <v>150891.41915720486</v>
      </c>
      <c r="AE13" s="69">
        <f t="shared" si="83"/>
        <v>150914.50722617266</v>
      </c>
      <c r="AF13" s="69">
        <f t="shared" si="83"/>
        <v>150937.59882787237</v>
      </c>
      <c r="AG13" s="69">
        <f t="shared" si="83"/>
        <v>150960.6939628445</v>
      </c>
      <c r="AH13" s="69">
        <f t="shared" si="83"/>
        <v>150983.79263162971</v>
      </c>
      <c r="AI13" s="69">
        <f t="shared" si="83"/>
        <v>151006.8948347687</v>
      </c>
      <c r="AJ13" s="69">
        <f t="shared" si="83"/>
        <v>151030.00057280227</v>
      </c>
      <c r="AK13" s="69">
        <f t="shared" si="83"/>
        <v>151053.10984627128</v>
      </c>
      <c r="AL13" s="69">
        <f t="shared" si="83"/>
        <v>151076.22265571673</v>
      </c>
      <c r="AM13" s="69">
        <f t="shared" si="83"/>
        <v>151099.33900167965</v>
      </c>
      <c r="AN13" s="69">
        <f t="shared" ref="AN13:BE13" si="84">AM13*(1+$E$13)</f>
        <v>151122.45888470113</v>
      </c>
      <c r="AO13" s="69">
        <f t="shared" si="84"/>
        <v>151145.58230532243</v>
      </c>
      <c r="AP13" s="69">
        <f t="shared" si="84"/>
        <v>151168.70926408481</v>
      </c>
      <c r="AQ13" s="69">
        <f t="shared" si="84"/>
        <v>151191.83976152964</v>
      </c>
      <c r="AR13" s="69">
        <f t="shared" si="84"/>
        <v>151214.97379819839</v>
      </c>
      <c r="AS13" s="69">
        <f t="shared" si="84"/>
        <v>151238.11137463263</v>
      </c>
      <c r="AT13" s="69">
        <f t="shared" si="84"/>
        <v>151261.25249137395</v>
      </c>
      <c r="AU13" s="69">
        <f t="shared" si="84"/>
        <v>151284.39714896405</v>
      </c>
      <c r="AV13" s="69">
        <f t="shared" si="84"/>
        <v>151307.54534794475</v>
      </c>
      <c r="AW13" s="69">
        <f t="shared" si="84"/>
        <v>151330.69708885788</v>
      </c>
      <c r="AX13" s="69">
        <f t="shared" si="84"/>
        <v>151353.85237224543</v>
      </c>
      <c r="AY13" s="69">
        <f t="shared" si="84"/>
        <v>151377.01119864942</v>
      </c>
      <c r="AZ13" s="69">
        <f t="shared" si="84"/>
        <v>151400.17356861199</v>
      </c>
      <c r="BA13" s="69">
        <f t="shared" si="84"/>
        <v>151423.33948267534</v>
      </c>
      <c r="BB13" s="69">
        <f t="shared" si="84"/>
        <v>151446.50894138173</v>
      </c>
      <c r="BC13" s="69">
        <f t="shared" si="84"/>
        <v>151469.68194527357</v>
      </c>
      <c r="BD13" s="69">
        <f t="shared" si="84"/>
        <v>151492.85849489327</v>
      </c>
      <c r="BE13" s="69">
        <f t="shared" si="84"/>
        <v>151516.0385907834</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161821.62445733647</v>
      </c>
      <c r="DG13" s="108">
        <f t="shared" si="20"/>
        <v>161846.38496954335</v>
      </c>
      <c r="DH13" s="108">
        <f t="shared" si="21"/>
        <v>161871.14927038454</v>
      </c>
      <c r="DI13" s="108">
        <f t="shared" si="22"/>
        <v>161895.91736043984</v>
      </c>
      <c r="DJ13" s="108">
        <f t="shared" si="23"/>
        <v>175823.10827979317</v>
      </c>
      <c r="DK13" s="108">
        <f t="shared" si="24"/>
        <v>175850.01117508553</v>
      </c>
      <c r="DL13" s="108">
        <f t="shared" si="25"/>
        <v>175876.91818682069</v>
      </c>
      <c r="DM13" s="108">
        <f t="shared" si="26"/>
        <v>175903.82931562857</v>
      </c>
      <c r="DN13" s="108">
        <f t="shared" si="27"/>
        <v>156566.17893422593</v>
      </c>
      <c r="DO13" s="108">
        <f t="shared" si="28"/>
        <v>156590.13530469054</v>
      </c>
      <c r="DP13" s="108">
        <f t="shared" si="29"/>
        <v>156614.09534074686</v>
      </c>
      <c r="DQ13" s="108">
        <f t="shared" si="30"/>
        <v>156638.05904295572</v>
      </c>
      <c r="DR13" s="108">
        <f t="shared" si="31"/>
        <v>156662.02641187815</v>
      </c>
      <c r="DS13" s="108">
        <f t="shared" si="32"/>
        <v>161252.70857772723</v>
      </c>
      <c r="DT13" s="108">
        <f t="shared" si="33"/>
        <v>161277.38203946338</v>
      </c>
      <c r="DU13" s="108">
        <f t="shared" si="34"/>
        <v>161302.05927651419</v>
      </c>
      <c r="DV13" s="108">
        <f t="shared" si="35"/>
        <v>161326.74028945735</v>
      </c>
      <c r="DW13" s="108">
        <f t="shared" si="36"/>
        <v>158443.32439728791</v>
      </c>
      <c r="DX13" s="108">
        <f t="shared" si="37"/>
        <v>158467.56799193105</v>
      </c>
      <c r="DY13" s="108">
        <f t="shared" si="38"/>
        <v>158491.81529611436</v>
      </c>
      <c r="DZ13" s="108">
        <f t="shared" si="39"/>
        <v>158516.06631040547</v>
      </c>
      <c r="EA13" s="108">
        <f t="shared" si="40"/>
        <v>163650.70820487334</v>
      </c>
      <c r="EB13" s="108">
        <f t="shared" si="41"/>
        <v>163675.74858728057</v>
      </c>
      <c r="EC13" s="108">
        <f t="shared" si="42"/>
        <v>163700.79280114541</v>
      </c>
      <c r="ED13" s="108">
        <f t="shared" si="43"/>
        <v>163725.84084705409</v>
      </c>
      <c r="EE13" s="108">
        <f t="shared" si="44"/>
        <v>163750.89272559297</v>
      </c>
      <c r="EF13" s="108">
        <f t="shared" si="45"/>
        <v>166817.14281592899</v>
      </c>
      <c r="EG13" s="108">
        <f t="shared" si="46"/>
        <v>166842.6676981248</v>
      </c>
      <c r="EH13" s="108">
        <f t="shared" si="47"/>
        <v>166868.19648591211</v>
      </c>
      <c r="EI13" s="108">
        <f t="shared" si="48"/>
        <v>166893.72917988847</v>
      </c>
      <c r="EJ13" s="108">
        <f t="shared" si="49"/>
        <v>167709.80593163866</v>
      </c>
      <c r="EK13" s="108">
        <f t="shared" si="50"/>
        <v>167735.46740124078</v>
      </c>
      <c r="EL13" s="108">
        <f t="shared" si="51"/>
        <v>167761.13279733382</v>
      </c>
      <c r="EM13" s="108">
        <f t="shared" si="52"/>
        <v>167786.80212051852</v>
      </c>
      <c r="EN13" s="108">
        <f t="shared" si="53"/>
        <v>180455.06669113084</v>
      </c>
      <c r="EO13" s="108">
        <f t="shared" si="54"/>
        <v>180482.67832768796</v>
      </c>
      <c r="EP13" s="108">
        <f t="shared" si="55"/>
        <v>180510.29418913324</v>
      </c>
      <c r="EQ13" s="108">
        <f t="shared" si="56"/>
        <v>180537.91427611309</v>
      </c>
      <c r="ER13" s="108">
        <f t="shared" si="57"/>
        <v>180565.53858927413</v>
      </c>
      <c r="ES13" s="108">
        <f t="shared" si="58"/>
        <v>174384.41572191106</v>
      </c>
      <c r="ET13" s="108">
        <f t="shared" si="59"/>
        <v>174411.09848120637</v>
      </c>
      <c r="EU13" s="108">
        <f t="shared" si="60"/>
        <v>174437.78532326125</v>
      </c>
      <c r="EV13" s="108">
        <f t="shared" si="61"/>
        <v>174464.47624870043</v>
      </c>
      <c r="EW13" s="108">
        <f t="shared" si="62"/>
        <v>173229.23153482322</v>
      </c>
      <c r="EX13" s="108">
        <f t="shared" si="63"/>
        <v>173255.73753806221</v>
      </c>
      <c r="EY13" s="108">
        <f t="shared" si="64"/>
        <v>173282.24759701514</v>
      </c>
      <c r="EZ13" s="108">
        <f t="shared" si="65"/>
        <v>173308.76171230257</v>
      </c>
      <c r="FA13" s="108">
        <f t="shared" si="66"/>
        <v>158077.81648580753</v>
      </c>
      <c r="FB13" s="108">
        <f t="shared" si="67"/>
        <v>158102.00415366626</v>
      </c>
      <c r="FC13" s="108">
        <f t="shared" si="68"/>
        <v>158126.19552250777</v>
      </c>
      <c r="FD13" s="108">
        <f t="shared" si="69"/>
        <v>158150.39059289833</v>
      </c>
      <c r="FE13" s="108">
        <f t="shared" si="70"/>
        <v>158174.58936540433</v>
      </c>
    </row>
    <row r="14" spans="1:161" ht="15.75" x14ac:dyDescent="0.25">
      <c r="A14" s="47" t="s">
        <v>194</v>
      </c>
      <c r="B14" s="12">
        <f>'Urb proj of all 25 ARs '!Q14</f>
        <v>42906.977456104927</v>
      </c>
      <c r="C14" s="12">
        <f>'Urb proj of all 25 ARs '!R14</f>
        <v>43249.705681597537</v>
      </c>
      <c r="D14" s="100">
        <f t="shared" si="10"/>
        <v>7.9877037678366229E-3</v>
      </c>
      <c r="E14" s="101">
        <f t="shared" si="11"/>
        <v>1.530111460066319E-4</v>
      </c>
      <c r="F14" s="69">
        <f t="shared" si="12"/>
        <v>42913.542701897168</v>
      </c>
      <c r="G14" s="69">
        <f t="shared" si="16"/>
        <v>42920.108952245188</v>
      </c>
      <c r="H14" s="69">
        <f t="shared" ref="H14:AM14" si="85">G14*(1+$E$14)</f>
        <v>42926.676207302698</v>
      </c>
      <c r="I14" s="69">
        <f t="shared" si="85"/>
        <v>42933.244467223434</v>
      </c>
      <c r="J14" s="69">
        <f t="shared" si="85"/>
        <v>42939.81373216115</v>
      </c>
      <c r="K14" s="69">
        <f t="shared" si="85"/>
        <v>42946.384002269617</v>
      </c>
      <c r="L14" s="69">
        <f t="shared" si="85"/>
        <v>42952.955277702647</v>
      </c>
      <c r="M14" s="69">
        <f t="shared" si="85"/>
        <v>42959.527558614063</v>
      </c>
      <c r="N14" s="69">
        <f t="shared" si="85"/>
        <v>42966.100845157707</v>
      </c>
      <c r="O14" s="69">
        <f t="shared" si="85"/>
        <v>42972.675137487458</v>
      </c>
      <c r="P14" s="69">
        <f t="shared" si="85"/>
        <v>42979.250435757218</v>
      </c>
      <c r="Q14" s="69">
        <f t="shared" si="85"/>
        <v>42985.826740120901</v>
      </c>
      <c r="R14" s="69">
        <f t="shared" si="85"/>
        <v>42992.404050732446</v>
      </c>
      <c r="S14" s="69">
        <f t="shared" si="85"/>
        <v>42998.982367745826</v>
      </c>
      <c r="T14" s="69">
        <f t="shared" si="85"/>
        <v>43005.561691315037</v>
      </c>
      <c r="U14" s="69">
        <f t="shared" si="85"/>
        <v>43012.142021594082</v>
      </c>
      <c r="V14" s="69">
        <f t="shared" si="85"/>
        <v>43018.723358737006</v>
      </c>
      <c r="W14" s="69">
        <f t="shared" si="85"/>
        <v>43025.305702897866</v>
      </c>
      <c r="X14" s="69">
        <f t="shared" si="85"/>
        <v>43031.889054230749</v>
      </c>
      <c r="Y14" s="69">
        <f t="shared" si="85"/>
        <v>43038.473412889769</v>
      </c>
      <c r="Z14" s="69">
        <f t="shared" si="85"/>
        <v>43045.058779029052</v>
      </c>
      <c r="AA14" s="69">
        <f t="shared" si="85"/>
        <v>43051.645152802754</v>
      </c>
      <c r="AB14" s="69">
        <f t="shared" si="85"/>
        <v>43058.232534365052</v>
      </c>
      <c r="AC14" s="69">
        <f t="shared" si="85"/>
        <v>43064.820923870153</v>
      </c>
      <c r="AD14" s="69">
        <f t="shared" si="85"/>
        <v>43071.410321472285</v>
      </c>
      <c r="AE14" s="69">
        <f t="shared" si="85"/>
        <v>43078.000727325692</v>
      </c>
      <c r="AF14" s="69">
        <f t="shared" si="85"/>
        <v>43084.592141584653</v>
      </c>
      <c r="AG14" s="69">
        <f t="shared" si="85"/>
        <v>43091.184564403462</v>
      </c>
      <c r="AH14" s="69">
        <f t="shared" si="85"/>
        <v>43097.777995936442</v>
      </c>
      <c r="AI14" s="69">
        <f t="shared" si="85"/>
        <v>43104.372436337937</v>
      </c>
      <c r="AJ14" s="69">
        <f t="shared" si="85"/>
        <v>43110.967885762315</v>
      </c>
      <c r="AK14" s="69">
        <f t="shared" si="85"/>
        <v>43117.564344363971</v>
      </c>
      <c r="AL14" s="69">
        <f t="shared" si="85"/>
        <v>43124.161812297316</v>
      </c>
      <c r="AM14" s="69">
        <f t="shared" si="85"/>
        <v>43130.760289716789</v>
      </c>
      <c r="AN14" s="69">
        <f t="shared" ref="AN14:BE14" si="86">AM14*(1+$E$14)</f>
        <v>43137.359776776859</v>
      </c>
      <c r="AO14" s="69">
        <f t="shared" si="86"/>
        <v>43143.960273632001</v>
      </c>
      <c r="AP14" s="69">
        <f t="shared" si="86"/>
        <v>43150.561780436736</v>
      </c>
      <c r="AQ14" s="69">
        <f t="shared" si="86"/>
        <v>43157.164297345589</v>
      </c>
      <c r="AR14" s="69">
        <f t="shared" si="86"/>
        <v>43163.767824513125</v>
      </c>
      <c r="AS14" s="69">
        <f t="shared" si="86"/>
        <v>43170.37236209392</v>
      </c>
      <c r="AT14" s="69">
        <f t="shared" si="86"/>
        <v>43176.977910242575</v>
      </c>
      <c r="AU14" s="69">
        <f t="shared" si="86"/>
        <v>43183.584469113724</v>
      </c>
      <c r="AV14" s="69">
        <f t="shared" si="86"/>
        <v>43190.19203886202</v>
      </c>
      <c r="AW14" s="69">
        <f t="shared" si="86"/>
        <v>43196.800619642134</v>
      </c>
      <c r="AX14" s="69">
        <f t="shared" si="86"/>
        <v>43203.410211608767</v>
      </c>
      <c r="AY14" s="69">
        <f t="shared" si="86"/>
        <v>43210.020814916643</v>
      </c>
      <c r="AZ14" s="69">
        <f t="shared" si="86"/>
        <v>43216.632429720506</v>
      </c>
      <c r="BA14" s="69">
        <f t="shared" si="86"/>
        <v>43223.245056175125</v>
      </c>
      <c r="BB14" s="69">
        <f t="shared" si="86"/>
        <v>43229.858694435294</v>
      </c>
      <c r="BC14" s="69">
        <f t="shared" si="86"/>
        <v>43236.473344655831</v>
      </c>
      <c r="BD14" s="69">
        <f t="shared" si="86"/>
        <v>43243.089006991584</v>
      </c>
      <c r="BE14" s="69">
        <f t="shared" si="86"/>
        <v>43249.705681597414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50976.119400513468</v>
      </c>
      <c r="DG14" s="108">
        <f t="shared" si="20"/>
        <v>50983.91931496191</v>
      </c>
      <c r="DH14" s="108">
        <f t="shared" si="21"/>
        <v>50991.720422884195</v>
      </c>
      <c r="DI14" s="108">
        <f t="shared" si="22"/>
        <v>50999.522724462957</v>
      </c>
      <c r="DJ14" s="108">
        <f t="shared" si="23"/>
        <v>56110.530944482052</v>
      </c>
      <c r="DK14" s="108">
        <f t="shared" si="24"/>
        <v>56119.116481124904</v>
      </c>
      <c r="DL14" s="108">
        <f t="shared" si="25"/>
        <v>56127.703331450561</v>
      </c>
      <c r="DM14" s="108">
        <f t="shared" si="26"/>
        <v>56136.291495660029</v>
      </c>
      <c r="DN14" s="108">
        <f t="shared" si="27"/>
        <v>51240.033678805994</v>
      </c>
      <c r="DO14" s="108">
        <f t="shared" si="28"/>
        <v>51247.873975080598</v>
      </c>
      <c r="DP14" s="108">
        <f t="shared" si="29"/>
        <v>51255.715471007934</v>
      </c>
      <c r="DQ14" s="108">
        <f t="shared" si="30"/>
        <v>51263.558166771545</v>
      </c>
      <c r="DR14" s="108">
        <f t="shared" si="31"/>
        <v>51271.402062555018</v>
      </c>
      <c r="DS14" s="108">
        <f t="shared" si="32"/>
        <v>52208.611909858817</v>
      </c>
      <c r="DT14" s="108">
        <f t="shared" si="33"/>
        <v>52216.600409398561</v>
      </c>
      <c r="DU14" s="108">
        <f t="shared" si="34"/>
        <v>52224.590131267774</v>
      </c>
      <c r="DV14" s="108">
        <f t="shared" si="35"/>
        <v>52232.581075653485</v>
      </c>
      <c r="DW14" s="108">
        <f t="shared" si="36"/>
        <v>50701.319497637298</v>
      </c>
      <c r="DX14" s="108">
        <f t="shared" si="37"/>
        <v>50709.077364637677</v>
      </c>
      <c r="DY14" s="108">
        <f t="shared" si="38"/>
        <v>50716.836418678176</v>
      </c>
      <c r="DZ14" s="108">
        <f t="shared" si="39"/>
        <v>50724.596659940435</v>
      </c>
      <c r="EA14" s="108">
        <f t="shared" si="40"/>
        <v>52070.121706664744</v>
      </c>
      <c r="EB14" s="108">
        <f t="shared" si="41"/>
        <v>52078.089015659782</v>
      </c>
      <c r="EC14" s="108">
        <f t="shared" si="42"/>
        <v>52086.057543741896</v>
      </c>
      <c r="ED14" s="108">
        <f t="shared" si="43"/>
        <v>52094.027291097635</v>
      </c>
      <c r="EE14" s="108">
        <f t="shared" si="44"/>
        <v>52101.998257913539</v>
      </c>
      <c r="EF14" s="108">
        <f t="shared" si="45"/>
        <v>49508.415262955808</v>
      </c>
      <c r="EG14" s="108">
        <f t="shared" si="46"/>
        <v>49515.990602312158</v>
      </c>
      <c r="EH14" s="108">
        <f t="shared" si="47"/>
        <v>49523.567100779866</v>
      </c>
      <c r="EI14" s="108">
        <f t="shared" si="48"/>
        <v>49531.144758536291</v>
      </c>
      <c r="EJ14" s="108">
        <f t="shared" si="49"/>
        <v>49507.89328362191</v>
      </c>
      <c r="EK14" s="108">
        <f t="shared" si="50"/>
        <v>49515.468543109615</v>
      </c>
      <c r="EL14" s="108">
        <f t="shared" si="51"/>
        <v>49523.044961696447</v>
      </c>
      <c r="EM14" s="108">
        <f t="shared" si="52"/>
        <v>49530.622539559772</v>
      </c>
      <c r="EN14" s="108">
        <f t="shared" si="53"/>
        <v>53224.640910644441</v>
      </c>
      <c r="EO14" s="108">
        <f t="shared" si="54"/>
        <v>53232.784873945966</v>
      </c>
      <c r="EP14" s="108">
        <f t="shared" si="55"/>
        <v>53240.930083364656</v>
      </c>
      <c r="EQ14" s="108">
        <f t="shared" si="56"/>
        <v>53249.076539091169</v>
      </c>
      <c r="ER14" s="108">
        <f t="shared" si="57"/>
        <v>53257.224241316217</v>
      </c>
      <c r="ES14" s="108">
        <f t="shared" si="58"/>
        <v>53408.439795339087</v>
      </c>
      <c r="ET14" s="108">
        <f t="shared" si="59"/>
        <v>53416.611881918594</v>
      </c>
      <c r="EU14" s="108">
        <f t="shared" si="60"/>
        <v>53424.785218918434</v>
      </c>
      <c r="EV14" s="108">
        <f t="shared" si="61"/>
        <v>53432.959806529943</v>
      </c>
      <c r="EW14" s="108">
        <f t="shared" si="62"/>
        <v>52815.00255758578</v>
      </c>
      <c r="EX14" s="108">
        <f t="shared" si="63"/>
        <v>52823.083841653461</v>
      </c>
      <c r="EY14" s="108">
        <f t="shared" si="64"/>
        <v>52831.166362247677</v>
      </c>
      <c r="EZ14" s="108">
        <f t="shared" si="65"/>
        <v>52839.250119557641</v>
      </c>
      <c r="FA14" s="108">
        <f t="shared" si="66"/>
        <v>49328.347298758403</v>
      </c>
      <c r="FB14" s="108">
        <f t="shared" si="67"/>
        <v>49335.895085709191</v>
      </c>
      <c r="FC14" s="108">
        <f t="shared" si="68"/>
        <v>49343.444027555517</v>
      </c>
      <c r="FD14" s="108">
        <f t="shared" si="69"/>
        <v>49350.994124474091</v>
      </c>
      <c r="FE14" s="108">
        <f t="shared" si="70"/>
        <v>49358.545376641647</v>
      </c>
    </row>
    <row r="15" spans="1:161" ht="15.75" x14ac:dyDescent="0.25">
      <c r="A15" s="47" t="s">
        <v>179</v>
      </c>
      <c r="B15" s="12">
        <f>'Urb proj of all 25 ARs '!Q15</f>
        <v>2677.0361749304589</v>
      </c>
      <c r="C15" s="12">
        <f>'Urb proj of all 25 ARs '!R15</f>
        <v>2698.4195468715857</v>
      </c>
      <c r="D15" s="100">
        <f t="shared" si="10"/>
        <v>7.9877037678365691E-3</v>
      </c>
      <c r="E15" s="101">
        <f t="shared" si="11"/>
        <v>1.530111460066319E-4</v>
      </c>
      <c r="F15" s="69">
        <f t="shared" si="12"/>
        <v>2677.4457913034862</v>
      </c>
      <c r="G15" s="69">
        <f t="shared" si="16"/>
        <v>2677.8554703523841</v>
      </c>
      <c r="H15" s="69">
        <f t="shared" ref="H15:AM15" si="87">G15*(1+$E$15)</f>
        <v>2678.2652120867428</v>
      </c>
      <c r="I15" s="69">
        <f t="shared" si="87"/>
        <v>2678.6750165161538</v>
      </c>
      <c r="J15" s="69">
        <f t="shared" si="87"/>
        <v>2679.0848836502105</v>
      </c>
      <c r="K15" s="69">
        <f t="shared" si="87"/>
        <v>2679.494813498507</v>
      </c>
      <c r="L15" s="69">
        <f t="shared" si="87"/>
        <v>2679.9048060706391</v>
      </c>
      <c r="M15" s="69">
        <f t="shared" si="87"/>
        <v>2680.3148613762046</v>
      </c>
      <c r="N15" s="69">
        <f t="shared" si="87"/>
        <v>2680.7249794248023</v>
      </c>
      <c r="O15" s="69">
        <f t="shared" si="87"/>
        <v>2681.1351602260329</v>
      </c>
      <c r="P15" s="69">
        <f t="shared" si="87"/>
        <v>2681.5454037894979</v>
      </c>
      <c r="Q15" s="69">
        <f t="shared" si="87"/>
        <v>2681.9557101248006</v>
      </c>
      <c r="R15" s="69">
        <f t="shared" si="87"/>
        <v>2682.3660792415458</v>
      </c>
      <c r="S15" s="69">
        <f t="shared" si="87"/>
        <v>2682.77651114934</v>
      </c>
      <c r="T15" s="69">
        <f t="shared" si="87"/>
        <v>2683.1870058577906</v>
      </c>
      <c r="U15" s="69">
        <f t="shared" si="87"/>
        <v>2683.597563376507</v>
      </c>
      <c r="V15" s="69">
        <f t="shared" si="87"/>
        <v>2684.0081837150997</v>
      </c>
      <c r="W15" s="69">
        <f t="shared" si="87"/>
        <v>2684.4188668831812</v>
      </c>
      <c r="X15" s="69">
        <f t="shared" si="87"/>
        <v>2684.8296128903648</v>
      </c>
      <c r="Y15" s="69">
        <f t="shared" si="87"/>
        <v>2685.2404217462658</v>
      </c>
      <c r="Z15" s="69">
        <f t="shared" si="87"/>
        <v>2685.6512934605007</v>
      </c>
      <c r="AA15" s="69">
        <f t="shared" si="87"/>
        <v>2686.0622280426874</v>
      </c>
      <c r="AB15" s="69">
        <f t="shared" si="87"/>
        <v>2686.4732255024455</v>
      </c>
      <c r="AC15" s="69">
        <f t="shared" si="87"/>
        <v>2686.8842858493958</v>
      </c>
      <c r="AD15" s="69">
        <f t="shared" si="87"/>
        <v>2687.2954090931607</v>
      </c>
      <c r="AE15" s="69">
        <f t="shared" si="87"/>
        <v>2687.7065952433645</v>
      </c>
      <c r="AF15" s="69">
        <f t="shared" si="87"/>
        <v>2688.1178443096323</v>
      </c>
      <c r="AG15" s="69">
        <f t="shared" si="87"/>
        <v>2688.5291563015912</v>
      </c>
      <c r="AH15" s="69">
        <f t="shared" si="87"/>
        <v>2688.9405312288691</v>
      </c>
      <c r="AI15" s="69">
        <f t="shared" si="87"/>
        <v>2689.3519691010961</v>
      </c>
      <c r="AJ15" s="69">
        <f t="shared" si="87"/>
        <v>2689.7634699279033</v>
      </c>
      <c r="AK15" s="69">
        <f t="shared" si="87"/>
        <v>2690.1750337189237</v>
      </c>
      <c r="AL15" s="69">
        <f t="shared" si="87"/>
        <v>2690.5866604837915</v>
      </c>
      <c r="AM15" s="69">
        <f t="shared" si="87"/>
        <v>2690.9983502321425</v>
      </c>
      <c r="AN15" s="69">
        <f t="shared" ref="AN15:BE15" si="88">AM15*(1+$E$15)</f>
        <v>2691.4101029736134</v>
      </c>
      <c r="AO15" s="69">
        <f t="shared" si="88"/>
        <v>2691.8219187178433</v>
      </c>
      <c r="AP15" s="69">
        <f t="shared" si="88"/>
        <v>2692.2337974744723</v>
      </c>
      <c r="AQ15" s="69">
        <f t="shared" si="88"/>
        <v>2692.6457392531415</v>
      </c>
      <c r="AR15" s="69">
        <f t="shared" si="88"/>
        <v>2693.0577440634947</v>
      </c>
      <c r="AS15" s="69">
        <f t="shared" si="88"/>
        <v>2693.4698119151758</v>
      </c>
      <c r="AT15" s="69">
        <f t="shared" si="88"/>
        <v>2693.8819428178313</v>
      </c>
      <c r="AU15" s="69">
        <f t="shared" si="88"/>
        <v>2694.2941367811086</v>
      </c>
      <c r="AV15" s="69">
        <f t="shared" si="88"/>
        <v>2694.7063938146566</v>
      </c>
      <c r="AW15" s="69">
        <f t="shared" si="88"/>
        <v>2695.1187139281255</v>
      </c>
      <c r="AX15" s="69">
        <f t="shared" si="88"/>
        <v>2695.5310971311678</v>
      </c>
      <c r="AY15" s="69">
        <f t="shared" si="88"/>
        <v>2695.9435434334364</v>
      </c>
      <c r="AZ15" s="69">
        <f t="shared" si="88"/>
        <v>2696.3560528445864</v>
      </c>
      <c r="BA15" s="69">
        <f t="shared" si="88"/>
        <v>2696.7686253742741</v>
      </c>
      <c r="BB15" s="69">
        <f t="shared" si="88"/>
        <v>2697.1812610321572</v>
      </c>
      <c r="BC15" s="69">
        <f t="shared" si="88"/>
        <v>2697.5939598278951</v>
      </c>
      <c r="BD15" s="69">
        <f t="shared" si="88"/>
        <v>2698.0067217711489</v>
      </c>
      <c r="BE15" s="69">
        <f t="shared" si="88"/>
        <v>2698.4195468715807</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8799.8705057871393</v>
      </c>
      <c r="DG15" s="108">
        <f t="shared" si="20"/>
        <v>8801.2169840579409</v>
      </c>
      <c r="DH15" s="108">
        <f t="shared" si="21"/>
        <v>8802.5636683549237</v>
      </c>
      <c r="DI15" s="108">
        <f t="shared" si="22"/>
        <v>8803.9105587096146</v>
      </c>
      <c r="DJ15" s="108">
        <f t="shared" si="23"/>
        <v>10162.653948456065</v>
      </c>
      <c r="DK15" s="108">
        <f t="shared" si="24"/>
        <v>10164.208947783187</v>
      </c>
      <c r="DL15" s="108">
        <f t="shared" si="25"/>
        <v>10165.764185042539</v>
      </c>
      <c r="DM15" s="108">
        <f t="shared" si="26"/>
        <v>10167.319660270525</v>
      </c>
      <c r="DN15" s="108">
        <f t="shared" si="27"/>
        <v>8011.0103799997751</v>
      </c>
      <c r="DO15" s="108">
        <f t="shared" si="28"/>
        <v>8012.2361538786909</v>
      </c>
      <c r="DP15" s="108">
        <f t="shared" si="29"/>
        <v>8013.4621153146718</v>
      </c>
      <c r="DQ15" s="108">
        <f t="shared" si="30"/>
        <v>8014.688264336417</v>
      </c>
      <c r="DR15" s="108">
        <f t="shared" si="31"/>
        <v>8015.9146009726292</v>
      </c>
      <c r="DS15" s="108">
        <f t="shared" si="32"/>
        <v>8179.5922783890583</v>
      </c>
      <c r="DT15" s="108">
        <f t="shared" si="33"/>
        <v>8180.8438471774416</v>
      </c>
      <c r="DU15" s="108">
        <f t="shared" si="34"/>
        <v>8182.0956074697988</v>
      </c>
      <c r="DV15" s="108">
        <f t="shared" si="35"/>
        <v>8183.3475592954337</v>
      </c>
      <c r="DW15" s="108">
        <f t="shared" si="36"/>
        <v>7596.7115007084158</v>
      </c>
      <c r="DX15" s="108">
        <f t="shared" si="37"/>
        <v>7597.8738822410205</v>
      </c>
      <c r="DY15" s="108">
        <f t="shared" si="38"/>
        <v>7599.0364416309567</v>
      </c>
      <c r="DZ15" s="108">
        <f t="shared" si="39"/>
        <v>7600.1991789054373</v>
      </c>
      <c r="EA15" s="108">
        <f t="shared" si="40"/>
        <v>8010.473068302309</v>
      </c>
      <c r="EB15" s="108">
        <f t="shared" si="41"/>
        <v>8011.6987599665454</v>
      </c>
      <c r="EC15" s="108">
        <f t="shared" si="42"/>
        <v>8012.9246391752686</v>
      </c>
      <c r="ED15" s="108">
        <f t="shared" si="43"/>
        <v>8014.1507059571732</v>
      </c>
      <c r="EE15" s="108">
        <f t="shared" si="44"/>
        <v>8015.3769603409619</v>
      </c>
      <c r="EF15" s="108">
        <f t="shared" si="45"/>
        <v>8989.2442411093052</v>
      </c>
      <c r="EG15" s="108">
        <f t="shared" si="46"/>
        <v>8990.6196956723725</v>
      </c>
      <c r="EH15" s="108">
        <f t="shared" si="47"/>
        <v>8991.9953606953168</v>
      </c>
      <c r="EI15" s="108">
        <f t="shared" si="48"/>
        <v>8993.3712362103433</v>
      </c>
      <c r="EJ15" s="108">
        <f t="shared" si="49"/>
        <v>9246.2395998302181</v>
      </c>
      <c r="EK15" s="108">
        <f t="shared" si="50"/>
        <v>9247.6543775476403</v>
      </c>
      <c r="EL15" s="108">
        <f t="shared" si="51"/>
        <v>9249.0693717418235</v>
      </c>
      <c r="EM15" s="108">
        <f t="shared" si="52"/>
        <v>9250.484582445888</v>
      </c>
      <c r="EN15" s="108">
        <f t="shared" si="53"/>
        <v>10225.384992997682</v>
      </c>
      <c r="EO15" s="108">
        <f t="shared" si="54"/>
        <v>10226.949590873821</v>
      </c>
      <c r="EP15" s="108">
        <f t="shared" si="55"/>
        <v>10228.514428150873</v>
      </c>
      <c r="EQ15" s="108">
        <f t="shared" si="56"/>
        <v>10230.079504865469</v>
      </c>
      <c r="ER15" s="108">
        <f t="shared" si="57"/>
        <v>10231.644821054248</v>
      </c>
      <c r="ES15" s="108">
        <f t="shared" si="58"/>
        <v>9923.0983913893069</v>
      </c>
      <c r="ET15" s="108">
        <f t="shared" si="59"/>
        <v>9924.6167360461095</v>
      </c>
      <c r="EU15" s="108">
        <f t="shared" si="60"/>
        <v>9926.1353130265707</v>
      </c>
      <c r="EV15" s="108">
        <f t="shared" si="61"/>
        <v>9927.6541223662334</v>
      </c>
      <c r="EW15" s="108">
        <f t="shared" si="62"/>
        <v>9471.930509535905</v>
      </c>
      <c r="EX15" s="108">
        <f t="shared" si="63"/>
        <v>9473.3798204780651</v>
      </c>
      <c r="EY15" s="108">
        <f t="shared" si="64"/>
        <v>9474.8293531809522</v>
      </c>
      <c r="EZ15" s="108">
        <f t="shared" si="65"/>
        <v>9476.2791076784997</v>
      </c>
      <c r="FA15" s="108">
        <f t="shared" si="66"/>
        <v>8383.9063058653537</v>
      </c>
      <c r="FB15" s="108">
        <f t="shared" si="67"/>
        <v>8385.1891369772275</v>
      </c>
      <c r="FC15" s="108">
        <f t="shared" si="68"/>
        <v>8386.472164376557</v>
      </c>
      <c r="FD15" s="108">
        <f t="shared" si="69"/>
        <v>8387.755388093381</v>
      </c>
      <c r="FE15" s="108">
        <f t="shared" si="70"/>
        <v>8389.0388081577366</v>
      </c>
    </row>
    <row r="16" spans="1:161" ht="15.75" x14ac:dyDescent="0.25">
      <c r="A16" s="47" t="s">
        <v>170</v>
      </c>
      <c r="B16" s="12">
        <f>'Urb proj of all 25 ARs '!Q16</f>
        <v>20296.518554372007</v>
      </c>
      <c r="C16" s="12">
        <f>'Urb proj of all 25 ARs '!R16</f>
        <v>20458.641132102726</v>
      </c>
      <c r="D16" s="100">
        <f t="shared" si="10"/>
        <v>7.9877037678364182E-3</v>
      </c>
      <c r="E16" s="101">
        <f t="shared" si="11"/>
        <v>1.530111460066319E-4</v>
      </c>
      <c r="F16" s="69">
        <f t="shared" si="12"/>
        <v>20299.624147935956</v>
      </c>
      <c r="G16" s="69">
        <f t="shared" si="13"/>
        <v>20302.730216690336</v>
      </c>
      <c r="H16" s="69">
        <f>G16*(1+$E$16)</f>
        <v>20305.836760707854</v>
      </c>
      <c r="I16" s="69">
        <f t="shared" ref="I16:BE16" si="89">H16*(1+$E$16)</f>
        <v>20308.943780061232</v>
      </c>
      <c r="J16" s="69">
        <f t="shared" si="89"/>
        <v>20312.051274823203</v>
      </c>
      <c r="K16" s="69">
        <f t="shared" si="89"/>
        <v>20315.159245066508</v>
      </c>
      <c r="L16" s="69">
        <f t="shared" si="89"/>
        <v>20318.267690863904</v>
      </c>
      <c r="M16" s="69">
        <f t="shared" si="89"/>
        <v>20321.376612288153</v>
      </c>
      <c r="N16" s="69">
        <f t="shared" si="89"/>
        <v>20324.48600941203</v>
      </c>
      <c r="O16" s="69">
        <f t="shared" si="89"/>
        <v>20327.595882308327</v>
      </c>
      <c r="P16" s="69">
        <f t="shared" si="89"/>
        <v>20330.70623104984</v>
      </c>
      <c r="Q16" s="69">
        <f t="shared" si="89"/>
        <v>20333.817055709376</v>
      </c>
      <c r="R16" s="69">
        <f t="shared" si="89"/>
        <v>20336.92835635976</v>
      </c>
      <c r="S16" s="69">
        <f t="shared" si="89"/>
        <v>20340.04013307382</v>
      </c>
      <c r="T16" s="69">
        <f t="shared" si="89"/>
        <v>20343.152385924404</v>
      </c>
      <c r="U16" s="69">
        <f t="shared" si="89"/>
        <v>20346.265114984362</v>
      </c>
      <c r="V16" s="69">
        <f t="shared" si="89"/>
        <v>20349.378320326559</v>
      </c>
      <c r="W16" s="69">
        <f t="shared" si="89"/>
        <v>20352.492002023875</v>
      </c>
      <c r="X16" s="69">
        <f t="shared" si="89"/>
        <v>20355.606160149197</v>
      </c>
      <c r="Y16" s="69">
        <f t="shared" si="89"/>
        <v>20358.720794775421</v>
      </c>
      <c r="Z16" s="69">
        <f t="shared" si="89"/>
        <v>20361.835905975458</v>
      </c>
      <c r="AA16" s="69">
        <f t="shared" si="89"/>
        <v>20364.951493822231</v>
      </c>
      <c r="AB16" s="69">
        <f t="shared" si="89"/>
        <v>20368.06755838867</v>
      </c>
      <c r="AC16" s="69">
        <f t="shared" si="89"/>
        <v>20371.184099747719</v>
      </c>
      <c r="AD16" s="69">
        <f t="shared" si="89"/>
        <v>20374.301117972333</v>
      </c>
      <c r="AE16" s="69">
        <f t="shared" si="89"/>
        <v>20377.418613135476</v>
      </c>
      <c r="AF16" s="69">
        <f t="shared" si="89"/>
        <v>20380.536585310128</v>
      </c>
      <c r="AG16" s="69">
        <f t="shared" si="89"/>
        <v>20383.655034569278</v>
      </c>
      <c r="AH16" s="69">
        <f t="shared" si="89"/>
        <v>20386.77396098592</v>
      </c>
      <c r="AI16" s="69">
        <f t="shared" si="89"/>
        <v>20389.89336463307</v>
      </c>
      <c r="AJ16" s="69">
        <f t="shared" si="89"/>
        <v>20393.013245583745</v>
      </c>
      <c r="AK16" s="69">
        <f t="shared" si="89"/>
        <v>20396.133603910981</v>
      </c>
      <c r="AL16" s="69">
        <f t="shared" si="89"/>
        <v>20399.254439687818</v>
      </c>
      <c r="AM16" s="69">
        <f t="shared" si="89"/>
        <v>20402.375752987315</v>
      </c>
      <c r="AN16" s="69">
        <f t="shared" si="89"/>
        <v>20405.497543882539</v>
      </c>
      <c r="AO16" s="69">
        <f t="shared" si="89"/>
        <v>20408.619812446563</v>
      </c>
      <c r="AP16" s="69">
        <f t="shared" si="89"/>
        <v>20411.742558752478</v>
      </c>
      <c r="AQ16" s="69">
        <f t="shared" si="89"/>
        <v>20414.865782873385</v>
      </c>
      <c r="AR16" s="69">
        <f t="shared" si="89"/>
        <v>20417.989484882393</v>
      </c>
      <c r="AS16" s="69">
        <f t="shared" si="89"/>
        <v>20421.113664852626</v>
      </c>
      <c r="AT16" s="69">
        <f t="shared" si="89"/>
        <v>20424.238322857218</v>
      </c>
      <c r="AU16" s="69">
        <f t="shared" si="89"/>
        <v>20427.36345896931</v>
      </c>
      <c r="AV16" s="69">
        <f t="shared" si="89"/>
        <v>20430.489073262062</v>
      </c>
      <c r="AW16" s="69">
        <f t="shared" si="89"/>
        <v>20433.615165808638</v>
      </c>
      <c r="AX16" s="69">
        <f t="shared" si="89"/>
        <v>20436.741736682216</v>
      </c>
      <c r="AY16" s="69">
        <f t="shared" si="89"/>
        <v>20439.868785955987</v>
      </c>
      <c r="AZ16" s="69">
        <f t="shared" si="89"/>
        <v>20442.996313703152</v>
      </c>
      <c r="BA16" s="69">
        <f t="shared" si="89"/>
        <v>20446.124319996921</v>
      </c>
      <c r="BB16" s="69">
        <f t="shared" si="89"/>
        <v>20449.252804910517</v>
      </c>
      <c r="BC16" s="69">
        <f t="shared" si="89"/>
        <v>20452.381768517174</v>
      </c>
      <c r="BD16" s="69">
        <f t="shared" si="89"/>
        <v>20455.511210890141</v>
      </c>
      <c r="BE16" s="69">
        <f t="shared" si="89"/>
        <v>20458.641132102672</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21823.16232592825</v>
      </c>
      <c r="DG16" s="108">
        <f t="shared" si="15"/>
        <v>21826.501513005231</v>
      </c>
      <c r="DH16" s="108">
        <f t="shared" si="15"/>
        <v>21829.841211015049</v>
      </c>
      <c r="DI16" s="108">
        <f t="shared" si="15"/>
        <v>21833.181420035889</v>
      </c>
      <c r="DJ16" s="108">
        <f t="shared" si="15"/>
        <v>23175.403160376762</v>
      </c>
      <c r="DK16" s="108">
        <f t="shared" si="15"/>
        <v>23178.949255373496</v>
      </c>
      <c r="DL16" s="108">
        <f t="shared" si="15"/>
        <v>23182.495892962292</v>
      </c>
      <c r="DM16" s="108">
        <f t="shared" si="15"/>
        <v>23186.043073226167</v>
      </c>
      <c r="DN16" s="108">
        <f t="shared" si="15"/>
        <v>20168.92272085842</v>
      </c>
      <c r="DO16" s="108">
        <f t="shared" si="15"/>
        <v>20172.008790837659</v>
      </c>
      <c r="DP16" s="108">
        <f t="shared" si="15"/>
        <v>20175.095333019999</v>
      </c>
      <c r="DQ16" s="108">
        <f t="shared" si="15"/>
        <v>20178.182347477697</v>
      </c>
      <c r="DR16" s="108">
        <f t="shared" si="15"/>
        <v>20181.269834283015</v>
      </c>
      <c r="DS16" s="108">
        <f t="shared" si="15"/>
        <v>21370.644529407356</v>
      </c>
      <c r="DT16" s="108">
        <f t="shared" si="15"/>
        <v>21373.914476217702</v>
      </c>
      <c r="DU16" s="108">
        <f t="shared" si="15"/>
        <v>21377.184923366356</v>
      </c>
      <c r="DV16" s="108">
        <f t="shared" ref="DV16:EK28" si="90">V16*BV16</f>
        <v>21380.455870929873</v>
      </c>
      <c r="DW16" s="108">
        <f t="shared" si="90"/>
        <v>20453.182778072452</v>
      </c>
      <c r="DX16" s="108">
        <f t="shared" si="90"/>
        <v>20456.312343008813</v>
      </c>
      <c r="DY16" s="108">
        <f t="shared" si="90"/>
        <v>20459.442386803486</v>
      </c>
      <c r="DZ16" s="108">
        <f t="shared" si="90"/>
        <v>20462.572909529747</v>
      </c>
      <c r="EA16" s="108">
        <f t="shared" si="90"/>
        <v>21341.249044669414</v>
      </c>
      <c r="EB16" s="108">
        <f t="shared" si="90"/>
        <v>21344.51449364295</v>
      </c>
      <c r="EC16" s="108">
        <f t="shared" si="90"/>
        <v>21347.780442266576</v>
      </c>
      <c r="ED16" s="108">
        <f t="shared" si="90"/>
        <v>21351.046890616744</v>
      </c>
      <c r="EE16" s="108">
        <f t="shared" si="90"/>
        <v>21354.313838769918</v>
      </c>
      <c r="EF16" s="108">
        <f t="shared" si="90"/>
        <v>20860.191701538864</v>
      </c>
      <c r="EG16" s="108">
        <f t="shared" si="90"/>
        <v>20863.383543377036</v>
      </c>
      <c r="EH16" s="108">
        <f t="shared" si="90"/>
        <v>20866.575873602585</v>
      </c>
      <c r="EI16" s="108">
        <f t="shared" si="90"/>
        <v>20869.768692290239</v>
      </c>
      <c r="EJ16" s="108">
        <f t="shared" si="90"/>
        <v>21192.094208746625</v>
      </c>
      <c r="EK16" s="108">
        <f t="shared" si="90"/>
        <v>21195.336835367787</v>
      </c>
      <c r="EL16" s="108">
        <f t="shared" ref="EL16:FA28" si="91">AL16*CL16</f>
        <v>21198.579958146962</v>
      </c>
      <c r="EM16" s="108">
        <f t="shared" si="91"/>
        <v>21201.82357716007</v>
      </c>
      <c r="EN16" s="108">
        <f t="shared" si="91"/>
        <v>23026.863196258841</v>
      </c>
      <c r="EO16" s="108">
        <f t="shared" si="91"/>
        <v>23030.386562985437</v>
      </c>
      <c r="EP16" s="108">
        <f t="shared" si="91"/>
        <v>23033.910468826412</v>
      </c>
      <c r="EQ16" s="108">
        <f t="shared" si="91"/>
        <v>23037.434913864265</v>
      </c>
      <c r="ER16" s="108">
        <f t="shared" si="91"/>
        <v>23040.959898181485</v>
      </c>
      <c r="ES16" s="108">
        <f t="shared" si="91"/>
        <v>22773.832591498478</v>
      </c>
      <c r="ET16" s="108">
        <f t="shared" si="91"/>
        <v>22777.317241722267</v>
      </c>
      <c r="EU16" s="108">
        <f t="shared" si="91"/>
        <v>22780.802425136379</v>
      </c>
      <c r="EV16" s="108">
        <f t="shared" si="91"/>
        <v>22784.288141822402</v>
      </c>
      <c r="EW16" s="108">
        <f t="shared" si="91"/>
        <v>22359.787846983596</v>
      </c>
      <c r="EX16" s="108">
        <f t="shared" si="91"/>
        <v>22363.209143746528</v>
      </c>
      <c r="EY16" s="108">
        <f t="shared" si="91"/>
        <v>22366.630964005995</v>
      </c>
      <c r="EZ16" s="108">
        <f t="shared" si="91"/>
        <v>22370.053307842107</v>
      </c>
      <c r="FA16" s="108">
        <f t="shared" si="91"/>
        <v>20535.027931217599</v>
      </c>
      <c r="FB16" s="108">
        <f t="shared" ref="FB16:FE28" si="92">BB16*DB16</f>
        <v>20538.170019374633</v>
      </c>
      <c r="FC16" s="108">
        <f t="shared" si="92"/>
        <v>20541.312588306177</v>
      </c>
      <c r="FD16" s="108">
        <f t="shared" si="92"/>
        <v>20544.455638085794</v>
      </c>
      <c r="FE16" s="108">
        <f t="shared" si="92"/>
        <v>20547.599168787059</v>
      </c>
    </row>
    <row r="17" spans="1:161" ht="15.75" x14ac:dyDescent="0.25">
      <c r="A17" s="87" t="s">
        <v>174</v>
      </c>
      <c r="B17" s="12">
        <f>'Urb proj of all 25 ARs '!Q17</f>
        <v>24537.036346557798</v>
      </c>
      <c r="C17" s="12">
        <f>'Urb proj of all 25 ARs '!R17</f>
        <v>24733.030924234739</v>
      </c>
      <c r="D17" s="100">
        <f t="shared" si="10"/>
        <v>7.9877037678365397E-3</v>
      </c>
      <c r="E17" s="101">
        <f t="shared" si="11"/>
        <v>1.530111460066319E-4</v>
      </c>
      <c r="F17" s="69">
        <f t="shared" si="12"/>
        <v>24540.790786608792</v>
      </c>
      <c r="G17" s="69">
        <f t="shared" si="13"/>
        <v>24544.54580113096</v>
      </c>
      <c r="H17" s="69">
        <f>G17*(1+$E$17)</f>
        <v>24548.301390212204</v>
      </c>
      <c r="I17" s="69">
        <f t="shared" ref="I17:BE17" si="93">H17*(1+$E$17)</f>
        <v>24552.057553940438</v>
      </c>
      <c r="J17" s="69">
        <f t="shared" si="93"/>
        <v>24555.814292403586</v>
      </c>
      <c r="K17" s="69">
        <f t="shared" si="93"/>
        <v>24559.571605689591</v>
      </c>
      <c r="L17" s="69">
        <f t="shared" si="93"/>
        <v>24563.329493886409</v>
      </c>
      <c r="M17" s="69">
        <f t="shared" si="93"/>
        <v>24567.087957082007</v>
      </c>
      <c r="N17" s="69">
        <f t="shared" si="93"/>
        <v>24570.846995364365</v>
      </c>
      <c r="O17" s="69">
        <f t="shared" si="93"/>
        <v>24574.606608821479</v>
      </c>
      <c r="P17" s="69">
        <f t="shared" si="93"/>
        <v>24578.366797541355</v>
      </c>
      <c r="Q17" s="69">
        <f t="shared" si="93"/>
        <v>24582.127561612018</v>
      </c>
      <c r="R17" s="69">
        <f t="shared" si="93"/>
        <v>24585.888901121503</v>
      </c>
      <c r="S17" s="69">
        <f t="shared" si="93"/>
        <v>24589.650816157857</v>
      </c>
      <c r="T17" s="69">
        <f t="shared" si="93"/>
        <v>24593.41330680914</v>
      </c>
      <c r="U17" s="69">
        <f t="shared" si="93"/>
        <v>24597.176373163431</v>
      </c>
      <c r="V17" s="69">
        <f t="shared" si="93"/>
        <v>24600.940015308817</v>
      </c>
      <c r="W17" s="69">
        <f t="shared" si="93"/>
        <v>24604.704233333399</v>
      </c>
      <c r="X17" s="69">
        <f t="shared" si="93"/>
        <v>24608.469027325296</v>
      </c>
      <c r="Y17" s="69">
        <f t="shared" si="93"/>
        <v>24612.234397372635</v>
      </c>
      <c r="Z17" s="69">
        <f t="shared" si="93"/>
        <v>24616.000343563559</v>
      </c>
      <c r="AA17" s="69">
        <f t="shared" si="93"/>
        <v>24619.766865986228</v>
      </c>
      <c r="AB17" s="69">
        <f t="shared" si="93"/>
        <v>24623.533964728809</v>
      </c>
      <c r="AC17" s="69">
        <f t="shared" si="93"/>
        <v>24627.301639879486</v>
      </c>
      <c r="AD17" s="69">
        <f t="shared" si="93"/>
        <v>24631.069891526455</v>
      </c>
      <c r="AE17" s="69">
        <f t="shared" si="93"/>
        <v>24634.838719757925</v>
      </c>
      <c r="AF17" s="69">
        <f t="shared" si="93"/>
        <v>24638.608124662125</v>
      </c>
      <c r="AG17" s="69">
        <f t="shared" si="93"/>
        <v>24642.378106327287</v>
      </c>
      <c r="AH17" s="69">
        <f t="shared" si="93"/>
        <v>24646.148664841665</v>
      </c>
      <c r="AI17" s="69">
        <f t="shared" si="93"/>
        <v>24649.919800293523</v>
      </c>
      <c r="AJ17" s="69">
        <f t="shared" si="93"/>
        <v>24653.691512771136</v>
      </c>
      <c r="AK17" s="69">
        <f t="shared" si="93"/>
        <v>24657.463802362799</v>
      </c>
      <c r="AL17" s="69">
        <f t="shared" si="93"/>
        <v>24661.236669156817</v>
      </c>
      <c r="AM17" s="69">
        <f t="shared" si="93"/>
        <v>24665.010113241504</v>
      </c>
      <c r="AN17" s="69">
        <f t="shared" si="93"/>
        <v>24668.784134705194</v>
      </c>
      <c r="AO17" s="69">
        <f t="shared" si="93"/>
        <v>24672.558733636237</v>
      </c>
      <c r="AP17" s="69">
        <f t="shared" si="93"/>
        <v>24676.333910122987</v>
      </c>
      <c r="AQ17" s="69">
        <f t="shared" si="93"/>
        <v>24680.109664253818</v>
      </c>
      <c r="AR17" s="69">
        <f t="shared" si="93"/>
        <v>24683.885996117115</v>
      </c>
      <c r="AS17" s="69">
        <f t="shared" si="93"/>
        <v>24687.662905801277</v>
      </c>
      <c r="AT17" s="69">
        <f t="shared" si="93"/>
        <v>24691.440393394718</v>
      </c>
      <c r="AU17" s="69">
        <f t="shared" si="93"/>
        <v>24695.218458985866</v>
      </c>
      <c r="AV17" s="69">
        <f t="shared" si="93"/>
        <v>24698.997102663161</v>
      </c>
      <c r="AW17" s="69">
        <f t="shared" si="93"/>
        <v>24702.776324515053</v>
      </c>
      <c r="AX17" s="69">
        <f t="shared" si="93"/>
        <v>24706.556124630013</v>
      </c>
      <c r="AY17" s="69">
        <f t="shared" si="93"/>
        <v>24710.336503096521</v>
      </c>
      <c r="AZ17" s="69">
        <f t="shared" si="93"/>
        <v>24714.117460003068</v>
      </c>
      <c r="BA17" s="69">
        <f t="shared" si="93"/>
        <v>24717.898995438165</v>
      </c>
      <c r="BB17" s="69">
        <f t="shared" si="93"/>
        <v>24721.681109490331</v>
      </c>
      <c r="BC17" s="69">
        <f t="shared" si="93"/>
        <v>24725.463802248105</v>
      </c>
      <c r="BD17" s="69">
        <f t="shared" si="93"/>
        <v>24729.247073800034</v>
      </c>
      <c r="BE17" s="69">
        <f t="shared" si="93"/>
        <v>24733.030924234678</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40098.825632349435</v>
      </c>
      <c r="DG17" s="108">
        <f t="shared" si="15"/>
        <v>40104.961199612961</v>
      </c>
      <c r="DH17" s="108">
        <f t="shared" si="15"/>
        <v>40111.097705686669</v>
      </c>
      <c r="DI17" s="108">
        <f t="shared" si="15"/>
        <v>40117.235150714201</v>
      </c>
      <c r="DJ17" s="108">
        <f t="shared" si="15"/>
        <v>46545.680840045592</v>
      </c>
      <c r="DK17" s="108">
        <f t="shared" si="15"/>
        <v>46552.802848012579</v>
      </c>
      <c r="DL17" s="108">
        <f t="shared" si="15"/>
        <v>46559.92594572618</v>
      </c>
      <c r="DM17" s="108">
        <f t="shared" si="15"/>
        <v>46567.050133353114</v>
      </c>
      <c r="DN17" s="108">
        <f t="shared" si="15"/>
        <v>38735.709975746802</v>
      </c>
      <c r="DO17" s="108">
        <f t="shared" si="15"/>
        <v>38741.636971121567</v>
      </c>
      <c r="DP17" s="108">
        <f t="shared" si="15"/>
        <v>38747.564873392686</v>
      </c>
      <c r="DQ17" s="108">
        <f t="shared" si="15"/>
        <v>38753.493682698936</v>
      </c>
      <c r="DR17" s="108">
        <f t="shared" si="15"/>
        <v>38759.42339917909</v>
      </c>
      <c r="DS17" s="108">
        <f t="shared" si="15"/>
        <v>42033.163177487681</v>
      </c>
      <c r="DT17" s="108">
        <f t="shared" si="15"/>
        <v>42039.594719955749</v>
      </c>
      <c r="DU17" s="108">
        <f t="shared" si="15"/>
        <v>42046.027246521509</v>
      </c>
      <c r="DV17" s="108">
        <f t="shared" si="90"/>
        <v>42052.460757335524</v>
      </c>
      <c r="DW17" s="108">
        <f t="shared" si="90"/>
        <v>41019.730289615603</v>
      </c>
      <c r="DX17" s="108">
        <f t="shared" si="90"/>
        <v>41026.0067655561</v>
      </c>
      <c r="DY17" s="108">
        <f t="shared" si="90"/>
        <v>41032.284201867369</v>
      </c>
      <c r="DZ17" s="108">
        <f t="shared" si="90"/>
        <v>41038.562598696364</v>
      </c>
      <c r="EA17" s="108">
        <f t="shared" si="90"/>
        <v>45750.822672494789</v>
      </c>
      <c r="EB17" s="108">
        <f t="shared" si="90"/>
        <v>45757.823058302652</v>
      </c>
      <c r="EC17" s="108">
        <f t="shared" si="90"/>
        <v>45764.824515247572</v>
      </c>
      <c r="ED17" s="108">
        <f t="shared" si="90"/>
        <v>45771.827043493446</v>
      </c>
      <c r="EE17" s="108">
        <f t="shared" si="90"/>
        <v>45778.830643204186</v>
      </c>
      <c r="EF17" s="108">
        <f t="shared" si="90"/>
        <v>45899.010505066122</v>
      </c>
      <c r="EG17" s="108">
        <f t="shared" si="90"/>
        <v>45906.033565264072</v>
      </c>
      <c r="EH17" s="108">
        <f t="shared" si="90"/>
        <v>45913.057700068508</v>
      </c>
      <c r="EI17" s="108">
        <f t="shared" si="90"/>
        <v>45920.082909643868</v>
      </c>
      <c r="EJ17" s="108">
        <f t="shared" si="90"/>
        <v>49186.816697459573</v>
      </c>
      <c r="EK17" s="108">
        <f t="shared" si="90"/>
        <v>49194.342828650864</v>
      </c>
      <c r="EL17" s="108">
        <f t="shared" si="91"/>
        <v>49201.870111424127</v>
      </c>
      <c r="EM17" s="108">
        <f t="shared" si="91"/>
        <v>49209.398545955541</v>
      </c>
      <c r="EN17" s="108">
        <f t="shared" si="91"/>
        <v>49009.596307778207</v>
      </c>
      <c r="EO17" s="108">
        <f t="shared" si="91"/>
        <v>49017.095322274581</v>
      </c>
      <c r="EP17" s="108">
        <f t="shared" si="91"/>
        <v>49024.595484203761</v>
      </c>
      <c r="EQ17" s="108">
        <f t="shared" si="91"/>
        <v>49032.096793741315</v>
      </c>
      <c r="ER17" s="108">
        <f t="shared" si="91"/>
        <v>49039.599251062835</v>
      </c>
      <c r="ES17" s="108">
        <f t="shared" si="91"/>
        <v>48480.362321036977</v>
      </c>
      <c r="ET17" s="108">
        <f t="shared" si="91"/>
        <v>48487.780356834533</v>
      </c>
      <c r="EU17" s="108">
        <f t="shared" si="91"/>
        <v>48495.199527674253</v>
      </c>
      <c r="EV17" s="108">
        <f t="shared" si="91"/>
        <v>48502.619833729805</v>
      </c>
      <c r="EW17" s="108">
        <f t="shared" si="91"/>
        <v>43486.809682305458</v>
      </c>
      <c r="EX17" s="108">
        <f t="shared" si="91"/>
        <v>43493.46364889112</v>
      </c>
      <c r="EY17" s="108">
        <f t="shared" si="91"/>
        <v>43500.118633607839</v>
      </c>
      <c r="EZ17" s="108">
        <f t="shared" si="91"/>
        <v>43506.774636611386</v>
      </c>
      <c r="FA17" s="108">
        <f t="shared" si="91"/>
        <v>40656.505107210134</v>
      </c>
      <c r="FB17" s="108">
        <f t="shared" si="92"/>
        <v>40662.726005649209</v>
      </c>
      <c r="FC17" s="108">
        <f t="shared" si="92"/>
        <v>40668.947855955084</v>
      </c>
      <c r="FD17" s="108">
        <f t="shared" si="92"/>
        <v>40675.170658273411</v>
      </c>
      <c r="FE17" s="108">
        <f t="shared" si="92"/>
        <v>40681.394412749854</v>
      </c>
    </row>
    <row r="18" spans="1:161" ht="15.75" x14ac:dyDescent="0.25">
      <c r="A18" s="47" t="s">
        <v>222</v>
      </c>
      <c r="B18" s="12">
        <f>'Urb proj of all 25 ARs '!Q18</f>
        <v>29166.917356362326</v>
      </c>
      <c r="C18" s="12">
        <f>'Urb proj of all 25 ARs '!R18</f>
        <v>29399.89405202592</v>
      </c>
      <c r="D18" s="100">
        <f t="shared" si="10"/>
        <v>7.9877037678365969E-3</v>
      </c>
      <c r="E18" s="101">
        <f t="shared" si="11"/>
        <v>1.530111460066319E-4</v>
      </c>
      <c r="F18" s="69">
        <f t="shared" si="12"/>
        <v>29171.380219812505</v>
      </c>
      <c r="G18" s="69">
        <f t="shared" si="13"/>
        <v>29175.843766130532</v>
      </c>
      <c r="H18" s="69">
        <f>G18*(1+$E$18)</f>
        <v>29180.307995420899</v>
      </c>
      <c r="I18" s="69">
        <f t="shared" ref="I18:BE18" si="94">H18*(1+$E$18)</f>
        <v>29184.772907788105</v>
      </c>
      <c r="J18" s="69">
        <f t="shared" si="94"/>
        <v>29189.23850333667</v>
      </c>
      <c r="K18" s="69">
        <f t="shared" si="94"/>
        <v>29193.704782171128</v>
      </c>
      <c r="L18" s="69">
        <f t="shared" si="94"/>
        <v>29198.171744396026</v>
      </c>
      <c r="M18" s="69">
        <f t="shared" si="94"/>
        <v>29202.639390115935</v>
      </c>
      <c r="N18" s="69">
        <f t="shared" si="94"/>
        <v>29207.107719435437</v>
      </c>
      <c r="O18" s="69">
        <f t="shared" si="94"/>
        <v>29211.576732459125</v>
      </c>
      <c r="P18" s="69">
        <f t="shared" si="94"/>
        <v>29216.046429291619</v>
      </c>
      <c r="Q18" s="69">
        <f t="shared" si="94"/>
        <v>29220.516810037549</v>
      </c>
      <c r="R18" s="69">
        <f t="shared" si="94"/>
        <v>29224.987874801558</v>
      </c>
      <c r="S18" s="69">
        <f t="shared" si="94"/>
        <v>29229.459623688312</v>
      </c>
      <c r="T18" s="69">
        <f t="shared" si="94"/>
        <v>29233.932056802485</v>
      </c>
      <c r="U18" s="69">
        <f t="shared" si="94"/>
        <v>29238.405174248775</v>
      </c>
      <c r="V18" s="69">
        <f t="shared" si="94"/>
        <v>29242.878976131895</v>
      </c>
      <c r="W18" s="69">
        <f t="shared" si="94"/>
        <v>29247.353462556566</v>
      </c>
      <c r="X18" s="69">
        <f t="shared" si="94"/>
        <v>29251.828633627534</v>
      </c>
      <c r="Y18" s="69">
        <f t="shared" si="94"/>
        <v>29256.304489449554</v>
      </c>
      <c r="Z18" s="69">
        <f t="shared" si="94"/>
        <v>29260.781030127404</v>
      </c>
      <c r="AA18" s="69">
        <f t="shared" si="94"/>
        <v>29265.258255765872</v>
      </c>
      <c r="AB18" s="69">
        <f t="shared" si="94"/>
        <v>29269.736166469767</v>
      </c>
      <c r="AC18" s="69">
        <f t="shared" si="94"/>
        <v>29274.214762343912</v>
      </c>
      <c r="AD18" s="69">
        <f t="shared" si="94"/>
        <v>29278.694043493142</v>
      </c>
      <c r="AE18" s="69">
        <f t="shared" si="94"/>
        <v>29283.174010022314</v>
      </c>
      <c r="AF18" s="69">
        <f t="shared" si="94"/>
        <v>29287.654662036301</v>
      </c>
      <c r="AG18" s="69">
        <f t="shared" si="94"/>
        <v>29292.135999639984</v>
      </c>
      <c r="AH18" s="69">
        <f t="shared" si="94"/>
        <v>29296.61802293827</v>
      </c>
      <c r="AI18" s="69">
        <f t="shared" si="94"/>
        <v>29301.100732036077</v>
      </c>
      <c r="AJ18" s="69">
        <f t="shared" si="94"/>
        <v>29305.584127038343</v>
      </c>
      <c r="AK18" s="69">
        <f t="shared" si="94"/>
        <v>29310.068208050016</v>
      </c>
      <c r="AL18" s="69">
        <f t="shared" si="94"/>
        <v>29314.552975176062</v>
      </c>
      <c r="AM18" s="69">
        <f t="shared" si="94"/>
        <v>29319.038428521468</v>
      </c>
      <c r="AN18" s="69">
        <f t="shared" si="94"/>
        <v>29323.524568191227</v>
      </c>
      <c r="AO18" s="69">
        <f t="shared" si="94"/>
        <v>29328.011394290359</v>
      </c>
      <c r="AP18" s="69">
        <f t="shared" si="94"/>
        <v>29332.498906923895</v>
      </c>
      <c r="AQ18" s="69">
        <f t="shared" si="94"/>
        <v>29336.987106196881</v>
      </c>
      <c r="AR18" s="69">
        <f t="shared" si="94"/>
        <v>29341.475992214382</v>
      </c>
      <c r="AS18" s="69">
        <f t="shared" si="94"/>
        <v>29345.965565081478</v>
      </c>
      <c r="AT18" s="69">
        <f t="shared" si="94"/>
        <v>29350.455824903263</v>
      </c>
      <c r="AU18" s="69">
        <f t="shared" si="94"/>
        <v>29354.946771784849</v>
      </c>
      <c r="AV18" s="69">
        <f t="shared" si="94"/>
        <v>29359.438405831363</v>
      </c>
      <c r="AW18" s="69">
        <f t="shared" si="94"/>
        <v>29363.930727147948</v>
      </c>
      <c r="AX18" s="69">
        <f t="shared" si="94"/>
        <v>29368.42373583977</v>
      </c>
      <c r="AY18" s="69">
        <f t="shared" si="94"/>
        <v>29372.917432012</v>
      </c>
      <c r="AZ18" s="69">
        <f t="shared" si="94"/>
        <v>29377.411815769832</v>
      </c>
      <c r="BA18" s="69">
        <f t="shared" si="94"/>
        <v>29381.906887218473</v>
      </c>
      <c r="BB18" s="69">
        <f t="shared" si="94"/>
        <v>29386.402646463146</v>
      </c>
      <c r="BC18" s="69">
        <f t="shared" si="94"/>
        <v>29390.899093609092</v>
      </c>
      <c r="BD18" s="69">
        <f t="shared" si="94"/>
        <v>29395.396228761572</v>
      </c>
      <c r="BE18" s="69">
        <f t="shared" si="94"/>
        <v>29399.894052025855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33394.390251488527</v>
      </c>
      <c r="DG18" s="108">
        <f t="shared" si="15"/>
        <v>33399.499965411094</v>
      </c>
      <c r="DH18" s="108">
        <f t="shared" si="15"/>
        <v>33404.610461176853</v>
      </c>
      <c r="DI18" s="108">
        <f t="shared" si="15"/>
        <v>33409.72173890542</v>
      </c>
      <c r="DJ18" s="108">
        <f t="shared" si="15"/>
        <v>37018.259154359548</v>
      </c>
      <c r="DK18" s="108">
        <f t="shared" si="15"/>
        <v>37023.923360615932</v>
      </c>
      <c r="DL18" s="108">
        <f t="shared" si="15"/>
        <v>37029.588433559002</v>
      </c>
      <c r="DM18" s="108">
        <f t="shared" si="15"/>
        <v>37035.254373321375</v>
      </c>
      <c r="DN18" s="108">
        <f t="shared" si="15"/>
        <v>32727.744000244998</v>
      </c>
      <c r="DO18" s="108">
        <f t="shared" si="15"/>
        <v>32732.751709860684</v>
      </c>
      <c r="DP18" s="108">
        <f t="shared" si="15"/>
        <v>32737.760185711759</v>
      </c>
      <c r="DQ18" s="108">
        <f t="shared" si="15"/>
        <v>32742.769427915468</v>
      </c>
      <c r="DR18" s="108">
        <f t="shared" si="15"/>
        <v>32747.779436589062</v>
      </c>
      <c r="DS18" s="108">
        <f t="shared" si="15"/>
        <v>33377.545140252885</v>
      </c>
      <c r="DT18" s="108">
        <f t="shared" si="15"/>
        <v>33382.65227668568</v>
      </c>
      <c r="DU18" s="108">
        <f t="shared" si="15"/>
        <v>33387.760194567272</v>
      </c>
      <c r="DV18" s="108">
        <f t="shared" si="90"/>
        <v>33392.868894017243</v>
      </c>
      <c r="DW18" s="108">
        <f t="shared" si="90"/>
        <v>33177.375620829844</v>
      </c>
      <c r="DX18" s="108">
        <f t="shared" si="90"/>
        <v>33182.45212909508</v>
      </c>
      <c r="DY18" s="108">
        <f t="shared" si="90"/>
        <v>33187.529414122662</v>
      </c>
      <c r="DZ18" s="108">
        <f t="shared" si="90"/>
        <v>33192.607476031451</v>
      </c>
      <c r="EA18" s="108">
        <f t="shared" si="90"/>
        <v>33874.905590825161</v>
      </c>
      <c r="EB18" s="108">
        <f t="shared" si="90"/>
        <v>33880.08882895048</v>
      </c>
      <c r="EC18" s="108">
        <f t="shared" si="90"/>
        <v>33885.272860169011</v>
      </c>
      <c r="ED18" s="108">
        <f t="shared" si="90"/>
        <v>33890.457684602094</v>
      </c>
      <c r="EE18" s="108">
        <f t="shared" si="90"/>
        <v>33895.6433023711</v>
      </c>
      <c r="EF18" s="108">
        <f t="shared" si="90"/>
        <v>33845.802078025394</v>
      </c>
      <c r="EG18" s="108">
        <f t="shared" si="90"/>
        <v>33850.980862988865</v>
      </c>
      <c r="EH18" s="108">
        <f t="shared" si="90"/>
        <v>33856.160440364154</v>
      </c>
      <c r="EI18" s="108">
        <f t="shared" si="90"/>
        <v>33861.340810272515</v>
      </c>
      <c r="EJ18" s="108">
        <f t="shared" si="90"/>
        <v>34545.208111206492</v>
      </c>
      <c r="EK18" s="108">
        <f t="shared" si="90"/>
        <v>34550.493913088627</v>
      </c>
      <c r="EL18" s="108">
        <f t="shared" si="91"/>
        <v>34555.780523757363</v>
      </c>
      <c r="EM18" s="108">
        <f t="shared" si="91"/>
        <v>34561.067943336457</v>
      </c>
      <c r="EN18" s="108">
        <f t="shared" si="91"/>
        <v>37187.156033474428</v>
      </c>
      <c r="EO18" s="108">
        <f t="shared" si="91"/>
        <v>37192.846082835837</v>
      </c>
      <c r="EP18" s="108">
        <f t="shared" si="91"/>
        <v>37198.537002838217</v>
      </c>
      <c r="EQ18" s="108">
        <f t="shared" si="91"/>
        <v>37204.228793614791</v>
      </c>
      <c r="ER18" s="108">
        <f t="shared" si="91"/>
        <v>37209.921455298798</v>
      </c>
      <c r="ES18" s="108">
        <f t="shared" si="91"/>
        <v>35379.431121030146</v>
      </c>
      <c r="ET18" s="108">
        <f t="shared" si="91"/>
        <v>35384.844568331035</v>
      </c>
      <c r="EU18" s="108">
        <f t="shared" si="91"/>
        <v>35390.258843949705</v>
      </c>
      <c r="EV18" s="108">
        <f t="shared" si="91"/>
        <v>35395.673948012889</v>
      </c>
      <c r="EW18" s="108">
        <f t="shared" si="91"/>
        <v>35664.71505572211</v>
      </c>
      <c r="EX18" s="108">
        <f t="shared" si="91"/>
        <v>35670.172154644788</v>
      </c>
      <c r="EY18" s="108">
        <f t="shared" si="91"/>
        <v>35675.630088564423</v>
      </c>
      <c r="EZ18" s="108">
        <f t="shared" si="91"/>
        <v>35681.088857608789</v>
      </c>
      <c r="FA18" s="108">
        <f t="shared" si="91"/>
        <v>33455.287878953699</v>
      </c>
      <c r="FB18" s="108">
        <f t="shared" si="92"/>
        <v>33460.406910892038</v>
      </c>
      <c r="FC18" s="108">
        <f t="shared" si="92"/>
        <v>33465.526726099321</v>
      </c>
      <c r="FD18" s="108">
        <f t="shared" si="92"/>
        <v>33470.647324695397</v>
      </c>
      <c r="FE18" s="108">
        <f t="shared" si="92"/>
        <v>33475.768706800132</v>
      </c>
    </row>
    <row r="19" spans="1:161" ht="15.75" x14ac:dyDescent="0.25">
      <c r="A19" s="47" t="s">
        <v>178</v>
      </c>
      <c r="B19" s="12">
        <f>'Urb proj of all 25 ARs '!Q19</f>
        <v>47102.794253120643</v>
      </c>
      <c r="C19" s="12">
        <f>'Urb proj of all 25 ARs '!R19</f>
        <v>47479.037420251931</v>
      </c>
      <c r="D19" s="100">
        <f t="shared" si="10"/>
        <v>7.9877037678366854E-3</v>
      </c>
      <c r="E19" s="101">
        <f t="shared" si="11"/>
        <v>1.530111460066319E-4</v>
      </c>
      <c r="F19" s="69">
        <f t="shared" si="12"/>
        <v>47110.00150564943</v>
      </c>
      <c r="G19" s="69">
        <f t="shared" si="13"/>
        <v>47117.209860968185</v>
      </c>
      <c r="H19" s="69">
        <f>G19*(1+$E$19)</f>
        <v>47124.419319245644</v>
      </c>
      <c r="I19" s="69">
        <f t="shared" ref="I19:BE19" si="95">H19*(1+$E$19)</f>
        <v>47131.62988065058</v>
      </c>
      <c r="J19" s="69">
        <f t="shared" si="95"/>
        <v>47138.841545351781</v>
      </c>
      <c r="K19" s="69">
        <f t="shared" si="95"/>
        <v>47146.054313518063</v>
      </c>
      <c r="L19" s="69">
        <f t="shared" si="95"/>
        <v>47153.268185318266</v>
      </c>
      <c r="M19" s="69">
        <f t="shared" si="95"/>
        <v>47160.483160921256</v>
      </c>
      <c r="N19" s="69">
        <f t="shared" si="95"/>
        <v>47167.699240495938</v>
      </c>
      <c r="O19" s="69">
        <f t="shared" si="95"/>
        <v>47174.916424211224</v>
      </c>
      <c r="P19" s="69">
        <f t="shared" si="95"/>
        <v>47182.13471223606</v>
      </c>
      <c r="Q19" s="69">
        <f t="shared" si="95"/>
        <v>47189.354104739417</v>
      </c>
      <c r="R19" s="69">
        <f t="shared" si="95"/>
        <v>47196.574601890294</v>
      </c>
      <c r="S19" s="69">
        <f t="shared" si="95"/>
        <v>47203.796203857717</v>
      </c>
      <c r="T19" s="69">
        <f t="shared" si="95"/>
        <v>47211.01891081073</v>
      </c>
      <c r="U19" s="69">
        <f t="shared" si="95"/>
        <v>47218.24272291841</v>
      </c>
      <c r="V19" s="69">
        <f t="shared" si="95"/>
        <v>47225.467640349867</v>
      </c>
      <c r="W19" s="69">
        <f t="shared" si="95"/>
        <v>47232.693663274214</v>
      </c>
      <c r="X19" s="69">
        <f t="shared" si="95"/>
        <v>47239.920791860612</v>
      </c>
      <c r="Y19" s="69">
        <f t="shared" si="95"/>
        <v>47247.149026278239</v>
      </c>
      <c r="Z19" s="69">
        <f t="shared" si="95"/>
        <v>47254.378366696299</v>
      </c>
      <c r="AA19" s="69">
        <f t="shared" si="95"/>
        <v>47261.608813284016</v>
      </c>
      <c r="AB19" s="69">
        <f t="shared" si="95"/>
        <v>47268.84036621065</v>
      </c>
      <c r="AC19" s="69">
        <f t="shared" si="95"/>
        <v>47276.073025645492</v>
      </c>
      <c r="AD19" s="69">
        <f t="shared" si="95"/>
        <v>47283.306791757837</v>
      </c>
      <c r="AE19" s="69">
        <f t="shared" si="95"/>
        <v>47290.541664717028</v>
      </c>
      <c r="AF19" s="69">
        <f t="shared" si="95"/>
        <v>47297.777644692418</v>
      </c>
      <c r="AG19" s="69">
        <f t="shared" si="95"/>
        <v>47305.0147318534</v>
      </c>
      <c r="AH19" s="69">
        <f t="shared" si="95"/>
        <v>47312.25292636938</v>
      </c>
      <c r="AI19" s="69">
        <f t="shared" si="95"/>
        <v>47319.492228409799</v>
      </c>
      <c r="AJ19" s="69">
        <f t="shared" si="95"/>
        <v>47326.732638144123</v>
      </c>
      <c r="AK19" s="69">
        <f t="shared" si="95"/>
        <v>47333.974155741838</v>
      </c>
      <c r="AL19" s="69">
        <f t="shared" si="95"/>
        <v>47341.216781372459</v>
      </c>
      <c r="AM19" s="69">
        <f t="shared" si="95"/>
        <v>47348.460515205523</v>
      </c>
      <c r="AN19" s="69">
        <f t="shared" si="95"/>
        <v>47355.705357410603</v>
      </c>
      <c r="AO19" s="69">
        <f t="shared" si="95"/>
        <v>47362.951308157295</v>
      </c>
      <c r="AP19" s="69">
        <f t="shared" si="95"/>
        <v>47370.198367615216</v>
      </c>
      <c r="AQ19" s="69">
        <f t="shared" si="95"/>
        <v>47377.446535954005</v>
      </c>
      <c r="AR19" s="69">
        <f t="shared" si="95"/>
        <v>47384.695813343336</v>
      </c>
      <c r="AS19" s="69">
        <f t="shared" si="95"/>
        <v>47391.946199952909</v>
      </c>
      <c r="AT19" s="69">
        <f t="shared" si="95"/>
        <v>47399.197695952447</v>
      </c>
      <c r="AU19" s="69">
        <f t="shared" si="95"/>
        <v>47406.450301511701</v>
      </c>
      <c r="AV19" s="69">
        <f t="shared" si="95"/>
        <v>47413.704016800439</v>
      </c>
      <c r="AW19" s="69">
        <f t="shared" si="95"/>
        <v>47420.958841988468</v>
      </c>
      <c r="AX19" s="69">
        <f t="shared" si="95"/>
        <v>47428.214777245616</v>
      </c>
      <c r="AY19" s="69">
        <f t="shared" si="95"/>
        <v>47435.471822741732</v>
      </c>
      <c r="AZ19" s="69">
        <f t="shared" si="95"/>
        <v>47442.729978646697</v>
      </c>
      <c r="BA19" s="69">
        <f t="shared" si="95"/>
        <v>47449.989245130411</v>
      </c>
      <c r="BB19" s="69">
        <f t="shared" si="95"/>
        <v>47457.249622362811</v>
      </c>
      <c r="BC19" s="69">
        <f t="shared" si="95"/>
        <v>47464.511110513849</v>
      </c>
      <c r="BD19" s="69">
        <f t="shared" si="95"/>
        <v>47471.773709753514</v>
      </c>
      <c r="BE19" s="69">
        <f t="shared" si="95"/>
        <v>47479.037420251814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47775.167607742813</v>
      </c>
      <c r="DG19" s="108">
        <f t="shared" si="15"/>
        <v>47782.477740889131</v>
      </c>
      <c r="DH19" s="108">
        <f t="shared" si="15"/>
        <v>47789.788992567301</v>
      </c>
      <c r="DI19" s="108">
        <f t="shared" si="15"/>
        <v>47797.101362948466</v>
      </c>
      <c r="DJ19" s="108">
        <f t="shared" si="15"/>
        <v>51502.11564448203</v>
      </c>
      <c r="DK19" s="108">
        <f t="shared" si="15"/>
        <v>51509.996042218561</v>
      </c>
      <c r="DL19" s="108">
        <f t="shared" si="15"/>
        <v>51517.877645743778</v>
      </c>
      <c r="DM19" s="108">
        <f t="shared" si="15"/>
        <v>51525.760455242176</v>
      </c>
      <c r="DN19" s="108">
        <f t="shared" si="15"/>
        <v>45694.044369812713</v>
      </c>
      <c r="DO19" s="108">
        <f t="shared" si="15"/>
        <v>45701.036067907415</v>
      </c>
      <c r="DP19" s="108">
        <f t="shared" si="15"/>
        <v>45708.028835809855</v>
      </c>
      <c r="DQ19" s="108">
        <f t="shared" si="15"/>
        <v>45715.022673683728</v>
      </c>
      <c r="DR19" s="108">
        <f t="shared" si="15"/>
        <v>45722.017581692744</v>
      </c>
      <c r="DS19" s="108">
        <f t="shared" si="15"/>
        <v>46780.471210077456</v>
      </c>
      <c r="DT19" s="108">
        <f t="shared" si="15"/>
        <v>46787.629143588034</v>
      </c>
      <c r="DU19" s="108">
        <f t="shared" si="15"/>
        <v>46794.788172342225</v>
      </c>
      <c r="DV19" s="108">
        <f t="shared" si="90"/>
        <v>46801.948296507617</v>
      </c>
      <c r="DW19" s="108">
        <f t="shared" si="90"/>
        <v>46168.874436662678</v>
      </c>
      <c r="DX19" s="108">
        <f t="shared" si="90"/>
        <v>46175.938789050066</v>
      </c>
      <c r="DY19" s="108">
        <f t="shared" si="90"/>
        <v>46183.004222362113</v>
      </c>
      <c r="DZ19" s="108">
        <f t="shared" si="90"/>
        <v>46190.07073676421</v>
      </c>
      <c r="EA19" s="108">
        <f t="shared" si="90"/>
        <v>47379.000152240907</v>
      </c>
      <c r="EB19" s="108">
        <f t="shared" si="90"/>
        <v>47386.24966735085</v>
      </c>
      <c r="EC19" s="108">
        <f t="shared" si="90"/>
        <v>47393.500291717406</v>
      </c>
      <c r="ED19" s="108">
        <f t="shared" si="90"/>
        <v>47400.752025510308</v>
      </c>
      <c r="EE19" s="108">
        <f t="shared" si="90"/>
        <v>47408.004868899305</v>
      </c>
      <c r="EF19" s="108">
        <f t="shared" si="90"/>
        <v>47144.85627503135</v>
      </c>
      <c r="EG19" s="108">
        <f t="shared" si="90"/>
        <v>47152.069963518312</v>
      </c>
      <c r="EH19" s="108">
        <f t="shared" si="90"/>
        <v>47159.284755780012</v>
      </c>
      <c r="EI19" s="108">
        <f t="shared" si="90"/>
        <v>47166.500651985349</v>
      </c>
      <c r="EJ19" s="108">
        <f t="shared" si="90"/>
        <v>47360.724882723356</v>
      </c>
      <c r="EK19" s="108">
        <f t="shared" si="90"/>
        <v>47367.971601513374</v>
      </c>
      <c r="EL19" s="108">
        <f t="shared" si="91"/>
        <v>47375.219429132128</v>
      </c>
      <c r="EM19" s="108">
        <f t="shared" si="91"/>
        <v>47382.468365749293</v>
      </c>
      <c r="EN19" s="108">
        <f t="shared" si="91"/>
        <v>51720.238051282715</v>
      </c>
      <c r="EO19" s="108">
        <f t="shared" si="91"/>
        <v>51728.151824178676</v>
      </c>
      <c r="EP19" s="108">
        <f t="shared" si="91"/>
        <v>51736.066807970106</v>
      </c>
      <c r="EQ19" s="108">
        <f t="shared" si="91"/>
        <v>51743.983002842266</v>
      </c>
      <c r="ER19" s="108">
        <f t="shared" si="91"/>
        <v>51751.900408980473</v>
      </c>
      <c r="ES19" s="108">
        <f t="shared" si="91"/>
        <v>49997.95518912383</v>
      </c>
      <c r="ET19" s="108">
        <f t="shared" si="91"/>
        <v>50005.605433545301</v>
      </c>
      <c r="EU19" s="108">
        <f t="shared" si="91"/>
        <v>50013.256848539444</v>
      </c>
      <c r="EV19" s="108">
        <f t="shared" si="91"/>
        <v>50020.909434285364</v>
      </c>
      <c r="EW19" s="108">
        <f t="shared" si="91"/>
        <v>49988.83526519905</v>
      </c>
      <c r="EX19" s="108">
        <f t="shared" si="91"/>
        <v>49996.484114170518</v>
      </c>
      <c r="EY19" s="108">
        <f t="shared" si="91"/>
        <v>50004.134133501131</v>
      </c>
      <c r="EZ19" s="108">
        <f t="shared" si="91"/>
        <v>50011.785323369972</v>
      </c>
      <c r="FA19" s="108">
        <f t="shared" si="91"/>
        <v>45852.401030830573</v>
      </c>
      <c r="FB19" s="108">
        <f t="shared" si="92"/>
        <v>45859.416959259455</v>
      </c>
      <c r="FC19" s="108">
        <f t="shared" si="92"/>
        <v>45866.433961203591</v>
      </c>
      <c r="FD19" s="108">
        <f t="shared" si="92"/>
        <v>45873.452036827228</v>
      </c>
      <c r="FE19" s="108">
        <f t="shared" si="92"/>
        <v>45880.471186294671</v>
      </c>
    </row>
    <row r="20" spans="1:161" ht="15.75" x14ac:dyDescent="0.25">
      <c r="A20" s="47" t="s">
        <v>195</v>
      </c>
      <c r="B20" s="12">
        <f>'Urb proj of all 25 ARs '!Q20</f>
        <v>156387.00612485164</v>
      </c>
      <c r="C20" s="12">
        <f>'Urb proj of all 25 ARs '!R20</f>
        <v>157636.17920291578</v>
      </c>
      <c r="D20" s="100">
        <f t="shared" si="10"/>
        <v>7.9877037678364373E-3</v>
      </c>
      <c r="E20" s="101">
        <f t="shared" si="11"/>
        <v>1.530111460066319E-4</v>
      </c>
      <c r="F20" s="69">
        <f t="shared" si="12"/>
        <v>156410.93507987936</v>
      </c>
      <c r="G20" s="69">
        <f t="shared" si="13"/>
        <v>156434.8676963039</v>
      </c>
      <c r="H20" s="69">
        <f>G20*(1+$E$20)</f>
        <v>156458.80397468552</v>
      </c>
      <c r="I20" s="69">
        <f t="shared" ref="I20:BE20" si="96">H20*(1+$E$20)</f>
        <v>156482.74391558452</v>
      </c>
      <c r="J20" s="69">
        <f t="shared" si="96"/>
        <v>156506.6875195613</v>
      </c>
      <c r="K20" s="69">
        <f t="shared" si="96"/>
        <v>156530.63478717636</v>
      </c>
      <c r="L20" s="69">
        <f t="shared" si="96"/>
        <v>156554.58571899027</v>
      </c>
      <c r="M20" s="69">
        <f t="shared" si="96"/>
        <v>156578.54031556373</v>
      </c>
      <c r="N20" s="69">
        <f t="shared" si="96"/>
        <v>156602.49857745747</v>
      </c>
      <c r="O20" s="69">
        <f t="shared" si="96"/>
        <v>156626.4605052323</v>
      </c>
      <c r="P20" s="69">
        <f t="shared" si="96"/>
        <v>156650.42609944916</v>
      </c>
      <c r="Q20" s="69">
        <f t="shared" si="96"/>
        <v>156674.39536066906</v>
      </c>
      <c r="R20" s="69">
        <f t="shared" si="96"/>
        <v>156698.36828945309</v>
      </c>
      <c r="S20" s="69">
        <f t="shared" si="96"/>
        <v>156722.34488636244</v>
      </c>
      <c r="T20" s="69">
        <f t="shared" si="96"/>
        <v>156746.32515195836</v>
      </c>
      <c r="U20" s="69">
        <f t="shared" si="96"/>
        <v>156770.30908680218</v>
      </c>
      <c r="V20" s="69">
        <f t="shared" si="96"/>
        <v>156794.29669145535</v>
      </c>
      <c r="W20" s="69">
        <f t="shared" si="96"/>
        <v>156818.28796647943</v>
      </c>
      <c r="X20" s="69">
        <f t="shared" si="96"/>
        <v>156842.28291243597</v>
      </c>
      <c r="Y20" s="69">
        <f t="shared" si="96"/>
        <v>156866.28152988671</v>
      </c>
      <c r="Z20" s="69">
        <f t="shared" si="96"/>
        <v>156890.2838193934</v>
      </c>
      <c r="AA20" s="69">
        <f t="shared" si="96"/>
        <v>156914.2897815179</v>
      </c>
      <c r="AB20" s="69">
        <f t="shared" si="96"/>
        <v>156938.29941682218</v>
      </c>
      <c r="AC20" s="69">
        <f t="shared" si="96"/>
        <v>156962.31272586828</v>
      </c>
      <c r="AD20" s="69">
        <f t="shared" si="96"/>
        <v>156986.32970921832</v>
      </c>
      <c r="AE20" s="69">
        <f t="shared" si="96"/>
        <v>157010.3503674345</v>
      </c>
      <c r="AF20" s="69">
        <f t="shared" si="96"/>
        <v>157034.37470107913</v>
      </c>
      <c r="AG20" s="69">
        <f t="shared" si="96"/>
        <v>157058.40271071458</v>
      </c>
      <c r="AH20" s="69">
        <f t="shared" si="96"/>
        <v>157082.43439690332</v>
      </c>
      <c r="AI20" s="69">
        <f t="shared" si="96"/>
        <v>157106.4697602079</v>
      </c>
      <c r="AJ20" s="69">
        <f t="shared" si="96"/>
        <v>157130.50880119097</v>
      </c>
      <c r="AK20" s="69">
        <f t="shared" si="96"/>
        <v>157154.55152041523</v>
      </c>
      <c r="AL20" s="69">
        <f t="shared" si="96"/>
        <v>157178.59791844353</v>
      </c>
      <c r="AM20" s="69">
        <f t="shared" si="96"/>
        <v>157202.64799583875</v>
      </c>
      <c r="AN20" s="69">
        <f t="shared" si="96"/>
        <v>157226.70175316388</v>
      </c>
      <c r="AO20" s="69">
        <f t="shared" si="96"/>
        <v>157250.75919098197</v>
      </c>
      <c r="AP20" s="69">
        <f t="shared" si="96"/>
        <v>157274.82030985621</v>
      </c>
      <c r="AQ20" s="69">
        <f t="shared" si="96"/>
        <v>157298.8851103498</v>
      </c>
      <c r="AR20" s="69">
        <f t="shared" si="96"/>
        <v>157322.95359302609</v>
      </c>
      <c r="AS20" s="69">
        <f t="shared" si="96"/>
        <v>157347.02575844849</v>
      </c>
      <c r="AT20" s="69">
        <f t="shared" si="96"/>
        <v>157371.10160718052</v>
      </c>
      <c r="AU20" s="69">
        <f t="shared" si="96"/>
        <v>157395.18113978577</v>
      </c>
      <c r="AV20" s="69">
        <f t="shared" si="96"/>
        <v>157419.26435682789</v>
      </c>
      <c r="AW20" s="69">
        <f t="shared" si="96"/>
        <v>157443.35125887065</v>
      </c>
      <c r="AX20" s="69">
        <f t="shared" si="96"/>
        <v>157467.44184647789</v>
      </c>
      <c r="AY20" s="69">
        <f t="shared" si="96"/>
        <v>157491.53612021354</v>
      </c>
      <c r="AZ20" s="69">
        <f t="shared" si="96"/>
        <v>157515.63408064164</v>
      </c>
      <c r="BA20" s="69">
        <f t="shared" si="96"/>
        <v>157539.73572832628</v>
      </c>
      <c r="BB20" s="69">
        <f t="shared" si="96"/>
        <v>157563.84106383164</v>
      </c>
      <c r="BC20" s="69">
        <f t="shared" si="96"/>
        <v>157587.95008772201</v>
      </c>
      <c r="BD20" s="69">
        <f t="shared" si="96"/>
        <v>157612.06280056178</v>
      </c>
      <c r="BE20" s="69">
        <f t="shared" si="96"/>
        <v>157636.17920291537</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171181.39380356349</v>
      </c>
      <c r="DG20" s="108">
        <f t="shared" si="15"/>
        <v>171207.58646480436</v>
      </c>
      <c r="DH20" s="108">
        <f t="shared" si="15"/>
        <v>171233.7831338144</v>
      </c>
      <c r="DI20" s="108">
        <f t="shared" si="15"/>
        <v>171259.98381120677</v>
      </c>
      <c r="DJ20" s="108">
        <f t="shared" si="15"/>
        <v>195033.19626051188</v>
      </c>
      <c r="DK20" s="108">
        <f t="shared" si="15"/>
        <v>195063.03851338103</v>
      </c>
      <c r="DL20" s="108">
        <f t="shared" si="15"/>
        <v>195092.88533244748</v>
      </c>
      <c r="DM20" s="108">
        <f t="shared" si="15"/>
        <v>195122.73671840993</v>
      </c>
      <c r="DN20" s="108">
        <f t="shared" si="15"/>
        <v>173617.77618246607</v>
      </c>
      <c r="DO20" s="108">
        <f t="shared" si="15"/>
        <v>173644.34163736686</v>
      </c>
      <c r="DP20" s="108">
        <f t="shared" si="15"/>
        <v>173670.91115707834</v>
      </c>
      <c r="DQ20" s="108">
        <f t="shared" si="15"/>
        <v>173697.4847422225</v>
      </c>
      <c r="DR20" s="108">
        <f t="shared" si="15"/>
        <v>173724.06239342139</v>
      </c>
      <c r="DS20" s="108">
        <f t="shared" si="15"/>
        <v>176491.49514491385</v>
      </c>
      <c r="DT20" s="108">
        <f t="shared" si="15"/>
        <v>176518.5003108464</v>
      </c>
      <c r="DU20" s="108">
        <f t="shared" si="15"/>
        <v>176545.50960887031</v>
      </c>
      <c r="DV20" s="108">
        <f t="shared" si="90"/>
        <v>176572.5230396179</v>
      </c>
      <c r="DW20" s="108">
        <f t="shared" si="90"/>
        <v>179325.53134398165</v>
      </c>
      <c r="DX20" s="108">
        <f t="shared" si="90"/>
        <v>179352.97014904083</v>
      </c>
      <c r="DY20" s="108">
        <f t="shared" si="90"/>
        <v>179380.41315254304</v>
      </c>
      <c r="DZ20" s="108">
        <f t="shared" si="90"/>
        <v>179407.86035513066</v>
      </c>
      <c r="EA20" s="108">
        <f t="shared" si="90"/>
        <v>182308.90838763138</v>
      </c>
      <c r="EB20" s="108">
        <f t="shared" si="90"/>
        <v>182336.80368263097</v>
      </c>
      <c r="EC20" s="108">
        <f t="shared" si="90"/>
        <v>182364.70324592164</v>
      </c>
      <c r="ED20" s="108">
        <f t="shared" si="90"/>
        <v>182392.60707815646</v>
      </c>
      <c r="EE20" s="108">
        <f t="shared" si="90"/>
        <v>182420.51517998861</v>
      </c>
      <c r="EF20" s="108">
        <f t="shared" si="90"/>
        <v>191735.16726179118</v>
      </c>
      <c r="EG20" s="108">
        <f t="shared" si="90"/>
        <v>191764.5048794637</v>
      </c>
      <c r="EH20" s="108">
        <f t="shared" si="90"/>
        <v>191793.8469861187</v>
      </c>
      <c r="EI20" s="108">
        <f t="shared" si="90"/>
        <v>191823.19358244305</v>
      </c>
      <c r="EJ20" s="108">
        <f t="shared" si="90"/>
        <v>194883.46593586766</v>
      </c>
      <c r="EK20" s="108">
        <f t="shared" si="90"/>
        <v>194913.28527832823</v>
      </c>
      <c r="EL20" s="108">
        <f t="shared" si="91"/>
        <v>194943.10918348058</v>
      </c>
      <c r="EM20" s="108">
        <f t="shared" si="91"/>
        <v>194972.93765202284</v>
      </c>
      <c r="EN20" s="108">
        <f t="shared" si="91"/>
        <v>210406.05261064344</v>
      </c>
      <c r="EO20" s="108">
        <f t="shared" si="91"/>
        <v>210438.24708188011</v>
      </c>
      <c r="EP20" s="108">
        <f t="shared" si="91"/>
        <v>210470.44647922975</v>
      </c>
      <c r="EQ20" s="108">
        <f t="shared" si="91"/>
        <v>210502.65080344607</v>
      </c>
      <c r="ER20" s="108">
        <f t="shared" si="91"/>
        <v>210534.86005528292</v>
      </c>
      <c r="ES20" s="108">
        <f t="shared" si="91"/>
        <v>188888.42139439689</v>
      </c>
      <c r="ET20" s="108">
        <f t="shared" si="91"/>
        <v>188917.3234282218</v>
      </c>
      <c r="EU20" s="108">
        <f t="shared" si="91"/>
        <v>188946.22988438007</v>
      </c>
      <c r="EV20" s="108">
        <f t="shared" si="91"/>
        <v>188975.14076354832</v>
      </c>
      <c r="EW20" s="108">
        <f t="shared" si="91"/>
        <v>186170.21876618831</v>
      </c>
      <c r="EX20" s="108">
        <f t="shared" si="91"/>
        <v>186198.70488471401</v>
      </c>
      <c r="EY20" s="108">
        <f t="shared" si="91"/>
        <v>186227.19536193338</v>
      </c>
      <c r="EZ20" s="108">
        <f t="shared" si="91"/>
        <v>186255.6901985133</v>
      </c>
      <c r="FA20" s="108">
        <f t="shared" si="91"/>
        <v>172636.47562900308</v>
      </c>
      <c r="FB20" s="108">
        <f t="shared" si="92"/>
        <v>172662.8909339816</v>
      </c>
      <c r="FC20" s="108">
        <f t="shared" si="92"/>
        <v>172689.3102807962</v>
      </c>
      <c r="FD20" s="108">
        <f t="shared" si="92"/>
        <v>172715.73367006538</v>
      </c>
      <c r="FE20" s="108">
        <f t="shared" si="92"/>
        <v>172742.16110240761</v>
      </c>
    </row>
    <row r="21" spans="1:161" ht="15.75" x14ac:dyDescent="0.25">
      <c r="A21" s="47" t="s">
        <v>180</v>
      </c>
      <c r="B21" s="12">
        <f>'Urb proj of all 25 ARs '!Q21</f>
        <v>86089.393522674494</v>
      </c>
      <c r="C21" s="12">
        <f>'Urb proj of all 25 ARs '!R21</f>
        <v>86777.050095686325</v>
      </c>
      <c r="D21" s="100">
        <f t="shared" si="10"/>
        <v>7.9877037678365535E-3</v>
      </c>
      <c r="E21" s="101">
        <f t="shared" si="11"/>
        <v>1.530111460066319E-4</v>
      </c>
      <c r="F21" s="69">
        <f t="shared" si="12"/>
        <v>86102.566159436421</v>
      </c>
      <c r="G21" s="69">
        <f t="shared" si="13"/>
        <v>86115.740811758587</v>
      </c>
      <c r="H21" s="69">
        <f>G21*(1+$E$21)</f>
        <v>86128.917479949407</v>
      </c>
      <c r="I21" s="69">
        <f t="shared" ref="I21:BE21" si="97">H21*(1+$E$21)</f>
        <v>86142.096164317321</v>
      </c>
      <c r="J21" s="69">
        <f t="shared" si="97"/>
        <v>86155.276865170832</v>
      </c>
      <c r="K21" s="69">
        <f t="shared" si="97"/>
        <v>86168.459582818497</v>
      </c>
      <c r="L21" s="69">
        <f t="shared" si="97"/>
        <v>86181.644317568891</v>
      </c>
      <c r="M21" s="69">
        <f t="shared" si="97"/>
        <v>86194.831069730659</v>
      </c>
      <c r="N21" s="69">
        <f t="shared" si="97"/>
        <v>86208.019839612491</v>
      </c>
      <c r="O21" s="69">
        <f t="shared" si="97"/>
        <v>86221.210627523105</v>
      </c>
      <c r="P21" s="69">
        <f t="shared" si="97"/>
        <v>86234.403433771295</v>
      </c>
      <c r="Q21" s="69">
        <f t="shared" si="97"/>
        <v>86247.598258665894</v>
      </c>
      <c r="R21" s="69">
        <f t="shared" si="97"/>
        <v>86260.795102515767</v>
      </c>
      <c r="S21" s="69">
        <f t="shared" si="97"/>
        <v>86273.993965629852</v>
      </c>
      <c r="T21" s="69">
        <f t="shared" si="97"/>
        <v>86287.1948483171</v>
      </c>
      <c r="U21" s="69">
        <f t="shared" si="97"/>
        <v>86300.397750886536</v>
      </c>
      <c r="V21" s="69">
        <f t="shared" si="97"/>
        <v>86313.602673647227</v>
      </c>
      <c r="W21" s="69">
        <f t="shared" si="97"/>
        <v>86326.809616908286</v>
      </c>
      <c r="X21" s="69">
        <f t="shared" si="97"/>
        <v>86340.018580978867</v>
      </c>
      <c r="Y21" s="69">
        <f t="shared" si="97"/>
        <v>86353.229566168171</v>
      </c>
      <c r="Z21" s="69">
        <f t="shared" si="97"/>
        <v>86366.442572785469</v>
      </c>
      <c r="AA21" s="69">
        <f t="shared" si="97"/>
        <v>86379.657601140047</v>
      </c>
      <c r="AB21" s="69">
        <f t="shared" si="97"/>
        <v>86392.874651541264</v>
      </c>
      <c r="AC21" s="69">
        <f t="shared" si="97"/>
        <v>86406.093724298509</v>
      </c>
      <c r="AD21" s="69">
        <f t="shared" si="97"/>
        <v>86419.314819721214</v>
      </c>
      <c r="AE21" s="69">
        <f t="shared" si="97"/>
        <v>86432.537938118883</v>
      </c>
      <c r="AF21" s="69">
        <f t="shared" si="97"/>
        <v>86445.76307980105</v>
      </c>
      <c r="AG21" s="69">
        <f t="shared" si="97"/>
        <v>86458.990245077308</v>
      </c>
      <c r="AH21" s="69">
        <f t="shared" si="97"/>
        <v>86472.219434257277</v>
      </c>
      <c r="AI21" s="69">
        <f t="shared" si="97"/>
        <v>86485.45064765065</v>
      </c>
      <c r="AJ21" s="69">
        <f t="shared" si="97"/>
        <v>86498.683885567152</v>
      </c>
      <c r="AK21" s="69">
        <f t="shared" si="97"/>
        <v>86511.919148316549</v>
      </c>
      <c r="AL21" s="69">
        <f t="shared" si="97"/>
        <v>86525.156436208665</v>
      </c>
      <c r="AM21" s="69">
        <f t="shared" si="97"/>
        <v>86538.395749553369</v>
      </c>
      <c r="AN21" s="69">
        <f t="shared" si="97"/>
        <v>86551.637088660587</v>
      </c>
      <c r="AO21" s="69">
        <f t="shared" si="97"/>
        <v>86564.880453840276</v>
      </c>
      <c r="AP21" s="69">
        <f t="shared" si="97"/>
        <v>86578.12584540245</v>
      </c>
      <c r="AQ21" s="69">
        <f t="shared" si="97"/>
        <v>86591.373263657166</v>
      </c>
      <c r="AR21" s="69">
        <f t="shared" si="97"/>
        <v>86604.622708914525</v>
      </c>
      <c r="AS21" s="69">
        <f t="shared" si="97"/>
        <v>86617.874181484687</v>
      </c>
      <c r="AT21" s="69">
        <f t="shared" si="97"/>
        <v>86631.127681677855</v>
      </c>
      <c r="AU21" s="69">
        <f t="shared" si="97"/>
        <v>86644.383209804277</v>
      </c>
      <c r="AV21" s="69">
        <f t="shared" si="97"/>
        <v>86657.640766174241</v>
      </c>
      <c r="AW21" s="69">
        <f t="shared" si="97"/>
        <v>86670.900351098098</v>
      </c>
      <c r="AX21" s="69">
        <f t="shared" si="97"/>
        <v>86684.16196488624</v>
      </c>
      <c r="AY21" s="69">
        <f t="shared" si="97"/>
        <v>86697.425607849116</v>
      </c>
      <c r="AZ21" s="69">
        <f t="shared" si="97"/>
        <v>86710.691280297193</v>
      </c>
      <c r="BA21" s="69">
        <f t="shared" si="97"/>
        <v>86723.958982541022</v>
      </c>
      <c r="BB21" s="69">
        <f t="shared" si="97"/>
        <v>86737.228714891171</v>
      </c>
      <c r="BC21" s="69">
        <f t="shared" si="97"/>
        <v>86750.500477658279</v>
      </c>
      <c r="BD21" s="69">
        <f t="shared" si="97"/>
        <v>86763.774271153015</v>
      </c>
      <c r="BE21" s="69">
        <f t="shared" si="97"/>
        <v>86777.050095686107</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104532.98780438578</v>
      </c>
      <c r="DG21" s="108">
        <f t="shared" si="15"/>
        <v>104548.98251664522</v>
      </c>
      <c r="DH21" s="108">
        <f t="shared" si="15"/>
        <v>104564.97967627393</v>
      </c>
      <c r="DI21" s="108">
        <f t="shared" si="15"/>
        <v>104580.97928364635</v>
      </c>
      <c r="DJ21" s="108">
        <f t="shared" si="15"/>
        <v>117422.50042698151</v>
      </c>
      <c r="DK21" s="108">
        <f t="shared" si="15"/>
        <v>117440.46737833881</v>
      </c>
      <c r="DL21" s="108">
        <f t="shared" si="15"/>
        <v>117458.43707883994</v>
      </c>
      <c r="DM21" s="108">
        <f t="shared" si="15"/>
        <v>117476.40952890551</v>
      </c>
      <c r="DN21" s="108">
        <f t="shared" si="15"/>
        <v>99117.593014645405</v>
      </c>
      <c r="DO21" s="108">
        <f t="shared" si="15"/>
        <v>99132.75911114199</v>
      </c>
      <c r="DP21" s="108">
        <f t="shared" si="15"/>
        <v>99147.927528220374</v>
      </c>
      <c r="DQ21" s="108">
        <f t="shared" si="15"/>
        <v>99163.098266235655</v>
      </c>
      <c r="DR21" s="108">
        <f t="shared" si="15"/>
        <v>99178.271325542926</v>
      </c>
      <c r="DS21" s="108">
        <f t="shared" si="15"/>
        <v>102038.74269205857</v>
      </c>
      <c r="DT21" s="108">
        <f t="shared" si="15"/>
        <v>102054.35575701496</v>
      </c>
      <c r="DU21" s="108">
        <f t="shared" si="15"/>
        <v>102069.97121094429</v>
      </c>
      <c r="DV21" s="108">
        <f t="shared" si="90"/>
        <v>102085.58905421215</v>
      </c>
      <c r="DW21" s="108">
        <f t="shared" si="90"/>
        <v>103354.68364707363</v>
      </c>
      <c r="DX21" s="108">
        <f t="shared" si="90"/>
        <v>103370.49806566362</v>
      </c>
      <c r="DY21" s="108">
        <f t="shared" si="90"/>
        <v>103386.31490403591</v>
      </c>
      <c r="DZ21" s="108">
        <f t="shared" si="90"/>
        <v>103402.13416256079</v>
      </c>
      <c r="EA21" s="108">
        <f t="shared" si="90"/>
        <v>110341.39052164796</v>
      </c>
      <c r="EB21" s="108">
        <f t="shared" si="90"/>
        <v>110358.27398426365</v>
      </c>
      <c r="EC21" s="108">
        <f t="shared" si="90"/>
        <v>110375.16003023731</v>
      </c>
      <c r="ED21" s="108">
        <f t="shared" si="90"/>
        <v>110392.04865996419</v>
      </c>
      <c r="EE21" s="108">
        <f t="shared" si="90"/>
        <v>110408.93987383967</v>
      </c>
      <c r="EF21" s="108">
        <f t="shared" si="90"/>
        <v>108851.09128666323</v>
      </c>
      <c r="EG21" s="108">
        <f t="shared" si="90"/>
        <v>108867.74671688507</v>
      </c>
      <c r="EH21" s="108">
        <f t="shared" si="90"/>
        <v>108884.40469557338</v>
      </c>
      <c r="EI21" s="108">
        <f t="shared" si="90"/>
        <v>108901.0652231181</v>
      </c>
      <c r="EJ21" s="108">
        <f t="shared" si="90"/>
        <v>116185.56314599083</v>
      </c>
      <c r="EK21" s="108">
        <f t="shared" si="90"/>
        <v>116203.34083215724</v>
      </c>
      <c r="EL21" s="108">
        <f t="shared" si="91"/>
        <v>116221.12123850775</v>
      </c>
      <c r="EM21" s="108">
        <f t="shared" si="91"/>
        <v>116238.90436545863</v>
      </c>
      <c r="EN21" s="108">
        <f t="shared" si="91"/>
        <v>124797.22288382737</v>
      </c>
      <c r="EO21" s="108">
        <f t="shared" si="91"/>
        <v>124816.31824991928</v>
      </c>
      <c r="EP21" s="108">
        <f t="shared" si="91"/>
        <v>124835.41653781502</v>
      </c>
      <c r="EQ21" s="108">
        <f t="shared" si="91"/>
        <v>124854.5177479617</v>
      </c>
      <c r="ER21" s="108">
        <f t="shared" si="91"/>
        <v>124873.62188080641</v>
      </c>
      <c r="ES21" s="108">
        <f t="shared" si="91"/>
        <v>119620.73476708295</v>
      </c>
      <c r="ET21" s="108">
        <f t="shared" si="91"/>
        <v>119639.03807279581</v>
      </c>
      <c r="EU21" s="108">
        <f t="shared" si="91"/>
        <v>119657.34417911846</v>
      </c>
      <c r="EV21" s="108">
        <f t="shared" si="91"/>
        <v>119675.65308647942</v>
      </c>
      <c r="EW21" s="108">
        <f t="shared" si="91"/>
        <v>112943.0596151283</v>
      </c>
      <c r="EX21" s="108">
        <f t="shared" si="91"/>
        <v>112960.34116211349</v>
      </c>
      <c r="EY21" s="108">
        <f t="shared" si="91"/>
        <v>112977.62535336801</v>
      </c>
      <c r="EZ21" s="108">
        <f t="shared" si="91"/>
        <v>112994.91218929643</v>
      </c>
      <c r="FA21" s="108">
        <f t="shared" si="91"/>
        <v>101963.73839381598</v>
      </c>
      <c r="FB21" s="108">
        <f t="shared" si="92"/>
        <v>101979.33998227873</v>
      </c>
      <c r="FC21" s="108">
        <f t="shared" si="92"/>
        <v>101994.94395795841</v>
      </c>
      <c r="FD21" s="108">
        <f t="shared" si="92"/>
        <v>102010.55032122032</v>
      </c>
      <c r="FE21" s="108">
        <f t="shared" si="92"/>
        <v>102026.15907242973</v>
      </c>
    </row>
    <row r="22" spans="1:161" ht="15.75" x14ac:dyDescent="0.25">
      <c r="A22" s="47" t="s">
        <v>181</v>
      </c>
      <c r="B22" s="12">
        <f>'Urb proj of all 25 ARs '!Q22</f>
        <v>256287.93073366798</v>
      </c>
      <c r="C22" s="12">
        <f>'Urb proj of all 25 ARs '!R22</f>
        <v>258335.08280364031</v>
      </c>
      <c r="D22" s="100">
        <f t="shared" si="10"/>
        <v>7.9877037678364755E-3</v>
      </c>
      <c r="E22" s="101">
        <f t="shared" si="11"/>
        <v>1.530111460066319E-4</v>
      </c>
      <c r="F22" s="69">
        <f t="shared" si="12"/>
        <v>256327.14564365722</v>
      </c>
      <c r="G22" s="69">
        <f t="shared" si="13"/>
        <v>256366.36655396476</v>
      </c>
      <c r="H22" s="69">
        <f>G22*(1+$E$22)</f>
        <v>256405.59346550875</v>
      </c>
      <c r="I22" s="69">
        <f t="shared" ref="I22:BD22" si="98">H22*(1+$E$22)</f>
        <v>256444.82637920743</v>
      </c>
      <c r="J22" s="69">
        <f t="shared" si="98"/>
        <v>256484.06529597918</v>
      </c>
      <c r="K22" s="69">
        <f t="shared" si="98"/>
        <v>256523.31021674257</v>
      </c>
      <c r="L22" s="69">
        <f t="shared" si="98"/>
        <v>256562.56114241623</v>
      </c>
      <c r="M22" s="69">
        <f t="shared" si="98"/>
        <v>256601.81807391904</v>
      </c>
      <c r="N22" s="69">
        <f t="shared" si="98"/>
        <v>256641.08101216992</v>
      </c>
      <c r="O22" s="69">
        <f t="shared" si="98"/>
        <v>256680.34995808796</v>
      </c>
      <c r="P22" s="69">
        <f t="shared" si="98"/>
        <v>256719.62491259244</v>
      </c>
      <c r="Q22" s="69">
        <f t="shared" si="98"/>
        <v>256758.90587660272</v>
      </c>
      <c r="R22" s="69">
        <f t="shared" si="98"/>
        <v>256798.1928510383</v>
      </c>
      <c r="S22" s="69">
        <f t="shared" si="98"/>
        <v>256837.48583681887</v>
      </c>
      <c r="T22" s="69">
        <f t="shared" si="98"/>
        <v>256876.78483486423</v>
      </c>
      <c r="U22" s="69">
        <f t="shared" si="98"/>
        <v>256916.08984609431</v>
      </c>
      <c r="V22" s="69">
        <f t="shared" si="98"/>
        <v>256955.40087142921</v>
      </c>
      <c r="W22" s="69">
        <f t="shared" si="98"/>
        <v>256994.71791178914</v>
      </c>
      <c r="X22" s="69">
        <f t="shared" si="98"/>
        <v>257034.04096809446</v>
      </c>
      <c r="Y22" s="69">
        <f t="shared" si="98"/>
        <v>257073.37004126571</v>
      </c>
      <c r="Z22" s="69">
        <f t="shared" si="98"/>
        <v>257112.70513222352</v>
      </c>
      <c r="AA22" s="69">
        <f t="shared" si="98"/>
        <v>257152.04624188866</v>
      </c>
      <c r="AB22" s="69">
        <f t="shared" si="98"/>
        <v>257191.39337118209</v>
      </c>
      <c r="AC22" s="69">
        <f t="shared" si="98"/>
        <v>257230.74652102485</v>
      </c>
      <c r="AD22" s="69">
        <f t="shared" si="98"/>
        <v>257270.10569233817</v>
      </c>
      <c r="AE22" s="69">
        <f t="shared" si="98"/>
        <v>257309.47088604339</v>
      </c>
      <c r="AF22" s="69">
        <f t="shared" si="98"/>
        <v>257348.84210306202</v>
      </c>
      <c r="AG22" s="69">
        <f t="shared" si="98"/>
        <v>257388.2193443157</v>
      </c>
      <c r="AH22" s="69">
        <f t="shared" si="98"/>
        <v>257427.60261072617</v>
      </c>
      <c r="AI22" s="69">
        <f t="shared" si="98"/>
        <v>257466.99190321538</v>
      </c>
      <c r="AJ22" s="69">
        <f t="shared" si="98"/>
        <v>257506.38722270538</v>
      </c>
      <c r="AK22" s="69">
        <f t="shared" si="98"/>
        <v>257545.78857011834</v>
      </c>
      <c r="AL22" s="69">
        <f t="shared" si="98"/>
        <v>257585.19594637663</v>
      </c>
      <c r="AM22" s="69">
        <f t="shared" si="98"/>
        <v>257624.60935240271</v>
      </c>
      <c r="AN22" s="69">
        <f t="shared" si="98"/>
        <v>257664.02878911924</v>
      </c>
      <c r="AO22" s="69">
        <f t="shared" si="98"/>
        <v>257703.45425744896</v>
      </c>
      <c r="AP22" s="69">
        <f t="shared" si="98"/>
        <v>257742.88575831475</v>
      </c>
      <c r="AQ22" s="69">
        <f t="shared" si="98"/>
        <v>257782.32329263969</v>
      </c>
      <c r="AR22" s="69">
        <f t="shared" si="98"/>
        <v>257821.76686134696</v>
      </c>
      <c r="AS22" s="69">
        <f t="shared" si="98"/>
        <v>257861.21646535987</v>
      </c>
      <c r="AT22" s="69">
        <f t="shared" si="98"/>
        <v>257900.6721056019</v>
      </c>
      <c r="AU22" s="69">
        <f t="shared" si="98"/>
        <v>257940.13378299665</v>
      </c>
      <c r="AV22" s="69">
        <f t="shared" si="98"/>
        <v>257979.60149846788</v>
      </c>
      <c r="AW22" s="69">
        <f t="shared" si="98"/>
        <v>258019.07525293948</v>
      </c>
      <c r="AX22" s="69">
        <f t="shared" si="98"/>
        <v>258058.55504733551</v>
      </c>
      <c r="AY22" s="69">
        <f t="shared" si="98"/>
        <v>258098.04088258013</v>
      </c>
      <c r="AZ22" s="69">
        <f t="shared" si="98"/>
        <v>258137.53275959764</v>
      </c>
      <c r="BA22" s="69">
        <f t="shared" si="98"/>
        <v>258177.03067931251</v>
      </c>
      <c r="BB22" s="69">
        <f t="shared" si="98"/>
        <v>258216.53464264935</v>
      </c>
      <c r="BC22" s="69">
        <f t="shared" si="98"/>
        <v>258256.04465053289</v>
      </c>
      <c r="BD22" s="69">
        <f t="shared" si="98"/>
        <v>258295.56070388801</v>
      </c>
      <c r="BE22" s="69">
        <f>BD22*(1+$E$22)</f>
        <v>258335.08280363973</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289151.21687172726</v>
      </c>
      <c r="DG22" s="108">
        <f t="shared" si="15"/>
        <v>289195.46023078996</v>
      </c>
      <c r="DH22" s="108">
        <f t="shared" si="15"/>
        <v>289239.71035957983</v>
      </c>
      <c r="DI22" s="108">
        <f t="shared" si="15"/>
        <v>289283.96725913259</v>
      </c>
      <c r="DJ22" s="108">
        <f t="shared" si="15"/>
        <v>316672.12641519983</v>
      </c>
      <c r="DK22" s="108">
        <f t="shared" si="15"/>
        <v>316720.58078017097</v>
      </c>
      <c r="DL22" s="108">
        <f t="shared" si="15"/>
        <v>316769.04255920002</v>
      </c>
      <c r="DM22" s="108">
        <f t="shared" si="15"/>
        <v>316817.51175342145</v>
      </c>
      <c r="DN22" s="108">
        <f t="shared" si="15"/>
        <v>279724.06515451911</v>
      </c>
      <c r="DO22" s="108">
        <f t="shared" si="15"/>
        <v>279766.86605429399</v>
      </c>
      <c r="DP22" s="108">
        <f t="shared" si="15"/>
        <v>279809.6735030837</v>
      </c>
      <c r="DQ22" s="108">
        <f t="shared" si="15"/>
        <v>279852.48750189011</v>
      </c>
      <c r="DR22" s="108">
        <f t="shared" si="15"/>
        <v>279895.3080517156</v>
      </c>
      <c r="DS22" s="108">
        <f t="shared" si="15"/>
        <v>284536.37621539203</v>
      </c>
      <c r="DT22" s="108">
        <f t="shared" si="15"/>
        <v>284579.91345239728</v>
      </c>
      <c r="DU22" s="108">
        <f t="shared" si="15"/>
        <v>284623.45735108515</v>
      </c>
      <c r="DV22" s="108">
        <f t="shared" si="90"/>
        <v>284667.0079124748</v>
      </c>
      <c r="DW22" s="108">
        <f t="shared" si="90"/>
        <v>281768.93868092686</v>
      </c>
      <c r="DX22" s="108">
        <f t="shared" si="90"/>
        <v>281812.05246914353</v>
      </c>
      <c r="DY22" s="108">
        <f t="shared" si="90"/>
        <v>281855.1728542503</v>
      </c>
      <c r="DZ22" s="108">
        <f t="shared" si="90"/>
        <v>281898.29983725661</v>
      </c>
      <c r="EA22" s="108">
        <f t="shared" si="90"/>
        <v>295142.41969818628</v>
      </c>
      <c r="EB22" s="108">
        <f t="shared" si="90"/>
        <v>295187.57977805944</v>
      </c>
      <c r="EC22" s="108">
        <f t="shared" si="90"/>
        <v>295232.74676792824</v>
      </c>
      <c r="ED22" s="108">
        <f t="shared" si="90"/>
        <v>295277.92066884984</v>
      </c>
      <c r="EE22" s="108">
        <f t="shared" si="90"/>
        <v>295323.10148188187</v>
      </c>
      <c r="EF22" s="108">
        <f t="shared" si="90"/>
        <v>295478.66677126405</v>
      </c>
      <c r="EG22" s="108">
        <f t="shared" si="90"/>
        <v>295523.87830068724</v>
      </c>
      <c r="EH22" s="108">
        <f t="shared" si="90"/>
        <v>295569.0967479783</v>
      </c>
      <c r="EI22" s="108">
        <f t="shared" si="90"/>
        <v>295614.32211419591</v>
      </c>
      <c r="EJ22" s="108">
        <f t="shared" si="90"/>
        <v>303685.31261142751</v>
      </c>
      <c r="EK22" s="108">
        <f t="shared" si="90"/>
        <v>303731.77984913549</v>
      </c>
      <c r="EL22" s="108">
        <f t="shared" si="91"/>
        <v>303778.25419684884</v>
      </c>
      <c r="EM22" s="108">
        <f t="shared" si="91"/>
        <v>303824.73565565539</v>
      </c>
      <c r="EN22" s="108">
        <f t="shared" si="91"/>
        <v>328138.37476218381</v>
      </c>
      <c r="EO22" s="108">
        <f t="shared" si="91"/>
        <v>328188.58359095495</v>
      </c>
      <c r="EP22" s="108">
        <f t="shared" si="91"/>
        <v>328238.80010223651</v>
      </c>
      <c r="EQ22" s="108">
        <f t="shared" si="91"/>
        <v>328289.02429720399</v>
      </c>
      <c r="ER22" s="108">
        <f t="shared" si="91"/>
        <v>328339.25617703312</v>
      </c>
      <c r="ES22" s="108">
        <f t="shared" si="91"/>
        <v>311602.62446856196</v>
      </c>
      <c r="ET22" s="108">
        <f t="shared" si="91"/>
        <v>311650.30314323062</v>
      </c>
      <c r="EU22" s="108">
        <f t="shared" si="91"/>
        <v>311697.98911326786</v>
      </c>
      <c r="EV22" s="108">
        <f t="shared" si="91"/>
        <v>311745.68237979</v>
      </c>
      <c r="EW22" s="108">
        <f t="shared" si="91"/>
        <v>306351.09074368136</v>
      </c>
      <c r="EX22" s="108">
        <f t="shared" si="91"/>
        <v>306397.96587515646</v>
      </c>
      <c r="EY22" s="108">
        <f t="shared" si="91"/>
        <v>306444.84817904909</v>
      </c>
      <c r="EZ22" s="108">
        <f t="shared" si="91"/>
        <v>306491.73765645683</v>
      </c>
      <c r="FA22" s="108">
        <f t="shared" si="91"/>
        <v>284765.65865528007</v>
      </c>
      <c r="FB22" s="108">
        <f t="shared" si="92"/>
        <v>284809.23097505426</v>
      </c>
      <c r="FC22" s="108">
        <f t="shared" si="92"/>
        <v>284852.80996187904</v>
      </c>
      <c r="FD22" s="108">
        <f t="shared" si="92"/>
        <v>284896.39561677451</v>
      </c>
      <c r="FE22" s="108">
        <f t="shared" si="92"/>
        <v>284939.98794076097</v>
      </c>
    </row>
    <row r="23" spans="1:161" ht="15.75" x14ac:dyDescent="0.25">
      <c r="A23" s="47" t="s">
        <v>182</v>
      </c>
      <c r="B23" s="12">
        <f>'Urb proj of all 25 ARs '!Q23</f>
        <v>540793.66815613396</v>
      </c>
      <c r="C23" s="12">
        <f>'Urb proj of all 25 ARs '!R23</f>
        <v>545113.36777688679</v>
      </c>
      <c r="D23" s="100">
        <f t="shared" si="10"/>
        <v>7.9877037678364165E-3</v>
      </c>
      <c r="E23" s="101">
        <f t="shared" si="11"/>
        <v>1.530111460066319E-4</v>
      </c>
      <c r="F23" s="69">
        <f t="shared" si="12"/>
        <v>540876.41561505164</v>
      </c>
      <c r="G23" s="69">
        <f t="shared" si="13"/>
        <v>540959.17573525291</v>
      </c>
      <c r="H23" s="69">
        <f>G23*(1+$E$23)</f>
        <v>541041.94851867494</v>
      </c>
      <c r="I23" s="69">
        <f t="shared" ref="I23:BE23" si="99">H23*(1+$E$23)</f>
        <v>541124.73396725545</v>
      </c>
      <c r="J23" s="69">
        <f t="shared" si="99"/>
        <v>541207.5320829323</v>
      </c>
      <c r="K23" s="69">
        <f t="shared" si="99"/>
        <v>541290.34286764369</v>
      </c>
      <c r="L23" s="69">
        <f t="shared" si="99"/>
        <v>541373.16632332816</v>
      </c>
      <c r="M23" s="69">
        <f t="shared" si="99"/>
        <v>541456.00245192449</v>
      </c>
      <c r="N23" s="69">
        <f t="shared" si="99"/>
        <v>541538.85125537182</v>
      </c>
      <c r="O23" s="69">
        <f t="shared" si="99"/>
        <v>541621.7127356095</v>
      </c>
      <c r="P23" s="69">
        <f t="shared" si="99"/>
        <v>541704.58689457725</v>
      </c>
      <c r="Q23" s="69">
        <f t="shared" si="99"/>
        <v>541787.47373421502</v>
      </c>
      <c r="R23" s="69">
        <f t="shared" si="99"/>
        <v>541870.37325646309</v>
      </c>
      <c r="S23" s="69">
        <f t="shared" si="99"/>
        <v>541953.28546326212</v>
      </c>
      <c r="T23" s="69">
        <f t="shared" si="99"/>
        <v>542036.21035655285</v>
      </c>
      <c r="U23" s="69">
        <f t="shared" si="99"/>
        <v>542119.14793827664</v>
      </c>
      <c r="V23" s="69">
        <f t="shared" si="99"/>
        <v>542202.09821037482</v>
      </c>
      <c r="W23" s="69">
        <f t="shared" si="99"/>
        <v>542285.06117478921</v>
      </c>
      <c r="X23" s="69">
        <f t="shared" si="99"/>
        <v>542368.03683346184</v>
      </c>
      <c r="Y23" s="69">
        <f t="shared" si="99"/>
        <v>542451.0251883351</v>
      </c>
      <c r="Z23" s="69">
        <f t="shared" si="99"/>
        <v>542534.02624135162</v>
      </c>
      <c r="AA23" s="69">
        <f t="shared" si="99"/>
        <v>542617.03999445436</v>
      </c>
      <c r="AB23" s="69">
        <f t="shared" si="99"/>
        <v>542700.06644958665</v>
      </c>
      <c r="AC23" s="69">
        <f t="shared" si="99"/>
        <v>542783.10560869193</v>
      </c>
      <c r="AD23" s="69">
        <f t="shared" si="99"/>
        <v>542866.15747371421</v>
      </c>
      <c r="AE23" s="69">
        <f t="shared" si="99"/>
        <v>542949.22204659751</v>
      </c>
      <c r="AF23" s="69">
        <f t="shared" si="99"/>
        <v>543032.29932928632</v>
      </c>
      <c r="AG23" s="69">
        <f t="shared" si="99"/>
        <v>543115.38932372537</v>
      </c>
      <c r="AH23" s="69">
        <f t="shared" si="99"/>
        <v>543198.49203185958</v>
      </c>
      <c r="AI23" s="69">
        <f t="shared" si="99"/>
        <v>543281.6074556344</v>
      </c>
      <c r="AJ23" s="69">
        <f t="shared" si="99"/>
        <v>543364.73559699545</v>
      </c>
      <c r="AK23" s="69">
        <f t="shared" si="99"/>
        <v>543447.87645788875</v>
      </c>
      <c r="AL23" s="69">
        <f t="shared" si="99"/>
        <v>543531.0300402604</v>
      </c>
      <c r="AM23" s="69">
        <f t="shared" si="99"/>
        <v>543614.196346057</v>
      </c>
      <c r="AN23" s="69">
        <f t="shared" si="99"/>
        <v>543697.37537722534</v>
      </c>
      <c r="AO23" s="69">
        <f t="shared" si="99"/>
        <v>543780.5671357126</v>
      </c>
      <c r="AP23" s="69">
        <f t="shared" si="99"/>
        <v>543863.77162346616</v>
      </c>
      <c r="AQ23" s="69">
        <f t="shared" si="99"/>
        <v>543946.98884243378</v>
      </c>
      <c r="AR23" s="69">
        <f t="shared" si="99"/>
        <v>544030.21879456344</v>
      </c>
      <c r="AS23" s="69">
        <f t="shared" si="99"/>
        <v>544113.46148180345</v>
      </c>
      <c r="AT23" s="69">
        <f t="shared" si="99"/>
        <v>544196.71690610237</v>
      </c>
      <c r="AU23" s="69">
        <f t="shared" si="99"/>
        <v>544279.98506940925</v>
      </c>
      <c r="AV23" s="69">
        <f t="shared" si="99"/>
        <v>544363.2659736732</v>
      </c>
      <c r="AW23" s="69">
        <f t="shared" si="99"/>
        <v>544446.55962084373</v>
      </c>
      <c r="AX23" s="69">
        <f t="shared" si="99"/>
        <v>544529.86601287068</v>
      </c>
      <c r="AY23" s="69">
        <f t="shared" si="99"/>
        <v>544613.18515170412</v>
      </c>
      <c r="AZ23" s="69">
        <f t="shared" si="99"/>
        <v>544696.51703929447</v>
      </c>
      <c r="BA23" s="69">
        <f t="shared" si="99"/>
        <v>544779.8616775925</v>
      </c>
      <c r="BB23" s="69">
        <f t="shared" si="99"/>
        <v>544863.21906854911</v>
      </c>
      <c r="BC23" s="69">
        <f t="shared" si="99"/>
        <v>544946.58921411564</v>
      </c>
      <c r="BD23" s="69">
        <f t="shared" si="99"/>
        <v>545029.97211624368</v>
      </c>
      <c r="BE23" s="69">
        <f t="shared" si="99"/>
        <v>545113.36777688516</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504224.78618877591</v>
      </c>
      <c r="DG23" s="108">
        <f t="shared" si="15"/>
        <v>504301.93820115563</v>
      </c>
      <c r="DH23" s="108">
        <f t="shared" si="15"/>
        <v>504379.10201865312</v>
      </c>
      <c r="DI23" s="108">
        <f t="shared" si="15"/>
        <v>504456.27764307481</v>
      </c>
      <c r="DJ23" s="108">
        <f t="shared" si="15"/>
        <v>544115.05884064548</v>
      </c>
      <c r="DK23" s="108">
        <f t="shared" si="15"/>
        <v>544198.31450935814</v>
      </c>
      <c r="DL23" s="108">
        <f t="shared" si="15"/>
        <v>544281.582917116</v>
      </c>
      <c r="DM23" s="108">
        <f t="shared" si="15"/>
        <v>544364.86406586843</v>
      </c>
      <c r="DN23" s="108">
        <f t="shared" si="15"/>
        <v>482702.67711280385</v>
      </c>
      <c r="DO23" s="108">
        <f t="shared" si="15"/>
        <v>482776.53600260935</v>
      </c>
      <c r="DP23" s="108">
        <f t="shared" si="15"/>
        <v>482850.40619364823</v>
      </c>
      <c r="DQ23" s="108">
        <f t="shared" si="15"/>
        <v>482924.28768764966</v>
      </c>
      <c r="DR23" s="108">
        <f t="shared" si="15"/>
        <v>482998.18048634316</v>
      </c>
      <c r="DS23" s="108">
        <f t="shared" si="15"/>
        <v>496124.47929320257</v>
      </c>
      <c r="DT23" s="108">
        <f t="shared" si="15"/>
        <v>496200.39186834113</v>
      </c>
      <c r="DU23" s="108">
        <f t="shared" si="15"/>
        <v>496276.31605894986</v>
      </c>
      <c r="DV23" s="108">
        <f t="shared" si="90"/>
        <v>496352.25186680601</v>
      </c>
      <c r="DW23" s="108">
        <f t="shared" si="90"/>
        <v>491729.34121447103</v>
      </c>
      <c r="DX23" s="108">
        <f t="shared" si="90"/>
        <v>491804.58128449536</v>
      </c>
      <c r="DY23" s="108">
        <f t="shared" si="90"/>
        <v>491879.83286708902</v>
      </c>
      <c r="DZ23" s="108">
        <f t="shared" si="90"/>
        <v>491955.09596401354</v>
      </c>
      <c r="EA23" s="108">
        <f t="shared" si="90"/>
        <v>512839.22732224094</v>
      </c>
      <c r="EB23" s="108">
        <f t="shared" si="90"/>
        <v>512917.69744013069</v>
      </c>
      <c r="EC23" s="108">
        <f t="shared" si="90"/>
        <v>512996.17956482305</v>
      </c>
      <c r="ED23" s="108">
        <f t="shared" si="90"/>
        <v>513074.67369815533</v>
      </c>
      <c r="EE23" s="108">
        <f t="shared" si="90"/>
        <v>513153.17984196491</v>
      </c>
      <c r="EF23" s="108">
        <f t="shared" si="90"/>
        <v>493047.84023897181</v>
      </c>
      <c r="EG23" s="108">
        <f t="shared" si="90"/>
        <v>493123.28205404291</v>
      </c>
      <c r="EH23" s="108">
        <f t="shared" si="90"/>
        <v>493198.73541255249</v>
      </c>
      <c r="EI23" s="108">
        <f t="shared" si="90"/>
        <v>493274.20031626697</v>
      </c>
      <c r="EJ23" s="108">
        <f t="shared" si="90"/>
        <v>497881.10836642073</v>
      </c>
      <c r="EK23" s="108">
        <f t="shared" si="90"/>
        <v>497957.28972538695</v>
      </c>
      <c r="EL23" s="108">
        <f t="shared" si="91"/>
        <v>498033.48274095013</v>
      </c>
      <c r="EM23" s="108">
        <f t="shared" si="91"/>
        <v>498109.68741489394</v>
      </c>
      <c r="EN23" s="108">
        <f t="shared" si="91"/>
        <v>531204.33479868248</v>
      </c>
      <c r="EO23" s="108">
        <f t="shared" si="91"/>
        <v>531285.61498271371</v>
      </c>
      <c r="EP23" s="108">
        <f t="shared" si="91"/>
        <v>531366.90760351904</v>
      </c>
      <c r="EQ23" s="108">
        <f t="shared" si="91"/>
        <v>531448.2126630015</v>
      </c>
      <c r="ER23" s="108">
        <f t="shared" si="91"/>
        <v>531529.53016306425</v>
      </c>
      <c r="ES23" s="108">
        <f t="shared" si="91"/>
        <v>523867.01086861704</v>
      </c>
      <c r="ET23" s="108">
        <f t="shared" si="91"/>
        <v>523947.16836030508</v>
      </c>
      <c r="EU23" s="108">
        <f t="shared" si="91"/>
        <v>524027.33811698284</v>
      </c>
      <c r="EV23" s="108">
        <f t="shared" si="91"/>
        <v>524107.52014052693</v>
      </c>
      <c r="EW23" s="108">
        <f t="shared" si="91"/>
        <v>521901.89001676912</v>
      </c>
      <c r="EX23" s="108">
        <f t="shared" si="91"/>
        <v>521981.74682306359</v>
      </c>
      <c r="EY23" s="108">
        <f t="shared" si="91"/>
        <v>522061.61584833951</v>
      </c>
      <c r="EZ23" s="108">
        <f t="shared" si="91"/>
        <v>522141.49709446653</v>
      </c>
      <c r="FA23" s="108">
        <f t="shared" si="91"/>
        <v>491509.36619816488</v>
      </c>
      <c r="FB23" s="108">
        <f t="shared" si="92"/>
        <v>491584.57260955981</v>
      </c>
      <c r="FC23" s="108">
        <f t="shared" si="92"/>
        <v>491659.79052837397</v>
      </c>
      <c r="FD23" s="108">
        <f t="shared" si="92"/>
        <v>491735.01995636808</v>
      </c>
      <c r="FE23" s="108">
        <f t="shared" si="92"/>
        <v>491810.26089530322</v>
      </c>
    </row>
    <row r="24" spans="1:161" ht="15.75" x14ac:dyDescent="0.25">
      <c r="A24" s="47" t="s">
        <v>183</v>
      </c>
      <c r="B24" s="12">
        <f>'Urb proj of all 25 ARs '!Q24</f>
        <v>279321.09738431743</v>
      </c>
      <c r="C24" s="12">
        <f>'Urb proj of all 25 ARs '!R24</f>
        <v>281552.23156633036</v>
      </c>
      <c r="D24" s="100">
        <f t="shared" si="10"/>
        <v>7.9877037678364737E-3</v>
      </c>
      <c r="E24" s="101">
        <f t="shared" si="11"/>
        <v>1.530111460066319E-4</v>
      </c>
      <c r="F24" s="69">
        <f t="shared" si="12"/>
        <v>279363.83662553201</v>
      </c>
      <c r="G24" s="69">
        <f t="shared" si="13"/>
        <v>279406.5824063269</v>
      </c>
      <c r="H24" s="69">
        <f>G24*(1+$E$24)</f>
        <v>279449.33472770266</v>
      </c>
      <c r="I24" s="69">
        <f t="shared" ref="I24:BD24" si="100">H24*(1+$E$24)</f>
        <v>279492.09359066014</v>
      </c>
      <c r="J24" s="69">
        <f t="shared" si="100"/>
        <v>279534.85899620026</v>
      </c>
      <c r="K24" s="69">
        <f t="shared" si="100"/>
        <v>279577.63094532408</v>
      </c>
      <c r="L24" s="69">
        <f t="shared" si="100"/>
        <v>279620.40943903284</v>
      </c>
      <c r="M24" s="69">
        <f t="shared" si="100"/>
        <v>279663.19447832793</v>
      </c>
      <c r="N24" s="69">
        <f t="shared" si="100"/>
        <v>279705.98606421094</v>
      </c>
      <c r="O24" s="69">
        <f t="shared" si="100"/>
        <v>279748.78419768356</v>
      </c>
      <c r="P24" s="69">
        <f t="shared" si="100"/>
        <v>279791.58887974761</v>
      </c>
      <c r="Q24" s="69">
        <f t="shared" si="100"/>
        <v>279834.40011140512</v>
      </c>
      <c r="R24" s="69">
        <f t="shared" si="100"/>
        <v>279877.21789365826</v>
      </c>
      <c r="S24" s="69">
        <f t="shared" si="100"/>
        <v>279920.04222750932</v>
      </c>
      <c r="T24" s="69">
        <f t="shared" si="100"/>
        <v>279962.87311396078</v>
      </c>
      <c r="U24" s="69">
        <f t="shared" si="100"/>
        <v>280005.71055401524</v>
      </c>
      <c r="V24" s="69">
        <f t="shared" si="100"/>
        <v>280048.55454867549</v>
      </c>
      <c r="W24" s="69">
        <f t="shared" si="100"/>
        <v>280091.40509894449</v>
      </c>
      <c r="X24" s="69">
        <f t="shared" si="100"/>
        <v>280134.2622058253</v>
      </c>
      <c r="Y24" s="69">
        <f t="shared" si="100"/>
        <v>280177.12587032112</v>
      </c>
      <c r="Z24" s="69">
        <f t="shared" si="100"/>
        <v>280219.99609343539</v>
      </c>
      <c r="AA24" s="69">
        <f t="shared" si="100"/>
        <v>280262.8728761716</v>
      </c>
      <c r="AB24" s="69">
        <f t="shared" si="100"/>
        <v>280305.7562195335</v>
      </c>
      <c r="AC24" s="69">
        <f t="shared" si="100"/>
        <v>280348.64612452494</v>
      </c>
      <c r="AD24" s="69">
        <f t="shared" si="100"/>
        <v>280391.54259214987</v>
      </c>
      <c r="AE24" s="69">
        <f t="shared" si="100"/>
        <v>280434.44562341244</v>
      </c>
      <c r="AF24" s="69">
        <f t="shared" si="100"/>
        <v>280477.35521931702</v>
      </c>
      <c r="AG24" s="69">
        <f t="shared" si="100"/>
        <v>280520.27138086804</v>
      </c>
      <c r="AH24" s="69">
        <f t="shared" si="100"/>
        <v>280563.19410907011</v>
      </c>
      <c r="AI24" s="69">
        <f t="shared" si="100"/>
        <v>280606.12340492802</v>
      </c>
      <c r="AJ24" s="69">
        <f t="shared" si="100"/>
        <v>280649.05926944671</v>
      </c>
      <c r="AK24" s="69">
        <f t="shared" si="100"/>
        <v>280692.00170363119</v>
      </c>
      <c r="AL24" s="69">
        <f t="shared" si="100"/>
        <v>280734.95070848678</v>
      </c>
      <c r="AM24" s="69">
        <f t="shared" si="100"/>
        <v>280777.90628501878</v>
      </c>
      <c r="AN24" s="69">
        <f t="shared" si="100"/>
        <v>280820.86843423278</v>
      </c>
      <c r="AO24" s="69">
        <f t="shared" si="100"/>
        <v>280863.83715713449</v>
      </c>
      <c r="AP24" s="69">
        <f t="shared" si="100"/>
        <v>280906.81245472975</v>
      </c>
      <c r="AQ24" s="69">
        <f t="shared" si="100"/>
        <v>280949.79432802449</v>
      </c>
      <c r="AR24" s="69">
        <f t="shared" si="100"/>
        <v>280992.78277802496</v>
      </c>
      <c r="AS24" s="69">
        <f t="shared" si="100"/>
        <v>281035.77780573739</v>
      </c>
      <c r="AT24" s="69">
        <f t="shared" si="100"/>
        <v>281078.77941216831</v>
      </c>
      <c r="AU24" s="69">
        <f t="shared" si="100"/>
        <v>281121.7875983243</v>
      </c>
      <c r="AV24" s="69">
        <f t="shared" si="100"/>
        <v>281164.80236521218</v>
      </c>
      <c r="AW24" s="69">
        <f t="shared" si="100"/>
        <v>281207.82371383882</v>
      </c>
      <c r="AX24" s="69">
        <f t="shared" si="100"/>
        <v>281250.85164521128</v>
      </c>
      <c r="AY24" s="69">
        <f t="shared" si="100"/>
        <v>281293.88616033684</v>
      </c>
      <c r="AZ24" s="69">
        <f t="shared" si="100"/>
        <v>281336.9272602229</v>
      </c>
      <c r="BA24" s="69">
        <f t="shared" si="100"/>
        <v>281379.97494587698</v>
      </c>
      <c r="BB24" s="69">
        <f t="shared" si="100"/>
        <v>281423.02921830676</v>
      </c>
      <c r="BC24" s="69">
        <f t="shared" si="100"/>
        <v>281466.09007852012</v>
      </c>
      <c r="BD24" s="69">
        <f t="shared" si="100"/>
        <v>281509.15752752504</v>
      </c>
      <c r="BE24" s="69">
        <f>BD24*(1+$E$24)</f>
        <v>281552.23156632966</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257857.00601347891</v>
      </c>
      <c r="DG24" s="108">
        <f t="shared" si="15"/>
        <v>257896.46100947488</v>
      </c>
      <c r="DH24" s="108">
        <f t="shared" si="15"/>
        <v>257935.92204252497</v>
      </c>
      <c r="DI24" s="108">
        <f t="shared" si="15"/>
        <v>257975.38911355298</v>
      </c>
      <c r="DJ24" s="108">
        <f t="shared" si="15"/>
        <v>278518.37665712606</v>
      </c>
      <c r="DK24" s="108">
        <f t="shared" si="15"/>
        <v>278560.99307312228</v>
      </c>
      <c r="DL24" s="108">
        <f t="shared" si="15"/>
        <v>278603.61600990512</v>
      </c>
      <c r="DM24" s="108">
        <f t="shared" si="15"/>
        <v>278646.24546847236</v>
      </c>
      <c r="DN24" s="108">
        <f t="shared" si="15"/>
        <v>247091.82723410442</v>
      </c>
      <c r="DO24" s="108">
        <f t="shared" si="15"/>
        <v>247129.63503775842</v>
      </c>
      <c r="DP24" s="108">
        <f t="shared" si="15"/>
        <v>247167.44862642774</v>
      </c>
      <c r="DQ24" s="108">
        <f t="shared" si="15"/>
        <v>247205.2680009976</v>
      </c>
      <c r="DR24" s="108">
        <f t="shared" si="15"/>
        <v>247243.09316235333</v>
      </c>
      <c r="DS24" s="108">
        <f t="shared" si="15"/>
        <v>255987.54104396707</v>
      </c>
      <c r="DT24" s="108">
        <f t="shared" si="15"/>
        <v>256026.70999098563</v>
      </c>
      <c r="DU24" s="108">
        <f t="shared" si="15"/>
        <v>256065.88493128965</v>
      </c>
      <c r="DV24" s="108">
        <f t="shared" si="90"/>
        <v>256105.06586579615</v>
      </c>
      <c r="DW24" s="108">
        <f t="shared" si="90"/>
        <v>251691.49897826658</v>
      </c>
      <c r="DX24" s="108">
        <f t="shared" si="90"/>
        <v>251730.01058296539</v>
      </c>
      <c r="DY24" s="108">
        <f t="shared" si="90"/>
        <v>251768.52808036894</v>
      </c>
      <c r="DZ24" s="108">
        <f t="shared" si="90"/>
        <v>251807.05147137892</v>
      </c>
      <c r="EA24" s="108">
        <f t="shared" si="90"/>
        <v>261140.45103035396</v>
      </c>
      <c r="EB24" s="108">
        <f t="shared" si="90"/>
        <v>261180.40843003482</v>
      </c>
      <c r="EC24" s="108">
        <f t="shared" si="90"/>
        <v>261220.3719436432</v>
      </c>
      <c r="ED24" s="108">
        <f t="shared" si="90"/>
        <v>261260.34157211459</v>
      </c>
      <c r="EE24" s="108">
        <f t="shared" si="90"/>
        <v>261300.31731638458</v>
      </c>
      <c r="EF24" s="108">
        <f t="shared" si="90"/>
        <v>253479.94108886851</v>
      </c>
      <c r="EG24" s="108">
        <f t="shared" si="90"/>
        <v>253518.72634514424</v>
      </c>
      <c r="EH24" s="108">
        <f t="shared" si="90"/>
        <v>253557.51753599645</v>
      </c>
      <c r="EI24" s="108">
        <f t="shared" si="90"/>
        <v>253596.3146623332</v>
      </c>
      <c r="EJ24" s="108">
        <f t="shared" si="90"/>
        <v>255876.13561777532</v>
      </c>
      <c r="EK24" s="108">
        <f t="shared" si="90"/>
        <v>255915.28751852192</v>
      </c>
      <c r="EL24" s="108">
        <f t="shared" si="91"/>
        <v>255954.44540994577</v>
      </c>
      <c r="EM24" s="108">
        <f t="shared" si="91"/>
        <v>255993.6092929634</v>
      </c>
      <c r="EN24" s="108">
        <f t="shared" si="91"/>
        <v>275661.21392674674</v>
      </c>
      <c r="EO24" s="108">
        <f t="shared" si="91"/>
        <v>275703.39316499926</v>
      </c>
      <c r="EP24" s="108">
        <f t="shared" si="91"/>
        <v>275745.57885714539</v>
      </c>
      <c r="EQ24" s="108">
        <f t="shared" si="91"/>
        <v>275787.77100417257</v>
      </c>
      <c r="ER24" s="108">
        <f t="shared" si="91"/>
        <v>275829.96960706852</v>
      </c>
      <c r="ES24" s="108">
        <f t="shared" si="91"/>
        <v>269889.5194216877</v>
      </c>
      <c r="ET24" s="108">
        <f t="shared" si="91"/>
        <v>269930.81552634959</v>
      </c>
      <c r="EU24" s="108">
        <f t="shared" si="91"/>
        <v>269972.11794977577</v>
      </c>
      <c r="EV24" s="108">
        <f t="shared" si="91"/>
        <v>270013.42669293314</v>
      </c>
      <c r="EW24" s="108">
        <f t="shared" si="91"/>
        <v>270160.09687681356</v>
      </c>
      <c r="EX24" s="108">
        <f t="shared" si="91"/>
        <v>270201.43438284192</v>
      </c>
      <c r="EY24" s="108">
        <f t="shared" si="91"/>
        <v>270242.77821396943</v>
      </c>
      <c r="EZ24" s="108">
        <f t="shared" si="91"/>
        <v>270284.12837116397</v>
      </c>
      <c r="FA24" s="108">
        <f t="shared" si="91"/>
        <v>249326.58877870135</v>
      </c>
      <c r="FB24" s="108">
        <f t="shared" si="92"/>
        <v>249364.7385257803</v>
      </c>
      <c r="FC24" s="108">
        <f t="shared" si="92"/>
        <v>249402.89411019578</v>
      </c>
      <c r="FD24" s="108">
        <f t="shared" si="92"/>
        <v>249441.05553284095</v>
      </c>
      <c r="FE24" s="108">
        <f t="shared" si="92"/>
        <v>249479.22279460912</v>
      </c>
    </row>
    <row r="25" spans="1:161" ht="15.75" x14ac:dyDescent="0.25">
      <c r="A25" s="47" t="s">
        <v>189</v>
      </c>
      <c r="B25" s="12">
        <f>'Urb proj of all 25 ARs '!Q25</f>
        <v>164106.83726769971</v>
      </c>
      <c r="C25" s="12">
        <f>'Urb proj of all 25 ARs '!R25</f>
        <v>165417.67407007067</v>
      </c>
      <c r="D25" s="100">
        <f t="shared" si="10"/>
        <v>7.9877037678366611E-3</v>
      </c>
      <c r="E25" s="101">
        <f t="shared" si="11"/>
        <v>1.530111460066319E-4</v>
      </c>
      <c r="F25" s="69">
        <f t="shared" si="12"/>
        <v>164131.94744293756</v>
      </c>
      <c r="G25" s="69">
        <f t="shared" si="13"/>
        <v>164157.06146031211</v>
      </c>
      <c r="H25" s="69">
        <f>G25*(1+$E$25)</f>
        <v>164182.17932041123</v>
      </c>
      <c r="I25" s="69">
        <f t="shared" ref="I25:BE25" si="101">H25*(1+$E$25)</f>
        <v>164207.30102382292</v>
      </c>
      <c r="J25" s="69">
        <f t="shared" si="101"/>
        <v>164232.42657113523</v>
      </c>
      <c r="K25" s="69">
        <f t="shared" si="101"/>
        <v>164257.55596293634</v>
      </c>
      <c r="L25" s="69">
        <f t="shared" si="101"/>
        <v>164282.68919981449</v>
      </c>
      <c r="M25" s="69">
        <f t="shared" si="101"/>
        <v>164307.826282358</v>
      </c>
      <c r="N25" s="69">
        <f t="shared" si="101"/>
        <v>164332.96721115534</v>
      </c>
      <c r="O25" s="69">
        <f t="shared" si="101"/>
        <v>164358.11198679497</v>
      </c>
      <c r="P25" s="69">
        <f t="shared" si="101"/>
        <v>164383.26060986557</v>
      </c>
      <c r="Q25" s="69">
        <f t="shared" si="101"/>
        <v>164408.4130809558</v>
      </c>
      <c r="R25" s="69">
        <f t="shared" si="101"/>
        <v>164433.56940065444</v>
      </c>
      <c r="S25" s="69">
        <f t="shared" si="101"/>
        <v>164458.7295695504</v>
      </c>
      <c r="T25" s="69">
        <f t="shared" si="101"/>
        <v>164483.89358823263</v>
      </c>
      <c r="U25" s="69">
        <f t="shared" si="101"/>
        <v>164509.0614572902</v>
      </c>
      <c r="V25" s="69">
        <f t="shared" si="101"/>
        <v>164534.23317731224</v>
      </c>
      <c r="W25" s="69">
        <f t="shared" si="101"/>
        <v>164559.40874888803</v>
      </c>
      <c r="X25" s="69">
        <f t="shared" si="101"/>
        <v>164584.58817260686</v>
      </c>
      <c r="Y25" s="69">
        <f t="shared" si="101"/>
        <v>164609.77144905817</v>
      </c>
      <c r="Z25" s="69">
        <f t="shared" si="101"/>
        <v>164634.95857883149</v>
      </c>
      <c r="AA25" s="69">
        <f t="shared" si="101"/>
        <v>164660.1495625164</v>
      </c>
      <c r="AB25" s="69">
        <f t="shared" si="101"/>
        <v>164685.34440070257</v>
      </c>
      <c r="AC25" s="69">
        <f t="shared" si="101"/>
        <v>164710.54309397982</v>
      </c>
      <c r="AD25" s="69">
        <f t="shared" si="101"/>
        <v>164735.74564293801</v>
      </c>
      <c r="AE25" s="69">
        <f t="shared" si="101"/>
        <v>164760.95204816709</v>
      </c>
      <c r="AF25" s="69">
        <f t="shared" si="101"/>
        <v>164786.16231025712</v>
      </c>
      <c r="AG25" s="69">
        <f t="shared" si="101"/>
        <v>164811.37642979826</v>
      </c>
      <c r="AH25" s="69">
        <f t="shared" si="101"/>
        <v>164836.5944073807</v>
      </c>
      <c r="AI25" s="69">
        <f t="shared" si="101"/>
        <v>164861.8162435948</v>
      </c>
      <c r="AJ25" s="69">
        <f t="shared" si="101"/>
        <v>164887.04193903098</v>
      </c>
      <c r="AK25" s="69">
        <f t="shared" si="101"/>
        <v>164912.27149427973</v>
      </c>
      <c r="AL25" s="69">
        <f t="shared" si="101"/>
        <v>164937.50490993162</v>
      </c>
      <c r="AM25" s="69">
        <f t="shared" si="101"/>
        <v>164962.74218657738</v>
      </c>
      <c r="AN25" s="69">
        <f t="shared" si="101"/>
        <v>164987.98332480775</v>
      </c>
      <c r="AO25" s="69">
        <f t="shared" si="101"/>
        <v>165013.2283252136</v>
      </c>
      <c r="AP25" s="69">
        <f t="shared" si="101"/>
        <v>165038.47718838588</v>
      </c>
      <c r="AQ25" s="69">
        <f t="shared" si="101"/>
        <v>165063.72991491566</v>
      </c>
      <c r="AR25" s="69">
        <f t="shared" si="101"/>
        <v>165088.98650539407</v>
      </c>
      <c r="AS25" s="69">
        <f t="shared" si="101"/>
        <v>165114.24696041233</v>
      </c>
      <c r="AT25" s="69">
        <f t="shared" si="101"/>
        <v>165139.51128056177</v>
      </c>
      <c r="AU25" s="69">
        <f t="shared" si="101"/>
        <v>165164.77946643377</v>
      </c>
      <c r="AV25" s="69">
        <f t="shared" si="101"/>
        <v>165190.05151861988</v>
      </c>
      <c r="AW25" s="69">
        <f t="shared" si="101"/>
        <v>165215.32743771165</v>
      </c>
      <c r="AX25" s="69">
        <f t="shared" si="101"/>
        <v>165240.60722430077</v>
      </c>
      <c r="AY25" s="69">
        <f t="shared" si="101"/>
        <v>165265.890878979</v>
      </c>
      <c r="AZ25" s="69">
        <f t="shared" si="101"/>
        <v>165291.17840233821</v>
      </c>
      <c r="BA25" s="69">
        <f t="shared" si="101"/>
        <v>165316.46979497033</v>
      </c>
      <c r="BB25" s="69">
        <f t="shared" si="101"/>
        <v>165341.76505746742</v>
      </c>
      <c r="BC25" s="69">
        <f t="shared" si="101"/>
        <v>165367.06419042163</v>
      </c>
      <c r="BD25" s="69">
        <f t="shared" si="101"/>
        <v>165392.36719442517</v>
      </c>
      <c r="BE25" s="69">
        <f t="shared" si="101"/>
        <v>165417.67407007035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169436.98203601348</v>
      </c>
      <c r="DG25" s="108">
        <f t="shared" si="15"/>
        <v>169462.90778281071</v>
      </c>
      <c r="DH25" s="108">
        <f t="shared" si="15"/>
        <v>169488.8374965362</v>
      </c>
      <c r="DI25" s="108">
        <f t="shared" si="15"/>
        <v>169514.77117779688</v>
      </c>
      <c r="DJ25" s="108">
        <f t="shared" si="15"/>
        <v>182947.88648123236</v>
      </c>
      <c r="DK25" s="108">
        <f t="shared" si="15"/>
        <v>182975.87954700235</v>
      </c>
      <c r="DL25" s="108">
        <f t="shared" si="15"/>
        <v>183003.8768960234</v>
      </c>
      <c r="DM25" s="108">
        <f t="shared" si="15"/>
        <v>183031.87852895091</v>
      </c>
      <c r="DN25" s="108">
        <f t="shared" si="15"/>
        <v>162349.88042557964</v>
      </c>
      <c r="DO25" s="108">
        <f t="shared" si="15"/>
        <v>162374.72176683758</v>
      </c>
      <c r="DP25" s="108">
        <f t="shared" si="15"/>
        <v>162399.56690909763</v>
      </c>
      <c r="DQ25" s="108">
        <f t="shared" si="15"/>
        <v>162424.4158529414</v>
      </c>
      <c r="DR25" s="108">
        <f t="shared" si="15"/>
        <v>162449.2685989505</v>
      </c>
      <c r="DS25" s="108">
        <f t="shared" si="15"/>
        <v>168525.535093955</v>
      </c>
      <c r="DT25" s="108">
        <f t="shared" si="15"/>
        <v>168551.32137921112</v>
      </c>
      <c r="DU25" s="108">
        <f t="shared" si="15"/>
        <v>168577.11161005628</v>
      </c>
      <c r="DV25" s="108">
        <f t="shared" si="90"/>
        <v>168602.90578709421</v>
      </c>
      <c r="DW25" s="108">
        <f t="shared" si="90"/>
        <v>165911.40708316865</v>
      </c>
      <c r="DX25" s="108">
        <f t="shared" si="90"/>
        <v>165936.79337770204</v>
      </c>
      <c r="DY25" s="108">
        <f t="shared" si="90"/>
        <v>165962.1835566214</v>
      </c>
      <c r="DZ25" s="108">
        <f t="shared" si="90"/>
        <v>165987.57762052116</v>
      </c>
      <c r="EA25" s="108">
        <f t="shared" si="90"/>
        <v>171566.99060203449</v>
      </c>
      <c r="EB25" s="108">
        <f t="shared" si="90"/>
        <v>171593.24226388341</v>
      </c>
      <c r="EC25" s="108">
        <f t="shared" si="90"/>
        <v>171619.49794252921</v>
      </c>
      <c r="ED25" s="108">
        <f t="shared" si="90"/>
        <v>171645.75763858648</v>
      </c>
      <c r="EE25" s="108">
        <f t="shared" si="90"/>
        <v>171672.02135266992</v>
      </c>
      <c r="EF25" s="108">
        <f t="shared" si="90"/>
        <v>168020.09757876239</v>
      </c>
      <c r="EG25" s="108">
        <f t="shared" si="90"/>
        <v>168045.80652644506</v>
      </c>
      <c r="EH25" s="108">
        <f t="shared" si="90"/>
        <v>168071.51940788329</v>
      </c>
      <c r="EI25" s="108">
        <f t="shared" si="90"/>
        <v>168097.23622367895</v>
      </c>
      <c r="EJ25" s="108">
        <f t="shared" si="90"/>
        <v>169777.0865554302</v>
      </c>
      <c r="EK25" s="108">
        <f t="shared" si="90"/>
        <v>169803.06434200975</v>
      </c>
      <c r="EL25" s="108">
        <f t="shared" si="91"/>
        <v>169829.04610348016</v>
      </c>
      <c r="EM25" s="108">
        <f t="shared" si="91"/>
        <v>169855.03184044966</v>
      </c>
      <c r="EN25" s="108">
        <f t="shared" si="91"/>
        <v>184470.44261600816</v>
      </c>
      <c r="EO25" s="108">
        <f t="shared" si="91"/>
        <v>184498.66864983717</v>
      </c>
      <c r="EP25" s="108">
        <f t="shared" si="91"/>
        <v>184526.89900256397</v>
      </c>
      <c r="EQ25" s="108">
        <f t="shared" si="91"/>
        <v>184555.13367484941</v>
      </c>
      <c r="ER25" s="108">
        <f t="shared" si="91"/>
        <v>184583.37266735442</v>
      </c>
      <c r="ES25" s="108">
        <f t="shared" si="91"/>
        <v>180695.42606373521</v>
      </c>
      <c r="ET25" s="108">
        <f t="shared" si="91"/>
        <v>180723.07447795538</v>
      </c>
      <c r="EU25" s="108">
        <f t="shared" si="91"/>
        <v>180750.72712269108</v>
      </c>
      <c r="EV25" s="108">
        <f t="shared" si="91"/>
        <v>180778.38399858965</v>
      </c>
      <c r="EW25" s="108">
        <f t="shared" si="91"/>
        <v>178166.33102806588</v>
      </c>
      <c r="EX25" s="108">
        <f t="shared" si="91"/>
        <v>178193.59246255632</v>
      </c>
      <c r="EY25" s="108">
        <f t="shared" si="91"/>
        <v>178220.85806835006</v>
      </c>
      <c r="EZ25" s="108">
        <f t="shared" si="91"/>
        <v>178248.12784608538</v>
      </c>
      <c r="FA25" s="108">
        <f t="shared" si="91"/>
        <v>163250.0760401157</v>
      </c>
      <c r="FB25" s="108">
        <f t="shared" si="92"/>
        <v>163275.05512133625</v>
      </c>
      <c r="FC25" s="108">
        <f t="shared" si="92"/>
        <v>163300.03802463468</v>
      </c>
      <c r="FD25" s="108">
        <f t="shared" si="92"/>
        <v>163325.02475059577</v>
      </c>
      <c r="FE25" s="108">
        <f t="shared" si="92"/>
        <v>163350.01529980442</v>
      </c>
    </row>
    <row r="26" spans="1:161" ht="15.75" x14ac:dyDescent="0.25">
      <c r="A26" s="47" t="s">
        <v>190</v>
      </c>
      <c r="B26" s="12">
        <f>'Urb proj of all 25 ARs '!Q26</f>
        <v>153969.14792365435</v>
      </c>
      <c r="C26" s="12">
        <f>'Urb proj of all 25 ARs '!R26</f>
        <v>155199.00786665472</v>
      </c>
      <c r="D26" s="100">
        <f t="shared" si="10"/>
        <v>7.9877037678366142E-3</v>
      </c>
      <c r="E26" s="101">
        <f t="shared" si="11"/>
        <v>1.530111460066319E-4</v>
      </c>
      <c r="F26" s="69">
        <f t="shared" si="12"/>
        <v>153992.70691942782</v>
      </c>
      <c r="G26" s="69">
        <f t="shared" si="13"/>
        <v>154016.26951999022</v>
      </c>
      <c r="H26" s="69">
        <f>G26*(1+$E$26)</f>
        <v>154039.83572589315</v>
      </c>
      <c r="I26" s="69">
        <f t="shared" ref="I26:BE26" si="102">H26*(1+$E$26)</f>
        <v>154063.40553768823</v>
      </c>
      <c r="J26" s="69">
        <f t="shared" si="102"/>
        <v>154086.97895592725</v>
      </c>
      <c r="K26" s="69">
        <f t="shared" si="102"/>
        <v>154110.555981162</v>
      </c>
      <c r="L26" s="69">
        <f t="shared" si="102"/>
        <v>154134.1366139444</v>
      </c>
      <c r="M26" s="69">
        <f t="shared" si="102"/>
        <v>154157.72085482645</v>
      </c>
      <c r="N26" s="69">
        <f t="shared" si="102"/>
        <v>154181.30870436021</v>
      </c>
      <c r="O26" s="69">
        <f t="shared" si="102"/>
        <v>154204.90016309786</v>
      </c>
      <c r="P26" s="69">
        <f t="shared" si="102"/>
        <v>154228.49523159166</v>
      </c>
      <c r="Q26" s="69">
        <f t="shared" si="102"/>
        <v>154252.09391039392</v>
      </c>
      <c r="R26" s="69">
        <f t="shared" si="102"/>
        <v>154275.69620005708</v>
      </c>
      <c r="S26" s="69">
        <f t="shared" si="102"/>
        <v>154299.30210113362</v>
      </c>
      <c r="T26" s="69">
        <f t="shared" si="102"/>
        <v>154322.91161417615</v>
      </c>
      <c r="U26" s="69">
        <f t="shared" si="102"/>
        <v>154346.5247397373</v>
      </c>
      <c r="V26" s="69">
        <f t="shared" si="102"/>
        <v>154370.14147836986</v>
      </c>
      <c r="W26" s="69">
        <f t="shared" si="102"/>
        <v>154393.76183062667</v>
      </c>
      <c r="X26" s="69">
        <f t="shared" si="102"/>
        <v>154417.38579706065</v>
      </c>
      <c r="Y26" s="69">
        <f t="shared" si="102"/>
        <v>154441.0133782248</v>
      </c>
      <c r="Z26" s="69">
        <f t="shared" si="102"/>
        <v>154464.64457467222</v>
      </c>
      <c r="AA26" s="69">
        <f t="shared" si="102"/>
        <v>154488.2793869561</v>
      </c>
      <c r="AB26" s="69">
        <f t="shared" si="102"/>
        <v>154511.91781562968</v>
      </c>
      <c r="AC26" s="69">
        <f t="shared" si="102"/>
        <v>154535.55986124632</v>
      </c>
      <c r="AD26" s="69">
        <f t="shared" si="102"/>
        <v>154559.20552435948</v>
      </c>
      <c r="AE26" s="69">
        <f t="shared" si="102"/>
        <v>154582.85480552263</v>
      </c>
      <c r="AF26" s="69">
        <f t="shared" si="102"/>
        <v>154606.5077052894</v>
      </c>
      <c r="AG26" s="69">
        <f t="shared" si="102"/>
        <v>154630.16422421348</v>
      </c>
      <c r="AH26" s="69">
        <f t="shared" si="102"/>
        <v>154653.82436284862</v>
      </c>
      <c r="AI26" s="69">
        <f t="shared" si="102"/>
        <v>154677.4881217487</v>
      </c>
      <c r="AJ26" s="69">
        <f t="shared" si="102"/>
        <v>154701.15550146764</v>
      </c>
      <c r="AK26" s="69">
        <f t="shared" si="102"/>
        <v>154724.82650255947</v>
      </c>
      <c r="AL26" s="69">
        <f t="shared" si="102"/>
        <v>154748.5011255783</v>
      </c>
      <c r="AM26" s="69">
        <f t="shared" si="102"/>
        <v>154772.17937107832</v>
      </c>
      <c r="AN26" s="69">
        <f t="shared" si="102"/>
        <v>154795.86123961385</v>
      </c>
      <c r="AO26" s="69">
        <f t="shared" si="102"/>
        <v>154819.54673173922</v>
      </c>
      <c r="AP26" s="69">
        <f t="shared" si="102"/>
        <v>154843.23584800886</v>
      </c>
      <c r="AQ26" s="69">
        <f t="shared" si="102"/>
        <v>154866.92858897735</v>
      </c>
      <c r="AR26" s="69">
        <f t="shared" si="102"/>
        <v>154890.62495519928</v>
      </c>
      <c r="AS26" s="69">
        <f t="shared" si="102"/>
        <v>154914.32494722935</v>
      </c>
      <c r="AT26" s="69">
        <f t="shared" si="102"/>
        <v>154938.02856562237</v>
      </c>
      <c r="AU26" s="69">
        <f t="shared" si="102"/>
        <v>154961.7358109332</v>
      </c>
      <c r="AV26" s="69">
        <f t="shared" si="102"/>
        <v>154985.44668371681</v>
      </c>
      <c r="AW26" s="69">
        <f t="shared" si="102"/>
        <v>155009.16118452823</v>
      </c>
      <c r="AX26" s="69">
        <f t="shared" si="102"/>
        <v>155032.8793139226</v>
      </c>
      <c r="AY26" s="69">
        <f t="shared" si="102"/>
        <v>155056.60107245515</v>
      </c>
      <c r="AZ26" s="69">
        <f t="shared" si="102"/>
        <v>155080.32646068113</v>
      </c>
      <c r="BA26" s="69">
        <f t="shared" si="102"/>
        <v>155104.05547915597</v>
      </c>
      <c r="BB26" s="69">
        <f t="shared" si="102"/>
        <v>155127.78812843512</v>
      </c>
      <c r="BC26" s="69">
        <f t="shared" si="102"/>
        <v>155151.52440907413</v>
      </c>
      <c r="BD26" s="69">
        <f t="shared" si="102"/>
        <v>155175.26432162864</v>
      </c>
      <c r="BE26" s="69">
        <f t="shared" si="102"/>
        <v>155199.00786665437</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149341.51713533397</v>
      </c>
      <c r="DG26" s="108">
        <f t="shared" si="15"/>
        <v>149364.36805201721</v>
      </c>
      <c r="DH26" s="108">
        <f t="shared" si="15"/>
        <v>149387.22246514543</v>
      </c>
      <c r="DI26" s="108">
        <f t="shared" si="15"/>
        <v>149410.08037525354</v>
      </c>
      <c r="DJ26" s="108">
        <f t="shared" si="15"/>
        <v>160788.37219669335</v>
      </c>
      <c r="DK26" s="108">
        <f t="shared" si="15"/>
        <v>160812.97460978772</v>
      </c>
      <c r="DL26" s="108">
        <f t="shared" si="15"/>
        <v>160837.58078732551</v>
      </c>
      <c r="DM26" s="108">
        <f t="shared" si="15"/>
        <v>160862.19072988271</v>
      </c>
      <c r="DN26" s="108">
        <f t="shared" si="15"/>
        <v>142144.1358873235</v>
      </c>
      <c r="DO26" s="108">
        <f t="shared" si="15"/>
        <v>142165.88552445371</v>
      </c>
      <c r="DP26" s="108">
        <f t="shared" si="15"/>
        <v>142187.63848952088</v>
      </c>
      <c r="DQ26" s="108">
        <f t="shared" si="15"/>
        <v>142209.39478303413</v>
      </c>
      <c r="DR26" s="108">
        <f t="shared" si="15"/>
        <v>142231.15440550281</v>
      </c>
      <c r="DS26" s="108">
        <f t="shared" si="15"/>
        <v>146277.94501412436</v>
      </c>
      <c r="DT26" s="108">
        <f t="shared" si="15"/>
        <v>146300.32717012646</v>
      </c>
      <c r="DU26" s="108">
        <f t="shared" si="15"/>
        <v>146322.71275084789</v>
      </c>
      <c r="DV26" s="108">
        <f t="shared" si="90"/>
        <v>146345.10175681268</v>
      </c>
      <c r="DW26" s="108">
        <f t="shared" si="90"/>
        <v>146745.71841058729</v>
      </c>
      <c r="DX26" s="108">
        <f t="shared" si="90"/>
        <v>146768.17214113288</v>
      </c>
      <c r="DY26" s="108">
        <f t="shared" si="90"/>
        <v>146790.62930734947</v>
      </c>
      <c r="DZ26" s="108">
        <f t="shared" si="90"/>
        <v>146813.08990976281</v>
      </c>
      <c r="EA26" s="108">
        <f t="shared" si="90"/>
        <v>152141.03368454779</v>
      </c>
      <c r="EB26" s="108">
        <f t="shared" si="90"/>
        <v>152164.31295846647</v>
      </c>
      <c r="EC26" s="108">
        <f t="shared" si="90"/>
        <v>152187.59579437354</v>
      </c>
      <c r="ED26" s="108">
        <f t="shared" si="90"/>
        <v>152210.88219281405</v>
      </c>
      <c r="EE26" s="108">
        <f t="shared" si="90"/>
        <v>152234.17215433306</v>
      </c>
      <c r="EF26" s="108">
        <f t="shared" si="90"/>
        <v>149093.2874775817</v>
      </c>
      <c r="EG26" s="108">
        <f t="shared" si="90"/>
        <v>149116.10041236054</v>
      </c>
      <c r="EH26" s="108">
        <f t="shared" si="90"/>
        <v>149138.91683777267</v>
      </c>
      <c r="EI26" s="108">
        <f t="shared" si="90"/>
        <v>149161.73675435223</v>
      </c>
      <c r="EJ26" s="108">
        <f t="shared" si="90"/>
        <v>147309.19450022368</v>
      </c>
      <c r="EK26" s="108">
        <f t="shared" si="90"/>
        <v>147331.73444889148</v>
      </c>
      <c r="EL26" s="108">
        <f t="shared" si="91"/>
        <v>147354.27784642263</v>
      </c>
      <c r="EM26" s="108">
        <f t="shared" si="91"/>
        <v>147376.82469334488</v>
      </c>
      <c r="EN26" s="108">
        <f t="shared" si="91"/>
        <v>158953.81578780914</v>
      </c>
      <c r="EO26" s="108">
        <f t="shared" si="91"/>
        <v>158978.13749332496</v>
      </c>
      <c r="EP26" s="108">
        <f t="shared" si="91"/>
        <v>159002.46292033282</v>
      </c>
      <c r="EQ26" s="108">
        <f t="shared" si="91"/>
        <v>159026.79206940214</v>
      </c>
      <c r="ER26" s="108">
        <f t="shared" si="91"/>
        <v>159051.12494110246</v>
      </c>
      <c r="ES26" s="108">
        <f t="shared" si="91"/>
        <v>157273.03822101041</v>
      </c>
      <c r="ET26" s="108">
        <f t="shared" si="91"/>
        <v>157297.10274882455</v>
      </c>
      <c r="EU26" s="108">
        <f t="shared" si="91"/>
        <v>157321.17095877966</v>
      </c>
      <c r="EV26" s="108">
        <f t="shared" si="91"/>
        <v>157345.24285143919</v>
      </c>
      <c r="EW26" s="108">
        <f t="shared" si="91"/>
        <v>154782.67603543113</v>
      </c>
      <c r="EX26" s="108">
        <f t="shared" si="91"/>
        <v>154806.35951007329</v>
      </c>
      <c r="EY26" s="108">
        <f t="shared" si="91"/>
        <v>154830.04660855106</v>
      </c>
      <c r="EZ26" s="108">
        <f t="shared" si="91"/>
        <v>154853.73733141887</v>
      </c>
      <c r="FA26" s="108">
        <f t="shared" si="91"/>
        <v>143883.5790804745</v>
      </c>
      <c r="FB26" s="108">
        <f t="shared" si="92"/>
        <v>143905.59487180115</v>
      </c>
      <c r="FC26" s="108">
        <f t="shared" si="92"/>
        <v>143927.61403178927</v>
      </c>
      <c r="FD26" s="108">
        <f t="shared" si="92"/>
        <v>143949.63656095427</v>
      </c>
      <c r="FE26" s="108">
        <f t="shared" si="92"/>
        <v>143971.66245981169</v>
      </c>
    </row>
    <row r="27" spans="1:161" ht="15.75" x14ac:dyDescent="0.25">
      <c r="A27" s="47" t="s">
        <v>191</v>
      </c>
      <c r="B27" s="12">
        <f>'Urb proj of all 25 ARs '!Q27</f>
        <v>165847.6278818541</v>
      </c>
      <c r="C27" s="12">
        <f>'Urb proj of all 25 ARs '!R27</f>
        <v>167172.36960397274</v>
      </c>
      <c r="D27" s="100">
        <f t="shared" si="10"/>
        <v>7.9877037678365102E-3</v>
      </c>
      <c r="E27" s="101">
        <f t="shared" si="11"/>
        <v>1.530111460066319E-4</v>
      </c>
      <c r="F27" s="69">
        <f t="shared" si="12"/>
        <v>165873.00441745878</v>
      </c>
      <c r="G27" s="69">
        <f t="shared" si="13"/>
        <v>165898.38483595627</v>
      </c>
      <c r="H27" s="69">
        <f>G27*(1+$E$27)</f>
        <v>165923.76913794066</v>
      </c>
      <c r="I27" s="69">
        <f t="shared" ref="I27:BD27" si="103">H27*(1+$E$27)</f>
        <v>165949.1573240062</v>
      </c>
      <c r="J27" s="69">
        <f t="shared" si="103"/>
        <v>165974.54939474718</v>
      </c>
      <c r="K27" s="69">
        <f t="shared" si="103"/>
        <v>165999.945350758</v>
      </c>
      <c r="L27" s="69">
        <f t="shared" si="103"/>
        <v>166025.34519263316</v>
      </c>
      <c r="M27" s="69">
        <f t="shared" si="103"/>
        <v>166050.74892096722</v>
      </c>
      <c r="N27" s="69">
        <f t="shared" si="103"/>
        <v>166076.15653635489</v>
      </c>
      <c r="O27" s="69">
        <f t="shared" si="103"/>
        <v>166101.5680393909</v>
      </c>
      <c r="P27" s="69">
        <f t="shared" si="103"/>
        <v>166126.98343067011</v>
      </c>
      <c r="Q27" s="69">
        <f t="shared" si="103"/>
        <v>166152.40271078746</v>
      </c>
      <c r="R27" s="69">
        <f t="shared" si="103"/>
        <v>166177.825880338</v>
      </c>
      <c r="S27" s="69">
        <f t="shared" si="103"/>
        <v>166203.25293991686</v>
      </c>
      <c r="T27" s="69">
        <f t="shared" si="103"/>
        <v>166228.68389011922</v>
      </c>
      <c r="U27" s="69">
        <f t="shared" si="103"/>
        <v>166254.11873154042</v>
      </c>
      <c r="V27" s="69">
        <f t="shared" si="103"/>
        <v>166279.55746477586</v>
      </c>
      <c r="W27" s="69">
        <f t="shared" si="103"/>
        <v>166305.00009042103</v>
      </c>
      <c r="X27" s="69">
        <f t="shared" si="103"/>
        <v>166330.44660907151</v>
      </c>
      <c r="Y27" s="69">
        <f t="shared" si="103"/>
        <v>166355.89702132298</v>
      </c>
      <c r="Z27" s="69">
        <f t="shared" si="103"/>
        <v>166381.35132777118</v>
      </c>
      <c r="AA27" s="69">
        <f t="shared" si="103"/>
        <v>166406.80952901198</v>
      </c>
      <c r="AB27" s="69">
        <f t="shared" si="103"/>
        <v>166432.27162564133</v>
      </c>
      <c r="AC27" s="69">
        <f t="shared" si="103"/>
        <v>166457.73761825525</v>
      </c>
      <c r="AD27" s="69">
        <f t="shared" si="103"/>
        <v>166483.2075074499</v>
      </c>
      <c r="AE27" s="69">
        <f t="shared" si="103"/>
        <v>166508.68129382149</v>
      </c>
      <c r="AF27" s="69">
        <f t="shared" si="103"/>
        <v>166534.15897796632</v>
      </c>
      <c r="AG27" s="69">
        <f t="shared" si="103"/>
        <v>166559.6405604808</v>
      </c>
      <c r="AH27" s="69">
        <f t="shared" si="103"/>
        <v>166585.1260419614</v>
      </c>
      <c r="AI27" s="69">
        <f t="shared" si="103"/>
        <v>166610.61542300473</v>
      </c>
      <c r="AJ27" s="69">
        <f t="shared" si="103"/>
        <v>166636.10870420747</v>
      </c>
      <c r="AK27" s="69">
        <f t="shared" si="103"/>
        <v>166661.60588616639</v>
      </c>
      <c r="AL27" s="69">
        <f t="shared" si="103"/>
        <v>166687.10696947834</v>
      </c>
      <c r="AM27" s="69">
        <f t="shared" si="103"/>
        <v>166712.61195474028</v>
      </c>
      <c r="AN27" s="69">
        <f t="shared" si="103"/>
        <v>166738.12084254922</v>
      </c>
      <c r="AO27" s="69">
        <f t="shared" si="103"/>
        <v>166763.63363350232</v>
      </c>
      <c r="AP27" s="69">
        <f t="shared" si="103"/>
        <v>166789.15032819682</v>
      </c>
      <c r="AQ27" s="69">
        <f t="shared" si="103"/>
        <v>166814.67092723001</v>
      </c>
      <c r="AR27" s="69">
        <f t="shared" si="103"/>
        <v>166840.1954311993</v>
      </c>
      <c r="AS27" s="69">
        <f t="shared" si="103"/>
        <v>166865.72384070221</v>
      </c>
      <c r="AT27" s="69">
        <f t="shared" si="103"/>
        <v>166891.25615633631</v>
      </c>
      <c r="AU27" s="69">
        <f t="shared" si="103"/>
        <v>166916.79237869929</v>
      </c>
      <c r="AV27" s="69">
        <f t="shared" si="103"/>
        <v>166942.33250838891</v>
      </c>
      <c r="AW27" s="69">
        <f t="shared" si="103"/>
        <v>166967.87654600304</v>
      </c>
      <c r="AX27" s="69">
        <f t="shared" si="103"/>
        <v>166993.42449213963</v>
      </c>
      <c r="AY27" s="69">
        <f t="shared" si="103"/>
        <v>167018.97634739673</v>
      </c>
      <c r="AZ27" s="69">
        <f t="shared" si="103"/>
        <v>167044.53211237252</v>
      </c>
      <c r="BA27" s="69">
        <f t="shared" si="103"/>
        <v>167070.09178766518</v>
      </c>
      <c r="BB27" s="69">
        <f t="shared" si="103"/>
        <v>167095.65537387304</v>
      </c>
      <c r="BC27" s="69">
        <f t="shared" si="103"/>
        <v>167121.22287159454</v>
      </c>
      <c r="BD27" s="69">
        <f t="shared" si="103"/>
        <v>167146.79428142816</v>
      </c>
      <c r="BE27" s="69">
        <f>BD27*(1+$E$27)</f>
        <v>167172.3696039725</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161506.59129750193</v>
      </c>
      <c r="DG27" s="108">
        <f t="shared" si="15"/>
        <v>161531.30360612398</v>
      </c>
      <c r="DH27" s="108">
        <f t="shared" si="15"/>
        <v>161556.01969600469</v>
      </c>
      <c r="DI27" s="108">
        <f t="shared" si="15"/>
        <v>161580.73956772266</v>
      </c>
      <c r="DJ27" s="108">
        <f t="shared" si="15"/>
        <v>173055.78172606413</v>
      </c>
      <c r="DK27" s="108">
        <f t="shared" si="15"/>
        <v>173082.26118954911</v>
      </c>
      <c r="DL27" s="108">
        <f t="shared" si="15"/>
        <v>173108.74470468712</v>
      </c>
      <c r="DM27" s="108">
        <f t="shared" si="15"/>
        <v>173135.23227209816</v>
      </c>
      <c r="DN27" s="108">
        <f t="shared" si="15"/>
        <v>151888.00585048736</v>
      </c>
      <c r="DO27" s="108">
        <f t="shared" si="15"/>
        <v>151911.24640832719</v>
      </c>
      <c r="DP27" s="108">
        <f t="shared" si="15"/>
        <v>151934.49052223144</v>
      </c>
      <c r="DQ27" s="108">
        <f t="shared" si="15"/>
        <v>151957.73819274417</v>
      </c>
      <c r="DR27" s="108">
        <f t="shared" si="15"/>
        <v>151980.98942040963</v>
      </c>
      <c r="DS27" s="108">
        <f t="shared" si="15"/>
        <v>158031.48546802587</v>
      </c>
      <c r="DT27" s="108">
        <f t="shared" si="15"/>
        <v>158055.66604672247</v>
      </c>
      <c r="DU27" s="108">
        <f t="shared" si="15"/>
        <v>158079.85032531712</v>
      </c>
      <c r="DV27" s="108">
        <f t="shared" si="90"/>
        <v>158104.03830437595</v>
      </c>
      <c r="DW27" s="108">
        <f t="shared" si="90"/>
        <v>152253.88438370757</v>
      </c>
      <c r="DX27" s="108">
        <f t="shared" si="90"/>
        <v>152277.18092504109</v>
      </c>
      <c r="DY27" s="108">
        <f t="shared" si="90"/>
        <v>152300.4810310051</v>
      </c>
      <c r="DZ27" s="108">
        <f t="shared" si="90"/>
        <v>152323.78470214503</v>
      </c>
      <c r="EA27" s="108">
        <f t="shared" si="90"/>
        <v>158517.93874400918</v>
      </c>
      <c r="EB27" s="108">
        <f t="shared" si="90"/>
        <v>158542.19375547901</v>
      </c>
      <c r="EC27" s="108">
        <f t="shared" si="90"/>
        <v>158566.45247823594</v>
      </c>
      <c r="ED27" s="108">
        <f t="shared" si="90"/>
        <v>158590.71491284785</v>
      </c>
      <c r="EE27" s="108">
        <f t="shared" si="90"/>
        <v>158614.98105988267</v>
      </c>
      <c r="EF27" s="108">
        <f t="shared" si="90"/>
        <v>154167.37491298409</v>
      </c>
      <c r="EG27" s="108">
        <f t="shared" si="90"/>
        <v>154190.96423969636</v>
      </c>
      <c r="EH27" s="108">
        <f t="shared" si="90"/>
        <v>154214.55717583853</v>
      </c>
      <c r="EI27" s="108">
        <f t="shared" si="90"/>
        <v>154238.15372196288</v>
      </c>
      <c r="EJ27" s="108">
        <f t="shared" si="90"/>
        <v>156260.05755442806</v>
      </c>
      <c r="EK27" s="108">
        <f t="shared" si="90"/>
        <v>156283.96708490953</v>
      </c>
      <c r="EL27" s="108">
        <f t="shared" si="91"/>
        <v>156307.88027381565</v>
      </c>
      <c r="EM27" s="108">
        <f t="shared" si="91"/>
        <v>156331.79712170624</v>
      </c>
      <c r="EN27" s="108">
        <f t="shared" si="91"/>
        <v>166984.50809956467</v>
      </c>
      <c r="EO27" s="108">
        <f t="shared" si="91"/>
        <v>167010.05859051432</v>
      </c>
      <c r="EP27" s="108">
        <f t="shared" si="91"/>
        <v>167035.6129909739</v>
      </c>
      <c r="EQ27" s="108">
        <f t="shared" si="91"/>
        <v>167061.17130154156</v>
      </c>
      <c r="ER27" s="108">
        <f t="shared" si="91"/>
        <v>167086.73352281563</v>
      </c>
      <c r="ES27" s="108">
        <f t="shared" si="91"/>
        <v>166947.79889385268</v>
      </c>
      <c r="ET27" s="108">
        <f t="shared" si="91"/>
        <v>166973.34376788474</v>
      </c>
      <c r="EU27" s="108">
        <f t="shared" si="91"/>
        <v>166998.89255056722</v>
      </c>
      <c r="EV27" s="108">
        <f t="shared" si="91"/>
        <v>167024.44524249824</v>
      </c>
      <c r="EW27" s="108">
        <f t="shared" si="91"/>
        <v>165263.2160331207</v>
      </c>
      <c r="EX27" s="108">
        <f t="shared" si="91"/>
        <v>165288.50314719864</v>
      </c>
      <c r="EY27" s="108">
        <f t="shared" si="91"/>
        <v>165313.7941304869</v>
      </c>
      <c r="EZ27" s="108">
        <f t="shared" si="91"/>
        <v>165339.08898357753</v>
      </c>
      <c r="FA27" s="108">
        <f t="shared" si="91"/>
        <v>153659.31132575066</v>
      </c>
      <c r="FB27" s="108">
        <f t="shared" si="92"/>
        <v>153682.82291307123</v>
      </c>
      <c r="FC27" s="108">
        <f t="shared" si="92"/>
        <v>153706.33809792669</v>
      </c>
      <c r="FD27" s="108">
        <f t="shared" si="92"/>
        <v>153729.85688086753</v>
      </c>
      <c r="FE27" s="108">
        <f t="shared" si="92"/>
        <v>153753.37926244433</v>
      </c>
    </row>
    <row r="28" spans="1:161" ht="15.75" x14ac:dyDescent="0.25">
      <c r="A28" s="47" t="s">
        <v>192</v>
      </c>
      <c r="B28" s="12">
        <f>'Urb proj of all 25 ARs '!Q28</f>
        <v>61001.614961098596</v>
      </c>
      <c r="C28" s="12">
        <f>'Urb proj of all 25 ARs '!R28</f>
        <v>61488.877790767481</v>
      </c>
      <c r="D28" s="100">
        <f t="shared" si="10"/>
        <v>7.9877037678366108E-3</v>
      </c>
      <c r="E28" s="101">
        <f t="shared" si="11"/>
        <v>1.530111460066319E-4</v>
      </c>
      <c r="F28" s="69">
        <f t="shared" si="12"/>
        <v>61010.948888112049</v>
      </c>
      <c r="G28" s="69">
        <f t="shared" si="13"/>
        <v>61020.28424332037</v>
      </c>
      <c r="H28" s="69">
        <f>G28*(1+$E$28)</f>
        <v>61029.621026942092</v>
      </c>
      <c r="I28" s="69">
        <f t="shared" ref="I28:BE28" si="104">H28*(1+$E$28)</f>
        <v>61038.959239195778</v>
      </c>
      <c r="J28" s="69">
        <f t="shared" si="104"/>
        <v>61048.298880300019</v>
      </c>
      <c r="K28" s="69">
        <f t="shared" si="104"/>
        <v>61057.639950473451</v>
      </c>
      <c r="L28" s="69">
        <f t="shared" si="104"/>
        <v>61066.982449934731</v>
      </c>
      <c r="M28" s="69">
        <f t="shared" si="104"/>
        <v>61076.326378902559</v>
      </c>
      <c r="N28" s="69">
        <f t="shared" si="104"/>
        <v>61085.671737595672</v>
      </c>
      <c r="O28" s="69">
        <f t="shared" si="104"/>
        <v>61095.018526232823</v>
      </c>
      <c r="P28" s="69">
        <f t="shared" si="104"/>
        <v>61104.366745032821</v>
      </c>
      <c r="Q28" s="69">
        <f t="shared" si="104"/>
        <v>61113.716394214491</v>
      </c>
      <c r="R28" s="69">
        <f t="shared" si="104"/>
        <v>61123.067473996693</v>
      </c>
      <c r="S28" s="69">
        <f t="shared" si="104"/>
        <v>61132.419984598331</v>
      </c>
      <c r="T28" s="69">
        <f t="shared" si="104"/>
        <v>61141.773926238333</v>
      </c>
      <c r="U28" s="69">
        <f t="shared" si="104"/>
        <v>61151.129299135668</v>
      </c>
      <c r="V28" s="69">
        <f t="shared" si="104"/>
        <v>61160.486103509327</v>
      </c>
      <c r="W28" s="69">
        <f t="shared" si="104"/>
        <v>61169.844339578347</v>
      </c>
      <c r="X28" s="69">
        <f t="shared" si="104"/>
        <v>61179.204007561792</v>
      </c>
      <c r="Y28" s="69">
        <f t="shared" si="104"/>
        <v>61188.565107678762</v>
      </c>
      <c r="Z28" s="69">
        <f t="shared" si="104"/>
        <v>61197.927640148388</v>
      </c>
      <c r="AA28" s="69">
        <f t="shared" si="104"/>
        <v>61207.291605189836</v>
      </c>
      <c r="AB28" s="69">
        <f t="shared" si="104"/>
        <v>61216.657003022308</v>
      </c>
      <c r="AC28" s="69">
        <f t="shared" si="104"/>
        <v>61226.023833865038</v>
      </c>
      <c r="AD28" s="69">
        <f t="shared" si="104"/>
        <v>61235.392097937285</v>
      </c>
      <c r="AE28" s="69">
        <f t="shared" si="104"/>
        <v>61244.761795458355</v>
      </c>
      <c r="AF28" s="69">
        <f t="shared" si="104"/>
        <v>61254.13292664758</v>
      </c>
      <c r="AG28" s="69">
        <f t="shared" si="104"/>
        <v>61263.505491724332</v>
      </c>
      <c r="AH28" s="69">
        <f t="shared" si="104"/>
        <v>61272.879490908002</v>
      </c>
      <c r="AI28" s="69">
        <f t="shared" si="104"/>
        <v>61282.254924418034</v>
      </c>
      <c r="AJ28" s="69">
        <f t="shared" si="104"/>
        <v>61291.631792473891</v>
      </c>
      <c r="AK28" s="69">
        <f t="shared" si="104"/>
        <v>61301.010095295074</v>
      </c>
      <c r="AL28" s="69">
        <f t="shared" si="104"/>
        <v>61310.389833101122</v>
      </c>
      <c r="AM28" s="69">
        <f t="shared" si="104"/>
        <v>61319.771006111601</v>
      </c>
      <c r="AN28" s="69">
        <f t="shared" si="104"/>
        <v>61329.153614546114</v>
      </c>
      <c r="AO28" s="69">
        <f t="shared" si="104"/>
        <v>61338.537658624293</v>
      </c>
      <c r="AP28" s="69">
        <f t="shared" si="104"/>
        <v>61347.923138565813</v>
      </c>
      <c r="AQ28" s="69">
        <f t="shared" si="104"/>
        <v>61357.310054590373</v>
      </c>
      <c r="AR28" s="69">
        <f t="shared" si="104"/>
        <v>61366.698406917712</v>
      </c>
      <c r="AS28" s="69">
        <f t="shared" si="104"/>
        <v>61376.088195767596</v>
      </c>
      <c r="AT28" s="69">
        <f t="shared" si="104"/>
        <v>61385.479421359836</v>
      </c>
      <c r="AU28" s="69">
        <f t="shared" si="104"/>
        <v>61394.872083914262</v>
      </c>
      <c r="AV28" s="69">
        <f t="shared" si="104"/>
        <v>61404.266183650754</v>
      </c>
      <c r="AW28" s="69">
        <f t="shared" si="104"/>
        <v>61413.661720789212</v>
      </c>
      <c r="AX28" s="69">
        <f t="shared" si="104"/>
        <v>61423.058695549575</v>
      </c>
      <c r="AY28" s="69">
        <f t="shared" si="104"/>
        <v>61432.457108151815</v>
      </c>
      <c r="AZ28" s="69">
        <f t="shared" si="104"/>
        <v>61441.856958815937</v>
      </c>
      <c r="BA28" s="69">
        <f t="shared" si="104"/>
        <v>61451.25824776198</v>
      </c>
      <c r="BB28" s="69">
        <f t="shared" si="104"/>
        <v>61460.660975210019</v>
      </c>
      <c r="BC28" s="69">
        <f t="shared" si="104"/>
        <v>61470.065141380161</v>
      </c>
      <c r="BD28" s="69">
        <f t="shared" si="104"/>
        <v>61479.470746492545</v>
      </c>
      <c r="BE28" s="69">
        <f t="shared" si="104"/>
        <v>61488.87779076735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53045.690252756336</v>
      </c>
      <c r="DG28" s="108">
        <f t="shared" si="15"/>
        <v>53053.806834612624</v>
      </c>
      <c r="DH28" s="108">
        <f t="shared" si="15"/>
        <v>53061.924658396405</v>
      </c>
      <c r="DI28" s="108">
        <f t="shared" si="15"/>
        <v>53070.043724297706</v>
      </c>
      <c r="DJ28" s="108">
        <f t="shared" si="15"/>
        <v>56658.695575230682</v>
      </c>
      <c r="DK28" s="108">
        <f t="shared" si="15"/>
        <v>56667.364987171895</v>
      </c>
      <c r="DL28" s="108">
        <f t="shared" si="15"/>
        <v>56676.035725629758</v>
      </c>
      <c r="DM28" s="108">
        <f t="shared" si="15"/>
        <v>56684.707790807246</v>
      </c>
      <c r="DN28" s="108">
        <f t="shared" si="15"/>
        <v>49902.073768756039</v>
      </c>
      <c r="DO28" s="108">
        <f t="shared" si="15"/>
        <v>49909.709342251503</v>
      </c>
      <c r="DP28" s="108">
        <f t="shared" si="15"/>
        <v>49917.346084074823</v>
      </c>
      <c r="DQ28" s="108">
        <f t="shared" si="15"/>
        <v>49924.983994404756</v>
      </c>
      <c r="DR28" s="108">
        <f t="shared" si="15"/>
        <v>49932.623073420102</v>
      </c>
      <c r="DS28" s="108">
        <f t="shared" si="15"/>
        <v>51949.149692659041</v>
      </c>
      <c r="DT28" s="108">
        <f t="shared" si="15"/>
        <v>51957.098491587589</v>
      </c>
      <c r="DU28" s="108">
        <f t="shared" si="15"/>
        <v>51965.048506770967</v>
      </c>
      <c r="DV28" s="108">
        <f t="shared" si="90"/>
        <v>51972.999738395272</v>
      </c>
      <c r="DW28" s="108">
        <f t="shared" si="90"/>
        <v>50194.082200225581</v>
      </c>
      <c r="DX28" s="108">
        <f t="shared" si="90"/>
        <v>50201.762454265787</v>
      </c>
      <c r="DY28" s="108">
        <f t="shared" si="90"/>
        <v>50209.443883470463</v>
      </c>
      <c r="DZ28" s="108">
        <f t="shared" si="90"/>
        <v>50217.126488019429</v>
      </c>
      <c r="EA28" s="108">
        <f t="shared" si="90"/>
        <v>52804.043282565486</v>
      </c>
      <c r="EB28" s="108">
        <f t="shared" si="90"/>
        <v>52812.122889741935</v>
      </c>
      <c r="EC28" s="108">
        <f t="shared" si="90"/>
        <v>52820.20373318834</v>
      </c>
      <c r="ED28" s="108">
        <f t="shared" si="90"/>
        <v>52828.285813093862</v>
      </c>
      <c r="EE28" s="108">
        <f t="shared" si="90"/>
        <v>52836.369129647683</v>
      </c>
      <c r="EF28" s="108">
        <f t="shared" si="90"/>
        <v>52364.726214043054</v>
      </c>
      <c r="EG28" s="108">
        <f t="shared" si="90"/>
        <v>52372.73860081139</v>
      </c>
      <c r="EH28" s="108">
        <f t="shared" si="90"/>
        <v>52380.752213564207</v>
      </c>
      <c r="EI28" s="108">
        <f t="shared" si="90"/>
        <v>52388.767052489093</v>
      </c>
      <c r="EJ28" s="108">
        <f t="shared" si="90"/>
        <v>52196.290496905916</v>
      </c>
      <c r="EK28" s="108">
        <f t="shared" si="90"/>
        <v>52204.277111132142</v>
      </c>
      <c r="EL28" s="108">
        <f t="shared" si="91"/>
        <v>52212.264947399366</v>
      </c>
      <c r="EM28" s="108">
        <f t="shared" si="91"/>
        <v>52220.254005894574</v>
      </c>
      <c r="EN28" s="108">
        <f t="shared" si="91"/>
        <v>56122.275924987247</v>
      </c>
      <c r="EO28" s="108">
        <f t="shared" si="91"/>
        <v>56130.863258743033</v>
      </c>
      <c r="EP28" s="108">
        <f t="shared" si="91"/>
        <v>56139.451906456597</v>
      </c>
      <c r="EQ28" s="108">
        <f t="shared" si="91"/>
        <v>56148.04186832899</v>
      </c>
      <c r="ER28" s="108">
        <f t="shared" si="91"/>
        <v>56156.633144561289</v>
      </c>
      <c r="ES28" s="108">
        <f t="shared" si="91"/>
        <v>55989.067459779435</v>
      </c>
      <c r="ET28" s="108">
        <f t="shared" si="91"/>
        <v>55997.634411155304</v>
      </c>
      <c r="EU28" s="108">
        <f t="shared" si="91"/>
        <v>56006.202673370215</v>
      </c>
      <c r="EV28" s="108">
        <f t="shared" si="91"/>
        <v>56014.772246624743</v>
      </c>
      <c r="EW28" s="108">
        <f t="shared" si="91"/>
        <v>55464.711572750137</v>
      </c>
      <c r="EX28" s="108">
        <f t="shared" si="91"/>
        <v>55473.198291830813</v>
      </c>
      <c r="EY28" s="108">
        <f t="shared" si="91"/>
        <v>55481.686309474098</v>
      </c>
      <c r="EZ28" s="108">
        <f t="shared" si="91"/>
        <v>55490.175625878692</v>
      </c>
      <c r="FA28" s="108">
        <f t="shared" si="91"/>
        <v>50857.225689341183</v>
      </c>
      <c r="FB28" s="108">
        <f t="shared" si="92"/>
        <v>50865.007411726627</v>
      </c>
      <c r="FC28" s="108">
        <f t="shared" si="92"/>
        <v>50872.790324802329</v>
      </c>
      <c r="FD28" s="108">
        <f t="shared" si="92"/>
        <v>50880.574428750479</v>
      </c>
      <c r="FE28" s="108">
        <f t="shared" si="92"/>
        <v>50888.359723753303</v>
      </c>
    </row>
    <row r="29" spans="1:161" s="45" customFormat="1" ht="15.75" x14ac:dyDescent="0.25">
      <c r="A29" s="67" t="s">
        <v>95</v>
      </c>
      <c r="B29" s="74">
        <f>SUM(B4:B28)</f>
        <v>2808302.6376771443</v>
      </c>
      <c r="C29" s="74">
        <f>SUM(C4:C28)</f>
        <v>2830734.5272373431</v>
      </c>
      <c r="D29" s="102"/>
      <c r="E29" s="103"/>
      <c r="F29" s="29">
        <f>SUM(F4:F28)</f>
        <v>2808732.3392820694</v>
      </c>
      <c r="G29" s="29">
        <f t="shared" ref="G29:BE29" si="105">SUM(G4:G28)</f>
        <v>2809162.1066361279</v>
      </c>
      <c r="H29" s="29">
        <f t="shared" si="105"/>
        <v>2809591.9397493829</v>
      </c>
      <c r="I29" s="29">
        <f t="shared" si="105"/>
        <v>2810021.8386318944</v>
      </c>
      <c r="J29" s="29">
        <f t="shared" si="105"/>
        <v>2810451.8032937283</v>
      </c>
      <c r="K29" s="29">
        <f t="shared" si="105"/>
        <v>2810881.8337449459</v>
      </c>
      <c r="L29" s="29">
        <f t="shared" si="105"/>
        <v>2811311.9299956169</v>
      </c>
      <c r="M29" s="29">
        <f t="shared" si="105"/>
        <v>2811742.0920558069</v>
      </c>
      <c r="N29" s="29">
        <f t="shared" si="105"/>
        <v>2812172.3199355877</v>
      </c>
      <c r="O29" s="29">
        <f t="shared" si="105"/>
        <v>2812602.6136450288</v>
      </c>
      <c r="P29" s="29">
        <f t="shared" si="105"/>
        <v>2813032.9731942047</v>
      </c>
      <c r="Q29" s="29">
        <f t="shared" si="105"/>
        <v>2813463.3985931873</v>
      </c>
      <c r="R29" s="29">
        <f t="shared" si="105"/>
        <v>2813893.8898520535</v>
      </c>
      <c r="S29" s="29">
        <f t="shared" si="105"/>
        <v>2814324.4469808806</v>
      </c>
      <c r="T29" s="29">
        <f t="shared" si="105"/>
        <v>2814755.0699897488</v>
      </c>
      <c r="U29" s="29">
        <f t="shared" si="105"/>
        <v>2815185.7588887354</v>
      </c>
      <c r="V29" s="29">
        <f t="shared" si="105"/>
        <v>2815616.5136879245</v>
      </c>
      <c r="W29" s="29">
        <f t="shared" si="105"/>
        <v>2816047.3343973984</v>
      </c>
      <c r="X29" s="29">
        <f t="shared" si="105"/>
        <v>2816478.2210272434</v>
      </c>
      <c r="Y29" s="29">
        <f t="shared" si="105"/>
        <v>2816909.1735875458</v>
      </c>
      <c r="Z29" s="29">
        <f t="shared" si="105"/>
        <v>2817340.1920883935</v>
      </c>
      <c r="AA29" s="29">
        <f t="shared" si="105"/>
        <v>2817771.2765398752</v>
      </c>
      <c r="AB29" s="29">
        <f t="shared" si="105"/>
        <v>2818202.4269520827</v>
      </c>
      <c r="AC29" s="29">
        <f t="shared" si="105"/>
        <v>2818633.64333511</v>
      </c>
      <c r="AD29" s="29">
        <f t="shared" si="105"/>
        <v>2819064.9256990491</v>
      </c>
      <c r="AE29" s="29">
        <f t="shared" si="105"/>
        <v>2819496.2740539974</v>
      </c>
      <c r="AF29" s="29">
        <f t="shared" si="105"/>
        <v>2819927.6884100521</v>
      </c>
      <c r="AG29" s="29">
        <f t="shared" si="105"/>
        <v>2820359.1687773117</v>
      </c>
      <c r="AH29" s="29">
        <f t="shared" si="105"/>
        <v>2820790.7151658759</v>
      </c>
      <c r="AI29" s="29">
        <f t="shared" si="105"/>
        <v>2821222.327585849</v>
      </c>
      <c r="AJ29" s="29">
        <f t="shared" si="105"/>
        <v>2821654.0060473327</v>
      </c>
      <c r="AK29" s="29">
        <f t="shared" si="105"/>
        <v>2822085.7505604317</v>
      </c>
      <c r="AL29" s="29">
        <f t="shared" si="105"/>
        <v>2822517.5611352539</v>
      </c>
      <c r="AM29" s="29">
        <f t="shared" si="105"/>
        <v>2822949.4377819072</v>
      </c>
      <c r="AN29" s="29">
        <f t="shared" si="105"/>
        <v>2823381.3805105006</v>
      </c>
      <c r="AO29" s="29">
        <f t="shared" si="105"/>
        <v>2823813.3893311466</v>
      </c>
      <c r="AP29" s="29">
        <f t="shared" si="105"/>
        <v>2824245.4642539569</v>
      </c>
      <c r="AQ29" s="29">
        <f t="shared" si="105"/>
        <v>2824677.6052890467</v>
      </c>
      <c r="AR29" s="29">
        <f t="shared" si="105"/>
        <v>2825109.8124465309</v>
      </c>
      <c r="AS29" s="29">
        <f t="shared" si="105"/>
        <v>2825542.0857365276</v>
      </c>
      <c r="AT29" s="29">
        <f t="shared" si="105"/>
        <v>2825974.4251691569</v>
      </c>
      <c r="AU29" s="29">
        <f t="shared" si="105"/>
        <v>2826406.8307545371</v>
      </c>
      <c r="AV29" s="29">
        <f t="shared" si="105"/>
        <v>2826839.3025027919</v>
      </c>
      <c r="AW29" s="29">
        <f t="shared" si="105"/>
        <v>2827271.8404240445</v>
      </c>
      <c r="AX29" s="29">
        <f t="shared" si="105"/>
        <v>2827704.4445284205</v>
      </c>
      <c r="AY29" s="29">
        <f t="shared" si="105"/>
        <v>2828137.1148260455</v>
      </c>
      <c r="AZ29" s="29">
        <f t="shared" si="105"/>
        <v>2828569.8513270481</v>
      </c>
      <c r="BA29" s="29">
        <f t="shared" si="105"/>
        <v>2829002.6540415599</v>
      </c>
      <c r="BB29" s="29">
        <f t="shared" si="105"/>
        <v>2829435.5229797107</v>
      </c>
      <c r="BC29" s="29">
        <f t="shared" si="105"/>
        <v>2829868.4581516343</v>
      </c>
      <c r="BD29" s="29">
        <f t="shared" si="105"/>
        <v>2830301.4595674635</v>
      </c>
      <c r="BE29" s="29">
        <f t="shared" si="105"/>
        <v>2830734.5272373366</v>
      </c>
      <c r="DB29" s="178" t="s">
        <v>117</v>
      </c>
      <c r="DC29" s="178"/>
      <c r="DD29" s="178"/>
      <c r="DE29" s="178"/>
      <c r="DF29" s="135">
        <f>SUM(DF4:DF15)</f>
        <v>1138426.1811702217</v>
      </c>
      <c r="DG29" s="135">
        <f t="shared" ref="DG29:FE29" si="106">SUM(DG4:DG15)</f>
        <v>1138600.3730648465</v>
      </c>
      <c r="DH29" s="135">
        <f t="shared" si="106"/>
        <v>1138774.5916127726</v>
      </c>
      <c r="DI29" s="135">
        <f t="shared" si="106"/>
        <v>1138948.8368180785</v>
      </c>
      <c r="DJ29" s="135">
        <f t="shared" si="106"/>
        <v>1273278.4957299577</v>
      </c>
      <c r="DK29" s="135">
        <f t="shared" si="106"/>
        <v>1273473.3215317747</v>
      </c>
      <c r="DL29" s="135">
        <f t="shared" si="106"/>
        <v>1273668.1771441116</v>
      </c>
      <c r="DM29" s="135">
        <f t="shared" si="106"/>
        <v>1273863.0625715286</v>
      </c>
      <c r="DN29" s="135">
        <f t="shared" si="106"/>
        <v>1125077.4365881383</v>
      </c>
      <c r="DO29" s="135">
        <f t="shared" si="106"/>
        <v>1125249.5859760572</v>
      </c>
      <c r="DP29" s="135">
        <f t="shared" si="106"/>
        <v>1125421.7617047508</v>
      </c>
      <c r="DQ29" s="135">
        <f t="shared" si="106"/>
        <v>1125593.9637782499</v>
      </c>
      <c r="DR29" s="135">
        <f t="shared" si="106"/>
        <v>1125766.192200586</v>
      </c>
      <c r="DS29" s="135">
        <f t="shared" si="106"/>
        <v>1169025.7286060599</v>
      </c>
      <c r="DT29" s="135">
        <f t="shared" si="106"/>
        <v>1169204.6025725051</v>
      </c>
      <c r="DU29" s="135">
        <f t="shared" si="106"/>
        <v>1169383.5039086607</v>
      </c>
      <c r="DV29" s="135">
        <f t="shared" si="106"/>
        <v>1169562.4326187151</v>
      </c>
      <c r="DW29" s="135">
        <f t="shared" si="106"/>
        <v>1167433.2359313362</v>
      </c>
      <c r="DX29" s="135">
        <f t="shared" si="106"/>
        <v>1167611.8662286524</v>
      </c>
      <c r="DY29" s="135">
        <f t="shared" si="106"/>
        <v>1167790.5238583947</v>
      </c>
      <c r="DZ29" s="135">
        <f t="shared" si="106"/>
        <v>1167969.2088247461</v>
      </c>
      <c r="EA29" s="135">
        <f t="shared" si="106"/>
        <v>1215403.0349459078</v>
      </c>
      <c r="EB29" s="135">
        <f t="shared" si="106"/>
        <v>1215589.0051571447</v>
      </c>
      <c r="EC29" s="135">
        <f t="shared" si="106"/>
        <v>1215775.0038238969</v>
      </c>
      <c r="ED29" s="135">
        <f t="shared" si="106"/>
        <v>1215961.0309505179</v>
      </c>
      <c r="EE29" s="135">
        <f t="shared" si="106"/>
        <v>1216147.0865413635</v>
      </c>
      <c r="EF29" s="135">
        <f t="shared" si="106"/>
        <v>1230251.2319042813</v>
      </c>
      <c r="EG29" s="135">
        <f t="shared" si="106"/>
        <v>1230439.4740551512</v>
      </c>
      <c r="EH29" s="135">
        <f t="shared" si="106"/>
        <v>1230627.7450091681</v>
      </c>
      <c r="EI29" s="135">
        <f t="shared" si="106"/>
        <v>1230816.0447707395</v>
      </c>
      <c r="EJ29" s="135">
        <f t="shared" si="106"/>
        <v>1263429.4508812285</v>
      </c>
      <c r="EK29" s="135">
        <f t="shared" si="106"/>
        <v>1263622.7696694061</v>
      </c>
      <c r="EL29" s="135">
        <f t="shared" si="106"/>
        <v>1263816.1180375135</v>
      </c>
      <c r="EM29" s="135">
        <f t="shared" si="106"/>
        <v>1264009.4959900761</v>
      </c>
      <c r="EN29" s="135">
        <f t="shared" si="106"/>
        <v>1366049.8648051105</v>
      </c>
      <c r="EO29" s="135">
        <f t="shared" si="106"/>
        <v>1366258.8856604265</v>
      </c>
      <c r="EP29" s="135">
        <f t="shared" si="106"/>
        <v>1366467.9384982628</v>
      </c>
      <c r="EQ29" s="135">
        <f t="shared" si="106"/>
        <v>1366677.0233235136</v>
      </c>
      <c r="ER29" s="135">
        <f t="shared" si="106"/>
        <v>1366886.1401410736</v>
      </c>
      <c r="ES29" s="135">
        <f t="shared" si="106"/>
        <v>1301717.6446034296</v>
      </c>
      <c r="ET29" s="135">
        <f t="shared" si="106"/>
        <v>1301916.8219120076</v>
      </c>
      <c r="EU29" s="135">
        <f t="shared" si="106"/>
        <v>1302116.0296969337</v>
      </c>
      <c r="EV29" s="135">
        <f t="shared" si="106"/>
        <v>1302315.2679628714</v>
      </c>
      <c r="EW29" s="135">
        <f t="shared" si="106"/>
        <v>1265892.6031413558</v>
      </c>
      <c r="EX29" s="135">
        <f t="shared" si="106"/>
        <v>1266086.298819284</v>
      </c>
      <c r="EY29" s="135">
        <f t="shared" si="106"/>
        <v>1266280.0241348096</v>
      </c>
      <c r="EZ29" s="135">
        <f t="shared" si="106"/>
        <v>1266473.7790924676</v>
      </c>
      <c r="FA29" s="135">
        <f t="shared" si="106"/>
        <v>1135391.4146016473</v>
      </c>
      <c r="FB29" s="135">
        <f t="shared" si="106"/>
        <v>1135565.1421431615</v>
      </c>
      <c r="FC29" s="135">
        <f t="shared" si="106"/>
        <v>1135738.8962669261</v>
      </c>
      <c r="FD29" s="135">
        <f t="shared" si="106"/>
        <v>1135912.6769770081</v>
      </c>
      <c r="FE29" s="135">
        <f t="shared" si="106"/>
        <v>1136086.4842774756</v>
      </c>
    </row>
    <row r="30" spans="1:161" x14ac:dyDescent="0.25">
      <c r="B30" s="167" t="s">
        <v>251</v>
      </c>
      <c r="C30" s="167"/>
      <c r="D30" s="167"/>
      <c r="E30" s="167"/>
      <c r="F30" s="137">
        <f>SUM(F4:F15)</f>
        <v>823521.03583056934</v>
      </c>
      <c r="G30" s="137">
        <f t="shared" ref="G30:BE30" si="107">SUM(G4:G15)</f>
        <v>823647.04372802202</v>
      </c>
      <c r="H30" s="137">
        <f t="shared" si="107"/>
        <v>823773.07090608787</v>
      </c>
      <c r="I30" s="137">
        <f t="shared" si="107"/>
        <v>823899.11736771651</v>
      </c>
      <c r="J30" s="137">
        <f t="shared" si="107"/>
        <v>824025.18311585893</v>
      </c>
      <c r="K30" s="137">
        <f t="shared" si="107"/>
        <v>824151.26815346582</v>
      </c>
      <c r="L30" s="137">
        <f t="shared" si="107"/>
        <v>824277.37248348875</v>
      </c>
      <c r="M30" s="137">
        <f t="shared" si="107"/>
        <v>824403.4961088798</v>
      </c>
      <c r="N30" s="137">
        <f t="shared" si="107"/>
        <v>824529.63903259137</v>
      </c>
      <c r="O30" s="137">
        <f t="shared" si="107"/>
        <v>824655.80125757621</v>
      </c>
      <c r="P30" s="137">
        <f t="shared" si="107"/>
        <v>824781.98278678756</v>
      </c>
      <c r="Q30" s="137">
        <f t="shared" si="107"/>
        <v>824908.18362317944</v>
      </c>
      <c r="R30" s="137">
        <f t="shared" si="107"/>
        <v>825034.40376970591</v>
      </c>
      <c r="S30" s="137">
        <f t="shared" si="107"/>
        <v>825160.64322932158</v>
      </c>
      <c r="T30" s="137">
        <f t="shared" si="107"/>
        <v>825286.90200498153</v>
      </c>
      <c r="U30" s="137">
        <f t="shared" si="107"/>
        <v>825413.18009964167</v>
      </c>
      <c r="V30" s="137">
        <f t="shared" si="107"/>
        <v>825539.47751625767</v>
      </c>
      <c r="W30" s="137">
        <f t="shared" si="107"/>
        <v>825665.79425778589</v>
      </c>
      <c r="X30" s="137">
        <f t="shared" si="107"/>
        <v>825792.13032718399</v>
      </c>
      <c r="Y30" s="137">
        <f t="shared" si="107"/>
        <v>825918.48572740855</v>
      </c>
      <c r="Z30" s="137">
        <f t="shared" si="107"/>
        <v>826044.86046141793</v>
      </c>
      <c r="AA30" s="137">
        <f t="shared" si="107"/>
        <v>826171.25453217002</v>
      </c>
      <c r="AB30" s="137">
        <f t="shared" si="107"/>
        <v>826297.66794262349</v>
      </c>
      <c r="AC30" s="137">
        <f t="shared" si="107"/>
        <v>826424.10069573822</v>
      </c>
      <c r="AD30" s="137">
        <f t="shared" si="107"/>
        <v>826550.55279447313</v>
      </c>
      <c r="AE30" s="137">
        <f t="shared" si="107"/>
        <v>826677.02424178855</v>
      </c>
      <c r="AF30" s="137">
        <f t="shared" si="107"/>
        <v>826803.51504064526</v>
      </c>
      <c r="AG30" s="137">
        <f t="shared" si="107"/>
        <v>826930.02519400395</v>
      </c>
      <c r="AH30" s="137">
        <f t="shared" si="107"/>
        <v>827056.55470482609</v>
      </c>
      <c r="AI30" s="137">
        <f t="shared" si="107"/>
        <v>827183.10357607377</v>
      </c>
      <c r="AJ30" s="137">
        <f t="shared" si="107"/>
        <v>827309.67181070917</v>
      </c>
      <c r="AK30" s="137">
        <f t="shared" si="107"/>
        <v>827436.2594116953</v>
      </c>
      <c r="AL30" s="137">
        <f t="shared" si="107"/>
        <v>827562.86638199515</v>
      </c>
      <c r="AM30" s="137">
        <f t="shared" si="107"/>
        <v>827689.49272457301</v>
      </c>
      <c r="AN30" s="137">
        <f t="shared" si="107"/>
        <v>827816.13844239223</v>
      </c>
      <c r="AO30" s="137">
        <f t="shared" si="107"/>
        <v>827942.80353841814</v>
      </c>
      <c r="AP30" s="137">
        <f t="shared" si="107"/>
        <v>828069.48801561561</v>
      </c>
      <c r="AQ30" s="137">
        <f t="shared" si="107"/>
        <v>828196.19187694998</v>
      </c>
      <c r="AR30" s="137">
        <f t="shared" si="107"/>
        <v>828322.91512538726</v>
      </c>
      <c r="AS30" s="137">
        <f t="shared" si="107"/>
        <v>828449.6577638943</v>
      </c>
      <c r="AT30" s="137">
        <f t="shared" si="107"/>
        <v>828576.4197954376</v>
      </c>
      <c r="AU30" s="137">
        <f t="shared" si="107"/>
        <v>828703.20122298447</v>
      </c>
      <c r="AV30" s="137">
        <f t="shared" si="107"/>
        <v>828830.00204950303</v>
      </c>
      <c r="AW30" s="137">
        <f t="shared" si="107"/>
        <v>828956.82227796142</v>
      </c>
      <c r="AX30" s="137">
        <f t="shared" si="107"/>
        <v>829083.66191132797</v>
      </c>
      <c r="AY30" s="137">
        <f t="shared" si="107"/>
        <v>829210.52095257258</v>
      </c>
      <c r="AZ30" s="137">
        <f t="shared" si="107"/>
        <v>829337.39940466417</v>
      </c>
      <c r="BA30" s="137">
        <f t="shared" si="107"/>
        <v>829464.29727057321</v>
      </c>
      <c r="BB30" s="137">
        <f t="shared" si="107"/>
        <v>829591.21455327014</v>
      </c>
      <c r="BC30" s="137">
        <f t="shared" si="107"/>
        <v>829718.151255726</v>
      </c>
      <c r="BD30" s="137">
        <f t="shared" si="107"/>
        <v>829845.10738091217</v>
      </c>
      <c r="BE30" s="137">
        <f t="shared" si="107"/>
        <v>829972.08293180063</v>
      </c>
      <c r="DB30" s="178" t="s">
        <v>118</v>
      </c>
      <c r="DC30" s="178"/>
      <c r="DD30" s="178"/>
      <c r="DE30" s="178"/>
      <c r="DF30" s="109">
        <f>SUM(DF16:DF28)</f>
        <v>2003369.7172210459</v>
      </c>
      <c r="DG30" s="109">
        <f t="shared" ref="DG30:FE30" si="108">SUM(DG16:DG28)</f>
        <v>2003676.2551173531</v>
      </c>
      <c r="DH30" s="109">
        <f t="shared" si="108"/>
        <v>2003982.839917375</v>
      </c>
      <c r="DI30" s="109">
        <f t="shared" si="108"/>
        <v>2004289.471628288</v>
      </c>
      <c r="DJ30" s="109">
        <f t="shared" si="108"/>
        <v>2183453.4533789493</v>
      </c>
      <c r="DK30" s="109">
        <f t="shared" si="108"/>
        <v>2183787.5460941028</v>
      </c>
      <c r="DL30" s="109">
        <f t="shared" si="108"/>
        <v>2184121.6899291659</v>
      </c>
      <c r="DM30" s="109">
        <f t="shared" si="108"/>
        <v>2184455.8848919598</v>
      </c>
      <c r="DN30" s="109">
        <f t="shared" si="108"/>
        <v>1925864.4556973483</v>
      </c>
      <c r="DO30" s="109">
        <f t="shared" si="108"/>
        <v>1926159.1344247682</v>
      </c>
      <c r="DP30" s="109">
        <f t="shared" si="108"/>
        <v>1926453.8582413173</v>
      </c>
      <c r="DQ30" s="109">
        <f t="shared" si="108"/>
        <v>1926748.6271538958</v>
      </c>
      <c r="DR30" s="109">
        <f t="shared" si="108"/>
        <v>1927043.4411694033</v>
      </c>
      <c r="DS30" s="109">
        <f t="shared" si="108"/>
        <v>1983524.5737155234</v>
      </c>
      <c r="DT30" s="109">
        <f t="shared" si="108"/>
        <v>1983828.0750836802</v>
      </c>
      <c r="DU30" s="109">
        <f t="shared" si="108"/>
        <v>1984131.622890929</v>
      </c>
      <c r="DV30" s="109">
        <f t="shared" si="108"/>
        <v>1984435.2171443754</v>
      </c>
      <c r="DW30" s="109">
        <f t="shared" si="108"/>
        <v>1963794.2490675896</v>
      </c>
      <c r="DX30" s="109">
        <f t="shared" si="108"/>
        <v>1964094.7314761607</v>
      </c>
      <c r="DY30" s="109">
        <f t="shared" si="108"/>
        <v>1964395.2598618891</v>
      </c>
      <c r="DZ30" s="109">
        <f t="shared" si="108"/>
        <v>1964695.8342318109</v>
      </c>
      <c r="EA30" s="109">
        <f t="shared" si="108"/>
        <v>2045148.3807334478</v>
      </c>
      <c r="EB30" s="109">
        <f t="shared" si="108"/>
        <v>2045461.3112309373</v>
      </c>
      <c r="EC30" s="109">
        <f t="shared" si="108"/>
        <v>2045774.2896102814</v>
      </c>
      <c r="ED30" s="109">
        <f t="shared" si="108"/>
        <v>2046087.315878805</v>
      </c>
      <c r="EE30" s="109">
        <f t="shared" si="108"/>
        <v>2046400.3900438373</v>
      </c>
      <c r="EF30" s="109">
        <f t="shared" si="108"/>
        <v>2013988.0533905916</v>
      </c>
      <c r="EG30" s="109">
        <f t="shared" si="108"/>
        <v>2014296.2160106848</v>
      </c>
      <c r="EH30" s="109">
        <f t="shared" si="108"/>
        <v>2014604.4257830933</v>
      </c>
      <c r="EI30" s="109">
        <f t="shared" si="108"/>
        <v>2014912.6827150322</v>
      </c>
      <c r="EJ30" s="109">
        <f t="shared" si="108"/>
        <v>2046339.0586846061</v>
      </c>
      <c r="EK30" s="109">
        <f t="shared" si="108"/>
        <v>2046652.1713690937</v>
      </c>
      <c r="EL30" s="109">
        <f t="shared" si="108"/>
        <v>2046965.3319633112</v>
      </c>
      <c r="EM30" s="109">
        <f t="shared" si="108"/>
        <v>2047278.5404745911</v>
      </c>
      <c r="EN30" s="109">
        <f t="shared" si="108"/>
        <v>2197682.0949992472</v>
      </c>
      <c r="EO30" s="109">
        <f t="shared" si="108"/>
        <v>2198018.3648551614</v>
      </c>
      <c r="EP30" s="109">
        <f t="shared" si="108"/>
        <v>2198354.6861641114</v>
      </c>
      <c r="EQ30" s="109">
        <f t="shared" si="108"/>
        <v>2198691.0589339701</v>
      </c>
      <c r="ER30" s="109">
        <f t="shared" si="108"/>
        <v>2199027.4831726123</v>
      </c>
      <c r="ES30" s="109">
        <f t="shared" si="108"/>
        <v>2131405.2227814142</v>
      </c>
      <c r="ET30" s="109">
        <f t="shared" si="108"/>
        <v>2131731.3515371559</v>
      </c>
      <c r="EU30" s="109">
        <f t="shared" si="108"/>
        <v>2132057.5301942327</v>
      </c>
      <c r="EV30" s="109">
        <f t="shared" si="108"/>
        <v>2132383.75876028</v>
      </c>
      <c r="EW30" s="109">
        <f t="shared" si="108"/>
        <v>2102703.4385381588</v>
      </c>
      <c r="EX30" s="109">
        <f t="shared" si="108"/>
        <v>2103025.1756010014</v>
      </c>
      <c r="EY30" s="109">
        <f t="shared" si="108"/>
        <v>2103346.9618932009</v>
      </c>
      <c r="EZ30" s="109">
        <f t="shared" si="108"/>
        <v>2103668.7974222898</v>
      </c>
      <c r="FA30" s="109">
        <f t="shared" si="108"/>
        <v>1952351.2417388593</v>
      </c>
      <c r="FB30" s="109">
        <f t="shared" si="108"/>
        <v>1952649.973239765</v>
      </c>
      <c r="FC30" s="109">
        <f t="shared" si="108"/>
        <v>1952948.7504499205</v>
      </c>
      <c r="FD30" s="109">
        <f t="shared" si="108"/>
        <v>1953247.5733763189</v>
      </c>
      <c r="FE30" s="109">
        <f t="shared" si="108"/>
        <v>1953546.4420259562</v>
      </c>
    </row>
    <row r="31" spans="1:161" x14ac:dyDescent="0.25">
      <c r="B31" s="167" t="s">
        <v>252</v>
      </c>
      <c r="C31" s="167"/>
      <c r="D31" s="167"/>
      <c r="E31" s="167"/>
      <c r="F31" s="137">
        <f>SUM(F16:F28)</f>
        <v>1985211.3034514994</v>
      </c>
      <c r="G31" s="137">
        <f t="shared" ref="G31:BE31" si="109">SUM(G16:G28)</f>
        <v>1985515.0629081063</v>
      </c>
      <c r="H31" s="137">
        <f t="shared" si="109"/>
        <v>1985818.8688432949</v>
      </c>
      <c r="I31" s="137">
        <f t="shared" si="109"/>
        <v>1986122.7212641782</v>
      </c>
      <c r="J31" s="137">
        <f t="shared" si="109"/>
        <v>1986426.620177869</v>
      </c>
      <c r="K31" s="137">
        <f t="shared" si="109"/>
        <v>1986730.5655914804</v>
      </c>
      <c r="L31" s="137">
        <f t="shared" si="109"/>
        <v>1987034.5575121278</v>
      </c>
      <c r="M31" s="137">
        <f t="shared" si="109"/>
        <v>1987338.5959469278</v>
      </c>
      <c r="N31" s="137">
        <f t="shared" si="109"/>
        <v>1987642.6809029963</v>
      </c>
      <c r="O31" s="137">
        <f t="shared" si="109"/>
        <v>1987946.8123874532</v>
      </c>
      <c r="P31" s="137">
        <f t="shared" si="109"/>
        <v>1988250.9904074168</v>
      </c>
      <c r="Q31" s="137">
        <f t="shared" si="109"/>
        <v>1988555.214970008</v>
      </c>
      <c r="R31" s="137">
        <f t="shared" si="109"/>
        <v>1988859.4860823478</v>
      </c>
      <c r="S31" s="137">
        <f t="shared" si="109"/>
        <v>1989163.8037515595</v>
      </c>
      <c r="T31" s="137">
        <f t="shared" si="109"/>
        <v>1989468.1679847662</v>
      </c>
      <c r="U31" s="137">
        <f t="shared" si="109"/>
        <v>1989772.5787890938</v>
      </c>
      <c r="V31" s="137">
        <f t="shared" si="109"/>
        <v>1990077.0361716666</v>
      </c>
      <c r="W31" s="137">
        <f t="shared" si="109"/>
        <v>1990381.5401396125</v>
      </c>
      <c r="X31" s="137">
        <f t="shared" si="109"/>
        <v>1990686.0907000599</v>
      </c>
      <c r="Y31" s="137">
        <f t="shared" si="109"/>
        <v>1990990.6878601373</v>
      </c>
      <c r="Z31" s="137">
        <f t="shared" si="109"/>
        <v>1991295.3316269754</v>
      </c>
      <c r="AA31" s="137">
        <f t="shared" si="109"/>
        <v>1991600.0220077052</v>
      </c>
      <c r="AB31" s="137">
        <f t="shared" si="109"/>
        <v>1991904.7590094591</v>
      </c>
      <c r="AC31" s="137">
        <f t="shared" si="109"/>
        <v>1992209.5426393715</v>
      </c>
      <c r="AD31" s="137">
        <f t="shared" si="109"/>
        <v>1992514.3729045759</v>
      </c>
      <c r="AE31" s="137">
        <f t="shared" si="109"/>
        <v>1992819.249812209</v>
      </c>
      <c r="AF31" s="137">
        <f t="shared" si="109"/>
        <v>1993124.1733694067</v>
      </c>
      <c r="AG31" s="137">
        <f t="shared" si="109"/>
        <v>1993429.1435833077</v>
      </c>
      <c r="AH31" s="137">
        <f t="shared" si="109"/>
        <v>1993734.1604610505</v>
      </c>
      <c r="AI31" s="137">
        <f t="shared" si="109"/>
        <v>1994039.2240097746</v>
      </c>
      <c r="AJ31" s="137">
        <f t="shared" si="109"/>
        <v>1994344.334236623</v>
      </c>
      <c r="AK31" s="137">
        <f t="shared" si="109"/>
        <v>1994649.4911487361</v>
      </c>
      <c r="AL31" s="137">
        <f t="shared" si="109"/>
        <v>1994954.6947532585</v>
      </c>
      <c r="AM31" s="137">
        <f t="shared" si="109"/>
        <v>1995259.9450573339</v>
      </c>
      <c r="AN31" s="137">
        <f t="shared" si="109"/>
        <v>1995565.2420681084</v>
      </c>
      <c r="AO31" s="137">
        <f t="shared" si="109"/>
        <v>1995870.5857927282</v>
      </c>
      <c r="AP31" s="137">
        <f t="shared" si="109"/>
        <v>1996175.9762383413</v>
      </c>
      <c r="AQ31" s="137">
        <f t="shared" si="109"/>
        <v>1996481.4134120964</v>
      </c>
      <c r="AR31" s="137">
        <f t="shared" si="109"/>
        <v>1996786.8973211434</v>
      </c>
      <c r="AS31" s="137">
        <f t="shared" si="109"/>
        <v>1997092.4279726336</v>
      </c>
      <c r="AT31" s="137">
        <f t="shared" si="109"/>
        <v>1997398.0053737191</v>
      </c>
      <c r="AU31" s="137">
        <f t="shared" si="109"/>
        <v>1997703.6295315523</v>
      </c>
      <c r="AV31" s="137">
        <f t="shared" si="109"/>
        <v>1998009.3004532889</v>
      </c>
      <c r="AW31" s="137">
        <f t="shared" si="109"/>
        <v>1998315.018146083</v>
      </c>
      <c r="AX31" s="137">
        <f t="shared" si="109"/>
        <v>1998620.7826170919</v>
      </c>
      <c r="AY31" s="137">
        <f t="shared" si="109"/>
        <v>1998926.5938734727</v>
      </c>
      <c r="AZ31" s="137">
        <f t="shared" si="109"/>
        <v>1999232.4519223843</v>
      </c>
      <c r="BA31" s="137">
        <f t="shared" si="109"/>
        <v>1999538.3567709867</v>
      </c>
      <c r="BB31" s="137">
        <f t="shared" si="109"/>
        <v>1999844.3084264402</v>
      </c>
      <c r="BC31" s="137">
        <f t="shared" si="109"/>
        <v>2000150.3068959077</v>
      </c>
      <c r="BD31" s="137">
        <f t="shared" si="109"/>
        <v>2000456.3521865513</v>
      </c>
      <c r="BE31" s="137">
        <f t="shared" si="109"/>
        <v>2000762.4443055354</v>
      </c>
    </row>
    <row r="32" spans="1:161" x14ac:dyDescent="0.25">
      <c r="F32" s="72">
        <f>SUM(F30:F31)</f>
        <v>2808732.3392820689</v>
      </c>
      <c r="G32" s="72">
        <f t="shared" ref="G32:BE32" si="110">SUM(G30:G31)</f>
        <v>2809162.1066361284</v>
      </c>
      <c r="H32" s="72">
        <f t="shared" si="110"/>
        <v>2809591.9397493829</v>
      </c>
      <c r="I32" s="72">
        <f t="shared" si="110"/>
        <v>2810021.8386318944</v>
      </c>
      <c r="J32" s="72">
        <f t="shared" si="110"/>
        <v>2810451.8032937278</v>
      </c>
      <c r="K32" s="72">
        <f t="shared" si="110"/>
        <v>2810881.8337449459</v>
      </c>
      <c r="L32" s="72">
        <f t="shared" si="110"/>
        <v>2811311.9299956164</v>
      </c>
      <c r="M32" s="72">
        <f t="shared" si="110"/>
        <v>2811742.0920558078</v>
      </c>
      <c r="N32" s="72">
        <f t="shared" si="110"/>
        <v>2812172.3199355877</v>
      </c>
      <c r="O32" s="72">
        <f t="shared" si="110"/>
        <v>2812602.6136450293</v>
      </c>
      <c r="P32" s="72">
        <f t="shared" si="110"/>
        <v>2813032.9731942043</v>
      </c>
      <c r="Q32" s="72">
        <f t="shared" si="110"/>
        <v>2813463.3985931873</v>
      </c>
      <c r="R32" s="72">
        <f t="shared" si="110"/>
        <v>2813893.8898520535</v>
      </c>
      <c r="S32" s="72">
        <f t="shared" si="110"/>
        <v>2814324.446980881</v>
      </c>
      <c r="T32" s="72">
        <f t="shared" si="110"/>
        <v>2814755.0699897478</v>
      </c>
      <c r="U32" s="72">
        <f t="shared" si="110"/>
        <v>2815185.7588887354</v>
      </c>
      <c r="V32" s="72">
        <f t="shared" si="110"/>
        <v>2815616.5136879245</v>
      </c>
      <c r="W32" s="72">
        <f t="shared" si="110"/>
        <v>2816047.3343973984</v>
      </c>
      <c r="X32" s="72">
        <f t="shared" si="110"/>
        <v>2816478.2210272439</v>
      </c>
      <c r="Y32" s="72">
        <f t="shared" si="110"/>
        <v>2816909.1735875458</v>
      </c>
      <c r="Z32" s="72">
        <f t="shared" si="110"/>
        <v>2817340.1920883935</v>
      </c>
      <c r="AA32" s="72">
        <f t="shared" si="110"/>
        <v>2817771.2765398752</v>
      </c>
      <c r="AB32" s="72">
        <f t="shared" si="110"/>
        <v>2818202.4269520827</v>
      </c>
      <c r="AC32" s="72">
        <f t="shared" si="110"/>
        <v>2818633.6433351096</v>
      </c>
      <c r="AD32" s="72">
        <f t="shared" si="110"/>
        <v>2819064.9256990491</v>
      </c>
      <c r="AE32" s="72">
        <f t="shared" si="110"/>
        <v>2819496.2740539974</v>
      </c>
      <c r="AF32" s="72">
        <f t="shared" si="110"/>
        <v>2819927.6884100521</v>
      </c>
      <c r="AG32" s="72">
        <f t="shared" si="110"/>
        <v>2820359.1687773117</v>
      </c>
      <c r="AH32" s="72">
        <f t="shared" si="110"/>
        <v>2820790.7151658768</v>
      </c>
      <c r="AI32" s="72">
        <f t="shared" si="110"/>
        <v>2821222.3275858485</v>
      </c>
      <c r="AJ32" s="72">
        <f t="shared" si="110"/>
        <v>2821654.0060473322</v>
      </c>
      <c r="AK32" s="72">
        <f t="shared" si="110"/>
        <v>2822085.7505604313</v>
      </c>
      <c r="AL32" s="72">
        <f t="shared" si="110"/>
        <v>2822517.5611352539</v>
      </c>
      <c r="AM32" s="72">
        <f t="shared" si="110"/>
        <v>2822949.4377819067</v>
      </c>
      <c r="AN32" s="72">
        <f t="shared" si="110"/>
        <v>2823381.3805105006</v>
      </c>
      <c r="AO32" s="72">
        <f t="shared" si="110"/>
        <v>2823813.3893311461</v>
      </c>
      <c r="AP32" s="72">
        <f t="shared" si="110"/>
        <v>2824245.4642539569</v>
      </c>
      <c r="AQ32" s="72">
        <f t="shared" si="110"/>
        <v>2824677.6052890467</v>
      </c>
      <c r="AR32" s="72">
        <f t="shared" si="110"/>
        <v>2825109.8124465309</v>
      </c>
      <c r="AS32" s="72">
        <f t="shared" si="110"/>
        <v>2825542.085736528</v>
      </c>
      <c r="AT32" s="72">
        <f t="shared" si="110"/>
        <v>2825974.4251691569</v>
      </c>
      <c r="AU32" s="72">
        <f t="shared" si="110"/>
        <v>2826406.8307545367</v>
      </c>
      <c r="AV32" s="72">
        <f t="shared" si="110"/>
        <v>2826839.3025027919</v>
      </c>
      <c r="AW32" s="72">
        <f t="shared" si="110"/>
        <v>2827271.8404240445</v>
      </c>
      <c r="AX32" s="72">
        <f t="shared" si="110"/>
        <v>2827704.44452842</v>
      </c>
      <c r="AY32" s="72">
        <f t="shared" si="110"/>
        <v>2828137.114826045</v>
      </c>
      <c r="AZ32" s="72">
        <f t="shared" si="110"/>
        <v>2828569.8513270486</v>
      </c>
      <c r="BA32" s="72">
        <f t="shared" si="110"/>
        <v>2829002.6540415599</v>
      </c>
      <c r="BB32" s="72">
        <f t="shared" si="110"/>
        <v>2829435.5229797103</v>
      </c>
      <c r="BC32" s="72">
        <f t="shared" si="110"/>
        <v>2829868.4581516339</v>
      </c>
      <c r="BD32" s="72">
        <f t="shared" si="110"/>
        <v>2830301.4595674635</v>
      </c>
      <c r="BE32" s="72">
        <f t="shared" si="110"/>
        <v>2830734.5272373362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2035</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2035</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2034</v>
      </c>
      <c r="C3" s="97">
        <v>2035</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'!R4</f>
        <v>269708.86074835091</v>
      </c>
      <c r="C4" s="12">
        <f>'Urb proj of all 25 ARs '!S4</f>
        <v>271767.20073630271</v>
      </c>
      <c r="D4" s="100">
        <f>(C4-B4)/B4</f>
        <v>7.6317106610461326E-3</v>
      </c>
      <c r="E4" s="101">
        <f>((1+D4)^(1/52))-1</f>
        <v>1.4621715943530234E-4</v>
      </c>
      <c r="F4" s="69">
        <f>B4*(1+E4)</f>
        <v>269748.29681184405</v>
      </c>
      <c r="G4" s="69">
        <f>F4*(1+E4)</f>
        <v>269787.73864156636</v>
      </c>
      <c r="H4" s="69">
        <f>G4*(1+E4)</f>
        <v>269827.186238361</v>
      </c>
      <c r="I4" s="69">
        <f>H4*(1+$E$4)</f>
        <v>269866.63960307121</v>
      </c>
      <c r="J4" s="69">
        <f>I4*(1+$E$4)</f>
        <v>269906.0987365403</v>
      </c>
      <c r="K4" s="69">
        <f t="shared" ref="K4:BE4" si="5">J4*(1+$E$4)</f>
        <v>269945.56363961182</v>
      </c>
      <c r="L4" s="69">
        <f t="shared" si="5"/>
        <v>269985.03431312938</v>
      </c>
      <c r="M4" s="69">
        <f t="shared" si="5"/>
        <v>270024.51075793669</v>
      </c>
      <c r="N4" s="69">
        <f t="shared" si="5"/>
        <v>270063.99297487765</v>
      </c>
      <c r="O4" s="69">
        <f t="shared" si="5"/>
        <v>270103.48096479621</v>
      </c>
      <c r="P4" s="69">
        <f t="shared" si="5"/>
        <v>270142.97472853644</v>
      </c>
      <c r="Q4" s="69">
        <f t="shared" si="5"/>
        <v>270182.47426694265</v>
      </c>
      <c r="R4" s="69">
        <f t="shared" si="5"/>
        <v>270221.97958085919</v>
      </c>
      <c r="S4" s="69">
        <f t="shared" si="5"/>
        <v>270261.49067113048</v>
      </c>
      <c r="T4" s="69">
        <f t="shared" si="5"/>
        <v>270301.00753860117</v>
      </c>
      <c r="U4" s="69">
        <f t="shared" si="5"/>
        <v>270340.53018411598</v>
      </c>
      <c r="V4" s="69">
        <f t="shared" si="5"/>
        <v>270380.05860851973</v>
      </c>
      <c r="W4" s="69">
        <f t="shared" si="5"/>
        <v>270419.59281265741</v>
      </c>
      <c r="X4" s="69">
        <f t="shared" si="5"/>
        <v>270459.13279737416</v>
      </c>
      <c r="Y4" s="69">
        <f t="shared" si="5"/>
        <v>270498.67856351513</v>
      </c>
      <c r="Z4" s="69">
        <f t="shared" si="5"/>
        <v>270538.23011192569</v>
      </c>
      <c r="AA4" s="69">
        <f t="shared" si="5"/>
        <v>270577.78744345129</v>
      </c>
      <c r="AB4" s="69">
        <f t="shared" si="5"/>
        <v>270617.35055893759</v>
      </c>
      <c r="AC4" s="69">
        <f t="shared" si="5"/>
        <v>270656.91945923021</v>
      </c>
      <c r="AD4" s="69">
        <f t="shared" si="5"/>
        <v>270696.49414517503</v>
      </c>
      <c r="AE4" s="69">
        <f t="shared" si="5"/>
        <v>270736.07461761805</v>
      </c>
      <c r="AF4" s="69">
        <f t="shared" si="5"/>
        <v>270775.66087740532</v>
      </c>
      <c r="AG4" s="69">
        <f t="shared" si="5"/>
        <v>270815.25292538304</v>
      </c>
      <c r="AH4" s="69">
        <f t="shared" si="5"/>
        <v>270854.85076239757</v>
      </c>
      <c r="AI4" s="69">
        <f t="shared" si="5"/>
        <v>270894.45438929531</v>
      </c>
      <c r="AJ4" s="69">
        <f t="shared" si="5"/>
        <v>270934.06380692287</v>
      </c>
      <c r="AK4" s="69">
        <f t="shared" si="5"/>
        <v>270973.67901612696</v>
      </c>
      <c r="AL4" s="69">
        <f t="shared" si="5"/>
        <v>271013.30001775443</v>
      </c>
      <c r="AM4" s="69">
        <f t="shared" si="5"/>
        <v>271052.92681265221</v>
      </c>
      <c r="AN4" s="69">
        <f t="shared" si="5"/>
        <v>271092.55940166739</v>
      </c>
      <c r="AO4" s="69">
        <f t="shared" si="5"/>
        <v>271132.19778564712</v>
      </c>
      <c r="AP4" s="69">
        <f t="shared" si="5"/>
        <v>271171.8419654388</v>
      </c>
      <c r="AQ4" s="69">
        <f t="shared" si="5"/>
        <v>271211.49194188981</v>
      </c>
      <c r="AR4" s="69">
        <f t="shared" si="5"/>
        <v>271251.14771584776</v>
      </c>
      <c r="AS4" s="69">
        <f t="shared" si="5"/>
        <v>271290.80928816035</v>
      </c>
      <c r="AT4" s="69">
        <f t="shared" si="5"/>
        <v>271330.47665967536</v>
      </c>
      <c r="AU4" s="69">
        <f t="shared" si="5"/>
        <v>271370.14983124076</v>
      </c>
      <c r="AV4" s="69">
        <f t="shared" si="5"/>
        <v>271409.82880370464</v>
      </c>
      <c r="AW4" s="69">
        <f t="shared" si="5"/>
        <v>271449.51357791515</v>
      </c>
      <c r="AX4" s="69">
        <f t="shared" si="5"/>
        <v>271489.20415472059</v>
      </c>
      <c r="AY4" s="69">
        <f t="shared" si="5"/>
        <v>271528.90053496946</v>
      </c>
      <c r="AZ4" s="69">
        <f t="shared" si="5"/>
        <v>271568.60271951027</v>
      </c>
      <c r="BA4" s="69">
        <f t="shared" si="5"/>
        <v>271608.31070919172</v>
      </c>
      <c r="BB4" s="69">
        <f t="shared" si="5"/>
        <v>271648.02450486261</v>
      </c>
      <c r="BC4" s="69">
        <f t="shared" si="5"/>
        <v>271687.74410737189</v>
      </c>
      <c r="BD4" s="69">
        <f t="shared" si="5"/>
        <v>271727.46951756865</v>
      </c>
      <c r="BE4" s="69">
        <f t="shared" si="5"/>
        <v>271767.20073630207</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452257.45566755801</v>
      </c>
      <c r="DG4" s="108">
        <f t="shared" ref="DG4:DV5" si="6">G4*BG4</f>
        <v>452323.58346805914</v>
      </c>
      <c r="DH4" s="108">
        <f t="shared" si="6"/>
        <v>452389.7209375794</v>
      </c>
      <c r="DI4" s="108">
        <f t="shared" si="6"/>
        <v>452455.86807753262</v>
      </c>
      <c r="DJ4" s="108">
        <f t="shared" si="6"/>
        <v>518613.48213130439</v>
      </c>
      <c r="DK4" s="108">
        <f t="shared" si="6"/>
        <v>518689.3123215065</v>
      </c>
      <c r="DL4" s="108">
        <f t="shared" si="6"/>
        <v>518765.1535993836</v>
      </c>
      <c r="DM4" s="108">
        <f t="shared" si="6"/>
        <v>518841.00596655696</v>
      </c>
      <c r="DN4" s="108">
        <f t="shared" si="6"/>
        <v>460812.02400072891</v>
      </c>
      <c r="DO4" s="108">
        <f t="shared" si="6"/>
        <v>460879.40262591193</v>
      </c>
      <c r="DP4" s="108">
        <f t="shared" si="6"/>
        <v>460946.79110300611</v>
      </c>
      <c r="DQ4" s="108">
        <f t="shared" si="6"/>
        <v>461014.18943345197</v>
      </c>
      <c r="DR4" s="108">
        <f t="shared" si="6"/>
        <v>461081.5976186904</v>
      </c>
      <c r="DS4" s="108">
        <f t="shared" si="6"/>
        <v>476460.15325574286</v>
      </c>
      <c r="DT4" s="108">
        <f t="shared" si="6"/>
        <v>476529.81990593602</v>
      </c>
      <c r="DU4" s="108">
        <f t="shared" si="6"/>
        <v>476599.49674258893</v>
      </c>
      <c r="DV4" s="108">
        <f t="shared" si="6"/>
        <v>476669.1837671909</v>
      </c>
      <c r="DW4" s="108">
        <f t="shared" ref="DW4:EL5" si="7">W4*BW4</f>
        <v>481255.27798711107</v>
      </c>
      <c r="DX4" s="108">
        <f t="shared" si="7"/>
        <v>481325.64576682169</v>
      </c>
      <c r="DY4" s="108">
        <f t="shared" si="7"/>
        <v>481396.02383550908</v>
      </c>
      <c r="DZ4" s="108">
        <f t="shared" si="7"/>
        <v>481466.41219467774</v>
      </c>
      <c r="EA4" s="108">
        <f t="shared" si="7"/>
        <v>495100.43568998011</v>
      </c>
      <c r="EB4" s="108">
        <f t="shared" si="7"/>
        <v>495172.82786932192</v>
      </c>
      <c r="EC4" s="108">
        <f t="shared" si="7"/>
        <v>495245.23063364252</v>
      </c>
      <c r="ED4" s="108">
        <f t="shared" si="7"/>
        <v>495317.64398448961</v>
      </c>
      <c r="EE4" s="108">
        <f t="shared" si="7"/>
        <v>495390.06792341126</v>
      </c>
      <c r="EF4" s="108">
        <f t="shared" si="7"/>
        <v>497944.25645465229</v>
      </c>
      <c r="EG4" s="108">
        <f t="shared" si="7"/>
        <v>498017.06444938824</v>
      </c>
      <c r="EH4" s="108">
        <f t="shared" si="7"/>
        <v>498089.88308990235</v>
      </c>
      <c r="EI4" s="108">
        <f t="shared" si="7"/>
        <v>498162.71237775119</v>
      </c>
      <c r="EJ4" s="108">
        <f t="shared" si="7"/>
        <v>520870.33963856462</v>
      </c>
      <c r="EK4" s="108">
        <f t="shared" si="7"/>
        <v>520946.49982006062</v>
      </c>
      <c r="EL4" s="108">
        <f t="shared" si="7"/>
        <v>521022.6711374821</v>
      </c>
      <c r="EM4" s="108">
        <f t="shared" ref="EM4:FB5" si="8">AM4*CM4</f>
        <v>521098.85359245719</v>
      </c>
      <c r="EN4" s="108">
        <f t="shared" si="8"/>
        <v>561843.47771667666</v>
      </c>
      <c r="EO4" s="108">
        <f t="shared" si="8"/>
        <v>561925.62887403555</v>
      </c>
      <c r="EP4" s="108">
        <f t="shared" si="8"/>
        <v>562007.79204330349</v>
      </c>
      <c r="EQ4" s="108">
        <f t="shared" si="8"/>
        <v>562089.96722623648</v>
      </c>
      <c r="ER4" s="108">
        <f t="shared" si="8"/>
        <v>562172.15442459134</v>
      </c>
      <c r="ES4" s="108">
        <f t="shared" si="8"/>
        <v>535820.75116173062</v>
      </c>
      <c r="ET4" s="108">
        <f t="shared" si="8"/>
        <v>535899.09734993195</v>
      </c>
      <c r="EU4" s="108">
        <f t="shared" si="8"/>
        <v>535977.45499369036</v>
      </c>
      <c r="EV4" s="108">
        <f t="shared" si="8"/>
        <v>536055.82409468095</v>
      </c>
      <c r="EW4" s="108">
        <f t="shared" si="8"/>
        <v>530477.60362992797</v>
      </c>
      <c r="EX4" s="108">
        <f t="shared" si="8"/>
        <v>530555.16855827475</v>
      </c>
      <c r="EY4" s="108">
        <f t="shared" si="8"/>
        <v>530632.74482794513</v>
      </c>
      <c r="EZ4" s="108">
        <f t="shared" si="8"/>
        <v>530710.33244059712</v>
      </c>
      <c r="FA4" s="108">
        <f t="shared" si="8"/>
        <v>464774.9719344445</v>
      </c>
      <c r="FB4" s="108">
        <f t="shared" si="8"/>
        <v>464842.93001061736</v>
      </c>
      <c r="FC4" s="108">
        <f t="shared" ref="FC4:FE5" si="9">BC4*DC4</f>
        <v>464910.89802342706</v>
      </c>
      <c r="FD4" s="108">
        <f t="shared" si="9"/>
        <v>464978.87597432651</v>
      </c>
      <c r="FE4" s="108">
        <f t="shared" si="9"/>
        <v>465046.86386476894</v>
      </c>
    </row>
    <row r="5" spans="1:161" ht="15.75" x14ac:dyDescent="0.25">
      <c r="A5" s="47" t="s">
        <v>169</v>
      </c>
      <c r="B5" s="12">
        <f>'Urb proj of all 25 ARs '!R5</f>
        <v>39313.83155203022</v>
      </c>
      <c r="C5" s="12">
        <f>'Urb proj of all 25 ARs '!S5</f>
        <v>39613.863339412419</v>
      </c>
      <c r="D5" s="100">
        <f t="shared" ref="D5:D28" si="10">(C5-B5)/B5</f>
        <v>7.6317106610460771E-3</v>
      </c>
      <c r="E5" s="101">
        <f t="shared" ref="E5:E28" si="11">((1+D5)^(1/52))-1</f>
        <v>1.4621715943530234E-4</v>
      </c>
      <c r="F5" s="69">
        <f t="shared" ref="F5:F28" si="12">B5*(1+E5)</f>
        <v>39319.579908806278</v>
      </c>
      <c r="G5" s="69">
        <f t="shared" ref="G5:G28" si="13">F5*(1+E5)</f>
        <v>39325.329106090736</v>
      </c>
      <c r="H5" s="69">
        <f>G5*(1+$E$5)</f>
        <v>39331.079144006486</v>
      </c>
      <c r="I5" s="69">
        <f t="shared" ref="I5:BE5" si="14">H5*(1+$E$5)</f>
        <v>39336.830022676448</v>
      </c>
      <c r="J5" s="69">
        <f t="shared" si="14"/>
        <v>39342.581742223556</v>
      </c>
      <c r="K5" s="69">
        <f t="shared" si="14"/>
        <v>39348.334302770752</v>
      </c>
      <c r="L5" s="69">
        <f t="shared" si="14"/>
        <v>39354.087704441015</v>
      </c>
      <c r="M5" s="69">
        <f t="shared" si="14"/>
        <v>39359.841947357323</v>
      </c>
      <c r="N5" s="69">
        <f t="shared" si="14"/>
        <v>39365.59703164269</v>
      </c>
      <c r="O5" s="69">
        <f t="shared" si="14"/>
        <v>39371.352957420131</v>
      </c>
      <c r="P5" s="69">
        <f t="shared" si="14"/>
        <v>39377.10972481269</v>
      </c>
      <c r="Q5" s="69">
        <f t="shared" si="14"/>
        <v>39382.867333943424</v>
      </c>
      <c r="R5" s="69">
        <f t="shared" si="14"/>
        <v>39388.625784935408</v>
      </c>
      <c r="S5" s="69">
        <f t="shared" si="14"/>
        <v>39394.385077911742</v>
      </c>
      <c r="T5" s="69">
        <f t="shared" si="14"/>
        <v>39400.145212995536</v>
      </c>
      <c r="U5" s="69">
        <f t="shared" si="14"/>
        <v>39405.906190309921</v>
      </c>
      <c r="V5" s="69">
        <f t="shared" si="14"/>
        <v>39411.668009978042</v>
      </c>
      <c r="W5" s="69">
        <f t="shared" si="14"/>
        <v>39417.430672123068</v>
      </c>
      <c r="X5" s="69">
        <f t="shared" si="14"/>
        <v>39423.194176868186</v>
      </c>
      <c r="Y5" s="69">
        <f t="shared" si="14"/>
        <v>39428.958524336595</v>
      </c>
      <c r="Z5" s="69">
        <f t="shared" si="14"/>
        <v>39434.723714651518</v>
      </c>
      <c r="AA5" s="69">
        <f t="shared" si="14"/>
        <v>39440.48974793619</v>
      </c>
      <c r="AB5" s="69">
        <f t="shared" si="14"/>
        <v>39446.256624313872</v>
      </c>
      <c r="AC5" s="69">
        <f t="shared" si="14"/>
        <v>39452.024343907833</v>
      </c>
      <c r="AD5" s="69">
        <f t="shared" si="14"/>
        <v>39457.792906841372</v>
      </c>
      <c r="AE5" s="69">
        <f t="shared" si="14"/>
        <v>39463.562313237795</v>
      </c>
      <c r="AF5" s="69">
        <f t="shared" si="14"/>
        <v>39469.332563220436</v>
      </c>
      <c r="AG5" s="69">
        <f t="shared" si="14"/>
        <v>39475.103656912637</v>
      </c>
      <c r="AH5" s="69">
        <f t="shared" si="14"/>
        <v>39480.875594437763</v>
      </c>
      <c r="AI5" s="69">
        <f t="shared" si="14"/>
        <v>39486.648375919198</v>
      </c>
      <c r="AJ5" s="69">
        <f t="shared" si="14"/>
        <v>39492.422001480343</v>
      </c>
      <c r="AK5" s="69">
        <f t="shared" si="14"/>
        <v>39498.196471244621</v>
      </c>
      <c r="AL5" s="69">
        <f t="shared" si="14"/>
        <v>39503.971785335467</v>
      </c>
      <c r="AM5" s="69">
        <f t="shared" si="14"/>
        <v>39509.747943876333</v>
      </c>
      <c r="AN5" s="69">
        <f t="shared" si="14"/>
        <v>39515.524946990692</v>
      </c>
      <c r="AO5" s="69">
        <f t="shared" si="14"/>
        <v>39521.302794802039</v>
      </c>
      <c r="AP5" s="69">
        <f t="shared" si="14"/>
        <v>39527.081487433876</v>
      </c>
      <c r="AQ5" s="69">
        <f t="shared" si="14"/>
        <v>39532.861025009734</v>
      </c>
      <c r="AR5" s="69">
        <f t="shared" si="14"/>
        <v>39538.641407653158</v>
      </c>
      <c r="AS5" s="69">
        <f t="shared" si="14"/>
        <v>39544.422635487717</v>
      </c>
      <c r="AT5" s="69">
        <f t="shared" si="14"/>
        <v>39550.204708636986</v>
      </c>
      <c r="AU5" s="69">
        <f t="shared" si="14"/>
        <v>39555.987627224567</v>
      </c>
      <c r="AV5" s="69">
        <f t="shared" si="14"/>
        <v>39561.771391374081</v>
      </c>
      <c r="AW5" s="69">
        <f t="shared" si="14"/>
        <v>39567.556001209159</v>
      </c>
      <c r="AX5" s="69">
        <f t="shared" si="14"/>
        <v>39573.34145685345</v>
      </c>
      <c r="AY5" s="69">
        <f t="shared" si="14"/>
        <v>39579.127758430637</v>
      </c>
      <c r="AZ5" s="69">
        <f t="shared" si="14"/>
        <v>39584.914906064405</v>
      </c>
      <c r="BA5" s="69">
        <f t="shared" si="14"/>
        <v>39590.702899878459</v>
      </c>
      <c r="BB5" s="69">
        <f t="shared" si="14"/>
        <v>39596.491739996527</v>
      </c>
      <c r="BC5" s="69">
        <f t="shared" si="14"/>
        <v>39602.281426542351</v>
      </c>
      <c r="BD5" s="69">
        <f t="shared" si="14"/>
        <v>39608.071959639696</v>
      </c>
      <c r="BE5" s="69">
        <f t="shared" si="14"/>
        <v>39613.863339412346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45008.670483153845</v>
      </c>
      <c r="DG5" s="108">
        <f t="shared" si="6"/>
        <v>45015.251523101855</v>
      </c>
      <c r="DH5" s="108">
        <f t="shared" si="6"/>
        <v>45021.833525310831</v>
      </c>
      <c r="DI5" s="108">
        <f t="shared" si="6"/>
        <v>45028.416489921474</v>
      </c>
      <c r="DJ5" s="108">
        <f t="shared" si="6"/>
        <v>47164.262892717059</v>
      </c>
      <c r="DK5" s="108">
        <f t="shared" si="6"/>
        <v>47171.159117264084</v>
      </c>
      <c r="DL5" s="108">
        <f t="shared" si="6"/>
        <v>47178.056350157487</v>
      </c>
      <c r="DM5" s="108">
        <f t="shared" si="6"/>
        <v>47184.95459154468</v>
      </c>
      <c r="DN5" s="108">
        <f t="shared" si="6"/>
        <v>43399.261273566241</v>
      </c>
      <c r="DO5" s="108">
        <f t="shared" si="6"/>
        <v>43405.606990271248</v>
      </c>
      <c r="DP5" s="108">
        <f t="shared" si="6"/>
        <v>43411.953634828933</v>
      </c>
      <c r="DQ5" s="108">
        <f t="shared" si="6"/>
        <v>43418.301207374956</v>
      </c>
      <c r="DR5" s="108">
        <f t="shared" si="6"/>
        <v>43424.649708044999</v>
      </c>
      <c r="DS5" s="108">
        <f t="shared" si="6"/>
        <v>45591.055371680937</v>
      </c>
      <c r="DT5" s="108">
        <f t="shared" si="6"/>
        <v>45597.721566293047</v>
      </c>
      <c r="DU5" s="108">
        <f t="shared" si="6"/>
        <v>45604.388735617191</v>
      </c>
      <c r="DV5" s="108">
        <f t="shared" si="6"/>
        <v>45611.056879795899</v>
      </c>
      <c r="DW5" s="108">
        <f t="shared" si="7"/>
        <v>44785.236583041609</v>
      </c>
      <c r="DX5" s="108">
        <f t="shared" si="7"/>
        <v>44791.784953119422</v>
      </c>
      <c r="DY5" s="108">
        <f t="shared" si="7"/>
        <v>44798.334280681302</v>
      </c>
      <c r="DZ5" s="108">
        <f t="shared" si="7"/>
        <v>44804.884565867258</v>
      </c>
      <c r="EA5" s="108">
        <f t="shared" si="7"/>
        <v>46557.018694217812</v>
      </c>
      <c r="EB5" s="108">
        <f t="shared" si="7"/>
        <v>46563.826129243062</v>
      </c>
      <c r="EC5" s="108">
        <f t="shared" si="7"/>
        <v>46570.634559632119</v>
      </c>
      <c r="ED5" s="108">
        <f t="shared" si="7"/>
        <v>46577.443985530525</v>
      </c>
      <c r="EE5" s="108">
        <f t="shared" si="7"/>
        <v>46584.254407083841</v>
      </c>
      <c r="EF5" s="108">
        <f t="shared" si="7"/>
        <v>51031.398347787821</v>
      </c>
      <c r="EG5" s="108">
        <f t="shared" si="7"/>
        <v>51038.860013896243</v>
      </c>
      <c r="EH5" s="108">
        <f t="shared" si="7"/>
        <v>51046.322771028288</v>
      </c>
      <c r="EI5" s="108">
        <f t="shared" si="7"/>
        <v>51053.786619343482</v>
      </c>
      <c r="EJ5" s="108">
        <f t="shared" si="7"/>
        <v>47787.826952277333</v>
      </c>
      <c r="EK5" s="108">
        <f t="shared" si="7"/>
        <v>47794.814352589878</v>
      </c>
      <c r="EL5" s="108">
        <f t="shared" si="7"/>
        <v>47801.802774580261</v>
      </c>
      <c r="EM5" s="108">
        <f t="shared" si="8"/>
        <v>47808.792218397844</v>
      </c>
      <c r="EN5" s="108">
        <f t="shared" si="8"/>
        <v>52718.658714130623</v>
      </c>
      <c r="EO5" s="108">
        <f t="shared" si="8"/>
        <v>52726.367086657046</v>
      </c>
      <c r="EP5" s="108">
        <f t="shared" si="8"/>
        <v>52734.0765862798</v>
      </c>
      <c r="EQ5" s="108">
        <f t="shared" si="8"/>
        <v>52741.787213163683</v>
      </c>
      <c r="ER5" s="108">
        <f t="shared" si="8"/>
        <v>52749.498967473533</v>
      </c>
      <c r="ES5" s="108">
        <f t="shared" si="8"/>
        <v>48892.6795950534</v>
      </c>
      <c r="ET5" s="108">
        <f t="shared" si="8"/>
        <v>48899.828543780968</v>
      </c>
      <c r="EU5" s="108">
        <f t="shared" si="8"/>
        <v>48906.978537807518</v>
      </c>
      <c r="EV5" s="108">
        <f t="shared" si="8"/>
        <v>48914.129577285879</v>
      </c>
      <c r="EW5" s="108">
        <f t="shared" si="8"/>
        <v>48484.934665525223</v>
      </c>
      <c r="EX5" s="108">
        <f t="shared" si="8"/>
        <v>48492.02399494742</v>
      </c>
      <c r="EY5" s="108">
        <f t="shared" si="8"/>
        <v>48499.114360951236</v>
      </c>
      <c r="EZ5" s="108">
        <f t="shared" si="8"/>
        <v>48506.205763688224</v>
      </c>
      <c r="FA5" s="108">
        <f t="shared" si="8"/>
        <v>43385.866763714032</v>
      </c>
      <c r="FB5" s="108">
        <f t="shared" si="8"/>
        <v>43392.21052191186</v>
      </c>
      <c r="FC5" s="108">
        <f t="shared" si="9"/>
        <v>43398.555207675992</v>
      </c>
      <c r="FD5" s="108">
        <f t="shared" si="9"/>
        <v>43404.900821142051</v>
      </c>
      <c r="FE5" s="108">
        <f t="shared" si="9"/>
        <v>43411.247362445698</v>
      </c>
    </row>
    <row r="6" spans="1:161" ht="15.75" x14ac:dyDescent="0.25">
      <c r="A6" s="47" t="s">
        <v>171</v>
      </c>
      <c r="B6" s="12">
        <f>'Urb proj of all 25 ARs '!R6</f>
        <v>65835.268126016221</v>
      </c>
      <c r="C6" s="12">
        <f>'Urb proj of all 25 ARs '!S6</f>
        <v>66337.703843646377</v>
      </c>
      <c r="D6" s="100">
        <f t="shared" si="10"/>
        <v>7.6317106610462506E-3</v>
      </c>
      <c r="E6" s="101">
        <f t="shared" si="11"/>
        <v>1.4621715943530234E-4</v>
      </c>
      <c r="F6" s="69">
        <f t="shared" si="12"/>
        <v>65844.894371912262</v>
      </c>
      <c r="G6" s="69">
        <f t="shared" ref="G6:G15" si="16">F6*(1+E6)</f>
        <v>65854.522025330647</v>
      </c>
      <c r="H6" s="69">
        <f t="shared" ref="H6:AM6" si="17">G6*(1+$E$6)</f>
        <v>65864.151086477155</v>
      </c>
      <c r="I6" s="69">
        <f t="shared" si="17"/>
        <v>65873.781555557638</v>
      </c>
      <c r="J6" s="69">
        <f t="shared" si="17"/>
        <v>65883.413432777947</v>
      </c>
      <c r="K6" s="69">
        <f t="shared" si="17"/>
        <v>65893.046718343991</v>
      </c>
      <c r="L6" s="69">
        <f t="shared" si="17"/>
        <v>65902.681412461679</v>
      </c>
      <c r="M6" s="69">
        <f t="shared" si="17"/>
        <v>65912.317515336981</v>
      </c>
      <c r="N6" s="69">
        <f t="shared" si="17"/>
        <v>65921.955027175878</v>
      </c>
      <c r="O6" s="69">
        <f t="shared" si="17"/>
        <v>65931.593948184367</v>
      </c>
      <c r="P6" s="69">
        <f t="shared" si="17"/>
        <v>65941.234278568518</v>
      </c>
      <c r="Q6" s="69">
        <f t="shared" si="17"/>
        <v>65950.876018534385</v>
      </c>
      <c r="R6" s="69">
        <f t="shared" si="17"/>
        <v>65960.519168288083</v>
      </c>
      <c r="S6" s="69">
        <f t="shared" si="17"/>
        <v>65970.163728035754</v>
      </c>
      <c r="T6" s="69">
        <f t="shared" si="17"/>
        <v>65979.809697983554</v>
      </c>
      <c r="U6" s="69">
        <f t="shared" si="17"/>
        <v>65989.457078337669</v>
      </c>
      <c r="V6" s="69">
        <f t="shared" si="17"/>
        <v>65999.105869304345</v>
      </c>
      <c r="W6" s="69">
        <f t="shared" si="17"/>
        <v>66008.756071089825</v>
      </c>
      <c r="X6" s="69">
        <f t="shared" si="17"/>
        <v>66018.407683900397</v>
      </c>
      <c r="Y6" s="69">
        <f t="shared" si="17"/>
        <v>66028.060707942379</v>
      </c>
      <c r="Z6" s="69">
        <f t="shared" si="17"/>
        <v>66037.715143422116</v>
      </c>
      <c r="AA6" s="69">
        <f t="shared" si="17"/>
        <v>66047.370990545984</v>
      </c>
      <c r="AB6" s="69">
        <f t="shared" si="17"/>
        <v>66057.028249520386</v>
      </c>
      <c r="AC6" s="69">
        <f t="shared" si="17"/>
        <v>66066.686920551772</v>
      </c>
      <c r="AD6" s="69">
        <f t="shared" si="17"/>
        <v>66076.347003846604</v>
      </c>
      <c r="AE6" s="69">
        <f t="shared" si="17"/>
        <v>66086.008499611373</v>
      </c>
      <c r="AF6" s="69">
        <f t="shared" si="17"/>
        <v>66095.6714080526</v>
      </c>
      <c r="AG6" s="69">
        <f t="shared" si="17"/>
        <v>66105.335729376849</v>
      </c>
      <c r="AH6" s="69">
        <f t="shared" si="17"/>
        <v>66115.001463790715</v>
      </c>
      <c r="AI6" s="69">
        <f t="shared" si="17"/>
        <v>66124.668611500805</v>
      </c>
      <c r="AJ6" s="69">
        <f t="shared" si="17"/>
        <v>66134.337172713786</v>
      </c>
      <c r="AK6" s="69">
        <f t="shared" si="17"/>
        <v>66144.007147636323</v>
      </c>
      <c r="AL6" s="69">
        <f t="shared" si="17"/>
        <v>66153.678536475112</v>
      </c>
      <c r="AM6" s="69">
        <f t="shared" si="17"/>
        <v>66163.351339436907</v>
      </c>
      <c r="AN6" s="69">
        <f t="shared" ref="AN6:BE6" si="18">AM6*(1+$E$6)</f>
        <v>66173.025556728477</v>
      </c>
      <c r="AO6" s="69">
        <f t="shared" si="18"/>
        <v>66182.701188556617</v>
      </c>
      <c r="AP6" s="69">
        <f t="shared" si="18"/>
        <v>66192.37823512817</v>
      </c>
      <c r="AQ6" s="69">
        <f t="shared" si="18"/>
        <v>66202.056696649975</v>
      </c>
      <c r="AR6" s="69">
        <f t="shared" si="18"/>
        <v>66211.736573328933</v>
      </c>
      <c r="AS6" s="69">
        <f t="shared" si="18"/>
        <v>66221.417865371957</v>
      </c>
      <c r="AT6" s="69">
        <f t="shared" si="18"/>
        <v>66231.100572986004</v>
      </c>
      <c r="AU6" s="69">
        <f t="shared" si="18"/>
        <v>66240.784696378061</v>
      </c>
      <c r="AV6" s="69">
        <f t="shared" si="18"/>
        <v>66250.470235755129</v>
      </c>
      <c r="AW6" s="69">
        <f t="shared" si="18"/>
        <v>66260.157191324251</v>
      </c>
      <c r="AX6" s="69">
        <f t="shared" si="18"/>
        <v>66269.845563292503</v>
      </c>
      <c r="AY6" s="69">
        <f t="shared" si="18"/>
        <v>66279.535351866987</v>
      </c>
      <c r="AZ6" s="69">
        <f t="shared" si="18"/>
        <v>66289.226557254835</v>
      </c>
      <c r="BA6" s="69">
        <f t="shared" si="18"/>
        <v>66298.919179663193</v>
      </c>
      <c r="BB6" s="69">
        <f t="shared" si="18"/>
        <v>66308.613219299281</v>
      </c>
      <c r="BC6" s="69">
        <f t="shared" si="18"/>
        <v>66318.308676370303</v>
      </c>
      <c r="BD6" s="69">
        <f t="shared" si="18"/>
        <v>66328.005551083523</v>
      </c>
      <c r="BE6" s="69">
        <f t="shared" si="18"/>
        <v>66337.703843646217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75214.856680413868</v>
      </c>
      <c r="DG6" s="108">
        <f t="shared" ref="DG6:DG15" si="20">G6*BG6</f>
        <v>75225.854383105019</v>
      </c>
      <c r="DH6" s="108">
        <f t="shared" ref="DH6:DH15" si="21">H6*BH6</f>
        <v>75236.853693849</v>
      </c>
      <c r="DI6" s="108">
        <f t="shared" ref="DI6:DI15" si="22">I6*BI6</f>
        <v>75247.854612880968</v>
      </c>
      <c r="DJ6" s="108">
        <f t="shared" ref="DJ6:DJ15" si="23">J6*BJ6</f>
        <v>83407.570851212629</v>
      </c>
      <c r="DK6" s="108">
        <f t="shared" ref="DK6:DK15" si="24">K6*BK6</f>
        <v>83419.766469297887</v>
      </c>
      <c r="DL6" s="108">
        <f t="shared" ref="DL6:DL15" si="25">L6*BL6</f>
        <v>83431.963870591775</v>
      </c>
      <c r="DM6" s="108">
        <f t="shared" ref="DM6:DM15" si="26">M6*BM6</f>
        <v>83444.163055355049</v>
      </c>
      <c r="DN6" s="108">
        <f t="shared" ref="DN6:DN15" si="27">N6*BN6</f>
        <v>75808.028993381595</v>
      </c>
      <c r="DO6" s="108">
        <f t="shared" ref="DO6:DO15" si="28">O6*BO6</f>
        <v>75819.113428043391</v>
      </c>
      <c r="DP6" s="108">
        <f t="shared" ref="DP6:DP15" si="29">P6*BP6</f>
        <v>75830.199483439748</v>
      </c>
      <c r="DQ6" s="108">
        <f t="shared" ref="DQ6:DQ15" si="30">Q6*BQ6</f>
        <v>75841.287159807631</v>
      </c>
      <c r="DR6" s="108">
        <f t="shared" ref="DR6:DR15" si="31">R6*BR6</f>
        <v>75852.376457384045</v>
      </c>
      <c r="DS6" s="108">
        <f t="shared" ref="DS6:DS15" si="32">S6*BS6</f>
        <v>78644.176424268386</v>
      </c>
      <c r="DT6" s="108">
        <f t="shared" ref="DT6:DT15" si="33">T6*BT6</f>
        <v>78655.675552351284</v>
      </c>
      <c r="DU6" s="108">
        <f t="shared" ref="DU6:DU15" si="34">U6*BU6</f>
        <v>78667.176361803999</v>
      </c>
      <c r="DV6" s="108">
        <f t="shared" ref="DV6:DV15" si="35">V6*BV6</f>
        <v>78678.678852872428</v>
      </c>
      <c r="DW6" s="108">
        <f t="shared" ref="DW6:DW15" si="36">W6*BW6</f>
        <v>78926.647584896185</v>
      </c>
      <c r="DX6" s="108">
        <f t="shared" ref="DX6:DX15" si="37">X6*BX6</f>
        <v>78938.188015109801</v>
      </c>
      <c r="DY6" s="108">
        <f t="shared" ref="DY6:DY15" si="38">Y6*BY6</f>
        <v>78949.730132732351</v>
      </c>
      <c r="DZ6" s="108">
        <f t="shared" ref="DZ6:DZ15" si="39">Z6*BZ6</f>
        <v>78961.273938010534</v>
      </c>
      <c r="EA6" s="108">
        <f t="shared" ref="EA6:EA15" si="40">AA6*CA6</f>
        <v>80271.248275738617</v>
      </c>
      <c r="EB6" s="108">
        <f t="shared" ref="EB6:EB15" si="41">AB6*CB6</f>
        <v>80282.985309645825</v>
      </c>
      <c r="EC6" s="108">
        <f t="shared" ref="EC6:EC15" si="42">AC6*CC6</f>
        <v>80294.72405970878</v>
      </c>
      <c r="ED6" s="108">
        <f t="shared" ref="ED6:ED15" si="43">AD6*CD6</f>
        <v>80306.464526178446</v>
      </c>
      <c r="EE6" s="108">
        <f t="shared" ref="EE6:EE15" si="44">AE6*CE6</f>
        <v>80318.206709305756</v>
      </c>
      <c r="EF6" s="108">
        <f t="shared" ref="EF6:EF15" si="45">AF6*CF6</f>
        <v>86302.708553723176</v>
      </c>
      <c r="EG6" s="108">
        <f t="shared" ref="EG6:EG15" si="46">AG6*CG6</f>
        <v>86315.327490619471</v>
      </c>
      <c r="EH6" s="108">
        <f t="shared" ref="EH6:EH15" si="47">AH6*CH6</f>
        <v>86327.948272620866</v>
      </c>
      <c r="EI6" s="108">
        <f t="shared" ref="EI6:EI15" si="48">AI6*CI6</f>
        <v>86340.570899997168</v>
      </c>
      <c r="EJ6" s="108">
        <f t="shared" ref="EJ6:EJ15" si="49">AJ6*CJ6</f>
        <v>83049.80883000289</v>
      </c>
      <c r="EK6" s="108">
        <f t="shared" ref="EK6:EK15" si="50">AK6*CK6</f>
        <v>83061.952137141663</v>
      </c>
      <c r="EL6" s="108">
        <f t="shared" ref="EL6:EL15" si="51">AL6*CL6</f>
        <v>83074.097219840303</v>
      </c>
      <c r="EM6" s="108">
        <f t="shared" ref="EM6:EM15" si="52">AM6*CM6</f>
        <v>83086.244078358432</v>
      </c>
      <c r="EN6" s="108">
        <f t="shared" ref="EN6:EN15" si="53">AN6*CN6</f>
        <v>93368.512428396076</v>
      </c>
      <c r="EO6" s="108">
        <f t="shared" ref="EO6:EO15" si="54">AO6*CO6</f>
        <v>93382.164507064052</v>
      </c>
      <c r="EP6" s="108">
        <f t="shared" ref="EP6:EP15" si="55">AP6*CP6</f>
        <v>93395.81858190021</v>
      </c>
      <c r="EQ6" s="108">
        <f t="shared" ref="EQ6:EQ15" si="56">AQ6*CQ6</f>
        <v>93409.47465319639</v>
      </c>
      <c r="ER6" s="108">
        <f t="shared" ref="ER6:ER15" si="57">AR6*CR6</f>
        <v>93423.132721244518</v>
      </c>
      <c r="ES6" s="108">
        <f t="shared" ref="ES6:ES15" si="58">AS6*CS6</f>
        <v>85498.441614251569</v>
      </c>
      <c r="ET6" s="108">
        <f t="shared" ref="ET6:ET15" si="59">AT6*CT6</f>
        <v>85510.942953520542</v>
      </c>
      <c r="EU6" s="108">
        <f t="shared" ref="EU6:EU15" si="60">AU6*CU6</f>
        <v>85523.446120699839</v>
      </c>
      <c r="EV6" s="108">
        <f t="shared" ref="EV6:EV15" si="61">AV6*CV6</f>
        <v>85535.951116056734</v>
      </c>
      <c r="EW6" s="108">
        <f t="shared" ref="EW6:EW15" si="62">AW6*CW6</f>
        <v>82438.202610347871</v>
      </c>
      <c r="EX6" s="108">
        <f t="shared" ref="EX6:EX15" si="63">AX6*CX6</f>
        <v>82450.256490162501</v>
      </c>
      <c r="EY6" s="108">
        <f t="shared" ref="EY6:EY15" si="64">AY6*CY6</f>
        <v>82462.312132461215</v>
      </c>
      <c r="EZ6" s="108">
        <f t="shared" ref="EZ6:EZ15" si="65">AZ6*CZ6</f>
        <v>82474.369537501698</v>
      </c>
      <c r="FA6" s="108">
        <f t="shared" ref="FA6:FA15" si="66">BA6*DA6</f>
        <v>76629.235806061333</v>
      </c>
      <c r="FB6" s="108">
        <f t="shared" ref="FB6:FB15" si="67">BB6*DB6</f>
        <v>76640.440315250598</v>
      </c>
      <c r="FC6" s="108">
        <f t="shared" ref="FC6:FC15" si="68">BC6*DC6</f>
        <v>76651.646462731369</v>
      </c>
      <c r="FD6" s="108">
        <f t="shared" ref="FD6:FD15" si="69">BD6*DD6</f>
        <v>76662.854248743199</v>
      </c>
      <c r="FE6" s="108">
        <f t="shared" ref="FE6:FE15" si="70">BE6*DE6</f>
        <v>76674.063673525656</v>
      </c>
    </row>
    <row r="7" spans="1:161" ht="15.75" x14ac:dyDescent="0.25">
      <c r="A7" s="87" t="s">
        <v>172</v>
      </c>
      <c r="B7" s="12">
        <f>'Urb proj of all 25 ARs '!R7</f>
        <v>37579.480839122298</v>
      </c>
      <c r="C7" s="12">
        <f>'Urb proj of all 25 ARs '!S7</f>
        <v>37866.27656367881</v>
      </c>
      <c r="D7" s="100">
        <f t="shared" si="10"/>
        <v>7.6317106610462298E-3</v>
      </c>
      <c r="E7" s="101">
        <f t="shared" si="11"/>
        <v>1.4621715943530234E-4</v>
      </c>
      <c r="F7" s="69">
        <f t="shared" si="12"/>
        <v>37584.975604063649</v>
      </c>
      <c r="G7" s="69">
        <f t="shared" si="16"/>
        <v>37590.471172433921</v>
      </c>
      <c r="H7" s="69">
        <f t="shared" ref="H7:AM7" si="71">G7*(1+$E$7)</f>
        <v>37595.967544350591</v>
      </c>
      <c r="I7" s="69">
        <f t="shared" si="71"/>
        <v>37601.464719931151</v>
      </c>
      <c r="J7" s="69">
        <f t="shared" si="71"/>
        <v>37606.962699293108</v>
      </c>
      <c r="K7" s="69">
        <f t="shared" si="71"/>
        <v>37612.46148255399</v>
      </c>
      <c r="L7" s="69">
        <f t="shared" si="71"/>
        <v>37617.961069831341</v>
      </c>
      <c r="M7" s="69">
        <f t="shared" si="71"/>
        <v>37623.461461242718</v>
      </c>
      <c r="N7" s="69">
        <f t="shared" si="71"/>
        <v>37628.962656905707</v>
      </c>
      <c r="O7" s="69">
        <f t="shared" si="71"/>
        <v>37634.464656937897</v>
      </c>
      <c r="P7" s="69">
        <f t="shared" si="71"/>
        <v>37639.967461456901</v>
      </c>
      <c r="Q7" s="69">
        <f t="shared" si="71"/>
        <v>37645.471070580352</v>
      </c>
      <c r="R7" s="69">
        <f t="shared" si="71"/>
        <v>37650.975484425893</v>
      </c>
      <c r="S7" s="69">
        <f t="shared" si="71"/>
        <v>37656.480703111192</v>
      </c>
      <c r="T7" s="69">
        <f t="shared" si="71"/>
        <v>37661.98672675393</v>
      </c>
      <c r="U7" s="69">
        <f t="shared" si="71"/>
        <v>37667.493555471803</v>
      </c>
      <c r="V7" s="69">
        <f t="shared" si="71"/>
        <v>37673.001189382529</v>
      </c>
      <c r="W7" s="69">
        <f t="shared" si="71"/>
        <v>37678.509628603846</v>
      </c>
      <c r="X7" s="69">
        <f t="shared" si="71"/>
        <v>37684.018873253495</v>
      </c>
      <c r="Y7" s="69">
        <f t="shared" si="71"/>
        <v>37689.528923449252</v>
      </c>
      <c r="Z7" s="69">
        <f t="shared" si="71"/>
        <v>37695.039779308892</v>
      </c>
      <c r="AA7" s="69">
        <f t="shared" si="71"/>
        <v>37700.551440950221</v>
      </c>
      <c r="AB7" s="69">
        <f t="shared" si="71"/>
        <v>37706.063908491058</v>
      </c>
      <c r="AC7" s="69">
        <f t="shared" si="71"/>
        <v>37711.577182049245</v>
      </c>
      <c r="AD7" s="69">
        <f t="shared" si="71"/>
        <v>37717.091261742629</v>
      </c>
      <c r="AE7" s="69">
        <f t="shared" si="71"/>
        <v>37722.606147689083</v>
      </c>
      <c r="AF7" s="69">
        <f t="shared" si="71"/>
        <v>37728.121840006497</v>
      </c>
      <c r="AG7" s="69">
        <f t="shared" si="71"/>
        <v>37733.638338812772</v>
      </c>
      <c r="AH7" s="69">
        <f t="shared" si="71"/>
        <v>37739.15564422583</v>
      </c>
      <c r="AI7" s="69">
        <f t="shared" si="71"/>
        <v>37744.673756363612</v>
      </c>
      <c r="AJ7" s="69">
        <f t="shared" si="71"/>
        <v>37750.192675344078</v>
      </c>
      <c r="AK7" s="69">
        <f t="shared" si="71"/>
        <v>37755.7124012852</v>
      </c>
      <c r="AL7" s="69">
        <f t="shared" si="71"/>
        <v>37761.232934304971</v>
      </c>
      <c r="AM7" s="69">
        <f t="shared" si="71"/>
        <v>37766.754274521401</v>
      </c>
      <c r="AN7" s="69">
        <f t="shared" ref="AN7:BE7" si="72">AM7*(1+$E$7)</f>
        <v>37772.276422052513</v>
      </c>
      <c r="AO7" s="69">
        <f t="shared" si="72"/>
        <v>37777.799377016352</v>
      </c>
      <c r="AP7" s="69">
        <f t="shared" si="72"/>
        <v>37783.323139530978</v>
      </c>
      <c r="AQ7" s="69">
        <f t="shared" si="72"/>
        <v>37788.847709714464</v>
      </c>
      <c r="AR7" s="69">
        <f t="shared" si="72"/>
        <v>37794.373087684915</v>
      </c>
      <c r="AS7" s="69">
        <f t="shared" si="72"/>
        <v>37799.899273560433</v>
      </c>
      <c r="AT7" s="69">
        <f t="shared" si="72"/>
        <v>37805.426267459152</v>
      </c>
      <c r="AU7" s="69">
        <f t="shared" si="72"/>
        <v>37810.954069499217</v>
      </c>
      <c r="AV7" s="69">
        <f t="shared" si="72"/>
        <v>37816.482679798799</v>
      </c>
      <c r="AW7" s="69">
        <f t="shared" si="72"/>
        <v>37822.012098476072</v>
      </c>
      <c r="AX7" s="69">
        <f t="shared" si="72"/>
        <v>37827.542325649236</v>
      </c>
      <c r="AY7" s="69">
        <f t="shared" si="72"/>
        <v>37833.073361436509</v>
      </c>
      <c r="AZ7" s="69">
        <f t="shared" si="72"/>
        <v>37838.605205956126</v>
      </c>
      <c r="BA7" s="69">
        <f t="shared" si="72"/>
        <v>37844.137859326336</v>
      </c>
      <c r="BB7" s="69">
        <f t="shared" si="72"/>
        <v>37849.671321665403</v>
      </c>
      <c r="BC7" s="69">
        <f t="shared" si="72"/>
        <v>37855.205593091618</v>
      </c>
      <c r="BD7" s="69">
        <f t="shared" si="72"/>
        <v>37860.740673723281</v>
      </c>
      <c r="BE7" s="69">
        <f t="shared" si="72"/>
        <v>37866.276563678708</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100659.34978675094</v>
      </c>
      <c r="DG7" s="108">
        <f t="shared" si="20"/>
        <v>100674.06791094736</v>
      </c>
      <c r="DH7" s="108">
        <f t="shared" si="21"/>
        <v>100688.7881871861</v>
      </c>
      <c r="DI7" s="108">
        <f t="shared" si="22"/>
        <v>100703.51061578182</v>
      </c>
      <c r="DJ7" s="108">
        <f t="shared" si="23"/>
        <v>120418.45197626857</v>
      </c>
      <c r="DK7" s="108">
        <f t="shared" si="24"/>
        <v>120436.05922026014</v>
      </c>
      <c r="DL7" s="108">
        <f t="shared" si="25"/>
        <v>120453.66903873291</v>
      </c>
      <c r="DM7" s="108">
        <f t="shared" si="26"/>
        <v>120471.28143206332</v>
      </c>
      <c r="DN7" s="108">
        <f t="shared" si="27"/>
        <v>100860.37718891384</v>
      </c>
      <c r="DO7" s="108">
        <f t="shared" si="28"/>
        <v>100875.12470676599</v>
      </c>
      <c r="DP7" s="108">
        <f t="shared" si="29"/>
        <v>100889.87438095828</v>
      </c>
      <c r="DQ7" s="108">
        <f t="shared" si="30"/>
        <v>100904.62621180605</v>
      </c>
      <c r="DR7" s="108">
        <f t="shared" si="31"/>
        <v>100919.38019962462</v>
      </c>
      <c r="DS7" s="108">
        <f t="shared" si="32"/>
        <v>108183.10849131824</v>
      </c>
      <c r="DT7" s="108">
        <f t="shared" si="33"/>
        <v>108198.92671814072</v>
      </c>
      <c r="DU7" s="108">
        <f t="shared" si="34"/>
        <v>108214.74725785939</v>
      </c>
      <c r="DV7" s="108">
        <f t="shared" si="35"/>
        <v>108230.57011081243</v>
      </c>
      <c r="DW7" s="108">
        <f t="shared" si="36"/>
        <v>108412.94412847418</v>
      </c>
      <c r="DX7" s="108">
        <f t="shared" si="37"/>
        <v>108428.79596121066</v>
      </c>
      <c r="DY7" s="108">
        <f t="shared" si="38"/>
        <v>108444.6501117571</v>
      </c>
      <c r="DZ7" s="108">
        <f t="shared" si="39"/>
        <v>108460.50658045241</v>
      </c>
      <c r="EA7" s="108">
        <f t="shared" si="40"/>
        <v>117455.39510502944</v>
      </c>
      <c r="EB7" s="108">
        <f t="shared" si="41"/>
        <v>117472.56909926204</v>
      </c>
      <c r="EC7" s="108">
        <f t="shared" si="42"/>
        <v>117489.7456046273</v>
      </c>
      <c r="ED7" s="108">
        <f t="shared" si="43"/>
        <v>117506.92462149238</v>
      </c>
      <c r="EE7" s="108">
        <f t="shared" si="44"/>
        <v>117524.10615022451</v>
      </c>
      <c r="EF7" s="108">
        <f t="shared" si="45"/>
        <v>120402.43818474073</v>
      </c>
      <c r="EG7" s="108">
        <f t="shared" si="46"/>
        <v>120420.04308724118</v>
      </c>
      <c r="EH7" s="108">
        <f t="shared" si="47"/>
        <v>120437.65056388047</v>
      </c>
      <c r="EI7" s="108">
        <f t="shared" si="48"/>
        <v>120455.26061503497</v>
      </c>
      <c r="EJ7" s="108">
        <f t="shared" si="49"/>
        <v>128545.45902961696</v>
      </c>
      <c r="EK7" s="108">
        <f t="shared" si="50"/>
        <v>128564.25458149458</v>
      </c>
      <c r="EL7" s="108">
        <f t="shared" si="51"/>
        <v>128583.0528816044</v>
      </c>
      <c r="EM7" s="108">
        <f t="shared" si="52"/>
        <v>128601.85393034827</v>
      </c>
      <c r="EN7" s="108">
        <f t="shared" si="53"/>
        <v>132900.9968513721</v>
      </c>
      <c r="EO7" s="108">
        <f t="shared" si="54"/>
        <v>132920.42925761783</v>
      </c>
      <c r="EP7" s="108">
        <f t="shared" si="55"/>
        <v>132939.86450521479</v>
      </c>
      <c r="EQ7" s="108">
        <f t="shared" si="56"/>
        <v>132959.30259457845</v>
      </c>
      <c r="ER7" s="108">
        <f t="shared" si="57"/>
        <v>132978.74352612434</v>
      </c>
      <c r="ES7" s="108">
        <f t="shared" si="58"/>
        <v>124597.1435735944</v>
      </c>
      <c r="ET7" s="108">
        <f t="shared" si="59"/>
        <v>124615.36181400147</v>
      </c>
      <c r="EU7" s="108">
        <f t="shared" si="60"/>
        <v>124633.58271822792</v>
      </c>
      <c r="EV7" s="108">
        <f t="shared" si="61"/>
        <v>124651.80628666322</v>
      </c>
      <c r="EW7" s="108">
        <f t="shared" si="62"/>
        <v>110942.69532481274</v>
      </c>
      <c r="EX7" s="108">
        <f t="shared" si="63"/>
        <v>110958.91705058323</v>
      </c>
      <c r="EY7" s="108">
        <f t="shared" si="64"/>
        <v>110975.14114824837</v>
      </c>
      <c r="EZ7" s="108">
        <f t="shared" si="65"/>
        <v>110991.367618155</v>
      </c>
      <c r="FA7" s="108">
        <f t="shared" si="66"/>
        <v>104167.50156050289</v>
      </c>
      <c r="FB7" s="108">
        <f t="shared" si="67"/>
        <v>104182.73263668653</v>
      </c>
      <c r="FC7" s="108">
        <f t="shared" si="68"/>
        <v>104197.96593991488</v>
      </c>
      <c r="FD7" s="108">
        <f t="shared" si="69"/>
        <v>104213.20147051355</v>
      </c>
      <c r="FE7" s="108">
        <f t="shared" si="70"/>
        <v>104228.43922880823</v>
      </c>
    </row>
    <row r="8" spans="1:161" ht="15.75" x14ac:dyDescent="0.25">
      <c r="A8" s="87" t="s">
        <v>173</v>
      </c>
      <c r="B8" s="12">
        <f>'Urb proj of all 25 ARs '!R8</f>
        <v>11203.382196540768</v>
      </c>
      <c r="C8" s="12">
        <f>'Urb proj of all 25 ARs '!S8</f>
        <v>11288.883167889882</v>
      </c>
      <c r="D8" s="100">
        <f t="shared" si="10"/>
        <v>7.6317106610461205E-3</v>
      </c>
      <c r="E8" s="101">
        <f t="shared" si="11"/>
        <v>1.4621715943530234E-4</v>
      </c>
      <c r="F8" s="69">
        <f t="shared" si="12"/>
        <v>11205.020323261613</v>
      </c>
      <c r="G8" s="69">
        <f t="shared" si="16"/>
        <v>11206.658689504695</v>
      </c>
      <c r="H8" s="69">
        <f t="shared" ref="H8:AM8" si="73">G8*(1+$E$8)</f>
        <v>11208.297295305036</v>
      </c>
      <c r="I8" s="69">
        <f t="shared" si="73"/>
        <v>11209.936140697662</v>
      </c>
      <c r="J8" s="69">
        <f t="shared" si="73"/>
        <v>11211.575225717606</v>
      </c>
      <c r="K8" s="69">
        <f t="shared" si="73"/>
        <v>11213.214550399905</v>
      </c>
      <c r="L8" s="69">
        <f t="shared" si="73"/>
        <v>11214.854114779604</v>
      </c>
      <c r="M8" s="69">
        <f t="shared" si="73"/>
        <v>11216.493918891749</v>
      </c>
      <c r="N8" s="69">
        <f t="shared" si="73"/>
        <v>11218.133962771393</v>
      </c>
      <c r="O8" s="69">
        <f t="shared" si="73"/>
        <v>11219.774246453595</v>
      </c>
      <c r="P8" s="69">
        <f t="shared" si="73"/>
        <v>11221.414769973417</v>
      </c>
      <c r="Q8" s="69">
        <f t="shared" si="73"/>
        <v>11223.055533365927</v>
      </c>
      <c r="R8" s="69">
        <f t="shared" si="73"/>
        <v>11224.696536666201</v>
      </c>
      <c r="S8" s="69">
        <f t="shared" si="73"/>
        <v>11226.337779909316</v>
      </c>
      <c r="T8" s="69">
        <f t="shared" si="73"/>
        <v>11227.979263130355</v>
      </c>
      <c r="U8" s="69">
        <f t="shared" si="73"/>
        <v>11229.620986364409</v>
      </c>
      <c r="V8" s="69">
        <f t="shared" si="73"/>
        <v>11231.262949646571</v>
      </c>
      <c r="W8" s="69">
        <f t="shared" si="73"/>
        <v>11232.90515301194</v>
      </c>
      <c r="X8" s="69">
        <f t="shared" si="73"/>
        <v>11234.547596495619</v>
      </c>
      <c r="Y8" s="69">
        <f t="shared" si="73"/>
        <v>11236.19028013272</v>
      </c>
      <c r="Z8" s="69">
        <f t="shared" si="73"/>
        <v>11237.833203958355</v>
      </c>
      <c r="AA8" s="69">
        <f t="shared" si="73"/>
        <v>11239.476368007645</v>
      </c>
      <c r="AB8" s="69">
        <f t="shared" si="73"/>
        <v>11241.119772315715</v>
      </c>
      <c r="AC8" s="69">
        <f t="shared" si="73"/>
        <v>11242.763416917694</v>
      </c>
      <c r="AD8" s="69">
        <f t="shared" si="73"/>
        <v>11244.40730184872</v>
      </c>
      <c r="AE8" s="69">
        <f t="shared" si="73"/>
        <v>11246.05142714393</v>
      </c>
      <c r="AF8" s="69">
        <f t="shared" si="73"/>
        <v>11247.695792838471</v>
      </c>
      <c r="AG8" s="69">
        <f t="shared" si="73"/>
        <v>11249.340398967492</v>
      </c>
      <c r="AH8" s="69">
        <f t="shared" si="73"/>
        <v>11250.985245566149</v>
      </c>
      <c r="AI8" s="69">
        <f t="shared" si="73"/>
        <v>11252.630332669605</v>
      </c>
      <c r="AJ8" s="69">
        <f t="shared" si="73"/>
        <v>11254.275660313024</v>
      </c>
      <c r="AK8" s="69">
        <f t="shared" si="73"/>
        <v>11255.921228531577</v>
      </c>
      <c r="AL8" s="69">
        <f t="shared" si="73"/>
        <v>11257.567037360441</v>
      </c>
      <c r="AM8" s="69">
        <f t="shared" si="73"/>
        <v>11259.213086834796</v>
      </c>
      <c r="AN8" s="69">
        <f t="shared" ref="AN8:BE8" si="74">AM8*(1+$E$8)</f>
        <v>11260.859376989829</v>
      </c>
      <c r="AO8" s="69">
        <f t="shared" si="74"/>
        <v>11262.505907860732</v>
      </c>
      <c r="AP8" s="69">
        <f t="shared" si="74"/>
        <v>11264.152679482702</v>
      </c>
      <c r="AQ8" s="69">
        <f t="shared" si="74"/>
        <v>11265.799691890941</v>
      </c>
      <c r="AR8" s="69">
        <f t="shared" si="74"/>
        <v>11267.446945120657</v>
      </c>
      <c r="AS8" s="69">
        <f t="shared" si="74"/>
        <v>11269.09443920706</v>
      </c>
      <c r="AT8" s="69">
        <f t="shared" si="74"/>
        <v>11270.742174185369</v>
      </c>
      <c r="AU8" s="69">
        <f t="shared" si="74"/>
        <v>11272.390150090805</v>
      </c>
      <c r="AV8" s="69">
        <f t="shared" si="74"/>
        <v>11274.038366958597</v>
      </c>
      <c r="AW8" s="69">
        <f t="shared" si="74"/>
        <v>11275.686824823979</v>
      </c>
      <c r="AX8" s="69">
        <f t="shared" si="74"/>
        <v>11277.335523722186</v>
      </c>
      <c r="AY8" s="69">
        <f t="shared" si="74"/>
        <v>11278.984463688463</v>
      </c>
      <c r="AZ8" s="69">
        <f t="shared" si="74"/>
        <v>11280.633644758058</v>
      </c>
      <c r="BA8" s="69">
        <f t="shared" si="74"/>
        <v>11282.283066966225</v>
      </c>
      <c r="BB8" s="69">
        <f t="shared" si="74"/>
        <v>11283.932730348222</v>
      </c>
      <c r="BC8" s="69">
        <f t="shared" si="74"/>
        <v>11285.582634939314</v>
      </c>
      <c r="BD8" s="69">
        <f t="shared" si="74"/>
        <v>11287.232780774766</v>
      </c>
      <c r="BE8" s="69">
        <f t="shared" si="74"/>
        <v>11288.883167889857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10471.311935666194</v>
      </c>
      <c r="DG8" s="108">
        <f t="shared" si="20"/>
        <v>10472.843021152989</v>
      </c>
      <c r="DH8" s="108">
        <f t="shared" si="21"/>
        <v>10474.374330510753</v>
      </c>
      <c r="DI8" s="108">
        <f t="shared" si="22"/>
        <v>10475.905863772223</v>
      </c>
      <c r="DJ8" s="108">
        <f t="shared" si="23"/>
        <v>11455.452053643141</v>
      </c>
      <c r="DK8" s="108">
        <f t="shared" si="24"/>
        <v>11457.127037302471</v>
      </c>
      <c r="DL8" s="108">
        <f t="shared" si="25"/>
        <v>11458.802265873155</v>
      </c>
      <c r="DM8" s="108">
        <f t="shared" si="26"/>
        <v>11460.477739391003</v>
      </c>
      <c r="DN8" s="108">
        <f t="shared" si="27"/>
        <v>9676.6036178426766</v>
      </c>
      <c r="DO8" s="108">
        <f t="shared" si="28"/>
        <v>9678.0185033366597</v>
      </c>
      <c r="DP8" s="108">
        <f t="shared" si="29"/>
        <v>9679.4335957111798</v>
      </c>
      <c r="DQ8" s="108">
        <f t="shared" si="30"/>
        <v>9680.8488949964867</v>
      </c>
      <c r="DR8" s="108">
        <f t="shared" si="31"/>
        <v>9682.2644012228357</v>
      </c>
      <c r="DS8" s="108">
        <f t="shared" si="32"/>
        <v>9996.6768092485945</v>
      </c>
      <c r="DT8" s="108">
        <f t="shared" si="33"/>
        <v>9998.138494935436</v>
      </c>
      <c r="DU8" s="108">
        <f t="shared" si="34"/>
        <v>9999.6003943458072</v>
      </c>
      <c r="DV8" s="108">
        <f t="shared" si="35"/>
        <v>10001.062507510956</v>
      </c>
      <c r="DW8" s="108">
        <f t="shared" si="36"/>
        <v>10108.837028877686</v>
      </c>
      <c r="DX8" s="108">
        <f t="shared" si="37"/>
        <v>10110.315114313242</v>
      </c>
      <c r="DY8" s="108">
        <f t="shared" si="38"/>
        <v>10111.793415870254</v>
      </c>
      <c r="DZ8" s="108">
        <f t="shared" si="39"/>
        <v>10113.271933580319</v>
      </c>
      <c r="EA8" s="108">
        <f t="shared" si="40"/>
        <v>10458.533190700919</v>
      </c>
      <c r="EB8" s="108">
        <f t="shared" si="41"/>
        <v>10460.062407715921</v>
      </c>
      <c r="EC8" s="108">
        <f t="shared" si="42"/>
        <v>10461.591848328693</v>
      </c>
      <c r="ED8" s="108">
        <f t="shared" si="43"/>
        <v>10463.121512571928</v>
      </c>
      <c r="EE8" s="108">
        <f t="shared" si="44"/>
        <v>10464.651400478322</v>
      </c>
      <c r="EF8" s="108">
        <f t="shared" si="45"/>
        <v>9787.7358033997843</v>
      </c>
      <c r="EG8" s="108">
        <f t="shared" si="46"/>
        <v>9789.1669383262597</v>
      </c>
      <c r="EH8" s="108">
        <f t="shared" si="47"/>
        <v>9790.5982825092196</v>
      </c>
      <c r="EI8" s="108">
        <f t="shared" si="48"/>
        <v>9792.0298359792614</v>
      </c>
      <c r="EJ8" s="108">
        <f t="shared" si="49"/>
        <v>9930.4175185775966</v>
      </c>
      <c r="EK8" s="108">
        <f t="shared" si="50"/>
        <v>9931.8695160191692</v>
      </c>
      <c r="EL8" s="108">
        <f t="shared" si="51"/>
        <v>9933.3217257676843</v>
      </c>
      <c r="EM8" s="108">
        <f t="shared" si="52"/>
        <v>9934.774147854183</v>
      </c>
      <c r="EN8" s="108">
        <f t="shared" si="53"/>
        <v>10993.262705352614</v>
      </c>
      <c r="EO8" s="108">
        <f t="shared" si="54"/>
        <v>10994.870108998315</v>
      </c>
      <c r="EP8" s="108">
        <f t="shared" si="55"/>
        <v>10996.477747674013</v>
      </c>
      <c r="EQ8" s="108">
        <f t="shared" si="56"/>
        <v>10998.085621414071</v>
      </c>
      <c r="ER8" s="108">
        <f t="shared" si="57"/>
        <v>10999.69373025286</v>
      </c>
      <c r="ES8" s="108">
        <f t="shared" si="58"/>
        <v>10809.420111652546</v>
      </c>
      <c r="ET8" s="108">
        <f t="shared" si="59"/>
        <v>10811.000634356413</v>
      </c>
      <c r="EU8" s="108">
        <f t="shared" si="60"/>
        <v>10812.581388159822</v>
      </c>
      <c r="EV8" s="108">
        <f t="shared" si="61"/>
        <v>10814.16237309656</v>
      </c>
      <c r="EW8" s="108">
        <f t="shared" si="62"/>
        <v>10871.301732243588</v>
      </c>
      <c r="EX8" s="108">
        <f t="shared" si="63"/>
        <v>10872.891303102238</v>
      </c>
      <c r="EY8" s="108">
        <f t="shared" si="64"/>
        <v>10874.481106383428</v>
      </c>
      <c r="EZ8" s="108">
        <f t="shared" si="65"/>
        <v>10876.071142121134</v>
      </c>
      <c r="FA8" s="108">
        <f t="shared" si="66"/>
        <v>9863.6397663200387</v>
      </c>
      <c r="FB8" s="108">
        <f t="shared" si="67"/>
        <v>9865.0819997083636</v>
      </c>
      <c r="FC8" s="108">
        <f t="shared" si="68"/>
        <v>9866.5244439759572</v>
      </c>
      <c r="FD8" s="108">
        <f t="shared" si="69"/>
        <v>9867.967099153655</v>
      </c>
      <c r="FE8" s="108">
        <f t="shared" si="70"/>
        <v>9869.4099652722944</v>
      </c>
    </row>
    <row r="9" spans="1:161" ht="15.75" x14ac:dyDescent="0.25">
      <c r="A9" s="87" t="s">
        <v>175</v>
      </c>
      <c r="B9" s="12">
        <f>'Urb proj of all 25 ARs '!R9</f>
        <v>42935.850837627113</v>
      </c>
      <c r="C9" s="12">
        <f>'Urb proj of all 25 ARs '!S9</f>
        <v>43263.524828205715</v>
      </c>
      <c r="D9" s="100">
        <f t="shared" si="10"/>
        <v>7.6317106610460468E-3</v>
      </c>
      <c r="E9" s="101">
        <f t="shared" si="11"/>
        <v>1.4621715943530234E-4</v>
      </c>
      <c r="F9" s="69">
        <f t="shared" si="12"/>
        <v>42942.12879577453</v>
      </c>
      <c r="G9" s="69">
        <f t="shared" si="16"/>
        <v>42948.407671867149</v>
      </c>
      <c r="H9" s="69">
        <f t="shared" ref="H9:AM9" si="75">G9*(1+$E$9)</f>
        <v>42954.687466039199</v>
      </c>
      <c r="I9" s="69">
        <f t="shared" si="75"/>
        <v>42960.968178424911</v>
      </c>
      <c r="J9" s="69">
        <f t="shared" si="75"/>
        <v>42967.249809158551</v>
      </c>
      <c r="K9" s="69">
        <f t="shared" si="75"/>
        <v>42973.532358374396</v>
      </c>
      <c r="L9" s="69">
        <f t="shared" si="75"/>
        <v>42979.815826206737</v>
      </c>
      <c r="M9" s="69">
        <f t="shared" si="75"/>
        <v>42986.100212789897</v>
      </c>
      <c r="N9" s="69">
        <f t="shared" si="75"/>
        <v>42992.385518258212</v>
      </c>
      <c r="O9" s="69">
        <f t="shared" si="75"/>
        <v>42998.671742746039</v>
      </c>
      <c r="P9" s="69">
        <f t="shared" si="75"/>
        <v>43004.958886387751</v>
      </c>
      <c r="Q9" s="69">
        <f t="shared" si="75"/>
        <v>43011.246949317749</v>
      </c>
      <c r="R9" s="69">
        <f t="shared" si="75"/>
        <v>43017.535931670449</v>
      </c>
      <c r="S9" s="69">
        <f t="shared" si="75"/>
        <v>43023.825833580282</v>
      </c>
      <c r="T9" s="69">
        <f t="shared" si="75"/>
        <v>43030.116655181708</v>
      </c>
      <c r="U9" s="69">
        <f t="shared" si="75"/>
        <v>43036.4083966092</v>
      </c>
      <c r="V9" s="69">
        <f t="shared" si="75"/>
        <v>43042.701057997248</v>
      </c>
      <c r="W9" s="69">
        <f t="shared" si="75"/>
        <v>43048.99463948037</v>
      </c>
      <c r="X9" s="69">
        <f t="shared" si="75"/>
        <v>43055.289141193098</v>
      </c>
      <c r="Y9" s="69">
        <f t="shared" si="75"/>
        <v>43061.584563269986</v>
      </c>
      <c r="Z9" s="69">
        <f t="shared" si="75"/>
        <v>43067.88090584561</v>
      </c>
      <c r="AA9" s="69">
        <f t="shared" si="75"/>
        <v>43074.178169054561</v>
      </c>
      <c r="AB9" s="69">
        <f t="shared" si="75"/>
        <v>43080.476353031452</v>
      </c>
      <c r="AC9" s="69">
        <f t="shared" si="75"/>
        <v>43086.77545791091</v>
      </c>
      <c r="AD9" s="69">
        <f t="shared" si="75"/>
        <v>43093.07548382759</v>
      </c>
      <c r="AE9" s="69">
        <f t="shared" si="75"/>
        <v>43099.376430916163</v>
      </c>
      <c r="AF9" s="69">
        <f t="shared" si="75"/>
        <v>43105.678299311323</v>
      </c>
      <c r="AG9" s="69">
        <f t="shared" si="75"/>
        <v>43111.981089147783</v>
      </c>
      <c r="AH9" s="69">
        <f t="shared" si="75"/>
        <v>43118.284800560265</v>
      </c>
      <c r="AI9" s="69">
        <f t="shared" si="75"/>
        <v>43124.589433683526</v>
      </c>
      <c r="AJ9" s="69">
        <f t="shared" si="75"/>
        <v>43130.894988652333</v>
      </c>
      <c r="AK9" s="69">
        <f t="shared" si="75"/>
        <v>43137.20146560148</v>
      </c>
      <c r="AL9" s="69">
        <f t="shared" si="75"/>
        <v>43143.508864665768</v>
      </c>
      <c r="AM9" s="69">
        <f t="shared" si="75"/>
        <v>43149.817185980028</v>
      </c>
      <c r="AN9" s="69">
        <f t="shared" ref="AN9:BE9" si="76">AM9*(1+$E$9)</f>
        <v>43156.126429679112</v>
      </c>
      <c r="AO9" s="69">
        <f t="shared" si="76"/>
        <v>43162.436595897889</v>
      </c>
      <c r="AP9" s="69">
        <f t="shared" si="76"/>
        <v>43168.747684771246</v>
      </c>
      <c r="AQ9" s="69">
        <f t="shared" si="76"/>
        <v>43175.059696434095</v>
      </c>
      <c r="AR9" s="69">
        <f t="shared" si="76"/>
        <v>43181.372631021361</v>
      </c>
      <c r="AS9" s="69">
        <f t="shared" si="76"/>
        <v>43187.686488667983</v>
      </c>
      <c r="AT9" s="69">
        <f t="shared" si="76"/>
        <v>43194.001269508939</v>
      </c>
      <c r="AU9" s="69">
        <f t="shared" si="76"/>
        <v>43200.316973679212</v>
      </c>
      <c r="AV9" s="69">
        <f t="shared" si="76"/>
        <v>43206.633601313806</v>
      </c>
      <c r="AW9" s="69">
        <f t="shared" si="76"/>
        <v>43212.95115254775</v>
      </c>
      <c r="AX9" s="69">
        <f t="shared" si="76"/>
        <v>43219.269627516092</v>
      </c>
      <c r="AY9" s="69">
        <f t="shared" si="76"/>
        <v>43225.589026353897</v>
      </c>
      <c r="AZ9" s="69">
        <f t="shared" si="76"/>
        <v>43231.909349196249</v>
      </c>
      <c r="BA9" s="69">
        <f t="shared" si="76"/>
        <v>43238.230596178255</v>
      </c>
      <c r="BB9" s="69">
        <f t="shared" si="76"/>
        <v>43244.552767435038</v>
      </c>
      <c r="BC9" s="69">
        <f t="shared" si="76"/>
        <v>43250.875863101741</v>
      </c>
      <c r="BD9" s="69">
        <f t="shared" si="76"/>
        <v>43257.199883313529</v>
      </c>
      <c r="BE9" s="69">
        <f t="shared" si="76"/>
        <v>43263.524828205591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72978.414582831901</v>
      </c>
      <c r="DG9" s="108">
        <f t="shared" si="20"/>
        <v>72989.08527931229</v>
      </c>
      <c r="DH9" s="108">
        <f t="shared" si="21"/>
        <v>72999.757536031611</v>
      </c>
      <c r="DI9" s="108">
        <f t="shared" si="22"/>
        <v>73010.431353217995</v>
      </c>
      <c r="DJ9" s="108">
        <f t="shared" si="23"/>
        <v>78607.710168260397</v>
      </c>
      <c r="DK9" s="108">
        <f t="shared" si="24"/>
        <v>78619.20396435092</v>
      </c>
      <c r="DL9" s="108">
        <f t="shared" si="25"/>
        <v>78630.69944103164</v>
      </c>
      <c r="DM9" s="108">
        <f t="shared" si="26"/>
        <v>78642.196598548326</v>
      </c>
      <c r="DN9" s="108">
        <f t="shared" si="27"/>
        <v>67175.346032369678</v>
      </c>
      <c r="DO9" s="108">
        <f t="shared" si="28"/>
        <v>67185.168220650623</v>
      </c>
      <c r="DP9" s="108">
        <f t="shared" si="29"/>
        <v>67194.991845104014</v>
      </c>
      <c r="DQ9" s="108">
        <f t="shared" si="30"/>
        <v>67204.816905939879</v>
      </c>
      <c r="DR9" s="108">
        <f t="shared" si="31"/>
        <v>67214.643403368245</v>
      </c>
      <c r="DS9" s="108">
        <f t="shared" si="32"/>
        <v>72180.463183756263</v>
      </c>
      <c r="DT9" s="108">
        <f t="shared" si="33"/>
        <v>72191.017206049713</v>
      </c>
      <c r="DU9" s="108">
        <f t="shared" si="34"/>
        <v>72201.572771522333</v>
      </c>
      <c r="DV9" s="108">
        <f t="shared" si="35"/>
        <v>72212.129880399749</v>
      </c>
      <c r="DW9" s="108">
        <f t="shared" si="36"/>
        <v>69318.443987539518</v>
      </c>
      <c r="DX9" s="108">
        <f t="shared" si="37"/>
        <v>69328.579533515847</v>
      </c>
      <c r="DY9" s="108">
        <f t="shared" si="38"/>
        <v>69338.716561482914</v>
      </c>
      <c r="DZ9" s="108">
        <f t="shared" si="39"/>
        <v>69348.855071657425</v>
      </c>
      <c r="EA9" s="108">
        <f t="shared" si="40"/>
        <v>76613.226209281929</v>
      </c>
      <c r="EB9" s="108">
        <f t="shared" si="41"/>
        <v>76624.428377593431</v>
      </c>
      <c r="EC9" s="108">
        <f t="shared" si="42"/>
        <v>76635.632183854148</v>
      </c>
      <c r="ED9" s="108">
        <f t="shared" si="43"/>
        <v>76646.837628303605</v>
      </c>
      <c r="EE9" s="108">
        <f t="shared" si="44"/>
        <v>76658.044711181297</v>
      </c>
      <c r="EF9" s="108">
        <f t="shared" si="45"/>
        <v>78729.815389831245</v>
      </c>
      <c r="EG9" s="108">
        <f t="shared" si="46"/>
        <v>78741.32703980041</v>
      </c>
      <c r="EH9" s="108">
        <f t="shared" si="47"/>
        <v>78752.840372970328</v>
      </c>
      <c r="EI9" s="108">
        <f t="shared" si="48"/>
        <v>78764.35538958713</v>
      </c>
      <c r="EJ9" s="108">
        <f t="shared" si="49"/>
        <v>82774.507257919831</v>
      </c>
      <c r="EK9" s="108">
        <f t="shared" si="50"/>
        <v>82786.610311244745</v>
      </c>
      <c r="EL9" s="108">
        <f t="shared" si="51"/>
        <v>82798.715134243728</v>
      </c>
      <c r="EM9" s="108">
        <f t="shared" si="52"/>
        <v>82810.821727175542</v>
      </c>
      <c r="EN9" s="108">
        <f t="shared" si="53"/>
        <v>89962.479930874746</v>
      </c>
      <c r="EO9" s="108">
        <f t="shared" si="54"/>
        <v>89975.633989145994</v>
      </c>
      <c r="EP9" s="108">
        <f t="shared" si="55"/>
        <v>89988.789970766273</v>
      </c>
      <c r="EQ9" s="108">
        <f t="shared" si="56"/>
        <v>90001.947876016828</v>
      </c>
      <c r="ER9" s="108">
        <f t="shared" si="57"/>
        <v>90015.107705178903</v>
      </c>
      <c r="ES9" s="108">
        <f t="shared" si="58"/>
        <v>84067.360562958536</v>
      </c>
      <c r="ET9" s="108">
        <f t="shared" si="59"/>
        <v>84079.652653621277</v>
      </c>
      <c r="EU9" s="108">
        <f t="shared" si="60"/>
        <v>84091.946541598591</v>
      </c>
      <c r="EV9" s="108">
        <f t="shared" si="61"/>
        <v>84104.242227153285</v>
      </c>
      <c r="EW9" s="108">
        <f t="shared" si="62"/>
        <v>77612.956608220644</v>
      </c>
      <c r="EX9" s="108">
        <f t="shared" si="63"/>
        <v>77624.304954271283</v>
      </c>
      <c r="EY9" s="108">
        <f t="shared" si="64"/>
        <v>77635.654959644831</v>
      </c>
      <c r="EZ9" s="108">
        <f t="shared" si="65"/>
        <v>77647.006624583926</v>
      </c>
      <c r="FA9" s="108">
        <f t="shared" si="66"/>
        <v>68452.797340819379</v>
      </c>
      <c r="FB9" s="108">
        <f t="shared" si="67"/>
        <v>68462.806314401954</v>
      </c>
      <c r="FC9" s="108">
        <f t="shared" si="68"/>
        <v>68472.816751468214</v>
      </c>
      <c r="FD9" s="108">
        <f t="shared" si="69"/>
        <v>68482.828652232143</v>
      </c>
      <c r="FE9" s="108">
        <f t="shared" si="70"/>
        <v>68492.842016907758</v>
      </c>
    </row>
    <row r="10" spans="1:161" ht="15.75" x14ac:dyDescent="0.25">
      <c r="A10" s="47" t="s">
        <v>199</v>
      </c>
      <c r="B10" s="12">
        <f>'Urb proj of all 25 ARs '!R10</f>
        <v>59518.964639208672</v>
      </c>
      <c r="C10" s="12">
        <f>'Urb proj of all 25 ARs '!S10</f>
        <v>59973.196156180151</v>
      </c>
      <c r="D10" s="100">
        <f t="shared" si="10"/>
        <v>7.631710661046163E-3</v>
      </c>
      <c r="E10" s="101">
        <f t="shared" si="11"/>
        <v>1.4621715943530234E-4</v>
      </c>
      <c r="F10" s="69">
        <f t="shared" si="12"/>
        <v>59527.667333150748</v>
      </c>
      <c r="G10" s="69">
        <f t="shared" si="16"/>
        <v>59536.371299576014</v>
      </c>
      <c r="H10" s="69">
        <f t="shared" ref="H10:AM10" si="77">G10*(1+$E$10)</f>
        <v>59545.076538670524</v>
      </c>
      <c r="I10" s="69">
        <f t="shared" si="77"/>
        <v>59553.783050620368</v>
      </c>
      <c r="J10" s="69">
        <f t="shared" si="77"/>
        <v>59562.490835611658</v>
      </c>
      <c r="K10" s="69">
        <f t="shared" si="77"/>
        <v>59571.199893830533</v>
      </c>
      <c r="L10" s="69">
        <f t="shared" si="77"/>
        <v>59579.910225463165</v>
      </c>
      <c r="M10" s="69">
        <f t="shared" si="77"/>
        <v>59588.621830695745</v>
      </c>
      <c r="N10" s="69">
        <f t="shared" si="77"/>
        <v>59597.334709714494</v>
      </c>
      <c r="O10" s="69">
        <f t="shared" si="77"/>
        <v>59606.048862705662</v>
      </c>
      <c r="P10" s="69">
        <f t="shared" si="77"/>
        <v>59614.764289855528</v>
      </c>
      <c r="Q10" s="69">
        <f t="shared" si="77"/>
        <v>59623.480991350392</v>
      </c>
      <c r="R10" s="69">
        <f t="shared" si="77"/>
        <v>59632.198967376593</v>
      </c>
      <c r="S10" s="69">
        <f t="shared" si="77"/>
        <v>59640.918218120481</v>
      </c>
      <c r="T10" s="69">
        <f t="shared" si="77"/>
        <v>59649.638743768446</v>
      </c>
      <c r="U10" s="69">
        <f t="shared" si="77"/>
        <v>59658.360544506904</v>
      </c>
      <c r="V10" s="69">
        <f t="shared" si="77"/>
        <v>59667.083620522288</v>
      </c>
      <c r="W10" s="69">
        <f t="shared" si="77"/>
        <v>59675.807972001072</v>
      </c>
      <c r="X10" s="69">
        <f t="shared" si="77"/>
        <v>59684.533599129747</v>
      </c>
      <c r="Y10" s="69">
        <f t="shared" si="77"/>
        <v>59693.260502094832</v>
      </c>
      <c r="Z10" s="69">
        <f t="shared" si="77"/>
        <v>59701.988681082883</v>
      </c>
      <c r="AA10" s="69">
        <f t="shared" si="77"/>
        <v>59710.718136280469</v>
      </c>
      <c r="AB10" s="69">
        <f t="shared" si="77"/>
        <v>59719.448867874198</v>
      </c>
      <c r="AC10" s="69">
        <f t="shared" si="77"/>
        <v>59728.180876050697</v>
      </c>
      <c r="AD10" s="69">
        <f t="shared" si="77"/>
        <v>59736.914160996632</v>
      </c>
      <c r="AE10" s="69">
        <f t="shared" si="77"/>
        <v>59745.648722898681</v>
      </c>
      <c r="AF10" s="69">
        <f t="shared" si="77"/>
        <v>59754.38456194356</v>
      </c>
      <c r="AG10" s="69">
        <f t="shared" si="77"/>
        <v>59763.121678318013</v>
      </c>
      <c r="AH10" s="69">
        <f t="shared" si="77"/>
        <v>59771.860072208801</v>
      </c>
      <c r="AI10" s="69">
        <f t="shared" si="77"/>
        <v>59780.599743802726</v>
      </c>
      <c r="AJ10" s="69">
        <f t="shared" si="77"/>
        <v>59789.340693286606</v>
      </c>
      <c r="AK10" s="69">
        <f t="shared" si="77"/>
        <v>59798.082920847286</v>
      </c>
      <c r="AL10" s="69">
        <f t="shared" si="77"/>
        <v>59806.826426671651</v>
      </c>
      <c r="AM10" s="69">
        <f t="shared" si="77"/>
        <v>59815.571210946597</v>
      </c>
      <c r="AN10" s="69">
        <f t="shared" ref="AN10:BE10" si="78">AM10*(1+$E$10)</f>
        <v>59824.317273859058</v>
      </c>
      <c r="AO10" s="69">
        <f t="shared" si="78"/>
        <v>59833.064615595998</v>
      </c>
      <c r="AP10" s="69">
        <f t="shared" si="78"/>
        <v>59841.813236344402</v>
      </c>
      <c r="AQ10" s="69">
        <f t="shared" si="78"/>
        <v>59850.563136291275</v>
      </c>
      <c r="AR10" s="69">
        <f t="shared" si="78"/>
        <v>59859.314315623669</v>
      </c>
      <c r="AS10" s="69">
        <f t="shared" si="78"/>
        <v>59868.066774528648</v>
      </c>
      <c r="AT10" s="69">
        <f t="shared" si="78"/>
        <v>59876.820513193306</v>
      </c>
      <c r="AU10" s="69">
        <f t="shared" si="78"/>
        <v>59885.57553180476</v>
      </c>
      <c r="AV10" s="69">
        <f t="shared" si="78"/>
        <v>59894.331830550167</v>
      </c>
      <c r="AW10" s="69">
        <f t="shared" si="78"/>
        <v>59903.089409616703</v>
      </c>
      <c r="AX10" s="69">
        <f t="shared" si="78"/>
        <v>59911.848269191578</v>
      </c>
      <c r="AY10" s="69">
        <f t="shared" si="78"/>
        <v>59920.608409462016</v>
      </c>
      <c r="AZ10" s="69">
        <f t="shared" si="78"/>
        <v>59929.36983061528</v>
      </c>
      <c r="BA10" s="69">
        <f t="shared" si="78"/>
        <v>59938.132532838659</v>
      </c>
      <c r="BB10" s="69">
        <f t="shared" si="78"/>
        <v>59946.896516319466</v>
      </c>
      <c r="BC10" s="69">
        <f t="shared" si="78"/>
        <v>59955.661781245042</v>
      </c>
      <c r="BD10" s="69">
        <f t="shared" si="78"/>
        <v>59964.428327802758</v>
      </c>
      <c r="BE10" s="69">
        <f t="shared" si="78"/>
        <v>59973.196156180013</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59392.278846455592</v>
      </c>
      <c r="DG10" s="108">
        <f t="shared" si="20"/>
        <v>59400.963016760914</v>
      </c>
      <c r="DH10" s="108">
        <f t="shared" si="21"/>
        <v>59409.648456840943</v>
      </c>
      <c r="DI10" s="108">
        <f t="shared" si="22"/>
        <v>59418.335166881356</v>
      </c>
      <c r="DJ10" s="108">
        <f t="shared" si="23"/>
        <v>63531.166302934922</v>
      </c>
      <c r="DK10" s="108">
        <f t="shared" si="24"/>
        <v>63540.455649607356</v>
      </c>
      <c r="DL10" s="108">
        <f t="shared" si="25"/>
        <v>63549.746354541669</v>
      </c>
      <c r="DM10" s="108">
        <f t="shared" si="26"/>
        <v>63559.038417936463</v>
      </c>
      <c r="DN10" s="108">
        <f t="shared" si="27"/>
        <v>56451.322703292964</v>
      </c>
      <c r="DO10" s="108">
        <f t="shared" si="28"/>
        <v>56459.576855345003</v>
      </c>
      <c r="DP10" s="108">
        <f t="shared" si="29"/>
        <v>56467.832214295711</v>
      </c>
      <c r="DQ10" s="108">
        <f t="shared" si="30"/>
        <v>56476.088780321552</v>
      </c>
      <c r="DR10" s="108">
        <f t="shared" si="31"/>
        <v>56484.346553599025</v>
      </c>
      <c r="DS10" s="108">
        <f t="shared" si="32"/>
        <v>58727.740454224309</v>
      </c>
      <c r="DT10" s="108">
        <f t="shared" si="33"/>
        <v>58736.327457613574</v>
      </c>
      <c r="DU10" s="108">
        <f t="shared" si="34"/>
        <v>58744.915716570089</v>
      </c>
      <c r="DV10" s="108">
        <f t="shared" si="35"/>
        <v>58753.505231277435</v>
      </c>
      <c r="DW10" s="108">
        <f t="shared" si="36"/>
        <v>58546.639754189891</v>
      </c>
      <c r="DX10" s="108">
        <f t="shared" si="37"/>
        <v>58555.200277549236</v>
      </c>
      <c r="DY10" s="108">
        <f t="shared" si="38"/>
        <v>58563.762052603983</v>
      </c>
      <c r="DZ10" s="108">
        <f t="shared" si="39"/>
        <v>58572.325079537164</v>
      </c>
      <c r="EA10" s="108">
        <f t="shared" si="40"/>
        <v>59836.429296776216</v>
      </c>
      <c r="EB10" s="108">
        <f t="shared" si="41"/>
        <v>59845.178409498745</v>
      </c>
      <c r="EC10" s="108">
        <f t="shared" si="42"/>
        <v>59853.928801491675</v>
      </c>
      <c r="ED10" s="108">
        <f t="shared" si="43"/>
        <v>59862.680472942076</v>
      </c>
      <c r="EE10" s="108">
        <f t="shared" si="44"/>
        <v>59871.433424037008</v>
      </c>
      <c r="EF10" s="108">
        <f t="shared" si="45"/>
        <v>58313.406479001707</v>
      </c>
      <c r="EG10" s="108">
        <f t="shared" si="46"/>
        <v>58321.932899654064</v>
      </c>
      <c r="EH10" s="108">
        <f t="shared" si="47"/>
        <v>58330.460567015427</v>
      </c>
      <c r="EI10" s="108">
        <f t="shared" si="48"/>
        <v>58338.989481268094</v>
      </c>
      <c r="EJ10" s="108">
        <f t="shared" si="49"/>
        <v>58424.724162167193</v>
      </c>
      <c r="EK10" s="108">
        <f t="shared" si="50"/>
        <v>58433.266859374977</v>
      </c>
      <c r="EL10" s="108">
        <f t="shared" si="51"/>
        <v>58441.810805671681</v>
      </c>
      <c r="EM10" s="108">
        <f t="shared" si="52"/>
        <v>58450.356001239939</v>
      </c>
      <c r="EN10" s="108">
        <f t="shared" si="53"/>
        <v>63944.877384181993</v>
      </c>
      <c r="EO10" s="108">
        <f t="shared" si="54"/>
        <v>63954.227222513553</v>
      </c>
      <c r="EP10" s="108">
        <f t="shared" si="55"/>
        <v>63963.578427951907</v>
      </c>
      <c r="EQ10" s="108">
        <f t="shared" si="56"/>
        <v>63972.931000696961</v>
      </c>
      <c r="ER10" s="108">
        <f t="shared" si="57"/>
        <v>63982.28494094863</v>
      </c>
      <c r="ES10" s="108">
        <f t="shared" si="58"/>
        <v>61739.327399832364</v>
      </c>
      <c r="ET10" s="108">
        <f t="shared" si="59"/>
        <v>61748.35474891022</v>
      </c>
      <c r="EU10" s="108">
        <f t="shared" si="60"/>
        <v>61757.383417941404</v>
      </c>
      <c r="EV10" s="108">
        <f t="shared" si="61"/>
        <v>61766.413407118933</v>
      </c>
      <c r="EW10" s="108">
        <f t="shared" si="62"/>
        <v>62356.392683334867</v>
      </c>
      <c r="EX10" s="108">
        <f t="shared" si="63"/>
        <v>62365.510257945658</v>
      </c>
      <c r="EY10" s="108">
        <f t="shared" si="64"/>
        <v>62374.62916570231</v>
      </c>
      <c r="EZ10" s="108">
        <f t="shared" si="65"/>
        <v>62383.749406799747</v>
      </c>
      <c r="FA10" s="108">
        <f t="shared" si="66"/>
        <v>58015.951017298779</v>
      </c>
      <c r="FB10" s="108">
        <f t="shared" si="67"/>
        <v>58024.433944858465</v>
      </c>
      <c r="FC10" s="108">
        <f t="shared" si="68"/>
        <v>58032.918112767722</v>
      </c>
      <c r="FD10" s="108">
        <f t="shared" si="69"/>
        <v>58041.403521207911</v>
      </c>
      <c r="FE10" s="108">
        <f t="shared" si="70"/>
        <v>58049.890170360421</v>
      </c>
    </row>
    <row r="11" spans="1:161" ht="15.75" x14ac:dyDescent="0.25">
      <c r="A11" s="47" t="s">
        <v>187</v>
      </c>
      <c r="B11" s="12">
        <f>'Urb proj of all 25 ARs '!R11</f>
        <v>31688.608287705287</v>
      </c>
      <c r="C11" s="12">
        <f>'Urb proj of all 25 ARs '!S11</f>
        <v>31930.446577408282</v>
      </c>
      <c r="D11" s="100">
        <f t="shared" si="10"/>
        <v>7.6317106610461274E-3</v>
      </c>
      <c r="E11" s="101">
        <f t="shared" si="11"/>
        <v>1.4621715943530234E-4</v>
      </c>
      <c r="F11" s="69">
        <f t="shared" si="12"/>
        <v>31693.241705995573</v>
      </c>
      <c r="G11" s="69">
        <f t="shared" si="16"/>
        <v>31697.875801771119</v>
      </c>
      <c r="H11" s="69">
        <f t="shared" ref="H11:AM11" si="79">G11*(1+$E$11)</f>
        <v>31702.510575130986</v>
      </c>
      <c r="I11" s="69">
        <f t="shared" si="79"/>
        <v>31707.14602617425</v>
      </c>
      <c r="J11" s="69">
        <f t="shared" si="79"/>
        <v>31711.782154999997</v>
      </c>
      <c r="K11" s="69">
        <f t="shared" si="79"/>
        <v>31716.418961707332</v>
      </c>
      <c r="L11" s="69">
        <f t="shared" si="79"/>
        <v>31721.056446395374</v>
      </c>
      <c r="M11" s="69">
        <f t="shared" si="79"/>
        <v>31725.694609163253</v>
      </c>
      <c r="N11" s="69">
        <f t="shared" si="79"/>
        <v>31730.333450110116</v>
      </c>
      <c r="O11" s="69">
        <f t="shared" si="79"/>
        <v>31734.972969335126</v>
      </c>
      <c r="P11" s="69">
        <f t="shared" si="79"/>
        <v>31739.613166937459</v>
      </c>
      <c r="Q11" s="69">
        <f t="shared" si="79"/>
        <v>31744.254043016303</v>
      </c>
      <c r="R11" s="69">
        <f t="shared" si="79"/>
        <v>31748.895597670864</v>
      </c>
      <c r="S11" s="69">
        <f t="shared" si="79"/>
        <v>31753.537831000362</v>
      </c>
      <c r="T11" s="69">
        <f t="shared" si="79"/>
        <v>31758.180743104032</v>
      </c>
      <c r="U11" s="69">
        <f t="shared" si="79"/>
        <v>31762.82433408112</v>
      </c>
      <c r="V11" s="69">
        <f t="shared" si="79"/>
        <v>31767.468604030892</v>
      </c>
      <c r="W11" s="69">
        <f t="shared" si="79"/>
        <v>31772.113553052623</v>
      </c>
      <c r="X11" s="69">
        <f t="shared" si="79"/>
        <v>31776.759181245605</v>
      </c>
      <c r="Y11" s="69">
        <f t="shared" si="79"/>
        <v>31781.405488709148</v>
      </c>
      <c r="Z11" s="69">
        <f t="shared" si="79"/>
        <v>31786.052475542569</v>
      </c>
      <c r="AA11" s="69">
        <f t="shared" si="79"/>
        <v>31790.700141845206</v>
      </c>
      <c r="AB11" s="69">
        <f t="shared" si="79"/>
        <v>31795.348487716405</v>
      </c>
      <c r="AC11" s="69">
        <f t="shared" si="79"/>
        <v>31799.997513255534</v>
      </c>
      <c r="AD11" s="69">
        <f t="shared" si="79"/>
        <v>31804.647218561971</v>
      </c>
      <c r="AE11" s="69">
        <f t="shared" si="79"/>
        <v>31809.297603735111</v>
      </c>
      <c r="AF11" s="69">
        <f t="shared" si="79"/>
        <v>31813.94866887436</v>
      </c>
      <c r="AG11" s="69">
        <f t="shared" si="79"/>
        <v>31818.600414079145</v>
      </c>
      <c r="AH11" s="69">
        <f t="shared" si="79"/>
        <v>31823.252839448898</v>
      </c>
      <c r="AI11" s="69">
        <f t="shared" si="79"/>
        <v>31827.905945083075</v>
      </c>
      <c r="AJ11" s="69">
        <f t="shared" si="79"/>
        <v>31832.559731081139</v>
      </c>
      <c r="AK11" s="69">
        <f t="shared" si="79"/>
        <v>31837.214197542573</v>
      </c>
      <c r="AL11" s="69">
        <f t="shared" si="79"/>
        <v>31841.869344566872</v>
      </c>
      <c r="AM11" s="69">
        <f t="shared" si="79"/>
        <v>31846.525172253543</v>
      </c>
      <c r="AN11" s="69">
        <f t="shared" ref="AN11:BE11" si="80">AM11*(1+$E$11)</f>
        <v>31851.181680702113</v>
      </c>
      <c r="AO11" s="69">
        <f t="shared" si="80"/>
        <v>31855.838870012125</v>
      </c>
      <c r="AP11" s="69">
        <f t="shared" si="80"/>
        <v>31860.496740283128</v>
      </c>
      <c r="AQ11" s="69">
        <f t="shared" si="80"/>
        <v>31865.15529161469</v>
      </c>
      <c r="AR11" s="69">
        <f t="shared" si="80"/>
        <v>31869.814524106394</v>
      </c>
      <c r="AS11" s="69">
        <f t="shared" si="80"/>
        <v>31874.47443785784</v>
      </c>
      <c r="AT11" s="69">
        <f t="shared" si="80"/>
        <v>31879.135032968636</v>
      </c>
      <c r="AU11" s="69">
        <f t="shared" si="80"/>
        <v>31883.796309538411</v>
      </c>
      <c r="AV11" s="69">
        <f t="shared" si="80"/>
        <v>31888.458267666807</v>
      </c>
      <c r="AW11" s="69">
        <f t="shared" si="80"/>
        <v>31893.120907453478</v>
      </c>
      <c r="AX11" s="69">
        <f t="shared" si="80"/>
        <v>31897.784228998091</v>
      </c>
      <c r="AY11" s="69">
        <f t="shared" si="80"/>
        <v>31902.448232400337</v>
      </c>
      <c r="AZ11" s="69">
        <f t="shared" si="80"/>
        <v>31907.11291775991</v>
      </c>
      <c r="BA11" s="69">
        <f t="shared" si="80"/>
        <v>31911.778285176526</v>
      </c>
      <c r="BB11" s="69">
        <f t="shared" si="80"/>
        <v>31916.444334749915</v>
      </c>
      <c r="BC11" s="69">
        <f t="shared" si="80"/>
        <v>31921.111066579815</v>
      </c>
      <c r="BD11" s="69">
        <f t="shared" si="80"/>
        <v>31925.778480765988</v>
      </c>
      <c r="BE11" s="69">
        <f t="shared" si="80"/>
        <v>31930.446577408205</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44310.980651066122</v>
      </c>
      <c r="DG11" s="108">
        <f t="shared" si="20"/>
        <v>44317.459676788712</v>
      </c>
      <c r="DH11" s="108">
        <f t="shared" si="21"/>
        <v>44323.939649856038</v>
      </c>
      <c r="DI11" s="108">
        <f t="shared" si="22"/>
        <v>44330.420570406626</v>
      </c>
      <c r="DJ11" s="108">
        <f t="shared" si="23"/>
        <v>48104.397137248547</v>
      </c>
      <c r="DK11" s="108">
        <f t="shared" si="24"/>
        <v>48111.4308255543</v>
      </c>
      <c r="DL11" s="108">
        <f t="shared" si="25"/>
        <v>48118.465542305981</v>
      </c>
      <c r="DM11" s="108">
        <f t="shared" si="26"/>
        <v>48125.501287653962</v>
      </c>
      <c r="DN11" s="108">
        <f t="shared" si="27"/>
        <v>41344.358054401673</v>
      </c>
      <c r="DO11" s="108">
        <f t="shared" si="28"/>
        <v>41350.403308995061</v>
      </c>
      <c r="DP11" s="108">
        <f t="shared" si="29"/>
        <v>41356.449447508414</v>
      </c>
      <c r="DQ11" s="108">
        <f t="shared" si="30"/>
        <v>41362.496470070953</v>
      </c>
      <c r="DR11" s="108">
        <f t="shared" si="31"/>
        <v>41368.544376811959</v>
      </c>
      <c r="DS11" s="108">
        <f t="shared" si="32"/>
        <v>42605.011455113876</v>
      </c>
      <c r="DT11" s="108">
        <f t="shared" si="33"/>
        <v>42611.241038866552</v>
      </c>
      <c r="DU11" s="108">
        <f t="shared" si="34"/>
        <v>42617.471533491262</v>
      </c>
      <c r="DV11" s="108">
        <f t="shared" si="35"/>
        <v>42623.702939121205</v>
      </c>
      <c r="DW11" s="108">
        <f t="shared" si="36"/>
        <v>44765.94014003827</v>
      </c>
      <c r="DX11" s="108">
        <f t="shared" si="37"/>
        <v>44772.485688645</v>
      </c>
      <c r="DY11" s="108">
        <f t="shared" si="38"/>
        <v>44779.032194323248</v>
      </c>
      <c r="DZ11" s="108">
        <f t="shared" si="39"/>
        <v>44785.579657212969</v>
      </c>
      <c r="EA11" s="108">
        <f t="shared" si="40"/>
        <v>49644.365395970781</v>
      </c>
      <c r="EB11" s="108">
        <f t="shared" si="41"/>
        <v>49651.624254060946</v>
      </c>
      <c r="EC11" s="108">
        <f t="shared" si="42"/>
        <v>49658.884173520724</v>
      </c>
      <c r="ED11" s="108">
        <f t="shared" si="43"/>
        <v>49666.145154505306</v>
      </c>
      <c r="EE11" s="108">
        <f t="shared" si="44"/>
        <v>49673.407197169894</v>
      </c>
      <c r="EF11" s="108">
        <f t="shared" si="45"/>
        <v>49519.062700351482</v>
      </c>
      <c r="EG11" s="108">
        <f t="shared" si="46"/>
        <v>49526.303237037428</v>
      </c>
      <c r="EH11" s="108">
        <f t="shared" si="47"/>
        <v>49533.544832414082</v>
      </c>
      <c r="EI11" s="108">
        <f t="shared" si="48"/>
        <v>49540.78748663624</v>
      </c>
      <c r="EJ11" s="108">
        <f t="shared" si="49"/>
        <v>52747.186467660467</v>
      </c>
      <c r="EK11" s="108">
        <f t="shared" si="50"/>
        <v>52754.899011433969</v>
      </c>
      <c r="EL11" s="108">
        <f t="shared" si="51"/>
        <v>52762.612682913721</v>
      </c>
      <c r="EM11" s="108">
        <f t="shared" si="52"/>
        <v>52770.327482264598</v>
      </c>
      <c r="EN11" s="108">
        <f t="shared" si="53"/>
        <v>59586.478758870195</v>
      </c>
      <c r="EO11" s="108">
        <f t="shared" si="54"/>
        <v>59595.191324535073</v>
      </c>
      <c r="EP11" s="108">
        <f t="shared" si="55"/>
        <v>59603.905164126547</v>
      </c>
      <c r="EQ11" s="108">
        <f t="shared" si="56"/>
        <v>59612.620277830902</v>
      </c>
      <c r="ER11" s="108">
        <f t="shared" si="57"/>
        <v>59621.336665834417</v>
      </c>
      <c r="ES11" s="108">
        <f t="shared" si="58"/>
        <v>54658.892314612822</v>
      </c>
      <c r="ET11" s="108">
        <f t="shared" si="59"/>
        <v>54666.88438258494</v>
      </c>
      <c r="EU11" s="108">
        <f t="shared" si="60"/>
        <v>54674.877619134546</v>
      </c>
      <c r="EV11" s="108">
        <f t="shared" si="61"/>
        <v>54682.872024432487</v>
      </c>
      <c r="EW11" s="108">
        <f t="shared" si="62"/>
        <v>49576.951374778844</v>
      </c>
      <c r="EX11" s="108">
        <f t="shared" si="63"/>
        <v>49584.200375782319</v>
      </c>
      <c r="EY11" s="108">
        <f t="shared" si="64"/>
        <v>49591.450436714142</v>
      </c>
      <c r="EZ11" s="108">
        <f t="shared" si="65"/>
        <v>49598.701557729277</v>
      </c>
      <c r="FA11" s="108">
        <f t="shared" si="66"/>
        <v>40389.176285979796</v>
      </c>
      <c r="FB11" s="108">
        <f t="shared" si="67"/>
        <v>40395.081876608267</v>
      </c>
      <c r="FC11" s="108">
        <f t="shared" si="68"/>
        <v>40400.988330735418</v>
      </c>
      <c r="FD11" s="108">
        <f t="shared" si="69"/>
        <v>40406.895648487516</v>
      </c>
      <c r="FE11" s="108">
        <f t="shared" si="70"/>
        <v>40412.803829990837</v>
      </c>
    </row>
    <row r="12" spans="1:161" ht="15.75" x14ac:dyDescent="0.25">
      <c r="A12" s="47" t="s">
        <v>188</v>
      </c>
      <c r="B12" s="12">
        <f>'Urb proj of all 25 ARs '!R12</f>
        <v>74723.671885948337</v>
      </c>
      <c r="C12" s="12">
        <f>'Urb proj of all 25 ARs '!S12</f>
        <v>75293.941329312845</v>
      </c>
      <c r="D12" s="100">
        <f t="shared" si="10"/>
        <v>7.631710661046176E-3</v>
      </c>
      <c r="E12" s="101">
        <f t="shared" si="11"/>
        <v>1.4621715943530234E-4</v>
      </c>
      <c r="F12" s="69">
        <f t="shared" si="12"/>
        <v>74734.597768994077</v>
      </c>
      <c r="G12" s="69">
        <f t="shared" si="16"/>
        <v>74745.525249591403</v>
      </c>
      <c r="H12" s="69">
        <f t="shared" ref="H12:AM12" si="81">G12*(1+$E$12)</f>
        <v>74756.454327973901</v>
      </c>
      <c r="I12" s="69">
        <f t="shared" si="81"/>
        <v>74767.385004375188</v>
      </c>
      <c r="J12" s="69">
        <f t="shared" si="81"/>
        <v>74778.317279028939</v>
      </c>
      <c r="K12" s="69">
        <f t="shared" si="81"/>
        <v>74789.251152168828</v>
      </c>
      <c r="L12" s="69">
        <f t="shared" si="81"/>
        <v>74800.186624028589</v>
      </c>
      <c r="M12" s="69">
        <f t="shared" si="81"/>
        <v>74811.123694841983</v>
      </c>
      <c r="N12" s="69">
        <f t="shared" si="81"/>
        <v>74822.062364842801</v>
      </c>
      <c r="O12" s="69">
        <f t="shared" si="81"/>
        <v>74833.002634264878</v>
      </c>
      <c r="P12" s="69">
        <f t="shared" si="81"/>
        <v>74843.944503342078</v>
      </c>
      <c r="Q12" s="69">
        <f t="shared" si="81"/>
        <v>74854.887972308294</v>
      </c>
      <c r="R12" s="69">
        <f t="shared" si="81"/>
        <v>74865.833041397447</v>
      </c>
      <c r="S12" s="69">
        <f t="shared" si="81"/>
        <v>74876.779710843519</v>
      </c>
      <c r="T12" s="69">
        <f t="shared" si="81"/>
        <v>74887.727980880503</v>
      </c>
      <c r="U12" s="69">
        <f t="shared" si="81"/>
        <v>74898.677851742425</v>
      </c>
      <c r="V12" s="69">
        <f t="shared" si="81"/>
        <v>74909.629323663365</v>
      </c>
      <c r="W12" s="69">
        <f t="shared" si="81"/>
        <v>74920.58239687742</v>
      </c>
      <c r="X12" s="69">
        <f t="shared" si="81"/>
        <v>74931.537071618732</v>
      </c>
      <c r="Y12" s="69">
        <f t="shared" si="81"/>
        <v>74942.493348121468</v>
      </c>
      <c r="Z12" s="69">
        <f t="shared" si="81"/>
        <v>74953.451226619829</v>
      </c>
      <c r="AA12" s="69">
        <f t="shared" si="81"/>
        <v>74964.410707348055</v>
      </c>
      <c r="AB12" s="69">
        <f t="shared" si="81"/>
        <v>74975.371790540419</v>
      </c>
      <c r="AC12" s="69">
        <f t="shared" si="81"/>
        <v>74986.334476431235</v>
      </c>
      <c r="AD12" s="69">
        <f t="shared" si="81"/>
        <v>74997.298765254847</v>
      </c>
      <c r="AE12" s="69">
        <f t="shared" si="81"/>
        <v>75008.264657245629</v>
      </c>
      <c r="AF12" s="69">
        <f t="shared" si="81"/>
        <v>75019.232152637982</v>
      </c>
      <c r="AG12" s="69">
        <f t="shared" si="81"/>
        <v>75030.201251666353</v>
      </c>
      <c r="AH12" s="69">
        <f t="shared" si="81"/>
        <v>75041.17195456523</v>
      </c>
      <c r="AI12" s="69">
        <f t="shared" si="81"/>
        <v>75052.144261569119</v>
      </c>
      <c r="AJ12" s="69">
        <f t="shared" si="81"/>
        <v>75063.118172912567</v>
      </c>
      <c r="AK12" s="69">
        <f t="shared" si="81"/>
        <v>75074.093688830166</v>
      </c>
      <c r="AL12" s="69">
        <f t="shared" si="81"/>
        <v>75085.070809556521</v>
      </c>
      <c r="AM12" s="69">
        <f t="shared" si="81"/>
        <v>75096.049535326296</v>
      </c>
      <c r="AN12" s="69">
        <f t="shared" ref="AN12:BE12" si="82">AM12*(1+$E$12)</f>
        <v>75107.029866374171</v>
      </c>
      <c r="AO12" s="69">
        <f t="shared" si="82"/>
        <v>75118.011802934852</v>
      </c>
      <c r="AP12" s="69">
        <f t="shared" si="82"/>
        <v>75128.995345243107</v>
      </c>
      <c r="AQ12" s="69">
        <f t="shared" si="82"/>
        <v>75139.980493533716</v>
      </c>
      <c r="AR12" s="69">
        <f t="shared" si="82"/>
        <v>75150.967248041503</v>
      </c>
      <c r="AS12" s="69">
        <f t="shared" si="82"/>
        <v>75161.955609001321</v>
      </c>
      <c r="AT12" s="69">
        <f t="shared" si="82"/>
        <v>75172.945576648068</v>
      </c>
      <c r="AU12" s="69">
        <f t="shared" si="82"/>
        <v>75183.937151216669</v>
      </c>
      <c r="AV12" s="69">
        <f t="shared" si="82"/>
        <v>75194.93033294208</v>
      </c>
      <c r="AW12" s="69">
        <f t="shared" si="82"/>
        <v>75205.9251220593</v>
      </c>
      <c r="AX12" s="69">
        <f t="shared" si="82"/>
        <v>75216.921518803356</v>
      </c>
      <c r="AY12" s="69">
        <f t="shared" si="82"/>
        <v>75227.919523409306</v>
      </c>
      <c r="AZ12" s="69">
        <f t="shared" si="82"/>
        <v>75238.91913611225</v>
      </c>
      <c r="BA12" s="69">
        <f t="shared" si="82"/>
        <v>75249.920357147319</v>
      </c>
      <c r="BB12" s="69">
        <f t="shared" si="82"/>
        <v>75260.923186749671</v>
      </c>
      <c r="BC12" s="69">
        <f t="shared" si="82"/>
        <v>75271.927625154509</v>
      </c>
      <c r="BD12" s="69">
        <f t="shared" si="82"/>
        <v>75282.933672597079</v>
      </c>
      <c r="BE12" s="69">
        <f t="shared" si="82"/>
        <v>75293.941329312642</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63852.325455042868</v>
      </c>
      <c r="DG12" s="108">
        <f t="shared" si="20"/>
        <v>63861.661760694245</v>
      </c>
      <c r="DH12" s="108">
        <f t="shared" si="21"/>
        <v>63870.999431473712</v>
      </c>
      <c r="DI12" s="108">
        <f t="shared" si="22"/>
        <v>63880.33846758087</v>
      </c>
      <c r="DJ12" s="108">
        <f t="shared" si="23"/>
        <v>68081.183896821283</v>
      </c>
      <c r="DK12" s="108">
        <f t="shared" si="24"/>
        <v>68091.138534141661</v>
      </c>
      <c r="DL12" s="108">
        <f t="shared" si="25"/>
        <v>68101.094627000843</v>
      </c>
      <c r="DM12" s="108">
        <f t="shared" si="26"/>
        <v>68111.052175611636</v>
      </c>
      <c r="DN12" s="108">
        <f t="shared" si="27"/>
        <v>60939.761449249752</v>
      </c>
      <c r="DO12" s="108">
        <f t="shared" si="28"/>
        <v>60948.671888065524</v>
      </c>
      <c r="DP12" s="108">
        <f t="shared" si="29"/>
        <v>60957.583629740358</v>
      </c>
      <c r="DQ12" s="108">
        <f t="shared" si="30"/>
        <v>60966.496674464739</v>
      </c>
      <c r="DR12" s="108">
        <f t="shared" si="31"/>
        <v>60975.411022429202</v>
      </c>
      <c r="DS12" s="108">
        <f t="shared" si="32"/>
        <v>62473.046505479717</v>
      </c>
      <c r="DT12" s="108">
        <f t="shared" si="33"/>
        <v>62482.181136881016</v>
      </c>
      <c r="DU12" s="108">
        <f t="shared" si="34"/>
        <v>62491.317103922163</v>
      </c>
      <c r="DV12" s="108">
        <f t="shared" si="35"/>
        <v>62500.454406798475</v>
      </c>
      <c r="DW12" s="108">
        <f t="shared" si="36"/>
        <v>62048.592705415635</v>
      </c>
      <c r="DX12" s="108">
        <f t="shared" si="37"/>
        <v>62057.665274387975</v>
      </c>
      <c r="DY12" s="108">
        <f t="shared" si="38"/>
        <v>62066.73916992559</v>
      </c>
      <c r="DZ12" s="108">
        <f t="shared" si="39"/>
        <v>62075.814392222426</v>
      </c>
      <c r="EA12" s="108">
        <f t="shared" si="40"/>
        <v>63506.886792083809</v>
      </c>
      <c r="EB12" s="108">
        <f t="shared" si="41"/>
        <v>63516.172588675123</v>
      </c>
      <c r="EC12" s="108">
        <f t="shared" si="42"/>
        <v>63525.45974300924</v>
      </c>
      <c r="ED12" s="108">
        <f t="shared" si="43"/>
        <v>63534.748255284685</v>
      </c>
      <c r="EE12" s="108">
        <f t="shared" si="44"/>
        <v>63544.038125700012</v>
      </c>
      <c r="EF12" s="108">
        <f t="shared" si="45"/>
        <v>60746.971365972415</v>
      </c>
      <c r="EG12" s="108">
        <f t="shared" si="46"/>
        <v>60755.853615569838</v>
      </c>
      <c r="EH12" s="108">
        <f t="shared" si="47"/>
        <v>60764.737163904574</v>
      </c>
      <c r="EI12" s="108">
        <f t="shared" si="48"/>
        <v>60773.62201116651</v>
      </c>
      <c r="EJ12" s="108">
        <f t="shared" si="49"/>
        <v>60898.128113527178</v>
      </c>
      <c r="EK12" s="108">
        <f t="shared" si="50"/>
        <v>60907.032464834869</v>
      </c>
      <c r="EL12" s="108">
        <f t="shared" si="51"/>
        <v>60915.938118111502</v>
      </c>
      <c r="EM12" s="108">
        <f t="shared" si="52"/>
        <v>60924.845073547476</v>
      </c>
      <c r="EN12" s="108">
        <f t="shared" si="53"/>
        <v>65520.494275945966</v>
      </c>
      <c r="EO12" s="108">
        <f t="shared" si="54"/>
        <v>65530.074496503788</v>
      </c>
      <c r="EP12" s="108">
        <f t="shared" si="55"/>
        <v>65539.656117854262</v>
      </c>
      <c r="EQ12" s="108">
        <f t="shared" si="56"/>
        <v>65549.239140202175</v>
      </c>
      <c r="ER12" s="108">
        <f t="shared" si="57"/>
        <v>65558.82356375239</v>
      </c>
      <c r="ES12" s="108">
        <f t="shared" si="58"/>
        <v>66125.225670892003</v>
      </c>
      <c r="ET12" s="108">
        <f t="shared" si="59"/>
        <v>66134.894313556622</v>
      </c>
      <c r="EU12" s="108">
        <f t="shared" si="60"/>
        <v>66144.564369942702</v>
      </c>
      <c r="EV12" s="108">
        <f t="shared" si="61"/>
        <v>66154.235840256952</v>
      </c>
      <c r="EW12" s="108">
        <f t="shared" si="62"/>
        <v>65535.358160214331</v>
      </c>
      <c r="EX12" s="108">
        <f t="shared" si="63"/>
        <v>65544.940554127097</v>
      </c>
      <c r="EY12" s="108">
        <f t="shared" si="64"/>
        <v>65554.524349150277</v>
      </c>
      <c r="EZ12" s="108">
        <f t="shared" si="65"/>
        <v>65564.10954548874</v>
      </c>
      <c r="FA12" s="108">
        <f t="shared" si="66"/>
        <v>60965.51375708355</v>
      </c>
      <c r="FB12" s="108">
        <f t="shared" si="67"/>
        <v>60974.42796132862</v>
      </c>
      <c r="FC12" s="108">
        <f t="shared" si="68"/>
        <v>60983.343468983308</v>
      </c>
      <c r="FD12" s="108">
        <f t="shared" si="69"/>
        <v>60992.260280238217</v>
      </c>
      <c r="FE12" s="108">
        <f t="shared" si="70"/>
        <v>61001.178395283925</v>
      </c>
    </row>
    <row r="13" spans="1:161" ht="15.75" x14ac:dyDescent="0.25">
      <c r="A13" s="47" t="s">
        <v>177</v>
      </c>
      <c r="B13" s="12">
        <f>'Urb proj of all 25 ARs '!R13</f>
        <v>151516.03859078375</v>
      </c>
      <c r="C13" s="12">
        <f>'Urb proj of all 25 ARs '!S13</f>
        <v>152672.3651578165</v>
      </c>
      <c r="D13" s="100">
        <f t="shared" si="10"/>
        <v>7.6317106610460745E-3</v>
      </c>
      <c r="E13" s="101">
        <f t="shared" si="11"/>
        <v>1.4621715943530234E-4</v>
      </c>
      <c r="F13" s="69">
        <f t="shared" si="12"/>
        <v>151538.19283555538</v>
      </c>
      <c r="G13" s="69">
        <f t="shared" si="16"/>
        <v>151560.35031965777</v>
      </c>
      <c r="H13" s="69">
        <f t="shared" ref="H13:AM13" si="83">G13*(1+$E$13)</f>
        <v>151582.51104356453</v>
      </c>
      <c r="I13" s="69">
        <f t="shared" si="83"/>
        <v>151604.67500774941</v>
      </c>
      <c r="J13" s="69">
        <f t="shared" si="83"/>
        <v>151626.84221268614</v>
      </c>
      <c r="K13" s="69">
        <f t="shared" si="83"/>
        <v>151649.01265884863</v>
      </c>
      <c r="L13" s="69">
        <f t="shared" si="83"/>
        <v>151671.18634671078</v>
      </c>
      <c r="M13" s="69">
        <f t="shared" si="83"/>
        <v>151693.36327674656</v>
      </c>
      <c r="N13" s="69">
        <f t="shared" si="83"/>
        <v>151715.54344943009</v>
      </c>
      <c r="O13" s="69">
        <f t="shared" si="83"/>
        <v>151737.72686523545</v>
      </c>
      <c r="P13" s="69">
        <f t="shared" si="83"/>
        <v>151759.91352463685</v>
      </c>
      <c r="Q13" s="69">
        <f t="shared" si="83"/>
        <v>151782.10342810856</v>
      </c>
      <c r="R13" s="69">
        <f t="shared" si="83"/>
        <v>151804.29657612494</v>
      </c>
      <c r="S13" s="69">
        <f t="shared" si="83"/>
        <v>151826.49296916038</v>
      </c>
      <c r="T13" s="69">
        <f t="shared" si="83"/>
        <v>151848.69260768936</v>
      </c>
      <c r="U13" s="69">
        <f t="shared" si="83"/>
        <v>151870.89549218642</v>
      </c>
      <c r="V13" s="69">
        <f t="shared" si="83"/>
        <v>151893.10162312619</v>
      </c>
      <c r="W13" s="69">
        <f t="shared" si="83"/>
        <v>151915.31100098335</v>
      </c>
      <c r="X13" s="69">
        <f t="shared" si="83"/>
        <v>151937.52362623264</v>
      </c>
      <c r="Y13" s="69">
        <f t="shared" si="83"/>
        <v>151959.73949934889</v>
      </c>
      <c r="Z13" s="69">
        <f t="shared" si="83"/>
        <v>151981.95862080701</v>
      </c>
      <c r="AA13" s="69">
        <f t="shared" si="83"/>
        <v>152004.18099108196</v>
      </c>
      <c r="AB13" s="69">
        <f t="shared" si="83"/>
        <v>152026.40661064876</v>
      </c>
      <c r="AC13" s="69">
        <f t="shared" si="83"/>
        <v>152048.63547998253</v>
      </c>
      <c r="AD13" s="69">
        <f t="shared" si="83"/>
        <v>152070.86759955843</v>
      </c>
      <c r="AE13" s="69">
        <f t="shared" si="83"/>
        <v>152093.10296985169</v>
      </c>
      <c r="AF13" s="69">
        <f t="shared" si="83"/>
        <v>152115.34159133764</v>
      </c>
      <c r="AG13" s="69">
        <f t="shared" si="83"/>
        <v>152137.58346449165</v>
      </c>
      <c r="AH13" s="69">
        <f t="shared" si="83"/>
        <v>152159.82858978916</v>
      </c>
      <c r="AI13" s="69">
        <f t="shared" si="83"/>
        <v>152182.07696770571</v>
      </c>
      <c r="AJ13" s="69">
        <f t="shared" si="83"/>
        <v>152204.32859871691</v>
      </c>
      <c r="AK13" s="69">
        <f t="shared" si="83"/>
        <v>152226.58348329837</v>
      </c>
      <c r="AL13" s="69">
        <f t="shared" si="83"/>
        <v>152248.84162192585</v>
      </c>
      <c r="AM13" s="69">
        <f t="shared" si="83"/>
        <v>152271.10301507512</v>
      </c>
      <c r="AN13" s="69">
        <f t="shared" ref="AN13:BE13" si="84">AM13*(1+$E$13)</f>
        <v>152293.36766322207</v>
      </c>
      <c r="AO13" s="69">
        <f t="shared" si="84"/>
        <v>152315.63556684263</v>
      </c>
      <c r="AP13" s="69">
        <f t="shared" si="84"/>
        <v>152337.9067264128</v>
      </c>
      <c r="AQ13" s="69">
        <f t="shared" si="84"/>
        <v>152360.18114240866</v>
      </c>
      <c r="AR13" s="69">
        <f t="shared" si="84"/>
        <v>152382.45881530637</v>
      </c>
      <c r="AS13" s="69">
        <f t="shared" si="84"/>
        <v>152404.7397455821</v>
      </c>
      <c r="AT13" s="69">
        <f t="shared" si="84"/>
        <v>152427.02393371219</v>
      </c>
      <c r="AU13" s="69">
        <f t="shared" si="84"/>
        <v>152449.31138017296</v>
      </c>
      <c r="AV13" s="69">
        <f t="shared" si="84"/>
        <v>152471.60208544083</v>
      </c>
      <c r="AW13" s="69">
        <f t="shared" si="84"/>
        <v>152493.8960499923</v>
      </c>
      <c r="AX13" s="69">
        <f t="shared" si="84"/>
        <v>152516.19327430395</v>
      </c>
      <c r="AY13" s="69">
        <f t="shared" si="84"/>
        <v>152538.49375885242</v>
      </c>
      <c r="AZ13" s="69">
        <f t="shared" si="84"/>
        <v>152560.79750411437</v>
      </c>
      <c r="BA13" s="69">
        <f t="shared" si="84"/>
        <v>152583.1045105666</v>
      </c>
      <c r="BB13" s="69">
        <f t="shared" si="84"/>
        <v>152605.41477868595</v>
      </c>
      <c r="BC13" s="69">
        <f t="shared" si="84"/>
        <v>152627.72830894933</v>
      </c>
      <c r="BD13" s="69">
        <f t="shared" si="84"/>
        <v>152650.04510183373</v>
      </c>
      <c r="BE13" s="69">
        <f t="shared" si="84"/>
        <v>152672.36515781618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163113.09963053573</v>
      </c>
      <c r="DG13" s="108">
        <f t="shared" si="20"/>
        <v>163136.9495646304</v>
      </c>
      <c r="DH13" s="108">
        <f t="shared" si="21"/>
        <v>163160.8029859947</v>
      </c>
      <c r="DI13" s="108">
        <f t="shared" si="22"/>
        <v>163184.65989513849</v>
      </c>
      <c r="DJ13" s="108">
        <f t="shared" si="23"/>
        <v>177221.51177976583</v>
      </c>
      <c r="DK13" s="108">
        <f t="shared" si="24"/>
        <v>177247.42460580909</v>
      </c>
      <c r="DL13" s="108">
        <f t="shared" si="25"/>
        <v>177273.34122075219</v>
      </c>
      <c r="DM13" s="108">
        <f t="shared" si="26"/>
        <v>177299.26162514908</v>
      </c>
      <c r="DN13" s="108">
        <f t="shared" si="27"/>
        <v>157807.13508413045</v>
      </c>
      <c r="DO13" s="108">
        <f t="shared" si="28"/>
        <v>157830.20919516109</v>
      </c>
      <c r="DP13" s="108">
        <f t="shared" si="29"/>
        <v>157853.28668002269</v>
      </c>
      <c r="DQ13" s="108">
        <f t="shared" si="30"/>
        <v>157876.36753920856</v>
      </c>
      <c r="DR13" s="108">
        <f t="shared" si="31"/>
        <v>157899.45177321209</v>
      </c>
      <c r="DS13" s="108">
        <f t="shared" si="32"/>
        <v>162525.29029816046</v>
      </c>
      <c r="DT13" s="108">
        <f t="shared" si="33"/>
        <v>162549.05428444425</v>
      </c>
      <c r="DU13" s="108">
        <f t="shared" si="34"/>
        <v>162572.82174543061</v>
      </c>
      <c r="DV13" s="108">
        <f t="shared" si="35"/>
        <v>162596.59268162763</v>
      </c>
      <c r="DW13" s="108">
        <f t="shared" si="36"/>
        <v>159689.39576711858</v>
      </c>
      <c r="DX13" s="108">
        <f t="shared" si="37"/>
        <v>159712.74509695958</v>
      </c>
      <c r="DY13" s="108">
        <f t="shared" si="38"/>
        <v>159736.09784087326</v>
      </c>
      <c r="DZ13" s="108">
        <f t="shared" si="39"/>
        <v>159759.45399935881</v>
      </c>
      <c r="EA13" s="108">
        <f t="shared" si="40"/>
        <v>164933.25123481263</v>
      </c>
      <c r="EB13" s="108">
        <f t="shared" si="41"/>
        <v>164957.3673063046</v>
      </c>
      <c r="EC13" s="108">
        <f t="shared" si="42"/>
        <v>164981.48690398008</v>
      </c>
      <c r="ED13" s="108">
        <f t="shared" si="43"/>
        <v>165005.6100283546</v>
      </c>
      <c r="EE13" s="108">
        <f t="shared" si="44"/>
        <v>165029.73667994383</v>
      </c>
      <c r="EF13" s="108">
        <f t="shared" si="45"/>
        <v>168118.79120770885</v>
      </c>
      <c r="EG13" s="108">
        <f t="shared" si="46"/>
        <v>168143.37305980694</v>
      </c>
      <c r="EH13" s="108">
        <f t="shared" si="47"/>
        <v>168167.95850619359</v>
      </c>
      <c r="EI13" s="108">
        <f t="shared" si="48"/>
        <v>168192.54754739438</v>
      </c>
      <c r="EJ13" s="108">
        <f t="shared" si="49"/>
        <v>169013.82714980247</v>
      </c>
      <c r="EK13" s="108">
        <f t="shared" si="50"/>
        <v>169038.53987151361</v>
      </c>
      <c r="EL13" s="108">
        <f t="shared" si="51"/>
        <v>169063.25620664872</v>
      </c>
      <c r="EM13" s="108">
        <f t="shared" si="52"/>
        <v>169087.97615573613</v>
      </c>
      <c r="EN13" s="108">
        <f t="shared" si="53"/>
        <v>181853.24683772598</v>
      </c>
      <c r="EO13" s="108">
        <f t="shared" si="54"/>
        <v>181879.83690291268</v>
      </c>
      <c r="EP13" s="108">
        <f t="shared" si="55"/>
        <v>181906.43085602316</v>
      </c>
      <c r="EQ13" s="108">
        <f t="shared" si="56"/>
        <v>181933.02869762597</v>
      </c>
      <c r="ER13" s="108">
        <f t="shared" si="57"/>
        <v>181959.63042828962</v>
      </c>
      <c r="ES13" s="108">
        <f t="shared" si="58"/>
        <v>175729.59125328678</v>
      </c>
      <c r="ET13" s="108">
        <f t="shared" si="59"/>
        <v>175755.28593494857</v>
      </c>
      <c r="EU13" s="108">
        <f t="shared" si="60"/>
        <v>175780.98437361373</v>
      </c>
      <c r="EV13" s="108">
        <f t="shared" si="61"/>
        <v>175806.68656983157</v>
      </c>
      <c r="EW13" s="108">
        <f t="shared" si="62"/>
        <v>174560.75293818465</v>
      </c>
      <c r="EX13" s="108">
        <f t="shared" si="63"/>
        <v>174586.27671562816</v>
      </c>
      <c r="EY13" s="108">
        <f t="shared" si="64"/>
        <v>174611.80422508594</v>
      </c>
      <c r="EZ13" s="108">
        <f t="shared" si="65"/>
        <v>174637.33546710358</v>
      </c>
      <c r="FA13" s="108">
        <f t="shared" si="66"/>
        <v>159288.54875384489</v>
      </c>
      <c r="FB13" s="108">
        <f t="shared" si="67"/>
        <v>159311.83947297427</v>
      </c>
      <c r="FC13" s="108">
        <f t="shared" si="68"/>
        <v>159335.13359760641</v>
      </c>
      <c r="FD13" s="108">
        <f t="shared" si="69"/>
        <v>159358.43112823929</v>
      </c>
      <c r="FE13" s="108">
        <f t="shared" si="70"/>
        <v>159381.73206537092</v>
      </c>
    </row>
    <row r="14" spans="1:161" ht="15.75" x14ac:dyDescent="0.25">
      <c r="A14" s="47" t="s">
        <v>194</v>
      </c>
      <c r="B14" s="12">
        <f>'Urb proj of all 25 ARs '!R14</f>
        <v>43249.705681597537</v>
      </c>
      <c r="C14" s="12">
        <f>'Urb proj of all 25 ARs '!S14</f>
        <v>43579.774921534889</v>
      </c>
      <c r="D14" s="100">
        <f t="shared" si="10"/>
        <v>7.631710661046032E-3</v>
      </c>
      <c r="E14" s="101">
        <f t="shared" si="11"/>
        <v>1.4621715943530234E-4</v>
      </c>
      <c r="F14" s="69">
        <f t="shared" si="12"/>
        <v>43256.029530708714</v>
      </c>
      <c r="G14" s="69">
        <f t="shared" si="16"/>
        <v>43262.354304475142</v>
      </c>
      <c r="H14" s="69">
        <f t="shared" ref="H14:AM14" si="85">G14*(1+$E$14)</f>
        <v>43268.680003032023</v>
      </c>
      <c r="I14" s="69">
        <f t="shared" si="85"/>
        <v>43275.00662651458</v>
      </c>
      <c r="J14" s="69">
        <f t="shared" si="85"/>
        <v>43281.334175058051</v>
      </c>
      <c r="K14" s="69">
        <f t="shared" si="85"/>
        <v>43287.662648797697</v>
      </c>
      <c r="L14" s="69">
        <f t="shared" si="85"/>
        <v>43293.9920478688</v>
      </c>
      <c r="M14" s="69">
        <f t="shared" si="85"/>
        <v>43300.322372406656</v>
      </c>
      <c r="N14" s="69">
        <f t="shared" si="85"/>
        <v>43306.653622546582</v>
      </c>
      <c r="O14" s="69">
        <f t="shared" si="85"/>
        <v>43312.985798423921</v>
      </c>
      <c r="P14" s="69">
        <f t="shared" si="85"/>
        <v>43319.318900174025</v>
      </c>
      <c r="Q14" s="69">
        <f t="shared" si="85"/>
        <v>43325.652927932279</v>
      </c>
      <c r="R14" s="69">
        <f t="shared" si="85"/>
        <v>43331.98788183408</v>
      </c>
      <c r="S14" s="69">
        <f t="shared" si="85"/>
        <v>43338.32376201485</v>
      </c>
      <c r="T14" s="69">
        <f t="shared" si="85"/>
        <v>43344.660568610023</v>
      </c>
      <c r="U14" s="69">
        <f t="shared" si="85"/>
        <v>43350.998301755055</v>
      </c>
      <c r="V14" s="69">
        <f t="shared" si="85"/>
        <v>43357.336961585424</v>
      </c>
      <c r="W14" s="69">
        <f t="shared" si="85"/>
        <v>43363.676548236625</v>
      </c>
      <c r="X14" s="69">
        <f t="shared" si="85"/>
        <v>43370.017061844177</v>
      </c>
      <c r="Y14" s="69">
        <f t="shared" si="85"/>
        <v>43376.358502543619</v>
      </c>
      <c r="Z14" s="69">
        <f t="shared" si="85"/>
        <v>43382.700870470508</v>
      </c>
      <c r="AA14" s="69">
        <f t="shared" si="85"/>
        <v>43389.044165760417</v>
      </c>
      <c r="AB14" s="69">
        <f t="shared" si="85"/>
        <v>43395.388388548949</v>
      </c>
      <c r="AC14" s="69">
        <f t="shared" si="85"/>
        <v>43401.733538971712</v>
      </c>
      <c r="AD14" s="69">
        <f t="shared" si="85"/>
        <v>43408.079617164345</v>
      </c>
      <c r="AE14" s="69">
        <f t="shared" si="85"/>
        <v>43414.426623262509</v>
      </c>
      <c r="AF14" s="69">
        <f t="shared" si="85"/>
        <v>43420.774557401877</v>
      </c>
      <c r="AG14" s="69">
        <f t="shared" si="85"/>
        <v>43427.12341971814</v>
      </c>
      <c r="AH14" s="69">
        <f t="shared" si="85"/>
        <v>43433.473210347016</v>
      </c>
      <c r="AI14" s="69">
        <f t="shared" si="85"/>
        <v>43439.823929424245</v>
      </c>
      <c r="AJ14" s="69">
        <f t="shared" si="85"/>
        <v>43446.175577085574</v>
      </c>
      <c r="AK14" s="69">
        <f t="shared" si="85"/>
        <v>43452.528153466781</v>
      </c>
      <c r="AL14" s="69">
        <f t="shared" si="85"/>
        <v>43458.881658703664</v>
      </c>
      <c r="AM14" s="69">
        <f t="shared" si="85"/>
        <v>43465.236092932035</v>
      </c>
      <c r="AN14" s="69">
        <f t="shared" ref="AN14:BE14" si="86">AM14*(1+$E$14)</f>
        <v>43471.59145628773</v>
      </c>
      <c r="AO14" s="69">
        <f t="shared" si="86"/>
        <v>43477.947748906598</v>
      </c>
      <c r="AP14" s="69">
        <f t="shared" si="86"/>
        <v>43484.304970924517</v>
      </c>
      <c r="AQ14" s="69">
        <f t="shared" si="86"/>
        <v>43490.663122477381</v>
      </c>
      <c r="AR14" s="69">
        <f t="shared" si="86"/>
        <v>43497.022203701104</v>
      </c>
      <c r="AS14" s="69">
        <f t="shared" si="86"/>
        <v>43503.382214731624</v>
      </c>
      <c r="AT14" s="69">
        <f t="shared" si="86"/>
        <v>43509.743155704891</v>
      </c>
      <c r="AU14" s="69">
        <f t="shared" si="86"/>
        <v>43516.105026756879</v>
      </c>
      <c r="AV14" s="69">
        <f t="shared" si="86"/>
        <v>43522.467828023582</v>
      </c>
      <c r="AW14" s="69">
        <f t="shared" si="86"/>
        <v>43528.83155964101</v>
      </c>
      <c r="AX14" s="69">
        <f t="shared" si="86"/>
        <v>43535.196221745202</v>
      </c>
      <c r="AY14" s="69">
        <f t="shared" si="86"/>
        <v>43541.561814472203</v>
      </c>
      <c r="AZ14" s="69">
        <f t="shared" si="86"/>
        <v>43547.928337958088</v>
      </c>
      <c r="BA14" s="69">
        <f t="shared" si="86"/>
        <v>43554.295792338955</v>
      </c>
      <c r="BB14" s="69">
        <f t="shared" si="86"/>
        <v>43560.664177750914</v>
      </c>
      <c r="BC14" s="69">
        <f t="shared" si="86"/>
        <v>43567.033494330099</v>
      </c>
      <c r="BD14" s="69">
        <f t="shared" si="86"/>
        <v>43573.403742212664</v>
      </c>
      <c r="BE14" s="69">
        <f t="shared" si="86"/>
        <v>43579.774921534779</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51382.952497465601</v>
      </c>
      <c r="DG14" s="108">
        <f t="shared" si="20"/>
        <v>51390.465566823179</v>
      </c>
      <c r="DH14" s="108">
        <f t="shared" si="21"/>
        <v>51397.979734720415</v>
      </c>
      <c r="DI14" s="108">
        <f t="shared" si="22"/>
        <v>51405.49500131794</v>
      </c>
      <c r="DJ14" s="108">
        <f t="shared" si="23"/>
        <v>56556.804267856693</v>
      </c>
      <c r="DK14" s="108">
        <f t="shared" si="24"/>
        <v>56565.073843123479</v>
      </c>
      <c r="DL14" s="108">
        <f t="shared" si="25"/>
        <v>56573.344627544073</v>
      </c>
      <c r="DM14" s="108">
        <f t="shared" si="26"/>
        <v>56581.616621295267</v>
      </c>
      <c r="DN14" s="108">
        <f t="shared" si="27"/>
        <v>51646.1663145251</v>
      </c>
      <c r="DO14" s="108">
        <f t="shared" si="28"/>
        <v>51653.717870259337</v>
      </c>
      <c r="DP14" s="108">
        <f t="shared" si="29"/>
        <v>51661.270530160589</v>
      </c>
      <c r="DQ14" s="108">
        <f t="shared" si="30"/>
        <v>51668.824294390331</v>
      </c>
      <c r="DR14" s="108">
        <f t="shared" si="31"/>
        <v>51676.379163110018</v>
      </c>
      <c r="DS14" s="108">
        <f t="shared" si="32"/>
        <v>52620.634292314811</v>
      </c>
      <c r="DT14" s="108">
        <f t="shared" si="33"/>
        <v>52628.32833198872</v>
      </c>
      <c r="DU14" s="108">
        <f t="shared" si="34"/>
        <v>52636.023496663256</v>
      </c>
      <c r="DV14" s="108">
        <f t="shared" si="35"/>
        <v>52643.719786502908</v>
      </c>
      <c r="DW14" s="108">
        <f t="shared" si="36"/>
        <v>51100.058055282236</v>
      </c>
      <c r="DX14" s="108">
        <f t="shared" si="37"/>
        <v>51107.529760618054</v>
      </c>
      <c r="DY14" s="108">
        <f t="shared" si="38"/>
        <v>51115.002558445405</v>
      </c>
      <c r="DZ14" s="108">
        <f t="shared" si="39"/>
        <v>51122.476448924026</v>
      </c>
      <c r="EA14" s="108">
        <f t="shared" si="40"/>
        <v>52478.199205354016</v>
      </c>
      <c r="EB14" s="108">
        <f t="shared" si="41"/>
        <v>52485.872418574108</v>
      </c>
      <c r="EC14" s="108">
        <f t="shared" si="42"/>
        <v>52493.54675374963</v>
      </c>
      <c r="ED14" s="108">
        <f t="shared" si="43"/>
        <v>52501.222211044646</v>
      </c>
      <c r="EE14" s="108">
        <f t="shared" si="44"/>
        <v>52508.898790623229</v>
      </c>
      <c r="EF14" s="108">
        <f t="shared" si="45"/>
        <v>49894.72177809439</v>
      </c>
      <c r="EG14" s="108">
        <f t="shared" si="46"/>
        <v>49902.017242583599</v>
      </c>
      <c r="EH14" s="108">
        <f t="shared" si="47"/>
        <v>49909.3137737949</v>
      </c>
      <c r="EI14" s="108">
        <f t="shared" si="48"/>
        <v>49916.611371884268</v>
      </c>
      <c r="EJ14" s="108">
        <f t="shared" si="49"/>
        <v>49892.840025106736</v>
      </c>
      <c r="EK14" s="108">
        <f t="shared" si="50"/>
        <v>49900.135214451366</v>
      </c>
      <c r="EL14" s="108">
        <f t="shared" si="51"/>
        <v>49907.431470477866</v>
      </c>
      <c r="EM14" s="108">
        <f t="shared" si="52"/>
        <v>49914.72879334219</v>
      </c>
      <c r="EN14" s="108">
        <f t="shared" si="53"/>
        <v>53637.02964317194</v>
      </c>
      <c r="EO14" s="108">
        <f t="shared" si="54"/>
        <v>53644.872297286907</v>
      </c>
      <c r="EP14" s="108">
        <f t="shared" si="55"/>
        <v>53652.716098132485</v>
      </c>
      <c r="EQ14" s="108">
        <f t="shared" si="56"/>
        <v>53660.56104587634</v>
      </c>
      <c r="ER14" s="108">
        <f t="shared" si="57"/>
        <v>53668.407140686169</v>
      </c>
      <c r="ES14" s="108">
        <f t="shared" si="58"/>
        <v>53820.424582421263</v>
      </c>
      <c r="ET14" s="108">
        <f t="shared" si="59"/>
        <v>53828.294052023302</v>
      </c>
      <c r="EU14" s="108">
        <f t="shared" si="60"/>
        <v>53836.164672276842</v>
      </c>
      <c r="EV14" s="108">
        <f t="shared" si="61"/>
        <v>53844.036443350116</v>
      </c>
      <c r="EW14" s="108">
        <f t="shared" si="62"/>
        <v>53220.963524455728</v>
      </c>
      <c r="EX14" s="108">
        <f t="shared" si="63"/>
        <v>53228.745342564689</v>
      </c>
      <c r="EY14" s="108">
        <f t="shared" si="64"/>
        <v>53236.52829850898</v>
      </c>
      <c r="EZ14" s="108">
        <f t="shared" si="65"/>
        <v>53244.31239245498</v>
      </c>
      <c r="FA14" s="108">
        <f t="shared" si="66"/>
        <v>49706.157564178669</v>
      </c>
      <c r="FB14" s="108">
        <f t="shared" si="67"/>
        <v>49713.42545734415</v>
      </c>
      <c r="FC14" s="108">
        <f t="shared" si="68"/>
        <v>49720.694413200319</v>
      </c>
      <c r="FD14" s="108">
        <f t="shared" si="69"/>
        <v>49727.964431902568</v>
      </c>
      <c r="FE14" s="108">
        <f t="shared" si="70"/>
        <v>49735.235513606305</v>
      </c>
    </row>
    <row r="15" spans="1:161" ht="15.75" x14ac:dyDescent="0.25">
      <c r="A15" s="47" t="s">
        <v>179</v>
      </c>
      <c r="B15" s="12">
        <f>'Urb proj of all 25 ARs '!R15</f>
        <v>2698.4195468715857</v>
      </c>
      <c r="C15" s="12">
        <f>'Urb proj of all 25 ARs '!S15</f>
        <v>2719.0131040954207</v>
      </c>
      <c r="D15" s="100">
        <f t="shared" si="10"/>
        <v>7.6317106610460667E-3</v>
      </c>
      <c r="E15" s="101">
        <f t="shared" si="11"/>
        <v>1.4621715943530234E-4</v>
      </c>
      <c r="F15" s="69">
        <f t="shared" si="12"/>
        <v>2698.8141021126939</v>
      </c>
      <c r="G15" s="69">
        <f t="shared" si="16"/>
        <v>2699.2087150445486</v>
      </c>
      <c r="H15" s="69">
        <f t="shared" ref="H15:AM15" si="87">G15*(1+$E$15)</f>
        <v>2699.6033856755853</v>
      </c>
      <c r="I15" s="69">
        <f t="shared" si="87"/>
        <v>2699.9981140142409</v>
      </c>
      <c r="J15" s="69">
        <f t="shared" si="87"/>
        <v>2700.3929000689527</v>
      </c>
      <c r="K15" s="69">
        <f t="shared" si="87"/>
        <v>2700.7877438481601</v>
      </c>
      <c r="L15" s="69">
        <f t="shared" si="87"/>
        <v>2701.182645360303</v>
      </c>
      <c r="M15" s="69">
        <f t="shared" si="87"/>
        <v>2701.5776046138235</v>
      </c>
      <c r="N15" s="69">
        <f t="shared" si="87"/>
        <v>2701.9726216171644</v>
      </c>
      <c r="O15" s="69">
        <f t="shared" si="87"/>
        <v>2702.3676963787693</v>
      </c>
      <c r="P15" s="69">
        <f t="shared" si="87"/>
        <v>2702.7628289070835</v>
      </c>
      <c r="Q15" s="69">
        <f t="shared" si="87"/>
        <v>2703.1580192105534</v>
      </c>
      <c r="R15" s="69">
        <f t="shared" si="87"/>
        <v>2703.5532672976274</v>
      </c>
      <c r="S15" s="69">
        <f t="shared" si="87"/>
        <v>2703.9485731767536</v>
      </c>
      <c r="T15" s="69">
        <f t="shared" si="87"/>
        <v>2704.3439368563827</v>
      </c>
      <c r="U15" s="69">
        <f t="shared" si="87"/>
        <v>2704.7393583449657</v>
      </c>
      <c r="V15" s="69">
        <f t="shared" si="87"/>
        <v>2705.1348376509559</v>
      </c>
      <c r="W15" s="69">
        <f t="shared" si="87"/>
        <v>2705.5303747828066</v>
      </c>
      <c r="X15" s="69">
        <f t="shared" si="87"/>
        <v>2705.9259697489733</v>
      </c>
      <c r="Y15" s="69">
        <f t="shared" si="87"/>
        <v>2706.3216225579122</v>
      </c>
      <c r="Z15" s="69">
        <f t="shared" si="87"/>
        <v>2706.717333218081</v>
      </c>
      <c r="AA15" s="69">
        <f t="shared" si="87"/>
        <v>2707.1131017379385</v>
      </c>
      <c r="AB15" s="69">
        <f t="shared" si="87"/>
        <v>2707.5089281259447</v>
      </c>
      <c r="AC15" s="69">
        <f t="shared" si="87"/>
        <v>2707.9048123905609</v>
      </c>
      <c r="AD15" s="69">
        <f t="shared" si="87"/>
        <v>2708.3007545402497</v>
      </c>
      <c r="AE15" s="69">
        <f t="shared" si="87"/>
        <v>2708.696754583475</v>
      </c>
      <c r="AF15" s="69">
        <f t="shared" si="87"/>
        <v>2709.0928125287019</v>
      </c>
      <c r="AG15" s="69">
        <f t="shared" si="87"/>
        <v>2709.4889283843963</v>
      </c>
      <c r="AH15" s="69">
        <f t="shared" si="87"/>
        <v>2709.8851021590262</v>
      </c>
      <c r="AI15" s="69">
        <f t="shared" si="87"/>
        <v>2710.2813338610599</v>
      </c>
      <c r="AJ15" s="69">
        <f t="shared" si="87"/>
        <v>2710.6776234989675</v>
      </c>
      <c r="AK15" s="69">
        <f t="shared" si="87"/>
        <v>2711.0739710812204</v>
      </c>
      <c r="AL15" s="69">
        <f t="shared" si="87"/>
        <v>2711.4703766162911</v>
      </c>
      <c r="AM15" s="69">
        <f t="shared" si="87"/>
        <v>2711.8668401126529</v>
      </c>
      <c r="AN15" s="69">
        <f t="shared" ref="AN15:BE15" si="88">AM15*(1+$E$15)</f>
        <v>2712.2633615787809</v>
      </c>
      <c r="AO15" s="69">
        <f t="shared" si="88"/>
        <v>2712.6599410231515</v>
      </c>
      <c r="AP15" s="69">
        <f t="shared" si="88"/>
        <v>2713.0565784542418</v>
      </c>
      <c r="AQ15" s="69">
        <f t="shared" si="88"/>
        <v>2713.4532738805306</v>
      </c>
      <c r="AR15" s="69">
        <f t="shared" si="88"/>
        <v>2713.8500273104978</v>
      </c>
      <c r="AS15" s="69">
        <f t="shared" si="88"/>
        <v>2714.2468387526246</v>
      </c>
      <c r="AT15" s="69">
        <f t="shared" si="88"/>
        <v>2714.6437082153934</v>
      </c>
      <c r="AU15" s="69">
        <f t="shared" si="88"/>
        <v>2715.0406357072875</v>
      </c>
      <c r="AV15" s="69">
        <f t="shared" si="88"/>
        <v>2715.437621236792</v>
      </c>
      <c r="AW15" s="69">
        <f t="shared" si="88"/>
        <v>2715.8346648123929</v>
      </c>
      <c r="AX15" s="69">
        <f t="shared" si="88"/>
        <v>2716.2317664425777</v>
      </c>
      <c r="AY15" s="69">
        <f t="shared" si="88"/>
        <v>2716.6289261358347</v>
      </c>
      <c r="AZ15" s="69">
        <f t="shared" si="88"/>
        <v>2717.026143900654</v>
      </c>
      <c r="BA15" s="69">
        <f t="shared" si="88"/>
        <v>2717.4234197455266</v>
      </c>
      <c r="BB15" s="69">
        <f t="shared" si="88"/>
        <v>2717.8207536789446</v>
      </c>
      <c r="BC15" s="69">
        <f t="shared" si="88"/>
        <v>2718.2181457094021</v>
      </c>
      <c r="BD15" s="69">
        <f t="shared" si="88"/>
        <v>2718.6155958453933</v>
      </c>
      <c r="BE15" s="69">
        <f t="shared" si="88"/>
        <v>2719.0131040954143</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8870.1010100457879</v>
      </c>
      <c r="DG15" s="108">
        <f t="shared" si="20"/>
        <v>8871.3979710193817</v>
      </c>
      <c r="DH15" s="108">
        <f t="shared" si="21"/>
        <v>8872.6951216309226</v>
      </c>
      <c r="DI15" s="108">
        <f t="shared" si="22"/>
        <v>8873.9924619081448</v>
      </c>
      <c r="DJ15" s="108">
        <f t="shared" si="23"/>
        <v>10243.482293430583</v>
      </c>
      <c r="DK15" s="108">
        <f t="shared" si="24"/>
        <v>10244.980066314254</v>
      </c>
      <c r="DL15" s="108">
        <f t="shared" si="25"/>
        <v>10246.478058198021</v>
      </c>
      <c r="DM15" s="108">
        <f t="shared" si="26"/>
        <v>10247.976269113908</v>
      </c>
      <c r="DN15" s="108">
        <f t="shared" si="27"/>
        <v>8074.5062937768225</v>
      </c>
      <c r="DO15" s="108">
        <f t="shared" si="28"/>
        <v>8075.6869251509415</v>
      </c>
      <c r="DP15" s="108">
        <f t="shared" si="29"/>
        <v>8076.867729153626</v>
      </c>
      <c r="DQ15" s="108">
        <f t="shared" si="30"/>
        <v>8078.0487058101162</v>
      </c>
      <c r="DR15" s="108">
        <f t="shared" si="31"/>
        <v>8079.2298551456606</v>
      </c>
      <c r="DS15" s="108">
        <f t="shared" si="32"/>
        <v>8244.1443699842002</v>
      </c>
      <c r="DT15" s="108">
        <f t="shared" si="33"/>
        <v>8245.3498053559542</v>
      </c>
      <c r="DU15" s="108">
        <f t="shared" si="34"/>
        <v>8246.555416983043</v>
      </c>
      <c r="DV15" s="108">
        <f t="shared" si="35"/>
        <v>8247.7612048912397</v>
      </c>
      <c r="DW15" s="108">
        <f t="shared" si="36"/>
        <v>7656.4555432037632</v>
      </c>
      <c r="DX15" s="108">
        <f t="shared" si="37"/>
        <v>7657.5750483846332</v>
      </c>
      <c r="DY15" s="108">
        <f t="shared" si="38"/>
        <v>7658.6947172563705</v>
      </c>
      <c r="DZ15" s="108">
        <f t="shared" si="39"/>
        <v>7659.8145498429094</v>
      </c>
      <c r="EA15" s="108">
        <f t="shared" si="40"/>
        <v>8073.2517541568504</v>
      </c>
      <c r="EB15" s="108">
        <f t="shared" si="41"/>
        <v>8074.4322020957497</v>
      </c>
      <c r="EC15" s="108">
        <f t="shared" si="42"/>
        <v>8075.6128226363926</v>
      </c>
      <c r="ED15" s="108">
        <f t="shared" si="43"/>
        <v>8076.7936158040175</v>
      </c>
      <c r="EE15" s="108">
        <f t="shared" si="44"/>
        <v>8077.9745816238656</v>
      </c>
      <c r="EF15" s="108">
        <f t="shared" si="45"/>
        <v>9059.3859250648111</v>
      </c>
      <c r="EG15" s="108">
        <f t="shared" si="46"/>
        <v>9060.7105627410019</v>
      </c>
      <c r="EH15" s="108">
        <f t="shared" si="47"/>
        <v>9062.035394101953</v>
      </c>
      <c r="EI15" s="108">
        <f t="shared" si="48"/>
        <v>9063.3604191759805</v>
      </c>
      <c r="EJ15" s="108">
        <f t="shared" si="49"/>
        <v>9318.1333842122658</v>
      </c>
      <c r="EK15" s="108">
        <f t="shared" si="50"/>
        <v>9319.4958552069456</v>
      </c>
      <c r="EL15" s="108">
        <f t="shared" si="51"/>
        <v>9320.8585254182635</v>
      </c>
      <c r="EM15" s="108">
        <f t="shared" si="52"/>
        <v>9322.2213948753488</v>
      </c>
      <c r="EN15" s="108">
        <f t="shared" si="53"/>
        <v>10304.612085651004</v>
      </c>
      <c r="EO15" s="108">
        <f t="shared" si="54"/>
        <v>10306.118796759252</v>
      </c>
      <c r="EP15" s="108">
        <f t="shared" si="55"/>
        <v>10307.625728174517</v>
      </c>
      <c r="EQ15" s="108">
        <f t="shared" si="56"/>
        <v>10309.132879929013</v>
      </c>
      <c r="ER15" s="108">
        <f t="shared" si="57"/>
        <v>10310.640252054956</v>
      </c>
      <c r="ES15" s="108">
        <f t="shared" si="58"/>
        <v>9999.6437013372743</v>
      </c>
      <c r="ET15" s="108">
        <f t="shared" si="59"/>
        <v>10001.105820834649</v>
      </c>
      <c r="EU15" s="108">
        <f t="shared" si="60"/>
        <v>10002.568154118984</v>
      </c>
      <c r="EV15" s="108">
        <f t="shared" si="61"/>
        <v>10004.030701221536</v>
      </c>
      <c r="EW15" s="108">
        <f t="shared" si="62"/>
        <v>9544.7362253660431</v>
      </c>
      <c r="EX15" s="108">
        <f t="shared" si="63"/>
        <v>9546.1318295844758</v>
      </c>
      <c r="EY15" s="108">
        <f t="shared" si="64"/>
        <v>9547.527637864192</v>
      </c>
      <c r="EZ15" s="108">
        <f t="shared" si="65"/>
        <v>9548.9236502350304</v>
      </c>
      <c r="FA15" s="108">
        <f t="shared" si="66"/>
        <v>8448.1194011773277</v>
      </c>
      <c r="FB15" s="108">
        <f t="shared" si="67"/>
        <v>8449.3546611987367</v>
      </c>
      <c r="FC15" s="108">
        <f t="shared" si="68"/>
        <v>8450.5901018363602</v>
      </c>
      <c r="FD15" s="108">
        <f t="shared" si="69"/>
        <v>8451.8257231166026</v>
      </c>
      <c r="FE15" s="108">
        <f t="shared" si="70"/>
        <v>8453.0615250658793</v>
      </c>
    </row>
    <row r="16" spans="1:161" ht="15.75" x14ac:dyDescent="0.25">
      <c r="A16" s="47" t="s">
        <v>170</v>
      </c>
      <c r="B16" s="12">
        <f>'Urb proj of all 25 ARs '!R16</f>
        <v>20458.641132102726</v>
      </c>
      <c r="C16" s="12">
        <f>'Urb proj of all 25 ARs '!S16</f>
        <v>20614.775561741113</v>
      </c>
      <c r="D16" s="100">
        <f t="shared" si="10"/>
        <v>7.6317106610462055E-3</v>
      </c>
      <c r="E16" s="101">
        <f t="shared" si="11"/>
        <v>1.4621715943530234E-4</v>
      </c>
      <c r="F16" s="69">
        <f t="shared" si="12"/>
        <v>20461.63253649497</v>
      </c>
      <c r="G16" s="69">
        <f t="shared" si="13"/>
        <v>20464.624378281864</v>
      </c>
      <c r="H16" s="69">
        <f>G16*(1+$E$16)</f>
        <v>20467.616657527367</v>
      </c>
      <c r="I16" s="69">
        <f t="shared" ref="I16:BE16" si="89">H16*(1+$E$16)</f>
        <v>20470.60937429544</v>
      </c>
      <c r="J16" s="69">
        <f t="shared" si="89"/>
        <v>20473.602528650059</v>
      </c>
      <c r="K16" s="69">
        <f t="shared" si="89"/>
        <v>20476.596120655206</v>
      </c>
      <c r="L16" s="69">
        <f t="shared" si="89"/>
        <v>20479.590150374872</v>
      </c>
      <c r="M16" s="69">
        <f t="shared" si="89"/>
        <v>20482.584617873057</v>
      </c>
      <c r="N16" s="69">
        <f t="shared" si="89"/>
        <v>20485.579523213775</v>
      </c>
      <c r="O16" s="69">
        <f t="shared" si="89"/>
        <v>20488.574866461047</v>
      </c>
      <c r="P16" s="69">
        <f t="shared" si="89"/>
        <v>20491.570647678898</v>
      </c>
      <c r="Q16" s="69">
        <f t="shared" si="89"/>
        <v>20494.566866931371</v>
      </c>
      <c r="R16" s="69">
        <f t="shared" si="89"/>
        <v>20497.563524282512</v>
      </c>
      <c r="S16" s="69">
        <f t="shared" si="89"/>
        <v>20500.560619796379</v>
      </c>
      <c r="T16" s="69">
        <f t="shared" si="89"/>
        <v>20503.558153537037</v>
      </c>
      <c r="U16" s="69">
        <f t="shared" si="89"/>
        <v>20506.556125568564</v>
      </c>
      <c r="V16" s="69">
        <f t="shared" si="89"/>
        <v>20509.554535955045</v>
      </c>
      <c r="W16" s="69">
        <f t="shared" si="89"/>
        <v>20512.553384760577</v>
      </c>
      <c r="X16" s="69">
        <f t="shared" si="89"/>
        <v>20515.55267204926</v>
      </c>
      <c r="Y16" s="69">
        <f t="shared" si="89"/>
        <v>20518.552397885211</v>
      </c>
      <c r="Z16" s="69">
        <f t="shared" si="89"/>
        <v>20521.552562332552</v>
      </c>
      <c r="AA16" s="69">
        <f t="shared" si="89"/>
        <v>20524.553165455418</v>
      </c>
      <c r="AB16" s="69">
        <f t="shared" si="89"/>
        <v>20527.554207317949</v>
      </c>
      <c r="AC16" s="69">
        <f t="shared" si="89"/>
        <v>20530.555687984299</v>
      </c>
      <c r="AD16" s="69">
        <f t="shared" si="89"/>
        <v>20533.557607518625</v>
      </c>
      <c r="AE16" s="69">
        <f t="shared" si="89"/>
        <v>20536.5599659851</v>
      </c>
      <c r="AF16" s="69">
        <f t="shared" si="89"/>
        <v>20539.562763447899</v>
      </c>
      <c r="AG16" s="69">
        <f t="shared" si="89"/>
        <v>20542.565999971212</v>
      </c>
      <c r="AH16" s="69">
        <f t="shared" si="89"/>
        <v>20545.569675619241</v>
      </c>
      <c r="AI16" s="69">
        <f t="shared" si="89"/>
        <v>20548.57379045619</v>
      </c>
      <c r="AJ16" s="69">
        <f t="shared" si="89"/>
        <v>20551.578344546277</v>
      </c>
      <c r="AK16" s="69">
        <f t="shared" si="89"/>
        <v>20554.583337953729</v>
      </c>
      <c r="AL16" s="69">
        <f t="shared" si="89"/>
        <v>20557.588770742779</v>
      </c>
      <c r="AM16" s="69">
        <f t="shared" si="89"/>
        <v>20560.594642977678</v>
      </c>
      <c r="AN16" s="69">
        <f t="shared" si="89"/>
        <v>20563.600954722675</v>
      </c>
      <c r="AO16" s="69">
        <f t="shared" si="89"/>
        <v>20566.607706042036</v>
      </c>
      <c r="AP16" s="69">
        <f t="shared" si="89"/>
        <v>20569.614897000032</v>
      </c>
      <c r="AQ16" s="69">
        <f t="shared" si="89"/>
        <v>20572.622527660951</v>
      </c>
      <c r="AR16" s="69">
        <f t="shared" si="89"/>
        <v>20575.630598089079</v>
      </c>
      <c r="AS16" s="69">
        <f t="shared" si="89"/>
        <v>20578.639108348721</v>
      </c>
      <c r="AT16" s="69">
        <f t="shared" si="89"/>
        <v>20581.64805850419</v>
      </c>
      <c r="AU16" s="69">
        <f t="shared" si="89"/>
        <v>20584.657448619801</v>
      </c>
      <c r="AV16" s="69">
        <f t="shared" si="89"/>
        <v>20587.667278759887</v>
      </c>
      <c r="AW16" s="69">
        <f t="shared" si="89"/>
        <v>20590.677548988788</v>
      </c>
      <c r="AX16" s="69">
        <f t="shared" si="89"/>
        <v>20593.688259370851</v>
      </c>
      <c r="AY16" s="69">
        <f t="shared" si="89"/>
        <v>20596.699409970432</v>
      </c>
      <c r="AZ16" s="69">
        <f t="shared" si="89"/>
        <v>20599.711000851901</v>
      </c>
      <c r="BA16" s="69">
        <f t="shared" si="89"/>
        <v>20602.723032079633</v>
      </c>
      <c r="BB16" s="69">
        <f t="shared" si="89"/>
        <v>20605.735503718017</v>
      </c>
      <c r="BC16" s="69">
        <f t="shared" si="89"/>
        <v>20608.748415831447</v>
      </c>
      <c r="BD16" s="69">
        <f t="shared" si="89"/>
        <v>20611.761768484328</v>
      </c>
      <c r="BE16" s="69">
        <f t="shared" si="89"/>
        <v>20614.775561741073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21997.329854150437</v>
      </c>
      <c r="DG16" s="108">
        <f t="shared" si="15"/>
        <v>22000.546241236872</v>
      </c>
      <c r="DH16" s="108">
        <f t="shared" si="15"/>
        <v>22003.76309861429</v>
      </c>
      <c r="DI16" s="108">
        <f t="shared" si="15"/>
        <v>22006.980426351456</v>
      </c>
      <c r="DJ16" s="108">
        <f t="shared" si="15"/>
        <v>23359.727992361724</v>
      </c>
      <c r="DK16" s="108">
        <f t="shared" si="15"/>
        <v>23363.143585433951</v>
      </c>
      <c r="DL16" s="108">
        <f t="shared" si="15"/>
        <v>23366.559677924492</v>
      </c>
      <c r="DM16" s="108">
        <f t="shared" si="15"/>
        <v>23369.976269906369</v>
      </c>
      <c r="DN16" s="108">
        <f t="shared" si="15"/>
        <v>20328.783227500226</v>
      </c>
      <c r="DO16" s="108">
        <f t="shared" si="15"/>
        <v>20331.75564443853</v>
      </c>
      <c r="DP16" s="108">
        <f t="shared" si="15"/>
        <v>20334.72849599519</v>
      </c>
      <c r="DQ16" s="108">
        <f t="shared" si="15"/>
        <v>20337.701782233766</v>
      </c>
      <c r="DR16" s="108">
        <f t="shared" si="15"/>
        <v>20340.675503217808</v>
      </c>
      <c r="DS16" s="108">
        <f t="shared" si="15"/>
        <v>21539.298388445579</v>
      </c>
      <c r="DT16" s="108">
        <f t="shared" si="15"/>
        <v>21542.447803472165</v>
      </c>
      <c r="DU16" s="108">
        <f t="shared" si="15"/>
        <v>21545.597678997274</v>
      </c>
      <c r="DV16" s="108">
        <f t="shared" ref="DV16:EK28" si="90">V16*BV16</f>
        <v>21548.748015088233</v>
      </c>
      <c r="DW16" s="108">
        <f t="shared" si="90"/>
        <v>20614.036039505954</v>
      </c>
      <c r="DX16" s="108">
        <f t="shared" si="90"/>
        <v>20617.050165300145</v>
      </c>
      <c r="DY16" s="108">
        <f t="shared" si="90"/>
        <v>20620.06473181125</v>
      </c>
      <c r="DZ16" s="108">
        <f t="shared" si="90"/>
        <v>20623.079739103705</v>
      </c>
      <c r="EA16" s="108">
        <f t="shared" si="90"/>
        <v>21508.502034361169</v>
      </c>
      <c r="EB16" s="108">
        <f t="shared" si="90"/>
        <v>21511.646946432342</v>
      </c>
      <c r="EC16" s="108">
        <f t="shared" si="90"/>
        <v>21514.792318343625</v>
      </c>
      <c r="ED16" s="108">
        <f t="shared" si="90"/>
        <v>21517.938150162256</v>
      </c>
      <c r="EE16" s="108">
        <f t="shared" si="90"/>
        <v>21521.084441955478</v>
      </c>
      <c r="EF16" s="108">
        <f t="shared" si="90"/>
        <v>21022.960554440808</v>
      </c>
      <c r="EG16" s="108">
        <f t="shared" si="90"/>
        <v>21026.034472015996</v>
      </c>
      <c r="EH16" s="108">
        <f t="shared" si="90"/>
        <v>21029.108839050685</v>
      </c>
      <c r="EI16" s="108">
        <f t="shared" si="90"/>
        <v>21032.183655610585</v>
      </c>
      <c r="EJ16" s="108">
        <f t="shared" si="90"/>
        <v>21356.872531349876</v>
      </c>
      <c r="EK16" s="108">
        <f t="shared" si="90"/>
        <v>21359.995272585835</v>
      </c>
      <c r="EL16" s="108">
        <f t="shared" ref="EL16:FA28" si="91">AL16*CL16</f>
        <v>21363.118470420141</v>
      </c>
      <c r="EM16" s="108">
        <f t="shared" si="91"/>
        <v>21366.242124919569</v>
      </c>
      <c r="EN16" s="108">
        <f t="shared" si="91"/>
        <v>23205.27715575424</v>
      </c>
      <c r="EO16" s="108">
        <f t="shared" si="91"/>
        <v>23208.670165463864</v>
      </c>
      <c r="EP16" s="108">
        <f t="shared" si="91"/>
        <v>23212.063671289725</v>
      </c>
      <c r="EQ16" s="108">
        <f t="shared" si="91"/>
        <v>23215.457673304376</v>
      </c>
      <c r="ER16" s="108">
        <f t="shared" si="91"/>
        <v>23218.852171580354</v>
      </c>
      <c r="ES16" s="108">
        <f t="shared" si="91"/>
        <v>22949.506560017449</v>
      </c>
      <c r="ET16" s="108">
        <f t="shared" si="91"/>
        <v>22952.862171677098</v>
      </c>
      <c r="EU16" s="108">
        <f t="shared" si="91"/>
        <v>22956.218273984749</v>
      </c>
      <c r="EV16" s="108">
        <f t="shared" si="91"/>
        <v>22959.57486701215</v>
      </c>
      <c r="EW16" s="108">
        <f t="shared" si="91"/>
        <v>22531.655699938277</v>
      </c>
      <c r="EX16" s="108">
        <f t="shared" si="91"/>
        <v>22534.950214632099</v>
      </c>
      <c r="EY16" s="108">
        <f t="shared" si="91"/>
        <v>22538.245211040499</v>
      </c>
      <c r="EZ16" s="108">
        <f t="shared" si="91"/>
        <v>22541.540689233916</v>
      </c>
      <c r="FA16" s="108">
        <f t="shared" si="91"/>
        <v>20692.307564085044</v>
      </c>
      <c r="FB16" s="108">
        <f t="shared" ref="FB16:FE28" si="92">BB16*DB16</f>
        <v>20695.333134519224</v>
      </c>
      <c r="FC16" s="108">
        <f t="shared" si="92"/>
        <v>20698.359147343723</v>
      </c>
      <c r="FD16" s="108">
        <f t="shared" si="92"/>
        <v>20701.385602623221</v>
      </c>
      <c r="FE16" s="108">
        <f t="shared" si="92"/>
        <v>20704.412500422412</v>
      </c>
    </row>
    <row r="17" spans="1:161" ht="15.75" x14ac:dyDescent="0.25">
      <c r="A17" s="87" t="s">
        <v>174</v>
      </c>
      <c r="B17" s="12">
        <f>'Urb proj of all 25 ARs '!R17</f>
        <v>24733.030924234739</v>
      </c>
      <c r="C17" s="12">
        <f>'Urb proj of all 25 ARs '!S17</f>
        <v>24921.786260019202</v>
      </c>
      <c r="D17" s="100">
        <f t="shared" si="10"/>
        <v>7.6317106610459999E-3</v>
      </c>
      <c r="E17" s="101">
        <f t="shared" si="11"/>
        <v>1.4621715943530234E-4</v>
      </c>
      <c r="F17" s="69">
        <f t="shared" si="12"/>
        <v>24736.647317760708</v>
      </c>
      <c r="G17" s="69">
        <f t="shared" si="13"/>
        <v>24740.264240065462</v>
      </c>
      <c r="H17" s="69">
        <f>G17*(1+$E$17)</f>
        <v>24743.881691226325</v>
      </c>
      <c r="I17" s="69">
        <f t="shared" ref="I17:BE17" si="93">H17*(1+$E$17)</f>
        <v>24747.49967132062</v>
      </c>
      <c r="J17" s="69">
        <f t="shared" si="93"/>
        <v>24751.118180425688</v>
      </c>
      <c r="K17" s="69">
        <f t="shared" si="93"/>
        <v>24754.737218618877</v>
      </c>
      <c r="L17" s="69">
        <f t="shared" si="93"/>
        <v>24758.35678597755</v>
      </c>
      <c r="M17" s="69">
        <f t="shared" si="93"/>
        <v>24761.976882579082</v>
      </c>
      <c r="N17" s="69">
        <f t="shared" si="93"/>
        <v>24765.597508500854</v>
      </c>
      <c r="O17" s="69">
        <f t="shared" si="93"/>
        <v>24769.218663820266</v>
      </c>
      <c r="P17" s="69">
        <f t="shared" si="93"/>
        <v>24772.840348614722</v>
      </c>
      <c r="Q17" s="69">
        <f t="shared" si="93"/>
        <v>24776.462562961642</v>
      </c>
      <c r="R17" s="69">
        <f t="shared" si="93"/>
        <v>24780.085306938454</v>
      </c>
      <c r="S17" s="69">
        <f t="shared" si="93"/>
        <v>24783.708580622599</v>
      </c>
      <c r="T17" s="69">
        <f t="shared" si="93"/>
        <v>24787.332384091529</v>
      </c>
      <c r="U17" s="69">
        <f t="shared" si="93"/>
        <v>24790.956717422709</v>
      </c>
      <c r="V17" s="69">
        <f t="shared" si="93"/>
        <v>24794.581580693615</v>
      </c>
      <c r="W17" s="69">
        <f t="shared" si="93"/>
        <v>24798.206973981731</v>
      </c>
      <c r="X17" s="69">
        <f t="shared" si="93"/>
        <v>24801.832897364555</v>
      </c>
      <c r="Y17" s="69">
        <f t="shared" si="93"/>
        <v>24805.459350919595</v>
      </c>
      <c r="Z17" s="69">
        <f t="shared" si="93"/>
        <v>24809.086334724376</v>
      </c>
      <c r="AA17" s="69">
        <f t="shared" si="93"/>
        <v>24812.713848856423</v>
      </c>
      <c r="AB17" s="69">
        <f t="shared" si="93"/>
        <v>24816.341893393284</v>
      </c>
      <c r="AC17" s="69">
        <f t="shared" si="93"/>
        <v>24819.97046841251</v>
      </c>
      <c r="AD17" s="69">
        <f t="shared" si="93"/>
        <v>24823.599573991669</v>
      </c>
      <c r="AE17" s="69">
        <f t="shared" si="93"/>
        <v>24827.229210208337</v>
      </c>
      <c r="AF17" s="69">
        <f t="shared" si="93"/>
        <v>24830.859377140103</v>
      </c>
      <c r="AG17" s="69">
        <f t="shared" si="93"/>
        <v>24834.490074864567</v>
      </c>
      <c r="AH17" s="69">
        <f t="shared" si="93"/>
        <v>24838.121303459338</v>
      </c>
      <c r="AI17" s="69">
        <f t="shared" si="93"/>
        <v>24841.753063002041</v>
      </c>
      <c r="AJ17" s="69">
        <f t="shared" si="93"/>
        <v>24845.385353570306</v>
      </c>
      <c r="AK17" s="69">
        <f t="shared" si="93"/>
        <v>24849.018175241781</v>
      </c>
      <c r="AL17" s="69">
        <f t="shared" si="93"/>
        <v>24852.65152809412</v>
      </c>
      <c r="AM17" s="69">
        <f t="shared" si="93"/>
        <v>24856.285412204994</v>
      </c>
      <c r="AN17" s="69">
        <f t="shared" si="93"/>
        <v>24859.91982765208</v>
      </c>
      <c r="AO17" s="69">
        <f t="shared" si="93"/>
        <v>24863.554774513068</v>
      </c>
      <c r="AP17" s="69">
        <f t="shared" si="93"/>
        <v>24867.190252865661</v>
      </c>
      <c r="AQ17" s="69">
        <f t="shared" si="93"/>
        <v>24870.826262787574</v>
      </c>
      <c r="AR17" s="69">
        <f t="shared" si="93"/>
        <v>24874.462804356528</v>
      </c>
      <c r="AS17" s="69">
        <f t="shared" si="93"/>
        <v>24878.09987765026</v>
      </c>
      <c r="AT17" s="69">
        <f t="shared" si="93"/>
        <v>24881.737482746517</v>
      </c>
      <c r="AU17" s="69">
        <f t="shared" si="93"/>
        <v>24885.375619723058</v>
      </c>
      <c r="AV17" s="69">
        <f t="shared" si="93"/>
        <v>24889.014288657654</v>
      </c>
      <c r="AW17" s="69">
        <f t="shared" si="93"/>
        <v>24892.653489628086</v>
      </c>
      <c r="AX17" s="69">
        <f t="shared" si="93"/>
        <v>24896.293222712146</v>
      </c>
      <c r="AY17" s="69">
        <f t="shared" si="93"/>
        <v>24899.933487987641</v>
      </c>
      <c r="AZ17" s="69">
        <f t="shared" si="93"/>
        <v>24903.574285532381</v>
      </c>
      <c r="BA17" s="69">
        <f t="shared" si="93"/>
        <v>24907.215615424197</v>
      </c>
      <c r="BB17" s="69">
        <f t="shared" si="93"/>
        <v>24910.857477740927</v>
      </c>
      <c r="BC17" s="69">
        <f t="shared" si="93"/>
        <v>24914.49987256042</v>
      </c>
      <c r="BD17" s="69">
        <f t="shared" si="93"/>
        <v>24918.142799960537</v>
      </c>
      <c r="BE17" s="69">
        <f t="shared" si="93"/>
        <v>24921.786260019151</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40418.848607970212</v>
      </c>
      <c r="DG17" s="108">
        <f t="shared" si="15"/>
        <v>40424.758537201313</v>
      </c>
      <c r="DH17" s="108">
        <f t="shared" si="15"/>
        <v>40430.669330565484</v>
      </c>
      <c r="DI17" s="108">
        <f t="shared" si="15"/>
        <v>40436.580988189067</v>
      </c>
      <c r="DJ17" s="108">
        <f t="shared" si="15"/>
        <v>46915.880432307087</v>
      </c>
      <c r="DK17" s="108">
        <f t="shared" si="15"/>
        <v>46922.740339076299</v>
      </c>
      <c r="DL17" s="108">
        <f t="shared" si="15"/>
        <v>46929.601248881605</v>
      </c>
      <c r="DM17" s="108">
        <f t="shared" si="15"/>
        <v>46936.463161869644</v>
      </c>
      <c r="DN17" s="108">
        <f t="shared" si="15"/>
        <v>39042.732334231478</v>
      </c>
      <c r="DO17" s="108">
        <f t="shared" si="15"/>
        <v>39048.441051649977</v>
      </c>
      <c r="DP17" s="108">
        <f t="shared" si="15"/>
        <v>39054.15060378093</v>
      </c>
      <c r="DQ17" s="108">
        <f t="shared" si="15"/>
        <v>39059.860990746376</v>
      </c>
      <c r="DR17" s="108">
        <f t="shared" si="15"/>
        <v>39065.572212668383</v>
      </c>
      <c r="DS17" s="108">
        <f t="shared" si="15"/>
        <v>42364.88247438168</v>
      </c>
      <c r="DT17" s="108">
        <f t="shared" si="15"/>
        <v>42371.0769471569</v>
      </c>
      <c r="DU17" s="108">
        <f t="shared" si="15"/>
        <v>42377.272325670325</v>
      </c>
      <c r="DV17" s="108">
        <f t="shared" si="90"/>
        <v>42383.468610054399</v>
      </c>
      <c r="DW17" s="108">
        <f t="shared" si="90"/>
        <v>41342.328365025212</v>
      </c>
      <c r="DX17" s="108">
        <f t="shared" si="90"/>
        <v>41348.373322843188</v>
      </c>
      <c r="DY17" s="108">
        <f t="shared" si="90"/>
        <v>41354.419164537721</v>
      </c>
      <c r="DZ17" s="108">
        <f t="shared" si="90"/>
        <v>41360.465890238054</v>
      </c>
      <c r="EA17" s="108">
        <f t="shared" si="90"/>
        <v>46109.375344684508</v>
      </c>
      <c r="EB17" s="108">
        <f t="shared" si="90"/>
        <v>46116.11732657074</v>
      </c>
      <c r="EC17" s="108">
        <f t="shared" si="90"/>
        <v>46122.860294250415</v>
      </c>
      <c r="ED17" s="108">
        <f t="shared" si="90"/>
        <v>46129.604247867668</v>
      </c>
      <c r="EE17" s="108">
        <f t="shared" si="90"/>
        <v>46136.349187566666</v>
      </c>
      <c r="EF17" s="108">
        <f t="shared" si="90"/>
        <v>46257.153392539796</v>
      </c>
      <c r="EG17" s="108">
        <f t="shared" si="90"/>
        <v>46263.916982112416</v>
      </c>
      <c r="EH17" s="108">
        <f t="shared" si="90"/>
        <v>46270.681560637895</v>
      </c>
      <c r="EI17" s="108">
        <f t="shared" si="90"/>
        <v>46277.447128260828</v>
      </c>
      <c r="EJ17" s="108">
        <f t="shared" si="90"/>
        <v>49569.266920158938</v>
      </c>
      <c r="EK17" s="108">
        <f t="shared" si="90"/>
        <v>49576.514797563294</v>
      </c>
      <c r="EL17" s="108">
        <f t="shared" si="91"/>
        <v>49583.763734731692</v>
      </c>
      <c r="EM17" s="108">
        <f t="shared" si="91"/>
        <v>49591.013731819097</v>
      </c>
      <c r="EN17" s="108">
        <f t="shared" si="91"/>
        <v>49389.326540941816</v>
      </c>
      <c r="EO17" s="108">
        <f t="shared" si="91"/>
        <v>49396.548107975053</v>
      </c>
      <c r="EP17" s="108">
        <f t="shared" si="91"/>
        <v>49403.770730925309</v>
      </c>
      <c r="EQ17" s="108">
        <f t="shared" si="91"/>
        <v>49410.994409946979</v>
      </c>
      <c r="ER17" s="108">
        <f t="shared" si="91"/>
        <v>49418.219145194482</v>
      </c>
      <c r="ES17" s="108">
        <f t="shared" si="91"/>
        <v>48854.332649042</v>
      </c>
      <c r="ET17" s="108">
        <f t="shared" si="91"/>
        <v>48861.475990788043</v>
      </c>
      <c r="EU17" s="108">
        <f t="shared" si="91"/>
        <v>48868.620377013234</v>
      </c>
      <c r="EV17" s="108">
        <f t="shared" si="91"/>
        <v>48875.765807870281</v>
      </c>
      <c r="EW17" s="108">
        <f t="shared" si="91"/>
        <v>43821.069768451802</v>
      </c>
      <c r="EX17" s="108">
        <f t="shared" si="91"/>
        <v>43827.477160796756</v>
      </c>
      <c r="EY17" s="108">
        <f t="shared" si="91"/>
        <v>43833.885490012428</v>
      </c>
      <c r="EZ17" s="108">
        <f t="shared" si="91"/>
        <v>43840.294756235788</v>
      </c>
      <c r="FA17" s="108">
        <f t="shared" si="91"/>
        <v>40967.896950374568</v>
      </c>
      <c r="FB17" s="108">
        <f t="shared" si="92"/>
        <v>40973.887159894693</v>
      </c>
      <c r="FC17" s="108">
        <f t="shared" si="92"/>
        <v>40979.878245286236</v>
      </c>
      <c r="FD17" s="108">
        <f t="shared" si="92"/>
        <v>40985.870206677268</v>
      </c>
      <c r="FE17" s="108">
        <f t="shared" si="92"/>
        <v>40991.863044195874</v>
      </c>
    </row>
    <row r="18" spans="1:161" ht="15.75" x14ac:dyDescent="0.25">
      <c r="A18" s="47" t="s">
        <v>222</v>
      </c>
      <c r="B18" s="12">
        <f>'Urb proj of all 25 ARs '!R18</f>
        <v>29399.89405202592</v>
      </c>
      <c r="C18" s="12">
        <f>'Urb proj of all 25 ARs '!S18</f>
        <v>29624.26553689639</v>
      </c>
      <c r="D18" s="100">
        <f t="shared" si="10"/>
        <v>7.6317106610460112E-3</v>
      </c>
      <c r="E18" s="101">
        <f t="shared" si="11"/>
        <v>1.4621715943530234E-4</v>
      </c>
      <c r="F18" s="69">
        <f t="shared" si="12"/>
        <v>29404.192821021905</v>
      </c>
      <c r="G18" s="69">
        <f t="shared" si="13"/>
        <v>29408.492218571682</v>
      </c>
      <c r="H18" s="69">
        <f>G18*(1+$E$18)</f>
        <v>29412.792244767155</v>
      </c>
      <c r="I18" s="69">
        <f t="shared" ref="I18:BE18" si="94">H18*(1+$E$18)</f>
        <v>29417.092899700245</v>
      </c>
      <c r="J18" s="69">
        <f t="shared" si="94"/>
        <v>29421.394183462882</v>
      </c>
      <c r="K18" s="69">
        <f t="shared" si="94"/>
        <v>29425.696096147014</v>
      </c>
      <c r="L18" s="69">
        <f t="shared" si="94"/>
        <v>29429.998637844597</v>
      </c>
      <c r="M18" s="69">
        <f t="shared" si="94"/>
        <v>29434.301808647608</v>
      </c>
      <c r="N18" s="69">
        <f t="shared" si="94"/>
        <v>29438.605608648031</v>
      </c>
      <c r="O18" s="69">
        <f t="shared" si="94"/>
        <v>29442.910037937865</v>
      </c>
      <c r="P18" s="69">
        <f t="shared" si="94"/>
        <v>29447.215096609121</v>
      </c>
      <c r="Q18" s="69">
        <f t="shared" si="94"/>
        <v>29451.52078475383</v>
      </c>
      <c r="R18" s="69">
        <f t="shared" si="94"/>
        <v>29455.827102464027</v>
      </c>
      <c r="S18" s="69">
        <f t="shared" si="94"/>
        <v>29460.134049831766</v>
      </c>
      <c r="T18" s="69">
        <f t="shared" si="94"/>
        <v>29464.441626949116</v>
      </c>
      <c r="U18" s="69">
        <f t="shared" si="94"/>
        <v>29468.749833908154</v>
      </c>
      <c r="V18" s="69">
        <f t="shared" si="94"/>
        <v>29473.058670800976</v>
      </c>
      <c r="W18" s="69">
        <f t="shared" si="94"/>
        <v>29477.368137719692</v>
      </c>
      <c r="X18" s="69">
        <f t="shared" si="94"/>
        <v>29481.678234756419</v>
      </c>
      <c r="Y18" s="69">
        <f t="shared" si="94"/>
        <v>29485.988962003292</v>
      </c>
      <c r="Z18" s="69">
        <f t="shared" si="94"/>
        <v>29490.300319552458</v>
      </c>
      <c r="AA18" s="69">
        <f t="shared" si="94"/>
        <v>29494.612307496078</v>
      </c>
      <c r="AB18" s="69">
        <f t="shared" si="94"/>
        <v>29498.924925926327</v>
      </c>
      <c r="AC18" s="69">
        <f t="shared" si="94"/>
        <v>29503.238174935392</v>
      </c>
      <c r="AD18" s="69">
        <f t="shared" si="94"/>
        <v>29507.552054615473</v>
      </c>
      <c r="AE18" s="69">
        <f t="shared" si="94"/>
        <v>29511.86656505879</v>
      </c>
      <c r="AF18" s="69">
        <f t="shared" si="94"/>
        <v>29516.181706357565</v>
      </c>
      <c r="AG18" s="69">
        <f t="shared" si="94"/>
        <v>29520.497478604044</v>
      </c>
      <c r="AH18" s="69">
        <f t="shared" si="94"/>
        <v>29524.813881890481</v>
      </c>
      <c r="AI18" s="69">
        <f t="shared" si="94"/>
        <v>29529.130916309146</v>
      </c>
      <c r="AJ18" s="69">
        <f t="shared" si="94"/>
        <v>29533.448581952322</v>
      </c>
      <c r="AK18" s="69">
        <f t="shared" si="94"/>
        <v>29537.766878912302</v>
      </c>
      <c r="AL18" s="69">
        <f t="shared" si="94"/>
        <v>29542.085807281397</v>
      </c>
      <c r="AM18" s="69">
        <f t="shared" si="94"/>
        <v>29546.405367151932</v>
      </c>
      <c r="AN18" s="69">
        <f t="shared" si="94"/>
        <v>29550.725558616243</v>
      </c>
      <c r="AO18" s="69">
        <f t="shared" si="94"/>
        <v>29555.046381766675</v>
      </c>
      <c r="AP18" s="69">
        <f t="shared" si="94"/>
        <v>29559.367836695597</v>
      </c>
      <c r="AQ18" s="69">
        <f t="shared" si="94"/>
        <v>29563.689923495382</v>
      </c>
      <c r="AR18" s="69">
        <f t="shared" si="94"/>
        <v>29568.012642258422</v>
      </c>
      <c r="AS18" s="69">
        <f t="shared" si="94"/>
        <v>29572.335993077118</v>
      </c>
      <c r="AT18" s="69">
        <f t="shared" si="94"/>
        <v>29576.659976043891</v>
      </c>
      <c r="AU18" s="69">
        <f t="shared" si="94"/>
        <v>29580.984591251174</v>
      </c>
      <c r="AV18" s="69">
        <f t="shared" si="94"/>
        <v>29585.309838791407</v>
      </c>
      <c r="AW18" s="69">
        <f t="shared" si="94"/>
        <v>29589.635718757047</v>
      </c>
      <c r="AX18" s="69">
        <f t="shared" si="94"/>
        <v>29593.96223124057</v>
      </c>
      <c r="AY18" s="69">
        <f t="shared" si="94"/>
        <v>29598.289376334458</v>
      </c>
      <c r="AZ18" s="69">
        <f t="shared" si="94"/>
        <v>29602.617154131211</v>
      </c>
      <c r="BA18" s="69">
        <f t="shared" si="94"/>
        <v>29606.945564723337</v>
      </c>
      <c r="BB18" s="69">
        <f t="shared" si="94"/>
        <v>29611.274608203366</v>
      </c>
      <c r="BC18" s="69">
        <f t="shared" si="94"/>
        <v>29615.604284663837</v>
      </c>
      <c r="BD18" s="69">
        <f t="shared" si="94"/>
        <v>29619.934594197301</v>
      </c>
      <c r="BE18" s="69">
        <f t="shared" si="94"/>
        <v>29624.265536896324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33660.90609001476</v>
      </c>
      <c r="DG18" s="108">
        <f t="shared" si="15"/>
        <v>33665.827892087254</v>
      </c>
      <c r="DH18" s="108">
        <f t="shared" si="15"/>
        <v>33670.750413811671</v>
      </c>
      <c r="DI18" s="108">
        <f t="shared" si="15"/>
        <v>33675.673655293234</v>
      </c>
      <c r="DJ18" s="108">
        <f t="shared" si="15"/>
        <v>37312.682701246064</v>
      </c>
      <c r="DK18" s="108">
        <f t="shared" si="15"/>
        <v>37318.13845572155</v>
      </c>
      <c r="DL18" s="108">
        <f t="shared" si="15"/>
        <v>37323.595007921955</v>
      </c>
      <c r="DM18" s="108">
        <f t="shared" si="15"/>
        <v>37329.052357963927</v>
      </c>
      <c r="DN18" s="108">
        <f t="shared" si="15"/>
        <v>32987.146736302471</v>
      </c>
      <c r="DO18" s="108">
        <f t="shared" si="15"/>
        <v>32991.970023196125</v>
      </c>
      <c r="DP18" s="108">
        <f t="shared" si="15"/>
        <v>32996.794015337095</v>
      </c>
      <c r="DQ18" s="108">
        <f t="shared" si="15"/>
        <v>33001.618712828487</v>
      </c>
      <c r="DR18" s="108">
        <f t="shared" si="15"/>
        <v>33006.444115773447</v>
      </c>
      <c r="DS18" s="108">
        <f t="shared" si="15"/>
        <v>33640.955623047623</v>
      </c>
      <c r="DT18" s="108">
        <f t="shared" si="15"/>
        <v>33645.874508019515</v>
      </c>
      <c r="DU18" s="108">
        <f t="shared" si="15"/>
        <v>33650.79411221679</v>
      </c>
      <c r="DV18" s="108">
        <f t="shared" si="90"/>
        <v>33655.714435744616</v>
      </c>
      <c r="DW18" s="108">
        <f t="shared" si="90"/>
        <v>33438.297802591012</v>
      </c>
      <c r="DX18" s="108">
        <f t="shared" si="90"/>
        <v>33443.187055512055</v>
      </c>
      <c r="DY18" s="108">
        <f t="shared" si="90"/>
        <v>33448.077023325779</v>
      </c>
      <c r="DZ18" s="108">
        <f t="shared" si="90"/>
        <v>33452.967706136704</v>
      </c>
      <c r="EA18" s="108">
        <f t="shared" si="90"/>
        <v>34140.385798836083</v>
      </c>
      <c r="EB18" s="108">
        <f t="shared" si="90"/>
        <v>34145.377709069617</v>
      </c>
      <c r="EC18" s="108">
        <f t="shared" si="90"/>
        <v>34150.370349206081</v>
      </c>
      <c r="ED18" s="108">
        <f t="shared" si="90"/>
        <v>34155.363719352201</v>
      </c>
      <c r="EE18" s="108">
        <f t="shared" si="90"/>
        <v>34160.357819614728</v>
      </c>
      <c r="EF18" s="108">
        <f t="shared" si="90"/>
        <v>34109.895642389885</v>
      </c>
      <c r="EG18" s="108">
        <f t="shared" si="90"/>
        <v>34114.883094439348</v>
      </c>
      <c r="EH18" s="108">
        <f t="shared" si="90"/>
        <v>34119.87127573989</v>
      </c>
      <c r="EI18" s="108">
        <f t="shared" si="90"/>
        <v>34124.860186398124</v>
      </c>
      <c r="EJ18" s="108">
        <f t="shared" si="90"/>
        <v>34813.813063151043</v>
      </c>
      <c r="EK18" s="108">
        <f t="shared" si="90"/>
        <v>34818.903440006245</v>
      </c>
      <c r="EL18" s="108">
        <f t="shared" si="91"/>
        <v>34823.99456116189</v>
      </c>
      <c r="EM18" s="108">
        <f t="shared" si="91"/>
        <v>34829.086426726819</v>
      </c>
      <c r="EN18" s="108">
        <f t="shared" si="91"/>
        <v>37475.285063197545</v>
      </c>
      <c r="EO18" s="108">
        <f t="shared" si="91"/>
        <v>37480.764592928514</v>
      </c>
      <c r="EP18" s="108">
        <f t="shared" si="91"/>
        <v>37486.244923860759</v>
      </c>
      <c r="EQ18" s="108">
        <f t="shared" si="91"/>
        <v>37491.726056111424</v>
      </c>
      <c r="ER18" s="108">
        <f t="shared" si="91"/>
        <v>37497.207989797673</v>
      </c>
      <c r="ES18" s="108">
        <f t="shared" si="91"/>
        <v>35652.342807897236</v>
      </c>
      <c r="ET18" s="108">
        <f t="shared" si="91"/>
        <v>35657.555792189814</v>
      </c>
      <c r="EU18" s="108">
        <f t="shared" si="91"/>
        <v>35662.769538710156</v>
      </c>
      <c r="EV18" s="108">
        <f t="shared" si="91"/>
        <v>35667.984047569706</v>
      </c>
      <c r="EW18" s="108">
        <f t="shared" si="91"/>
        <v>35938.850841124658</v>
      </c>
      <c r="EX18" s="108">
        <f t="shared" si="91"/>
        <v>35944.105717808015</v>
      </c>
      <c r="EY18" s="108">
        <f t="shared" si="91"/>
        <v>35949.361362844516</v>
      </c>
      <c r="EZ18" s="108">
        <f t="shared" si="91"/>
        <v>35954.617776346509</v>
      </c>
      <c r="FA18" s="108">
        <f t="shared" si="91"/>
        <v>33711.524949227016</v>
      </c>
      <c r="FB18" s="108">
        <f t="shared" si="92"/>
        <v>33716.454152645325</v>
      </c>
      <c r="FC18" s="108">
        <f t="shared" si="92"/>
        <v>33721.384076797753</v>
      </c>
      <c r="FD18" s="108">
        <f t="shared" si="92"/>
        <v>33726.314721789691</v>
      </c>
      <c r="FE18" s="108">
        <f t="shared" si="92"/>
        <v>33731.246087726533</v>
      </c>
    </row>
    <row r="19" spans="1:161" ht="15.75" x14ac:dyDescent="0.25">
      <c r="A19" s="47" t="s">
        <v>178</v>
      </c>
      <c r="B19" s="12">
        <f>'Urb proj of all 25 ARs '!R19</f>
        <v>47479.037420251931</v>
      </c>
      <c r="C19" s="12">
        <f>'Urb proj of all 25 ARs '!S19</f>
        <v>47841.383696308272</v>
      </c>
      <c r="D19" s="100">
        <f t="shared" si="10"/>
        <v>7.6317106610460624E-3</v>
      </c>
      <c r="E19" s="101">
        <f t="shared" si="11"/>
        <v>1.4621715943530234E-4</v>
      </c>
      <c r="F19" s="69">
        <f t="shared" si="12"/>
        <v>47485.979670236244</v>
      </c>
      <c r="G19" s="69">
        <f t="shared" si="13"/>
        <v>47492.922935296629</v>
      </c>
      <c r="H19" s="69">
        <f>G19*(1+$E$19)</f>
        <v>47499.867215581507</v>
      </c>
      <c r="I19" s="69">
        <f t="shared" ref="I19:BE19" si="95">H19*(1+$E$19)</f>
        <v>47506.812511239325</v>
      </c>
      <c r="J19" s="69">
        <f t="shared" si="95"/>
        <v>47513.758822418546</v>
      </c>
      <c r="K19" s="69">
        <f t="shared" si="95"/>
        <v>47520.706149267651</v>
      </c>
      <c r="L19" s="69">
        <f t="shared" si="95"/>
        <v>47527.654491935158</v>
      </c>
      <c r="M19" s="69">
        <f t="shared" si="95"/>
        <v>47534.603850569591</v>
      </c>
      <c r="N19" s="69">
        <f t="shared" si="95"/>
        <v>47541.554225319502</v>
      </c>
      <c r="O19" s="69">
        <f t="shared" si="95"/>
        <v>47548.505616333467</v>
      </c>
      <c r="P19" s="69">
        <f t="shared" si="95"/>
        <v>47555.458023760082</v>
      </c>
      <c r="Q19" s="69">
        <f t="shared" si="95"/>
        <v>47562.41144774796</v>
      </c>
      <c r="R19" s="69">
        <f t="shared" si="95"/>
        <v>47569.36588844574</v>
      </c>
      <c r="S19" s="69">
        <f t="shared" si="95"/>
        <v>47576.321346002085</v>
      </c>
      <c r="T19" s="69">
        <f t="shared" si="95"/>
        <v>47583.27782056568</v>
      </c>
      <c r="U19" s="69">
        <f t="shared" si="95"/>
        <v>47590.235312285222</v>
      </c>
      <c r="V19" s="69">
        <f t="shared" si="95"/>
        <v>47597.19382130944</v>
      </c>
      <c r="W19" s="69">
        <f t="shared" si="95"/>
        <v>47604.153347787083</v>
      </c>
      <c r="X19" s="69">
        <f t="shared" si="95"/>
        <v>47611.113891866917</v>
      </c>
      <c r="Y19" s="69">
        <f t="shared" si="95"/>
        <v>47618.075453697733</v>
      </c>
      <c r="Z19" s="69">
        <f t="shared" si="95"/>
        <v>47625.038033428347</v>
      </c>
      <c r="AA19" s="69">
        <f t="shared" si="95"/>
        <v>47632.001631207597</v>
      </c>
      <c r="AB19" s="69">
        <f t="shared" si="95"/>
        <v>47638.966247184333</v>
      </c>
      <c r="AC19" s="69">
        <f t="shared" si="95"/>
        <v>47645.931881507429</v>
      </c>
      <c r="AD19" s="69">
        <f t="shared" si="95"/>
        <v>47652.898534325788</v>
      </c>
      <c r="AE19" s="69">
        <f t="shared" si="95"/>
        <v>47659.866205788334</v>
      </c>
      <c r="AF19" s="69">
        <f t="shared" si="95"/>
        <v>47666.834896044013</v>
      </c>
      <c r="AG19" s="69">
        <f t="shared" si="95"/>
        <v>47673.804605241785</v>
      </c>
      <c r="AH19" s="69">
        <f t="shared" si="95"/>
        <v>47680.775333530633</v>
      </c>
      <c r="AI19" s="69">
        <f t="shared" si="95"/>
        <v>47687.747081059577</v>
      </c>
      <c r="AJ19" s="69">
        <f t="shared" si="95"/>
        <v>47694.719847977642</v>
      </c>
      <c r="AK19" s="69">
        <f t="shared" si="95"/>
        <v>47701.693634433876</v>
      </c>
      <c r="AL19" s="69">
        <f t="shared" si="95"/>
        <v>47708.668440577356</v>
      </c>
      <c r="AM19" s="69">
        <f t="shared" si="95"/>
        <v>47715.644266557181</v>
      </c>
      <c r="AN19" s="69">
        <f t="shared" si="95"/>
        <v>47722.621112522465</v>
      </c>
      <c r="AO19" s="69">
        <f t="shared" si="95"/>
        <v>47729.598978622344</v>
      </c>
      <c r="AP19" s="69">
        <f t="shared" si="95"/>
        <v>47736.577865005987</v>
      </c>
      <c r="AQ19" s="69">
        <f t="shared" si="95"/>
        <v>47743.557771822569</v>
      </c>
      <c r="AR19" s="69">
        <f t="shared" si="95"/>
        <v>47750.538699221303</v>
      </c>
      <c r="AS19" s="69">
        <f t="shared" si="95"/>
        <v>47757.520647351412</v>
      </c>
      <c r="AT19" s="69">
        <f t="shared" si="95"/>
        <v>47764.503616362141</v>
      </c>
      <c r="AU19" s="69">
        <f t="shared" si="95"/>
        <v>47771.487606402763</v>
      </c>
      <c r="AV19" s="69">
        <f t="shared" si="95"/>
        <v>47778.472617622567</v>
      </c>
      <c r="AW19" s="69">
        <f t="shared" si="95"/>
        <v>47785.458650170876</v>
      </c>
      <c r="AX19" s="69">
        <f t="shared" si="95"/>
        <v>47792.445704197016</v>
      </c>
      <c r="AY19" s="69">
        <f t="shared" si="95"/>
        <v>47799.433779850347</v>
      </c>
      <c r="AZ19" s="69">
        <f t="shared" si="95"/>
        <v>47806.422877280253</v>
      </c>
      <c r="BA19" s="69">
        <f t="shared" si="95"/>
        <v>47813.412996636129</v>
      </c>
      <c r="BB19" s="69">
        <f t="shared" si="95"/>
        <v>47820.404138067403</v>
      </c>
      <c r="BC19" s="69">
        <f t="shared" si="95"/>
        <v>47827.396301723522</v>
      </c>
      <c r="BD19" s="69">
        <f t="shared" si="95"/>
        <v>47834.38948775395</v>
      </c>
      <c r="BE19" s="69">
        <f t="shared" si="95"/>
        <v>47841.38369630817</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48156.454367579412</v>
      </c>
      <c r="DG19" s="108">
        <f t="shared" si="15"/>
        <v>48163.495667545518</v>
      </c>
      <c r="DH19" s="108">
        <f t="shared" si="15"/>
        <v>48170.537997070496</v>
      </c>
      <c r="DI19" s="108">
        <f t="shared" si="15"/>
        <v>48177.581356304901</v>
      </c>
      <c r="DJ19" s="108">
        <f t="shared" si="15"/>
        <v>51911.736083330317</v>
      </c>
      <c r="DK19" s="108">
        <f t="shared" si="15"/>
        <v>51919.326469921769</v>
      </c>
      <c r="DL19" s="108">
        <f t="shared" si="15"/>
        <v>51926.917966358</v>
      </c>
      <c r="DM19" s="108">
        <f t="shared" si="15"/>
        <v>51934.510572801271</v>
      </c>
      <c r="DN19" s="108">
        <f t="shared" si="15"/>
        <v>46056.219047388186</v>
      </c>
      <c r="DO19" s="108">
        <f t="shared" si="15"/>
        <v>46062.95325691162</v>
      </c>
      <c r="DP19" s="108">
        <f t="shared" si="15"/>
        <v>46069.68845109205</v>
      </c>
      <c r="DQ19" s="108">
        <f t="shared" si="15"/>
        <v>46076.424630073438</v>
      </c>
      <c r="DR19" s="108">
        <f t="shared" si="15"/>
        <v>46083.161793999781</v>
      </c>
      <c r="DS19" s="108">
        <f t="shared" si="15"/>
        <v>47149.655536097627</v>
      </c>
      <c r="DT19" s="108">
        <f t="shared" si="15"/>
        <v>47156.54962479847</v>
      </c>
      <c r="DU19" s="108">
        <f t="shared" si="15"/>
        <v>47163.444721533371</v>
      </c>
      <c r="DV19" s="108">
        <f t="shared" si="90"/>
        <v>47170.340826449741</v>
      </c>
      <c r="DW19" s="108">
        <f t="shared" si="90"/>
        <v>46531.967756193</v>
      </c>
      <c r="DX19" s="108">
        <f t="shared" si="90"/>
        <v>46538.77152834124</v>
      </c>
      <c r="DY19" s="108">
        <f t="shared" si="90"/>
        <v>46545.576295317718</v>
      </c>
      <c r="DZ19" s="108">
        <f t="shared" si="90"/>
        <v>46552.382057267903</v>
      </c>
      <c r="EA19" s="108">
        <f t="shared" si="90"/>
        <v>47750.312975004097</v>
      </c>
      <c r="EB19" s="108">
        <f t="shared" si="90"/>
        <v>47757.294890129459</v>
      </c>
      <c r="EC19" s="108">
        <f t="shared" si="90"/>
        <v>47764.277826130601</v>
      </c>
      <c r="ED19" s="108">
        <f t="shared" si="90"/>
        <v>47771.261783156813</v>
      </c>
      <c r="EE19" s="108">
        <f t="shared" si="90"/>
        <v>47778.24676135739</v>
      </c>
      <c r="EF19" s="108">
        <f t="shared" si="90"/>
        <v>47512.720304562172</v>
      </c>
      <c r="EG19" s="108">
        <f t="shared" si="90"/>
        <v>47519.667479562144</v>
      </c>
      <c r="EH19" s="108">
        <f t="shared" si="90"/>
        <v>47526.615670358318</v>
      </c>
      <c r="EI19" s="108">
        <f t="shared" si="90"/>
        <v>47533.564877099212</v>
      </c>
      <c r="EJ19" s="108">
        <f t="shared" si="90"/>
        <v>47728.976397961909</v>
      </c>
      <c r="EK19" s="108">
        <f t="shared" si="90"/>
        <v>47735.955193313574</v>
      </c>
      <c r="EL19" s="108">
        <f t="shared" si="91"/>
        <v>47742.935009084867</v>
      </c>
      <c r="EM19" s="108">
        <f t="shared" si="91"/>
        <v>47749.915845425006</v>
      </c>
      <c r="EN19" s="108">
        <f t="shared" si="91"/>
        <v>52120.970551325227</v>
      </c>
      <c r="EO19" s="108">
        <f t="shared" si="91"/>
        <v>52128.591531586244</v>
      </c>
      <c r="EP19" s="108">
        <f t="shared" si="91"/>
        <v>52136.213626165365</v>
      </c>
      <c r="EQ19" s="108">
        <f t="shared" si="91"/>
        <v>52143.836835225491</v>
      </c>
      <c r="ER19" s="108">
        <f t="shared" si="91"/>
        <v>52151.461158929596</v>
      </c>
      <c r="ES19" s="108">
        <f t="shared" si="91"/>
        <v>50383.632003538703</v>
      </c>
      <c r="ET19" s="108">
        <f t="shared" si="91"/>
        <v>50390.998955092298</v>
      </c>
      <c r="EU19" s="108">
        <f t="shared" si="91"/>
        <v>50398.366983820619</v>
      </c>
      <c r="EV19" s="108">
        <f t="shared" si="91"/>
        <v>50405.736089881168</v>
      </c>
      <c r="EW19" s="108">
        <f t="shared" si="91"/>
        <v>50373.072980133096</v>
      </c>
      <c r="EX19" s="108">
        <f t="shared" si="91"/>
        <v>50380.438387776281</v>
      </c>
      <c r="EY19" s="108">
        <f t="shared" si="91"/>
        <v>50387.804872368441</v>
      </c>
      <c r="EZ19" s="108">
        <f t="shared" si="91"/>
        <v>50395.172434067063</v>
      </c>
      <c r="FA19" s="108">
        <f t="shared" si="91"/>
        <v>46203.588709969597</v>
      </c>
      <c r="FB19" s="108">
        <f t="shared" si="92"/>
        <v>46210.344467466486</v>
      </c>
      <c r="FC19" s="108">
        <f t="shared" si="92"/>
        <v>46217.101212771049</v>
      </c>
      <c r="FD19" s="108">
        <f t="shared" si="92"/>
        <v>46223.858946027722</v>
      </c>
      <c r="FE19" s="108">
        <f t="shared" si="92"/>
        <v>46230.617667380946</v>
      </c>
    </row>
    <row r="20" spans="1:161" ht="15.75" x14ac:dyDescent="0.25">
      <c r="A20" s="47" t="s">
        <v>195</v>
      </c>
      <c r="B20" s="12">
        <f>'Urb proj of all 25 ARs '!R20</f>
        <v>157636.17920291578</v>
      </c>
      <c r="C20" s="12">
        <f>'Urb proj of all 25 ARs '!S20</f>
        <v>158839.21291230526</v>
      </c>
      <c r="D20" s="100">
        <f t="shared" si="10"/>
        <v>7.6317106610461751E-3</v>
      </c>
      <c r="E20" s="101">
        <f t="shared" si="11"/>
        <v>1.4621715943530234E-4</v>
      </c>
      <c r="F20" s="69">
        <f t="shared" si="12"/>
        <v>157659.22831726307</v>
      </c>
      <c r="G20" s="69">
        <f t="shared" si="13"/>
        <v>157682.28080178637</v>
      </c>
      <c r="H20" s="69">
        <f>G20*(1+$E$20)</f>
        <v>157705.3366569785</v>
      </c>
      <c r="I20" s="69">
        <f t="shared" ref="I20:BE20" si="96">H20*(1+$E$20)</f>
        <v>157728.39588333227</v>
      </c>
      <c r="J20" s="69">
        <f t="shared" si="96"/>
        <v>157751.45848134061</v>
      </c>
      <c r="K20" s="69">
        <f t="shared" si="96"/>
        <v>157774.52445149652</v>
      </c>
      <c r="L20" s="69">
        <f t="shared" si="96"/>
        <v>157797.59379429306</v>
      </c>
      <c r="M20" s="69">
        <f t="shared" si="96"/>
        <v>157820.66651022338</v>
      </c>
      <c r="N20" s="69">
        <f t="shared" si="96"/>
        <v>157843.7425997807</v>
      </c>
      <c r="O20" s="69">
        <f t="shared" si="96"/>
        <v>157866.82206345827</v>
      </c>
      <c r="P20" s="69">
        <f t="shared" si="96"/>
        <v>157889.90490174945</v>
      </c>
      <c r="Q20" s="69">
        <f t="shared" si="96"/>
        <v>157912.99111514768</v>
      </c>
      <c r="R20" s="69">
        <f t="shared" si="96"/>
        <v>157936.08070414647</v>
      </c>
      <c r="S20" s="69">
        <f t="shared" si="96"/>
        <v>157959.17366923939</v>
      </c>
      <c r="T20" s="69">
        <f t="shared" si="96"/>
        <v>157982.27001092007</v>
      </c>
      <c r="U20" s="69">
        <f t="shared" si="96"/>
        <v>158005.36972968219</v>
      </c>
      <c r="V20" s="69">
        <f t="shared" si="96"/>
        <v>158028.4728260196</v>
      </c>
      <c r="W20" s="69">
        <f t="shared" si="96"/>
        <v>158051.57930042612</v>
      </c>
      <c r="X20" s="69">
        <f t="shared" si="96"/>
        <v>158074.68915339568</v>
      </c>
      <c r="Y20" s="69">
        <f t="shared" si="96"/>
        <v>158097.80238542231</v>
      </c>
      <c r="Z20" s="69">
        <f t="shared" si="96"/>
        <v>158120.91899700009</v>
      </c>
      <c r="AA20" s="69">
        <f t="shared" si="96"/>
        <v>158144.03898862313</v>
      </c>
      <c r="AB20" s="69">
        <f t="shared" si="96"/>
        <v>158167.16236078567</v>
      </c>
      <c r="AC20" s="69">
        <f t="shared" si="96"/>
        <v>158190.289113982</v>
      </c>
      <c r="AD20" s="69">
        <f t="shared" si="96"/>
        <v>158213.41924870649</v>
      </c>
      <c r="AE20" s="69">
        <f t="shared" si="96"/>
        <v>158236.55276545358</v>
      </c>
      <c r="AF20" s="69">
        <f t="shared" si="96"/>
        <v>158259.68966471779</v>
      </c>
      <c r="AG20" s="69">
        <f t="shared" si="96"/>
        <v>158282.82994699368</v>
      </c>
      <c r="AH20" s="69">
        <f t="shared" si="96"/>
        <v>158305.97361277591</v>
      </c>
      <c r="AI20" s="69">
        <f t="shared" si="96"/>
        <v>158329.1206625592</v>
      </c>
      <c r="AJ20" s="69">
        <f t="shared" si="96"/>
        <v>158352.27109683838</v>
      </c>
      <c r="AK20" s="69">
        <f t="shared" si="96"/>
        <v>158375.42491610828</v>
      </c>
      <c r="AL20" s="69">
        <f t="shared" si="96"/>
        <v>158398.58212086387</v>
      </c>
      <c r="AM20" s="69">
        <f t="shared" si="96"/>
        <v>158421.74271160015</v>
      </c>
      <c r="AN20" s="69">
        <f t="shared" si="96"/>
        <v>158444.90668881222</v>
      </c>
      <c r="AO20" s="69">
        <f t="shared" si="96"/>
        <v>158468.07405299525</v>
      </c>
      <c r="AP20" s="69">
        <f t="shared" si="96"/>
        <v>158491.24480464446</v>
      </c>
      <c r="AQ20" s="69">
        <f t="shared" si="96"/>
        <v>158514.41894425516</v>
      </c>
      <c r="AR20" s="69">
        <f t="shared" si="96"/>
        <v>158537.59647232274</v>
      </c>
      <c r="AS20" s="69">
        <f t="shared" si="96"/>
        <v>158560.77738934263</v>
      </c>
      <c r="AT20" s="69">
        <f t="shared" si="96"/>
        <v>158583.96169581034</v>
      </c>
      <c r="AU20" s="69">
        <f t="shared" si="96"/>
        <v>158607.1493922215</v>
      </c>
      <c r="AV20" s="69">
        <f t="shared" si="96"/>
        <v>158630.34047907178</v>
      </c>
      <c r="AW20" s="69">
        <f t="shared" si="96"/>
        <v>158653.53495685689</v>
      </c>
      <c r="AX20" s="69">
        <f t="shared" si="96"/>
        <v>158676.73282607266</v>
      </c>
      <c r="AY20" s="69">
        <f t="shared" si="96"/>
        <v>158699.93408721496</v>
      </c>
      <c r="AZ20" s="69">
        <f t="shared" si="96"/>
        <v>158723.13874077977</v>
      </c>
      <c r="BA20" s="69">
        <f t="shared" si="96"/>
        <v>158746.34678726312</v>
      </c>
      <c r="BB20" s="69">
        <f t="shared" si="96"/>
        <v>158769.55822716109</v>
      </c>
      <c r="BC20" s="69">
        <f t="shared" si="96"/>
        <v>158792.77306096986</v>
      </c>
      <c r="BD20" s="69">
        <f t="shared" si="96"/>
        <v>158815.99128918568</v>
      </c>
      <c r="BE20" s="69">
        <f t="shared" si="96"/>
        <v>158839.21291230488</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172547.56795335535</v>
      </c>
      <c r="DG20" s="108">
        <f t="shared" si="15"/>
        <v>172572.79736860894</v>
      </c>
      <c r="DH20" s="108">
        <f t="shared" si="15"/>
        <v>172598.03047283599</v>
      </c>
      <c r="DI20" s="108">
        <f t="shared" si="15"/>
        <v>172623.26726657586</v>
      </c>
      <c r="DJ20" s="108">
        <f t="shared" si="15"/>
        <v>196584.38658429755</v>
      </c>
      <c r="DK20" s="108">
        <f t="shared" si="15"/>
        <v>196613.13059489321</v>
      </c>
      <c r="DL20" s="108">
        <f t="shared" si="15"/>
        <v>196641.87880835647</v>
      </c>
      <c r="DM20" s="108">
        <f t="shared" si="15"/>
        <v>196670.63122530186</v>
      </c>
      <c r="DN20" s="108">
        <f t="shared" si="15"/>
        <v>174993.88466613082</v>
      </c>
      <c r="DO20" s="108">
        <f t="shared" si="15"/>
        <v>175019.47177486526</v>
      </c>
      <c r="DP20" s="108">
        <f t="shared" si="15"/>
        <v>175045.06262487403</v>
      </c>
      <c r="DQ20" s="108">
        <f t="shared" si="15"/>
        <v>175070.65721670419</v>
      </c>
      <c r="DR20" s="108">
        <f t="shared" si="15"/>
        <v>175096.25555090289</v>
      </c>
      <c r="DS20" s="108">
        <f t="shared" si="15"/>
        <v>177884.33903891311</v>
      </c>
      <c r="DT20" s="108">
        <f t="shared" si="15"/>
        <v>177910.34878167542</v>
      </c>
      <c r="DU20" s="108">
        <f t="shared" si="15"/>
        <v>177936.3623275084</v>
      </c>
      <c r="DV20" s="108">
        <f t="shared" si="90"/>
        <v>177962.37967696818</v>
      </c>
      <c r="DW20" s="108">
        <f t="shared" si="90"/>
        <v>180735.83001915397</v>
      </c>
      <c r="DX20" s="108">
        <f t="shared" si="90"/>
        <v>180762.25669882755</v>
      </c>
      <c r="DY20" s="108">
        <f t="shared" si="90"/>
        <v>180788.68724253518</v>
      </c>
      <c r="DZ20" s="108">
        <f t="shared" si="90"/>
        <v>180815.12165084184</v>
      </c>
      <c r="EA20" s="108">
        <f t="shared" si="90"/>
        <v>183737.67714954636</v>
      </c>
      <c r="EB20" s="108">
        <f t="shared" si="90"/>
        <v>183764.54275078041</v>
      </c>
      <c r="EC20" s="108">
        <f t="shared" si="90"/>
        <v>183791.41228022633</v>
      </c>
      <c r="ED20" s="108">
        <f t="shared" si="90"/>
        <v>183818.28573845857</v>
      </c>
      <c r="EE20" s="108">
        <f t="shared" si="90"/>
        <v>183845.16312605151</v>
      </c>
      <c r="EF20" s="108">
        <f t="shared" si="90"/>
        <v>193231.24714843286</v>
      </c>
      <c r="EG20" s="108">
        <f t="shared" si="90"/>
        <v>193259.50087250501</v>
      </c>
      <c r="EH20" s="108">
        <f t="shared" si="90"/>
        <v>193287.7587277565</v>
      </c>
      <c r="EI20" s="108">
        <f t="shared" si="90"/>
        <v>193316.02071479126</v>
      </c>
      <c r="EJ20" s="108">
        <f t="shared" si="90"/>
        <v>196398.77491400368</v>
      </c>
      <c r="EK20" s="108">
        <f t="shared" si="90"/>
        <v>196427.49178498817</v>
      </c>
      <c r="EL20" s="108">
        <f t="shared" si="91"/>
        <v>196456.21285487196</v>
      </c>
      <c r="EM20" s="108">
        <f t="shared" si="91"/>
        <v>196484.93812426901</v>
      </c>
      <c r="EN20" s="108">
        <f t="shared" si="91"/>
        <v>212036.29536790086</v>
      </c>
      <c r="EO20" s="108">
        <f t="shared" si="91"/>
        <v>212067.29871270675</v>
      </c>
      <c r="EP20" s="108">
        <f t="shared" si="91"/>
        <v>212098.30659073364</v>
      </c>
      <c r="EQ20" s="108">
        <f t="shared" si="91"/>
        <v>212129.31900264436</v>
      </c>
      <c r="ER20" s="108">
        <f t="shared" si="91"/>
        <v>212160.33594910189</v>
      </c>
      <c r="ES20" s="108">
        <f t="shared" si="91"/>
        <v>190345.47867539324</v>
      </c>
      <c r="ET20" s="108">
        <f t="shared" si="91"/>
        <v>190373.3104505965</v>
      </c>
      <c r="EU20" s="108">
        <f t="shared" si="91"/>
        <v>190401.14629528287</v>
      </c>
      <c r="EV20" s="108">
        <f t="shared" si="91"/>
        <v>190428.98621004741</v>
      </c>
      <c r="EW20" s="108">
        <f t="shared" si="91"/>
        <v>187601.21068804426</v>
      </c>
      <c r="EX20" s="108">
        <f t="shared" si="91"/>
        <v>187628.64120417772</v>
      </c>
      <c r="EY20" s="108">
        <f t="shared" si="91"/>
        <v>187656.07573112327</v>
      </c>
      <c r="EZ20" s="108">
        <f t="shared" si="91"/>
        <v>187683.51426946747</v>
      </c>
      <c r="FA20" s="108">
        <f t="shared" si="91"/>
        <v>173958.7139818022</v>
      </c>
      <c r="FB20" s="108">
        <f t="shared" si="92"/>
        <v>173984.14973081966</v>
      </c>
      <c r="FC20" s="108">
        <f t="shared" si="92"/>
        <v>174009.58919898007</v>
      </c>
      <c r="FD20" s="108">
        <f t="shared" si="92"/>
        <v>174035.03238682722</v>
      </c>
      <c r="FE20" s="108">
        <f t="shared" si="92"/>
        <v>174060.47929490506</v>
      </c>
    </row>
    <row r="21" spans="1:161" ht="15.75" x14ac:dyDescent="0.25">
      <c r="A21" s="47" t="s">
        <v>180</v>
      </c>
      <c r="B21" s="12">
        <f>'Urb proj of all 25 ARs '!R21</f>
        <v>86777.050095686325</v>
      </c>
      <c r="C21" s="12">
        <f>'Urb proj of all 25 ARs '!S21</f>
        <v>87439.307434035713</v>
      </c>
      <c r="D21" s="100">
        <f t="shared" si="10"/>
        <v>7.6317106610461743E-3</v>
      </c>
      <c r="E21" s="101">
        <f t="shared" si="11"/>
        <v>1.4621715943530234E-4</v>
      </c>
      <c r="F21" s="69">
        <f t="shared" si="12"/>
        <v>86789.738389455495</v>
      </c>
      <c r="G21" s="69">
        <f t="shared" si="13"/>
        <v>86802.428538470936</v>
      </c>
      <c r="H21" s="69">
        <f>G21*(1+$E$21)</f>
        <v>86815.120543003912</v>
      </c>
      <c r="I21" s="69">
        <f t="shared" ref="I21:BE21" si="97">H21*(1+$E$21)</f>
        <v>86827.814403325741</v>
      </c>
      <c r="J21" s="69">
        <f t="shared" si="97"/>
        <v>86840.510119707775</v>
      </c>
      <c r="K21" s="69">
        <f t="shared" si="97"/>
        <v>86853.207692421391</v>
      </c>
      <c r="L21" s="69">
        <f t="shared" si="97"/>
        <v>86865.907121738026</v>
      </c>
      <c r="M21" s="69">
        <f t="shared" si="97"/>
        <v>86878.608407929132</v>
      </c>
      <c r="N21" s="69">
        <f t="shared" si="97"/>
        <v>86891.311551266233</v>
      </c>
      <c r="O21" s="69">
        <f t="shared" si="97"/>
        <v>86904.016552020868</v>
      </c>
      <c r="P21" s="69">
        <f t="shared" si="97"/>
        <v>86916.72341046462</v>
      </c>
      <c r="Q21" s="69">
        <f t="shared" si="97"/>
        <v>86929.432126869127</v>
      </c>
      <c r="R21" s="69">
        <f t="shared" si="97"/>
        <v>86942.142701506047</v>
      </c>
      <c r="S21" s="69">
        <f t="shared" si="97"/>
        <v>86954.855134647078</v>
      </c>
      <c r="T21" s="69">
        <f t="shared" si="97"/>
        <v>86967.569426563976</v>
      </c>
      <c r="U21" s="69">
        <f t="shared" si="97"/>
        <v>86980.285577528513</v>
      </c>
      <c r="V21" s="69">
        <f t="shared" si="97"/>
        <v>86993.003587812535</v>
      </c>
      <c r="W21" s="69">
        <f t="shared" si="97"/>
        <v>87005.723457687884</v>
      </c>
      <c r="X21" s="69">
        <f t="shared" si="97"/>
        <v>87018.445187426478</v>
      </c>
      <c r="Y21" s="69">
        <f t="shared" si="97"/>
        <v>87031.168777300263</v>
      </c>
      <c r="Z21" s="69">
        <f t="shared" si="97"/>
        <v>87043.894227581215</v>
      </c>
      <c r="AA21" s="69">
        <f t="shared" si="97"/>
        <v>87056.621538541352</v>
      </c>
      <c r="AB21" s="69">
        <f t="shared" si="97"/>
        <v>87069.350710452753</v>
      </c>
      <c r="AC21" s="69">
        <f t="shared" si="97"/>
        <v>87082.081743587507</v>
      </c>
      <c r="AD21" s="69">
        <f t="shared" si="97"/>
        <v>87094.814638217766</v>
      </c>
      <c r="AE21" s="69">
        <f t="shared" si="97"/>
        <v>87107.549394615708</v>
      </c>
      <c r="AF21" s="69">
        <f t="shared" si="97"/>
        <v>87120.286013053556</v>
      </c>
      <c r="AG21" s="69">
        <f t="shared" si="97"/>
        <v>87133.024493803576</v>
      </c>
      <c r="AH21" s="69">
        <f t="shared" si="97"/>
        <v>87145.764837138064</v>
      </c>
      <c r="AI21" s="69">
        <f t="shared" si="97"/>
        <v>87158.507043329373</v>
      </c>
      <c r="AJ21" s="69">
        <f t="shared" si="97"/>
        <v>87171.251112649872</v>
      </c>
      <c r="AK21" s="69">
        <f t="shared" si="97"/>
        <v>87183.997045371987</v>
      </c>
      <c r="AL21" s="69">
        <f t="shared" si="97"/>
        <v>87196.744841768174</v>
      </c>
      <c r="AM21" s="69">
        <f t="shared" si="97"/>
        <v>87209.494502110945</v>
      </c>
      <c r="AN21" s="69">
        <f t="shared" si="97"/>
        <v>87222.24602667283</v>
      </c>
      <c r="AO21" s="69">
        <f t="shared" si="97"/>
        <v>87234.999415726415</v>
      </c>
      <c r="AP21" s="69">
        <f t="shared" si="97"/>
        <v>87247.754669544316</v>
      </c>
      <c r="AQ21" s="69">
        <f t="shared" si="97"/>
        <v>87260.511788399206</v>
      </c>
      <c r="AR21" s="69">
        <f t="shared" si="97"/>
        <v>87273.270772563774</v>
      </c>
      <c r="AS21" s="69">
        <f t="shared" si="97"/>
        <v>87286.031622310766</v>
      </c>
      <c r="AT21" s="69">
        <f t="shared" si="97"/>
        <v>87298.794337912957</v>
      </c>
      <c r="AU21" s="69">
        <f t="shared" si="97"/>
        <v>87311.558919643168</v>
      </c>
      <c r="AV21" s="69">
        <f t="shared" si="97"/>
        <v>87324.325367774261</v>
      </c>
      <c r="AW21" s="69">
        <f t="shared" si="97"/>
        <v>87337.093682579143</v>
      </c>
      <c r="AX21" s="69">
        <f t="shared" si="97"/>
        <v>87349.863864330749</v>
      </c>
      <c r="AY21" s="69">
        <f t="shared" si="97"/>
        <v>87362.635913302045</v>
      </c>
      <c r="AZ21" s="69">
        <f t="shared" si="97"/>
        <v>87375.409829766068</v>
      </c>
      <c r="BA21" s="69">
        <f t="shared" si="97"/>
        <v>87388.185613995869</v>
      </c>
      <c r="BB21" s="69">
        <f t="shared" si="97"/>
        <v>87400.963266264545</v>
      </c>
      <c r="BC21" s="69">
        <f t="shared" si="97"/>
        <v>87413.742786845251</v>
      </c>
      <c r="BD21" s="69">
        <f t="shared" si="97"/>
        <v>87426.524176011153</v>
      </c>
      <c r="BE21" s="69">
        <f t="shared" si="97"/>
        <v>87439.307434035465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105367.2505859048</v>
      </c>
      <c r="DG21" s="108">
        <f t="shared" si="15"/>
        <v>105382.65708598297</v>
      </c>
      <c r="DH21" s="108">
        <f t="shared" si="15"/>
        <v>105398.06583875582</v>
      </c>
      <c r="DI21" s="108">
        <f t="shared" si="15"/>
        <v>105413.47684455274</v>
      </c>
      <c r="DJ21" s="108">
        <f t="shared" si="15"/>
        <v>118356.41654972076</v>
      </c>
      <c r="DK21" s="108">
        <f t="shared" si="15"/>
        <v>118373.72228874959</v>
      </c>
      <c r="DL21" s="108">
        <f t="shared" si="15"/>
        <v>118391.03055817445</v>
      </c>
      <c r="DM21" s="108">
        <f t="shared" si="15"/>
        <v>118408.34135836527</v>
      </c>
      <c r="DN21" s="108">
        <f t="shared" si="15"/>
        <v>99903.207043502334</v>
      </c>
      <c r="DO21" s="108">
        <f t="shared" si="15"/>
        <v>99917.81460665472</v>
      </c>
      <c r="DP21" s="108">
        <f t="shared" si="15"/>
        <v>99932.424305683482</v>
      </c>
      <c r="DQ21" s="108">
        <f t="shared" si="15"/>
        <v>99947.036140900949</v>
      </c>
      <c r="DR21" s="108">
        <f t="shared" si="15"/>
        <v>99961.650112619449</v>
      </c>
      <c r="DS21" s="108">
        <f t="shared" si="15"/>
        <v>102844.01684758265</v>
      </c>
      <c r="DT21" s="108">
        <f t="shared" si="15"/>
        <v>102859.05440759103</v>
      </c>
      <c r="DU21" s="108">
        <f t="shared" si="15"/>
        <v>102874.0941663487</v>
      </c>
      <c r="DV21" s="108">
        <f t="shared" si="90"/>
        <v>102889.13612417718</v>
      </c>
      <c r="DW21" s="108">
        <f t="shared" si="90"/>
        <v>104167.51254169839</v>
      </c>
      <c r="DX21" s="108">
        <f t="shared" si="90"/>
        <v>104182.74361948769</v>
      </c>
      <c r="DY21" s="108">
        <f t="shared" si="90"/>
        <v>104197.97692432191</v>
      </c>
      <c r="DZ21" s="108">
        <f t="shared" si="90"/>
        <v>104213.21245652669</v>
      </c>
      <c r="EA21" s="108">
        <f t="shared" si="90"/>
        <v>111206.14437990919</v>
      </c>
      <c r="EB21" s="108">
        <f t="shared" si="90"/>
        <v>111222.40462645217</v>
      </c>
      <c r="EC21" s="108">
        <f t="shared" si="90"/>
        <v>111238.66725052222</v>
      </c>
      <c r="ED21" s="108">
        <f t="shared" si="90"/>
        <v>111254.93225246696</v>
      </c>
      <c r="EE21" s="108">
        <f t="shared" si="90"/>
        <v>111271.19963263407</v>
      </c>
      <c r="EF21" s="108">
        <f t="shared" si="90"/>
        <v>109700.43953424174</v>
      </c>
      <c r="EG21" s="108">
        <f t="shared" si="90"/>
        <v>109716.47962089925</v>
      </c>
      <c r="EH21" s="108">
        <f t="shared" si="90"/>
        <v>109732.52205289264</v>
      </c>
      <c r="EI21" s="108">
        <f t="shared" si="90"/>
        <v>109748.5668305649</v>
      </c>
      <c r="EJ21" s="108">
        <f t="shared" si="90"/>
        <v>117088.95957379685</v>
      </c>
      <c r="EK21" s="108">
        <f t="shared" si="90"/>
        <v>117106.07998886697</v>
      </c>
      <c r="EL21" s="108">
        <f t="shared" si="91"/>
        <v>117123.20290723554</v>
      </c>
      <c r="EM21" s="108">
        <f t="shared" si="91"/>
        <v>117140.32832926861</v>
      </c>
      <c r="EN21" s="108">
        <f t="shared" si="91"/>
        <v>125764.16164917125</v>
      </c>
      <c r="EO21" s="108">
        <f t="shared" si="91"/>
        <v>125782.55052764635</v>
      </c>
      <c r="EP21" s="108">
        <f t="shared" si="91"/>
        <v>125800.94209489101</v>
      </c>
      <c r="EQ21" s="108">
        <f t="shared" si="91"/>
        <v>125819.33635129842</v>
      </c>
      <c r="ER21" s="108">
        <f t="shared" si="91"/>
        <v>125837.73329726173</v>
      </c>
      <c r="ES21" s="108">
        <f t="shared" si="91"/>
        <v>120543.47138197893</v>
      </c>
      <c r="ET21" s="108">
        <f t="shared" si="91"/>
        <v>120561.09690595287</v>
      </c>
      <c r="EU21" s="108">
        <f t="shared" si="91"/>
        <v>120578.72500708085</v>
      </c>
      <c r="EV21" s="108">
        <f t="shared" si="91"/>
        <v>120596.35568573971</v>
      </c>
      <c r="EW21" s="108">
        <f t="shared" si="91"/>
        <v>113811.19312762054</v>
      </c>
      <c r="EX21" s="108">
        <f t="shared" si="91"/>
        <v>113827.83427699162</v>
      </c>
      <c r="EY21" s="108">
        <f t="shared" si="91"/>
        <v>113844.47785958427</v>
      </c>
      <c r="EZ21" s="108">
        <f t="shared" si="91"/>
        <v>113861.12387575429</v>
      </c>
      <c r="FA21" s="108">
        <f t="shared" si="91"/>
        <v>102744.68787165868</v>
      </c>
      <c r="FB21" s="108">
        <f t="shared" si="92"/>
        <v>102759.71090806634</v>
      </c>
      <c r="FC21" s="108">
        <f t="shared" si="92"/>
        <v>102774.73614109971</v>
      </c>
      <c r="FD21" s="108">
        <f t="shared" si="92"/>
        <v>102789.76357107997</v>
      </c>
      <c r="FE21" s="108">
        <f t="shared" si="92"/>
        <v>102804.79319832835</v>
      </c>
    </row>
    <row r="22" spans="1:161" ht="15.75" x14ac:dyDescent="0.25">
      <c r="A22" s="47" t="s">
        <v>181</v>
      </c>
      <c r="B22" s="12">
        <f>'Urb proj of all 25 ARs '!R22</f>
        <v>258335.08280364031</v>
      </c>
      <c r="C22" s="12">
        <f>'Urb proj of all 25 ARs '!S22</f>
        <v>260306.6214091951</v>
      </c>
      <c r="D22" s="100">
        <f t="shared" si="10"/>
        <v>7.6317106610461665E-3</v>
      </c>
      <c r="E22" s="101">
        <f t="shared" si="11"/>
        <v>1.4621715943530234E-4</v>
      </c>
      <c r="F22" s="69">
        <f t="shared" si="12"/>
        <v>258372.85582563034</v>
      </c>
      <c r="G22" s="69">
        <f t="shared" si="13"/>
        <v>258410.63437068436</v>
      </c>
      <c r="H22" s="69">
        <f>G22*(1+$E$22)</f>
        <v>258448.41843960993</v>
      </c>
      <c r="I22" s="69">
        <f t="shared" ref="I22:BD22" si="98">H22*(1+$E$22)</f>
        <v>258486.2080332147</v>
      </c>
      <c r="J22" s="69">
        <f t="shared" si="98"/>
        <v>258524.00315230651</v>
      </c>
      <c r="K22" s="69">
        <f t="shared" si="98"/>
        <v>258561.80379769328</v>
      </c>
      <c r="L22" s="69">
        <f t="shared" si="98"/>
        <v>258599.60997018305</v>
      </c>
      <c r="M22" s="69">
        <f t="shared" si="98"/>
        <v>258637.42167058398</v>
      </c>
      <c r="N22" s="69">
        <f t="shared" si="98"/>
        <v>258675.23889970433</v>
      </c>
      <c r="O22" s="69">
        <f t="shared" si="98"/>
        <v>258713.0616583525</v>
      </c>
      <c r="P22" s="69">
        <f t="shared" si="98"/>
        <v>258750.88994733698</v>
      </c>
      <c r="Q22" s="69">
        <f t="shared" si="98"/>
        <v>258788.72376746644</v>
      </c>
      <c r="R22" s="69">
        <f t="shared" si="98"/>
        <v>258826.5631195496</v>
      </c>
      <c r="S22" s="69">
        <f t="shared" si="98"/>
        <v>258864.40800439534</v>
      </c>
      <c r="T22" s="69">
        <f t="shared" si="98"/>
        <v>258902.25842281265</v>
      </c>
      <c r="U22" s="69">
        <f t="shared" si="98"/>
        <v>258940.11437561063</v>
      </c>
      <c r="V22" s="69">
        <f t="shared" si="98"/>
        <v>258977.97586359849</v>
      </c>
      <c r="W22" s="69">
        <f t="shared" si="98"/>
        <v>259015.84288758558</v>
      </c>
      <c r="X22" s="69">
        <f t="shared" si="98"/>
        <v>259053.71544838135</v>
      </c>
      <c r="Y22" s="69">
        <f t="shared" si="98"/>
        <v>259091.59354679537</v>
      </c>
      <c r="Z22" s="69">
        <f t="shared" si="98"/>
        <v>259129.47718363735</v>
      </c>
      <c r="AA22" s="69">
        <f t="shared" si="98"/>
        <v>259167.3663597171</v>
      </c>
      <c r="AB22" s="69">
        <f t="shared" si="98"/>
        <v>259205.26107584455</v>
      </c>
      <c r="AC22" s="69">
        <f t="shared" si="98"/>
        <v>259243.16133282974</v>
      </c>
      <c r="AD22" s="69">
        <f t="shared" si="98"/>
        <v>259281.06713148285</v>
      </c>
      <c r="AE22" s="69">
        <f t="shared" si="98"/>
        <v>259318.97847261417</v>
      </c>
      <c r="AF22" s="69">
        <f t="shared" si="98"/>
        <v>259356.89535703408</v>
      </c>
      <c r="AG22" s="69">
        <f t="shared" si="98"/>
        <v>259394.81778555314</v>
      </c>
      <c r="AH22" s="69">
        <f t="shared" si="98"/>
        <v>259432.74575898197</v>
      </c>
      <c r="AI22" s="69">
        <f t="shared" si="98"/>
        <v>259470.67927813134</v>
      </c>
      <c r="AJ22" s="69">
        <f t="shared" si="98"/>
        <v>259508.61834381215</v>
      </c>
      <c r="AK22" s="69">
        <f t="shared" si="98"/>
        <v>259546.56295683538</v>
      </c>
      <c r="AL22" s="69">
        <f t="shared" si="98"/>
        <v>259584.51311801211</v>
      </c>
      <c r="AM22" s="69">
        <f t="shared" si="98"/>
        <v>259622.46882815362</v>
      </c>
      <c r="AN22" s="69">
        <f t="shared" si="98"/>
        <v>259660.43008807127</v>
      </c>
      <c r="AO22" s="69">
        <f t="shared" si="98"/>
        <v>259698.3968985765</v>
      </c>
      <c r="AP22" s="69">
        <f t="shared" si="98"/>
        <v>259736.36926048092</v>
      </c>
      <c r="AQ22" s="69">
        <f t="shared" si="98"/>
        <v>259774.34717459622</v>
      </c>
      <c r="AR22" s="69">
        <f t="shared" si="98"/>
        <v>259812.33064173424</v>
      </c>
      <c r="AS22" s="69">
        <f t="shared" si="98"/>
        <v>259850.31966270693</v>
      </c>
      <c r="AT22" s="69">
        <f t="shared" si="98"/>
        <v>259888.31423832636</v>
      </c>
      <c r="AU22" s="69">
        <f t="shared" si="98"/>
        <v>259926.31436940472</v>
      </c>
      <c r="AV22" s="69">
        <f t="shared" si="98"/>
        <v>259964.32005675431</v>
      </c>
      <c r="AW22" s="69">
        <f t="shared" si="98"/>
        <v>260002.33130118754</v>
      </c>
      <c r="AX22" s="69">
        <f t="shared" si="98"/>
        <v>260040.34810351697</v>
      </c>
      <c r="AY22" s="69">
        <f t="shared" si="98"/>
        <v>260078.37046455522</v>
      </c>
      <c r="AZ22" s="69">
        <f t="shared" si="98"/>
        <v>260116.39838511511</v>
      </c>
      <c r="BA22" s="69">
        <f t="shared" si="98"/>
        <v>260154.43186600952</v>
      </c>
      <c r="BB22" s="69">
        <f t="shared" si="98"/>
        <v>260192.47090805147</v>
      </c>
      <c r="BC22" s="69">
        <f t="shared" si="98"/>
        <v>260230.51551205409</v>
      </c>
      <c r="BD22" s="69">
        <f t="shared" si="98"/>
        <v>260268.56567883064</v>
      </c>
      <c r="BE22" s="69">
        <f>BD22*(1+$E$22)</f>
        <v>260306.62140919449</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291458.89125790691</v>
      </c>
      <c r="DG22" s="108">
        <f t="shared" si="15"/>
        <v>291501.50754907879</v>
      </c>
      <c r="DH22" s="108">
        <f t="shared" si="15"/>
        <v>291544.13007148373</v>
      </c>
      <c r="DI22" s="108">
        <f t="shared" si="15"/>
        <v>291586.7588260328</v>
      </c>
      <c r="DJ22" s="108">
        <f t="shared" si="15"/>
        <v>319190.76810146822</v>
      </c>
      <c r="DK22" s="108">
        <f t="shared" si="15"/>
        <v>319237.43926889799</v>
      </c>
      <c r="DL22" s="108">
        <f t="shared" si="15"/>
        <v>319284.11726045329</v>
      </c>
      <c r="DM22" s="108">
        <f t="shared" si="15"/>
        <v>319330.80207713193</v>
      </c>
      <c r="DN22" s="108">
        <f t="shared" si="15"/>
        <v>281941.1806343291</v>
      </c>
      <c r="DO22" s="108">
        <f t="shared" si="15"/>
        <v>281982.4052728893</v>
      </c>
      <c r="DP22" s="108">
        <f t="shared" si="15"/>
        <v>282023.63593919901</v>
      </c>
      <c r="DQ22" s="108">
        <f t="shared" si="15"/>
        <v>282064.87263413967</v>
      </c>
      <c r="DR22" s="108">
        <f t="shared" si="15"/>
        <v>282106.11535859271</v>
      </c>
      <c r="DS22" s="108">
        <f t="shared" si="15"/>
        <v>286781.89379065466</v>
      </c>
      <c r="DT22" s="108">
        <f t="shared" si="15"/>
        <v>286823.82622454222</v>
      </c>
      <c r="DU22" s="108">
        <f t="shared" si="15"/>
        <v>286865.76478967117</v>
      </c>
      <c r="DV22" s="108">
        <f t="shared" si="90"/>
        <v>286907.70948693797</v>
      </c>
      <c r="DW22" s="108">
        <f t="shared" si="90"/>
        <v>283984.89955358242</v>
      </c>
      <c r="DX22" s="108">
        <f t="shared" si="90"/>
        <v>284026.42301891767</v>
      </c>
      <c r="DY22" s="108">
        <f t="shared" si="90"/>
        <v>284067.95255569607</v>
      </c>
      <c r="DZ22" s="108">
        <f t="shared" si="90"/>
        <v>284109.4881648054</v>
      </c>
      <c r="EA22" s="108">
        <f t="shared" si="90"/>
        <v>297455.47325826884</v>
      </c>
      <c r="EB22" s="108">
        <f t="shared" si="90"/>
        <v>297498.96635262715</v>
      </c>
      <c r="EC22" s="108">
        <f t="shared" si="90"/>
        <v>297542.46580642217</v>
      </c>
      <c r="ED22" s="108">
        <f t="shared" si="90"/>
        <v>297585.97162058373</v>
      </c>
      <c r="EE22" s="108">
        <f t="shared" si="90"/>
        <v>297629.48379604192</v>
      </c>
      <c r="EF22" s="108">
        <f t="shared" si="90"/>
        <v>297784.24115598091</v>
      </c>
      <c r="EG22" s="108">
        <f t="shared" si="90"/>
        <v>297827.78232184728</v>
      </c>
      <c r="EH22" s="108">
        <f t="shared" si="90"/>
        <v>297871.32985417929</v>
      </c>
      <c r="EI22" s="108">
        <f t="shared" si="90"/>
        <v>297914.88375390781</v>
      </c>
      <c r="EJ22" s="108">
        <f t="shared" si="90"/>
        <v>306046.60621075</v>
      </c>
      <c r="EK22" s="108">
        <f t="shared" si="90"/>
        <v>306091.35547616496</v>
      </c>
      <c r="EL22" s="108">
        <f t="shared" si="91"/>
        <v>306136.11128469039</v>
      </c>
      <c r="EM22" s="108">
        <f t="shared" si="91"/>
        <v>306180.87363728299</v>
      </c>
      <c r="EN22" s="108">
        <f t="shared" si="91"/>
        <v>330680.81687445624</v>
      </c>
      <c r="EO22" s="108">
        <f t="shared" si="91"/>
        <v>330729.1680841794</v>
      </c>
      <c r="EP22" s="108">
        <f t="shared" si="91"/>
        <v>330777.52636367909</v>
      </c>
      <c r="EQ22" s="108">
        <f t="shared" si="91"/>
        <v>330825.89171398897</v>
      </c>
      <c r="ER22" s="108">
        <f t="shared" si="91"/>
        <v>330874.26413614303</v>
      </c>
      <c r="ES22" s="108">
        <f t="shared" si="91"/>
        <v>314006.28092038602</v>
      </c>
      <c r="ET22" s="108">
        <f t="shared" si="91"/>
        <v>314052.194026827</v>
      </c>
      <c r="EU22" s="108">
        <f t="shared" si="91"/>
        <v>314098.11384655203</v>
      </c>
      <c r="EV22" s="108">
        <f t="shared" si="91"/>
        <v>314144.04038054269</v>
      </c>
      <c r="EW22" s="108">
        <f t="shared" si="91"/>
        <v>308705.84941030003</v>
      </c>
      <c r="EX22" s="108">
        <f t="shared" si="91"/>
        <v>308750.98750270187</v>
      </c>
      <c r="EY22" s="108">
        <f t="shared" si="91"/>
        <v>308796.13219506736</v>
      </c>
      <c r="EZ22" s="108">
        <f t="shared" si="91"/>
        <v>308841.28348836157</v>
      </c>
      <c r="FA22" s="108">
        <f t="shared" si="91"/>
        <v>286946.70454411802</v>
      </c>
      <c r="FB22" s="108">
        <f t="shared" si="92"/>
        <v>286988.66107616579</v>
      </c>
      <c r="FC22" s="108">
        <f t="shared" si="92"/>
        <v>287030.6237429785</v>
      </c>
      <c r="FD22" s="108">
        <f t="shared" si="92"/>
        <v>287072.59254545311</v>
      </c>
      <c r="FE22" s="108">
        <f t="shared" si="92"/>
        <v>287114.56748448685</v>
      </c>
    </row>
    <row r="23" spans="1:161" ht="15.75" x14ac:dyDescent="0.25">
      <c r="A23" s="47" t="s">
        <v>182</v>
      </c>
      <c r="B23" s="12">
        <f>'Urb proj of all 25 ARs '!R23</f>
        <v>545113.36777688679</v>
      </c>
      <c r="C23" s="12">
        <f>'Urb proj of all 25 ARs '!S23</f>
        <v>549273.51527722843</v>
      </c>
      <c r="D23" s="100">
        <f t="shared" si="10"/>
        <v>7.6317106610461569E-3</v>
      </c>
      <c r="E23" s="101">
        <f t="shared" si="11"/>
        <v>1.4621715943530234E-4</v>
      </c>
      <c r="F23" s="69">
        <f t="shared" si="12"/>
        <v>545193.07270509331</v>
      </c>
      <c r="G23" s="69">
        <f t="shared" si="13"/>
        <v>545272.78928752802</v>
      </c>
      <c r="H23" s="69">
        <f>G23*(1+$E$23)</f>
        <v>545352.51752589503</v>
      </c>
      <c r="I23" s="69">
        <f t="shared" ref="I23:BE23" si="99">H23*(1+$E$23)</f>
        <v>545432.25742189854</v>
      </c>
      <c r="J23" s="69">
        <f t="shared" si="99"/>
        <v>545512.00897724321</v>
      </c>
      <c r="K23" s="69">
        <f t="shared" si="99"/>
        <v>545591.77219363372</v>
      </c>
      <c r="L23" s="69">
        <f t="shared" si="99"/>
        <v>545671.5470727752</v>
      </c>
      <c r="M23" s="69">
        <f t="shared" si="99"/>
        <v>545751.3336163729</v>
      </c>
      <c r="N23" s="69">
        <f t="shared" si="99"/>
        <v>545831.1318261323</v>
      </c>
      <c r="O23" s="69">
        <f t="shared" si="99"/>
        <v>545910.94170375925</v>
      </c>
      <c r="P23" s="69">
        <f t="shared" si="99"/>
        <v>545990.7632509598</v>
      </c>
      <c r="Q23" s="69">
        <f t="shared" si="99"/>
        <v>546070.59646944026</v>
      </c>
      <c r="R23" s="69">
        <f t="shared" si="99"/>
        <v>546150.44136090716</v>
      </c>
      <c r="S23" s="69">
        <f t="shared" si="99"/>
        <v>546230.29792706727</v>
      </c>
      <c r="T23" s="69">
        <f t="shared" si="99"/>
        <v>546310.16616962769</v>
      </c>
      <c r="U23" s="69">
        <f t="shared" si="99"/>
        <v>546390.04609029565</v>
      </c>
      <c r="V23" s="69">
        <f t="shared" si="99"/>
        <v>546469.93769077875</v>
      </c>
      <c r="W23" s="69">
        <f t="shared" si="99"/>
        <v>546549.84097278467</v>
      </c>
      <c r="X23" s="69">
        <f t="shared" si="99"/>
        <v>546629.75593802158</v>
      </c>
      <c r="Y23" s="69">
        <f t="shared" si="99"/>
        <v>546709.68258819764</v>
      </c>
      <c r="Z23" s="69">
        <f t="shared" si="99"/>
        <v>546789.62092502147</v>
      </c>
      <c r="AA23" s="69">
        <f t="shared" si="99"/>
        <v>546869.57095020183</v>
      </c>
      <c r="AB23" s="69">
        <f t="shared" si="99"/>
        <v>546949.5326654478</v>
      </c>
      <c r="AC23" s="69">
        <f t="shared" si="99"/>
        <v>547029.50607246859</v>
      </c>
      <c r="AD23" s="69">
        <f t="shared" si="99"/>
        <v>547109.49117297377</v>
      </c>
      <c r="AE23" s="69">
        <f t="shared" si="99"/>
        <v>547189.48796867311</v>
      </c>
      <c r="AF23" s="69">
        <f t="shared" si="99"/>
        <v>547269.49646127678</v>
      </c>
      <c r="AG23" s="69">
        <f t="shared" si="99"/>
        <v>547349.5166524949</v>
      </c>
      <c r="AH23" s="69">
        <f t="shared" si="99"/>
        <v>547429.54854403809</v>
      </c>
      <c r="AI23" s="69">
        <f t="shared" si="99"/>
        <v>547509.59213761718</v>
      </c>
      <c r="AJ23" s="69">
        <f t="shared" si="99"/>
        <v>547589.64743494312</v>
      </c>
      <c r="AK23" s="69">
        <f t="shared" si="99"/>
        <v>547669.71443772723</v>
      </c>
      <c r="AL23" s="69">
        <f t="shared" si="99"/>
        <v>547749.79314768105</v>
      </c>
      <c r="AM23" s="69">
        <f t="shared" si="99"/>
        <v>547829.88356651634</v>
      </c>
      <c r="AN23" s="69">
        <f t="shared" si="99"/>
        <v>547909.98569594522</v>
      </c>
      <c r="AO23" s="69">
        <f t="shared" si="99"/>
        <v>547990.09953767993</v>
      </c>
      <c r="AP23" s="69">
        <f t="shared" si="99"/>
        <v>548070.22509343305</v>
      </c>
      <c r="AQ23" s="69">
        <f t="shared" si="99"/>
        <v>548150.3623649173</v>
      </c>
      <c r="AR23" s="69">
        <f t="shared" si="99"/>
        <v>548230.51135384571</v>
      </c>
      <c r="AS23" s="69">
        <f t="shared" si="99"/>
        <v>548310.67206193157</v>
      </c>
      <c r="AT23" s="69">
        <f t="shared" si="99"/>
        <v>548390.84449088853</v>
      </c>
      <c r="AU23" s="69">
        <f t="shared" si="99"/>
        <v>548471.02864243032</v>
      </c>
      <c r="AV23" s="69">
        <f t="shared" si="99"/>
        <v>548551.22451827093</v>
      </c>
      <c r="AW23" s="69">
        <f t="shared" si="99"/>
        <v>548631.43212012469</v>
      </c>
      <c r="AX23" s="69">
        <f t="shared" si="99"/>
        <v>548711.65144970617</v>
      </c>
      <c r="AY23" s="69">
        <f t="shared" si="99"/>
        <v>548791.88250873017</v>
      </c>
      <c r="AZ23" s="69">
        <f t="shared" si="99"/>
        <v>548872.12529891171</v>
      </c>
      <c r="BA23" s="69">
        <f t="shared" si="99"/>
        <v>548952.37982196617</v>
      </c>
      <c r="BB23" s="69">
        <f t="shared" si="99"/>
        <v>549032.64607960894</v>
      </c>
      <c r="BC23" s="69">
        <f t="shared" si="99"/>
        <v>549112.92407355597</v>
      </c>
      <c r="BD23" s="69">
        <f t="shared" si="99"/>
        <v>549193.21380552324</v>
      </c>
      <c r="BE23" s="69">
        <f t="shared" si="99"/>
        <v>549273.51527722704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508248.93188165373</v>
      </c>
      <c r="DG23" s="108">
        <f t="shared" si="15"/>
        <v>508323.24659675948</v>
      </c>
      <c r="DH23" s="108">
        <f t="shared" si="15"/>
        <v>508397.57217795181</v>
      </c>
      <c r="DI23" s="108">
        <f t="shared" si="15"/>
        <v>508471.9086268195</v>
      </c>
      <c r="DJ23" s="108">
        <f t="shared" si="15"/>
        <v>548442.66065655532</v>
      </c>
      <c r="DK23" s="108">
        <f t="shared" si="15"/>
        <v>548522.85238450964</v>
      </c>
      <c r="DL23" s="108">
        <f t="shared" si="15"/>
        <v>548603.05583787069</v>
      </c>
      <c r="DM23" s="108">
        <f t="shared" si="15"/>
        <v>548683.27101835294</v>
      </c>
      <c r="DN23" s="108">
        <f t="shared" si="15"/>
        <v>486528.61742645333</v>
      </c>
      <c r="DO23" s="108">
        <f t="shared" si="15"/>
        <v>486599.7562588774</v>
      </c>
      <c r="DP23" s="108">
        <f t="shared" si="15"/>
        <v>486670.9054930195</v>
      </c>
      <c r="DQ23" s="108">
        <f t="shared" si="15"/>
        <v>486742.06513040047</v>
      </c>
      <c r="DR23" s="108">
        <f t="shared" si="15"/>
        <v>486813.23517254152</v>
      </c>
      <c r="DS23" s="108">
        <f t="shared" si="15"/>
        <v>500039.81782597303</v>
      </c>
      <c r="DT23" s="108">
        <f t="shared" si="15"/>
        <v>500112.93222774012</v>
      </c>
      <c r="DU23" s="108">
        <f t="shared" si="15"/>
        <v>500186.05732008733</v>
      </c>
      <c r="DV23" s="108">
        <f t="shared" si="90"/>
        <v>500259.19310457789</v>
      </c>
      <c r="DW23" s="108">
        <f t="shared" si="90"/>
        <v>495596.52751672687</v>
      </c>
      <c r="DX23" s="108">
        <f t="shared" si="90"/>
        <v>495668.9922332064</v>
      </c>
      <c r="DY23" s="108">
        <f t="shared" si="90"/>
        <v>495741.46754527086</v>
      </c>
      <c r="DZ23" s="108">
        <f t="shared" si="90"/>
        <v>495813.95345446962</v>
      </c>
      <c r="EA23" s="108">
        <f t="shared" si="90"/>
        <v>516858.38729836652</v>
      </c>
      <c r="EB23" s="108">
        <f t="shared" si="90"/>
        <v>516933.96086358762</v>
      </c>
      <c r="EC23" s="108">
        <f t="shared" si="90"/>
        <v>517009.54547896073</v>
      </c>
      <c r="ED23" s="108">
        <f t="shared" si="90"/>
        <v>517085.14114610158</v>
      </c>
      <c r="EE23" s="108">
        <f t="shared" si="90"/>
        <v>517160.74786662607</v>
      </c>
      <c r="EF23" s="108">
        <f t="shared" si="90"/>
        <v>496895.0163593886</v>
      </c>
      <c r="EG23" s="108">
        <f t="shared" si="90"/>
        <v>496967.67093721818</v>
      </c>
      <c r="EH23" s="108">
        <f t="shared" si="90"/>
        <v>497040.33613839379</v>
      </c>
      <c r="EI23" s="108">
        <f t="shared" si="90"/>
        <v>497113.01196446875</v>
      </c>
      <c r="EJ23" s="108">
        <f t="shared" si="90"/>
        <v>501752.36399053968</v>
      </c>
      <c r="EK23" s="108">
        <f t="shared" si="90"/>
        <v>501825.72879594233</v>
      </c>
      <c r="EL23" s="108">
        <f t="shared" si="91"/>
        <v>501899.10432853841</v>
      </c>
      <c r="EM23" s="108">
        <f t="shared" si="91"/>
        <v>501972.49058989645</v>
      </c>
      <c r="EN23" s="108">
        <f t="shared" si="91"/>
        <v>535320.14804970124</v>
      </c>
      <c r="EO23" s="108">
        <f t="shared" si="91"/>
        <v>535398.42104113754</v>
      </c>
      <c r="EP23" s="108">
        <f t="shared" si="91"/>
        <v>535476.70547742839</v>
      </c>
      <c r="EQ23" s="108">
        <f t="shared" si="91"/>
        <v>535555.00136024703</v>
      </c>
      <c r="ER23" s="108">
        <f t="shared" si="91"/>
        <v>535633.30869126727</v>
      </c>
      <c r="ES23" s="108">
        <f t="shared" si="91"/>
        <v>527908.0433301368</v>
      </c>
      <c r="ET23" s="108">
        <f t="shared" si="91"/>
        <v>527985.23254467559</v>
      </c>
      <c r="EU23" s="108">
        <f t="shared" si="91"/>
        <v>528062.43304560205</v>
      </c>
      <c r="EV23" s="108">
        <f t="shared" si="91"/>
        <v>528139.6448345664</v>
      </c>
      <c r="EW23" s="108">
        <f t="shared" si="91"/>
        <v>525913.47357489634</v>
      </c>
      <c r="EX23" s="108">
        <f t="shared" si="91"/>
        <v>525990.37114911119</v>
      </c>
      <c r="EY23" s="108">
        <f t="shared" si="91"/>
        <v>526067.27996707091</v>
      </c>
      <c r="EZ23" s="108">
        <f t="shared" si="91"/>
        <v>526144.20003041951</v>
      </c>
      <c r="FA23" s="108">
        <f t="shared" si="91"/>
        <v>495273.88080829772</v>
      </c>
      <c r="FB23" s="108">
        <f t="shared" si="92"/>
        <v>495346.29834829195</v>
      </c>
      <c r="FC23" s="108">
        <f t="shared" si="92"/>
        <v>495418.72647697327</v>
      </c>
      <c r="FD23" s="108">
        <f t="shared" si="92"/>
        <v>495491.16519588977</v>
      </c>
      <c r="FE23" s="108">
        <f t="shared" si="92"/>
        <v>495563.61450659001</v>
      </c>
    </row>
    <row r="24" spans="1:161" ht="15.75" x14ac:dyDescent="0.25">
      <c r="A24" s="47" t="s">
        <v>183</v>
      </c>
      <c r="B24" s="12">
        <f>'Urb proj of all 25 ARs '!R24</f>
        <v>281552.23156633036</v>
      </c>
      <c r="C24" s="12">
        <f>'Urb proj of all 25 ARs '!S24</f>
        <v>283700.95673361648</v>
      </c>
      <c r="D24" s="100">
        <f t="shared" si="10"/>
        <v>7.6317106610462168E-3</v>
      </c>
      <c r="E24" s="101">
        <f t="shared" si="11"/>
        <v>1.4621715943530234E-4</v>
      </c>
      <c r="F24" s="69">
        <f t="shared" si="12"/>
        <v>281593.39933386265</v>
      </c>
      <c r="G24" s="69">
        <f t="shared" si="13"/>
        <v>281634.57312082895</v>
      </c>
      <c r="H24" s="69">
        <f>G24*(1+$E$24)</f>
        <v>281675.75292810943</v>
      </c>
      <c r="I24" s="69">
        <f t="shared" ref="I24:BD24" si="100">H24*(1+$E$24)</f>
        <v>281716.93875658436</v>
      </c>
      <c r="J24" s="69">
        <f t="shared" si="100"/>
        <v>281758.13060713414</v>
      </c>
      <c r="K24" s="69">
        <f t="shared" si="100"/>
        <v>281799.32848063932</v>
      </c>
      <c r="L24" s="69">
        <f t="shared" si="100"/>
        <v>281840.53237798053</v>
      </c>
      <c r="M24" s="69">
        <f t="shared" si="100"/>
        <v>281881.74230003858</v>
      </c>
      <c r="N24" s="69">
        <f t="shared" si="100"/>
        <v>281922.95824769436</v>
      </c>
      <c r="O24" s="69">
        <f t="shared" si="100"/>
        <v>281964.18022182892</v>
      </c>
      <c r="P24" s="69">
        <f t="shared" si="100"/>
        <v>282005.40822332347</v>
      </c>
      <c r="Q24" s="69">
        <f t="shared" si="100"/>
        <v>282046.64225305925</v>
      </c>
      <c r="R24" s="69">
        <f t="shared" si="100"/>
        <v>282087.88231191778</v>
      </c>
      <c r="S24" s="69">
        <f t="shared" si="100"/>
        <v>282129.12840078055</v>
      </c>
      <c r="T24" s="69">
        <f t="shared" si="100"/>
        <v>282170.38052052929</v>
      </c>
      <c r="U24" s="69">
        <f t="shared" si="100"/>
        <v>282211.63867204578</v>
      </c>
      <c r="V24" s="69">
        <f t="shared" si="100"/>
        <v>282252.90285621199</v>
      </c>
      <c r="W24" s="69">
        <f t="shared" si="100"/>
        <v>282294.17307391</v>
      </c>
      <c r="X24" s="69">
        <f t="shared" si="100"/>
        <v>282335.449326022</v>
      </c>
      <c r="Y24" s="69">
        <f t="shared" si="100"/>
        <v>282376.73161343037</v>
      </c>
      <c r="Z24" s="69">
        <f t="shared" si="100"/>
        <v>282418.01993701753</v>
      </c>
      <c r="AA24" s="69">
        <f t="shared" si="100"/>
        <v>282459.31429766607</v>
      </c>
      <c r="AB24" s="69">
        <f t="shared" si="100"/>
        <v>282500.61469625874</v>
      </c>
      <c r="AC24" s="69">
        <f t="shared" si="100"/>
        <v>282541.92113367835</v>
      </c>
      <c r="AD24" s="69">
        <f t="shared" si="100"/>
        <v>282583.23361080792</v>
      </c>
      <c r="AE24" s="69">
        <f t="shared" si="100"/>
        <v>282624.55212853051</v>
      </c>
      <c r="AF24" s="69">
        <f t="shared" si="100"/>
        <v>282665.87668772944</v>
      </c>
      <c r="AG24" s="69">
        <f t="shared" si="100"/>
        <v>282707.207289288</v>
      </c>
      <c r="AH24" s="69">
        <f t="shared" si="100"/>
        <v>282748.54393408971</v>
      </c>
      <c r="AI24" s="69">
        <f t="shared" si="100"/>
        <v>282789.88662301825</v>
      </c>
      <c r="AJ24" s="69">
        <f t="shared" si="100"/>
        <v>282831.2353569573</v>
      </c>
      <c r="AK24" s="69">
        <f t="shared" si="100"/>
        <v>282872.59013679076</v>
      </c>
      <c r="AL24" s="69">
        <f t="shared" si="100"/>
        <v>282913.95096340269</v>
      </c>
      <c r="AM24" s="69">
        <f t="shared" si="100"/>
        <v>282955.3178376772</v>
      </c>
      <c r="AN24" s="69">
        <f t="shared" si="100"/>
        <v>282996.69076049852</v>
      </c>
      <c r="AO24" s="69">
        <f t="shared" si="100"/>
        <v>283038.06973275112</v>
      </c>
      <c r="AP24" s="69">
        <f t="shared" si="100"/>
        <v>283079.45475531952</v>
      </c>
      <c r="AQ24" s="69">
        <f t="shared" si="100"/>
        <v>283120.84582908836</v>
      </c>
      <c r="AR24" s="69">
        <f t="shared" si="100"/>
        <v>283162.2429549424</v>
      </c>
      <c r="AS24" s="69">
        <f t="shared" si="100"/>
        <v>283203.64613376663</v>
      </c>
      <c r="AT24" s="69">
        <f t="shared" si="100"/>
        <v>283245.05536644603</v>
      </c>
      <c r="AU24" s="69">
        <f t="shared" si="100"/>
        <v>283286.47065386584</v>
      </c>
      <c r="AV24" s="69">
        <f t="shared" si="100"/>
        <v>283327.89199691132</v>
      </c>
      <c r="AW24" s="69">
        <f t="shared" si="100"/>
        <v>283369.31939646788</v>
      </c>
      <c r="AX24" s="69">
        <f t="shared" si="100"/>
        <v>283410.75285342115</v>
      </c>
      <c r="AY24" s="69">
        <f t="shared" si="100"/>
        <v>283452.1923686568</v>
      </c>
      <c r="AZ24" s="69">
        <f t="shared" si="100"/>
        <v>283493.63794306066</v>
      </c>
      <c r="BA24" s="69">
        <f t="shared" si="100"/>
        <v>283535.08957751869</v>
      </c>
      <c r="BB24" s="69">
        <f t="shared" si="100"/>
        <v>283576.54727291694</v>
      </c>
      <c r="BC24" s="69">
        <f t="shared" si="100"/>
        <v>283618.01103014167</v>
      </c>
      <c r="BD24" s="69">
        <f t="shared" si="100"/>
        <v>283659.48085007921</v>
      </c>
      <c r="BE24" s="69">
        <f>BD24*(1+$E$24)</f>
        <v>283700.95673361601</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259914.92579162138</v>
      </c>
      <c r="DG24" s="108">
        <f t="shared" si="15"/>
        <v>259952.92981376546</v>
      </c>
      <c r="DH24" s="108">
        <f t="shared" si="15"/>
        <v>259990.93939274969</v>
      </c>
      <c r="DI24" s="108">
        <f t="shared" si="15"/>
        <v>260028.9545293866</v>
      </c>
      <c r="DJ24" s="108">
        <f t="shared" si="15"/>
        <v>280733.56370810344</v>
      </c>
      <c r="DK24" s="108">
        <f t="shared" si="15"/>
        <v>280774.61177234701</v>
      </c>
      <c r="DL24" s="108">
        <f t="shared" si="15"/>
        <v>280815.66583852191</v>
      </c>
      <c r="DM24" s="108">
        <f t="shared" si="15"/>
        <v>280856.72590750578</v>
      </c>
      <c r="DN24" s="108">
        <f t="shared" si="15"/>
        <v>249050.29696674127</v>
      </c>
      <c r="DO24" s="108">
        <f t="shared" si="15"/>
        <v>249086.71239372026</v>
      </c>
      <c r="DP24" s="108">
        <f t="shared" si="15"/>
        <v>249123.13314525955</v>
      </c>
      <c r="DQ24" s="108">
        <f t="shared" si="15"/>
        <v>249159.55922213764</v>
      </c>
      <c r="DR24" s="108">
        <f t="shared" si="15"/>
        <v>249195.9906251333</v>
      </c>
      <c r="DS24" s="108">
        <f t="shared" si="15"/>
        <v>258007.75557719549</v>
      </c>
      <c r="DT24" s="108">
        <f t="shared" si="15"/>
        <v>258045.48073832828</v>
      </c>
      <c r="DU24" s="108">
        <f t="shared" si="15"/>
        <v>258083.21141552695</v>
      </c>
      <c r="DV24" s="108">
        <f t="shared" si="90"/>
        <v>258120.94760959808</v>
      </c>
      <c r="DW24" s="108">
        <f t="shared" si="90"/>
        <v>253670.91699476921</v>
      </c>
      <c r="DX24" s="108">
        <f t="shared" si="90"/>
        <v>253708.00803568354</v>
      </c>
      <c r="DY24" s="108">
        <f t="shared" si="90"/>
        <v>253745.10449994451</v>
      </c>
      <c r="DZ24" s="108">
        <f t="shared" si="90"/>
        <v>253782.20638834513</v>
      </c>
      <c r="EA24" s="108">
        <f t="shared" si="90"/>
        <v>263187.02857944032</v>
      </c>
      <c r="EB24" s="108">
        <f t="shared" si="90"/>
        <v>263225.51103915944</v>
      </c>
      <c r="EC24" s="108">
        <f t="shared" si="90"/>
        <v>263263.99912567448</v>
      </c>
      <c r="ED24" s="108">
        <f t="shared" si="90"/>
        <v>263302.49283980823</v>
      </c>
      <c r="EE24" s="108">
        <f t="shared" si="90"/>
        <v>263340.99218238349</v>
      </c>
      <c r="EF24" s="108">
        <f t="shared" si="90"/>
        <v>255457.80590598049</v>
      </c>
      <c r="EG24" s="108">
        <f t="shared" si="90"/>
        <v>255495.15822071562</v>
      </c>
      <c r="EH24" s="108">
        <f t="shared" si="90"/>
        <v>255532.51599700013</v>
      </c>
      <c r="EI24" s="108">
        <f t="shared" si="90"/>
        <v>255569.87923563257</v>
      </c>
      <c r="EJ24" s="108">
        <f t="shared" si="90"/>
        <v>257865.69077952503</v>
      </c>
      <c r="EK24" s="108">
        <f t="shared" si="90"/>
        <v>257903.39516834661</v>
      </c>
      <c r="EL24" s="108">
        <f t="shared" si="91"/>
        <v>257941.10507019688</v>
      </c>
      <c r="EM24" s="108">
        <f t="shared" si="91"/>
        <v>257978.82048588185</v>
      </c>
      <c r="EN24" s="108">
        <f t="shared" si="91"/>
        <v>277797.05884130584</v>
      </c>
      <c r="EO24" s="108">
        <f t="shared" si="91"/>
        <v>277837.67753814912</v>
      </c>
      <c r="EP24" s="108">
        <f t="shared" si="91"/>
        <v>277878.30217414285</v>
      </c>
      <c r="EQ24" s="108">
        <f t="shared" si="91"/>
        <v>277918.93275015551</v>
      </c>
      <c r="ER24" s="108">
        <f t="shared" si="91"/>
        <v>277959.56926705554</v>
      </c>
      <c r="ES24" s="108">
        <f t="shared" si="91"/>
        <v>271971.40716491215</v>
      </c>
      <c r="ET24" s="108">
        <f t="shared" si="91"/>
        <v>272011.17405151541</v>
      </c>
      <c r="EU24" s="108">
        <f t="shared" si="91"/>
        <v>272050.94675271993</v>
      </c>
      <c r="EV24" s="108">
        <f t="shared" si="91"/>
        <v>272090.72526937578</v>
      </c>
      <c r="EW24" s="108">
        <f t="shared" si="91"/>
        <v>272236.67453139584</v>
      </c>
      <c r="EX24" s="108">
        <f t="shared" si="91"/>
        <v>272276.48020463996</v>
      </c>
      <c r="EY24" s="108">
        <f t="shared" si="91"/>
        <v>272316.29169815651</v>
      </c>
      <c r="EZ24" s="108">
        <f t="shared" si="91"/>
        <v>272356.1090127966</v>
      </c>
      <c r="FA24" s="108">
        <f t="shared" si="91"/>
        <v>251236.20363184664</v>
      </c>
      <c r="FB24" s="108">
        <f t="shared" si="92"/>
        <v>251272.93867588899</v>
      </c>
      <c r="FC24" s="108">
        <f t="shared" si="92"/>
        <v>251309.67909122515</v>
      </c>
      <c r="FD24" s="108">
        <f t="shared" si="92"/>
        <v>251346.42487864048</v>
      </c>
      <c r="FE24" s="108">
        <f t="shared" si="92"/>
        <v>251383.17603892047</v>
      </c>
    </row>
    <row r="25" spans="1:161" ht="15.75" x14ac:dyDescent="0.25">
      <c r="A25" s="47" t="s">
        <v>189</v>
      </c>
      <c r="B25" s="12">
        <f>'Urb proj of all 25 ARs '!R25</f>
        <v>165417.67407007067</v>
      </c>
      <c r="C25" s="12">
        <f>'Urb proj of all 25 ARs '!S25</f>
        <v>166680.09389679666</v>
      </c>
      <c r="D25" s="100">
        <f t="shared" si="10"/>
        <v>7.6317106610460103E-3</v>
      </c>
      <c r="E25" s="101">
        <f t="shared" si="11"/>
        <v>1.4621715943530234E-4</v>
      </c>
      <c r="F25" s="69">
        <f t="shared" si="12"/>
        <v>165441.8609724936</v>
      </c>
      <c r="G25" s="69">
        <f t="shared" si="13"/>
        <v>165466.05141145669</v>
      </c>
      <c r="H25" s="69">
        <f>G25*(1+$E$25)</f>
        <v>165490.24538747704</v>
      </c>
      <c r="I25" s="69">
        <f t="shared" ref="I25:BE25" si="101">H25*(1+$E$25)</f>
        <v>165514.44290107186</v>
      </c>
      <c r="J25" s="69">
        <f t="shared" si="101"/>
        <v>165538.64395275837</v>
      </c>
      <c r="K25" s="69">
        <f t="shared" si="101"/>
        <v>165562.84854305393</v>
      </c>
      <c r="L25" s="69">
        <f t="shared" si="101"/>
        <v>165587.05667247591</v>
      </c>
      <c r="M25" s="69">
        <f t="shared" si="101"/>
        <v>165611.26834154181</v>
      </c>
      <c r="N25" s="69">
        <f t="shared" si="101"/>
        <v>165635.48355076919</v>
      </c>
      <c r="O25" s="69">
        <f t="shared" si="101"/>
        <v>165659.70230067568</v>
      </c>
      <c r="P25" s="69">
        <f t="shared" si="101"/>
        <v>165683.92459177898</v>
      </c>
      <c r="Q25" s="69">
        <f t="shared" si="101"/>
        <v>165708.15042459688</v>
      </c>
      <c r="R25" s="69">
        <f t="shared" si="101"/>
        <v>165732.37979964726</v>
      </c>
      <c r="S25" s="69">
        <f t="shared" si="101"/>
        <v>165756.61271744801</v>
      </c>
      <c r="T25" s="69">
        <f t="shared" si="101"/>
        <v>165780.84917851718</v>
      </c>
      <c r="U25" s="69">
        <f t="shared" si="101"/>
        <v>165805.08918337282</v>
      </c>
      <c r="V25" s="69">
        <f t="shared" si="101"/>
        <v>165829.33273253313</v>
      </c>
      <c r="W25" s="69">
        <f t="shared" si="101"/>
        <v>165853.57982651633</v>
      </c>
      <c r="X25" s="69">
        <f t="shared" si="101"/>
        <v>165877.83046584073</v>
      </c>
      <c r="Y25" s="69">
        <f t="shared" si="101"/>
        <v>165902.08465102472</v>
      </c>
      <c r="Z25" s="69">
        <f t="shared" si="101"/>
        <v>165926.34238258679</v>
      </c>
      <c r="AA25" s="69">
        <f t="shared" si="101"/>
        <v>165950.60366104546</v>
      </c>
      <c r="AB25" s="69">
        <f t="shared" si="101"/>
        <v>165974.86848691935</v>
      </c>
      <c r="AC25" s="69">
        <f t="shared" si="101"/>
        <v>165999.13686072716</v>
      </c>
      <c r="AD25" s="69">
        <f t="shared" si="101"/>
        <v>166023.40878298765</v>
      </c>
      <c r="AE25" s="69">
        <f t="shared" si="101"/>
        <v>166047.68425421967</v>
      </c>
      <c r="AF25" s="69">
        <f t="shared" si="101"/>
        <v>166071.96327494213</v>
      </c>
      <c r="AG25" s="69">
        <f t="shared" si="101"/>
        <v>166096.24584567404</v>
      </c>
      <c r="AH25" s="69">
        <f t="shared" si="101"/>
        <v>166120.53196693448</v>
      </c>
      <c r="AI25" s="69">
        <f t="shared" si="101"/>
        <v>166144.82163924255</v>
      </c>
      <c r="AJ25" s="69">
        <f t="shared" si="101"/>
        <v>166169.11486311752</v>
      </c>
      <c r="AK25" s="69">
        <f t="shared" si="101"/>
        <v>166193.41163907867</v>
      </c>
      <c r="AL25" s="69">
        <f t="shared" si="101"/>
        <v>166217.71196764539</v>
      </c>
      <c r="AM25" s="69">
        <f t="shared" si="101"/>
        <v>166242.01584933713</v>
      </c>
      <c r="AN25" s="69">
        <f t="shared" si="101"/>
        <v>166266.32328467342</v>
      </c>
      <c r="AO25" s="69">
        <f t="shared" si="101"/>
        <v>166290.63427417385</v>
      </c>
      <c r="AP25" s="69">
        <f t="shared" si="101"/>
        <v>166314.94881835813</v>
      </c>
      <c r="AQ25" s="69">
        <f t="shared" si="101"/>
        <v>166339.26691774596</v>
      </c>
      <c r="AR25" s="69">
        <f t="shared" si="101"/>
        <v>166363.58857285723</v>
      </c>
      <c r="AS25" s="69">
        <f t="shared" si="101"/>
        <v>166387.91378421182</v>
      </c>
      <c r="AT25" s="69">
        <f t="shared" si="101"/>
        <v>166412.24255232973</v>
      </c>
      <c r="AU25" s="69">
        <f t="shared" si="101"/>
        <v>166436.57487773098</v>
      </c>
      <c r="AV25" s="69">
        <f t="shared" si="101"/>
        <v>166460.91076093575</v>
      </c>
      <c r="AW25" s="69">
        <f t="shared" si="101"/>
        <v>166485.25020246423</v>
      </c>
      <c r="AX25" s="69">
        <f t="shared" si="101"/>
        <v>166509.59320283672</v>
      </c>
      <c r="AY25" s="69">
        <f t="shared" si="101"/>
        <v>166533.93976257357</v>
      </c>
      <c r="AZ25" s="69">
        <f t="shared" si="101"/>
        <v>166558.28988219524</v>
      </c>
      <c r="BA25" s="69">
        <f t="shared" si="101"/>
        <v>166582.64356222222</v>
      </c>
      <c r="BB25" s="69">
        <f t="shared" si="101"/>
        <v>166607.00080317512</v>
      </c>
      <c r="BC25" s="69">
        <f t="shared" si="101"/>
        <v>166631.36160557461</v>
      </c>
      <c r="BD25" s="69">
        <f t="shared" si="101"/>
        <v>166655.72596994141</v>
      </c>
      <c r="BE25" s="69">
        <f t="shared" si="101"/>
        <v>166680.09389679637</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170789.23428570596</v>
      </c>
      <c r="DG25" s="108">
        <f t="shared" si="15"/>
        <v>170814.20660240535</v>
      </c>
      <c r="DH25" s="108">
        <f t="shared" si="15"/>
        <v>170839.18257048592</v>
      </c>
      <c r="DI25" s="108">
        <f t="shared" si="15"/>
        <v>170864.16219048164</v>
      </c>
      <c r="DJ25" s="108">
        <f t="shared" si="15"/>
        <v>184402.95667803966</v>
      </c>
      <c r="DK25" s="108">
        <f t="shared" si="15"/>
        <v>184429.9195545566</v>
      </c>
      <c r="DL25" s="108">
        <f t="shared" si="15"/>
        <v>184456.88637350875</v>
      </c>
      <c r="DM25" s="108">
        <f t="shared" si="15"/>
        <v>184483.85713547256</v>
      </c>
      <c r="DN25" s="108">
        <f t="shared" si="15"/>
        <v>163636.67865953935</v>
      </c>
      <c r="DO25" s="108">
        <f t="shared" si="15"/>
        <v>163660.60514987237</v>
      </c>
      <c r="DP25" s="108">
        <f t="shared" si="15"/>
        <v>163684.53513866884</v>
      </c>
      <c r="DQ25" s="108">
        <f t="shared" si="15"/>
        <v>163708.4686264403</v>
      </c>
      <c r="DR25" s="108">
        <f t="shared" si="15"/>
        <v>163732.40561369839</v>
      </c>
      <c r="DS25" s="108">
        <f t="shared" si="15"/>
        <v>169855.51284923355</v>
      </c>
      <c r="DT25" s="108">
        <f t="shared" si="15"/>
        <v>169880.3486398368</v>
      </c>
      <c r="DU25" s="108">
        <f t="shared" si="15"/>
        <v>169905.18806185879</v>
      </c>
      <c r="DV25" s="108">
        <f t="shared" si="90"/>
        <v>169930.0311158305</v>
      </c>
      <c r="DW25" s="108">
        <f t="shared" si="90"/>
        <v>167216.21089917718</v>
      </c>
      <c r="DX25" s="108">
        <f t="shared" si="90"/>
        <v>167240.66077854636</v>
      </c>
      <c r="DY25" s="108">
        <f t="shared" si="90"/>
        <v>167265.11423290748</v>
      </c>
      <c r="DZ25" s="108">
        <f t="shared" si="90"/>
        <v>167289.57126278323</v>
      </c>
      <c r="EA25" s="108">
        <f t="shared" si="90"/>
        <v>172911.57413838452</v>
      </c>
      <c r="EB25" s="108">
        <f t="shared" si="90"/>
        <v>172936.85677758852</v>
      </c>
      <c r="EC25" s="108">
        <f t="shared" si="90"/>
        <v>172962.1431135482</v>
      </c>
      <c r="ED25" s="108">
        <f t="shared" si="90"/>
        <v>172987.43314680411</v>
      </c>
      <c r="EE25" s="108">
        <f t="shared" si="90"/>
        <v>173012.72687789684</v>
      </c>
      <c r="EF25" s="108">
        <f t="shared" si="90"/>
        <v>169331.13244069749</v>
      </c>
      <c r="EG25" s="108">
        <f t="shared" si="90"/>
        <v>169355.89155788693</v>
      </c>
      <c r="EH25" s="108">
        <f t="shared" si="90"/>
        <v>169380.65429528416</v>
      </c>
      <c r="EI25" s="108">
        <f t="shared" si="90"/>
        <v>169405.42065341852</v>
      </c>
      <c r="EJ25" s="108">
        <f t="shared" si="90"/>
        <v>171097.18183546743</v>
      </c>
      <c r="EK25" s="108">
        <f t="shared" si="90"/>
        <v>171122.19917938279</v>
      </c>
      <c r="EL25" s="108">
        <f t="shared" si="91"/>
        <v>171147.22018126311</v>
      </c>
      <c r="EM25" s="108">
        <f t="shared" si="91"/>
        <v>171172.24484164326</v>
      </c>
      <c r="EN25" s="108">
        <f t="shared" si="91"/>
        <v>185899.73421323864</v>
      </c>
      <c r="EO25" s="108">
        <f t="shared" si="91"/>
        <v>185926.91594431506</v>
      </c>
      <c r="EP25" s="108">
        <f t="shared" si="91"/>
        <v>185954.10164982703</v>
      </c>
      <c r="EQ25" s="108">
        <f t="shared" si="91"/>
        <v>185981.2913303556</v>
      </c>
      <c r="ER25" s="108">
        <f t="shared" si="91"/>
        <v>186008.48498648204</v>
      </c>
      <c r="ES25" s="108">
        <f t="shared" si="91"/>
        <v>182089.28379331605</v>
      </c>
      <c r="ET25" s="108">
        <f t="shared" si="91"/>
        <v>182115.90837115594</v>
      </c>
      <c r="EU25" s="108">
        <f t="shared" si="91"/>
        <v>182142.53684196595</v>
      </c>
      <c r="EV25" s="108">
        <f t="shared" si="91"/>
        <v>182169.1692063153</v>
      </c>
      <c r="EW25" s="108">
        <f t="shared" si="91"/>
        <v>179535.80130176243</v>
      </c>
      <c r="EX25" s="108">
        <f t="shared" si="91"/>
        <v>179562.05251664572</v>
      </c>
      <c r="EY25" s="108">
        <f t="shared" si="91"/>
        <v>179588.30756990708</v>
      </c>
      <c r="EZ25" s="108">
        <f t="shared" si="91"/>
        <v>179614.56646210776</v>
      </c>
      <c r="FA25" s="108">
        <f t="shared" si="91"/>
        <v>164500.42311104111</v>
      </c>
      <c r="FB25" s="108">
        <f t="shared" si="92"/>
        <v>164524.47589563433</v>
      </c>
      <c r="FC25" s="108">
        <f t="shared" si="92"/>
        <v>164548.53219715739</v>
      </c>
      <c r="FD25" s="108">
        <f t="shared" si="92"/>
        <v>164572.59201612449</v>
      </c>
      <c r="FE25" s="108">
        <f t="shared" si="92"/>
        <v>164596.65535305001</v>
      </c>
    </row>
    <row r="26" spans="1:161" ht="15.75" x14ac:dyDescent="0.25">
      <c r="A26" s="47" t="s">
        <v>190</v>
      </c>
      <c r="B26" s="12">
        <f>'Urb proj of all 25 ARs '!R26</f>
        <v>155199.00786665472</v>
      </c>
      <c r="C26" s="12">
        <f>'Urb proj of all 25 ARs '!S26</f>
        <v>156383.44178957446</v>
      </c>
      <c r="D26" s="100">
        <f t="shared" si="10"/>
        <v>7.6317106610461604E-3</v>
      </c>
      <c r="E26" s="101">
        <f t="shared" si="11"/>
        <v>1.4621715943530234E-4</v>
      </c>
      <c r="F26" s="69">
        <f t="shared" si="12"/>
        <v>155221.70062473216</v>
      </c>
      <c r="G26" s="69">
        <f t="shared" si="13"/>
        <v>155244.39670088023</v>
      </c>
      <c r="H26" s="69">
        <f>G26*(1+$E$26)</f>
        <v>155267.09609558407</v>
      </c>
      <c r="I26" s="69">
        <f t="shared" ref="I26:BE26" si="102">H26*(1+$E$26)</f>
        <v>155289.79880932893</v>
      </c>
      <c r="J26" s="69">
        <f t="shared" si="102"/>
        <v>155312.50484260012</v>
      </c>
      <c r="K26" s="69">
        <f t="shared" si="102"/>
        <v>155335.21419588299</v>
      </c>
      <c r="L26" s="69">
        <f t="shared" si="102"/>
        <v>155357.92686966297</v>
      </c>
      <c r="M26" s="69">
        <f t="shared" si="102"/>
        <v>155380.64286442561</v>
      </c>
      <c r="N26" s="69">
        <f t="shared" si="102"/>
        <v>155403.36218065646</v>
      </c>
      <c r="O26" s="69">
        <f t="shared" si="102"/>
        <v>155426.08481884122</v>
      </c>
      <c r="P26" s="69">
        <f t="shared" si="102"/>
        <v>155448.8107794656</v>
      </c>
      <c r="Q26" s="69">
        <f t="shared" si="102"/>
        <v>155471.54006301536</v>
      </c>
      <c r="R26" s="69">
        <f t="shared" si="102"/>
        <v>155494.2726699764</v>
      </c>
      <c r="S26" s="69">
        <f t="shared" si="102"/>
        <v>155517.00860083467</v>
      </c>
      <c r="T26" s="69">
        <f t="shared" si="102"/>
        <v>155539.74785607617</v>
      </c>
      <c r="U26" s="69">
        <f t="shared" si="102"/>
        <v>155562.49043618696</v>
      </c>
      <c r="V26" s="69">
        <f t="shared" si="102"/>
        <v>155585.23634165322</v>
      </c>
      <c r="W26" s="69">
        <f t="shared" si="102"/>
        <v>155607.98557296116</v>
      </c>
      <c r="X26" s="69">
        <f t="shared" si="102"/>
        <v>155630.73813059708</v>
      </c>
      <c r="Y26" s="69">
        <f t="shared" si="102"/>
        <v>155653.49401504736</v>
      </c>
      <c r="Z26" s="69">
        <f t="shared" si="102"/>
        <v>155676.25322679841</v>
      </c>
      <c r="AA26" s="69">
        <f t="shared" si="102"/>
        <v>155699.01576633676</v>
      </c>
      <c r="AB26" s="69">
        <f t="shared" si="102"/>
        <v>155721.781634149</v>
      </c>
      <c r="AC26" s="69">
        <f t="shared" si="102"/>
        <v>155744.55083072174</v>
      </c>
      <c r="AD26" s="69">
        <f t="shared" si="102"/>
        <v>155767.32335654175</v>
      </c>
      <c r="AE26" s="69">
        <f t="shared" si="102"/>
        <v>155790.09921209578</v>
      </c>
      <c r="AF26" s="69">
        <f t="shared" si="102"/>
        <v>155812.87839787072</v>
      </c>
      <c r="AG26" s="69">
        <f t="shared" si="102"/>
        <v>155835.6609143535</v>
      </c>
      <c r="AH26" s="69">
        <f t="shared" si="102"/>
        <v>155858.44676203112</v>
      </c>
      <c r="AI26" s="69">
        <f t="shared" si="102"/>
        <v>155881.23594139065</v>
      </c>
      <c r="AJ26" s="69">
        <f t="shared" si="102"/>
        <v>155904.02845291927</v>
      </c>
      <c r="AK26" s="69">
        <f t="shared" si="102"/>
        <v>155926.82429710418</v>
      </c>
      <c r="AL26" s="69">
        <f t="shared" si="102"/>
        <v>155949.62347443268</v>
      </c>
      <c r="AM26" s="69">
        <f t="shared" si="102"/>
        <v>155972.42598539212</v>
      </c>
      <c r="AN26" s="69">
        <f t="shared" si="102"/>
        <v>155995.23183046994</v>
      </c>
      <c r="AO26" s="69">
        <f t="shared" si="102"/>
        <v>156018.04101015365</v>
      </c>
      <c r="AP26" s="69">
        <f t="shared" si="102"/>
        <v>156040.85352493083</v>
      </c>
      <c r="AQ26" s="69">
        <f t="shared" si="102"/>
        <v>156063.66937528912</v>
      </c>
      <c r="AR26" s="69">
        <f t="shared" si="102"/>
        <v>156086.48856171622</v>
      </c>
      <c r="AS26" s="69">
        <f t="shared" si="102"/>
        <v>156109.31108469993</v>
      </c>
      <c r="AT26" s="69">
        <f t="shared" si="102"/>
        <v>156132.13694472815</v>
      </c>
      <c r="AU26" s="69">
        <f t="shared" si="102"/>
        <v>156154.96614228876</v>
      </c>
      <c r="AV26" s="69">
        <f t="shared" si="102"/>
        <v>156177.79867786981</v>
      </c>
      <c r="AW26" s="69">
        <f t="shared" si="102"/>
        <v>156200.63455195935</v>
      </c>
      <c r="AX26" s="69">
        <f t="shared" si="102"/>
        <v>156223.47376504552</v>
      </c>
      <c r="AY26" s="69">
        <f t="shared" si="102"/>
        <v>156246.31631761655</v>
      </c>
      <c r="AZ26" s="69">
        <f t="shared" si="102"/>
        <v>156269.16221016075</v>
      </c>
      <c r="BA26" s="69">
        <f t="shared" si="102"/>
        <v>156292.01144316644</v>
      </c>
      <c r="BB26" s="69">
        <f t="shared" si="102"/>
        <v>156314.86401712208</v>
      </c>
      <c r="BC26" s="69">
        <f t="shared" si="102"/>
        <v>156337.71993251616</v>
      </c>
      <c r="BD26" s="69">
        <f t="shared" si="102"/>
        <v>156360.5791898373</v>
      </c>
      <c r="BE26" s="69">
        <f t="shared" si="102"/>
        <v>156383.44178957411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150533.39036213528</v>
      </c>
      <c r="DG26" s="108">
        <f t="shared" si="15"/>
        <v>150555.40092687419</v>
      </c>
      <c r="DH26" s="108">
        <f t="shared" si="15"/>
        <v>150577.41470993534</v>
      </c>
      <c r="DI26" s="108">
        <f t="shared" si="15"/>
        <v>150599.43171178934</v>
      </c>
      <c r="DJ26" s="108">
        <f t="shared" si="15"/>
        <v>162067.19740138116</v>
      </c>
      <c r="DK26" s="108">
        <f t="shared" si="15"/>
        <v>162090.89440662286</v>
      </c>
      <c r="DL26" s="108">
        <f t="shared" si="15"/>
        <v>162114.59487677331</v>
      </c>
      <c r="DM26" s="108">
        <f t="shared" si="15"/>
        <v>162138.29881233917</v>
      </c>
      <c r="DN26" s="108">
        <f t="shared" si="15"/>
        <v>143270.78176194965</v>
      </c>
      <c r="DO26" s="108">
        <f t="shared" si="15"/>
        <v>143291.73040868898</v>
      </c>
      <c r="DP26" s="108">
        <f t="shared" si="15"/>
        <v>143312.68211847992</v>
      </c>
      <c r="DQ26" s="108">
        <f t="shared" si="15"/>
        <v>143333.63689177032</v>
      </c>
      <c r="DR26" s="108">
        <f t="shared" si="15"/>
        <v>143354.59472900815</v>
      </c>
      <c r="DS26" s="108">
        <f t="shared" si="15"/>
        <v>147432.34819016635</v>
      </c>
      <c r="DT26" s="108">
        <f t="shared" si="15"/>
        <v>147453.90532932759</v>
      </c>
      <c r="DU26" s="108">
        <f t="shared" si="15"/>
        <v>147475.46562051249</v>
      </c>
      <c r="DV26" s="108">
        <f t="shared" si="90"/>
        <v>147497.0290641819</v>
      </c>
      <c r="DW26" s="108">
        <f t="shared" si="90"/>
        <v>147899.79441254091</v>
      </c>
      <c r="DX26" s="108">
        <f t="shared" si="90"/>
        <v>147921.41990036095</v>
      </c>
      <c r="DY26" s="108">
        <f t="shared" si="90"/>
        <v>147943.04855019844</v>
      </c>
      <c r="DZ26" s="108">
        <f t="shared" si="90"/>
        <v>147964.68036251562</v>
      </c>
      <c r="EA26" s="108">
        <f t="shared" si="90"/>
        <v>153333.37452107866</v>
      </c>
      <c r="EB26" s="108">
        <f t="shared" si="90"/>
        <v>153355.79449154777</v>
      </c>
      <c r="EC26" s="108">
        <f t="shared" si="90"/>
        <v>153378.21774020127</v>
      </c>
      <c r="ED26" s="108">
        <f t="shared" si="90"/>
        <v>153400.64426751851</v>
      </c>
      <c r="EE26" s="108">
        <f t="shared" si="90"/>
        <v>153423.07407397885</v>
      </c>
      <c r="EF26" s="108">
        <f t="shared" si="90"/>
        <v>150256.63936453077</v>
      </c>
      <c r="EG26" s="108">
        <f t="shared" si="90"/>
        <v>150278.60946352495</v>
      </c>
      <c r="EH26" s="108">
        <f t="shared" si="90"/>
        <v>150300.58277492461</v>
      </c>
      <c r="EI26" s="108">
        <f t="shared" si="90"/>
        <v>150322.55929919941</v>
      </c>
      <c r="EJ26" s="108">
        <f t="shared" si="90"/>
        <v>148454.59154001996</v>
      </c>
      <c r="EK26" s="108">
        <f t="shared" si="90"/>
        <v>148476.29814870007</v>
      </c>
      <c r="EL26" s="108">
        <f t="shared" si="91"/>
        <v>148498.00793125885</v>
      </c>
      <c r="EM26" s="108">
        <f t="shared" si="91"/>
        <v>148519.72088816037</v>
      </c>
      <c r="EN26" s="108">
        <f t="shared" si="91"/>
        <v>160185.40253976468</v>
      </c>
      <c r="EO26" s="108">
        <f t="shared" si="91"/>
        <v>160208.82439430704</v>
      </c>
      <c r="EP26" s="108">
        <f t="shared" si="91"/>
        <v>160232.24967352647</v>
      </c>
      <c r="EQ26" s="108">
        <f t="shared" si="91"/>
        <v>160255.67837792367</v>
      </c>
      <c r="ER26" s="108">
        <f t="shared" si="91"/>
        <v>160279.11050799946</v>
      </c>
      <c r="ES26" s="108">
        <f t="shared" si="91"/>
        <v>158486.21912300904</v>
      </c>
      <c r="ET26" s="108">
        <f t="shared" si="91"/>
        <v>158509.39252777884</v>
      </c>
      <c r="EU26" s="108">
        <f t="shared" si="91"/>
        <v>158532.56932089807</v>
      </c>
      <c r="EV26" s="108">
        <f t="shared" si="91"/>
        <v>158555.74950286216</v>
      </c>
      <c r="EW26" s="108">
        <f t="shared" si="91"/>
        <v>155972.40853141178</v>
      </c>
      <c r="EX26" s="108">
        <f t="shared" si="91"/>
        <v>155995.21437393752</v>
      </c>
      <c r="EY26" s="108">
        <f t="shared" si="91"/>
        <v>156018.02355106876</v>
      </c>
      <c r="EZ26" s="108">
        <f t="shared" si="91"/>
        <v>156040.83606329313</v>
      </c>
      <c r="FA26" s="108">
        <f t="shared" si="91"/>
        <v>144985.59640274107</v>
      </c>
      <c r="FB26" s="108">
        <f t="shared" si="92"/>
        <v>145006.79578480611</v>
      </c>
      <c r="FC26" s="108">
        <f t="shared" si="92"/>
        <v>145027.99826658456</v>
      </c>
      <c r="FD26" s="108">
        <f t="shared" si="92"/>
        <v>145049.20384852969</v>
      </c>
      <c r="FE26" s="108">
        <f t="shared" si="92"/>
        <v>145070.4125310948</v>
      </c>
    </row>
    <row r="27" spans="1:161" ht="15.75" x14ac:dyDescent="0.25">
      <c r="A27" s="47" t="s">
        <v>191</v>
      </c>
      <c r="B27" s="12">
        <f>'Urb proj of all 25 ARs '!R27</f>
        <v>167172.36960397274</v>
      </c>
      <c r="C27" s="12">
        <f>'Urb proj of all 25 ARs '!S27</f>
        <v>168448.18075931171</v>
      </c>
      <c r="D27" s="100">
        <f t="shared" si="10"/>
        <v>7.6317106610460858E-3</v>
      </c>
      <c r="E27" s="101">
        <f t="shared" si="11"/>
        <v>1.4621715943530234E-4</v>
      </c>
      <c r="F27" s="69">
        <f t="shared" si="12"/>
        <v>167196.81307299229</v>
      </c>
      <c r="G27" s="69">
        <f t="shared" si="13"/>
        <v>167221.26011606646</v>
      </c>
      <c r="H27" s="69">
        <f>G27*(1+$E$27)</f>
        <v>167245.71073371783</v>
      </c>
      <c r="I27" s="69">
        <f t="shared" ref="I27:BD27" si="103">H27*(1+$E$27)</f>
        <v>167270.16492646906</v>
      </c>
      <c r="J27" s="69">
        <f t="shared" si="103"/>
        <v>167294.6226948429</v>
      </c>
      <c r="K27" s="69">
        <f t="shared" si="103"/>
        <v>167319.08403936215</v>
      </c>
      <c r="L27" s="69">
        <f t="shared" si="103"/>
        <v>167343.5489605497</v>
      </c>
      <c r="M27" s="69">
        <f t="shared" si="103"/>
        <v>167368.01745892855</v>
      </c>
      <c r="N27" s="69">
        <f t="shared" si="103"/>
        <v>167392.48953502171</v>
      </c>
      <c r="O27" s="69">
        <f t="shared" si="103"/>
        <v>167416.96518935234</v>
      </c>
      <c r="P27" s="69">
        <f t="shared" si="103"/>
        <v>167441.4444224436</v>
      </c>
      <c r="Q27" s="69">
        <f t="shared" si="103"/>
        <v>167465.92723481878</v>
      </c>
      <c r="R27" s="69">
        <f t="shared" si="103"/>
        <v>167490.41362700125</v>
      </c>
      <c r="S27" s="69">
        <f t="shared" si="103"/>
        <v>167514.90359951445</v>
      </c>
      <c r="T27" s="69">
        <f t="shared" si="103"/>
        <v>167539.39715288184</v>
      </c>
      <c r="U27" s="69">
        <f t="shared" si="103"/>
        <v>167563.89428762704</v>
      </c>
      <c r="V27" s="69">
        <f t="shared" si="103"/>
        <v>167588.39500427371</v>
      </c>
      <c r="W27" s="69">
        <f t="shared" si="103"/>
        <v>167612.89930334556</v>
      </c>
      <c r="X27" s="69">
        <f t="shared" si="103"/>
        <v>167637.40718536641</v>
      </c>
      <c r="Y27" s="69">
        <f t="shared" si="103"/>
        <v>167661.91865086014</v>
      </c>
      <c r="Z27" s="69">
        <f t="shared" si="103"/>
        <v>167686.43370035075</v>
      </c>
      <c r="AA27" s="69">
        <f t="shared" si="103"/>
        <v>167710.95233436226</v>
      </c>
      <c r="AB27" s="69">
        <f t="shared" si="103"/>
        <v>167735.47455341878</v>
      </c>
      <c r="AC27" s="69">
        <f t="shared" si="103"/>
        <v>167760.00035804452</v>
      </c>
      <c r="AD27" s="69">
        <f t="shared" si="103"/>
        <v>167784.52974876374</v>
      </c>
      <c r="AE27" s="69">
        <f t="shared" si="103"/>
        <v>167809.06272610079</v>
      </c>
      <c r="AF27" s="69">
        <f t="shared" si="103"/>
        <v>167833.59929058011</v>
      </c>
      <c r="AG27" s="69">
        <f t="shared" si="103"/>
        <v>167858.13944272618</v>
      </c>
      <c r="AH27" s="69">
        <f t="shared" si="103"/>
        <v>167882.68318306361</v>
      </c>
      <c r="AI27" s="69">
        <f t="shared" si="103"/>
        <v>167907.23051211701</v>
      </c>
      <c r="AJ27" s="69">
        <f t="shared" si="103"/>
        <v>167931.78143041112</v>
      </c>
      <c r="AK27" s="69">
        <f t="shared" si="103"/>
        <v>167956.33593847079</v>
      </c>
      <c r="AL27" s="69">
        <f t="shared" si="103"/>
        <v>167980.89403682089</v>
      </c>
      <c r="AM27" s="69">
        <f t="shared" si="103"/>
        <v>168005.45572598636</v>
      </c>
      <c r="AN27" s="69">
        <f t="shared" si="103"/>
        <v>168030.02100649226</v>
      </c>
      <c r="AO27" s="69">
        <f t="shared" si="103"/>
        <v>168054.58987886368</v>
      </c>
      <c r="AP27" s="69">
        <f t="shared" si="103"/>
        <v>168079.16234362582</v>
      </c>
      <c r="AQ27" s="69">
        <f t="shared" si="103"/>
        <v>168103.73840130397</v>
      </c>
      <c r="AR27" s="69">
        <f t="shared" si="103"/>
        <v>168128.31805242348</v>
      </c>
      <c r="AS27" s="69">
        <f t="shared" si="103"/>
        <v>168152.90129750973</v>
      </c>
      <c r="AT27" s="69">
        <f t="shared" si="103"/>
        <v>168177.48813708825</v>
      </c>
      <c r="AU27" s="69">
        <f t="shared" si="103"/>
        <v>168202.07857168463</v>
      </c>
      <c r="AV27" s="69">
        <f t="shared" si="103"/>
        <v>168226.67260182448</v>
      </c>
      <c r="AW27" s="69">
        <f t="shared" si="103"/>
        <v>168251.27022803357</v>
      </c>
      <c r="AX27" s="69">
        <f t="shared" si="103"/>
        <v>168275.8714508377</v>
      </c>
      <c r="AY27" s="69">
        <f t="shared" si="103"/>
        <v>168300.47627076274</v>
      </c>
      <c r="AZ27" s="69">
        <f t="shared" si="103"/>
        <v>168325.08468833467</v>
      </c>
      <c r="BA27" s="69">
        <f t="shared" si="103"/>
        <v>168349.69670407951</v>
      </c>
      <c r="BB27" s="69">
        <f t="shared" si="103"/>
        <v>168374.31231852339</v>
      </c>
      <c r="BC27" s="69">
        <f t="shared" si="103"/>
        <v>168398.93153219248</v>
      </c>
      <c r="BD27" s="69">
        <f t="shared" si="103"/>
        <v>168423.55434561305</v>
      </c>
      <c r="BE27" s="69">
        <f>BD27*(1+$E$27)</f>
        <v>168448.18075931148</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162795.55223624068</v>
      </c>
      <c r="DG27" s="108">
        <f t="shared" si="15"/>
        <v>162819.35573945736</v>
      </c>
      <c r="DH27" s="108">
        <f t="shared" si="15"/>
        <v>162843.16272315467</v>
      </c>
      <c r="DI27" s="108">
        <f t="shared" si="15"/>
        <v>162866.97318784153</v>
      </c>
      <c r="DJ27" s="108">
        <f t="shared" si="15"/>
        <v>174432.17538230139</v>
      </c>
      <c r="DK27" s="108">
        <f t="shared" si="15"/>
        <v>174457.68035949994</v>
      </c>
      <c r="DL27" s="108">
        <f t="shared" si="15"/>
        <v>174483.18906596376</v>
      </c>
      <c r="DM27" s="108">
        <f t="shared" si="15"/>
        <v>174508.7015022382</v>
      </c>
      <c r="DN27" s="108">
        <f t="shared" si="15"/>
        <v>153091.88242357585</v>
      </c>
      <c r="DO27" s="108">
        <f t="shared" si="15"/>
        <v>153114.26708375645</v>
      </c>
      <c r="DP27" s="108">
        <f t="shared" si="15"/>
        <v>153136.65501695845</v>
      </c>
      <c r="DQ27" s="108">
        <f t="shared" si="15"/>
        <v>153159.04622366044</v>
      </c>
      <c r="DR27" s="108">
        <f t="shared" si="15"/>
        <v>153181.44070434108</v>
      </c>
      <c r="DS27" s="108">
        <f t="shared" si="15"/>
        <v>159278.64578820477</v>
      </c>
      <c r="DT27" s="108">
        <f t="shared" si="15"/>
        <v>159301.93505935062</v>
      </c>
      <c r="DU27" s="108">
        <f t="shared" si="15"/>
        <v>159325.22773578754</v>
      </c>
      <c r="DV27" s="108">
        <f t="shared" si="90"/>
        <v>159348.52381801349</v>
      </c>
      <c r="DW27" s="108">
        <f t="shared" si="90"/>
        <v>153451.27914298652</v>
      </c>
      <c r="DX27" s="108">
        <f t="shared" si="90"/>
        <v>153473.71635313451</v>
      </c>
      <c r="DY27" s="108">
        <f t="shared" si="90"/>
        <v>153496.15684398761</v>
      </c>
      <c r="DZ27" s="108">
        <f t="shared" si="90"/>
        <v>153518.60061602559</v>
      </c>
      <c r="EA27" s="108">
        <f t="shared" si="90"/>
        <v>159760.25586983518</v>
      </c>
      <c r="EB27" s="108">
        <f t="shared" si="90"/>
        <v>159783.61556063913</v>
      </c>
      <c r="EC27" s="108">
        <f t="shared" si="90"/>
        <v>159806.97866703069</v>
      </c>
      <c r="ED27" s="108">
        <f t="shared" si="90"/>
        <v>159830.34518950933</v>
      </c>
      <c r="EE27" s="108">
        <f t="shared" si="90"/>
        <v>159853.71512857449</v>
      </c>
      <c r="EF27" s="108">
        <f t="shared" si="90"/>
        <v>155370.31912023397</v>
      </c>
      <c r="EG27" s="108">
        <f t="shared" si="90"/>
        <v>155393.03692695627</v>
      </c>
      <c r="EH27" s="108">
        <f t="shared" si="90"/>
        <v>155415.75805541177</v>
      </c>
      <c r="EI27" s="108">
        <f t="shared" si="90"/>
        <v>155438.48250608612</v>
      </c>
      <c r="EJ27" s="108">
        <f t="shared" si="90"/>
        <v>157475.05168950878</v>
      </c>
      <c r="EK27" s="108">
        <f t="shared" si="90"/>
        <v>157498.07724424877</v>
      </c>
      <c r="EL27" s="108">
        <f t="shared" si="91"/>
        <v>157521.10616571995</v>
      </c>
      <c r="EM27" s="108">
        <f t="shared" si="91"/>
        <v>157544.13845441461</v>
      </c>
      <c r="EN27" s="108">
        <f t="shared" si="91"/>
        <v>168278.31729148596</v>
      </c>
      <c r="EO27" s="108">
        <f t="shared" si="91"/>
        <v>168302.92246903488</v>
      </c>
      <c r="EP27" s="108">
        <f t="shared" si="91"/>
        <v>168327.53124428296</v>
      </c>
      <c r="EQ27" s="108">
        <f t="shared" si="91"/>
        <v>168352.14361775623</v>
      </c>
      <c r="ER27" s="108">
        <f t="shared" si="91"/>
        <v>168376.75958998088</v>
      </c>
      <c r="ES27" s="108">
        <f t="shared" si="91"/>
        <v>168235.60946545305</v>
      </c>
      <c r="ET27" s="108">
        <f t="shared" si="91"/>
        <v>168260.20839838494</v>
      </c>
      <c r="EU27" s="108">
        <f t="shared" si="91"/>
        <v>168284.81092810296</v>
      </c>
      <c r="EV27" s="108">
        <f t="shared" si="91"/>
        <v>168309.41705513297</v>
      </c>
      <c r="EW27" s="108">
        <f t="shared" si="91"/>
        <v>166533.50689215618</v>
      </c>
      <c r="EX27" s="108">
        <f t="shared" si="91"/>
        <v>166557.85694848475</v>
      </c>
      <c r="EY27" s="108">
        <f t="shared" si="91"/>
        <v>166582.21056520939</v>
      </c>
      <c r="EZ27" s="108">
        <f t="shared" si="91"/>
        <v>166606.56774285069</v>
      </c>
      <c r="FA27" s="108">
        <f t="shared" si="91"/>
        <v>154836.20186385588</v>
      </c>
      <c r="FB27" s="108">
        <f t="shared" si="92"/>
        <v>154858.84157347016</v>
      </c>
      <c r="FC27" s="108">
        <f t="shared" si="92"/>
        <v>154881.48459339849</v>
      </c>
      <c r="FD27" s="108">
        <f t="shared" si="92"/>
        <v>154904.13092412485</v>
      </c>
      <c r="FE27" s="108">
        <f t="shared" si="92"/>
        <v>154926.78056613338</v>
      </c>
    </row>
    <row r="28" spans="1:161" ht="15.75" x14ac:dyDescent="0.25">
      <c r="A28" s="47" t="s">
        <v>192</v>
      </c>
      <c r="B28" s="12">
        <f>'Urb proj of all 25 ARs '!R28</f>
        <v>61488.877790767481</v>
      </c>
      <c r="C28" s="12">
        <f>'Urb proj of all 25 ARs '!S28</f>
        <v>61958.143114939041</v>
      </c>
      <c r="D28" s="100">
        <f t="shared" si="10"/>
        <v>7.6317106610460806E-3</v>
      </c>
      <c r="E28" s="101">
        <f t="shared" si="11"/>
        <v>1.4621715943530234E-4</v>
      </c>
      <c r="F28" s="69">
        <f t="shared" si="12"/>
        <v>61497.868519814911</v>
      </c>
      <c r="G28" s="69">
        <f t="shared" si="13"/>
        <v>61506.860563461203</v>
      </c>
      <c r="H28" s="69">
        <f>G28*(1+$E$28)</f>
        <v>61515.853921898575</v>
      </c>
      <c r="I28" s="69">
        <f t="shared" ref="I28:BE28" si="104">H28*(1+$E$28)</f>
        <v>61524.848595319272</v>
      </c>
      <c r="J28" s="69">
        <f t="shared" si="104"/>
        <v>61533.844583915568</v>
      </c>
      <c r="K28" s="69">
        <f t="shared" si="104"/>
        <v>61542.84188787976</v>
      </c>
      <c r="L28" s="69">
        <f t="shared" si="104"/>
        <v>61551.84050740418</v>
      </c>
      <c r="M28" s="69">
        <f t="shared" si="104"/>
        <v>61560.84044268119</v>
      </c>
      <c r="N28" s="69">
        <f t="shared" si="104"/>
        <v>61569.841693903167</v>
      </c>
      <c r="O28" s="69">
        <f t="shared" si="104"/>
        <v>61578.844261262529</v>
      </c>
      <c r="P28" s="69">
        <f t="shared" si="104"/>
        <v>61587.84814495172</v>
      </c>
      <c r="Q28" s="69">
        <f t="shared" si="104"/>
        <v>61596.85334516321</v>
      </c>
      <c r="R28" s="69">
        <f t="shared" si="104"/>
        <v>61605.859862089492</v>
      </c>
      <c r="S28" s="69">
        <f t="shared" si="104"/>
        <v>61614.867695923094</v>
      </c>
      <c r="T28" s="69">
        <f t="shared" si="104"/>
        <v>61623.876846856576</v>
      </c>
      <c r="U28" s="69">
        <f t="shared" si="104"/>
        <v>61632.887315082517</v>
      </c>
      <c r="V28" s="69">
        <f t="shared" si="104"/>
        <v>61641.899100793526</v>
      </c>
      <c r="W28" s="69">
        <f t="shared" si="104"/>
        <v>61650.912204182241</v>
      </c>
      <c r="X28" s="69">
        <f t="shared" si="104"/>
        <v>61659.926625441331</v>
      </c>
      <c r="Y28" s="69">
        <f t="shared" si="104"/>
        <v>61668.94236476349</v>
      </c>
      <c r="Z28" s="69">
        <f t="shared" si="104"/>
        <v>61677.959422341446</v>
      </c>
      <c r="AA28" s="69">
        <f t="shared" si="104"/>
        <v>61686.977798367945</v>
      </c>
      <c r="AB28" s="69">
        <f t="shared" si="104"/>
        <v>61695.997493035771</v>
      </c>
      <c r="AC28" s="69">
        <f t="shared" si="104"/>
        <v>61705.01850653773</v>
      </c>
      <c r="AD28" s="69">
        <f t="shared" si="104"/>
        <v>61714.040839066656</v>
      </c>
      <c r="AE28" s="69">
        <f t="shared" si="104"/>
        <v>61723.064490815421</v>
      </c>
      <c r="AF28" s="69">
        <f t="shared" si="104"/>
        <v>61732.08946197691</v>
      </c>
      <c r="AG28" s="69">
        <f t="shared" si="104"/>
        <v>61741.115752744045</v>
      </c>
      <c r="AH28" s="69">
        <f t="shared" si="104"/>
        <v>61750.143363309777</v>
      </c>
      <c r="AI28" s="69">
        <f t="shared" si="104"/>
        <v>61759.172293867079</v>
      </c>
      <c r="AJ28" s="69">
        <f t="shared" si="104"/>
        <v>61768.202544608961</v>
      </c>
      <c r="AK28" s="69">
        <f t="shared" si="104"/>
        <v>61777.234115728461</v>
      </c>
      <c r="AL28" s="69">
        <f t="shared" si="104"/>
        <v>61786.267007418632</v>
      </c>
      <c r="AM28" s="69">
        <f t="shared" si="104"/>
        <v>61795.30121987257</v>
      </c>
      <c r="AN28" s="69">
        <f t="shared" si="104"/>
        <v>61804.336753283387</v>
      </c>
      <c r="AO28" s="69">
        <f t="shared" si="104"/>
        <v>61813.373607844238</v>
      </c>
      <c r="AP28" s="69">
        <f t="shared" si="104"/>
        <v>61822.411783748292</v>
      </c>
      <c r="AQ28" s="69">
        <f t="shared" si="104"/>
        <v>61831.451281188754</v>
      </c>
      <c r="AR28" s="69">
        <f t="shared" si="104"/>
        <v>61840.492100358853</v>
      </c>
      <c r="AS28" s="69">
        <f t="shared" si="104"/>
        <v>61849.534241451845</v>
      </c>
      <c r="AT28" s="69">
        <f t="shared" si="104"/>
        <v>61858.577704661024</v>
      </c>
      <c r="AU28" s="69">
        <f t="shared" si="104"/>
        <v>61867.62249017971</v>
      </c>
      <c r="AV28" s="69">
        <f t="shared" si="104"/>
        <v>61876.668598201242</v>
      </c>
      <c r="AW28" s="69">
        <f t="shared" si="104"/>
        <v>61885.716028918992</v>
      </c>
      <c r="AX28" s="69">
        <f t="shared" si="104"/>
        <v>61894.764782526363</v>
      </c>
      <c r="AY28" s="69">
        <f t="shared" si="104"/>
        <v>61903.814859216778</v>
      </c>
      <c r="AZ28" s="69">
        <f t="shared" si="104"/>
        <v>61912.866259183698</v>
      </c>
      <c r="BA28" s="69">
        <f t="shared" si="104"/>
        <v>61921.918982620613</v>
      </c>
      <c r="BB28" s="69">
        <f t="shared" si="104"/>
        <v>61930.973029721034</v>
      </c>
      <c r="BC28" s="69">
        <f t="shared" si="104"/>
        <v>61940.0284006785</v>
      </c>
      <c r="BD28" s="69">
        <f t="shared" si="104"/>
        <v>61949.085095686591</v>
      </c>
      <c r="BE28" s="69">
        <f t="shared" si="104"/>
        <v>61958.143114938895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53469.040297822248</v>
      </c>
      <c r="DG28" s="108">
        <f t="shared" si="15"/>
        <v>53476.858389012326</v>
      </c>
      <c r="DH28" s="108">
        <f t="shared" si="15"/>
        <v>53484.677623341493</v>
      </c>
      <c r="DI28" s="108">
        <f t="shared" si="15"/>
        <v>53492.498000976891</v>
      </c>
      <c r="DJ28" s="108">
        <f t="shared" si="15"/>
        <v>57109.328708562629</v>
      </c>
      <c r="DK28" s="108">
        <f t="shared" si="15"/>
        <v>57117.679072383653</v>
      </c>
      <c r="DL28" s="108">
        <f t="shared" si="15"/>
        <v>57126.030657171148</v>
      </c>
      <c r="DM28" s="108">
        <f t="shared" si="15"/>
        <v>57134.383463103659</v>
      </c>
      <c r="DN28" s="108">
        <f t="shared" si="15"/>
        <v>50297.601626418967</v>
      </c>
      <c r="DO28" s="108">
        <f t="shared" si="15"/>
        <v>50304.955998855192</v>
      </c>
      <c r="DP28" s="108">
        <f t="shared" si="15"/>
        <v>50312.31144662686</v>
      </c>
      <c r="DQ28" s="108">
        <f t="shared" si="15"/>
        <v>50319.667969891212</v>
      </c>
      <c r="DR28" s="108">
        <f t="shared" si="15"/>
        <v>50327.025568805497</v>
      </c>
      <c r="DS28" s="108">
        <f t="shared" si="15"/>
        <v>52359.124438968858</v>
      </c>
      <c r="DT28" s="108">
        <f t="shared" si="15"/>
        <v>52366.780241414846</v>
      </c>
      <c r="DU28" s="108">
        <f t="shared" si="15"/>
        <v>52374.437163270522</v>
      </c>
      <c r="DV28" s="108">
        <f t="shared" si="90"/>
        <v>52382.095204699559</v>
      </c>
      <c r="DW28" s="108">
        <f t="shared" si="90"/>
        <v>50588.831609849156</v>
      </c>
      <c r="DX28" s="108">
        <f t="shared" si="90"/>
        <v>50596.228565106299</v>
      </c>
      <c r="DY28" s="108">
        <f t="shared" si="90"/>
        <v>50603.626601925229</v>
      </c>
      <c r="DZ28" s="108">
        <f t="shared" si="90"/>
        <v>50611.025720464087</v>
      </c>
      <c r="EA28" s="108">
        <f t="shared" si="90"/>
        <v>53217.872580388532</v>
      </c>
      <c r="EB28" s="108">
        <f t="shared" si="90"/>
        <v>53225.653946548424</v>
      </c>
      <c r="EC28" s="108">
        <f t="shared" si="90"/>
        <v>53233.436450477573</v>
      </c>
      <c r="ED28" s="108">
        <f t="shared" si="90"/>
        <v>53241.220092342344</v>
      </c>
      <c r="EE28" s="108">
        <f t="shared" si="90"/>
        <v>53249.004872309117</v>
      </c>
      <c r="EF28" s="108">
        <f t="shared" si="90"/>
        <v>52773.320082226681</v>
      </c>
      <c r="EG28" s="108">
        <f t="shared" si="90"/>
        <v>52781.036447183069</v>
      </c>
      <c r="EH28" s="108">
        <f t="shared" si="90"/>
        <v>52788.753940404429</v>
      </c>
      <c r="EI28" s="108">
        <f t="shared" si="90"/>
        <v>52796.472562055722</v>
      </c>
      <c r="EJ28" s="108">
        <f t="shared" si="90"/>
        <v>52602.140768685196</v>
      </c>
      <c r="EK28" s="108">
        <f t="shared" si="90"/>
        <v>52609.832104288609</v>
      </c>
      <c r="EL28" s="108">
        <f t="shared" si="91"/>
        <v>52617.524564497267</v>
      </c>
      <c r="EM28" s="108">
        <f t="shared" si="91"/>
        <v>52625.218149475608</v>
      </c>
      <c r="EN28" s="108">
        <f t="shared" si="91"/>
        <v>56557.115763063695</v>
      </c>
      <c r="EO28" s="108">
        <f t="shared" si="91"/>
        <v>56565.385383876426</v>
      </c>
      <c r="EP28" s="108">
        <f t="shared" si="91"/>
        <v>56573.656213849623</v>
      </c>
      <c r="EQ28" s="108">
        <f t="shared" si="91"/>
        <v>56581.928253160084</v>
      </c>
      <c r="ER28" s="108">
        <f t="shared" si="91"/>
        <v>56590.201501984629</v>
      </c>
      <c r="ES28" s="108">
        <f t="shared" si="91"/>
        <v>56420.958826101625</v>
      </c>
      <c r="ET28" s="108">
        <f t="shared" si="91"/>
        <v>56429.208538433792</v>
      </c>
      <c r="EU28" s="108">
        <f t="shared" si="91"/>
        <v>56437.459457015466</v>
      </c>
      <c r="EV28" s="108">
        <f t="shared" si="91"/>
        <v>56445.711582023017</v>
      </c>
      <c r="EW28" s="108">
        <f t="shared" si="91"/>
        <v>55891.039450187694</v>
      </c>
      <c r="EX28" s="108">
        <f t="shared" si="91"/>
        <v>55899.211679213993</v>
      </c>
      <c r="EY28" s="108">
        <f t="shared" si="91"/>
        <v>55907.385103160399</v>
      </c>
      <c r="EZ28" s="108">
        <f t="shared" si="91"/>
        <v>55915.559722201629</v>
      </c>
      <c r="FA28" s="108">
        <f t="shared" si="91"/>
        <v>51246.745772385017</v>
      </c>
      <c r="FB28" s="108">
        <f t="shared" si="92"/>
        <v>51254.238925982158</v>
      </c>
      <c r="FC28" s="108">
        <f t="shared" si="92"/>
        <v>51261.733175206929</v>
      </c>
      <c r="FD28" s="108">
        <f t="shared" si="92"/>
        <v>51269.228520219542</v>
      </c>
      <c r="FE28" s="108">
        <f t="shared" si="92"/>
        <v>51276.724961180204</v>
      </c>
    </row>
    <row r="29" spans="1:161" s="45" customFormat="1" ht="15.75" x14ac:dyDescent="0.25">
      <c r="A29" s="67" t="s">
        <v>95</v>
      </c>
      <c r="B29" s="74">
        <f>SUM(B4:B28)</f>
        <v>2830734.5272373431</v>
      </c>
      <c r="C29" s="74">
        <f>SUM(C4:C28)</f>
        <v>2852337.8741074512</v>
      </c>
      <c r="D29" s="102"/>
      <c r="E29" s="103"/>
      <c r="F29" s="29">
        <f>SUM(F4:F28)</f>
        <v>2831148.4291990311</v>
      </c>
      <c r="G29" s="29">
        <f t="shared" ref="G29:BE29" si="105">SUM(G4:G28)</f>
        <v>2831562.3916802881</v>
      </c>
      <c r="H29" s="29">
        <f t="shared" si="105"/>
        <v>2831976.4146899632</v>
      </c>
      <c r="I29" s="29">
        <f t="shared" si="105"/>
        <v>2832390.4982369072</v>
      </c>
      <c r="J29" s="29">
        <f t="shared" si="105"/>
        <v>2832804.6423299718</v>
      </c>
      <c r="K29" s="29">
        <f t="shared" si="105"/>
        <v>2833218.8469780078</v>
      </c>
      <c r="L29" s="29">
        <f t="shared" si="105"/>
        <v>2833633.1121898713</v>
      </c>
      <c r="M29" s="29">
        <f t="shared" si="105"/>
        <v>2834047.437974418</v>
      </c>
      <c r="N29" s="29">
        <f t="shared" si="105"/>
        <v>2834461.8243405032</v>
      </c>
      <c r="O29" s="29">
        <f t="shared" si="105"/>
        <v>2834876.2712969864</v>
      </c>
      <c r="P29" s="29">
        <f t="shared" si="105"/>
        <v>2835290.7788527249</v>
      </c>
      <c r="Q29" s="29">
        <f t="shared" si="105"/>
        <v>2835705.3470165827</v>
      </c>
      <c r="R29" s="29">
        <f t="shared" si="105"/>
        <v>2836119.9757974194</v>
      </c>
      <c r="S29" s="29">
        <f t="shared" si="105"/>
        <v>2836534.665204098</v>
      </c>
      <c r="T29" s="29">
        <f t="shared" si="105"/>
        <v>2836949.4152454836</v>
      </c>
      <c r="U29" s="29">
        <f t="shared" si="105"/>
        <v>2837364.225930443</v>
      </c>
      <c r="V29" s="29">
        <f t="shared" si="105"/>
        <v>2837779.0972678419</v>
      </c>
      <c r="W29" s="29">
        <f t="shared" si="105"/>
        <v>2838194.0292665493</v>
      </c>
      <c r="X29" s="29">
        <f t="shared" si="105"/>
        <v>2838609.0219354341</v>
      </c>
      <c r="Y29" s="29">
        <f t="shared" si="105"/>
        <v>2839024.075283369</v>
      </c>
      <c r="Z29" s="29">
        <f t="shared" si="105"/>
        <v>2839439.189319226</v>
      </c>
      <c r="AA29" s="29">
        <f t="shared" si="105"/>
        <v>2839854.3640518766</v>
      </c>
      <c r="AB29" s="29">
        <f t="shared" si="105"/>
        <v>2840269.5994901992</v>
      </c>
      <c r="AC29" s="29">
        <f t="shared" si="105"/>
        <v>2840684.8956430671</v>
      </c>
      <c r="AD29" s="29">
        <f t="shared" si="105"/>
        <v>2841100.2525193589</v>
      </c>
      <c r="AE29" s="29">
        <f t="shared" si="105"/>
        <v>2841515.6701279529</v>
      </c>
      <c r="AF29" s="29">
        <f t="shared" si="105"/>
        <v>2841931.1484777299</v>
      </c>
      <c r="AG29" s="29">
        <f t="shared" si="105"/>
        <v>2842346.6875775708</v>
      </c>
      <c r="AH29" s="29">
        <f t="shared" si="105"/>
        <v>2842762.2874363586</v>
      </c>
      <c r="AI29" s="29">
        <f t="shared" si="105"/>
        <v>2843177.9480629778</v>
      </c>
      <c r="AJ29" s="29">
        <f t="shared" si="105"/>
        <v>2843593.669466313</v>
      </c>
      <c r="AK29" s="29">
        <f t="shared" si="105"/>
        <v>2844009.45165525</v>
      </c>
      <c r="AL29" s="29">
        <f t="shared" si="105"/>
        <v>2844425.294638678</v>
      </c>
      <c r="AM29" s="29">
        <f t="shared" si="105"/>
        <v>2844841.1984254862</v>
      </c>
      <c r="AN29" s="29">
        <f t="shared" si="105"/>
        <v>2845257.1630245643</v>
      </c>
      <c r="AO29" s="29">
        <f t="shared" si="105"/>
        <v>2845673.1884448044</v>
      </c>
      <c r="AP29" s="29">
        <f t="shared" si="105"/>
        <v>2846089.2746951007</v>
      </c>
      <c r="AQ29" s="29">
        <f t="shared" si="105"/>
        <v>2846505.421784346</v>
      </c>
      <c r="AR29" s="29">
        <f t="shared" si="105"/>
        <v>2846921.6297214371</v>
      </c>
      <c r="AS29" s="29">
        <f t="shared" si="105"/>
        <v>2847337.8985152692</v>
      </c>
      <c r="AT29" s="29">
        <f t="shared" si="105"/>
        <v>2847754.2281747423</v>
      </c>
      <c r="AU29" s="29">
        <f t="shared" si="105"/>
        <v>2848170.6187087563</v>
      </c>
      <c r="AV29" s="29">
        <f t="shared" si="105"/>
        <v>2848587.0701262108</v>
      </c>
      <c r="AW29" s="29">
        <f t="shared" si="105"/>
        <v>2849003.5824360093</v>
      </c>
      <c r="AX29" s="29">
        <f t="shared" si="105"/>
        <v>2849420.1556470534</v>
      </c>
      <c r="AY29" s="29">
        <f t="shared" si="105"/>
        <v>2849836.7897682493</v>
      </c>
      <c r="AZ29" s="29">
        <f t="shared" si="105"/>
        <v>2850253.4848085041</v>
      </c>
      <c r="BA29" s="29">
        <f t="shared" si="105"/>
        <v>2850670.2407767233</v>
      </c>
      <c r="BB29" s="29">
        <f t="shared" si="105"/>
        <v>2851087.0576818162</v>
      </c>
      <c r="BC29" s="29">
        <f t="shared" si="105"/>
        <v>2851503.9355326928</v>
      </c>
      <c r="BD29" s="29">
        <f t="shared" si="105"/>
        <v>2851920.8743382655</v>
      </c>
      <c r="BE29" s="29">
        <f t="shared" si="105"/>
        <v>2852337.8741074456</v>
      </c>
      <c r="DB29" s="178" t="s">
        <v>117</v>
      </c>
      <c r="DC29" s="178"/>
      <c r="DD29" s="178"/>
      <c r="DE29" s="178"/>
      <c r="DF29" s="135">
        <f>SUM(DF4:DF15)</f>
        <v>1147511.7972269866</v>
      </c>
      <c r="DG29" s="135">
        <f t="shared" ref="DG29:FE29" si="106">SUM(DG4:DG15)</f>
        <v>1147679.5831423958</v>
      </c>
      <c r="DH29" s="135">
        <f t="shared" si="106"/>
        <v>1147847.3935909846</v>
      </c>
      <c r="DI29" s="135">
        <f t="shared" si="106"/>
        <v>1148015.2285763405</v>
      </c>
      <c r="DJ29" s="135">
        <f t="shared" si="106"/>
        <v>1283405.475751464</v>
      </c>
      <c r="DK29" s="135">
        <f t="shared" si="106"/>
        <v>1283593.1316545322</v>
      </c>
      <c r="DL29" s="135">
        <f t="shared" si="106"/>
        <v>1283780.8149961133</v>
      </c>
      <c r="DM29" s="135">
        <f t="shared" si="106"/>
        <v>1283968.5257802196</v>
      </c>
      <c r="DN29" s="135">
        <f t="shared" si="106"/>
        <v>1133994.8910061796</v>
      </c>
      <c r="DO29" s="135">
        <f t="shared" si="106"/>
        <v>1134160.7005179569</v>
      </c>
      <c r="DP29" s="135">
        <f t="shared" si="106"/>
        <v>1134326.5342739297</v>
      </c>
      <c r="DQ29" s="135">
        <f t="shared" si="106"/>
        <v>1134492.3922776433</v>
      </c>
      <c r="DR29" s="135">
        <f t="shared" si="106"/>
        <v>1134658.2745326429</v>
      </c>
      <c r="DS29" s="135">
        <f t="shared" si="106"/>
        <v>1178251.5009112926</v>
      </c>
      <c r="DT29" s="135">
        <f t="shared" si="106"/>
        <v>1178423.7814988564</v>
      </c>
      <c r="DU29" s="135">
        <f t="shared" si="106"/>
        <v>1178596.0872767982</v>
      </c>
      <c r="DV29" s="135">
        <f t="shared" si="106"/>
        <v>1178768.4182488013</v>
      </c>
      <c r="DW29" s="135">
        <f t="shared" si="106"/>
        <v>1176614.4692651888</v>
      </c>
      <c r="DX29" s="135">
        <f t="shared" si="106"/>
        <v>1176786.5104906352</v>
      </c>
      <c r="DY29" s="135">
        <f t="shared" si="106"/>
        <v>1176958.5768714608</v>
      </c>
      <c r="DZ29" s="135">
        <f t="shared" si="106"/>
        <v>1177130.6684113441</v>
      </c>
      <c r="EA29" s="135">
        <f t="shared" si="106"/>
        <v>1224928.2408441033</v>
      </c>
      <c r="EB29" s="135">
        <f t="shared" si="106"/>
        <v>1225107.3463719913</v>
      </c>
      <c r="EC29" s="135">
        <f t="shared" si="106"/>
        <v>1225286.4780881815</v>
      </c>
      <c r="ED29" s="135">
        <f t="shared" si="106"/>
        <v>1225465.6359965019</v>
      </c>
      <c r="EE29" s="135">
        <f t="shared" si="106"/>
        <v>1225644.8201007829</v>
      </c>
      <c r="EF29" s="135">
        <f t="shared" si="106"/>
        <v>1239850.6921903286</v>
      </c>
      <c r="EG29" s="135">
        <f t="shared" si="106"/>
        <v>1240031.9796366645</v>
      </c>
      <c r="EH29" s="135">
        <f t="shared" si="106"/>
        <v>1240213.2935903359</v>
      </c>
      <c r="EI29" s="135">
        <f t="shared" si="106"/>
        <v>1240394.6340552187</v>
      </c>
      <c r="EJ29" s="135">
        <f t="shared" si="106"/>
        <v>1273253.1985294353</v>
      </c>
      <c r="EK29" s="135">
        <f t="shared" si="106"/>
        <v>1273439.3699953663</v>
      </c>
      <c r="EL29" s="135">
        <f t="shared" si="106"/>
        <v>1273625.5686827602</v>
      </c>
      <c r="EM29" s="135">
        <f t="shared" si="106"/>
        <v>1273811.7945955971</v>
      </c>
      <c r="EN29" s="135">
        <f t="shared" si="106"/>
        <v>1376634.1273323495</v>
      </c>
      <c r="EO29" s="135">
        <f t="shared" si="106"/>
        <v>1376835.41486403</v>
      </c>
      <c r="EP29" s="135">
        <f t="shared" si="106"/>
        <v>1377036.7318274016</v>
      </c>
      <c r="EQ29" s="135">
        <f t="shared" si="106"/>
        <v>1377238.078226767</v>
      </c>
      <c r="ER29" s="135">
        <f t="shared" si="106"/>
        <v>1377439.4540664316</v>
      </c>
      <c r="ES29" s="135">
        <f t="shared" si="106"/>
        <v>1311758.9015416235</v>
      </c>
      <c r="ET29" s="135">
        <f t="shared" si="106"/>
        <v>1311950.7032020709</v>
      </c>
      <c r="EU29" s="135">
        <f t="shared" si="106"/>
        <v>1312142.5329072122</v>
      </c>
      <c r="EV29" s="135">
        <f t="shared" si="106"/>
        <v>1312334.3906611484</v>
      </c>
      <c r="EW29" s="135">
        <f t="shared" si="106"/>
        <v>1275622.8494774126</v>
      </c>
      <c r="EX29" s="135">
        <f t="shared" si="106"/>
        <v>1275809.3674269738</v>
      </c>
      <c r="EY29" s="135">
        <f t="shared" si="106"/>
        <v>1275995.9126486601</v>
      </c>
      <c r="EZ29" s="135">
        <f t="shared" si="106"/>
        <v>1276182.4851464585</v>
      </c>
      <c r="FA29" s="135">
        <f t="shared" si="106"/>
        <v>1144087.479951425</v>
      </c>
      <c r="FB29" s="135">
        <f t="shared" si="106"/>
        <v>1144254.7651728892</v>
      </c>
      <c r="FC29" s="135">
        <f t="shared" si="106"/>
        <v>1144422.0748543229</v>
      </c>
      <c r="FD29" s="135">
        <f t="shared" si="106"/>
        <v>1144589.4089993034</v>
      </c>
      <c r="FE29" s="135">
        <f t="shared" si="106"/>
        <v>1144756.767611407</v>
      </c>
    </row>
    <row r="30" spans="1:161" x14ac:dyDescent="0.25">
      <c r="B30" s="167" t="s">
        <v>251</v>
      </c>
      <c r="C30" s="167"/>
      <c r="D30" s="167"/>
      <c r="E30" s="167"/>
      <c r="F30" s="137">
        <f>SUM(F4:F15)</f>
        <v>830093.43909217941</v>
      </c>
      <c r="G30" s="137">
        <f t="shared" ref="G30:BE30" si="107">SUM(G4:G15)</f>
        <v>830214.81299690949</v>
      </c>
      <c r="H30" s="137">
        <f t="shared" si="107"/>
        <v>830336.20464858692</v>
      </c>
      <c r="I30" s="137">
        <f t="shared" si="107"/>
        <v>830457.61404980707</v>
      </c>
      <c r="J30" s="137">
        <f t="shared" si="107"/>
        <v>830579.04120316496</v>
      </c>
      <c r="K30" s="137">
        <f t="shared" si="107"/>
        <v>830700.48611125618</v>
      </c>
      <c r="L30" s="137">
        <f t="shared" si="107"/>
        <v>830821.9487766769</v>
      </c>
      <c r="M30" s="137">
        <f t="shared" si="107"/>
        <v>830943.42920202331</v>
      </c>
      <c r="N30" s="137">
        <f t="shared" si="107"/>
        <v>831064.92738989263</v>
      </c>
      <c r="O30" s="137">
        <f t="shared" si="107"/>
        <v>831186.44334288198</v>
      </c>
      <c r="P30" s="137">
        <f t="shared" si="107"/>
        <v>831307.9770635888</v>
      </c>
      <c r="Q30" s="137">
        <f t="shared" si="107"/>
        <v>831429.52855461102</v>
      </c>
      <c r="R30" s="137">
        <f t="shared" si="107"/>
        <v>831551.09781854681</v>
      </c>
      <c r="S30" s="137">
        <f t="shared" si="107"/>
        <v>831672.68485799513</v>
      </c>
      <c r="T30" s="137">
        <f t="shared" si="107"/>
        <v>831794.28967555519</v>
      </c>
      <c r="U30" s="137">
        <f t="shared" si="107"/>
        <v>831915.91227382596</v>
      </c>
      <c r="V30" s="137">
        <f t="shared" si="107"/>
        <v>832037.55265540746</v>
      </c>
      <c r="W30" s="137">
        <f t="shared" si="107"/>
        <v>832159.21082290052</v>
      </c>
      <c r="X30" s="137">
        <f t="shared" si="107"/>
        <v>832280.88677890482</v>
      </c>
      <c r="Y30" s="137">
        <f t="shared" si="107"/>
        <v>832402.58052602189</v>
      </c>
      <c r="Z30" s="137">
        <f t="shared" si="107"/>
        <v>832524.29206685303</v>
      </c>
      <c r="AA30" s="137">
        <f t="shared" si="107"/>
        <v>832646.02140399988</v>
      </c>
      <c r="AB30" s="137">
        <f t="shared" si="107"/>
        <v>832767.7685400648</v>
      </c>
      <c r="AC30" s="137">
        <f t="shared" si="107"/>
        <v>832889.53347764991</v>
      </c>
      <c r="AD30" s="137">
        <f t="shared" si="107"/>
        <v>833011.31621935847</v>
      </c>
      <c r="AE30" s="137">
        <f t="shared" si="107"/>
        <v>833133.11676779343</v>
      </c>
      <c r="AF30" s="137">
        <f t="shared" si="107"/>
        <v>833254.93512555875</v>
      </c>
      <c r="AG30" s="137">
        <f t="shared" si="107"/>
        <v>833376.77129525808</v>
      </c>
      <c r="AH30" s="137">
        <f t="shared" si="107"/>
        <v>833498.62527949642</v>
      </c>
      <c r="AI30" s="137">
        <f t="shared" si="107"/>
        <v>833620.49708087812</v>
      </c>
      <c r="AJ30" s="137">
        <f t="shared" si="107"/>
        <v>833742.38670200808</v>
      </c>
      <c r="AK30" s="137">
        <f t="shared" si="107"/>
        <v>833864.29414549249</v>
      </c>
      <c r="AL30" s="137">
        <f t="shared" si="107"/>
        <v>833986.21941393707</v>
      </c>
      <c r="AM30" s="137">
        <f t="shared" si="107"/>
        <v>834108.16250994778</v>
      </c>
      <c r="AN30" s="137">
        <f t="shared" si="107"/>
        <v>834230.12343613221</v>
      </c>
      <c r="AO30" s="137">
        <f t="shared" si="107"/>
        <v>834352.10219509597</v>
      </c>
      <c r="AP30" s="137">
        <f t="shared" si="107"/>
        <v>834474.09878944792</v>
      </c>
      <c r="AQ30" s="137">
        <f t="shared" si="107"/>
        <v>834596.11322179518</v>
      </c>
      <c r="AR30" s="137">
        <f t="shared" si="107"/>
        <v>834718.14549474639</v>
      </c>
      <c r="AS30" s="137">
        <f t="shared" si="107"/>
        <v>834840.19561090972</v>
      </c>
      <c r="AT30" s="137">
        <f t="shared" si="107"/>
        <v>834962.26357289427</v>
      </c>
      <c r="AU30" s="137">
        <f t="shared" si="107"/>
        <v>835084.3493833096</v>
      </c>
      <c r="AV30" s="137">
        <f t="shared" si="107"/>
        <v>835206.45304476528</v>
      </c>
      <c r="AW30" s="137">
        <f t="shared" si="107"/>
        <v>835328.57455987157</v>
      </c>
      <c r="AX30" s="137">
        <f t="shared" si="107"/>
        <v>835450.71393123874</v>
      </c>
      <c r="AY30" s="137">
        <f t="shared" si="107"/>
        <v>835572.87116147799</v>
      </c>
      <c r="AZ30" s="137">
        <f t="shared" si="107"/>
        <v>835695.0462532005</v>
      </c>
      <c r="BA30" s="137">
        <f t="shared" si="107"/>
        <v>835817.2392090176</v>
      </c>
      <c r="BB30" s="137">
        <f t="shared" si="107"/>
        <v>835939.45003154199</v>
      </c>
      <c r="BC30" s="137">
        <f t="shared" si="107"/>
        <v>836061.67872338532</v>
      </c>
      <c r="BD30" s="137">
        <f t="shared" si="107"/>
        <v>836183.92528716114</v>
      </c>
      <c r="BE30" s="137">
        <f t="shared" si="107"/>
        <v>836306.18972548202</v>
      </c>
      <c r="DB30" s="178" t="s">
        <v>118</v>
      </c>
      <c r="DC30" s="178"/>
      <c r="DD30" s="178"/>
      <c r="DE30" s="178"/>
      <c r="DF30" s="109">
        <f>SUM(DF16:DF28)</f>
        <v>2019358.3235720613</v>
      </c>
      <c r="DG30" s="109">
        <f t="shared" ref="DG30:FE30" si="108">SUM(DG16:DG28)</f>
        <v>2019653.5884100157</v>
      </c>
      <c r="DH30" s="109">
        <f t="shared" si="108"/>
        <v>2019948.8964207566</v>
      </c>
      <c r="DI30" s="109">
        <f t="shared" si="108"/>
        <v>2020244.2476105953</v>
      </c>
      <c r="DJ30" s="109">
        <f t="shared" si="108"/>
        <v>2200819.480979675</v>
      </c>
      <c r="DK30" s="109">
        <f t="shared" si="108"/>
        <v>2201141.2785526142</v>
      </c>
      <c r="DL30" s="109">
        <f t="shared" si="108"/>
        <v>2201463.12317788</v>
      </c>
      <c r="DM30" s="109">
        <f t="shared" si="108"/>
        <v>2201785.0148623525</v>
      </c>
      <c r="DN30" s="109">
        <f t="shared" si="108"/>
        <v>1941129.012554063</v>
      </c>
      <c r="DO30" s="109">
        <f t="shared" si="108"/>
        <v>1941412.8389243761</v>
      </c>
      <c r="DP30" s="109">
        <f t="shared" si="108"/>
        <v>1941696.7067949746</v>
      </c>
      <c r="DQ30" s="109">
        <f t="shared" si="108"/>
        <v>1941980.6161719272</v>
      </c>
      <c r="DR30" s="109">
        <f t="shared" si="108"/>
        <v>1942264.5670613023</v>
      </c>
      <c r="DS30" s="109">
        <f t="shared" si="108"/>
        <v>1999178.246368865</v>
      </c>
      <c r="DT30" s="109">
        <f t="shared" si="108"/>
        <v>1999470.5605332539</v>
      </c>
      <c r="DU30" s="109">
        <f t="shared" si="108"/>
        <v>1999762.9174389895</v>
      </c>
      <c r="DV30" s="109">
        <f t="shared" si="108"/>
        <v>2000055.3170923218</v>
      </c>
      <c r="DW30" s="109">
        <f t="shared" si="108"/>
        <v>1979238.4326537999</v>
      </c>
      <c r="DX30" s="109">
        <f t="shared" si="108"/>
        <v>1979527.8312752675</v>
      </c>
      <c r="DY30" s="109">
        <f t="shared" si="108"/>
        <v>1979817.2722117796</v>
      </c>
      <c r="DZ30" s="109">
        <f t="shared" si="108"/>
        <v>1980106.7554695234</v>
      </c>
      <c r="EA30" s="109">
        <f t="shared" si="108"/>
        <v>2061176.3639281043</v>
      </c>
      <c r="EB30" s="109">
        <f t="shared" si="108"/>
        <v>2061477.7432811332</v>
      </c>
      <c r="EC30" s="109">
        <f t="shared" si="108"/>
        <v>2061779.1667009941</v>
      </c>
      <c r="ED30" s="109">
        <f t="shared" si="108"/>
        <v>2062080.6341941324</v>
      </c>
      <c r="EE30" s="109">
        <f t="shared" si="108"/>
        <v>2062382.1457669907</v>
      </c>
      <c r="EF30" s="109">
        <f t="shared" si="108"/>
        <v>2029702.891005646</v>
      </c>
      <c r="EG30" s="109">
        <f t="shared" si="108"/>
        <v>2029999.6683968666</v>
      </c>
      <c r="EH30" s="109">
        <f t="shared" si="108"/>
        <v>2030296.4891820338</v>
      </c>
      <c r="EI30" s="109">
        <f t="shared" si="108"/>
        <v>2030593.3533674937</v>
      </c>
      <c r="EJ30" s="109">
        <f t="shared" si="108"/>
        <v>2062250.2902149186</v>
      </c>
      <c r="EK30" s="109">
        <f t="shared" si="108"/>
        <v>2062551.8265943981</v>
      </c>
      <c r="EL30" s="109">
        <f t="shared" si="108"/>
        <v>2062853.4070636707</v>
      </c>
      <c r="EM30" s="109">
        <f t="shared" si="108"/>
        <v>2063155.0316291831</v>
      </c>
      <c r="EN30" s="109">
        <f t="shared" si="108"/>
        <v>2214709.909901307</v>
      </c>
      <c r="EO30" s="109">
        <f t="shared" si="108"/>
        <v>2215033.7384933061</v>
      </c>
      <c r="EP30" s="109">
        <f t="shared" si="108"/>
        <v>2215357.6144346022</v>
      </c>
      <c r="EQ30" s="109">
        <f t="shared" si="108"/>
        <v>2215681.5377321178</v>
      </c>
      <c r="ER30" s="109">
        <f t="shared" si="108"/>
        <v>2216005.5083927787</v>
      </c>
      <c r="ES30" s="109">
        <f t="shared" si="108"/>
        <v>2147846.5667011826</v>
      </c>
      <c r="ET30" s="109">
        <f t="shared" si="108"/>
        <v>2148160.6187250684</v>
      </c>
      <c r="EU30" s="109">
        <f t="shared" si="108"/>
        <v>2148474.7166687492</v>
      </c>
      <c r="EV30" s="109">
        <f t="shared" si="108"/>
        <v>2148788.860538939</v>
      </c>
      <c r="EW30" s="109">
        <f t="shared" si="108"/>
        <v>2118865.8067974229</v>
      </c>
      <c r="EX30" s="109">
        <f t="shared" si="108"/>
        <v>2119175.6213369174</v>
      </c>
      <c r="EY30" s="109">
        <f t="shared" si="108"/>
        <v>2119485.4811766138</v>
      </c>
      <c r="EZ30" s="109">
        <f t="shared" si="108"/>
        <v>2119795.3863231358</v>
      </c>
      <c r="FA30" s="109">
        <f t="shared" si="108"/>
        <v>1967304.4761614027</v>
      </c>
      <c r="FB30" s="109">
        <f t="shared" si="108"/>
        <v>1967592.1298336517</v>
      </c>
      <c r="FC30" s="109">
        <f t="shared" si="108"/>
        <v>1967879.8255658029</v>
      </c>
      <c r="FD30" s="109">
        <f t="shared" si="108"/>
        <v>1968167.5633640068</v>
      </c>
      <c r="FE30" s="109">
        <f t="shared" si="108"/>
        <v>1968455.3432344149</v>
      </c>
    </row>
    <row r="31" spans="1:161" x14ac:dyDescent="0.25">
      <c r="B31" s="167" t="s">
        <v>252</v>
      </c>
      <c r="C31" s="167"/>
      <c r="D31" s="167"/>
      <c r="E31" s="167"/>
      <c r="F31" s="137">
        <f>SUM(F16:F28)</f>
        <v>2001054.9901068516</v>
      </c>
      <c r="G31" s="137">
        <f t="shared" ref="G31:BE31" si="109">SUM(G16:G28)</f>
        <v>2001347.5786833791</v>
      </c>
      <c r="H31" s="137">
        <f t="shared" si="109"/>
        <v>2001640.2100413768</v>
      </c>
      <c r="I31" s="137">
        <f t="shared" si="109"/>
        <v>2001932.8841871007</v>
      </c>
      <c r="J31" s="137">
        <f t="shared" si="109"/>
        <v>2002225.6011268063</v>
      </c>
      <c r="K31" s="137">
        <f t="shared" si="109"/>
        <v>2002518.3608667515</v>
      </c>
      <c r="L31" s="137">
        <f t="shared" si="109"/>
        <v>2002811.1634131949</v>
      </c>
      <c r="M31" s="137">
        <f t="shared" si="109"/>
        <v>2003104.0087723944</v>
      </c>
      <c r="N31" s="137">
        <f t="shared" si="109"/>
        <v>2003396.8969506107</v>
      </c>
      <c r="O31" s="137">
        <f t="shared" si="109"/>
        <v>2003689.8279541044</v>
      </c>
      <c r="P31" s="137">
        <f t="shared" si="109"/>
        <v>2003982.8017891373</v>
      </c>
      <c r="Q31" s="137">
        <f t="shared" si="109"/>
        <v>2004275.8184619716</v>
      </c>
      <c r="R31" s="137">
        <f t="shared" si="109"/>
        <v>2004568.877978872</v>
      </c>
      <c r="S31" s="137">
        <f t="shared" si="109"/>
        <v>2004861.9803461027</v>
      </c>
      <c r="T31" s="137">
        <f t="shared" si="109"/>
        <v>2005155.1255699289</v>
      </c>
      <c r="U31" s="137">
        <f t="shared" si="109"/>
        <v>2005448.313656617</v>
      </c>
      <c r="V31" s="137">
        <f t="shared" si="109"/>
        <v>2005741.5446124338</v>
      </c>
      <c r="W31" s="137">
        <f t="shared" si="109"/>
        <v>2006034.8184436485</v>
      </c>
      <c r="X31" s="137">
        <f t="shared" si="109"/>
        <v>2006328.1351565297</v>
      </c>
      <c r="Y31" s="137">
        <f t="shared" si="109"/>
        <v>2006621.4947573475</v>
      </c>
      <c r="Z31" s="137">
        <f t="shared" si="109"/>
        <v>2006914.8972523729</v>
      </c>
      <c r="AA31" s="137">
        <f t="shared" si="109"/>
        <v>2007208.3426478773</v>
      </c>
      <c r="AB31" s="137">
        <f t="shared" si="109"/>
        <v>2007501.8309501344</v>
      </c>
      <c r="AC31" s="137">
        <f t="shared" si="109"/>
        <v>2007795.3621654171</v>
      </c>
      <c r="AD31" s="137">
        <f t="shared" si="109"/>
        <v>2008088.9363000002</v>
      </c>
      <c r="AE31" s="137">
        <f t="shared" si="109"/>
        <v>2008382.5533601593</v>
      </c>
      <c r="AF31" s="137">
        <f t="shared" si="109"/>
        <v>2008676.213352171</v>
      </c>
      <c r="AG31" s="137">
        <f t="shared" si="109"/>
        <v>2008969.9162823129</v>
      </c>
      <c r="AH31" s="137">
        <f t="shared" si="109"/>
        <v>2009263.6621568624</v>
      </c>
      <c r="AI31" s="137">
        <f t="shared" si="109"/>
        <v>2009557.4509820994</v>
      </c>
      <c r="AJ31" s="137">
        <f t="shared" si="109"/>
        <v>2009851.282764304</v>
      </c>
      <c r="AK31" s="137">
        <f t="shared" si="109"/>
        <v>2010145.1575097574</v>
      </c>
      <c r="AL31" s="137">
        <f t="shared" si="109"/>
        <v>2010439.0752247411</v>
      </c>
      <c r="AM31" s="137">
        <f t="shared" si="109"/>
        <v>2010733.0359155384</v>
      </c>
      <c r="AN31" s="137">
        <f t="shared" si="109"/>
        <v>2011027.0395884325</v>
      </c>
      <c r="AO31" s="137">
        <f t="shared" si="109"/>
        <v>2011321.0862497089</v>
      </c>
      <c r="AP31" s="137">
        <f t="shared" si="109"/>
        <v>2011615.1759056526</v>
      </c>
      <c r="AQ31" s="137">
        <f t="shared" si="109"/>
        <v>2011909.3085625509</v>
      </c>
      <c r="AR31" s="137">
        <f t="shared" si="109"/>
        <v>2012203.4842266899</v>
      </c>
      <c r="AS31" s="137">
        <f t="shared" si="109"/>
        <v>2012497.7029043594</v>
      </c>
      <c r="AT31" s="137">
        <f t="shared" si="109"/>
        <v>2012791.9646018483</v>
      </c>
      <c r="AU31" s="137">
        <f t="shared" si="109"/>
        <v>2013086.2693254468</v>
      </c>
      <c r="AV31" s="137">
        <f t="shared" si="109"/>
        <v>2013380.6170814452</v>
      </c>
      <c r="AW31" s="137">
        <f t="shared" si="109"/>
        <v>2013675.007876137</v>
      </c>
      <c r="AX31" s="137">
        <f t="shared" si="109"/>
        <v>2013969.4417158144</v>
      </c>
      <c r="AY31" s="137">
        <f t="shared" si="109"/>
        <v>2014263.9186067719</v>
      </c>
      <c r="AZ31" s="137">
        <f t="shared" si="109"/>
        <v>2014558.4385553035</v>
      </c>
      <c r="BA31" s="137">
        <f t="shared" si="109"/>
        <v>2014853.0015677053</v>
      </c>
      <c r="BB31" s="137">
        <f t="shared" si="109"/>
        <v>2015147.6076502744</v>
      </c>
      <c r="BC31" s="137">
        <f t="shared" si="109"/>
        <v>2015442.2568093077</v>
      </c>
      <c r="BD31" s="137">
        <f t="shared" si="109"/>
        <v>2015736.9490511043</v>
      </c>
      <c r="BE31" s="137">
        <f t="shared" si="109"/>
        <v>2016031.6843819635</v>
      </c>
    </row>
    <row r="32" spans="1:161" x14ac:dyDescent="0.25">
      <c r="F32" s="72">
        <f>SUM(F30:F31)</f>
        <v>2831148.4291990311</v>
      </c>
      <c r="G32" s="72">
        <f t="shared" ref="G32:BE32" si="110">SUM(G30:G31)</f>
        <v>2831562.3916802886</v>
      </c>
      <c r="H32" s="72">
        <f t="shared" si="110"/>
        <v>2831976.4146899637</v>
      </c>
      <c r="I32" s="72">
        <f t="shared" si="110"/>
        <v>2832390.4982369076</v>
      </c>
      <c r="J32" s="72">
        <f t="shared" si="110"/>
        <v>2832804.6423299713</v>
      </c>
      <c r="K32" s="72">
        <f t="shared" si="110"/>
        <v>2833218.8469780078</v>
      </c>
      <c r="L32" s="72">
        <f t="shared" si="110"/>
        <v>2833633.1121898717</v>
      </c>
      <c r="M32" s="72">
        <f t="shared" si="110"/>
        <v>2834047.4379744176</v>
      </c>
      <c r="N32" s="72">
        <f t="shared" si="110"/>
        <v>2834461.8243405032</v>
      </c>
      <c r="O32" s="72">
        <f t="shared" si="110"/>
        <v>2834876.2712969864</v>
      </c>
      <c r="P32" s="72">
        <f t="shared" si="110"/>
        <v>2835290.7788527263</v>
      </c>
      <c r="Q32" s="72">
        <f t="shared" si="110"/>
        <v>2835705.3470165827</v>
      </c>
      <c r="R32" s="72">
        <f t="shared" si="110"/>
        <v>2836119.975797419</v>
      </c>
      <c r="S32" s="72">
        <f t="shared" si="110"/>
        <v>2836534.665204098</v>
      </c>
      <c r="T32" s="72">
        <f t="shared" si="110"/>
        <v>2836949.4152454841</v>
      </c>
      <c r="U32" s="72">
        <f t="shared" si="110"/>
        <v>2837364.225930443</v>
      </c>
      <c r="V32" s="72">
        <f t="shared" si="110"/>
        <v>2837779.097267841</v>
      </c>
      <c r="W32" s="72">
        <f t="shared" si="110"/>
        <v>2838194.0292665493</v>
      </c>
      <c r="X32" s="72">
        <f t="shared" si="110"/>
        <v>2838609.0219354345</v>
      </c>
      <c r="Y32" s="72">
        <f t="shared" si="110"/>
        <v>2839024.0752833695</v>
      </c>
      <c r="Z32" s="72">
        <f t="shared" si="110"/>
        <v>2839439.189319226</v>
      </c>
      <c r="AA32" s="72">
        <f t="shared" si="110"/>
        <v>2839854.3640518771</v>
      </c>
      <c r="AB32" s="72">
        <f t="shared" si="110"/>
        <v>2840269.5994901992</v>
      </c>
      <c r="AC32" s="72">
        <f t="shared" si="110"/>
        <v>2840684.8956430671</v>
      </c>
      <c r="AD32" s="72">
        <f t="shared" si="110"/>
        <v>2841100.2525193589</v>
      </c>
      <c r="AE32" s="72">
        <f t="shared" si="110"/>
        <v>2841515.6701279525</v>
      </c>
      <c r="AF32" s="72">
        <f t="shared" si="110"/>
        <v>2841931.1484777299</v>
      </c>
      <c r="AG32" s="72">
        <f t="shared" si="110"/>
        <v>2842346.6875775708</v>
      </c>
      <c r="AH32" s="72">
        <f t="shared" si="110"/>
        <v>2842762.2874363586</v>
      </c>
      <c r="AI32" s="72">
        <f t="shared" si="110"/>
        <v>2843177.9480629778</v>
      </c>
      <c r="AJ32" s="72">
        <f t="shared" si="110"/>
        <v>2843593.669466312</v>
      </c>
      <c r="AK32" s="72">
        <f t="shared" si="110"/>
        <v>2844009.45165525</v>
      </c>
      <c r="AL32" s="72">
        <f t="shared" si="110"/>
        <v>2844425.2946386784</v>
      </c>
      <c r="AM32" s="72">
        <f t="shared" si="110"/>
        <v>2844841.1984254862</v>
      </c>
      <c r="AN32" s="72">
        <f t="shared" si="110"/>
        <v>2845257.1630245647</v>
      </c>
      <c r="AO32" s="72">
        <f t="shared" si="110"/>
        <v>2845673.1884448049</v>
      </c>
      <c r="AP32" s="72">
        <f t="shared" si="110"/>
        <v>2846089.2746951003</v>
      </c>
      <c r="AQ32" s="72">
        <f t="shared" si="110"/>
        <v>2846505.421784346</v>
      </c>
      <c r="AR32" s="72">
        <f t="shared" si="110"/>
        <v>2846921.6297214362</v>
      </c>
      <c r="AS32" s="72">
        <f t="shared" si="110"/>
        <v>2847337.8985152692</v>
      </c>
      <c r="AT32" s="72">
        <f t="shared" si="110"/>
        <v>2847754.2281747423</v>
      </c>
      <c r="AU32" s="72">
        <f t="shared" si="110"/>
        <v>2848170.6187087563</v>
      </c>
      <c r="AV32" s="72">
        <f t="shared" si="110"/>
        <v>2848587.0701262103</v>
      </c>
      <c r="AW32" s="72">
        <f t="shared" si="110"/>
        <v>2849003.5824360084</v>
      </c>
      <c r="AX32" s="72">
        <f t="shared" si="110"/>
        <v>2849420.1556470534</v>
      </c>
      <c r="AY32" s="72">
        <f t="shared" si="110"/>
        <v>2849836.7897682497</v>
      </c>
      <c r="AZ32" s="72">
        <f t="shared" si="110"/>
        <v>2850253.4848085041</v>
      </c>
      <c r="BA32" s="72">
        <f t="shared" si="110"/>
        <v>2850670.2407767228</v>
      </c>
      <c r="BB32" s="72">
        <f t="shared" si="110"/>
        <v>2851087.0576818166</v>
      </c>
      <c r="BC32" s="72">
        <f t="shared" si="110"/>
        <v>2851503.9355326928</v>
      </c>
      <c r="BD32" s="72">
        <f t="shared" si="110"/>
        <v>2851920.8743382655</v>
      </c>
      <c r="BE32" s="72">
        <f t="shared" si="110"/>
        <v>2852337.8741074456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2036</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2036</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2035</v>
      </c>
      <c r="C3" s="97">
        <v>2036</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'!S4</f>
        <v>271767.20073630271</v>
      </c>
      <c r="C4" s="12">
        <f>'Urb proj of all 25 ARs '!T4</f>
        <v>273743.02880382573</v>
      </c>
      <c r="D4" s="100">
        <f>(C4-B4)/B4</f>
        <v>7.2702962762610096E-3</v>
      </c>
      <c r="E4" s="101">
        <f>((1+D4)^(1/52))-1</f>
        <v>1.3931730132532572E-4</v>
      </c>
      <c r="F4" s="69">
        <f>B4*(1+E4)</f>
        <v>271805.06260929804</v>
      </c>
      <c r="G4" s="69">
        <f>F4*(1+E4)</f>
        <v>271842.92975710734</v>
      </c>
      <c r="H4" s="69">
        <f>G4*(1+E4)</f>
        <v>271880.80218046549</v>
      </c>
      <c r="I4" s="69">
        <f>H4*(1+$E$4)</f>
        <v>271918.6798801074</v>
      </c>
      <c r="J4" s="69">
        <f>I4*(1+$E$4)</f>
        <v>271956.56285676826</v>
      </c>
      <c r="K4" s="69">
        <f t="shared" ref="K4:BE4" si="5">J4*(1+$E$4)</f>
        <v>271994.45111118315</v>
      </c>
      <c r="L4" s="69">
        <f t="shared" si="5"/>
        <v>272032.34464408742</v>
      </c>
      <c r="M4" s="69">
        <f t="shared" si="5"/>
        <v>272070.24345621641</v>
      </c>
      <c r="N4" s="69">
        <f t="shared" si="5"/>
        <v>272108.14754830569</v>
      </c>
      <c r="O4" s="69">
        <f t="shared" si="5"/>
        <v>272146.05692109076</v>
      </c>
      <c r="P4" s="69">
        <f t="shared" si="5"/>
        <v>272183.97157530731</v>
      </c>
      <c r="Q4" s="69">
        <f t="shared" si="5"/>
        <v>272221.89151169121</v>
      </c>
      <c r="R4" s="69">
        <f t="shared" si="5"/>
        <v>272259.81673097832</v>
      </c>
      <c r="S4" s="69">
        <f t="shared" si="5"/>
        <v>272297.74723390461</v>
      </c>
      <c r="T4" s="69">
        <f t="shared" si="5"/>
        <v>272335.68302120618</v>
      </c>
      <c r="U4" s="69">
        <f t="shared" si="5"/>
        <v>272373.62409361929</v>
      </c>
      <c r="V4" s="69">
        <f t="shared" si="5"/>
        <v>272411.57045188022</v>
      </c>
      <c r="W4" s="69">
        <f t="shared" si="5"/>
        <v>272449.52209672536</v>
      </c>
      <c r="X4" s="69">
        <f t="shared" si="5"/>
        <v>272487.47902889125</v>
      </c>
      <c r="Y4" s="69">
        <f t="shared" si="5"/>
        <v>272525.44124911452</v>
      </c>
      <c r="Z4" s="69">
        <f t="shared" si="5"/>
        <v>272563.40875813185</v>
      </c>
      <c r="AA4" s="69">
        <f t="shared" si="5"/>
        <v>272601.38155668008</v>
      </c>
      <c r="AB4" s="69">
        <f t="shared" si="5"/>
        <v>272639.35964549612</v>
      </c>
      <c r="AC4" s="69">
        <f t="shared" si="5"/>
        <v>272677.34302531701</v>
      </c>
      <c r="AD4" s="69">
        <f t="shared" si="5"/>
        <v>272715.33169687988</v>
      </c>
      <c r="AE4" s="69">
        <f t="shared" si="5"/>
        <v>272753.32566092192</v>
      </c>
      <c r="AF4" s="69">
        <f t="shared" si="5"/>
        <v>272791.32491818053</v>
      </c>
      <c r="AG4" s="69">
        <f t="shared" si="5"/>
        <v>272829.32946939307</v>
      </c>
      <c r="AH4" s="69">
        <f t="shared" si="5"/>
        <v>272867.33931529714</v>
      </c>
      <c r="AI4" s="69">
        <f t="shared" si="5"/>
        <v>272905.35445663036</v>
      </c>
      <c r="AJ4" s="69">
        <f t="shared" si="5"/>
        <v>272943.37489413051</v>
      </c>
      <c r="AK4" s="69">
        <f t="shared" si="5"/>
        <v>272981.40062853537</v>
      </c>
      <c r="AL4" s="69">
        <f t="shared" si="5"/>
        <v>273019.43166058295</v>
      </c>
      <c r="AM4" s="69">
        <f t="shared" si="5"/>
        <v>273057.46799101128</v>
      </c>
      <c r="AN4" s="69">
        <f t="shared" si="5"/>
        <v>273095.50962055853</v>
      </c>
      <c r="AO4" s="69">
        <f t="shared" si="5"/>
        <v>273133.5565499629</v>
      </c>
      <c r="AP4" s="69">
        <f t="shared" si="5"/>
        <v>273171.60877996281</v>
      </c>
      <c r="AQ4" s="69">
        <f t="shared" si="5"/>
        <v>273209.66631129675</v>
      </c>
      <c r="AR4" s="69">
        <f t="shared" si="5"/>
        <v>273247.72914470325</v>
      </c>
      <c r="AS4" s="69">
        <f t="shared" si="5"/>
        <v>273285.79728092096</v>
      </c>
      <c r="AT4" s="69">
        <f t="shared" si="5"/>
        <v>273323.87072068866</v>
      </c>
      <c r="AU4" s="69">
        <f t="shared" si="5"/>
        <v>273361.94946474524</v>
      </c>
      <c r="AV4" s="69">
        <f t="shared" si="5"/>
        <v>273400.03351382969</v>
      </c>
      <c r="AW4" s="69">
        <f t="shared" si="5"/>
        <v>273438.12286868109</v>
      </c>
      <c r="AX4" s="69">
        <f t="shared" si="5"/>
        <v>273476.21753003862</v>
      </c>
      <c r="AY4" s="69">
        <f t="shared" si="5"/>
        <v>273514.31749864155</v>
      </c>
      <c r="AZ4" s="69">
        <f t="shared" si="5"/>
        <v>273552.42277522932</v>
      </c>
      <c r="BA4" s="69">
        <f t="shared" si="5"/>
        <v>273590.53336054139</v>
      </c>
      <c r="BB4" s="69">
        <f t="shared" si="5"/>
        <v>273628.64925531734</v>
      </c>
      <c r="BC4" s="69">
        <f t="shared" si="5"/>
        <v>273666.77046029689</v>
      </c>
      <c r="BD4" s="69">
        <f t="shared" si="5"/>
        <v>273704.89697621984</v>
      </c>
      <c r="BE4" s="69">
        <f t="shared" si="5"/>
        <v>273743.02880382608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455705.80984608107</v>
      </c>
      <c r="DG4" s="108">
        <f t="shared" ref="DG4:DV5" si="6">G4*BG4</f>
        <v>455769.29754970712</v>
      </c>
      <c r="DH4" s="108">
        <f t="shared" si="6"/>
        <v>455832.79409826867</v>
      </c>
      <c r="DI4" s="108">
        <f t="shared" si="6"/>
        <v>455896.29949299799</v>
      </c>
      <c r="DJ4" s="108">
        <f t="shared" si="6"/>
        <v>522553.36471400486</v>
      </c>
      <c r="DK4" s="108">
        <f t="shared" si="6"/>
        <v>522626.16543857526</v>
      </c>
      <c r="DL4" s="108">
        <f t="shared" si="6"/>
        <v>522698.97630554612</v>
      </c>
      <c r="DM4" s="108">
        <f t="shared" si="6"/>
        <v>522771.79731633049</v>
      </c>
      <c r="DN4" s="108">
        <f t="shared" si="6"/>
        <v>464299.97882201214</v>
      </c>
      <c r="DO4" s="108">
        <f t="shared" si="6"/>
        <v>464364.66384206701</v>
      </c>
      <c r="DP4" s="108">
        <f t="shared" si="6"/>
        <v>464429.3578738643</v>
      </c>
      <c r="DQ4" s="108">
        <f t="shared" si="6"/>
        <v>464494.06091865955</v>
      </c>
      <c r="DR4" s="108">
        <f t="shared" si="6"/>
        <v>464558.77297770843</v>
      </c>
      <c r="DS4" s="108">
        <f t="shared" si="6"/>
        <v>480049.99179159245</v>
      </c>
      <c r="DT4" s="108">
        <f t="shared" si="6"/>
        <v>480116.87106095004</v>
      </c>
      <c r="DU4" s="108">
        <f t="shared" si="6"/>
        <v>480183.75964774704</v>
      </c>
      <c r="DV4" s="108">
        <f t="shared" si="6"/>
        <v>480250.6575532814</v>
      </c>
      <c r="DW4" s="108">
        <f t="shared" ref="DW4:EL5" si="7">W4*BW4</f>
        <v>484867.86452988826</v>
      </c>
      <c r="DX4" s="108">
        <f t="shared" si="7"/>
        <v>484935.415012274</v>
      </c>
      <c r="DY4" s="108">
        <f t="shared" si="7"/>
        <v>485002.97490561061</v>
      </c>
      <c r="DZ4" s="108">
        <f t="shared" si="7"/>
        <v>485070.54421120923</v>
      </c>
      <c r="EA4" s="108">
        <f t="shared" si="7"/>
        <v>498803.18725944753</v>
      </c>
      <c r="EB4" s="108">
        <f t="shared" si="7"/>
        <v>498872.67917338898</v>
      </c>
      <c r="EC4" s="108">
        <f t="shared" si="7"/>
        <v>498942.18076875637</v>
      </c>
      <c r="ED4" s="108">
        <f t="shared" si="7"/>
        <v>499011.69204689848</v>
      </c>
      <c r="EE4" s="108">
        <f t="shared" si="7"/>
        <v>499081.21300916426</v>
      </c>
      <c r="EF4" s="108">
        <f t="shared" si="7"/>
        <v>501650.97192824358</v>
      </c>
      <c r="EG4" s="108">
        <f t="shared" si="7"/>
        <v>501720.86058785982</v>
      </c>
      <c r="EH4" s="108">
        <f t="shared" si="7"/>
        <v>501790.75898417551</v>
      </c>
      <c r="EI4" s="108">
        <f t="shared" si="7"/>
        <v>501860.66711854719</v>
      </c>
      <c r="EJ4" s="108">
        <f t="shared" si="7"/>
        <v>524733.23725183494</v>
      </c>
      <c r="EK4" s="108">
        <f t="shared" si="7"/>
        <v>524806.34167036449</v>
      </c>
      <c r="EL4" s="108">
        <f t="shared" si="7"/>
        <v>524879.45627360442</v>
      </c>
      <c r="EM4" s="108">
        <f t="shared" ref="EM4:FB5" si="8">AM4*CM4</f>
        <v>524952.58106297359</v>
      </c>
      <c r="EN4" s="108">
        <f t="shared" si="8"/>
        <v>565994.62269519956</v>
      </c>
      <c r="EO4" s="108">
        <f t="shared" si="8"/>
        <v>566073.47553859814</v>
      </c>
      <c r="EP4" s="108">
        <f t="shared" si="8"/>
        <v>566152.33936756197</v>
      </c>
      <c r="EQ4" s="108">
        <f t="shared" si="8"/>
        <v>566231.21418362169</v>
      </c>
      <c r="ER4" s="108">
        <f t="shared" si="8"/>
        <v>566310.09998830792</v>
      </c>
      <c r="ES4" s="108">
        <f t="shared" si="8"/>
        <v>539761.0098370777</v>
      </c>
      <c r="ET4" s="108">
        <f t="shared" si="8"/>
        <v>539836.20788432879</v>
      </c>
      <c r="EU4" s="108">
        <f t="shared" si="8"/>
        <v>539911.41640796897</v>
      </c>
      <c r="EV4" s="108">
        <f t="shared" si="8"/>
        <v>539986.63540945761</v>
      </c>
      <c r="EW4" s="108">
        <f t="shared" si="8"/>
        <v>534363.82422843692</v>
      </c>
      <c r="EX4" s="108">
        <f t="shared" si="8"/>
        <v>534438.27035435429</v>
      </c>
      <c r="EY4" s="108">
        <f t="shared" si="8"/>
        <v>534512.726851905</v>
      </c>
      <c r="EZ4" s="108">
        <f t="shared" si="8"/>
        <v>534587.19372253411</v>
      </c>
      <c r="FA4" s="108">
        <f t="shared" si="8"/>
        <v>468166.94280140108</v>
      </c>
      <c r="FB4" s="108">
        <f t="shared" si="8"/>
        <v>468232.16655644192</v>
      </c>
      <c r="FC4" s="108">
        <f t="shared" ref="FC4:FE5" si="9">BC4*DC4</f>
        <v>468297.39939828025</v>
      </c>
      <c r="FD4" s="108">
        <f t="shared" si="9"/>
        <v>468362.64132818213</v>
      </c>
      <c r="FE4" s="108">
        <f t="shared" si="9"/>
        <v>468427.89234741352</v>
      </c>
    </row>
    <row r="5" spans="1:161" ht="15.75" x14ac:dyDescent="0.25">
      <c r="A5" s="47" t="s">
        <v>169</v>
      </c>
      <c r="B5" s="12">
        <f>'Urb proj of all 25 ARs '!S5</f>
        <v>39613.863339412419</v>
      </c>
      <c r="C5" s="12">
        <f>'Urb proj of all 25 ARs '!T5</f>
        <v>39901.867862537263</v>
      </c>
      <c r="D5" s="100">
        <f t="shared" ref="D5:D28" si="10">(C5-B5)/B5</f>
        <v>7.2702962762610469E-3</v>
      </c>
      <c r="E5" s="101">
        <f t="shared" ref="E5:E28" si="11">((1+D5)^(1/52))-1</f>
        <v>1.3931730132532572E-4</v>
      </c>
      <c r="F5" s="69">
        <f t="shared" ref="F5:F28" si="12">B5*(1+E5)</f>
        <v>39619.382235947938</v>
      </c>
      <c r="G5" s="69">
        <f t="shared" ref="G5:G28" si="13">F5*(1+E5)</f>
        <v>39624.901901361227</v>
      </c>
      <c r="H5" s="69">
        <f>G5*(1+$E$5)</f>
        <v>39630.422335759402</v>
      </c>
      <c r="I5" s="69">
        <f t="shared" ref="I5:BE5" si="14">H5*(1+$E$5)</f>
        <v>39635.943539249602</v>
      </c>
      <c r="J5" s="69">
        <f t="shared" si="14"/>
        <v>39641.465511938972</v>
      </c>
      <c r="K5" s="69">
        <f t="shared" si="14"/>
        <v>39646.988253934673</v>
      </c>
      <c r="L5" s="69">
        <f t="shared" si="14"/>
        <v>39652.511765343887</v>
      </c>
      <c r="M5" s="69">
        <f t="shared" si="14"/>
        <v>39658.036046273803</v>
      </c>
      <c r="N5" s="69">
        <f t="shared" si="14"/>
        <v>39663.561096831632</v>
      </c>
      <c r="O5" s="69">
        <f t="shared" si="14"/>
        <v>39669.086917124594</v>
      </c>
      <c r="P5" s="69">
        <f t="shared" si="14"/>
        <v>39674.613507259928</v>
      </c>
      <c r="Q5" s="69">
        <f t="shared" si="14"/>
        <v>39680.140867344882</v>
      </c>
      <c r="R5" s="69">
        <f t="shared" si="14"/>
        <v>39685.668997486733</v>
      </c>
      <c r="S5" s="69">
        <f t="shared" si="14"/>
        <v>39691.19789779275</v>
      </c>
      <c r="T5" s="69">
        <f t="shared" si="14"/>
        <v>39696.727568370239</v>
      </c>
      <c r="U5" s="69">
        <f t="shared" si="14"/>
        <v>39702.258009326513</v>
      </c>
      <c r="V5" s="69">
        <f t="shared" si="14"/>
        <v>39707.789220768893</v>
      </c>
      <c r="W5" s="69">
        <f t="shared" si="14"/>
        <v>39713.321202804727</v>
      </c>
      <c r="X5" s="69">
        <f t="shared" si="14"/>
        <v>39718.853955541366</v>
      </c>
      <c r="Y5" s="69">
        <f t="shared" si="14"/>
        <v>39724.387479086188</v>
      </c>
      <c r="Z5" s="69">
        <f t="shared" si="14"/>
        <v>39729.921773546579</v>
      </c>
      <c r="AA5" s="69">
        <f t="shared" si="14"/>
        <v>39735.456839029939</v>
      </c>
      <c r="AB5" s="69">
        <f t="shared" si="14"/>
        <v>39740.992675643683</v>
      </c>
      <c r="AC5" s="69">
        <f t="shared" si="14"/>
        <v>39746.529283495242</v>
      </c>
      <c r="AD5" s="69">
        <f t="shared" si="14"/>
        <v>39752.066662692065</v>
      </c>
      <c r="AE5" s="69">
        <f t="shared" si="14"/>
        <v>39757.604813341619</v>
      </c>
      <c r="AF5" s="69">
        <f t="shared" si="14"/>
        <v>39763.14373555137</v>
      </c>
      <c r="AG5" s="69">
        <f t="shared" si="14"/>
        <v>39768.68342942882</v>
      </c>
      <c r="AH5" s="69">
        <f t="shared" si="14"/>
        <v>39774.223895081472</v>
      </c>
      <c r="AI5" s="69">
        <f t="shared" si="14"/>
        <v>39779.765132616842</v>
      </c>
      <c r="AJ5" s="69">
        <f t="shared" si="14"/>
        <v>39785.307142142476</v>
      </c>
      <c r="AK5" s="69">
        <f t="shared" si="14"/>
        <v>39790.84992376592</v>
      </c>
      <c r="AL5" s="69">
        <f t="shared" si="14"/>
        <v>39796.393477594742</v>
      </c>
      <c r="AM5" s="69">
        <f t="shared" si="14"/>
        <v>39801.937803736524</v>
      </c>
      <c r="AN5" s="69">
        <f t="shared" si="14"/>
        <v>39807.482902298856</v>
      </c>
      <c r="AO5" s="69">
        <f t="shared" si="14"/>
        <v>39813.028773389357</v>
      </c>
      <c r="AP5" s="69">
        <f t="shared" si="14"/>
        <v>39818.575417115651</v>
      </c>
      <c r="AQ5" s="69">
        <f t="shared" si="14"/>
        <v>39824.122833585381</v>
      </c>
      <c r="AR5" s="69">
        <f t="shared" si="14"/>
        <v>39829.671022906201</v>
      </c>
      <c r="AS5" s="69">
        <f t="shared" si="14"/>
        <v>39835.219985185788</v>
      </c>
      <c r="AT5" s="69">
        <f t="shared" si="14"/>
        <v>39840.769720531825</v>
      </c>
      <c r="AU5" s="69">
        <f t="shared" si="14"/>
        <v>39846.320229052013</v>
      </c>
      <c r="AV5" s="69">
        <f t="shared" si="14"/>
        <v>39851.871510854071</v>
      </c>
      <c r="AW5" s="69">
        <f t="shared" si="14"/>
        <v>39857.423566045727</v>
      </c>
      <c r="AX5" s="69">
        <f t="shared" si="14"/>
        <v>39862.976394734731</v>
      </c>
      <c r="AY5" s="69">
        <f t="shared" si="14"/>
        <v>39868.52999702884</v>
      </c>
      <c r="AZ5" s="69">
        <f t="shared" si="14"/>
        <v>39874.084373035832</v>
      </c>
      <c r="BA5" s="69">
        <f t="shared" si="14"/>
        <v>39879.639522863501</v>
      </c>
      <c r="BB5" s="69">
        <f t="shared" si="14"/>
        <v>39885.195446619655</v>
      </c>
      <c r="BC5" s="69">
        <f t="shared" si="14"/>
        <v>39890.752144412108</v>
      </c>
      <c r="BD5" s="69">
        <f t="shared" si="14"/>
        <v>39896.309616348706</v>
      </c>
      <c r="BE5" s="69">
        <f t="shared" si="14"/>
        <v>39901.867862537292</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45351.850755773688</v>
      </c>
      <c r="DG5" s="108">
        <f t="shared" si="6"/>
        <v>45358.169053231089</v>
      </c>
      <c r="DH5" s="108">
        <f t="shared" si="6"/>
        <v>45364.488230936644</v>
      </c>
      <c r="DI5" s="108">
        <f t="shared" si="6"/>
        <v>45370.808289012981</v>
      </c>
      <c r="DJ5" s="108">
        <f t="shared" si="6"/>
        <v>47522.567611547827</v>
      </c>
      <c r="DK5" s="108">
        <f t="shared" si="6"/>
        <v>47529.188327419521</v>
      </c>
      <c r="DL5" s="108">
        <f t="shared" si="6"/>
        <v>47535.809965671477</v>
      </c>
      <c r="DM5" s="108">
        <f t="shared" si="6"/>
        <v>47542.432526432203</v>
      </c>
      <c r="DN5" s="108">
        <f t="shared" si="6"/>
        <v>43727.756743986116</v>
      </c>
      <c r="DO5" s="108">
        <f t="shared" si="6"/>
        <v>43733.848777048697</v>
      </c>
      <c r="DP5" s="108">
        <f t="shared" si="6"/>
        <v>43739.941658836884</v>
      </c>
      <c r="DQ5" s="108">
        <f t="shared" si="6"/>
        <v>43746.035389468918</v>
      </c>
      <c r="DR5" s="108">
        <f t="shared" si="6"/>
        <v>43752.129969063069</v>
      </c>
      <c r="DS5" s="108">
        <f t="shared" si="6"/>
        <v>45934.556347250349</v>
      </c>
      <c r="DT5" s="108">
        <f t="shared" si="6"/>
        <v>45940.955825678226</v>
      </c>
      <c r="DU5" s="108">
        <f t="shared" si="6"/>
        <v>45947.356195664164</v>
      </c>
      <c r="DV5" s="108">
        <f t="shared" si="6"/>
        <v>45953.75745733238</v>
      </c>
      <c r="DW5" s="108">
        <f t="shared" si="7"/>
        <v>45121.421037312284</v>
      </c>
      <c r="DX5" s="108">
        <f t="shared" si="7"/>
        <v>45127.707231923159</v>
      </c>
      <c r="DY5" s="108">
        <f t="shared" si="7"/>
        <v>45133.994302309715</v>
      </c>
      <c r="DZ5" s="108">
        <f t="shared" si="7"/>
        <v>45140.282248593947</v>
      </c>
      <c r="EA5" s="108">
        <f t="shared" si="7"/>
        <v>46905.208801947127</v>
      </c>
      <c r="EB5" s="108">
        <f t="shared" si="7"/>
        <v>46911.743509055515</v>
      </c>
      <c r="EC5" s="108">
        <f t="shared" si="7"/>
        <v>46918.279126561662</v>
      </c>
      <c r="ED5" s="108">
        <f t="shared" si="7"/>
        <v>46924.815654592399</v>
      </c>
      <c r="EE5" s="108">
        <f t="shared" si="7"/>
        <v>46931.353093274593</v>
      </c>
      <c r="EF5" s="108">
        <f t="shared" si="7"/>
        <v>51411.277965722438</v>
      </c>
      <c r="EG5" s="108">
        <f t="shared" si="7"/>
        <v>51418.440446226312</v>
      </c>
      <c r="EH5" s="108">
        <f t="shared" si="7"/>
        <v>51425.603924587638</v>
      </c>
      <c r="EI5" s="108">
        <f t="shared" si="7"/>
        <v>51432.768400945431</v>
      </c>
      <c r="EJ5" s="108">
        <f t="shared" si="7"/>
        <v>48142.232777737489</v>
      </c>
      <c r="EK5" s="108">
        <f t="shared" si="7"/>
        <v>48148.939823687855</v>
      </c>
      <c r="EL5" s="108">
        <f t="shared" si="7"/>
        <v>48155.647804045773</v>
      </c>
      <c r="EM5" s="108">
        <f t="shared" si="8"/>
        <v>48162.35671894141</v>
      </c>
      <c r="EN5" s="108">
        <f t="shared" si="8"/>
        <v>53108.167187709405</v>
      </c>
      <c r="EO5" s="108">
        <f t="shared" si="8"/>
        <v>53115.566074240327</v>
      </c>
      <c r="EP5" s="108">
        <f t="shared" si="8"/>
        <v>53122.965991564153</v>
      </c>
      <c r="EQ5" s="108">
        <f t="shared" si="8"/>
        <v>53130.366939824497</v>
      </c>
      <c r="ER5" s="108">
        <f t="shared" si="8"/>
        <v>53137.76891916497</v>
      </c>
      <c r="ES5" s="108">
        <f t="shared" si="8"/>
        <v>49252.221110602528</v>
      </c>
      <c r="ET5" s="108">
        <f t="shared" si="8"/>
        <v>49259.082797131938</v>
      </c>
      <c r="EU5" s="108">
        <f t="shared" si="8"/>
        <v>49265.945439612995</v>
      </c>
      <c r="EV5" s="108">
        <f t="shared" si="8"/>
        <v>49272.809038178886</v>
      </c>
      <c r="EW5" s="108">
        <f t="shared" si="8"/>
        <v>48840.129965996304</v>
      </c>
      <c r="EX5" s="108">
        <f t="shared" si="8"/>
        <v>48846.934241099552</v>
      </c>
      <c r="EY5" s="108">
        <f t="shared" si="8"/>
        <v>48853.739464156039</v>
      </c>
      <c r="EZ5" s="108">
        <f t="shared" si="8"/>
        <v>48860.545635297829</v>
      </c>
      <c r="FA5" s="108">
        <f t="shared" si="8"/>
        <v>43702.500844692295</v>
      </c>
      <c r="FB5" s="108">
        <f t="shared" si="8"/>
        <v>43708.58935917115</v>
      </c>
      <c r="FC5" s="108">
        <f t="shared" si="9"/>
        <v>43714.678721885401</v>
      </c>
      <c r="FD5" s="108">
        <f t="shared" si="9"/>
        <v>43720.768932953237</v>
      </c>
      <c r="FE5" s="108">
        <f t="shared" si="9"/>
        <v>43726.859992492842</v>
      </c>
    </row>
    <row r="6" spans="1:161" ht="15.75" x14ac:dyDescent="0.25">
      <c r="A6" s="47" t="s">
        <v>171</v>
      </c>
      <c r="B6" s="12">
        <f>'Urb proj of all 25 ARs '!S6</f>
        <v>66337.703843646377</v>
      </c>
      <c r="C6" s="12">
        <f>'Urb proj of all 25 ARs '!T6</f>
        <v>66819.998604876542</v>
      </c>
      <c r="D6" s="100">
        <f t="shared" si="10"/>
        <v>7.2702962762609662E-3</v>
      </c>
      <c r="E6" s="101">
        <f t="shared" si="11"/>
        <v>1.3931730132532572E-4</v>
      </c>
      <c r="F6" s="69">
        <f t="shared" si="12"/>
        <v>66346.945833521997</v>
      </c>
      <c r="G6" s="69">
        <f t="shared" ref="G6:G15" si="16">F6*(1+E6)</f>
        <v>66356.189110966705</v>
      </c>
      <c r="H6" s="69">
        <f t="shared" ref="H6:AM6" si="17">G6*(1+$E$6)</f>
        <v>66365.433676159882</v>
      </c>
      <c r="I6" s="69">
        <f t="shared" si="17"/>
        <v>66374.679529280926</v>
      </c>
      <c r="J6" s="69">
        <f t="shared" si="17"/>
        <v>66383.926670509274</v>
      </c>
      <c r="K6" s="69">
        <f t="shared" si="17"/>
        <v>66393.175100024382</v>
      </c>
      <c r="L6" s="69">
        <f t="shared" si="17"/>
        <v>66402.424818005733</v>
      </c>
      <c r="M6" s="69">
        <f t="shared" si="17"/>
        <v>66411.675824632839</v>
      </c>
      <c r="N6" s="69">
        <f t="shared" si="17"/>
        <v>66420.928120085213</v>
      </c>
      <c r="O6" s="69">
        <f t="shared" si="17"/>
        <v>66430.181704542425</v>
      </c>
      <c r="P6" s="69">
        <f t="shared" si="17"/>
        <v>66439.436578184046</v>
      </c>
      <c r="Q6" s="69">
        <f t="shared" si="17"/>
        <v>66448.69274118969</v>
      </c>
      <c r="R6" s="69">
        <f t="shared" si="17"/>
        <v>66457.950193738987</v>
      </c>
      <c r="S6" s="69">
        <f t="shared" si="17"/>
        <v>66467.208936011593</v>
      </c>
      <c r="T6" s="69">
        <f t="shared" si="17"/>
        <v>66476.468968187182</v>
      </c>
      <c r="U6" s="69">
        <f t="shared" si="17"/>
        <v>66485.73029044547</v>
      </c>
      <c r="V6" s="69">
        <f t="shared" si="17"/>
        <v>66494.992902966173</v>
      </c>
      <c r="W6" s="69">
        <f t="shared" si="17"/>
        <v>66504.256805929064</v>
      </c>
      <c r="X6" s="69">
        <f t="shared" si="17"/>
        <v>66513.52199951392</v>
      </c>
      <c r="Y6" s="69">
        <f t="shared" si="17"/>
        <v>66522.788483900527</v>
      </c>
      <c r="Z6" s="69">
        <f t="shared" si="17"/>
        <v>66532.056259268735</v>
      </c>
      <c r="AA6" s="69">
        <f t="shared" si="17"/>
        <v>66541.325325798403</v>
      </c>
      <c r="AB6" s="69">
        <f t="shared" si="17"/>
        <v>66550.595683669409</v>
      </c>
      <c r="AC6" s="69">
        <f t="shared" si="17"/>
        <v>66559.867333061658</v>
      </c>
      <c r="AD6" s="69">
        <f t="shared" si="17"/>
        <v>66569.14027415507</v>
      </c>
      <c r="AE6" s="69">
        <f t="shared" si="17"/>
        <v>66578.414507129608</v>
      </c>
      <c r="AF6" s="69">
        <f t="shared" si="17"/>
        <v>66587.690032165265</v>
      </c>
      <c r="AG6" s="69">
        <f t="shared" si="17"/>
        <v>66596.966849442033</v>
      </c>
      <c r="AH6" s="69">
        <f t="shared" si="17"/>
        <v>66606.244959139949</v>
      </c>
      <c r="AI6" s="69">
        <f t="shared" si="17"/>
        <v>66615.524361439064</v>
      </c>
      <c r="AJ6" s="69">
        <f t="shared" si="17"/>
        <v>66624.805056519472</v>
      </c>
      <c r="AK6" s="69">
        <f t="shared" si="17"/>
        <v>66634.087044561267</v>
      </c>
      <c r="AL6" s="69">
        <f t="shared" si="17"/>
        <v>66643.370325744589</v>
      </c>
      <c r="AM6" s="69">
        <f t="shared" si="17"/>
        <v>66652.654900249589</v>
      </c>
      <c r="AN6" s="69">
        <f t="shared" ref="AN6:BE6" si="18">AM6*(1+$E$6)</f>
        <v>66661.940768256463</v>
      </c>
      <c r="AO6" s="69">
        <f t="shared" si="18"/>
        <v>66671.227929945409</v>
      </c>
      <c r="AP6" s="69">
        <f t="shared" si="18"/>
        <v>66680.516385496652</v>
      </c>
      <c r="AQ6" s="69">
        <f t="shared" si="18"/>
        <v>66689.806135090461</v>
      </c>
      <c r="AR6" s="69">
        <f t="shared" si="18"/>
        <v>66699.097178907105</v>
      </c>
      <c r="AS6" s="69">
        <f t="shared" si="18"/>
        <v>66708.389517126911</v>
      </c>
      <c r="AT6" s="69">
        <f t="shared" si="18"/>
        <v>66717.683149930192</v>
      </c>
      <c r="AU6" s="69">
        <f t="shared" si="18"/>
        <v>66726.978077497319</v>
      </c>
      <c r="AV6" s="69">
        <f t="shared" si="18"/>
        <v>66736.274300008663</v>
      </c>
      <c r="AW6" s="69">
        <f t="shared" si="18"/>
        <v>66745.571817644653</v>
      </c>
      <c r="AX6" s="69">
        <f t="shared" si="18"/>
        <v>66754.870630585705</v>
      </c>
      <c r="AY6" s="69">
        <f t="shared" si="18"/>
        <v>66764.170739012276</v>
      </c>
      <c r="AZ6" s="69">
        <f t="shared" si="18"/>
        <v>66773.472143104853</v>
      </c>
      <c r="BA6" s="69">
        <f t="shared" si="18"/>
        <v>66782.774843043953</v>
      </c>
      <c r="BB6" s="69">
        <f t="shared" si="18"/>
        <v>66792.078839010108</v>
      </c>
      <c r="BC6" s="69">
        <f t="shared" si="18"/>
        <v>66801.384131183862</v>
      </c>
      <c r="BD6" s="69">
        <f t="shared" si="18"/>
        <v>66810.69071974582</v>
      </c>
      <c r="BE6" s="69">
        <f t="shared" si="18"/>
        <v>66819.998604876571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75788.351847979618</v>
      </c>
      <c r="DG6" s="108">
        <f t="shared" ref="DG6:DG15" si="20">G6*BG6</f>
        <v>75798.910476630976</v>
      </c>
      <c r="DH6" s="108">
        <f t="shared" ref="DH6:DH15" si="21">H6*BH6</f>
        <v>75809.470576281979</v>
      </c>
      <c r="DI6" s="108">
        <f t="shared" ref="DI6:DI15" si="22">I6*BI6</f>
        <v>75820.032147137565</v>
      </c>
      <c r="DJ6" s="108">
        <f t="shared" ref="DJ6:DJ15" si="23">J6*BJ6</f>
        <v>84041.214300495049</v>
      </c>
      <c r="DK6" s="108">
        <f t="shared" ref="DK6:DK15" si="24">K6*BK6</f>
        <v>84052.922695671485</v>
      </c>
      <c r="DL6" s="108">
        <f t="shared" ref="DL6:DL15" si="25">L6*BL6</f>
        <v>84064.632722029957</v>
      </c>
      <c r="DM6" s="108">
        <f t="shared" ref="DM6:DM15" si="26">M6*BM6</f>
        <v>84076.344379797694</v>
      </c>
      <c r="DN6" s="108">
        <f t="shared" ref="DN6:DN15" si="27">N6*BN6</f>
        <v>76381.831252107004</v>
      </c>
      <c r="DO6" s="108">
        <f t="shared" ref="DO6:DO15" si="28">O6*BO6</f>
        <v>76392.472562707335</v>
      </c>
      <c r="DP6" s="108">
        <f t="shared" ref="DP6:DP15" si="29">P6*BP6</f>
        <v>76403.115355826332</v>
      </c>
      <c r="DQ6" s="108">
        <f t="shared" ref="DQ6:DQ15" si="30">Q6*BQ6</f>
        <v>76413.759631670546</v>
      </c>
      <c r="DR6" s="108">
        <f t="shared" ref="DR6:DR15" si="31">R6*BR6</f>
        <v>76424.405390446555</v>
      </c>
      <c r="DS6" s="108">
        <f t="shared" ref="DS6:DS15" si="32">S6*BS6</f>
        <v>79236.712637882127</v>
      </c>
      <c r="DT6" s="108">
        <f t="shared" ref="DT6:DT15" si="33">T6*BT6</f>
        <v>79247.75168285273</v>
      </c>
      <c r="DU6" s="108">
        <f t="shared" ref="DU6:DU15" si="34">U6*BU6</f>
        <v>79258.792265753291</v>
      </c>
      <c r="DV6" s="108">
        <f t="shared" ref="DV6:DV15" si="35">V6*BV6</f>
        <v>79269.834386798044</v>
      </c>
      <c r="DW6" s="108">
        <f t="shared" ref="DW6:DW15" si="36">W6*BW6</f>
        <v>79519.117648028347</v>
      </c>
      <c r="DX6" s="108">
        <f t="shared" ref="DX6:DX15" si="37">X6*BX6</f>
        <v>79530.196036902853</v>
      </c>
      <c r="DY6" s="108">
        <f t="shared" ref="DY6:DY15" si="38">Y6*BY6</f>
        <v>79541.275969188573</v>
      </c>
      <c r="DZ6" s="108">
        <f t="shared" ref="DZ6:DZ15" si="39">Z6*BZ6</f>
        <v>79552.35744510057</v>
      </c>
      <c r="EA6" s="108">
        <f t="shared" ref="EA6:EA15" si="40">AA6*CA6</f>
        <v>80871.579984439028</v>
      </c>
      <c r="EB6" s="108">
        <f t="shared" ref="EB6:EB15" si="41">AB6*CB6</f>
        <v>80882.846794716388</v>
      </c>
      <c r="EC6" s="108">
        <f t="shared" ref="EC6:EC15" si="42">AC6*CC6</f>
        <v>80894.115174655337</v>
      </c>
      <c r="ED6" s="108">
        <f t="shared" ref="ED6:ED15" si="43">AD6*CD6</f>
        <v>80905.385124474575</v>
      </c>
      <c r="EE6" s="108">
        <f t="shared" ref="EE6:EE15" si="44">AE6*CE6</f>
        <v>80916.656644392788</v>
      </c>
      <c r="EF6" s="108">
        <f t="shared" ref="EF6:EF15" si="45">AF6*CF6</f>
        <v>86945.14911019546</v>
      </c>
      <c r="EG6" s="108">
        <f t="shared" ref="EG6:EG15" si="46">AG6*CG6</f>
        <v>86957.262073732825</v>
      </c>
      <c r="EH6" s="108">
        <f t="shared" ref="EH6:EH15" si="47">AH6*CH6</f>
        <v>86969.376724815578</v>
      </c>
      <c r="EI6" s="108">
        <f t="shared" ref="EI6:EI15" si="48">AI6*CI6</f>
        <v>86981.493063678819</v>
      </c>
      <c r="EJ6" s="108">
        <f t="shared" ref="EJ6:EJ15" si="49">AJ6*CJ6</f>
        <v>83665.725851760304</v>
      </c>
      <c r="EK6" s="108">
        <f t="shared" ref="EK6:EK15" si="50">AK6*CK6</f>
        <v>83677.381934899386</v>
      </c>
      <c r="EL6" s="108">
        <f t="shared" ref="EL6:EL15" si="51">AL6*CL6</f>
        <v>83689.039641932512</v>
      </c>
      <c r="EM6" s="108">
        <f t="shared" ref="EM6:EM15" si="52">AM6*CM6</f>
        <v>83700.698973085935</v>
      </c>
      <c r="EN6" s="108">
        <f t="shared" ref="EN6:EN15" si="53">AN6*CN6</f>
        <v>94058.359773593387</v>
      </c>
      <c r="EO6" s="108">
        <f t="shared" ref="EO6:EO15" si="54">AO6*CO6</f>
        <v>94071.463730444142</v>
      </c>
      <c r="EP6" s="108">
        <f t="shared" ref="EP6:EP15" si="55">AP6*CP6</f>
        <v>94084.569512902788</v>
      </c>
      <c r="EQ6" s="108">
        <f t="shared" ref="EQ6:EQ15" si="56">AQ6*CQ6</f>
        <v>94097.677121223678</v>
      </c>
      <c r="ER6" s="108">
        <f t="shared" ref="ER6:ER15" si="57">AR6*CR6</f>
        <v>94110.78655566118</v>
      </c>
      <c r="ES6" s="108">
        <f t="shared" ref="ES6:ES15" si="58">AS6*CS6</f>
        <v>86127.170485928873</v>
      </c>
      <c r="ET6" s="108">
        <f t="shared" ref="ET6:ET15" si="59">AT6*CT6</f>
        <v>86139.169490891756</v>
      </c>
      <c r="EU6" s="108">
        <f t="shared" ref="EU6:EU15" si="60">AU6*CU6</f>
        <v>86151.170167523625</v>
      </c>
      <c r="EV6" s="108">
        <f t="shared" ref="EV6:EV15" si="61">AV6*CV6</f>
        <v>86163.172516057384</v>
      </c>
      <c r="EW6" s="108">
        <f t="shared" ref="EW6:EW15" si="62">AW6*CW6</f>
        <v>83042.135818641967</v>
      </c>
      <c r="EX6" s="108">
        <f t="shared" ref="EX6:EX15" si="63">AX6*CX6</f>
        <v>83053.705024900511</v>
      </c>
      <c r="EY6" s="108">
        <f t="shared" ref="EY6:EY15" si="64">AY6*CY6</f>
        <v>83065.275842949646</v>
      </c>
      <c r="EZ6" s="108">
        <f t="shared" ref="EZ6:EZ15" si="65">AZ6*CZ6</f>
        <v>83076.848273013922</v>
      </c>
      <c r="FA6" s="108">
        <f t="shared" ref="FA6:FA15" si="66">BA6*DA6</f>
        <v>77188.483078627367</v>
      </c>
      <c r="FB6" s="108">
        <f t="shared" ref="FB6:FB15" si="67">BB6*DB6</f>
        <v>77199.236769783281</v>
      </c>
      <c r="FC6" s="108">
        <f t="shared" ref="FC6:FC15" si="68">BC6*DC6</f>
        <v>77209.991959114413</v>
      </c>
      <c r="FD6" s="108">
        <f t="shared" ref="FD6:FD15" si="69">BD6*DD6</f>
        <v>77220.74864682951</v>
      </c>
      <c r="FE6" s="108">
        <f t="shared" ref="FE6:FE15" si="70">BE6*DE6</f>
        <v>77231.506833137304</v>
      </c>
    </row>
    <row r="7" spans="1:161" ht="15.75" x14ac:dyDescent="0.25">
      <c r="A7" s="87" t="s">
        <v>172</v>
      </c>
      <c r="B7" s="12">
        <f>'Urb proj of all 25 ARs '!S7</f>
        <v>37866.27656367881</v>
      </c>
      <c r="C7" s="12">
        <f>'Urb proj of all 25 ARs '!T7</f>
        <v>38141.575613175592</v>
      </c>
      <c r="D7" s="100">
        <f t="shared" si="10"/>
        <v>7.2702962762609584E-3</v>
      </c>
      <c r="E7" s="101">
        <f t="shared" si="11"/>
        <v>1.3931730132532572E-4</v>
      </c>
      <c r="F7" s="69">
        <f t="shared" si="12"/>
        <v>37871.551991140899</v>
      </c>
      <c r="G7" s="69">
        <f t="shared" si="16"/>
        <v>37876.828153561306</v>
      </c>
      <c r="H7" s="69">
        <f t="shared" ref="H7:AM7" si="71">G7*(1+$E$7)</f>
        <v>37882.105051042425</v>
      </c>
      <c r="I7" s="69">
        <f t="shared" si="71"/>
        <v>37887.382683686657</v>
      </c>
      <c r="J7" s="69">
        <f t="shared" si="71"/>
        <v>37892.661051596428</v>
      </c>
      <c r="K7" s="69">
        <f t="shared" si="71"/>
        <v>37897.940154874173</v>
      </c>
      <c r="L7" s="69">
        <f t="shared" si="71"/>
        <v>37903.219993622341</v>
      </c>
      <c r="M7" s="69">
        <f t="shared" si="71"/>
        <v>37908.500567943389</v>
      </c>
      <c r="N7" s="69">
        <f t="shared" si="71"/>
        <v>37913.781877939808</v>
      </c>
      <c r="O7" s="69">
        <f t="shared" si="71"/>
        <v>37919.063923714079</v>
      </c>
      <c r="P7" s="69">
        <f t="shared" si="71"/>
        <v>37924.346705368713</v>
      </c>
      <c r="Q7" s="69">
        <f t="shared" si="71"/>
        <v>37929.630223006228</v>
      </c>
      <c r="R7" s="69">
        <f t="shared" si="71"/>
        <v>37934.914476729165</v>
      </c>
      <c r="S7" s="69">
        <f t="shared" si="71"/>
        <v>37940.199466640071</v>
      </c>
      <c r="T7" s="69">
        <f t="shared" si="71"/>
        <v>37945.485192841508</v>
      </c>
      <c r="U7" s="69">
        <f t="shared" si="71"/>
        <v>37950.771655436052</v>
      </c>
      <c r="V7" s="69">
        <f t="shared" si="71"/>
        <v>37956.058854526302</v>
      </c>
      <c r="W7" s="69">
        <f t="shared" si="71"/>
        <v>37961.346790214862</v>
      </c>
      <c r="X7" s="69">
        <f t="shared" si="71"/>
        <v>37966.635462604347</v>
      </c>
      <c r="Y7" s="69">
        <f t="shared" si="71"/>
        <v>37971.924871797397</v>
      </c>
      <c r="Z7" s="69">
        <f t="shared" si="71"/>
        <v>37977.215017896662</v>
      </c>
      <c r="AA7" s="69">
        <f t="shared" si="71"/>
        <v>37982.505901004806</v>
      </c>
      <c r="AB7" s="69">
        <f t="shared" si="71"/>
        <v>37987.797521224507</v>
      </c>
      <c r="AC7" s="69">
        <f t="shared" si="71"/>
        <v>37993.089878658458</v>
      </c>
      <c r="AD7" s="69">
        <f t="shared" si="71"/>
        <v>37998.382973409367</v>
      </c>
      <c r="AE7" s="69">
        <f t="shared" si="71"/>
        <v>38003.676805579948</v>
      </c>
      <c r="AF7" s="69">
        <f t="shared" si="71"/>
        <v>38008.971375272944</v>
      </c>
      <c r="AG7" s="69">
        <f t="shared" si="71"/>
        <v>38014.2666825911</v>
      </c>
      <c r="AH7" s="69">
        <f t="shared" si="71"/>
        <v>38019.562727637182</v>
      </c>
      <c r="AI7" s="69">
        <f t="shared" si="71"/>
        <v>38024.859510513968</v>
      </c>
      <c r="AJ7" s="69">
        <f t="shared" si="71"/>
        <v>38030.157031324248</v>
      </c>
      <c r="AK7" s="69">
        <f t="shared" si="71"/>
        <v>38035.45529017083</v>
      </c>
      <c r="AL7" s="69">
        <f t="shared" si="71"/>
        <v>38040.754287156538</v>
      </c>
      <c r="AM7" s="69">
        <f t="shared" si="71"/>
        <v>38046.054022384204</v>
      </c>
      <c r="AN7" s="69">
        <f t="shared" ref="AN7:BE7" si="72">AM7*(1+$E$7)</f>
        <v>38051.354495956679</v>
      </c>
      <c r="AO7" s="69">
        <f t="shared" si="72"/>
        <v>38056.655707976832</v>
      </c>
      <c r="AP7" s="69">
        <f t="shared" si="72"/>
        <v>38061.957658547537</v>
      </c>
      <c r="AQ7" s="69">
        <f t="shared" si="72"/>
        <v>38067.260347771684</v>
      </c>
      <c r="AR7" s="69">
        <f t="shared" si="72"/>
        <v>38072.563775752184</v>
      </c>
      <c r="AS7" s="69">
        <f t="shared" si="72"/>
        <v>38077.867942591954</v>
      </c>
      <c r="AT7" s="69">
        <f t="shared" si="72"/>
        <v>38083.172848393937</v>
      </c>
      <c r="AU7" s="69">
        <f t="shared" si="72"/>
        <v>38088.478493261078</v>
      </c>
      <c r="AV7" s="69">
        <f t="shared" si="72"/>
        <v>38093.784877296348</v>
      </c>
      <c r="AW7" s="69">
        <f t="shared" si="72"/>
        <v>38099.092000602723</v>
      </c>
      <c r="AX7" s="69">
        <f t="shared" si="72"/>
        <v>38104.399863283194</v>
      </c>
      <c r="AY7" s="69">
        <f t="shared" si="72"/>
        <v>38109.708465440766</v>
      </c>
      <c r="AZ7" s="69">
        <f t="shared" si="72"/>
        <v>38115.017807178469</v>
      </c>
      <c r="BA7" s="69">
        <f t="shared" si="72"/>
        <v>38120.327888599328</v>
      </c>
      <c r="BB7" s="69">
        <f t="shared" si="72"/>
        <v>38125.638709806401</v>
      </c>
      <c r="BC7" s="69">
        <f t="shared" si="72"/>
        <v>38130.950270902758</v>
      </c>
      <c r="BD7" s="69">
        <f t="shared" si="72"/>
        <v>38136.262571991472</v>
      </c>
      <c r="BE7" s="69">
        <f t="shared" si="72"/>
        <v>38141.575613175635</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101426.8530862426</v>
      </c>
      <c r="DG7" s="108">
        <f t="shared" si="20"/>
        <v>101440.98360169648</v>
      </c>
      <c r="DH7" s="108">
        <f t="shared" si="21"/>
        <v>101455.11608577566</v>
      </c>
      <c r="DI7" s="108">
        <f t="shared" si="22"/>
        <v>101469.25053875438</v>
      </c>
      <c r="DJ7" s="108">
        <f t="shared" si="23"/>
        <v>121333.26537376698</v>
      </c>
      <c r="DK7" s="108">
        <f t="shared" si="24"/>
        <v>121350.16919685985</v>
      </c>
      <c r="DL7" s="108">
        <f t="shared" si="25"/>
        <v>121367.07537494773</v>
      </c>
      <c r="DM7" s="108">
        <f t="shared" si="26"/>
        <v>121383.98390835871</v>
      </c>
      <c r="DN7" s="108">
        <f t="shared" si="27"/>
        <v>101623.80440124706</v>
      </c>
      <c r="DO7" s="108">
        <f t="shared" si="28"/>
        <v>101637.96235542666</v>
      </c>
      <c r="DP7" s="108">
        <f t="shared" si="29"/>
        <v>101652.12228205422</v>
      </c>
      <c r="DQ7" s="108">
        <f t="shared" si="30"/>
        <v>101666.28418140454</v>
      </c>
      <c r="DR7" s="108">
        <f t="shared" si="31"/>
        <v>101680.44805375247</v>
      </c>
      <c r="DS7" s="108">
        <f t="shared" si="32"/>
        <v>108998.20265845138</v>
      </c>
      <c r="DT7" s="108">
        <f t="shared" si="33"/>
        <v>109013.38799389507</v>
      </c>
      <c r="DU7" s="108">
        <f t="shared" si="34"/>
        <v>109028.57544491869</v>
      </c>
      <c r="DV7" s="108">
        <f t="shared" si="35"/>
        <v>109043.76501181703</v>
      </c>
      <c r="DW7" s="108">
        <f t="shared" si="36"/>
        <v>109226.75576012941</v>
      </c>
      <c r="DX7" s="108">
        <f t="shared" si="37"/>
        <v>109241.97293697442</v>
      </c>
      <c r="DY7" s="108">
        <f t="shared" si="38"/>
        <v>109257.19223383545</v>
      </c>
      <c r="DZ7" s="108">
        <f t="shared" si="39"/>
        <v>109272.41365100784</v>
      </c>
      <c r="EA7" s="108">
        <f t="shared" si="40"/>
        <v>118333.81919278335</v>
      </c>
      <c r="EB7" s="108">
        <f t="shared" si="41"/>
        <v>118350.30514112882</v>
      </c>
      <c r="EC7" s="108">
        <f t="shared" si="42"/>
        <v>118366.7933862521</v>
      </c>
      <c r="ED7" s="108">
        <f t="shared" si="43"/>
        <v>118383.28392847322</v>
      </c>
      <c r="EE7" s="108">
        <f t="shared" si="44"/>
        <v>118399.77676811216</v>
      </c>
      <c r="EF7" s="108">
        <f t="shared" si="45"/>
        <v>121298.7183905917</v>
      </c>
      <c r="EG7" s="108">
        <f t="shared" si="46"/>
        <v>121315.61740069211</v>
      </c>
      <c r="EH7" s="108">
        <f t="shared" si="47"/>
        <v>121332.51876511698</v>
      </c>
      <c r="EI7" s="108">
        <f t="shared" si="48"/>
        <v>121349.42248419437</v>
      </c>
      <c r="EJ7" s="108">
        <f t="shared" si="49"/>
        <v>129498.78255198688</v>
      </c>
      <c r="EK7" s="108">
        <f t="shared" si="50"/>
        <v>129516.82397289693</v>
      </c>
      <c r="EL7" s="108">
        <f t="shared" si="51"/>
        <v>129534.86790728908</v>
      </c>
      <c r="EM7" s="108">
        <f t="shared" si="52"/>
        <v>129552.91435551345</v>
      </c>
      <c r="EN7" s="108">
        <f t="shared" si="53"/>
        <v>133882.92745589267</v>
      </c>
      <c r="EO7" s="108">
        <f t="shared" si="54"/>
        <v>133901.57966403937</v>
      </c>
      <c r="EP7" s="108">
        <f t="shared" si="55"/>
        <v>133920.23447076138</v>
      </c>
      <c r="EQ7" s="108">
        <f t="shared" si="56"/>
        <v>133938.8918764207</v>
      </c>
      <c r="ER7" s="108">
        <f t="shared" si="57"/>
        <v>133957.55188137942</v>
      </c>
      <c r="ES7" s="108">
        <f t="shared" si="58"/>
        <v>125513.39210414291</v>
      </c>
      <c r="ET7" s="108">
        <f t="shared" si="59"/>
        <v>125530.87829121105</v>
      </c>
      <c r="EU7" s="108">
        <f t="shared" si="60"/>
        <v>125548.36691440755</v>
      </c>
      <c r="EV7" s="108">
        <f t="shared" si="61"/>
        <v>125565.85797407189</v>
      </c>
      <c r="EW7" s="108">
        <f t="shared" si="62"/>
        <v>111755.44931268174</v>
      </c>
      <c r="EX7" s="108">
        <f t="shared" si="63"/>
        <v>111771.01878028839</v>
      </c>
      <c r="EY7" s="108">
        <f t="shared" si="64"/>
        <v>111786.59041699124</v>
      </c>
      <c r="EZ7" s="108">
        <f t="shared" si="65"/>
        <v>111802.16422309249</v>
      </c>
      <c r="FA7" s="108">
        <f t="shared" si="66"/>
        <v>104927.72565154264</v>
      </c>
      <c r="FB7" s="108">
        <f t="shared" si="67"/>
        <v>104942.34389911461</v>
      </c>
      <c r="FC7" s="108">
        <f t="shared" si="68"/>
        <v>104956.9641832614</v>
      </c>
      <c r="FD7" s="108">
        <f t="shared" si="69"/>
        <v>104971.58650426671</v>
      </c>
      <c r="FE7" s="108">
        <f t="shared" si="70"/>
        <v>104986.21086241433</v>
      </c>
    </row>
    <row r="8" spans="1:161" ht="15.75" x14ac:dyDescent="0.25">
      <c r="A8" s="87" t="s">
        <v>173</v>
      </c>
      <c r="B8" s="12">
        <f>'Urb proj of all 25 ARs '!S8</f>
        <v>11288.883167889882</v>
      </c>
      <c r="C8" s="12">
        <f>'Urb proj of all 25 ARs '!T8</f>
        <v>11370.956693148539</v>
      </c>
      <c r="D8" s="100">
        <f t="shared" si="10"/>
        <v>7.2702962762611024E-3</v>
      </c>
      <c r="E8" s="101">
        <f t="shared" si="11"/>
        <v>1.3931730132532572E-4</v>
      </c>
      <c r="F8" s="69">
        <f t="shared" si="12"/>
        <v>11290.45590462781</v>
      </c>
      <c r="G8" s="69">
        <f t="shared" si="16"/>
        <v>11292.028860475175</v>
      </c>
      <c r="H8" s="69">
        <f t="shared" ref="H8:AM8" si="73">G8*(1+$E$8)</f>
        <v>11293.602035462503</v>
      </c>
      <c r="I8" s="69">
        <f t="shared" si="73"/>
        <v>11295.175429620327</v>
      </c>
      <c r="J8" s="69">
        <f t="shared" si="73"/>
        <v>11296.749042979178</v>
      </c>
      <c r="K8" s="69">
        <f t="shared" si="73"/>
        <v>11298.322875569595</v>
      </c>
      <c r="L8" s="69">
        <f t="shared" si="73"/>
        <v>11299.896927422122</v>
      </c>
      <c r="M8" s="69">
        <f t="shared" si="73"/>
        <v>11301.471198567304</v>
      </c>
      <c r="N8" s="69">
        <f t="shared" si="73"/>
        <v>11303.045689035695</v>
      </c>
      <c r="O8" s="69">
        <f t="shared" si="73"/>
        <v>11304.620398857847</v>
      </c>
      <c r="P8" s="69">
        <f t="shared" si="73"/>
        <v>11306.195328064323</v>
      </c>
      <c r="Q8" s="69">
        <f t="shared" si="73"/>
        <v>11307.770476685686</v>
      </c>
      <c r="R8" s="69">
        <f t="shared" si="73"/>
        <v>11309.345844752504</v>
      </c>
      <c r="S8" s="69">
        <f t="shared" si="73"/>
        <v>11310.92143229535</v>
      </c>
      <c r="T8" s="69">
        <f t="shared" si="73"/>
        <v>11312.497239344801</v>
      </c>
      <c r="U8" s="69">
        <f t="shared" si="73"/>
        <v>11314.073265931436</v>
      </c>
      <c r="V8" s="69">
        <f t="shared" si="73"/>
        <v>11315.649512085844</v>
      </c>
      <c r="W8" s="69">
        <f t="shared" si="73"/>
        <v>11317.225977838611</v>
      </c>
      <c r="X8" s="69">
        <f t="shared" si="73"/>
        <v>11318.802663220333</v>
      </c>
      <c r="Y8" s="69">
        <f t="shared" si="73"/>
        <v>11320.379568261607</v>
      </c>
      <c r="Z8" s="69">
        <f t="shared" si="73"/>
        <v>11321.956692993035</v>
      </c>
      <c r="AA8" s="69">
        <f t="shared" si="73"/>
        <v>11323.534037445224</v>
      </c>
      <c r="AB8" s="69">
        <f t="shared" si="73"/>
        <v>11325.111601648787</v>
      </c>
      <c r="AC8" s="69">
        <f t="shared" si="73"/>
        <v>11326.689385634336</v>
      </c>
      <c r="AD8" s="69">
        <f t="shared" si="73"/>
        <v>11328.267389432493</v>
      </c>
      <c r="AE8" s="69">
        <f t="shared" si="73"/>
        <v>11329.84561307388</v>
      </c>
      <c r="AF8" s="69">
        <f t="shared" si="73"/>
        <v>11331.424056589125</v>
      </c>
      <c r="AG8" s="69">
        <f t="shared" si="73"/>
        <v>11333.002720008863</v>
      </c>
      <c r="AH8" s="69">
        <f t="shared" si="73"/>
        <v>11334.581603363727</v>
      </c>
      <c r="AI8" s="69">
        <f t="shared" si="73"/>
        <v>11336.160706684359</v>
      </c>
      <c r="AJ8" s="69">
        <f t="shared" si="73"/>
        <v>11337.740030001405</v>
      </c>
      <c r="AK8" s="69">
        <f t="shared" si="73"/>
        <v>11339.319573345512</v>
      </c>
      <c r="AL8" s="69">
        <f t="shared" si="73"/>
        <v>11340.899336747336</v>
      </c>
      <c r="AM8" s="69">
        <f t="shared" si="73"/>
        <v>11342.479320237533</v>
      </c>
      <c r="AN8" s="69">
        <f t="shared" ref="AN8:BE8" si="74">AM8*(1+$E$8)</f>
        <v>11344.059523846767</v>
      </c>
      <c r="AO8" s="69">
        <f t="shared" si="74"/>
        <v>11345.639947605703</v>
      </c>
      <c r="AP8" s="69">
        <f t="shared" si="74"/>
        <v>11347.220591545012</v>
      </c>
      <c r="AQ8" s="69">
        <f t="shared" si="74"/>
        <v>11348.801455695369</v>
      </c>
      <c r="AR8" s="69">
        <f t="shared" si="74"/>
        <v>11350.382540087454</v>
      </c>
      <c r="AS8" s="69">
        <f t="shared" si="74"/>
        <v>11351.963844751948</v>
      </c>
      <c r="AT8" s="69">
        <f t="shared" si="74"/>
        <v>11353.545369719543</v>
      </c>
      <c r="AU8" s="69">
        <f t="shared" si="74"/>
        <v>11355.127115020927</v>
      </c>
      <c r="AV8" s="69">
        <f t="shared" si="74"/>
        <v>11356.709080686798</v>
      </c>
      <c r="AW8" s="69">
        <f t="shared" si="74"/>
        <v>11358.291266747856</v>
      </c>
      <c r="AX8" s="69">
        <f t="shared" si="74"/>
        <v>11359.873673234806</v>
      </c>
      <c r="AY8" s="69">
        <f t="shared" si="74"/>
        <v>11361.456300178357</v>
      </c>
      <c r="AZ8" s="69">
        <f t="shared" si="74"/>
        <v>11363.039147609225</v>
      </c>
      <c r="BA8" s="69">
        <f t="shared" si="74"/>
        <v>11364.622215558124</v>
      </c>
      <c r="BB8" s="69">
        <f t="shared" si="74"/>
        <v>11366.205504055777</v>
      </c>
      <c r="BC8" s="69">
        <f t="shared" si="74"/>
        <v>11367.789013132911</v>
      </c>
      <c r="BD8" s="69">
        <f t="shared" si="74"/>
        <v>11369.372742820256</v>
      </c>
      <c r="BE8" s="69">
        <f t="shared" si="74"/>
        <v>11370.956693148548</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10551.153167282098</v>
      </c>
      <c r="DG8" s="108">
        <f t="shared" si="20"/>
        <v>10552.623125467233</v>
      </c>
      <c r="DH8" s="108">
        <f t="shared" si="21"/>
        <v>10554.093288442977</v>
      </c>
      <c r="DI8" s="108">
        <f t="shared" si="22"/>
        <v>10555.563656237859</v>
      </c>
      <c r="DJ8" s="108">
        <f t="shared" si="23"/>
        <v>11542.478591861212</v>
      </c>
      <c r="DK8" s="108">
        <f t="shared" si="24"/>
        <v>11544.086658829234</v>
      </c>
      <c r="DL8" s="108">
        <f t="shared" si="25"/>
        <v>11545.694949828809</v>
      </c>
      <c r="DM8" s="108">
        <f t="shared" si="26"/>
        <v>11547.303464891143</v>
      </c>
      <c r="DN8" s="108">
        <f t="shared" si="27"/>
        <v>9749.8472714033469</v>
      </c>
      <c r="DO8" s="108">
        <f t="shared" si="28"/>
        <v>9751.2055938135327</v>
      </c>
      <c r="DP8" s="108">
        <f t="shared" si="29"/>
        <v>9752.5641054615298</v>
      </c>
      <c r="DQ8" s="108">
        <f t="shared" si="30"/>
        <v>9753.9228063737046</v>
      </c>
      <c r="DR8" s="108">
        <f t="shared" si="31"/>
        <v>9755.281696576425</v>
      </c>
      <c r="DS8" s="108">
        <f t="shared" si="32"/>
        <v>10071.995711354162</v>
      </c>
      <c r="DT8" s="108">
        <f t="shared" si="33"/>
        <v>10073.398914615627</v>
      </c>
      <c r="DU8" s="108">
        <f t="shared" si="34"/>
        <v>10074.802313367585</v>
      </c>
      <c r="DV8" s="108">
        <f t="shared" si="35"/>
        <v>10076.205907637272</v>
      </c>
      <c r="DW8" s="108">
        <f t="shared" si="36"/>
        <v>10184.719934030216</v>
      </c>
      <c r="DX8" s="108">
        <f t="shared" si="37"/>
        <v>10186.138841726179</v>
      </c>
      <c r="DY8" s="108">
        <f t="shared" si="38"/>
        <v>10187.557947100535</v>
      </c>
      <c r="DZ8" s="108">
        <f t="shared" si="39"/>
        <v>10188.97725018082</v>
      </c>
      <c r="EA8" s="108">
        <f t="shared" si="40"/>
        <v>10536.750351088232</v>
      </c>
      <c r="EB8" s="108">
        <f t="shared" si="41"/>
        <v>10538.218302711884</v>
      </c>
      <c r="EC8" s="108">
        <f t="shared" si="42"/>
        <v>10539.686458846596</v>
      </c>
      <c r="ED8" s="108">
        <f t="shared" si="43"/>
        <v>10541.154819520856</v>
      </c>
      <c r="EE8" s="108">
        <f t="shared" si="44"/>
        <v>10542.623384763165</v>
      </c>
      <c r="EF8" s="108">
        <f t="shared" si="45"/>
        <v>9860.5960709570354</v>
      </c>
      <c r="EG8" s="108">
        <f t="shared" si="46"/>
        <v>9861.9698225910997</v>
      </c>
      <c r="EH8" s="108">
        <f t="shared" si="47"/>
        <v>9863.343765612537</v>
      </c>
      <c r="EI8" s="108">
        <f t="shared" si="48"/>
        <v>9864.7179000480046</v>
      </c>
      <c r="EJ8" s="108">
        <f t="shared" si="49"/>
        <v>10004.063843223201</v>
      </c>
      <c r="EK8" s="108">
        <f t="shared" si="50"/>
        <v>10005.457582400124</v>
      </c>
      <c r="EL8" s="108">
        <f t="shared" si="51"/>
        <v>10006.851515749029</v>
      </c>
      <c r="EM8" s="108">
        <f t="shared" si="52"/>
        <v>10008.245643296967</v>
      </c>
      <c r="EN8" s="108">
        <f t="shared" si="53"/>
        <v>11074.485731136168</v>
      </c>
      <c r="EO8" s="108">
        <f t="shared" si="54"/>
        <v>11076.028598601797</v>
      </c>
      <c r="EP8" s="108">
        <f t="shared" si="55"/>
        <v>11077.571681015555</v>
      </c>
      <c r="EQ8" s="108">
        <f t="shared" si="56"/>
        <v>11079.114978407393</v>
      </c>
      <c r="ER8" s="108">
        <f t="shared" si="57"/>
        <v>11080.658490807258</v>
      </c>
      <c r="ES8" s="108">
        <f t="shared" si="58"/>
        <v>10888.909215570342</v>
      </c>
      <c r="ET8" s="108">
        <f t="shared" si="59"/>
        <v>10890.426229016633</v>
      </c>
      <c r="EU8" s="108">
        <f t="shared" si="60"/>
        <v>10891.943453809143</v>
      </c>
      <c r="EV8" s="108">
        <f t="shared" si="61"/>
        <v>10893.460889977316</v>
      </c>
      <c r="EW8" s="108">
        <f t="shared" si="62"/>
        <v>10950.943693441111</v>
      </c>
      <c r="EX8" s="108">
        <f t="shared" si="63"/>
        <v>10952.469349363446</v>
      </c>
      <c r="EY8" s="108">
        <f t="shared" si="64"/>
        <v>10953.995217836047</v>
      </c>
      <c r="EZ8" s="108">
        <f t="shared" si="65"/>
        <v>10955.521298888529</v>
      </c>
      <c r="FA8" s="108">
        <f t="shared" si="66"/>
        <v>9935.6255244822278</v>
      </c>
      <c r="FB8" s="108">
        <f t="shared" si="67"/>
        <v>9937.0097290172762</v>
      </c>
      <c r="FC8" s="108">
        <f t="shared" si="68"/>
        <v>9938.3941263959678</v>
      </c>
      <c r="FD8" s="108">
        <f t="shared" si="69"/>
        <v>9939.7787166451635</v>
      </c>
      <c r="FE8" s="108">
        <f t="shared" si="70"/>
        <v>9941.1634997917372</v>
      </c>
    </row>
    <row r="9" spans="1:161" ht="15.75" x14ac:dyDescent="0.25">
      <c r="A9" s="87" t="s">
        <v>175</v>
      </c>
      <c r="B9" s="12">
        <f>'Urb proj of all 25 ARs '!S9</f>
        <v>43263.524828205715</v>
      </c>
      <c r="C9" s="12">
        <f>'Urb proj of all 25 ARs '!T9</f>
        <v>43578.063471662143</v>
      </c>
      <c r="D9" s="100">
        <f t="shared" si="10"/>
        <v>7.2702962762609688E-3</v>
      </c>
      <c r="E9" s="101">
        <f t="shared" si="11"/>
        <v>1.3931730132532572E-4</v>
      </c>
      <c r="F9" s="69">
        <f t="shared" si="12"/>
        <v>43269.552185730601</v>
      </c>
      <c r="G9" s="69">
        <f t="shared" si="16"/>
        <v>43275.580382970671</v>
      </c>
      <c r="H9" s="69">
        <f t="shared" ref="H9:AM9" si="75">G9*(1+$E$9)</f>
        <v>43281.609420042914</v>
      </c>
      <c r="I9" s="69">
        <f t="shared" si="75"/>
        <v>43287.639297064328</v>
      </c>
      <c r="J9" s="69">
        <f t="shared" si="75"/>
        <v>43293.67001415194</v>
      </c>
      <c r="K9" s="69">
        <f t="shared" si="75"/>
        <v>43299.701571422782</v>
      </c>
      <c r="L9" s="69">
        <f t="shared" si="75"/>
        <v>43305.733968993904</v>
      </c>
      <c r="M9" s="69">
        <f t="shared" si="75"/>
        <v>43311.767206982375</v>
      </c>
      <c r="N9" s="69">
        <f t="shared" si="75"/>
        <v>43317.80128550528</v>
      </c>
      <c r="O9" s="69">
        <f t="shared" si="75"/>
        <v>43323.836204679727</v>
      </c>
      <c r="P9" s="69">
        <f t="shared" si="75"/>
        <v>43329.87196462282</v>
      </c>
      <c r="Q9" s="69">
        <f t="shared" si="75"/>
        <v>43335.908565451704</v>
      </c>
      <c r="R9" s="69">
        <f t="shared" si="75"/>
        <v>43341.946007283521</v>
      </c>
      <c r="S9" s="69">
        <f t="shared" si="75"/>
        <v>43347.984290235443</v>
      </c>
      <c r="T9" s="69">
        <f t="shared" si="75"/>
        <v>43354.02341442465</v>
      </c>
      <c r="U9" s="69">
        <f t="shared" si="75"/>
        <v>43360.063379968342</v>
      </c>
      <c r="V9" s="69">
        <f t="shared" si="75"/>
        <v>43366.104186983735</v>
      </c>
      <c r="W9" s="69">
        <f t="shared" si="75"/>
        <v>43372.14583558806</v>
      </c>
      <c r="X9" s="69">
        <f t="shared" si="75"/>
        <v>43378.188325898562</v>
      </c>
      <c r="Y9" s="69">
        <f t="shared" si="75"/>
        <v>43384.231658032506</v>
      </c>
      <c r="Z9" s="69">
        <f t="shared" si="75"/>
        <v>43390.275832107174</v>
      </c>
      <c r="AA9" s="69">
        <f t="shared" si="75"/>
        <v>43396.320848239862</v>
      </c>
      <c r="AB9" s="69">
        <f t="shared" si="75"/>
        <v>43402.366706547888</v>
      </c>
      <c r="AC9" s="69">
        <f t="shared" si="75"/>
        <v>43408.413407148575</v>
      </c>
      <c r="AD9" s="69">
        <f t="shared" si="75"/>
        <v>43414.460950159271</v>
      </c>
      <c r="AE9" s="69">
        <f t="shared" si="75"/>
        <v>43420.509335697345</v>
      </c>
      <c r="AF9" s="69">
        <f t="shared" si="75"/>
        <v>43426.558563880164</v>
      </c>
      <c r="AG9" s="69">
        <f t="shared" si="75"/>
        <v>43432.608634825127</v>
      </c>
      <c r="AH9" s="69">
        <f t="shared" si="75"/>
        <v>43438.659548649652</v>
      </c>
      <c r="AI9" s="69">
        <f t="shared" si="75"/>
        <v>43444.711305471159</v>
      </c>
      <c r="AJ9" s="69">
        <f t="shared" si="75"/>
        <v>43450.763905407097</v>
      </c>
      <c r="AK9" s="69">
        <f t="shared" si="75"/>
        <v>43456.817348574921</v>
      </c>
      <c r="AL9" s="69">
        <f t="shared" si="75"/>
        <v>43462.871635092109</v>
      </c>
      <c r="AM9" s="69">
        <f t="shared" si="75"/>
        <v>43468.926765076161</v>
      </c>
      <c r="AN9" s="69">
        <f t="shared" ref="AN9:BE9" si="76">AM9*(1+$E$9)</f>
        <v>43474.982738644583</v>
      </c>
      <c r="AO9" s="69">
        <f t="shared" si="76"/>
        <v>43481.039555914896</v>
      </c>
      <c r="AP9" s="69">
        <f t="shared" si="76"/>
        <v>43487.097217004644</v>
      </c>
      <c r="AQ9" s="69">
        <f t="shared" si="76"/>
        <v>43493.155722031392</v>
      </c>
      <c r="AR9" s="69">
        <f t="shared" si="76"/>
        <v>43499.215071112711</v>
      </c>
      <c r="AS9" s="69">
        <f t="shared" si="76"/>
        <v>43505.275264366188</v>
      </c>
      <c r="AT9" s="69">
        <f t="shared" si="76"/>
        <v>43511.336301909432</v>
      </c>
      <c r="AU9" s="69">
        <f t="shared" si="76"/>
        <v>43517.398183860074</v>
      </c>
      <c r="AV9" s="69">
        <f t="shared" si="76"/>
        <v>43523.460910335751</v>
      </c>
      <c r="AW9" s="69">
        <f t="shared" si="76"/>
        <v>43529.524481454115</v>
      </c>
      <c r="AX9" s="69">
        <f t="shared" si="76"/>
        <v>43535.588897332847</v>
      </c>
      <c r="AY9" s="69">
        <f t="shared" si="76"/>
        <v>43541.65415808963</v>
      </c>
      <c r="AZ9" s="69">
        <f t="shared" si="76"/>
        <v>43547.720263842173</v>
      </c>
      <c r="BA9" s="69">
        <f t="shared" si="76"/>
        <v>43553.787214708202</v>
      </c>
      <c r="BB9" s="69">
        <f t="shared" si="76"/>
        <v>43559.855010805455</v>
      </c>
      <c r="BC9" s="69">
        <f t="shared" si="76"/>
        <v>43565.92365225168</v>
      </c>
      <c r="BD9" s="69">
        <f t="shared" si="76"/>
        <v>43571.993139164661</v>
      </c>
      <c r="BE9" s="69">
        <f t="shared" si="76"/>
        <v>43578.063471662172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73534.857418024592</v>
      </c>
      <c r="DG9" s="108">
        <f t="shared" si="20"/>
        <v>73545.102095913404</v>
      </c>
      <c r="DH9" s="108">
        <f t="shared" si="21"/>
        <v>73555.348201063112</v>
      </c>
      <c r="DI9" s="108">
        <f t="shared" si="22"/>
        <v>73565.595733672526</v>
      </c>
      <c r="DJ9" s="108">
        <f t="shared" si="23"/>
        <v>79204.889298438633</v>
      </c>
      <c r="DK9" s="108">
        <f t="shared" si="24"/>
        <v>79215.923909867473</v>
      </c>
      <c r="DL9" s="108">
        <f t="shared" si="25"/>
        <v>79226.960058608587</v>
      </c>
      <c r="DM9" s="108">
        <f t="shared" si="26"/>
        <v>79237.997744876149</v>
      </c>
      <c r="DN9" s="108">
        <f t="shared" si="27"/>
        <v>67683.806228418296</v>
      </c>
      <c r="DO9" s="108">
        <f t="shared" si="28"/>
        <v>67693.235753645466</v>
      </c>
      <c r="DP9" s="108">
        <f t="shared" si="29"/>
        <v>67702.666592568639</v>
      </c>
      <c r="DQ9" s="108">
        <f t="shared" si="30"/>
        <v>67712.098745370837</v>
      </c>
      <c r="DR9" s="108">
        <f t="shared" si="31"/>
        <v>67721.532212235121</v>
      </c>
      <c r="DS9" s="108">
        <f t="shared" si="32"/>
        <v>72724.299234897</v>
      </c>
      <c r="DT9" s="108">
        <f t="shared" si="33"/>
        <v>72734.430988007181</v>
      </c>
      <c r="DU9" s="108">
        <f t="shared" si="34"/>
        <v>72744.564152645864</v>
      </c>
      <c r="DV9" s="108">
        <f t="shared" si="35"/>
        <v>72754.698729009702</v>
      </c>
      <c r="DW9" s="108">
        <f t="shared" si="36"/>
        <v>69838.789195935024</v>
      </c>
      <c r="DX9" s="108">
        <f t="shared" si="37"/>
        <v>69848.518947573626</v>
      </c>
      <c r="DY9" s="108">
        <f t="shared" si="38"/>
        <v>69858.250054734963</v>
      </c>
      <c r="DZ9" s="108">
        <f t="shared" si="39"/>
        <v>69867.982517607903</v>
      </c>
      <c r="EA9" s="108">
        <f t="shared" si="40"/>
        <v>77186.200343697768</v>
      </c>
      <c r="EB9" s="108">
        <f t="shared" si="41"/>
        <v>77196.953716829215</v>
      </c>
      <c r="EC9" s="108">
        <f t="shared" si="42"/>
        <v>77207.708588091569</v>
      </c>
      <c r="ED9" s="108">
        <f t="shared" si="43"/>
        <v>77218.464957693577</v>
      </c>
      <c r="EE9" s="108">
        <f t="shared" si="44"/>
        <v>77229.222825843972</v>
      </c>
      <c r="EF9" s="108">
        <f t="shared" si="45"/>
        <v>79315.88304932446</v>
      </c>
      <c r="EG9" s="108">
        <f t="shared" si="46"/>
        <v>79326.933124103118</v>
      </c>
      <c r="EH9" s="108">
        <f t="shared" si="47"/>
        <v>79337.984738348387</v>
      </c>
      <c r="EI9" s="108">
        <f t="shared" si="48"/>
        <v>79349.037892274719</v>
      </c>
      <c r="EJ9" s="108">
        <f t="shared" si="49"/>
        <v>83388.382578115852</v>
      </c>
      <c r="EK9" s="108">
        <f t="shared" si="50"/>
        <v>83400.000022538516</v>
      </c>
      <c r="EL9" s="108">
        <f t="shared" si="51"/>
        <v>83411.619085472179</v>
      </c>
      <c r="EM9" s="108">
        <f t="shared" si="52"/>
        <v>83423.239767142353</v>
      </c>
      <c r="EN9" s="108">
        <f t="shared" si="53"/>
        <v>90627.162020516873</v>
      </c>
      <c r="EO9" s="108">
        <f t="shared" si="54"/>
        <v>90639.787952156345</v>
      </c>
      <c r="EP9" s="108">
        <f t="shared" si="55"/>
        <v>90652.415642806547</v>
      </c>
      <c r="EQ9" s="108">
        <f t="shared" si="56"/>
        <v>90665.04509271252</v>
      </c>
      <c r="ER9" s="108">
        <f t="shared" si="57"/>
        <v>90677.676302119391</v>
      </c>
      <c r="ES9" s="108">
        <f t="shared" si="58"/>
        <v>84685.565710955416</v>
      </c>
      <c r="ET9" s="108">
        <f t="shared" si="59"/>
        <v>84697.36387543146</v>
      </c>
      <c r="EU9" s="108">
        <f t="shared" si="60"/>
        <v>84709.163683595965</v>
      </c>
      <c r="EV9" s="108">
        <f t="shared" si="61"/>
        <v>84720.965135677892</v>
      </c>
      <c r="EW9" s="108">
        <f t="shared" si="62"/>
        <v>78181.540594835984</v>
      </c>
      <c r="EX9" s="108">
        <f t="shared" si="63"/>
        <v>78192.432636085126</v>
      </c>
      <c r="EY9" s="108">
        <f t="shared" si="64"/>
        <v>78203.326194784036</v>
      </c>
      <c r="EZ9" s="108">
        <f t="shared" si="65"/>
        <v>78214.221271144153</v>
      </c>
      <c r="FA9" s="108">
        <f t="shared" si="66"/>
        <v>68952.37220685689</v>
      </c>
      <c r="FB9" s="108">
        <f t="shared" si="67"/>
        <v>68961.978465272725</v>
      </c>
      <c r="FC9" s="108">
        <f t="shared" si="68"/>
        <v>68971.586062006565</v>
      </c>
      <c r="FD9" s="108">
        <f t="shared" si="69"/>
        <v>68981.194997244849</v>
      </c>
      <c r="FE9" s="108">
        <f t="shared" si="70"/>
        <v>68990.80527117406</v>
      </c>
    </row>
    <row r="10" spans="1:161" ht="15.75" x14ac:dyDescent="0.25">
      <c r="A10" s="47" t="s">
        <v>199</v>
      </c>
      <c r="B10" s="12">
        <f>'Urb proj of all 25 ARs '!S10</f>
        <v>59973.196156180151</v>
      </c>
      <c r="C10" s="12">
        <f>'Urb proj of all 25 ARs '!T10</f>
        <v>60409.219060869902</v>
      </c>
      <c r="D10" s="100">
        <f t="shared" si="10"/>
        <v>7.2702962762610686E-3</v>
      </c>
      <c r="E10" s="101">
        <f t="shared" si="11"/>
        <v>1.3931730132532572E-4</v>
      </c>
      <c r="F10" s="69">
        <f t="shared" si="12"/>
        <v>59981.551460020484</v>
      </c>
      <c r="G10" s="69">
        <f t="shared" si="16"/>
        <v>59989.907927899199</v>
      </c>
      <c r="H10" s="69">
        <f t="shared" ref="H10:AM10" si="77">G10*(1+$E$10)</f>
        <v>59998.26555997847</v>
      </c>
      <c r="I10" s="69">
        <f t="shared" si="77"/>
        <v>60006.624356420485</v>
      </c>
      <c r="J10" s="69">
        <f t="shared" si="77"/>
        <v>60014.984317387461</v>
      </c>
      <c r="K10" s="69">
        <f t="shared" si="77"/>
        <v>60023.345443041639</v>
      </c>
      <c r="L10" s="69">
        <f t="shared" si="77"/>
        <v>60031.707733545278</v>
      </c>
      <c r="M10" s="69">
        <f t="shared" si="77"/>
        <v>60040.071189060669</v>
      </c>
      <c r="N10" s="69">
        <f t="shared" si="77"/>
        <v>60048.43580975011</v>
      </c>
      <c r="O10" s="69">
        <f t="shared" si="77"/>
        <v>60056.801595775934</v>
      </c>
      <c r="P10" s="69">
        <f t="shared" si="77"/>
        <v>60065.168547300491</v>
      </c>
      <c r="Q10" s="69">
        <f t="shared" si="77"/>
        <v>60073.53666448615</v>
      </c>
      <c r="R10" s="69">
        <f t="shared" si="77"/>
        <v>60081.905947495317</v>
      </c>
      <c r="S10" s="69">
        <f t="shared" si="77"/>
        <v>60090.276396490408</v>
      </c>
      <c r="T10" s="69">
        <f t="shared" si="77"/>
        <v>60098.648011633857</v>
      </c>
      <c r="U10" s="69">
        <f t="shared" si="77"/>
        <v>60107.020793088137</v>
      </c>
      <c r="V10" s="69">
        <f t="shared" si="77"/>
        <v>60115.394741015734</v>
      </c>
      <c r="W10" s="69">
        <f t="shared" si="77"/>
        <v>60123.769855579158</v>
      </c>
      <c r="X10" s="69">
        <f t="shared" si="77"/>
        <v>60132.146136940944</v>
      </c>
      <c r="Y10" s="69">
        <f t="shared" si="77"/>
        <v>60140.52358526364</v>
      </c>
      <c r="Z10" s="69">
        <f t="shared" si="77"/>
        <v>60148.902200709832</v>
      </c>
      <c r="AA10" s="69">
        <f t="shared" si="77"/>
        <v>60157.281983442117</v>
      </c>
      <c r="AB10" s="69">
        <f t="shared" si="77"/>
        <v>60165.66293362312</v>
      </c>
      <c r="AC10" s="69">
        <f t="shared" si="77"/>
        <v>60174.04505141548</v>
      </c>
      <c r="AD10" s="69">
        <f t="shared" si="77"/>
        <v>60182.428336981873</v>
      </c>
      <c r="AE10" s="69">
        <f t="shared" si="77"/>
        <v>60190.81279048499</v>
      </c>
      <c r="AF10" s="69">
        <f t="shared" si="77"/>
        <v>60199.198412087535</v>
      </c>
      <c r="AG10" s="69">
        <f t="shared" si="77"/>
        <v>60207.585201952257</v>
      </c>
      <c r="AH10" s="69">
        <f t="shared" si="77"/>
        <v>60215.973160241905</v>
      </c>
      <c r="AI10" s="69">
        <f t="shared" si="77"/>
        <v>60224.362287119271</v>
      </c>
      <c r="AJ10" s="69">
        <f t="shared" si="77"/>
        <v>60232.752582747155</v>
      </c>
      <c r="AK10" s="69">
        <f t="shared" si="77"/>
        <v>60241.144047288377</v>
      </c>
      <c r="AL10" s="69">
        <f t="shared" si="77"/>
        <v>60249.536680905796</v>
      </c>
      <c r="AM10" s="69">
        <f t="shared" si="77"/>
        <v>60257.930483762284</v>
      </c>
      <c r="AN10" s="69">
        <f t="shared" ref="AN10:BE10" si="78">AM10*(1+$E$10)</f>
        <v>60266.325456020728</v>
      </c>
      <c r="AO10" s="69">
        <f t="shared" si="78"/>
        <v>60274.721597844051</v>
      </c>
      <c r="AP10" s="69">
        <f t="shared" si="78"/>
        <v>60283.118909395198</v>
      </c>
      <c r="AQ10" s="69">
        <f t="shared" si="78"/>
        <v>60291.517390837129</v>
      </c>
      <c r="AR10" s="69">
        <f t="shared" si="78"/>
        <v>60299.917042332832</v>
      </c>
      <c r="AS10" s="69">
        <f t="shared" si="78"/>
        <v>60308.317864045312</v>
      </c>
      <c r="AT10" s="69">
        <f t="shared" si="78"/>
        <v>60316.719856137599</v>
      </c>
      <c r="AU10" s="69">
        <f t="shared" si="78"/>
        <v>60325.123018772749</v>
      </c>
      <c r="AV10" s="69">
        <f t="shared" si="78"/>
        <v>60333.527352113844</v>
      </c>
      <c r="AW10" s="69">
        <f t="shared" si="78"/>
        <v>60341.932856323976</v>
      </c>
      <c r="AX10" s="69">
        <f t="shared" si="78"/>
        <v>60350.339531566271</v>
      </c>
      <c r="AY10" s="69">
        <f t="shared" si="78"/>
        <v>60358.747378003878</v>
      </c>
      <c r="AZ10" s="69">
        <f t="shared" si="78"/>
        <v>60367.156395799961</v>
      </c>
      <c r="BA10" s="69">
        <f t="shared" si="78"/>
        <v>60375.566585117711</v>
      </c>
      <c r="BB10" s="69">
        <f t="shared" si="78"/>
        <v>60383.977946120336</v>
      </c>
      <c r="BC10" s="69">
        <f t="shared" si="78"/>
        <v>60392.39047897108</v>
      </c>
      <c r="BD10" s="69">
        <f t="shared" si="78"/>
        <v>60400.804183833192</v>
      </c>
      <c r="BE10" s="69">
        <f t="shared" si="78"/>
        <v>60409.21906086996</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59845.130668721016</v>
      </c>
      <c r="DG10" s="108">
        <f t="shared" si="20"/>
        <v>59853.468130823239</v>
      </c>
      <c r="DH10" s="108">
        <f t="shared" si="21"/>
        <v>59861.806754478188</v>
      </c>
      <c r="DI10" s="108">
        <f t="shared" si="22"/>
        <v>59870.146539847679</v>
      </c>
      <c r="DJ10" s="108">
        <f t="shared" si="23"/>
        <v>64013.809628262497</v>
      </c>
      <c r="DK10" s="108">
        <f t="shared" si="24"/>
        <v>64022.727859467457</v>
      </c>
      <c r="DL10" s="108">
        <f t="shared" si="25"/>
        <v>64031.647333136316</v>
      </c>
      <c r="DM10" s="108">
        <f t="shared" si="26"/>
        <v>64040.56804944219</v>
      </c>
      <c r="DN10" s="108">
        <f t="shared" si="27"/>
        <v>56878.61117003324</v>
      </c>
      <c r="DO10" s="108">
        <f t="shared" si="28"/>
        <v>56886.535344644588</v>
      </c>
      <c r="DP10" s="108">
        <f t="shared" si="29"/>
        <v>56894.460623230552</v>
      </c>
      <c r="DQ10" s="108">
        <f t="shared" si="30"/>
        <v>56902.38700594494</v>
      </c>
      <c r="DR10" s="108">
        <f t="shared" si="31"/>
        <v>56910.314492941579</v>
      </c>
      <c r="DS10" s="108">
        <f t="shared" si="32"/>
        <v>59170.218391498485</v>
      </c>
      <c r="DT10" s="108">
        <f t="shared" si="33"/>
        <v>59178.461826643623</v>
      </c>
      <c r="DU10" s="108">
        <f t="shared" si="34"/>
        <v>59186.706410241888</v>
      </c>
      <c r="DV10" s="108">
        <f t="shared" si="35"/>
        <v>59194.952142453301</v>
      </c>
      <c r="DW10" s="108">
        <f t="shared" si="36"/>
        <v>58986.125433776499</v>
      </c>
      <c r="DX10" s="108">
        <f t="shared" si="37"/>
        <v>58994.343221587565</v>
      </c>
      <c r="DY10" s="108">
        <f t="shared" si="38"/>
        <v>59002.562154278654</v>
      </c>
      <c r="DZ10" s="108">
        <f t="shared" si="39"/>
        <v>59010.782232009275</v>
      </c>
      <c r="EA10" s="108">
        <f t="shared" si="40"/>
        <v>60283.933311150962</v>
      </c>
      <c r="EB10" s="108">
        <f t="shared" si="41"/>
        <v>60292.33190605315</v>
      </c>
      <c r="EC10" s="108">
        <f t="shared" si="42"/>
        <v>60300.731671024914</v>
      </c>
      <c r="ED10" s="108">
        <f t="shared" si="43"/>
        <v>60309.132606229265</v>
      </c>
      <c r="EE10" s="108">
        <f t="shared" si="44"/>
        <v>60317.534711829234</v>
      </c>
      <c r="EF10" s="108">
        <f t="shared" si="45"/>
        <v>58747.493634966748</v>
      </c>
      <c r="EG10" s="108">
        <f t="shared" si="46"/>
        <v>58755.678177239599</v>
      </c>
      <c r="EH10" s="108">
        <f t="shared" si="47"/>
        <v>58763.863859760793</v>
      </c>
      <c r="EI10" s="108">
        <f t="shared" si="48"/>
        <v>58772.050682689187</v>
      </c>
      <c r="EJ10" s="108">
        <f t="shared" si="49"/>
        <v>58858.015732730826</v>
      </c>
      <c r="EK10" s="108">
        <f t="shared" si="50"/>
        <v>58866.215672644066</v>
      </c>
      <c r="EL10" s="108">
        <f t="shared" si="51"/>
        <v>58874.41675495082</v>
      </c>
      <c r="EM10" s="108">
        <f t="shared" si="52"/>
        <v>58882.61897981022</v>
      </c>
      <c r="EN10" s="108">
        <f t="shared" si="53"/>
        <v>64417.330063946778</v>
      </c>
      <c r="EO10" s="108">
        <f t="shared" si="54"/>
        <v>64426.304512529867</v>
      </c>
      <c r="EP10" s="108">
        <f t="shared" si="55"/>
        <v>64435.280211408914</v>
      </c>
      <c r="EQ10" s="108">
        <f t="shared" si="56"/>
        <v>64444.257160758112</v>
      </c>
      <c r="ER10" s="108">
        <f t="shared" si="57"/>
        <v>64453.235360751663</v>
      </c>
      <c r="ES10" s="108">
        <f t="shared" si="58"/>
        <v>62193.339156319656</v>
      </c>
      <c r="ET10" s="108">
        <f t="shared" si="59"/>
        <v>62202.003764491325</v>
      </c>
      <c r="EU10" s="108">
        <f t="shared" si="60"/>
        <v>62210.669579792819</v>
      </c>
      <c r="EV10" s="108">
        <f t="shared" si="61"/>
        <v>62219.336602392323</v>
      </c>
      <c r="EW10" s="108">
        <f t="shared" si="62"/>
        <v>62813.208760086229</v>
      </c>
      <c r="EX10" s="108">
        <f t="shared" si="63"/>
        <v>62821.959726818262</v>
      </c>
      <c r="EY10" s="108">
        <f t="shared" si="64"/>
        <v>62830.711912711376</v>
      </c>
      <c r="EZ10" s="108">
        <f t="shared" si="65"/>
        <v>62839.465317935406</v>
      </c>
      <c r="FA10" s="108">
        <f t="shared" si="66"/>
        <v>58439.356810537596</v>
      </c>
      <c r="FB10" s="108">
        <f t="shared" si="67"/>
        <v>58447.498424019628</v>
      </c>
      <c r="FC10" s="108">
        <f t="shared" si="68"/>
        <v>58455.641171769283</v>
      </c>
      <c r="FD10" s="108">
        <f t="shared" si="69"/>
        <v>58463.785053944572</v>
      </c>
      <c r="FE10" s="108">
        <f t="shared" si="70"/>
        <v>58471.930070703544</v>
      </c>
    </row>
    <row r="11" spans="1:161" ht="15.75" x14ac:dyDescent="0.25">
      <c r="A11" s="47" t="s">
        <v>187</v>
      </c>
      <c r="B11" s="12">
        <f>'Urb proj of all 25 ARs '!S11</f>
        <v>31930.446577408282</v>
      </c>
      <c r="C11" s="12">
        <f>'Urb proj of all 25 ARs '!T11</f>
        <v>32162.590384259365</v>
      </c>
      <c r="D11" s="100">
        <f t="shared" si="10"/>
        <v>7.2702962762610356E-3</v>
      </c>
      <c r="E11" s="101">
        <f t="shared" si="11"/>
        <v>1.3931730132532572E-4</v>
      </c>
      <c r="F11" s="69">
        <f t="shared" si="12"/>
        <v>31934.895041055559</v>
      </c>
      <c r="G11" s="69">
        <f t="shared" si="16"/>
        <v>31939.344124450785</v>
      </c>
      <c r="H11" s="69">
        <f t="shared" ref="H11:AM11" si="79">G11*(1+$E$11)</f>
        <v>31943.793827680303</v>
      </c>
      <c r="I11" s="69">
        <f t="shared" si="79"/>
        <v>31948.244150830469</v>
      </c>
      <c r="J11" s="69">
        <f t="shared" si="79"/>
        <v>31952.695093987644</v>
      </c>
      <c r="K11" s="69">
        <f t="shared" si="79"/>
        <v>31957.146657238209</v>
      </c>
      <c r="L11" s="69">
        <f t="shared" si="79"/>
        <v>31961.598840668554</v>
      </c>
      <c r="M11" s="69">
        <f t="shared" si="79"/>
        <v>31966.051644365078</v>
      </c>
      <c r="N11" s="69">
        <f t="shared" si="79"/>
        <v>31970.505068414197</v>
      </c>
      <c r="O11" s="69">
        <f t="shared" si="79"/>
        <v>31974.959112902336</v>
      </c>
      <c r="P11" s="69">
        <f t="shared" si="79"/>
        <v>31979.413777915932</v>
      </c>
      <c r="Q11" s="69">
        <f t="shared" si="79"/>
        <v>31983.869063541439</v>
      </c>
      <c r="R11" s="69">
        <f t="shared" si="79"/>
        <v>31988.324969865313</v>
      </c>
      <c r="S11" s="69">
        <f t="shared" si="79"/>
        <v>31992.781496974032</v>
      </c>
      <c r="T11" s="69">
        <f t="shared" si="79"/>
        <v>31997.238644954083</v>
      </c>
      <c r="U11" s="69">
        <f t="shared" si="79"/>
        <v>32001.696413891961</v>
      </c>
      <c r="V11" s="69">
        <f t="shared" si="79"/>
        <v>32006.154803874178</v>
      </c>
      <c r="W11" s="69">
        <f t="shared" si="79"/>
        <v>32010.613814987253</v>
      </c>
      <c r="X11" s="69">
        <f t="shared" si="79"/>
        <v>32015.073447317725</v>
      </c>
      <c r="Y11" s="69">
        <f t="shared" si="79"/>
        <v>32019.533700952139</v>
      </c>
      <c r="Z11" s="69">
        <f t="shared" si="79"/>
        <v>32023.994575977053</v>
      </c>
      <c r="AA11" s="69">
        <f t="shared" si="79"/>
        <v>32028.456072479035</v>
      </c>
      <c r="AB11" s="69">
        <f t="shared" si="79"/>
        <v>32032.918190544671</v>
      </c>
      <c r="AC11" s="69">
        <f t="shared" si="79"/>
        <v>32037.380930260551</v>
      </c>
      <c r="AD11" s="69">
        <f t="shared" si="79"/>
        <v>32041.844291713285</v>
      </c>
      <c r="AE11" s="69">
        <f t="shared" si="79"/>
        <v>32046.308274989493</v>
      </c>
      <c r="AF11" s="69">
        <f t="shared" si="79"/>
        <v>32050.772880175802</v>
      </c>
      <c r="AG11" s="69">
        <f t="shared" si="79"/>
        <v>32055.238107358859</v>
      </c>
      <c r="AH11" s="69">
        <f t="shared" si="79"/>
        <v>32059.703956625315</v>
      </c>
      <c r="AI11" s="69">
        <f t="shared" si="79"/>
        <v>32064.17042806184</v>
      </c>
      <c r="AJ11" s="69">
        <f t="shared" si="79"/>
        <v>32068.637521755114</v>
      </c>
      <c r="AK11" s="69">
        <f t="shared" si="79"/>
        <v>32073.105237791824</v>
      </c>
      <c r="AL11" s="69">
        <f t="shared" si="79"/>
        <v>32077.573576258677</v>
      </c>
      <c r="AM11" s="69">
        <f t="shared" si="79"/>
        <v>32082.042537242385</v>
      </c>
      <c r="AN11" s="69">
        <f t="shared" ref="AN11:BE11" si="80">AM11*(1+$E$11)</f>
        <v>32086.512120829677</v>
      </c>
      <c r="AO11" s="69">
        <f t="shared" si="80"/>
        <v>32090.982327107293</v>
      </c>
      <c r="AP11" s="69">
        <f t="shared" si="80"/>
        <v>32095.453156161984</v>
      </c>
      <c r="AQ11" s="69">
        <f t="shared" si="80"/>
        <v>32099.924608080513</v>
      </c>
      <c r="AR11" s="69">
        <f t="shared" si="80"/>
        <v>32104.396682949657</v>
      </c>
      <c r="AS11" s="69">
        <f t="shared" si="80"/>
        <v>32108.869380856202</v>
      </c>
      <c r="AT11" s="69">
        <f t="shared" si="80"/>
        <v>32113.342701886952</v>
      </c>
      <c r="AU11" s="69">
        <f t="shared" si="80"/>
        <v>32117.816646128715</v>
      </c>
      <c r="AV11" s="69">
        <f t="shared" si="80"/>
        <v>32122.291213668315</v>
      </c>
      <c r="AW11" s="69">
        <f t="shared" si="80"/>
        <v>32126.766404592589</v>
      </c>
      <c r="AX11" s="69">
        <f t="shared" si="80"/>
        <v>32131.242218988384</v>
      </c>
      <c r="AY11" s="69">
        <f t="shared" si="80"/>
        <v>32135.718656942565</v>
      </c>
      <c r="AZ11" s="69">
        <f t="shared" si="80"/>
        <v>32140.195718542</v>
      </c>
      <c r="BA11" s="69">
        <f t="shared" si="80"/>
        <v>32144.673403873574</v>
      </c>
      <c r="BB11" s="69">
        <f t="shared" si="80"/>
        <v>32149.151713024185</v>
      </c>
      <c r="BC11" s="69">
        <f t="shared" si="80"/>
        <v>32153.630646080743</v>
      </c>
      <c r="BD11" s="69">
        <f t="shared" si="80"/>
        <v>32158.110203130167</v>
      </c>
      <c r="BE11" s="69">
        <f t="shared" si="80"/>
        <v>32162.590384259391</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44648.841206746773</v>
      </c>
      <c r="DG11" s="108">
        <f t="shared" si="20"/>
        <v>44655.061562810995</v>
      </c>
      <c r="DH11" s="108">
        <f t="shared" si="21"/>
        <v>44661.282785478441</v>
      </c>
      <c r="DI11" s="108">
        <f t="shared" si="22"/>
        <v>44667.504874869839</v>
      </c>
      <c r="DJ11" s="108">
        <f t="shared" si="23"/>
        <v>48469.844012353802</v>
      </c>
      <c r="DK11" s="108">
        <f t="shared" si="24"/>
        <v>48476.596700217262</v>
      </c>
      <c r="DL11" s="108">
        <f t="shared" si="25"/>
        <v>48483.350328846973</v>
      </c>
      <c r="DM11" s="108">
        <f t="shared" si="26"/>
        <v>48490.104898374004</v>
      </c>
      <c r="DN11" s="108">
        <f t="shared" si="27"/>
        <v>41657.299656395291</v>
      </c>
      <c r="DO11" s="108">
        <f t="shared" si="28"/>
        <v>41663.103238963915</v>
      </c>
      <c r="DP11" s="108">
        <f t="shared" si="29"/>
        <v>41668.907630072004</v>
      </c>
      <c r="DQ11" s="108">
        <f t="shared" si="30"/>
        <v>41674.712829832206</v>
      </c>
      <c r="DR11" s="108">
        <f t="shared" si="31"/>
        <v>41680.518838357166</v>
      </c>
      <c r="DS11" s="108">
        <f t="shared" si="32"/>
        <v>42926.014399214815</v>
      </c>
      <c r="DT11" s="108">
        <f t="shared" si="33"/>
        <v>42931.994735697568</v>
      </c>
      <c r="DU11" s="108">
        <f t="shared" si="34"/>
        <v>42937.975905344654</v>
      </c>
      <c r="DV11" s="108">
        <f t="shared" si="35"/>
        <v>42943.957908272161</v>
      </c>
      <c r="DW11" s="108">
        <f t="shared" si="36"/>
        <v>45101.979743803422</v>
      </c>
      <c r="DX11" s="108">
        <f t="shared" si="37"/>
        <v>45108.263229905759</v>
      </c>
      <c r="DY11" s="108">
        <f t="shared" si="38"/>
        <v>45114.547591406423</v>
      </c>
      <c r="DZ11" s="108">
        <f t="shared" si="39"/>
        <v>45120.832828427374</v>
      </c>
      <c r="EA11" s="108">
        <f t="shared" si="40"/>
        <v>50015.645117486216</v>
      </c>
      <c r="EB11" s="108">
        <f t="shared" si="41"/>
        <v>50022.613162188034</v>
      </c>
      <c r="EC11" s="108">
        <f t="shared" si="42"/>
        <v>50029.582177659024</v>
      </c>
      <c r="ED11" s="108">
        <f t="shared" si="43"/>
        <v>50036.552164034445</v>
      </c>
      <c r="EE11" s="108">
        <f t="shared" si="44"/>
        <v>50043.523121449565</v>
      </c>
      <c r="EF11" s="108">
        <f t="shared" si="45"/>
        <v>49887.684435756208</v>
      </c>
      <c r="EG11" s="108">
        <f t="shared" si="46"/>
        <v>49894.634653321169</v>
      </c>
      <c r="EH11" s="108">
        <f t="shared" si="47"/>
        <v>49901.585839171683</v>
      </c>
      <c r="EI11" s="108">
        <f t="shared" si="48"/>
        <v>49908.537993442646</v>
      </c>
      <c r="EJ11" s="108">
        <f t="shared" si="49"/>
        <v>53138.372076067411</v>
      </c>
      <c r="EK11" s="108">
        <f t="shared" si="50"/>
        <v>53145.775170661873</v>
      </c>
      <c r="EL11" s="108">
        <f t="shared" si="51"/>
        <v>53153.179296635491</v>
      </c>
      <c r="EM11" s="108">
        <f t="shared" si="52"/>
        <v>53160.58445413196</v>
      </c>
      <c r="EN11" s="108">
        <f t="shared" si="53"/>
        <v>60026.729686215614</v>
      </c>
      <c r="EO11" s="108">
        <f t="shared" si="54"/>
        <v>60035.092448202886</v>
      </c>
      <c r="EP11" s="108">
        <f t="shared" si="55"/>
        <v>60043.456375267582</v>
      </c>
      <c r="EQ11" s="108">
        <f t="shared" si="56"/>
        <v>60051.82146757203</v>
      </c>
      <c r="ER11" s="108">
        <f t="shared" si="57"/>
        <v>60060.187725278563</v>
      </c>
      <c r="ES11" s="108">
        <f t="shared" si="58"/>
        <v>55060.83675995309</v>
      </c>
      <c r="ET11" s="108">
        <f t="shared" si="59"/>
        <v>55068.507687139201</v>
      </c>
      <c r="EU11" s="108">
        <f t="shared" si="60"/>
        <v>55076.179683018185</v>
      </c>
      <c r="EV11" s="108">
        <f t="shared" si="61"/>
        <v>55083.852747738936</v>
      </c>
      <c r="EW11" s="108">
        <f t="shared" si="62"/>
        <v>49940.146669595364</v>
      </c>
      <c r="EX11" s="108">
        <f t="shared" si="63"/>
        <v>49947.104196057167</v>
      </c>
      <c r="EY11" s="108">
        <f t="shared" si="64"/>
        <v>49954.062691822779</v>
      </c>
      <c r="EZ11" s="108">
        <f t="shared" si="65"/>
        <v>49961.022157027233</v>
      </c>
      <c r="FA11" s="108">
        <f t="shared" si="66"/>
        <v>40683.940241818906</v>
      </c>
      <c r="FB11" s="108">
        <f t="shared" si="67"/>
        <v>40689.608218580674</v>
      </c>
      <c r="FC11" s="108">
        <f t="shared" si="68"/>
        <v>40695.276984989672</v>
      </c>
      <c r="FD11" s="108">
        <f t="shared" si="69"/>
        <v>40700.946541155914</v>
      </c>
      <c r="FE11" s="108">
        <f t="shared" si="70"/>
        <v>40706.616887189412</v>
      </c>
    </row>
    <row r="12" spans="1:161" ht="15.75" x14ac:dyDescent="0.25">
      <c r="A12" s="47" t="s">
        <v>188</v>
      </c>
      <c r="B12" s="12">
        <f>'Urb proj of all 25 ARs '!S12</f>
        <v>75293.941329312845</v>
      </c>
      <c r="C12" s="12">
        <f>'Urb proj of all 25 ARs '!T12</f>
        <v>75841.350590584363</v>
      </c>
      <c r="D12" s="100">
        <f t="shared" si="10"/>
        <v>7.2702962762610027E-3</v>
      </c>
      <c r="E12" s="101">
        <f t="shared" si="11"/>
        <v>1.3931730132532572E-4</v>
      </c>
      <c r="F12" s="69">
        <f t="shared" si="12"/>
        <v>75304.431078024994</v>
      </c>
      <c r="G12" s="69">
        <f t="shared" si="16"/>
        <v>75314.922288140617</v>
      </c>
      <c r="H12" s="69">
        <f t="shared" ref="H12:AM12" si="81">G12*(1+$E$12)</f>
        <v>75325.414959863323</v>
      </c>
      <c r="I12" s="69">
        <f t="shared" si="81"/>
        <v>75335.909093396738</v>
      </c>
      <c r="J12" s="69">
        <f t="shared" si="81"/>
        <v>75346.404688944516</v>
      </c>
      <c r="K12" s="69">
        <f t="shared" si="81"/>
        <v>75356.90174671034</v>
      </c>
      <c r="L12" s="69">
        <f t="shared" si="81"/>
        <v>75367.400266897923</v>
      </c>
      <c r="M12" s="69">
        <f t="shared" si="81"/>
        <v>75377.90024971102</v>
      </c>
      <c r="N12" s="69">
        <f t="shared" si="81"/>
        <v>75388.401695353372</v>
      </c>
      <c r="O12" s="69">
        <f t="shared" si="81"/>
        <v>75398.904604028794</v>
      </c>
      <c r="P12" s="69">
        <f t="shared" si="81"/>
        <v>75409.408975941114</v>
      </c>
      <c r="Q12" s="69">
        <f t="shared" si="81"/>
        <v>75419.914811294177</v>
      </c>
      <c r="R12" s="69">
        <f t="shared" si="81"/>
        <v>75430.422110291867</v>
      </c>
      <c r="S12" s="69">
        <f t="shared" si="81"/>
        <v>75440.930873138102</v>
      </c>
      <c r="T12" s="69">
        <f t="shared" si="81"/>
        <v>75451.441100036813</v>
      </c>
      <c r="U12" s="69">
        <f t="shared" si="81"/>
        <v>75461.952791191972</v>
      </c>
      <c r="V12" s="69">
        <f t="shared" si="81"/>
        <v>75472.465946807584</v>
      </c>
      <c r="W12" s="69">
        <f t="shared" si="81"/>
        <v>75482.980567087667</v>
      </c>
      <c r="X12" s="69">
        <f t="shared" si="81"/>
        <v>75493.496652236267</v>
      </c>
      <c r="Y12" s="69">
        <f t="shared" si="81"/>
        <v>75504.014202457474</v>
      </c>
      <c r="Z12" s="69">
        <f t="shared" si="81"/>
        <v>75514.533217955395</v>
      </c>
      <c r="AA12" s="69">
        <f t="shared" si="81"/>
        <v>75525.053698934164</v>
      </c>
      <c r="AB12" s="69">
        <f t="shared" si="81"/>
        <v>75535.575645597943</v>
      </c>
      <c r="AC12" s="69">
        <f t="shared" si="81"/>
        <v>75546.09905815094</v>
      </c>
      <c r="AD12" s="69">
        <f t="shared" si="81"/>
        <v>75556.623936797376</v>
      </c>
      <c r="AE12" s="69">
        <f t="shared" si="81"/>
        <v>75567.150281741502</v>
      </c>
      <c r="AF12" s="69">
        <f t="shared" si="81"/>
        <v>75577.678093187598</v>
      </c>
      <c r="AG12" s="69">
        <f t="shared" si="81"/>
        <v>75588.207371339973</v>
      </c>
      <c r="AH12" s="69">
        <f t="shared" si="81"/>
        <v>75598.738116402965</v>
      </c>
      <c r="AI12" s="69">
        <f t="shared" si="81"/>
        <v>75609.27032858094</v>
      </c>
      <c r="AJ12" s="69">
        <f t="shared" si="81"/>
        <v>75619.804008078296</v>
      </c>
      <c r="AK12" s="69">
        <f t="shared" si="81"/>
        <v>75630.339155099457</v>
      </c>
      <c r="AL12" s="69">
        <f t="shared" si="81"/>
        <v>75640.875769848863</v>
      </c>
      <c r="AM12" s="69">
        <f t="shared" si="81"/>
        <v>75651.413852530997</v>
      </c>
      <c r="AN12" s="69">
        <f t="shared" ref="AN12:BE12" si="82">AM12*(1+$E$12)</f>
        <v>75661.953403350373</v>
      </c>
      <c r="AO12" s="69">
        <f t="shared" si="82"/>
        <v>75672.494422511532</v>
      </c>
      <c r="AP12" s="69">
        <f t="shared" si="82"/>
        <v>75683.036910219031</v>
      </c>
      <c r="AQ12" s="69">
        <f t="shared" si="82"/>
        <v>75693.580866677468</v>
      </c>
      <c r="AR12" s="69">
        <f t="shared" si="82"/>
        <v>75704.12629209146</v>
      </c>
      <c r="AS12" s="69">
        <f t="shared" si="82"/>
        <v>75714.673186665663</v>
      </c>
      <c r="AT12" s="69">
        <f t="shared" si="82"/>
        <v>75725.221550604765</v>
      </c>
      <c r="AU12" s="69">
        <f t="shared" si="82"/>
        <v>75735.771384113454</v>
      </c>
      <c r="AV12" s="69">
        <f t="shared" si="82"/>
        <v>75746.322687396474</v>
      </c>
      <c r="AW12" s="69">
        <f t="shared" si="82"/>
        <v>75756.875460658601</v>
      </c>
      <c r="AX12" s="69">
        <f t="shared" si="82"/>
        <v>75767.429704104623</v>
      </c>
      <c r="AY12" s="69">
        <f t="shared" si="82"/>
        <v>75777.985417939359</v>
      </c>
      <c r="AZ12" s="69">
        <f t="shared" si="82"/>
        <v>75788.542602367655</v>
      </c>
      <c r="BA12" s="69">
        <f t="shared" si="82"/>
        <v>75799.10125759439</v>
      </c>
      <c r="BB12" s="69">
        <f t="shared" si="82"/>
        <v>75809.661383824481</v>
      </c>
      <c r="BC12" s="69">
        <f t="shared" si="82"/>
        <v>75820.222981262865</v>
      </c>
      <c r="BD12" s="69">
        <f t="shared" si="82"/>
        <v>75830.786050114504</v>
      </c>
      <c r="BE12" s="69">
        <f t="shared" si="82"/>
        <v>75841.350590584378</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64339.184058548475</v>
      </c>
      <c r="DG12" s="108">
        <f t="shared" si="20"/>
        <v>64348.147620040982</v>
      </c>
      <c r="DH12" s="108">
        <f t="shared" si="21"/>
        <v>64357.112430312685</v>
      </c>
      <c r="DI12" s="108">
        <f t="shared" si="22"/>
        <v>64366.078489537569</v>
      </c>
      <c r="DJ12" s="108">
        <f t="shared" si="23"/>
        <v>68598.39349488719</v>
      </c>
      <c r="DK12" s="108">
        <f t="shared" si="24"/>
        <v>68607.950437944135</v>
      </c>
      <c r="DL12" s="108">
        <f t="shared" si="25"/>
        <v>68617.508712448616</v>
      </c>
      <c r="DM12" s="108">
        <f t="shared" si="26"/>
        <v>68627.068318586098</v>
      </c>
      <c r="DN12" s="108">
        <f t="shared" si="27"/>
        <v>61401.023577154672</v>
      </c>
      <c r="DO12" s="108">
        <f t="shared" si="28"/>
        <v>61409.577802058055</v>
      </c>
      <c r="DP12" s="108">
        <f t="shared" si="29"/>
        <v>61418.133218712966</v>
      </c>
      <c r="DQ12" s="108">
        <f t="shared" si="30"/>
        <v>61426.689827285431</v>
      </c>
      <c r="DR12" s="108">
        <f t="shared" si="31"/>
        <v>61435.247627941513</v>
      </c>
      <c r="DS12" s="108">
        <f t="shared" si="32"/>
        <v>62943.743054319755</v>
      </c>
      <c r="DT12" s="108">
        <f t="shared" si="33"/>
        <v>62952.512206737389</v>
      </c>
      <c r="DU12" s="108">
        <f t="shared" si="34"/>
        <v>62961.282580849678</v>
      </c>
      <c r="DV12" s="108">
        <f t="shared" si="35"/>
        <v>62970.05417682683</v>
      </c>
      <c r="DW12" s="108">
        <f t="shared" si="36"/>
        <v>62514.366113539872</v>
      </c>
      <c r="DX12" s="108">
        <f t="shared" si="37"/>
        <v>62523.07544632088</v>
      </c>
      <c r="DY12" s="108">
        <f t="shared" si="38"/>
        <v>62531.785992462625</v>
      </c>
      <c r="DZ12" s="108">
        <f t="shared" si="39"/>
        <v>62540.49775213415</v>
      </c>
      <c r="EA12" s="108">
        <f t="shared" si="40"/>
        <v>63981.841382688552</v>
      </c>
      <c r="EB12" s="108">
        <f t="shared" si="41"/>
        <v>63990.755160163804</v>
      </c>
      <c r="EC12" s="108">
        <f t="shared" si="42"/>
        <v>63999.670179482491</v>
      </c>
      <c r="ED12" s="108">
        <f t="shared" si="43"/>
        <v>64008.586440817606</v>
      </c>
      <c r="EE12" s="108">
        <f t="shared" si="44"/>
        <v>64017.503944342185</v>
      </c>
      <c r="EF12" s="108">
        <f t="shared" si="45"/>
        <v>61199.174069020453</v>
      </c>
      <c r="EG12" s="108">
        <f t="shared" si="46"/>
        <v>61207.700172795085</v>
      </c>
      <c r="EH12" s="108">
        <f t="shared" si="47"/>
        <v>61216.227464403484</v>
      </c>
      <c r="EI12" s="108">
        <f t="shared" si="48"/>
        <v>61224.755944011144</v>
      </c>
      <c r="EJ12" s="108">
        <f t="shared" si="49"/>
        <v>61349.763032700335</v>
      </c>
      <c r="EK12" s="108">
        <f t="shared" si="50"/>
        <v>61358.310116123008</v>
      </c>
      <c r="EL12" s="108">
        <f t="shared" si="51"/>
        <v>61366.858390302266</v>
      </c>
      <c r="EM12" s="108">
        <f t="shared" si="52"/>
        <v>61375.40785540401</v>
      </c>
      <c r="EN12" s="108">
        <f t="shared" si="53"/>
        <v>66004.588301401702</v>
      </c>
      <c r="EO12" s="108">
        <f t="shared" si="54"/>
        <v>66013.783882518939</v>
      </c>
      <c r="EP12" s="108">
        <f t="shared" si="55"/>
        <v>66022.980744739718</v>
      </c>
      <c r="EQ12" s="108">
        <f t="shared" si="56"/>
        <v>66032.178888242532</v>
      </c>
      <c r="ER12" s="108">
        <f t="shared" si="57"/>
        <v>66041.378313205874</v>
      </c>
      <c r="ES12" s="108">
        <f t="shared" si="58"/>
        <v>66611.489955252197</v>
      </c>
      <c r="ET12" s="108">
        <f t="shared" si="59"/>
        <v>66620.77008827003</v>
      </c>
      <c r="EU12" s="108">
        <f t="shared" si="60"/>
        <v>66630.051514170933</v>
      </c>
      <c r="EV12" s="108">
        <f t="shared" si="61"/>
        <v>66639.334233135058</v>
      </c>
      <c r="EW12" s="108">
        <f t="shared" si="62"/>
        <v>66015.462988523999</v>
      </c>
      <c r="EX12" s="108">
        <f t="shared" si="63"/>
        <v>66024.660084673305</v>
      </c>
      <c r="EY12" s="108">
        <f t="shared" si="64"/>
        <v>66033.858462137228</v>
      </c>
      <c r="EZ12" s="108">
        <f t="shared" si="65"/>
        <v>66043.058121094276</v>
      </c>
      <c r="FA12" s="108">
        <f t="shared" si="66"/>
        <v>61410.445732857435</v>
      </c>
      <c r="FB12" s="108">
        <f t="shared" si="67"/>
        <v>61419.001270430126</v>
      </c>
      <c r="FC12" s="108">
        <f t="shared" si="68"/>
        <v>61427.55799993722</v>
      </c>
      <c r="FD12" s="108">
        <f t="shared" si="69"/>
        <v>61436.115921544777</v>
      </c>
      <c r="FE12" s="108">
        <f t="shared" si="70"/>
        <v>61444.67503541887</v>
      </c>
    </row>
    <row r="13" spans="1:161" ht="15.75" x14ac:dyDescent="0.25">
      <c r="A13" s="47" t="s">
        <v>177</v>
      </c>
      <c r="B13" s="12">
        <f>'Urb proj of all 25 ARs '!S13</f>
        <v>152672.3651578165</v>
      </c>
      <c r="C13" s="12">
        <f>'Urb proj of all 25 ARs '!T13</f>
        <v>153782.33848571134</v>
      </c>
      <c r="D13" s="100">
        <f t="shared" si="10"/>
        <v>7.2702962762610504E-3</v>
      </c>
      <c r="E13" s="101">
        <f t="shared" si="11"/>
        <v>1.3931730132532572E-4</v>
      </c>
      <c r="F13" s="69">
        <f t="shared" si="12"/>
        <v>152693.63505971726</v>
      </c>
      <c r="G13" s="69">
        <f t="shared" si="16"/>
        <v>152714.90792488333</v>
      </c>
      <c r="H13" s="69">
        <f t="shared" ref="H13:AM13" si="83">G13*(1+$E$13)</f>
        <v>152736.18375372756</v>
      </c>
      <c r="I13" s="69">
        <f t="shared" si="83"/>
        <v>152757.46254666286</v>
      </c>
      <c r="J13" s="69">
        <f t="shared" si="83"/>
        <v>152778.74430410218</v>
      </c>
      <c r="K13" s="69">
        <f t="shared" si="83"/>
        <v>152800.02902645851</v>
      </c>
      <c r="L13" s="69">
        <f t="shared" si="83"/>
        <v>152821.31671414489</v>
      </c>
      <c r="M13" s="69">
        <f t="shared" si="83"/>
        <v>152842.6073675745</v>
      </c>
      <c r="N13" s="69">
        <f t="shared" si="83"/>
        <v>152863.90098716048</v>
      </c>
      <c r="O13" s="69">
        <f t="shared" si="83"/>
        <v>152885.19757331608</v>
      </c>
      <c r="P13" s="69">
        <f t="shared" si="83"/>
        <v>152906.49712645457</v>
      </c>
      <c r="Q13" s="69">
        <f t="shared" si="83"/>
        <v>152927.79964698936</v>
      </c>
      <c r="R13" s="69">
        <f t="shared" si="83"/>
        <v>152949.10513533378</v>
      </c>
      <c r="S13" s="69">
        <f t="shared" si="83"/>
        <v>152970.41359190136</v>
      </c>
      <c r="T13" s="69">
        <f t="shared" si="83"/>
        <v>152991.72501710561</v>
      </c>
      <c r="U13" s="69">
        <f t="shared" si="83"/>
        <v>153013.03941136011</v>
      </c>
      <c r="V13" s="69">
        <f t="shared" si="83"/>
        <v>153034.35677507849</v>
      </c>
      <c r="W13" s="69">
        <f t="shared" si="83"/>
        <v>153055.67710867446</v>
      </c>
      <c r="X13" s="69">
        <f t="shared" si="83"/>
        <v>153077.00041256176</v>
      </c>
      <c r="Y13" s="69">
        <f t="shared" si="83"/>
        <v>153098.32668715421</v>
      </c>
      <c r="Z13" s="69">
        <f t="shared" si="83"/>
        <v>153119.65593286569</v>
      </c>
      <c r="AA13" s="69">
        <f t="shared" si="83"/>
        <v>153140.98815011012</v>
      </c>
      <c r="AB13" s="69">
        <f t="shared" si="83"/>
        <v>153162.32333930148</v>
      </c>
      <c r="AC13" s="69">
        <f t="shared" si="83"/>
        <v>153183.66150085384</v>
      </c>
      <c r="AD13" s="69">
        <f t="shared" si="83"/>
        <v>153205.00263518127</v>
      </c>
      <c r="AE13" s="69">
        <f t="shared" si="83"/>
        <v>153226.34674269793</v>
      </c>
      <c r="AF13" s="69">
        <f t="shared" si="83"/>
        <v>153247.69382381806</v>
      </c>
      <c r="AG13" s="69">
        <f t="shared" si="83"/>
        <v>153269.04387895591</v>
      </c>
      <c r="AH13" s="69">
        <f t="shared" si="83"/>
        <v>153290.39690852584</v>
      </c>
      <c r="AI13" s="69">
        <f t="shared" si="83"/>
        <v>153311.75291294223</v>
      </c>
      <c r="AJ13" s="69">
        <f t="shared" si="83"/>
        <v>153333.11189261952</v>
      </c>
      <c r="AK13" s="69">
        <f t="shared" si="83"/>
        <v>153354.4738479722</v>
      </c>
      <c r="AL13" s="69">
        <f t="shared" si="83"/>
        <v>153375.83877941486</v>
      </c>
      <c r="AM13" s="69">
        <f t="shared" si="83"/>
        <v>153397.20668736211</v>
      </c>
      <c r="AN13" s="69">
        <f t="shared" ref="AN13:BE13" si="84">AM13*(1+$E$13)</f>
        <v>153418.57757222865</v>
      </c>
      <c r="AO13" s="69">
        <f t="shared" si="84"/>
        <v>153439.95143442918</v>
      </c>
      <c r="AP13" s="69">
        <f t="shared" si="84"/>
        <v>153461.32827437852</v>
      </c>
      <c r="AQ13" s="69">
        <f t="shared" si="84"/>
        <v>153482.70809249152</v>
      </c>
      <c r="AR13" s="69">
        <f t="shared" si="84"/>
        <v>153504.09088918308</v>
      </c>
      <c r="AS13" s="69">
        <f t="shared" si="84"/>
        <v>153525.47666486815</v>
      </c>
      <c r="AT13" s="69">
        <f t="shared" si="84"/>
        <v>153546.86541996177</v>
      </c>
      <c r="AU13" s="69">
        <f t="shared" si="84"/>
        <v>153568.25715487904</v>
      </c>
      <c r="AV13" s="69">
        <f t="shared" si="84"/>
        <v>153589.6518700351</v>
      </c>
      <c r="AW13" s="69">
        <f t="shared" si="84"/>
        <v>153611.04956584514</v>
      </c>
      <c r="AX13" s="69">
        <f t="shared" si="84"/>
        <v>153632.45024272442</v>
      </c>
      <c r="AY13" s="69">
        <f t="shared" si="84"/>
        <v>153653.85390108824</v>
      </c>
      <c r="AZ13" s="69">
        <f t="shared" si="84"/>
        <v>153675.26054135198</v>
      </c>
      <c r="BA13" s="69">
        <f t="shared" si="84"/>
        <v>153696.67016393106</v>
      </c>
      <c r="BB13" s="69">
        <f t="shared" si="84"/>
        <v>153718.08276924098</v>
      </c>
      <c r="BC13" s="69">
        <f t="shared" si="84"/>
        <v>153739.4983576973</v>
      </c>
      <c r="BD13" s="69">
        <f t="shared" si="84"/>
        <v>153760.9169297156</v>
      </c>
      <c r="BE13" s="69">
        <f t="shared" si="84"/>
        <v>153782.33848571155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164356.7977313278</v>
      </c>
      <c r="DG13" s="108">
        <f t="shared" si="20"/>
        <v>164379.6954768422</v>
      </c>
      <c r="DH13" s="108">
        <f t="shared" si="21"/>
        <v>164402.59641240869</v>
      </c>
      <c r="DI13" s="108">
        <f t="shared" si="22"/>
        <v>164425.50053847177</v>
      </c>
      <c r="DJ13" s="108">
        <f t="shared" si="23"/>
        <v>178567.85538940635</v>
      </c>
      <c r="DK13" s="108">
        <f t="shared" si="24"/>
        <v>178592.73298112268</v>
      </c>
      <c r="DL13" s="108">
        <f t="shared" si="25"/>
        <v>178617.6140387179</v>
      </c>
      <c r="DM13" s="108">
        <f t="shared" si="26"/>
        <v>178642.49856267497</v>
      </c>
      <c r="DN13" s="108">
        <f t="shared" si="27"/>
        <v>159001.60078593841</v>
      </c>
      <c r="DO13" s="108">
        <f t="shared" si="28"/>
        <v>159023.75245986631</v>
      </c>
      <c r="DP13" s="108">
        <f t="shared" si="29"/>
        <v>159045.90721990564</v>
      </c>
      <c r="DQ13" s="108">
        <f t="shared" si="30"/>
        <v>159068.06506648639</v>
      </c>
      <c r="DR13" s="108">
        <f t="shared" si="31"/>
        <v>159090.22600003847</v>
      </c>
      <c r="DS13" s="108">
        <f t="shared" si="32"/>
        <v>163749.81987566175</v>
      </c>
      <c r="DT13" s="108">
        <f t="shared" si="33"/>
        <v>163772.63305865935</v>
      </c>
      <c r="DU13" s="108">
        <f t="shared" si="34"/>
        <v>163795.44941992805</v>
      </c>
      <c r="DV13" s="108">
        <f t="shared" si="35"/>
        <v>163818.26895991058</v>
      </c>
      <c r="DW13" s="108">
        <f t="shared" si="36"/>
        <v>160888.11874961844</v>
      </c>
      <c r="DX13" s="108">
        <f t="shared" si="37"/>
        <v>160910.53324813794</v>
      </c>
      <c r="DY13" s="108">
        <f t="shared" si="38"/>
        <v>160932.95086938489</v>
      </c>
      <c r="DZ13" s="108">
        <f t="shared" si="39"/>
        <v>160955.37161379433</v>
      </c>
      <c r="EA13" s="108">
        <f t="shared" si="40"/>
        <v>166166.75217895131</v>
      </c>
      <c r="EB13" s="108">
        <f t="shared" si="41"/>
        <v>166189.90208243486</v>
      </c>
      <c r="EC13" s="108">
        <f t="shared" si="42"/>
        <v>166213.05521110052</v>
      </c>
      <c r="ED13" s="108">
        <f t="shared" si="43"/>
        <v>166236.21156539756</v>
      </c>
      <c r="EE13" s="108">
        <f t="shared" si="44"/>
        <v>166259.3711457754</v>
      </c>
      <c r="EF13" s="108">
        <f t="shared" si="45"/>
        <v>169370.27371140919</v>
      </c>
      <c r="EG13" s="108">
        <f t="shared" si="46"/>
        <v>169393.86992086738</v>
      </c>
      <c r="EH13" s="108">
        <f t="shared" si="47"/>
        <v>169417.46941768582</v>
      </c>
      <c r="EI13" s="108">
        <f t="shared" si="48"/>
        <v>169441.07220232245</v>
      </c>
      <c r="EJ13" s="108">
        <f t="shared" si="49"/>
        <v>170267.27366004087</v>
      </c>
      <c r="EK13" s="108">
        <f t="shared" si="50"/>
        <v>170290.99483711121</v>
      </c>
      <c r="EL13" s="108">
        <f t="shared" si="51"/>
        <v>170314.71931895192</v>
      </c>
      <c r="EM13" s="108">
        <f t="shared" si="52"/>
        <v>170338.44710602341</v>
      </c>
      <c r="EN13" s="108">
        <f t="shared" si="53"/>
        <v>183196.85804329946</v>
      </c>
      <c r="EO13" s="108">
        <f t="shared" si="54"/>
        <v>183222.38053517332</v>
      </c>
      <c r="EP13" s="108">
        <f t="shared" si="55"/>
        <v>183247.90658277189</v>
      </c>
      <c r="EQ13" s="108">
        <f t="shared" si="56"/>
        <v>183273.43618659055</v>
      </c>
      <c r="ER13" s="108">
        <f t="shared" si="57"/>
        <v>183298.96934712469</v>
      </c>
      <c r="ES13" s="108">
        <f t="shared" si="58"/>
        <v>177021.85185526923</v>
      </c>
      <c r="ET13" s="108">
        <f t="shared" si="59"/>
        <v>177046.51406194529</v>
      </c>
      <c r="EU13" s="108">
        <f t="shared" si="60"/>
        <v>177071.17970449346</v>
      </c>
      <c r="EV13" s="108">
        <f t="shared" si="61"/>
        <v>177095.8487833924</v>
      </c>
      <c r="EW13" s="108">
        <f t="shared" si="62"/>
        <v>175839.56582136315</v>
      </c>
      <c r="EX13" s="108">
        <f t="shared" si="63"/>
        <v>175864.06331513962</v>
      </c>
      <c r="EY13" s="108">
        <f t="shared" si="64"/>
        <v>175888.56422184079</v>
      </c>
      <c r="EZ13" s="108">
        <f t="shared" si="65"/>
        <v>175913.06854194216</v>
      </c>
      <c r="FA13" s="108">
        <f t="shared" si="66"/>
        <v>160451.05136142732</v>
      </c>
      <c r="FB13" s="108">
        <f t="shared" si="67"/>
        <v>160473.40496889778</v>
      </c>
      <c r="FC13" s="108">
        <f t="shared" si="68"/>
        <v>160495.76169061256</v>
      </c>
      <c r="FD13" s="108">
        <f t="shared" si="69"/>
        <v>160518.12152700542</v>
      </c>
      <c r="FE13" s="108">
        <f t="shared" si="70"/>
        <v>160540.48447851036</v>
      </c>
    </row>
    <row r="14" spans="1:161" ht="15.75" x14ac:dyDescent="0.25">
      <c r="A14" s="47" t="s">
        <v>194</v>
      </c>
      <c r="B14" s="12">
        <f>'Urb proj of all 25 ARs '!S14</f>
        <v>43579.774921534889</v>
      </c>
      <c r="C14" s="12">
        <f>'Urb proj of all 25 ARs '!T14</f>
        <v>43896.612796867215</v>
      </c>
      <c r="D14" s="100">
        <f t="shared" si="10"/>
        <v>7.270296276260981E-3</v>
      </c>
      <c r="E14" s="101">
        <f t="shared" si="11"/>
        <v>1.3931730132532572E-4</v>
      </c>
      <c r="F14" s="69">
        <f t="shared" si="12"/>
        <v>43585.846338169322</v>
      </c>
      <c r="G14" s="69">
        <f t="shared" si="16"/>
        <v>43591.918600657133</v>
      </c>
      <c r="H14" s="69">
        <f t="shared" ref="H14:AM14" si="85">G14*(1+$E$14)</f>
        <v>43597.99170911617</v>
      </c>
      <c r="I14" s="69">
        <f t="shared" si="85"/>
        <v>43604.065663664289</v>
      </c>
      <c r="J14" s="69">
        <f t="shared" si="85"/>
        <v>43610.140464419361</v>
      </c>
      <c r="K14" s="69">
        <f t="shared" si="85"/>
        <v>43616.216111499285</v>
      </c>
      <c r="L14" s="69">
        <f t="shared" si="85"/>
        <v>43622.292605021961</v>
      </c>
      <c r="M14" s="69">
        <f t="shared" si="85"/>
        <v>43628.369945105318</v>
      </c>
      <c r="N14" s="69">
        <f t="shared" si="85"/>
        <v>43634.448131867292</v>
      </c>
      <c r="O14" s="69">
        <f t="shared" si="85"/>
        <v>43640.527165425847</v>
      </c>
      <c r="P14" s="69">
        <f t="shared" si="85"/>
        <v>43646.607045898949</v>
      </c>
      <c r="Q14" s="69">
        <f t="shared" si="85"/>
        <v>43652.687773404592</v>
      </c>
      <c r="R14" s="69">
        <f t="shared" si="85"/>
        <v>43658.769348060778</v>
      </c>
      <c r="S14" s="69">
        <f t="shared" si="85"/>
        <v>43664.851769985537</v>
      </c>
      <c r="T14" s="69">
        <f t="shared" si="85"/>
        <v>43670.935039296899</v>
      </c>
      <c r="U14" s="69">
        <f t="shared" si="85"/>
        <v>43677.019156112925</v>
      </c>
      <c r="V14" s="69">
        <f t="shared" si="85"/>
        <v>43683.104120551689</v>
      </c>
      <c r="W14" s="69">
        <f t="shared" si="85"/>
        <v>43689.189932731279</v>
      </c>
      <c r="X14" s="69">
        <f t="shared" si="85"/>
        <v>43695.276592769798</v>
      </c>
      <c r="Y14" s="69">
        <f t="shared" si="85"/>
        <v>43701.364100785366</v>
      </c>
      <c r="Z14" s="69">
        <f t="shared" si="85"/>
        <v>43707.452456896121</v>
      </c>
      <c r="AA14" s="69">
        <f t="shared" si="85"/>
        <v>43713.541661220217</v>
      </c>
      <c r="AB14" s="69">
        <f t="shared" si="85"/>
        <v>43719.631713875831</v>
      </c>
      <c r="AC14" s="69">
        <f t="shared" si="85"/>
        <v>43725.722614981147</v>
      </c>
      <c r="AD14" s="69">
        <f t="shared" si="85"/>
        <v>43731.814364654369</v>
      </c>
      <c r="AE14" s="69">
        <f t="shared" si="85"/>
        <v>43737.906963013709</v>
      </c>
      <c r="AF14" s="69">
        <f t="shared" si="85"/>
        <v>43744.000410177418</v>
      </c>
      <c r="AG14" s="69">
        <f t="shared" si="85"/>
        <v>43750.094706263735</v>
      </c>
      <c r="AH14" s="69">
        <f t="shared" si="85"/>
        <v>43756.18985139094</v>
      </c>
      <c r="AI14" s="69">
        <f t="shared" si="85"/>
        <v>43762.285845677317</v>
      </c>
      <c r="AJ14" s="69">
        <f t="shared" si="85"/>
        <v>43768.382689241167</v>
      </c>
      <c r="AK14" s="69">
        <f t="shared" si="85"/>
        <v>43774.480382200803</v>
      </c>
      <c r="AL14" s="69">
        <f t="shared" si="85"/>
        <v>43780.57892467457</v>
      </c>
      <c r="AM14" s="69">
        <f t="shared" si="85"/>
        <v>43786.678316780817</v>
      </c>
      <c r="AN14" s="69">
        <f t="shared" ref="AN14:BE14" si="86">AM14*(1+$E$14)</f>
        <v>43792.77855863791</v>
      </c>
      <c r="AO14" s="69">
        <f t="shared" si="86"/>
        <v>43798.879650364237</v>
      </c>
      <c r="AP14" s="69">
        <f t="shared" si="86"/>
        <v>43804.981592078198</v>
      </c>
      <c r="AQ14" s="69">
        <f t="shared" si="86"/>
        <v>43811.084383898211</v>
      </c>
      <c r="AR14" s="69">
        <f t="shared" si="86"/>
        <v>43817.188025942713</v>
      </c>
      <c r="AS14" s="69">
        <f t="shared" si="86"/>
        <v>43823.292518330149</v>
      </c>
      <c r="AT14" s="69">
        <f t="shared" si="86"/>
        <v>43829.397861178993</v>
      </c>
      <c r="AU14" s="69">
        <f t="shared" si="86"/>
        <v>43835.504054607729</v>
      </c>
      <c r="AV14" s="69">
        <f t="shared" si="86"/>
        <v>43841.611098734851</v>
      </c>
      <c r="AW14" s="69">
        <f t="shared" si="86"/>
        <v>43847.718993678878</v>
      </c>
      <c r="AX14" s="69">
        <f t="shared" si="86"/>
        <v>43853.82773955835</v>
      </c>
      <c r="AY14" s="69">
        <f t="shared" si="86"/>
        <v>43859.937336491814</v>
      </c>
      <c r="AZ14" s="69">
        <f t="shared" si="86"/>
        <v>43866.047784597831</v>
      </c>
      <c r="BA14" s="69">
        <f t="shared" si="86"/>
        <v>43872.159083994986</v>
      </c>
      <c r="BB14" s="69">
        <f t="shared" si="86"/>
        <v>43878.271234801883</v>
      </c>
      <c r="BC14" s="69">
        <f t="shared" si="86"/>
        <v>43884.384237137136</v>
      </c>
      <c r="BD14" s="69">
        <f t="shared" si="86"/>
        <v>43890.498091119378</v>
      </c>
      <c r="BE14" s="69">
        <f t="shared" si="86"/>
        <v>43896.612796867259</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51774.735135272967</v>
      </c>
      <c r="DG14" s="108">
        <f t="shared" si="20"/>
        <v>51781.948251648842</v>
      </c>
      <c r="DH14" s="108">
        <f t="shared" si="21"/>
        <v>51789.162372936626</v>
      </c>
      <c r="DI14" s="108">
        <f t="shared" si="22"/>
        <v>51796.377499276328</v>
      </c>
      <c r="DJ14" s="108">
        <f t="shared" si="23"/>
        <v>56986.463688110067</v>
      </c>
      <c r="DK14" s="108">
        <f t="shared" si="24"/>
        <v>56994.402888443168</v>
      </c>
      <c r="DL14" s="108">
        <f t="shared" si="25"/>
        <v>57002.343194844238</v>
      </c>
      <c r="DM14" s="108">
        <f t="shared" si="26"/>
        <v>57010.284607467365</v>
      </c>
      <c r="DN14" s="108">
        <f t="shared" si="27"/>
        <v>52037.083837105318</v>
      </c>
      <c r="DO14" s="108">
        <f t="shared" si="28"/>
        <v>52044.333503194342</v>
      </c>
      <c r="DP14" s="108">
        <f t="shared" si="29"/>
        <v>52051.584179287289</v>
      </c>
      <c r="DQ14" s="108">
        <f t="shared" si="30"/>
        <v>52058.835865524852</v>
      </c>
      <c r="DR14" s="108">
        <f t="shared" si="31"/>
        <v>52066.088562047778</v>
      </c>
      <c r="DS14" s="108">
        <f t="shared" si="32"/>
        <v>53017.098885361287</v>
      </c>
      <c r="DT14" s="108">
        <f t="shared" si="33"/>
        <v>53024.485084502085</v>
      </c>
      <c r="DU14" s="108">
        <f t="shared" si="34"/>
        <v>53031.872312668223</v>
      </c>
      <c r="DV14" s="108">
        <f t="shared" si="35"/>
        <v>53039.260570003054</v>
      </c>
      <c r="DW14" s="108">
        <f t="shared" si="36"/>
        <v>51483.645291639958</v>
      </c>
      <c r="DX14" s="108">
        <f t="shared" si="37"/>
        <v>51490.817854164379</v>
      </c>
      <c r="DY14" s="108">
        <f t="shared" si="38"/>
        <v>51497.991415950855</v>
      </c>
      <c r="DZ14" s="108">
        <f t="shared" si="39"/>
        <v>51505.165977138597</v>
      </c>
      <c r="EA14" s="108">
        <f t="shared" si="40"/>
        <v>52870.672571287621</v>
      </c>
      <c r="EB14" s="108">
        <f t="shared" si="41"/>
        <v>52878.03837070951</v>
      </c>
      <c r="EC14" s="108">
        <f t="shared" si="42"/>
        <v>52885.405196314699</v>
      </c>
      <c r="ED14" s="108">
        <f t="shared" si="43"/>
        <v>52892.773048246148</v>
      </c>
      <c r="EE14" s="108">
        <f t="shared" si="44"/>
        <v>52900.141926646837</v>
      </c>
      <c r="EF14" s="108">
        <f t="shared" si="45"/>
        <v>50266.139933576691</v>
      </c>
      <c r="EG14" s="108">
        <f t="shared" si="46"/>
        <v>50273.142876540274</v>
      </c>
      <c r="EH14" s="108">
        <f t="shared" si="47"/>
        <v>50280.146795134977</v>
      </c>
      <c r="EI14" s="108">
        <f t="shared" si="48"/>
        <v>50287.151689496721</v>
      </c>
      <c r="EJ14" s="108">
        <f t="shared" si="49"/>
        <v>50262.857125304836</v>
      </c>
      <c r="EK14" s="108">
        <f t="shared" si="50"/>
        <v>50269.859610916428</v>
      </c>
      <c r="EL14" s="108">
        <f t="shared" si="51"/>
        <v>50276.863072095424</v>
      </c>
      <c r="EM14" s="108">
        <f t="shared" si="52"/>
        <v>50283.867508977739</v>
      </c>
      <c r="EN14" s="108">
        <f t="shared" si="53"/>
        <v>54033.323442240326</v>
      </c>
      <c r="EO14" s="108">
        <f t="shared" si="54"/>
        <v>54040.851219043936</v>
      </c>
      <c r="EP14" s="108">
        <f t="shared" si="55"/>
        <v>54048.380044597099</v>
      </c>
      <c r="EQ14" s="108">
        <f t="shared" si="56"/>
        <v>54055.909919045916</v>
      </c>
      <c r="ER14" s="108">
        <f t="shared" si="57"/>
        <v>54063.440842536525</v>
      </c>
      <c r="ES14" s="108">
        <f t="shared" si="58"/>
        <v>54216.203197586809</v>
      </c>
      <c r="ET14" s="108">
        <f t="shared" si="59"/>
        <v>54223.756452704401</v>
      </c>
      <c r="EU14" s="108">
        <f t="shared" si="60"/>
        <v>54231.310760121116</v>
      </c>
      <c r="EV14" s="108">
        <f t="shared" si="61"/>
        <v>54238.866119983548</v>
      </c>
      <c r="EW14" s="108">
        <f t="shared" si="62"/>
        <v>53610.85445162392</v>
      </c>
      <c r="EX14" s="108">
        <f t="shared" si="63"/>
        <v>53618.323371187871</v>
      </c>
      <c r="EY14" s="108">
        <f t="shared" si="64"/>
        <v>53625.793331301538</v>
      </c>
      <c r="EZ14" s="108">
        <f t="shared" si="65"/>
        <v>53633.26433210988</v>
      </c>
      <c r="FA14" s="108">
        <f t="shared" si="66"/>
        <v>50068.917713814757</v>
      </c>
      <c r="FB14" s="108">
        <f t="shared" si="67"/>
        <v>50075.893180310923</v>
      </c>
      <c r="FC14" s="108">
        <f t="shared" si="68"/>
        <v>50082.869618610261</v>
      </c>
      <c r="FD14" s="108">
        <f t="shared" si="69"/>
        <v>50089.847028848155</v>
      </c>
      <c r="FE14" s="108">
        <f t="shared" si="70"/>
        <v>50096.825411160011</v>
      </c>
    </row>
    <row r="15" spans="1:161" ht="15.75" x14ac:dyDescent="0.25">
      <c r="A15" s="47" t="s">
        <v>179</v>
      </c>
      <c r="B15" s="12">
        <f>'Urb proj of all 25 ARs '!S15</f>
        <v>2719.0131040954207</v>
      </c>
      <c r="C15" s="12">
        <f>'Urb proj of all 25 ARs '!T15</f>
        <v>2738.7811349412304</v>
      </c>
      <c r="D15" s="100">
        <f t="shared" si="10"/>
        <v>7.2702962762609966E-3</v>
      </c>
      <c r="E15" s="101">
        <f t="shared" si="11"/>
        <v>1.3931730132532572E-4</v>
      </c>
      <c r="F15" s="69">
        <f t="shared" si="12"/>
        <v>2719.3919096633513</v>
      </c>
      <c r="G15" s="69">
        <f t="shared" si="16"/>
        <v>2719.7707680054514</v>
      </c>
      <c r="H15" s="69">
        <f t="shared" ref="H15:AM15" si="87">G15*(1+$E$15)</f>
        <v>2720.1496791290733</v>
      </c>
      <c r="I15" s="69">
        <f t="shared" si="87"/>
        <v>2720.5286430415704</v>
      </c>
      <c r="J15" s="69">
        <f t="shared" si="87"/>
        <v>2720.9076597502972</v>
      </c>
      <c r="K15" s="69">
        <f t="shared" si="87"/>
        <v>2721.2867292626088</v>
      </c>
      <c r="L15" s="69">
        <f t="shared" si="87"/>
        <v>2721.6658515858621</v>
      </c>
      <c r="M15" s="69">
        <f t="shared" si="87"/>
        <v>2722.0450267274146</v>
      </c>
      <c r="N15" s="69">
        <f t="shared" si="87"/>
        <v>2722.4242546946243</v>
      </c>
      <c r="O15" s="69">
        <f t="shared" si="87"/>
        <v>2722.8035354948511</v>
      </c>
      <c r="P15" s="69">
        <f t="shared" si="87"/>
        <v>2723.1828691354553</v>
      </c>
      <c r="Q15" s="69">
        <f t="shared" si="87"/>
        <v>2723.5622556237986</v>
      </c>
      <c r="R15" s="69">
        <f t="shared" si="87"/>
        <v>2723.9416949672436</v>
      </c>
      <c r="S15" s="69">
        <f t="shared" si="87"/>
        <v>2724.3211871731542</v>
      </c>
      <c r="T15" s="69">
        <f t="shared" si="87"/>
        <v>2724.7007322488944</v>
      </c>
      <c r="U15" s="69">
        <f t="shared" si="87"/>
        <v>2725.0803302018303</v>
      </c>
      <c r="V15" s="69">
        <f t="shared" si="87"/>
        <v>2725.4599810393288</v>
      </c>
      <c r="W15" s="69">
        <f t="shared" si="87"/>
        <v>2725.8396847687573</v>
      </c>
      <c r="X15" s="69">
        <f t="shared" si="87"/>
        <v>2726.2194413974848</v>
      </c>
      <c r="Y15" s="69">
        <f t="shared" si="87"/>
        <v>2726.5992509328812</v>
      </c>
      <c r="Z15" s="69">
        <f t="shared" si="87"/>
        <v>2726.9791133823169</v>
      </c>
      <c r="AA15" s="69">
        <f t="shared" si="87"/>
        <v>2727.3590287531638</v>
      </c>
      <c r="AB15" s="69">
        <f t="shared" si="87"/>
        <v>2727.7389970527947</v>
      </c>
      <c r="AC15" s="69">
        <f t="shared" si="87"/>
        <v>2728.1190182885839</v>
      </c>
      <c r="AD15" s="69">
        <f t="shared" si="87"/>
        <v>2728.4990924679059</v>
      </c>
      <c r="AE15" s="69">
        <f t="shared" si="87"/>
        <v>2728.8792195981373</v>
      </c>
      <c r="AF15" s="69">
        <f t="shared" si="87"/>
        <v>2729.2593996866544</v>
      </c>
      <c r="AG15" s="69">
        <f t="shared" si="87"/>
        <v>2729.6396327408356</v>
      </c>
      <c r="AH15" s="69">
        <f t="shared" si="87"/>
        <v>2730.0199187680596</v>
      </c>
      <c r="AI15" s="69">
        <f t="shared" si="87"/>
        <v>2730.4002577757069</v>
      </c>
      <c r="AJ15" s="69">
        <f t="shared" si="87"/>
        <v>2730.7806497711581</v>
      </c>
      <c r="AK15" s="69">
        <f t="shared" si="87"/>
        <v>2731.1610947617955</v>
      </c>
      <c r="AL15" s="69">
        <f t="shared" si="87"/>
        <v>2731.5415927550025</v>
      </c>
      <c r="AM15" s="69">
        <f t="shared" si="87"/>
        <v>2731.9221437581632</v>
      </c>
      <c r="AN15" s="69">
        <f t="shared" ref="AN15:BE15" si="88">AM15*(1+$E$15)</f>
        <v>2732.3027477786627</v>
      </c>
      <c r="AO15" s="69">
        <f t="shared" si="88"/>
        <v>2732.683404823887</v>
      </c>
      <c r="AP15" s="69">
        <f t="shared" si="88"/>
        <v>2733.0641149012235</v>
      </c>
      <c r="AQ15" s="69">
        <f t="shared" si="88"/>
        <v>2733.4448780180605</v>
      </c>
      <c r="AR15" s="69">
        <f t="shared" si="88"/>
        <v>2733.8256941817876</v>
      </c>
      <c r="AS15" s="69">
        <f t="shared" si="88"/>
        <v>2734.206563399795</v>
      </c>
      <c r="AT15" s="69">
        <f t="shared" si="88"/>
        <v>2734.587485679474</v>
      </c>
      <c r="AU15" s="69">
        <f t="shared" si="88"/>
        <v>2734.968461028217</v>
      </c>
      <c r="AV15" s="69">
        <f t="shared" si="88"/>
        <v>2735.3494894534174</v>
      </c>
      <c r="AW15" s="69">
        <f t="shared" si="88"/>
        <v>2735.7305709624698</v>
      </c>
      <c r="AX15" s="69">
        <f t="shared" si="88"/>
        <v>2736.1117055627697</v>
      </c>
      <c r="AY15" s="69">
        <f t="shared" si="88"/>
        <v>2736.4928932617131</v>
      </c>
      <c r="AZ15" s="69">
        <f t="shared" si="88"/>
        <v>2736.8741340666984</v>
      </c>
      <c r="BA15" s="69">
        <f t="shared" si="88"/>
        <v>2737.2554279851238</v>
      </c>
      <c r="BB15" s="69">
        <f t="shared" si="88"/>
        <v>2737.636775024389</v>
      </c>
      <c r="BC15" s="69">
        <f t="shared" si="88"/>
        <v>2738.0181751918944</v>
      </c>
      <c r="BD15" s="69">
        <f t="shared" si="88"/>
        <v>2738.3996284950417</v>
      </c>
      <c r="BE15" s="69">
        <f t="shared" si="88"/>
        <v>2738.7811349412341</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8937.7333939868422</v>
      </c>
      <c r="DG15" s="108">
        <f t="shared" si="20"/>
        <v>8938.9785748832564</v>
      </c>
      <c r="DH15" s="108">
        <f t="shared" si="21"/>
        <v>8940.2239292549148</v>
      </c>
      <c r="DI15" s="108">
        <f t="shared" si="22"/>
        <v>8941.4694571259806</v>
      </c>
      <c r="DJ15" s="108">
        <f t="shared" si="23"/>
        <v>10321.301553562866</v>
      </c>
      <c r="DK15" s="108">
        <f t="shared" si="24"/>
        <v>10322.739489441474</v>
      </c>
      <c r="DL15" s="108">
        <f t="shared" si="25"/>
        <v>10324.177625649427</v>
      </c>
      <c r="DM15" s="108">
        <f t="shared" si="26"/>
        <v>10325.615962214635</v>
      </c>
      <c r="DN15" s="108">
        <f t="shared" si="27"/>
        <v>8135.6234341507798</v>
      </c>
      <c r="DO15" s="108">
        <f t="shared" si="28"/>
        <v>8136.7568672522248</v>
      </c>
      <c r="DP15" s="108">
        <f t="shared" si="29"/>
        <v>8137.890458260511</v>
      </c>
      <c r="DQ15" s="108">
        <f t="shared" si="30"/>
        <v>8139.0242071976363</v>
      </c>
      <c r="DR15" s="108">
        <f t="shared" si="31"/>
        <v>8140.1581140856051</v>
      </c>
      <c r="DS15" s="108">
        <f t="shared" si="32"/>
        <v>8306.2590021360102</v>
      </c>
      <c r="DT15" s="108">
        <f t="shared" si="33"/>
        <v>8307.4162077242963</v>
      </c>
      <c r="DU15" s="108">
        <f t="shared" si="34"/>
        <v>8308.5735745313432</v>
      </c>
      <c r="DV15" s="108">
        <f t="shared" si="35"/>
        <v>8309.7311025796098</v>
      </c>
      <c r="DW15" s="108">
        <f t="shared" si="36"/>
        <v>7713.929423545268</v>
      </c>
      <c r="DX15" s="108">
        <f t="shared" si="37"/>
        <v>7715.0041073751709</v>
      </c>
      <c r="DY15" s="108">
        <f t="shared" si="38"/>
        <v>7716.0789409271247</v>
      </c>
      <c r="DZ15" s="108">
        <f t="shared" si="39"/>
        <v>7717.1539242219878</v>
      </c>
      <c r="EA15" s="108">
        <f t="shared" si="40"/>
        <v>8133.629898566578</v>
      </c>
      <c r="EB15" s="108">
        <f t="shared" si="41"/>
        <v>8134.7630539340253</v>
      </c>
      <c r="EC15" s="108">
        <f t="shared" si="42"/>
        <v>8135.8963671696201</v>
      </c>
      <c r="ED15" s="108">
        <f t="shared" si="43"/>
        <v>8137.0298382953561</v>
      </c>
      <c r="EE15" s="108">
        <f t="shared" si="44"/>
        <v>8138.163467333231</v>
      </c>
      <c r="EF15" s="108">
        <f t="shared" si="45"/>
        <v>9126.8243291720592</v>
      </c>
      <c r="EG15" s="108">
        <f t="shared" si="46"/>
        <v>9128.0958537072693</v>
      </c>
      <c r="EH15" s="108">
        <f t="shared" si="47"/>
        <v>9129.3675553878456</v>
      </c>
      <c r="EI15" s="108">
        <f t="shared" si="48"/>
        <v>9130.6394342384701</v>
      </c>
      <c r="EJ15" s="108">
        <f t="shared" si="49"/>
        <v>9387.2388649255354</v>
      </c>
      <c r="EK15" s="108">
        <f t="shared" si="50"/>
        <v>9388.5466697110915</v>
      </c>
      <c r="EL15" s="108">
        <f t="shared" si="51"/>
        <v>9389.8546566964833</v>
      </c>
      <c r="EM15" s="108">
        <f t="shared" si="52"/>
        <v>9391.1628259070912</v>
      </c>
      <c r="EN15" s="108">
        <f t="shared" si="53"/>
        <v>10380.74705991255</v>
      </c>
      <c r="EO15" s="108">
        <f t="shared" si="54"/>
        <v>10382.193277578677</v>
      </c>
      <c r="EP15" s="108">
        <f t="shared" si="55"/>
        <v>10383.639696727947</v>
      </c>
      <c r="EQ15" s="108">
        <f t="shared" si="56"/>
        <v>10385.08631738843</v>
      </c>
      <c r="ER15" s="108">
        <f t="shared" si="57"/>
        <v>10386.533139588199</v>
      </c>
      <c r="ES15" s="108">
        <f t="shared" si="58"/>
        <v>10073.177962112255</v>
      </c>
      <c r="ET15" s="108">
        <f t="shared" si="59"/>
        <v>10074.581330081708</v>
      </c>
      <c r="EU15" s="108">
        <f t="shared" si="60"/>
        <v>10075.984893564597</v>
      </c>
      <c r="EV15" s="108">
        <f t="shared" si="61"/>
        <v>10077.388652588164</v>
      </c>
      <c r="EW15" s="108">
        <f t="shared" si="62"/>
        <v>9614.659913515241</v>
      </c>
      <c r="EX15" s="108">
        <f t="shared" si="63"/>
        <v>9615.9994019875539</v>
      </c>
      <c r="EY15" s="108">
        <f t="shared" si="64"/>
        <v>9617.3390770737824</v>
      </c>
      <c r="EZ15" s="108">
        <f t="shared" si="65"/>
        <v>9618.6789387999324</v>
      </c>
      <c r="FA15" s="108">
        <f t="shared" si="66"/>
        <v>8509.7745603828589</v>
      </c>
      <c r="FB15" s="108">
        <f t="shared" si="67"/>
        <v>8510.9601192094979</v>
      </c>
      <c r="FC15" s="108">
        <f t="shared" si="68"/>
        <v>8512.1458432049949</v>
      </c>
      <c r="FD15" s="108">
        <f t="shared" si="69"/>
        <v>8513.3317323923566</v>
      </c>
      <c r="FE15" s="108">
        <f t="shared" si="70"/>
        <v>8514.5177867946022</v>
      </c>
    </row>
    <row r="16" spans="1:161" ht="15.75" x14ac:dyDescent="0.25">
      <c r="A16" s="47" t="s">
        <v>170</v>
      </c>
      <c r="B16" s="12">
        <f>'Urb proj of all 25 ARs '!S16</f>
        <v>20614.775561741113</v>
      </c>
      <c r="C16" s="12">
        <f>'Urb proj of all 25 ARs '!T16</f>
        <v>20764.651087743594</v>
      </c>
      <c r="D16" s="100">
        <f t="shared" si="10"/>
        <v>7.2702962762609142E-3</v>
      </c>
      <c r="E16" s="101">
        <f t="shared" si="11"/>
        <v>1.3931730132532572E-4</v>
      </c>
      <c r="F16" s="69">
        <f t="shared" si="12"/>
        <v>20617.6475566398</v>
      </c>
      <c r="G16" s="69">
        <f t="shared" si="13"/>
        <v>20620.519951657068</v>
      </c>
      <c r="H16" s="69">
        <f>G16*(1+$E$16)</f>
        <v>20623.392746848658</v>
      </c>
      <c r="I16" s="69">
        <f t="shared" ref="I16:BE16" si="89">H16*(1+$E$16)</f>
        <v>20626.265942270322</v>
      </c>
      <c r="J16" s="69">
        <f t="shared" si="89"/>
        <v>20629.139537977819</v>
      </c>
      <c r="K16" s="69">
        <f t="shared" si="89"/>
        <v>20632.013534026912</v>
      </c>
      <c r="L16" s="69">
        <f t="shared" si="89"/>
        <v>20634.887930473378</v>
      </c>
      <c r="M16" s="69">
        <f t="shared" si="89"/>
        <v>20637.762727373003</v>
      </c>
      <c r="N16" s="69">
        <f t="shared" si="89"/>
        <v>20640.637924781575</v>
      </c>
      <c r="O16" s="69">
        <f t="shared" si="89"/>
        <v>20643.513522754889</v>
      </c>
      <c r="P16" s="69">
        <f t="shared" si="89"/>
        <v>20646.389521348752</v>
      </c>
      <c r="Q16" s="69">
        <f t="shared" si="89"/>
        <v>20649.265920618978</v>
      </c>
      <c r="R16" s="69">
        <f t="shared" si="89"/>
        <v>20652.142720621388</v>
      </c>
      <c r="S16" s="69">
        <f t="shared" si="89"/>
        <v>20655.019921411811</v>
      </c>
      <c r="T16" s="69">
        <f t="shared" si="89"/>
        <v>20657.897523046082</v>
      </c>
      <c r="U16" s="69">
        <f t="shared" si="89"/>
        <v>20660.775525580048</v>
      </c>
      <c r="V16" s="69">
        <f t="shared" si="89"/>
        <v>20663.653929069558</v>
      </c>
      <c r="W16" s="69">
        <f t="shared" si="89"/>
        <v>20666.532733570475</v>
      </c>
      <c r="X16" s="69">
        <f t="shared" si="89"/>
        <v>20669.411939138667</v>
      </c>
      <c r="Y16" s="69">
        <f t="shared" si="89"/>
        <v>20672.291545830009</v>
      </c>
      <c r="Z16" s="69">
        <f t="shared" si="89"/>
        <v>20675.171553700384</v>
      </c>
      <c r="AA16" s="69">
        <f t="shared" si="89"/>
        <v>20678.051962805683</v>
      </c>
      <c r="AB16" s="69">
        <f t="shared" si="89"/>
        <v>20680.932773201806</v>
      </c>
      <c r="AC16" s="69">
        <f t="shared" si="89"/>
        <v>20683.81398494466</v>
      </c>
      <c r="AD16" s="69">
        <f t="shared" si="89"/>
        <v>20686.695598090158</v>
      </c>
      <c r="AE16" s="69">
        <f t="shared" si="89"/>
        <v>20689.577612694222</v>
      </c>
      <c r="AF16" s="69">
        <f t="shared" si="89"/>
        <v>20692.460028812784</v>
      </c>
      <c r="AG16" s="69">
        <f t="shared" si="89"/>
        <v>20695.342846501779</v>
      </c>
      <c r="AH16" s="69">
        <f t="shared" si="89"/>
        <v>20698.226065817154</v>
      </c>
      <c r="AI16" s="69">
        <f t="shared" si="89"/>
        <v>20701.109686814867</v>
      </c>
      <c r="AJ16" s="69">
        <f t="shared" si="89"/>
        <v>20703.993709550872</v>
      </c>
      <c r="AK16" s="69">
        <f t="shared" si="89"/>
        <v>20706.878134081144</v>
      </c>
      <c r="AL16" s="69">
        <f t="shared" si="89"/>
        <v>20709.762960461656</v>
      </c>
      <c r="AM16" s="69">
        <f t="shared" si="89"/>
        <v>20712.648188748393</v>
      </c>
      <c r="AN16" s="69">
        <f t="shared" si="89"/>
        <v>20715.533818997352</v>
      </c>
      <c r="AO16" s="69">
        <f t="shared" si="89"/>
        <v>20718.419851264527</v>
      </c>
      <c r="AP16" s="69">
        <f t="shared" si="89"/>
        <v>20721.30628560593</v>
      </c>
      <c r="AQ16" s="69">
        <f t="shared" si="89"/>
        <v>20724.193122077577</v>
      </c>
      <c r="AR16" s="69">
        <f t="shared" si="89"/>
        <v>20727.08036073549</v>
      </c>
      <c r="AS16" s="69">
        <f t="shared" si="89"/>
        <v>20729.968001635702</v>
      </c>
      <c r="AT16" s="69">
        <f t="shared" si="89"/>
        <v>20732.85604483425</v>
      </c>
      <c r="AU16" s="69">
        <f t="shared" si="89"/>
        <v>20735.744490387184</v>
      </c>
      <c r="AV16" s="69">
        <f t="shared" si="89"/>
        <v>20738.633338350555</v>
      </c>
      <c r="AW16" s="69">
        <f t="shared" si="89"/>
        <v>20741.52258878043</v>
      </c>
      <c r="AX16" s="69">
        <f t="shared" si="89"/>
        <v>20744.412241732876</v>
      </c>
      <c r="AY16" s="69">
        <f t="shared" si="89"/>
        <v>20747.302297263974</v>
      </c>
      <c r="AZ16" s="69">
        <f t="shared" si="89"/>
        <v>20750.192755429809</v>
      </c>
      <c r="BA16" s="69">
        <f t="shared" si="89"/>
        <v>20753.083616286476</v>
      </c>
      <c r="BB16" s="69">
        <f t="shared" si="89"/>
        <v>20755.974879890076</v>
      </c>
      <c r="BC16" s="69">
        <f t="shared" si="89"/>
        <v>20758.866546296718</v>
      </c>
      <c r="BD16" s="69">
        <f t="shared" si="89"/>
        <v>20761.758615562521</v>
      </c>
      <c r="BE16" s="69">
        <f t="shared" si="89"/>
        <v>20764.651087743609</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22165.054196487574</v>
      </c>
      <c r="DG16" s="108">
        <f t="shared" si="15"/>
        <v>22168.142172021959</v>
      </c>
      <c r="DH16" s="108">
        <f t="shared" si="15"/>
        <v>22171.23057776476</v>
      </c>
      <c r="DI16" s="108">
        <f t="shared" si="15"/>
        <v>22174.319413775916</v>
      </c>
      <c r="DJ16" s="108">
        <f t="shared" si="15"/>
        <v>23537.190763046932</v>
      </c>
      <c r="DK16" s="108">
        <f t="shared" si="15"/>
        <v>23540.469900944816</v>
      </c>
      <c r="DL16" s="108">
        <f t="shared" si="15"/>
        <v>23543.749495683343</v>
      </c>
      <c r="DM16" s="108">
        <f t="shared" si="15"/>
        <v>23547.029547326165</v>
      </c>
      <c r="DN16" s="108">
        <f t="shared" si="15"/>
        <v>20482.654814559919</v>
      </c>
      <c r="DO16" s="108">
        <f t="shared" si="15"/>
        <v>20485.508402752665</v>
      </c>
      <c r="DP16" s="108">
        <f t="shared" si="15"/>
        <v>20488.362388499612</v>
      </c>
      <c r="DQ16" s="108">
        <f t="shared" si="15"/>
        <v>20491.216771856154</v>
      </c>
      <c r="DR16" s="108">
        <f t="shared" si="15"/>
        <v>20494.071552877682</v>
      </c>
      <c r="DS16" s="108">
        <f t="shared" si="15"/>
        <v>21701.583949707405</v>
      </c>
      <c r="DT16" s="108">
        <f t="shared" si="15"/>
        <v>21704.60735581776</v>
      </c>
      <c r="DU16" s="108">
        <f t="shared" si="15"/>
        <v>21707.6311831409</v>
      </c>
      <c r="DV16" s="108">
        <f t="shared" ref="DV16:EK28" si="90">V16*BV16</f>
        <v>21710.655431735497</v>
      </c>
      <c r="DW16" s="108">
        <f t="shared" si="90"/>
        <v>20768.777177099535</v>
      </c>
      <c r="DX16" s="108">
        <f t="shared" si="90"/>
        <v>20771.670627087675</v>
      </c>
      <c r="DY16" s="108">
        <f t="shared" si="90"/>
        <v>20774.564480183457</v>
      </c>
      <c r="DZ16" s="108">
        <f t="shared" si="90"/>
        <v>20777.458736443048</v>
      </c>
      <c r="EA16" s="108">
        <f t="shared" si="90"/>
        <v>21669.359577444589</v>
      </c>
      <c r="EB16" s="108">
        <f t="shared" si="90"/>
        <v>21672.378494142366</v>
      </c>
      <c r="EC16" s="108">
        <f t="shared" si="90"/>
        <v>21675.397831427472</v>
      </c>
      <c r="ED16" s="108">
        <f t="shared" si="90"/>
        <v>21678.417589358502</v>
      </c>
      <c r="EE16" s="108">
        <f t="shared" si="90"/>
        <v>21681.437767994052</v>
      </c>
      <c r="EF16" s="108">
        <f t="shared" si="90"/>
        <v>21179.456250852032</v>
      </c>
      <c r="EG16" s="108">
        <f t="shared" si="90"/>
        <v>21182.406915540436</v>
      </c>
      <c r="EH16" s="108">
        <f t="shared" si="90"/>
        <v>21185.357991307483</v>
      </c>
      <c r="EI16" s="108">
        <f t="shared" si="90"/>
        <v>21188.309478210445</v>
      </c>
      <c r="EJ16" s="108">
        <f t="shared" si="90"/>
        <v>21515.260148478374</v>
      </c>
      <c r="EK16" s="108">
        <f t="shared" si="90"/>
        <v>21518.257596459574</v>
      </c>
      <c r="EL16" s="108">
        <f t="shared" ref="EL16:FA28" si="91">AL16*CL16</f>
        <v>21521.255462037134</v>
      </c>
      <c r="EM16" s="108">
        <f t="shared" si="91"/>
        <v>21524.253745269238</v>
      </c>
      <c r="EN16" s="108">
        <f t="shared" si="91"/>
        <v>23376.727877460242</v>
      </c>
      <c r="EO16" s="108">
        <f t="shared" si="91"/>
        <v>23379.984660101945</v>
      </c>
      <c r="EP16" s="108">
        <f t="shared" si="91"/>
        <v>23383.241896469819</v>
      </c>
      <c r="EQ16" s="108">
        <f t="shared" si="91"/>
        <v>23386.499586627073</v>
      </c>
      <c r="ER16" s="108">
        <f t="shared" si="91"/>
        <v>23389.757730636928</v>
      </c>
      <c r="ES16" s="108">
        <f t="shared" si="91"/>
        <v>23118.27007304299</v>
      </c>
      <c r="ET16" s="108">
        <f t="shared" si="91"/>
        <v>23121.490848040878</v>
      </c>
      <c r="EU16" s="108">
        <f t="shared" si="91"/>
        <v>23124.712071748443</v>
      </c>
      <c r="EV16" s="108">
        <f t="shared" si="91"/>
        <v>23127.933744228205</v>
      </c>
      <c r="EW16" s="108">
        <f t="shared" si="91"/>
        <v>22696.720132254432</v>
      </c>
      <c r="EX16" s="108">
        <f t="shared" si="91"/>
        <v>22699.882178052194</v>
      </c>
      <c r="EY16" s="108">
        <f t="shared" si="91"/>
        <v>22703.044664377641</v>
      </c>
      <c r="EZ16" s="108">
        <f t="shared" si="91"/>
        <v>22706.20759129215</v>
      </c>
      <c r="FA16" s="108">
        <f t="shared" si="91"/>
        <v>20843.321944518106</v>
      </c>
      <c r="FB16" s="108">
        <f t="shared" ref="FB16:FE28" si="92">BB16*DB16</f>
        <v>20846.225779882072</v>
      </c>
      <c r="FC16" s="108">
        <f t="shared" si="92"/>
        <v>20849.130019800541</v>
      </c>
      <c r="FD16" s="108">
        <f t="shared" si="92"/>
        <v>20852.03466432988</v>
      </c>
      <c r="FE16" s="108">
        <f t="shared" si="92"/>
        <v>20854.939713526459</v>
      </c>
    </row>
    <row r="17" spans="1:161" ht="15.75" x14ac:dyDescent="0.25">
      <c r="A17" s="87" t="s">
        <v>174</v>
      </c>
      <c r="B17" s="12">
        <f>'Urb proj of all 25 ARs '!S17</f>
        <v>24921.786260019202</v>
      </c>
      <c r="C17" s="12">
        <f>'Urb proj of all 25 ARs '!T17</f>
        <v>25102.975029863195</v>
      </c>
      <c r="D17" s="100">
        <f t="shared" si="10"/>
        <v>7.2702962762611224E-3</v>
      </c>
      <c r="E17" s="101">
        <f t="shared" si="11"/>
        <v>1.3931730132532572E-4</v>
      </c>
      <c r="F17" s="69">
        <f t="shared" si="12"/>
        <v>24925.258296025153</v>
      </c>
      <c r="G17" s="69">
        <f t="shared" si="13"/>
        <v>24928.730815745792</v>
      </c>
      <c r="H17" s="69">
        <f>G17*(1+$E$17)</f>
        <v>24932.203819248509</v>
      </c>
      <c r="I17" s="69">
        <f t="shared" ref="I17:BE17" si="93">H17*(1+$E$17)</f>
        <v>24935.677306600701</v>
      </c>
      <c r="J17" s="69">
        <f t="shared" si="93"/>
        <v>24939.151277869776</v>
      </c>
      <c r="K17" s="69">
        <f t="shared" si="93"/>
        <v>24942.625733123154</v>
      </c>
      <c r="L17" s="69">
        <f t="shared" si="93"/>
        <v>24946.10067242826</v>
      </c>
      <c r="M17" s="69">
        <f t="shared" si="93"/>
        <v>24949.576095852532</v>
      </c>
      <c r="N17" s="69">
        <f t="shared" si="93"/>
        <v>24953.052003463417</v>
      </c>
      <c r="O17" s="69">
        <f t="shared" si="93"/>
        <v>24956.528395328369</v>
      </c>
      <c r="P17" s="69">
        <f t="shared" si="93"/>
        <v>24960.005271514856</v>
      </c>
      <c r="Q17" s="69">
        <f t="shared" si="93"/>
        <v>24963.482632090348</v>
      </c>
      <c r="R17" s="69">
        <f t="shared" si="93"/>
        <v>24966.960477122331</v>
      </c>
      <c r="S17" s="69">
        <f t="shared" si="93"/>
        <v>24970.438806678299</v>
      </c>
      <c r="T17" s="69">
        <f t="shared" si="93"/>
        <v>24973.917620825756</v>
      </c>
      <c r="U17" s="69">
        <f t="shared" si="93"/>
        <v>24977.39691963221</v>
      </c>
      <c r="V17" s="69">
        <f t="shared" si="93"/>
        <v>24980.876703165184</v>
      </c>
      <c r="W17" s="69">
        <f t="shared" si="93"/>
        <v>24984.356971492209</v>
      </c>
      <c r="X17" s="69">
        <f t="shared" si="93"/>
        <v>24987.837724680827</v>
      </c>
      <c r="Y17" s="69">
        <f t="shared" si="93"/>
        <v>24991.318962798585</v>
      </c>
      <c r="Z17" s="69">
        <f t="shared" si="93"/>
        <v>24994.800685913044</v>
      </c>
      <c r="AA17" s="69">
        <f t="shared" si="93"/>
        <v>24998.282894091768</v>
      </c>
      <c r="AB17" s="69">
        <f t="shared" si="93"/>
        <v>25001.76558740234</v>
      </c>
      <c r="AC17" s="69">
        <f t="shared" si="93"/>
        <v>25005.248765912347</v>
      </c>
      <c r="AD17" s="69">
        <f t="shared" si="93"/>
        <v>25008.732429689382</v>
      </c>
      <c r="AE17" s="69">
        <f t="shared" si="93"/>
        <v>25012.216578801053</v>
      </c>
      <c r="AF17" s="69">
        <f t="shared" si="93"/>
        <v>25015.701213314976</v>
      </c>
      <c r="AG17" s="69">
        <f t="shared" si="93"/>
        <v>25019.186333298778</v>
      </c>
      <c r="AH17" s="69">
        <f t="shared" si="93"/>
        <v>25022.671938820087</v>
      </c>
      <c r="AI17" s="69">
        <f t="shared" si="93"/>
        <v>25026.158029946553</v>
      </c>
      <c r="AJ17" s="69">
        <f t="shared" si="93"/>
        <v>25029.644606745827</v>
      </c>
      <c r="AK17" s="69">
        <f t="shared" si="93"/>
        <v>25033.131669285573</v>
      </c>
      <c r="AL17" s="69">
        <f t="shared" si="93"/>
        <v>25036.619217633459</v>
      </c>
      <c r="AM17" s="69">
        <f t="shared" si="93"/>
        <v>25040.107251857171</v>
      </c>
      <c r="AN17" s="69">
        <f t="shared" si="93"/>
        <v>25043.595772024397</v>
      </c>
      <c r="AO17" s="69">
        <f t="shared" si="93"/>
        <v>25047.084778202836</v>
      </c>
      <c r="AP17" s="69">
        <f t="shared" si="93"/>
        <v>25050.574270460202</v>
      </c>
      <c r="AQ17" s="69">
        <f t="shared" si="93"/>
        <v>25054.064248864212</v>
      </c>
      <c r="AR17" s="69">
        <f t="shared" si="93"/>
        <v>25057.554713482594</v>
      </c>
      <c r="AS17" s="69">
        <f t="shared" si="93"/>
        <v>25061.045664383088</v>
      </c>
      <c r="AT17" s="69">
        <f t="shared" si="93"/>
        <v>25064.537101633439</v>
      </c>
      <c r="AU17" s="69">
        <f t="shared" si="93"/>
        <v>25068.029025301406</v>
      </c>
      <c r="AV17" s="69">
        <f t="shared" si="93"/>
        <v>25071.521435454757</v>
      </c>
      <c r="AW17" s="69">
        <f t="shared" si="93"/>
        <v>25075.014332161263</v>
      </c>
      <c r="AX17" s="69">
        <f t="shared" si="93"/>
        <v>25078.507715488715</v>
      </c>
      <c r="AY17" s="69">
        <f t="shared" si="93"/>
        <v>25082.001585504902</v>
      </c>
      <c r="AZ17" s="69">
        <f t="shared" si="93"/>
        <v>25085.495942277634</v>
      </c>
      <c r="BA17" s="69">
        <f t="shared" si="93"/>
        <v>25088.990785874721</v>
      </c>
      <c r="BB17" s="69">
        <f t="shared" si="93"/>
        <v>25092.486116363983</v>
      </c>
      <c r="BC17" s="69">
        <f t="shared" si="93"/>
        <v>25095.981933813258</v>
      </c>
      <c r="BD17" s="69">
        <f t="shared" si="93"/>
        <v>25099.478238290387</v>
      </c>
      <c r="BE17" s="69">
        <f t="shared" si="93"/>
        <v>25102.975029863221</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40727.03259419692</v>
      </c>
      <c r="DG17" s="108">
        <f t="shared" si="15"/>
        <v>40732.706574468932</v>
      </c>
      <c r="DH17" s="108">
        <f t="shared" si="15"/>
        <v>40738.381345224567</v>
      </c>
      <c r="DI17" s="108">
        <f t="shared" si="15"/>
        <v>40744.056906573947</v>
      </c>
      <c r="DJ17" s="108">
        <f t="shared" si="15"/>
        <v>47272.298201100246</v>
      </c>
      <c r="DK17" s="108">
        <f t="shared" si="15"/>
        <v>47278.884050113069</v>
      </c>
      <c r="DL17" s="108">
        <f t="shared" si="15"/>
        <v>47285.470816648609</v>
      </c>
      <c r="DM17" s="108">
        <f t="shared" si="15"/>
        <v>47292.058500834675</v>
      </c>
      <c r="DN17" s="108">
        <f t="shared" si="15"/>
        <v>39338.252588453477</v>
      </c>
      <c r="DO17" s="108">
        <f t="shared" si="15"/>
        <v>39343.733087642948</v>
      </c>
      <c r="DP17" s="108">
        <f t="shared" si="15"/>
        <v>39349.214350360788</v>
      </c>
      <c r="DQ17" s="108">
        <f t="shared" si="15"/>
        <v>39354.696376713349</v>
      </c>
      <c r="DR17" s="108">
        <f t="shared" si="15"/>
        <v>39360.179166807029</v>
      </c>
      <c r="DS17" s="108">
        <f t="shared" si="15"/>
        <v>42684.076192122928</v>
      </c>
      <c r="DT17" s="108">
        <f t="shared" si="15"/>
        <v>42690.022822427578</v>
      </c>
      <c r="DU17" s="108">
        <f t="shared" si="15"/>
        <v>42695.970281200716</v>
      </c>
      <c r="DV17" s="108">
        <f t="shared" si="90"/>
        <v>42701.918568557761</v>
      </c>
      <c r="DW17" s="108">
        <f t="shared" si="90"/>
        <v>41652.668315421673</v>
      </c>
      <c r="DX17" s="108">
        <f t="shared" si="90"/>
        <v>41658.471252764379</v>
      </c>
      <c r="DY17" s="108">
        <f t="shared" si="90"/>
        <v>41664.274998556655</v>
      </c>
      <c r="DZ17" s="108">
        <f t="shared" si="90"/>
        <v>41670.079552911135</v>
      </c>
      <c r="EA17" s="108">
        <f t="shared" si="90"/>
        <v>46454.217622366501</v>
      </c>
      <c r="EB17" s="108">
        <f t="shared" si="90"/>
        <v>46460.689498600826</v>
      </c>
      <c r="EC17" s="108">
        <f t="shared" si="90"/>
        <v>46467.162276479488</v>
      </c>
      <c r="ED17" s="108">
        <f t="shared" si="90"/>
        <v>46473.635956128091</v>
      </c>
      <c r="EE17" s="108">
        <f t="shared" si="90"/>
        <v>46480.110537672277</v>
      </c>
      <c r="EF17" s="108">
        <f t="shared" si="90"/>
        <v>46601.493354336344</v>
      </c>
      <c r="EG17" s="108">
        <f t="shared" si="90"/>
        <v>46607.985748628205</v>
      </c>
      <c r="EH17" s="108">
        <f t="shared" si="90"/>
        <v>46614.479047422908</v>
      </c>
      <c r="EI17" s="108">
        <f t="shared" si="90"/>
        <v>46620.97325084648</v>
      </c>
      <c r="EJ17" s="108">
        <f t="shared" si="90"/>
        <v>49936.884325692721</v>
      </c>
      <c r="EK17" s="108">
        <f t="shared" si="90"/>
        <v>49943.841397653574</v>
      </c>
      <c r="EL17" s="108">
        <f t="shared" si="91"/>
        <v>49950.799438854912</v>
      </c>
      <c r="EM17" s="108">
        <f t="shared" si="91"/>
        <v>49957.758449431778</v>
      </c>
      <c r="EN17" s="108">
        <f t="shared" si="91"/>
        <v>49754.236454457692</v>
      </c>
      <c r="EO17" s="108">
        <f t="shared" si="91"/>
        <v>49761.168080410025</v>
      </c>
      <c r="EP17" s="108">
        <f t="shared" si="91"/>
        <v>49768.100672057786</v>
      </c>
      <c r="EQ17" s="108">
        <f t="shared" si="91"/>
        <v>49775.034229535508</v>
      </c>
      <c r="ER17" s="108">
        <f t="shared" si="91"/>
        <v>49781.968752977737</v>
      </c>
      <c r="ES17" s="108">
        <f t="shared" si="91"/>
        <v>49213.592173111021</v>
      </c>
      <c r="ET17" s="108">
        <f t="shared" si="91"/>
        <v>49220.448477961101</v>
      </c>
      <c r="EU17" s="108">
        <f t="shared" si="91"/>
        <v>49227.30573801307</v>
      </c>
      <c r="EV17" s="108">
        <f t="shared" si="91"/>
        <v>49234.163953400006</v>
      </c>
      <c r="EW17" s="108">
        <f t="shared" si="91"/>
        <v>44142.098107475991</v>
      </c>
      <c r="EX17" s="108">
        <f t="shared" si="91"/>
        <v>44148.247865459161</v>
      </c>
      <c r="EY17" s="108">
        <f t="shared" si="91"/>
        <v>44154.398480210017</v>
      </c>
      <c r="EZ17" s="108">
        <f t="shared" si="91"/>
        <v>44160.549951847926</v>
      </c>
      <c r="FA17" s="108">
        <f t="shared" si="91"/>
        <v>41266.884463316092</v>
      </c>
      <c r="FB17" s="108">
        <f t="shared" si="92"/>
        <v>41272.633654293619</v>
      </c>
      <c r="FC17" s="108">
        <f t="shared" si="92"/>
        <v>41278.383646232927</v>
      </c>
      <c r="FD17" s="108">
        <f t="shared" si="92"/>
        <v>41284.134439245587</v>
      </c>
      <c r="FE17" s="108">
        <f t="shared" si="92"/>
        <v>41289.886033443217</v>
      </c>
    </row>
    <row r="18" spans="1:161" ht="15.75" x14ac:dyDescent="0.25">
      <c r="A18" s="47" t="s">
        <v>222</v>
      </c>
      <c r="B18" s="12">
        <f>'Urb proj of all 25 ARs '!S18</f>
        <v>29624.26553689639</v>
      </c>
      <c r="C18" s="12">
        <f>'Urb proj of all 25 ARs '!T18</f>
        <v>29839.642724316258</v>
      </c>
      <c r="D18" s="100">
        <f t="shared" si="10"/>
        <v>7.2702962762611146E-3</v>
      </c>
      <c r="E18" s="101">
        <f t="shared" si="11"/>
        <v>1.3931730132532572E-4</v>
      </c>
      <c r="F18" s="69">
        <f t="shared" si="12"/>
        <v>29628.392709624735</v>
      </c>
      <c r="G18" s="69">
        <f t="shared" si="13"/>
        <v>29632.520457339648</v>
      </c>
      <c r="H18" s="69">
        <f>G18*(1+$E$18)</f>
        <v>29636.648780121232</v>
      </c>
      <c r="I18" s="69">
        <f t="shared" ref="I18:BE18" si="94">H18*(1+$E$18)</f>
        <v>29640.777678049606</v>
      </c>
      <c r="J18" s="69">
        <f t="shared" si="94"/>
        <v>29644.907151204898</v>
      </c>
      <c r="K18" s="69">
        <f t="shared" si="94"/>
        <v>29649.037199667244</v>
      </c>
      <c r="L18" s="69">
        <f t="shared" si="94"/>
        <v>29653.167823516796</v>
      </c>
      <c r="M18" s="69">
        <f t="shared" si="94"/>
        <v>29657.299022833715</v>
      </c>
      <c r="N18" s="69">
        <f t="shared" si="94"/>
        <v>29661.430797698173</v>
      </c>
      <c r="O18" s="69">
        <f t="shared" si="94"/>
        <v>29665.563148190355</v>
      </c>
      <c r="P18" s="69">
        <f t="shared" si="94"/>
        <v>29669.696074390456</v>
      </c>
      <c r="Q18" s="69">
        <f t="shared" si="94"/>
        <v>29673.829576378685</v>
      </c>
      <c r="R18" s="69">
        <f t="shared" si="94"/>
        <v>29677.963654235253</v>
      </c>
      <c r="S18" s="69">
        <f t="shared" si="94"/>
        <v>29682.098308040393</v>
      </c>
      <c r="T18" s="69">
        <f t="shared" si="94"/>
        <v>29686.233537874341</v>
      </c>
      <c r="U18" s="69">
        <f t="shared" si="94"/>
        <v>29690.36934381735</v>
      </c>
      <c r="V18" s="69">
        <f t="shared" si="94"/>
        <v>29694.505725949683</v>
      </c>
      <c r="W18" s="69">
        <f t="shared" si="94"/>
        <v>29698.642684351613</v>
      </c>
      <c r="X18" s="69">
        <f t="shared" si="94"/>
        <v>29702.780219103421</v>
      </c>
      <c r="Y18" s="69">
        <f t="shared" si="94"/>
        <v>29706.918330285407</v>
      </c>
      <c r="Z18" s="69">
        <f t="shared" si="94"/>
        <v>29711.057017977873</v>
      </c>
      <c r="AA18" s="69">
        <f t="shared" si="94"/>
        <v>29715.196282261142</v>
      </c>
      <c r="AB18" s="69">
        <f t="shared" si="94"/>
        <v>29719.33612321554</v>
      </c>
      <c r="AC18" s="69">
        <f t="shared" si="94"/>
        <v>29723.476540921409</v>
      </c>
      <c r="AD18" s="69">
        <f t="shared" si="94"/>
        <v>29727.617535459096</v>
      </c>
      <c r="AE18" s="69">
        <f t="shared" si="94"/>
        <v>29731.759106908969</v>
      </c>
      <c r="AF18" s="69">
        <f t="shared" si="94"/>
        <v>29735.901255351397</v>
      </c>
      <c r="AG18" s="69">
        <f t="shared" si="94"/>
        <v>29740.043980866769</v>
      </c>
      <c r="AH18" s="69">
        <f t="shared" si="94"/>
        <v>29744.187283535481</v>
      </c>
      <c r="AI18" s="69">
        <f t="shared" si="94"/>
        <v>29748.331163437939</v>
      </c>
      <c r="AJ18" s="69">
        <f t="shared" si="94"/>
        <v>29752.475620654561</v>
      </c>
      <c r="AK18" s="69">
        <f t="shared" si="94"/>
        <v>29756.620655265779</v>
      </c>
      <c r="AL18" s="69">
        <f t="shared" si="94"/>
        <v>29760.766267352032</v>
      </c>
      <c r="AM18" s="69">
        <f t="shared" si="94"/>
        <v>29764.912456993774</v>
      </c>
      <c r="AN18" s="69">
        <f t="shared" si="94"/>
        <v>29769.059224271467</v>
      </c>
      <c r="AO18" s="69">
        <f t="shared" si="94"/>
        <v>29773.206569265585</v>
      </c>
      <c r="AP18" s="69">
        <f t="shared" si="94"/>
        <v>29777.354492056616</v>
      </c>
      <c r="AQ18" s="69">
        <f t="shared" si="94"/>
        <v>29781.502992725058</v>
      </c>
      <c r="AR18" s="69">
        <f t="shared" si="94"/>
        <v>29785.652071351418</v>
      </c>
      <c r="AS18" s="69">
        <f t="shared" si="94"/>
        <v>29789.801728016213</v>
      </c>
      <c r="AT18" s="69">
        <f t="shared" si="94"/>
        <v>29793.951962799976</v>
      </c>
      <c r="AU18" s="69">
        <f t="shared" si="94"/>
        <v>29798.102775783249</v>
      </c>
      <c r="AV18" s="69">
        <f t="shared" si="94"/>
        <v>29802.254167046587</v>
      </c>
      <c r="AW18" s="69">
        <f t="shared" si="94"/>
        <v>29806.40613667055</v>
      </c>
      <c r="AX18" s="69">
        <f t="shared" si="94"/>
        <v>29810.558684735719</v>
      </c>
      <c r="AY18" s="69">
        <f t="shared" si="94"/>
        <v>29814.711811322675</v>
      </c>
      <c r="AZ18" s="69">
        <f t="shared" si="94"/>
        <v>29818.865516512022</v>
      </c>
      <c r="BA18" s="69">
        <f t="shared" si="94"/>
        <v>29823.019800384365</v>
      </c>
      <c r="BB18" s="69">
        <f t="shared" si="94"/>
        <v>29827.174663020327</v>
      </c>
      <c r="BC18" s="69">
        <f t="shared" si="94"/>
        <v>29831.330104500539</v>
      </c>
      <c r="BD18" s="69">
        <f t="shared" si="94"/>
        <v>29835.486124905645</v>
      </c>
      <c r="BE18" s="69">
        <f t="shared" si="94"/>
        <v>29839.642724316294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33917.562392113832</v>
      </c>
      <c r="DG18" s="108">
        <f t="shared" si="15"/>
        <v>33922.287695373838</v>
      </c>
      <c r="DH18" s="108">
        <f t="shared" si="15"/>
        <v>33927.013656950337</v>
      </c>
      <c r="DI18" s="108">
        <f t="shared" si="15"/>
        <v>33931.740276935052</v>
      </c>
      <c r="DJ18" s="108">
        <f t="shared" si="15"/>
        <v>37596.145422045993</v>
      </c>
      <c r="DK18" s="108">
        <f t="shared" si="15"/>
        <v>37601.383215566428</v>
      </c>
      <c r="DL18" s="108">
        <f t="shared" si="15"/>
        <v>37606.621738802118</v>
      </c>
      <c r="DM18" s="108">
        <f t="shared" si="15"/>
        <v>37611.86099185473</v>
      </c>
      <c r="DN18" s="108">
        <f t="shared" si="15"/>
        <v>33236.831361500277</v>
      </c>
      <c r="DO18" s="108">
        <f t="shared" si="15"/>
        <v>33241.461827150168</v>
      </c>
      <c r="DP18" s="108">
        <f t="shared" si="15"/>
        <v>33246.092937904032</v>
      </c>
      <c r="DQ18" s="108">
        <f t="shared" si="15"/>
        <v>33250.724693851756</v>
      </c>
      <c r="DR18" s="108">
        <f t="shared" si="15"/>
        <v>33255.357095083215</v>
      </c>
      <c r="DS18" s="108">
        <f t="shared" si="15"/>
        <v>33894.419838372254</v>
      </c>
      <c r="DT18" s="108">
        <f t="shared" si="15"/>
        <v>33899.141917474124</v>
      </c>
      <c r="DU18" s="108">
        <f t="shared" si="15"/>
        <v>33903.864654443307</v>
      </c>
      <c r="DV18" s="108">
        <f t="shared" si="90"/>
        <v>33908.588049371465</v>
      </c>
      <c r="DW18" s="108">
        <f t="shared" si="90"/>
        <v>33689.305428232583</v>
      </c>
      <c r="DX18" s="108">
        <f t="shared" si="90"/>
        <v>33693.998931348367</v>
      </c>
      <c r="DY18" s="108">
        <f t="shared" si="90"/>
        <v>33698.693088350337</v>
      </c>
      <c r="DZ18" s="108">
        <f t="shared" si="90"/>
        <v>33703.387899329595</v>
      </c>
      <c r="EA18" s="108">
        <f t="shared" si="90"/>
        <v>34395.714532131758</v>
      </c>
      <c r="EB18" s="108">
        <f t="shared" si="90"/>
        <v>34400.506450257533</v>
      </c>
      <c r="EC18" s="108">
        <f t="shared" si="90"/>
        <v>34405.29903598041</v>
      </c>
      <c r="ED18" s="108">
        <f t="shared" si="90"/>
        <v>34410.092289393389</v>
      </c>
      <c r="EE18" s="108">
        <f t="shared" si="90"/>
        <v>34414.886210589502</v>
      </c>
      <c r="EF18" s="108">
        <f t="shared" si="90"/>
        <v>34363.810967933445</v>
      </c>
      <c r="EG18" s="108">
        <f t="shared" si="90"/>
        <v>34368.59844134075</v>
      </c>
      <c r="EH18" s="108">
        <f t="shared" si="90"/>
        <v>34373.386581725936</v>
      </c>
      <c r="EI18" s="108">
        <f t="shared" si="90"/>
        <v>34378.175389181917</v>
      </c>
      <c r="EJ18" s="108">
        <f t="shared" si="90"/>
        <v>35072.000533537248</v>
      </c>
      <c r="EK18" s="108">
        <f t="shared" si="90"/>
        <v>35076.88667000366</v>
      </c>
      <c r="EL18" s="108">
        <f t="shared" si="91"/>
        <v>35081.773487193415</v>
      </c>
      <c r="EM18" s="108">
        <f t="shared" si="91"/>
        <v>35086.660985201357</v>
      </c>
      <c r="EN18" s="108">
        <f t="shared" si="91"/>
        <v>37752.168835242075</v>
      </c>
      <c r="EO18" s="108">
        <f t="shared" si="91"/>
        <v>37757.428365523381</v>
      </c>
      <c r="EP18" s="108">
        <f t="shared" si="91"/>
        <v>37762.688628548247</v>
      </c>
      <c r="EQ18" s="108">
        <f t="shared" si="91"/>
        <v>37767.949624418769</v>
      </c>
      <c r="ER18" s="108">
        <f t="shared" si="91"/>
        <v>37773.211353237035</v>
      </c>
      <c r="ES18" s="108">
        <f t="shared" si="91"/>
        <v>35914.519016527993</v>
      </c>
      <c r="ET18" s="108">
        <f t="shared" si="91"/>
        <v>35919.52253039577</v>
      </c>
      <c r="EU18" s="108">
        <f t="shared" si="91"/>
        <v>35924.5267413396</v>
      </c>
      <c r="EV18" s="108">
        <f t="shared" si="91"/>
        <v>35929.531649456592</v>
      </c>
      <c r="EW18" s="108">
        <f t="shared" si="91"/>
        <v>36202.134910932356</v>
      </c>
      <c r="EX18" s="108">
        <f t="shared" si="91"/>
        <v>36207.178494670363</v>
      </c>
      <c r="EY18" s="108">
        <f t="shared" si="91"/>
        <v>36212.222781066848</v>
      </c>
      <c r="EZ18" s="108">
        <f t="shared" si="91"/>
        <v>36217.267770219696</v>
      </c>
      <c r="FA18" s="108">
        <f t="shared" si="91"/>
        <v>33957.554786058652</v>
      </c>
      <c r="FB18" s="108">
        <f t="shared" si="92"/>
        <v>33962.285660951049</v>
      </c>
      <c r="FC18" s="108">
        <f t="shared" si="92"/>
        <v>33967.017194936176</v>
      </c>
      <c r="FD18" s="108">
        <f t="shared" si="92"/>
        <v>33971.749388105847</v>
      </c>
      <c r="FE18" s="108">
        <f t="shared" si="92"/>
        <v>33976.482240551893</v>
      </c>
    </row>
    <row r="19" spans="1:161" ht="15.75" x14ac:dyDescent="0.25">
      <c r="A19" s="47" t="s">
        <v>178</v>
      </c>
      <c r="B19" s="12">
        <f>'Urb proj of all 25 ARs '!S19</f>
        <v>47841.383696308272</v>
      </c>
      <c r="C19" s="12">
        <f>'Urb proj of all 25 ARs '!T19</f>
        <v>48189.204730046717</v>
      </c>
      <c r="D19" s="100">
        <f t="shared" si="10"/>
        <v>7.2702962762610131E-3</v>
      </c>
      <c r="E19" s="101">
        <f t="shared" si="11"/>
        <v>1.3931730132532572E-4</v>
      </c>
      <c r="F19" s="69">
        <f t="shared" si="12"/>
        <v>47848.048828776511</v>
      </c>
      <c r="G19" s="69">
        <f t="shared" si="13"/>
        <v>47854.714889813018</v>
      </c>
      <c r="H19" s="69">
        <f>G19*(1+$E$19)</f>
        <v>47861.38187954716</v>
      </c>
      <c r="I19" s="69">
        <f t="shared" ref="I19:BE19" si="95">H19*(1+$E$19)</f>
        <v>47868.049798108317</v>
      </c>
      <c r="J19" s="69">
        <f t="shared" si="95"/>
        <v>47874.718645625893</v>
      </c>
      <c r="K19" s="69">
        <f t="shared" si="95"/>
        <v>47881.388422229313</v>
      </c>
      <c r="L19" s="69">
        <f t="shared" si="95"/>
        <v>47888.059128048008</v>
      </c>
      <c r="M19" s="69">
        <f t="shared" si="95"/>
        <v>47894.730763211432</v>
      </c>
      <c r="N19" s="69">
        <f t="shared" si="95"/>
        <v>47901.403327849068</v>
      </c>
      <c r="O19" s="69">
        <f t="shared" si="95"/>
        <v>47908.076822090399</v>
      </c>
      <c r="P19" s="69">
        <f t="shared" si="95"/>
        <v>47914.751246064938</v>
      </c>
      <c r="Q19" s="69">
        <f t="shared" si="95"/>
        <v>47921.426599902217</v>
      </c>
      <c r="R19" s="69">
        <f t="shared" si="95"/>
        <v>47928.102883731772</v>
      </c>
      <c r="S19" s="69">
        <f t="shared" si="95"/>
        <v>47934.780097683179</v>
      </c>
      <c r="T19" s="69">
        <f t="shared" si="95"/>
        <v>47941.458241886008</v>
      </c>
      <c r="U19" s="69">
        <f t="shared" si="95"/>
        <v>47948.137316469867</v>
      </c>
      <c r="V19" s="69">
        <f t="shared" si="95"/>
        <v>47954.817321564376</v>
      </c>
      <c r="W19" s="69">
        <f t="shared" si="95"/>
        <v>47961.498257299165</v>
      </c>
      <c r="X19" s="69">
        <f t="shared" si="95"/>
        <v>47968.18012380389</v>
      </c>
      <c r="Y19" s="69">
        <f t="shared" si="95"/>
        <v>47974.862921208223</v>
      </c>
      <c r="Z19" s="69">
        <f t="shared" si="95"/>
        <v>47981.546649641859</v>
      </c>
      <c r="AA19" s="69">
        <f t="shared" si="95"/>
        <v>47988.231309234499</v>
      </c>
      <c r="AB19" s="69">
        <f t="shared" si="95"/>
        <v>47994.916900115881</v>
      </c>
      <c r="AC19" s="69">
        <f t="shared" si="95"/>
        <v>48001.603422415741</v>
      </c>
      <c r="AD19" s="69">
        <f t="shared" si="95"/>
        <v>48008.29087626384</v>
      </c>
      <c r="AE19" s="69">
        <f t="shared" si="95"/>
        <v>48014.979261789966</v>
      </c>
      <c r="AF19" s="69">
        <f t="shared" si="95"/>
        <v>48021.668579123907</v>
      </c>
      <c r="AG19" s="69">
        <f t="shared" si="95"/>
        <v>48028.358828395489</v>
      </c>
      <c r="AH19" s="69">
        <f t="shared" si="95"/>
        <v>48035.050009734543</v>
      </c>
      <c r="AI19" s="69">
        <f t="shared" si="95"/>
        <v>48041.742123270924</v>
      </c>
      <c r="AJ19" s="69">
        <f t="shared" si="95"/>
        <v>48048.435169134507</v>
      </c>
      <c r="AK19" s="69">
        <f t="shared" si="95"/>
        <v>48055.129147455176</v>
      </c>
      <c r="AL19" s="69">
        <f t="shared" si="95"/>
        <v>48061.824058362843</v>
      </c>
      <c r="AM19" s="69">
        <f t="shared" si="95"/>
        <v>48068.519901987427</v>
      </c>
      <c r="AN19" s="69">
        <f t="shared" si="95"/>
        <v>48075.216678458877</v>
      </c>
      <c r="AO19" s="69">
        <f t="shared" si="95"/>
        <v>48081.914387907149</v>
      </c>
      <c r="AP19" s="69">
        <f t="shared" si="95"/>
        <v>48088.613030462227</v>
      </c>
      <c r="AQ19" s="69">
        <f t="shared" si="95"/>
        <v>48095.312606254112</v>
      </c>
      <c r="AR19" s="69">
        <f t="shared" si="95"/>
        <v>48102.01311541281</v>
      </c>
      <c r="AS19" s="69">
        <f t="shared" si="95"/>
        <v>48108.714558068365</v>
      </c>
      <c r="AT19" s="69">
        <f t="shared" si="95"/>
        <v>48115.416934350826</v>
      </c>
      <c r="AU19" s="69">
        <f t="shared" si="95"/>
        <v>48122.120244390266</v>
      </c>
      <c r="AV19" s="69">
        <f t="shared" si="95"/>
        <v>48128.824488316764</v>
      </c>
      <c r="AW19" s="69">
        <f t="shared" si="95"/>
        <v>48135.529666260438</v>
      </c>
      <c r="AX19" s="69">
        <f t="shared" si="95"/>
        <v>48142.235778351409</v>
      </c>
      <c r="AY19" s="69">
        <f t="shared" si="95"/>
        <v>48148.942824719816</v>
      </c>
      <c r="AZ19" s="69">
        <f t="shared" si="95"/>
        <v>48155.650805495825</v>
      </c>
      <c r="BA19" s="69">
        <f t="shared" si="95"/>
        <v>48162.359720809611</v>
      </c>
      <c r="BB19" s="69">
        <f t="shared" si="95"/>
        <v>48169.069570791376</v>
      </c>
      <c r="BC19" s="69">
        <f t="shared" si="95"/>
        <v>48175.780355571333</v>
      </c>
      <c r="BD19" s="69">
        <f t="shared" si="95"/>
        <v>48182.492075279712</v>
      </c>
      <c r="BE19" s="69">
        <f t="shared" si="95"/>
        <v>48189.204730046768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48523.635734210897</v>
      </c>
      <c r="DG19" s="108">
        <f t="shared" si="15"/>
        <v>48530.395916191883</v>
      </c>
      <c r="DH19" s="108">
        <f t="shared" si="15"/>
        <v>48537.157039983176</v>
      </c>
      <c r="DI19" s="108">
        <f t="shared" si="15"/>
        <v>48543.919105715984</v>
      </c>
      <c r="DJ19" s="108">
        <f t="shared" si="15"/>
        <v>52306.107135914441</v>
      </c>
      <c r="DK19" s="108">
        <f t="shared" si="15"/>
        <v>52313.394281603447</v>
      </c>
      <c r="DL19" s="108">
        <f t="shared" si="15"/>
        <v>52320.682442517929</v>
      </c>
      <c r="DM19" s="108">
        <f t="shared" si="15"/>
        <v>52327.971618799318</v>
      </c>
      <c r="DN19" s="108">
        <f t="shared" si="15"/>
        <v>46404.825426800184</v>
      </c>
      <c r="DO19" s="108">
        <f t="shared" si="15"/>
        <v>46411.290421847116</v>
      </c>
      <c r="DP19" s="108">
        <f t="shared" si="15"/>
        <v>46417.756317579711</v>
      </c>
      <c r="DQ19" s="108">
        <f t="shared" si="15"/>
        <v>46424.223114123459</v>
      </c>
      <c r="DR19" s="108">
        <f t="shared" si="15"/>
        <v>46430.690811603839</v>
      </c>
      <c r="DS19" s="108">
        <f t="shared" si="15"/>
        <v>47504.899619446311</v>
      </c>
      <c r="DT19" s="108">
        <f t="shared" si="15"/>
        <v>47511.517873861019</v>
      </c>
      <c r="DU19" s="108">
        <f t="shared" si="15"/>
        <v>47518.137050313075</v>
      </c>
      <c r="DV19" s="108">
        <f t="shared" si="90"/>
        <v>47524.757148930934</v>
      </c>
      <c r="DW19" s="108">
        <f t="shared" si="90"/>
        <v>46881.264206983229</v>
      </c>
      <c r="DX19" s="108">
        <f t="shared" si="90"/>
        <v>46887.795578195262</v>
      </c>
      <c r="DY19" s="108">
        <f t="shared" si="90"/>
        <v>46894.327859340308</v>
      </c>
      <c r="DZ19" s="108">
        <f t="shared" si="90"/>
        <v>46900.861050545136</v>
      </c>
      <c r="EA19" s="108">
        <f t="shared" si="90"/>
        <v>48107.427478578204</v>
      </c>
      <c r="EB19" s="108">
        <f t="shared" si="90"/>
        <v>48114.129675548225</v>
      </c>
      <c r="EC19" s="108">
        <f t="shared" si="90"/>
        <v>48120.832806250241</v>
      </c>
      <c r="ED19" s="108">
        <f t="shared" si="90"/>
        <v>48127.536870814336</v>
      </c>
      <c r="EE19" s="108">
        <f t="shared" si="90"/>
        <v>48134.241869370613</v>
      </c>
      <c r="EF19" s="108">
        <f t="shared" si="90"/>
        <v>47866.406752919407</v>
      </c>
      <c r="EG19" s="108">
        <f t="shared" si="90"/>
        <v>47873.075371532366</v>
      </c>
      <c r="EH19" s="108">
        <f t="shared" si="90"/>
        <v>47879.744919199264</v>
      </c>
      <c r="EI19" s="108">
        <f t="shared" si="90"/>
        <v>47886.415396049553</v>
      </c>
      <c r="EJ19" s="108">
        <f t="shared" si="90"/>
        <v>48082.945773794389</v>
      </c>
      <c r="EK19" s="108">
        <f t="shared" si="90"/>
        <v>48089.644560039364</v>
      </c>
      <c r="EL19" s="108">
        <f t="shared" si="91"/>
        <v>48096.344279541161</v>
      </c>
      <c r="EM19" s="108">
        <f t="shared" si="91"/>
        <v>48103.044932429802</v>
      </c>
      <c r="EN19" s="108">
        <f t="shared" si="91"/>
        <v>52506.063043738162</v>
      </c>
      <c r="EO19" s="108">
        <f t="shared" si="91"/>
        <v>52513.378046744634</v>
      </c>
      <c r="EP19" s="108">
        <f t="shared" si="91"/>
        <v>52520.694068857578</v>
      </c>
      <c r="EQ19" s="108">
        <f t="shared" si="91"/>
        <v>52528.011110218991</v>
      </c>
      <c r="ER19" s="108">
        <f t="shared" si="91"/>
        <v>52535.32917097085</v>
      </c>
      <c r="ES19" s="108">
        <f t="shared" si="91"/>
        <v>50754.137518054522</v>
      </c>
      <c r="ET19" s="108">
        <f t="shared" si="91"/>
        <v>50761.20844752463</v>
      </c>
      <c r="EU19" s="108">
        <f t="shared" si="91"/>
        <v>50768.280362097554</v>
      </c>
      <c r="EV19" s="108">
        <f t="shared" si="91"/>
        <v>50775.353261910524</v>
      </c>
      <c r="EW19" s="108">
        <f t="shared" si="91"/>
        <v>50742.100574297372</v>
      </c>
      <c r="EX19" s="108">
        <f t="shared" si="91"/>
        <v>50749.169826812962</v>
      </c>
      <c r="EY19" s="108">
        <f t="shared" si="91"/>
        <v>50756.240064197737</v>
      </c>
      <c r="EZ19" s="108">
        <f t="shared" si="91"/>
        <v>50763.311286588898</v>
      </c>
      <c r="FA19" s="108">
        <f t="shared" si="91"/>
        <v>46540.786787139645</v>
      </c>
      <c r="FB19" s="108">
        <f t="shared" si="92"/>
        <v>46547.27072395639</v>
      </c>
      <c r="FC19" s="108">
        <f t="shared" si="92"/>
        <v>46553.755564097708</v>
      </c>
      <c r="FD19" s="108">
        <f t="shared" si="92"/>
        <v>46560.241307689459</v>
      </c>
      <c r="FE19" s="108">
        <f t="shared" si="92"/>
        <v>46566.727954857502</v>
      </c>
    </row>
    <row r="20" spans="1:161" ht="15.75" x14ac:dyDescent="0.25">
      <c r="A20" s="47" t="s">
        <v>195</v>
      </c>
      <c r="B20" s="12">
        <f>'Urb proj of all 25 ARs '!S20</f>
        <v>158839.21291230526</v>
      </c>
      <c r="C20" s="12">
        <f>'Urb proj of all 25 ARs '!T20</f>
        <v>159994.02105046582</v>
      </c>
      <c r="D20" s="100">
        <f t="shared" si="10"/>
        <v>7.2702962762609862E-3</v>
      </c>
      <c r="E20" s="101">
        <f t="shared" si="11"/>
        <v>1.3931730132532572E-4</v>
      </c>
      <c r="F20" s="69">
        <f t="shared" si="12"/>
        <v>158861.34196279285</v>
      </c>
      <c r="G20" s="69">
        <f t="shared" si="13"/>
        <v>158883.47409624004</v>
      </c>
      <c r="H20" s="69">
        <f>G20*(1+$E$20)</f>
        <v>158905.60931307633</v>
      </c>
      <c r="I20" s="69">
        <f t="shared" ref="I20:BE20" si="96">H20*(1+$E$20)</f>
        <v>158927.74761373128</v>
      </c>
      <c r="J20" s="69">
        <f t="shared" si="96"/>
        <v>158949.88899863453</v>
      </c>
      <c r="K20" s="69">
        <f t="shared" si="96"/>
        <v>158972.03346821578</v>
      </c>
      <c r="L20" s="69">
        <f t="shared" si="96"/>
        <v>158994.18102290478</v>
      </c>
      <c r="M20" s="69">
        <f t="shared" si="96"/>
        <v>159016.33166313134</v>
      </c>
      <c r="N20" s="69">
        <f t="shared" si="96"/>
        <v>159038.4853893253</v>
      </c>
      <c r="O20" s="69">
        <f t="shared" si="96"/>
        <v>159060.64220191661</v>
      </c>
      <c r="P20" s="69">
        <f t="shared" si="96"/>
        <v>159082.80210133526</v>
      </c>
      <c r="Q20" s="69">
        <f t="shared" si="96"/>
        <v>159104.96508801129</v>
      </c>
      <c r="R20" s="69">
        <f t="shared" si="96"/>
        <v>159127.1311623748</v>
      </c>
      <c r="S20" s="69">
        <f t="shared" si="96"/>
        <v>159149.30032485598</v>
      </c>
      <c r="T20" s="69">
        <f t="shared" si="96"/>
        <v>159171.47257588507</v>
      </c>
      <c r="U20" s="69">
        <f t="shared" si="96"/>
        <v>159193.64791589233</v>
      </c>
      <c r="V20" s="69">
        <f t="shared" si="96"/>
        <v>159215.8263453081</v>
      </c>
      <c r="W20" s="69">
        <f t="shared" si="96"/>
        <v>159238.00786456282</v>
      </c>
      <c r="X20" s="69">
        <f t="shared" si="96"/>
        <v>159260.19247408694</v>
      </c>
      <c r="Y20" s="69">
        <f t="shared" si="96"/>
        <v>159282.38017431099</v>
      </c>
      <c r="Z20" s="69">
        <f t="shared" si="96"/>
        <v>159304.57096566557</v>
      </c>
      <c r="AA20" s="69">
        <f t="shared" si="96"/>
        <v>159326.76484858128</v>
      </c>
      <c r="AB20" s="69">
        <f t="shared" si="96"/>
        <v>159348.96182348888</v>
      </c>
      <c r="AC20" s="69">
        <f t="shared" si="96"/>
        <v>159371.16189081912</v>
      </c>
      <c r="AD20" s="69">
        <f t="shared" si="96"/>
        <v>159393.36505100282</v>
      </c>
      <c r="AE20" s="69">
        <f t="shared" si="96"/>
        <v>159415.57130447088</v>
      </c>
      <c r="AF20" s="69">
        <f t="shared" si="96"/>
        <v>159437.78065165426</v>
      </c>
      <c r="AG20" s="69">
        <f t="shared" si="96"/>
        <v>159459.99309298396</v>
      </c>
      <c r="AH20" s="69">
        <f t="shared" si="96"/>
        <v>159482.20862889104</v>
      </c>
      <c r="AI20" s="69">
        <f t="shared" si="96"/>
        <v>159504.4272598066</v>
      </c>
      <c r="AJ20" s="69">
        <f t="shared" si="96"/>
        <v>159526.64898616189</v>
      </c>
      <c r="AK20" s="69">
        <f t="shared" si="96"/>
        <v>159548.8738083881</v>
      </c>
      <c r="AL20" s="69">
        <f t="shared" si="96"/>
        <v>159571.10172691659</v>
      </c>
      <c r="AM20" s="69">
        <f t="shared" si="96"/>
        <v>159593.3327421787</v>
      </c>
      <c r="AN20" s="69">
        <f t="shared" si="96"/>
        <v>159615.56685460586</v>
      </c>
      <c r="AO20" s="69">
        <f t="shared" si="96"/>
        <v>159637.80406462954</v>
      </c>
      <c r="AP20" s="69">
        <f t="shared" si="96"/>
        <v>159660.04437268132</v>
      </c>
      <c r="AQ20" s="69">
        <f t="shared" si="96"/>
        <v>159682.28777919282</v>
      </c>
      <c r="AR20" s="69">
        <f t="shared" si="96"/>
        <v>159704.53428459566</v>
      </c>
      <c r="AS20" s="69">
        <f t="shared" si="96"/>
        <v>159726.78388932161</v>
      </c>
      <c r="AT20" s="69">
        <f t="shared" si="96"/>
        <v>159749.03659380245</v>
      </c>
      <c r="AU20" s="69">
        <f t="shared" si="96"/>
        <v>159771.29239847002</v>
      </c>
      <c r="AV20" s="69">
        <f t="shared" si="96"/>
        <v>159793.55130375622</v>
      </c>
      <c r="AW20" s="69">
        <f t="shared" si="96"/>
        <v>159815.81331009304</v>
      </c>
      <c r="AX20" s="69">
        <f t="shared" si="96"/>
        <v>159838.0784179125</v>
      </c>
      <c r="AY20" s="69">
        <f t="shared" si="96"/>
        <v>159860.34662764671</v>
      </c>
      <c r="AZ20" s="69">
        <f t="shared" si="96"/>
        <v>159882.61793972779</v>
      </c>
      <c r="BA20" s="69">
        <f t="shared" si="96"/>
        <v>159904.89235458797</v>
      </c>
      <c r="BB20" s="69">
        <f t="shared" si="96"/>
        <v>159927.16987265952</v>
      </c>
      <c r="BC20" s="69">
        <f t="shared" si="96"/>
        <v>159949.45049437479</v>
      </c>
      <c r="BD20" s="69">
        <f t="shared" si="96"/>
        <v>159971.73422016614</v>
      </c>
      <c r="BE20" s="69">
        <f t="shared" si="96"/>
        <v>159994.02105046602</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173863.20160292709</v>
      </c>
      <c r="DG20" s="108">
        <f t="shared" si="15"/>
        <v>173887.42375497421</v>
      </c>
      <c r="DH20" s="108">
        <f t="shared" si="15"/>
        <v>173911.64928158617</v>
      </c>
      <c r="DI20" s="108">
        <f t="shared" si="15"/>
        <v>173935.87818323312</v>
      </c>
      <c r="DJ20" s="108">
        <f t="shared" si="15"/>
        <v>198077.82905623512</v>
      </c>
      <c r="DK20" s="108">
        <f t="shared" si="15"/>
        <v>198105.4247248316</v>
      </c>
      <c r="DL20" s="108">
        <f t="shared" si="15"/>
        <v>198133.02423798217</v>
      </c>
      <c r="DM20" s="108">
        <f t="shared" si="15"/>
        <v>198160.62759622245</v>
      </c>
      <c r="DN20" s="108">
        <f t="shared" si="15"/>
        <v>176318.4394345094</v>
      </c>
      <c r="DO20" s="108">
        <f t="shared" si="15"/>
        <v>176343.00364366532</v>
      </c>
      <c r="DP20" s="108">
        <f t="shared" si="15"/>
        <v>176367.57127504054</v>
      </c>
      <c r="DQ20" s="108">
        <f t="shared" si="15"/>
        <v>176392.1423291119</v>
      </c>
      <c r="DR20" s="108">
        <f t="shared" si="15"/>
        <v>176416.71680635618</v>
      </c>
      <c r="DS20" s="108">
        <f t="shared" si="15"/>
        <v>179224.58974160577</v>
      </c>
      <c r="DT20" s="108">
        <f t="shared" si="15"/>
        <v>179249.55882777972</v>
      </c>
      <c r="DU20" s="108">
        <f t="shared" si="15"/>
        <v>179274.53139257937</v>
      </c>
      <c r="DV20" s="108">
        <f t="shared" si="90"/>
        <v>179299.50743648934</v>
      </c>
      <c r="DW20" s="108">
        <f t="shared" si="90"/>
        <v>182092.53997578207</v>
      </c>
      <c r="DX20" s="108">
        <f t="shared" si="90"/>
        <v>182117.90861704297</v>
      </c>
      <c r="DY20" s="108">
        <f t="shared" si="90"/>
        <v>182143.28079259451</v>
      </c>
      <c r="DZ20" s="108">
        <f t="shared" si="90"/>
        <v>182168.65650292911</v>
      </c>
      <c r="EA20" s="108">
        <f t="shared" si="90"/>
        <v>185111.81242270101</v>
      </c>
      <c r="EB20" s="108">
        <f t="shared" si="90"/>
        <v>185137.60170085117</v>
      </c>
      <c r="EC20" s="108">
        <f t="shared" si="90"/>
        <v>185163.39457189396</v>
      </c>
      <c r="ED20" s="108">
        <f t="shared" si="90"/>
        <v>185189.19103632995</v>
      </c>
      <c r="EE20" s="108">
        <f t="shared" si="90"/>
        <v>185214.99109465975</v>
      </c>
      <c r="EF20" s="108">
        <f t="shared" si="90"/>
        <v>194669.66770354917</v>
      </c>
      <c r="EG20" s="108">
        <f t="shared" si="90"/>
        <v>194696.78855630354</v>
      </c>
      <c r="EH20" s="108">
        <f t="shared" si="90"/>
        <v>194723.91318746193</v>
      </c>
      <c r="EI20" s="108">
        <f t="shared" si="90"/>
        <v>194751.04159755071</v>
      </c>
      <c r="EJ20" s="108">
        <f t="shared" si="90"/>
        <v>197855.31467280627</v>
      </c>
      <c r="EK20" s="108">
        <f t="shared" si="90"/>
        <v>197882.87934129935</v>
      </c>
      <c r="EL20" s="108">
        <f t="shared" si="91"/>
        <v>197910.44785002767</v>
      </c>
      <c r="EM20" s="108">
        <f t="shared" si="91"/>
        <v>197938.02019952625</v>
      </c>
      <c r="EN20" s="108">
        <f t="shared" si="91"/>
        <v>213602.91211738824</v>
      </c>
      <c r="EO20" s="108">
        <f t="shared" si="91"/>
        <v>213632.67069865964</v>
      </c>
      <c r="EP20" s="108">
        <f t="shared" si="91"/>
        <v>213662.4334258163</v>
      </c>
      <c r="EQ20" s="108">
        <f t="shared" si="91"/>
        <v>213692.20029943579</v>
      </c>
      <c r="ER20" s="108">
        <f t="shared" si="91"/>
        <v>213721.97132009576</v>
      </c>
      <c r="ES20" s="108">
        <f t="shared" si="91"/>
        <v>191745.21995461351</v>
      </c>
      <c r="ET20" s="108">
        <f t="shared" si="91"/>
        <v>191771.93338119963</v>
      </c>
      <c r="EU20" s="108">
        <f t="shared" si="91"/>
        <v>191798.65052942824</v>
      </c>
      <c r="EV20" s="108">
        <f t="shared" si="91"/>
        <v>191825.37139981781</v>
      </c>
      <c r="EW20" s="108">
        <f t="shared" si="91"/>
        <v>188975.5565309081</v>
      </c>
      <c r="EX20" s="108">
        <f t="shared" si="91"/>
        <v>189001.88409546044</v>
      </c>
      <c r="EY20" s="108">
        <f t="shared" si="91"/>
        <v>189028.21532789801</v>
      </c>
      <c r="EZ20" s="108">
        <f t="shared" si="91"/>
        <v>189054.55022873179</v>
      </c>
      <c r="FA20" s="108">
        <f t="shared" si="91"/>
        <v>175228.28081631483</v>
      </c>
      <c r="FB20" s="108">
        <f t="shared" si="92"/>
        <v>175252.69314751404</v>
      </c>
      <c r="FC20" s="108">
        <f t="shared" si="92"/>
        <v>175277.10887977335</v>
      </c>
      <c r="FD20" s="108">
        <f t="shared" si="92"/>
        <v>175301.5280135666</v>
      </c>
      <c r="FE20" s="108">
        <f t="shared" si="92"/>
        <v>175325.95054936764</v>
      </c>
    </row>
    <row r="21" spans="1:161" ht="15.75" x14ac:dyDescent="0.25">
      <c r="A21" s="47" t="s">
        <v>180</v>
      </c>
      <c r="B21" s="12">
        <f>'Urb proj of all 25 ARs '!S21</f>
        <v>87439.307434035713</v>
      </c>
      <c r="C21" s="12">
        <f>'Urb proj of all 25 ARs '!T21</f>
        <v>88075.017105272229</v>
      </c>
      <c r="D21" s="100">
        <f t="shared" si="10"/>
        <v>7.2702962762610669E-3</v>
      </c>
      <c r="E21" s="101">
        <f t="shared" si="11"/>
        <v>1.3931730132532572E-4</v>
      </c>
      <c r="F21" s="69">
        <f t="shared" si="12"/>
        <v>87451.489242377182</v>
      </c>
      <c r="G21" s="69">
        <f t="shared" si="13"/>
        <v>87463.672747855308</v>
      </c>
      <c r="H21" s="69">
        <f>G21*(1+$E$21)</f>
        <v>87475.857950706544</v>
      </c>
      <c r="I21" s="69">
        <f t="shared" ref="I21:BE21" si="97">H21*(1+$E$21)</f>
        <v>87488.04485116736</v>
      </c>
      <c r="J21" s="69">
        <f t="shared" si="97"/>
        <v>87500.233449474254</v>
      </c>
      <c r="K21" s="69">
        <f t="shared" si="97"/>
        <v>87512.423745863765</v>
      </c>
      <c r="L21" s="69">
        <f t="shared" si="97"/>
        <v>87524.615740572481</v>
      </c>
      <c r="M21" s="69">
        <f t="shared" si="97"/>
        <v>87536.809433836999</v>
      </c>
      <c r="N21" s="69">
        <f t="shared" si="97"/>
        <v>87549.00482589395</v>
      </c>
      <c r="O21" s="69">
        <f t="shared" si="97"/>
        <v>87561.201916980004</v>
      </c>
      <c r="P21" s="69">
        <f t="shared" si="97"/>
        <v>87573.400707331879</v>
      </c>
      <c r="Q21" s="69">
        <f t="shared" si="97"/>
        <v>87585.601197186304</v>
      </c>
      <c r="R21" s="69">
        <f t="shared" si="97"/>
        <v>87597.803386780055</v>
      </c>
      <c r="S21" s="69">
        <f t="shared" si="97"/>
        <v>87610.007276349934</v>
      </c>
      <c r="T21" s="69">
        <f t="shared" si="97"/>
        <v>87622.212866132773</v>
      </c>
      <c r="U21" s="69">
        <f t="shared" si="97"/>
        <v>87634.420156365435</v>
      </c>
      <c r="V21" s="69">
        <f t="shared" si="97"/>
        <v>87646.629147284824</v>
      </c>
      <c r="W21" s="69">
        <f t="shared" si="97"/>
        <v>87658.83983912789</v>
      </c>
      <c r="X21" s="69">
        <f t="shared" si="97"/>
        <v>87671.05223213158</v>
      </c>
      <c r="Y21" s="69">
        <f t="shared" si="97"/>
        <v>87683.266326532917</v>
      </c>
      <c r="Z21" s="69">
        <f t="shared" si="97"/>
        <v>87695.482122568923</v>
      </c>
      <c r="AA21" s="69">
        <f t="shared" si="97"/>
        <v>87707.699620476662</v>
      </c>
      <c r="AB21" s="69">
        <f t="shared" si="97"/>
        <v>87719.918820493243</v>
      </c>
      <c r="AC21" s="69">
        <f t="shared" si="97"/>
        <v>87732.139722855791</v>
      </c>
      <c r="AD21" s="69">
        <f t="shared" si="97"/>
        <v>87744.362327801471</v>
      </c>
      <c r="AE21" s="69">
        <f t="shared" si="97"/>
        <v>87756.586635567495</v>
      </c>
      <c r="AF21" s="69">
        <f t="shared" si="97"/>
        <v>87768.812646391088</v>
      </c>
      <c r="AG21" s="69">
        <f t="shared" si="97"/>
        <v>87781.040360509505</v>
      </c>
      <c r="AH21" s="69">
        <f t="shared" si="97"/>
        <v>87793.269778160058</v>
      </c>
      <c r="AI21" s="69">
        <f t="shared" si="97"/>
        <v>87805.500899580074</v>
      </c>
      <c r="AJ21" s="69">
        <f t="shared" si="97"/>
        <v>87817.733725006925</v>
      </c>
      <c r="AK21" s="69">
        <f t="shared" si="97"/>
        <v>87829.968254677995</v>
      </c>
      <c r="AL21" s="69">
        <f t="shared" si="97"/>
        <v>87842.204488830728</v>
      </c>
      <c r="AM21" s="69">
        <f t="shared" si="97"/>
        <v>87854.442427702583</v>
      </c>
      <c r="AN21" s="69">
        <f t="shared" si="97"/>
        <v>87866.682071531046</v>
      </c>
      <c r="AO21" s="69">
        <f t="shared" si="97"/>
        <v>87878.923420553663</v>
      </c>
      <c r="AP21" s="69">
        <f t="shared" si="97"/>
        <v>87891.166475007994</v>
      </c>
      <c r="AQ21" s="69">
        <f t="shared" si="97"/>
        <v>87903.411235131629</v>
      </c>
      <c r="AR21" s="69">
        <f t="shared" si="97"/>
        <v>87915.657701162199</v>
      </c>
      <c r="AS21" s="69">
        <f t="shared" si="97"/>
        <v>87927.905873337368</v>
      </c>
      <c r="AT21" s="69">
        <f t="shared" si="97"/>
        <v>87940.155751894825</v>
      </c>
      <c r="AU21" s="69">
        <f t="shared" si="97"/>
        <v>87952.407337072305</v>
      </c>
      <c r="AV21" s="69">
        <f t="shared" si="97"/>
        <v>87964.660629107573</v>
      </c>
      <c r="AW21" s="69">
        <f t="shared" si="97"/>
        <v>87976.915628238421</v>
      </c>
      <c r="AX21" s="69">
        <f t="shared" si="97"/>
        <v>87989.172334702671</v>
      </c>
      <c r="AY21" s="69">
        <f t="shared" si="97"/>
        <v>88001.430748738188</v>
      </c>
      <c r="AZ21" s="69">
        <f t="shared" si="97"/>
        <v>88013.690870582868</v>
      </c>
      <c r="BA21" s="69">
        <f t="shared" si="97"/>
        <v>88025.952700474634</v>
      </c>
      <c r="BB21" s="69">
        <f t="shared" si="97"/>
        <v>88038.216238651454</v>
      </c>
      <c r="BC21" s="69">
        <f t="shared" si="97"/>
        <v>88050.481485351323</v>
      </c>
      <c r="BD21" s="69">
        <f t="shared" si="97"/>
        <v>88062.748440812255</v>
      </c>
      <c r="BE21" s="69">
        <f t="shared" si="97"/>
        <v>88075.017105272316</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106170.65049514691</v>
      </c>
      <c r="DG21" s="108">
        <f t="shared" si="15"/>
        <v>106185.44190365385</v>
      </c>
      <c r="DH21" s="108">
        <f t="shared" si="15"/>
        <v>106200.2353728599</v>
      </c>
      <c r="DI21" s="108">
        <f t="shared" si="15"/>
        <v>106215.03090305217</v>
      </c>
      <c r="DJ21" s="108">
        <f t="shared" si="15"/>
        <v>119255.56475967226</v>
      </c>
      <c r="DK21" s="108">
        <f t="shared" si="15"/>
        <v>119272.17912312259</v>
      </c>
      <c r="DL21" s="108">
        <f t="shared" si="15"/>
        <v>119288.79580124121</v>
      </c>
      <c r="DM21" s="108">
        <f t="shared" si="15"/>
        <v>119305.4147943506</v>
      </c>
      <c r="DN21" s="108">
        <f t="shared" si="15"/>
        <v>100659.38929248917</v>
      </c>
      <c r="DO21" s="108">
        <f t="shared" si="15"/>
        <v>100673.41288695844</v>
      </c>
      <c r="DP21" s="108">
        <f t="shared" si="15"/>
        <v>100687.43843515706</v>
      </c>
      <c r="DQ21" s="108">
        <f t="shared" si="15"/>
        <v>100701.46593735721</v>
      </c>
      <c r="DR21" s="108">
        <f t="shared" si="15"/>
        <v>100715.49539383111</v>
      </c>
      <c r="DS21" s="108">
        <f t="shared" si="15"/>
        <v>103618.8841944914</v>
      </c>
      <c r="DT21" s="108">
        <f t="shared" si="15"/>
        <v>103633.32009780373</v>
      </c>
      <c r="DU21" s="108">
        <f t="shared" si="15"/>
        <v>103647.75801228713</v>
      </c>
      <c r="DV21" s="108">
        <f t="shared" si="90"/>
        <v>103662.19793822183</v>
      </c>
      <c r="DW21" s="108">
        <f t="shared" si="90"/>
        <v>104949.45545477499</v>
      </c>
      <c r="DX21" s="108">
        <f t="shared" si="90"/>
        <v>104964.0767296845</v>
      </c>
      <c r="DY21" s="108">
        <f t="shared" si="90"/>
        <v>104978.70004159059</v>
      </c>
      <c r="DZ21" s="108">
        <f t="shared" si="90"/>
        <v>104993.32539077703</v>
      </c>
      <c r="EA21" s="108">
        <f t="shared" si="90"/>
        <v>112037.83164163274</v>
      </c>
      <c r="EB21" s="108">
        <f t="shared" si="90"/>
        <v>112053.44044998339</v>
      </c>
      <c r="EC21" s="108">
        <f t="shared" si="90"/>
        <v>112069.0514329111</v>
      </c>
      <c r="ED21" s="108">
        <f t="shared" si="90"/>
        <v>112084.66459071882</v>
      </c>
      <c r="EE21" s="108">
        <f t="shared" si="90"/>
        <v>112100.27992370956</v>
      </c>
      <c r="EF21" s="108">
        <f t="shared" si="90"/>
        <v>110517.05366606552</v>
      </c>
      <c r="EG21" s="108">
        <f t="shared" si="90"/>
        <v>110532.45060373269</v>
      </c>
      <c r="EH21" s="108">
        <f t="shared" si="90"/>
        <v>110547.84968645968</v>
      </c>
      <c r="EI21" s="108">
        <f t="shared" si="90"/>
        <v>110563.25091454531</v>
      </c>
      <c r="EJ21" s="108">
        <f t="shared" si="90"/>
        <v>117957.31898698937</v>
      </c>
      <c r="EK21" s="108">
        <f t="shared" si="90"/>
        <v>117973.7524823422</v>
      </c>
      <c r="EL21" s="108">
        <f t="shared" si="91"/>
        <v>117990.18826716526</v>
      </c>
      <c r="EM21" s="108">
        <f t="shared" si="91"/>
        <v>118006.62634177752</v>
      </c>
      <c r="EN21" s="108">
        <f t="shared" si="91"/>
        <v>126693.36219845906</v>
      </c>
      <c r="EO21" s="108">
        <f t="shared" si="91"/>
        <v>126711.01277577638</v>
      </c>
      <c r="EP21" s="108">
        <f t="shared" si="91"/>
        <v>126728.66581212451</v>
      </c>
      <c r="EQ21" s="108">
        <f t="shared" si="91"/>
        <v>126746.32130784601</v>
      </c>
      <c r="ER21" s="108">
        <f t="shared" si="91"/>
        <v>126763.97926328355</v>
      </c>
      <c r="ES21" s="108">
        <f t="shared" si="91"/>
        <v>121429.91047161761</v>
      </c>
      <c r="ET21" s="108">
        <f t="shared" si="91"/>
        <v>121446.82775904468</v>
      </c>
      <c r="EU21" s="108">
        <f t="shared" si="91"/>
        <v>121463.7474033426</v>
      </c>
      <c r="EV21" s="108">
        <f t="shared" si="91"/>
        <v>121480.66940483969</v>
      </c>
      <c r="EW21" s="108">
        <f t="shared" si="91"/>
        <v>114644.96141500337</v>
      </c>
      <c r="EX21" s="108">
        <f t="shared" si="91"/>
        <v>114660.93344163826</v>
      </c>
      <c r="EY21" s="108">
        <f t="shared" si="91"/>
        <v>114676.90769345278</v>
      </c>
      <c r="EZ21" s="108">
        <f t="shared" si="91"/>
        <v>114692.88417075697</v>
      </c>
      <c r="FA21" s="108">
        <f t="shared" si="91"/>
        <v>103494.52813638873</v>
      </c>
      <c r="FB21" s="108">
        <f t="shared" si="92"/>
        <v>103508.94671475064</v>
      </c>
      <c r="FC21" s="108">
        <f t="shared" si="92"/>
        <v>103523.36730186996</v>
      </c>
      <c r="FD21" s="108">
        <f t="shared" si="92"/>
        <v>103537.78989802656</v>
      </c>
      <c r="FE21" s="108">
        <f t="shared" si="92"/>
        <v>103552.21450350035</v>
      </c>
    </row>
    <row r="22" spans="1:161" ht="15.75" x14ac:dyDescent="0.25">
      <c r="A22" s="47" t="s">
        <v>181</v>
      </c>
      <c r="B22" s="12">
        <f>'Urb proj of all 25 ARs '!S22</f>
        <v>260306.6214091951</v>
      </c>
      <c r="C22" s="12">
        <f>'Urb proj of all 25 ARs '!T22</f>
        <v>262199.12766951247</v>
      </c>
      <c r="D22" s="100">
        <f t="shared" si="10"/>
        <v>7.2702962762610729E-3</v>
      </c>
      <c r="E22" s="101">
        <f t="shared" si="11"/>
        <v>1.3931730132532572E-4</v>
      </c>
      <c r="F22" s="69">
        <f t="shared" si="12"/>
        <v>260342.88662520694</v>
      </c>
      <c r="G22" s="69">
        <f t="shared" si="13"/>
        <v>260379.15689359081</v>
      </c>
      <c r="H22" s="69">
        <f>G22*(1+$E$22)</f>
        <v>260415.43221505059</v>
      </c>
      <c r="I22" s="69">
        <f t="shared" ref="I22:BD22" si="98">H22*(1+$E$22)</f>
        <v>260451.71259029026</v>
      </c>
      <c r="J22" s="69">
        <f t="shared" si="98"/>
        <v>260487.99802001391</v>
      </c>
      <c r="K22" s="69">
        <f t="shared" si="98"/>
        <v>260524.2885049257</v>
      </c>
      <c r="L22" s="69">
        <f t="shared" si="98"/>
        <v>260560.58404572992</v>
      </c>
      <c r="M22" s="69">
        <f t="shared" si="98"/>
        <v>260596.88464313094</v>
      </c>
      <c r="N22" s="69">
        <f t="shared" si="98"/>
        <v>260633.19029783321</v>
      </c>
      <c r="O22" s="69">
        <f t="shared" si="98"/>
        <v>260669.50101054131</v>
      </c>
      <c r="P22" s="69">
        <f t="shared" si="98"/>
        <v>260705.8167819599</v>
      </c>
      <c r="Q22" s="69">
        <f t="shared" si="98"/>
        <v>260742.13761279377</v>
      </c>
      <c r="R22" s="69">
        <f t="shared" si="98"/>
        <v>260778.46350374777</v>
      </c>
      <c r="S22" s="69">
        <f t="shared" si="98"/>
        <v>260814.79445552689</v>
      </c>
      <c r="T22" s="69">
        <f t="shared" si="98"/>
        <v>260851.13046883614</v>
      </c>
      <c r="U22" s="69">
        <f t="shared" si="98"/>
        <v>260887.47154438071</v>
      </c>
      <c r="V22" s="69">
        <f t="shared" si="98"/>
        <v>260923.81768286586</v>
      </c>
      <c r="W22" s="69">
        <f t="shared" si="98"/>
        <v>260960.16888499694</v>
      </c>
      <c r="X22" s="69">
        <f t="shared" si="98"/>
        <v>260996.52515147941</v>
      </c>
      <c r="Y22" s="69">
        <f t="shared" si="98"/>
        <v>261032.88648301881</v>
      </c>
      <c r="Z22" s="69">
        <f t="shared" si="98"/>
        <v>261069.2528803208</v>
      </c>
      <c r="AA22" s="69">
        <f t="shared" si="98"/>
        <v>261105.62434409111</v>
      </c>
      <c r="AB22" s="69">
        <f t="shared" si="98"/>
        <v>261142.00087503559</v>
      </c>
      <c r="AC22" s="69">
        <f t="shared" si="98"/>
        <v>261178.3824738602</v>
      </c>
      <c r="AD22" s="69">
        <f t="shared" si="98"/>
        <v>261214.76914127098</v>
      </c>
      <c r="AE22" s="69">
        <f t="shared" si="98"/>
        <v>261251.16087797406</v>
      </c>
      <c r="AF22" s="69">
        <f t="shared" si="98"/>
        <v>261287.5576846757</v>
      </c>
      <c r="AG22" s="69">
        <f t="shared" si="98"/>
        <v>261323.95956208222</v>
      </c>
      <c r="AH22" s="69">
        <f t="shared" si="98"/>
        <v>261360.36651090006</v>
      </c>
      <c r="AI22" s="69">
        <f t="shared" si="98"/>
        <v>261396.77853183576</v>
      </c>
      <c r="AJ22" s="69">
        <f t="shared" si="98"/>
        <v>261433.19562559595</v>
      </c>
      <c r="AK22" s="69">
        <f t="shared" si="98"/>
        <v>261469.61779288738</v>
      </c>
      <c r="AL22" s="69">
        <f t="shared" si="98"/>
        <v>261506.04503441686</v>
      </c>
      <c r="AM22" s="69">
        <f t="shared" si="98"/>
        <v>261542.47735089131</v>
      </c>
      <c r="AN22" s="69">
        <f t="shared" si="98"/>
        <v>261578.91474301778</v>
      </c>
      <c r="AO22" s="69">
        <f t="shared" si="98"/>
        <v>261615.35721150337</v>
      </c>
      <c r="AP22" s="69">
        <f t="shared" si="98"/>
        <v>261651.80475705533</v>
      </c>
      <c r="AQ22" s="69">
        <f t="shared" si="98"/>
        <v>261688.25738038099</v>
      </c>
      <c r="AR22" s="69">
        <f t="shared" si="98"/>
        <v>261724.71508218776</v>
      </c>
      <c r="AS22" s="69">
        <f t="shared" si="98"/>
        <v>261761.17786318314</v>
      </c>
      <c r="AT22" s="69">
        <f t="shared" si="98"/>
        <v>261797.64572407477</v>
      </c>
      <c r="AU22" s="69">
        <f t="shared" si="98"/>
        <v>261834.11866557036</v>
      </c>
      <c r="AV22" s="69">
        <f t="shared" si="98"/>
        <v>261870.59668837776</v>
      </c>
      <c r="AW22" s="69">
        <f t="shared" si="98"/>
        <v>261907.07979320484</v>
      </c>
      <c r="AX22" s="69">
        <f t="shared" si="98"/>
        <v>261943.56798075963</v>
      </c>
      <c r="AY22" s="69">
        <f t="shared" si="98"/>
        <v>261980.06125175024</v>
      </c>
      <c r="AZ22" s="69">
        <f t="shared" si="98"/>
        <v>262016.55960688487</v>
      </c>
      <c r="BA22" s="69">
        <f t="shared" si="98"/>
        <v>262053.06304687186</v>
      </c>
      <c r="BB22" s="69">
        <f t="shared" si="98"/>
        <v>262089.57157241958</v>
      </c>
      <c r="BC22" s="69">
        <f t="shared" si="98"/>
        <v>262126.08518423655</v>
      </c>
      <c r="BD22" s="69">
        <f t="shared" si="98"/>
        <v>262162.60388303141</v>
      </c>
      <c r="BE22" s="69">
        <f>BD22*(1+$E$22)</f>
        <v>262199.12766951282</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293681.19510926824</v>
      </c>
      <c r="DG22" s="108">
        <f t="shared" si="15"/>
        <v>293722.10998082085</v>
      </c>
      <c r="DH22" s="108">
        <f t="shared" si="15"/>
        <v>293763.03055252298</v>
      </c>
      <c r="DI22" s="108">
        <f t="shared" si="15"/>
        <v>293803.95682516869</v>
      </c>
      <c r="DJ22" s="108">
        <f t="shared" si="15"/>
        <v>321615.64557020192</v>
      </c>
      <c r="DK22" s="108">
        <f t="shared" si="15"/>
        <v>321660.45219400676</v>
      </c>
      <c r="DL22" s="108">
        <f t="shared" si="15"/>
        <v>321705.26506014954</v>
      </c>
      <c r="DM22" s="108">
        <f t="shared" si="15"/>
        <v>321750.08416949987</v>
      </c>
      <c r="DN22" s="108">
        <f t="shared" si="15"/>
        <v>284075.23540958005</v>
      </c>
      <c r="DO22" s="108">
        <f t="shared" si="15"/>
        <v>284114.81200475065</v>
      </c>
      <c r="DP22" s="108">
        <f t="shared" si="15"/>
        <v>284154.39411362569</v>
      </c>
      <c r="DQ22" s="108">
        <f t="shared" si="15"/>
        <v>284193.98173697334</v>
      </c>
      <c r="DR22" s="108">
        <f t="shared" si="15"/>
        <v>284233.57487556181</v>
      </c>
      <c r="DS22" s="108">
        <f t="shared" si="15"/>
        <v>288942.62158012216</v>
      </c>
      <c r="DT22" s="108">
        <f t="shared" si="15"/>
        <v>288982.87628639856</v>
      </c>
      <c r="DU22" s="108">
        <f t="shared" si="15"/>
        <v>289023.13660085195</v>
      </c>
      <c r="DV22" s="108">
        <f t="shared" si="90"/>
        <v>289063.40252426377</v>
      </c>
      <c r="DW22" s="108">
        <f t="shared" si="90"/>
        <v>286116.65804726625</v>
      </c>
      <c r="DX22" s="108">
        <f t="shared" si="90"/>
        <v>286156.51904792961</v>
      </c>
      <c r="DY22" s="108">
        <f t="shared" si="90"/>
        <v>286196.38560192008</v>
      </c>
      <c r="DZ22" s="108">
        <f t="shared" si="90"/>
        <v>286236.25771001121</v>
      </c>
      <c r="EA22" s="108">
        <f t="shared" si="90"/>
        <v>299680.07990584482</v>
      </c>
      <c r="EB22" s="108">
        <f t="shared" si="90"/>
        <v>299721.83052583825</v>
      </c>
      <c r="EC22" s="108">
        <f t="shared" si="90"/>
        <v>299763.58696241543</v>
      </c>
      <c r="ED22" s="108">
        <f t="shared" si="90"/>
        <v>299805.34921638662</v>
      </c>
      <c r="EE22" s="108">
        <f t="shared" si="90"/>
        <v>299847.11728856235</v>
      </c>
      <c r="EF22" s="108">
        <f t="shared" si="90"/>
        <v>300000.95806791709</v>
      </c>
      <c r="EG22" s="108">
        <f t="shared" si="90"/>
        <v>300042.75339179009</v>
      </c>
      <c r="EH22" s="108">
        <f t="shared" si="90"/>
        <v>300084.55453847488</v>
      </c>
      <c r="EI22" s="108">
        <f t="shared" si="90"/>
        <v>300126.3615087826</v>
      </c>
      <c r="EJ22" s="108">
        <f t="shared" si="90"/>
        <v>308316.32021577732</v>
      </c>
      <c r="EK22" s="108">
        <f t="shared" si="90"/>
        <v>308359.27401346434</v>
      </c>
      <c r="EL22" s="108">
        <f t="shared" si="91"/>
        <v>308402.23379535857</v>
      </c>
      <c r="EM22" s="108">
        <f t="shared" si="91"/>
        <v>308445.19956229359</v>
      </c>
      <c r="EN22" s="108">
        <f t="shared" si="91"/>
        <v>333124.03116260807</v>
      </c>
      <c r="EO22" s="108">
        <f t="shared" si="91"/>
        <v>333170.44110363623</v>
      </c>
      <c r="EP22" s="108">
        <f t="shared" si="91"/>
        <v>333216.85751037218</v>
      </c>
      <c r="EQ22" s="108">
        <f t="shared" si="91"/>
        <v>333263.28038371663</v>
      </c>
      <c r="ER22" s="108">
        <f t="shared" si="91"/>
        <v>333309.70972457051</v>
      </c>
      <c r="ES22" s="108">
        <f t="shared" si="91"/>
        <v>316315.38516807981</v>
      </c>
      <c r="ET22" s="108">
        <f t="shared" si="91"/>
        <v>316359.45337390911</v>
      </c>
      <c r="EU22" s="108">
        <f t="shared" si="91"/>
        <v>316403.52771920193</v>
      </c>
      <c r="EV22" s="108">
        <f t="shared" si="91"/>
        <v>316447.60820481356</v>
      </c>
      <c r="EW22" s="108">
        <f t="shared" si="91"/>
        <v>310967.39452106308</v>
      </c>
      <c r="EX22" s="108">
        <f t="shared" si="91"/>
        <v>311010.71765926795</v>
      </c>
      <c r="EY22" s="108">
        <f t="shared" si="91"/>
        <v>311054.04683313548</v>
      </c>
      <c r="EZ22" s="108">
        <f t="shared" si="91"/>
        <v>311097.38204350654</v>
      </c>
      <c r="FA22" s="108">
        <f t="shared" si="91"/>
        <v>289040.86821676983</v>
      </c>
      <c r="FB22" s="108">
        <f t="shared" si="92"/>
        <v>289081.13661050249</v>
      </c>
      <c r="FC22" s="108">
        <f t="shared" si="92"/>
        <v>289121.41061431909</v>
      </c>
      <c r="FD22" s="108">
        <f t="shared" si="92"/>
        <v>289161.69022900128</v>
      </c>
      <c r="FE22" s="108">
        <f t="shared" si="92"/>
        <v>289201.97545533068</v>
      </c>
    </row>
    <row r="23" spans="1:161" ht="15.75" x14ac:dyDescent="0.25">
      <c r="A23" s="47" t="s">
        <v>182</v>
      </c>
      <c r="B23" s="12">
        <f>'Urb proj of all 25 ARs '!S23</f>
        <v>549273.51527722843</v>
      </c>
      <c r="C23" s="12">
        <f>'Urb proj of all 25 ARs '!T23</f>
        <v>553266.89646999724</v>
      </c>
      <c r="D23" s="100">
        <f t="shared" si="10"/>
        <v>7.2702962762609714E-3</v>
      </c>
      <c r="E23" s="101">
        <f t="shared" si="11"/>
        <v>1.3931730132532572E-4</v>
      </c>
      <c r="F23" s="69">
        <f t="shared" si="12"/>
        <v>549350.0385810663</v>
      </c>
      <c r="G23" s="69">
        <f t="shared" si="13"/>
        <v>549426.57254592434</v>
      </c>
      <c r="H23" s="69">
        <f>G23*(1+$E$23)</f>
        <v>549503.1171732879</v>
      </c>
      <c r="I23" s="69">
        <f t="shared" ref="I23:BE23" si="99">H23*(1+$E$23)</f>
        <v>549579.67246464232</v>
      </c>
      <c r="J23" s="69">
        <f t="shared" si="99"/>
        <v>549656.2384214733</v>
      </c>
      <c r="K23" s="69">
        <f t="shared" si="99"/>
        <v>549732.81504526676</v>
      </c>
      <c r="L23" s="69">
        <f t="shared" si="99"/>
        <v>549809.40233750886</v>
      </c>
      <c r="M23" s="69">
        <f t="shared" si="99"/>
        <v>549886.00029968587</v>
      </c>
      <c r="N23" s="69">
        <f t="shared" si="99"/>
        <v>549962.60893328418</v>
      </c>
      <c r="O23" s="69">
        <f t="shared" si="99"/>
        <v>550039.22823979065</v>
      </c>
      <c r="P23" s="69">
        <f t="shared" si="99"/>
        <v>550115.85822069214</v>
      </c>
      <c r="Q23" s="69">
        <f t="shared" si="99"/>
        <v>550192.49887747574</v>
      </c>
      <c r="R23" s="69">
        <f t="shared" si="99"/>
        <v>550269.15021162876</v>
      </c>
      <c r="S23" s="69">
        <f t="shared" si="99"/>
        <v>550345.81222463888</v>
      </c>
      <c r="T23" s="69">
        <f t="shared" si="99"/>
        <v>550422.48491799366</v>
      </c>
      <c r="U23" s="69">
        <f t="shared" si="99"/>
        <v>550499.16829318122</v>
      </c>
      <c r="V23" s="69">
        <f t="shared" si="99"/>
        <v>550575.86235168972</v>
      </c>
      <c r="W23" s="69">
        <f t="shared" si="99"/>
        <v>550652.5670950074</v>
      </c>
      <c r="X23" s="69">
        <f t="shared" si="99"/>
        <v>550729.28252462298</v>
      </c>
      <c r="Y23" s="69">
        <f t="shared" si="99"/>
        <v>550806.00864202518</v>
      </c>
      <c r="Z23" s="69">
        <f t="shared" si="99"/>
        <v>550882.74544870295</v>
      </c>
      <c r="AA23" s="69">
        <f t="shared" si="99"/>
        <v>550959.49294614559</v>
      </c>
      <c r="AB23" s="69">
        <f t="shared" si="99"/>
        <v>551036.25113584241</v>
      </c>
      <c r="AC23" s="69">
        <f t="shared" si="99"/>
        <v>551113.02001928305</v>
      </c>
      <c r="AD23" s="69">
        <f t="shared" si="99"/>
        <v>551189.7995979574</v>
      </c>
      <c r="AE23" s="69">
        <f t="shared" si="99"/>
        <v>551266.58987335546</v>
      </c>
      <c r="AF23" s="69">
        <f t="shared" si="99"/>
        <v>551343.39084696746</v>
      </c>
      <c r="AG23" s="69">
        <f t="shared" si="99"/>
        <v>551420.20252028387</v>
      </c>
      <c r="AH23" s="69">
        <f t="shared" si="99"/>
        <v>551497.02489479526</v>
      </c>
      <c r="AI23" s="69">
        <f t="shared" si="99"/>
        <v>551573.85797199258</v>
      </c>
      <c r="AJ23" s="69">
        <f t="shared" si="99"/>
        <v>551650.70175336685</v>
      </c>
      <c r="AK23" s="69">
        <f t="shared" si="99"/>
        <v>551727.55624040938</v>
      </c>
      <c r="AL23" s="69">
        <f t="shared" si="99"/>
        <v>551804.42143461166</v>
      </c>
      <c r="AM23" s="69">
        <f t="shared" si="99"/>
        <v>551881.29733746534</v>
      </c>
      <c r="AN23" s="69">
        <f t="shared" si="99"/>
        <v>551958.18395046226</v>
      </c>
      <c r="AO23" s="69">
        <f t="shared" si="99"/>
        <v>552035.08127509465</v>
      </c>
      <c r="AP23" s="69">
        <f t="shared" si="99"/>
        <v>552111.98931285483</v>
      </c>
      <c r="AQ23" s="69">
        <f t="shared" si="99"/>
        <v>552188.90806523524</v>
      </c>
      <c r="AR23" s="69">
        <f t="shared" si="99"/>
        <v>552265.83753372869</v>
      </c>
      <c r="AS23" s="69">
        <f t="shared" si="99"/>
        <v>552342.77771982807</v>
      </c>
      <c r="AT23" s="69">
        <f t="shared" si="99"/>
        <v>552419.72862502653</v>
      </c>
      <c r="AU23" s="69">
        <f t="shared" si="99"/>
        <v>552496.69025081745</v>
      </c>
      <c r="AV23" s="69">
        <f t="shared" si="99"/>
        <v>552573.66259869433</v>
      </c>
      <c r="AW23" s="69">
        <f t="shared" si="99"/>
        <v>552650.64567015099</v>
      </c>
      <c r="AX23" s="69">
        <f t="shared" si="99"/>
        <v>552727.6394666814</v>
      </c>
      <c r="AY23" s="69">
        <f t="shared" si="99"/>
        <v>552804.64398977987</v>
      </c>
      <c r="AZ23" s="69">
        <f t="shared" si="99"/>
        <v>552881.65924094059</v>
      </c>
      <c r="BA23" s="69">
        <f t="shared" si="99"/>
        <v>552958.68522165832</v>
      </c>
      <c r="BB23" s="69">
        <f t="shared" si="99"/>
        <v>553035.72193342785</v>
      </c>
      <c r="BC23" s="69">
        <f t="shared" si="99"/>
        <v>553112.76937774417</v>
      </c>
      <c r="BD23" s="69">
        <f t="shared" si="99"/>
        <v>553189.82755610242</v>
      </c>
      <c r="BE23" s="69">
        <f t="shared" si="99"/>
        <v>553266.89646999817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512124.20758141414</v>
      </c>
      <c r="DG23" s="108">
        <f t="shared" si="15"/>
        <v>512195.55534395773</v>
      </c>
      <c r="DH23" s="108">
        <f t="shared" si="15"/>
        <v>512266.91304647911</v>
      </c>
      <c r="DI23" s="108">
        <f t="shared" si="15"/>
        <v>512338.28069036303</v>
      </c>
      <c r="DJ23" s="108">
        <f t="shared" si="15"/>
        <v>552609.15412573866</v>
      </c>
      <c r="DK23" s="108">
        <f t="shared" si="15"/>
        <v>552686.14214177907</v>
      </c>
      <c r="DL23" s="108">
        <f t="shared" si="15"/>
        <v>552763.14088358218</v>
      </c>
      <c r="DM23" s="108">
        <f t="shared" si="15"/>
        <v>552840.15035264229</v>
      </c>
      <c r="DN23" s="108">
        <f t="shared" si="15"/>
        <v>490211.2249723929</v>
      </c>
      <c r="DO23" s="108">
        <f t="shared" si="15"/>
        <v>490279.51987733546</v>
      </c>
      <c r="DP23" s="108">
        <f t="shared" si="15"/>
        <v>490347.82429693994</v>
      </c>
      <c r="DQ23" s="108">
        <f t="shared" si="15"/>
        <v>490416.13823253172</v>
      </c>
      <c r="DR23" s="108">
        <f t="shared" si="15"/>
        <v>490484.46168543666</v>
      </c>
      <c r="DS23" s="108">
        <f t="shared" si="15"/>
        <v>503807.31484587048</v>
      </c>
      <c r="DT23" s="108">
        <f t="shared" si="15"/>
        <v>503877.50392136269</v>
      </c>
      <c r="DU23" s="108">
        <f t="shared" si="15"/>
        <v>503947.70277540758</v>
      </c>
      <c r="DV23" s="108">
        <f t="shared" si="90"/>
        <v>504017.9114093674</v>
      </c>
      <c r="DW23" s="108">
        <f t="shared" si="90"/>
        <v>499316.76795428101</v>
      </c>
      <c r="DX23" s="108">
        <f t="shared" si="90"/>
        <v>499386.33141889889</v>
      </c>
      <c r="DY23" s="108">
        <f t="shared" si="90"/>
        <v>499455.90457491099</v>
      </c>
      <c r="DZ23" s="108">
        <f t="shared" si="90"/>
        <v>499525.48742366733</v>
      </c>
      <c r="EA23" s="108">
        <f t="shared" si="90"/>
        <v>520723.86199158564</v>
      </c>
      <c r="EB23" s="108">
        <f t="shared" si="90"/>
        <v>520796.407834774</v>
      </c>
      <c r="EC23" s="108">
        <f t="shared" si="90"/>
        <v>520868.96378485346</v>
      </c>
      <c r="ED23" s="108">
        <f t="shared" si="90"/>
        <v>520941.52984323207</v>
      </c>
      <c r="EE23" s="108">
        <f t="shared" si="90"/>
        <v>521014.10601131816</v>
      </c>
      <c r="EF23" s="108">
        <f t="shared" si="90"/>
        <v>500593.92125087918</v>
      </c>
      <c r="EG23" s="108">
        <f t="shared" si="90"/>
        <v>500663.66264504776</v>
      </c>
      <c r="EH23" s="108">
        <f t="shared" si="90"/>
        <v>500733.41375539912</v>
      </c>
      <c r="EI23" s="108">
        <f t="shared" si="90"/>
        <v>500803.17458328692</v>
      </c>
      <c r="EJ23" s="108">
        <f t="shared" si="90"/>
        <v>505473.4781754188</v>
      </c>
      <c r="EK23" s="108">
        <f t="shared" si="90"/>
        <v>505543.89937628974</v>
      </c>
      <c r="EL23" s="108">
        <f t="shared" si="91"/>
        <v>505614.33038805239</v>
      </c>
      <c r="EM23" s="108">
        <f t="shared" si="91"/>
        <v>505684.77121207345</v>
      </c>
      <c r="EN23" s="108">
        <f t="shared" si="91"/>
        <v>539275.3270855241</v>
      </c>
      <c r="EO23" s="108">
        <f t="shared" si="91"/>
        <v>539350.45746876497</v>
      </c>
      <c r="EP23" s="108">
        <f t="shared" si="91"/>
        <v>539425.59831896808</v>
      </c>
      <c r="EQ23" s="108">
        <f t="shared" si="91"/>
        <v>539500.74963759165</v>
      </c>
      <c r="ER23" s="108">
        <f t="shared" si="91"/>
        <v>539575.91142609424</v>
      </c>
      <c r="ES23" s="108">
        <f t="shared" si="91"/>
        <v>531790.11442015576</v>
      </c>
      <c r="ET23" s="108">
        <f t="shared" si="91"/>
        <v>531864.20198376826</v>
      </c>
      <c r="EU23" s="108">
        <f t="shared" si="91"/>
        <v>531938.29986906028</v>
      </c>
      <c r="EV23" s="108">
        <f t="shared" si="91"/>
        <v>532012.40807746956</v>
      </c>
      <c r="EW23" s="108">
        <f t="shared" si="91"/>
        <v>529766.25785844575</v>
      </c>
      <c r="EX23" s="108">
        <f t="shared" si="91"/>
        <v>529840.06346382375</v>
      </c>
      <c r="EY23" s="108">
        <f t="shared" si="91"/>
        <v>529913.87935159961</v>
      </c>
      <c r="EZ23" s="108">
        <f t="shared" si="91"/>
        <v>529987.70552320569</v>
      </c>
      <c r="FA23" s="108">
        <f t="shared" si="91"/>
        <v>498888.43554190191</v>
      </c>
      <c r="FB23" s="108">
        <f t="shared" si="92"/>
        <v>498957.93933240406</v>
      </c>
      <c r="FC23" s="108">
        <f t="shared" si="92"/>
        <v>499027.45280598674</v>
      </c>
      <c r="FD23" s="108">
        <f t="shared" si="92"/>
        <v>499096.97596399888</v>
      </c>
      <c r="FE23" s="108">
        <f t="shared" si="92"/>
        <v>499166.50880778983</v>
      </c>
    </row>
    <row r="24" spans="1:161" ht="15.75" x14ac:dyDescent="0.25">
      <c r="A24" s="47" t="s">
        <v>183</v>
      </c>
      <c r="B24" s="12">
        <f>'Urb proj of all 25 ARs '!S24</f>
        <v>283700.95673361648</v>
      </c>
      <c r="C24" s="12">
        <f>'Urb proj of all 25 ARs '!T24</f>
        <v>285763.54674292856</v>
      </c>
      <c r="D24" s="100">
        <f t="shared" si="10"/>
        <v>7.2702962762609723E-3</v>
      </c>
      <c r="E24" s="101">
        <f t="shared" si="11"/>
        <v>1.3931730132532572E-4</v>
      </c>
      <c r="F24" s="69">
        <f t="shared" si="12"/>
        <v>283740.48118529201</v>
      </c>
      <c r="G24" s="69">
        <f t="shared" si="13"/>
        <v>283780.01114340749</v>
      </c>
      <c r="H24" s="69">
        <f>G24*(1+$E$24)</f>
        <v>283819.54660873004</v>
      </c>
      <c r="I24" s="69">
        <f t="shared" ref="I24:BD24" si="100">H24*(1+$E$24)</f>
        <v>283859.08758202696</v>
      </c>
      <c r="J24" s="69">
        <f t="shared" si="100"/>
        <v>283898.63406406558</v>
      </c>
      <c r="K24" s="69">
        <f t="shared" si="100"/>
        <v>283938.18605561333</v>
      </c>
      <c r="L24" s="69">
        <f t="shared" si="100"/>
        <v>283977.74355743779</v>
      </c>
      <c r="M24" s="69">
        <f t="shared" si="100"/>
        <v>284017.30657030665</v>
      </c>
      <c r="N24" s="69">
        <f t="shared" si="100"/>
        <v>284056.87509498774</v>
      </c>
      <c r="O24" s="69">
        <f t="shared" si="100"/>
        <v>284096.44913224888</v>
      </c>
      <c r="P24" s="69">
        <f t="shared" si="100"/>
        <v>284136.0286828581</v>
      </c>
      <c r="Q24" s="69">
        <f t="shared" si="100"/>
        <v>284175.61374758347</v>
      </c>
      <c r="R24" s="69">
        <f t="shared" si="100"/>
        <v>284215.20432719326</v>
      </c>
      <c r="S24" s="69">
        <f t="shared" si="100"/>
        <v>284254.80042245577</v>
      </c>
      <c r="T24" s="69">
        <f t="shared" si="100"/>
        <v>284294.40203413938</v>
      </c>
      <c r="U24" s="69">
        <f t="shared" si="100"/>
        <v>284334.00916301267</v>
      </c>
      <c r="V24" s="69">
        <f t="shared" si="100"/>
        <v>284373.62180984428</v>
      </c>
      <c r="W24" s="69">
        <f t="shared" si="100"/>
        <v>284413.23997540295</v>
      </c>
      <c r="X24" s="69">
        <f t="shared" si="100"/>
        <v>284452.86366045749</v>
      </c>
      <c r="Y24" s="69">
        <f t="shared" si="100"/>
        <v>284492.49286577693</v>
      </c>
      <c r="Z24" s="69">
        <f t="shared" si="100"/>
        <v>284532.12759213033</v>
      </c>
      <c r="AA24" s="69">
        <f t="shared" si="100"/>
        <v>284571.76784028683</v>
      </c>
      <c r="AB24" s="69">
        <f t="shared" si="100"/>
        <v>284611.41361101571</v>
      </c>
      <c r="AC24" s="69">
        <f t="shared" si="100"/>
        <v>284651.06490508636</v>
      </c>
      <c r="AD24" s="69">
        <f t="shared" si="100"/>
        <v>284690.72172326833</v>
      </c>
      <c r="AE24" s="69">
        <f t="shared" si="100"/>
        <v>284730.3840663312</v>
      </c>
      <c r="AF24" s="69">
        <f t="shared" si="100"/>
        <v>284770.05193504464</v>
      </c>
      <c r="AG24" s="69">
        <f t="shared" si="100"/>
        <v>284809.72533017851</v>
      </c>
      <c r="AH24" s="69">
        <f t="shared" si="100"/>
        <v>284849.40425250272</v>
      </c>
      <c r="AI24" s="69">
        <f t="shared" si="100"/>
        <v>284889.0887027873</v>
      </c>
      <c r="AJ24" s="69">
        <f t="shared" si="100"/>
        <v>284928.77868180239</v>
      </c>
      <c r="AK24" s="69">
        <f t="shared" si="100"/>
        <v>284968.47419031826</v>
      </c>
      <c r="AL24" s="69">
        <f t="shared" si="100"/>
        <v>285008.17522910523</v>
      </c>
      <c r="AM24" s="69">
        <f t="shared" si="100"/>
        <v>285047.88179893378</v>
      </c>
      <c r="AN24" s="69">
        <f t="shared" si="100"/>
        <v>285087.59390057449</v>
      </c>
      <c r="AO24" s="69">
        <f t="shared" si="100"/>
        <v>285127.31153479806</v>
      </c>
      <c r="AP24" s="69">
        <f t="shared" si="100"/>
        <v>285167.03470237524</v>
      </c>
      <c r="AQ24" s="69">
        <f t="shared" si="100"/>
        <v>285206.76340407692</v>
      </c>
      <c r="AR24" s="69">
        <f t="shared" si="100"/>
        <v>285246.49764067412</v>
      </c>
      <c r="AS24" s="69">
        <f t="shared" si="100"/>
        <v>285286.23741293792</v>
      </c>
      <c r="AT24" s="69">
        <f t="shared" si="100"/>
        <v>285325.98272163956</v>
      </c>
      <c r="AU24" s="69">
        <f t="shared" si="100"/>
        <v>285365.73356755031</v>
      </c>
      <c r="AV24" s="69">
        <f t="shared" si="100"/>
        <v>285405.48995144165</v>
      </c>
      <c r="AW24" s="69">
        <f t="shared" si="100"/>
        <v>285445.25187408511</v>
      </c>
      <c r="AX24" s="69">
        <f t="shared" si="100"/>
        <v>285485.01933625236</v>
      </c>
      <c r="AY24" s="69">
        <f t="shared" si="100"/>
        <v>285524.79233871511</v>
      </c>
      <c r="AZ24" s="69">
        <f t="shared" si="100"/>
        <v>285564.5708822452</v>
      </c>
      <c r="BA24" s="69">
        <f t="shared" si="100"/>
        <v>285604.35496761464</v>
      </c>
      <c r="BB24" s="69">
        <f t="shared" si="100"/>
        <v>285644.14459559548</v>
      </c>
      <c r="BC24" s="69">
        <f t="shared" si="100"/>
        <v>285683.93976695993</v>
      </c>
      <c r="BD24" s="69">
        <f t="shared" si="100"/>
        <v>285723.74048248027</v>
      </c>
      <c r="BE24" s="69">
        <f>BD24*(1+$E$24)</f>
        <v>285763.54674292885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261896.71450329907</v>
      </c>
      <c r="DG24" s="108">
        <f t="shared" si="15"/>
        <v>261933.20124678966</v>
      </c>
      <c r="DH24" s="108">
        <f t="shared" si="15"/>
        <v>261969.69307351482</v>
      </c>
      <c r="DI24" s="108">
        <f t="shared" si="15"/>
        <v>262006.18998418286</v>
      </c>
      <c r="DJ24" s="108">
        <f t="shared" si="15"/>
        <v>282866.28357779817</v>
      </c>
      <c r="DK24" s="108">
        <f t="shared" si="15"/>
        <v>282905.69174506218</v>
      </c>
      <c r="DL24" s="108">
        <f t="shared" si="15"/>
        <v>282945.10540256568</v>
      </c>
      <c r="DM24" s="108">
        <f t="shared" si="15"/>
        <v>282984.52455107355</v>
      </c>
      <c r="DN24" s="108">
        <f t="shared" si="15"/>
        <v>250935.39574629444</v>
      </c>
      <c r="DO24" s="108">
        <f t="shared" si="15"/>
        <v>250970.35538843682</v>
      </c>
      <c r="DP24" s="108">
        <f t="shared" si="15"/>
        <v>251005.3199010622</v>
      </c>
      <c r="DQ24" s="108">
        <f t="shared" si="15"/>
        <v>251040.2892848491</v>
      </c>
      <c r="DR24" s="108">
        <f t="shared" si="15"/>
        <v>251075.26354047621</v>
      </c>
      <c r="DS24" s="108">
        <f t="shared" si="15"/>
        <v>259951.68767139092</v>
      </c>
      <c r="DT24" s="108">
        <f t="shared" si="15"/>
        <v>259987.90343899225</v>
      </c>
      <c r="DU24" s="108">
        <f t="shared" si="15"/>
        <v>260024.12425207661</v>
      </c>
      <c r="DV24" s="108">
        <f t="shared" si="90"/>
        <v>260060.3501113469</v>
      </c>
      <c r="DW24" s="108">
        <f t="shared" si="90"/>
        <v>255575.12081952984</v>
      </c>
      <c r="DX24" s="108">
        <f t="shared" si="90"/>
        <v>255610.7268556483</v>
      </c>
      <c r="DY24" s="108">
        <f t="shared" si="90"/>
        <v>255646.33785230364</v>
      </c>
      <c r="DZ24" s="108">
        <f t="shared" si="90"/>
        <v>255681.95381018694</v>
      </c>
      <c r="EA24" s="108">
        <f t="shared" si="90"/>
        <v>265155.34876840946</v>
      </c>
      <c r="EB24" s="108">
        <f t="shared" si="90"/>
        <v>265192.28949603182</v>
      </c>
      <c r="EC24" s="108">
        <f t="shared" si="90"/>
        <v>265229.23537013668</v>
      </c>
      <c r="ED24" s="108">
        <f t="shared" si="90"/>
        <v>265266.18639144104</v>
      </c>
      <c r="EE24" s="108">
        <f t="shared" si="90"/>
        <v>265303.14256066195</v>
      </c>
      <c r="EF24" s="108">
        <f t="shared" si="90"/>
        <v>257359.4432674461</v>
      </c>
      <c r="EG24" s="108">
        <f t="shared" si="90"/>
        <v>257395.2978905527</v>
      </c>
      <c r="EH24" s="108">
        <f t="shared" si="90"/>
        <v>257431.15750882865</v>
      </c>
      <c r="EI24" s="108">
        <f t="shared" si="90"/>
        <v>257467.02212296982</v>
      </c>
      <c r="EJ24" s="108">
        <f t="shared" si="90"/>
        <v>259778.08372197539</v>
      </c>
      <c r="EK24" s="108">
        <f t="shared" si="90"/>
        <v>259814.27530354299</v>
      </c>
      <c r="EL24" s="108">
        <f t="shared" si="91"/>
        <v>259850.47192722405</v>
      </c>
      <c r="EM24" s="108">
        <f t="shared" si="91"/>
        <v>259886.67359372103</v>
      </c>
      <c r="EN24" s="108">
        <f t="shared" si="91"/>
        <v>279849.54483000858</v>
      </c>
      <c r="EO24" s="108">
        <f t="shared" si="91"/>
        <v>279888.53271337145</v>
      </c>
      <c r="EP24" s="108">
        <f t="shared" si="91"/>
        <v>279927.52602842095</v>
      </c>
      <c r="EQ24" s="108">
        <f t="shared" si="91"/>
        <v>279966.52477591392</v>
      </c>
      <c r="ER24" s="108">
        <f t="shared" si="91"/>
        <v>280005.52895660716</v>
      </c>
      <c r="ES24" s="108">
        <f t="shared" si="91"/>
        <v>273971.40006217186</v>
      </c>
      <c r="ET24" s="108">
        <f t="shared" si="91"/>
        <v>274009.56901826884</v>
      </c>
      <c r="EU24" s="108">
        <f t="shared" si="91"/>
        <v>274047.74329196179</v>
      </c>
      <c r="EV24" s="108">
        <f t="shared" si="91"/>
        <v>274085.9228839915</v>
      </c>
      <c r="EW24" s="108">
        <f t="shared" si="91"/>
        <v>274231.05047675897</v>
      </c>
      <c r="EX24" s="108">
        <f t="shared" si="91"/>
        <v>274269.25560665102</v>
      </c>
      <c r="EY24" s="108">
        <f t="shared" si="91"/>
        <v>274307.4660591787</v>
      </c>
      <c r="EZ24" s="108">
        <f t="shared" si="91"/>
        <v>274345.68183508341</v>
      </c>
      <c r="FA24" s="108">
        <f t="shared" si="91"/>
        <v>253069.74875562344</v>
      </c>
      <c r="FB24" s="108">
        <f t="shared" si="92"/>
        <v>253105.00575006715</v>
      </c>
      <c r="FC24" s="108">
        <f t="shared" si="92"/>
        <v>253140.26765642018</v>
      </c>
      <c r="FD24" s="108">
        <f t="shared" si="92"/>
        <v>253175.53447536685</v>
      </c>
      <c r="FE24" s="108">
        <f t="shared" si="92"/>
        <v>253210.80620759155</v>
      </c>
    </row>
    <row r="25" spans="1:161" ht="15.75" x14ac:dyDescent="0.25">
      <c r="A25" s="47" t="s">
        <v>189</v>
      </c>
      <c r="B25" s="12">
        <f>'Urb proj of all 25 ARs '!S25</f>
        <v>166680.09389679666</v>
      </c>
      <c r="C25" s="12">
        <f>'Urb proj of all 25 ARs '!T25</f>
        <v>167891.90756278139</v>
      </c>
      <c r="D25" s="100">
        <f t="shared" si="10"/>
        <v>7.270296276261046E-3</v>
      </c>
      <c r="E25" s="101">
        <f t="shared" si="11"/>
        <v>1.3931730132532572E-4</v>
      </c>
      <c r="F25" s="69">
        <f t="shared" si="12"/>
        <v>166703.31531766301</v>
      </c>
      <c r="G25" s="69">
        <f t="shared" si="13"/>
        <v>166726.53997367507</v>
      </c>
      <c r="H25" s="69">
        <f>G25*(1+$E$25)</f>
        <v>166749.7678652835</v>
      </c>
      <c r="I25" s="69">
        <f t="shared" ref="I25:BE25" si="101">H25*(1+$E$25)</f>
        <v>166772.99899293913</v>
      </c>
      <c r="J25" s="69">
        <f t="shared" si="101"/>
        <v>166796.23335709274</v>
      </c>
      <c r="K25" s="69">
        <f t="shared" si="101"/>
        <v>166819.47095819528</v>
      </c>
      <c r="L25" s="69">
        <f t="shared" si="101"/>
        <v>166842.71179669769</v>
      </c>
      <c r="M25" s="69">
        <f t="shared" si="101"/>
        <v>166865.95587305102</v>
      </c>
      <c r="N25" s="69">
        <f t="shared" si="101"/>
        <v>166889.20318770633</v>
      </c>
      <c r="O25" s="69">
        <f t="shared" si="101"/>
        <v>166912.45374111476</v>
      </c>
      <c r="P25" s="69">
        <f t="shared" si="101"/>
        <v>166935.70753372757</v>
      </c>
      <c r="Q25" s="69">
        <f t="shared" si="101"/>
        <v>166958.96456599599</v>
      </c>
      <c r="R25" s="69">
        <f t="shared" si="101"/>
        <v>166982.22483837139</v>
      </c>
      <c r="S25" s="69">
        <f t="shared" si="101"/>
        <v>167005.48835130516</v>
      </c>
      <c r="T25" s="69">
        <f t="shared" si="101"/>
        <v>167028.75510524877</v>
      </c>
      <c r="U25" s="69">
        <f t="shared" si="101"/>
        <v>167052.02510065376</v>
      </c>
      <c r="V25" s="69">
        <f t="shared" si="101"/>
        <v>167075.2983379717</v>
      </c>
      <c r="W25" s="69">
        <f t="shared" si="101"/>
        <v>167098.57481765427</v>
      </c>
      <c r="X25" s="69">
        <f t="shared" si="101"/>
        <v>167121.85454015317</v>
      </c>
      <c r="Y25" s="69">
        <f t="shared" si="101"/>
        <v>167145.1375059202</v>
      </c>
      <c r="Z25" s="69">
        <f t="shared" si="101"/>
        <v>167168.42371540717</v>
      </c>
      <c r="AA25" s="69">
        <f t="shared" si="101"/>
        <v>167191.713169066</v>
      </c>
      <c r="AB25" s="69">
        <f t="shared" si="101"/>
        <v>167215.00586734866</v>
      </c>
      <c r="AC25" s="69">
        <f t="shared" si="101"/>
        <v>167238.3018107072</v>
      </c>
      <c r="AD25" s="69">
        <f t="shared" si="101"/>
        <v>167261.60099959371</v>
      </c>
      <c r="AE25" s="69">
        <f t="shared" si="101"/>
        <v>167284.90343446031</v>
      </c>
      <c r="AF25" s="69">
        <f t="shared" si="101"/>
        <v>167308.20911575927</v>
      </c>
      <c r="AG25" s="69">
        <f t="shared" si="101"/>
        <v>167331.51804394284</v>
      </c>
      <c r="AH25" s="69">
        <f t="shared" si="101"/>
        <v>167354.83021946339</v>
      </c>
      <c r="AI25" s="69">
        <f t="shared" si="101"/>
        <v>167378.14564277331</v>
      </c>
      <c r="AJ25" s="69">
        <f t="shared" si="101"/>
        <v>167401.4643143251</v>
      </c>
      <c r="AK25" s="69">
        <f t="shared" si="101"/>
        <v>167424.78623457128</v>
      </c>
      <c r="AL25" s="69">
        <f t="shared" si="101"/>
        <v>167448.11140396446</v>
      </c>
      <c r="AM25" s="69">
        <f t="shared" si="101"/>
        <v>167471.43982295727</v>
      </c>
      <c r="AN25" s="69">
        <f t="shared" si="101"/>
        <v>167494.77149200247</v>
      </c>
      <c r="AO25" s="69">
        <f t="shared" si="101"/>
        <v>167518.10641155284</v>
      </c>
      <c r="AP25" s="69">
        <f t="shared" si="101"/>
        <v>167541.44458206123</v>
      </c>
      <c r="AQ25" s="69">
        <f t="shared" si="101"/>
        <v>167564.78600398055</v>
      </c>
      <c r="AR25" s="69">
        <f t="shared" si="101"/>
        <v>167588.13067776378</v>
      </c>
      <c r="AS25" s="69">
        <f t="shared" si="101"/>
        <v>167611.47860386397</v>
      </c>
      <c r="AT25" s="69">
        <f t="shared" si="101"/>
        <v>167634.82978273422</v>
      </c>
      <c r="AU25" s="69">
        <f t="shared" si="101"/>
        <v>167658.18421482769</v>
      </c>
      <c r="AV25" s="69">
        <f t="shared" si="101"/>
        <v>167681.5419005976</v>
      </c>
      <c r="AW25" s="69">
        <f t="shared" si="101"/>
        <v>167704.90284049726</v>
      </c>
      <c r="AX25" s="69">
        <f t="shared" si="101"/>
        <v>167728.26703498003</v>
      </c>
      <c r="AY25" s="69">
        <f t="shared" si="101"/>
        <v>167751.63448449931</v>
      </c>
      <c r="AZ25" s="69">
        <f t="shared" si="101"/>
        <v>167775.00518950861</v>
      </c>
      <c r="BA25" s="69">
        <f t="shared" si="101"/>
        <v>167798.37915046146</v>
      </c>
      <c r="BB25" s="69">
        <f t="shared" si="101"/>
        <v>167821.75636781147</v>
      </c>
      <c r="BC25" s="69">
        <f t="shared" si="101"/>
        <v>167845.13684201232</v>
      </c>
      <c r="BD25" s="69">
        <f t="shared" si="101"/>
        <v>167868.52057351772</v>
      </c>
      <c r="BE25" s="69">
        <f t="shared" si="101"/>
        <v>167891.9075627815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172091.46106453601</v>
      </c>
      <c r="DG25" s="108">
        <f t="shared" si="15"/>
        <v>172115.43638247266</v>
      </c>
      <c r="DH25" s="108">
        <f t="shared" si="15"/>
        <v>172139.41504058588</v>
      </c>
      <c r="DI25" s="108">
        <f t="shared" si="15"/>
        <v>172163.39703934107</v>
      </c>
      <c r="DJ25" s="108">
        <f t="shared" si="15"/>
        <v>185803.85739166645</v>
      </c>
      <c r="DK25" s="108">
        <f t="shared" si="15"/>
        <v>185829.74308365409</v>
      </c>
      <c r="DL25" s="108">
        <f t="shared" si="15"/>
        <v>185855.63238196648</v>
      </c>
      <c r="DM25" s="108">
        <f t="shared" si="15"/>
        <v>185881.52528710605</v>
      </c>
      <c r="DN25" s="108">
        <f t="shared" si="15"/>
        <v>164875.26904464696</v>
      </c>
      <c r="DO25" s="108">
        <f t="shared" si="15"/>
        <v>164898.23902218556</v>
      </c>
      <c r="DP25" s="108">
        <f t="shared" si="15"/>
        <v>164921.21219983944</v>
      </c>
      <c r="DQ25" s="108">
        <f t="shared" si="15"/>
        <v>164944.1885780544</v>
      </c>
      <c r="DR25" s="108">
        <f t="shared" si="15"/>
        <v>164967.16815727638</v>
      </c>
      <c r="DS25" s="108">
        <f t="shared" si="15"/>
        <v>171135.27121178719</v>
      </c>
      <c r="DT25" s="108">
        <f t="shared" si="15"/>
        <v>171159.11331593397</v>
      </c>
      <c r="DU25" s="108">
        <f t="shared" si="15"/>
        <v>171182.95874169838</v>
      </c>
      <c r="DV25" s="108">
        <f t="shared" si="90"/>
        <v>171206.80748954316</v>
      </c>
      <c r="DW25" s="108">
        <f t="shared" si="90"/>
        <v>168471.43460447373</v>
      </c>
      <c r="DX25" s="108">
        <f t="shared" si="90"/>
        <v>168494.90559009323</v>
      </c>
      <c r="DY25" s="108">
        <f t="shared" si="90"/>
        <v>168518.37984562712</v>
      </c>
      <c r="DZ25" s="108">
        <f t="shared" si="90"/>
        <v>168541.85737153093</v>
      </c>
      <c r="EA25" s="108">
        <f t="shared" si="90"/>
        <v>174204.74327411284</v>
      </c>
      <c r="EB25" s="108">
        <f t="shared" si="90"/>
        <v>174229.01300882385</v>
      </c>
      <c r="EC25" s="108">
        <f t="shared" si="90"/>
        <v>174253.28612472882</v>
      </c>
      <c r="ED25" s="108">
        <f t="shared" si="90"/>
        <v>174277.56262229878</v>
      </c>
      <c r="EE25" s="108">
        <f t="shared" si="90"/>
        <v>174301.84250200487</v>
      </c>
      <c r="EF25" s="108">
        <f t="shared" si="90"/>
        <v>170591.6396574039</v>
      </c>
      <c r="EG25" s="108">
        <f t="shared" si="90"/>
        <v>170615.40602426961</v>
      </c>
      <c r="EH25" s="108">
        <f t="shared" si="90"/>
        <v>170639.17570220144</v>
      </c>
      <c r="EI25" s="108">
        <f t="shared" si="90"/>
        <v>170662.94869166065</v>
      </c>
      <c r="EJ25" s="108">
        <f t="shared" si="90"/>
        <v>172366.07899672264</v>
      </c>
      <c r="EK25" s="108">
        <f t="shared" si="90"/>
        <v>172390.09257368848</v>
      </c>
      <c r="EL25" s="108">
        <f t="shared" si="91"/>
        <v>172414.10949616111</v>
      </c>
      <c r="EM25" s="108">
        <f t="shared" si="91"/>
        <v>172438.12976460651</v>
      </c>
      <c r="EN25" s="108">
        <f t="shared" si="91"/>
        <v>187273.24263470172</v>
      </c>
      <c r="EO25" s="108">
        <f t="shared" si="91"/>
        <v>187299.33303747603</v>
      </c>
      <c r="EP25" s="108">
        <f t="shared" si="91"/>
        <v>187325.42707509483</v>
      </c>
      <c r="EQ25" s="108">
        <f t="shared" si="91"/>
        <v>187351.52474806455</v>
      </c>
      <c r="ER25" s="108">
        <f t="shared" si="91"/>
        <v>187377.62605689163</v>
      </c>
      <c r="ES25" s="108">
        <f t="shared" si="91"/>
        <v>183428.31159057605</v>
      </c>
      <c r="ET25" s="108">
        <f t="shared" si="91"/>
        <v>183453.8663279335</v>
      </c>
      <c r="EU25" s="108">
        <f t="shared" si="91"/>
        <v>183479.42462550802</v>
      </c>
      <c r="EV25" s="108">
        <f t="shared" si="91"/>
        <v>183504.98648379557</v>
      </c>
      <c r="EW25" s="108">
        <f t="shared" si="91"/>
        <v>180851.0608422489</v>
      </c>
      <c r="EX25" s="108">
        <f t="shared" si="91"/>
        <v>180876.25652398728</v>
      </c>
      <c r="EY25" s="108">
        <f t="shared" si="91"/>
        <v>180901.45571592002</v>
      </c>
      <c r="EZ25" s="108">
        <f t="shared" si="91"/>
        <v>180926.65841853619</v>
      </c>
      <c r="FA25" s="108">
        <f t="shared" si="91"/>
        <v>165700.96246123943</v>
      </c>
      <c r="FB25" s="108">
        <f t="shared" si="92"/>
        <v>165724.04747215653</v>
      </c>
      <c r="FC25" s="108">
        <f t="shared" si="92"/>
        <v>165747.13569921508</v>
      </c>
      <c r="FD25" s="108">
        <f t="shared" si="92"/>
        <v>165770.22714286306</v>
      </c>
      <c r="FE25" s="108">
        <f t="shared" si="92"/>
        <v>165793.32180354872</v>
      </c>
    </row>
    <row r="26" spans="1:161" ht="15.75" x14ac:dyDescent="0.25">
      <c r="A26" s="47" t="s">
        <v>190</v>
      </c>
      <c r="B26" s="12">
        <f>'Urb proj of all 25 ARs '!S26</f>
        <v>156383.44178957446</v>
      </c>
      <c r="C26" s="12">
        <f>'Urb proj of all 25 ARs '!T26</f>
        <v>157520.39574408607</v>
      </c>
      <c r="D26" s="100">
        <f t="shared" si="10"/>
        <v>7.2702962762609428E-3</v>
      </c>
      <c r="E26" s="101">
        <f t="shared" si="11"/>
        <v>1.3931730132532572E-4</v>
      </c>
      <c r="F26" s="69">
        <f t="shared" si="12"/>
        <v>156405.22870865653</v>
      </c>
      <c r="G26" s="69">
        <f t="shared" si="13"/>
        <v>156427.01866303341</v>
      </c>
      <c r="H26" s="69">
        <f>G26*(1+$E$26)</f>
        <v>156448.81165312789</v>
      </c>
      <c r="I26" s="69">
        <f t="shared" ref="I26:BE26" si="102">H26*(1+$E$26)</f>
        <v>156470.60767936296</v>
      </c>
      <c r="J26" s="69">
        <f t="shared" si="102"/>
        <v>156492.40674216158</v>
      </c>
      <c r="K26" s="69">
        <f t="shared" si="102"/>
        <v>156514.20884194679</v>
      </c>
      <c r="L26" s="69">
        <f t="shared" si="102"/>
        <v>156536.01397914172</v>
      </c>
      <c r="M26" s="69">
        <f t="shared" si="102"/>
        <v>156557.82215416952</v>
      </c>
      <c r="N26" s="69">
        <f t="shared" si="102"/>
        <v>156579.63336745341</v>
      </c>
      <c r="O26" s="69">
        <f t="shared" si="102"/>
        <v>156601.44761941666</v>
      </c>
      <c r="P26" s="69">
        <f t="shared" si="102"/>
        <v>156623.26491048263</v>
      </c>
      <c r="Q26" s="69">
        <f t="shared" si="102"/>
        <v>156645.0852410747</v>
      </c>
      <c r="R26" s="69">
        <f t="shared" si="102"/>
        <v>156666.90861161635</v>
      </c>
      <c r="S26" s="69">
        <f t="shared" si="102"/>
        <v>156688.73502253109</v>
      </c>
      <c r="T26" s="69">
        <f t="shared" si="102"/>
        <v>156710.56447424251</v>
      </c>
      <c r="U26" s="69">
        <f t="shared" si="102"/>
        <v>156732.39696717422</v>
      </c>
      <c r="V26" s="69">
        <f t="shared" si="102"/>
        <v>156754.23250174994</v>
      </c>
      <c r="W26" s="69">
        <f t="shared" si="102"/>
        <v>156776.0710783934</v>
      </c>
      <c r="X26" s="69">
        <f t="shared" si="102"/>
        <v>156797.91269752843</v>
      </c>
      <c r="Y26" s="69">
        <f t="shared" si="102"/>
        <v>156819.75735957889</v>
      </c>
      <c r="Z26" s="69">
        <f t="shared" si="102"/>
        <v>156841.60506496872</v>
      </c>
      <c r="AA26" s="69">
        <f t="shared" si="102"/>
        <v>156863.4558141219</v>
      </c>
      <c r="AB26" s="69">
        <f t="shared" si="102"/>
        <v>156885.30960746249</v>
      </c>
      <c r="AC26" s="69">
        <f t="shared" si="102"/>
        <v>156907.16644541459</v>
      </c>
      <c r="AD26" s="69">
        <f t="shared" si="102"/>
        <v>156929.02632840237</v>
      </c>
      <c r="AE26" s="69">
        <f t="shared" si="102"/>
        <v>156950.88925685006</v>
      </c>
      <c r="AF26" s="69">
        <f t="shared" si="102"/>
        <v>156972.75523118195</v>
      </c>
      <c r="AG26" s="69">
        <f t="shared" si="102"/>
        <v>156994.62425182236</v>
      </c>
      <c r="AH26" s="69">
        <f t="shared" si="102"/>
        <v>157016.49631919569</v>
      </c>
      <c r="AI26" s="69">
        <f t="shared" si="102"/>
        <v>157038.37143372645</v>
      </c>
      <c r="AJ26" s="69">
        <f t="shared" si="102"/>
        <v>157060.24959583912</v>
      </c>
      <c r="AK26" s="69">
        <f t="shared" si="102"/>
        <v>157082.1308059583</v>
      </c>
      <c r="AL26" s="69">
        <f t="shared" si="102"/>
        <v>157104.01506450863</v>
      </c>
      <c r="AM26" s="69">
        <f t="shared" si="102"/>
        <v>157125.9023719148</v>
      </c>
      <c r="AN26" s="69">
        <f t="shared" si="102"/>
        <v>157147.79272860155</v>
      </c>
      <c r="AO26" s="69">
        <f t="shared" si="102"/>
        <v>157169.68613499374</v>
      </c>
      <c r="AP26" s="69">
        <f t="shared" si="102"/>
        <v>157191.58259151623</v>
      </c>
      <c r="AQ26" s="69">
        <f t="shared" si="102"/>
        <v>157213.48209859393</v>
      </c>
      <c r="AR26" s="69">
        <f t="shared" si="102"/>
        <v>157235.38465665188</v>
      </c>
      <c r="AS26" s="69">
        <f t="shared" si="102"/>
        <v>157257.2902661151</v>
      </c>
      <c r="AT26" s="69">
        <f t="shared" si="102"/>
        <v>157279.19892740872</v>
      </c>
      <c r="AU26" s="69">
        <f t="shared" si="102"/>
        <v>157301.11064095789</v>
      </c>
      <c r="AV26" s="69">
        <f t="shared" si="102"/>
        <v>157323.02540718787</v>
      </c>
      <c r="AW26" s="69">
        <f t="shared" si="102"/>
        <v>157344.94322652393</v>
      </c>
      <c r="AX26" s="69">
        <f t="shared" si="102"/>
        <v>157366.86409939145</v>
      </c>
      <c r="AY26" s="69">
        <f t="shared" si="102"/>
        <v>157388.7880262158</v>
      </c>
      <c r="AZ26" s="69">
        <f t="shared" si="102"/>
        <v>157410.71500742246</v>
      </c>
      <c r="BA26" s="69">
        <f t="shared" si="102"/>
        <v>157432.64504343699</v>
      </c>
      <c r="BB26" s="69">
        <f t="shared" si="102"/>
        <v>157454.57813468494</v>
      </c>
      <c r="BC26" s="69">
        <f t="shared" si="102"/>
        <v>157476.51428159198</v>
      </c>
      <c r="BD26" s="69">
        <f t="shared" si="102"/>
        <v>157498.45348458382</v>
      </c>
      <c r="BE26" s="69">
        <f t="shared" si="102"/>
        <v>157520.39574408621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151681.17120943227</v>
      </c>
      <c r="DG26" s="108">
        <f t="shared" si="15"/>
        <v>151702.30302086705</v>
      </c>
      <c r="DH26" s="108">
        <f t="shared" si="15"/>
        <v>151723.43777632873</v>
      </c>
      <c r="DI26" s="108">
        <f t="shared" si="15"/>
        <v>151744.57547622756</v>
      </c>
      <c r="DJ26" s="108">
        <f t="shared" si="15"/>
        <v>163298.4143871885</v>
      </c>
      <c r="DK26" s="108">
        <f t="shared" si="15"/>
        <v>163321.16468159162</v>
      </c>
      <c r="DL26" s="108">
        <f t="shared" si="15"/>
        <v>163343.91814550434</v>
      </c>
      <c r="DM26" s="108">
        <f t="shared" si="15"/>
        <v>163366.6747793683</v>
      </c>
      <c r="DN26" s="108">
        <f t="shared" si="15"/>
        <v>144355.21964110277</v>
      </c>
      <c r="DO26" s="108">
        <f t="shared" si="15"/>
        <v>144375.3308207354</v>
      </c>
      <c r="DP26" s="108">
        <f t="shared" si="15"/>
        <v>144395.44480220327</v>
      </c>
      <c r="DQ26" s="108">
        <f t="shared" si="15"/>
        <v>144415.56158589676</v>
      </c>
      <c r="DR26" s="108">
        <f t="shared" si="15"/>
        <v>144435.6811722063</v>
      </c>
      <c r="DS26" s="108">
        <f t="shared" si="15"/>
        <v>148543.16159470245</v>
      </c>
      <c r="DT26" s="108">
        <f t="shared" si="15"/>
        <v>148563.85622710615</v>
      </c>
      <c r="DU26" s="108">
        <f t="shared" si="15"/>
        <v>148584.5537426302</v>
      </c>
      <c r="DV26" s="108">
        <f t="shared" si="90"/>
        <v>148605.25414167624</v>
      </c>
      <c r="DW26" s="108">
        <f t="shared" si="90"/>
        <v>149010.01767951259</v>
      </c>
      <c r="DX26" s="108">
        <f t="shared" si="90"/>
        <v>149030.77735304614</v>
      </c>
      <c r="DY26" s="108">
        <f t="shared" si="90"/>
        <v>149051.53991876138</v>
      </c>
      <c r="DZ26" s="108">
        <f t="shared" si="90"/>
        <v>149072.30537706125</v>
      </c>
      <c r="EA26" s="108">
        <f t="shared" si="90"/>
        <v>154480.1224377279</v>
      </c>
      <c r="EB26" s="108">
        <f t="shared" si="90"/>
        <v>154501.64419149433</v>
      </c>
      <c r="EC26" s="108">
        <f t="shared" si="90"/>
        <v>154523.16894361342</v>
      </c>
      <c r="ED26" s="108">
        <f t="shared" si="90"/>
        <v>154544.69669450287</v>
      </c>
      <c r="EE26" s="108">
        <f t="shared" si="90"/>
        <v>154566.22744458049</v>
      </c>
      <c r="EF26" s="108">
        <f t="shared" si="90"/>
        <v>151375.15534884558</v>
      </c>
      <c r="EG26" s="108">
        <f t="shared" si="90"/>
        <v>151396.24452697649</v>
      </c>
      <c r="EH26" s="108">
        <f t="shared" si="90"/>
        <v>151417.33664319478</v>
      </c>
      <c r="EI26" s="108">
        <f t="shared" si="90"/>
        <v>151438.43169790978</v>
      </c>
      <c r="EJ26" s="108">
        <f t="shared" si="90"/>
        <v>149555.56589716388</v>
      </c>
      <c r="EK26" s="108">
        <f t="shared" si="90"/>
        <v>149576.40157500288</v>
      </c>
      <c r="EL26" s="108">
        <f t="shared" si="91"/>
        <v>149597.24015561226</v>
      </c>
      <c r="EM26" s="108">
        <f t="shared" si="91"/>
        <v>149618.08163939646</v>
      </c>
      <c r="EN26" s="108">
        <f t="shared" si="91"/>
        <v>161368.92224900454</v>
      </c>
      <c r="EO26" s="108">
        <f t="shared" si="91"/>
        <v>161391.40373177006</v>
      </c>
      <c r="EP26" s="108">
        <f t="shared" si="91"/>
        <v>161413.88834659508</v>
      </c>
      <c r="EQ26" s="108">
        <f t="shared" si="91"/>
        <v>161436.37609391595</v>
      </c>
      <c r="ER26" s="108">
        <f t="shared" si="91"/>
        <v>161458.86697416913</v>
      </c>
      <c r="ES26" s="108">
        <f t="shared" si="91"/>
        <v>159651.6773447528</v>
      </c>
      <c r="ET26" s="108">
        <f t="shared" si="91"/>
        <v>159673.91958559255</v>
      </c>
      <c r="EU26" s="108">
        <f t="shared" si="91"/>
        <v>159696.16492516123</v>
      </c>
      <c r="EV26" s="108">
        <f t="shared" si="91"/>
        <v>159718.41336389061</v>
      </c>
      <c r="EW26" s="108">
        <f t="shared" si="91"/>
        <v>157115.04524724314</v>
      </c>
      <c r="EX26" s="108">
        <f t="shared" si="91"/>
        <v>157136.93409134459</v>
      </c>
      <c r="EY26" s="108">
        <f t="shared" si="91"/>
        <v>157158.82598494075</v>
      </c>
      <c r="EZ26" s="108">
        <f t="shared" si="91"/>
        <v>157180.7209284564</v>
      </c>
      <c r="FA26" s="108">
        <f t="shared" si="91"/>
        <v>146043.71473703845</v>
      </c>
      <c r="FB26" s="108">
        <f t="shared" si="92"/>
        <v>146064.06115325112</v>
      </c>
      <c r="FC26" s="108">
        <f t="shared" si="92"/>
        <v>146084.41040407162</v>
      </c>
      <c r="FD26" s="108">
        <f t="shared" si="92"/>
        <v>146104.76248989484</v>
      </c>
      <c r="FE26" s="108">
        <f t="shared" si="92"/>
        <v>146125.1174111157</v>
      </c>
    </row>
    <row r="27" spans="1:161" ht="15.75" x14ac:dyDescent="0.25">
      <c r="A27" s="47" t="s">
        <v>191</v>
      </c>
      <c r="B27" s="12">
        <f>'Urb proj of all 25 ARs '!S27</f>
        <v>168448.18075931171</v>
      </c>
      <c r="C27" s="12">
        <f>'Urb proj of all 25 ARs '!T27</f>
        <v>169672.84894062908</v>
      </c>
      <c r="D27" s="100">
        <f t="shared" si="10"/>
        <v>7.2702962762609992E-3</v>
      </c>
      <c r="E27" s="101">
        <f t="shared" si="11"/>
        <v>1.3931730132532572E-4</v>
      </c>
      <c r="F27" s="69">
        <f t="shared" si="12"/>
        <v>168471.64850526827</v>
      </c>
      <c r="G27" s="69">
        <f t="shared" si="13"/>
        <v>168495.11952068785</v>
      </c>
      <c r="H27" s="69">
        <f>G27*(1+$E$27)</f>
        <v>168518.59380602595</v>
      </c>
      <c r="I27" s="69">
        <f t="shared" ref="I27:BD27" si="103">H27*(1+$E$27)</f>
        <v>168542.07136173814</v>
      </c>
      <c r="J27" s="69">
        <f t="shared" si="103"/>
        <v>168565.55218828004</v>
      </c>
      <c r="K27" s="69">
        <f t="shared" si="103"/>
        <v>168589.03628610732</v>
      </c>
      <c r="L27" s="69">
        <f t="shared" si="103"/>
        <v>168612.52365567573</v>
      </c>
      <c r="M27" s="69">
        <f t="shared" si="103"/>
        <v>168636.01429744108</v>
      </c>
      <c r="N27" s="69">
        <f t="shared" si="103"/>
        <v>168659.50821185927</v>
      </c>
      <c r="O27" s="69">
        <f t="shared" si="103"/>
        <v>168683.00539938619</v>
      </c>
      <c r="P27" s="69">
        <f t="shared" si="103"/>
        <v>168706.50586047789</v>
      </c>
      <c r="Q27" s="69">
        <f t="shared" si="103"/>
        <v>168730.00959559041</v>
      </c>
      <c r="R27" s="69">
        <f t="shared" si="103"/>
        <v>168753.51660517987</v>
      </c>
      <c r="S27" s="69">
        <f t="shared" si="103"/>
        <v>168777.02688970248</v>
      </c>
      <c r="T27" s="69">
        <f t="shared" si="103"/>
        <v>168800.54044961446</v>
      </c>
      <c r="U27" s="69">
        <f t="shared" si="103"/>
        <v>168824.05728537217</v>
      </c>
      <c r="V27" s="69">
        <f t="shared" si="103"/>
        <v>168847.57739743195</v>
      </c>
      <c r="W27" s="69">
        <f t="shared" si="103"/>
        <v>168871.10078625029</v>
      </c>
      <c r="X27" s="69">
        <f t="shared" si="103"/>
        <v>168894.62745228366</v>
      </c>
      <c r="Y27" s="69">
        <f t="shared" si="103"/>
        <v>168918.15739598867</v>
      </c>
      <c r="Z27" s="69">
        <f t="shared" si="103"/>
        <v>168941.69061782194</v>
      </c>
      <c r="AA27" s="69">
        <f t="shared" si="103"/>
        <v>168965.22711824015</v>
      </c>
      <c r="AB27" s="69">
        <f t="shared" si="103"/>
        <v>168988.76689770009</v>
      </c>
      <c r="AC27" s="69">
        <f t="shared" si="103"/>
        <v>169012.30995665857</v>
      </c>
      <c r="AD27" s="69">
        <f t="shared" si="103"/>
        <v>169035.85629557251</v>
      </c>
      <c r="AE27" s="69">
        <f t="shared" si="103"/>
        <v>169059.40591489882</v>
      </c>
      <c r="AF27" s="69">
        <f t="shared" si="103"/>
        <v>169082.95881509455</v>
      </c>
      <c r="AG27" s="69">
        <f t="shared" si="103"/>
        <v>169106.51499661678</v>
      </c>
      <c r="AH27" s="69">
        <f t="shared" si="103"/>
        <v>169130.07445992265</v>
      </c>
      <c r="AI27" s="69">
        <f t="shared" si="103"/>
        <v>169153.63720546936</v>
      </c>
      <c r="AJ27" s="69">
        <f t="shared" si="103"/>
        <v>169177.20323371419</v>
      </c>
      <c r="AK27" s="69">
        <f t="shared" si="103"/>
        <v>169200.77254511448</v>
      </c>
      <c r="AL27" s="69">
        <f t="shared" si="103"/>
        <v>169224.34514012764</v>
      </c>
      <c r="AM27" s="69">
        <f t="shared" si="103"/>
        <v>169247.92101921112</v>
      </c>
      <c r="AN27" s="69">
        <f t="shared" si="103"/>
        <v>169271.50018282243</v>
      </c>
      <c r="AO27" s="69">
        <f t="shared" si="103"/>
        <v>169295.08263141918</v>
      </c>
      <c r="AP27" s="69">
        <f t="shared" si="103"/>
        <v>169318.66836545905</v>
      </c>
      <c r="AQ27" s="69">
        <f t="shared" si="103"/>
        <v>169342.25738539972</v>
      </c>
      <c r="AR27" s="69">
        <f t="shared" si="103"/>
        <v>169365.849691699</v>
      </c>
      <c r="AS27" s="69">
        <f t="shared" si="103"/>
        <v>169389.44528481472</v>
      </c>
      <c r="AT27" s="69">
        <f t="shared" si="103"/>
        <v>169413.0441652048</v>
      </c>
      <c r="AU27" s="69">
        <f t="shared" si="103"/>
        <v>169436.6463333272</v>
      </c>
      <c r="AV27" s="69">
        <f t="shared" si="103"/>
        <v>169460.25178963997</v>
      </c>
      <c r="AW27" s="69">
        <f t="shared" si="103"/>
        <v>169483.8605346012</v>
      </c>
      <c r="AX27" s="69">
        <f t="shared" si="103"/>
        <v>169507.47256866909</v>
      </c>
      <c r="AY27" s="69">
        <f t="shared" si="103"/>
        <v>169531.08789230185</v>
      </c>
      <c r="AZ27" s="69">
        <f t="shared" si="103"/>
        <v>169554.70650595776</v>
      </c>
      <c r="BA27" s="69">
        <f t="shared" si="103"/>
        <v>169578.32841009519</v>
      </c>
      <c r="BB27" s="69">
        <f t="shared" si="103"/>
        <v>169601.95360517254</v>
      </c>
      <c r="BC27" s="69">
        <f t="shared" si="103"/>
        <v>169625.58209164831</v>
      </c>
      <c r="BD27" s="69">
        <f t="shared" si="103"/>
        <v>169649.21386998106</v>
      </c>
      <c r="BE27" s="69">
        <f>BD27*(1+$E$27)</f>
        <v>169672.8489406294</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164036.82911462887</v>
      </c>
      <c r="DG27" s="108">
        <f t="shared" si="15"/>
        <v>164059.68228297908</v>
      </c>
      <c r="DH27" s="108">
        <f t="shared" si="15"/>
        <v>164082.53863517102</v>
      </c>
      <c r="DI27" s="108">
        <f t="shared" si="15"/>
        <v>164105.39817164827</v>
      </c>
      <c r="DJ27" s="108">
        <f t="shared" si="15"/>
        <v>175757.32853263395</v>
      </c>
      <c r="DK27" s="108">
        <f t="shared" si="15"/>
        <v>175781.81456933325</v>
      </c>
      <c r="DL27" s="108">
        <f t="shared" si="15"/>
        <v>175806.30401736111</v>
      </c>
      <c r="DM27" s="108">
        <f t="shared" si="15"/>
        <v>175830.7968771928</v>
      </c>
      <c r="DN27" s="108">
        <f t="shared" si="15"/>
        <v>154250.65767592852</v>
      </c>
      <c r="DO27" s="108">
        <f t="shared" si="15"/>
        <v>154272.1474612836</v>
      </c>
      <c r="DP27" s="108">
        <f t="shared" si="15"/>
        <v>154293.64024053758</v>
      </c>
      <c r="DQ27" s="108">
        <f t="shared" si="15"/>
        <v>154315.13601410756</v>
      </c>
      <c r="DR27" s="108">
        <f t="shared" si="15"/>
        <v>154336.63478241069</v>
      </c>
      <c r="DS27" s="108">
        <f t="shared" si="15"/>
        <v>160478.71386668162</v>
      </c>
      <c r="DT27" s="108">
        <f t="shared" si="15"/>
        <v>160501.07132801769</v>
      </c>
      <c r="DU27" s="108">
        <f t="shared" si="15"/>
        <v>160523.43190413492</v>
      </c>
      <c r="DV27" s="108">
        <f t="shared" si="90"/>
        <v>160545.79559546729</v>
      </c>
      <c r="DW27" s="108">
        <f t="shared" si="90"/>
        <v>154603.17513532247</v>
      </c>
      <c r="DX27" s="108">
        <f t="shared" si="90"/>
        <v>154624.71403245864</v>
      </c>
      <c r="DY27" s="108">
        <f t="shared" si="90"/>
        <v>154646.25593033584</v>
      </c>
      <c r="DZ27" s="108">
        <f t="shared" si="90"/>
        <v>154667.80082937214</v>
      </c>
      <c r="EA27" s="108">
        <f t="shared" si="90"/>
        <v>160955.06907442489</v>
      </c>
      <c r="EB27" s="108">
        <f t="shared" si="90"/>
        <v>160977.49290028299</v>
      </c>
      <c r="EC27" s="108">
        <f t="shared" si="90"/>
        <v>160999.91985016796</v>
      </c>
      <c r="ED27" s="108">
        <f t="shared" si="90"/>
        <v>161022.34992451509</v>
      </c>
      <c r="EE27" s="108">
        <f t="shared" si="90"/>
        <v>161044.78312375964</v>
      </c>
      <c r="EF27" s="108">
        <f t="shared" si="90"/>
        <v>156526.9015259037</v>
      </c>
      <c r="EG27" s="108">
        <f t="shared" si="90"/>
        <v>156548.70843140912</v>
      </c>
      <c r="EH27" s="108">
        <f t="shared" si="90"/>
        <v>156570.51837499376</v>
      </c>
      <c r="EI27" s="108">
        <f t="shared" si="90"/>
        <v>156592.33135708087</v>
      </c>
      <c r="EJ27" s="108">
        <f t="shared" si="90"/>
        <v>158642.92391226409</v>
      </c>
      <c r="EK27" s="108">
        <f t="shared" si="90"/>
        <v>158665.02561629791</v>
      </c>
      <c r="EL27" s="108">
        <f t="shared" si="91"/>
        <v>158687.13039948151</v>
      </c>
      <c r="EM27" s="108">
        <f t="shared" si="91"/>
        <v>158709.23826224383</v>
      </c>
      <c r="EN27" s="108">
        <f t="shared" si="91"/>
        <v>169521.63098920425</v>
      </c>
      <c r="EO27" s="108">
        <f t="shared" si="91"/>
        <v>169545.24828534992</v>
      </c>
      <c r="EP27" s="108">
        <f t="shared" si="91"/>
        <v>169568.86887179356</v>
      </c>
      <c r="EQ27" s="108">
        <f t="shared" si="91"/>
        <v>169592.49274899357</v>
      </c>
      <c r="ER27" s="108">
        <f t="shared" si="91"/>
        <v>169616.11991740839</v>
      </c>
      <c r="ES27" s="108">
        <f t="shared" si="91"/>
        <v>169472.76166282746</v>
      </c>
      <c r="ET27" s="108">
        <f t="shared" si="91"/>
        <v>169496.37215063049</v>
      </c>
      <c r="EU27" s="108">
        <f t="shared" si="91"/>
        <v>169519.98592778292</v>
      </c>
      <c r="EV27" s="108">
        <f t="shared" si="91"/>
        <v>169543.60299474309</v>
      </c>
      <c r="EW27" s="108">
        <f t="shared" si="91"/>
        <v>167753.51305339221</v>
      </c>
      <c r="EX27" s="108">
        <f t="shared" si="91"/>
        <v>167776.88402011865</v>
      </c>
      <c r="EY27" s="108">
        <f t="shared" si="91"/>
        <v>167800.2582428251</v>
      </c>
      <c r="EZ27" s="108">
        <f t="shared" si="91"/>
        <v>167823.6357219652</v>
      </c>
      <c r="FA27" s="108">
        <f t="shared" si="91"/>
        <v>155966.2108307468</v>
      </c>
      <c r="FB27" s="108">
        <f t="shared" si="92"/>
        <v>155987.93962233767</v>
      </c>
      <c r="FC27" s="108">
        <f t="shared" si="92"/>
        <v>156009.67144112516</v>
      </c>
      <c r="FD27" s="108">
        <f t="shared" si="92"/>
        <v>156031.40628753099</v>
      </c>
      <c r="FE27" s="108">
        <f t="shared" si="92"/>
        <v>156053.14416197696</v>
      </c>
    </row>
    <row r="28" spans="1:161" ht="15.75" x14ac:dyDescent="0.25">
      <c r="A28" s="47" t="s">
        <v>192</v>
      </c>
      <c r="B28" s="12">
        <f>'Urb proj of all 25 ARs '!S28</f>
        <v>61958.143114939041</v>
      </c>
      <c r="C28" s="12">
        <f>'Urb proj of all 25 ARs '!T28</f>
        <v>62408.597172111622</v>
      </c>
      <c r="D28" s="100">
        <f t="shared" si="10"/>
        <v>7.2702962762608977E-3</v>
      </c>
      <c r="E28" s="101">
        <f t="shared" si="11"/>
        <v>1.3931730132532572E-4</v>
      </c>
      <c r="F28" s="69">
        <f t="shared" si="12"/>
        <v>61966.774956232941</v>
      </c>
      <c r="G28" s="69">
        <f t="shared" si="13"/>
        <v>61975.40800009168</v>
      </c>
      <c r="H28" s="69">
        <f>G28*(1+$E$28)</f>
        <v>61984.042246682788</v>
      </c>
      <c r="I28" s="69">
        <f t="shared" ref="I28:BE28" si="104">H28*(1+$E$28)</f>
        <v>61992.677696173829</v>
      </c>
      <c r="J28" s="69">
        <f t="shared" si="104"/>
        <v>62001.31434873239</v>
      </c>
      <c r="K28" s="69">
        <f t="shared" si="104"/>
        <v>62009.952204526082</v>
      </c>
      <c r="L28" s="69">
        <f t="shared" si="104"/>
        <v>62018.591263722526</v>
      </c>
      <c r="M28" s="69">
        <f t="shared" si="104"/>
        <v>62027.231526489384</v>
      </c>
      <c r="N28" s="69">
        <f t="shared" si="104"/>
        <v>62035.872992994337</v>
      </c>
      <c r="O28" s="69">
        <f t="shared" si="104"/>
        <v>62044.51566340508</v>
      </c>
      <c r="P28" s="69">
        <f t="shared" si="104"/>
        <v>62053.15953788934</v>
      </c>
      <c r="Q28" s="69">
        <f t="shared" si="104"/>
        <v>62061.804616614871</v>
      </c>
      <c r="R28" s="69">
        <f t="shared" si="104"/>
        <v>62070.450899749434</v>
      </c>
      <c r="S28" s="69">
        <f t="shared" si="104"/>
        <v>62079.098387460836</v>
      </c>
      <c r="T28" s="69">
        <f t="shared" si="104"/>
        <v>62087.747079916888</v>
      </c>
      <c r="U28" s="69">
        <f t="shared" si="104"/>
        <v>62096.396977285433</v>
      </c>
      <c r="V28" s="69">
        <f t="shared" si="104"/>
        <v>62105.048079734333</v>
      </c>
      <c r="W28" s="69">
        <f t="shared" si="104"/>
        <v>62113.700387431483</v>
      </c>
      <c r="X28" s="69">
        <f t="shared" si="104"/>
        <v>62122.353900544789</v>
      </c>
      <c r="Y28" s="69">
        <f t="shared" si="104"/>
        <v>62131.008619242188</v>
      </c>
      <c r="Z28" s="69">
        <f t="shared" si="104"/>
        <v>62139.664543691644</v>
      </c>
      <c r="AA28" s="69">
        <f t="shared" si="104"/>
        <v>62148.321674061131</v>
      </c>
      <c r="AB28" s="69">
        <f t="shared" si="104"/>
        <v>62156.980010518659</v>
      </c>
      <c r="AC28" s="69">
        <f t="shared" si="104"/>
        <v>62165.639553232257</v>
      </c>
      <c r="AD28" s="69">
        <f t="shared" si="104"/>
        <v>62174.300302369978</v>
      </c>
      <c r="AE28" s="69">
        <f t="shared" si="104"/>
        <v>62182.962258099898</v>
      </c>
      <c r="AF28" s="69">
        <f t="shared" si="104"/>
        <v>62191.625420590113</v>
      </c>
      <c r="AG28" s="69">
        <f t="shared" si="104"/>
        <v>62200.289790008748</v>
      </c>
      <c r="AH28" s="69">
        <f t="shared" si="104"/>
        <v>62208.955366523944</v>
      </c>
      <c r="AI28" s="69">
        <f t="shared" si="104"/>
        <v>62217.622150303876</v>
      </c>
      <c r="AJ28" s="69">
        <f t="shared" si="104"/>
        <v>62226.290141516736</v>
      </c>
      <c r="AK28" s="69">
        <f t="shared" si="104"/>
        <v>62234.959340330737</v>
      </c>
      <c r="AL28" s="69">
        <f t="shared" si="104"/>
        <v>62243.629746914121</v>
      </c>
      <c r="AM28" s="69">
        <f t="shared" si="104"/>
        <v>62252.301361435151</v>
      </c>
      <c r="AN28" s="69">
        <f t="shared" si="104"/>
        <v>62260.974184062114</v>
      </c>
      <c r="AO28" s="69">
        <f t="shared" si="104"/>
        <v>62269.648214963323</v>
      </c>
      <c r="AP28" s="69">
        <f t="shared" si="104"/>
        <v>62278.323454307108</v>
      </c>
      <c r="AQ28" s="69">
        <f t="shared" si="104"/>
        <v>62286.999902261829</v>
      </c>
      <c r="AR28" s="69">
        <f t="shared" si="104"/>
        <v>62295.677558995863</v>
      </c>
      <c r="AS28" s="69">
        <f t="shared" si="104"/>
        <v>62304.356424677615</v>
      </c>
      <c r="AT28" s="69">
        <f t="shared" si="104"/>
        <v>62313.036499475515</v>
      </c>
      <c r="AU28" s="69">
        <f t="shared" si="104"/>
        <v>62321.717783558008</v>
      </c>
      <c r="AV28" s="69">
        <f t="shared" si="104"/>
        <v>62330.400277093569</v>
      </c>
      <c r="AW28" s="69">
        <f t="shared" si="104"/>
        <v>62339.083980250703</v>
      </c>
      <c r="AX28" s="69">
        <f t="shared" si="104"/>
        <v>62347.768893197928</v>
      </c>
      <c r="AY28" s="69">
        <f t="shared" si="104"/>
        <v>62356.455016103784</v>
      </c>
      <c r="AZ28" s="69">
        <f t="shared" si="104"/>
        <v>62365.14234913684</v>
      </c>
      <c r="BA28" s="69">
        <f t="shared" si="104"/>
        <v>62373.830892465689</v>
      </c>
      <c r="BB28" s="69">
        <f t="shared" si="104"/>
        <v>62382.520646258949</v>
      </c>
      <c r="BC28" s="69">
        <f t="shared" si="104"/>
        <v>62391.211610685255</v>
      </c>
      <c r="BD28" s="69">
        <f t="shared" si="104"/>
        <v>62399.903785913273</v>
      </c>
      <c r="BE28" s="69">
        <f t="shared" si="104"/>
        <v>62408.597172111688</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53876.728852697372</v>
      </c>
      <c r="DG28" s="108">
        <f t="shared" si="15"/>
        <v>53884.234813165371</v>
      </c>
      <c r="DH28" s="108">
        <f t="shared" si="15"/>
        <v>53891.741819343522</v>
      </c>
      <c r="DI28" s="108">
        <f t="shared" si="15"/>
        <v>53899.249871377513</v>
      </c>
      <c r="DJ28" s="108">
        <f t="shared" si="15"/>
        <v>57543.185631378998</v>
      </c>
      <c r="DK28" s="108">
        <f t="shared" si="15"/>
        <v>57551.202392710824</v>
      </c>
      <c r="DL28" s="108">
        <f t="shared" si="15"/>
        <v>57559.220270916208</v>
      </c>
      <c r="DM28" s="108">
        <f t="shared" si="15"/>
        <v>57567.239266150733</v>
      </c>
      <c r="DN28" s="108">
        <f t="shared" si="15"/>
        <v>50678.311662083252</v>
      </c>
      <c r="DO28" s="108">
        <f t="shared" si="15"/>
        <v>50685.372027699734</v>
      </c>
      <c r="DP28" s="108">
        <f t="shared" si="15"/>
        <v>50692.433376947301</v>
      </c>
      <c r="DQ28" s="108">
        <f t="shared" si="15"/>
        <v>50699.495709962997</v>
      </c>
      <c r="DR28" s="108">
        <f t="shared" si="15"/>
        <v>50706.559026883857</v>
      </c>
      <c r="DS28" s="108">
        <f t="shared" si="15"/>
        <v>52753.618713736592</v>
      </c>
      <c r="DT28" s="108">
        <f t="shared" si="15"/>
        <v>52760.968205530939</v>
      </c>
      <c r="DU28" s="108">
        <f t="shared" si="15"/>
        <v>52768.318721236647</v>
      </c>
      <c r="DV28" s="108">
        <f t="shared" si="90"/>
        <v>52775.670260996361</v>
      </c>
      <c r="DW28" s="108">
        <f t="shared" si="90"/>
        <v>50968.581278368023</v>
      </c>
      <c r="DX28" s="108">
        <f t="shared" si="90"/>
        <v>50975.682083564105</v>
      </c>
      <c r="DY28" s="108">
        <f t="shared" si="90"/>
        <v>50982.783878025206</v>
      </c>
      <c r="DZ28" s="108">
        <f t="shared" si="90"/>
        <v>50989.886661889148</v>
      </c>
      <c r="EA28" s="108">
        <f t="shared" si="90"/>
        <v>53615.877807239376</v>
      </c>
      <c r="EB28" s="108">
        <f t="shared" si="90"/>
        <v>53623.347426643668</v>
      </c>
      <c r="EC28" s="108">
        <f t="shared" si="90"/>
        <v>53630.818086695181</v>
      </c>
      <c r="ED28" s="108">
        <f t="shared" si="90"/>
        <v>53638.289787538888</v>
      </c>
      <c r="EE28" s="108">
        <f t="shared" si="90"/>
        <v>53645.7625293198</v>
      </c>
      <c r="EF28" s="108">
        <f t="shared" si="90"/>
        <v>53166.166630019696</v>
      </c>
      <c r="EG28" s="108">
        <f t="shared" si="90"/>
        <v>53173.573596876406</v>
      </c>
      <c r="EH28" s="108">
        <f t="shared" si="90"/>
        <v>53180.981595651749</v>
      </c>
      <c r="EI28" s="108">
        <f t="shared" si="90"/>
        <v>53188.390626489483</v>
      </c>
      <c r="EJ28" s="108">
        <f t="shared" si="90"/>
        <v>52992.250683888393</v>
      </c>
      <c r="EK28" s="108">
        <f t="shared" si="90"/>
        <v>52999.633421244827</v>
      </c>
      <c r="EL28" s="108">
        <f t="shared" si="91"/>
        <v>53007.017187144302</v>
      </c>
      <c r="EM28" s="108">
        <f t="shared" si="91"/>
        <v>53014.401981730123</v>
      </c>
      <c r="EN28" s="108">
        <f t="shared" si="91"/>
        <v>56974.984433629572</v>
      </c>
      <c r="EO28" s="108">
        <f t="shared" si="91"/>
        <v>56982.922034703915</v>
      </c>
      <c r="EP28" s="108">
        <f t="shared" si="91"/>
        <v>56990.860741623423</v>
      </c>
      <c r="EQ28" s="108">
        <f t="shared" si="91"/>
        <v>56998.800554542155</v>
      </c>
      <c r="ER28" s="108">
        <f t="shared" si="91"/>
        <v>57006.741473614195</v>
      </c>
      <c r="ES28" s="108">
        <f t="shared" si="91"/>
        <v>56835.860958958438</v>
      </c>
      <c r="ET28" s="108">
        <f t="shared" si="91"/>
        <v>56843.779177725744</v>
      </c>
      <c r="EU28" s="108">
        <f t="shared" si="91"/>
        <v>56851.698499637918</v>
      </c>
      <c r="EV28" s="108">
        <f t="shared" si="91"/>
        <v>56859.618924848648</v>
      </c>
      <c r="EW28" s="108">
        <f t="shared" si="91"/>
        <v>56300.491060014596</v>
      </c>
      <c r="EX28" s="108">
        <f t="shared" si="91"/>
        <v>56308.334692492375</v>
      </c>
      <c r="EY28" s="108">
        <f t="shared" si="91"/>
        <v>56316.179417723855</v>
      </c>
      <c r="EZ28" s="108">
        <f t="shared" si="91"/>
        <v>56324.025235861285</v>
      </c>
      <c r="FA28" s="108">
        <f t="shared" si="91"/>
        <v>51620.749277700212</v>
      </c>
      <c r="FB28" s="108">
        <f t="shared" si="92"/>
        <v>51627.940941181972</v>
      </c>
      <c r="FC28" s="108">
        <f t="shared" si="92"/>
        <v>51635.133606586882</v>
      </c>
      <c r="FD28" s="108">
        <f t="shared" si="92"/>
        <v>51642.327274054522</v>
      </c>
      <c r="FE28" s="108">
        <f t="shared" si="92"/>
        <v>51649.521943724503</v>
      </c>
    </row>
    <row r="29" spans="1:161" s="45" customFormat="1" ht="15.75" x14ac:dyDescent="0.25">
      <c r="A29" s="67" t="s">
        <v>95</v>
      </c>
      <c r="B29" s="74">
        <f>SUM(B4:B28)</f>
        <v>2852337.8741074512</v>
      </c>
      <c r="C29" s="74">
        <f>SUM(C4:C28)</f>
        <v>2873075.2155322139</v>
      </c>
      <c r="D29" s="102"/>
      <c r="E29" s="103"/>
      <c r="F29" s="29">
        <f>SUM(F4:F28)</f>
        <v>2852735.2541225399</v>
      </c>
      <c r="G29" s="29">
        <f t="shared" ref="G29:BE29" si="105">SUM(G4:G28)</f>
        <v>2853132.6894995403</v>
      </c>
      <c r="H29" s="29">
        <f t="shared" si="105"/>
        <v>2853530.1802461646</v>
      </c>
      <c r="I29" s="29">
        <f t="shared" si="105"/>
        <v>2853927.7263701269</v>
      </c>
      <c r="J29" s="29">
        <f t="shared" si="105"/>
        <v>2854325.3278791429</v>
      </c>
      <c r="K29" s="29">
        <f t="shared" si="105"/>
        <v>2854722.9847809263</v>
      </c>
      <c r="L29" s="29">
        <f t="shared" si="105"/>
        <v>2855120.697083198</v>
      </c>
      <c r="M29" s="29">
        <f t="shared" si="105"/>
        <v>2855518.4647936733</v>
      </c>
      <c r="N29" s="29">
        <f t="shared" si="105"/>
        <v>2855916.2879200736</v>
      </c>
      <c r="O29" s="29">
        <f t="shared" si="105"/>
        <v>2856314.1664701174</v>
      </c>
      <c r="P29" s="29">
        <f t="shared" si="105"/>
        <v>2856712.1004515276</v>
      </c>
      <c r="Q29" s="29">
        <f t="shared" si="105"/>
        <v>2857110.0898720254</v>
      </c>
      <c r="R29" s="29">
        <f t="shared" si="105"/>
        <v>2857508.1347393361</v>
      </c>
      <c r="S29" s="29">
        <f t="shared" si="105"/>
        <v>2857906.2350611826</v>
      </c>
      <c r="T29" s="29">
        <f t="shared" si="105"/>
        <v>2858304.3908452927</v>
      </c>
      <c r="U29" s="29">
        <f t="shared" si="105"/>
        <v>2858702.6020993916</v>
      </c>
      <c r="V29" s="29">
        <f t="shared" si="105"/>
        <v>2859100.8688312075</v>
      </c>
      <c r="W29" s="29">
        <f t="shared" si="105"/>
        <v>2859499.1910484703</v>
      </c>
      <c r="X29" s="29">
        <f t="shared" si="105"/>
        <v>2859897.5687589087</v>
      </c>
      <c r="Y29" s="29">
        <f t="shared" si="105"/>
        <v>2860296.0019702557</v>
      </c>
      <c r="Z29" s="29">
        <f t="shared" si="105"/>
        <v>2860694.4906902411</v>
      </c>
      <c r="AA29" s="29">
        <f t="shared" si="105"/>
        <v>2861093.0349266008</v>
      </c>
      <c r="AB29" s="29">
        <f t="shared" si="105"/>
        <v>2861491.6346870675</v>
      </c>
      <c r="AC29" s="29">
        <f t="shared" si="105"/>
        <v>2861890.2899793768</v>
      </c>
      <c r="AD29" s="29">
        <f t="shared" si="105"/>
        <v>2862289.0008112667</v>
      </c>
      <c r="AE29" s="29">
        <f t="shared" si="105"/>
        <v>2862687.7671904727</v>
      </c>
      <c r="AF29" s="29">
        <f t="shared" si="105"/>
        <v>2863086.589124735</v>
      </c>
      <c r="AG29" s="29">
        <f t="shared" si="105"/>
        <v>2863485.4666217919</v>
      </c>
      <c r="AH29" s="29">
        <f t="shared" si="105"/>
        <v>2863884.3996893861</v>
      </c>
      <c r="AI29" s="29">
        <f t="shared" si="105"/>
        <v>2864283.3883352587</v>
      </c>
      <c r="AJ29" s="29">
        <f t="shared" si="105"/>
        <v>2864682.4325671527</v>
      </c>
      <c r="AK29" s="29">
        <f t="shared" si="105"/>
        <v>2865081.532392812</v>
      </c>
      <c r="AL29" s="29">
        <f t="shared" si="105"/>
        <v>2865480.6878199815</v>
      </c>
      <c r="AM29" s="29">
        <f t="shared" si="105"/>
        <v>2865879.8988564084</v>
      </c>
      <c r="AN29" s="29">
        <f t="shared" si="105"/>
        <v>2866279.16550984</v>
      </c>
      <c r="AO29" s="29">
        <f t="shared" si="105"/>
        <v>2866678.4877880234</v>
      </c>
      <c r="AP29" s="29">
        <f t="shared" si="105"/>
        <v>2867077.8656987096</v>
      </c>
      <c r="AQ29" s="29">
        <f t="shared" si="105"/>
        <v>2867477.2992496486</v>
      </c>
      <c r="AR29" s="29">
        <f t="shared" si="105"/>
        <v>2867876.7884485913</v>
      </c>
      <c r="AS29" s="29">
        <f t="shared" si="105"/>
        <v>2868276.3333032918</v>
      </c>
      <c r="AT29" s="29">
        <f t="shared" si="105"/>
        <v>2868675.9338215026</v>
      </c>
      <c r="AU29" s="29">
        <f t="shared" si="105"/>
        <v>2869075.5900109797</v>
      </c>
      <c r="AV29" s="29">
        <f t="shared" si="105"/>
        <v>2869475.3018794786</v>
      </c>
      <c r="AW29" s="29">
        <f t="shared" si="105"/>
        <v>2869875.0694347564</v>
      </c>
      <c r="AX29" s="29">
        <f t="shared" si="105"/>
        <v>2870274.89268457</v>
      </c>
      <c r="AY29" s="29">
        <f t="shared" si="105"/>
        <v>2870674.7716366807</v>
      </c>
      <c r="AZ29" s="29">
        <f t="shared" si="105"/>
        <v>2871074.7062988486</v>
      </c>
      <c r="BA29" s="29">
        <f t="shared" si="105"/>
        <v>2871474.6966788331</v>
      </c>
      <c r="BB29" s="29">
        <f t="shared" si="105"/>
        <v>2871874.7427843981</v>
      </c>
      <c r="BC29" s="29">
        <f t="shared" si="105"/>
        <v>2872274.8446233072</v>
      </c>
      <c r="BD29" s="29">
        <f t="shared" si="105"/>
        <v>2872675.0022033253</v>
      </c>
      <c r="BE29" s="29">
        <f t="shared" si="105"/>
        <v>2873075.2155322172</v>
      </c>
      <c r="DB29" s="178" t="s">
        <v>117</v>
      </c>
      <c r="DC29" s="178"/>
      <c r="DD29" s="178"/>
      <c r="DE29" s="178"/>
      <c r="DF29" s="135">
        <f>SUM(DF4:DF15)</f>
        <v>1156261.2983159877</v>
      </c>
      <c r="DG29" s="135">
        <f t="shared" ref="DG29:FE29" si="106">SUM(DG4:DG15)</f>
        <v>1156422.3855196955</v>
      </c>
      <c r="DH29" s="135">
        <f t="shared" si="106"/>
        <v>1156583.4951656384</v>
      </c>
      <c r="DI29" s="135">
        <f t="shared" si="106"/>
        <v>1156744.6272569427</v>
      </c>
      <c r="DJ29" s="135">
        <f t="shared" si="106"/>
        <v>1293155.4476566976</v>
      </c>
      <c r="DK29" s="135">
        <f t="shared" si="106"/>
        <v>1293335.6065838588</v>
      </c>
      <c r="DL29" s="135">
        <f t="shared" si="106"/>
        <v>1293515.7906102759</v>
      </c>
      <c r="DM29" s="135">
        <f t="shared" si="106"/>
        <v>1293695.9997394457</v>
      </c>
      <c r="DN29" s="135">
        <f t="shared" si="106"/>
        <v>1142578.2671799518</v>
      </c>
      <c r="DO29" s="135">
        <f t="shared" si="106"/>
        <v>1142737.4481006882</v>
      </c>
      <c r="DP29" s="135">
        <f t="shared" si="106"/>
        <v>1142896.651198081</v>
      </c>
      <c r="DQ29" s="135">
        <f t="shared" si="106"/>
        <v>1143055.8764752196</v>
      </c>
      <c r="DR29" s="135">
        <f t="shared" si="106"/>
        <v>1143215.1239351942</v>
      </c>
      <c r="DS29" s="135">
        <f t="shared" si="106"/>
        <v>1187128.9119896197</v>
      </c>
      <c r="DT29" s="135">
        <f t="shared" si="106"/>
        <v>1187294.2995859631</v>
      </c>
      <c r="DU29" s="135">
        <f t="shared" si="106"/>
        <v>1187459.7102236606</v>
      </c>
      <c r="DV29" s="135">
        <f t="shared" si="106"/>
        <v>1187625.1439059211</v>
      </c>
      <c r="DW29" s="135">
        <f t="shared" si="106"/>
        <v>1185446.832861247</v>
      </c>
      <c r="DX29" s="135">
        <f t="shared" si="106"/>
        <v>1185611.9861148661</v>
      </c>
      <c r="DY29" s="135">
        <f t="shared" si="106"/>
        <v>1185777.1623771903</v>
      </c>
      <c r="DZ29" s="135">
        <f t="shared" si="106"/>
        <v>1185942.3616514257</v>
      </c>
      <c r="EA29" s="135">
        <f t="shared" si="106"/>
        <v>1234089.2203935345</v>
      </c>
      <c r="EB29" s="135">
        <f t="shared" si="106"/>
        <v>1234261.150373314</v>
      </c>
      <c r="EC29" s="135">
        <f t="shared" si="106"/>
        <v>1234433.1043059148</v>
      </c>
      <c r="ED29" s="135">
        <f t="shared" si="106"/>
        <v>1234605.0821946734</v>
      </c>
      <c r="EE29" s="135">
        <f t="shared" si="106"/>
        <v>1234777.0840429273</v>
      </c>
      <c r="EF29" s="135">
        <f t="shared" si="106"/>
        <v>1249080.1866289361</v>
      </c>
      <c r="EG29" s="135">
        <f t="shared" si="106"/>
        <v>1249254.2051096759</v>
      </c>
      <c r="EH29" s="135">
        <f t="shared" si="106"/>
        <v>1249428.2478342012</v>
      </c>
      <c r="EI29" s="135">
        <f t="shared" si="106"/>
        <v>1249602.3148058893</v>
      </c>
      <c r="EJ29" s="135">
        <f t="shared" si="106"/>
        <v>1282695.9453464283</v>
      </c>
      <c r="EK29" s="135">
        <f t="shared" si="106"/>
        <v>1282874.6470839549</v>
      </c>
      <c r="EL29" s="135">
        <f t="shared" si="106"/>
        <v>1283053.3737177253</v>
      </c>
      <c r="EM29" s="135">
        <f t="shared" si="106"/>
        <v>1283232.125251208</v>
      </c>
      <c r="EN29" s="135">
        <f t="shared" si="106"/>
        <v>1386805.3014610645</v>
      </c>
      <c r="EO29" s="135">
        <f t="shared" si="106"/>
        <v>1386998.5074331276</v>
      </c>
      <c r="EP29" s="135">
        <f t="shared" si="106"/>
        <v>1387191.7403221256</v>
      </c>
      <c r="EQ29" s="135">
        <f t="shared" si="106"/>
        <v>1387385.0001318078</v>
      </c>
      <c r="ER29" s="135">
        <f t="shared" si="106"/>
        <v>1387578.2868659259</v>
      </c>
      <c r="ES29" s="135">
        <f t="shared" si="106"/>
        <v>1321405.1673507709</v>
      </c>
      <c r="ET29" s="135">
        <f t="shared" si="106"/>
        <v>1321589.2619526435</v>
      </c>
      <c r="EU29" s="135">
        <f t="shared" si="106"/>
        <v>1321773.3822020791</v>
      </c>
      <c r="EV29" s="135">
        <f t="shared" si="106"/>
        <v>1321957.5281026517</v>
      </c>
      <c r="EW29" s="135">
        <f t="shared" si="106"/>
        <v>1284967.9222187421</v>
      </c>
      <c r="EX29" s="135">
        <f t="shared" si="106"/>
        <v>1285146.940481955</v>
      </c>
      <c r="EY29" s="135">
        <f t="shared" si="106"/>
        <v>1285325.9836855095</v>
      </c>
      <c r="EZ29" s="135">
        <f t="shared" si="106"/>
        <v>1285505.0518328799</v>
      </c>
      <c r="FA29" s="135">
        <f t="shared" si="106"/>
        <v>1152437.1365284412</v>
      </c>
      <c r="FB29" s="135">
        <f t="shared" si="106"/>
        <v>1152597.6909602496</v>
      </c>
      <c r="FC29" s="135">
        <f t="shared" si="106"/>
        <v>1152758.2677600679</v>
      </c>
      <c r="FD29" s="135">
        <f t="shared" si="106"/>
        <v>1152918.8669310128</v>
      </c>
      <c r="FE29" s="135">
        <f t="shared" si="106"/>
        <v>1153079.4884762005</v>
      </c>
    </row>
    <row r="30" spans="1:161" x14ac:dyDescent="0.25">
      <c r="B30" s="167" t="s">
        <v>251</v>
      </c>
      <c r="C30" s="167"/>
      <c r="D30" s="167"/>
      <c r="E30" s="167"/>
      <c r="F30" s="137">
        <f>SUM(F4:F15)</f>
        <v>836422.7016469182</v>
      </c>
      <c r="G30" s="137">
        <f t="shared" ref="G30:BE30" si="107">SUM(G4:G15)</f>
        <v>836539.2298004789</v>
      </c>
      <c r="H30" s="137">
        <f t="shared" si="107"/>
        <v>836655.77418842749</v>
      </c>
      <c r="I30" s="137">
        <f t="shared" si="107"/>
        <v>836772.33481302566</v>
      </c>
      <c r="J30" s="137">
        <f t="shared" si="107"/>
        <v>836888.91167653562</v>
      </c>
      <c r="K30" s="137">
        <f t="shared" si="107"/>
        <v>837005.50478121918</v>
      </c>
      <c r="L30" s="137">
        <f t="shared" si="107"/>
        <v>837122.11412934004</v>
      </c>
      <c r="M30" s="137">
        <f t="shared" si="107"/>
        <v>837238.73972315993</v>
      </c>
      <c r="N30" s="137">
        <f t="shared" si="107"/>
        <v>837355.38156494335</v>
      </c>
      <c r="O30" s="137">
        <f t="shared" si="107"/>
        <v>837472.03965695319</v>
      </c>
      <c r="P30" s="137">
        <f t="shared" si="107"/>
        <v>837588.7140014536</v>
      </c>
      <c r="Q30" s="137">
        <f t="shared" si="107"/>
        <v>837705.40460070875</v>
      </c>
      <c r="R30" s="137">
        <f t="shared" si="107"/>
        <v>837822.11145698361</v>
      </c>
      <c r="S30" s="137">
        <f t="shared" si="107"/>
        <v>837938.83457254246</v>
      </c>
      <c r="T30" s="137">
        <f t="shared" si="107"/>
        <v>838055.57394965074</v>
      </c>
      <c r="U30" s="137">
        <f t="shared" si="107"/>
        <v>838172.32959057414</v>
      </c>
      <c r="V30" s="137">
        <f t="shared" si="107"/>
        <v>838289.1014975782</v>
      </c>
      <c r="W30" s="137">
        <f t="shared" si="107"/>
        <v>838405.8896729293</v>
      </c>
      <c r="X30" s="137">
        <f t="shared" si="107"/>
        <v>838522.69411889371</v>
      </c>
      <c r="Y30" s="137">
        <f t="shared" si="107"/>
        <v>838639.51483773859</v>
      </c>
      <c r="Z30" s="137">
        <f t="shared" si="107"/>
        <v>838756.35183173034</v>
      </c>
      <c r="AA30" s="137">
        <f t="shared" si="107"/>
        <v>838873.20510313706</v>
      </c>
      <c r="AB30" s="137">
        <f t="shared" si="107"/>
        <v>838990.07465422619</v>
      </c>
      <c r="AC30" s="137">
        <f t="shared" si="107"/>
        <v>839106.96048726561</v>
      </c>
      <c r="AD30" s="137">
        <f t="shared" si="107"/>
        <v>839223.86260452436</v>
      </c>
      <c r="AE30" s="137">
        <f t="shared" si="107"/>
        <v>839340.78100827022</v>
      </c>
      <c r="AF30" s="137">
        <f t="shared" si="107"/>
        <v>839457.71570077271</v>
      </c>
      <c r="AG30" s="137">
        <f t="shared" si="107"/>
        <v>839574.66668430064</v>
      </c>
      <c r="AH30" s="137">
        <f t="shared" si="107"/>
        <v>839691.63396112423</v>
      </c>
      <c r="AI30" s="137">
        <f t="shared" si="107"/>
        <v>839808.61753351311</v>
      </c>
      <c r="AJ30" s="137">
        <f t="shared" si="107"/>
        <v>839925.61740373762</v>
      </c>
      <c r="AK30" s="137">
        <f t="shared" si="107"/>
        <v>840042.63357406831</v>
      </c>
      <c r="AL30" s="137">
        <f t="shared" si="107"/>
        <v>840159.66604677611</v>
      </c>
      <c r="AM30" s="137">
        <f t="shared" si="107"/>
        <v>840276.71482413204</v>
      </c>
      <c r="AN30" s="137">
        <f t="shared" si="107"/>
        <v>840393.77990840783</v>
      </c>
      <c r="AO30" s="137">
        <f t="shared" si="107"/>
        <v>840510.86130187532</v>
      </c>
      <c r="AP30" s="137">
        <f t="shared" si="107"/>
        <v>840627.95900680649</v>
      </c>
      <c r="AQ30" s="137">
        <f t="shared" si="107"/>
        <v>840745.07302547386</v>
      </c>
      <c r="AR30" s="137">
        <f t="shared" si="107"/>
        <v>840862.20336015045</v>
      </c>
      <c r="AS30" s="137">
        <f t="shared" si="107"/>
        <v>840979.35001310892</v>
      </c>
      <c r="AT30" s="137">
        <f t="shared" si="107"/>
        <v>841096.51298662298</v>
      </c>
      <c r="AU30" s="137">
        <f t="shared" si="107"/>
        <v>841213.69228296645</v>
      </c>
      <c r="AV30" s="137">
        <f t="shared" si="107"/>
        <v>841330.88790441328</v>
      </c>
      <c r="AW30" s="137">
        <f t="shared" si="107"/>
        <v>841448.09985323774</v>
      </c>
      <c r="AX30" s="137">
        <f t="shared" si="107"/>
        <v>841565.32813171472</v>
      </c>
      <c r="AY30" s="137">
        <f t="shared" si="107"/>
        <v>841682.57274211897</v>
      </c>
      <c r="AZ30" s="137">
        <f t="shared" si="107"/>
        <v>841799.83368672605</v>
      </c>
      <c r="BA30" s="137">
        <f t="shared" si="107"/>
        <v>841917.11096781143</v>
      </c>
      <c r="BB30" s="137">
        <f t="shared" si="107"/>
        <v>842034.4045876509</v>
      </c>
      <c r="BC30" s="137">
        <f t="shared" si="107"/>
        <v>842151.71454852121</v>
      </c>
      <c r="BD30" s="137">
        <f t="shared" si="107"/>
        <v>842269.04085269873</v>
      </c>
      <c r="BE30" s="137">
        <f t="shared" si="107"/>
        <v>842386.38350245997</v>
      </c>
      <c r="DB30" s="178" t="s">
        <v>118</v>
      </c>
      <c r="DC30" s="178"/>
      <c r="DD30" s="178"/>
      <c r="DE30" s="178"/>
      <c r="DF30" s="109">
        <f>SUM(DF16:DF28)</f>
        <v>2034755.4444503591</v>
      </c>
      <c r="DG30" s="109">
        <f t="shared" ref="DG30:FE30" si="108">SUM(DG16:DG28)</f>
        <v>2035038.9210877372</v>
      </c>
      <c r="DH30" s="109">
        <f t="shared" si="108"/>
        <v>2035322.437218315</v>
      </c>
      <c r="DI30" s="109">
        <f t="shared" si="108"/>
        <v>2035605.9928475951</v>
      </c>
      <c r="DJ30" s="109">
        <f t="shared" si="108"/>
        <v>2217539.0045546214</v>
      </c>
      <c r="DK30" s="109">
        <f t="shared" si="108"/>
        <v>2217847.9461043198</v>
      </c>
      <c r="DL30" s="109">
        <f t="shared" si="108"/>
        <v>2218156.9306949209</v>
      </c>
      <c r="DM30" s="109">
        <f t="shared" si="108"/>
        <v>2218465.9583324213</v>
      </c>
      <c r="DN30" s="109">
        <f t="shared" si="108"/>
        <v>1955821.7070703411</v>
      </c>
      <c r="DO30" s="109">
        <f t="shared" si="108"/>
        <v>1956094.1868724441</v>
      </c>
      <c r="DP30" s="109">
        <f t="shared" si="108"/>
        <v>1956366.7046356974</v>
      </c>
      <c r="DQ30" s="109">
        <f t="shared" si="108"/>
        <v>1956639.2603653895</v>
      </c>
      <c r="DR30" s="109">
        <f t="shared" si="108"/>
        <v>1956911.854066811</v>
      </c>
      <c r="DS30" s="109">
        <f t="shared" si="108"/>
        <v>2014240.843020037</v>
      </c>
      <c r="DT30" s="109">
        <f t="shared" si="108"/>
        <v>2014521.4616185061</v>
      </c>
      <c r="DU30" s="109">
        <f t="shared" si="108"/>
        <v>2014802.1193120009</v>
      </c>
      <c r="DV30" s="109">
        <f t="shared" si="108"/>
        <v>2015082.8161059681</v>
      </c>
      <c r="DW30" s="109">
        <f t="shared" si="108"/>
        <v>1994095.7660770479</v>
      </c>
      <c r="DX30" s="109">
        <f t="shared" si="108"/>
        <v>1994373.578117762</v>
      </c>
      <c r="DY30" s="109">
        <f t="shared" si="108"/>
        <v>1994651.4288625</v>
      </c>
      <c r="DZ30" s="109">
        <f t="shared" si="108"/>
        <v>1994929.3183166538</v>
      </c>
      <c r="EA30" s="109">
        <f t="shared" si="108"/>
        <v>2076591.4665341999</v>
      </c>
      <c r="EB30" s="109">
        <f t="shared" si="108"/>
        <v>2076880.7716532722</v>
      </c>
      <c r="EC30" s="109">
        <f t="shared" si="108"/>
        <v>2077170.1170775536</v>
      </c>
      <c r="ED30" s="109">
        <f t="shared" si="108"/>
        <v>2077459.5028126584</v>
      </c>
      <c r="EE30" s="109">
        <f t="shared" si="108"/>
        <v>2077748.9288642032</v>
      </c>
      <c r="EF30" s="109">
        <f t="shared" si="108"/>
        <v>2044812.0744440709</v>
      </c>
      <c r="EG30" s="109">
        <f t="shared" si="108"/>
        <v>2045096.9521440002</v>
      </c>
      <c r="EH30" s="109">
        <f t="shared" si="108"/>
        <v>2045381.8695323216</v>
      </c>
      <c r="EI30" s="109">
        <f t="shared" si="108"/>
        <v>2045666.8266145645</v>
      </c>
      <c r="EJ30" s="109">
        <f t="shared" si="108"/>
        <v>2077544.4260445088</v>
      </c>
      <c r="EK30" s="109">
        <f t="shared" si="108"/>
        <v>2077833.8639273287</v>
      </c>
      <c r="EL30" s="109">
        <f t="shared" si="108"/>
        <v>2078123.3421338538</v>
      </c>
      <c r="EM30" s="109">
        <f t="shared" si="108"/>
        <v>2078412.8606697009</v>
      </c>
      <c r="EN30" s="109">
        <f t="shared" si="108"/>
        <v>2231073.1539114262</v>
      </c>
      <c r="EO30" s="109">
        <f t="shared" si="108"/>
        <v>2231383.9810022889</v>
      </c>
      <c r="EP30" s="109">
        <f t="shared" si="108"/>
        <v>2231694.8513967418</v>
      </c>
      <c r="EQ30" s="109">
        <f t="shared" si="108"/>
        <v>2232005.7651008209</v>
      </c>
      <c r="ER30" s="109">
        <f t="shared" si="108"/>
        <v>2232316.7221205574</v>
      </c>
      <c r="ES30" s="109">
        <f t="shared" si="108"/>
        <v>2163641.1604144899</v>
      </c>
      <c r="ET30" s="109">
        <f t="shared" si="108"/>
        <v>2163942.5930619957</v>
      </c>
      <c r="EU30" s="109">
        <f t="shared" si="108"/>
        <v>2164244.0677042836</v>
      </c>
      <c r="EV30" s="109">
        <f t="shared" si="108"/>
        <v>2164545.5843472057</v>
      </c>
      <c r="EW30" s="109">
        <f t="shared" si="108"/>
        <v>2134388.3847300382</v>
      </c>
      <c r="EX30" s="109">
        <f t="shared" si="108"/>
        <v>2134685.7419597791</v>
      </c>
      <c r="EY30" s="109">
        <f t="shared" si="108"/>
        <v>2134983.1406165264</v>
      </c>
      <c r="EZ30" s="109">
        <f t="shared" si="108"/>
        <v>2135280.580706052</v>
      </c>
      <c r="FA30" s="109">
        <f t="shared" si="108"/>
        <v>1981662.046754756</v>
      </c>
      <c r="FB30" s="109">
        <f t="shared" si="108"/>
        <v>1981938.1265632489</v>
      </c>
      <c r="FC30" s="109">
        <f t="shared" si="108"/>
        <v>1982214.2448344354</v>
      </c>
      <c r="FD30" s="109">
        <f t="shared" si="108"/>
        <v>1982490.4015736741</v>
      </c>
      <c r="FE30" s="109">
        <f t="shared" si="108"/>
        <v>1982766.5967863251</v>
      </c>
    </row>
    <row r="31" spans="1:161" x14ac:dyDescent="0.25">
      <c r="B31" s="167" t="s">
        <v>252</v>
      </c>
      <c r="C31" s="167"/>
      <c r="D31" s="167"/>
      <c r="E31" s="167"/>
      <c r="F31" s="137">
        <f>SUM(F16:F28)</f>
        <v>2016312.5524756219</v>
      </c>
      <c r="G31" s="137">
        <f t="shared" ref="G31:BE31" si="109">SUM(G16:G28)</f>
        <v>2016593.4596990619</v>
      </c>
      <c r="H31" s="137">
        <f t="shared" si="109"/>
        <v>2016874.4060577371</v>
      </c>
      <c r="I31" s="137">
        <f t="shared" si="109"/>
        <v>2017155.3915571009</v>
      </c>
      <c r="J31" s="137">
        <f t="shared" si="109"/>
        <v>2017436.4162026066</v>
      </c>
      <c r="K31" s="137">
        <f t="shared" si="109"/>
        <v>2017717.4799997073</v>
      </c>
      <c r="L31" s="137">
        <f t="shared" si="109"/>
        <v>2017998.5829538582</v>
      </c>
      <c r="M31" s="137">
        <f t="shared" si="109"/>
        <v>2018279.7250705133</v>
      </c>
      <c r="N31" s="137">
        <f t="shared" si="109"/>
        <v>2018560.90635513</v>
      </c>
      <c r="O31" s="137">
        <f t="shared" si="109"/>
        <v>2018842.1268131642</v>
      </c>
      <c r="P31" s="137">
        <f t="shared" si="109"/>
        <v>2019123.3864500737</v>
      </c>
      <c r="Q31" s="137">
        <f t="shared" si="109"/>
        <v>2019404.6852713169</v>
      </c>
      <c r="R31" s="137">
        <f t="shared" si="109"/>
        <v>2019686.0232823528</v>
      </c>
      <c r="S31" s="137">
        <f t="shared" si="109"/>
        <v>2019967.4004886411</v>
      </c>
      <c r="T31" s="137">
        <f t="shared" si="109"/>
        <v>2020248.8168956416</v>
      </c>
      <c r="U31" s="137">
        <f t="shared" si="109"/>
        <v>2020530.2725088175</v>
      </c>
      <c r="V31" s="137">
        <f t="shared" si="109"/>
        <v>2020811.7673336295</v>
      </c>
      <c r="W31" s="137">
        <f t="shared" si="109"/>
        <v>2021093.3013755411</v>
      </c>
      <c r="X31" s="137">
        <f t="shared" si="109"/>
        <v>2021374.8746400154</v>
      </c>
      <c r="Y31" s="137">
        <f t="shared" si="109"/>
        <v>2021656.4871325169</v>
      </c>
      <c r="Z31" s="137">
        <f t="shared" si="109"/>
        <v>2021938.1388585111</v>
      </c>
      <c r="AA31" s="137">
        <f t="shared" si="109"/>
        <v>2022219.8298234639</v>
      </c>
      <c r="AB31" s="137">
        <f t="shared" si="109"/>
        <v>2022501.5600328413</v>
      </c>
      <c r="AC31" s="137">
        <f t="shared" si="109"/>
        <v>2022783.3294921112</v>
      </c>
      <c r="AD31" s="137">
        <f t="shared" si="109"/>
        <v>2023065.138206742</v>
      </c>
      <c r="AE31" s="137">
        <f t="shared" si="109"/>
        <v>2023346.9861822021</v>
      </c>
      <c r="AF31" s="137">
        <f t="shared" si="109"/>
        <v>2023628.8734239619</v>
      </c>
      <c r="AG31" s="137">
        <f t="shared" si="109"/>
        <v>2023910.7999374915</v>
      </c>
      <c r="AH31" s="137">
        <f t="shared" si="109"/>
        <v>2024192.765728262</v>
      </c>
      <c r="AI31" s="137">
        <f t="shared" si="109"/>
        <v>2024474.7708017454</v>
      </c>
      <c r="AJ31" s="137">
        <f t="shared" si="109"/>
        <v>2024756.8151634149</v>
      </c>
      <c r="AK31" s="137">
        <f t="shared" si="109"/>
        <v>2025038.8988187434</v>
      </c>
      <c r="AL31" s="137">
        <f t="shared" si="109"/>
        <v>2025321.0217732061</v>
      </c>
      <c r="AM31" s="137">
        <f t="shared" si="109"/>
        <v>2025603.1840322767</v>
      </c>
      <c r="AN31" s="137">
        <f t="shared" si="109"/>
        <v>2025885.3856014318</v>
      </c>
      <c r="AO31" s="137">
        <f t="shared" si="109"/>
        <v>2026167.6264861482</v>
      </c>
      <c r="AP31" s="137">
        <f t="shared" si="109"/>
        <v>2026449.9066919032</v>
      </c>
      <c r="AQ31" s="137">
        <f t="shared" si="109"/>
        <v>2026732.2262241745</v>
      </c>
      <c r="AR31" s="137">
        <f t="shared" si="109"/>
        <v>2027014.5850884414</v>
      </c>
      <c r="AS31" s="137">
        <f t="shared" si="109"/>
        <v>2027296.9832901831</v>
      </c>
      <c r="AT31" s="137">
        <f t="shared" si="109"/>
        <v>2027579.4208348799</v>
      </c>
      <c r="AU31" s="137">
        <f t="shared" si="109"/>
        <v>2027861.8977280133</v>
      </c>
      <c r="AV31" s="137">
        <f t="shared" si="109"/>
        <v>2028144.4139750651</v>
      </c>
      <c r="AW31" s="137">
        <f t="shared" si="109"/>
        <v>2028426.9695815181</v>
      </c>
      <c r="AX31" s="137">
        <f t="shared" si="109"/>
        <v>2028709.5645528559</v>
      </c>
      <c r="AY31" s="137">
        <f t="shared" si="109"/>
        <v>2028992.1988945622</v>
      </c>
      <c r="AZ31" s="137">
        <f t="shared" si="109"/>
        <v>2029274.8726121222</v>
      </c>
      <c r="BA31" s="137">
        <f t="shared" si="109"/>
        <v>2029557.5857110217</v>
      </c>
      <c r="BB31" s="137">
        <f t="shared" si="109"/>
        <v>2029840.3381967475</v>
      </c>
      <c r="BC31" s="137">
        <f t="shared" si="109"/>
        <v>2030123.130074787</v>
      </c>
      <c r="BD31" s="137">
        <f t="shared" si="109"/>
        <v>2030405.9613506265</v>
      </c>
      <c r="BE31" s="137">
        <f t="shared" si="109"/>
        <v>2030688.8320297571</v>
      </c>
    </row>
    <row r="32" spans="1:161" x14ac:dyDescent="0.25">
      <c r="F32" s="72">
        <f>SUM(F30:F31)</f>
        <v>2852735.2541225404</v>
      </c>
      <c r="G32" s="72">
        <f t="shared" ref="G32:BE32" si="110">SUM(G30:G31)</f>
        <v>2853132.6894995407</v>
      </c>
      <c r="H32" s="72">
        <f t="shared" si="110"/>
        <v>2853530.1802461646</v>
      </c>
      <c r="I32" s="72">
        <f t="shared" si="110"/>
        <v>2853927.7263701265</v>
      </c>
      <c r="J32" s="72">
        <f t="shared" si="110"/>
        <v>2854325.327879142</v>
      </c>
      <c r="K32" s="72">
        <f t="shared" si="110"/>
        <v>2854722.9847809263</v>
      </c>
      <c r="L32" s="72">
        <f t="shared" si="110"/>
        <v>2855120.6970831985</v>
      </c>
      <c r="M32" s="72">
        <f t="shared" si="110"/>
        <v>2855518.4647936733</v>
      </c>
      <c r="N32" s="72">
        <f t="shared" si="110"/>
        <v>2855916.2879200736</v>
      </c>
      <c r="O32" s="72">
        <f t="shared" si="110"/>
        <v>2856314.1664701174</v>
      </c>
      <c r="P32" s="72">
        <f t="shared" si="110"/>
        <v>2856712.1004515272</v>
      </c>
      <c r="Q32" s="72">
        <f t="shared" si="110"/>
        <v>2857110.0898720259</v>
      </c>
      <c r="R32" s="72">
        <f t="shared" si="110"/>
        <v>2857508.1347393366</v>
      </c>
      <c r="S32" s="72">
        <f t="shared" si="110"/>
        <v>2857906.2350611836</v>
      </c>
      <c r="T32" s="72">
        <f t="shared" si="110"/>
        <v>2858304.3908452922</v>
      </c>
      <c r="U32" s="72">
        <f t="shared" si="110"/>
        <v>2858702.6020993916</v>
      </c>
      <c r="V32" s="72">
        <f t="shared" si="110"/>
        <v>2859100.868831208</v>
      </c>
      <c r="W32" s="72">
        <f t="shared" si="110"/>
        <v>2859499.1910484703</v>
      </c>
      <c r="X32" s="72">
        <f t="shared" si="110"/>
        <v>2859897.5687589091</v>
      </c>
      <c r="Y32" s="72">
        <f t="shared" si="110"/>
        <v>2860296.0019702557</v>
      </c>
      <c r="Z32" s="72">
        <f t="shared" si="110"/>
        <v>2860694.4906902416</v>
      </c>
      <c r="AA32" s="72">
        <f t="shared" si="110"/>
        <v>2861093.0349266008</v>
      </c>
      <c r="AB32" s="72">
        <f t="shared" si="110"/>
        <v>2861491.6346870675</v>
      </c>
      <c r="AC32" s="72">
        <f t="shared" si="110"/>
        <v>2861890.2899793768</v>
      </c>
      <c r="AD32" s="72">
        <f t="shared" si="110"/>
        <v>2862289.0008112662</v>
      </c>
      <c r="AE32" s="72">
        <f t="shared" si="110"/>
        <v>2862687.7671904722</v>
      </c>
      <c r="AF32" s="72">
        <f t="shared" si="110"/>
        <v>2863086.5891247345</v>
      </c>
      <c r="AG32" s="72">
        <f t="shared" si="110"/>
        <v>2863485.4666217919</v>
      </c>
      <c r="AH32" s="72">
        <f t="shared" si="110"/>
        <v>2863884.3996893861</v>
      </c>
      <c r="AI32" s="72">
        <f t="shared" si="110"/>
        <v>2864283.3883352587</v>
      </c>
      <c r="AJ32" s="72">
        <f t="shared" si="110"/>
        <v>2864682.4325671527</v>
      </c>
      <c r="AK32" s="72">
        <f t="shared" si="110"/>
        <v>2865081.532392812</v>
      </c>
      <c r="AL32" s="72">
        <f t="shared" si="110"/>
        <v>2865480.6878199819</v>
      </c>
      <c r="AM32" s="72">
        <f t="shared" si="110"/>
        <v>2865879.8988564089</v>
      </c>
      <c r="AN32" s="72">
        <f t="shared" si="110"/>
        <v>2866279.1655098395</v>
      </c>
      <c r="AO32" s="72">
        <f t="shared" si="110"/>
        <v>2866678.4877880234</v>
      </c>
      <c r="AP32" s="72">
        <f t="shared" si="110"/>
        <v>2867077.8656987096</v>
      </c>
      <c r="AQ32" s="72">
        <f t="shared" si="110"/>
        <v>2867477.2992496481</v>
      </c>
      <c r="AR32" s="72">
        <f t="shared" si="110"/>
        <v>2867876.7884485917</v>
      </c>
      <c r="AS32" s="72">
        <f t="shared" si="110"/>
        <v>2868276.3333032923</v>
      </c>
      <c r="AT32" s="72">
        <f t="shared" si="110"/>
        <v>2868675.9338215031</v>
      </c>
      <c r="AU32" s="72">
        <f t="shared" si="110"/>
        <v>2869075.5900109797</v>
      </c>
      <c r="AV32" s="72">
        <f t="shared" si="110"/>
        <v>2869475.3018794786</v>
      </c>
      <c r="AW32" s="72">
        <f t="shared" si="110"/>
        <v>2869875.0694347559</v>
      </c>
      <c r="AX32" s="72">
        <f t="shared" si="110"/>
        <v>2870274.8926845705</v>
      </c>
      <c r="AY32" s="72">
        <f t="shared" si="110"/>
        <v>2870674.7716366812</v>
      </c>
      <c r="AZ32" s="72">
        <f t="shared" si="110"/>
        <v>2871074.7062988481</v>
      </c>
      <c r="BA32" s="72">
        <f t="shared" si="110"/>
        <v>2871474.6966788331</v>
      </c>
      <c r="BB32" s="72">
        <f t="shared" si="110"/>
        <v>2871874.7427843986</v>
      </c>
      <c r="BC32" s="72">
        <f t="shared" si="110"/>
        <v>2872274.8446233082</v>
      </c>
      <c r="BD32" s="72">
        <f t="shared" si="110"/>
        <v>2872675.0022033253</v>
      </c>
      <c r="BE32" s="72">
        <f t="shared" si="110"/>
        <v>2873075.2155322172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2037</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2037</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2036</v>
      </c>
      <c r="C3" s="97">
        <v>2037</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'!T4</f>
        <v>273743.02880382573</v>
      </c>
      <c r="C4" s="12">
        <f>'Urb proj of all 25 ARs '!U4</f>
        <v>275632.99980537075</v>
      </c>
      <c r="D4" s="100">
        <f>(C4-B4)/B4</f>
        <v>6.904179477386611E-3</v>
      </c>
      <c r="E4" s="101">
        <f>((1+D4)^(1/52))-1</f>
        <v>1.3232519204109394E-4</v>
      </c>
      <c r="F4" s="69">
        <f>B4*(1+E4)</f>
        <v>273779.25190268212</v>
      </c>
      <c r="G4" s="69">
        <f>F4*(1+E4)</f>
        <v>273815.47979476699</v>
      </c>
      <c r="H4" s="69">
        <f>G4*(1+E4)</f>
        <v>273851.71248071466</v>
      </c>
      <c r="I4" s="69">
        <f>H4*(1+$E$4)</f>
        <v>273887.94996115944</v>
      </c>
      <c r="J4" s="69">
        <f>I4*(1+$E$4)</f>
        <v>273924.19223673578</v>
      </c>
      <c r="K4" s="69">
        <f t="shared" ref="K4:BE4" si="5">J4*(1+$E$4)</f>
        <v>273960.4393080782</v>
      </c>
      <c r="L4" s="69">
        <f t="shared" si="5"/>
        <v>273996.6911758213</v>
      </c>
      <c r="M4" s="69">
        <f t="shared" si="5"/>
        <v>274032.94784059975</v>
      </c>
      <c r="N4" s="69">
        <f t="shared" si="5"/>
        <v>274069.20930304832</v>
      </c>
      <c r="O4" s="69">
        <f t="shared" si="5"/>
        <v>274105.47556380188</v>
      </c>
      <c r="P4" s="69">
        <f t="shared" si="5"/>
        <v>274141.74662349536</v>
      </c>
      <c r="Q4" s="69">
        <f t="shared" si="5"/>
        <v>274178.0224827638</v>
      </c>
      <c r="R4" s="69">
        <f t="shared" si="5"/>
        <v>274214.30314224231</v>
      </c>
      <c r="S4" s="69">
        <f t="shared" si="5"/>
        <v>274250.58860256604</v>
      </c>
      <c r="T4" s="69">
        <f t="shared" si="5"/>
        <v>274286.87886437029</v>
      </c>
      <c r="U4" s="69">
        <f t="shared" si="5"/>
        <v>274323.17392829037</v>
      </c>
      <c r="V4" s="69">
        <f t="shared" si="5"/>
        <v>274359.47379496176</v>
      </c>
      <c r="W4" s="69">
        <f t="shared" si="5"/>
        <v>274395.77846501995</v>
      </c>
      <c r="X4" s="69">
        <f t="shared" si="5"/>
        <v>274432.08793910057</v>
      </c>
      <c r="Y4" s="69">
        <f t="shared" si="5"/>
        <v>274468.40221783938</v>
      </c>
      <c r="Z4" s="69">
        <f t="shared" si="5"/>
        <v>274504.72130187205</v>
      </c>
      <c r="AA4" s="69">
        <f t="shared" si="5"/>
        <v>274541.04519183451</v>
      </c>
      <c r="AB4" s="69">
        <f t="shared" si="5"/>
        <v>274577.37388836266</v>
      </c>
      <c r="AC4" s="69">
        <f t="shared" si="5"/>
        <v>274613.70739209256</v>
      </c>
      <c r="AD4" s="69">
        <f t="shared" si="5"/>
        <v>274650.04570366035</v>
      </c>
      <c r="AE4" s="69">
        <f t="shared" si="5"/>
        <v>274686.38882370217</v>
      </c>
      <c r="AF4" s="69">
        <f t="shared" si="5"/>
        <v>274722.73675285437</v>
      </c>
      <c r="AG4" s="69">
        <f t="shared" si="5"/>
        <v>274759.08949175326</v>
      </c>
      <c r="AH4" s="69">
        <f t="shared" si="5"/>
        <v>274795.44704103528</v>
      </c>
      <c r="AI4" s="69">
        <f t="shared" si="5"/>
        <v>274831.809401337</v>
      </c>
      <c r="AJ4" s="69">
        <f t="shared" si="5"/>
        <v>274868.17657329503</v>
      </c>
      <c r="AK4" s="69">
        <f t="shared" si="5"/>
        <v>274904.54855754605</v>
      </c>
      <c r="AL4" s="69">
        <f t="shared" si="5"/>
        <v>274940.9253547269</v>
      </c>
      <c r="AM4" s="69">
        <f t="shared" si="5"/>
        <v>274977.30696547445</v>
      </c>
      <c r="AN4" s="69">
        <f t="shared" si="5"/>
        <v>275013.69339042559</v>
      </c>
      <c r="AO4" s="69">
        <f t="shared" si="5"/>
        <v>275050.0846302174</v>
      </c>
      <c r="AP4" s="69">
        <f t="shared" si="5"/>
        <v>275086.48068548704</v>
      </c>
      <c r="AQ4" s="69">
        <f t="shared" si="5"/>
        <v>275122.88155687164</v>
      </c>
      <c r="AR4" s="69">
        <f t="shared" si="5"/>
        <v>275159.28724500857</v>
      </c>
      <c r="AS4" s="69">
        <f t="shared" si="5"/>
        <v>275195.69775053515</v>
      </c>
      <c r="AT4" s="69">
        <f t="shared" si="5"/>
        <v>275232.11307408888</v>
      </c>
      <c r="AU4" s="69">
        <f t="shared" si="5"/>
        <v>275268.53321630729</v>
      </c>
      <c r="AV4" s="69">
        <f t="shared" si="5"/>
        <v>275304.958177828</v>
      </c>
      <c r="AW4" s="69">
        <f t="shared" si="5"/>
        <v>275341.38795928872</v>
      </c>
      <c r="AX4" s="69">
        <f t="shared" si="5"/>
        <v>275377.82256132731</v>
      </c>
      <c r="AY4" s="69">
        <f t="shared" si="5"/>
        <v>275414.26198458159</v>
      </c>
      <c r="AZ4" s="69">
        <f t="shared" si="5"/>
        <v>275450.70622968953</v>
      </c>
      <c r="BA4" s="69">
        <f t="shared" si="5"/>
        <v>275487.15529728925</v>
      </c>
      <c r="BB4" s="69">
        <f t="shared" si="5"/>
        <v>275523.60918801883</v>
      </c>
      <c r="BC4" s="69">
        <f t="shared" si="5"/>
        <v>275560.06790251652</v>
      </c>
      <c r="BD4" s="69">
        <f t="shared" si="5"/>
        <v>275596.53144142055</v>
      </c>
      <c r="BE4" s="69">
        <f t="shared" si="5"/>
        <v>275632.99980536941</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459015.71703505877</v>
      </c>
      <c r="DG4" s="108">
        <f t="shared" ref="DG4:DV5" si="6">G4*BG4</f>
        <v>459076.45637796528</v>
      </c>
      <c r="DH4" s="108">
        <f t="shared" si="6"/>
        <v>459137.20375821705</v>
      </c>
      <c r="DI4" s="108">
        <f t="shared" si="6"/>
        <v>459197.95917687751</v>
      </c>
      <c r="DJ4" s="108">
        <f t="shared" si="6"/>
        <v>526334.08374579262</v>
      </c>
      <c r="DK4" s="108">
        <f t="shared" si="6"/>
        <v>526403.73100450204</v>
      </c>
      <c r="DL4" s="108">
        <f t="shared" si="6"/>
        <v>526473.38747929828</v>
      </c>
      <c r="DM4" s="108">
        <f t="shared" si="6"/>
        <v>526543.05317140103</v>
      </c>
      <c r="DN4" s="108">
        <f t="shared" si="6"/>
        <v>467646.15180286352</v>
      </c>
      <c r="DO4" s="108">
        <f t="shared" si="6"/>
        <v>467708.0331697081</v>
      </c>
      <c r="DP4" s="108">
        <f t="shared" si="6"/>
        <v>467769.92272501637</v>
      </c>
      <c r="DQ4" s="108">
        <f t="shared" si="6"/>
        <v>467831.82046987204</v>
      </c>
      <c r="DR4" s="108">
        <f t="shared" si="6"/>
        <v>467893.7264053587</v>
      </c>
      <c r="DS4" s="108">
        <f t="shared" si="6"/>
        <v>483492.77269051381</v>
      </c>
      <c r="DT4" s="108">
        <f t="shared" si="6"/>
        <v>483556.7509645106</v>
      </c>
      <c r="DU4" s="108">
        <f t="shared" si="6"/>
        <v>483620.73770444473</v>
      </c>
      <c r="DV4" s="108">
        <f t="shared" si="6"/>
        <v>483684.73291143653</v>
      </c>
      <c r="DW4" s="108">
        <f t="shared" ref="DW4:EL5" si="7">W4*BW4</f>
        <v>488331.54162449396</v>
      </c>
      <c r="DX4" s="108">
        <f t="shared" si="7"/>
        <v>488396.16018951911</v>
      </c>
      <c r="DY4" s="108">
        <f t="shared" si="7"/>
        <v>488460.78730520839</v>
      </c>
      <c r="DZ4" s="108">
        <f t="shared" si="7"/>
        <v>488525.42297269305</v>
      </c>
      <c r="EA4" s="108">
        <f t="shared" si="7"/>
        <v>502352.36370859586</v>
      </c>
      <c r="EB4" s="108">
        <f t="shared" si="7"/>
        <v>502418.83758159587</v>
      </c>
      <c r="EC4" s="108">
        <f t="shared" si="7"/>
        <v>502485.32025076391</v>
      </c>
      <c r="ED4" s="108">
        <f t="shared" si="7"/>
        <v>502551.81171726395</v>
      </c>
      <c r="EE4" s="108">
        <f t="shared" si="7"/>
        <v>502618.31198226003</v>
      </c>
      <c r="EF4" s="108">
        <f t="shared" si="7"/>
        <v>505202.75138585077</v>
      </c>
      <c r="EG4" s="108">
        <f t="shared" si="7"/>
        <v>505269.60243694764</v>
      </c>
      <c r="EH4" s="108">
        <f t="shared" si="7"/>
        <v>505336.46233412263</v>
      </c>
      <c r="EI4" s="108">
        <f t="shared" si="7"/>
        <v>505403.3310785463</v>
      </c>
      <c r="EJ4" s="108">
        <f t="shared" si="7"/>
        <v>528433.66565229534</v>
      </c>
      <c r="EK4" s="108">
        <f t="shared" si="7"/>
        <v>528503.59073858371</v>
      </c>
      <c r="EL4" s="108">
        <f t="shared" si="7"/>
        <v>528573.52507772262</v>
      </c>
      <c r="EM4" s="108">
        <f t="shared" ref="EM4:FB5" si="8">AM4*CM4</f>
        <v>528643.46867093642</v>
      </c>
      <c r="EN4" s="108">
        <f t="shared" si="8"/>
        <v>569970.08791099326</v>
      </c>
      <c r="EO4" s="108">
        <f t="shared" si="8"/>
        <v>570045.50931233377</v>
      </c>
      <c r="EP4" s="108">
        <f t="shared" si="8"/>
        <v>570120.94069382572</v>
      </c>
      <c r="EQ4" s="108">
        <f t="shared" si="8"/>
        <v>570196.38205678959</v>
      </c>
      <c r="ER4" s="108">
        <f t="shared" si="8"/>
        <v>570271.83340254647</v>
      </c>
      <c r="ES4" s="108">
        <f t="shared" si="8"/>
        <v>543533.21394144092</v>
      </c>
      <c r="ET4" s="108">
        <f t="shared" si="8"/>
        <v>543605.13707835646</v>
      </c>
      <c r="EU4" s="108">
        <f t="shared" si="8"/>
        <v>543677.06973251491</v>
      </c>
      <c r="EV4" s="108">
        <f t="shared" si="8"/>
        <v>543749.01190517563</v>
      </c>
      <c r="EW4" s="108">
        <f t="shared" si="8"/>
        <v>538083.26174383413</v>
      </c>
      <c r="EX4" s="108">
        <f t="shared" si="8"/>
        <v>538154.46371477854</v>
      </c>
      <c r="EY4" s="108">
        <f t="shared" si="8"/>
        <v>538225.67510753742</v>
      </c>
      <c r="EZ4" s="108">
        <f t="shared" si="8"/>
        <v>538296.89592335734</v>
      </c>
      <c r="FA4" s="108">
        <f t="shared" si="8"/>
        <v>471412.4340940665</v>
      </c>
      <c r="FB4" s="108">
        <f t="shared" si="8"/>
        <v>471474.81383493857</v>
      </c>
      <c r="FC4" s="108">
        <f t="shared" ref="FC4:FE5" si="9">BC4*DC4</f>
        <v>471537.20183022186</v>
      </c>
      <c r="FD4" s="108">
        <f t="shared" si="9"/>
        <v>471599.59808100853</v>
      </c>
      <c r="FE4" s="108">
        <f t="shared" si="9"/>
        <v>471662.00258839113</v>
      </c>
    </row>
    <row r="5" spans="1:161" ht="15.75" x14ac:dyDescent="0.25">
      <c r="A5" s="47" t="s">
        <v>169</v>
      </c>
      <c r="B5" s="12">
        <f>'Urb proj of all 25 ARs '!T5</f>
        <v>39901.867862537263</v>
      </c>
      <c r="C5" s="12">
        <f>'Urb proj of all 25 ARs '!U5</f>
        <v>40177.357519743178</v>
      </c>
      <c r="D5" s="100">
        <f t="shared" ref="D5:D28" si="10">(C5-B5)/B5</f>
        <v>6.9041794773864358E-3</v>
      </c>
      <c r="E5" s="101">
        <f t="shared" ref="E5:E28" si="11">((1+D5)^(1/52))-1</f>
        <v>1.3232519204109394E-4</v>
      </c>
      <c r="F5" s="69">
        <f t="shared" ref="F5:F28" si="12">B5*(1+E5)</f>
        <v>39907.147884864971</v>
      </c>
      <c r="G5" s="69">
        <f t="shared" ref="G5:G28" si="13">F5*(1+E5)</f>
        <v>39912.42860587265</v>
      </c>
      <c r="H5" s="69">
        <f>G5*(1+$E$5)</f>
        <v>39917.710025652748</v>
      </c>
      <c r="I5" s="69">
        <f t="shared" ref="I5:BE5" si="14">H5*(1+$E$5)</f>
        <v>39922.992144297736</v>
      </c>
      <c r="J5" s="69">
        <f t="shared" si="14"/>
        <v>39928.274961900082</v>
      </c>
      <c r="K5" s="69">
        <f t="shared" si="14"/>
        <v>39933.558478552288</v>
      </c>
      <c r="L5" s="69">
        <f t="shared" si="14"/>
        <v>39938.842694346844</v>
      </c>
      <c r="M5" s="69">
        <f t="shared" si="14"/>
        <v>39944.127609376272</v>
      </c>
      <c r="N5" s="69">
        <f t="shared" si="14"/>
        <v>39949.4132237331</v>
      </c>
      <c r="O5" s="69">
        <f t="shared" si="14"/>
        <v>39954.699537509856</v>
      </c>
      <c r="P5" s="69">
        <f t="shared" si="14"/>
        <v>39959.986550799098</v>
      </c>
      <c r="Q5" s="69">
        <f t="shared" si="14"/>
        <v>39965.274263693391</v>
      </c>
      <c r="R5" s="69">
        <f t="shared" si="14"/>
        <v>39970.562676285306</v>
      </c>
      <c r="S5" s="69">
        <f t="shared" si="14"/>
        <v>39975.851788667438</v>
      </c>
      <c r="T5" s="69">
        <f t="shared" si="14"/>
        <v>39981.14160093238</v>
      </c>
      <c r="U5" s="69">
        <f t="shared" si="14"/>
        <v>39986.432113172748</v>
      </c>
      <c r="V5" s="69">
        <f t="shared" si="14"/>
        <v>39991.723325481165</v>
      </c>
      <c r="W5" s="69">
        <f t="shared" si="14"/>
        <v>39997.015237950262</v>
      </c>
      <c r="X5" s="69">
        <f t="shared" si="14"/>
        <v>40002.307850672696</v>
      </c>
      <c r="Y5" s="69">
        <f t="shared" si="14"/>
        <v>40007.601163741121</v>
      </c>
      <c r="Z5" s="69">
        <f t="shared" si="14"/>
        <v>40012.895177248218</v>
      </c>
      <c r="AA5" s="69">
        <f t="shared" si="14"/>
        <v>40018.189891286667</v>
      </c>
      <c r="AB5" s="69">
        <f t="shared" si="14"/>
        <v>40023.485305949165</v>
      </c>
      <c r="AC5" s="69">
        <f t="shared" si="14"/>
        <v>40028.781421328429</v>
      </c>
      <c r="AD5" s="69">
        <f t="shared" si="14"/>
        <v>40034.078237517177</v>
      </c>
      <c r="AE5" s="69">
        <f t="shared" si="14"/>
        <v>40039.375754608147</v>
      </c>
      <c r="AF5" s="69">
        <f t="shared" si="14"/>
        <v>40044.67397269408</v>
      </c>
      <c r="AG5" s="69">
        <f t="shared" si="14"/>
        <v>40049.972891867743</v>
      </c>
      <c r="AH5" s="69">
        <f t="shared" si="14"/>
        <v>40055.272512221898</v>
      </c>
      <c r="AI5" s="69">
        <f t="shared" si="14"/>
        <v>40060.572833849335</v>
      </c>
      <c r="AJ5" s="69">
        <f t="shared" si="14"/>
        <v>40065.873856842853</v>
      </c>
      <c r="AK5" s="69">
        <f t="shared" si="14"/>
        <v>40071.175581295254</v>
      </c>
      <c r="AL5" s="69">
        <f t="shared" si="14"/>
        <v>40076.47800729936</v>
      </c>
      <c r="AM5" s="69">
        <f t="shared" si="14"/>
        <v>40081.781134948003</v>
      </c>
      <c r="AN5" s="69">
        <f t="shared" si="14"/>
        <v>40087.084964334033</v>
      </c>
      <c r="AO5" s="69">
        <f t="shared" si="14"/>
        <v>40092.389495550306</v>
      </c>
      <c r="AP5" s="69">
        <f t="shared" si="14"/>
        <v>40097.69472868969</v>
      </c>
      <c r="AQ5" s="69">
        <f t="shared" si="14"/>
        <v>40103.000663845072</v>
      </c>
      <c r="AR5" s="69">
        <f t="shared" si="14"/>
        <v>40108.307301109337</v>
      </c>
      <c r="AS5" s="69">
        <f t="shared" si="14"/>
        <v>40113.614640575397</v>
      </c>
      <c r="AT5" s="69">
        <f t="shared" si="14"/>
        <v>40118.922682336175</v>
      </c>
      <c r="AU5" s="69">
        <f t="shared" si="14"/>
        <v>40124.231426484599</v>
      </c>
      <c r="AV5" s="69">
        <f t="shared" si="14"/>
        <v>40129.540873113612</v>
      </c>
      <c r="AW5" s="69">
        <f t="shared" si="14"/>
        <v>40134.851022316165</v>
      </c>
      <c r="AX5" s="69">
        <f t="shared" si="14"/>
        <v>40140.161874185236</v>
      </c>
      <c r="AY5" s="69">
        <f t="shared" si="14"/>
        <v>40145.473428813799</v>
      </c>
      <c r="AZ5" s="69">
        <f t="shared" si="14"/>
        <v>40150.785686294847</v>
      </c>
      <c r="BA5" s="69">
        <f t="shared" si="14"/>
        <v>40156.098646721388</v>
      </c>
      <c r="BB5" s="69">
        <f t="shared" si="14"/>
        <v>40161.412310186439</v>
      </c>
      <c r="BC5" s="69">
        <f t="shared" si="14"/>
        <v>40166.726676783022</v>
      </c>
      <c r="BD5" s="69">
        <f t="shared" si="14"/>
        <v>40172.041746604191</v>
      </c>
      <c r="BE5" s="69">
        <f t="shared" si="14"/>
        <v>40177.357519742996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45681.252781393421</v>
      </c>
      <c r="DG5" s="108">
        <f t="shared" si="6"/>
        <v>45687.297561940395</v>
      </c>
      <c r="DH5" s="108">
        <f t="shared" si="6"/>
        <v>45693.343142364116</v>
      </c>
      <c r="DI5" s="108">
        <f t="shared" si="6"/>
        <v>45699.389522770434</v>
      </c>
      <c r="DJ5" s="108">
        <f t="shared" si="6"/>
        <v>47866.39752049261</v>
      </c>
      <c r="DK5" s="108">
        <f t="shared" si="6"/>
        <v>47872.731450736828</v>
      </c>
      <c r="DL5" s="108">
        <f t="shared" si="6"/>
        <v>47879.066219119581</v>
      </c>
      <c r="DM5" s="108">
        <f t="shared" si="6"/>
        <v>47885.401825751767</v>
      </c>
      <c r="DN5" s="108">
        <f t="shared" si="6"/>
        <v>44042.899205334521</v>
      </c>
      <c r="DO5" s="108">
        <f t="shared" si="6"/>
        <v>44048.727190429912</v>
      </c>
      <c r="DP5" s="108">
        <f t="shared" si="6"/>
        <v>44054.55594671455</v>
      </c>
      <c r="DQ5" s="108">
        <f t="shared" si="6"/>
        <v>44060.38547429048</v>
      </c>
      <c r="DR5" s="108">
        <f t="shared" si="6"/>
        <v>44066.21577325977</v>
      </c>
      <c r="DS5" s="108">
        <f t="shared" si="6"/>
        <v>46263.985814799235</v>
      </c>
      <c r="DT5" s="108">
        <f t="shared" si="6"/>
        <v>46270.107705606766</v>
      </c>
      <c r="DU5" s="108">
        <f t="shared" si="6"/>
        <v>46276.23040649468</v>
      </c>
      <c r="DV5" s="108">
        <f t="shared" si="6"/>
        <v>46282.353917570159</v>
      </c>
      <c r="DW5" s="108">
        <f t="shared" si="7"/>
        <v>45443.748095787349</v>
      </c>
      <c r="DX5" s="108">
        <f t="shared" si="7"/>
        <v>45449.761448481193</v>
      </c>
      <c r="DY5" s="108">
        <f t="shared" si="7"/>
        <v>45455.775596893087</v>
      </c>
      <c r="DZ5" s="108">
        <f t="shared" si="7"/>
        <v>45461.790541128321</v>
      </c>
      <c r="EA5" s="108">
        <f t="shared" si="7"/>
        <v>47238.957395930513</v>
      </c>
      <c r="EB5" s="108">
        <f t="shared" si="7"/>
        <v>47245.20830003974</v>
      </c>
      <c r="EC5" s="108">
        <f t="shared" si="7"/>
        <v>47251.460031301067</v>
      </c>
      <c r="ED5" s="108">
        <f t="shared" si="7"/>
        <v>47257.712589823932</v>
      </c>
      <c r="EE5" s="108">
        <f t="shared" si="7"/>
        <v>47263.965975717801</v>
      </c>
      <c r="EF5" s="108">
        <f t="shared" si="7"/>
        <v>51775.279096361381</v>
      </c>
      <c r="EG5" s="108">
        <f t="shared" si="7"/>
        <v>51782.130270110792</v>
      </c>
      <c r="EH5" s="108">
        <f t="shared" si="7"/>
        <v>51788.982350443082</v>
      </c>
      <c r="EI5" s="108">
        <f t="shared" si="7"/>
        <v>51795.835337478216</v>
      </c>
      <c r="EJ5" s="108">
        <f t="shared" si="7"/>
        <v>48481.732685091054</v>
      </c>
      <c r="EK5" s="108">
        <f t="shared" si="7"/>
        <v>48488.148039679094</v>
      </c>
      <c r="EL5" s="108">
        <f t="shared" si="7"/>
        <v>48494.564243180161</v>
      </c>
      <c r="EM5" s="108">
        <f t="shared" si="8"/>
        <v>48500.981295706588</v>
      </c>
      <c r="EN5" s="108">
        <f t="shared" si="8"/>
        <v>53481.191352362999</v>
      </c>
      <c r="EO5" s="108">
        <f t="shared" si="8"/>
        <v>53488.268261279285</v>
      </c>
      <c r="EP5" s="108">
        <f t="shared" si="8"/>
        <v>53495.346106648911</v>
      </c>
      <c r="EQ5" s="108">
        <f t="shared" si="8"/>
        <v>53502.424888595779</v>
      </c>
      <c r="ER5" s="108">
        <f t="shared" si="8"/>
        <v>53509.50460724382</v>
      </c>
      <c r="ES5" s="108">
        <f t="shared" si="8"/>
        <v>49596.427948881777</v>
      </c>
      <c r="ET5" s="108">
        <f t="shared" si="8"/>
        <v>49602.990805734662</v>
      </c>
      <c r="EU5" s="108">
        <f t="shared" si="8"/>
        <v>49609.554531018846</v>
      </c>
      <c r="EV5" s="108">
        <f t="shared" si="8"/>
        <v>49616.11912484924</v>
      </c>
      <c r="EW5" s="108">
        <f t="shared" si="8"/>
        <v>49180.081518507766</v>
      </c>
      <c r="EX5" s="108">
        <f t="shared" si="8"/>
        <v>49186.5892822393</v>
      </c>
      <c r="EY5" s="108">
        <f t="shared" si="8"/>
        <v>49193.097907111922</v>
      </c>
      <c r="EZ5" s="108">
        <f t="shared" si="8"/>
        <v>49199.607393239574</v>
      </c>
      <c r="FA5" s="108">
        <f t="shared" si="8"/>
        <v>44005.461333765808</v>
      </c>
      <c r="FB5" s="108">
        <f t="shared" si="8"/>
        <v>44011.284364887659</v>
      </c>
      <c r="FC5" s="108">
        <f t="shared" si="9"/>
        <v>44017.108166543214</v>
      </c>
      <c r="FD5" s="108">
        <f t="shared" si="9"/>
        <v>44022.932738834446</v>
      </c>
      <c r="FE5" s="108">
        <f t="shared" si="9"/>
        <v>44028.758081863329</v>
      </c>
    </row>
    <row r="6" spans="1:161" ht="15.75" x14ac:dyDescent="0.25">
      <c r="A6" s="47" t="s">
        <v>171</v>
      </c>
      <c r="B6" s="12">
        <f>'Urb proj of all 25 ARs '!T6</f>
        <v>66819.998604876542</v>
      </c>
      <c r="C6" s="12">
        <f>'Urb proj of all 25 ARs '!U6</f>
        <v>67281.335867923335</v>
      </c>
      <c r="D6" s="100">
        <f t="shared" si="10"/>
        <v>6.9041794773866457E-3</v>
      </c>
      <c r="E6" s="101">
        <f t="shared" si="11"/>
        <v>1.3232519204109394E-4</v>
      </c>
      <c r="F6" s="69">
        <f t="shared" si="12"/>
        <v>66828.840574024114</v>
      </c>
      <c r="G6" s="69">
        <f t="shared" ref="G6:G15" si="16">F6*(1+E6)</f>
        <v>66837.683713186954</v>
      </c>
      <c r="H6" s="69">
        <f t="shared" ref="H6:AM6" si="17">G6*(1+$E$6)</f>
        <v>66846.52802251988</v>
      </c>
      <c r="I6" s="69">
        <f t="shared" si="17"/>
        <v>66855.373502177739</v>
      </c>
      <c r="J6" s="69">
        <f t="shared" si="17"/>
        <v>66864.220152315393</v>
      </c>
      <c r="K6" s="69">
        <f t="shared" si="17"/>
        <v>66873.067973087731</v>
      </c>
      <c r="L6" s="69">
        <f t="shared" si="17"/>
        <v>66881.916964649645</v>
      </c>
      <c r="M6" s="69">
        <f t="shared" si="17"/>
        <v>66890.767127156068</v>
      </c>
      <c r="N6" s="69">
        <f t="shared" si="17"/>
        <v>66899.618460761951</v>
      </c>
      <c r="O6" s="69">
        <f t="shared" si="17"/>
        <v>66908.47096562224</v>
      </c>
      <c r="P6" s="69">
        <f t="shared" si="17"/>
        <v>66917.324641891944</v>
      </c>
      <c r="Q6" s="69">
        <f t="shared" si="17"/>
        <v>66926.179489726055</v>
      </c>
      <c r="R6" s="69">
        <f t="shared" si="17"/>
        <v>66935.035509279609</v>
      </c>
      <c r="S6" s="69">
        <f t="shared" si="17"/>
        <v>66943.892700707656</v>
      </c>
      <c r="T6" s="69">
        <f t="shared" si="17"/>
        <v>66952.751064165263</v>
      </c>
      <c r="U6" s="69">
        <f t="shared" si="17"/>
        <v>66961.610599807507</v>
      </c>
      <c r="V6" s="69">
        <f t="shared" si="17"/>
        <v>66970.471307789514</v>
      </c>
      <c r="W6" s="69">
        <f t="shared" si="17"/>
        <v>66979.333188266406</v>
      </c>
      <c r="X6" s="69">
        <f t="shared" si="17"/>
        <v>66988.196241393322</v>
      </c>
      <c r="Y6" s="69">
        <f t="shared" si="17"/>
        <v>66997.060467325457</v>
      </c>
      <c r="Z6" s="69">
        <f t="shared" si="17"/>
        <v>67005.925866217978</v>
      </c>
      <c r="AA6" s="69">
        <f t="shared" si="17"/>
        <v>67014.792438226112</v>
      </c>
      <c r="AB6" s="69">
        <f t="shared" si="17"/>
        <v>67023.660183505097</v>
      </c>
      <c r="AC6" s="69">
        <f t="shared" si="17"/>
        <v>67032.529102210174</v>
      </c>
      <c r="AD6" s="69">
        <f t="shared" si="17"/>
        <v>67041.399194496626</v>
      </c>
      <c r="AE6" s="69">
        <f t="shared" si="17"/>
        <v>67050.270460519736</v>
      </c>
      <c r="AF6" s="69">
        <f t="shared" si="17"/>
        <v>67059.142900434832</v>
      </c>
      <c r="AG6" s="69">
        <f t="shared" si="17"/>
        <v>67068.016514397241</v>
      </c>
      <c r="AH6" s="69">
        <f t="shared" si="17"/>
        <v>67076.891302562319</v>
      </c>
      <c r="AI6" s="69">
        <f t="shared" si="17"/>
        <v>67085.767265085451</v>
      </c>
      <c r="AJ6" s="69">
        <f t="shared" si="17"/>
        <v>67094.644402122023</v>
      </c>
      <c r="AK6" s="69">
        <f t="shared" si="17"/>
        <v>67103.522713827464</v>
      </c>
      <c r="AL6" s="69">
        <f t="shared" si="17"/>
        <v>67112.402200357203</v>
      </c>
      <c r="AM6" s="69">
        <f t="shared" si="17"/>
        <v>67121.282861866697</v>
      </c>
      <c r="AN6" s="69">
        <f t="shared" ref="AN6:BE6" si="18">AM6*(1+$E$6)</f>
        <v>67130.164698511435</v>
      </c>
      <c r="AO6" s="69">
        <f t="shared" si="18"/>
        <v>67139.047710446917</v>
      </c>
      <c r="AP6" s="69">
        <f t="shared" si="18"/>
        <v>67147.931897828661</v>
      </c>
      <c r="AQ6" s="69">
        <f t="shared" si="18"/>
        <v>67156.817260812197</v>
      </c>
      <c r="AR6" s="69">
        <f t="shared" si="18"/>
        <v>67165.703799553099</v>
      </c>
      <c r="AS6" s="69">
        <f t="shared" si="18"/>
        <v>67174.591514206957</v>
      </c>
      <c r="AT6" s="69">
        <f t="shared" si="18"/>
        <v>67183.48040492936</v>
      </c>
      <c r="AU6" s="69">
        <f t="shared" si="18"/>
        <v>67192.370471875925</v>
      </c>
      <c r="AV6" s="69">
        <f t="shared" si="18"/>
        <v>67201.261715202316</v>
      </c>
      <c r="AW6" s="69">
        <f t="shared" si="18"/>
        <v>67210.154135064178</v>
      </c>
      <c r="AX6" s="69">
        <f t="shared" si="18"/>
        <v>67219.047731617218</v>
      </c>
      <c r="AY6" s="69">
        <f t="shared" si="18"/>
        <v>67227.942505017127</v>
      </c>
      <c r="AZ6" s="69">
        <f t="shared" si="18"/>
        <v>67236.838455419624</v>
      </c>
      <c r="BA6" s="69">
        <f t="shared" si="18"/>
        <v>67245.735582980473</v>
      </c>
      <c r="BB6" s="69">
        <f t="shared" si="18"/>
        <v>67254.633887855438</v>
      </c>
      <c r="BC6" s="69">
        <f t="shared" si="18"/>
        <v>67263.533370200297</v>
      </c>
      <c r="BD6" s="69">
        <f t="shared" si="18"/>
        <v>67272.434030170873</v>
      </c>
      <c r="BE6" s="69">
        <f t="shared" si="18"/>
        <v>67281.335867922986</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76338.82192144022</v>
      </c>
      <c r="DG6" s="108">
        <f t="shared" ref="DG6:DG15" si="20">G6*BG6</f>
        <v>76348.923470711161</v>
      </c>
      <c r="DH6" s="108">
        <f t="shared" ref="DH6:DH15" si="21">H6*BH6</f>
        <v>76359.026356671544</v>
      </c>
      <c r="DI6" s="108">
        <f t="shared" ref="DI6:DI15" si="22">I6*BI6</f>
        <v>76369.130579498262</v>
      </c>
      <c r="DJ6" s="108">
        <f t="shared" ref="DJ6:DJ15" si="23">J6*BJ6</f>
        <v>84649.259793675112</v>
      </c>
      <c r="DK6" s="108">
        <f t="shared" ref="DK6:DK15" si="24">K6*BK6</f>
        <v>84660.461023233453</v>
      </c>
      <c r="DL6" s="108">
        <f t="shared" ref="DL6:DL15" si="25">L6*BL6</f>
        <v>84671.663734996633</v>
      </c>
      <c r="DM6" s="108">
        <f t="shared" ref="DM6:DM15" si="26">M6*BM6</f>
        <v>84682.867929160813</v>
      </c>
      <c r="DN6" s="108">
        <f t="shared" ref="DN6:DN15" si="27">N6*BN6</f>
        <v>76932.309028591553</v>
      </c>
      <c r="DO6" s="108">
        <f t="shared" ref="DO6:DO15" si="28">O6*BO6</f>
        <v>76942.48911115792</v>
      </c>
      <c r="DP6" s="108">
        <f t="shared" ref="DP6:DP15" si="29">P6*BP6</f>
        <v>76952.670540805673</v>
      </c>
      <c r="DQ6" s="108">
        <f t="shared" ref="DQ6:DQ15" si="30">Q6*BQ6</f>
        <v>76962.853317713059</v>
      </c>
      <c r="DR6" s="108">
        <f t="shared" ref="DR6:DR15" si="31">R6*BR6</f>
        <v>76973.037442058354</v>
      </c>
      <c r="DS6" s="108">
        <f t="shared" ref="DS6:DS15" si="32">S6*BS6</f>
        <v>79804.975621795413</v>
      </c>
      <c r="DT6" s="108">
        <f t="shared" ref="DT6:DT15" si="33">T6*BT6</f>
        <v>79815.535830520414</v>
      </c>
      <c r="DU6" s="108">
        <f t="shared" ref="DU6:DU15" si="34">U6*BU6</f>
        <v>79826.097436627053</v>
      </c>
      <c r="DV6" s="108">
        <f t="shared" ref="DV6:DV15" si="35">V6*BV6</f>
        <v>79836.660440300257</v>
      </c>
      <c r="DW6" s="108">
        <f t="shared" ref="DW6:DW15" si="36">W6*BW6</f>
        <v>80087.166319696451</v>
      </c>
      <c r="DX6" s="108">
        <f t="shared" ref="DX6:DX15" si="37">X6*BX6</f>
        <v>80097.763869359726</v>
      </c>
      <c r="DY6" s="108">
        <f t="shared" ref="DY6:DY15" si="38">Y6*BY6</f>
        <v>80108.362821345814</v>
      </c>
      <c r="DZ6" s="108">
        <f t="shared" ref="DZ6:DZ15" si="39">Z6*BZ6</f>
        <v>80118.963175840239</v>
      </c>
      <c r="EA6" s="108">
        <f t="shared" ref="EA6:EA15" si="40">AA6*CA6</f>
        <v>81447.012368227952</v>
      </c>
      <c r="EB6" s="108">
        <f t="shared" ref="EB6:EB15" si="41">AB6*CB6</f>
        <v>81457.789859780765</v>
      </c>
      <c r="EC6" s="108">
        <f t="shared" ref="EC6:EC15" si="42">AC6*CC6</f>
        <v>81468.568777467197</v>
      </c>
      <c r="ED6" s="108">
        <f t="shared" ref="ED6:ED15" si="43">AD6*CD6</f>
        <v>81479.349121475985</v>
      </c>
      <c r="EE6" s="108">
        <f t="shared" ref="EE6:EE15" si="44">AE6*CE6</f>
        <v>81490.130891995868</v>
      </c>
      <c r="EF6" s="108">
        <f t="shared" ref="EF6:EF15" si="45">AF6*CF6</f>
        <v>87560.736464409536</v>
      </c>
      <c r="EG6" s="108">
        <f t="shared" ref="EG6:EG15" si="46">AG6*CG6</f>
        <v>87572.322955677446</v>
      </c>
      <c r="EH6" s="108">
        <f t="shared" ref="EH6:EH15" si="47">AH6*CH6</f>
        <v>87583.910980130036</v>
      </c>
      <c r="EI6" s="108">
        <f t="shared" ref="EI6:EI15" si="48">AI6*CI6</f>
        <v>87595.500537970191</v>
      </c>
      <c r="EJ6" s="108">
        <f t="shared" ref="EJ6:EJ15" si="49">AJ6*CJ6</f>
        <v>84255.738082943659</v>
      </c>
      <c r="EK6" s="108">
        <f t="shared" ref="EK6:EK15" si="50">AK6*CK6</f>
        <v>84266.887239666044</v>
      </c>
      <c r="EL6" s="108">
        <f t="shared" ref="EL6:EL15" si="51">AL6*CL6</f>
        <v>84278.037871702734</v>
      </c>
      <c r="EM6" s="108">
        <f t="shared" ref="EM6:EM15" si="52">AM6*CM6</f>
        <v>84289.189979248957</v>
      </c>
      <c r="EN6" s="108">
        <f t="shared" ref="EN6:EN15" si="53">AN6*CN6</f>
        <v>94719.012229537169</v>
      </c>
      <c r="EO6" s="108">
        <f t="shared" ref="EO6:EO15" si="54">AO6*CO6</f>
        <v>94731.545941020391</v>
      </c>
      <c r="EP6" s="108">
        <f t="shared" ref="EP6:EP15" si="55">AP6*CP6</f>
        <v>94744.081311029397</v>
      </c>
      <c r="EQ6" s="108">
        <f t="shared" ref="EQ6:EQ15" si="56">AQ6*CQ6</f>
        <v>94756.618339783628</v>
      </c>
      <c r="ER6" s="108">
        <f t="shared" ref="ER6:ER15" si="57">AR6*CR6</f>
        <v>94769.157027502602</v>
      </c>
      <c r="ES6" s="108">
        <f t="shared" ref="ES6:ES15" si="58">AS6*CS6</f>
        <v>86729.083666175633</v>
      </c>
      <c r="ET6" s="108">
        <f t="shared" ref="ET6:ET15" si="59">AT6*CT6</f>
        <v>86740.560108827311</v>
      </c>
      <c r="EU6" s="108">
        <f t="shared" ref="EU6:EU15" si="60">AU6*CU6</f>
        <v>86752.038070101466</v>
      </c>
      <c r="EV6" s="108">
        <f t="shared" ref="EV6:EV15" si="61">AV6*CV6</f>
        <v>86763.517550199045</v>
      </c>
      <c r="EW6" s="108">
        <f t="shared" ref="EW6:EW15" si="62">AW6*CW6</f>
        <v>83620.150312359925</v>
      </c>
      <c r="EX6" s="108">
        <f t="shared" ref="EX6:EX15" si="63">AX6*CX6</f>
        <v>83631.215364808522</v>
      </c>
      <c r="EY6" s="108">
        <f t="shared" ref="EY6:EY15" si="64">AY6*CY6</f>
        <v>83642.281881442308</v>
      </c>
      <c r="EZ6" s="108">
        <f t="shared" ref="EZ6:EZ15" si="65">AZ6*CZ6</f>
        <v>83653.349862455012</v>
      </c>
      <c r="FA6" s="108">
        <f t="shared" ref="FA6:FA15" si="66">BA6*DA6</f>
        <v>77723.579700842383</v>
      </c>
      <c r="FB6" s="108">
        <f t="shared" ref="FB6:FB15" si="67">BB6*DB6</f>
        <v>77733.864488452426</v>
      </c>
      <c r="FC6" s="108">
        <f t="shared" ref="FC6:FC15" si="68">BC6*DC6</f>
        <v>77744.150636998951</v>
      </c>
      <c r="FD6" s="108">
        <f t="shared" ref="FD6:FD15" si="69">BD6*DD6</f>
        <v>77754.438146662054</v>
      </c>
      <c r="FE6" s="108">
        <f t="shared" ref="FE6:FE15" si="70">BE6*DE6</f>
        <v>77764.727017621859</v>
      </c>
    </row>
    <row r="7" spans="1:161" ht="15.75" x14ac:dyDescent="0.25">
      <c r="A7" s="87" t="s">
        <v>172</v>
      </c>
      <c r="B7" s="12">
        <f>'Urb proj of all 25 ARs '!T7</f>
        <v>38141.575613175592</v>
      </c>
      <c r="C7" s="12">
        <f>'Urb proj of all 25 ARs '!U7</f>
        <v>38404.911896759266</v>
      </c>
      <c r="D7" s="100">
        <f t="shared" si="10"/>
        <v>6.9041794773865494E-3</v>
      </c>
      <c r="E7" s="101">
        <f t="shared" si="11"/>
        <v>1.3232519204109394E-4</v>
      </c>
      <c r="F7" s="69">
        <f t="shared" si="12"/>
        <v>38146.622704493355</v>
      </c>
      <c r="G7" s="69">
        <f t="shared" si="16"/>
        <v>38151.670463668444</v>
      </c>
      <c r="H7" s="69">
        <f t="shared" ref="H7:AM7" si="71">G7*(1+$E$7)</f>
        <v>38156.718890789241</v>
      </c>
      <c r="I7" s="69">
        <f t="shared" si="71"/>
        <v>38161.76798594412</v>
      </c>
      <c r="J7" s="69">
        <f t="shared" si="71"/>
        <v>38166.817749221489</v>
      </c>
      <c r="K7" s="69">
        <f t="shared" si="71"/>
        <v>38171.868180709753</v>
      </c>
      <c r="L7" s="69">
        <f t="shared" si="71"/>
        <v>38176.919280497335</v>
      </c>
      <c r="M7" s="69">
        <f t="shared" si="71"/>
        <v>38181.971048672662</v>
      </c>
      <c r="N7" s="69">
        <f t="shared" si="71"/>
        <v>38187.023485324185</v>
      </c>
      <c r="O7" s="69">
        <f t="shared" si="71"/>
        <v>38192.07659054036</v>
      </c>
      <c r="P7" s="69">
        <f t="shared" si="71"/>
        <v>38197.130364409655</v>
      </c>
      <c r="Q7" s="69">
        <f t="shared" si="71"/>
        <v>38202.184807020545</v>
      </c>
      <c r="R7" s="69">
        <f t="shared" si="71"/>
        <v>38207.239918461521</v>
      </c>
      <c r="S7" s="69">
        <f t="shared" si="71"/>
        <v>38212.295698821094</v>
      </c>
      <c r="T7" s="69">
        <f t="shared" si="71"/>
        <v>38217.352148187769</v>
      </c>
      <c r="U7" s="69">
        <f t="shared" si="71"/>
        <v>38222.40926665008</v>
      </c>
      <c r="V7" s="69">
        <f t="shared" si="71"/>
        <v>38227.467054296561</v>
      </c>
      <c r="W7" s="69">
        <f t="shared" si="71"/>
        <v>38232.525511215768</v>
      </c>
      <c r="X7" s="69">
        <f t="shared" si="71"/>
        <v>38237.584637496257</v>
      </c>
      <c r="Y7" s="69">
        <f t="shared" si="71"/>
        <v>38242.644433226604</v>
      </c>
      <c r="Z7" s="69">
        <f t="shared" si="71"/>
        <v>38247.704898495387</v>
      </c>
      <c r="AA7" s="69">
        <f t="shared" si="71"/>
        <v>38252.766033391214</v>
      </c>
      <c r="AB7" s="69">
        <f t="shared" si="71"/>
        <v>38257.827838002682</v>
      </c>
      <c r="AC7" s="69">
        <f t="shared" si="71"/>
        <v>38262.890312418422</v>
      </c>
      <c r="AD7" s="69">
        <f t="shared" si="71"/>
        <v>38267.95345672706</v>
      </c>
      <c r="AE7" s="69">
        <f t="shared" si="71"/>
        <v>38273.017271017241</v>
      </c>
      <c r="AF7" s="69">
        <f t="shared" si="71"/>
        <v>38278.081755377621</v>
      </c>
      <c r="AG7" s="69">
        <f t="shared" si="71"/>
        <v>38283.146909896866</v>
      </c>
      <c r="AH7" s="69">
        <f t="shared" si="71"/>
        <v>38288.212734663655</v>
      </c>
      <c r="AI7" s="69">
        <f t="shared" si="71"/>
        <v>38293.279229766682</v>
      </c>
      <c r="AJ7" s="69">
        <f t="shared" si="71"/>
        <v>38298.346395294648</v>
      </c>
      <c r="AK7" s="69">
        <f t="shared" si="71"/>
        <v>38303.414231336261</v>
      </c>
      <c r="AL7" s="69">
        <f t="shared" si="71"/>
        <v>38308.482737980252</v>
      </c>
      <c r="AM7" s="69">
        <f t="shared" si="71"/>
        <v>38313.551915315358</v>
      </c>
      <c r="AN7" s="69">
        <f t="shared" ref="AN7:BE7" si="72">AM7*(1+$E$7)</f>
        <v>38318.621763430332</v>
      </c>
      <c r="AO7" s="69">
        <f t="shared" si="72"/>
        <v>38323.692282413926</v>
      </c>
      <c r="AP7" s="69">
        <f t="shared" si="72"/>
        <v>38328.76347235492</v>
      </c>
      <c r="AQ7" s="69">
        <f t="shared" si="72"/>
        <v>38333.835333342096</v>
      </c>
      <c r="AR7" s="69">
        <f t="shared" si="72"/>
        <v>38338.907865464251</v>
      </c>
      <c r="AS7" s="69">
        <f t="shared" si="72"/>
        <v>38343.981068810193</v>
      </c>
      <c r="AT7" s="69">
        <f t="shared" si="72"/>
        <v>38349.054943468742</v>
      </c>
      <c r="AU7" s="69">
        <f t="shared" si="72"/>
        <v>38354.129489528728</v>
      </c>
      <c r="AV7" s="69">
        <f t="shared" si="72"/>
        <v>38359.204707078999</v>
      </c>
      <c r="AW7" s="69">
        <f t="shared" si="72"/>
        <v>38364.280596208409</v>
      </c>
      <c r="AX7" s="69">
        <f t="shared" si="72"/>
        <v>38369.357157005819</v>
      </c>
      <c r="AY7" s="69">
        <f t="shared" si="72"/>
        <v>38374.434389560112</v>
      </c>
      <c r="AZ7" s="69">
        <f t="shared" si="72"/>
        <v>38379.512293960179</v>
      </c>
      <c r="BA7" s="69">
        <f t="shared" si="72"/>
        <v>38384.590870294924</v>
      </c>
      <c r="BB7" s="69">
        <f t="shared" si="72"/>
        <v>38389.670118653252</v>
      </c>
      <c r="BC7" s="69">
        <f t="shared" si="72"/>
        <v>38394.750039124097</v>
      </c>
      <c r="BD7" s="69">
        <f t="shared" si="72"/>
        <v>38399.830631796394</v>
      </c>
      <c r="BE7" s="69">
        <f t="shared" si="72"/>
        <v>38404.911896759091</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102163.54211440953</v>
      </c>
      <c r="DG7" s="108">
        <f t="shared" si="20"/>
        <v>102177.06092473942</v>
      </c>
      <c r="DH7" s="108">
        <f t="shared" si="21"/>
        <v>102190.58152394849</v>
      </c>
      <c r="DI7" s="108">
        <f t="shared" si="22"/>
        <v>102204.10391227342</v>
      </c>
      <c r="DJ7" s="108">
        <f t="shared" si="23"/>
        <v>122211.12209915354</v>
      </c>
      <c r="DK7" s="108">
        <f t="shared" si="24"/>
        <v>122227.29370935487</v>
      </c>
      <c r="DL7" s="108">
        <f t="shared" si="25"/>
        <v>122243.46745946763</v>
      </c>
      <c r="DM7" s="108">
        <f t="shared" si="26"/>
        <v>122259.64334977497</v>
      </c>
      <c r="DN7" s="108">
        <f t="shared" si="27"/>
        <v>102356.19906850839</v>
      </c>
      <c r="DO7" s="108">
        <f t="shared" si="28"/>
        <v>102369.74337220674</v>
      </c>
      <c r="DP7" s="108">
        <f t="shared" si="29"/>
        <v>102383.28946815766</v>
      </c>
      <c r="DQ7" s="108">
        <f t="shared" si="30"/>
        <v>102396.83735659833</v>
      </c>
      <c r="DR7" s="108">
        <f t="shared" si="31"/>
        <v>102410.38703776595</v>
      </c>
      <c r="DS7" s="108">
        <f t="shared" si="32"/>
        <v>109779.90651543679</v>
      </c>
      <c r="DT7" s="108">
        <f t="shared" si="33"/>
        <v>109794.43316264868</v>
      </c>
      <c r="DU7" s="108">
        <f t="shared" si="34"/>
        <v>109808.96173210198</v>
      </c>
      <c r="DV7" s="108">
        <f t="shared" si="35"/>
        <v>109823.49222405101</v>
      </c>
      <c r="DW7" s="108">
        <f t="shared" si="36"/>
        <v>110007.02238475152</v>
      </c>
      <c r="DX7" s="108">
        <f t="shared" si="37"/>
        <v>110021.57908511446</v>
      </c>
      <c r="DY7" s="108">
        <f t="shared" si="38"/>
        <v>110036.13771169556</v>
      </c>
      <c r="DZ7" s="108">
        <f t="shared" si="39"/>
        <v>110050.69826474971</v>
      </c>
      <c r="EA7" s="108">
        <f t="shared" si="40"/>
        <v>119175.80981141668</v>
      </c>
      <c r="EB7" s="108">
        <f t="shared" si="41"/>
        <v>119191.57977333662</v>
      </c>
      <c r="EC7" s="108">
        <f t="shared" si="42"/>
        <v>119207.3518220198</v>
      </c>
      <c r="ED7" s="108">
        <f t="shared" si="43"/>
        <v>119223.12595774236</v>
      </c>
      <c r="EE7" s="108">
        <f t="shared" si="44"/>
        <v>119238.90218078047</v>
      </c>
      <c r="EF7" s="108">
        <f t="shared" si="45"/>
        <v>122157.53521807202</v>
      </c>
      <c r="EG7" s="108">
        <f t="shared" si="46"/>
        <v>122173.69973737902</v>
      </c>
      <c r="EH7" s="108">
        <f t="shared" si="47"/>
        <v>122189.86639565913</v>
      </c>
      <c r="EI7" s="108">
        <f t="shared" si="48"/>
        <v>122206.03519319542</v>
      </c>
      <c r="EJ7" s="108">
        <f t="shared" si="49"/>
        <v>130412.01033852882</v>
      </c>
      <c r="EK7" s="108">
        <f t="shared" si="50"/>
        <v>130429.26713284133</v>
      </c>
      <c r="EL7" s="108">
        <f t="shared" si="51"/>
        <v>130446.52621066246</v>
      </c>
      <c r="EM7" s="108">
        <f t="shared" si="52"/>
        <v>130463.78757229437</v>
      </c>
      <c r="EN7" s="108">
        <f t="shared" si="53"/>
        <v>134823.30197492096</v>
      </c>
      <c r="EO7" s="108">
        <f t="shared" si="54"/>
        <v>134841.14249424639</v>
      </c>
      <c r="EP7" s="108">
        <f t="shared" si="55"/>
        <v>134858.98537432199</v>
      </c>
      <c r="EQ7" s="108">
        <f t="shared" si="56"/>
        <v>134876.83061546012</v>
      </c>
      <c r="ER7" s="108">
        <f t="shared" si="57"/>
        <v>134894.67821797318</v>
      </c>
      <c r="ES7" s="108">
        <f t="shared" si="58"/>
        <v>126390.56204457775</v>
      </c>
      <c r="ET7" s="108">
        <f t="shared" si="59"/>
        <v>126407.28669997248</v>
      </c>
      <c r="EU7" s="108">
        <f t="shared" si="60"/>
        <v>126424.01356846043</v>
      </c>
      <c r="EV7" s="108">
        <f t="shared" si="61"/>
        <v>126440.74265033449</v>
      </c>
      <c r="EW7" s="108">
        <f t="shared" si="62"/>
        <v>112533.32272378675</v>
      </c>
      <c r="EX7" s="108">
        <f t="shared" si="63"/>
        <v>112548.21371732719</v>
      </c>
      <c r="EY7" s="108">
        <f t="shared" si="64"/>
        <v>112563.10668132122</v>
      </c>
      <c r="EZ7" s="108">
        <f t="shared" si="65"/>
        <v>112578.00161602956</v>
      </c>
      <c r="FA7" s="108">
        <f t="shared" si="66"/>
        <v>105655.12006756777</v>
      </c>
      <c r="FB7" s="108">
        <f t="shared" si="67"/>
        <v>105669.10090162083</v>
      </c>
      <c r="FC7" s="108">
        <f t="shared" si="68"/>
        <v>105683.08358569045</v>
      </c>
      <c r="FD7" s="108">
        <f t="shared" si="69"/>
        <v>105697.06812002142</v>
      </c>
      <c r="FE7" s="108">
        <f t="shared" si="70"/>
        <v>105711.05450485858</v>
      </c>
    </row>
    <row r="8" spans="1:161" ht="15.75" x14ac:dyDescent="0.25">
      <c r="A8" s="87" t="s">
        <v>173</v>
      </c>
      <c r="B8" s="12">
        <f>'Urb proj of all 25 ARs '!T8</f>
        <v>11370.956693148539</v>
      </c>
      <c r="C8" s="12">
        <f>'Urb proj of all 25 ARs '!U8</f>
        <v>11449.463818987626</v>
      </c>
      <c r="D8" s="100">
        <f t="shared" si="10"/>
        <v>6.9041794773865321E-3</v>
      </c>
      <c r="E8" s="101">
        <f t="shared" si="11"/>
        <v>1.3232519204109394E-4</v>
      </c>
      <c r="F8" s="69">
        <f t="shared" si="12"/>
        <v>11372.461357176651</v>
      </c>
      <c r="G8" s="69">
        <f t="shared" si="16"/>
        <v>11373.96622030972</v>
      </c>
      <c r="H8" s="69">
        <f t="shared" ref="H8:AM8" si="73">G8*(1+$E$8)</f>
        <v>11375.471282574092</v>
      </c>
      <c r="I8" s="69">
        <f t="shared" si="73"/>
        <v>11376.976543996116</v>
      </c>
      <c r="J8" s="69">
        <f t="shared" si="73"/>
        <v>11378.482004602147</v>
      </c>
      <c r="K8" s="69">
        <f t="shared" si="73"/>
        <v>11379.987664418542</v>
      </c>
      <c r="L8" s="69">
        <f t="shared" si="73"/>
        <v>11381.493523471661</v>
      </c>
      <c r="M8" s="69">
        <f t="shared" si="73"/>
        <v>11382.99958178787</v>
      </c>
      <c r="N8" s="69">
        <f t="shared" si="73"/>
        <v>11384.505839393534</v>
      </c>
      <c r="O8" s="69">
        <f t="shared" si="73"/>
        <v>11386.012296315024</v>
      </c>
      <c r="P8" s="69">
        <f t="shared" si="73"/>
        <v>11387.518952578717</v>
      </c>
      <c r="Q8" s="69">
        <f t="shared" si="73"/>
        <v>11389.025808210989</v>
      </c>
      <c r="R8" s="69">
        <f t="shared" si="73"/>
        <v>11390.532863238221</v>
      </c>
      <c r="S8" s="69">
        <f t="shared" si="73"/>
        <v>11392.0401176868</v>
      </c>
      <c r="T8" s="69">
        <f t="shared" si="73"/>
        <v>11393.547571583113</v>
      </c>
      <c r="U8" s="69">
        <f t="shared" si="73"/>
        <v>11395.055224953552</v>
      </c>
      <c r="V8" s="69">
        <f t="shared" si="73"/>
        <v>11396.563077824512</v>
      </c>
      <c r="W8" s="69">
        <f t="shared" si="73"/>
        <v>11398.071130222394</v>
      </c>
      <c r="X8" s="69">
        <f t="shared" si="73"/>
        <v>11399.579382173599</v>
      </c>
      <c r="Y8" s="69">
        <f t="shared" si="73"/>
        <v>11401.087833704532</v>
      </c>
      <c r="Z8" s="69">
        <f t="shared" si="73"/>
        <v>11402.596484841604</v>
      </c>
      <c r="AA8" s="69">
        <f t="shared" si="73"/>
        <v>11404.105335611228</v>
      </c>
      <c r="AB8" s="69">
        <f t="shared" si="73"/>
        <v>11405.614386039819</v>
      </c>
      <c r="AC8" s="69">
        <f t="shared" si="73"/>
        <v>11407.123636153798</v>
      </c>
      <c r="AD8" s="69">
        <f t="shared" si="73"/>
        <v>11408.633085979589</v>
      </c>
      <c r="AE8" s="69">
        <f t="shared" si="73"/>
        <v>11410.142735543617</v>
      </c>
      <c r="AF8" s="69">
        <f t="shared" si="73"/>
        <v>11411.652584872314</v>
      </c>
      <c r="AG8" s="69">
        <f t="shared" si="73"/>
        <v>11413.162633992113</v>
      </c>
      <c r="AH8" s="69">
        <f t="shared" si="73"/>
        <v>11414.672882929452</v>
      </c>
      <c r="AI8" s="69">
        <f t="shared" si="73"/>
        <v>11416.183331710772</v>
      </c>
      <c r="AJ8" s="69">
        <f t="shared" si="73"/>
        <v>11417.693980362517</v>
      </c>
      <c r="AK8" s="69">
        <f t="shared" si="73"/>
        <v>11419.204828911135</v>
      </c>
      <c r="AL8" s="69">
        <f t="shared" si="73"/>
        <v>11420.715877383078</v>
      </c>
      <c r="AM8" s="69">
        <f t="shared" si="73"/>
        <v>11422.227125804799</v>
      </c>
      <c r="AN8" s="69">
        <f t="shared" ref="AN8:BE8" si="74">AM8*(1+$E$8)</f>
        <v>11423.738574202758</v>
      </c>
      <c r="AO8" s="69">
        <f t="shared" si="74"/>
        <v>11425.250222603418</v>
      </c>
      <c r="AP8" s="69">
        <f t="shared" si="74"/>
        <v>11426.762071033241</v>
      </c>
      <c r="AQ8" s="69">
        <f t="shared" si="74"/>
        <v>11428.274119518699</v>
      </c>
      <c r="AR8" s="69">
        <f t="shared" si="74"/>
        <v>11429.786368086263</v>
      </c>
      <c r="AS8" s="69">
        <f t="shared" si="74"/>
        <v>11431.298816762408</v>
      </c>
      <c r="AT8" s="69">
        <f t="shared" si="74"/>
        <v>11432.811465573615</v>
      </c>
      <c r="AU8" s="69">
        <f t="shared" si="74"/>
        <v>11434.324314546368</v>
      </c>
      <c r="AV8" s="69">
        <f t="shared" si="74"/>
        <v>11435.837363707151</v>
      </c>
      <c r="AW8" s="69">
        <f t="shared" si="74"/>
        <v>11437.350613082453</v>
      </c>
      <c r="AX8" s="69">
        <f t="shared" si="74"/>
        <v>11438.864062698771</v>
      </c>
      <c r="AY8" s="69">
        <f t="shared" si="74"/>
        <v>11440.3777125826</v>
      </c>
      <c r="AZ8" s="69">
        <f t="shared" si="74"/>
        <v>11441.89156276044</v>
      </c>
      <c r="BA8" s="69">
        <f t="shared" si="74"/>
        <v>11443.405613258796</v>
      </c>
      <c r="BB8" s="69">
        <f t="shared" si="74"/>
        <v>11444.919864104175</v>
      </c>
      <c r="BC8" s="69">
        <f t="shared" si="74"/>
        <v>11446.434315323088</v>
      </c>
      <c r="BD8" s="69">
        <f t="shared" si="74"/>
        <v>11447.948966942049</v>
      </c>
      <c r="BE8" s="69">
        <f t="shared" si="74"/>
        <v>11449.463818987577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10627.788876035051</v>
      </c>
      <c r="DG8" s="108">
        <f t="shared" si="20"/>
        <v>10629.195200239044</v>
      </c>
      <c r="DH8" s="108">
        <f t="shared" si="21"/>
        <v>10630.601710535158</v>
      </c>
      <c r="DI8" s="108">
        <f t="shared" si="22"/>
        <v>10632.008406948016</v>
      </c>
      <c r="DJ8" s="108">
        <f t="shared" si="23"/>
        <v>11625.989428137498</v>
      </c>
      <c r="DK8" s="108">
        <f t="shared" si="24"/>
        <v>11627.527839421246</v>
      </c>
      <c r="DL8" s="108">
        <f t="shared" si="25"/>
        <v>11629.066454275558</v>
      </c>
      <c r="DM8" s="108">
        <f t="shared" si="26"/>
        <v>11630.60527272738</v>
      </c>
      <c r="DN8" s="108">
        <f t="shared" si="27"/>
        <v>9820.1136444274689</v>
      </c>
      <c r="DO8" s="108">
        <f t="shared" si="28"/>
        <v>9821.4130928513332</v>
      </c>
      <c r="DP8" s="108">
        <f t="shared" si="29"/>
        <v>9822.7127132249607</v>
      </c>
      <c r="DQ8" s="108">
        <f t="shared" si="30"/>
        <v>9824.0125055711014</v>
      </c>
      <c r="DR8" s="108">
        <f t="shared" si="31"/>
        <v>9825.3124699125165</v>
      </c>
      <c r="DS8" s="108">
        <f t="shared" si="32"/>
        <v>10144.229176705672</v>
      </c>
      <c r="DT8" s="108">
        <f t="shared" si="33"/>
        <v>10145.571513779589</v>
      </c>
      <c r="DU8" s="108">
        <f t="shared" si="34"/>
        <v>10146.914028478517</v>
      </c>
      <c r="DV8" s="108">
        <f t="shared" si="35"/>
        <v>10148.256720825959</v>
      </c>
      <c r="DW8" s="108">
        <f t="shared" si="36"/>
        <v>10257.474974590965</v>
      </c>
      <c r="DX8" s="108">
        <f t="shared" si="37"/>
        <v>10258.832296936836</v>
      </c>
      <c r="DY8" s="108">
        <f t="shared" si="38"/>
        <v>10260.189798890646</v>
      </c>
      <c r="DZ8" s="108">
        <f t="shared" si="39"/>
        <v>10261.547480476162</v>
      </c>
      <c r="EA8" s="108">
        <f t="shared" si="40"/>
        <v>10611.723380835914</v>
      </c>
      <c r="EB8" s="108">
        <f t="shared" si="41"/>
        <v>10613.12757917017</v>
      </c>
      <c r="EC8" s="108">
        <f t="shared" si="42"/>
        <v>10614.531963315239</v>
      </c>
      <c r="ED8" s="108">
        <f t="shared" si="43"/>
        <v>10615.936533295713</v>
      </c>
      <c r="EE8" s="108">
        <f t="shared" si="44"/>
        <v>10617.341289136177</v>
      </c>
      <c r="EF8" s="108">
        <f t="shared" si="45"/>
        <v>9930.4108715343609</v>
      </c>
      <c r="EG8" s="108">
        <f t="shared" si="46"/>
        <v>9931.7249150599837</v>
      </c>
      <c r="EH8" s="108">
        <f t="shared" si="47"/>
        <v>9933.0391324666671</v>
      </c>
      <c r="EI8" s="108">
        <f t="shared" si="48"/>
        <v>9934.3535237774231</v>
      </c>
      <c r="EJ8" s="108">
        <f t="shared" si="49"/>
        <v>10074.612684686659</v>
      </c>
      <c r="EK8" s="108">
        <f t="shared" si="50"/>
        <v>10075.945809744899</v>
      </c>
      <c r="EL8" s="108">
        <f t="shared" si="51"/>
        <v>10077.279111209169</v>
      </c>
      <c r="EM8" s="108">
        <f t="shared" si="52"/>
        <v>10078.612589102811</v>
      </c>
      <c r="EN8" s="108">
        <f t="shared" si="53"/>
        <v>11152.271333757786</v>
      </c>
      <c r="EO8" s="108">
        <f t="shared" si="54"/>
        <v>11153.747060203719</v>
      </c>
      <c r="EP8" s="108">
        <f t="shared" si="55"/>
        <v>11155.222981925439</v>
      </c>
      <c r="EQ8" s="108">
        <f t="shared" si="56"/>
        <v>11156.699098948784</v>
      </c>
      <c r="ER8" s="108">
        <f t="shared" si="57"/>
        <v>11158.175411299599</v>
      </c>
      <c r="ES8" s="108">
        <f t="shared" si="58"/>
        <v>10965.008057995839</v>
      </c>
      <c r="ET8" s="108">
        <f t="shared" si="59"/>
        <v>10966.459004792845</v>
      </c>
      <c r="EU8" s="108">
        <f t="shared" si="60"/>
        <v>10967.910143586667</v>
      </c>
      <c r="EV8" s="108">
        <f t="shared" si="61"/>
        <v>10969.361474402707</v>
      </c>
      <c r="EW8" s="108">
        <f t="shared" si="62"/>
        <v>11027.167698427234</v>
      </c>
      <c r="EX8" s="108">
        <f t="shared" si="63"/>
        <v>11028.626870510598</v>
      </c>
      <c r="EY8" s="108">
        <f t="shared" si="64"/>
        <v>11030.086235679189</v>
      </c>
      <c r="EZ8" s="108">
        <f t="shared" si="65"/>
        <v>11031.545793958556</v>
      </c>
      <c r="FA8" s="108">
        <f t="shared" si="66"/>
        <v>10004.502634715476</v>
      </c>
      <c r="FB8" s="108">
        <f t="shared" si="67"/>
        <v>10005.826482447892</v>
      </c>
      <c r="FC8" s="108">
        <f t="shared" si="68"/>
        <v>10007.150505358712</v>
      </c>
      <c r="FD8" s="108">
        <f t="shared" si="69"/>
        <v>10008.474703471118</v>
      </c>
      <c r="FE8" s="108">
        <f t="shared" si="70"/>
        <v>10009.799076808293</v>
      </c>
    </row>
    <row r="9" spans="1:161" ht="15.75" x14ac:dyDescent="0.25">
      <c r="A9" s="87" t="s">
        <v>175</v>
      </c>
      <c r="B9" s="12">
        <f>'Urb proj of all 25 ARs '!T9</f>
        <v>43578.063471662143</v>
      </c>
      <c r="C9" s="12">
        <f>'Urb proj of all 25 ARs '!U9</f>
        <v>43878.934243147436</v>
      </c>
      <c r="D9" s="100">
        <f t="shared" si="10"/>
        <v>6.9041794773864419E-3</v>
      </c>
      <c r="E9" s="101">
        <f t="shared" si="11"/>
        <v>1.3232519204109394E-4</v>
      </c>
      <c r="F9" s="69">
        <f t="shared" si="12"/>
        <v>43583.82994727981</v>
      </c>
      <c r="G9" s="69">
        <f t="shared" si="16"/>
        <v>43589.597185947467</v>
      </c>
      <c r="H9" s="69">
        <f t="shared" ref="H9:AM9" si="75">G9*(1+$E$9)</f>
        <v>43595.365187766089</v>
      </c>
      <c r="I9" s="69">
        <f t="shared" si="75"/>
        <v>43601.133952836659</v>
      </c>
      <c r="J9" s="69">
        <f t="shared" si="75"/>
        <v>43606.903481260175</v>
      </c>
      <c r="K9" s="69">
        <f t="shared" si="75"/>
        <v>43612.673773137649</v>
      </c>
      <c r="L9" s="69">
        <f t="shared" si="75"/>
        <v>43618.444828570107</v>
      </c>
      <c r="M9" s="69">
        <f t="shared" si="75"/>
        <v>43624.216647658584</v>
      </c>
      <c r="N9" s="69">
        <f t="shared" si="75"/>
        <v>43629.989230504128</v>
      </c>
      <c r="O9" s="69">
        <f t="shared" si="75"/>
        <v>43635.762577207803</v>
      </c>
      <c r="P9" s="69">
        <f t="shared" si="75"/>
        <v>43641.536687870692</v>
      </c>
      <c r="Q9" s="69">
        <f t="shared" si="75"/>
        <v>43647.311562593881</v>
      </c>
      <c r="R9" s="69">
        <f t="shared" si="75"/>
        <v>43653.087201478476</v>
      </c>
      <c r="S9" s="69">
        <f t="shared" si="75"/>
        <v>43658.8636046256</v>
      </c>
      <c r="T9" s="69">
        <f t="shared" si="75"/>
        <v>43664.640772136379</v>
      </c>
      <c r="U9" s="69">
        <f t="shared" si="75"/>
        <v>43670.418704111959</v>
      </c>
      <c r="V9" s="69">
        <f t="shared" si="75"/>
        <v>43676.197400653495</v>
      </c>
      <c r="W9" s="69">
        <f t="shared" si="75"/>
        <v>43681.97686186216</v>
      </c>
      <c r="X9" s="69">
        <f t="shared" si="75"/>
        <v>43687.757087839142</v>
      </c>
      <c r="Y9" s="69">
        <f t="shared" si="75"/>
        <v>43693.538078685633</v>
      </c>
      <c r="Z9" s="69">
        <f t="shared" si="75"/>
        <v>43699.31983450285</v>
      </c>
      <c r="AA9" s="69">
        <f t="shared" si="75"/>
        <v>43705.102355392017</v>
      </c>
      <c r="AB9" s="69">
        <f t="shared" si="75"/>
        <v>43710.88564145437</v>
      </c>
      <c r="AC9" s="69">
        <f t="shared" si="75"/>
        <v>43716.669692791162</v>
      </c>
      <c r="AD9" s="69">
        <f t="shared" si="75"/>
        <v>43722.454509503659</v>
      </c>
      <c r="AE9" s="69">
        <f t="shared" si="75"/>
        <v>43728.240091693136</v>
      </c>
      <c r="AF9" s="69">
        <f t="shared" si="75"/>
        <v>43734.026439460889</v>
      </c>
      <c r="AG9" s="69">
        <f t="shared" si="75"/>
        <v>43739.813552908221</v>
      </c>
      <c r="AH9" s="69">
        <f t="shared" si="75"/>
        <v>43745.601432136449</v>
      </c>
      <c r="AI9" s="69">
        <f t="shared" si="75"/>
        <v>43751.390077246913</v>
      </c>
      <c r="AJ9" s="69">
        <f t="shared" si="75"/>
        <v>43757.179488340953</v>
      </c>
      <c r="AK9" s="69">
        <f t="shared" si="75"/>
        <v>43762.969665519922</v>
      </c>
      <c r="AL9" s="69">
        <f t="shared" si="75"/>
        <v>43768.760608885197</v>
      </c>
      <c r="AM9" s="69">
        <f t="shared" si="75"/>
        <v>43774.552318538168</v>
      </c>
      <c r="AN9" s="69">
        <f t="shared" ref="AN9:BE9" si="76">AM9*(1+$E$9)</f>
        <v>43780.344794580233</v>
      </c>
      <c r="AO9" s="69">
        <f t="shared" si="76"/>
        <v>43786.138037112803</v>
      </c>
      <c r="AP9" s="69">
        <f t="shared" si="76"/>
        <v>43791.9320462373</v>
      </c>
      <c r="AQ9" s="69">
        <f t="shared" si="76"/>
        <v>43797.72682205517</v>
      </c>
      <c r="AR9" s="69">
        <f t="shared" si="76"/>
        <v>43803.522364667864</v>
      </c>
      <c r="AS9" s="69">
        <f t="shared" si="76"/>
        <v>43809.318674176844</v>
      </c>
      <c r="AT9" s="69">
        <f t="shared" si="76"/>
        <v>43815.115750683595</v>
      </c>
      <c r="AU9" s="69">
        <f t="shared" si="76"/>
        <v>43820.91359428961</v>
      </c>
      <c r="AV9" s="69">
        <f t="shared" si="76"/>
        <v>43826.712205096388</v>
      </c>
      <c r="AW9" s="69">
        <f t="shared" si="76"/>
        <v>43832.511583205458</v>
      </c>
      <c r="AX9" s="69">
        <f t="shared" si="76"/>
        <v>43838.311728718349</v>
      </c>
      <c r="AY9" s="69">
        <f t="shared" si="76"/>
        <v>43844.11264173661</v>
      </c>
      <c r="AZ9" s="69">
        <f t="shared" si="76"/>
        <v>43849.914322361801</v>
      </c>
      <c r="BA9" s="69">
        <f t="shared" si="76"/>
        <v>43855.716770695493</v>
      </c>
      <c r="BB9" s="69">
        <f t="shared" si="76"/>
        <v>43861.519986839274</v>
      </c>
      <c r="BC9" s="69">
        <f t="shared" si="76"/>
        <v>43867.323970894744</v>
      </c>
      <c r="BD9" s="69">
        <f t="shared" si="76"/>
        <v>43873.12872296352</v>
      </c>
      <c r="BE9" s="69">
        <f t="shared" si="76"/>
        <v>43878.934243147232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74068.95978834675</v>
      </c>
      <c r="DG9" s="108">
        <f t="shared" si="20"/>
        <v>74078.760977675018</v>
      </c>
      <c r="DH9" s="108">
        <f t="shared" si="21"/>
        <v>74088.563463947547</v>
      </c>
      <c r="DI9" s="108">
        <f t="shared" si="22"/>
        <v>74098.367247335962</v>
      </c>
      <c r="DJ9" s="108">
        <f t="shared" si="23"/>
        <v>79777.943559691237</v>
      </c>
      <c r="DK9" s="108">
        <f t="shared" si="24"/>
        <v>79788.50019139341</v>
      </c>
      <c r="DL9" s="108">
        <f t="shared" si="25"/>
        <v>79799.058220003921</v>
      </c>
      <c r="DM9" s="108">
        <f t="shared" si="26"/>
        <v>79809.617645707578</v>
      </c>
      <c r="DN9" s="108">
        <f t="shared" si="27"/>
        <v>68171.598031074274</v>
      </c>
      <c r="DO9" s="108">
        <f t="shared" si="28"/>
        <v>68180.618850875471</v>
      </c>
      <c r="DP9" s="108">
        <f t="shared" si="29"/>
        <v>68189.6408643584</v>
      </c>
      <c r="DQ9" s="108">
        <f t="shared" si="30"/>
        <v>68198.664071680978</v>
      </c>
      <c r="DR9" s="108">
        <f t="shared" si="31"/>
        <v>68207.68847300121</v>
      </c>
      <c r="DS9" s="108">
        <f t="shared" si="32"/>
        <v>73245.857057154077</v>
      </c>
      <c r="DT9" s="108">
        <f t="shared" si="33"/>
        <v>73255.549329255387</v>
      </c>
      <c r="DU9" s="108">
        <f t="shared" si="34"/>
        <v>73265.242883888466</v>
      </c>
      <c r="DV9" s="108">
        <f t="shared" si="35"/>
        <v>73274.937721223003</v>
      </c>
      <c r="DW9" s="108">
        <f t="shared" si="36"/>
        <v>70337.685972044317</v>
      </c>
      <c r="DX9" s="108">
        <f t="shared" si="37"/>
        <v>70346.993419848295</v>
      </c>
      <c r="DY9" s="108">
        <f t="shared" si="38"/>
        <v>70356.302099262088</v>
      </c>
      <c r="DZ9" s="108">
        <f t="shared" si="39"/>
        <v>70365.612010448676</v>
      </c>
      <c r="EA9" s="108">
        <f t="shared" si="40"/>
        <v>77735.409834447535</v>
      </c>
      <c r="EB9" s="108">
        <f t="shared" si="41"/>
        <v>77745.696187482274</v>
      </c>
      <c r="EC9" s="108">
        <f t="shared" si="42"/>
        <v>77755.983901660642</v>
      </c>
      <c r="ED9" s="108">
        <f t="shared" si="43"/>
        <v>77766.272977162778</v>
      </c>
      <c r="EE9" s="108">
        <f t="shared" si="44"/>
        <v>77776.563414168806</v>
      </c>
      <c r="EF9" s="108">
        <f t="shared" si="45"/>
        <v>79877.453822313793</v>
      </c>
      <c r="EG9" s="108">
        <f t="shared" si="46"/>
        <v>79888.023621730594</v>
      </c>
      <c r="EH9" s="108">
        <f t="shared" si="47"/>
        <v>79898.59481979812</v>
      </c>
      <c r="EI9" s="108">
        <f t="shared" si="48"/>
        <v>79909.167416701472</v>
      </c>
      <c r="EJ9" s="108">
        <f t="shared" si="49"/>
        <v>83976.43897945348</v>
      </c>
      <c r="EK9" s="108">
        <f t="shared" si="50"/>
        <v>83987.551177868372</v>
      </c>
      <c r="EL9" s="108">
        <f t="shared" si="51"/>
        <v>83998.664846707034</v>
      </c>
      <c r="EM9" s="108">
        <f t="shared" si="52"/>
        <v>84009.779986164067</v>
      </c>
      <c r="EN9" s="108">
        <f t="shared" si="53"/>
        <v>91263.714234569838</v>
      </c>
      <c r="EO9" s="108">
        <f t="shared" si="54"/>
        <v>91275.790723082318</v>
      </c>
      <c r="EP9" s="108">
        <f t="shared" si="55"/>
        <v>91287.868809618449</v>
      </c>
      <c r="EQ9" s="108">
        <f t="shared" si="56"/>
        <v>91299.948494389697</v>
      </c>
      <c r="ER9" s="108">
        <f t="shared" si="57"/>
        <v>91312.02977760756</v>
      </c>
      <c r="ES9" s="108">
        <f t="shared" si="58"/>
        <v>85277.404011116509</v>
      </c>
      <c r="ET9" s="108">
        <f t="shared" si="59"/>
        <v>85288.688359979045</v>
      </c>
      <c r="EU9" s="108">
        <f t="shared" si="60"/>
        <v>85299.974202045225</v>
      </c>
      <c r="EV9" s="108">
        <f t="shared" si="61"/>
        <v>85311.261537512604</v>
      </c>
      <c r="EW9" s="108">
        <f t="shared" si="62"/>
        <v>78725.722932627817</v>
      </c>
      <c r="EX9" s="108">
        <f t="shared" si="63"/>
        <v>78736.140329033457</v>
      </c>
      <c r="EY9" s="108">
        <f t="shared" si="64"/>
        <v>78746.559103923064</v>
      </c>
      <c r="EZ9" s="108">
        <f t="shared" si="65"/>
        <v>78756.979257479077</v>
      </c>
      <c r="FA9" s="108">
        <f t="shared" si="66"/>
        <v>69430.37332813839</v>
      </c>
      <c r="FB9" s="108">
        <f t="shared" si="67"/>
        <v>69439.560715622531</v>
      </c>
      <c r="FC9" s="108">
        <f t="shared" si="68"/>
        <v>69448.749318829461</v>
      </c>
      <c r="FD9" s="108">
        <f t="shared" si="69"/>
        <v>69457.939137920097</v>
      </c>
      <c r="FE9" s="108">
        <f t="shared" si="70"/>
        <v>69467.130173055295</v>
      </c>
    </row>
    <row r="10" spans="1:161" ht="15.75" x14ac:dyDescent="0.25">
      <c r="A10" s="47" t="s">
        <v>199</v>
      </c>
      <c r="B10" s="12">
        <f>'Urb proj of all 25 ARs '!T10</f>
        <v>60409.219060869902</v>
      </c>
      <c r="C10" s="12">
        <f>'Urb proj of all 25 ARs '!U10</f>
        <v>60826.295151354891</v>
      </c>
      <c r="D10" s="100">
        <f t="shared" si="10"/>
        <v>6.9041794773862545E-3</v>
      </c>
      <c r="E10" s="101">
        <f t="shared" si="11"/>
        <v>1.3232519204109394E-4</v>
      </c>
      <c r="F10" s="69">
        <f t="shared" si="12"/>
        <v>60417.212722383185</v>
      </c>
      <c r="G10" s="69">
        <f t="shared" si="16"/>
        <v>60425.207441659259</v>
      </c>
      <c r="H10" s="69">
        <f t="shared" ref="H10:AM10" si="77">G10*(1+$E$10)</f>
        <v>60433.203218838098</v>
      </c>
      <c r="I10" s="69">
        <f t="shared" si="77"/>
        <v>60441.200054059693</v>
      </c>
      <c r="J10" s="69">
        <f t="shared" si="77"/>
        <v>60449.197947464039</v>
      </c>
      <c r="K10" s="69">
        <f t="shared" si="77"/>
        <v>60457.196899191171</v>
      </c>
      <c r="L10" s="69">
        <f t="shared" si="77"/>
        <v>60465.19690938112</v>
      </c>
      <c r="M10" s="69">
        <f t="shared" si="77"/>
        <v>60473.197978173957</v>
      </c>
      <c r="N10" s="69">
        <f t="shared" si="77"/>
        <v>60481.200105709759</v>
      </c>
      <c r="O10" s="69">
        <f t="shared" si="77"/>
        <v>60489.203292128623</v>
      </c>
      <c r="P10" s="69">
        <f t="shared" si="77"/>
        <v>60497.20753757067</v>
      </c>
      <c r="Q10" s="69">
        <f t="shared" si="77"/>
        <v>60505.212842176028</v>
      </c>
      <c r="R10" s="69">
        <f t="shared" si="77"/>
        <v>60513.219206084854</v>
      </c>
      <c r="S10" s="69">
        <f t="shared" si="77"/>
        <v>60521.226629437326</v>
      </c>
      <c r="T10" s="69">
        <f t="shared" si="77"/>
        <v>60529.23511237363</v>
      </c>
      <c r="U10" s="69">
        <f t="shared" si="77"/>
        <v>60537.244655033974</v>
      </c>
      <c r="V10" s="69">
        <f t="shared" si="77"/>
        <v>60545.255257558587</v>
      </c>
      <c r="W10" s="69">
        <f t="shared" si="77"/>
        <v>60553.266920087721</v>
      </c>
      <c r="X10" s="69">
        <f t="shared" si="77"/>
        <v>60561.279642761634</v>
      </c>
      <c r="Y10" s="69">
        <f t="shared" si="77"/>
        <v>60569.293425720614</v>
      </c>
      <c r="Z10" s="69">
        <f t="shared" si="77"/>
        <v>60577.308269104964</v>
      </c>
      <c r="AA10" s="69">
        <f t="shared" si="77"/>
        <v>60585.324173055007</v>
      </c>
      <c r="AB10" s="69">
        <f t="shared" si="77"/>
        <v>60593.341137711075</v>
      </c>
      <c r="AC10" s="69">
        <f t="shared" si="77"/>
        <v>60601.359163213536</v>
      </c>
      <c r="AD10" s="69">
        <f t="shared" si="77"/>
        <v>60609.378249702757</v>
      </c>
      <c r="AE10" s="69">
        <f t="shared" si="77"/>
        <v>60617.398397319143</v>
      </c>
      <c r="AF10" s="69">
        <f t="shared" si="77"/>
        <v>60625.419606203097</v>
      </c>
      <c r="AG10" s="69">
        <f t="shared" si="77"/>
        <v>60633.441876495061</v>
      </c>
      <c r="AH10" s="69">
        <f t="shared" si="77"/>
        <v>60641.465208335481</v>
      </c>
      <c r="AI10" s="69">
        <f t="shared" si="77"/>
        <v>60649.489601864829</v>
      </c>
      <c r="AJ10" s="69">
        <f t="shared" si="77"/>
        <v>60657.515057223587</v>
      </c>
      <c r="AK10" s="69">
        <f t="shared" si="77"/>
        <v>60665.54157455227</v>
      </c>
      <c r="AL10" s="69">
        <f t="shared" si="77"/>
        <v>60673.569153991397</v>
      </c>
      <c r="AM10" s="69">
        <f t="shared" si="77"/>
        <v>60681.597795681519</v>
      </c>
      <c r="AN10" s="69">
        <f t="shared" ref="AN10:BE10" si="78">AM10*(1+$E$10)</f>
        <v>60689.627499763192</v>
      </c>
      <c r="AO10" s="69">
        <f t="shared" si="78"/>
        <v>60697.658266377002</v>
      </c>
      <c r="AP10" s="69">
        <f t="shared" si="78"/>
        <v>60705.690095663544</v>
      </c>
      <c r="AQ10" s="69">
        <f t="shared" si="78"/>
        <v>60713.722987763438</v>
      </c>
      <c r="AR10" s="69">
        <f t="shared" si="78"/>
        <v>60721.756942817323</v>
      </c>
      <c r="AS10" s="69">
        <f t="shared" si="78"/>
        <v>60729.791960965857</v>
      </c>
      <c r="AT10" s="69">
        <f t="shared" si="78"/>
        <v>60737.828042349705</v>
      </c>
      <c r="AU10" s="69">
        <f t="shared" si="78"/>
        <v>60745.865187109572</v>
      </c>
      <c r="AV10" s="69">
        <f t="shared" si="78"/>
        <v>60753.903395386158</v>
      </c>
      <c r="AW10" s="69">
        <f t="shared" si="78"/>
        <v>60761.942667320196</v>
      </c>
      <c r="AX10" s="69">
        <f t="shared" si="78"/>
        <v>60769.983003052439</v>
      </c>
      <c r="AY10" s="69">
        <f t="shared" si="78"/>
        <v>60778.024402723655</v>
      </c>
      <c r="AZ10" s="69">
        <f t="shared" si="78"/>
        <v>60786.066866474626</v>
      </c>
      <c r="BA10" s="69">
        <f t="shared" si="78"/>
        <v>60794.110394446157</v>
      </c>
      <c r="BB10" s="69">
        <f t="shared" si="78"/>
        <v>60802.154986779067</v>
      </c>
      <c r="BC10" s="69">
        <f t="shared" si="78"/>
        <v>60810.200643614204</v>
      </c>
      <c r="BD10" s="69">
        <f t="shared" si="78"/>
        <v>60818.247365092429</v>
      </c>
      <c r="BE10" s="69">
        <f t="shared" si="78"/>
        <v>60826.295151354621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60279.801072182883</v>
      </c>
      <c r="DG10" s="108">
        <f t="shared" si="20"/>
        <v>60287.777608435958</v>
      </c>
      <c r="DH10" s="108">
        <f t="shared" si="21"/>
        <v>60295.755200185718</v>
      </c>
      <c r="DI10" s="108">
        <f t="shared" si="22"/>
        <v>60303.73384757185</v>
      </c>
      <c r="DJ10" s="108">
        <f t="shared" si="23"/>
        <v>64476.955107176931</v>
      </c>
      <c r="DK10" s="108">
        <f t="shared" si="24"/>
        <v>64485.487032643716</v>
      </c>
      <c r="DL10" s="108">
        <f t="shared" si="25"/>
        <v>64494.020087099176</v>
      </c>
      <c r="DM10" s="108">
        <f t="shared" si="26"/>
        <v>64502.554270692701</v>
      </c>
      <c r="DN10" s="108">
        <f t="shared" si="27"/>
        <v>57288.530792188751</v>
      </c>
      <c r="DO10" s="108">
        <f t="shared" si="28"/>
        <v>57296.111508027578</v>
      </c>
      <c r="DP10" s="108">
        <f t="shared" si="29"/>
        <v>57303.693226986092</v>
      </c>
      <c r="DQ10" s="108">
        <f t="shared" si="30"/>
        <v>57311.275949197014</v>
      </c>
      <c r="DR10" s="108">
        <f t="shared" si="31"/>
        <v>57318.859674793108</v>
      </c>
      <c r="DS10" s="108">
        <f t="shared" si="32"/>
        <v>59594.570232236991</v>
      </c>
      <c r="DT10" s="108">
        <f t="shared" si="33"/>
        <v>59602.456095187583</v>
      </c>
      <c r="DU10" s="108">
        <f t="shared" si="34"/>
        <v>59610.343001636495</v>
      </c>
      <c r="DV10" s="108">
        <f t="shared" si="35"/>
        <v>59618.230951721824</v>
      </c>
      <c r="DW10" s="108">
        <f t="shared" si="36"/>
        <v>59407.495680209737</v>
      </c>
      <c r="DX10" s="108">
        <f t="shared" si="37"/>
        <v>59415.3567884843</v>
      </c>
      <c r="DY10" s="108">
        <f t="shared" si="38"/>
        <v>59423.218936981524</v>
      </c>
      <c r="DZ10" s="108">
        <f t="shared" si="39"/>
        <v>59431.082125839057</v>
      </c>
      <c r="EA10" s="108">
        <f t="shared" si="40"/>
        <v>60712.876673653358</v>
      </c>
      <c r="EB10" s="108">
        <f t="shared" si="41"/>
        <v>60720.910516718563</v>
      </c>
      <c r="EC10" s="108">
        <f t="shared" si="42"/>
        <v>60728.945422863602</v>
      </c>
      <c r="ED10" s="108">
        <f t="shared" si="43"/>
        <v>60736.981392229129</v>
      </c>
      <c r="EE10" s="108">
        <f t="shared" si="44"/>
        <v>60745.018424955859</v>
      </c>
      <c r="EF10" s="108">
        <f t="shared" si="45"/>
        <v>59163.436497145529</v>
      </c>
      <c r="EG10" s="108">
        <f t="shared" si="46"/>
        <v>59171.265310241826</v>
      </c>
      <c r="EH10" s="108">
        <f t="shared" si="47"/>
        <v>59179.095159287317</v>
      </c>
      <c r="EI10" s="108">
        <f t="shared" si="48"/>
        <v>59186.926044419088</v>
      </c>
      <c r="EJ10" s="108">
        <f t="shared" si="49"/>
        <v>59273.083537760351</v>
      </c>
      <c r="EK10" s="108">
        <f t="shared" si="50"/>
        <v>59280.926859922351</v>
      </c>
      <c r="EL10" s="108">
        <f t="shared" si="51"/>
        <v>59288.771219953465</v>
      </c>
      <c r="EM10" s="108">
        <f t="shared" si="52"/>
        <v>59296.616617991029</v>
      </c>
      <c r="EN10" s="108">
        <f t="shared" si="53"/>
        <v>64869.788169898507</v>
      </c>
      <c r="EO10" s="108">
        <f t="shared" si="54"/>
        <v>64878.37207707575</v>
      </c>
      <c r="EP10" s="108">
        <f t="shared" si="55"/>
        <v>64886.957120120162</v>
      </c>
      <c r="EQ10" s="108">
        <f t="shared" si="56"/>
        <v>64895.543299182042</v>
      </c>
      <c r="ER10" s="108">
        <f t="shared" si="57"/>
        <v>64904.130614411719</v>
      </c>
      <c r="ES10" s="108">
        <f t="shared" si="58"/>
        <v>62627.987018899337</v>
      </c>
      <c r="ET10" s="108">
        <f t="shared" si="59"/>
        <v>62636.274279308753</v>
      </c>
      <c r="EU10" s="108">
        <f t="shared" si="60"/>
        <v>62644.56263633151</v>
      </c>
      <c r="EV10" s="108">
        <f t="shared" si="61"/>
        <v>62652.85209011269</v>
      </c>
      <c r="EW10" s="108">
        <f t="shared" si="62"/>
        <v>63250.419878301589</v>
      </c>
      <c r="EX10" s="108">
        <f t="shared" si="63"/>
        <v>63258.789502258667</v>
      </c>
      <c r="EY10" s="108">
        <f t="shared" si="64"/>
        <v>63267.160233727845</v>
      </c>
      <c r="EZ10" s="108">
        <f t="shared" si="65"/>
        <v>63275.532072855669</v>
      </c>
      <c r="FA10" s="108">
        <f t="shared" si="66"/>
        <v>58844.478160077291</v>
      </c>
      <c r="FB10" s="108">
        <f t="shared" si="67"/>
        <v>58852.264766950379</v>
      </c>
      <c r="FC10" s="108">
        <f t="shared" si="68"/>
        <v>58860.052404187722</v>
      </c>
      <c r="FD10" s="108">
        <f t="shared" si="69"/>
        <v>58867.841071925657</v>
      </c>
      <c r="FE10" s="108">
        <f t="shared" si="70"/>
        <v>58875.630770300544</v>
      </c>
    </row>
    <row r="11" spans="1:161" ht="15.75" x14ac:dyDescent="0.25">
      <c r="A11" s="47" t="s">
        <v>187</v>
      </c>
      <c r="B11" s="12">
        <f>'Urb proj of all 25 ARs '!T11</f>
        <v>32162.590384259365</v>
      </c>
      <c r="C11" s="12">
        <f>'Urb proj of all 25 ARs '!U11</f>
        <v>32384.646680729951</v>
      </c>
      <c r="D11" s="100">
        <f t="shared" si="10"/>
        <v>6.9041794773863152E-3</v>
      </c>
      <c r="E11" s="101">
        <f t="shared" si="11"/>
        <v>1.3232519204109394E-4</v>
      </c>
      <c r="F11" s="69">
        <f t="shared" si="12"/>
        <v>32166.846305208503</v>
      </c>
      <c r="G11" s="69">
        <f t="shared" si="16"/>
        <v>32171.102789323195</v>
      </c>
      <c r="H11" s="69">
        <f t="shared" ref="H11:AM11" si="79">G11*(1+$E$11)</f>
        <v>32175.359836677966</v>
      </c>
      <c r="I11" s="69">
        <f t="shared" si="79"/>
        <v>32179.617447347347</v>
      </c>
      <c r="J11" s="69">
        <f t="shared" si="79"/>
        <v>32183.875621405878</v>
      </c>
      <c r="K11" s="69">
        <f t="shared" si="79"/>
        <v>32188.134358928106</v>
      </c>
      <c r="L11" s="69">
        <f t="shared" si="79"/>
        <v>32192.393659988596</v>
      </c>
      <c r="M11" s="69">
        <f t="shared" si="79"/>
        <v>32196.653524661917</v>
      </c>
      <c r="N11" s="69">
        <f t="shared" si="79"/>
        <v>32200.913953022649</v>
      </c>
      <c r="O11" s="69">
        <f t="shared" si="79"/>
        <v>32205.174945145383</v>
      </c>
      <c r="P11" s="69">
        <f t="shared" si="79"/>
        <v>32209.436501104716</v>
      </c>
      <c r="Q11" s="69">
        <f t="shared" si="79"/>
        <v>32213.698620975261</v>
      </c>
      <c r="R11" s="69">
        <f t="shared" si="79"/>
        <v>32217.961304831635</v>
      </c>
      <c r="S11" s="69">
        <f t="shared" si="79"/>
        <v>32222.22455274847</v>
      </c>
      <c r="T11" s="69">
        <f t="shared" si="79"/>
        <v>32226.488364800403</v>
      </c>
      <c r="U11" s="69">
        <f t="shared" si="79"/>
        <v>32230.752741062086</v>
      </c>
      <c r="V11" s="69">
        <f t="shared" si="79"/>
        <v>32235.017681608177</v>
      </c>
      <c r="W11" s="69">
        <f t="shared" si="79"/>
        <v>32239.283186513345</v>
      </c>
      <c r="X11" s="69">
        <f t="shared" si="79"/>
        <v>32243.549255852267</v>
      </c>
      <c r="Y11" s="69">
        <f t="shared" si="79"/>
        <v>32247.815889699636</v>
      </c>
      <c r="Z11" s="69">
        <f t="shared" si="79"/>
        <v>32252.083088130144</v>
      </c>
      <c r="AA11" s="69">
        <f t="shared" si="79"/>
        <v>32256.350851218507</v>
      </c>
      <c r="AB11" s="69">
        <f t="shared" si="79"/>
        <v>32260.61917903944</v>
      </c>
      <c r="AC11" s="69">
        <f t="shared" si="79"/>
        <v>32264.888071667672</v>
      </c>
      <c r="AD11" s="69">
        <f t="shared" si="79"/>
        <v>32269.157529177941</v>
      </c>
      <c r="AE11" s="69">
        <f t="shared" si="79"/>
        <v>32273.427551644992</v>
      </c>
      <c r="AF11" s="69">
        <f t="shared" si="79"/>
        <v>32277.698139143587</v>
      </c>
      <c r="AG11" s="69">
        <f t="shared" si="79"/>
        <v>32281.969291748494</v>
      </c>
      <c r="AH11" s="69">
        <f t="shared" si="79"/>
        <v>32286.241009534489</v>
      </c>
      <c r="AI11" s="69">
        <f t="shared" si="79"/>
        <v>32290.513292576361</v>
      </c>
      <c r="AJ11" s="69">
        <f t="shared" si="79"/>
        <v>32294.786140948905</v>
      </c>
      <c r="AK11" s="69">
        <f t="shared" si="79"/>
        <v>32299.059554726933</v>
      </c>
      <c r="AL11" s="69">
        <f t="shared" si="79"/>
        <v>32303.33353398526</v>
      </c>
      <c r="AM11" s="69">
        <f t="shared" si="79"/>
        <v>32307.608078798712</v>
      </c>
      <c r="AN11" s="69">
        <f t="shared" ref="AN11:BE11" si="80">AM11*(1+$E$11)</f>
        <v>32311.883189242126</v>
      </c>
      <c r="AO11" s="69">
        <f t="shared" si="80"/>
        <v>32316.158865390353</v>
      </c>
      <c r="AP11" s="69">
        <f t="shared" si="80"/>
        <v>32320.435107318244</v>
      </c>
      <c r="AQ11" s="69">
        <f t="shared" si="80"/>
        <v>32324.711915100674</v>
      </c>
      <c r="AR11" s="69">
        <f t="shared" si="80"/>
        <v>32328.989288812514</v>
      </c>
      <c r="AS11" s="69">
        <f t="shared" si="80"/>
        <v>32333.26722852865</v>
      </c>
      <c r="AT11" s="69">
        <f t="shared" si="80"/>
        <v>32337.54573432398</v>
      </c>
      <c r="AU11" s="69">
        <f t="shared" si="80"/>
        <v>32341.824806273413</v>
      </c>
      <c r="AV11" s="69">
        <f t="shared" si="80"/>
        <v>32346.104444451863</v>
      </c>
      <c r="AW11" s="69">
        <f t="shared" si="80"/>
        <v>32350.384648934258</v>
      </c>
      <c r="AX11" s="69">
        <f t="shared" si="80"/>
        <v>32354.665419795532</v>
      </c>
      <c r="AY11" s="69">
        <f t="shared" si="80"/>
        <v>32358.946757110632</v>
      </c>
      <c r="AZ11" s="69">
        <f t="shared" si="80"/>
        <v>32363.228660954515</v>
      </c>
      <c r="BA11" s="69">
        <f t="shared" si="80"/>
        <v>32367.511131402145</v>
      </c>
      <c r="BB11" s="69">
        <f t="shared" si="80"/>
        <v>32371.7941685285</v>
      </c>
      <c r="BC11" s="69">
        <f t="shared" si="80"/>
        <v>32376.077772408567</v>
      </c>
      <c r="BD11" s="69">
        <f t="shared" si="80"/>
        <v>32380.361943117339</v>
      </c>
      <c r="BE11" s="69">
        <f t="shared" si="80"/>
        <v>32384.646680729824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44973.137095227219</v>
      </c>
      <c r="DG11" s="108">
        <f t="shared" si="20"/>
        <v>44979.088174230033</v>
      </c>
      <c r="DH11" s="108">
        <f t="shared" si="21"/>
        <v>44985.040040710519</v>
      </c>
      <c r="DI11" s="108">
        <f t="shared" si="22"/>
        <v>44990.992694772889</v>
      </c>
      <c r="DJ11" s="108">
        <f t="shared" si="23"/>
        <v>48820.527548427854</v>
      </c>
      <c r="DK11" s="108">
        <f t="shared" si="24"/>
        <v>48826.987734111244</v>
      </c>
      <c r="DL11" s="108">
        <f t="shared" si="25"/>
        <v>48833.448774639954</v>
      </c>
      <c r="DM11" s="108">
        <f t="shared" si="26"/>
        <v>48839.910670127087</v>
      </c>
      <c r="DN11" s="108">
        <f t="shared" si="27"/>
        <v>41957.52049835855</v>
      </c>
      <c r="DO11" s="108">
        <f t="shared" si="28"/>
        <v>41963.072535316067</v>
      </c>
      <c r="DP11" s="108">
        <f t="shared" si="29"/>
        <v>41968.625306947935</v>
      </c>
      <c r="DQ11" s="108">
        <f t="shared" si="30"/>
        <v>41974.178813351376</v>
      </c>
      <c r="DR11" s="108">
        <f t="shared" si="31"/>
        <v>41979.733054623626</v>
      </c>
      <c r="DS11" s="108">
        <f t="shared" si="32"/>
        <v>43233.86746653579</v>
      </c>
      <c r="DT11" s="108">
        <f t="shared" si="33"/>
        <v>43239.588396350984</v>
      </c>
      <c r="DU11" s="108">
        <f t="shared" si="34"/>
        <v>43245.31008318931</v>
      </c>
      <c r="DV11" s="108">
        <f t="shared" si="35"/>
        <v>43251.032527150943</v>
      </c>
      <c r="DW11" s="108">
        <f t="shared" si="36"/>
        <v>45424.167922455883</v>
      </c>
      <c r="DX11" s="108">
        <f t="shared" si="37"/>
        <v>45430.178684199527</v>
      </c>
      <c r="DY11" s="108">
        <f t="shared" si="38"/>
        <v>45436.190241318378</v>
      </c>
      <c r="DZ11" s="108">
        <f t="shared" si="39"/>
        <v>45442.202593917675</v>
      </c>
      <c r="EA11" s="108">
        <f t="shared" si="40"/>
        <v>50371.525661705004</v>
      </c>
      <c r="EB11" s="108">
        <f t="shared" si="41"/>
        <v>50378.191083511592</v>
      </c>
      <c r="EC11" s="108">
        <f t="shared" si="42"/>
        <v>50384.857387321405</v>
      </c>
      <c r="ED11" s="108">
        <f t="shared" si="43"/>
        <v>50391.524573251147</v>
      </c>
      <c r="EE11" s="108">
        <f t="shared" si="44"/>
        <v>50398.192641417547</v>
      </c>
      <c r="EF11" s="108">
        <f t="shared" si="45"/>
        <v>50240.898249108257</v>
      </c>
      <c r="EG11" s="108">
        <f t="shared" si="46"/>
        <v>50247.546385617381</v>
      </c>
      <c r="EH11" s="108">
        <f t="shared" si="47"/>
        <v>50254.195401842451</v>
      </c>
      <c r="EI11" s="108">
        <f t="shared" si="48"/>
        <v>50260.845297899876</v>
      </c>
      <c r="EJ11" s="108">
        <f t="shared" si="49"/>
        <v>53513.104849265408</v>
      </c>
      <c r="EK11" s="108">
        <f t="shared" si="50"/>
        <v>53520.185981141301</v>
      </c>
      <c r="EL11" s="108">
        <f t="shared" si="51"/>
        <v>53527.268050029335</v>
      </c>
      <c r="EM11" s="108">
        <f t="shared" si="52"/>
        <v>53534.351056053492</v>
      </c>
      <c r="EN11" s="108">
        <f t="shared" si="53"/>
        <v>60448.348843565705</v>
      </c>
      <c r="EO11" s="108">
        <f t="shared" si="54"/>
        <v>60456.347682934997</v>
      </c>
      <c r="EP11" s="108">
        <f t="shared" si="55"/>
        <v>60464.347580752241</v>
      </c>
      <c r="EQ11" s="108">
        <f t="shared" si="56"/>
        <v>60472.348537157508</v>
      </c>
      <c r="ER11" s="108">
        <f t="shared" si="57"/>
        <v>60480.350552290867</v>
      </c>
      <c r="ES11" s="108">
        <f t="shared" si="58"/>
        <v>55445.638015750155</v>
      </c>
      <c r="ET11" s="108">
        <f t="shared" si="59"/>
        <v>55452.97487044843</v>
      </c>
      <c r="EU11" s="108">
        <f t="shared" si="60"/>
        <v>55460.312695997411</v>
      </c>
      <c r="EV11" s="108">
        <f t="shared" si="61"/>
        <v>55467.651492525569</v>
      </c>
      <c r="EW11" s="108">
        <f t="shared" si="62"/>
        <v>50287.754884495698</v>
      </c>
      <c r="EX11" s="108">
        <f t="shared" si="63"/>
        <v>50294.409221318107</v>
      </c>
      <c r="EY11" s="108">
        <f t="shared" si="64"/>
        <v>50301.064438676913</v>
      </c>
      <c r="EZ11" s="108">
        <f t="shared" si="65"/>
        <v>50307.720536688634</v>
      </c>
      <c r="FA11" s="108">
        <f t="shared" si="66"/>
        <v>40965.975049778805</v>
      </c>
      <c r="FB11" s="108">
        <f t="shared" si="67"/>
        <v>40971.395880294418</v>
      </c>
      <c r="FC11" s="108">
        <f t="shared" si="68"/>
        <v>40976.817428122471</v>
      </c>
      <c r="FD11" s="108">
        <f t="shared" si="69"/>
        <v>40982.239693357878</v>
      </c>
      <c r="FE11" s="108">
        <f t="shared" si="70"/>
        <v>40987.662676095577</v>
      </c>
    </row>
    <row r="12" spans="1:161" ht="15.75" x14ac:dyDescent="0.25">
      <c r="A12" s="47" t="s">
        <v>188</v>
      </c>
      <c r="B12" s="12">
        <f>'Urb proj of all 25 ARs '!T12</f>
        <v>75841.350590584363</v>
      </c>
      <c r="C12" s="12">
        <f>'Urb proj of all 25 ARs '!U12</f>
        <v>76364.972886869145</v>
      </c>
      <c r="D12" s="100">
        <f t="shared" si="10"/>
        <v>6.9041794773864375E-3</v>
      </c>
      <c r="E12" s="101">
        <f t="shared" si="11"/>
        <v>1.3232519204109394E-4</v>
      </c>
      <c r="F12" s="69">
        <f t="shared" si="12"/>
        <v>75851.386311865921</v>
      </c>
      <c r="G12" s="69">
        <f t="shared" si="16"/>
        <v>75861.423361126217</v>
      </c>
      <c r="H12" s="69">
        <f t="shared" ref="H12:AM12" si="81">G12*(1+$E$12)</f>
        <v>75871.461738540995</v>
      </c>
      <c r="I12" s="69">
        <f t="shared" si="81"/>
        <v>75881.501444285983</v>
      </c>
      <c r="J12" s="69">
        <f t="shared" si="81"/>
        <v>75891.542478536969</v>
      </c>
      <c r="K12" s="69">
        <f t="shared" si="81"/>
        <v>75901.584841469739</v>
      </c>
      <c r="L12" s="69">
        <f t="shared" si="81"/>
        <v>75911.628533260111</v>
      </c>
      <c r="M12" s="69">
        <f t="shared" si="81"/>
        <v>75921.673554083929</v>
      </c>
      <c r="N12" s="69">
        <f t="shared" si="81"/>
        <v>75931.719904117053</v>
      </c>
      <c r="O12" s="69">
        <f t="shared" si="81"/>
        <v>75941.767583535373</v>
      </c>
      <c r="P12" s="69">
        <f t="shared" si="81"/>
        <v>75951.816592514806</v>
      </c>
      <c r="Q12" s="69">
        <f t="shared" si="81"/>
        <v>75961.866931231285</v>
      </c>
      <c r="R12" s="69">
        <f t="shared" si="81"/>
        <v>75971.918599860757</v>
      </c>
      <c r="S12" s="69">
        <f t="shared" si="81"/>
        <v>75981.971598579214</v>
      </c>
      <c r="T12" s="69">
        <f t="shared" si="81"/>
        <v>75992.025927562659</v>
      </c>
      <c r="U12" s="69">
        <f t="shared" si="81"/>
        <v>76002.081586987115</v>
      </c>
      <c r="V12" s="69">
        <f t="shared" si="81"/>
        <v>76012.138577028629</v>
      </c>
      <c r="W12" s="69">
        <f t="shared" si="81"/>
        <v>76022.196897863294</v>
      </c>
      <c r="X12" s="69">
        <f t="shared" si="81"/>
        <v>76032.256549667189</v>
      </c>
      <c r="Y12" s="69">
        <f t="shared" si="81"/>
        <v>76042.317532616435</v>
      </c>
      <c r="Z12" s="69">
        <f t="shared" si="81"/>
        <v>76052.379846887183</v>
      </c>
      <c r="AA12" s="69">
        <f t="shared" si="81"/>
        <v>76062.443492655599</v>
      </c>
      <c r="AB12" s="69">
        <f t="shared" si="81"/>
        <v>76072.508470097877</v>
      </c>
      <c r="AC12" s="69">
        <f t="shared" si="81"/>
        <v>76082.574779390226</v>
      </c>
      <c r="AD12" s="69">
        <f t="shared" si="81"/>
        <v>76092.642420708886</v>
      </c>
      <c r="AE12" s="69">
        <f t="shared" si="81"/>
        <v>76102.711394230122</v>
      </c>
      <c r="AF12" s="69">
        <f t="shared" si="81"/>
        <v>76112.781700130217</v>
      </c>
      <c r="AG12" s="69">
        <f t="shared" si="81"/>
        <v>76122.853338585468</v>
      </c>
      <c r="AH12" s="69">
        <f t="shared" si="81"/>
        <v>76132.926309772214</v>
      </c>
      <c r="AI12" s="69">
        <f t="shared" si="81"/>
        <v>76143.00061386681</v>
      </c>
      <c r="AJ12" s="69">
        <f t="shared" si="81"/>
        <v>76153.076251045626</v>
      </c>
      <c r="AK12" s="69">
        <f t="shared" si="81"/>
        <v>76163.153221485059</v>
      </c>
      <c r="AL12" s="69">
        <f t="shared" si="81"/>
        <v>76173.231525361552</v>
      </c>
      <c r="AM12" s="69">
        <f t="shared" si="81"/>
        <v>76183.311162851533</v>
      </c>
      <c r="AN12" s="69">
        <f t="shared" ref="AN12:BE12" si="82">AM12*(1+$E$12)</f>
        <v>76193.392134131485</v>
      </c>
      <c r="AO12" s="69">
        <f t="shared" si="82"/>
        <v>76203.474439377896</v>
      </c>
      <c r="AP12" s="69">
        <f t="shared" si="82"/>
        <v>76213.558078767281</v>
      </c>
      <c r="AQ12" s="69">
        <f t="shared" si="82"/>
        <v>76223.643052476182</v>
      </c>
      <c r="AR12" s="69">
        <f t="shared" si="82"/>
        <v>76233.729360681173</v>
      </c>
      <c r="AS12" s="69">
        <f t="shared" si="82"/>
        <v>76243.817003558826</v>
      </c>
      <c r="AT12" s="69">
        <f t="shared" si="82"/>
        <v>76253.905981285774</v>
      </c>
      <c r="AU12" s="69">
        <f t="shared" si="82"/>
        <v>76263.996294038632</v>
      </c>
      <c r="AV12" s="69">
        <f t="shared" si="82"/>
        <v>76274.087941994061</v>
      </c>
      <c r="AW12" s="69">
        <f t="shared" si="82"/>
        <v>76284.18092532875</v>
      </c>
      <c r="AX12" s="69">
        <f t="shared" si="82"/>
        <v>76294.275244219389</v>
      </c>
      <c r="AY12" s="69">
        <f t="shared" si="82"/>
        <v>76304.37089884271</v>
      </c>
      <c r="AZ12" s="69">
        <f t="shared" si="82"/>
        <v>76314.467889375475</v>
      </c>
      <c r="BA12" s="69">
        <f t="shared" si="82"/>
        <v>76324.566215994448</v>
      </c>
      <c r="BB12" s="69">
        <f t="shared" si="82"/>
        <v>76334.665878876433</v>
      </c>
      <c r="BC12" s="69">
        <f t="shared" si="82"/>
        <v>76344.76687819825</v>
      </c>
      <c r="BD12" s="69">
        <f t="shared" si="82"/>
        <v>76354.869214136736</v>
      </c>
      <c r="BE12" s="69">
        <f t="shared" si="82"/>
        <v>76364.972886868767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64806.495914678373</v>
      </c>
      <c r="DG12" s="108">
        <f t="shared" si="20"/>
        <v>64815.071446695794</v>
      </c>
      <c r="DH12" s="108">
        <f t="shared" si="21"/>
        <v>64823.64811347214</v>
      </c>
      <c r="DI12" s="108">
        <f t="shared" si="22"/>
        <v>64832.225915157556</v>
      </c>
      <c r="DJ12" s="108">
        <f t="shared" si="23"/>
        <v>69094.70883672437</v>
      </c>
      <c r="DK12" s="108">
        <f t="shared" si="24"/>
        <v>69103.851807340208</v>
      </c>
      <c r="DL12" s="108">
        <f t="shared" si="25"/>
        <v>69112.995987801405</v>
      </c>
      <c r="DM12" s="108">
        <f t="shared" si="26"/>
        <v>69122.141378268017</v>
      </c>
      <c r="DN12" s="108">
        <f t="shared" si="27"/>
        <v>61843.535865464037</v>
      </c>
      <c r="DO12" s="108">
        <f t="shared" si="28"/>
        <v>61851.71932322393</v>
      </c>
      <c r="DP12" s="108">
        <f t="shared" si="29"/>
        <v>61859.903863861451</v>
      </c>
      <c r="DQ12" s="108">
        <f t="shared" si="30"/>
        <v>61868.089487519886</v>
      </c>
      <c r="DR12" s="108">
        <f t="shared" si="31"/>
        <v>61876.276194342536</v>
      </c>
      <c r="DS12" s="108">
        <f t="shared" si="32"/>
        <v>63395.157531977187</v>
      </c>
      <c r="DT12" s="108">
        <f t="shared" si="33"/>
        <v>63403.546308372082</v>
      </c>
      <c r="DU12" s="108">
        <f t="shared" si="34"/>
        <v>63411.936194813425</v>
      </c>
      <c r="DV12" s="108">
        <f t="shared" si="35"/>
        <v>63420.327191448094</v>
      </c>
      <c r="DW12" s="108">
        <f t="shared" si="36"/>
        <v>62960.940518303178</v>
      </c>
      <c r="DX12" s="108">
        <f t="shared" si="37"/>
        <v>62969.271836848347</v>
      </c>
      <c r="DY12" s="108">
        <f t="shared" si="38"/>
        <v>62977.604257836843</v>
      </c>
      <c r="DZ12" s="108">
        <f t="shared" si="39"/>
        <v>62985.937781414541</v>
      </c>
      <c r="EA12" s="108">
        <f t="shared" si="40"/>
        <v>64437.096782831955</v>
      </c>
      <c r="EB12" s="108">
        <f t="shared" si="41"/>
        <v>64445.623434038316</v>
      </c>
      <c r="EC12" s="108">
        <f t="shared" si="42"/>
        <v>64454.151213535428</v>
      </c>
      <c r="ED12" s="108">
        <f t="shared" si="43"/>
        <v>64462.6801214726</v>
      </c>
      <c r="EE12" s="108">
        <f t="shared" si="44"/>
        <v>64471.210157999158</v>
      </c>
      <c r="EF12" s="108">
        <f t="shared" si="45"/>
        <v>61632.475271339259</v>
      </c>
      <c r="EG12" s="108">
        <f t="shared" si="46"/>
        <v>61640.630800465507</v>
      </c>
      <c r="EH12" s="108">
        <f t="shared" si="47"/>
        <v>61648.787408773715</v>
      </c>
      <c r="EI12" s="108">
        <f t="shared" si="48"/>
        <v>61656.945096406685</v>
      </c>
      <c r="EJ12" s="108">
        <f t="shared" si="49"/>
        <v>61782.402685329791</v>
      </c>
      <c r="EK12" s="108">
        <f t="shared" si="50"/>
        <v>61790.578053629884</v>
      </c>
      <c r="EL12" s="108">
        <f t="shared" si="51"/>
        <v>61798.75450373716</v>
      </c>
      <c r="EM12" s="108">
        <f t="shared" si="52"/>
        <v>61806.932035794765</v>
      </c>
      <c r="EN12" s="108">
        <f t="shared" si="53"/>
        <v>66468.195082020102</v>
      </c>
      <c r="EO12" s="108">
        <f t="shared" si="54"/>
        <v>66476.990498698957</v>
      </c>
      <c r="EP12" s="108">
        <f t="shared" si="55"/>
        <v>66485.787079233007</v>
      </c>
      <c r="EQ12" s="108">
        <f t="shared" si="56"/>
        <v>66494.584823776255</v>
      </c>
      <c r="ER12" s="108">
        <f t="shared" si="57"/>
        <v>66503.383732482762</v>
      </c>
      <c r="ES12" s="108">
        <f t="shared" si="58"/>
        <v>67077.014754612625</v>
      </c>
      <c r="ET12" s="108">
        <f t="shared" si="59"/>
        <v>67085.890733471577</v>
      </c>
      <c r="EU12" s="108">
        <f t="shared" si="60"/>
        <v>67094.767886846123</v>
      </c>
      <c r="EV12" s="108">
        <f t="shared" si="61"/>
        <v>67103.646214891705</v>
      </c>
      <c r="EW12" s="108">
        <f t="shared" si="62"/>
        <v>66474.963386011441</v>
      </c>
      <c r="EX12" s="108">
        <f t="shared" si="63"/>
        <v>66483.759698307418</v>
      </c>
      <c r="EY12" s="108">
        <f t="shared" si="64"/>
        <v>66492.557174577101</v>
      </c>
      <c r="EZ12" s="108">
        <f t="shared" si="65"/>
        <v>66501.355814974537</v>
      </c>
      <c r="FA12" s="108">
        <f t="shared" si="66"/>
        <v>61836.163673795578</v>
      </c>
      <c r="FB12" s="108">
        <f t="shared" si="67"/>
        <v>61844.346156028798</v>
      </c>
      <c r="FC12" s="108">
        <f t="shared" si="68"/>
        <v>61852.529721010556</v>
      </c>
      <c r="FD12" s="108">
        <f t="shared" si="69"/>
        <v>61860.71436888411</v>
      </c>
      <c r="FE12" s="108">
        <f t="shared" si="70"/>
        <v>61868.900099792772</v>
      </c>
    </row>
    <row r="13" spans="1:161" ht="15.75" x14ac:dyDescent="0.25">
      <c r="A13" s="47" t="s">
        <v>177</v>
      </c>
      <c r="B13" s="12">
        <f>'Urb proj of all 25 ARs '!T13</f>
        <v>153782.33848571134</v>
      </c>
      <c r="C13" s="12">
        <f>'Urb proj of all 25 ARs '!U13</f>
        <v>154844.07935106888</v>
      </c>
      <c r="D13" s="100">
        <f t="shared" si="10"/>
        <v>6.9041794773864219E-3</v>
      </c>
      <c r="E13" s="101">
        <f t="shared" si="11"/>
        <v>1.3232519204109394E-4</v>
      </c>
      <c r="F13" s="69">
        <f t="shared" si="12"/>
        <v>153802.68776318399</v>
      </c>
      <c r="G13" s="69">
        <f t="shared" si="16"/>
        <v>153823.03973337868</v>
      </c>
      <c r="H13" s="69">
        <f t="shared" ref="H13:AM13" si="83">G13*(1+$E$13)</f>
        <v>153843.39439665174</v>
      </c>
      <c r="I13" s="69">
        <f t="shared" si="83"/>
        <v>153863.75175335954</v>
      </c>
      <c r="J13" s="69">
        <f t="shared" si="83"/>
        <v>153884.11180385845</v>
      </c>
      <c r="K13" s="69">
        <f t="shared" si="83"/>
        <v>153904.47454850498</v>
      </c>
      <c r="L13" s="69">
        <f t="shared" si="83"/>
        <v>153924.83998765561</v>
      </c>
      <c r="M13" s="69">
        <f t="shared" si="83"/>
        <v>153945.20812166686</v>
      </c>
      <c r="N13" s="69">
        <f t="shared" si="83"/>
        <v>153965.57895089537</v>
      </c>
      <c r="O13" s="69">
        <f t="shared" si="83"/>
        <v>153985.95247569776</v>
      </c>
      <c r="P13" s="69">
        <f t="shared" si="83"/>
        <v>154006.32869643075</v>
      </c>
      <c r="Q13" s="69">
        <f t="shared" si="83"/>
        <v>154026.70761345106</v>
      </c>
      <c r="R13" s="69">
        <f t="shared" si="83"/>
        <v>154047.08922711547</v>
      </c>
      <c r="S13" s="69">
        <f t="shared" si="83"/>
        <v>154067.47353778081</v>
      </c>
      <c r="T13" s="69">
        <f t="shared" si="83"/>
        <v>154087.860545804</v>
      </c>
      <c r="U13" s="69">
        <f t="shared" si="83"/>
        <v>154108.25025154193</v>
      </c>
      <c r="V13" s="69">
        <f t="shared" si="83"/>
        <v>154128.64265535158</v>
      </c>
      <c r="W13" s="69">
        <f t="shared" si="83"/>
        <v>154149.03775758998</v>
      </c>
      <c r="X13" s="69">
        <f t="shared" si="83"/>
        <v>154169.4355586142</v>
      </c>
      <c r="Y13" s="69">
        <f t="shared" si="83"/>
        <v>154189.83605878137</v>
      </c>
      <c r="Z13" s="69">
        <f t="shared" si="83"/>
        <v>154210.23925844862</v>
      </c>
      <c r="AA13" s="69">
        <f t="shared" si="83"/>
        <v>154230.64515797319</v>
      </c>
      <c r="AB13" s="69">
        <f t="shared" si="83"/>
        <v>154251.05375771233</v>
      </c>
      <c r="AC13" s="69">
        <f t="shared" si="83"/>
        <v>154271.46505802337</v>
      </c>
      <c r="AD13" s="69">
        <f t="shared" si="83"/>
        <v>154291.87905926362</v>
      </c>
      <c r="AE13" s="69">
        <f t="shared" si="83"/>
        <v>154312.29576179053</v>
      </c>
      <c r="AF13" s="69">
        <f t="shared" si="83"/>
        <v>154332.7151659615</v>
      </c>
      <c r="AG13" s="69">
        <f t="shared" si="83"/>
        <v>154353.13727213407</v>
      </c>
      <c r="AH13" s="69">
        <f t="shared" si="83"/>
        <v>154373.56208066575</v>
      </c>
      <c r="AI13" s="69">
        <f t="shared" si="83"/>
        <v>154393.98959191414</v>
      </c>
      <c r="AJ13" s="69">
        <f t="shared" si="83"/>
        <v>154414.4198062369</v>
      </c>
      <c r="AK13" s="69">
        <f t="shared" si="83"/>
        <v>154434.85272399167</v>
      </c>
      <c r="AL13" s="69">
        <f t="shared" si="83"/>
        <v>154455.28834553622</v>
      </c>
      <c r="AM13" s="69">
        <f t="shared" si="83"/>
        <v>154475.7266712283</v>
      </c>
      <c r="AN13" s="69">
        <f t="shared" ref="AN13:BE13" si="84">AM13*(1+$E$13)</f>
        <v>154496.16770142576</v>
      </c>
      <c r="AO13" s="69">
        <f t="shared" si="84"/>
        <v>154516.61143648648</v>
      </c>
      <c r="AP13" s="69">
        <f t="shared" si="84"/>
        <v>154537.05787676835</v>
      </c>
      <c r="AQ13" s="69">
        <f t="shared" si="84"/>
        <v>154557.50702262935</v>
      </c>
      <c r="AR13" s="69">
        <f t="shared" si="84"/>
        <v>154577.95887442751</v>
      </c>
      <c r="AS13" s="69">
        <f t="shared" si="84"/>
        <v>154598.4134325209</v>
      </c>
      <c r="AT13" s="69">
        <f t="shared" si="84"/>
        <v>154618.87069726762</v>
      </c>
      <c r="AU13" s="69">
        <f t="shared" si="84"/>
        <v>154639.3306690258</v>
      </c>
      <c r="AV13" s="69">
        <f t="shared" si="84"/>
        <v>154659.79334815367</v>
      </c>
      <c r="AW13" s="69">
        <f t="shared" si="84"/>
        <v>154680.2587350095</v>
      </c>
      <c r="AX13" s="69">
        <f t="shared" si="84"/>
        <v>154700.72682995157</v>
      </c>
      <c r="AY13" s="69">
        <f t="shared" si="84"/>
        <v>154721.19763333825</v>
      </c>
      <c r="AZ13" s="69">
        <f t="shared" si="84"/>
        <v>154741.67114552791</v>
      </c>
      <c r="BA13" s="69">
        <f t="shared" si="84"/>
        <v>154762.14736687901</v>
      </c>
      <c r="BB13" s="69">
        <f t="shared" si="84"/>
        <v>154782.62629775002</v>
      </c>
      <c r="BC13" s="69">
        <f t="shared" si="84"/>
        <v>154803.10793849948</v>
      </c>
      <c r="BD13" s="69">
        <f t="shared" si="84"/>
        <v>154823.592289486</v>
      </c>
      <c r="BE13" s="69">
        <f t="shared" si="84"/>
        <v>154844.07935106818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165550.56295137625</v>
      </c>
      <c r="DG13" s="108">
        <f t="shared" si="20"/>
        <v>165572.46946141133</v>
      </c>
      <c r="DH13" s="108">
        <f t="shared" si="21"/>
        <v>165594.3788702295</v>
      </c>
      <c r="DI13" s="108">
        <f t="shared" si="22"/>
        <v>165616.29117821445</v>
      </c>
      <c r="DJ13" s="108">
        <f t="shared" si="23"/>
        <v>179859.80935033003</v>
      </c>
      <c r="DK13" s="108">
        <f t="shared" si="24"/>
        <v>179883.60933414279</v>
      </c>
      <c r="DL13" s="108">
        <f t="shared" si="25"/>
        <v>179907.412467293</v>
      </c>
      <c r="DM13" s="108">
        <f t="shared" si="26"/>
        <v>179931.21875019732</v>
      </c>
      <c r="DN13" s="108">
        <f t="shared" si="27"/>
        <v>160147.51266345326</v>
      </c>
      <c r="DO13" s="108">
        <f t="shared" si="28"/>
        <v>160168.70421382136</v>
      </c>
      <c r="DP13" s="108">
        <f t="shared" si="29"/>
        <v>160189.89856836543</v>
      </c>
      <c r="DQ13" s="108">
        <f t="shared" si="30"/>
        <v>160211.09572745653</v>
      </c>
      <c r="DR13" s="108">
        <f t="shared" si="31"/>
        <v>160232.29569146578</v>
      </c>
      <c r="DS13" s="108">
        <f t="shared" si="32"/>
        <v>164924.18663268589</v>
      </c>
      <c r="DT13" s="108">
        <f t="shared" si="33"/>
        <v>164946.0102573543</v>
      </c>
      <c r="DU13" s="108">
        <f t="shared" si="34"/>
        <v>164967.83676983803</v>
      </c>
      <c r="DV13" s="108">
        <f t="shared" si="35"/>
        <v>164989.66617051919</v>
      </c>
      <c r="DW13" s="108">
        <f t="shared" si="36"/>
        <v>162037.43082507959</v>
      </c>
      <c r="DX13" s="108">
        <f t="shared" si="37"/>
        <v>162058.87245923135</v>
      </c>
      <c r="DY13" s="108">
        <f t="shared" si="38"/>
        <v>162080.31693065149</v>
      </c>
      <c r="DZ13" s="108">
        <f t="shared" si="39"/>
        <v>162101.76423971541</v>
      </c>
      <c r="EA13" s="108">
        <f t="shared" si="40"/>
        <v>167349.09250581506</v>
      </c>
      <c r="EB13" s="108">
        <f t="shared" si="41"/>
        <v>167371.23700661879</v>
      </c>
      <c r="EC13" s="108">
        <f t="shared" si="42"/>
        <v>167393.38443769785</v>
      </c>
      <c r="ED13" s="108">
        <f t="shared" si="43"/>
        <v>167415.53479943998</v>
      </c>
      <c r="EE13" s="108">
        <f t="shared" si="44"/>
        <v>167437.68809223297</v>
      </c>
      <c r="EF13" s="108">
        <f t="shared" si="45"/>
        <v>170569.44583019376</v>
      </c>
      <c r="EG13" s="108">
        <f t="shared" si="46"/>
        <v>170592.01646486958</v>
      </c>
      <c r="EH13" s="108">
        <f t="shared" si="47"/>
        <v>170614.59008620898</v>
      </c>
      <c r="EI13" s="108">
        <f t="shared" si="48"/>
        <v>170637.16669460715</v>
      </c>
      <c r="EJ13" s="108">
        <f t="shared" si="49"/>
        <v>171468.0015926194</v>
      </c>
      <c r="EK13" s="108">
        <f t="shared" si="50"/>
        <v>171490.69112885906</v>
      </c>
      <c r="EL13" s="108">
        <f t="shared" si="51"/>
        <v>171513.38366749595</v>
      </c>
      <c r="EM13" s="108">
        <f t="shared" si="52"/>
        <v>171536.07920892737</v>
      </c>
      <c r="EN13" s="108">
        <f t="shared" si="53"/>
        <v>184483.60655219137</v>
      </c>
      <c r="EO13" s="108">
        <f t="shared" si="54"/>
        <v>184508.01838085684</v>
      </c>
      <c r="EP13" s="108">
        <f t="shared" si="55"/>
        <v>184532.4334398222</v>
      </c>
      <c r="EQ13" s="108">
        <f t="shared" si="56"/>
        <v>184556.85172951492</v>
      </c>
      <c r="ER13" s="108">
        <f t="shared" si="57"/>
        <v>184581.27325036254</v>
      </c>
      <c r="ES13" s="108">
        <f t="shared" si="58"/>
        <v>178258.99671004861</v>
      </c>
      <c r="ET13" s="108">
        <f t="shared" si="59"/>
        <v>178282.58486602135</v>
      </c>
      <c r="EU13" s="108">
        <f t="shared" si="60"/>
        <v>178306.1761433013</v>
      </c>
      <c r="EV13" s="108">
        <f t="shared" si="61"/>
        <v>178329.77054230156</v>
      </c>
      <c r="EW13" s="108">
        <f t="shared" si="62"/>
        <v>177063.49649958883</v>
      </c>
      <c r="EX13" s="108">
        <f t="shared" si="63"/>
        <v>177086.92646076658</v>
      </c>
      <c r="EY13" s="108">
        <f t="shared" si="64"/>
        <v>177110.3595223185</v>
      </c>
      <c r="EZ13" s="108">
        <f t="shared" si="65"/>
        <v>177133.79568465476</v>
      </c>
      <c r="FA13" s="108">
        <f t="shared" si="66"/>
        <v>161563.35221500008</v>
      </c>
      <c r="FB13" s="108">
        <f t="shared" si="67"/>
        <v>161584.73111660872</v>
      </c>
      <c r="FC13" s="108">
        <f t="shared" si="68"/>
        <v>161606.11284718462</v>
      </c>
      <c r="FD13" s="108">
        <f t="shared" si="69"/>
        <v>161627.49740710214</v>
      </c>
      <c r="FE13" s="108">
        <f t="shared" si="70"/>
        <v>161648.88479673563</v>
      </c>
    </row>
    <row r="14" spans="1:161" ht="15.75" x14ac:dyDescent="0.25">
      <c r="A14" s="47" t="s">
        <v>194</v>
      </c>
      <c r="B14" s="12">
        <f>'Urb proj of all 25 ARs '!T14</f>
        <v>43896.612796867215</v>
      </c>
      <c r="C14" s="12">
        <f>'Urb proj of all 25 ARs '!U14</f>
        <v>44199.682890066128</v>
      </c>
      <c r="D14" s="100">
        <f t="shared" si="10"/>
        <v>6.9041794773864991E-3</v>
      </c>
      <c r="E14" s="101">
        <f t="shared" si="11"/>
        <v>1.3232519204109394E-4</v>
      </c>
      <c r="F14" s="69">
        <f t="shared" si="12"/>
        <v>43902.421424585511</v>
      </c>
      <c r="G14" s="69">
        <f t="shared" si="16"/>
        <v>43908.230820931589</v>
      </c>
      <c r="H14" s="69">
        <f t="shared" ref="H14:AM14" si="85">G14*(1+$E$14)</f>
        <v>43914.040986007152</v>
      </c>
      <c r="I14" s="69">
        <f t="shared" si="85"/>
        <v>43919.851919913926</v>
      </c>
      <c r="J14" s="69">
        <f t="shared" si="85"/>
        <v>43925.663622753644</v>
      </c>
      <c r="K14" s="69">
        <f t="shared" si="85"/>
        <v>43931.476094628058</v>
      </c>
      <c r="L14" s="69">
        <f t="shared" si="85"/>
        <v>43937.289335638932</v>
      </c>
      <c r="M14" s="69">
        <f t="shared" si="85"/>
        <v>43943.103345888034</v>
      </c>
      <c r="N14" s="69">
        <f t="shared" si="85"/>
        <v>43948.918125477161</v>
      </c>
      <c r="O14" s="69">
        <f t="shared" si="85"/>
        <v>43954.733674508112</v>
      </c>
      <c r="P14" s="69">
        <f t="shared" si="85"/>
        <v>43960.549993082706</v>
      </c>
      <c r="Q14" s="69">
        <f t="shared" si="85"/>
        <v>43966.367081302771</v>
      </c>
      <c r="R14" s="69">
        <f t="shared" si="85"/>
        <v>43972.184939270155</v>
      </c>
      <c r="S14" s="69">
        <f t="shared" si="85"/>
        <v>43978.003567086707</v>
      </c>
      <c r="T14" s="69">
        <f t="shared" si="85"/>
        <v>43983.822964854306</v>
      </c>
      <c r="U14" s="69">
        <f t="shared" si="85"/>
        <v>43989.643132674828</v>
      </c>
      <c r="V14" s="69">
        <f t="shared" si="85"/>
        <v>43995.464070650181</v>
      </c>
      <c r="W14" s="69">
        <f t="shared" si="85"/>
        <v>44001.285778882266</v>
      </c>
      <c r="X14" s="69">
        <f t="shared" si="85"/>
        <v>44007.10825747301</v>
      </c>
      <c r="Y14" s="69">
        <f t="shared" si="85"/>
        <v>44012.93150652435</v>
      </c>
      <c r="Z14" s="69">
        <f t="shared" si="85"/>
        <v>44018.755526138244</v>
      </c>
      <c r="AA14" s="69">
        <f t="shared" si="85"/>
        <v>44024.58031641665</v>
      </c>
      <c r="AB14" s="69">
        <f t="shared" si="85"/>
        <v>44030.405877461548</v>
      </c>
      <c r="AC14" s="69">
        <f t="shared" si="85"/>
        <v>44036.232209374932</v>
      </c>
      <c r="AD14" s="69">
        <f t="shared" si="85"/>
        <v>44042.059312258803</v>
      </c>
      <c r="AE14" s="69">
        <f t="shared" si="85"/>
        <v>44047.887186215186</v>
      </c>
      <c r="AF14" s="69">
        <f t="shared" si="85"/>
        <v>44053.715831346104</v>
      </c>
      <c r="AG14" s="69">
        <f t="shared" si="85"/>
        <v>44059.545247753609</v>
      </c>
      <c r="AH14" s="69">
        <f t="shared" si="85"/>
        <v>44065.375435539761</v>
      </c>
      <c r="AI14" s="69">
        <f t="shared" si="85"/>
        <v>44071.206394806635</v>
      </c>
      <c r="AJ14" s="69">
        <f t="shared" si="85"/>
        <v>44077.038125656312</v>
      </c>
      <c r="AK14" s="69">
        <f t="shared" si="85"/>
        <v>44082.870628190889</v>
      </c>
      <c r="AL14" s="69">
        <f t="shared" si="85"/>
        <v>44088.70390251249</v>
      </c>
      <c r="AM14" s="69">
        <f t="shared" si="85"/>
        <v>44094.537948723235</v>
      </c>
      <c r="AN14" s="69">
        <f t="shared" ref="AN14:BE14" si="86">AM14*(1+$E$14)</f>
        <v>44100.372766925262</v>
      </c>
      <c r="AO14" s="69">
        <f t="shared" si="86"/>
        <v>44106.208357220727</v>
      </c>
      <c r="AP14" s="69">
        <f t="shared" si="86"/>
        <v>44112.044719711797</v>
      </c>
      <c r="AQ14" s="69">
        <f t="shared" si="86"/>
        <v>44117.881854500658</v>
      </c>
      <c r="AR14" s="69">
        <f t="shared" si="86"/>
        <v>44123.719761689499</v>
      </c>
      <c r="AS14" s="69">
        <f t="shared" si="86"/>
        <v>44129.558441380534</v>
      </c>
      <c r="AT14" s="69">
        <f t="shared" si="86"/>
        <v>44135.397893675981</v>
      </c>
      <c r="AU14" s="69">
        <f t="shared" si="86"/>
        <v>44141.238118678069</v>
      </c>
      <c r="AV14" s="69">
        <f t="shared" si="86"/>
        <v>44147.079116489054</v>
      </c>
      <c r="AW14" s="69">
        <f t="shared" si="86"/>
        <v>44152.920887211199</v>
      </c>
      <c r="AX14" s="69">
        <f t="shared" si="86"/>
        <v>44158.763430946776</v>
      </c>
      <c r="AY14" s="69">
        <f t="shared" si="86"/>
        <v>44164.606747798076</v>
      </c>
      <c r="AZ14" s="69">
        <f t="shared" si="86"/>
        <v>44170.4508378674</v>
      </c>
      <c r="BA14" s="69">
        <f t="shared" si="86"/>
        <v>44176.295701257062</v>
      </c>
      <c r="BB14" s="69">
        <f t="shared" si="86"/>
        <v>44182.141338069392</v>
      </c>
      <c r="BC14" s="69">
        <f t="shared" si="86"/>
        <v>44187.98774840674</v>
      </c>
      <c r="BD14" s="69">
        <f t="shared" si="86"/>
        <v>44193.834932371457</v>
      </c>
      <c r="BE14" s="69">
        <f t="shared" si="86"/>
        <v>44199.682890065917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52150.788203566161</v>
      </c>
      <c r="DG14" s="108">
        <f t="shared" si="20"/>
        <v>52157.689066630293</v>
      </c>
      <c r="DH14" s="108">
        <f t="shared" si="21"/>
        <v>52164.590842852456</v>
      </c>
      <c r="DI14" s="108">
        <f t="shared" si="22"/>
        <v>52171.493532353481</v>
      </c>
      <c r="DJ14" s="108">
        <f t="shared" si="23"/>
        <v>57398.765708091967</v>
      </c>
      <c r="DK14" s="108">
        <f t="shared" si="24"/>
        <v>57406.361010787208</v>
      </c>
      <c r="DL14" s="108">
        <f t="shared" si="25"/>
        <v>57413.957318532346</v>
      </c>
      <c r="DM14" s="108">
        <f t="shared" si="26"/>
        <v>57421.554631460356</v>
      </c>
      <c r="DN14" s="108">
        <f t="shared" si="27"/>
        <v>52412.110957243902</v>
      </c>
      <c r="DO14" s="108">
        <f t="shared" si="28"/>
        <v>52419.046399891602</v>
      </c>
      <c r="DP14" s="108">
        <f t="shared" si="29"/>
        <v>52425.982760273073</v>
      </c>
      <c r="DQ14" s="108">
        <f t="shared" si="30"/>
        <v>52432.920038509772</v>
      </c>
      <c r="DR14" s="108">
        <f t="shared" si="31"/>
        <v>52439.858234723142</v>
      </c>
      <c r="DS14" s="108">
        <f t="shared" si="32"/>
        <v>53397.322317253333</v>
      </c>
      <c r="DT14" s="108">
        <f t="shared" si="33"/>
        <v>53404.38812818344</v>
      </c>
      <c r="DU14" s="108">
        <f t="shared" si="34"/>
        <v>53411.454874098337</v>
      </c>
      <c r="DV14" s="108">
        <f t="shared" si="35"/>
        <v>53418.522555121745</v>
      </c>
      <c r="DW14" s="108">
        <f t="shared" si="36"/>
        <v>51851.421207489424</v>
      </c>
      <c r="DX14" s="108">
        <f t="shared" si="37"/>
        <v>51858.282456758308</v>
      </c>
      <c r="DY14" s="108">
        <f t="shared" si="38"/>
        <v>51865.144613943317</v>
      </c>
      <c r="DZ14" s="108">
        <f t="shared" si="39"/>
        <v>51872.007679164599</v>
      </c>
      <c r="EA14" s="108">
        <f t="shared" si="40"/>
        <v>53246.867733495063</v>
      </c>
      <c r="EB14" s="108">
        <f t="shared" si="41"/>
        <v>53253.913635493482</v>
      </c>
      <c r="EC14" s="108">
        <f t="shared" si="42"/>
        <v>53260.960469842241</v>
      </c>
      <c r="ED14" s="108">
        <f t="shared" si="43"/>
        <v>53268.008236664704</v>
      </c>
      <c r="EE14" s="108">
        <f t="shared" si="44"/>
        <v>53275.056936084271</v>
      </c>
      <c r="EF14" s="108">
        <f t="shared" si="45"/>
        <v>50622.033280185875</v>
      </c>
      <c r="EG14" s="108">
        <f t="shared" si="46"/>
        <v>50628.73185046119</v>
      </c>
      <c r="EH14" s="108">
        <f t="shared" si="47"/>
        <v>50635.431307126099</v>
      </c>
      <c r="EI14" s="108">
        <f t="shared" si="48"/>
        <v>50642.131650297903</v>
      </c>
      <c r="EJ14" s="108">
        <f t="shared" si="49"/>
        <v>50617.311714400188</v>
      </c>
      <c r="EK14" s="108">
        <f t="shared" si="50"/>
        <v>50624.009659893396</v>
      </c>
      <c r="EL14" s="108">
        <f t="shared" si="51"/>
        <v>50630.708491693535</v>
      </c>
      <c r="EM14" s="108">
        <f t="shared" si="52"/>
        <v>50637.408209917878</v>
      </c>
      <c r="EN14" s="108">
        <f t="shared" si="53"/>
        <v>54412.845772002889</v>
      </c>
      <c r="EO14" s="108">
        <f t="shared" si="54"/>
        <v>54420.045962269171</v>
      </c>
      <c r="EP14" s="108">
        <f t="shared" si="55"/>
        <v>54427.247105302013</v>
      </c>
      <c r="EQ14" s="108">
        <f t="shared" si="56"/>
        <v>54434.449201227486</v>
      </c>
      <c r="ER14" s="108">
        <f t="shared" si="57"/>
        <v>54441.65225017169</v>
      </c>
      <c r="ES14" s="108">
        <f t="shared" si="58"/>
        <v>54595.101599838323</v>
      </c>
      <c r="ET14" s="108">
        <f t="shared" si="59"/>
        <v>54602.325907142033</v>
      </c>
      <c r="EU14" s="108">
        <f t="shared" si="60"/>
        <v>54609.551170403582</v>
      </c>
      <c r="EV14" s="108">
        <f t="shared" si="61"/>
        <v>54616.777389749477</v>
      </c>
      <c r="EW14" s="108">
        <f t="shared" si="62"/>
        <v>53984.01261510513</v>
      </c>
      <c r="EX14" s="108">
        <f t="shared" si="63"/>
        <v>53991.156059941575</v>
      </c>
      <c r="EY14" s="108">
        <f t="shared" si="64"/>
        <v>53998.300450035727</v>
      </c>
      <c r="EZ14" s="108">
        <f t="shared" si="65"/>
        <v>54005.445785512675</v>
      </c>
      <c r="FA14" s="108">
        <f t="shared" si="66"/>
        <v>50416.012353818653</v>
      </c>
      <c r="FB14" s="108">
        <f t="shared" si="67"/>
        <v>50422.683662335316</v>
      </c>
      <c r="FC14" s="108">
        <f t="shared" si="68"/>
        <v>50429.355853634159</v>
      </c>
      <c r="FD14" s="108">
        <f t="shared" si="69"/>
        <v>50436.028927832005</v>
      </c>
      <c r="FE14" s="108">
        <f t="shared" si="70"/>
        <v>50442.70288504567</v>
      </c>
    </row>
    <row r="15" spans="1:161" ht="15.75" x14ac:dyDescent="0.25">
      <c r="A15" s="47" t="s">
        <v>179</v>
      </c>
      <c r="B15" s="12">
        <f>'Urb proj of all 25 ARs '!T15</f>
        <v>2738.7811349412304</v>
      </c>
      <c r="C15" s="12">
        <f>'Urb proj of all 25 ARs '!U15</f>
        <v>2757.6901714461451</v>
      </c>
      <c r="D15" s="100">
        <f t="shared" si="10"/>
        <v>6.9041794773865321E-3</v>
      </c>
      <c r="E15" s="101">
        <f t="shared" si="11"/>
        <v>1.3232519204109394E-4</v>
      </c>
      <c r="F15" s="69">
        <f t="shared" si="12"/>
        <v>2739.14354468087</v>
      </c>
      <c r="G15" s="69">
        <f t="shared" si="16"/>
        <v>2739.5060023764481</v>
      </c>
      <c r="H15" s="69">
        <f t="shared" ref="H15:AM15" si="87">G15*(1+$E$15)</f>
        <v>2739.8685080343103</v>
      </c>
      <c r="I15" s="69">
        <f t="shared" si="87"/>
        <v>2740.2310616608033</v>
      </c>
      <c r="J15" s="69">
        <f t="shared" si="87"/>
        <v>2740.5936632622747</v>
      </c>
      <c r="K15" s="69">
        <f t="shared" si="87"/>
        <v>2740.9563128450727</v>
      </c>
      <c r="L15" s="69">
        <f t="shared" si="87"/>
        <v>2741.319010415546</v>
      </c>
      <c r="M15" s="69">
        <f t="shared" si="87"/>
        <v>2741.6817559800452</v>
      </c>
      <c r="N15" s="69">
        <f t="shared" si="87"/>
        <v>2742.0445495449208</v>
      </c>
      <c r="O15" s="69">
        <f t="shared" si="87"/>
        <v>2742.4073911165246</v>
      </c>
      <c r="P15" s="69">
        <f t="shared" si="87"/>
        <v>2742.7702807012092</v>
      </c>
      <c r="Q15" s="69">
        <f t="shared" si="87"/>
        <v>2743.1332183053278</v>
      </c>
      <c r="R15" s="69">
        <f t="shared" si="87"/>
        <v>2743.4962039352345</v>
      </c>
      <c r="S15" s="69">
        <f t="shared" si="87"/>
        <v>2743.8592375972844</v>
      </c>
      <c r="T15" s="69">
        <f t="shared" si="87"/>
        <v>2744.2223192978331</v>
      </c>
      <c r="U15" s="69">
        <f t="shared" si="87"/>
        <v>2744.5854490432375</v>
      </c>
      <c r="V15" s="69">
        <f t="shared" si="87"/>
        <v>2744.9486268398555</v>
      </c>
      <c r="W15" s="69">
        <f t="shared" si="87"/>
        <v>2745.3118526940448</v>
      </c>
      <c r="X15" s="69">
        <f t="shared" si="87"/>
        <v>2745.6751266121651</v>
      </c>
      <c r="Y15" s="69">
        <f t="shared" si="87"/>
        <v>2746.0384486005764</v>
      </c>
      <c r="Z15" s="69">
        <f t="shared" si="87"/>
        <v>2746.4018186656399</v>
      </c>
      <c r="AA15" s="69">
        <f t="shared" si="87"/>
        <v>2746.7652368137169</v>
      </c>
      <c r="AB15" s="69">
        <f t="shared" si="87"/>
        <v>2747.1287030511703</v>
      </c>
      <c r="AC15" s="69">
        <f t="shared" si="87"/>
        <v>2747.4922173843634</v>
      </c>
      <c r="AD15" s="69">
        <f t="shared" si="87"/>
        <v>2747.8557798196603</v>
      </c>
      <c r="AE15" s="69">
        <f t="shared" si="87"/>
        <v>2748.2193903634261</v>
      </c>
      <c r="AF15" s="69">
        <f t="shared" si="87"/>
        <v>2748.5830490220269</v>
      </c>
      <c r="AG15" s="69">
        <f t="shared" si="87"/>
        <v>2748.9467558018296</v>
      </c>
      <c r="AH15" s="69">
        <f t="shared" si="87"/>
        <v>2749.3105107092019</v>
      </c>
      <c r="AI15" s="69">
        <f t="shared" si="87"/>
        <v>2749.6743137505123</v>
      </c>
      <c r="AJ15" s="69">
        <f t="shared" si="87"/>
        <v>2750.0381649321298</v>
      </c>
      <c r="AK15" s="69">
        <f t="shared" si="87"/>
        <v>2750.4020642604246</v>
      </c>
      <c r="AL15" s="69">
        <f t="shared" si="87"/>
        <v>2750.7660117417681</v>
      </c>
      <c r="AM15" s="69">
        <f t="shared" si="87"/>
        <v>2751.1300073825319</v>
      </c>
      <c r="AN15" s="69">
        <f t="shared" ref="AN15:BE15" si="88">AM15*(1+$E$15)</f>
        <v>2751.4940511890886</v>
      </c>
      <c r="AO15" s="69">
        <f t="shared" si="88"/>
        <v>2751.8581431678122</v>
      </c>
      <c r="AP15" s="69">
        <f t="shared" si="88"/>
        <v>2752.2222833250767</v>
      </c>
      <c r="AQ15" s="69">
        <f t="shared" si="88"/>
        <v>2752.5864716672572</v>
      </c>
      <c r="AR15" s="69">
        <f t="shared" si="88"/>
        <v>2752.9507082007303</v>
      </c>
      <c r="AS15" s="69">
        <f t="shared" si="88"/>
        <v>2753.3149929318724</v>
      </c>
      <c r="AT15" s="69">
        <f t="shared" si="88"/>
        <v>2753.6793258670618</v>
      </c>
      <c r="AU15" s="69">
        <f t="shared" si="88"/>
        <v>2754.0437070126768</v>
      </c>
      <c r="AV15" s="69">
        <f t="shared" si="88"/>
        <v>2754.408136375097</v>
      </c>
      <c r="AW15" s="69">
        <f t="shared" si="88"/>
        <v>2754.7726139607025</v>
      </c>
      <c r="AX15" s="69">
        <f t="shared" si="88"/>
        <v>2755.1371397758744</v>
      </c>
      <c r="AY15" s="69">
        <f t="shared" si="88"/>
        <v>2755.501713826995</v>
      </c>
      <c r="AZ15" s="69">
        <f t="shared" si="88"/>
        <v>2755.8663361204467</v>
      </c>
      <c r="BA15" s="69">
        <f t="shared" si="88"/>
        <v>2756.2310066626133</v>
      </c>
      <c r="BB15" s="69">
        <f t="shared" si="88"/>
        <v>2756.5957254598793</v>
      </c>
      <c r="BC15" s="69">
        <f t="shared" si="88"/>
        <v>2756.9604925186304</v>
      </c>
      <c r="BD15" s="69">
        <f t="shared" si="88"/>
        <v>2757.3253078452526</v>
      </c>
      <c r="BE15" s="69">
        <f t="shared" si="88"/>
        <v>2757.6901714461328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9002.6504246121822</v>
      </c>
      <c r="DG15" s="108">
        <f t="shared" si="20"/>
        <v>9003.8417020584966</v>
      </c>
      <c r="DH15" s="108">
        <f t="shared" si="21"/>
        <v>9005.0331371408301</v>
      </c>
      <c r="DI15" s="108">
        <f t="shared" si="22"/>
        <v>9006.2247298800376</v>
      </c>
      <c r="DJ15" s="108">
        <f t="shared" si="23"/>
        <v>10395.977067780892</v>
      </c>
      <c r="DK15" s="108">
        <f t="shared" si="24"/>
        <v>10397.352717442842</v>
      </c>
      <c r="DL15" s="108">
        <f t="shared" si="25"/>
        <v>10398.728549137895</v>
      </c>
      <c r="DM15" s="108">
        <f t="shared" si="26"/>
        <v>10400.104562890143</v>
      </c>
      <c r="DN15" s="108">
        <f t="shared" si="27"/>
        <v>8194.2562245006884</v>
      </c>
      <c r="DO15" s="108">
        <f t="shared" si="28"/>
        <v>8195.340531029231</v>
      </c>
      <c r="DP15" s="108">
        <f t="shared" si="29"/>
        <v>8196.424981038841</v>
      </c>
      <c r="DQ15" s="108">
        <f t="shared" si="30"/>
        <v>8197.5095745485087</v>
      </c>
      <c r="DR15" s="108">
        <f t="shared" si="31"/>
        <v>8198.5943115772207</v>
      </c>
      <c r="DS15" s="108">
        <f t="shared" si="32"/>
        <v>8365.8291100894021</v>
      </c>
      <c r="DT15" s="108">
        <f t="shared" si="33"/>
        <v>8366.9361200329786</v>
      </c>
      <c r="DU15" s="108">
        <f t="shared" si="34"/>
        <v>8368.0432764618563</v>
      </c>
      <c r="DV15" s="108">
        <f t="shared" si="35"/>
        <v>8369.150579395422</v>
      </c>
      <c r="DW15" s="108">
        <f t="shared" si="36"/>
        <v>7769.034252320931</v>
      </c>
      <c r="DX15" s="108">
        <f t="shared" si="37"/>
        <v>7770.0622912703429</v>
      </c>
      <c r="DY15" s="108">
        <f t="shared" si="38"/>
        <v>7771.0904662552066</v>
      </c>
      <c r="DZ15" s="108">
        <f t="shared" si="39"/>
        <v>7772.1187772935227</v>
      </c>
      <c r="EA15" s="108">
        <f t="shared" si="40"/>
        <v>8191.5038023816096</v>
      </c>
      <c r="EB15" s="108">
        <f t="shared" si="41"/>
        <v>8192.5877446953655</v>
      </c>
      <c r="EC15" s="108">
        <f t="shared" si="42"/>
        <v>8193.6718304419974</v>
      </c>
      <c r="ED15" s="108">
        <f t="shared" si="43"/>
        <v>8194.7560596404819</v>
      </c>
      <c r="EE15" s="108">
        <f t="shared" si="44"/>
        <v>8195.8404323098039</v>
      </c>
      <c r="EF15" s="108">
        <f t="shared" si="45"/>
        <v>9191.4438933302754</v>
      </c>
      <c r="EG15" s="108">
        <f t="shared" si="46"/>
        <v>9192.6601529085947</v>
      </c>
      <c r="EH15" s="108">
        <f t="shared" si="47"/>
        <v>9193.8765734286972</v>
      </c>
      <c r="EI15" s="108">
        <f t="shared" si="48"/>
        <v>9195.0931549118777</v>
      </c>
      <c r="EJ15" s="108">
        <f t="shared" si="49"/>
        <v>9453.4378453438694</v>
      </c>
      <c r="EK15" s="108">
        <f t="shared" si="50"/>
        <v>9454.6887733222011</v>
      </c>
      <c r="EL15" s="108">
        <f t="shared" si="51"/>
        <v>9455.9398668298199</v>
      </c>
      <c r="EM15" s="108">
        <f t="shared" si="52"/>
        <v>9457.1911258886266</v>
      </c>
      <c r="EN15" s="108">
        <f t="shared" si="53"/>
        <v>10453.659941406238</v>
      </c>
      <c r="EO15" s="108">
        <f t="shared" si="54"/>
        <v>10455.043223965518</v>
      </c>
      <c r="EP15" s="108">
        <f t="shared" si="55"/>
        <v>10456.426689567927</v>
      </c>
      <c r="EQ15" s="108">
        <f t="shared" si="56"/>
        <v>10457.810338237687</v>
      </c>
      <c r="ER15" s="108">
        <f t="shared" si="57"/>
        <v>10459.194169999024</v>
      </c>
      <c r="ES15" s="108">
        <f t="shared" si="58"/>
        <v>10143.575939291331</v>
      </c>
      <c r="ET15" s="108">
        <f t="shared" si="59"/>
        <v>10144.918189925482</v>
      </c>
      <c r="EU15" s="108">
        <f t="shared" si="60"/>
        <v>10146.260618173204</v>
      </c>
      <c r="EV15" s="108">
        <f t="shared" si="61"/>
        <v>10147.603224058004</v>
      </c>
      <c r="EW15" s="108">
        <f t="shared" si="62"/>
        <v>9681.5827199603682</v>
      </c>
      <c r="EX15" s="108">
        <f t="shared" si="63"/>
        <v>9682.8638372530495</v>
      </c>
      <c r="EY15" s="108">
        <f t="shared" si="64"/>
        <v>9684.1451240698225</v>
      </c>
      <c r="EZ15" s="108">
        <f t="shared" si="65"/>
        <v>9685.4265804331189</v>
      </c>
      <c r="FA15" s="108">
        <f t="shared" si="66"/>
        <v>8568.7671903900282</v>
      </c>
      <c r="FB15" s="108">
        <f t="shared" si="67"/>
        <v>8569.901054154052</v>
      </c>
      <c r="FC15" s="108">
        <f t="shared" si="68"/>
        <v>8571.0350679568164</v>
      </c>
      <c r="FD15" s="108">
        <f t="shared" si="69"/>
        <v>8572.169231818174</v>
      </c>
      <c r="FE15" s="108">
        <f t="shared" si="70"/>
        <v>8573.3035457579826</v>
      </c>
    </row>
    <row r="16" spans="1:161" ht="15.75" x14ac:dyDescent="0.25">
      <c r="A16" s="47" t="s">
        <v>170</v>
      </c>
      <c r="B16" s="12">
        <f>'Urb proj of all 25 ARs '!T16</f>
        <v>20764.651087743594</v>
      </c>
      <c r="C16" s="12">
        <f>'Urb proj of all 25 ARs '!U16</f>
        <v>20908.013965638685</v>
      </c>
      <c r="D16" s="100">
        <f t="shared" si="10"/>
        <v>6.9041794773865451E-3</v>
      </c>
      <c r="E16" s="101">
        <f t="shared" si="11"/>
        <v>1.3232519204109394E-4</v>
      </c>
      <c r="F16" s="69">
        <f t="shared" si="12"/>
        <v>20767.398774186448</v>
      </c>
      <c r="G16" s="69">
        <f t="shared" si="13"/>
        <v>20770.146824217434</v>
      </c>
      <c r="H16" s="69">
        <f>G16*(1+$E$16)</f>
        <v>20772.89523788467</v>
      </c>
      <c r="I16" s="69">
        <f t="shared" ref="I16:BE16" si="89">H16*(1+$E$16)</f>
        <v>20775.644015236274</v>
      </c>
      <c r="J16" s="69">
        <f t="shared" si="89"/>
        <v>20778.393156320366</v>
      </c>
      <c r="K16" s="69">
        <f t="shared" si="89"/>
        <v>20781.14266118508</v>
      </c>
      <c r="L16" s="69">
        <f t="shared" si="89"/>
        <v>20783.892529878554</v>
      </c>
      <c r="M16" s="69">
        <f t="shared" si="89"/>
        <v>20786.642762448933</v>
      </c>
      <c r="N16" s="69">
        <f t="shared" si="89"/>
        <v>20789.393358944362</v>
      </c>
      <c r="O16" s="69">
        <f t="shared" si="89"/>
        <v>20792.144319413001</v>
      </c>
      <c r="P16" s="69">
        <f t="shared" si="89"/>
        <v>20794.895643903012</v>
      </c>
      <c r="Q16" s="69">
        <f t="shared" si="89"/>
        <v>20797.647332462566</v>
      </c>
      <c r="R16" s="69">
        <f t="shared" si="89"/>
        <v>20800.399385139837</v>
      </c>
      <c r="S16" s="69">
        <f t="shared" si="89"/>
        <v>20803.151801983007</v>
      </c>
      <c r="T16" s="69">
        <f t="shared" si="89"/>
        <v>20805.904583040265</v>
      </c>
      <c r="U16" s="69">
        <f t="shared" si="89"/>
        <v>20808.657728359805</v>
      </c>
      <c r="V16" s="69">
        <f t="shared" si="89"/>
        <v>20811.411237989829</v>
      </c>
      <c r="W16" s="69">
        <f t="shared" si="89"/>
        <v>20814.165111978542</v>
      </c>
      <c r="X16" s="69">
        <f t="shared" si="89"/>
        <v>20816.919350374159</v>
      </c>
      <c r="Y16" s="69">
        <f t="shared" si="89"/>
        <v>20819.673953224901</v>
      </c>
      <c r="Z16" s="69">
        <f t="shared" si="89"/>
        <v>20822.428920578994</v>
      </c>
      <c r="AA16" s="69">
        <f t="shared" si="89"/>
        <v>20825.184252484672</v>
      </c>
      <c r="AB16" s="69">
        <f t="shared" si="89"/>
        <v>20827.939948990173</v>
      </c>
      <c r="AC16" s="69">
        <f t="shared" si="89"/>
        <v>20830.696010143743</v>
      </c>
      <c r="AD16" s="69">
        <f t="shared" si="89"/>
        <v>20833.452435993637</v>
      </c>
      <c r="AE16" s="69">
        <f t="shared" si="89"/>
        <v>20836.209226588107</v>
      </c>
      <c r="AF16" s="69">
        <f t="shared" si="89"/>
        <v>20838.966381975424</v>
      </c>
      <c r="AG16" s="69">
        <f t="shared" si="89"/>
        <v>20841.723902203856</v>
      </c>
      <c r="AH16" s="69">
        <f t="shared" si="89"/>
        <v>20844.481787321682</v>
      </c>
      <c r="AI16" s="69">
        <f t="shared" si="89"/>
        <v>20847.240037377185</v>
      </c>
      <c r="AJ16" s="69">
        <f t="shared" si="89"/>
        <v>20849.998652418657</v>
      </c>
      <c r="AK16" s="69">
        <f t="shared" si="89"/>
        <v>20852.757632494395</v>
      </c>
      <c r="AL16" s="69">
        <f t="shared" si="89"/>
        <v>20855.5169776527</v>
      </c>
      <c r="AM16" s="69">
        <f t="shared" si="89"/>
        <v>20858.276687941885</v>
      </c>
      <c r="AN16" s="69">
        <f t="shared" si="89"/>
        <v>20861.036763410262</v>
      </c>
      <c r="AO16" s="69">
        <f t="shared" si="89"/>
        <v>20863.797204106158</v>
      </c>
      <c r="AP16" s="69">
        <f t="shared" si="89"/>
        <v>20866.558010077897</v>
      </c>
      <c r="AQ16" s="69">
        <f t="shared" si="89"/>
        <v>20869.319181373816</v>
      </c>
      <c r="AR16" s="69">
        <f t="shared" si="89"/>
        <v>20872.080718042256</v>
      </c>
      <c r="AS16" s="69">
        <f t="shared" si="89"/>
        <v>20874.842620131567</v>
      </c>
      <c r="AT16" s="69">
        <f t="shared" si="89"/>
        <v>20877.604887690104</v>
      </c>
      <c r="AU16" s="69">
        <f t="shared" si="89"/>
        <v>20880.367520766227</v>
      </c>
      <c r="AV16" s="69">
        <f t="shared" si="89"/>
        <v>20883.1305194083</v>
      </c>
      <c r="AW16" s="69">
        <f t="shared" si="89"/>
        <v>20885.893883664699</v>
      </c>
      <c r="AX16" s="69">
        <f t="shared" si="89"/>
        <v>20888.657613583804</v>
      </c>
      <c r="AY16" s="69">
        <f t="shared" si="89"/>
        <v>20891.421709214002</v>
      </c>
      <c r="AZ16" s="69">
        <f t="shared" si="89"/>
        <v>20894.186170603687</v>
      </c>
      <c r="BA16" s="69">
        <f t="shared" si="89"/>
        <v>20896.950997801254</v>
      </c>
      <c r="BB16" s="69">
        <f t="shared" si="89"/>
        <v>20899.71619085511</v>
      </c>
      <c r="BC16" s="69">
        <f t="shared" si="89"/>
        <v>20902.481749813669</v>
      </c>
      <c r="BD16" s="69">
        <f t="shared" si="89"/>
        <v>20905.247674725349</v>
      </c>
      <c r="BE16" s="69">
        <f t="shared" si="89"/>
        <v>20908.013965638573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22326.044621985584</v>
      </c>
      <c r="DG16" s="108">
        <f t="shared" si="15"/>
        <v>22328.998920127702</v>
      </c>
      <c r="DH16" s="108">
        <f t="shared" si="15"/>
        <v>22331.953609197895</v>
      </c>
      <c r="DI16" s="108">
        <f t="shared" si="15"/>
        <v>22334.908689247884</v>
      </c>
      <c r="DJ16" s="108">
        <f t="shared" si="15"/>
        <v>23707.484384869411</v>
      </c>
      <c r="DK16" s="108">
        <f t="shared" si="15"/>
        <v>23710.621482293449</v>
      </c>
      <c r="DL16" s="108">
        <f t="shared" si="15"/>
        <v>23713.758994834505</v>
      </c>
      <c r="DM16" s="108">
        <f t="shared" si="15"/>
        <v>23716.896922547516</v>
      </c>
      <c r="DN16" s="108">
        <f t="shared" si="15"/>
        <v>20630.271677025601</v>
      </c>
      <c r="DO16" s="108">
        <f t="shared" si="15"/>
        <v>20633.00158168712</v>
      </c>
      <c r="DP16" s="108">
        <f t="shared" si="15"/>
        <v>20635.7318475838</v>
      </c>
      <c r="DQ16" s="108">
        <f t="shared" si="15"/>
        <v>20638.462474763441</v>
      </c>
      <c r="DR16" s="108">
        <f t="shared" si="15"/>
        <v>20641.193463273845</v>
      </c>
      <c r="DS16" s="108">
        <f t="shared" si="15"/>
        <v>21857.221487413739</v>
      </c>
      <c r="DT16" s="108">
        <f t="shared" si="15"/>
        <v>21860.113748444546</v>
      </c>
      <c r="DU16" s="108">
        <f t="shared" si="15"/>
        <v>21863.006392194351</v>
      </c>
      <c r="DV16" s="108">
        <f t="shared" ref="DV16:EK28" si="90">V16*BV16</f>
        <v>21865.899418713794</v>
      </c>
      <c r="DW16" s="108">
        <f t="shared" si="90"/>
        <v>20917.139943646329</v>
      </c>
      <c r="DX16" s="108">
        <f t="shared" si="90"/>
        <v>20919.907808206321</v>
      </c>
      <c r="DY16" s="108">
        <f t="shared" si="90"/>
        <v>20922.676039024525</v>
      </c>
      <c r="DZ16" s="108">
        <f t="shared" si="90"/>
        <v>20925.444636149401</v>
      </c>
      <c r="EA16" s="108">
        <f t="shared" si="90"/>
        <v>21823.545401923682</v>
      </c>
      <c r="EB16" s="108">
        <f t="shared" si="90"/>
        <v>21826.433206760012</v>
      </c>
      <c r="EC16" s="108">
        <f t="shared" si="90"/>
        <v>21829.321393725666</v>
      </c>
      <c r="ED16" s="108">
        <f t="shared" si="90"/>
        <v>21832.20996287122</v>
      </c>
      <c r="EE16" s="108">
        <f t="shared" si="90"/>
        <v>21835.098914247235</v>
      </c>
      <c r="EF16" s="108">
        <f t="shared" si="90"/>
        <v>21329.410625197055</v>
      </c>
      <c r="EG16" s="108">
        <f t="shared" si="90"/>
        <v>21332.233043554155</v>
      </c>
      <c r="EH16" s="108">
        <f t="shared" si="90"/>
        <v>21335.05583538831</v>
      </c>
      <c r="EI16" s="108">
        <f t="shared" si="90"/>
        <v>21337.879000748933</v>
      </c>
      <c r="EJ16" s="108">
        <f t="shared" si="90"/>
        <v>21666.986157133168</v>
      </c>
      <c r="EK16" s="108">
        <f t="shared" si="90"/>
        <v>21669.853245237362</v>
      </c>
      <c r="EL16" s="108">
        <f t="shared" ref="EL16:FA28" si="91">AL16*CL16</f>
        <v>21672.720712729541</v>
      </c>
      <c r="EM16" s="108">
        <f t="shared" si="91"/>
        <v>21675.588559659907</v>
      </c>
      <c r="EN16" s="108">
        <f t="shared" si="91"/>
        <v>23540.922668028012</v>
      </c>
      <c r="EO16" s="108">
        <f t="shared" si="91"/>
        <v>23544.037725140886</v>
      </c>
      <c r="EP16" s="108">
        <f t="shared" si="91"/>
        <v>23547.153194454288</v>
      </c>
      <c r="EQ16" s="108">
        <f t="shared" si="91"/>
        <v>23550.269076022763</v>
      </c>
      <c r="ER16" s="108">
        <f t="shared" si="91"/>
        <v>23553.385369900865</v>
      </c>
      <c r="ES16" s="108">
        <f t="shared" si="91"/>
        <v>23279.835713513454</v>
      </c>
      <c r="ET16" s="108">
        <f t="shared" si="91"/>
        <v>23282.91622224493</v>
      </c>
      <c r="EU16" s="108">
        <f t="shared" si="91"/>
        <v>23285.997138605318</v>
      </c>
      <c r="EV16" s="108">
        <f t="shared" si="91"/>
        <v>23289.078462648551</v>
      </c>
      <c r="EW16" s="108">
        <f t="shared" si="91"/>
        <v>22854.700572749764</v>
      </c>
      <c r="EX16" s="108">
        <f t="shared" si="91"/>
        <v>22857.724825392095</v>
      </c>
      <c r="EY16" s="108">
        <f t="shared" si="91"/>
        <v>22860.749478219237</v>
      </c>
      <c r="EZ16" s="108">
        <f t="shared" si="91"/>
        <v>22863.774531284147</v>
      </c>
      <c r="FA16" s="108">
        <f t="shared" si="91"/>
        <v>20987.814888587105</v>
      </c>
      <c r="FB16" s="108">
        <f t="shared" ref="FB16:FE28" si="92">BB16*DB16</f>
        <v>20990.592105222757</v>
      </c>
      <c r="FC16" s="108">
        <f t="shared" si="92"/>
        <v>20993.369689354138</v>
      </c>
      <c r="FD16" s="108">
        <f t="shared" si="92"/>
        <v>20996.147641029871</v>
      </c>
      <c r="FE16" s="108">
        <f t="shared" si="92"/>
        <v>20998.925960298591</v>
      </c>
    </row>
    <row r="17" spans="1:161" ht="15.75" x14ac:dyDescent="0.25">
      <c r="A17" s="87" t="s">
        <v>174</v>
      </c>
      <c r="B17" s="12">
        <f>'Urb proj of all 25 ARs '!T17</f>
        <v>25102.975029863195</v>
      </c>
      <c r="C17" s="12">
        <f>'Urb proj of all 25 ARs '!U17</f>
        <v>25276.290474885722</v>
      </c>
      <c r="D17" s="100">
        <f t="shared" si="10"/>
        <v>6.9041794773864722E-3</v>
      </c>
      <c r="E17" s="101">
        <f t="shared" si="11"/>
        <v>1.3232519204109394E-4</v>
      </c>
      <c r="F17" s="69">
        <f t="shared" si="12"/>
        <v>25106.296785854825</v>
      </c>
      <c r="G17" s="69">
        <f t="shared" si="13"/>
        <v>25109.618981398453</v>
      </c>
      <c r="H17" s="69">
        <f>G17*(1+$E$17)</f>
        <v>25112.941616552245</v>
      </c>
      <c r="I17" s="69">
        <f t="shared" ref="I17:BE17" si="93">H17*(1+$E$17)</f>
        <v>25116.264691374374</v>
      </c>
      <c r="J17" s="69">
        <f t="shared" si="93"/>
        <v>25119.588205923013</v>
      </c>
      <c r="K17" s="69">
        <f t="shared" si="93"/>
        <v>25122.912160256354</v>
      </c>
      <c r="L17" s="69">
        <f t="shared" si="93"/>
        <v>25126.236554432591</v>
      </c>
      <c r="M17" s="69">
        <f t="shared" si="93"/>
        <v>25129.561388509926</v>
      </c>
      <c r="N17" s="69">
        <f t="shared" si="93"/>
        <v>25132.886662546571</v>
      </c>
      <c r="O17" s="69">
        <f t="shared" si="93"/>
        <v>25136.212376600739</v>
      </c>
      <c r="P17" s="69">
        <f t="shared" si="93"/>
        <v>25139.538530730657</v>
      </c>
      <c r="Q17" s="69">
        <f t="shared" si="93"/>
        <v>25142.865124994561</v>
      </c>
      <c r="R17" s="69">
        <f t="shared" si="93"/>
        <v>25146.192159450689</v>
      </c>
      <c r="S17" s="69">
        <f t="shared" si="93"/>
        <v>25149.519634157292</v>
      </c>
      <c r="T17" s="69">
        <f t="shared" si="93"/>
        <v>25152.847549172624</v>
      </c>
      <c r="U17" s="69">
        <f t="shared" si="93"/>
        <v>25156.175904554948</v>
      </c>
      <c r="V17" s="69">
        <f t="shared" si="93"/>
        <v>25159.504700362537</v>
      </c>
      <c r="W17" s="69">
        <f t="shared" si="93"/>
        <v>25162.833936653671</v>
      </c>
      <c r="X17" s="69">
        <f t="shared" si="93"/>
        <v>25166.163613486638</v>
      </c>
      <c r="Y17" s="69">
        <f t="shared" si="93"/>
        <v>25169.49373091973</v>
      </c>
      <c r="Z17" s="69">
        <f t="shared" si="93"/>
        <v>25172.824289011252</v>
      </c>
      <c r="AA17" s="69">
        <f t="shared" si="93"/>
        <v>25176.155287819514</v>
      </c>
      <c r="AB17" s="69">
        <f t="shared" si="93"/>
        <v>25179.486727402833</v>
      </c>
      <c r="AC17" s="69">
        <f t="shared" si="93"/>
        <v>25182.818607819532</v>
      </c>
      <c r="AD17" s="69">
        <f t="shared" si="93"/>
        <v>25186.150929127947</v>
      </c>
      <c r="AE17" s="69">
        <f t="shared" si="93"/>
        <v>25189.48369138642</v>
      </c>
      <c r="AF17" s="69">
        <f t="shared" si="93"/>
        <v>25192.816894653301</v>
      </c>
      <c r="AG17" s="69">
        <f t="shared" si="93"/>
        <v>25196.150538986942</v>
      </c>
      <c r="AH17" s="69">
        <f t="shared" si="93"/>
        <v>25199.484624445711</v>
      </c>
      <c r="AI17" s="69">
        <f t="shared" si="93"/>
        <v>25202.819151087977</v>
      </c>
      <c r="AJ17" s="69">
        <f t="shared" si="93"/>
        <v>25206.154118972121</v>
      </c>
      <c r="AK17" s="69">
        <f t="shared" si="93"/>
        <v>25209.489528156533</v>
      </c>
      <c r="AL17" s="69">
        <f t="shared" si="93"/>
        <v>25212.825378699603</v>
      </c>
      <c r="AM17" s="69">
        <f t="shared" si="93"/>
        <v>25216.161670659738</v>
      </c>
      <c r="AN17" s="69">
        <f t="shared" si="93"/>
        <v>25219.498404095346</v>
      </c>
      <c r="AO17" s="69">
        <f t="shared" si="93"/>
        <v>25222.835579064849</v>
      </c>
      <c r="AP17" s="69">
        <f t="shared" si="93"/>
        <v>25226.17319562667</v>
      </c>
      <c r="AQ17" s="69">
        <f t="shared" si="93"/>
        <v>25229.511253839242</v>
      </c>
      <c r="AR17" s="69">
        <f t="shared" si="93"/>
        <v>25232.849753761009</v>
      </c>
      <c r="AS17" s="69">
        <f t="shared" si="93"/>
        <v>25236.188695450419</v>
      </c>
      <c r="AT17" s="69">
        <f t="shared" si="93"/>
        <v>25239.52807896593</v>
      </c>
      <c r="AU17" s="69">
        <f t="shared" si="93"/>
        <v>25242.867904366005</v>
      </c>
      <c r="AV17" s="69">
        <f t="shared" si="93"/>
        <v>25246.208171709117</v>
      </c>
      <c r="AW17" s="69">
        <f t="shared" si="93"/>
        <v>25249.548881053746</v>
      </c>
      <c r="AX17" s="69">
        <f t="shared" si="93"/>
        <v>25252.890032458381</v>
      </c>
      <c r="AY17" s="69">
        <f t="shared" si="93"/>
        <v>25256.23162598152</v>
      </c>
      <c r="AZ17" s="69">
        <f t="shared" si="93"/>
        <v>25259.573661681661</v>
      </c>
      <c r="BA17" s="69">
        <f t="shared" si="93"/>
        <v>25262.916139617319</v>
      </c>
      <c r="BB17" s="69">
        <f t="shared" si="93"/>
        <v>25266.259059847012</v>
      </c>
      <c r="BC17" s="69">
        <f t="shared" si="93"/>
        <v>25269.602422429267</v>
      </c>
      <c r="BD17" s="69">
        <f t="shared" si="93"/>
        <v>25272.946227422617</v>
      </c>
      <c r="BE17" s="69">
        <f t="shared" si="93"/>
        <v>25276.290474885605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41022.843389356189</v>
      </c>
      <c r="DG17" s="108">
        <f t="shared" si="15"/>
        <v>41028.271744985752</v>
      </c>
      <c r="DH17" s="108">
        <f t="shared" si="15"/>
        <v>41033.70081892352</v>
      </c>
      <c r="DI17" s="108">
        <f t="shared" si="15"/>
        <v>41039.130611264547</v>
      </c>
      <c r="DJ17" s="108">
        <f t="shared" si="15"/>
        <v>47614.31738909852</v>
      </c>
      <c r="DK17" s="108">
        <f t="shared" si="15"/>
        <v>47620.617962790937</v>
      </c>
      <c r="DL17" s="108">
        <f t="shared" si="15"/>
        <v>47626.919370207979</v>
      </c>
      <c r="DM17" s="108">
        <f t="shared" si="15"/>
        <v>47633.221611459965</v>
      </c>
      <c r="DN17" s="108">
        <f t="shared" si="15"/>
        <v>39621.760242835378</v>
      </c>
      <c r="DO17" s="108">
        <f t="shared" si="15"/>
        <v>39627.003199868515</v>
      </c>
      <c r="DP17" s="108">
        <f t="shared" si="15"/>
        <v>39632.246850676951</v>
      </c>
      <c r="DQ17" s="108">
        <f t="shared" si="15"/>
        <v>39637.491195352486</v>
      </c>
      <c r="DR17" s="108">
        <f t="shared" si="15"/>
        <v>39642.736233986936</v>
      </c>
      <c r="DS17" s="108">
        <f t="shared" si="15"/>
        <v>42990.194147992304</v>
      </c>
      <c r="DT17" s="108">
        <f t="shared" si="15"/>
        <v>42995.882833688825</v>
      </c>
      <c r="DU17" s="108">
        <f t="shared" si="15"/>
        <v>43001.57227214177</v>
      </c>
      <c r="DV17" s="108">
        <f t="shared" si="90"/>
        <v>43007.262463450745</v>
      </c>
      <c r="DW17" s="108">
        <f t="shared" si="90"/>
        <v>41950.2161706775</v>
      </c>
      <c r="DX17" s="108">
        <f t="shared" si="90"/>
        <v>41955.767241088455</v>
      </c>
      <c r="DY17" s="108">
        <f t="shared" si="90"/>
        <v>41961.319046045865</v>
      </c>
      <c r="DZ17" s="108">
        <f t="shared" si="90"/>
        <v>41966.871585646928</v>
      </c>
      <c r="EA17" s="108">
        <f t="shared" si="90"/>
        <v>46784.757240717365</v>
      </c>
      <c r="EB17" s="108">
        <f t="shared" si="90"/>
        <v>46790.948042703836</v>
      </c>
      <c r="EC17" s="108">
        <f t="shared" si="90"/>
        <v>46797.139663889371</v>
      </c>
      <c r="ED17" s="108">
        <f t="shared" si="90"/>
        <v>46803.332104382367</v>
      </c>
      <c r="EE17" s="108">
        <f t="shared" si="90"/>
        <v>46809.525364291243</v>
      </c>
      <c r="EF17" s="108">
        <f t="shared" si="90"/>
        <v>46931.440341488691</v>
      </c>
      <c r="EG17" s="108">
        <f t="shared" si="90"/>
        <v>46937.650553344647</v>
      </c>
      <c r="EH17" s="108">
        <f t="shared" si="90"/>
        <v>46943.86158696808</v>
      </c>
      <c r="EI17" s="108">
        <f t="shared" si="90"/>
        <v>46950.073442467721</v>
      </c>
      <c r="EJ17" s="108">
        <f t="shared" si="90"/>
        <v>50289.0401486345</v>
      </c>
      <c r="EK17" s="108">
        <f t="shared" si="90"/>
        <v>50295.694655529733</v>
      </c>
      <c r="EL17" s="108">
        <f t="shared" si="91"/>
        <v>50302.35004298386</v>
      </c>
      <c r="EM17" s="108">
        <f t="shared" si="91"/>
        <v>50309.006311113415</v>
      </c>
      <c r="EN17" s="108">
        <f t="shared" si="91"/>
        <v>50103.703089708055</v>
      </c>
      <c r="EO17" s="108">
        <f t="shared" si="91"/>
        <v>50110.333071841371</v>
      </c>
      <c r="EP17" s="108">
        <f t="shared" si="91"/>
        <v>50116.963931288345</v>
      </c>
      <c r="EQ17" s="108">
        <f t="shared" si="91"/>
        <v>50123.595668165071</v>
      </c>
      <c r="ER17" s="108">
        <f t="shared" si="91"/>
        <v>50130.228282587646</v>
      </c>
      <c r="ES17" s="108">
        <f t="shared" si="91"/>
        <v>49557.52904702846</v>
      </c>
      <c r="ET17" s="108">
        <f t="shared" si="91"/>
        <v>49564.086756576689</v>
      </c>
      <c r="EU17" s="108">
        <f t="shared" si="91"/>
        <v>49570.645333875094</v>
      </c>
      <c r="EV17" s="108">
        <f t="shared" si="91"/>
        <v>49577.204779038497</v>
      </c>
      <c r="EW17" s="108">
        <f t="shared" si="91"/>
        <v>44449.349025792493</v>
      </c>
      <c r="EX17" s="108">
        <f t="shared" si="91"/>
        <v>44455.23079443843</v>
      </c>
      <c r="EY17" s="108">
        <f t="shared" si="91"/>
        <v>44461.113341390534</v>
      </c>
      <c r="EZ17" s="108">
        <f t="shared" si="91"/>
        <v>44466.996666751795</v>
      </c>
      <c r="FA17" s="108">
        <f t="shared" si="91"/>
        <v>41552.960437411391</v>
      </c>
      <c r="FB17" s="108">
        <f t="shared" si="92"/>
        <v>41558.458940881152</v>
      </c>
      <c r="FC17" s="108">
        <f t="shared" si="92"/>
        <v>41563.958171941435</v>
      </c>
      <c r="FD17" s="108">
        <f t="shared" si="92"/>
        <v>41569.458130688523</v>
      </c>
      <c r="FE17" s="108">
        <f t="shared" si="92"/>
        <v>41574.958817218714</v>
      </c>
    </row>
    <row r="18" spans="1:161" ht="15.75" x14ac:dyDescent="0.25">
      <c r="A18" s="47" t="s">
        <v>222</v>
      </c>
      <c r="B18" s="12">
        <f>'Urb proj of all 25 ARs '!T18</f>
        <v>29839.642724316258</v>
      </c>
      <c r="C18" s="12">
        <f>'Urb proj of all 25 ARs '!U18</f>
        <v>30045.660973226026</v>
      </c>
      <c r="D18" s="100">
        <f t="shared" si="10"/>
        <v>6.9041794773864384E-3</v>
      </c>
      <c r="E18" s="101">
        <f t="shared" si="11"/>
        <v>1.3232519204109394E-4</v>
      </c>
      <c r="F18" s="69">
        <f t="shared" si="12"/>
        <v>29843.59126077019</v>
      </c>
      <c r="G18" s="69">
        <f t="shared" si="13"/>
        <v>29847.540319714968</v>
      </c>
      <c r="H18" s="69">
        <f>G18*(1+$E$18)</f>
        <v>29851.489901219727</v>
      </c>
      <c r="I18" s="69">
        <f t="shared" ref="I18:BE18" si="94">H18*(1+$E$18)</f>
        <v>29855.440005353619</v>
      </c>
      <c r="J18" s="69">
        <f t="shared" si="94"/>
        <v>29859.390632185798</v>
      </c>
      <c r="K18" s="69">
        <f t="shared" si="94"/>
        <v>29863.341781785432</v>
      </c>
      <c r="L18" s="69">
        <f t="shared" si="94"/>
        <v>29867.293454221694</v>
      </c>
      <c r="M18" s="69">
        <f t="shared" si="94"/>
        <v>29871.245649563771</v>
      </c>
      <c r="N18" s="69">
        <f t="shared" si="94"/>
        <v>29875.198367880857</v>
      </c>
      <c r="O18" s="69">
        <f t="shared" si="94"/>
        <v>29879.151609242152</v>
      </c>
      <c r="P18" s="69">
        <f t="shared" si="94"/>
        <v>29883.10537371687</v>
      </c>
      <c r="Q18" s="69">
        <f t="shared" si="94"/>
        <v>29887.059661374231</v>
      </c>
      <c r="R18" s="69">
        <f t="shared" si="94"/>
        <v>29891.014472283467</v>
      </c>
      <c r="S18" s="69">
        <f t="shared" si="94"/>
        <v>29894.969806513815</v>
      </c>
      <c r="T18" s="69">
        <f t="shared" si="94"/>
        <v>29898.925664134524</v>
      </c>
      <c r="U18" s="69">
        <f t="shared" si="94"/>
        <v>29902.882045214854</v>
      </c>
      <c r="V18" s="69">
        <f t="shared" si="94"/>
        <v>29906.838949824069</v>
      </c>
      <c r="W18" s="69">
        <f t="shared" si="94"/>
        <v>29910.796378031446</v>
      </c>
      <c r="X18" s="69">
        <f t="shared" si="94"/>
        <v>29914.754329906271</v>
      </c>
      <c r="Y18" s="69">
        <f t="shared" si="94"/>
        <v>29918.712805517836</v>
      </c>
      <c r="Z18" s="69">
        <f t="shared" si="94"/>
        <v>29922.671804935449</v>
      </c>
      <c r="AA18" s="69">
        <f t="shared" si="94"/>
        <v>29926.631328228421</v>
      </c>
      <c r="AB18" s="69">
        <f t="shared" si="94"/>
        <v>29930.591375466072</v>
      </c>
      <c r="AC18" s="69">
        <f t="shared" si="94"/>
        <v>29934.551946717733</v>
      </c>
      <c r="AD18" s="69">
        <f t="shared" si="94"/>
        <v>29938.513042052746</v>
      </c>
      <c r="AE18" s="69">
        <f t="shared" si="94"/>
        <v>29942.474661540462</v>
      </c>
      <c r="AF18" s="69">
        <f t="shared" si="94"/>
        <v>29946.436805250236</v>
      </c>
      <c r="AG18" s="69">
        <f t="shared" si="94"/>
        <v>29950.399473251437</v>
      </c>
      <c r="AH18" s="69">
        <f t="shared" si="94"/>
        <v>29954.362665613444</v>
      </c>
      <c r="AI18" s="69">
        <f t="shared" si="94"/>
        <v>29958.326382405641</v>
      </c>
      <c r="AJ18" s="69">
        <f t="shared" si="94"/>
        <v>29962.290623697423</v>
      </c>
      <c r="AK18" s="69">
        <f t="shared" si="94"/>
        <v>29966.255389558195</v>
      </c>
      <c r="AL18" s="69">
        <f t="shared" si="94"/>
        <v>29970.220680057369</v>
      </c>
      <c r="AM18" s="69">
        <f t="shared" si="94"/>
        <v>29974.186495264374</v>
      </c>
      <c r="AN18" s="69">
        <f t="shared" si="94"/>
        <v>29978.152835248635</v>
      </c>
      <c r="AO18" s="69">
        <f t="shared" si="94"/>
        <v>29982.119700079595</v>
      </c>
      <c r="AP18" s="69">
        <f t="shared" si="94"/>
        <v>29986.087089826706</v>
      </c>
      <c r="AQ18" s="69">
        <f t="shared" si="94"/>
        <v>29990.055004559428</v>
      </c>
      <c r="AR18" s="69">
        <f t="shared" si="94"/>
        <v>29994.023444347229</v>
      </c>
      <c r="AS18" s="69">
        <f t="shared" si="94"/>
        <v>29997.992409259587</v>
      </c>
      <c r="AT18" s="69">
        <f t="shared" si="94"/>
        <v>30001.96189936599</v>
      </c>
      <c r="AU18" s="69">
        <f t="shared" si="94"/>
        <v>30005.931914735931</v>
      </c>
      <c r="AV18" s="69">
        <f t="shared" si="94"/>
        <v>30009.902455438922</v>
      </c>
      <c r="AW18" s="69">
        <f t="shared" si="94"/>
        <v>30013.873521544472</v>
      </c>
      <c r="AX18" s="69">
        <f t="shared" si="94"/>
        <v>30017.845113122108</v>
      </c>
      <c r="AY18" s="69">
        <f t="shared" si="94"/>
        <v>30021.817230241362</v>
      </c>
      <c r="AZ18" s="69">
        <f t="shared" si="94"/>
        <v>30025.789872971778</v>
      </c>
      <c r="BA18" s="69">
        <f t="shared" si="94"/>
        <v>30029.763041382903</v>
      </c>
      <c r="BB18" s="69">
        <f t="shared" si="94"/>
        <v>30033.736735544302</v>
      </c>
      <c r="BC18" s="69">
        <f t="shared" si="94"/>
        <v>30037.710955525545</v>
      </c>
      <c r="BD18" s="69">
        <f t="shared" si="94"/>
        <v>30041.685701396211</v>
      </c>
      <c r="BE18" s="69">
        <f t="shared" si="94"/>
        <v>30045.660973225888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34163.914273456263</v>
      </c>
      <c r="DG18" s="108">
        <f t="shared" si="15"/>
        <v>34168.435019973374</v>
      </c>
      <c r="DH18" s="108">
        <f t="shared" si="15"/>
        <v>34172.956364699137</v>
      </c>
      <c r="DI18" s="108">
        <f t="shared" si="15"/>
        <v>34177.478307712707</v>
      </c>
      <c r="DJ18" s="108">
        <f t="shared" si="15"/>
        <v>37868.156803308048</v>
      </c>
      <c r="DK18" s="108">
        <f t="shared" si="15"/>
        <v>37873.167714429284</v>
      </c>
      <c r="DL18" s="108">
        <f t="shared" si="15"/>
        <v>37878.179288620297</v>
      </c>
      <c r="DM18" s="108">
        <f t="shared" si="15"/>
        <v>37883.191525968832</v>
      </c>
      <c r="DN18" s="108">
        <f t="shared" si="15"/>
        <v>33476.366558880945</v>
      </c>
      <c r="DO18" s="108">
        <f t="shared" si="15"/>
        <v>33480.796325514682</v>
      </c>
      <c r="DP18" s="108">
        <f t="shared" si="15"/>
        <v>33485.226678318148</v>
      </c>
      <c r="DQ18" s="108">
        <f t="shared" si="15"/>
        <v>33489.657617368895</v>
      </c>
      <c r="DR18" s="108">
        <f t="shared" si="15"/>
        <v>33494.089142744502</v>
      </c>
      <c r="DS18" s="108">
        <f t="shared" si="15"/>
        <v>34137.500899084429</v>
      </c>
      <c r="DT18" s="108">
        <f t="shared" si="15"/>
        <v>34142.018150446704</v>
      </c>
      <c r="DU18" s="108">
        <f t="shared" si="15"/>
        <v>34146.535999555133</v>
      </c>
      <c r="DV18" s="108">
        <f t="shared" si="90"/>
        <v>34151.054446488815</v>
      </c>
      <c r="DW18" s="108">
        <f t="shared" si="90"/>
        <v>33929.966614673722</v>
      </c>
      <c r="DX18" s="108">
        <f t="shared" si="90"/>
        <v>33934.456404021956</v>
      </c>
      <c r="DY18" s="108">
        <f t="shared" si="90"/>
        <v>33938.946787482426</v>
      </c>
      <c r="DZ18" s="108">
        <f t="shared" si="90"/>
        <v>33943.437765133756</v>
      </c>
      <c r="EA18" s="108">
        <f t="shared" si="90"/>
        <v>34640.453264936965</v>
      </c>
      <c r="EB18" s="108">
        <f t="shared" si="90"/>
        <v>34645.037069567639</v>
      </c>
      <c r="EC18" s="108">
        <f t="shared" si="90"/>
        <v>34649.621480751142</v>
      </c>
      <c r="ED18" s="108">
        <f t="shared" si="90"/>
        <v>34654.206498567728</v>
      </c>
      <c r="EE18" s="108">
        <f t="shared" si="90"/>
        <v>34658.792123097686</v>
      </c>
      <c r="EF18" s="108">
        <f t="shared" si="90"/>
        <v>34607.112954196651</v>
      </c>
      <c r="EG18" s="108">
        <f t="shared" si="90"/>
        <v>34611.692347064309</v>
      </c>
      <c r="EH18" s="108">
        <f t="shared" si="90"/>
        <v>34616.272345901001</v>
      </c>
      <c r="EI18" s="108">
        <f t="shared" si="90"/>
        <v>34620.852950786917</v>
      </c>
      <c r="EJ18" s="108">
        <f t="shared" si="90"/>
        <v>35319.328923701687</v>
      </c>
      <c r="EK18" s="108">
        <f t="shared" si="90"/>
        <v>35324.002560684283</v>
      </c>
      <c r="EL18" s="108">
        <f t="shared" si="91"/>
        <v>35328.676816106781</v>
      </c>
      <c r="EM18" s="108">
        <f t="shared" si="91"/>
        <v>35333.351690051029</v>
      </c>
      <c r="EN18" s="108">
        <f t="shared" si="91"/>
        <v>38017.334665458991</v>
      </c>
      <c r="EO18" s="108">
        <f t="shared" si="91"/>
        <v>38022.365316569485</v>
      </c>
      <c r="EP18" s="108">
        <f t="shared" si="91"/>
        <v>38027.396633361859</v>
      </c>
      <c r="EQ18" s="108">
        <f t="shared" si="91"/>
        <v>38032.428615924189</v>
      </c>
      <c r="ER18" s="108">
        <f t="shared" si="91"/>
        <v>38037.46126434458</v>
      </c>
      <c r="ES18" s="108">
        <f t="shared" si="91"/>
        <v>36165.513240955712</v>
      </c>
      <c r="ET18" s="108">
        <f t="shared" si="91"/>
        <v>36170.298849440587</v>
      </c>
      <c r="EU18" s="108">
        <f t="shared" si="91"/>
        <v>36175.085091182023</v>
      </c>
      <c r="EV18" s="108">
        <f t="shared" si="91"/>
        <v>36179.871966263818</v>
      </c>
      <c r="EW18" s="108">
        <f t="shared" si="91"/>
        <v>36454.119743400421</v>
      </c>
      <c r="EX18" s="108">
        <f t="shared" si="91"/>
        <v>36458.943541796158</v>
      </c>
      <c r="EY18" s="108">
        <f t="shared" si="91"/>
        <v>36463.767978501943</v>
      </c>
      <c r="EZ18" s="108">
        <f t="shared" si="91"/>
        <v>36468.593053602242</v>
      </c>
      <c r="FA18" s="108">
        <f t="shared" si="91"/>
        <v>34192.960019326296</v>
      </c>
      <c r="FB18" s="108">
        <f t="shared" si="92"/>
        <v>34197.484609327308</v>
      </c>
      <c r="FC18" s="108">
        <f t="shared" si="92"/>
        <v>34202.009798045561</v>
      </c>
      <c r="FD18" s="108">
        <f t="shared" si="92"/>
        <v>34206.535585560276</v>
      </c>
      <c r="FE18" s="108">
        <f t="shared" si="92"/>
        <v>34211.061971950701</v>
      </c>
    </row>
    <row r="19" spans="1:161" ht="15.75" x14ac:dyDescent="0.25">
      <c r="A19" s="47" t="s">
        <v>178</v>
      </c>
      <c r="B19" s="12">
        <f>'Urb proj of all 25 ARs '!T19</f>
        <v>48189.204730046717</v>
      </c>
      <c r="C19" s="12">
        <f>'Urb proj of all 25 ARs '!U19</f>
        <v>48521.911648375477</v>
      </c>
      <c r="D19" s="100">
        <f t="shared" si="10"/>
        <v>6.9041794773864037E-3</v>
      </c>
      <c r="E19" s="101">
        <f t="shared" si="11"/>
        <v>1.3232519204109394E-4</v>
      </c>
      <c r="F19" s="69">
        <f t="shared" si="12"/>
        <v>48195.581375816924</v>
      </c>
      <c r="G19" s="69">
        <f t="shared" si="13"/>
        <v>48201.958865378008</v>
      </c>
      <c r="H19" s="69">
        <f>G19*(1+$E$19)</f>
        <v>48208.337198841626</v>
      </c>
      <c r="I19" s="69">
        <f t="shared" ref="I19:BE19" si="95">H19*(1+$E$19)</f>
        <v>48214.716376319448</v>
      </c>
      <c r="J19" s="69">
        <f t="shared" si="95"/>
        <v>48221.096397923153</v>
      </c>
      <c r="K19" s="69">
        <f t="shared" si="95"/>
        <v>48227.477263764442</v>
      </c>
      <c r="L19" s="69">
        <f t="shared" si="95"/>
        <v>48233.85897395503</v>
      </c>
      <c r="M19" s="69">
        <f t="shared" si="95"/>
        <v>48240.241528606639</v>
      </c>
      <c r="N19" s="69">
        <f t="shared" si="95"/>
        <v>48246.624927831021</v>
      </c>
      <c r="O19" s="69">
        <f t="shared" si="95"/>
        <v>48253.009171739934</v>
      </c>
      <c r="P19" s="69">
        <f t="shared" si="95"/>
        <v>48259.394260445144</v>
      </c>
      <c r="Q19" s="69">
        <f t="shared" si="95"/>
        <v>48265.780194058447</v>
      </c>
      <c r="R19" s="69">
        <f t="shared" si="95"/>
        <v>48272.166972691637</v>
      </c>
      <c r="S19" s="69">
        <f t="shared" si="95"/>
        <v>48278.554596456539</v>
      </c>
      <c r="T19" s="69">
        <f t="shared" si="95"/>
        <v>48284.943065464984</v>
      </c>
      <c r="U19" s="69">
        <f t="shared" si="95"/>
        <v>48291.332379828818</v>
      </c>
      <c r="V19" s="69">
        <f t="shared" si="95"/>
        <v>48297.722539659902</v>
      </c>
      <c r="W19" s="69">
        <f t="shared" si="95"/>
        <v>48304.113545070111</v>
      </c>
      <c r="X19" s="69">
        <f t="shared" si="95"/>
        <v>48310.505396171335</v>
      </c>
      <c r="Y19" s="69">
        <f t="shared" si="95"/>
        <v>48316.898093075484</v>
      </c>
      <c r="Z19" s="69">
        <f t="shared" si="95"/>
        <v>48323.291635894479</v>
      </c>
      <c r="AA19" s="69">
        <f t="shared" si="95"/>
        <v>48329.686024740258</v>
      </c>
      <c r="AB19" s="69">
        <f t="shared" si="95"/>
        <v>48336.081259724771</v>
      </c>
      <c r="AC19" s="69">
        <f t="shared" si="95"/>
        <v>48342.47734095998</v>
      </c>
      <c r="AD19" s="69">
        <f t="shared" si="95"/>
        <v>48348.874268557862</v>
      </c>
      <c r="AE19" s="69">
        <f t="shared" si="95"/>
        <v>48355.272042630422</v>
      </c>
      <c r="AF19" s="69">
        <f t="shared" si="95"/>
        <v>48361.67066328966</v>
      </c>
      <c r="AG19" s="69">
        <f t="shared" si="95"/>
        <v>48368.070130647611</v>
      </c>
      <c r="AH19" s="69">
        <f t="shared" si="95"/>
        <v>48374.470444816303</v>
      </c>
      <c r="AI19" s="69">
        <f t="shared" si="95"/>
        <v>48380.8716059078</v>
      </c>
      <c r="AJ19" s="69">
        <f t="shared" si="95"/>
        <v>48387.273614034166</v>
      </c>
      <c r="AK19" s="69">
        <f t="shared" si="95"/>
        <v>48393.676469307487</v>
      </c>
      <c r="AL19" s="69">
        <f t="shared" si="95"/>
        <v>48400.080171839865</v>
      </c>
      <c r="AM19" s="69">
        <f t="shared" si="95"/>
        <v>48406.484721743407</v>
      </c>
      <c r="AN19" s="69">
        <f t="shared" si="95"/>
        <v>48412.890119130243</v>
      </c>
      <c r="AO19" s="69">
        <f t="shared" si="95"/>
        <v>48419.296364112524</v>
      </c>
      <c r="AP19" s="69">
        <f t="shared" si="95"/>
        <v>48425.703456802403</v>
      </c>
      <c r="AQ19" s="69">
        <f t="shared" si="95"/>
        <v>48432.111397312052</v>
      </c>
      <c r="AR19" s="69">
        <f t="shared" si="95"/>
        <v>48438.520185753659</v>
      </c>
      <c r="AS19" s="69">
        <f t="shared" si="95"/>
        <v>48444.929822239428</v>
      </c>
      <c r="AT19" s="69">
        <f t="shared" si="95"/>
        <v>48451.340306881575</v>
      </c>
      <c r="AU19" s="69">
        <f t="shared" si="95"/>
        <v>48457.751639792332</v>
      </c>
      <c r="AV19" s="69">
        <f t="shared" si="95"/>
        <v>48464.163821083945</v>
      </c>
      <c r="AW19" s="69">
        <f t="shared" si="95"/>
        <v>48470.576850868682</v>
      </c>
      <c r="AX19" s="69">
        <f t="shared" si="95"/>
        <v>48476.990729258818</v>
      </c>
      <c r="AY19" s="69">
        <f t="shared" si="95"/>
        <v>48483.405456366643</v>
      </c>
      <c r="AZ19" s="69">
        <f t="shared" si="95"/>
        <v>48489.821032304462</v>
      </c>
      <c r="BA19" s="69">
        <f t="shared" si="95"/>
        <v>48496.237457184601</v>
      </c>
      <c r="BB19" s="69">
        <f t="shared" si="95"/>
        <v>48502.654731119394</v>
      </c>
      <c r="BC19" s="69">
        <f t="shared" si="95"/>
        <v>48509.072854221195</v>
      </c>
      <c r="BD19" s="69">
        <f t="shared" si="95"/>
        <v>48515.491826602367</v>
      </c>
      <c r="BE19" s="69">
        <f t="shared" si="95"/>
        <v>48521.911648375288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48876.07524075624</v>
      </c>
      <c r="DG19" s="108">
        <f t="shared" si="15"/>
        <v>48882.542776798684</v>
      </c>
      <c r="DH19" s="108">
        <f t="shared" si="15"/>
        <v>48889.011168659083</v>
      </c>
      <c r="DI19" s="108">
        <f t="shared" si="15"/>
        <v>48895.480416450679</v>
      </c>
      <c r="DJ19" s="108">
        <f t="shared" si="15"/>
        <v>52684.546369265692</v>
      </c>
      <c r="DK19" s="108">
        <f t="shared" si="15"/>
        <v>52691.517861981607</v>
      </c>
      <c r="DL19" s="108">
        <f t="shared" si="15"/>
        <v>52698.490277201636</v>
      </c>
      <c r="DM19" s="108">
        <f t="shared" si="15"/>
        <v>52705.46361504784</v>
      </c>
      <c r="DN19" s="108">
        <f t="shared" si="15"/>
        <v>46739.261309003436</v>
      </c>
      <c r="DO19" s="108">
        <f t="shared" si="15"/>
        <v>46745.44609073201</v>
      </c>
      <c r="DP19" s="108">
        <f t="shared" si="15"/>
        <v>46751.631690863011</v>
      </c>
      <c r="DQ19" s="108">
        <f t="shared" si="15"/>
        <v>46757.818109504748</v>
      </c>
      <c r="DR19" s="108">
        <f t="shared" si="15"/>
        <v>46764.005346765509</v>
      </c>
      <c r="DS19" s="108">
        <f t="shared" si="15"/>
        <v>47845.591138687123</v>
      </c>
      <c r="DT19" s="108">
        <f t="shared" si="15"/>
        <v>47851.922315722877</v>
      </c>
      <c r="DU19" s="108">
        <f t="shared" si="15"/>
        <v>47858.254330532844</v>
      </c>
      <c r="DV19" s="108">
        <f t="shared" si="90"/>
        <v>47864.587183227886</v>
      </c>
      <c r="DW19" s="108">
        <f t="shared" si="90"/>
        <v>47216.16279045058</v>
      </c>
      <c r="DX19" s="108">
        <f t="shared" si="90"/>
        <v>47222.410678259264</v>
      </c>
      <c r="DY19" s="108">
        <f t="shared" si="90"/>
        <v>47228.659392820911</v>
      </c>
      <c r="DZ19" s="108">
        <f t="shared" si="90"/>
        <v>47234.908934244908</v>
      </c>
      <c r="EA19" s="108">
        <f t="shared" si="90"/>
        <v>48449.730320655464</v>
      </c>
      <c r="EB19" s="108">
        <f t="shared" si="90"/>
        <v>48456.141440524487</v>
      </c>
      <c r="EC19" s="108">
        <f t="shared" si="90"/>
        <v>48462.553408746171</v>
      </c>
      <c r="ED19" s="108">
        <f t="shared" si="90"/>
        <v>48468.966225432785</v>
      </c>
      <c r="EE19" s="108">
        <f t="shared" si="90"/>
        <v>48475.379890696604</v>
      </c>
      <c r="EF19" s="108">
        <f t="shared" si="90"/>
        <v>48205.309555322099</v>
      </c>
      <c r="EG19" s="108">
        <f t="shared" si="90"/>
        <v>48211.688332166406</v>
      </c>
      <c r="EH19" s="108">
        <f t="shared" si="90"/>
        <v>48218.067953083584</v>
      </c>
      <c r="EI19" s="108">
        <f t="shared" si="90"/>
        <v>48224.448418185326</v>
      </c>
      <c r="EJ19" s="108">
        <f t="shared" si="90"/>
        <v>48422.027588110221</v>
      </c>
      <c r="EK19" s="108">
        <f t="shared" si="90"/>
        <v>48428.435042209843</v>
      </c>
      <c r="EL19" s="108">
        <f t="shared" si="91"/>
        <v>48434.843344177054</v>
      </c>
      <c r="EM19" s="108">
        <f t="shared" si="91"/>
        <v>48441.252494124048</v>
      </c>
      <c r="EN19" s="108">
        <f t="shared" si="91"/>
        <v>52874.858115067109</v>
      </c>
      <c r="EO19" s="108">
        <f t="shared" si="91"/>
        <v>52881.85479082133</v>
      </c>
      <c r="EP19" s="108">
        <f t="shared" si="91"/>
        <v>52888.852392412016</v>
      </c>
      <c r="EQ19" s="108">
        <f t="shared" si="91"/>
        <v>52895.850919961682</v>
      </c>
      <c r="ER19" s="108">
        <f t="shared" si="91"/>
        <v>52902.850373592846</v>
      </c>
      <c r="ES19" s="108">
        <f t="shared" si="91"/>
        <v>51108.840733681078</v>
      </c>
      <c r="ET19" s="108">
        <f t="shared" si="91"/>
        <v>51115.603720846164</v>
      </c>
      <c r="EU19" s="108">
        <f t="shared" si="91"/>
        <v>51122.367602924824</v>
      </c>
      <c r="EV19" s="108">
        <f t="shared" si="91"/>
        <v>51129.132380035473</v>
      </c>
      <c r="EW19" s="108">
        <f t="shared" si="91"/>
        <v>51095.29078652522</v>
      </c>
      <c r="EX19" s="108">
        <f t="shared" si="91"/>
        <v>51102.051980690951</v>
      </c>
      <c r="EY19" s="108">
        <f t="shared" si="91"/>
        <v>51108.814069532986</v>
      </c>
      <c r="EZ19" s="108">
        <f t="shared" si="91"/>
        <v>51115.577053169734</v>
      </c>
      <c r="FA19" s="108">
        <f t="shared" si="91"/>
        <v>46863.423232523099</v>
      </c>
      <c r="FB19" s="108">
        <f t="shared" si="92"/>
        <v>46869.624444002045</v>
      </c>
      <c r="FC19" s="108">
        <f t="shared" si="92"/>
        <v>46875.826476057489</v>
      </c>
      <c r="FD19" s="108">
        <f t="shared" si="92"/>
        <v>46882.029328798024</v>
      </c>
      <c r="FE19" s="108">
        <f t="shared" si="92"/>
        <v>46888.233002332228</v>
      </c>
    </row>
    <row r="20" spans="1:161" ht="15.75" x14ac:dyDescent="0.25">
      <c r="A20" s="47" t="s">
        <v>195</v>
      </c>
      <c r="B20" s="12">
        <f>'Urb proj of all 25 ARs '!T20</f>
        <v>159994.02105046582</v>
      </c>
      <c r="C20" s="12">
        <f>'Urb proj of all 25 ARs '!U20</f>
        <v>161098.64848710698</v>
      </c>
      <c r="D20" s="100">
        <f t="shared" si="10"/>
        <v>6.9041794773864835E-3</v>
      </c>
      <c r="E20" s="101">
        <f t="shared" si="11"/>
        <v>1.3232519204109394E-4</v>
      </c>
      <c r="F20" s="69">
        <f t="shared" si="12"/>
        <v>160015.19229002675</v>
      </c>
      <c r="G20" s="69">
        <f t="shared" si="13"/>
        <v>160036.36633107602</v>
      </c>
      <c r="H20" s="69">
        <f>G20*(1+$E$20)</f>
        <v>160057.54317398433</v>
      </c>
      <c r="I20" s="69">
        <f t="shared" ref="I20:BE20" si="96">H20*(1+$E$20)</f>
        <v>160078.72281912246</v>
      </c>
      <c r="J20" s="69">
        <f t="shared" si="96"/>
        <v>160099.9052668612</v>
      </c>
      <c r="K20" s="69">
        <f t="shared" si="96"/>
        <v>160121.0905175714</v>
      </c>
      <c r="L20" s="69">
        <f t="shared" si="96"/>
        <v>160142.27857162396</v>
      </c>
      <c r="M20" s="69">
        <f t="shared" si="96"/>
        <v>160163.46942938984</v>
      </c>
      <c r="N20" s="69">
        <f t="shared" si="96"/>
        <v>160184.66309124004</v>
      </c>
      <c r="O20" s="69">
        <f t="shared" si="96"/>
        <v>160205.85955754563</v>
      </c>
      <c r="P20" s="69">
        <f t="shared" si="96"/>
        <v>160227.05882867769</v>
      </c>
      <c r="Q20" s="69">
        <f t="shared" si="96"/>
        <v>160248.26090500737</v>
      </c>
      <c r="R20" s="69">
        <f t="shared" si="96"/>
        <v>160269.46578690587</v>
      </c>
      <c r="S20" s="69">
        <f t="shared" si="96"/>
        <v>160290.67347474446</v>
      </c>
      <c r="T20" s="69">
        <f t="shared" si="96"/>
        <v>160311.8839688944</v>
      </c>
      <c r="U20" s="69">
        <f t="shared" si="96"/>
        <v>160333.09726972706</v>
      </c>
      <c r="V20" s="69">
        <f t="shared" si="96"/>
        <v>160354.31337761381</v>
      </c>
      <c r="W20" s="69">
        <f t="shared" si="96"/>
        <v>160375.53229292613</v>
      </c>
      <c r="X20" s="69">
        <f t="shared" si="96"/>
        <v>160396.7540160355</v>
      </c>
      <c r="Y20" s="69">
        <f t="shared" si="96"/>
        <v>160417.97854731343</v>
      </c>
      <c r="Z20" s="69">
        <f t="shared" si="96"/>
        <v>160439.20588713154</v>
      </c>
      <c r="AA20" s="69">
        <f t="shared" si="96"/>
        <v>160460.43603586146</v>
      </c>
      <c r="AB20" s="69">
        <f t="shared" si="96"/>
        <v>160481.66899387492</v>
      </c>
      <c r="AC20" s="69">
        <f t="shared" si="96"/>
        <v>160502.90476154361</v>
      </c>
      <c r="AD20" s="69">
        <f t="shared" si="96"/>
        <v>160524.14333923935</v>
      </c>
      <c r="AE20" s="69">
        <f t="shared" si="96"/>
        <v>160545.38472733396</v>
      </c>
      <c r="AF20" s="69">
        <f t="shared" si="96"/>
        <v>160566.62892619931</v>
      </c>
      <c r="AG20" s="69">
        <f t="shared" si="96"/>
        <v>160587.87593620736</v>
      </c>
      <c r="AH20" s="69">
        <f t="shared" si="96"/>
        <v>160609.1257577301</v>
      </c>
      <c r="AI20" s="69">
        <f t="shared" si="96"/>
        <v>160630.37839113956</v>
      </c>
      <c r="AJ20" s="69">
        <f t="shared" si="96"/>
        <v>160651.6338368078</v>
      </c>
      <c r="AK20" s="69">
        <f t="shared" si="96"/>
        <v>160672.89209510697</v>
      </c>
      <c r="AL20" s="69">
        <f t="shared" si="96"/>
        <v>160694.15316640926</v>
      </c>
      <c r="AM20" s="69">
        <f t="shared" si="96"/>
        <v>160715.4170510869</v>
      </c>
      <c r="AN20" s="69">
        <f t="shared" si="96"/>
        <v>160736.68374951216</v>
      </c>
      <c r="AO20" s="69">
        <f t="shared" si="96"/>
        <v>160757.95326205736</v>
      </c>
      <c r="AP20" s="69">
        <f t="shared" si="96"/>
        <v>160779.22558909489</v>
      </c>
      <c r="AQ20" s="69">
        <f t="shared" si="96"/>
        <v>160800.50073099718</v>
      </c>
      <c r="AR20" s="69">
        <f t="shared" si="96"/>
        <v>160821.77868813672</v>
      </c>
      <c r="AS20" s="69">
        <f t="shared" si="96"/>
        <v>160843.05946088603</v>
      </c>
      <c r="AT20" s="69">
        <f t="shared" si="96"/>
        <v>160864.34304961766</v>
      </c>
      <c r="AU20" s="69">
        <f t="shared" si="96"/>
        <v>160885.62945470426</v>
      </c>
      <c r="AV20" s="69">
        <f t="shared" si="96"/>
        <v>160906.91867651851</v>
      </c>
      <c r="AW20" s="69">
        <f t="shared" si="96"/>
        <v>160928.21071543312</v>
      </c>
      <c r="AX20" s="69">
        <f t="shared" si="96"/>
        <v>160949.50557182086</v>
      </c>
      <c r="AY20" s="69">
        <f t="shared" si="96"/>
        <v>160970.80324605457</v>
      </c>
      <c r="AZ20" s="69">
        <f t="shared" si="96"/>
        <v>160992.10373850711</v>
      </c>
      <c r="BA20" s="69">
        <f t="shared" si="96"/>
        <v>161013.4070495514</v>
      </c>
      <c r="BB20" s="69">
        <f t="shared" si="96"/>
        <v>161034.71317956044</v>
      </c>
      <c r="BC20" s="69">
        <f t="shared" si="96"/>
        <v>161056.02212890721</v>
      </c>
      <c r="BD20" s="69">
        <f t="shared" si="96"/>
        <v>161077.3338979648</v>
      </c>
      <c r="BE20" s="69">
        <f t="shared" si="96"/>
        <v>161098.64848710631</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175126.01425190028</v>
      </c>
      <c r="DG20" s="108">
        <f t="shared" si="15"/>
        <v>175149.18783536757</v>
      </c>
      <c r="DH20" s="108">
        <f t="shared" si="15"/>
        <v>175172.3644852837</v>
      </c>
      <c r="DI20" s="108">
        <f t="shared" si="15"/>
        <v>175195.54420205453</v>
      </c>
      <c r="DJ20" s="108">
        <f t="shared" si="15"/>
        <v>199510.93937310766</v>
      </c>
      <c r="DK20" s="108">
        <f t="shared" si="15"/>
        <v>199537.33969647452</v>
      </c>
      <c r="DL20" s="108">
        <f t="shared" si="15"/>
        <v>199563.7435132692</v>
      </c>
      <c r="DM20" s="108">
        <f t="shared" si="15"/>
        <v>199590.15082395403</v>
      </c>
      <c r="DN20" s="108">
        <f t="shared" si="15"/>
        <v>177589.15238943676</v>
      </c>
      <c r="DO20" s="108">
        <f t="shared" si="15"/>
        <v>177612.65190813108</v>
      </c>
      <c r="DP20" s="108">
        <f t="shared" si="15"/>
        <v>177636.15453640377</v>
      </c>
      <c r="DQ20" s="108">
        <f t="shared" si="15"/>
        <v>177659.66027466624</v>
      </c>
      <c r="DR20" s="108">
        <f t="shared" si="15"/>
        <v>177683.16912333004</v>
      </c>
      <c r="DS20" s="108">
        <f t="shared" si="15"/>
        <v>180509.93711110909</v>
      </c>
      <c r="DT20" s="108">
        <f t="shared" si="15"/>
        <v>180533.82312320263</v>
      </c>
      <c r="DU20" s="108">
        <f t="shared" si="15"/>
        <v>180557.71229601733</v>
      </c>
      <c r="DV20" s="108">
        <f t="shared" si="90"/>
        <v>180581.60462997138</v>
      </c>
      <c r="DW20" s="108">
        <f t="shared" si="90"/>
        <v>183393.32686217257</v>
      </c>
      <c r="DX20" s="108">
        <f t="shared" si="90"/>
        <v>183417.59441936869</v>
      </c>
      <c r="DY20" s="108">
        <f t="shared" si="90"/>
        <v>183441.86518777395</v>
      </c>
      <c r="DZ20" s="108">
        <f t="shared" si="90"/>
        <v>183466.13916781329</v>
      </c>
      <c r="EA20" s="108">
        <f t="shared" si="90"/>
        <v>186428.95413688989</v>
      </c>
      <c r="EB20" s="108">
        <f t="shared" si="90"/>
        <v>186453.62338404809</v>
      </c>
      <c r="EC20" s="108">
        <f t="shared" si="90"/>
        <v>186478.29589556914</v>
      </c>
      <c r="ED20" s="108">
        <f t="shared" si="90"/>
        <v>186502.97167188505</v>
      </c>
      <c r="EE20" s="108">
        <f t="shared" si="90"/>
        <v>186527.65071342778</v>
      </c>
      <c r="EF20" s="108">
        <f t="shared" si="90"/>
        <v>196047.96409976867</v>
      </c>
      <c r="EG20" s="108">
        <f t="shared" si="90"/>
        <v>196073.90618426746</v>
      </c>
      <c r="EH20" s="108">
        <f t="shared" si="90"/>
        <v>196099.85170155755</v>
      </c>
      <c r="EI20" s="108">
        <f t="shared" si="90"/>
        <v>196125.8006520932</v>
      </c>
      <c r="EJ20" s="108">
        <f t="shared" si="90"/>
        <v>199250.59397592756</v>
      </c>
      <c r="EK20" s="108">
        <f t="shared" si="90"/>
        <v>199276.95984903973</v>
      </c>
      <c r="EL20" s="108">
        <f t="shared" si="91"/>
        <v>199303.32921102113</v>
      </c>
      <c r="EM20" s="108">
        <f t="shared" si="91"/>
        <v>199329.70206233344</v>
      </c>
      <c r="EN20" s="108">
        <f t="shared" si="91"/>
        <v>215103.22839790571</v>
      </c>
      <c r="EO20" s="108">
        <f t="shared" si="91"/>
        <v>215131.69197391212</v>
      </c>
      <c r="EP20" s="108">
        <f t="shared" si="91"/>
        <v>215160.15931636668</v>
      </c>
      <c r="EQ20" s="108">
        <f t="shared" si="91"/>
        <v>215188.6304257678</v>
      </c>
      <c r="ER20" s="108">
        <f t="shared" si="91"/>
        <v>215217.10530261396</v>
      </c>
      <c r="ES20" s="108">
        <f t="shared" si="91"/>
        <v>193085.26136650279</v>
      </c>
      <c r="ET20" s="108">
        <f t="shared" si="91"/>
        <v>193110.81141079342</v>
      </c>
      <c r="EU20" s="108">
        <f t="shared" si="91"/>
        <v>193136.36483599857</v>
      </c>
      <c r="EV20" s="108">
        <f t="shared" si="91"/>
        <v>193161.9216425656</v>
      </c>
      <c r="EW20" s="108">
        <f t="shared" si="91"/>
        <v>190290.92022617519</v>
      </c>
      <c r="EX20" s="108">
        <f t="shared" si="91"/>
        <v>190316.10050873779</v>
      </c>
      <c r="EY20" s="108">
        <f t="shared" si="91"/>
        <v>190341.28412328611</v>
      </c>
      <c r="EZ20" s="108">
        <f t="shared" si="91"/>
        <v>190366.47107026109</v>
      </c>
      <c r="FA20" s="108">
        <f t="shared" si="91"/>
        <v>176443.02241300928</v>
      </c>
      <c r="FB20" s="108">
        <f t="shared" si="92"/>
        <v>176466.37026983438</v>
      </c>
      <c r="FC20" s="108">
        <f t="shared" si="92"/>
        <v>176489.72121616916</v>
      </c>
      <c r="FD20" s="108">
        <f t="shared" si="92"/>
        <v>176513.07525242236</v>
      </c>
      <c r="FE20" s="108">
        <f t="shared" si="92"/>
        <v>176536.43237900292</v>
      </c>
    </row>
    <row r="21" spans="1:161" ht="15.75" x14ac:dyDescent="0.25">
      <c r="A21" s="47" t="s">
        <v>180</v>
      </c>
      <c r="B21" s="12">
        <f>'Urb proj of all 25 ARs '!T21</f>
        <v>88075.017105272229</v>
      </c>
      <c r="C21" s="12">
        <f>'Urb proj of all 25 ARs '!U21</f>
        <v>88683.1028308409</v>
      </c>
      <c r="D21" s="100">
        <f t="shared" si="10"/>
        <v>6.9041794773863413E-3</v>
      </c>
      <c r="E21" s="101">
        <f t="shared" si="11"/>
        <v>1.3232519204109394E-4</v>
      </c>
      <c r="F21" s="69">
        <f t="shared" si="12"/>
        <v>88086.671648824704</v>
      </c>
      <c r="G21" s="69">
        <f t="shared" si="13"/>
        <v>88098.32773456689</v>
      </c>
      <c r="H21" s="69">
        <f>G21*(1+$E$21)</f>
        <v>88109.985362702864</v>
      </c>
      <c r="I21" s="69">
        <f t="shared" ref="I21:BE21" si="97">H21*(1+$E$21)</f>
        <v>88121.644533436716</v>
      </c>
      <c r="J21" s="69">
        <f t="shared" si="97"/>
        <v>88133.305246972581</v>
      </c>
      <c r="K21" s="69">
        <f t="shared" si="97"/>
        <v>88144.967503514607</v>
      </c>
      <c r="L21" s="69">
        <f t="shared" si="97"/>
        <v>88156.631303266971</v>
      </c>
      <c r="M21" s="69">
        <f t="shared" si="97"/>
        <v>88168.296646433868</v>
      </c>
      <c r="N21" s="69">
        <f t="shared" si="97"/>
        <v>88179.963533219547</v>
      </c>
      <c r="O21" s="69">
        <f t="shared" si="97"/>
        <v>88191.631963828258</v>
      </c>
      <c r="P21" s="69">
        <f t="shared" si="97"/>
        <v>88203.301938464283</v>
      </c>
      <c r="Q21" s="69">
        <f t="shared" si="97"/>
        <v>88214.973457331944</v>
      </c>
      <c r="R21" s="69">
        <f t="shared" si="97"/>
        <v>88226.646520635579</v>
      </c>
      <c r="S21" s="69">
        <f t="shared" si="97"/>
        <v>88238.32112857957</v>
      </c>
      <c r="T21" s="69">
        <f t="shared" si="97"/>
        <v>88249.997281368298</v>
      </c>
      <c r="U21" s="69">
        <f t="shared" si="97"/>
        <v>88261.674979206175</v>
      </c>
      <c r="V21" s="69">
        <f t="shared" si="97"/>
        <v>88273.354222297668</v>
      </c>
      <c r="W21" s="69">
        <f t="shared" si="97"/>
        <v>88285.035010847248</v>
      </c>
      <c r="X21" s="69">
        <f t="shared" si="97"/>
        <v>88296.717345059413</v>
      </c>
      <c r="Y21" s="69">
        <f t="shared" si="97"/>
        <v>88308.401225138703</v>
      </c>
      <c r="Z21" s="69">
        <f t="shared" si="97"/>
        <v>88320.086651289661</v>
      </c>
      <c r="AA21" s="69">
        <f t="shared" si="97"/>
        <v>88331.773623716872</v>
      </c>
      <c r="AB21" s="69">
        <f t="shared" si="97"/>
        <v>88343.462142624965</v>
      </c>
      <c r="AC21" s="69">
        <f t="shared" si="97"/>
        <v>88355.152208218569</v>
      </c>
      <c r="AD21" s="69">
        <f t="shared" si="97"/>
        <v>88366.843820702343</v>
      </c>
      <c r="AE21" s="69">
        <f t="shared" si="97"/>
        <v>88378.536980280987</v>
      </c>
      <c r="AF21" s="69">
        <f t="shared" si="97"/>
        <v>88390.231687159219</v>
      </c>
      <c r="AG21" s="69">
        <f t="shared" si="97"/>
        <v>88401.927941541784</v>
      </c>
      <c r="AH21" s="69">
        <f t="shared" si="97"/>
        <v>88413.625743633456</v>
      </c>
      <c r="AI21" s="69">
        <f t="shared" si="97"/>
        <v>88425.325093639025</v>
      </c>
      <c r="AJ21" s="69">
        <f t="shared" si="97"/>
        <v>88437.025991763338</v>
      </c>
      <c r="AK21" s="69">
        <f t="shared" si="97"/>
        <v>88448.728438211241</v>
      </c>
      <c r="AL21" s="69">
        <f t="shared" si="97"/>
        <v>88460.432433187612</v>
      </c>
      <c r="AM21" s="69">
        <f t="shared" si="97"/>
        <v>88472.137976897371</v>
      </c>
      <c r="AN21" s="69">
        <f t="shared" si="97"/>
        <v>88483.845069545452</v>
      </c>
      <c r="AO21" s="69">
        <f t="shared" si="97"/>
        <v>88495.553711336819</v>
      </c>
      <c r="AP21" s="69">
        <f t="shared" si="97"/>
        <v>88507.26390247645</v>
      </c>
      <c r="AQ21" s="69">
        <f t="shared" si="97"/>
        <v>88518.975643169382</v>
      </c>
      <c r="AR21" s="69">
        <f t="shared" si="97"/>
        <v>88530.688933620651</v>
      </c>
      <c r="AS21" s="69">
        <f t="shared" si="97"/>
        <v>88542.403774035323</v>
      </c>
      <c r="AT21" s="69">
        <f t="shared" si="97"/>
        <v>88554.120164618507</v>
      </c>
      <c r="AU21" s="69">
        <f t="shared" si="97"/>
        <v>88565.838105575327</v>
      </c>
      <c r="AV21" s="69">
        <f t="shared" si="97"/>
        <v>88577.557597110921</v>
      </c>
      <c r="AW21" s="69">
        <f t="shared" si="97"/>
        <v>88589.278639430486</v>
      </c>
      <c r="AX21" s="69">
        <f t="shared" si="97"/>
        <v>88601.001232739232</v>
      </c>
      <c r="AY21" s="69">
        <f t="shared" si="97"/>
        <v>88612.725377242386</v>
      </c>
      <c r="AZ21" s="69">
        <f t="shared" si="97"/>
        <v>88624.451073145217</v>
      </c>
      <c r="BA21" s="69">
        <f t="shared" si="97"/>
        <v>88636.178320653009</v>
      </c>
      <c r="BB21" s="69">
        <f t="shared" si="97"/>
        <v>88647.907119971074</v>
      </c>
      <c r="BC21" s="69">
        <f t="shared" si="97"/>
        <v>88659.63747130477</v>
      </c>
      <c r="BD21" s="69">
        <f t="shared" si="97"/>
        <v>88671.369374859452</v>
      </c>
      <c r="BE21" s="69">
        <f t="shared" si="97"/>
        <v>88683.102830840522</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106941.79493030568</v>
      </c>
      <c r="DG21" s="108">
        <f t="shared" si="15"/>
        <v>106955.94602385705</v>
      </c>
      <c r="DH21" s="108">
        <f t="shared" si="15"/>
        <v>106970.09898995458</v>
      </c>
      <c r="DI21" s="108">
        <f t="shared" si="15"/>
        <v>106984.25382884608</v>
      </c>
      <c r="DJ21" s="108">
        <f t="shared" si="15"/>
        <v>120118.38914045152</v>
      </c>
      <c r="DK21" s="108">
        <f t="shared" si="15"/>
        <v>120134.2838293622</v>
      </c>
      <c r="DL21" s="108">
        <f t="shared" si="15"/>
        <v>120150.18062154064</v>
      </c>
      <c r="DM21" s="108">
        <f t="shared" si="15"/>
        <v>120166.07951726516</v>
      </c>
      <c r="DN21" s="108">
        <f t="shared" si="15"/>
        <v>101384.83349684623</v>
      </c>
      <c r="DO21" s="108">
        <f t="shared" si="15"/>
        <v>101398.24926440875</v>
      </c>
      <c r="DP21" s="108">
        <f t="shared" si="15"/>
        <v>101411.66680721528</v>
      </c>
      <c r="DQ21" s="108">
        <f t="shared" si="15"/>
        <v>101425.08612550076</v>
      </c>
      <c r="DR21" s="108">
        <f t="shared" si="15"/>
        <v>101438.50721950008</v>
      </c>
      <c r="DS21" s="108">
        <f t="shared" si="15"/>
        <v>104362.00912183692</v>
      </c>
      <c r="DT21" s="108">
        <f t="shared" si="15"/>
        <v>104375.81884473577</v>
      </c>
      <c r="DU21" s="108">
        <f t="shared" si="15"/>
        <v>104389.63039500883</v>
      </c>
      <c r="DV21" s="108">
        <f t="shared" si="90"/>
        <v>104403.44377289795</v>
      </c>
      <c r="DW21" s="108">
        <f t="shared" si="90"/>
        <v>105699.16697732039</v>
      </c>
      <c r="DX21" s="108">
        <f t="shared" si="90"/>
        <v>105713.15363988925</v>
      </c>
      <c r="DY21" s="108">
        <f t="shared" si="90"/>
        <v>105727.14215324592</v>
      </c>
      <c r="DZ21" s="108">
        <f t="shared" si="90"/>
        <v>105741.13251763531</v>
      </c>
      <c r="EA21" s="108">
        <f t="shared" si="90"/>
        <v>112835.02388825988</v>
      </c>
      <c r="EB21" s="108">
        <f t="shared" si="90"/>
        <v>112849.95480446487</v>
      </c>
      <c r="EC21" s="108">
        <f t="shared" si="90"/>
        <v>112864.88769640621</v>
      </c>
      <c r="ED21" s="108">
        <f t="shared" si="90"/>
        <v>112879.82256434532</v>
      </c>
      <c r="EE21" s="108">
        <f t="shared" si="90"/>
        <v>112894.75940854372</v>
      </c>
      <c r="EF21" s="108">
        <f t="shared" si="90"/>
        <v>111299.53436059627</v>
      </c>
      <c r="EG21" s="108">
        <f t="shared" si="90"/>
        <v>111314.26209285462</v>
      </c>
      <c r="EH21" s="108">
        <f t="shared" si="90"/>
        <v>111328.99177396297</v>
      </c>
      <c r="EI21" s="108">
        <f t="shared" si="90"/>
        <v>111343.7234041792</v>
      </c>
      <c r="EJ21" s="108">
        <f t="shared" si="90"/>
        <v>118789.15616106984</v>
      </c>
      <c r="EK21" s="108">
        <f t="shared" si="90"/>
        <v>118804.87495897125</v>
      </c>
      <c r="EL21" s="108">
        <f t="shared" si="91"/>
        <v>118820.59583686561</v>
      </c>
      <c r="EM21" s="108">
        <f t="shared" si="91"/>
        <v>118836.31879502816</v>
      </c>
      <c r="EN21" s="108">
        <f t="shared" si="91"/>
        <v>127583.23824020231</v>
      </c>
      <c r="EO21" s="108">
        <f t="shared" si="91"/>
        <v>127600.12071670366</v>
      </c>
      <c r="EP21" s="108">
        <f t="shared" si="91"/>
        <v>127617.00542718197</v>
      </c>
      <c r="EQ21" s="108">
        <f t="shared" si="91"/>
        <v>127633.89237193283</v>
      </c>
      <c r="ER21" s="108">
        <f t="shared" si="91"/>
        <v>127650.78155125192</v>
      </c>
      <c r="ES21" s="108">
        <f t="shared" si="91"/>
        <v>122278.54236300189</v>
      </c>
      <c r="ET21" s="108">
        <f t="shared" si="91"/>
        <v>122294.72289460259</v>
      </c>
      <c r="EU21" s="108">
        <f t="shared" si="91"/>
        <v>122310.90556729524</v>
      </c>
      <c r="EV21" s="108">
        <f t="shared" si="91"/>
        <v>122327.09038136314</v>
      </c>
      <c r="EW21" s="108">
        <f t="shared" si="91"/>
        <v>115442.94726491372</v>
      </c>
      <c r="EX21" s="108">
        <f t="shared" si="91"/>
        <v>115458.22327508034</v>
      </c>
      <c r="EY21" s="108">
        <f t="shared" si="91"/>
        <v>115473.50130664793</v>
      </c>
      <c r="EZ21" s="108">
        <f t="shared" si="91"/>
        <v>115488.781359884</v>
      </c>
      <c r="FA21" s="108">
        <f t="shared" si="91"/>
        <v>104211.98714341583</v>
      </c>
      <c r="FB21" s="108">
        <f t="shared" si="92"/>
        <v>104225.77701462756</v>
      </c>
      <c r="FC21" s="108">
        <f t="shared" si="92"/>
        <v>104239.56871058665</v>
      </c>
      <c r="FD21" s="108">
        <f t="shared" si="92"/>
        <v>104253.36223153456</v>
      </c>
      <c r="FE21" s="108">
        <f t="shared" si="92"/>
        <v>104267.15757771277</v>
      </c>
    </row>
    <row r="22" spans="1:161" ht="15.75" x14ac:dyDescent="0.25">
      <c r="A22" s="47" t="s">
        <v>181</v>
      </c>
      <c r="B22" s="12">
        <f>'Urb proj of all 25 ARs '!T22</f>
        <v>262199.12766951247</v>
      </c>
      <c r="C22" s="12">
        <f>'Urb proj of all 25 ARs '!U22</f>
        <v>264009.39750575693</v>
      </c>
      <c r="D22" s="100">
        <f t="shared" si="10"/>
        <v>6.9041794773863994E-3</v>
      </c>
      <c r="E22" s="101">
        <f t="shared" si="11"/>
        <v>1.3232519204109394E-4</v>
      </c>
      <c r="F22" s="69">
        <f t="shared" si="12"/>
        <v>262233.82321943436</v>
      </c>
      <c r="G22" s="69">
        <f t="shared" si="13"/>
        <v>262268.52336045157</v>
      </c>
      <c r="H22" s="69">
        <f>G22*(1+$E$22)</f>
        <v>262303.22809317155</v>
      </c>
      <c r="I22" s="69">
        <f t="shared" ref="I22:BD22" si="98">H22*(1+$E$22)</f>
        <v>262337.937418202</v>
      </c>
      <c r="J22" s="69">
        <f t="shared" si="98"/>
        <v>262372.65133615053</v>
      </c>
      <c r="K22" s="69">
        <f t="shared" si="98"/>
        <v>262407.36984762491</v>
      </c>
      <c r="L22" s="69">
        <f t="shared" si="98"/>
        <v>262442.09295323299</v>
      </c>
      <c r="M22" s="69">
        <f t="shared" si="98"/>
        <v>262476.82065358269</v>
      </c>
      <c r="N22" s="69">
        <f t="shared" si="98"/>
        <v>262511.55294928199</v>
      </c>
      <c r="O22" s="69">
        <f t="shared" si="98"/>
        <v>262546.28984093899</v>
      </c>
      <c r="P22" s="69">
        <f t="shared" si="98"/>
        <v>262581.03132916189</v>
      </c>
      <c r="Q22" s="69">
        <f t="shared" si="98"/>
        <v>262615.77741455886</v>
      </c>
      <c r="R22" s="69">
        <f t="shared" si="98"/>
        <v>262650.52809773828</v>
      </c>
      <c r="S22" s="69">
        <f t="shared" si="98"/>
        <v>262685.28337930853</v>
      </c>
      <c r="T22" s="69">
        <f t="shared" si="98"/>
        <v>262720.04325987806</v>
      </c>
      <c r="U22" s="69">
        <f t="shared" si="98"/>
        <v>262754.80774005549</v>
      </c>
      <c r="V22" s="69">
        <f t="shared" si="98"/>
        <v>262789.57682044944</v>
      </c>
      <c r="W22" s="69">
        <f t="shared" si="98"/>
        <v>262824.35050166858</v>
      </c>
      <c r="X22" s="69">
        <f t="shared" si="98"/>
        <v>262859.12878432177</v>
      </c>
      <c r="Y22" s="69">
        <f t="shared" si="98"/>
        <v>262893.91166901792</v>
      </c>
      <c r="Z22" s="69">
        <f t="shared" si="98"/>
        <v>262928.69915636594</v>
      </c>
      <c r="AA22" s="69">
        <f t="shared" si="98"/>
        <v>262963.49124697491</v>
      </c>
      <c r="AB22" s="69">
        <f t="shared" si="98"/>
        <v>262998.28794145398</v>
      </c>
      <c r="AC22" s="69">
        <f t="shared" si="98"/>
        <v>263033.08924041229</v>
      </c>
      <c r="AD22" s="69">
        <f t="shared" si="98"/>
        <v>263067.89514445921</v>
      </c>
      <c r="AE22" s="69">
        <f t="shared" si="98"/>
        <v>263102.70565420407</v>
      </c>
      <c r="AF22" s="69">
        <f t="shared" si="98"/>
        <v>263137.52077025629</v>
      </c>
      <c r="AG22" s="69">
        <f t="shared" si="98"/>
        <v>263172.34049322543</v>
      </c>
      <c r="AH22" s="69">
        <f t="shared" si="98"/>
        <v>263207.1648237211</v>
      </c>
      <c r="AI22" s="69">
        <f t="shared" si="98"/>
        <v>263241.99376235297</v>
      </c>
      <c r="AJ22" s="69">
        <f t="shared" si="98"/>
        <v>263276.82730973087</v>
      </c>
      <c r="AK22" s="69">
        <f t="shared" si="98"/>
        <v>263311.66546646459</v>
      </c>
      <c r="AL22" s="69">
        <f t="shared" si="98"/>
        <v>263346.50823316409</v>
      </c>
      <c r="AM22" s="69">
        <f t="shared" si="98"/>
        <v>263381.35561043938</v>
      </c>
      <c r="AN22" s="69">
        <f t="shared" si="98"/>
        <v>263416.2075989006</v>
      </c>
      <c r="AO22" s="69">
        <f t="shared" si="98"/>
        <v>263451.06419915787</v>
      </c>
      <c r="AP22" s="69">
        <f t="shared" si="98"/>
        <v>263485.92541182146</v>
      </c>
      <c r="AQ22" s="69">
        <f t="shared" si="98"/>
        <v>263520.79123750172</v>
      </c>
      <c r="AR22" s="69">
        <f t="shared" si="98"/>
        <v>263555.66167680902</v>
      </c>
      <c r="AS22" s="69">
        <f t="shared" si="98"/>
        <v>263590.5367303539</v>
      </c>
      <c r="AT22" s="69">
        <f t="shared" si="98"/>
        <v>263625.41639874695</v>
      </c>
      <c r="AU22" s="69">
        <f t="shared" si="98"/>
        <v>263660.30068259884</v>
      </c>
      <c r="AV22" s="69">
        <f t="shared" si="98"/>
        <v>263695.18958252028</v>
      </c>
      <c r="AW22" s="69">
        <f t="shared" si="98"/>
        <v>263730.0830991221</v>
      </c>
      <c r="AX22" s="69">
        <f t="shared" si="98"/>
        <v>263764.98123301519</v>
      </c>
      <c r="AY22" s="69">
        <f t="shared" si="98"/>
        <v>263799.88398481056</v>
      </c>
      <c r="AZ22" s="69">
        <f t="shared" si="98"/>
        <v>263834.79135511926</v>
      </c>
      <c r="BA22" s="69">
        <f t="shared" si="98"/>
        <v>263869.70334455243</v>
      </c>
      <c r="BB22" s="69">
        <f t="shared" si="98"/>
        <v>263904.6199537213</v>
      </c>
      <c r="BC22" s="69">
        <f t="shared" si="98"/>
        <v>263939.54118323722</v>
      </c>
      <c r="BD22" s="69">
        <f t="shared" si="98"/>
        <v>263974.46703371155</v>
      </c>
      <c r="BE22" s="69">
        <f>BD22*(1+$E$22)</f>
        <v>264009.39750575571</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295814.27631639189</v>
      </c>
      <c r="DG22" s="108">
        <f t="shared" si="15"/>
        <v>295853.41999731399</v>
      </c>
      <c r="DH22" s="108">
        <f t="shared" si="15"/>
        <v>295892.56885793112</v>
      </c>
      <c r="DI22" s="108">
        <f t="shared" si="15"/>
        <v>295931.7228989288</v>
      </c>
      <c r="DJ22" s="108">
        <f t="shared" si="15"/>
        <v>323942.56273165491</v>
      </c>
      <c r="DK22" s="108">
        <f t="shared" si="15"/>
        <v>323985.42849347863</v>
      </c>
      <c r="DL22" s="108">
        <f t="shared" si="15"/>
        <v>324028.29992752254</v>
      </c>
      <c r="DM22" s="108">
        <f t="shared" si="15"/>
        <v>324071.17703453719</v>
      </c>
      <c r="DN22" s="108">
        <f t="shared" si="15"/>
        <v>286122.54301374633</v>
      </c>
      <c r="DO22" s="108">
        <f t="shared" si="15"/>
        <v>286160.40423419792</v>
      </c>
      <c r="DP22" s="108">
        <f t="shared" si="15"/>
        <v>286198.27046464279</v>
      </c>
      <c r="DQ22" s="108">
        <f t="shared" si="15"/>
        <v>286236.14170574385</v>
      </c>
      <c r="DR22" s="108">
        <f t="shared" si="15"/>
        <v>286274.01795816416</v>
      </c>
      <c r="DS22" s="108">
        <f t="shared" si="15"/>
        <v>291014.83521509753</v>
      </c>
      <c r="DT22" s="108">
        <f t="shared" si="15"/>
        <v>291053.34380905417</v>
      </c>
      <c r="DU22" s="108">
        <f t="shared" si="15"/>
        <v>291091.85749866796</v>
      </c>
      <c r="DV22" s="108">
        <f t="shared" si="90"/>
        <v>291130.3762846131</v>
      </c>
      <c r="DW22" s="108">
        <f t="shared" si="90"/>
        <v>288160.54626374843</v>
      </c>
      <c r="DX22" s="108">
        <f t="shared" si="90"/>
        <v>288198.67716337141</v>
      </c>
      <c r="DY22" s="108">
        <f t="shared" si="90"/>
        <v>288236.81310867303</v>
      </c>
      <c r="DZ22" s="108">
        <f t="shared" si="90"/>
        <v>288274.95410032093</v>
      </c>
      <c r="EA22" s="108">
        <f t="shared" si="90"/>
        <v>301812.41889053449</v>
      </c>
      <c r="EB22" s="108">
        <f t="shared" si="90"/>
        <v>301852.3562768246</v>
      </c>
      <c r="EC22" s="108">
        <f t="shared" si="90"/>
        <v>301892.29894783697</v>
      </c>
      <c r="ED22" s="108">
        <f t="shared" si="90"/>
        <v>301932.24690427101</v>
      </c>
      <c r="EE22" s="108">
        <f t="shared" si="90"/>
        <v>301972.20014682604</v>
      </c>
      <c r="EF22" s="108">
        <f t="shared" si="90"/>
        <v>302125.01901816798</v>
      </c>
      <c r="EG22" s="108">
        <f t="shared" si="90"/>
        <v>302164.99776932999</v>
      </c>
      <c r="EH22" s="108">
        <f t="shared" si="90"/>
        <v>302204.98181068792</v>
      </c>
      <c r="EI22" s="108">
        <f t="shared" si="90"/>
        <v>302244.97114294174</v>
      </c>
      <c r="EJ22" s="108">
        <f t="shared" si="90"/>
        <v>310490.5725532645</v>
      </c>
      <c r="EK22" s="108">
        <f t="shared" si="90"/>
        <v>310531.65827790456</v>
      </c>
      <c r="EL22" s="108">
        <f t="shared" si="91"/>
        <v>310572.74943922099</v>
      </c>
      <c r="EM22" s="108">
        <f t="shared" si="91"/>
        <v>310613.84603793325</v>
      </c>
      <c r="EN22" s="108">
        <f t="shared" si="91"/>
        <v>335463.84667556419</v>
      </c>
      <c r="EO22" s="108">
        <f t="shared" si="91"/>
        <v>335508.2369934984</v>
      </c>
      <c r="EP22" s="108">
        <f t="shared" si="91"/>
        <v>335552.63318538998</v>
      </c>
      <c r="EQ22" s="108">
        <f t="shared" si="91"/>
        <v>335597.0352520161</v>
      </c>
      <c r="ER22" s="108">
        <f t="shared" si="91"/>
        <v>335641.44319415424</v>
      </c>
      <c r="ES22" s="108">
        <f t="shared" si="91"/>
        <v>318526.00463198754</v>
      </c>
      <c r="ET22" s="108">
        <f t="shared" si="91"/>
        <v>318568.15364672052</v>
      </c>
      <c r="EU22" s="108">
        <f t="shared" si="91"/>
        <v>318610.30823883001</v>
      </c>
      <c r="EV22" s="108">
        <f t="shared" si="91"/>
        <v>318652.46840905404</v>
      </c>
      <c r="EW22" s="108">
        <f t="shared" si="91"/>
        <v>313131.88197475078</v>
      </c>
      <c r="EX22" s="108">
        <f t="shared" si="91"/>
        <v>313173.31721116725</v>
      </c>
      <c r="EY22" s="108">
        <f t="shared" si="91"/>
        <v>313214.75793050934</v>
      </c>
      <c r="EZ22" s="108">
        <f t="shared" si="91"/>
        <v>313256.20413350262</v>
      </c>
      <c r="FA22" s="108">
        <f t="shared" si="91"/>
        <v>291044.5970905103</v>
      </c>
      <c r="FB22" s="108">
        <f t="shared" si="92"/>
        <v>291083.10962271283</v>
      </c>
      <c r="FC22" s="108">
        <f t="shared" si="92"/>
        <v>291121.62725109357</v>
      </c>
      <c r="FD22" s="108">
        <f t="shared" si="92"/>
        <v>291160.14997632691</v>
      </c>
      <c r="FE22" s="108">
        <f t="shared" si="92"/>
        <v>291198.67779908725</v>
      </c>
    </row>
    <row r="23" spans="1:161" ht="15.75" x14ac:dyDescent="0.25">
      <c r="A23" s="47" t="s">
        <v>182</v>
      </c>
      <c r="B23" s="12">
        <f>'Urb proj of all 25 ARs '!T23</f>
        <v>553266.89646999724</v>
      </c>
      <c r="C23" s="12">
        <f>'Urb proj of all 25 ARs '!U23</f>
        <v>557086.75042212277</v>
      </c>
      <c r="D23" s="100">
        <f t="shared" si="10"/>
        <v>6.9041794773865963E-3</v>
      </c>
      <c r="E23" s="101">
        <f t="shared" si="11"/>
        <v>1.3232519204109394E-4</v>
      </c>
      <c r="F23" s="69">
        <f t="shared" si="12"/>
        <v>553340.1076183226</v>
      </c>
      <c r="G23" s="69">
        <f t="shared" si="13"/>
        <v>553413.32845432719</v>
      </c>
      <c r="H23" s="69">
        <f>G23*(1+$E$23)</f>
        <v>553486.55897929298</v>
      </c>
      <c r="I23" s="69">
        <f t="shared" ref="I23:BE23" si="99">H23*(1+$E$23)</f>
        <v>553559.79919450206</v>
      </c>
      <c r="J23" s="69">
        <f t="shared" si="99"/>
        <v>553633.04910123674</v>
      </c>
      <c r="K23" s="69">
        <f t="shared" si="99"/>
        <v>553706.30870077934</v>
      </c>
      <c r="L23" s="69">
        <f t="shared" si="99"/>
        <v>553779.57799441251</v>
      </c>
      <c r="M23" s="69">
        <f t="shared" si="99"/>
        <v>553852.85698341904</v>
      </c>
      <c r="N23" s="69">
        <f t="shared" si="99"/>
        <v>553926.14566908183</v>
      </c>
      <c r="O23" s="69">
        <f t="shared" si="99"/>
        <v>553999.44405268412</v>
      </c>
      <c r="P23" s="69">
        <f t="shared" si="99"/>
        <v>554072.75213550904</v>
      </c>
      <c r="Q23" s="69">
        <f t="shared" si="99"/>
        <v>554146.06991884008</v>
      </c>
      <c r="R23" s="69">
        <f t="shared" si="99"/>
        <v>554219.39740396093</v>
      </c>
      <c r="S23" s="69">
        <f t="shared" si="99"/>
        <v>554292.73459215532</v>
      </c>
      <c r="T23" s="69">
        <f t="shared" si="99"/>
        <v>554366.08148470719</v>
      </c>
      <c r="U23" s="69">
        <f t="shared" si="99"/>
        <v>554439.43808290071</v>
      </c>
      <c r="V23" s="69">
        <f t="shared" si="99"/>
        <v>554512.80438802019</v>
      </c>
      <c r="W23" s="69">
        <f t="shared" si="99"/>
        <v>554586.18040135002</v>
      </c>
      <c r="X23" s="69">
        <f t="shared" si="99"/>
        <v>554659.56612417498</v>
      </c>
      <c r="Y23" s="69">
        <f t="shared" si="99"/>
        <v>554732.96155777981</v>
      </c>
      <c r="Z23" s="69">
        <f t="shared" si="99"/>
        <v>554806.36670344952</v>
      </c>
      <c r="AA23" s="69">
        <f t="shared" si="99"/>
        <v>554879.7815624692</v>
      </c>
      <c r="AB23" s="69">
        <f t="shared" si="99"/>
        <v>554953.20613612421</v>
      </c>
      <c r="AC23" s="69">
        <f t="shared" si="99"/>
        <v>555026.6404257</v>
      </c>
      <c r="AD23" s="69">
        <f t="shared" si="99"/>
        <v>555100.08443248225</v>
      </c>
      <c r="AE23" s="69">
        <f t="shared" si="99"/>
        <v>555173.53815775679</v>
      </c>
      <c r="AF23" s="69">
        <f t="shared" si="99"/>
        <v>555247.00160280964</v>
      </c>
      <c r="AG23" s="69">
        <f t="shared" si="99"/>
        <v>555320.47476892697</v>
      </c>
      <c r="AH23" s="69">
        <f t="shared" si="99"/>
        <v>555393.95765739516</v>
      </c>
      <c r="AI23" s="69">
        <f t="shared" si="99"/>
        <v>555467.45026950061</v>
      </c>
      <c r="AJ23" s="69">
        <f t="shared" si="99"/>
        <v>555540.95260653005</v>
      </c>
      <c r="AK23" s="69">
        <f t="shared" si="99"/>
        <v>555614.46466977044</v>
      </c>
      <c r="AL23" s="69">
        <f t="shared" si="99"/>
        <v>555687.98646050866</v>
      </c>
      <c r="AM23" s="69">
        <f t="shared" si="99"/>
        <v>555761.51798003202</v>
      </c>
      <c r="AN23" s="69">
        <f t="shared" si="99"/>
        <v>555835.05922962783</v>
      </c>
      <c r="AO23" s="69">
        <f t="shared" si="99"/>
        <v>555908.61021058355</v>
      </c>
      <c r="AP23" s="69">
        <f t="shared" si="99"/>
        <v>555982.17092418694</v>
      </c>
      <c r="AQ23" s="69">
        <f t="shared" si="99"/>
        <v>556055.74137172592</v>
      </c>
      <c r="AR23" s="69">
        <f t="shared" si="99"/>
        <v>556129.3215544885</v>
      </c>
      <c r="AS23" s="69">
        <f t="shared" si="99"/>
        <v>556202.91147376283</v>
      </c>
      <c r="AT23" s="69">
        <f t="shared" si="99"/>
        <v>556276.51113083737</v>
      </c>
      <c r="AU23" s="69">
        <f t="shared" si="99"/>
        <v>556350.12052700075</v>
      </c>
      <c r="AV23" s="69">
        <f t="shared" si="99"/>
        <v>556423.73966354155</v>
      </c>
      <c r="AW23" s="69">
        <f t="shared" si="99"/>
        <v>556497.36854174873</v>
      </c>
      <c r="AX23" s="69">
        <f t="shared" si="99"/>
        <v>556571.00716291135</v>
      </c>
      <c r="AY23" s="69">
        <f t="shared" si="99"/>
        <v>556644.65552831872</v>
      </c>
      <c r="AZ23" s="69">
        <f t="shared" si="99"/>
        <v>556718.31363926013</v>
      </c>
      <c r="BA23" s="69">
        <f t="shared" si="99"/>
        <v>556791.98149702523</v>
      </c>
      <c r="BB23" s="69">
        <f t="shared" si="99"/>
        <v>556865.6591029038</v>
      </c>
      <c r="BC23" s="69">
        <f t="shared" si="99"/>
        <v>556939.3464581857</v>
      </c>
      <c r="BD23" s="69">
        <f t="shared" si="99"/>
        <v>557013.04356416105</v>
      </c>
      <c r="BE23" s="69">
        <f t="shared" si="99"/>
        <v>557086.75042212009</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515843.89594109467</v>
      </c>
      <c r="DG23" s="108">
        <f t="shared" si="15"/>
        <v>515912.15508368821</v>
      </c>
      <c r="DH23" s="108">
        <f t="shared" si="15"/>
        <v>515980.42325868597</v>
      </c>
      <c r="DI23" s="108">
        <f t="shared" si="15"/>
        <v>516048.70046728314</v>
      </c>
      <c r="DJ23" s="108">
        <f t="shared" si="15"/>
        <v>556607.32940739021</v>
      </c>
      <c r="DK23" s="108">
        <f t="shared" si="15"/>
        <v>556680.98257914546</v>
      </c>
      <c r="DL23" s="108">
        <f t="shared" si="15"/>
        <v>556754.64549707086</v>
      </c>
      <c r="DM23" s="108">
        <f t="shared" si="15"/>
        <v>556828.31816245604</v>
      </c>
      <c r="DN23" s="108">
        <f t="shared" si="15"/>
        <v>493744.13824125507</v>
      </c>
      <c r="DO23" s="108">
        <f t="shared" si="15"/>
        <v>493809.47302916704</v>
      </c>
      <c r="DP23" s="108">
        <f t="shared" si="15"/>
        <v>493874.81646251731</v>
      </c>
      <c r="DQ23" s="108">
        <f t="shared" si="15"/>
        <v>493940.16854244994</v>
      </c>
      <c r="DR23" s="108">
        <f t="shared" si="15"/>
        <v>494005.5292701092</v>
      </c>
      <c r="DS23" s="108">
        <f t="shared" si="15"/>
        <v>507420.47645392484</v>
      </c>
      <c r="DT23" s="108">
        <f t="shared" si="15"/>
        <v>507487.62096591719</v>
      </c>
      <c r="DU23" s="108">
        <f t="shared" si="15"/>
        <v>507554.77436281997</v>
      </c>
      <c r="DV23" s="108">
        <f t="shared" si="90"/>
        <v>507621.93664580886</v>
      </c>
      <c r="DW23" s="108">
        <f t="shared" si="90"/>
        <v>502883.66149092017</v>
      </c>
      <c r="DX23" s="108">
        <f t="shared" si="90"/>
        <v>502950.20566800132</v>
      </c>
      <c r="DY23" s="108">
        <f t="shared" si="90"/>
        <v>503016.75865055347</v>
      </c>
      <c r="DZ23" s="108">
        <f t="shared" si="90"/>
        <v>503083.32043974183</v>
      </c>
      <c r="EA23" s="108">
        <f t="shared" si="90"/>
        <v>524429.01246916025</v>
      </c>
      <c r="EB23" s="108">
        <f t="shared" si="90"/>
        <v>524498.40763894725</v>
      </c>
      <c r="EC23" s="108">
        <f t="shared" si="90"/>
        <v>524567.8119914633</v>
      </c>
      <c r="ED23" s="108">
        <f t="shared" si="90"/>
        <v>524637.22552792367</v>
      </c>
      <c r="EE23" s="108">
        <f t="shared" si="90"/>
        <v>524706.6482495435</v>
      </c>
      <c r="EF23" s="108">
        <f t="shared" si="90"/>
        <v>504138.21659883327</v>
      </c>
      <c r="EG23" s="108">
        <f t="shared" si="90"/>
        <v>504204.92678515997</v>
      </c>
      <c r="EH23" s="108">
        <f t="shared" si="90"/>
        <v>504271.6457989249</v>
      </c>
      <c r="EI23" s="108">
        <f t="shared" si="90"/>
        <v>504338.37364129612</v>
      </c>
      <c r="EJ23" s="108">
        <f t="shared" si="90"/>
        <v>509038.08640209778</v>
      </c>
      <c r="EK23" s="108">
        <f t="shared" si="90"/>
        <v>509105.44496463722</v>
      </c>
      <c r="EL23" s="108">
        <f t="shared" si="91"/>
        <v>509172.8124404113</v>
      </c>
      <c r="EM23" s="108">
        <f t="shared" si="91"/>
        <v>509240.1888305996</v>
      </c>
      <c r="EN23" s="108">
        <f t="shared" si="91"/>
        <v>543063.11979343952</v>
      </c>
      <c r="EO23" s="108">
        <f t="shared" si="91"/>
        <v>543134.98072505661</v>
      </c>
      <c r="EP23" s="108">
        <f t="shared" si="91"/>
        <v>543206.85116568522</v>
      </c>
      <c r="EQ23" s="108">
        <f t="shared" si="91"/>
        <v>543278.7311165838</v>
      </c>
      <c r="ER23" s="108">
        <f t="shared" si="91"/>
        <v>543350.62057901057</v>
      </c>
      <c r="ES23" s="108">
        <f t="shared" si="91"/>
        <v>535506.61267719162</v>
      </c>
      <c r="ET23" s="108">
        <f t="shared" si="91"/>
        <v>535577.47369255335</v>
      </c>
      <c r="EU23" s="108">
        <f t="shared" si="91"/>
        <v>535648.34408461268</v>
      </c>
      <c r="EV23" s="108">
        <f t="shared" si="91"/>
        <v>535719.22385461011</v>
      </c>
      <c r="EW23" s="108">
        <f t="shared" si="91"/>
        <v>533453.69402932678</v>
      </c>
      <c r="EX23" s="108">
        <f t="shared" si="91"/>
        <v>533524.28339183412</v>
      </c>
      <c r="EY23" s="108">
        <f t="shared" si="91"/>
        <v>533594.88209509256</v>
      </c>
      <c r="EZ23" s="108">
        <f t="shared" si="91"/>
        <v>533665.49014033796</v>
      </c>
      <c r="FA23" s="108">
        <f t="shared" si="91"/>
        <v>502346.89859329571</v>
      </c>
      <c r="FB23" s="108">
        <f t="shared" si="92"/>
        <v>502413.37174312334</v>
      </c>
      <c r="FC23" s="108">
        <f t="shared" si="92"/>
        <v>502479.85368902324</v>
      </c>
      <c r="FD23" s="108">
        <f t="shared" si="92"/>
        <v>502546.34443215944</v>
      </c>
      <c r="FE23" s="108">
        <f t="shared" si="92"/>
        <v>502612.843973696</v>
      </c>
    </row>
    <row r="24" spans="1:161" ht="15.75" x14ac:dyDescent="0.25">
      <c r="A24" s="47" t="s">
        <v>183</v>
      </c>
      <c r="B24" s="12">
        <f>'Urb proj of all 25 ARs '!T24</f>
        <v>285763.54674292856</v>
      </c>
      <c r="C24" s="12">
        <f>'Urb proj of all 25 ARs '!U24</f>
        <v>287736.50955773628</v>
      </c>
      <c r="D24" s="100">
        <f t="shared" si="10"/>
        <v>6.9041794773865425E-3</v>
      </c>
      <c r="E24" s="101">
        <f t="shared" si="11"/>
        <v>1.3232519204109394E-4</v>
      </c>
      <c r="F24" s="69">
        <f t="shared" si="12"/>
        <v>285801.36045912968</v>
      </c>
      <c r="G24" s="69">
        <f t="shared" si="13"/>
        <v>285839.17917903804</v>
      </c>
      <c r="H24" s="69">
        <f>G24*(1+$E$24)</f>
        <v>285877.00290331576</v>
      </c>
      <c r="I24" s="69">
        <f t="shared" ref="I24:BD24" si="100">H24*(1+$E$24)</f>
        <v>285914.83163262508</v>
      </c>
      <c r="J24" s="69">
        <f t="shared" si="100"/>
        <v>285952.66536762827</v>
      </c>
      <c r="K24" s="69">
        <f t="shared" si="100"/>
        <v>285990.50410898769</v>
      </c>
      <c r="L24" s="69">
        <f t="shared" si="100"/>
        <v>286028.34785736585</v>
      </c>
      <c r="M24" s="69">
        <f t="shared" si="100"/>
        <v>286066.19661342527</v>
      </c>
      <c r="N24" s="69">
        <f t="shared" si="100"/>
        <v>286104.05037782859</v>
      </c>
      <c r="O24" s="69">
        <f t="shared" si="100"/>
        <v>286141.90915123856</v>
      </c>
      <c r="P24" s="69">
        <f t="shared" si="100"/>
        <v>286179.772934318</v>
      </c>
      <c r="Q24" s="69">
        <f t="shared" si="100"/>
        <v>286217.64172772982</v>
      </c>
      <c r="R24" s="69">
        <f t="shared" si="100"/>
        <v>286255.51553213701</v>
      </c>
      <c r="S24" s="69">
        <f t="shared" si="100"/>
        <v>286293.39434820262</v>
      </c>
      <c r="T24" s="69">
        <f t="shared" si="100"/>
        <v>286331.27817658987</v>
      </c>
      <c r="U24" s="69">
        <f t="shared" si="100"/>
        <v>286369.16701796197</v>
      </c>
      <c r="V24" s="69">
        <f t="shared" si="100"/>
        <v>286407.06087298226</v>
      </c>
      <c r="W24" s="69">
        <f t="shared" si="100"/>
        <v>286444.95974231418</v>
      </c>
      <c r="X24" s="69">
        <f t="shared" si="100"/>
        <v>286482.86362662131</v>
      </c>
      <c r="Y24" s="69">
        <f t="shared" si="100"/>
        <v>286520.77252656716</v>
      </c>
      <c r="Z24" s="69">
        <f t="shared" si="100"/>
        <v>286558.68644281552</v>
      </c>
      <c r="AA24" s="69">
        <f t="shared" si="100"/>
        <v>286596.60537603009</v>
      </c>
      <c r="AB24" s="69">
        <f t="shared" si="100"/>
        <v>286634.52932687482</v>
      </c>
      <c r="AC24" s="69">
        <f t="shared" si="100"/>
        <v>286672.45829601359</v>
      </c>
      <c r="AD24" s="69">
        <f t="shared" si="100"/>
        <v>286710.39228411048</v>
      </c>
      <c r="AE24" s="69">
        <f t="shared" si="100"/>
        <v>286748.33129182964</v>
      </c>
      <c r="AF24" s="69">
        <f t="shared" si="100"/>
        <v>286786.27531983529</v>
      </c>
      <c r="AG24" s="69">
        <f t="shared" si="100"/>
        <v>286824.22436879174</v>
      </c>
      <c r="AH24" s="69">
        <f t="shared" si="100"/>
        <v>286862.17843936337</v>
      </c>
      <c r="AI24" s="69">
        <f t="shared" si="100"/>
        <v>286900.13753221469</v>
      </c>
      <c r="AJ24" s="69">
        <f t="shared" si="100"/>
        <v>286938.10164801026</v>
      </c>
      <c r="AK24" s="69">
        <f t="shared" si="100"/>
        <v>286976.07078741473</v>
      </c>
      <c r="AL24" s="69">
        <f t="shared" si="100"/>
        <v>287014.04495109286</v>
      </c>
      <c r="AM24" s="69">
        <f t="shared" si="100"/>
        <v>287052.02413970948</v>
      </c>
      <c r="AN24" s="69">
        <f t="shared" si="100"/>
        <v>287090.00835392956</v>
      </c>
      <c r="AO24" s="69">
        <f t="shared" si="100"/>
        <v>287127.99759441806</v>
      </c>
      <c r="AP24" s="69">
        <f t="shared" si="100"/>
        <v>287165.99186184013</v>
      </c>
      <c r="AQ24" s="69">
        <f t="shared" si="100"/>
        <v>287203.99115686089</v>
      </c>
      <c r="AR24" s="69">
        <f t="shared" si="100"/>
        <v>287241.99548014568</v>
      </c>
      <c r="AS24" s="69">
        <f t="shared" si="100"/>
        <v>287280.00483235985</v>
      </c>
      <c r="AT24" s="69">
        <f t="shared" si="100"/>
        <v>287318.01921416883</v>
      </c>
      <c r="AU24" s="69">
        <f t="shared" si="100"/>
        <v>287356.03862623824</v>
      </c>
      <c r="AV24" s="69">
        <f t="shared" si="100"/>
        <v>287394.06306923361</v>
      </c>
      <c r="AW24" s="69">
        <f t="shared" si="100"/>
        <v>287432.09254382073</v>
      </c>
      <c r="AX24" s="69">
        <f t="shared" si="100"/>
        <v>287470.12705066538</v>
      </c>
      <c r="AY24" s="69">
        <f t="shared" si="100"/>
        <v>287508.16659043345</v>
      </c>
      <c r="AZ24" s="69">
        <f t="shared" si="100"/>
        <v>287546.2111637909</v>
      </c>
      <c r="BA24" s="69">
        <f t="shared" si="100"/>
        <v>287584.26077140385</v>
      </c>
      <c r="BB24" s="69">
        <f t="shared" si="100"/>
        <v>287622.31541393843</v>
      </c>
      <c r="BC24" s="69">
        <f t="shared" si="100"/>
        <v>287660.37509206089</v>
      </c>
      <c r="BD24" s="69">
        <f t="shared" si="100"/>
        <v>287698.43980643759</v>
      </c>
      <c r="BE24" s="69">
        <f>BD24*(1+$E$24)</f>
        <v>287736.50955773488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263798.93694456422</v>
      </c>
      <c r="DG24" s="108">
        <f t="shared" si="15"/>
        <v>263833.84418955562</v>
      </c>
      <c r="DH24" s="108">
        <f t="shared" si="15"/>
        <v>263868.75605365494</v>
      </c>
      <c r="DI24" s="108">
        <f t="shared" si="15"/>
        <v>263903.67253747338</v>
      </c>
      <c r="DJ24" s="108">
        <f t="shared" si="15"/>
        <v>284912.84573582577</v>
      </c>
      <c r="DK24" s="108">
        <f t="shared" si="15"/>
        <v>284950.54688285274</v>
      </c>
      <c r="DL24" s="108">
        <f t="shared" si="15"/>
        <v>284988.2530186912</v>
      </c>
      <c r="DM24" s="108">
        <f t="shared" si="15"/>
        <v>285025.96414400137</v>
      </c>
      <c r="DN24" s="108">
        <f t="shared" si="15"/>
        <v>252743.86716452686</v>
      </c>
      <c r="DO24" s="108">
        <f t="shared" si="15"/>
        <v>252777.31154528662</v>
      </c>
      <c r="DP24" s="108">
        <f t="shared" si="15"/>
        <v>252810.76035158045</v>
      </c>
      <c r="DQ24" s="108">
        <f t="shared" si="15"/>
        <v>252844.21358399405</v>
      </c>
      <c r="DR24" s="108">
        <f t="shared" si="15"/>
        <v>252877.67124311306</v>
      </c>
      <c r="DS24" s="108">
        <f t="shared" si="15"/>
        <v>261815.98664079077</v>
      </c>
      <c r="DT24" s="108">
        <f t="shared" si="15"/>
        <v>261850.63149150246</v>
      </c>
      <c r="DU24" s="108">
        <f t="shared" si="15"/>
        <v>261885.28092660065</v>
      </c>
      <c r="DV24" s="108">
        <f t="shared" si="90"/>
        <v>261919.934946692</v>
      </c>
      <c r="DW24" s="108">
        <f t="shared" si="90"/>
        <v>257400.83408430146</v>
      </c>
      <c r="DX24" s="108">
        <f t="shared" si="90"/>
        <v>257434.89469910323</v>
      </c>
      <c r="DY24" s="108">
        <f t="shared" si="90"/>
        <v>257468.95982098233</v>
      </c>
      <c r="DZ24" s="108">
        <f t="shared" si="90"/>
        <v>257503.02945053531</v>
      </c>
      <c r="EA24" s="108">
        <f t="shared" si="90"/>
        <v>267042.03101754491</v>
      </c>
      <c r="EB24" s="108">
        <f t="shared" si="90"/>
        <v>267077.36740558239</v>
      </c>
      <c r="EC24" s="108">
        <f t="shared" si="90"/>
        <v>267112.70846951415</v>
      </c>
      <c r="ED24" s="108">
        <f t="shared" si="90"/>
        <v>267148.05420995894</v>
      </c>
      <c r="EE24" s="108">
        <f t="shared" si="90"/>
        <v>267183.40462753567</v>
      </c>
      <c r="EF24" s="108">
        <f t="shared" si="90"/>
        <v>259181.59459370593</v>
      </c>
      <c r="EG24" s="108">
        <f t="shared" si="90"/>
        <v>259215.89084798406</v>
      </c>
      <c r="EH24" s="108">
        <f t="shared" si="90"/>
        <v>259250.19164052064</v>
      </c>
      <c r="EI24" s="108">
        <f t="shared" si="90"/>
        <v>259284.49697191617</v>
      </c>
      <c r="EJ24" s="108">
        <f t="shared" si="90"/>
        <v>261610.0435266498</v>
      </c>
      <c r="EK24" s="108">
        <f t="shared" si="90"/>
        <v>261644.66112589932</v>
      </c>
      <c r="EL24" s="108">
        <f t="shared" si="91"/>
        <v>261679.28330592933</v>
      </c>
      <c r="EM24" s="108">
        <f t="shared" si="91"/>
        <v>261713.91006734595</v>
      </c>
      <c r="EN24" s="108">
        <f t="shared" si="91"/>
        <v>281815.1679764436</v>
      </c>
      <c r="EO24" s="108">
        <f t="shared" si="91"/>
        <v>281852.45922266616</v>
      </c>
      <c r="EP24" s="108">
        <f t="shared" si="91"/>
        <v>281889.75540346012</v>
      </c>
      <c r="EQ24" s="108">
        <f t="shared" si="91"/>
        <v>281927.05651947827</v>
      </c>
      <c r="ER24" s="108">
        <f t="shared" si="91"/>
        <v>281964.36257137376</v>
      </c>
      <c r="ES24" s="108">
        <f t="shared" si="91"/>
        <v>275886.09197388409</v>
      </c>
      <c r="ET24" s="108">
        <f t="shared" si="91"/>
        <v>275922.598653986</v>
      </c>
      <c r="EU24" s="108">
        <f t="shared" si="91"/>
        <v>275959.11016484135</v>
      </c>
      <c r="EV24" s="108">
        <f t="shared" si="91"/>
        <v>275995.62650708942</v>
      </c>
      <c r="EW24" s="108">
        <f t="shared" si="91"/>
        <v>276139.83473718836</v>
      </c>
      <c r="EX24" s="108">
        <f t="shared" si="91"/>
        <v>276176.37499385013</v>
      </c>
      <c r="EY24" s="108">
        <f t="shared" si="91"/>
        <v>276212.92008570844</v>
      </c>
      <c r="EZ24" s="108">
        <f t="shared" si="91"/>
        <v>276249.47001340298</v>
      </c>
      <c r="FA24" s="108">
        <f t="shared" si="91"/>
        <v>254824.11368602357</v>
      </c>
      <c r="FB24" s="108">
        <f t="shared" si="92"/>
        <v>254857.83333580379</v>
      </c>
      <c r="FC24" s="108">
        <f t="shared" si="92"/>
        <v>254891.55744754313</v>
      </c>
      <c r="FD24" s="108">
        <f t="shared" si="92"/>
        <v>254925.28602183206</v>
      </c>
      <c r="FE24" s="108">
        <f t="shared" si="92"/>
        <v>254959.01905926102</v>
      </c>
    </row>
    <row r="25" spans="1:161" ht="15.75" x14ac:dyDescent="0.25">
      <c r="A25" s="47" t="s">
        <v>189</v>
      </c>
      <c r="B25" s="12">
        <f>'Urb proj of all 25 ARs '!T25</f>
        <v>167891.90756278139</v>
      </c>
      <c r="C25" s="12">
        <f>'Urb proj of all 25 ARs '!U25</f>
        <v>169051.06342539564</v>
      </c>
      <c r="D25" s="100">
        <f t="shared" si="10"/>
        <v>6.9041794773866422E-3</v>
      </c>
      <c r="E25" s="101">
        <f t="shared" si="11"/>
        <v>1.3232519204109394E-4</v>
      </c>
      <c r="F25" s="69">
        <f t="shared" si="12"/>
        <v>167914.12389169176</v>
      </c>
      <c r="G25" s="69">
        <f t="shared" si="13"/>
        <v>167936.34316038215</v>
      </c>
      <c r="H25" s="69">
        <f>G25*(1+$E$25)</f>
        <v>167958.56536924152</v>
      </c>
      <c r="I25" s="69">
        <f t="shared" ref="I25:BE25" si="101">H25*(1+$E$25)</f>
        <v>167980.79051865896</v>
      </c>
      <c r="J25" s="69">
        <f t="shared" si="101"/>
        <v>168003.01860902357</v>
      </c>
      <c r="K25" s="69">
        <f t="shared" si="101"/>
        <v>168025.24964072448</v>
      </c>
      <c r="L25" s="69">
        <f t="shared" si="101"/>
        <v>168047.48361415093</v>
      </c>
      <c r="M25" s="69">
        <f t="shared" si="101"/>
        <v>168069.72052969219</v>
      </c>
      <c r="N25" s="69">
        <f t="shared" si="101"/>
        <v>168091.96038773758</v>
      </c>
      <c r="O25" s="69">
        <f t="shared" si="101"/>
        <v>168114.20318867645</v>
      </c>
      <c r="P25" s="69">
        <f t="shared" si="101"/>
        <v>168136.44893289823</v>
      </c>
      <c r="Q25" s="69">
        <f t="shared" si="101"/>
        <v>168158.69762079237</v>
      </c>
      <c r="R25" s="69">
        <f t="shared" si="101"/>
        <v>168180.94925274843</v>
      </c>
      <c r="S25" s="69">
        <f t="shared" si="101"/>
        <v>168203.20382915594</v>
      </c>
      <c r="T25" s="69">
        <f t="shared" si="101"/>
        <v>168225.46135040457</v>
      </c>
      <c r="U25" s="69">
        <f t="shared" si="101"/>
        <v>168247.72181688398</v>
      </c>
      <c r="V25" s="69">
        <f t="shared" si="101"/>
        <v>168269.98522898386</v>
      </c>
      <c r="W25" s="69">
        <f t="shared" si="101"/>
        <v>168292.25158709404</v>
      </c>
      <c r="X25" s="69">
        <f t="shared" si="101"/>
        <v>168314.52089160433</v>
      </c>
      <c r="Y25" s="69">
        <f t="shared" si="101"/>
        <v>168336.79314290461</v>
      </c>
      <c r="Z25" s="69">
        <f t="shared" si="101"/>
        <v>168359.06834138485</v>
      </c>
      <c r="AA25" s="69">
        <f t="shared" si="101"/>
        <v>168381.34648743499</v>
      </c>
      <c r="AB25" s="69">
        <f t="shared" si="101"/>
        <v>168403.62758144506</v>
      </c>
      <c r="AC25" s="69">
        <f t="shared" si="101"/>
        <v>168425.91162380521</v>
      </c>
      <c r="AD25" s="69">
        <f t="shared" si="101"/>
        <v>168448.19861490553</v>
      </c>
      <c r="AE25" s="69">
        <f t="shared" si="101"/>
        <v>168470.48855513622</v>
      </c>
      <c r="AF25" s="69">
        <f t="shared" si="101"/>
        <v>168492.78144488754</v>
      </c>
      <c r="AG25" s="69">
        <f t="shared" si="101"/>
        <v>168515.07728454977</v>
      </c>
      <c r="AH25" s="69">
        <f t="shared" si="101"/>
        <v>168537.37607451327</v>
      </c>
      <c r="AI25" s="69">
        <f t="shared" si="101"/>
        <v>168559.67781516843</v>
      </c>
      <c r="AJ25" s="69">
        <f t="shared" si="101"/>
        <v>168581.98250690571</v>
      </c>
      <c r="AK25" s="69">
        <f t="shared" si="101"/>
        <v>168604.29015011562</v>
      </c>
      <c r="AL25" s="69">
        <f t="shared" si="101"/>
        <v>168626.60074518868</v>
      </c>
      <c r="AM25" s="69">
        <f t="shared" si="101"/>
        <v>168648.91429251552</v>
      </c>
      <c r="AN25" s="69">
        <f t="shared" si="101"/>
        <v>168671.23079248681</v>
      </c>
      <c r="AO25" s="69">
        <f t="shared" si="101"/>
        <v>168693.55024549324</v>
      </c>
      <c r="AP25" s="69">
        <f t="shared" si="101"/>
        <v>168715.87265192557</v>
      </c>
      <c r="AQ25" s="69">
        <f t="shared" si="101"/>
        <v>168738.19801217463</v>
      </c>
      <c r="AR25" s="69">
        <f t="shared" si="101"/>
        <v>168760.52632663125</v>
      </c>
      <c r="AS25" s="69">
        <f t="shared" si="101"/>
        <v>168782.85759568639</v>
      </c>
      <c r="AT25" s="69">
        <f t="shared" si="101"/>
        <v>168805.191819731</v>
      </c>
      <c r="AU25" s="69">
        <f t="shared" si="101"/>
        <v>168827.52899915609</v>
      </c>
      <c r="AV25" s="69">
        <f t="shared" si="101"/>
        <v>168849.86913435272</v>
      </c>
      <c r="AW25" s="69">
        <f t="shared" si="101"/>
        <v>168872.21222571202</v>
      </c>
      <c r="AX25" s="69">
        <f t="shared" si="101"/>
        <v>168894.55827362518</v>
      </c>
      <c r="AY25" s="69">
        <f t="shared" si="101"/>
        <v>168916.90727848344</v>
      </c>
      <c r="AZ25" s="69">
        <f t="shared" si="101"/>
        <v>168939.25924067805</v>
      </c>
      <c r="BA25" s="69">
        <f t="shared" si="101"/>
        <v>168961.61416060035</v>
      </c>
      <c r="BB25" s="69">
        <f t="shared" si="101"/>
        <v>168983.97203864172</v>
      </c>
      <c r="BC25" s="69">
        <f t="shared" si="101"/>
        <v>169006.33287519359</v>
      </c>
      <c r="BD25" s="69">
        <f t="shared" si="101"/>
        <v>169028.69667064745</v>
      </c>
      <c r="BE25" s="69">
        <f t="shared" si="101"/>
        <v>169051.06342539485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173341.40511140163</v>
      </c>
      <c r="DG25" s="108">
        <f t="shared" si="15"/>
        <v>173364.34254612168</v>
      </c>
      <c r="DH25" s="108">
        <f t="shared" si="15"/>
        <v>173387.28301604217</v>
      </c>
      <c r="DI25" s="108">
        <f t="shared" si="15"/>
        <v>173410.22652156476</v>
      </c>
      <c r="DJ25" s="108">
        <f t="shared" si="15"/>
        <v>187148.1644562755</v>
      </c>
      <c r="DK25" s="108">
        <f t="shared" si="15"/>
        <v>187172.9288730773</v>
      </c>
      <c r="DL25" s="108">
        <f t="shared" si="15"/>
        <v>187197.69656683534</v>
      </c>
      <c r="DM25" s="108">
        <f t="shared" si="15"/>
        <v>187222.46753798318</v>
      </c>
      <c r="DN25" s="108">
        <f t="shared" si="15"/>
        <v>166063.5119816541</v>
      </c>
      <c r="DO25" s="108">
        <f t="shared" si="15"/>
        <v>166085.48636776808</v>
      </c>
      <c r="DP25" s="108">
        <f t="shared" si="15"/>
        <v>166107.46366164694</v>
      </c>
      <c r="DQ25" s="108">
        <f t="shared" si="15"/>
        <v>166129.44386367541</v>
      </c>
      <c r="DR25" s="108">
        <f t="shared" si="15"/>
        <v>166151.42697423836</v>
      </c>
      <c r="DS25" s="108">
        <f t="shared" si="15"/>
        <v>172362.60430820243</v>
      </c>
      <c r="DT25" s="108">
        <f t="shared" si="15"/>
        <v>172385.41222291824</v>
      </c>
      <c r="DU25" s="108">
        <f t="shared" si="15"/>
        <v>172408.22315569571</v>
      </c>
      <c r="DV25" s="108">
        <f t="shared" si="90"/>
        <v>172431.03710693424</v>
      </c>
      <c r="DW25" s="108">
        <f t="shared" si="90"/>
        <v>169674.91846435107</v>
      </c>
      <c r="DX25" s="108">
        <f t="shared" si="90"/>
        <v>169697.37073052142</v>
      </c>
      <c r="DY25" s="108">
        <f t="shared" si="90"/>
        <v>169719.82596769222</v>
      </c>
      <c r="DZ25" s="108">
        <f t="shared" si="90"/>
        <v>169742.28417625657</v>
      </c>
      <c r="EA25" s="108">
        <f t="shared" si="90"/>
        <v>175444.27699793584</v>
      </c>
      <c r="EB25" s="108">
        <f t="shared" si="90"/>
        <v>175467.4926955821</v>
      </c>
      <c r="EC25" s="108">
        <f t="shared" si="90"/>
        <v>175490.71146525003</v>
      </c>
      <c r="ED25" s="108">
        <f t="shared" si="90"/>
        <v>175513.9333073461</v>
      </c>
      <c r="EE25" s="108">
        <f t="shared" si="90"/>
        <v>175537.15822227686</v>
      </c>
      <c r="EF25" s="108">
        <f t="shared" si="90"/>
        <v>171799.45926761182</v>
      </c>
      <c r="EG25" s="108">
        <f t="shared" si="90"/>
        <v>171822.19266405195</v>
      </c>
      <c r="EH25" s="108">
        <f t="shared" si="90"/>
        <v>171844.92906869316</v>
      </c>
      <c r="EI25" s="108">
        <f t="shared" si="90"/>
        <v>171867.66848193345</v>
      </c>
      <c r="EJ25" s="108">
        <f t="shared" si="90"/>
        <v>173581.6077429787</v>
      </c>
      <c r="EK25" s="108">
        <f t="shared" si="90"/>
        <v>173604.57696255809</v>
      </c>
      <c r="EL25" s="108">
        <f t="shared" si="91"/>
        <v>173627.54922154389</v>
      </c>
      <c r="EM25" s="108">
        <f t="shared" si="91"/>
        <v>173650.52452033822</v>
      </c>
      <c r="EN25" s="108">
        <f t="shared" si="91"/>
        <v>188588.62308548775</v>
      </c>
      <c r="EO25" s="108">
        <f t="shared" si="91"/>
        <v>188613.57811125432</v>
      </c>
      <c r="EP25" s="108">
        <f t="shared" si="91"/>
        <v>188638.53643919944</v>
      </c>
      <c r="EQ25" s="108">
        <f t="shared" si="91"/>
        <v>188663.49806976013</v>
      </c>
      <c r="ER25" s="108">
        <f t="shared" si="91"/>
        <v>188688.46300337336</v>
      </c>
      <c r="ES25" s="108">
        <f t="shared" si="91"/>
        <v>184710.22898962526</v>
      </c>
      <c r="ET25" s="108">
        <f t="shared" si="91"/>
        <v>184734.67080614826</v>
      </c>
      <c r="EU25" s="108">
        <f t="shared" si="91"/>
        <v>184759.11585693934</v>
      </c>
      <c r="EV25" s="108">
        <f t="shared" si="91"/>
        <v>184783.56414242648</v>
      </c>
      <c r="EW25" s="108">
        <f t="shared" si="91"/>
        <v>182109.87401390666</v>
      </c>
      <c r="EX25" s="108">
        <f t="shared" si="91"/>
        <v>182133.97173795811</v>
      </c>
      <c r="EY25" s="108">
        <f t="shared" si="91"/>
        <v>182158.07265074554</v>
      </c>
      <c r="EZ25" s="108">
        <f t="shared" si="91"/>
        <v>182182.1767526909</v>
      </c>
      <c r="FA25" s="108">
        <f t="shared" si="91"/>
        <v>166849.65747083657</v>
      </c>
      <c r="FB25" s="108">
        <f t="shared" si="92"/>
        <v>166871.73588380337</v>
      </c>
      <c r="FC25" s="108">
        <f t="shared" si="92"/>
        <v>166893.81721830042</v>
      </c>
      <c r="FD25" s="108">
        <f t="shared" si="92"/>
        <v>166915.90147471428</v>
      </c>
      <c r="FE25" s="108">
        <f t="shared" si="92"/>
        <v>166937.98865343165</v>
      </c>
    </row>
    <row r="26" spans="1:161" ht="15.75" x14ac:dyDescent="0.25">
      <c r="A26" s="47" t="s">
        <v>190</v>
      </c>
      <c r="B26" s="12">
        <f>'Urb proj of all 25 ARs '!T26</f>
        <v>157520.39574408607</v>
      </c>
      <c r="C26" s="12">
        <f>'Urb proj of all 25 ARs '!U26</f>
        <v>158607.94482765219</v>
      </c>
      <c r="D26" s="100">
        <f t="shared" si="10"/>
        <v>6.9041794773864983E-3</v>
      </c>
      <c r="E26" s="101">
        <f t="shared" si="11"/>
        <v>1.3232519204109394E-4</v>
      </c>
      <c r="F26" s="69">
        <f t="shared" si="12"/>
        <v>157541.23966070329</v>
      </c>
      <c r="G26" s="69">
        <f t="shared" si="13"/>
        <v>157562.08633549578</v>
      </c>
      <c r="H26" s="69">
        <f>G26*(1+$E$26)</f>
        <v>157582.93576882852</v>
      </c>
      <c r="I26" s="69">
        <f t="shared" ref="I26:BE26" si="102">H26*(1+$E$26)</f>
        <v>157603.78796106653</v>
      </c>
      <c r="J26" s="69">
        <f t="shared" si="102"/>
        <v>157624.64291257487</v>
      </c>
      <c r="K26" s="69">
        <f t="shared" si="102"/>
        <v>157645.50062371869</v>
      </c>
      <c r="L26" s="69">
        <f t="shared" si="102"/>
        <v>157666.36109486312</v>
      </c>
      <c r="M26" s="69">
        <f t="shared" si="102"/>
        <v>157687.22432637343</v>
      </c>
      <c r="N26" s="69">
        <f t="shared" si="102"/>
        <v>157708.09031861485</v>
      </c>
      <c r="O26" s="69">
        <f t="shared" si="102"/>
        <v>157728.9590719527</v>
      </c>
      <c r="P26" s="69">
        <f t="shared" si="102"/>
        <v>157749.83058675233</v>
      </c>
      <c r="Q26" s="69">
        <f t="shared" si="102"/>
        <v>157770.70486337919</v>
      </c>
      <c r="R26" s="69">
        <f t="shared" si="102"/>
        <v>157791.5819021987</v>
      </c>
      <c r="S26" s="69">
        <f t="shared" si="102"/>
        <v>157812.46170357638</v>
      </c>
      <c r="T26" s="69">
        <f t="shared" si="102"/>
        <v>157833.34426787778</v>
      </c>
      <c r="U26" s="69">
        <f t="shared" si="102"/>
        <v>157854.22959546853</v>
      </c>
      <c r="V26" s="69">
        <f t="shared" si="102"/>
        <v>157875.11768671425</v>
      </c>
      <c r="W26" s="69">
        <f t="shared" si="102"/>
        <v>157896.00854198064</v>
      </c>
      <c r="X26" s="69">
        <f t="shared" si="102"/>
        <v>157916.90216163348</v>
      </c>
      <c r="Y26" s="69">
        <f t="shared" si="102"/>
        <v>157937.79854603854</v>
      </c>
      <c r="Z26" s="69">
        <f t="shared" si="102"/>
        <v>157958.69769556168</v>
      </c>
      <c r="AA26" s="69">
        <f t="shared" si="102"/>
        <v>157979.59961056881</v>
      </c>
      <c r="AB26" s="69">
        <f t="shared" si="102"/>
        <v>158000.50429142587</v>
      </c>
      <c r="AC26" s="69">
        <f t="shared" si="102"/>
        <v>158021.41173849881</v>
      </c>
      <c r="AD26" s="69">
        <f t="shared" si="102"/>
        <v>158042.3219521537</v>
      </c>
      <c r="AE26" s="69">
        <f t="shared" si="102"/>
        <v>158063.23493275663</v>
      </c>
      <c r="AF26" s="69">
        <f t="shared" si="102"/>
        <v>158084.15068067375</v>
      </c>
      <c r="AG26" s="69">
        <f t="shared" si="102"/>
        <v>158105.06919627122</v>
      </c>
      <c r="AH26" s="69">
        <f t="shared" si="102"/>
        <v>158125.99047991529</v>
      </c>
      <c r="AI26" s="69">
        <f t="shared" si="102"/>
        <v>158146.91453197223</v>
      </c>
      <c r="AJ26" s="69">
        <f t="shared" si="102"/>
        <v>158167.84135280838</v>
      </c>
      <c r="AK26" s="69">
        <f t="shared" si="102"/>
        <v>158188.77094279011</v>
      </c>
      <c r="AL26" s="69">
        <f t="shared" si="102"/>
        <v>158209.70330228386</v>
      </c>
      <c r="AM26" s="69">
        <f t="shared" si="102"/>
        <v>158230.63843165609</v>
      </c>
      <c r="AN26" s="69">
        <f t="shared" si="102"/>
        <v>158251.57633127333</v>
      </c>
      <c r="AO26" s="69">
        <f t="shared" si="102"/>
        <v>158272.51700150219</v>
      </c>
      <c r="AP26" s="69">
        <f t="shared" si="102"/>
        <v>158293.46044270924</v>
      </c>
      <c r="AQ26" s="69">
        <f t="shared" si="102"/>
        <v>158314.40665526118</v>
      </c>
      <c r="AR26" s="69">
        <f t="shared" si="102"/>
        <v>158335.3556395247</v>
      </c>
      <c r="AS26" s="69">
        <f t="shared" si="102"/>
        <v>158356.30739586661</v>
      </c>
      <c r="AT26" s="69">
        <f t="shared" si="102"/>
        <v>158377.26192465369</v>
      </c>
      <c r="AU26" s="69">
        <f t="shared" si="102"/>
        <v>158398.21922625281</v>
      </c>
      <c r="AV26" s="69">
        <f t="shared" si="102"/>
        <v>158419.1793010309</v>
      </c>
      <c r="AW26" s="69">
        <f t="shared" si="102"/>
        <v>158440.14214935491</v>
      </c>
      <c r="AX26" s="69">
        <f t="shared" si="102"/>
        <v>158461.10777159184</v>
      </c>
      <c r="AY26" s="69">
        <f t="shared" si="102"/>
        <v>158482.07616810876</v>
      </c>
      <c r="AZ26" s="69">
        <f t="shared" si="102"/>
        <v>158503.04733927277</v>
      </c>
      <c r="BA26" s="69">
        <f t="shared" si="102"/>
        <v>158524.02128545105</v>
      </c>
      <c r="BB26" s="69">
        <f t="shared" si="102"/>
        <v>158544.99800701076</v>
      </c>
      <c r="BC26" s="69">
        <f t="shared" si="102"/>
        <v>158565.97750431919</v>
      </c>
      <c r="BD26" s="69">
        <f t="shared" si="102"/>
        <v>158586.95977774364</v>
      </c>
      <c r="BE26" s="69">
        <f t="shared" si="102"/>
        <v>158607.94482765146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152782.87013047133</v>
      </c>
      <c r="DG26" s="108">
        <f t="shared" si="15"/>
        <v>152803.08715310195</v>
      </c>
      <c r="DH26" s="108">
        <f t="shared" si="15"/>
        <v>152823.30685095396</v>
      </c>
      <c r="DI26" s="108">
        <f t="shared" si="15"/>
        <v>152843.52922438135</v>
      </c>
      <c r="DJ26" s="108">
        <f t="shared" si="15"/>
        <v>164479.89261472283</v>
      </c>
      <c r="DK26" s="108">
        <f t="shared" si="15"/>
        <v>164501.65744809998</v>
      </c>
      <c r="DL26" s="108">
        <f t="shared" si="15"/>
        <v>164523.42516151286</v>
      </c>
      <c r="DM26" s="108">
        <f t="shared" si="15"/>
        <v>164545.19575534263</v>
      </c>
      <c r="DN26" s="108">
        <f t="shared" si="15"/>
        <v>145395.5762158187</v>
      </c>
      <c r="DO26" s="108">
        <f t="shared" si="15"/>
        <v>145414.81571336338</v>
      </c>
      <c r="DP26" s="108">
        <f t="shared" si="15"/>
        <v>145434.05775677826</v>
      </c>
      <c r="DQ26" s="108">
        <f t="shared" si="15"/>
        <v>145453.30234640025</v>
      </c>
      <c r="DR26" s="108">
        <f t="shared" si="15"/>
        <v>145472.54948256628</v>
      </c>
      <c r="DS26" s="108">
        <f t="shared" si="15"/>
        <v>149608.47055866075</v>
      </c>
      <c r="DT26" s="108">
        <f t="shared" si="15"/>
        <v>149628.26752825838</v>
      </c>
      <c r="DU26" s="108">
        <f t="shared" si="15"/>
        <v>149648.06711749386</v>
      </c>
      <c r="DV26" s="108">
        <f t="shared" si="90"/>
        <v>149667.86932671376</v>
      </c>
      <c r="DW26" s="108">
        <f t="shared" si="90"/>
        <v>150074.47796417962</v>
      </c>
      <c r="DX26" s="108">
        <f t="shared" si="90"/>
        <v>150094.33659829668</v>
      </c>
      <c r="DY26" s="108">
        <f t="shared" si="90"/>
        <v>150114.19786021134</v>
      </c>
      <c r="DZ26" s="108">
        <f t="shared" si="90"/>
        <v>150134.06175027127</v>
      </c>
      <c r="EA26" s="108">
        <f t="shared" si="90"/>
        <v>155579.30790089621</v>
      </c>
      <c r="EB26" s="108">
        <f t="shared" si="90"/>
        <v>155599.89496269182</v>
      </c>
      <c r="EC26" s="108">
        <f t="shared" si="90"/>
        <v>155620.48474867432</v>
      </c>
      <c r="ED26" s="108">
        <f t="shared" si="90"/>
        <v>155641.0772592042</v>
      </c>
      <c r="EE26" s="108">
        <f t="shared" si="90"/>
        <v>155661.67249464203</v>
      </c>
      <c r="EF26" s="108">
        <f t="shared" si="90"/>
        <v>152446.91878048726</v>
      </c>
      <c r="EG26" s="108">
        <f t="shared" si="90"/>
        <v>152467.09134829097</v>
      </c>
      <c r="EH26" s="108">
        <f t="shared" si="90"/>
        <v>152487.26658543359</v>
      </c>
      <c r="EI26" s="108">
        <f t="shared" si="90"/>
        <v>152507.44449226832</v>
      </c>
      <c r="EJ26" s="108">
        <f t="shared" si="90"/>
        <v>150610.23448722935</v>
      </c>
      <c r="EK26" s="108">
        <f t="shared" si="90"/>
        <v>150630.16401543122</v>
      </c>
      <c r="EL26" s="108">
        <f t="shared" si="91"/>
        <v>150650.09618081173</v>
      </c>
      <c r="EM26" s="108">
        <f t="shared" si="91"/>
        <v>150670.03098371986</v>
      </c>
      <c r="EN26" s="108">
        <f t="shared" si="91"/>
        <v>162502.35446123345</v>
      </c>
      <c r="EO26" s="108">
        <f t="shared" si="91"/>
        <v>162523.85761649467</v>
      </c>
      <c r="EP26" s="108">
        <f t="shared" si="91"/>
        <v>162545.36361716504</v>
      </c>
      <c r="EQ26" s="108">
        <f t="shared" si="91"/>
        <v>162566.87246362108</v>
      </c>
      <c r="ER26" s="108">
        <f t="shared" si="91"/>
        <v>162588.38415623934</v>
      </c>
      <c r="ES26" s="108">
        <f t="shared" si="91"/>
        <v>160767.42802250214</v>
      </c>
      <c r="ET26" s="108">
        <f t="shared" si="91"/>
        <v>160788.70160328917</v>
      </c>
      <c r="EU26" s="108">
        <f t="shared" si="91"/>
        <v>160809.97799910686</v>
      </c>
      <c r="EV26" s="108">
        <f t="shared" si="91"/>
        <v>160831.25721032775</v>
      </c>
      <c r="EW26" s="108">
        <f t="shared" si="91"/>
        <v>158208.64396599951</v>
      </c>
      <c r="EX26" s="108">
        <f t="shared" si="91"/>
        <v>158229.57895519488</v>
      </c>
      <c r="EY26" s="108">
        <f t="shared" si="91"/>
        <v>158250.51671461671</v>
      </c>
      <c r="EZ26" s="108">
        <f t="shared" si="91"/>
        <v>158271.45724463157</v>
      </c>
      <c r="FA26" s="108">
        <f t="shared" si="91"/>
        <v>147056.13906946013</v>
      </c>
      <c r="FB26" s="108">
        <f t="shared" si="92"/>
        <v>147075.59830130331</v>
      </c>
      <c r="FC26" s="108">
        <f t="shared" si="92"/>
        <v>147095.06010809311</v>
      </c>
      <c r="FD26" s="108">
        <f t="shared" si="92"/>
        <v>147114.52449017021</v>
      </c>
      <c r="FE26" s="108">
        <f t="shared" si="92"/>
        <v>147133.99144787542</v>
      </c>
    </row>
    <row r="27" spans="1:161" ht="15.75" x14ac:dyDescent="0.25">
      <c r="A27" s="47" t="s">
        <v>191</v>
      </c>
      <c r="B27" s="12">
        <f>'Urb proj of all 25 ARs '!T27</f>
        <v>169672.84894062908</v>
      </c>
      <c r="C27" s="12">
        <f>'Urb proj of all 25 ARs '!U27</f>
        <v>170844.30074215468</v>
      </c>
      <c r="D27" s="100">
        <f t="shared" si="10"/>
        <v>6.9041794773865737E-3</v>
      </c>
      <c r="E27" s="101">
        <f t="shared" si="11"/>
        <v>1.3232519204109394E-4</v>
      </c>
      <c r="F27" s="69">
        <f t="shared" si="12"/>
        <v>169695.30093294929</v>
      </c>
      <c r="G27" s="69">
        <f t="shared" si="13"/>
        <v>169717.75589623372</v>
      </c>
      <c r="H27" s="69">
        <f>G27*(1+$E$27)</f>
        <v>169740.21383087547</v>
      </c>
      <c r="I27" s="69">
        <f t="shared" ref="I27:BD27" si="103">H27*(1+$E$27)</f>
        <v>169762.67473726772</v>
      </c>
      <c r="J27" s="69">
        <f t="shared" si="103"/>
        <v>169785.13861580373</v>
      </c>
      <c r="K27" s="69">
        <f t="shared" si="103"/>
        <v>169807.60546687679</v>
      </c>
      <c r="L27" s="69">
        <f t="shared" si="103"/>
        <v>169830.07529088022</v>
      </c>
      <c r="M27" s="69">
        <f t="shared" si="103"/>
        <v>169852.54808820743</v>
      </c>
      <c r="N27" s="69">
        <f t="shared" si="103"/>
        <v>169875.02385925187</v>
      </c>
      <c r="O27" s="69">
        <f t="shared" si="103"/>
        <v>169897.50260440703</v>
      </c>
      <c r="P27" s="69">
        <f t="shared" si="103"/>
        <v>169919.98432406646</v>
      </c>
      <c r="Q27" s="69">
        <f t="shared" si="103"/>
        <v>169942.46901862376</v>
      </c>
      <c r="R27" s="69">
        <f t="shared" si="103"/>
        <v>169964.95668847259</v>
      </c>
      <c r="S27" s="69">
        <f t="shared" si="103"/>
        <v>169987.44733400666</v>
      </c>
      <c r="T27" s="69">
        <f t="shared" si="103"/>
        <v>170009.94095561971</v>
      </c>
      <c r="U27" s="69">
        <f t="shared" si="103"/>
        <v>170032.43755370556</v>
      </c>
      <c r="V27" s="69">
        <f t="shared" si="103"/>
        <v>170054.93712865806</v>
      </c>
      <c r="W27" s="69">
        <f t="shared" si="103"/>
        <v>170077.43968087115</v>
      </c>
      <c r="X27" s="69">
        <f t="shared" si="103"/>
        <v>170099.94521073878</v>
      </c>
      <c r="Y27" s="69">
        <f t="shared" si="103"/>
        <v>170122.45371865496</v>
      </c>
      <c r="Z27" s="69">
        <f t="shared" si="103"/>
        <v>170144.96520501378</v>
      </c>
      <c r="AA27" s="69">
        <f t="shared" si="103"/>
        <v>170167.47967020937</v>
      </c>
      <c r="AB27" s="69">
        <f t="shared" si="103"/>
        <v>170189.99711463589</v>
      </c>
      <c r="AC27" s="69">
        <f t="shared" si="103"/>
        <v>170212.51753868756</v>
      </c>
      <c r="AD27" s="69">
        <f t="shared" si="103"/>
        <v>170235.04094275867</v>
      </c>
      <c r="AE27" s="69">
        <f t="shared" si="103"/>
        <v>170257.56732724354</v>
      </c>
      <c r="AF27" s="69">
        <f t="shared" si="103"/>
        <v>170280.09669253658</v>
      </c>
      <c r="AG27" s="69">
        <f t="shared" si="103"/>
        <v>170302.62903903218</v>
      </c>
      <c r="AH27" s="69">
        <f t="shared" si="103"/>
        <v>170325.16436712487</v>
      </c>
      <c r="AI27" s="69">
        <f t="shared" si="103"/>
        <v>170347.70267720919</v>
      </c>
      <c r="AJ27" s="69">
        <f t="shared" si="103"/>
        <v>170370.24396967972</v>
      </c>
      <c r="AK27" s="69">
        <f t="shared" si="103"/>
        <v>170392.78824493109</v>
      </c>
      <c r="AL27" s="69">
        <f t="shared" si="103"/>
        <v>170415.33550335802</v>
      </c>
      <c r="AM27" s="69">
        <f t="shared" si="103"/>
        <v>170437.88574535525</v>
      </c>
      <c r="AN27" s="69">
        <f t="shared" si="103"/>
        <v>170460.43897131758</v>
      </c>
      <c r="AO27" s="69">
        <f t="shared" si="103"/>
        <v>170482.99518163985</v>
      </c>
      <c r="AP27" s="69">
        <f t="shared" si="103"/>
        <v>170505.55437671702</v>
      </c>
      <c r="AQ27" s="69">
        <f t="shared" si="103"/>
        <v>170528.11655694398</v>
      </c>
      <c r="AR27" s="69">
        <f t="shared" si="103"/>
        <v>170550.68172271579</v>
      </c>
      <c r="AS27" s="69">
        <f t="shared" si="103"/>
        <v>170573.24987442748</v>
      </c>
      <c r="AT27" s="69">
        <f t="shared" si="103"/>
        <v>170595.82101247419</v>
      </c>
      <c r="AU27" s="69">
        <f t="shared" si="103"/>
        <v>170618.39513725106</v>
      </c>
      <c r="AV27" s="69">
        <f t="shared" si="103"/>
        <v>170640.97224915333</v>
      </c>
      <c r="AW27" s="69">
        <f t="shared" si="103"/>
        <v>170663.55234857628</v>
      </c>
      <c r="AX27" s="69">
        <f t="shared" si="103"/>
        <v>170686.13543591523</v>
      </c>
      <c r="AY27" s="69">
        <f t="shared" si="103"/>
        <v>170708.72151156553</v>
      </c>
      <c r="AZ27" s="69">
        <f t="shared" si="103"/>
        <v>170731.31057592263</v>
      </c>
      <c r="BA27" s="69">
        <f t="shared" si="103"/>
        <v>170753.90262938201</v>
      </c>
      <c r="BB27" s="69">
        <f t="shared" si="103"/>
        <v>170776.4976723392</v>
      </c>
      <c r="BC27" s="69">
        <f t="shared" si="103"/>
        <v>170799.0957051898</v>
      </c>
      <c r="BD27" s="69">
        <f t="shared" si="103"/>
        <v>170821.69672832944</v>
      </c>
      <c r="BE27" s="69">
        <f>BD27*(1+$E$27)</f>
        <v>170844.30074215381</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165228.27032124193</v>
      </c>
      <c r="DG27" s="108">
        <f t="shared" si="15"/>
        <v>165250.13418384283</v>
      </c>
      <c r="DH27" s="108">
        <f t="shared" si="15"/>
        <v>165272.00093958352</v>
      </c>
      <c r="DI27" s="108">
        <f t="shared" si="15"/>
        <v>165293.87058884685</v>
      </c>
      <c r="DJ27" s="108">
        <f t="shared" si="15"/>
        <v>177028.94808736243</v>
      </c>
      <c r="DK27" s="108">
        <f t="shared" si="15"/>
        <v>177052.37347691492</v>
      </c>
      <c r="DL27" s="108">
        <f t="shared" si="15"/>
        <v>177075.80196623658</v>
      </c>
      <c r="DM27" s="108">
        <f t="shared" si="15"/>
        <v>177099.23355573759</v>
      </c>
      <c r="DN27" s="108">
        <f t="shared" si="15"/>
        <v>155362.32988470892</v>
      </c>
      <c r="DO27" s="108">
        <f t="shared" si="15"/>
        <v>155382.88823484688</v>
      </c>
      <c r="DP27" s="108">
        <f t="shared" si="15"/>
        <v>155403.44930537246</v>
      </c>
      <c r="DQ27" s="108">
        <f t="shared" si="15"/>
        <v>155424.01309664562</v>
      </c>
      <c r="DR27" s="108">
        <f t="shared" si="15"/>
        <v>155444.57960902643</v>
      </c>
      <c r="DS27" s="108">
        <f t="shared" si="15"/>
        <v>161629.62118931633</v>
      </c>
      <c r="DT27" s="108">
        <f t="shared" si="15"/>
        <v>161651.00885997972</v>
      </c>
      <c r="DU27" s="108">
        <f t="shared" si="15"/>
        <v>161672.39936077077</v>
      </c>
      <c r="DV27" s="108">
        <f t="shared" si="90"/>
        <v>161693.7926920639</v>
      </c>
      <c r="DW27" s="108">
        <f t="shared" si="90"/>
        <v>155707.59041140744</v>
      </c>
      <c r="DX27" s="108">
        <f t="shared" si="90"/>
        <v>155728.19444821088</v>
      </c>
      <c r="DY27" s="108">
        <f t="shared" si="90"/>
        <v>155748.80121144743</v>
      </c>
      <c r="DZ27" s="108">
        <f t="shared" si="90"/>
        <v>155769.4107014779</v>
      </c>
      <c r="EA27" s="108">
        <f t="shared" si="90"/>
        <v>162100.32627229611</v>
      </c>
      <c r="EB27" s="108">
        <f t="shared" si="90"/>
        <v>162121.77622910001</v>
      </c>
      <c r="EC27" s="108">
        <f t="shared" si="90"/>
        <v>162143.22902427358</v>
      </c>
      <c r="ED27" s="108">
        <f t="shared" si="90"/>
        <v>162164.68465819239</v>
      </c>
      <c r="EE27" s="108">
        <f t="shared" si="90"/>
        <v>162186.14313123206</v>
      </c>
      <c r="EF27" s="108">
        <f t="shared" si="90"/>
        <v>157635.14025066022</v>
      </c>
      <c r="EG27" s="108">
        <f t="shared" si="90"/>
        <v>157655.9993508663</v>
      </c>
      <c r="EH27" s="108">
        <f t="shared" si="90"/>
        <v>157676.86121125682</v>
      </c>
      <c r="EI27" s="108">
        <f t="shared" si="90"/>
        <v>157697.72583219706</v>
      </c>
      <c r="EJ27" s="108">
        <f t="shared" si="90"/>
        <v>159761.67671750195</v>
      </c>
      <c r="EK27" s="108">
        <f t="shared" si="90"/>
        <v>159782.81721205439</v>
      </c>
      <c r="EL27" s="108">
        <f t="shared" si="91"/>
        <v>159803.96050402682</v>
      </c>
      <c r="EM27" s="108">
        <f t="shared" si="91"/>
        <v>159825.10659378945</v>
      </c>
      <c r="EN27" s="108">
        <f t="shared" si="91"/>
        <v>170712.32666068076</v>
      </c>
      <c r="EO27" s="108">
        <f t="shared" si="91"/>
        <v>170734.91620208992</v>
      </c>
      <c r="EP27" s="108">
        <f t="shared" si="91"/>
        <v>170757.50873266449</v>
      </c>
      <c r="EQ27" s="108">
        <f t="shared" si="91"/>
        <v>170780.1042528</v>
      </c>
      <c r="ER27" s="108">
        <f t="shared" si="91"/>
        <v>170802.70276289203</v>
      </c>
      <c r="ES27" s="108">
        <f t="shared" si="91"/>
        <v>170657.14852195836</v>
      </c>
      <c r="ET27" s="108">
        <f t="shared" si="91"/>
        <v>170679.73076190971</v>
      </c>
      <c r="EU27" s="108">
        <f t="shared" si="91"/>
        <v>170702.31599006028</v>
      </c>
      <c r="EV27" s="108">
        <f t="shared" si="91"/>
        <v>170724.90420680551</v>
      </c>
      <c r="EW27" s="108">
        <f t="shared" si="91"/>
        <v>168921.1607898222</v>
      </c>
      <c r="EX27" s="108">
        <f t="shared" si="91"/>
        <v>168943.51331486355</v>
      </c>
      <c r="EY27" s="108">
        <f t="shared" si="91"/>
        <v>168965.86879770702</v>
      </c>
      <c r="EZ27" s="108">
        <f t="shared" si="91"/>
        <v>168988.22723874406</v>
      </c>
      <c r="FA27" s="108">
        <f t="shared" si="91"/>
        <v>157047.42125575512</v>
      </c>
      <c r="FB27" s="108">
        <f t="shared" si="92"/>
        <v>157068.20258593233</v>
      </c>
      <c r="FC27" s="108">
        <f t="shared" si="92"/>
        <v>157088.98666600307</v>
      </c>
      <c r="FD27" s="108">
        <f t="shared" si="92"/>
        <v>157109.77349633118</v>
      </c>
      <c r="FE27" s="108">
        <f t="shared" si="92"/>
        <v>157130.56307728062</v>
      </c>
    </row>
    <row r="28" spans="1:161" ht="15.75" x14ac:dyDescent="0.25">
      <c r="A28" s="47" t="s">
        <v>192</v>
      </c>
      <c r="B28" s="12">
        <f>'Urb proj of all 25 ARs '!T28</f>
        <v>62408.597172111622</v>
      </c>
      <c r="C28" s="12">
        <f>'Urb proj of all 25 ARs '!U28</f>
        <v>62839.477327919805</v>
      </c>
      <c r="D28" s="100">
        <f t="shared" si="10"/>
        <v>6.904179477386644E-3</v>
      </c>
      <c r="E28" s="101">
        <f t="shared" si="11"/>
        <v>1.3232519204109394E-4</v>
      </c>
      <c r="F28" s="69">
        <f t="shared" si="12"/>
        <v>62416.855401717439</v>
      </c>
      <c r="G28" s="69">
        <f t="shared" si="13"/>
        <v>62425.114724095074</v>
      </c>
      <c r="H28" s="69">
        <f>G28*(1+$E$28)</f>
        <v>62433.375139389129</v>
      </c>
      <c r="I28" s="69">
        <f t="shared" ref="I28:BE28" si="104">H28*(1+$E$28)</f>
        <v>62441.636647744221</v>
      </c>
      <c r="J28" s="69">
        <f t="shared" si="104"/>
        <v>62449.899249304995</v>
      </c>
      <c r="K28" s="69">
        <f t="shared" si="104"/>
        <v>62458.162944216107</v>
      </c>
      <c r="L28" s="69">
        <f t="shared" si="104"/>
        <v>62466.427732622236</v>
      </c>
      <c r="M28" s="69">
        <f t="shared" si="104"/>
        <v>62474.693614668075</v>
      </c>
      <c r="N28" s="69">
        <f t="shared" si="104"/>
        <v>62482.960590498347</v>
      </c>
      <c r="O28" s="69">
        <f t="shared" si="104"/>
        <v>62491.228660257781</v>
      </c>
      <c r="P28" s="69">
        <f t="shared" si="104"/>
        <v>62499.49782409113</v>
      </c>
      <c r="Q28" s="69">
        <f t="shared" si="104"/>
        <v>62507.768082143171</v>
      </c>
      <c r="R28" s="69">
        <f t="shared" si="104"/>
        <v>62516.039434558705</v>
      </c>
      <c r="S28" s="69">
        <f t="shared" si="104"/>
        <v>62524.311881482528</v>
      </c>
      <c r="T28" s="69">
        <f t="shared" si="104"/>
        <v>62532.585423059485</v>
      </c>
      <c r="U28" s="69">
        <f t="shared" si="104"/>
        <v>62540.860059434417</v>
      </c>
      <c r="V28" s="69">
        <f t="shared" si="104"/>
        <v>62549.135790752196</v>
      </c>
      <c r="W28" s="69">
        <f t="shared" si="104"/>
        <v>62557.412617157708</v>
      </c>
      <c r="X28" s="69">
        <f t="shared" si="104"/>
        <v>62565.690538795869</v>
      </c>
      <c r="Y28" s="69">
        <f t="shared" si="104"/>
        <v>62573.9695558116</v>
      </c>
      <c r="Z28" s="69">
        <f t="shared" si="104"/>
        <v>62582.249668349847</v>
      </c>
      <c r="AA28" s="69">
        <f t="shared" si="104"/>
        <v>62590.530876555575</v>
      </c>
      <c r="AB28" s="69">
        <f t="shared" si="104"/>
        <v>62598.813180573772</v>
      </c>
      <c r="AC28" s="69">
        <f t="shared" si="104"/>
        <v>62607.096580549434</v>
      </c>
      <c r="AD28" s="69">
        <f t="shared" si="104"/>
        <v>62615.381076627593</v>
      </c>
      <c r="AE28" s="69">
        <f t="shared" si="104"/>
        <v>62623.666668953287</v>
      </c>
      <c r="AF28" s="69">
        <f t="shared" si="104"/>
        <v>62631.953357671577</v>
      </c>
      <c r="AG28" s="69">
        <f t="shared" si="104"/>
        <v>62640.241142927538</v>
      </c>
      <c r="AH28" s="69">
        <f t="shared" si="104"/>
        <v>62648.530024866275</v>
      </c>
      <c r="AI28" s="69">
        <f t="shared" si="104"/>
        <v>62656.820003632907</v>
      </c>
      <c r="AJ28" s="69">
        <f t="shared" si="104"/>
        <v>62665.111079372575</v>
      </c>
      <c r="AK28" s="69">
        <f t="shared" si="104"/>
        <v>62673.403252230426</v>
      </c>
      <c r="AL28" s="69">
        <f t="shared" si="104"/>
        <v>62681.696522351645</v>
      </c>
      <c r="AM28" s="69">
        <f t="shared" si="104"/>
        <v>62689.990889881425</v>
      </c>
      <c r="AN28" s="69">
        <f t="shared" si="104"/>
        <v>62698.286354964985</v>
      </c>
      <c r="AO28" s="69">
        <f t="shared" si="104"/>
        <v>62706.582917747553</v>
      </c>
      <c r="AP28" s="69">
        <f t="shared" si="104"/>
        <v>62714.880578374388</v>
      </c>
      <c r="AQ28" s="69">
        <f t="shared" si="104"/>
        <v>62723.179336990754</v>
      </c>
      <c r="AR28" s="69">
        <f t="shared" si="104"/>
        <v>62731.47919374195</v>
      </c>
      <c r="AS28" s="69">
        <f t="shared" si="104"/>
        <v>62739.780148773287</v>
      </c>
      <c r="AT28" s="69">
        <f t="shared" si="104"/>
        <v>62748.082202230093</v>
      </c>
      <c r="AU28" s="69">
        <f t="shared" si="104"/>
        <v>62756.385354257713</v>
      </c>
      <c r="AV28" s="69">
        <f t="shared" si="104"/>
        <v>62764.68960500152</v>
      </c>
      <c r="AW28" s="69">
        <f t="shared" si="104"/>
        <v>62772.994954606904</v>
      </c>
      <c r="AX28" s="69">
        <f t="shared" si="104"/>
        <v>62781.301403219266</v>
      </c>
      <c r="AY28" s="69">
        <f t="shared" si="104"/>
        <v>62789.608950984039</v>
      </c>
      <c r="AZ28" s="69">
        <f t="shared" si="104"/>
        <v>62797.917598046661</v>
      </c>
      <c r="BA28" s="69">
        <f t="shared" si="104"/>
        <v>62806.227344552601</v>
      </c>
      <c r="BB28" s="69">
        <f t="shared" si="104"/>
        <v>62814.538190647349</v>
      </c>
      <c r="BC28" s="69">
        <f t="shared" si="104"/>
        <v>62822.850136476402</v>
      </c>
      <c r="BD28" s="69">
        <f t="shared" si="104"/>
        <v>62831.163182185279</v>
      </c>
      <c r="BE28" s="69">
        <f t="shared" si="104"/>
        <v>62839.477327919529</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54268.049235925268</v>
      </c>
      <c r="DG28" s="108">
        <f t="shared" si="15"/>
        <v>54275.230265962105</v>
      </c>
      <c r="DH28" s="108">
        <f t="shared" si="15"/>
        <v>54282.412246230124</v>
      </c>
      <c r="DI28" s="108">
        <f t="shared" si="15"/>
        <v>54289.595176855059</v>
      </c>
      <c r="DJ28" s="108">
        <f t="shared" si="15"/>
        <v>57959.515583029628</v>
      </c>
      <c r="DK28" s="108">
        <f t="shared" si="15"/>
        <v>57967.185087059755</v>
      </c>
      <c r="DL28" s="108">
        <f t="shared" si="15"/>
        <v>57974.855605958488</v>
      </c>
      <c r="DM28" s="108">
        <f t="shared" si="15"/>
        <v>57982.527139860096</v>
      </c>
      <c r="DN28" s="108">
        <f t="shared" si="15"/>
        <v>51043.546219338838</v>
      </c>
      <c r="DO28" s="108">
        <f t="shared" si="15"/>
        <v>51050.30056639477</v>
      </c>
      <c r="DP28" s="108">
        <f t="shared" si="15"/>
        <v>51057.055807220975</v>
      </c>
      <c r="DQ28" s="108">
        <f t="shared" si="15"/>
        <v>51063.811941935717</v>
      </c>
      <c r="DR28" s="108">
        <f t="shared" si="15"/>
        <v>51070.568970657281</v>
      </c>
      <c r="DS28" s="108">
        <f t="shared" si="15"/>
        <v>53131.952541384046</v>
      </c>
      <c r="DT28" s="108">
        <f t="shared" si="15"/>
        <v>53138.983237207605</v>
      </c>
      <c r="DU28" s="108">
        <f t="shared" si="15"/>
        <v>53146.014863369339</v>
      </c>
      <c r="DV28" s="108">
        <f t="shared" si="90"/>
        <v>53153.047419992348</v>
      </c>
      <c r="DW28" s="108">
        <f t="shared" si="90"/>
        <v>51332.677809470573</v>
      </c>
      <c r="DX28" s="108">
        <f t="shared" si="90"/>
        <v>51339.470415919699</v>
      </c>
      <c r="DY28" s="108">
        <f t="shared" si="90"/>
        <v>51346.263921201775</v>
      </c>
      <c r="DZ28" s="108">
        <f t="shared" si="90"/>
        <v>51353.058325435741</v>
      </c>
      <c r="EA28" s="108">
        <f t="shared" si="90"/>
        <v>53997.375391205103</v>
      </c>
      <c r="EB28" s="108">
        <f t="shared" si="90"/>
        <v>54004.520604273457</v>
      </c>
      <c r="EC28" s="108">
        <f t="shared" si="90"/>
        <v>54011.666762833505</v>
      </c>
      <c r="ED28" s="108">
        <f t="shared" si="90"/>
        <v>54018.813867010358</v>
      </c>
      <c r="EE28" s="108">
        <f t="shared" si="90"/>
        <v>54025.961916929147</v>
      </c>
      <c r="EF28" s="108">
        <f t="shared" si="90"/>
        <v>53542.592689258461</v>
      </c>
      <c r="EG28" s="108">
        <f t="shared" si="90"/>
        <v>53549.677723118439</v>
      </c>
      <c r="EH28" s="108">
        <f t="shared" si="90"/>
        <v>53556.763694506888</v>
      </c>
      <c r="EI28" s="108">
        <f t="shared" si="90"/>
        <v>53563.850603547864</v>
      </c>
      <c r="EJ28" s="108">
        <f t="shared" si="90"/>
        <v>53365.953006352269</v>
      </c>
      <c r="EK28" s="108">
        <f t="shared" si="90"/>
        <v>53373.014666332288</v>
      </c>
      <c r="EL28" s="108">
        <f t="shared" si="91"/>
        <v>53380.077260747821</v>
      </c>
      <c r="EM28" s="108">
        <f t="shared" si="91"/>
        <v>53387.140789722514</v>
      </c>
      <c r="EN28" s="108">
        <f t="shared" si="91"/>
        <v>57375.168569139067</v>
      </c>
      <c r="EO28" s="108">
        <f t="shared" si="91"/>
        <v>57382.760749338369</v>
      </c>
      <c r="EP28" s="108">
        <f t="shared" si="91"/>
        <v>57390.353934174374</v>
      </c>
      <c r="EQ28" s="108">
        <f t="shared" si="91"/>
        <v>57397.948123780021</v>
      </c>
      <c r="ER28" s="108">
        <f t="shared" si="91"/>
        <v>57405.543318288263</v>
      </c>
      <c r="ES28" s="108">
        <f t="shared" si="91"/>
        <v>57233.067248551561</v>
      </c>
      <c r="ET28" s="108">
        <f t="shared" si="91"/>
        <v>57240.640625166328</v>
      </c>
      <c r="EU28" s="108">
        <f t="shared" si="91"/>
        <v>57248.21500392961</v>
      </c>
      <c r="EV28" s="108">
        <f t="shared" si="91"/>
        <v>57255.790384974011</v>
      </c>
      <c r="EW28" s="108">
        <f t="shared" si="91"/>
        <v>56692.37042963002</v>
      </c>
      <c r="EX28" s="108">
        <f t="shared" si="91"/>
        <v>56699.872258434385</v>
      </c>
      <c r="EY28" s="108">
        <f t="shared" si="91"/>
        <v>56707.375079919686</v>
      </c>
      <c r="EZ28" s="108">
        <f t="shared" si="91"/>
        <v>56714.878894217283</v>
      </c>
      <c r="FA28" s="108">
        <f t="shared" si="91"/>
        <v>51978.601737976816</v>
      </c>
      <c r="FB28" s="108">
        <f t="shared" si="92"/>
        <v>51985.479816433828</v>
      </c>
      <c r="FC28" s="108">
        <f t="shared" si="92"/>
        <v>51992.358805033888</v>
      </c>
      <c r="FD28" s="108">
        <f t="shared" si="92"/>
        <v>51999.238703897427</v>
      </c>
      <c r="FE28" s="108">
        <f t="shared" si="92"/>
        <v>52006.119513144913</v>
      </c>
    </row>
    <row r="29" spans="1:161" s="45" customFormat="1" ht="15.75" x14ac:dyDescent="0.25">
      <c r="A29" s="67" t="s">
        <v>95</v>
      </c>
      <c r="B29" s="74">
        <f>SUM(B4:B28)</f>
        <v>2873075.2155322139</v>
      </c>
      <c r="C29" s="74">
        <f>SUM(C4:C28)</f>
        <v>2892911.4424722786</v>
      </c>
      <c r="D29" s="102"/>
      <c r="E29" s="103"/>
      <c r="F29" s="29">
        <f>SUM(F4:F28)</f>
        <v>2873455.3957618573</v>
      </c>
      <c r="G29" s="29">
        <f t="shared" ref="G29:BE29" si="105">SUM(G4:G28)</f>
        <v>2873835.6262989221</v>
      </c>
      <c r="H29" s="29">
        <f t="shared" si="105"/>
        <v>2874215.9071500674</v>
      </c>
      <c r="I29" s="29">
        <f t="shared" si="105"/>
        <v>2874596.2383219493</v>
      </c>
      <c r="J29" s="29">
        <f t="shared" si="105"/>
        <v>2874976.6198212253</v>
      </c>
      <c r="K29" s="29">
        <f t="shared" si="105"/>
        <v>2875357.0516545572</v>
      </c>
      <c r="L29" s="29">
        <f t="shared" si="105"/>
        <v>2875737.5338286036</v>
      </c>
      <c r="M29" s="29">
        <f t="shared" si="105"/>
        <v>2876118.0663500275</v>
      </c>
      <c r="N29" s="29">
        <f t="shared" si="105"/>
        <v>2876498.6492254897</v>
      </c>
      <c r="O29" s="29">
        <f t="shared" si="105"/>
        <v>2876879.2824616549</v>
      </c>
      <c r="P29" s="29">
        <f t="shared" si="105"/>
        <v>2877259.9660651856</v>
      </c>
      <c r="Q29" s="29">
        <f t="shared" si="105"/>
        <v>2877640.7000427465</v>
      </c>
      <c r="R29" s="29">
        <f t="shared" si="105"/>
        <v>2878021.4844010049</v>
      </c>
      <c r="S29" s="29">
        <f t="shared" si="105"/>
        <v>2878402.3191466266</v>
      </c>
      <c r="T29" s="29">
        <f t="shared" si="105"/>
        <v>2878783.2042862796</v>
      </c>
      <c r="U29" s="29">
        <f t="shared" si="105"/>
        <v>2879164.1398266316</v>
      </c>
      <c r="V29" s="29">
        <f t="shared" si="105"/>
        <v>2879545.1257743519</v>
      </c>
      <c r="W29" s="29">
        <f t="shared" si="105"/>
        <v>2879926.1621361114</v>
      </c>
      <c r="X29" s="29">
        <f t="shared" si="105"/>
        <v>2880307.2489185799</v>
      </c>
      <c r="Y29" s="29">
        <f t="shared" si="105"/>
        <v>2880688.3861284303</v>
      </c>
      <c r="Z29" s="29">
        <f t="shared" si="105"/>
        <v>2881069.5737723354</v>
      </c>
      <c r="AA29" s="29">
        <f t="shared" si="105"/>
        <v>2881450.8118569688</v>
      </c>
      <c r="AB29" s="29">
        <f t="shared" si="105"/>
        <v>2881832.1003890047</v>
      </c>
      <c r="AC29" s="29">
        <f t="shared" si="105"/>
        <v>2882213.4393751188</v>
      </c>
      <c r="AD29" s="29">
        <f t="shared" si="105"/>
        <v>2882594.8288219874</v>
      </c>
      <c r="AE29" s="29">
        <f t="shared" si="105"/>
        <v>2882976.268736288</v>
      </c>
      <c r="AF29" s="29">
        <f t="shared" si="105"/>
        <v>2883357.7591246986</v>
      </c>
      <c r="AG29" s="29">
        <f t="shared" si="105"/>
        <v>2883739.2999938983</v>
      </c>
      <c r="AH29" s="29">
        <f t="shared" si="105"/>
        <v>2884120.8913505659</v>
      </c>
      <c r="AI29" s="29">
        <f t="shared" si="105"/>
        <v>2884502.5332013844</v>
      </c>
      <c r="AJ29" s="29">
        <f t="shared" si="105"/>
        <v>2884884.2255530325</v>
      </c>
      <c r="AK29" s="29">
        <f t="shared" si="105"/>
        <v>2885265.9684121953</v>
      </c>
      <c r="AL29" s="29">
        <f t="shared" si="105"/>
        <v>2885647.7617855547</v>
      </c>
      <c r="AM29" s="29">
        <f t="shared" si="105"/>
        <v>2886029.6056797961</v>
      </c>
      <c r="AN29" s="29">
        <f t="shared" si="105"/>
        <v>2886411.5001016036</v>
      </c>
      <c r="AO29" s="29">
        <f t="shared" si="105"/>
        <v>2886793.4450576645</v>
      </c>
      <c r="AP29" s="29">
        <f t="shared" si="105"/>
        <v>2887175.4405546654</v>
      </c>
      <c r="AQ29" s="29">
        <f t="shared" si="105"/>
        <v>2887557.4865992926</v>
      </c>
      <c r="AR29" s="29">
        <f t="shared" si="105"/>
        <v>2887939.5831982363</v>
      </c>
      <c r="AS29" s="29">
        <f t="shared" si="105"/>
        <v>2888321.7303581866</v>
      </c>
      <c r="AT29" s="29">
        <f t="shared" si="105"/>
        <v>2888703.9280858324</v>
      </c>
      <c r="AU29" s="29">
        <f t="shared" si="105"/>
        <v>2889086.1763878656</v>
      </c>
      <c r="AV29" s="29">
        <f t="shared" si="105"/>
        <v>2889468.47527098</v>
      </c>
      <c r="AW29" s="29">
        <f t="shared" si="105"/>
        <v>2889850.8247418669</v>
      </c>
      <c r="AX29" s="29">
        <f t="shared" si="105"/>
        <v>2890233.224807221</v>
      </c>
      <c r="AY29" s="29">
        <f t="shared" si="105"/>
        <v>2890615.6754737371</v>
      </c>
      <c r="AZ29" s="29">
        <f t="shared" si="105"/>
        <v>2890998.1767481114</v>
      </c>
      <c r="BA29" s="29">
        <f t="shared" si="105"/>
        <v>2891380.7286370401</v>
      </c>
      <c r="BB29" s="29">
        <f t="shared" si="105"/>
        <v>2891763.3311472205</v>
      </c>
      <c r="BC29" s="29">
        <f t="shared" si="105"/>
        <v>2892145.9842853518</v>
      </c>
      <c r="BD29" s="29">
        <f t="shared" si="105"/>
        <v>2892528.6880581337</v>
      </c>
      <c r="BE29" s="29">
        <f t="shared" si="105"/>
        <v>2892911.4424722656</v>
      </c>
      <c r="DB29" s="178" t="s">
        <v>117</v>
      </c>
      <c r="DC29" s="178"/>
      <c r="DD29" s="178"/>
      <c r="DE29" s="178"/>
      <c r="DF29" s="135">
        <f>SUM(DF4:DF15)</f>
        <v>1164659.5181783268</v>
      </c>
      <c r="DG29" s="135">
        <f t="shared" ref="DG29:FE29" si="106">SUM(DG4:DG15)</f>
        <v>1164813.6319727323</v>
      </c>
      <c r="DH29" s="135">
        <f t="shared" si="106"/>
        <v>1164967.7661602749</v>
      </c>
      <c r="DI29" s="135">
        <f t="shared" si="106"/>
        <v>1165121.920743654</v>
      </c>
      <c r="DJ29" s="135">
        <f t="shared" si="106"/>
        <v>1302511.5397654749</v>
      </c>
      <c r="DK29" s="135">
        <f t="shared" si="106"/>
        <v>1302683.8948551102</v>
      </c>
      <c r="DL29" s="135">
        <f t="shared" si="106"/>
        <v>1302856.2727516654</v>
      </c>
      <c r="DM29" s="135">
        <f t="shared" si="106"/>
        <v>1303028.6734581594</v>
      </c>
      <c r="DN29" s="135">
        <f t="shared" si="106"/>
        <v>1150812.7377820089</v>
      </c>
      <c r="DO29" s="135">
        <f t="shared" si="106"/>
        <v>1150965.0192985393</v>
      </c>
      <c r="DP29" s="135">
        <f t="shared" si="106"/>
        <v>1151117.3209657506</v>
      </c>
      <c r="DQ29" s="135">
        <f t="shared" si="106"/>
        <v>1151269.6427863094</v>
      </c>
      <c r="DR29" s="135">
        <f t="shared" si="106"/>
        <v>1151421.9847628819</v>
      </c>
      <c r="DS29" s="135">
        <f t="shared" si="106"/>
        <v>1195642.6601671837</v>
      </c>
      <c r="DT29" s="135">
        <f t="shared" si="106"/>
        <v>1195800.8738118028</v>
      </c>
      <c r="DU29" s="135">
        <f t="shared" si="106"/>
        <v>1195959.1083920726</v>
      </c>
      <c r="DV29" s="135">
        <f t="shared" si="106"/>
        <v>1196117.363910764</v>
      </c>
      <c r="DW29" s="135">
        <f t="shared" si="106"/>
        <v>1193915.1297772233</v>
      </c>
      <c r="DX29" s="135">
        <f t="shared" si="106"/>
        <v>1194073.1148260518</v>
      </c>
      <c r="DY29" s="135">
        <f t="shared" si="106"/>
        <v>1194231.1207802824</v>
      </c>
      <c r="DZ29" s="135">
        <f t="shared" si="106"/>
        <v>1194389.1476426811</v>
      </c>
      <c r="EA29" s="135">
        <f t="shared" si="106"/>
        <v>1242870.2396593366</v>
      </c>
      <c r="EB29" s="135">
        <f t="shared" si="106"/>
        <v>1243034.7027024815</v>
      </c>
      <c r="EC29" s="135">
        <f t="shared" si="106"/>
        <v>1243199.1875082303</v>
      </c>
      <c r="ED29" s="135">
        <f t="shared" si="106"/>
        <v>1243363.6940794627</v>
      </c>
      <c r="EE29" s="135">
        <f t="shared" si="106"/>
        <v>1243528.2224190587</v>
      </c>
      <c r="EF29" s="135">
        <f t="shared" si="106"/>
        <v>1257923.8998798449</v>
      </c>
      <c r="EG29" s="135">
        <f t="shared" si="106"/>
        <v>1258090.3549014693</v>
      </c>
      <c r="EH29" s="135">
        <f t="shared" si="106"/>
        <v>1258256.8319492871</v>
      </c>
      <c r="EI29" s="135">
        <f t="shared" si="106"/>
        <v>1258423.3310262118</v>
      </c>
      <c r="EJ29" s="135">
        <f t="shared" si="106"/>
        <v>1291741.5406477179</v>
      </c>
      <c r="EK29" s="135">
        <f t="shared" si="106"/>
        <v>1291912.4705951514</v>
      </c>
      <c r="EL29" s="135">
        <f t="shared" si="106"/>
        <v>1292083.4231609234</v>
      </c>
      <c r="EM29" s="135">
        <f t="shared" si="106"/>
        <v>1292254.3983480264</v>
      </c>
      <c r="EN29" s="135">
        <f t="shared" si="106"/>
        <v>1396546.0233972266</v>
      </c>
      <c r="EO29" s="135">
        <f t="shared" si="106"/>
        <v>1396730.821617967</v>
      </c>
      <c r="EP29" s="135">
        <f t="shared" si="106"/>
        <v>1396915.6442921674</v>
      </c>
      <c r="EQ29" s="135">
        <f t="shared" si="106"/>
        <v>1397100.4914230634</v>
      </c>
      <c r="ER29" s="135">
        <f t="shared" si="106"/>
        <v>1397285.3630138917</v>
      </c>
      <c r="ES29" s="135">
        <f t="shared" si="106"/>
        <v>1330640.0137086287</v>
      </c>
      <c r="ET29" s="135">
        <f t="shared" si="106"/>
        <v>1330816.0909039804</v>
      </c>
      <c r="EU29" s="135">
        <f t="shared" si="106"/>
        <v>1330992.191398781</v>
      </c>
      <c r="EV29" s="135">
        <f t="shared" si="106"/>
        <v>1331168.3151961125</v>
      </c>
      <c r="EW29" s="135">
        <f t="shared" si="106"/>
        <v>1293911.9369130067</v>
      </c>
      <c r="EX29" s="135">
        <f t="shared" si="106"/>
        <v>1294083.154058543</v>
      </c>
      <c r="EY29" s="135">
        <f t="shared" si="106"/>
        <v>1294254.3938604211</v>
      </c>
      <c r="EZ29" s="135">
        <f t="shared" si="106"/>
        <v>1294425.6563216385</v>
      </c>
      <c r="FA29" s="135">
        <f t="shared" si="106"/>
        <v>1160426.2198019568</v>
      </c>
      <c r="FB29" s="135">
        <f t="shared" si="106"/>
        <v>1160579.7734243418</v>
      </c>
      <c r="FC29" s="135">
        <f t="shared" si="106"/>
        <v>1160733.3473657393</v>
      </c>
      <c r="FD29" s="135">
        <f t="shared" si="106"/>
        <v>1160886.9416288375</v>
      </c>
      <c r="FE29" s="135">
        <f t="shared" si="106"/>
        <v>1161040.5562163265</v>
      </c>
    </row>
    <row r="30" spans="1:161" x14ac:dyDescent="0.25">
      <c r="B30" s="167" t="s">
        <v>251</v>
      </c>
      <c r="C30" s="167"/>
      <c r="D30" s="167"/>
      <c r="E30" s="167"/>
      <c r="F30" s="137">
        <f>SUM(F4:F15)</f>
        <v>842497.85244242894</v>
      </c>
      <c r="G30" s="137">
        <f t="shared" ref="G30:BE30" si="107">SUM(G4:G15)</f>
        <v>842609.3361325477</v>
      </c>
      <c r="H30" s="137">
        <f t="shared" si="107"/>
        <v>842720.83457476716</v>
      </c>
      <c r="I30" s="137">
        <f t="shared" si="107"/>
        <v>842832.34777103923</v>
      </c>
      <c r="J30" s="137">
        <f t="shared" si="107"/>
        <v>842943.87572331633</v>
      </c>
      <c r="K30" s="137">
        <f t="shared" si="107"/>
        <v>843055.41843355121</v>
      </c>
      <c r="L30" s="137">
        <f t="shared" si="107"/>
        <v>843166.97590369696</v>
      </c>
      <c r="M30" s="137">
        <f t="shared" si="107"/>
        <v>843278.54813570587</v>
      </c>
      <c r="N30" s="137">
        <f t="shared" si="107"/>
        <v>843390.13513153209</v>
      </c>
      <c r="O30" s="137">
        <f t="shared" si="107"/>
        <v>843501.73689312884</v>
      </c>
      <c r="P30" s="137">
        <f t="shared" si="107"/>
        <v>843613.35342245048</v>
      </c>
      <c r="Q30" s="137">
        <f t="shared" si="107"/>
        <v>843724.98472145025</v>
      </c>
      <c r="R30" s="137">
        <f t="shared" si="107"/>
        <v>843836.63079208368</v>
      </c>
      <c r="S30" s="137">
        <f t="shared" si="107"/>
        <v>843948.29163630446</v>
      </c>
      <c r="T30" s="137">
        <f t="shared" si="107"/>
        <v>844059.96725606802</v>
      </c>
      <c r="U30" s="137">
        <f t="shared" si="107"/>
        <v>844171.65765332943</v>
      </c>
      <c r="V30" s="137">
        <f t="shared" si="107"/>
        <v>844283.36283004412</v>
      </c>
      <c r="W30" s="137">
        <f t="shared" si="107"/>
        <v>844395.08278816752</v>
      </c>
      <c r="X30" s="137">
        <f t="shared" si="107"/>
        <v>844506.81752965611</v>
      </c>
      <c r="Y30" s="137">
        <f t="shared" si="107"/>
        <v>844618.56705646566</v>
      </c>
      <c r="Z30" s="137">
        <f t="shared" si="107"/>
        <v>844730.33137055289</v>
      </c>
      <c r="AA30" s="137">
        <f t="shared" si="107"/>
        <v>844842.11047387449</v>
      </c>
      <c r="AB30" s="137">
        <f t="shared" si="107"/>
        <v>844953.9043683873</v>
      </c>
      <c r="AC30" s="137">
        <f t="shared" si="107"/>
        <v>845065.71305604861</v>
      </c>
      <c r="AD30" s="137">
        <f t="shared" si="107"/>
        <v>845177.53653881617</v>
      </c>
      <c r="AE30" s="137">
        <f t="shared" si="107"/>
        <v>845289.3748186474</v>
      </c>
      <c r="AF30" s="137">
        <f t="shared" si="107"/>
        <v>845401.22789750074</v>
      </c>
      <c r="AG30" s="137">
        <f t="shared" si="107"/>
        <v>845513.09577733383</v>
      </c>
      <c r="AH30" s="137">
        <f t="shared" si="107"/>
        <v>845624.97846010583</v>
      </c>
      <c r="AI30" s="137">
        <f t="shared" si="107"/>
        <v>845736.87594777544</v>
      </c>
      <c r="AJ30" s="137">
        <f t="shared" si="107"/>
        <v>845848.78824230155</v>
      </c>
      <c r="AK30" s="137">
        <f t="shared" si="107"/>
        <v>845960.71534564358</v>
      </c>
      <c r="AL30" s="137">
        <f t="shared" si="107"/>
        <v>846072.65725976066</v>
      </c>
      <c r="AM30" s="137">
        <f t="shared" si="107"/>
        <v>846184.61398661323</v>
      </c>
      <c r="AN30" s="137">
        <f t="shared" si="107"/>
        <v>846296.58552816114</v>
      </c>
      <c r="AO30" s="137">
        <f t="shared" si="107"/>
        <v>846408.57188636519</v>
      </c>
      <c r="AP30" s="137">
        <f t="shared" si="107"/>
        <v>846520.57306318497</v>
      </c>
      <c r="AQ30" s="137">
        <f t="shared" si="107"/>
        <v>846632.58906058245</v>
      </c>
      <c r="AR30" s="137">
        <f t="shared" si="107"/>
        <v>846744.61988051806</v>
      </c>
      <c r="AS30" s="137">
        <f t="shared" si="107"/>
        <v>846856.66552495363</v>
      </c>
      <c r="AT30" s="137">
        <f t="shared" si="107"/>
        <v>846968.7259958504</v>
      </c>
      <c r="AU30" s="137">
        <f t="shared" si="107"/>
        <v>847080.80129517068</v>
      </c>
      <c r="AV30" s="137">
        <f t="shared" si="107"/>
        <v>847192.8914248764</v>
      </c>
      <c r="AW30" s="137">
        <f t="shared" si="107"/>
        <v>847304.99638692988</v>
      </c>
      <c r="AX30" s="137">
        <f t="shared" si="107"/>
        <v>847417.11618329433</v>
      </c>
      <c r="AY30" s="137">
        <f t="shared" si="107"/>
        <v>847529.25081593217</v>
      </c>
      <c r="AZ30" s="137">
        <f t="shared" si="107"/>
        <v>847641.40028680698</v>
      </c>
      <c r="BA30" s="137">
        <f t="shared" si="107"/>
        <v>847753.56459788175</v>
      </c>
      <c r="BB30" s="137">
        <f t="shared" si="107"/>
        <v>847865.74375112075</v>
      </c>
      <c r="BC30" s="137">
        <f t="shared" si="107"/>
        <v>847977.93774848757</v>
      </c>
      <c r="BD30" s="137">
        <f t="shared" si="107"/>
        <v>848090.14659194672</v>
      </c>
      <c r="BE30" s="137">
        <f t="shared" si="107"/>
        <v>848202.37028346281</v>
      </c>
      <c r="DB30" s="178" t="s">
        <v>118</v>
      </c>
      <c r="DC30" s="178"/>
      <c r="DD30" s="178"/>
      <c r="DE30" s="178"/>
      <c r="DF30" s="109">
        <f>SUM(DF16:DF28)</f>
        <v>2049534.3907088509</v>
      </c>
      <c r="DG30" s="109">
        <f t="shared" ref="DG30:FE30" si="108">SUM(DG16:DG28)</f>
        <v>2049805.5957406969</v>
      </c>
      <c r="DH30" s="109">
        <f t="shared" si="108"/>
        <v>2050076.8366597998</v>
      </c>
      <c r="DI30" s="109">
        <f t="shared" si="108"/>
        <v>2050348.1134709097</v>
      </c>
      <c r="DJ30" s="109">
        <f t="shared" si="108"/>
        <v>2233583.0920763621</v>
      </c>
      <c r="DK30" s="109">
        <f t="shared" si="108"/>
        <v>2233878.6513879607</v>
      </c>
      <c r="DL30" s="109">
        <f t="shared" si="108"/>
        <v>2234174.2498095022</v>
      </c>
      <c r="DM30" s="109">
        <f t="shared" si="108"/>
        <v>2234469.8873461611</v>
      </c>
      <c r="DN30" s="109">
        <f t="shared" si="108"/>
        <v>1969917.1583950771</v>
      </c>
      <c r="DO30" s="109">
        <f t="shared" si="108"/>
        <v>1970177.8280613669</v>
      </c>
      <c r="DP30" s="109">
        <f t="shared" si="108"/>
        <v>1970438.5322208204</v>
      </c>
      <c r="DQ30" s="109">
        <f t="shared" si="108"/>
        <v>1970699.2708780013</v>
      </c>
      <c r="DR30" s="109">
        <f t="shared" si="108"/>
        <v>1970960.0440374755</v>
      </c>
      <c r="DS30" s="109">
        <f t="shared" si="108"/>
        <v>2028686.4008135002</v>
      </c>
      <c r="DT30" s="109">
        <f t="shared" si="108"/>
        <v>2028954.8471310791</v>
      </c>
      <c r="DU30" s="109">
        <f t="shared" si="108"/>
        <v>2029223.3289708684</v>
      </c>
      <c r="DV30" s="109">
        <f t="shared" si="108"/>
        <v>2029491.8463375687</v>
      </c>
      <c r="DW30" s="109">
        <f t="shared" si="108"/>
        <v>2008340.6858473199</v>
      </c>
      <c r="DX30" s="109">
        <f t="shared" si="108"/>
        <v>2008606.4399142584</v>
      </c>
      <c r="DY30" s="109">
        <f t="shared" si="108"/>
        <v>2008872.2291471553</v>
      </c>
      <c r="DZ30" s="109">
        <f t="shared" si="108"/>
        <v>2009138.0535506632</v>
      </c>
      <c r="EA30" s="109">
        <f t="shared" si="108"/>
        <v>2091367.2131929561</v>
      </c>
      <c r="EB30" s="109">
        <f t="shared" si="108"/>
        <v>2091643.953761071</v>
      </c>
      <c r="EC30" s="109">
        <f t="shared" si="108"/>
        <v>2091920.7309489336</v>
      </c>
      <c r="ED30" s="109">
        <f t="shared" si="108"/>
        <v>2092197.5447613911</v>
      </c>
      <c r="EE30" s="109">
        <f t="shared" si="108"/>
        <v>2092474.3952032898</v>
      </c>
      <c r="EF30" s="109">
        <f t="shared" si="108"/>
        <v>2059289.7131352944</v>
      </c>
      <c r="EG30" s="109">
        <f t="shared" si="108"/>
        <v>2059562.2090420532</v>
      </c>
      <c r="EH30" s="109">
        <f t="shared" si="108"/>
        <v>2059834.7410068854</v>
      </c>
      <c r="EI30" s="109">
        <f t="shared" si="108"/>
        <v>2060107.3090345622</v>
      </c>
      <c r="EJ30" s="109">
        <f t="shared" si="108"/>
        <v>2092195.3073906512</v>
      </c>
      <c r="EK30" s="109">
        <f t="shared" si="108"/>
        <v>2092472.1575364894</v>
      </c>
      <c r="EL30" s="109">
        <f t="shared" si="108"/>
        <v>2092749.0443165756</v>
      </c>
      <c r="EM30" s="109">
        <f t="shared" si="108"/>
        <v>2093025.967735759</v>
      </c>
      <c r="EN30" s="109">
        <f t="shared" si="108"/>
        <v>2246743.8923983588</v>
      </c>
      <c r="EO30" s="109">
        <f t="shared" si="108"/>
        <v>2247041.1932153874</v>
      </c>
      <c r="EP30" s="109">
        <f t="shared" si="108"/>
        <v>2247338.5333728036</v>
      </c>
      <c r="EQ30" s="109">
        <f t="shared" si="108"/>
        <v>2247635.9128758139</v>
      </c>
      <c r="ER30" s="109">
        <f t="shared" si="108"/>
        <v>2247933.3317296235</v>
      </c>
      <c r="ES30" s="109">
        <f t="shared" si="108"/>
        <v>2178762.1045303838</v>
      </c>
      <c r="ET30" s="109">
        <f t="shared" si="108"/>
        <v>2179050.4096442778</v>
      </c>
      <c r="EU30" s="109">
        <f t="shared" si="108"/>
        <v>2179338.752908201</v>
      </c>
      <c r="EV30" s="109">
        <f t="shared" si="108"/>
        <v>2179627.1343272021</v>
      </c>
      <c r="EW30" s="109">
        <f t="shared" si="108"/>
        <v>2149244.7875601812</v>
      </c>
      <c r="EX30" s="109">
        <f t="shared" si="108"/>
        <v>2149529.1867894381</v>
      </c>
      <c r="EY30" s="109">
        <f t="shared" si="108"/>
        <v>2149813.623651878</v>
      </c>
      <c r="EZ30" s="109">
        <f t="shared" si="108"/>
        <v>2150098.0981524806</v>
      </c>
      <c r="FA30" s="109">
        <f t="shared" si="108"/>
        <v>1995399.597038131</v>
      </c>
      <c r="FB30" s="109">
        <f t="shared" si="108"/>
        <v>1995663.638673008</v>
      </c>
      <c r="FC30" s="109">
        <f t="shared" si="108"/>
        <v>1995927.7152472448</v>
      </c>
      <c r="FD30" s="109">
        <f t="shared" si="108"/>
        <v>1996191.8267654651</v>
      </c>
      <c r="FE30" s="109">
        <f t="shared" si="108"/>
        <v>1996455.973232293</v>
      </c>
    </row>
    <row r="31" spans="1:161" x14ac:dyDescent="0.25">
      <c r="B31" s="167" t="s">
        <v>252</v>
      </c>
      <c r="C31" s="167"/>
      <c r="D31" s="167"/>
      <c r="E31" s="167"/>
      <c r="F31" s="137">
        <f>SUM(F16:F28)</f>
        <v>2030957.5433194281</v>
      </c>
      <c r="G31" s="137">
        <f t="shared" ref="G31:BE31" si="109">SUM(G16:G28)</f>
        <v>2031226.290166375</v>
      </c>
      <c r="H31" s="137">
        <f t="shared" si="109"/>
        <v>2031495.0725753005</v>
      </c>
      <c r="I31" s="137">
        <f t="shared" si="109"/>
        <v>2031763.8905509096</v>
      </c>
      <c r="J31" s="137">
        <f t="shared" si="109"/>
        <v>2032032.744097909</v>
      </c>
      <c r="K31" s="137">
        <f t="shared" si="109"/>
        <v>2032301.6332210051</v>
      </c>
      <c r="L31" s="137">
        <f t="shared" si="109"/>
        <v>2032570.5579249067</v>
      </c>
      <c r="M31" s="137">
        <f t="shared" si="109"/>
        <v>2032839.518214321</v>
      </c>
      <c r="N31" s="137">
        <f t="shared" si="109"/>
        <v>2033108.5140939571</v>
      </c>
      <c r="O31" s="137">
        <f t="shared" si="109"/>
        <v>2033377.5455685253</v>
      </c>
      <c r="P31" s="137">
        <f t="shared" si="109"/>
        <v>2033646.612642735</v>
      </c>
      <c r="Q31" s="137">
        <f t="shared" si="109"/>
        <v>2033915.7153212964</v>
      </c>
      <c r="R31" s="137">
        <f t="shared" si="109"/>
        <v>2034184.8536089214</v>
      </c>
      <c r="S31" s="137">
        <f t="shared" si="109"/>
        <v>2034454.0275103229</v>
      </c>
      <c r="T31" s="137">
        <f t="shared" si="109"/>
        <v>2034723.2370302121</v>
      </c>
      <c r="U31" s="137">
        <f t="shared" si="109"/>
        <v>2034992.4821733022</v>
      </c>
      <c r="V31" s="137">
        <f t="shared" si="109"/>
        <v>2035261.7629443081</v>
      </c>
      <c r="W31" s="137">
        <f t="shared" si="109"/>
        <v>2035531.0793479434</v>
      </c>
      <c r="X31" s="137">
        <f t="shared" si="109"/>
        <v>2035800.4313889239</v>
      </c>
      <c r="Y31" s="137">
        <f t="shared" si="109"/>
        <v>2036069.8190719644</v>
      </c>
      <c r="Z31" s="137">
        <f t="shared" si="109"/>
        <v>2036339.2424017824</v>
      </c>
      <c r="AA31" s="137">
        <f t="shared" si="109"/>
        <v>2036608.7013830938</v>
      </c>
      <c r="AB31" s="137">
        <f t="shared" si="109"/>
        <v>2036878.1960206171</v>
      </c>
      <c r="AC31" s="137">
        <f t="shared" si="109"/>
        <v>2037147.7263190702</v>
      </c>
      <c r="AD31" s="137">
        <f t="shared" si="109"/>
        <v>2037417.2922831716</v>
      </c>
      <c r="AE31" s="137">
        <f t="shared" si="109"/>
        <v>2037686.8939176404</v>
      </c>
      <c r="AF31" s="137">
        <f t="shared" si="109"/>
        <v>2037956.5312271977</v>
      </c>
      <c r="AG31" s="137">
        <f t="shared" si="109"/>
        <v>2038226.2042165638</v>
      </c>
      <c r="AH31" s="137">
        <f t="shared" si="109"/>
        <v>2038495.9128904601</v>
      </c>
      <c r="AI31" s="137">
        <f t="shared" si="109"/>
        <v>2038765.6572536081</v>
      </c>
      <c r="AJ31" s="137">
        <f t="shared" si="109"/>
        <v>2039035.437310731</v>
      </c>
      <c r="AK31" s="137">
        <f t="shared" si="109"/>
        <v>2039305.2530665516</v>
      </c>
      <c r="AL31" s="137">
        <f t="shared" si="109"/>
        <v>2039575.1045257943</v>
      </c>
      <c r="AM31" s="137">
        <f t="shared" si="109"/>
        <v>2039844.9916931828</v>
      </c>
      <c r="AN31" s="137">
        <f t="shared" si="109"/>
        <v>2040114.9145734429</v>
      </c>
      <c r="AO31" s="137">
        <f t="shared" si="109"/>
        <v>2040384.8731712995</v>
      </c>
      <c r="AP31" s="137">
        <f t="shared" si="109"/>
        <v>2040654.86749148</v>
      </c>
      <c r="AQ31" s="137">
        <f t="shared" si="109"/>
        <v>2040924.8975387099</v>
      </c>
      <c r="AR31" s="137">
        <f t="shared" si="109"/>
        <v>2041194.9633177181</v>
      </c>
      <c r="AS31" s="137">
        <f t="shared" si="109"/>
        <v>2041465.0648332324</v>
      </c>
      <c r="AT31" s="137">
        <f t="shared" si="109"/>
        <v>2041735.2020899821</v>
      </c>
      <c r="AU31" s="137">
        <f t="shared" si="109"/>
        <v>2042005.3750926955</v>
      </c>
      <c r="AV31" s="137">
        <f t="shared" si="109"/>
        <v>2042275.5838461039</v>
      </c>
      <c r="AW31" s="137">
        <f t="shared" si="109"/>
        <v>2042545.8283549368</v>
      </c>
      <c r="AX31" s="137">
        <f t="shared" si="109"/>
        <v>2042816.1086239268</v>
      </c>
      <c r="AY31" s="137">
        <f t="shared" si="109"/>
        <v>2043086.4246578049</v>
      </c>
      <c r="AZ31" s="137">
        <f t="shared" si="109"/>
        <v>2043356.7764613042</v>
      </c>
      <c r="BA31" s="137">
        <f t="shared" si="109"/>
        <v>2043627.1640391578</v>
      </c>
      <c r="BB31" s="137">
        <f t="shared" si="109"/>
        <v>2043897.5873960997</v>
      </c>
      <c r="BC31" s="137">
        <f t="shared" si="109"/>
        <v>2044168.0465368642</v>
      </c>
      <c r="BD31" s="137">
        <f t="shared" si="109"/>
        <v>2044438.5414661865</v>
      </c>
      <c r="BE31" s="137">
        <f t="shared" si="109"/>
        <v>2044709.0721888025</v>
      </c>
    </row>
    <row r="32" spans="1:161" x14ac:dyDescent="0.25">
      <c r="F32" s="72">
        <f>SUM(F30:F31)</f>
        <v>2873455.3957618568</v>
      </c>
      <c r="G32" s="72">
        <f t="shared" ref="G32:BE32" si="110">SUM(G30:G31)</f>
        <v>2873835.6262989226</v>
      </c>
      <c r="H32" s="72">
        <f t="shared" si="110"/>
        <v>2874215.9071500674</v>
      </c>
      <c r="I32" s="72">
        <f t="shared" si="110"/>
        <v>2874596.2383219488</v>
      </c>
      <c r="J32" s="72">
        <f t="shared" si="110"/>
        <v>2874976.6198212253</v>
      </c>
      <c r="K32" s="72">
        <f t="shared" si="110"/>
        <v>2875357.0516545563</v>
      </c>
      <c r="L32" s="72">
        <f t="shared" si="110"/>
        <v>2875737.5338286036</v>
      </c>
      <c r="M32" s="72">
        <f t="shared" si="110"/>
        <v>2876118.066350027</v>
      </c>
      <c r="N32" s="72">
        <f t="shared" si="110"/>
        <v>2876498.6492254892</v>
      </c>
      <c r="O32" s="72">
        <f t="shared" si="110"/>
        <v>2876879.2824616544</v>
      </c>
      <c r="P32" s="72">
        <f t="shared" si="110"/>
        <v>2877259.9660651856</v>
      </c>
      <c r="Q32" s="72">
        <f t="shared" si="110"/>
        <v>2877640.7000427465</v>
      </c>
      <c r="R32" s="72">
        <f t="shared" si="110"/>
        <v>2878021.4844010053</v>
      </c>
      <c r="S32" s="72">
        <f t="shared" si="110"/>
        <v>2878402.3191466276</v>
      </c>
      <c r="T32" s="72">
        <f t="shared" si="110"/>
        <v>2878783.2042862801</v>
      </c>
      <c r="U32" s="72">
        <f t="shared" si="110"/>
        <v>2879164.1398266316</v>
      </c>
      <c r="V32" s="72">
        <f t="shared" si="110"/>
        <v>2879545.1257743523</v>
      </c>
      <c r="W32" s="72">
        <f t="shared" si="110"/>
        <v>2879926.1621361109</v>
      </c>
      <c r="X32" s="72">
        <f t="shared" si="110"/>
        <v>2880307.2489185799</v>
      </c>
      <c r="Y32" s="72">
        <f t="shared" si="110"/>
        <v>2880688.3861284303</v>
      </c>
      <c r="Z32" s="72">
        <f t="shared" si="110"/>
        <v>2881069.5737723354</v>
      </c>
      <c r="AA32" s="72">
        <f t="shared" si="110"/>
        <v>2881450.8118569683</v>
      </c>
      <c r="AB32" s="72">
        <f t="shared" si="110"/>
        <v>2881832.1003890047</v>
      </c>
      <c r="AC32" s="72">
        <f t="shared" si="110"/>
        <v>2882213.4393751188</v>
      </c>
      <c r="AD32" s="72">
        <f t="shared" si="110"/>
        <v>2882594.8288219878</v>
      </c>
      <c r="AE32" s="72">
        <f t="shared" si="110"/>
        <v>2882976.268736288</v>
      </c>
      <c r="AF32" s="72">
        <f t="shared" si="110"/>
        <v>2883357.7591246986</v>
      </c>
      <c r="AG32" s="72">
        <f t="shared" si="110"/>
        <v>2883739.2999938978</v>
      </c>
      <c r="AH32" s="72">
        <f t="shared" si="110"/>
        <v>2884120.8913505659</v>
      </c>
      <c r="AI32" s="72">
        <f t="shared" si="110"/>
        <v>2884502.5332013834</v>
      </c>
      <c r="AJ32" s="72">
        <f t="shared" si="110"/>
        <v>2884884.2255530325</v>
      </c>
      <c r="AK32" s="72">
        <f t="shared" si="110"/>
        <v>2885265.9684121953</v>
      </c>
      <c r="AL32" s="72">
        <f t="shared" si="110"/>
        <v>2885647.7617855547</v>
      </c>
      <c r="AM32" s="72">
        <f t="shared" si="110"/>
        <v>2886029.6056797961</v>
      </c>
      <c r="AN32" s="72">
        <f t="shared" si="110"/>
        <v>2886411.500101604</v>
      </c>
      <c r="AO32" s="72">
        <f t="shared" si="110"/>
        <v>2886793.4450576645</v>
      </c>
      <c r="AP32" s="72">
        <f t="shared" si="110"/>
        <v>2887175.4405546649</v>
      </c>
      <c r="AQ32" s="72">
        <f t="shared" si="110"/>
        <v>2887557.4865992926</v>
      </c>
      <c r="AR32" s="72">
        <f t="shared" si="110"/>
        <v>2887939.5831982363</v>
      </c>
      <c r="AS32" s="72">
        <f t="shared" si="110"/>
        <v>2888321.7303581862</v>
      </c>
      <c r="AT32" s="72">
        <f t="shared" si="110"/>
        <v>2888703.9280858324</v>
      </c>
      <c r="AU32" s="72">
        <f t="shared" si="110"/>
        <v>2889086.176387866</v>
      </c>
      <c r="AV32" s="72">
        <f t="shared" si="110"/>
        <v>2889468.47527098</v>
      </c>
      <c r="AW32" s="72">
        <f t="shared" si="110"/>
        <v>2889850.8247418664</v>
      </c>
      <c r="AX32" s="72">
        <f t="shared" si="110"/>
        <v>2890233.224807221</v>
      </c>
      <c r="AY32" s="72">
        <f t="shared" si="110"/>
        <v>2890615.6754737371</v>
      </c>
      <c r="AZ32" s="72">
        <f t="shared" si="110"/>
        <v>2890998.1767481109</v>
      </c>
      <c r="BA32" s="72">
        <f t="shared" si="110"/>
        <v>2891380.7286370397</v>
      </c>
      <c r="BB32" s="72">
        <f t="shared" si="110"/>
        <v>2891763.3311472205</v>
      </c>
      <c r="BC32" s="72">
        <f t="shared" si="110"/>
        <v>2892145.9842853518</v>
      </c>
      <c r="BD32" s="72">
        <f t="shared" si="110"/>
        <v>2892528.6880581332</v>
      </c>
      <c r="BE32" s="72">
        <f t="shared" si="110"/>
        <v>2892911.4424722651</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2038</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2038</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2037</v>
      </c>
      <c r="C3" s="97">
        <v>2038</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'!U4</f>
        <v>275632.99980537075</v>
      </c>
      <c r="C4" s="12">
        <f>'Urb proj of all 25 ARs '!V4</f>
        <v>277435.9161457537</v>
      </c>
      <c r="D4" s="100">
        <f>(C4-B4)/B4</f>
        <v>6.5410032240552285E-3</v>
      </c>
      <c r="E4" s="101">
        <f>((1+D4)^(1/52))-1</f>
        <v>1.2538677742290893E-4</v>
      </c>
      <c r="F4" s="69">
        <f>B4*(1+E4)</f>
        <v>275667.56053896778</v>
      </c>
      <c r="G4" s="69">
        <f>F4*(1+E4)</f>
        <v>275702.12560602382</v>
      </c>
      <c r="H4" s="69">
        <f>G4*(1+E4)</f>
        <v>275736.69500708219</v>
      </c>
      <c r="I4" s="69">
        <f>H4*(1+$E$4)</f>
        <v>275771.26874268637</v>
      </c>
      <c r="J4" s="69">
        <f>I4*(1+$E$4)</f>
        <v>275805.84681337985</v>
      </c>
      <c r="K4" s="69">
        <f t="shared" ref="K4:BE4" si="5">J4*(1+$E$4)</f>
        <v>275840.42921970616</v>
      </c>
      <c r="L4" s="69">
        <f t="shared" si="5"/>
        <v>275875.01596220897</v>
      </c>
      <c r="M4" s="69">
        <f t="shared" si="5"/>
        <v>275909.60704143194</v>
      </c>
      <c r="N4" s="69">
        <f t="shared" si="5"/>
        <v>275944.2024579189</v>
      </c>
      <c r="O4" s="69">
        <f t="shared" si="5"/>
        <v>275978.80221221363</v>
      </c>
      <c r="P4" s="69">
        <f t="shared" si="5"/>
        <v>276013.40630486008</v>
      </c>
      <c r="Q4" s="69">
        <f t="shared" si="5"/>
        <v>276048.01473640214</v>
      </c>
      <c r="R4" s="69">
        <f t="shared" si="5"/>
        <v>276082.62750738394</v>
      </c>
      <c r="S4" s="69">
        <f t="shared" si="5"/>
        <v>276117.24461834953</v>
      </c>
      <c r="T4" s="69">
        <f t="shared" si="5"/>
        <v>276151.86606984312</v>
      </c>
      <c r="U4" s="69">
        <f t="shared" si="5"/>
        <v>276186.49186240893</v>
      </c>
      <c r="V4" s="69">
        <f t="shared" si="5"/>
        <v>276221.12199659128</v>
      </c>
      <c r="W4" s="69">
        <f t="shared" si="5"/>
        <v>276255.75647293456</v>
      </c>
      <c r="X4" s="69">
        <f t="shared" si="5"/>
        <v>276290.39529198321</v>
      </c>
      <c r="Y4" s="69">
        <f t="shared" si="5"/>
        <v>276325.03845428175</v>
      </c>
      <c r="Z4" s="69">
        <f t="shared" si="5"/>
        <v>276359.68596037477</v>
      </c>
      <c r="AA4" s="69">
        <f t="shared" si="5"/>
        <v>276394.33781080693</v>
      </c>
      <c r="AB4" s="69">
        <f t="shared" si="5"/>
        <v>276428.99400612299</v>
      </c>
      <c r="AC4" s="69">
        <f t="shared" si="5"/>
        <v>276463.65454686765</v>
      </c>
      <c r="AD4" s="69">
        <f t="shared" si="5"/>
        <v>276498.31943358586</v>
      </c>
      <c r="AE4" s="69">
        <f t="shared" si="5"/>
        <v>276532.98866682249</v>
      </c>
      <c r="AF4" s="69">
        <f t="shared" si="5"/>
        <v>276567.66224712256</v>
      </c>
      <c r="AG4" s="69">
        <f t="shared" si="5"/>
        <v>276602.3401750311</v>
      </c>
      <c r="AH4" s="69">
        <f t="shared" si="5"/>
        <v>276637.0224510933</v>
      </c>
      <c r="AI4" s="69">
        <f t="shared" si="5"/>
        <v>276671.70907585433</v>
      </c>
      <c r="AJ4" s="69">
        <f t="shared" si="5"/>
        <v>276706.40004985943</v>
      </c>
      <c r="AK4" s="69">
        <f t="shared" si="5"/>
        <v>276741.09537365398</v>
      </c>
      <c r="AL4" s="69">
        <f t="shared" si="5"/>
        <v>276775.79504778335</v>
      </c>
      <c r="AM4" s="69">
        <f t="shared" si="5"/>
        <v>276810.49907279306</v>
      </c>
      <c r="AN4" s="69">
        <f t="shared" si="5"/>
        <v>276845.20744922862</v>
      </c>
      <c r="AO4" s="69">
        <f t="shared" si="5"/>
        <v>276879.92017763568</v>
      </c>
      <c r="AP4" s="69">
        <f t="shared" si="5"/>
        <v>276914.63725855987</v>
      </c>
      <c r="AQ4" s="69">
        <f t="shared" si="5"/>
        <v>276949.35869254696</v>
      </c>
      <c r="AR4" s="69">
        <f t="shared" si="5"/>
        <v>276984.08448014274</v>
      </c>
      <c r="AS4" s="69">
        <f t="shared" si="5"/>
        <v>277018.81462189317</v>
      </c>
      <c r="AT4" s="69">
        <f t="shared" si="5"/>
        <v>277053.54911834409</v>
      </c>
      <c r="AU4" s="69">
        <f t="shared" si="5"/>
        <v>277088.28797004162</v>
      </c>
      <c r="AV4" s="69">
        <f t="shared" si="5"/>
        <v>277123.03117753181</v>
      </c>
      <c r="AW4" s="69">
        <f t="shared" si="5"/>
        <v>277157.77874136082</v>
      </c>
      <c r="AX4" s="69">
        <f t="shared" si="5"/>
        <v>277192.53066207486</v>
      </c>
      <c r="AY4" s="69">
        <f t="shared" si="5"/>
        <v>277227.28694022028</v>
      </c>
      <c r="AZ4" s="69">
        <f t="shared" si="5"/>
        <v>277262.04757634341</v>
      </c>
      <c r="BA4" s="69">
        <f t="shared" si="5"/>
        <v>277296.8125709907</v>
      </c>
      <c r="BB4" s="69">
        <f t="shared" si="5"/>
        <v>277331.58192470862</v>
      </c>
      <c r="BC4" s="69">
        <f t="shared" si="5"/>
        <v>277366.35563804378</v>
      </c>
      <c r="BD4" s="69">
        <f t="shared" si="5"/>
        <v>277401.13371154276</v>
      </c>
      <c r="BE4" s="69">
        <f t="shared" si="5"/>
        <v>277435.9161457523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462181.63752262096</v>
      </c>
      <c r="DG4" s="108">
        <f t="shared" ref="DG4:DV5" si="6">G4*BG4</f>
        <v>462239.58898873406</v>
      </c>
      <c r="DH4" s="108">
        <f t="shared" si="6"/>
        <v>462297.54772119457</v>
      </c>
      <c r="DI4" s="108">
        <f t="shared" si="6"/>
        <v>462355.51372091385</v>
      </c>
      <c r="DJ4" s="108">
        <f t="shared" si="6"/>
        <v>529949.60572447244</v>
      </c>
      <c r="DK4" s="108">
        <f t="shared" si="6"/>
        <v>530016.05439773074</v>
      </c>
      <c r="DL4" s="108">
        <f t="shared" si="6"/>
        <v>530082.51140277402</v>
      </c>
      <c r="DM4" s="108">
        <f t="shared" si="6"/>
        <v>530148.97674064699</v>
      </c>
      <c r="DN4" s="108">
        <f t="shared" si="6"/>
        <v>470845.46534764918</v>
      </c>
      <c r="DO4" s="108">
        <f t="shared" si="6"/>
        <v>470904.50314321328</v>
      </c>
      <c r="DP4" s="108">
        <f t="shared" si="6"/>
        <v>470963.54834133637</v>
      </c>
      <c r="DQ4" s="108">
        <f t="shared" si="6"/>
        <v>471022.6009429465</v>
      </c>
      <c r="DR4" s="108">
        <f t="shared" si="6"/>
        <v>471081.66094897216</v>
      </c>
      <c r="DS4" s="108">
        <f t="shared" si="6"/>
        <v>486783.61227386462</v>
      </c>
      <c r="DT4" s="108">
        <f t="shared" si="6"/>
        <v>486844.64850230992</v>
      </c>
      <c r="DU4" s="108">
        <f t="shared" si="6"/>
        <v>486905.6923838912</v>
      </c>
      <c r="DV4" s="108">
        <f t="shared" si="6"/>
        <v>486966.74391956802</v>
      </c>
      <c r="DW4" s="108">
        <f t="shared" ref="DW4:EL5" si="7">W4*BW4</f>
        <v>491641.67246205127</v>
      </c>
      <c r="DX4" s="108">
        <f t="shared" si="7"/>
        <v>491703.31782700802</v>
      </c>
      <c r="DY4" s="108">
        <f t="shared" si="7"/>
        <v>491764.97092147847</v>
      </c>
      <c r="DZ4" s="108">
        <f t="shared" si="7"/>
        <v>491826.63174643175</v>
      </c>
      <c r="EA4" s="108">
        <f t="shared" si="7"/>
        <v>505743.49936604901</v>
      </c>
      <c r="EB4" s="108">
        <f t="shared" si="7"/>
        <v>505806.91291363718</v>
      </c>
      <c r="EC4" s="108">
        <f t="shared" si="7"/>
        <v>505870.33441244561</v>
      </c>
      <c r="ED4" s="108">
        <f t="shared" si="7"/>
        <v>505933.76386347145</v>
      </c>
      <c r="EE4" s="108">
        <f t="shared" si="7"/>
        <v>505997.20126771176</v>
      </c>
      <c r="EF4" s="108">
        <f t="shared" si="7"/>
        <v>508595.48635501601</v>
      </c>
      <c r="EG4" s="108">
        <f t="shared" si="7"/>
        <v>508659.25750406191</v>
      </c>
      <c r="EH4" s="108">
        <f t="shared" si="7"/>
        <v>508723.03664916672</v>
      </c>
      <c r="EI4" s="108">
        <f t="shared" si="7"/>
        <v>508786.82379133295</v>
      </c>
      <c r="EJ4" s="108">
        <f t="shared" si="7"/>
        <v>531967.64758544939</v>
      </c>
      <c r="EK4" s="108">
        <f t="shared" si="7"/>
        <v>532034.34929447342</v>
      </c>
      <c r="EL4" s="108">
        <f t="shared" si="7"/>
        <v>532101.05936700967</v>
      </c>
      <c r="EM4" s="108">
        <f t="shared" ref="EM4:FB5" si="8">AM4*CM4</f>
        <v>532167.77780410706</v>
      </c>
      <c r="EN4" s="108">
        <f t="shared" si="8"/>
        <v>573765.92882435524</v>
      </c>
      <c r="EO4" s="108">
        <f t="shared" si="8"/>
        <v>573837.87148516567</v>
      </c>
      <c r="EP4" s="108">
        <f t="shared" si="8"/>
        <v>573909.82316663442</v>
      </c>
      <c r="EQ4" s="108">
        <f t="shared" si="8"/>
        <v>573981.78386989271</v>
      </c>
      <c r="ER4" s="108">
        <f t="shared" si="8"/>
        <v>574053.7535960715</v>
      </c>
      <c r="ES4" s="108">
        <f t="shared" si="8"/>
        <v>547134.01359267079</v>
      </c>
      <c r="ET4" s="108">
        <f t="shared" si="8"/>
        <v>547202.61696345359</v>
      </c>
      <c r="EU4" s="108">
        <f t="shared" si="8"/>
        <v>547271.228936192</v>
      </c>
      <c r="EV4" s="108">
        <f t="shared" si="8"/>
        <v>547339.8495119646</v>
      </c>
      <c r="EW4" s="108">
        <f t="shared" si="8"/>
        <v>541632.92597652588</v>
      </c>
      <c r="EX4" s="108">
        <f t="shared" si="8"/>
        <v>541700.83958366024</v>
      </c>
      <c r="EY4" s="108">
        <f t="shared" si="8"/>
        <v>541768.76170626283</v>
      </c>
      <c r="EZ4" s="108">
        <f t="shared" si="8"/>
        <v>541836.69234540162</v>
      </c>
      <c r="FA4" s="108">
        <f t="shared" si="8"/>
        <v>474509.11182973452</v>
      </c>
      <c r="FB4" s="108">
        <f t="shared" si="8"/>
        <v>474568.60899812466</v>
      </c>
      <c r="FC4" s="108">
        <f t="shared" ref="FC4:FE5" si="9">BC4*DC4</f>
        <v>474628.113626673</v>
      </c>
      <c r="FD4" s="108">
        <f t="shared" si="9"/>
        <v>474687.62571631494</v>
      </c>
      <c r="FE4" s="108">
        <f t="shared" si="9"/>
        <v>474747.14526798605</v>
      </c>
    </row>
    <row r="5" spans="1:161" ht="15.75" x14ac:dyDescent="0.25">
      <c r="A5" s="47" t="s">
        <v>169</v>
      </c>
      <c r="B5" s="12">
        <f>'Urb proj of all 25 ARs '!U5</f>
        <v>40177.357519743178</v>
      </c>
      <c r="C5" s="12">
        <f>'Urb proj of all 25 ARs '!V5</f>
        <v>40440.157744813849</v>
      </c>
      <c r="D5" s="100">
        <f t="shared" ref="D5:D28" si="10">(C5-B5)/B5</f>
        <v>6.5410032240554947E-3</v>
      </c>
      <c r="E5" s="101">
        <f t="shared" ref="E5:E28" si="11">((1+D5)^(1/52))-1</f>
        <v>1.2538677742290893E-4</v>
      </c>
      <c r="F5" s="69">
        <f t="shared" ref="F5:F28" si="12">B5*(1+E5)</f>
        <v>40182.395229127949</v>
      </c>
      <c r="G5" s="69">
        <f t="shared" ref="G5:G28" si="13">F5*(1+E5)</f>
        <v>40187.433570174864</v>
      </c>
      <c r="H5" s="69">
        <f>G5*(1+$E$5)</f>
        <v>40192.472542963129</v>
      </c>
      <c r="I5" s="69">
        <f t="shared" ref="I5:BE5" si="14">H5*(1+$E$5)</f>
        <v>40197.51214757195</v>
      </c>
      <c r="J5" s="69">
        <f t="shared" si="14"/>
        <v>40202.552384080554</v>
      </c>
      <c r="K5" s="69">
        <f t="shared" si="14"/>
        <v>40207.593252568171</v>
      </c>
      <c r="L5" s="69">
        <f t="shared" si="14"/>
        <v>40212.634753114042</v>
      </c>
      <c r="M5" s="69">
        <f t="shared" si="14"/>
        <v>40217.676885797417</v>
      </c>
      <c r="N5" s="69">
        <f t="shared" si="14"/>
        <v>40222.71965069756</v>
      </c>
      <c r="O5" s="69">
        <f t="shared" si="14"/>
        <v>40227.763047893743</v>
      </c>
      <c r="P5" s="69">
        <f t="shared" si="14"/>
        <v>40232.807077465251</v>
      </c>
      <c r="Q5" s="69">
        <f t="shared" si="14"/>
        <v>40237.851739491372</v>
      </c>
      <c r="R5" s="69">
        <f t="shared" si="14"/>
        <v>40242.897034051406</v>
      </c>
      <c r="S5" s="69">
        <f t="shared" si="14"/>
        <v>40247.942961224668</v>
      </c>
      <c r="T5" s="69">
        <f t="shared" si="14"/>
        <v>40252.98952109048</v>
      </c>
      <c r="U5" s="69">
        <f t="shared" si="14"/>
        <v>40258.036713728165</v>
      </c>
      <c r="V5" s="69">
        <f t="shared" si="14"/>
        <v>40263.084539217074</v>
      </c>
      <c r="W5" s="69">
        <f t="shared" si="14"/>
        <v>40268.132997636552</v>
      </c>
      <c r="X5" s="69">
        <f t="shared" si="14"/>
        <v>40273.182089065966</v>
      </c>
      <c r="Y5" s="69">
        <f t="shared" si="14"/>
        <v>40278.23181358468</v>
      </c>
      <c r="Z5" s="69">
        <f t="shared" si="14"/>
        <v>40283.282171272076</v>
      </c>
      <c r="AA5" s="69">
        <f t="shared" si="14"/>
        <v>40288.333162207549</v>
      </c>
      <c r="AB5" s="69">
        <f t="shared" si="14"/>
        <v>40293.384786470502</v>
      </c>
      <c r="AC5" s="69">
        <f t="shared" si="14"/>
        <v>40298.437044140337</v>
      </c>
      <c r="AD5" s="69">
        <f t="shared" si="14"/>
        <v>40303.489935296479</v>
      </c>
      <c r="AE5" s="69">
        <f t="shared" si="14"/>
        <v>40308.543460018365</v>
      </c>
      <c r="AF5" s="69">
        <f t="shared" si="14"/>
        <v>40313.597618385429</v>
      </c>
      <c r="AG5" s="69">
        <f t="shared" si="14"/>
        <v>40318.652410477123</v>
      </c>
      <c r="AH5" s="69">
        <f t="shared" si="14"/>
        <v>40323.707836372909</v>
      </c>
      <c r="AI5" s="69">
        <f t="shared" si="14"/>
        <v>40328.763896152253</v>
      </c>
      <c r="AJ5" s="69">
        <f t="shared" si="14"/>
        <v>40333.82058989464</v>
      </c>
      <c r="AK5" s="69">
        <f t="shared" si="14"/>
        <v>40338.877917679558</v>
      </c>
      <c r="AL5" s="69">
        <f t="shared" si="14"/>
        <v>40343.935879586512</v>
      </c>
      <c r="AM5" s="69">
        <f t="shared" si="14"/>
        <v>40348.994475695006</v>
      </c>
      <c r="AN5" s="69">
        <f t="shared" si="14"/>
        <v>40354.053706084567</v>
      </c>
      <c r="AO5" s="69">
        <f t="shared" si="14"/>
        <v>40359.113570834721</v>
      </c>
      <c r="AP5" s="69">
        <f t="shared" si="14"/>
        <v>40364.174070025016</v>
      </c>
      <c r="AQ5" s="69">
        <f t="shared" si="14"/>
        <v>40369.235203734992</v>
      </c>
      <c r="AR5" s="69">
        <f t="shared" si="14"/>
        <v>40374.296972044212</v>
      </c>
      <c r="AS5" s="69">
        <f t="shared" si="14"/>
        <v>40379.359375032254</v>
      </c>
      <c r="AT5" s="69">
        <f t="shared" si="14"/>
        <v>40384.422412778695</v>
      </c>
      <c r="AU5" s="69">
        <f t="shared" si="14"/>
        <v>40389.486085363118</v>
      </c>
      <c r="AV5" s="69">
        <f t="shared" si="14"/>
        <v>40394.550392865131</v>
      </c>
      <c r="AW5" s="69">
        <f t="shared" si="14"/>
        <v>40399.615335364339</v>
      </c>
      <c r="AX5" s="69">
        <f t="shared" si="14"/>
        <v>40404.680912940363</v>
      </c>
      <c r="AY5" s="69">
        <f t="shared" si="14"/>
        <v>40409.747125672839</v>
      </c>
      <c r="AZ5" s="69">
        <f t="shared" si="14"/>
        <v>40414.813973641401</v>
      </c>
      <c r="BA5" s="69">
        <f t="shared" si="14"/>
        <v>40419.881456925701</v>
      </c>
      <c r="BB5" s="69">
        <f t="shared" si="14"/>
        <v>40424.949575605402</v>
      </c>
      <c r="BC5" s="69">
        <f t="shared" si="14"/>
        <v>40430.018329760169</v>
      </c>
      <c r="BD5" s="69">
        <f t="shared" si="14"/>
        <v>40435.087719469688</v>
      </c>
      <c r="BE5" s="69">
        <f t="shared" si="14"/>
        <v>40440.157744813645</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45996.325247783658</v>
      </c>
      <c r="DG5" s="108">
        <f t="shared" si="6"/>
        <v>46002.092578779768</v>
      </c>
      <c r="DH5" s="108">
        <f t="shared" si="6"/>
        <v>46007.860632922937</v>
      </c>
      <c r="DI5" s="108">
        <f t="shared" si="6"/>
        <v>46013.629410303824</v>
      </c>
      <c r="DJ5" s="108">
        <f t="shared" si="6"/>
        <v>48195.20391479625</v>
      </c>
      <c r="DK5" s="108">
        <f t="shared" si="6"/>
        <v>48201.246956102368</v>
      </c>
      <c r="DL5" s="108">
        <f t="shared" si="6"/>
        <v>48207.290755125956</v>
      </c>
      <c r="DM5" s="108">
        <f t="shared" si="6"/>
        <v>48213.33531196203</v>
      </c>
      <c r="DN5" s="108">
        <f t="shared" si="6"/>
        <v>44344.210449821454</v>
      </c>
      <c r="DO5" s="108">
        <f t="shared" si="6"/>
        <v>44349.770627467122</v>
      </c>
      <c r="DP5" s="108">
        <f t="shared" si="6"/>
        <v>44355.331502285546</v>
      </c>
      <c r="DQ5" s="108">
        <f t="shared" si="6"/>
        <v>44360.893074364139</v>
      </c>
      <c r="DR5" s="108">
        <f t="shared" si="6"/>
        <v>44366.455343790338</v>
      </c>
      <c r="DS5" s="108">
        <f t="shared" si="6"/>
        <v>46578.876469639225</v>
      </c>
      <c r="DT5" s="108">
        <f t="shared" si="6"/>
        <v>46584.716844855735</v>
      </c>
      <c r="DU5" s="108">
        <f t="shared" si="6"/>
        <v>46590.557952378069</v>
      </c>
      <c r="DV5" s="108">
        <f t="shared" si="6"/>
        <v>46596.399792298056</v>
      </c>
      <c r="DW5" s="108">
        <f t="shared" si="7"/>
        <v>45751.786260689914</v>
      </c>
      <c r="DX5" s="108">
        <f t="shared" si="7"/>
        <v>45757.522929730483</v>
      </c>
      <c r="DY5" s="108">
        <f t="shared" si="7"/>
        <v>45763.260318073502</v>
      </c>
      <c r="DZ5" s="108">
        <f t="shared" si="7"/>
        <v>45768.99842580915</v>
      </c>
      <c r="EA5" s="108">
        <f t="shared" si="7"/>
        <v>47557.844544512096</v>
      </c>
      <c r="EB5" s="108">
        <f t="shared" si="7"/>
        <v>47563.807669380716</v>
      </c>
      <c r="EC5" s="108">
        <f t="shared" si="7"/>
        <v>47569.771541946342</v>
      </c>
      <c r="ED5" s="108">
        <f t="shared" si="7"/>
        <v>47575.736162302725</v>
      </c>
      <c r="EE5" s="108">
        <f t="shared" si="7"/>
        <v>47581.701530543643</v>
      </c>
      <c r="EF5" s="108">
        <f t="shared" si="7"/>
        <v>52122.980686359966</v>
      </c>
      <c r="EG5" s="108">
        <f t="shared" si="7"/>
        <v>52129.516218937904</v>
      </c>
      <c r="EH5" s="108">
        <f t="shared" si="7"/>
        <v>52136.052570985215</v>
      </c>
      <c r="EI5" s="108">
        <f t="shared" si="7"/>
        <v>52142.589742604643</v>
      </c>
      <c r="EJ5" s="108">
        <f t="shared" si="7"/>
        <v>48805.961776713411</v>
      </c>
      <c r="EK5" s="108">
        <f t="shared" si="7"/>
        <v>48812.081398979615</v>
      </c>
      <c r="EL5" s="108">
        <f t="shared" si="7"/>
        <v>48818.201788565544</v>
      </c>
      <c r="EM5" s="108">
        <f t="shared" si="8"/>
        <v>48824.322945567386</v>
      </c>
      <c r="EN5" s="108">
        <f t="shared" si="8"/>
        <v>53837.361085716351</v>
      </c>
      <c r="EO5" s="108">
        <f t="shared" si="8"/>
        <v>53844.111578927841</v>
      </c>
      <c r="EP5" s="108">
        <f t="shared" si="8"/>
        <v>53850.862918561921</v>
      </c>
      <c r="EQ5" s="108">
        <f t="shared" si="8"/>
        <v>53857.615104724719</v>
      </c>
      <c r="ER5" s="108">
        <f t="shared" si="8"/>
        <v>53864.368137522382</v>
      </c>
      <c r="ES5" s="108">
        <f t="shared" si="8"/>
        <v>49924.994439171394</v>
      </c>
      <c r="ET5" s="108">
        <f t="shared" si="8"/>
        <v>49931.254373336982</v>
      </c>
      <c r="EU5" s="108">
        <f t="shared" si="8"/>
        <v>49937.515092415539</v>
      </c>
      <c r="EV5" s="108">
        <f t="shared" si="8"/>
        <v>49943.776596505486</v>
      </c>
      <c r="EW5" s="108">
        <f t="shared" si="8"/>
        <v>49504.516022865602</v>
      </c>
      <c r="EX5" s="108">
        <f t="shared" si="8"/>
        <v>49510.723234597586</v>
      </c>
      <c r="EY5" s="108">
        <f t="shared" si="8"/>
        <v>49516.931224631851</v>
      </c>
      <c r="EZ5" s="108">
        <f t="shared" si="8"/>
        <v>49523.139993065983</v>
      </c>
      <c r="FA5" s="108">
        <f t="shared" si="8"/>
        <v>44294.53035805226</v>
      </c>
      <c r="FB5" s="108">
        <f t="shared" si="8"/>
        <v>44300.084306471312</v>
      </c>
      <c r="FC5" s="108">
        <f t="shared" si="9"/>
        <v>44305.638951282068</v>
      </c>
      <c r="FD5" s="108">
        <f t="shared" si="9"/>
        <v>44311.194292571832</v>
      </c>
      <c r="FE5" s="108">
        <f t="shared" si="9"/>
        <v>44316.750330427938</v>
      </c>
    </row>
    <row r="6" spans="1:161" ht="15.75" x14ac:dyDescent="0.25">
      <c r="A6" s="47" t="s">
        <v>171</v>
      </c>
      <c r="B6" s="12">
        <f>'Urb proj of all 25 ARs '!U6</f>
        <v>67281.335867923335</v>
      </c>
      <c r="C6" s="12">
        <f>'Urb proj of all 25 ARs '!V6</f>
        <v>67721.423302754163</v>
      </c>
      <c r="D6" s="100">
        <f t="shared" si="10"/>
        <v>6.5410032240552102E-3</v>
      </c>
      <c r="E6" s="101">
        <f t="shared" si="11"/>
        <v>1.2538677742290893E-4</v>
      </c>
      <c r="F6" s="69">
        <f t="shared" si="12"/>
        <v>67289.772057808528</v>
      </c>
      <c r="G6" s="69">
        <f t="shared" ref="G6:G15" si="16">F6*(1+E6)</f>
        <v>67298.209305480385</v>
      </c>
      <c r="H6" s="69">
        <f t="shared" ref="H6:AM6" si="17">G6*(1+$E$6)</f>
        <v>67306.64761107153</v>
      </c>
      <c r="I6" s="69">
        <f t="shared" si="17"/>
        <v>67315.086974714621</v>
      </c>
      <c r="J6" s="69">
        <f t="shared" si="17"/>
        <v>67323.527396542326</v>
      </c>
      <c r="K6" s="69">
        <f t="shared" si="17"/>
        <v>67331.968876687315</v>
      </c>
      <c r="L6" s="69">
        <f t="shared" si="17"/>
        <v>67340.411415282302</v>
      </c>
      <c r="M6" s="69">
        <f t="shared" si="17"/>
        <v>67348.855012460001</v>
      </c>
      <c r="N6" s="69">
        <f t="shared" si="17"/>
        <v>67357.299668353138</v>
      </c>
      <c r="O6" s="69">
        <f t="shared" si="17"/>
        <v>67365.745383094458</v>
      </c>
      <c r="P6" s="69">
        <f t="shared" si="17"/>
        <v>67374.192156816731</v>
      </c>
      <c r="Q6" s="69">
        <f t="shared" si="17"/>
        <v>67382.639989652744</v>
      </c>
      <c r="R6" s="69">
        <f t="shared" si="17"/>
        <v>67391.088881735297</v>
      </c>
      <c r="S6" s="69">
        <f t="shared" si="17"/>
        <v>67399.538833197192</v>
      </c>
      <c r="T6" s="69">
        <f t="shared" si="17"/>
        <v>67407.989844171272</v>
      </c>
      <c r="U6" s="69">
        <f t="shared" si="17"/>
        <v>67416.441914790383</v>
      </c>
      <c r="V6" s="69">
        <f t="shared" si="17"/>
        <v>67424.895045187397</v>
      </c>
      <c r="W6" s="69">
        <f t="shared" si="17"/>
        <v>67433.349235495189</v>
      </c>
      <c r="X6" s="69">
        <f t="shared" si="17"/>
        <v>67441.80448584666</v>
      </c>
      <c r="Y6" s="69">
        <f t="shared" si="17"/>
        <v>67450.260796374729</v>
      </c>
      <c r="Z6" s="69">
        <f t="shared" si="17"/>
        <v>67458.718167212326</v>
      </c>
      <c r="AA6" s="69">
        <f t="shared" si="17"/>
        <v>67467.176598492399</v>
      </c>
      <c r="AB6" s="69">
        <f t="shared" si="17"/>
        <v>67475.636090347907</v>
      </c>
      <c r="AC6" s="69">
        <f t="shared" si="17"/>
        <v>67484.096642911842</v>
      </c>
      <c r="AD6" s="69">
        <f t="shared" si="17"/>
        <v>67492.558256317192</v>
      </c>
      <c r="AE6" s="69">
        <f t="shared" si="17"/>
        <v>67501.020930696977</v>
      </c>
      <c r="AF6" s="69">
        <f t="shared" si="17"/>
        <v>67509.484666184231</v>
      </c>
      <c r="AG6" s="69">
        <f t="shared" si="17"/>
        <v>67517.949462912002</v>
      </c>
      <c r="AH6" s="69">
        <f t="shared" si="17"/>
        <v>67526.415321013366</v>
      </c>
      <c r="AI6" s="69">
        <f t="shared" si="17"/>
        <v>67534.882240621388</v>
      </c>
      <c r="AJ6" s="69">
        <f t="shared" si="17"/>
        <v>67543.350221869172</v>
      </c>
      <c r="AK6" s="69">
        <f t="shared" si="17"/>
        <v>67551.81926488984</v>
      </c>
      <c r="AL6" s="69">
        <f t="shared" si="17"/>
        <v>67560.289369816513</v>
      </c>
      <c r="AM6" s="69">
        <f t="shared" si="17"/>
        <v>67568.760536782356</v>
      </c>
      <c r="AN6" s="69">
        <f t="shared" ref="AN6:BE6" si="18">AM6*(1+$E$6)</f>
        <v>67577.232765920518</v>
      </c>
      <c r="AO6" s="69">
        <f t="shared" si="18"/>
        <v>67585.706057364194</v>
      </c>
      <c r="AP6" s="69">
        <f t="shared" si="18"/>
        <v>67594.180411246576</v>
      </c>
      <c r="AQ6" s="69">
        <f t="shared" si="18"/>
        <v>67602.655827700888</v>
      </c>
      <c r="AR6" s="69">
        <f t="shared" si="18"/>
        <v>67611.132306860352</v>
      </c>
      <c r="AS6" s="69">
        <f t="shared" si="18"/>
        <v>67619.609848858221</v>
      </c>
      <c r="AT6" s="69">
        <f t="shared" si="18"/>
        <v>67628.088453827761</v>
      </c>
      <c r="AU6" s="69">
        <f t="shared" si="18"/>
        <v>67636.568121902252</v>
      </c>
      <c r="AV6" s="69">
        <f t="shared" si="18"/>
        <v>67645.048853215005</v>
      </c>
      <c r="AW6" s="69">
        <f t="shared" si="18"/>
        <v>67653.53064789933</v>
      </c>
      <c r="AX6" s="69">
        <f t="shared" si="18"/>
        <v>67662.013506088551</v>
      </c>
      <c r="AY6" s="69">
        <f t="shared" si="18"/>
        <v>67670.497427916023</v>
      </c>
      <c r="AZ6" s="69">
        <f t="shared" si="18"/>
        <v>67678.982413515114</v>
      </c>
      <c r="BA6" s="69">
        <f t="shared" si="18"/>
        <v>67687.468463019206</v>
      </c>
      <c r="BB6" s="69">
        <f t="shared" si="18"/>
        <v>67695.955576561697</v>
      </c>
      <c r="BC6" s="69">
        <f t="shared" si="18"/>
        <v>67704.443754276013</v>
      </c>
      <c r="BD6" s="69">
        <f t="shared" si="18"/>
        <v>67712.932996295567</v>
      </c>
      <c r="BE6" s="69">
        <f t="shared" si="18"/>
        <v>67721.423302753828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76865.345592303958</v>
      </c>
      <c r="DG6" s="108">
        <f t="shared" ref="DG6:DG15" si="20">G6*BG6</f>
        <v>76874.983490283295</v>
      </c>
      <c r="DH6" s="108">
        <f t="shared" ref="DH6:DH15" si="21">H6*BH6</f>
        <v>76884.622596727568</v>
      </c>
      <c r="DI6" s="108">
        <f t="shared" ref="DI6:DI15" si="22">I6*BI6</f>
        <v>76894.262911788348</v>
      </c>
      <c r="DJ6" s="108">
        <f t="shared" ref="DJ6:DJ15" si="23">J6*BJ6</f>
        <v>85230.736974641477</v>
      </c>
      <c r="DK6" s="108">
        <f t="shared" ref="DK6:DK15" si="24">K6*BK6</f>
        <v>85241.423782088095</v>
      </c>
      <c r="DL6" s="108">
        <f t="shared" ref="DL6:DL15" si="25">L6*BL6</f>
        <v>85252.111929519073</v>
      </c>
      <c r="DM6" s="108">
        <f t="shared" ref="DM6:DM15" si="26">M6*BM6</f>
        <v>85262.801417102412</v>
      </c>
      <c r="DN6" s="108">
        <f t="shared" ref="DN6:DN15" si="27">N6*BN6</f>
        <v>77458.627009308228</v>
      </c>
      <c r="DO6" s="108">
        <f t="shared" ref="DO6:DO15" si="28">O6*BO6</f>
        <v>77468.339296932521</v>
      </c>
      <c r="DP6" s="108">
        <f t="shared" ref="DP6:DP15" si="29">P6*BP6</f>
        <v>77478.052802349252</v>
      </c>
      <c r="DQ6" s="108">
        <f t="shared" ref="DQ6:DQ15" si="30">Q6*BQ6</f>
        <v>77487.76752571114</v>
      </c>
      <c r="DR6" s="108">
        <f t="shared" ref="DR6:DR15" si="31">R6*BR6</f>
        <v>77497.483467170896</v>
      </c>
      <c r="DS6" s="108">
        <f t="shared" ref="DS6:DS15" si="32">S6*BS6</f>
        <v>80348.159279460262</v>
      </c>
      <c r="DT6" s="108">
        <f t="shared" ref="DT6:DT15" si="33">T6*BT6</f>
        <v>80358.233876224171</v>
      </c>
      <c r="DU6" s="108">
        <f t="shared" ref="DU6:DU15" si="34">U6*BU6</f>
        <v>80368.309736209296</v>
      </c>
      <c r="DV6" s="108">
        <f t="shared" ref="DV6:DV15" si="35">V6*BV6</f>
        <v>80378.38685957405</v>
      </c>
      <c r="DW6" s="108">
        <f t="shared" ref="DW6:DW15" si="36">W6*BW6</f>
        <v>80630.033155710174</v>
      </c>
      <c r="DX6" s="108">
        <f t="shared" ref="DX6:DX15" si="37">X6*BX6</f>
        <v>80640.143095731066</v>
      </c>
      <c r="DY6" s="108">
        <f t="shared" ref="DY6:DY15" si="38">Y6*BY6</f>
        <v>80650.25430340477</v>
      </c>
      <c r="DZ6" s="108">
        <f t="shared" ref="DZ6:DZ15" si="39">Z6*BZ6</f>
        <v>80660.366778890209</v>
      </c>
      <c r="EA6" s="108">
        <f t="shared" ref="EA6:EA15" si="40">AA6*CA6</f>
        <v>81996.821402261194</v>
      </c>
      <c r="EB6" s="108">
        <f t="shared" ref="EB6:EB15" si="41">AB6*CB6</f>
        <v>82007.102719455739</v>
      </c>
      <c r="EC6" s="108">
        <f t="shared" ref="EC6:EC15" si="42">AC6*CC6</f>
        <v>82017.385325791533</v>
      </c>
      <c r="ED6" s="108">
        <f t="shared" ref="ED6:ED15" si="43">AD6*CD6</f>
        <v>82027.669221430187</v>
      </c>
      <c r="EE6" s="108">
        <f t="shared" ref="EE6:EE15" si="44">AE6*CE6</f>
        <v>82037.954406533376</v>
      </c>
      <c r="EF6" s="108">
        <f t="shared" ref="EF6:EF15" si="45">AF6*CF6</f>
        <v>88148.758544086973</v>
      </c>
      <c r="EG6" s="108">
        <f t="shared" ref="EG6:EG15" si="46">AG6*CG6</f>
        <v>88159.811232854641</v>
      </c>
      <c r="EH6" s="108">
        <f t="shared" ref="EH6:EH15" si="47">AH6*CH6</f>
        <v>88170.865307483342</v>
      </c>
      <c r="EI6" s="108">
        <f t="shared" ref="EI6:EI15" si="48">AI6*CI6</f>
        <v>88181.92076814684</v>
      </c>
      <c r="EJ6" s="108">
        <f t="shared" ref="EJ6:EJ15" si="49">AJ6*CJ6</f>
        <v>84819.211372977414</v>
      </c>
      <c r="EK6" s="108">
        <f t="shared" ref="EK6:EK15" si="50">AK6*CK6</f>
        <v>84829.846580555022</v>
      </c>
      <c r="EL6" s="108">
        <f t="shared" ref="EL6:EL15" si="51">AL6*CL6</f>
        <v>84840.483121647034</v>
      </c>
      <c r="EM6" s="108">
        <f t="shared" ref="EM6:EM15" si="52">AM6*CM6</f>
        <v>84851.120996420665</v>
      </c>
      <c r="EN6" s="108">
        <f t="shared" ref="EN6:EN15" si="53">AN6*CN6</f>
        <v>95349.814283048239</v>
      </c>
      <c r="EO6" s="108">
        <f t="shared" ref="EO6:EO15" si="54">AO6*CO6</f>
        <v>95361.76988898906</v>
      </c>
      <c r="EP6" s="108">
        <f t="shared" ref="EP6:EP15" si="55">AP6*CP6</f>
        <v>95373.726994004785</v>
      </c>
      <c r="EQ6" s="108">
        <f t="shared" ref="EQ6:EQ15" si="56">AQ6*CQ6</f>
        <v>95385.68559828338</v>
      </c>
      <c r="ER6" s="108">
        <f t="shared" ref="ER6:ER15" si="57">AR6*CR6</f>
        <v>95397.645702012815</v>
      </c>
      <c r="ES6" s="108">
        <f t="shared" ref="ES6:ES15" si="58">AS6*CS6</f>
        <v>87303.646629774594</v>
      </c>
      <c r="ET6" s="108">
        <f t="shared" ref="ET6:ET15" si="59">AT6*CT6</f>
        <v>87314.593352682758</v>
      </c>
      <c r="EU6" s="108">
        <f t="shared" ref="EU6:EU15" si="60">AU6*CU6</f>
        <v>87325.541448165241</v>
      </c>
      <c r="EV6" s="108">
        <f t="shared" ref="EV6:EV15" si="61">AV6*CV6</f>
        <v>87336.490916394134</v>
      </c>
      <c r="EW6" s="108">
        <f t="shared" ref="EW6:EW15" si="62">AW6*CW6</f>
        <v>84171.781403306988</v>
      </c>
      <c r="EX6" s="108">
        <f t="shared" ref="EX6:EX15" si="63">AX6*CX6</f>
        <v>84182.335431727086</v>
      </c>
      <c r="EY6" s="108">
        <f t="shared" ref="EY6:EY15" si="64">AY6*CY6</f>
        <v>84192.890783482799</v>
      </c>
      <c r="EZ6" s="108">
        <f t="shared" ref="EZ6:EZ15" si="65">AZ6*CZ6</f>
        <v>84203.447458740062</v>
      </c>
      <c r="FA6" s="108">
        <f t="shared" ref="FA6:FA15" si="66">BA6*DA6</f>
        <v>78234.140860007727</v>
      </c>
      <c r="FB6" s="108">
        <f t="shared" ref="FB6:FB15" si="67">BB6*DB6</f>
        <v>78243.950386814613</v>
      </c>
      <c r="FC6" s="108">
        <f t="shared" ref="FC6:FC15" si="68">BC6*DC6</f>
        <v>78253.761143606462</v>
      </c>
      <c r="FD6" s="108">
        <f t="shared" ref="FD6:FD15" si="69">BD6*DD6</f>
        <v>78263.573130537479</v>
      </c>
      <c r="FE6" s="108">
        <f t="shared" ref="FE6:FE15" si="70">BE6*DE6</f>
        <v>78273.386347761916</v>
      </c>
    </row>
    <row r="7" spans="1:161" ht="15.75" x14ac:dyDescent="0.25">
      <c r="A7" s="87" t="s">
        <v>172</v>
      </c>
      <c r="B7" s="12">
        <f>'Urb proj of all 25 ARs '!U7</f>
        <v>38404.911896759266</v>
      </c>
      <c r="C7" s="12">
        <f>'Urb proj of all 25 ARs '!V7</f>
        <v>38656.118549295526</v>
      </c>
      <c r="D7" s="100">
        <f t="shared" si="10"/>
        <v>6.5410032240552623E-3</v>
      </c>
      <c r="E7" s="101">
        <f t="shared" si="11"/>
        <v>1.2538677742290893E-4</v>
      </c>
      <c r="F7" s="69">
        <f t="shared" si="12"/>
        <v>38409.727364899212</v>
      </c>
      <c r="G7" s="69">
        <f t="shared" si="16"/>
        <v>38414.543436835193</v>
      </c>
      <c r="H7" s="69">
        <f t="shared" ref="H7:AM7" si="71">G7*(1+$E$7)</f>
        <v>38419.360112642913</v>
      </c>
      <c r="I7" s="69">
        <f t="shared" si="71"/>
        <v>38424.177392398087</v>
      </c>
      <c r="J7" s="69">
        <f t="shared" si="71"/>
        <v>38428.995276176443</v>
      </c>
      <c r="K7" s="69">
        <f t="shared" si="71"/>
        <v>38433.813764053724</v>
      </c>
      <c r="L7" s="69">
        <f t="shared" si="71"/>
        <v>38438.632856105673</v>
      </c>
      <c r="M7" s="69">
        <f t="shared" si="71"/>
        <v>38443.452552408045</v>
      </c>
      <c r="N7" s="69">
        <f t="shared" si="71"/>
        <v>38448.2728530366</v>
      </c>
      <c r="O7" s="69">
        <f t="shared" si="71"/>
        <v>38453.093758067116</v>
      </c>
      <c r="P7" s="69">
        <f t="shared" si="71"/>
        <v>38457.915267575379</v>
      </c>
      <c r="Q7" s="69">
        <f t="shared" si="71"/>
        <v>38462.737381637184</v>
      </c>
      <c r="R7" s="69">
        <f t="shared" si="71"/>
        <v>38467.56010032833</v>
      </c>
      <c r="S7" s="69">
        <f t="shared" si="71"/>
        <v>38472.383423724634</v>
      </c>
      <c r="T7" s="69">
        <f t="shared" si="71"/>
        <v>38477.20735190191</v>
      </c>
      <c r="U7" s="69">
        <f t="shared" si="71"/>
        <v>38482.031884935997</v>
      </c>
      <c r="V7" s="69">
        <f t="shared" si="71"/>
        <v>38486.857022902732</v>
      </c>
      <c r="W7" s="69">
        <f t="shared" si="71"/>
        <v>38491.682765877973</v>
      </c>
      <c r="X7" s="69">
        <f t="shared" si="71"/>
        <v>38496.509113937573</v>
      </c>
      <c r="Y7" s="69">
        <f t="shared" si="71"/>
        <v>38501.336067157397</v>
      </c>
      <c r="Z7" s="69">
        <f t="shared" si="71"/>
        <v>38506.163625613335</v>
      </c>
      <c r="AA7" s="69">
        <f t="shared" si="71"/>
        <v>38510.991789381267</v>
      </c>
      <c r="AB7" s="69">
        <f t="shared" si="71"/>
        <v>38515.820558537096</v>
      </c>
      <c r="AC7" s="69">
        <f t="shared" si="71"/>
        <v>38520.649933156732</v>
      </c>
      <c r="AD7" s="69">
        <f t="shared" si="71"/>
        <v>38525.479913316085</v>
      </c>
      <c r="AE7" s="69">
        <f t="shared" si="71"/>
        <v>38530.310499091087</v>
      </c>
      <c r="AF7" s="69">
        <f t="shared" si="71"/>
        <v>38535.14169055767</v>
      </c>
      <c r="AG7" s="69">
        <f t="shared" si="71"/>
        <v>38539.973487791787</v>
      </c>
      <c r="AH7" s="69">
        <f t="shared" si="71"/>
        <v>38544.805890869386</v>
      </c>
      <c r="AI7" s="69">
        <f t="shared" si="71"/>
        <v>38549.638899866433</v>
      </c>
      <c r="AJ7" s="69">
        <f t="shared" si="71"/>
        <v>38554.472514858906</v>
      </c>
      <c r="AK7" s="69">
        <f t="shared" si="71"/>
        <v>38559.306735922786</v>
      </c>
      <c r="AL7" s="69">
        <f t="shared" si="71"/>
        <v>38564.141563134064</v>
      </c>
      <c r="AM7" s="69">
        <f t="shared" si="71"/>
        <v>38568.976996568745</v>
      </c>
      <c r="AN7" s="69">
        <f t="shared" ref="AN7:BE7" si="72">AM7*(1+$E$7)</f>
        <v>38573.813036302839</v>
      </c>
      <c r="AO7" s="69">
        <f t="shared" si="72"/>
        <v>38578.649682412375</v>
      </c>
      <c r="AP7" s="69">
        <f t="shared" si="72"/>
        <v>38583.486934973378</v>
      </c>
      <c r="AQ7" s="69">
        <f t="shared" si="72"/>
        <v>38588.324794061897</v>
      </c>
      <c r="AR7" s="69">
        <f t="shared" si="72"/>
        <v>38593.163259753972</v>
      </c>
      <c r="AS7" s="69">
        <f t="shared" si="72"/>
        <v>38598.002332125667</v>
      </c>
      <c r="AT7" s="69">
        <f t="shared" si="72"/>
        <v>38602.842011253051</v>
      </c>
      <c r="AU7" s="69">
        <f t="shared" si="72"/>
        <v>38607.68229721221</v>
      </c>
      <c r="AV7" s="69">
        <f t="shared" si="72"/>
        <v>38612.523190079228</v>
      </c>
      <c r="AW7" s="69">
        <f t="shared" si="72"/>
        <v>38617.364689930197</v>
      </c>
      <c r="AX7" s="69">
        <f t="shared" si="72"/>
        <v>38622.20679684123</v>
      </c>
      <c r="AY7" s="69">
        <f t="shared" si="72"/>
        <v>38627.04951088845</v>
      </c>
      <c r="AZ7" s="69">
        <f t="shared" si="72"/>
        <v>38631.892832147976</v>
      </c>
      <c r="BA7" s="69">
        <f t="shared" si="72"/>
        <v>38636.736760695945</v>
      </c>
      <c r="BB7" s="69">
        <f t="shared" si="72"/>
        <v>38641.581296608507</v>
      </c>
      <c r="BC7" s="69">
        <f t="shared" si="72"/>
        <v>38646.426439961811</v>
      </c>
      <c r="BD7" s="69">
        <f t="shared" si="72"/>
        <v>38651.272190832031</v>
      </c>
      <c r="BE7" s="69">
        <f t="shared" si="72"/>
        <v>38656.118549295337</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102868.1838925847</v>
      </c>
      <c r="DG7" s="108">
        <f t="shared" si="20"/>
        <v>102881.08220266235</v>
      </c>
      <c r="DH7" s="108">
        <f t="shared" si="21"/>
        <v>102893.98213001752</v>
      </c>
      <c r="DI7" s="108">
        <f t="shared" si="22"/>
        <v>102906.88367485302</v>
      </c>
      <c r="DJ7" s="108">
        <f t="shared" si="23"/>
        <v>123050.62121508388</v>
      </c>
      <c r="DK7" s="108">
        <f t="shared" si="24"/>
        <v>123066.05013593793</v>
      </c>
      <c r="DL7" s="108">
        <f t="shared" si="25"/>
        <v>123081.48099137464</v>
      </c>
      <c r="DM7" s="108">
        <f t="shared" si="26"/>
        <v>123096.91378163661</v>
      </c>
      <c r="DN7" s="108">
        <f t="shared" si="27"/>
        <v>103056.44983035084</v>
      </c>
      <c r="DO7" s="108">
        <f t="shared" si="28"/>
        <v>103069.37174648771</v>
      </c>
      <c r="DP7" s="108">
        <f t="shared" si="29"/>
        <v>103082.295282862</v>
      </c>
      <c r="DQ7" s="108">
        <f t="shared" si="30"/>
        <v>103095.22043967688</v>
      </c>
      <c r="DR7" s="108">
        <f t="shared" si="31"/>
        <v>103108.14721713551</v>
      </c>
      <c r="DS7" s="108">
        <f t="shared" si="32"/>
        <v>110527.11119402415</v>
      </c>
      <c r="DT7" s="108">
        <f t="shared" si="33"/>
        <v>110540.96983231463</v>
      </c>
      <c r="DU7" s="108">
        <f t="shared" si="34"/>
        <v>110554.8302082951</v>
      </c>
      <c r="DV7" s="108">
        <f t="shared" si="35"/>
        <v>110568.69232218344</v>
      </c>
      <c r="DW7" s="108">
        <f t="shared" si="36"/>
        <v>110752.69946293544</v>
      </c>
      <c r="DX7" s="108">
        <f t="shared" si="37"/>
        <v>110766.58638701199</v>
      </c>
      <c r="DY7" s="108">
        <f t="shared" si="38"/>
        <v>110780.47505232519</v>
      </c>
      <c r="DZ7" s="108">
        <f t="shared" si="39"/>
        <v>110794.36545909337</v>
      </c>
      <c r="EA7" s="108">
        <f t="shared" si="40"/>
        <v>119980.30754518622</v>
      </c>
      <c r="EB7" s="108">
        <f t="shared" si="41"/>
        <v>119995.35148930352</v>
      </c>
      <c r="EC7" s="108">
        <f t="shared" si="42"/>
        <v>120010.3973197325</v>
      </c>
      <c r="ED7" s="108">
        <f t="shared" si="43"/>
        <v>120025.44503670966</v>
      </c>
      <c r="EE7" s="108">
        <f t="shared" si="44"/>
        <v>120040.49464047156</v>
      </c>
      <c r="EF7" s="108">
        <f t="shared" si="45"/>
        <v>122977.8952425265</v>
      </c>
      <c r="EG7" s="108">
        <f t="shared" si="46"/>
        <v>122993.31504450523</v>
      </c>
      <c r="EH7" s="108">
        <f t="shared" si="47"/>
        <v>123008.73677992322</v>
      </c>
      <c r="EI7" s="108">
        <f t="shared" si="48"/>
        <v>123024.16044902291</v>
      </c>
      <c r="EJ7" s="108">
        <f t="shared" si="49"/>
        <v>131284.16084361394</v>
      </c>
      <c r="EK7" s="108">
        <f t="shared" si="50"/>
        <v>131300.6221414688</v>
      </c>
      <c r="EL7" s="108">
        <f t="shared" si="51"/>
        <v>131317.08550335275</v>
      </c>
      <c r="EM7" s="108">
        <f t="shared" si="52"/>
        <v>131333.55092952456</v>
      </c>
      <c r="EN7" s="108">
        <f t="shared" si="53"/>
        <v>135721.18734919842</v>
      </c>
      <c r="EO7" s="108">
        <f t="shared" si="54"/>
        <v>135738.20499150816</v>
      </c>
      <c r="EP7" s="108">
        <f t="shared" si="55"/>
        <v>135755.22476760519</v>
      </c>
      <c r="EQ7" s="108">
        <f t="shared" si="56"/>
        <v>135772.24667775715</v>
      </c>
      <c r="ER7" s="108">
        <f t="shared" si="57"/>
        <v>135789.27072223154</v>
      </c>
      <c r="ES7" s="108">
        <f t="shared" si="58"/>
        <v>127227.87442964545</v>
      </c>
      <c r="ET7" s="108">
        <f t="shared" si="59"/>
        <v>127243.82712281855</v>
      </c>
      <c r="EU7" s="108">
        <f t="shared" si="60"/>
        <v>127259.78181624843</v>
      </c>
      <c r="EV7" s="108">
        <f t="shared" si="61"/>
        <v>127275.73851018593</v>
      </c>
      <c r="EW7" s="108">
        <f t="shared" si="62"/>
        <v>113275.69019562371</v>
      </c>
      <c r="EX7" s="108">
        <f t="shared" si="63"/>
        <v>113289.8934693777</v>
      </c>
      <c r="EY7" s="108">
        <f t="shared" si="64"/>
        <v>113304.09852403442</v>
      </c>
      <c r="EZ7" s="108">
        <f t="shared" si="65"/>
        <v>113318.30535981715</v>
      </c>
      <c r="FA7" s="108">
        <f t="shared" si="66"/>
        <v>106349.16170565333</v>
      </c>
      <c r="FB7" s="108">
        <f t="shared" si="67"/>
        <v>106362.49648432124</v>
      </c>
      <c r="FC7" s="108">
        <f t="shared" si="68"/>
        <v>106375.83293499406</v>
      </c>
      <c r="FD7" s="108">
        <f t="shared" si="69"/>
        <v>106389.17105788145</v>
      </c>
      <c r="FE7" s="108">
        <f t="shared" si="70"/>
        <v>106402.5108531931</v>
      </c>
    </row>
    <row r="8" spans="1:161" ht="15.75" x14ac:dyDescent="0.25">
      <c r="A8" s="87" t="s">
        <v>173</v>
      </c>
      <c r="B8" s="12">
        <f>'Urb proj of all 25 ARs '!U8</f>
        <v>11449.463818987626</v>
      </c>
      <c r="C8" s="12">
        <f>'Urb proj of all 25 ARs '!V8</f>
        <v>11524.354798741328</v>
      </c>
      <c r="D8" s="100">
        <f t="shared" si="10"/>
        <v>6.5410032240552233E-3</v>
      </c>
      <c r="E8" s="101">
        <f t="shared" si="11"/>
        <v>1.2538677742290893E-4</v>
      </c>
      <c r="F8" s="69">
        <f t="shared" si="12"/>
        <v>11450.89943035911</v>
      </c>
      <c r="G8" s="69">
        <f t="shared" si="16"/>
        <v>11452.335221737276</v>
      </c>
      <c r="H8" s="69">
        <f t="shared" ref="H8:AM8" si="73">G8*(1+$E$8)</f>
        <v>11453.771193144696</v>
      </c>
      <c r="I8" s="69">
        <f t="shared" si="73"/>
        <v>11455.207344603943</v>
      </c>
      <c r="J8" s="69">
        <f t="shared" si="73"/>
        <v>11456.643676137594</v>
      </c>
      <c r="K8" s="69">
        <f t="shared" si="73"/>
        <v>11458.080187768226</v>
      </c>
      <c r="L8" s="69">
        <f t="shared" si="73"/>
        <v>11459.516879518424</v>
      </c>
      <c r="M8" s="69">
        <f t="shared" si="73"/>
        <v>11460.953751410771</v>
      </c>
      <c r="N8" s="69">
        <f t="shared" si="73"/>
        <v>11462.390803467853</v>
      </c>
      <c r="O8" s="69">
        <f t="shared" si="73"/>
        <v>11463.828035712262</v>
      </c>
      <c r="P8" s="69">
        <f t="shared" si="73"/>
        <v>11465.26544816659</v>
      </c>
      <c r="Q8" s="69">
        <f t="shared" si="73"/>
        <v>11466.703040853434</v>
      </c>
      <c r="R8" s="69">
        <f t="shared" si="73"/>
        <v>11468.140813795391</v>
      </c>
      <c r="S8" s="69">
        <f t="shared" si="73"/>
        <v>11469.578767015066</v>
      </c>
      <c r="T8" s="69">
        <f t="shared" si="73"/>
        <v>11471.01690053506</v>
      </c>
      <c r="U8" s="69">
        <f t="shared" si="73"/>
        <v>11472.455214377982</v>
      </c>
      <c r="V8" s="69">
        <f t="shared" si="73"/>
        <v>11473.893708566442</v>
      </c>
      <c r="W8" s="69">
        <f t="shared" si="73"/>
        <v>11475.332383123052</v>
      </c>
      <c r="X8" s="69">
        <f t="shared" si="73"/>
        <v>11476.771238070429</v>
      </c>
      <c r="Y8" s="69">
        <f t="shared" si="73"/>
        <v>11478.21027343119</v>
      </c>
      <c r="Z8" s="69">
        <f t="shared" si="73"/>
        <v>11479.649489227959</v>
      </c>
      <c r="AA8" s="69">
        <f t="shared" si="73"/>
        <v>11481.088885483357</v>
      </c>
      <c r="AB8" s="69">
        <f t="shared" si="73"/>
        <v>11482.528462220014</v>
      </c>
      <c r="AC8" s="69">
        <f t="shared" si="73"/>
        <v>11483.968219460559</v>
      </c>
      <c r="AD8" s="69">
        <f t="shared" si="73"/>
        <v>11485.408157227625</v>
      </c>
      <c r="AE8" s="69">
        <f t="shared" si="73"/>
        <v>11486.848275543845</v>
      </c>
      <c r="AF8" s="69">
        <f t="shared" si="73"/>
        <v>11488.288574431861</v>
      </c>
      <c r="AG8" s="69">
        <f t="shared" si="73"/>
        <v>11489.729053914314</v>
      </c>
      <c r="AH8" s="69">
        <f t="shared" si="73"/>
        <v>11491.169714013848</v>
      </c>
      <c r="AI8" s="69">
        <f t="shared" si="73"/>
        <v>11492.610554753108</v>
      </c>
      <c r="AJ8" s="69">
        <f t="shared" si="73"/>
        <v>11494.051576154745</v>
      </c>
      <c r="AK8" s="69">
        <f t="shared" si="73"/>
        <v>11495.492778241412</v>
      </c>
      <c r="AL8" s="69">
        <f t="shared" si="73"/>
        <v>11496.934161035764</v>
      </c>
      <c r="AM8" s="69">
        <f t="shared" si="73"/>
        <v>11498.375724560459</v>
      </c>
      <c r="AN8" s="69">
        <f t="shared" ref="AN8:BE8" si="74">AM8*(1+$E$8)</f>
        <v>11499.81746883816</v>
      </c>
      <c r="AO8" s="69">
        <f t="shared" si="74"/>
        <v>11501.259393891531</v>
      </c>
      <c r="AP8" s="69">
        <f t="shared" si="74"/>
        <v>11502.701499743236</v>
      </c>
      <c r="AQ8" s="69">
        <f t="shared" si="74"/>
        <v>11504.143786415947</v>
      </c>
      <c r="AR8" s="69">
        <f t="shared" si="74"/>
        <v>11505.586253932335</v>
      </c>
      <c r="AS8" s="69">
        <f t="shared" si="74"/>
        <v>11507.028902315076</v>
      </c>
      <c r="AT8" s="69">
        <f t="shared" si="74"/>
        <v>11508.471731586849</v>
      </c>
      <c r="AU8" s="69">
        <f t="shared" si="74"/>
        <v>11509.914741770335</v>
      </c>
      <c r="AV8" s="69">
        <f t="shared" si="74"/>
        <v>11511.357932888219</v>
      </c>
      <c r="AW8" s="69">
        <f t="shared" si="74"/>
        <v>11512.801304963185</v>
      </c>
      <c r="AX8" s="69">
        <f t="shared" si="74"/>
        <v>11514.244858017924</v>
      </c>
      <c r="AY8" s="69">
        <f t="shared" si="74"/>
        <v>11515.68859207513</v>
      </c>
      <c r="AZ8" s="69">
        <f t="shared" si="74"/>
        <v>11517.132507157496</v>
      </c>
      <c r="BA8" s="69">
        <f t="shared" si="74"/>
        <v>11518.57660328772</v>
      </c>
      <c r="BB8" s="69">
        <f t="shared" si="74"/>
        <v>11520.020880488506</v>
      </c>
      <c r="BC8" s="69">
        <f t="shared" si="74"/>
        <v>11521.465338782555</v>
      </c>
      <c r="BD8" s="69">
        <f t="shared" si="74"/>
        <v>11522.909978192574</v>
      </c>
      <c r="BE8" s="69">
        <f t="shared" si="74"/>
        <v>11524.354798741275</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10701.090798586767</v>
      </c>
      <c r="DG8" s="108">
        <f t="shared" si="20"/>
        <v>10702.432573876911</v>
      </c>
      <c r="DH8" s="108">
        <f t="shared" si="21"/>
        <v>10703.774517407935</v>
      </c>
      <c r="DI8" s="108">
        <f t="shared" si="22"/>
        <v>10705.116629200935</v>
      </c>
      <c r="DJ8" s="108">
        <f t="shared" si="23"/>
        <v>11705.851290782193</v>
      </c>
      <c r="DK8" s="108">
        <f t="shared" si="24"/>
        <v>11707.319049752534</v>
      </c>
      <c r="DL8" s="108">
        <f t="shared" si="25"/>
        <v>11708.786992760444</v>
      </c>
      <c r="DM8" s="108">
        <f t="shared" si="26"/>
        <v>11710.255119828998</v>
      </c>
      <c r="DN8" s="108">
        <f t="shared" si="27"/>
        <v>9887.2961123529039</v>
      </c>
      <c r="DO8" s="108">
        <f t="shared" si="28"/>
        <v>9888.5358485498564</v>
      </c>
      <c r="DP8" s="108">
        <f t="shared" si="29"/>
        <v>9889.7757401933377</v>
      </c>
      <c r="DQ8" s="108">
        <f t="shared" si="30"/>
        <v>9891.0157873028347</v>
      </c>
      <c r="DR8" s="108">
        <f t="shared" si="31"/>
        <v>9892.2559898978434</v>
      </c>
      <c r="DS8" s="108">
        <f t="shared" si="32"/>
        <v>10213.274740161594</v>
      </c>
      <c r="DT8" s="108">
        <f t="shared" si="33"/>
        <v>10214.555349768198</v>
      </c>
      <c r="DU8" s="108">
        <f t="shared" si="34"/>
        <v>10215.836119946312</v>
      </c>
      <c r="DV8" s="108">
        <f t="shared" si="35"/>
        <v>10217.117050716075</v>
      </c>
      <c r="DW8" s="108">
        <f t="shared" si="36"/>
        <v>10327.004753715846</v>
      </c>
      <c r="DX8" s="108">
        <f t="shared" si="37"/>
        <v>10328.299623562347</v>
      </c>
      <c r="DY8" s="108">
        <f t="shared" si="38"/>
        <v>10329.594655768404</v>
      </c>
      <c r="DZ8" s="108">
        <f t="shared" si="39"/>
        <v>10330.889850354375</v>
      </c>
      <c r="EA8" s="108">
        <f t="shared" si="40"/>
        <v>10683.35794681689</v>
      </c>
      <c r="EB8" s="108">
        <f t="shared" si="41"/>
        <v>10684.697498641895</v>
      </c>
      <c r="EC8" s="108">
        <f t="shared" si="42"/>
        <v>10686.03721842899</v>
      </c>
      <c r="ED8" s="108">
        <f t="shared" si="43"/>
        <v>10687.37710619923</v>
      </c>
      <c r="EE8" s="108">
        <f t="shared" si="44"/>
        <v>10688.717161973678</v>
      </c>
      <c r="EF8" s="108">
        <f t="shared" si="45"/>
        <v>9997.0994478131161</v>
      </c>
      <c r="EG8" s="108">
        <f t="shared" si="46"/>
        <v>9998.3529518964551</v>
      </c>
      <c r="EH8" s="108">
        <f t="shared" si="47"/>
        <v>9999.6066131526313</v>
      </c>
      <c r="EI8" s="108">
        <f t="shared" si="48"/>
        <v>10000.860431601352</v>
      </c>
      <c r="EJ8" s="108">
        <f t="shared" si="49"/>
        <v>10141.988216423946</v>
      </c>
      <c r="EK8" s="108">
        <f t="shared" si="50"/>
        <v>10143.259887643066</v>
      </c>
      <c r="EL8" s="108">
        <f t="shared" si="51"/>
        <v>10144.531718312939</v>
      </c>
      <c r="EM8" s="108">
        <f t="shared" si="52"/>
        <v>10145.803708453563</v>
      </c>
      <c r="EN8" s="108">
        <f t="shared" si="53"/>
        <v>11226.54233271625</v>
      </c>
      <c r="EO8" s="108">
        <f t="shared" si="54"/>
        <v>11227.949992680951</v>
      </c>
      <c r="EP8" s="108">
        <f t="shared" si="55"/>
        <v>11229.357829147599</v>
      </c>
      <c r="EQ8" s="108">
        <f t="shared" si="56"/>
        <v>11230.765842138326</v>
      </c>
      <c r="ER8" s="108">
        <f t="shared" si="57"/>
        <v>11232.174031675262</v>
      </c>
      <c r="ES8" s="108">
        <f t="shared" si="58"/>
        <v>11037.649059830213</v>
      </c>
      <c r="ET8" s="108">
        <f t="shared" si="59"/>
        <v>11039.033035076151</v>
      </c>
      <c r="EU8" s="108">
        <f t="shared" si="60"/>
        <v>11040.417183854282</v>
      </c>
      <c r="EV8" s="108">
        <f t="shared" si="61"/>
        <v>11041.801506186372</v>
      </c>
      <c r="EW8" s="108">
        <f t="shared" si="62"/>
        <v>11099.912467777884</v>
      </c>
      <c r="EX8" s="108">
        <f t="shared" si="63"/>
        <v>11101.304250031895</v>
      </c>
      <c r="EY8" s="108">
        <f t="shared" si="64"/>
        <v>11102.696206796998</v>
      </c>
      <c r="EZ8" s="108">
        <f t="shared" si="65"/>
        <v>11104.088338095073</v>
      </c>
      <c r="FA8" s="108">
        <f t="shared" si="66"/>
        <v>10070.221564308184</v>
      </c>
      <c r="FB8" s="108">
        <f t="shared" si="67"/>
        <v>10071.484236938068</v>
      </c>
      <c r="FC8" s="108">
        <f t="shared" si="68"/>
        <v>10072.747067890403</v>
      </c>
      <c r="FD8" s="108">
        <f t="shared" si="69"/>
        <v>10074.010057185042</v>
      </c>
      <c r="FE8" s="108">
        <f t="shared" si="70"/>
        <v>10075.273204841838</v>
      </c>
    </row>
    <row r="9" spans="1:161" ht="15.75" x14ac:dyDescent="0.25">
      <c r="A9" s="87" t="s">
        <v>175</v>
      </c>
      <c r="B9" s="12">
        <f>'Urb proj of all 25 ARs '!U9</f>
        <v>43878.934243147436</v>
      </c>
      <c r="C9" s="12">
        <f>'Urb proj of all 25 ARs '!V9</f>
        <v>44165.946493499978</v>
      </c>
      <c r="D9" s="100">
        <f t="shared" si="10"/>
        <v>6.5410032240553881E-3</v>
      </c>
      <c r="E9" s="101">
        <f t="shared" si="11"/>
        <v>1.2538677742290893E-4</v>
      </c>
      <c r="F9" s="69">
        <f t="shared" si="12"/>
        <v>43884.436081308937</v>
      </c>
      <c r="G9" s="69">
        <f t="shared" si="16"/>
        <v>43889.938609328194</v>
      </c>
      <c r="H9" s="69">
        <f t="shared" ref="H9:AM9" si="75">G9*(1+$E$9)</f>
        <v>43895.44182729171</v>
      </c>
      <c r="I9" s="69">
        <f t="shared" si="75"/>
        <v>43900.94573528599</v>
      </c>
      <c r="J9" s="69">
        <f t="shared" si="75"/>
        <v>43906.450333397559</v>
      </c>
      <c r="K9" s="69">
        <f t="shared" si="75"/>
        <v>43911.955621712943</v>
      </c>
      <c r="L9" s="69">
        <f t="shared" si="75"/>
        <v>43917.461600318689</v>
      </c>
      <c r="M9" s="69">
        <f t="shared" si="75"/>
        <v>43922.968269301346</v>
      </c>
      <c r="N9" s="69">
        <f t="shared" si="75"/>
        <v>43928.475628747481</v>
      </c>
      <c r="O9" s="69">
        <f t="shared" si="75"/>
        <v>43933.983678743672</v>
      </c>
      <c r="P9" s="69">
        <f t="shared" si="75"/>
        <v>43939.492419376504</v>
      </c>
      <c r="Q9" s="69">
        <f t="shared" si="75"/>
        <v>43945.001850732566</v>
      </c>
      <c r="R9" s="69">
        <f t="shared" si="75"/>
        <v>43950.511972898472</v>
      </c>
      <c r="S9" s="69">
        <f t="shared" si="75"/>
        <v>43956.022785960842</v>
      </c>
      <c r="T9" s="69">
        <f t="shared" si="75"/>
        <v>43961.534290006304</v>
      </c>
      <c r="U9" s="69">
        <f t="shared" si="75"/>
        <v>43967.046485121493</v>
      </c>
      <c r="V9" s="69">
        <f t="shared" si="75"/>
        <v>43972.559371393065</v>
      </c>
      <c r="W9" s="69">
        <f t="shared" si="75"/>
        <v>43978.072948907684</v>
      </c>
      <c r="X9" s="69">
        <f t="shared" si="75"/>
        <v>43983.587217752014</v>
      </c>
      <c r="Y9" s="69">
        <f t="shared" si="75"/>
        <v>43989.102178012748</v>
      </c>
      <c r="Z9" s="69">
        <f t="shared" si="75"/>
        <v>43994.61782977658</v>
      </c>
      <c r="AA9" s="69">
        <f t="shared" si="75"/>
        <v>44000.134173130209</v>
      </c>
      <c r="AB9" s="69">
        <f t="shared" si="75"/>
        <v>44005.651208160351</v>
      </c>
      <c r="AC9" s="69">
        <f t="shared" si="75"/>
        <v>44011.168934953741</v>
      </c>
      <c r="AD9" s="69">
        <f t="shared" si="75"/>
        <v>44016.68735359711</v>
      </c>
      <c r="AE9" s="69">
        <f t="shared" si="75"/>
        <v>44022.206464177209</v>
      </c>
      <c r="AF9" s="69">
        <f t="shared" si="75"/>
        <v>44027.726266780795</v>
      </c>
      <c r="AG9" s="69">
        <f t="shared" si="75"/>
        <v>44033.246761494644</v>
      </c>
      <c r="AH9" s="69">
        <f t="shared" si="75"/>
        <v>44038.767948405533</v>
      </c>
      <c r="AI9" s="69">
        <f t="shared" si="75"/>
        <v>44044.28982760026</v>
      </c>
      <c r="AJ9" s="69">
        <f t="shared" si="75"/>
        <v>44049.812399165625</v>
      </c>
      <c r="AK9" s="69">
        <f t="shared" si="75"/>
        <v>44055.335663188438</v>
      </c>
      <c r="AL9" s="69">
        <f t="shared" si="75"/>
        <v>44060.859619755531</v>
      </c>
      <c r="AM9" s="69">
        <f t="shared" si="75"/>
        <v>44066.384268953734</v>
      </c>
      <c r="AN9" s="69">
        <f t="shared" ref="AN9:BE9" si="76">AM9*(1+$E$9)</f>
        <v>44071.909610869901</v>
      </c>
      <c r="AO9" s="69">
        <f t="shared" si="76"/>
        <v>44077.435645590886</v>
      </c>
      <c r="AP9" s="69">
        <f t="shared" si="76"/>
        <v>44082.962373203554</v>
      </c>
      <c r="AQ9" s="69">
        <f t="shared" si="76"/>
        <v>44088.489793794783</v>
      </c>
      <c r="AR9" s="69">
        <f t="shared" si="76"/>
        <v>44094.017907451467</v>
      </c>
      <c r="AS9" s="69">
        <f t="shared" si="76"/>
        <v>44099.546714260512</v>
      </c>
      <c r="AT9" s="69">
        <f t="shared" si="76"/>
        <v>44105.076214308821</v>
      </c>
      <c r="AU9" s="69">
        <f t="shared" si="76"/>
        <v>44110.606407683328</v>
      </c>
      <c r="AV9" s="69">
        <f t="shared" si="76"/>
        <v>44116.137294470958</v>
      </c>
      <c r="AW9" s="69">
        <f t="shared" si="76"/>
        <v>44121.66887475866</v>
      </c>
      <c r="AX9" s="69">
        <f t="shared" si="76"/>
        <v>44127.201148633387</v>
      </c>
      <c r="AY9" s="69">
        <f t="shared" si="76"/>
        <v>44132.73411618211</v>
      </c>
      <c r="AZ9" s="69">
        <f t="shared" si="76"/>
        <v>44138.267777491797</v>
      </c>
      <c r="BA9" s="69">
        <f t="shared" si="76"/>
        <v>44143.802132649449</v>
      </c>
      <c r="BB9" s="69">
        <f t="shared" si="76"/>
        <v>44149.337181742056</v>
      </c>
      <c r="BC9" s="69">
        <f t="shared" si="76"/>
        <v>44154.872924856631</v>
      </c>
      <c r="BD9" s="69">
        <f t="shared" si="76"/>
        <v>44160.409362080194</v>
      </c>
      <c r="BE9" s="69">
        <f t="shared" si="76"/>
        <v>44165.946493499781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74579.827779536761</v>
      </c>
      <c r="DG9" s="108">
        <f t="shared" si="20"/>
        <v>74589.179103802788</v>
      </c>
      <c r="DH9" s="108">
        <f t="shared" si="21"/>
        <v>74598.531600601244</v>
      </c>
      <c r="DI9" s="108">
        <f t="shared" si="22"/>
        <v>74607.885270079118</v>
      </c>
      <c r="DJ9" s="108">
        <f t="shared" si="23"/>
        <v>80325.958437050489</v>
      </c>
      <c r="DK9" s="108">
        <f t="shared" si="24"/>
        <v>80336.03025012232</v>
      </c>
      <c r="DL9" s="108">
        <f t="shared" si="25"/>
        <v>80346.103326066339</v>
      </c>
      <c r="DM9" s="108">
        <f t="shared" si="26"/>
        <v>80356.177665040872</v>
      </c>
      <c r="DN9" s="108">
        <f t="shared" si="27"/>
        <v>68637.981248619559</v>
      </c>
      <c r="DO9" s="108">
        <f t="shared" si="28"/>
        <v>68646.587543897142</v>
      </c>
      <c r="DP9" s="108">
        <f t="shared" si="29"/>
        <v>68655.194918290363</v>
      </c>
      <c r="DQ9" s="108">
        <f t="shared" si="30"/>
        <v>68663.803371934497</v>
      </c>
      <c r="DR9" s="108">
        <f t="shared" si="31"/>
        <v>68672.412904964905</v>
      </c>
      <c r="DS9" s="108">
        <f t="shared" si="32"/>
        <v>73744.39680652575</v>
      </c>
      <c r="DT9" s="108">
        <f t="shared" si="33"/>
        <v>73753.643378794324</v>
      </c>
      <c r="DU9" s="108">
        <f t="shared" si="34"/>
        <v>73762.891110460783</v>
      </c>
      <c r="DV9" s="108">
        <f t="shared" si="35"/>
        <v>73772.14000167053</v>
      </c>
      <c r="DW9" s="108">
        <f t="shared" si="36"/>
        <v>70814.466445007361</v>
      </c>
      <c r="DX9" s="108">
        <f t="shared" si="37"/>
        <v>70823.345642749817</v>
      </c>
      <c r="DY9" s="108">
        <f t="shared" si="38"/>
        <v>70832.225953826273</v>
      </c>
      <c r="DZ9" s="108">
        <f t="shared" si="39"/>
        <v>70841.107378376313</v>
      </c>
      <c r="EA9" s="108">
        <f t="shared" si="40"/>
        <v>78260.163651051989</v>
      </c>
      <c r="EB9" s="108">
        <f t="shared" si="41"/>
        <v>78269.976440772778</v>
      </c>
      <c r="EC9" s="108">
        <f t="shared" si="42"/>
        <v>78279.790460887656</v>
      </c>
      <c r="ED9" s="108">
        <f t="shared" si="43"/>
        <v>78289.605711550888</v>
      </c>
      <c r="EE9" s="108">
        <f t="shared" si="44"/>
        <v>78299.422192916769</v>
      </c>
      <c r="EF9" s="108">
        <f t="shared" si="45"/>
        <v>80413.878119464716</v>
      </c>
      <c r="EG9" s="108">
        <f t="shared" si="46"/>
        <v>80423.960956502196</v>
      </c>
      <c r="EH9" s="108">
        <f t="shared" si="47"/>
        <v>80434.045057794108</v>
      </c>
      <c r="EI9" s="108">
        <f t="shared" si="48"/>
        <v>80444.130423498995</v>
      </c>
      <c r="EJ9" s="108">
        <f t="shared" si="49"/>
        <v>84538.044413501077</v>
      </c>
      <c r="EK9" s="108">
        <f t="shared" si="50"/>
        <v>84548.644366459717</v>
      </c>
      <c r="EL9" s="108">
        <f t="shared" si="51"/>
        <v>84559.245648512297</v>
      </c>
      <c r="EM9" s="108">
        <f t="shared" si="52"/>
        <v>84569.848259825478</v>
      </c>
      <c r="EN9" s="108">
        <f t="shared" si="53"/>
        <v>91871.504972618321</v>
      </c>
      <c r="EO9" s="108">
        <f t="shared" si="54"/>
        <v>91883.024444563838</v>
      </c>
      <c r="EP9" s="108">
        <f t="shared" si="55"/>
        <v>91894.545360898817</v>
      </c>
      <c r="EQ9" s="108">
        <f t="shared" si="56"/>
        <v>91906.067721804357</v>
      </c>
      <c r="ER9" s="108">
        <f t="shared" si="57"/>
        <v>91917.591527461598</v>
      </c>
      <c r="ES9" s="108">
        <f t="shared" si="58"/>
        <v>85842.349885158561</v>
      </c>
      <c r="ET9" s="108">
        <f t="shared" si="59"/>
        <v>85853.113380777068</v>
      </c>
      <c r="EU9" s="108">
        <f t="shared" si="60"/>
        <v>85863.878225995606</v>
      </c>
      <c r="EV9" s="108">
        <f t="shared" si="61"/>
        <v>85874.644420983401</v>
      </c>
      <c r="EW9" s="108">
        <f t="shared" si="62"/>
        <v>79245.066132379317</v>
      </c>
      <c r="EX9" s="108">
        <f t="shared" si="63"/>
        <v>79255.002415848314</v>
      </c>
      <c r="EY9" s="108">
        <f t="shared" si="64"/>
        <v>79264.939945195889</v>
      </c>
      <c r="EZ9" s="108">
        <f t="shared" si="65"/>
        <v>79274.878720578243</v>
      </c>
      <c r="FA9" s="108">
        <f t="shared" si="66"/>
        <v>69886.45695197738</v>
      </c>
      <c r="FB9" s="108">
        <f t="shared" si="67"/>
        <v>69895.219789600102</v>
      </c>
      <c r="FC9" s="108">
        <f t="shared" si="68"/>
        <v>69903.983725966784</v>
      </c>
      <c r="FD9" s="108">
        <f t="shared" si="69"/>
        <v>69912.748761215204</v>
      </c>
      <c r="FE9" s="108">
        <f t="shared" si="70"/>
        <v>69921.514895483138</v>
      </c>
    </row>
    <row r="10" spans="1:161" ht="15.75" x14ac:dyDescent="0.25">
      <c r="A10" s="47" t="s">
        <v>199</v>
      </c>
      <c r="B10" s="12">
        <f>'Urb proj of all 25 ARs '!U10</f>
        <v>60826.295151354891</v>
      </c>
      <c r="C10" s="12">
        <f>'Urb proj of all 25 ARs '!V10</f>
        <v>61224.160144047244</v>
      </c>
      <c r="D10" s="100">
        <f t="shared" si="10"/>
        <v>6.5410032240553317E-3</v>
      </c>
      <c r="E10" s="101">
        <f t="shared" si="11"/>
        <v>1.2538677742290893E-4</v>
      </c>
      <c r="F10" s="69">
        <f t="shared" si="12"/>
        <v>60833.921964486493</v>
      </c>
      <c r="G10" s="69">
        <f t="shared" si="16"/>
        <v>60841.549733919615</v>
      </c>
      <c r="H10" s="69">
        <f t="shared" ref="H10:AM10" si="77">G10*(1+$E$10)</f>
        <v>60849.178459774164</v>
      </c>
      <c r="I10" s="69">
        <f t="shared" si="77"/>
        <v>60856.80814217007</v>
      </c>
      <c r="J10" s="69">
        <f t="shared" si="77"/>
        <v>60864.438781227262</v>
      </c>
      <c r="K10" s="69">
        <f t="shared" si="77"/>
        <v>60872.070377065691</v>
      </c>
      <c r="L10" s="69">
        <f t="shared" si="77"/>
        <v>60879.702929805331</v>
      </c>
      <c r="M10" s="69">
        <f t="shared" si="77"/>
        <v>60887.336439566163</v>
      </c>
      <c r="N10" s="69">
        <f t="shared" si="77"/>
        <v>60894.970906468181</v>
      </c>
      <c r="O10" s="69">
        <f t="shared" si="77"/>
        <v>60902.606330631403</v>
      </c>
      <c r="P10" s="69">
        <f t="shared" si="77"/>
        <v>60910.242712175859</v>
      </c>
      <c r="Q10" s="69">
        <f t="shared" si="77"/>
        <v>60917.880051221589</v>
      </c>
      <c r="R10" s="69">
        <f t="shared" si="77"/>
        <v>60925.518347888647</v>
      </c>
      <c r="S10" s="69">
        <f t="shared" si="77"/>
        <v>60933.157602297106</v>
      </c>
      <c r="T10" s="69">
        <f t="shared" si="77"/>
        <v>60940.797814567057</v>
      </c>
      <c r="U10" s="69">
        <f t="shared" si="77"/>
        <v>60948.438984818604</v>
      </c>
      <c r="V10" s="69">
        <f t="shared" si="77"/>
        <v>60956.081113171866</v>
      </c>
      <c r="W10" s="69">
        <f t="shared" si="77"/>
        <v>60963.724199746976</v>
      </c>
      <c r="X10" s="69">
        <f t="shared" si="77"/>
        <v>60971.368244664081</v>
      </c>
      <c r="Y10" s="69">
        <f t="shared" si="77"/>
        <v>60979.013248043346</v>
      </c>
      <c r="Z10" s="69">
        <f t="shared" si="77"/>
        <v>60986.659210004946</v>
      </c>
      <c r="AA10" s="69">
        <f t="shared" si="77"/>
        <v>60994.30613066908</v>
      </c>
      <c r="AB10" s="69">
        <f t="shared" si="77"/>
        <v>61001.954010155954</v>
      </c>
      <c r="AC10" s="69">
        <f t="shared" si="77"/>
        <v>61009.60284858579</v>
      </c>
      <c r="AD10" s="69">
        <f t="shared" si="77"/>
        <v>61017.252646078829</v>
      </c>
      <c r="AE10" s="69">
        <f t="shared" si="77"/>
        <v>61024.903402755321</v>
      </c>
      <c r="AF10" s="69">
        <f t="shared" si="77"/>
        <v>61032.555118735538</v>
      </c>
      <c r="AG10" s="69">
        <f t="shared" si="77"/>
        <v>61040.207794139766</v>
      </c>
      <c r="AH10" s="69">
        <f t="shared" si="77"/>
        <v>61047.861429088298</v>
      </c>
      <c r="AI10" s="69">
        <f t="shared" si="77"/>
        <v>61055.51602370145</v>
      </c>
      <c r="AJ10" s="69">
        <f t="shared" si="77"/>
        <v>61063.171578099551</v>
      </c>
      <c r="AK10" s="69">
        <f t="shared" si="77"/>
        <v>61070.828092402953</v>
      </c>
      <c r="AL10" s="69">
        <f t="shared" si="77"/>
        <v>61078.485566732008</v>
      </c>
      <c r="AM10" s="69">
        <f t="shared" si="77"/>
        <v>61086.144001207089</v>
      </c>
      <c r="AN10" s="69">
        <f t="shared" ref="AN10:BE10" si="78">AM10*(1+$E$10)</f>
        <v>61093.803395948591</v>
      </c>
      <c r="AO10" s="69">
        <f t="shared" si="78"/>
        <v>61101.463751076917</v>
      </c>
      <c r="AP10" s="69">
        <f t="shared" si="78"/>
        <v>61109.125066712484</v>
      </c>
      <c r="AQ10" s="69">
        <f t="shared" si="78"/>
        <v>61116.787342975731</v>
      </c>
      <c r="AR10" s="69">
        <f t="shared" si="78"/>
        <v>61124.450579987111</v>
      </c>
      <c r="AS10" s="69">
        <f t="shared" si="78"/>
        <v>61132.114777867078</v>
      </c>
      <c r="AT10" s="69">
        <f t="shared" si="78"/>
        <v>61139.779936736122</v>
      </c>
      <c r="AU10" s="69">
        <f t="shared" si="78"/>
        <v>61147.446056714733</v>
      </c>
      <c r="AV10" s="69">
        <f t="shared" si="78"/>
        <v>61155.113137923428</v>
      </c>
      <c r="AW10" s="69">
        <f t="shared" si="78"/>
        <v>61162.781180482729</v>
      </c>
      <c r="AX10" s="69">
        <f t="shared" si="78"/>
        <v>61170.450184513174</v>
      </c>
      <c r="AY10" s="69">
        <f t="shared" si="78"/>
        <v>61178.120150135321</v>
      </c>
      <c r="AZ10" s="69">
        <f t="shared" si="78"/>
        <v>61185.791077469738</v>
      </c>
      <c r="BA10" s="69">
        <f t="shared" si="78"/>
        <v>61193.462966637009</v>
      </c>
      <c r="BB10" s="69">
        <f t="shared" si="78"/>
        <v>61201.135817757742</v>
      </c>
      <c r="BC10" s="69">
        <f t="shared" si="78"/>
        <v>61208.80963095255</v>
      </c>
      <c r="BD10" s="69">
        <f t="shared" si="78"/>
        <v>61216.484406342068</v>
      </c>
      <c r="BE10" s="69">
        <f t="shared" si="78"/>
        <v>61224.160144046939</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60695.562559465485</v>
      </c>
      <c r="DG10" s="108">
        <f t="shared" si="20"/>
        <v>60703.172980458687</v>
      </c>
      <c r="DH10" s="108">
        <f t="shared" si="21"/>
        <v>60710.784355698052</v>
      </c>
      <c r="DI10" s="108">
        <f t="shared" si="22"/>
        <v>60718.396685303233</v>
      </c>
      <c r="DJ10" s="108">
        <f t="shared" si="23"/>
        <v>64919.863623853809</v>
      </c>
      <c r="DK10" s="108">
        <f t="shared" si="24"/>
        <v>64928.003716344334</v>
      </c>
      <c r="DL10" s="108">
        <f t="shared" si="25"/>
        <v>64936.144829494828</v>
      </c>
      <c r="DM10" s="108">
        <f t="shared" si="26"/>
        <v>64944.286963433267</v>
      </c>
      <c r="DN10" s="108">
        <f t="shared" si="27"/>
        <v>57680.459543912046</v>
      </c>
      <c r="DO10" s="108">
        <f t="shared" si="28"/>
        <v>57687.691910854526</v>
      </c>
      <c r="DP10" s="108">
        <f t="shared" si="29"/>
        <v>57694.925184640197</v>
      </c>
      <c r="DQ10" s="108">
        <f t="shared" si="30"/>
        <v>57702.159365382759</v>
      </c>
      <c r="DR10" s="108">
        <f t="shared" si="31"/>
        <v>57709.394453195921</v>
      </c>
      <c r="DS10" s="108">
        <f t="shared" si="32"/>
        <v>60000.194021775082</v>
      </c>
      <c r="DT10" s="108">
        <f t="shared" si="33"/>
        <v>60007.717252748218</v>
      </c>
      <c r="DU10" s="108">
        <f t="shared" si="34"/>
        <v>60015.241427035042</v>
      </c>
      <c r="DV10" s="108">
        <f t="shared" si="35"/>
        <v>60022.766544753838</v>
      </c>
      <c r="DW10" s="108">
        <f t="shared" si="36"/>
        <v>59810.186407044472</v>
      </c>
      <c r="DX10" s="108">
        <f t="shared" si="37"/>
        <v>59817.685813575117</v>
      </c>
      <c r="DY10" s="108">
        <f t="shared" si="38"/>
        <v>59825.186160432175</v>
      </c>
      <c r="DZ10" s="108">
        <f t="shared" si="39"/>
        <v>59832.687447733559</v>
      </c>
      <c r="EA10" s="108">
        <f t="shared" si="40"/>
        <v>61122.719675952845</v>
      </c>
      <c r="EB10" s="108">
        <f t="shared" si="41"/>
        <v>61130.383656800339</v>
      </c>
      <c r="EC10" s="108">
        <f t="shared" si="42"/>
        <v>61138.048598609697</v>
      </c>
      <c r="ED10" s="108">
        <f t="shared" si="43"/>
        <v>61145.714501501403</v>
      </c>
      <c r="EE10" s="108">
        <f t="shared" si="44"/>
        <v>61153.381365595968</v>
      </c>
      <c r="EF10" s="108">
        <f t="shared" si="45"/>
        <v>59560.753929303661</v>
      </c>
      <c r="EG10" s="108">
        <f t="shared" si="46"/>
        <v>59568.222060299733</v>
      </c>
      <c r="EH10" s="108">
        <f t="shared" si="47"/>
        <v>59575.691127700688</v>
      </c>
      <c r="EI10" s="108">
        <f t="shared" si="48"/>
        <v>59583.161131623936</v>
      </c>
      <c r="EJ10" s="108">
        <f t="shared" si="49"/>
        <v>59669.481458559363</v>
      </c>
      <c r="EK10" s="108">
        <f t="shared" si="50"/>
        <v>59676.963222549952</v>
      </c>
      <c r="EL10" s="108">
        <f t="shared" si="51"/>
        <v>59684.445924654814</v>
      </c>
      <c r="EM10" s="108">
        <f t="shared" si="52"/>
        <v>59691.929564991573</v>
      </c>
      <c r="EN10" s="108">
        <f t="shared" si="53"/>
        <v>65301.802763644824</v>
      </c>
      <c r="EO10" s="108">
        <f t="shared" si="54"/>
        <v>65309.990746253265</v>
      </c>
      <c r="EP10" s="108">
        <f t="shared" si="55"/>
        <v>65318.179755526457</v>
      </c>
      <c r="EQ10" s="108">
        <f t="shared" si="56"/>
        <v>65326.369791593126</v>
      </c>
      <c r="ER10" s="108">
        <f t="shared" si="57"/>
        <v>65334.560854582036</v>
      </c>
      <c r="ES10" s="108">
        <f t="shared" si="58"/>
        <v>63042.885001268383</v>
      </c>
      <c r="ET10" s="108">
        <f t="shared" si="59"/>
        <v>63050.789745458133</v>
      </c>
      <c r="EU10" s="108">
        <f t="shared" si="60"/>
        <v>63058.695480798284</v>
      </c>
      <c r="EV10" s="108">
        <f t="shared" si="61"/>
        <v>63066.602207413118</v>
      </c>
      <c r="EW10" s="108">
        <f t="shared" si="62"/>
        <v>63667.674547062539</v>
      </c>
      <c r="EX10" s="108">
        <f t="shared" si="63"/>
        <v>63675.657631600006</v>
      </c>
      <c r="EY10" s="108">
        <f t="shared" si="64"/>
        <v>63683.641717110724</v>
      </c>
      <c r="EZ10" s="108">
        <f t="shared" si="65"/>
        <v>63691.626803720181</v>
      </c>
      <c r="FA10" s="108">
        <f t="shared" si="66"/>
        <v>59231.023724441737</v>
      </c>
      <c r="FB10" s="108">
        <f t="shared" si="67"/>
        <v>59238.450511629999</v>
      </c>
      <c r="FC10" s="108">
        <f t="shared" si="68"/>
        <v>59245.878230039176</v>
      </c>
      <c r="FD10" s="108">
        <f t="shared" si="69"/>
        <v>59253.306879786032</v>
      </c>
      <c r="FE10" s="108">
        <f t="shared" si="70"/>
        <v>59260.73646098734</v>
      </c>
    </row>
    <row r="11" spans="1:161" ht="15.75" x14ac:dyDescent="0.25">
      <c r="A11" s="47" t="s">
        <v>187</v>
      </c>
      <c r="B11" s="12">
        <f>'Urb proj of all 25 ARs '!U11</f>
        <v>32384.646680729951</v>
      </c>
      <c r="C11" s="12">
        <f>'Urb proj of all 25 ARs '!V11</f>
        <v>32596.474759078497</v>
      </c>
      <c r="D11" s="100">
        <f t="shared" si="10"/>
        <v>6.5410032240552918E-3</v>
      </c>
      <c r="E11" s="101">
        <f t="shared" si="11"/>
        <v>1.2538677742290893E-4</v>
      </c>
      <c r="F11" s="69">
        <f t="shared" si="12"/>
        <v>32388.707287215228</v>
      </c>
      <c r="G11" s="69">
        <f t="shared" si="16"/>
        <v>32392.768402846865</v>
      </c>
      <c r="H11" s="69">
        <f t="shared" ref="H11:AM11" si="79">G11*(1+$E$11)</f>
        <v>32396.830027688706</v>
      </c>
      <c r="I11" s="69">
        <f t="shared" si="79"/>
        <v>32400.892161804597</v>
      </c>
      <c r="J11" s="69">
        <f t="shared" si="79"/>
        <v>32404.954805258392</v>
      </c>
      <c r="K11" s="69">
        <f t="shared" si="79"/>
        <v>32409.01795811396</v>
      </c>
      <c r="L11" s="69">
        <f t="shared" si="79"/>
        <v>32413.081620435169</v>
      </c>
      <c r="M11" s="69">
        <f t="shared" si="79"/>
        <v>32417.145792285901</v>
      </c>
      <c r="N11" s="69">
        <f t="shared" si="79"/>
        <v>32421.210473730043</v>
      </c>
      <c r="O11" s="69">
        <f t="shared" si="79"/>
        <v>32425.275664831493</v>
      </c>
      <c r="P11" s="69">
        <f t="shared" si="79"/>
        <v>32429.341365654156</v>
      </c>
      <c r="Q11" s="69">
        <f t="shared" si="79"/>
        <v>32433.407576261943</v>
      </c>
      <c r="R11" s="69">
        <f t="shared" si="79"/>
        <v>32437.474296718774</v>
      </c>
      <c r="S11" s="69">
        <f t="shared" si="79"/>
        <v>32441.541527088579</v>
      </c>
      <c r="T11" s="69">
        <f t="shared" si="79"/>
        <v>32445.609267435291</v>
      </c>
      <c r="U11" s="69">
        <f t="shared" si="79"/>
        <v>32449.677517822856</v>
      </c>
      <c r="V11" s="69">
        <f t="shared" si="79"/>
        <v>32453.74627831523</v>
      </c>
      <c r="W11" s="69">
        <f t="shared" si="79"/>
        <v>32457.815548976367</v>
      </c>
      <c r="X11" s="69">
        <f t="shared" si="79"/>
        <v>32461.885329870242</v>
      </c>
      <c r="Y11" s="69">
        <f t="shared" si="79"/>
        <v>32465.955621060824</v>
      </c>
      <c r="Z11" s="69">
        <f t="shared" si="79"/>
        <v>32470.026422612103</v>
      </c>
      <c r="AA11" s="69">
        <f t="shared" si="79"/>
        <v>32474.097734588071</v>
      </c>
      <c r="AB11" s="69">
        <f t="shared" si="79"/>
        <v>32478.169557052726</v>
      </c>
      <c r="AC11" s="69">
        <f t="shared" si="79"/>
        <v>32482.24189007008</v>
      </c>
      <c r="AD11" s="69">
        <f t="shared" si="79"/>
        <v>32486.314733704148</v>
      </c>
      <c r="AE11" s="69">
        <f t="shared" si="79"/>
        <v>32490.388088018954</v>
      </c>
      <c r="AF11" s="69">
        <f t="shared" si="79"/>
        <v>32494.461953078531</v>
      </c>
      <c r="AG11" s="69">
        <f t="shared" si="79"/>
        <v>32498.536328946921</v>
      </c>
      <c r="AH11" s="69">
        <f t="shared" si="79"/>
        <v>32502.611215688168</v>
      </c>
      <c r="AI11" s="69">
        <f t="shared" si="79"/>
        <v>32506.686613366332</v>
      </c>
      <c r="AJ11" s="69">
        <f t="shared" si="79"/>
        <v>32510.762522045479</v>
      </c>
      <c r="AK11" s="69">
        <f t="shared" si="79"/>
        <v>32514.83894178968</v>
      </c>
      <c r="AL11" s="69">
        <f t="shared" si="79"/>
        <v>32518.915872663016</v>
      </c>
      <c r="AM11" s="69">
        <f t="shared" si="79"/>
        <v>32522.993314729574</v>
      </c>
      <c r="AN11" s="69">
        <f t="shared" ref="AN11:BE11" si="80">AM11*(1+$E$11)</f>
        <v>32527.071268053456</v>
      </c>
      <c r="AO11" s="69">
        <f t="shared" si="80"/>
        <v>32531.149732698763</v>
      </c>
      <c r="AP11" s="69">
        <f t="shared" si="80"/>
        <v>32535.228708729606</v>
      </c>
      <c r="AQ11" s="69">
        <f t="shared" si="80"/>
        <v>32539.30819621011</v>
      </c>
      <c r="AR11" s="69">
        <f t="shared" si="80"/>
        <v>32543.388195204403</v>
      </c>
      <c r="AS11" s="69">
        <f t="shared" si="80"/>
        <v>32547.468705776624</v>
      </c>
      <c r="AT11" s="69">
        <f t="shared" si="80"/>
        <v>32551.549727990914</v>
      </c>
      <c r="AU11" s="69">
        <f t="shared" si="80"/>
        <v>32555.631261911429</v>
      </c>
      <c r="AV11" s="69">
        <f t="shared" si="80"/>
        <v>32559.713307602327</v>
      </c>
      <c r="AW11" s="69">
        <f t="shared" si="80"/>
        <v>32563.79586512778</v>
      </c>
      <c r="AX11" s="69">
        <f t="shared" si="80"/>
        <v>32567.878934551965</v>
      </c>
      <c r="AY11" s="69">
        <f t="shared" si="80"/>
        <v>32571.962515939067</v>
      </c>
      <c r="AZ11" s="69">
        <f t="shared" si="80"/>
        <v>32576.046609353281</v>
      </c>
      <c r="BA11" s="69">
        <f t="shared" si="80"/>
        <v>32580.131214858808</v>
      </c>
      <c r="BB11" s="69">
        <f t="shared" si="80"/>
        <v>32584.216332519853</v>
      </c>
      <c r="BC11" s="69">
        <f t="shared" si="80"/>
        <v>32588.301962400637</v>
      </c>
      <c r="BD11" s="69">
        <f t="shared" si="80"/>
        <v>32592.388104565387</v>
      </c>
      <c r="BE11" s="69">
        <f t="shared" si="80"/>
        <v>32596.474759078334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45283.3255502967</v>
      </c>
      <c r="DG11" s="108">
        <f t="shared" si="20"/>
        <v>45289.003480558444</v>
      </c>
      <c r="DH11" s="108">
        <f t="shared" si="21"/>
        <v>45294.682122757571</v>
      </c>
      <c r="DI11" s="108">
        <f t="shared" si="22"/>
        <v>45300.361476983337</v>
      </c>
      <c r="DJ11" s="108">
        <f t="shared" si="23"/>
        <v>49155.888103279023</v>
      </c>
      <c r="DK11" s="108">
        <f t="shared" si="24"/>
        <v>49162.051601679654</v>
      </c>
      <c r="DL11" s="108">
        <f t="shared" si="25"/>
        <v>49168.215872901485</v>
      </c>
      <c r="DM11" s="108">
        <f t="shared" si="26"/>
        <v>49174.380917041424</v>
      </c>
      <c r="DN11" s="108">
        <f t="shared" si="27"/>
        <v>42244.565015069544</v>
      </c>
      <c r="DO11" s="108">
        <f t="shared" si="28"/>
        <v>42249.861924940415</v>
      </c>
      <c r="DP11" s="108">
        <f t="shared" si="29"/>
        <v>42255.159498973742</v>
      </c>
      <c r="DQ11" s="108">
        <f t="shared" si="30"/>
        <v>42260.457737252807</v>
      </c>
      <c r="DR11" s="108">
        <f t="shared" si="31"/>
        <v>42265.756639860905</v>
      </c>
      <c r="DS11" s="108">
        <f t="shared" si="32"/>
        <v>43528.13395910088</v>
      </c>
      <c r="DT11" s="108">
        <f t="shared" si="33"/>
        <v>43533.591811545244</v>
      </c>
      <c r="DU11" s="108">
        <f t="shared" si="34"/>
        <v>43539.050348332137</v>
      </c>
      <c r="DV11" s="108">
        <f t="shared" si="35"/>
        <v>43544.509569547365</v>
      </c>
      <c r="DW11" s="108">
        <f t="shared" si="36"/>
        <v>45732.073364136544</v>
      </c>
      <c r="DX11" s="108">
        <f t="shared" si="37"/>
        <v>45737.807561440539</v>
      </c>
      <c r="DY11" s="108">
        <f t="shared" si="38"/>
        <v>45743.542477737057</v>
      </c>
      <c r="DZ11" s="108">
        <f t="shared" si="39"/>
        <v>45749.278113116248</v>
      </c>
      <c r="EA11" s="108">
        <f t="shared" si="40"/>
        <v>50711.559249943086</v>
      </c>
      <c r="EB11" s="108">
        <f t="shared" si="41"/>
        <v>50717.917808935526</v>
      </c>
      <c r="EC11" s="108">
        <f t="shared" si="42"/>
        <v>50724.27716520719</v>
      </c>
      <c r="ED11" s="108">
        <f t="shared" si="43"/>
        <v>50730.63731885804</v>
      </c>
      <c r="EE11" s="108">
        <f t="shared" si="44"/>
        <v>50736.998269988064</v>
      </c>
      <c r="EF11" s="108">
        <f t="shared" si="45"/>
        <v>50578.29556514509</v>
      </c>
      <c r="EG11" s="108">
        <f t="shared" si="46"/>
        <v>50584.637414633544</v>
      </c>
      <c r="EH11" s="108">
        <f t="shared" si="47"/>
        <v>50590.980059306072</v>
      </c>
      <c r="EI11" s="108">
        <f t="shared" si="48"/>
        <v>50597.323499262377</v>
      </c>
      <c r="EJ11" s="108">
        <f t="shared" si="49"/>
        <v>53870.982021021351</v>
      </c>
      <c r="EK11" s="108">
        <f t="shared" si="50"/>
        <v>53877.736729853576</v>
      </c>
      <c r="EL11" s="108">
        <f t="shared" si="51"/>
        <v>53884.492285636974</v>
      </c>
      <c r="EM11" s="108">
        <f t="shared" si="52"/>
        <v>53891.248688477732</v>
      </c>
      <c r="EN11" s="108">
        <f t="shared" si="53"/>
        <v>60850.917891577577</v>
      </c>
      <c r="EO11" s="108">
        <f t="shared" si="54"/>
        <v>60858.547792075231</v>
      </c>
      <c r="EP11" s="108">
        <f t="shared" si="55"/>
        <v>60866.178649261514</v>
      </c>
      <c r="EQ11" s="108">
        <f t="shared" si="56"/>
        <v>60873.810463256385</v>
      </c>
      <c r="ER11" s="108">
        <f t="shared" si="57"/>
        <v>60881.443234179831</v>
      </c>
      <c r="ES11" s="108">
        <f t="shared" si="58"/>
        <v>55812.954361666816</v>
      </c>
      <c r="ET11" s="108">
        <f t="shared" si="59"/>
        <v>55819.952568152679</v>
      </c>
      <c r="EU11" s="108">
        <f t="shared" si="60"/>
        <v>55826.951652121097</v>
      </c>
      <c r="EV11" s="108">
        <f t="shared" si="61"/>
        <v>55833.951613682104</v>
      </c>
      <c r="EW11" s="108">
        <f t="shared" si="62"/>
        <v>50619.496563798901</v>
      </c>
      <c r="EX11" s="108">
        <f t="shared" si="63"/>
        <v>50625.843579347806</v>
      </c>
      <c r="EY11" s="108">
        <f t="shared" si="64"/>
        <v>50632.191390728534</v>
      </c>
      <c r="EZ11" s="108">
        <f t="shared" si="65"/>
        <v>50638.539998040877</v>
      </c>
      <c r="FA11" s="108">
        <f t="shared" si="66"/>
        <v>41235.077885601022</v>
      </c>
      <c r="FB11" s="108">
        <f t="shared" si="67"/>
        <v>41240.248219133879</v>
      </c>
      <c r="FC11" s="108">
        <f t="shared" si="68"/>
        <v>41245.419200958197</v>
      </c>
      <c r="FD11" s="108">
        <f t="shared" si="69"/>
        <v>41250.590831155263</v>
      </c>
      <c r="FE11" s="108">
        <f t="shared" si="70"/>
        <v>41255.763109806365</v>
      </c>
    </row>
    <row r="12" spans="1:161" ht="15.75" x14ac:dyDescent="0.25">
      <c r="A12" s="47" t="s">
        <v>188</v>
      </c>
      <c r="B12" s="12">
        <f>'Urb proj of all 25 ARs '!U12</f>
        <v>76364.972886869145</v>
      </c>
      <c r="C12" s="12">
        <f>'Urb proj of all 25 ARs '!V12</f>
        <v>76864.476420727049</v>
      </c>
      <c r="D12" s="100">
        <f t="shared" si="10"/>
        <v>6.5410032240552614E-3</v>
      </c>
      <c r="E12" s="101">
        <f t="shared" si="11"/>
        <v>1.2538677742290893E-4</v>
      </c>
      <c r="F12" s="69">
        <f t="shared" si="12"/>
        <v>76374.548044727417</v>
      </c>
      <c r="G12" s="69">
        <f t="shared" si="16"/>
        <v>76384.124403183872</v>
      </c>
      <c r="H12" s="69">
        <f t="shared" ref="H12:AM12" si="81">G12*(1+$E$12)</f>
        <v>76393.701962389052</v>
      </c>
      <c r="I12" s="69">
        <f t="shared" si="81"/>
        <v>76403.280722493524</v>
      </c>
      <c r="J12" s="69">
        <f t="shared" si="81"/>
        <v>76412.860683647858</v>
      </c>
      <c r="K12" s="69">
        <f t="shared" si="81"/>
        <v>76422.44184600265</v>
      </c>
      <c r="L12" s="69">
        <f t="shared" si="81"/>
        <v>76432.024209708514</v>
      </c>
      <c r="M12" s="69">
        <f t="shared" si="81"/>
        <v>76441.607774916076</v>
      </c>
      <c r="N12" s="69">
        <f t="shared" si="81"/>
        <v>76451.192541775992</v>
      </c>
      <c r="O12" s="69">
        <f t="shared" si="81"/>
        <v>76460.778510438948</v>
      </c>
      <c r="P12" s="69">
        <f t="shared" si="81"/>
        <v>76470.365681055613</v>
      </c>
      <c r="Q12" s="69">
        <f t="shared" si="81"/>
        <v>76479.954053776717</v>
      </c>
      <c r="R12" s="69">
        <f t="shared" si="81"/>
        <v>76489.543628752974</v>
      </c>
      <c r="S12" s="69">
        <f t="shared" si="81"/>
        <v>76499.134406135126</v>
      </c>
      <c r="T12" s="69">
        <f t="shared" si="81"/>
        <v>76508.726386073948</v>
      </c>
      <c r="U12" s="69">
        <f t="shared" si="81"/>
        <v>76518.319568720224</v>
      </c>
      <c r="V12" s="69">
        <f t="shared" si="81"/>
        <v>76527.913954224758</v>
      </c>
      <c r="W12" s="69">
        <f t="shared" si="81"/>
        <v>76537.509542738379</v>
      </c>
      <c r="X12" s="69">
        <f t="shared" si="81"/>
        <v>76547.106334411917</v>
      </c>
      <c r="Y12" s="69">
        <f t="shared" si="81"/>
        <v>76556.704329396234</v>
      </c>
      <c r="Z12" s="69">
        <f t="shared" si="81"/>
        <v>76566.303527842218</v>
      </c>
      <c r="AA12" s="69">
        <f t="shared" si="81"/>
        <v>76575.903929900756</v>
      </c>
      <c r="AB12" s="69">
        <f t="shared" si="81"/>
        <v>76585.505535722768</v>
      </c>
      <c r="AC12" s="69">
        <f t="shared" si="81"/>
        <v>76595.108345459201</v>
      </c>
      <c r="AD12" s="69">
        <f t="shared" si="81"/>
        <v>76604.712359261001</v>
      </c>
      <c r="AE12" s="69">
        <f t="shared" si="81"/>
        <v>76614.317577279144</v>
      </c>
      <c r="AF12" s="69">
        <f t="shared" si="81"/>
        <v>76623.923999664621</v>
      </c>
      <c r="AG12" s="69">
        <f t="shared" si="81"/>
        <v>76633.531626568438</v>
      </c>
      <c r="AH12" s="69">
        <f t="shared" si="81"/>
        <v>76643.140458141628</v>
      </c>
      <c r="AI12" s="69">
        <f t="shared" si="81"/>
        <v>76652.750494535241</v>
      </c>
      <c r="AJ12" s="69">
        <f t="shared" si="81"/>
        <v>76662.361735900355</v>
      </c>
      <c r="AK12" s="69">
        <f t="shared" si="81"/>
        <v>76671.974182388047</v>
      </c>
      <c r="AL12" s="69">
        <f t="shared" si="81"/>
        <v>76681.587834149424</v>
      </c>
      <c r="AM12" s="69">
        <f t="shared" si="81"/>
        <v>76691.202691335624</v>
      </c>
      <c r="AN12" s="69">
        <f t="shared" ref="AN12:BE12" si="82">AM12*(1+$E$12)</f>
        <v>76700.818754097781</v>
      </c>
      <c r="AO12" s="69">
        <f t="shared" si="82"/>
        <v>76710.436022587062</v>
      </c>
      <c r="AP12" s="69">
        <f t="shared" si="82"/>
        <v>76720.054496954646</v>
      </c>
      <c r="AQ12" s="69">
        <f t="shared" si="82"/>
        <v>76729.674177351728</v>
      </c>
      <c r="AR12" s="69">
        <f t="shared" si="82"/>
        <v>76739.29506392953</v>
      </c>
      <c r="AS12" s="69">
        <f t="shared" si="82"/>
        <v>76748.917156839307</v>
      </c>
      <c r="AT12" s="69">
        <f t="shared" si="82"/>
        <v>76758.540456232295</v>
      </c>
      <c r="AU12" s="69">
        <f t="shared" si="82"/>
        <v>76768.164962259791</v>
      </c>
      <c r="AV12" s="69">
        <f t="shared" si="82"/>
        <v>76777.790675073076</v>
      </c>
      <c r="AW12" s="69">
        <f t="shared" si="82"/>
        <v>76787.417594823477</v>
      </c>
      <c r="AX12" s="69">
        <f t="shared" si="82"/>
        <v>76797.045721662318</v>
      </c>
      <c r="AY12" s="69">
        <f t="shared" si="82"/>
        <v>76806.675055740954</v>
      </c>
      <c r="AZ12" s="69">
        <f t="shared" si="82"/>
        <v>76816.305597210769</v>
      </c>
      <c r="BA12" s="69">
        <f t="shared" si="82"/>
        <v>76825.937346223131</v>
      </c>
      <c r="BB12" s="69">
        <f t="shared" si="82"/>
        <v>76835.570302929467</v>
      </c>
      <c r="BC12" s="69">
        <f t="shared" si="82"/>
        <v>76845.204467481206</v>
      </c>
      <c r="BD12" s="69">
        <f t="shared" si="82"/>
        <v>76854.839840029788</v>
      </c>
      <c r="BE12" s="69">
        <f t="shared" si="82"/>
        <v>76864.476420726685</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65253.478894844433</v>
      </c>
      <c r="DG12" s="108">
        <f t="shared" si="20"/>
        <v>65261.660818278688</v>
      </c>
      <c r="DH12" s="108">
        <f t="shared" si="21"/>
        <v>65269.843767617953</v>
      </c>
      <c r="DI12" s="108">
        <f t="shared" si="22"/>
        <v>65278.027742990875</v>
      </c>
      <c r="DJ12" s="108">
        <f t="shared" si="23"/>
        <v>69569.337872016506</v>
      </c>
      <c r="DK12" s="108">
        <f t="shared" si="24"/>
        <v>69578.06094709973</v>
      </c>
      <c r="DL12" s="108">
        <f t="shared" si="25"/>
        <v>69586.785115941224</v>
      </c>
      <c r="DM12" s="108">
        <f t="shared" si="26"/>
        <v>69595.510378678126</v>
      </c>
      <c r="DN12" s="108">
        <f t="shared" si="27"/>
        <v>62266.626831120484</v>
      </c>
      <c r="DO12" s="108">
        <f t="shared" si="28"/>
        <v>62274.434242799834</v>
      </c>
      <c r="DP12" s="108">
        <f t="shared" si="29"/>
        <v>62282.242633425369</v>
      </c>
      <c r="DQ12" s="108">
        <f t="shared" si="30"/>
        <v>62290.052003119854</v>
      </c>
      <c r="DR12" s="108">
        <f t="shared" si="31"/>
        <v>62297.862352006028</v>
      </c>
      <c r="DS12" s="108">
        <f t="shared" si="32"/>
        <v>63826.649594698283</v>
      </c>
      <c r="DT12" s="108">
        <f t="shared" si="33"/>
        <v>63834.652612604659</v>
      </c>
      <c r="DU12" s="108">
        <f t="shared" si="34"/>
        <v>63842.656633983657</v>
      </c>
      <c r="DV12" s="108">
        <f t="shared" si="35"/>
        <v>63850.661658961108</v>
      </c>
      <c r="DW12" s="108">
        <f t="shared" si="36"/>
        <v>63387.718092567433</v>
      </c>
      <c r="DX12" s="108">
        <f t="shared" si="37"/>
        <v>63395.666074267254</v>
      </c>
      <c r="DY12" s="108">
        <f t="shared" si="38"/>
        <v>63403.61505253888</v>
      </c>
      <c r="DZ12" s="108">
        <f t="shared" si="39"/>
        <v>63411.565027507284</v>
      </c>
      <c r="EA12" s="108">
        <f t="shared" si="40"/>
        <v>64872.080177654345</v>
      </c>
      <c r="EB12" s="108">
        <f t="shared" si="41"/>
        <v>64880.214278732543</v>
      </c>
      <c r="EC12" s="108">
        <f t="shared" si="42"/>
        <v>64888.34939971946</v>
      </c>
      <c r="ED12" s="108">
        <f t="shared" si="43"/>
        <v>64896.485540742986</v>
      </c>
      <c r="EE12" s="108">
        <f t="shared" si="44"/>
        <v>64904.622701931017</v>
      </c>
      <c r="EF12" s="108">
        <f t="shared" si="45"/>
        <v>62046.373757671099</v>
      </c>
      <c r="EG12" s="108">
        <f t="shared" si="46"/>
        <v>62054.15355252735</v>
      </c>
      <c r="EH12" s="108">
        <f t="shared" si="47"/>
        <v>62061.934322867004</v>
      </c>
      <c r="EI12" s="108">
        <f t="shared" si="48"/>
        <v>62069.716068812377</v>
      </c>
      <c r="EJ12" s="108">
        <f t="shared" si="49"/>
        <v>62195.582066335512</v>
      </c>
      <c r="EK12" s="108">
        <f t="shared" si="50"/>
        <v>62203.380569940746</v>
      </c>
      <c r="EL12" s="108">
        <f t="shared" si="51"/>
        <v>62211.180051375217</v>
      </c>
      <c r="EM12" s="108">
        <f t="shared" si="52"/>
        <v>62218.980510761539</v>
      </c>
      <c r="EN12" s="108">
        <f t="shared" si="53"/>
        <v>66910.854617460587</v>
      </c>
      <c r="EO12" s="108">
        <f t="shared" si="54"/>
        <v>66919.244353895687</v>
      </c>
      <c r="EP12" s="108">
        <f t="shared" si="55"/>
        <v>66927.635142292813</v>
      </c>
      <c r="EQ12" s="108">
        <f t="shared" si="56"/>
        <v>66936.026982783835</v>
      </c>
      <c r="ER12" s="108">
        <f t="shared" si="57"/>
        <v>66944.419875500695</v>
      </c>
      <c r="ES12" s="108">
        <f t="shared" si="58"/>
        <v>67521.386662600518</v>
      </c>
      <c r="ET12" s="108">
        <f t="shared" si="59"/>
        <v>67529.85295168127</v>
      </c>
      <c r="EU12" s="108">
        <f t="shared" si="60"/>
        <v>67538.320302322725</v>
      </c>
      <c r="EV12" s="108">
        <f t="shared" si="61"/>
        <v>67546.788714657989</v>
      </c>
      <c r="EW12" s="108">
        <f t="shared" si="62"/>
        <v>66913.489942544911</v>
      </c>
      <c r="EX12" s="108">
        <f t="shared" si="63"/>
        <v>66921.880009414919</v>
      </c>
      <c r="EY12" s="108">
        <f t="shared" si="64"/>
        <v>66930.271128288383</v>
      </c>
      <c r="EZ12" s="108">
        <f t="shared" si="65"/>
        <v>66938.663299297201</v>
      </c>
      <c r="FA12" s="108">
        <f t="shared" si="66"/>
        <v>62242.361426461481</v>
      </c>
      <c r="FB12" s="108">
        <f t="shared" si="67"/>
        <v>62250.165795579938</v>
      </c>
      <c r="FC12" s="108">
        <f t="shared" si="68"/>
        <v>62257.971143263087</v>
      </c>
      <c r="FD12" s="108">
        <f t="shared" si="69"/>
        <v>62265.777469633635</v>
      </c>
      <c r="FE12" s="108">
        <f t="shared" si="70"/>
        <v>62273.584774814284</v>
      </c>
    </row>
    <row r="13" spans="1:161" ht="15.75" x14ac:dyDescent="0.25">
      <c r="A13" s="47" t="s">
        <v>177</v>
      </c>
      <c r="B13" s="12">
        <f>'Urb proj of all 25 ARs '!U13</f>
        <v>154844.07935106888</v>
      </c>
      <c r="C13" s="12">
        <f>'Urb proj of all 25 ARs '!V13</f>
        <v>155856.9149733301</v>
      </c>
      <c r="D13" s="100">
        <f t="shared" si="10"/>
        <v>6.5410032240553247E-3</v>
      </c>
      <c r="E13" s="101">
        <f t="shared" si="11"/>
        <v>1.2538677742290893E-4</v>
      </c>
      <c r="F13" s="69">
        <f t="shared" si="12"/>
        <v>154863.49475118172</v>
      </c>
      <c r="G13" s="69">
        <f t="shared" si="16"/>
        <v>154882.91258572901</v>
      </c>
      <c r="H13" s="69">
        <f t="shared" ref="H13:AM13" si="83">G13*(1+$E$13)</f>
        <v>154902.33285501599</v>
      </c>
      <c r="I13" s="69">
        <f t="shared" si="83"/>
        <v>154921.75555934798</v>
      </c>
      <c r="J13" s="69">
        <f t="shared" si="83"/>
        <v>154941.18069903026</v>
      </c>
      <c r="K13" s="69">
        <f t="shared" si="83"/>
        <v>154960.60827436822</v>
      </c>
      <c r="L13" s="69">
        <f t="shared" si="83"/>
        <v>154980.03828566725</v>
      </c>
      <c r="M13" s="69">
        <f t="shared" si="83"/>
        <v>154999.47073323277</v>
      </c>
      <c r="N13" s="69">
        <f t="shared" si="83"/>
        <v>155018.90561737027</v>
      </c>
      <c r="O13" s="69">
        <f t="shared" si="83"/>
        <v>155038.34293838526</v>
      </c>
      <c r="P13" s="69">
        <f t="shared" si="83"/>
        <v>155057.78269658331</v>
      </c>
      <c r="Q13" s="69">
        <f t="shared" si="83"/>
        <v>155077.22489226997</v>
      </c>
      <c r="R13" s="69">
        <f t="shared" si="83"/>
        <v>155096.66952575088</v>
      </c>
      <c r="S13" s="69">
        <f t="shared" si="83"/>
        <v>155116.11659733174</v>
      </c>
      <c r="T13" s="69">
        <f t="shared" si="83"/>
        <v>155135.56610731824</v>
      </c>
      <c r="U13" s="69">
        <f t="shared" si="83"/>
        <v>155155.01805601612</v>
      </c>
      <c r="V13" s="69">
        <f t="shared" si="83"/>
        <v>155174.47244373115</v>
      </c>
      <c r="W13" s="69">
        <f t="shared" si="83"/>
        <v>155193.92927076918</v>
      </c>
      <c r="X13" s="69">
        <f t="shared" si="83"/>
        <v>155213.38853743603</v>
      </c>
      <c r="Y13" s="69">
        <f t="shared" si="83"/>
        <v>155232.85024403763</v>
      </c>
      <c r="Z13" s="69">
        <f t="shared" si="83"/>
        <v>155252.31439087991</v>
      </c>
      <c r="AA13" s="69">
        <f t="shared" si="83"/>
        <v>155271.78097826883</v>
      </c>
      <c r="AB13" s="69">
        <f t="shared" si="83"/>
        <v>155291.25000651041</v>
      </c>
      <c r="AC13" s="69">
        <f t="shared" si="83"/>
        <v>155310.72147591072</v>
      </c>
      <c r="AD13" s="69">
        <f t="shared" si="83"/>
        <v>155330.1953867758</v>
      </c>
      <c r="AE13" s="69">
        <f t="shared" si="83"/>
        <v>155349.67173941183</v>
      </c>
      <c r="AF13" s="69">
        <f t="shared" si="83"/>
        <v>155369.15053412493</v>
      </c>
      <c r="AG13" s="69">
        <f t="shared" si="83"/>
        <v>155388.63177122135</v>
      </c>
      <c r="AH13" s="69">
        <f t="shared" si="83"/>
        <v>155408.1154510073</v>
      </c>
      <c r="AI13" s="69">
        <f t="shared" si="83"/>
        <v>155427.60157378906</v>
      </c>
      <c r="AJ13" s="69">
        <f t="shared" si="83"/>
        <v>155447.09013987298</v>
      </c>
      <c r="AK13" s="69">
        <f t="shared" si="83"/>
        <v>155466.58114956538</v>
      </c>
      <c r="AL13" s="69">
        <f t="shared" si="83"/>
        <v>155486.07460317269</v>
      </c>
      <c r="AM13" s="69">
        <f t="shared" si="83"/>
        <v>155505.57050100132</v>
      </c>
      <c r="AN13" s="69">
        <f t="shared" ref="AN13:BE13" si="84">AM13*(1+$E$13)</f>
        <v>155525.06884335776</v>
      </c>
      <c r="AO13" s="69">
        <f t="shared" si="84"/>
        <v>155544.5696305485</v>
      </c>
      <c r="AP13" s="69">
        <f t="shared" si="84"/>
        <v>155564.0728628801</v>
      </c>
      <c r="AQ13" s="69">
        <f t="shared" si="84"/>
        <v>155583.57854065916</v>
      </c>
      <c r="AR13" s="69">
        <f t="shared" si="84"/>
        <v>155603.08666419229</v>
      </c>
      <c r="AS13" s="69">
        <f t="shared" si="84"/>
        <v>155622.59723378616</v>
      </c>
      <c r="AT13" s="69">
        <f t="shared" si="84"/>
        <v>155642.11024974749</v>
      </c>
      <c r="AU13" s="69">
        <f t="shared" si="84"/>
        <v>155661.62571238301</v>
      </c>
      <c r="AV13" s="69">
        <f t="shared" si="84"/>
        <v>155681.14362199951</v>
      </c>
      <c r="AW13" s="69">
        <f t="shared" si="84"/>
        <v>155700.66397890379</v>
      </c>
      <c r="AX13" s="69">
        <f t="shared" si="84"/>
        <v>155720.18678340272</v>
      </c>
      <c r="AY13" s="69">
        <f t="shared" si="84"/>
        <v>155739.71203580318</v>
      </c>
      <c r="AZ13" s="69">
        <f t="shared" si="84"/>
        <v>155759.23973641213</v>
      </c>
      <c r="BA13" s="69">
        <f t="shared" si="84"/>
        <v>155778.76988553652</v>
      </c>
      <c r="BB13" s="69">
        <f t="shared" si="84"/>
        <v>155798.30248348336</v>
      </c>
      <c r="BC13" s="69">
        <f t="shared" si="84"/>
        <v>155817.83753055971</v>
      </c>
      <c r="BD13" s="69">
        <f t="shared" si="84"/>
        <v>155837.37502707267</v>
      </c>
      <c r="BE13" s="69">
        <f t="shared" si="84"/>
        <v>155856.91497332937</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166692.39731461043</v>
      </c>
      <c r="DG13" s="108">
        <f t="shared" si="20"/>
        <v>166713.2983371306</v>
      </c>
      <c r="DH13" s="108">
        <f t="shared" si="21"/>
        <v>166734.20198036262</v>
      </c>
      <c r="DI13" s="108">
        <f t="shared" si="22"/>
        <v>166755.10824463511</v>
      </c>
      <c r="DJ13" s="108">
        <f t="shared" si="23"/>
        <v>181095.31188354865</v>
      </c>
      <c r="DK13" s="108">
        <f t="shared" si="24"/>
        <v>181118.01884111215</v>
      </c>
      <c r="DL13" s="108">
        <f t="shared" si="25"/>
        <v>181140.72864582785</v>
      </c>
      <c r="DM13" s="108">
        <f t="shared" si="26"/>
        <v>181163.44129805278</v>
      </c>
      <c r="DN13" s="108">
        <f t="shared" si="27"/>
        <v>161243.13187137921</v>
      </c>
      <c r="DO13" s="108">
        <f t="shared" si="28"/>
        <v>161263.34962806615</v>
      </c>
      <c r="DP13" s="108">
        <f t="shared" si="29"/>
        <v>161283.56991979247</v>
      </c>
      <c r="DQ13" s="108">
        <f t="shared" si="30"/>
        <v>161303.79274687596</v>
      </c>
      <c r="DR13" s="108">
        <f t="shared" si="31"/>
        <v>161324.01810963458</v>
      </c>
      <c r="DS13" s="108">
        <f t="shared" si="32"/>
        <v>166046.72469794494</v>
      </c>
      <c r="DT13" s="108">
        <f t="shared" si="33"/>
        <v>166067.54476165643</v>
      </c>
      <c r="DU13" s="108">
        <f t="shared" si="34"/>
        <v>166088.36743592867</v>
      </c>
      <c r="DV13" s="108">
        <f t="shared" si="35"/>
        <v>166109.19272108888</v>
      </c>
      <c r="DW13" s="108">
        <f t="shared" si="36"/>
        <v>163135.79341461931</v>
      </c>
      <c r="DX13" s="108">
        <f t="shared" si="37"/>
        <v>163156.24848603789</v>
      </c>
      <c r="DY13" s="108">
        <f t="shared" si="38"/>
        <v>163176.70612225198</v>
      </c>
      <c r="DZ13" s="108">
        <f t="shared" si="39"/>
        <v>163197.16632358314</v>
      </c>
      <c r="EA13" s="108">
        <f t="shared" si="40"/>
        <v>168478.78456230171</v>
      </c>
      <c r="EB13" s="108">
        <f t="shared" si="41"/>
        <v>168499.9095741621</v>
      </c>
      <c r="EC13" s="108">
        <f t="shared" si="42"/>
        <v>168521.03723481967</v>
      </c>
      <c r="ED13" s="108">
        <f t="shared" si="43"/>
        <v>168542.16754460652</v>
      </c>
      <c r="EE13" s="108">
        <f t="shared" si="44"/>
        <v>168563.30050385481</v>
      </c>
      <c r="EF13" s="108">
        <f t="shared" si="45"/>
        <v>171714.92043806508</v>
      </c>
      <c r="EG13" s="108">
        <f t="shared" si="46"/>
        <v>171736.45121857425</v>
      </c>
      <c r="EH13" s="108">
        <f t="shared" si="47"/>
        <v>171757.98469875861</v>
      </c>
      <c r="EI13" s="108">
        <f t="shared" si="48"/>
        <v>171779.52087895662</v>
      </c>
      <c r="EJ13" s="108">
        <f t="shared" si="49"/>
        <v>172614.7203941067</v>
      </c>
      <c r="EK13" s="108">
        <f t="shared" si="50"/>
        <v>172636.36399763267</v>
      </c>
      <c r="EL13" s="108">
        <f t="shared" si="51"/>
        <v>172658.01031498035</v>
      </c>
      <c r="EM13" s="108">
        <f t="shared" si="52"/>
        <v>172679.65934648999</v>
      </c>
      <c r="EN13" s="108">
        <f t="shared" si="53"/>
        <v>185712.2156256288</v>
      </c>
      <c r="EO13" s="108">
        <f t="shared" si="54"/>
        <v>185735.50148187418</v>
      </c>
      <c r="EP13" s="108">
        <f t="shared" si="55"/>
        <v>185758.790257858</v>
      </c>
      <c r="EQ13" s="108">
        <f t="shared" si="56"/>
        <v>185782.08195394641</v>
      </c>
      <c r="ER13" s="108">
        <f t="shared" si="57"/>
        <v>185805.37657050553</v>
      </c>
      <c r="ES13" s="108">
        <f t="shared" si="58"/>
        <v>179439.92717891088</v>
      </c>
      <c r="ET13" s="108">
        <f t="shared" si="59"/>
        <v>179462.42657312084</v>
      </c>
      <c r="EU13" s="108">
        <f t="shared" si="60"/>
        <v>179484.92878845736</v>
      </c>
      <c r="EV13" s="108">
        <f t="shared" si="61"/>
        <v>179507.43382527414</v>
      </c>
      <c r="EW13" s="108">
        <f t="shared" si="62"/>
        <v>178231.56100767816</v>
      </c>
      <c r="EX13" s="108">
        <f t="shared" si="63"/>
        <v>178253.90888874797</v>
      </c>
      <c r="EY13" s="108">
        <f t="shared" si="64"/>
        <v>178276.25957194658</v>
      </c>
      <c r="EZ13" s="108">
        <f t="shared" si="65"/>
        <v>178298.61305762531</v>
      </c>
      <c r="FA13" s="108">
        <f t="shared" si="66"/>
        <v>162624.65140763918</v>
      </c>
      <c r="FB13" s="108">
        <f t="shared" si="67"/>
        <v>162645.04238860871</v>
      </c>
      <c r="FC13" s="108">
        <f t="shared" si="68"/>
        <v>162665.43592633761</v>
      </c>
      <c r="FD13" s="108">
        <f t="shared" si="69"/>
        <v>162685.83202114649</v>
      </c>
      <c r="FE13" s="108">
        <f t="shared" si="70"/>
        <v>162706.23067335601</v>
      </c>
    </row>
    <row r="14" spans="1:161" ht="15.75" x14ac:dyDescent="0.25">
      <c r="A14" s="47" t="s">
        <v>194</v>
      </c>
      <c r="B14" s="12">
        <f>'Urb proj of all 25 ARs '!U14</f>
        <v>44199.682890066128</v>
      </c>
      <c r="C14" s="12">
        <f>'Urb proj of all 25 ARs '!V14</f>
        <v>44488.793158352273</v>
      </c>
      <c r="D14" s="100">
        <f t="shared" si="10"/>
        <v>6.5410032240553265E-3</v>
      </c>
      <c r="E14" s="101">
        <f t="shared" si="11"/>
        <v>1.2538677742290893E-4</v>
      </c>
      <c r="F14" s="69">
        <f t="shared" si="12"/>
        <v>44205.22494586683</v>
      </c>
      <c r="G14" s="69">
        <f t="shared" si="16"/>
        <v>44210.767696568044</v>
      </c>
      <c r="H14" s="69">
        <f t="shared" ref="H14:AM14" si="85">G14*(1+$E$14)</f>
        <v>44216.311142256913</v>
      </c>
      <c r="I14" s="69">
        <f t="shared" si="85"/>
        <v>44221.855283020566</v>
      </c>
      <c r="J14" s="69">
        <f t="shared" si="85"/>
        <v>44227.400118946163</v>
      </c>
      <c r="K14" s="69">
        <f t="shared" si="85"/>
        <v>44232.94565012087</v>
      </c>
      <c r="L14" s="69">
        <f t="shared" si="85"/>
        <v>44238.491876631859</v>
      </c>
      <c r="M14" s="69">
        <f t="shared" si="85"/>
        <v>44244.038798566318</v>
      </c>
      <c r="N14" s="69">
        <f t="shared" si="85"/>
        <v>44249.586416011443</v>
      </c>
      <c r="O14" s="69">
        <f t="shared" si="85"/>
        <v>44255.134729054444</v>
      </c>
      <c r="P14" s="69">
        <f t="shared" si="85"/>
        <v>44260.683737782536</v>
      </c>
      <c r="Q14" s="69">
        <f t="shared" si="85"/>
        <v>44266.233442282952</v>
      </c>
      <c r="R14" s="69">
        <f t="shared" si="85"/>
        <v>44271.78384264293</v>
      </c>
      <c r="S14" s="69">
        <f t="shared" si="85"/>
        <v>44277.334938949723</v>
      </c>
      <c r="T14" s="69">
        <f t="shared" si="85"/>
        <v>44282.886731290593</v>
      </c>
      <c r="U14" s="69">
        <f t="shared" si="85"/>
        <v>44288.439219752814</v>
      </c>
      <c r="V14" s="69">
        <f t="shared" si="85"/>
        <v>44293.992404423669</v>
      </c>
      <c r="W14" s="69">
        <f t="shared" si="85"/>
        <v>44299.546285390454</v>
      </c>
      <c r="X14" s="69">
        <f t="shared" si="85"/>
        <v>44305.100862740474</v>
      </c>
      <c r="Y14" s="69">
        <f t="shared" si="85"/>
        <v>44310.656136561047</v>
      </c>
      <c r="Z14" s="69">
        <f t="shared" si="85"/>
        <v>44316.212106939507</v>
      </c>
      <c r="AA14" s="69">
        <f t="shared" si="85"/>
        <v>44321.768773963187</v>
      </c>
      <c r="AB14" s="69">
        <f t="shared" si="85"/>
        <v>44327.326137719436</v>
      </c>
      <c r="AC14" s="69">
        <f t="shared" si="85"/>
        <v>44332.884198295622</v>
      </c>
      <c r="AD14" s="69">
        <f t="shared" si="85"/>
        <v>44338.442955779108</v>
      </c>
      <c r="AE14" s="69">
        <f t="shared" si="85"/>
        <v>44344.002410257286</v>
      </c>
      <c r="AF14" s="69">
        <f t="shared" si="85"/>
        <v>44349.56256181754</v>
      </c>
      <c r="AG14" s="69">
        <f t="shared" si="85"/>
        <v>44355.123410547283</v>
      </c>
      <c r="AH14" s="69">
        <f t="shared" si="85"/>
        <v>44360.684956533929</v>
      </c>
      <c r="AI14" s="69">
        <f t="shared" si="85"/>
        <v>44366.247199864898</v>
      </c>
      <c r="AJ14" s="69">
        <f t="shared" si="85"/>
        <v>44371.81014062764</v>
      </c>
      <c r="AK14" s="69">
        <f t="shared" si="85"/>
        <v>44377.373778909598</v>
      </c>
      <c r="AL14" s="69">
        <f t="shared" si="85"/>
        <v>44382.938114798228</v>
      </c>
      <c r="AM14" s="69">
        <f t="shared" si="85"/>
        <v>44388.503148381002</v>
      </c>
      <c r="AN14" s="69">
        <f t="shared" ref="AN14:BE14" si="86">AM14*(1+$E$14)</f>
        <v>44394.068879745406</v>
      </c>
      <c r="AO14" s="69">
        <f t="shared" si="86"/>
        <v>44399.635308978926</v>
      </c>
      <c r="AP14" s="69">
        <f t="shared" si="86"/>
        <v>44405.202436169071</v>
      </c>
      <c r="AQ14" s="69">
        <f t="shared" si="86"/>
        <v>44410.770261403355</v>
      </c>
      <c r="AR14" s="69">
        <f t="shared" si="86"/>
        <v>44416.338784769301</v>
      </c>
      <c r="AS14" s="69">
        <f t="shared" si="86"/>
        <v>44421.908006354446</v>
      </c>
      <c r="AT14" s="69">
        <f t="shared" si="86"/>
        <v>44427.477926246342</v>
      </c>
      <c r="AU14" s="69">
        <f t="shared" si="86"/>
        <v>44433.048544532539</v>
      </c>
      <c r="AV14" s="69">
        <f t="shared" si="86"/>
        <v>44438.619861300613</v>
      </c>
      <c r="AW14" s="69">
        <f t="shared" si="86"/>
        <v>44444.191876638142</v>
      </c>
      <c r="AX14" s="69">
        <f t="shared" si="86"/>
        <v>44449.764590632716</v>
      </c>
      <c r="AY14" s="69">
        <f t="shared" si="86"/>
        <v>44455.338003371944</v>
      </c>
      <c r="AZ14" s="69">
        <f t="shared" si="86"/>
        <v>44460.912114943436</v>
      </c>
      <c r="BA14" s="69">
        <f t="shared" si="86"/>
        <v>44466.486925434809</v>
      </c>
      <c r="BB14" s="69">
        <f t="shared" si="86"/>
        <v>44472.062434933709</v>
      </c>
      <c r="BC14" s="69">
        <f t="shared" si="86"/>
        <v>44477.638643527775</v>
      </c>
      <c r="BD14" s="69">
        <f t="shared" si="86"/>
        <v>44483.215551304667</v>
      </c>
      <c r="BE14" s="69">
        <f t="shared" si="86"/>
        <v>44488.793158352055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52510.482311390311</v>
      </c>
      <c r="DG14" s="108">
        <f t="shared" si="20"/>
        <v>52517.066431548257</v>
      </c>
      <c r="DH14" s="108">
        <f t="shared" si="21"/>
        <v>52523.651377267815</v>
      </c>
      <c r="DI14" s="108">
        <f t="shared" si="22"/>
        <v>52530.237148652493</v>
      </c>
      <c r="DJ14" s="108">
        <f t="shared" si="23"/>
        <v>57793.052351073122</v>
      </c>
      <c r="DK14" s="108">
        <f t="shared" si="24"/>
        <v>57800.298835664849</v>
      </c>
      <c r="DL14" s="108">
        <f t="shared" si="25"/>
        <v>57807.546228869935</v>
      </c>
      <c r="DM14" s="108">
        <f t="shared" si="26"/>
        <v>57814.794530802297</v>
      </c>
      <c r="DN14" s="108">
        <f t="shared" si="27"/>
        <v>52770.678596151774</v>
      </c>
      <c r="DO14" s="108">
        <f t="shared" si="28"/>
        <v>52777.295341483368</v>
      </c>
      <c r="DP14" s="108">
        <f t="shared" si="29"/>
        <v>52783.912916467329</v>
      </c>
      <c r="DQ14" s="108">
        <f t="shared" si="30"/>
        <v>52790.531321207702</v>
      </c>
      <c r="DR14" s="108">
        <f t="shared" si="31"/>
        <v>52797.150555808512</v>
      </c>
      <c r="DS14" s="108">
        <f t="shared" si="32"/>
        <v>53760.765230678284</v>
      </c>
      <c r="DT14" s="108">
        <f t="shared" si="33"/>
        <v>53767.506119782352</v>
      </c>
      <c r="DU14" s="108">
        <f t="shared" si="34"/>
        <v>53774.247854104775</v>
      </c>
      <c r="DV14" s="108">
        <f t="shared" si="35"/>
        <v>53780.99043375154</v>
      </c>
      <c r="DW14" s="108">
        <f t="shared" si="36"/>
        <v>52202.893462873777</v>
      </c>
      <c r="DX14" s="108">
        <f t="shared" si="37"/>
        <v>52209.439015457239</v>
      </c>
      <c r="DY14" s="108">
        <f t="shared" si="38"/>
        <v>52215.985388766443</v>
      </c>
      <c r="DZ14" s="108">
        <f t="shared" si="39"/>
        <v>52222.532582904299</v>
      </c>
      <c r="EA14" s="108">
        <f t="shared" si="40"/>
        <v>53606.311352881501</v>
      </c>
      <c r="EB14" s="108">
        <f t="shared" si="41"/>
        <v>53613.032875511562</v>
      </c>
      <c r="EC14" s="108">
        <f t="shared" si="42"/>
        <v>53619.7552409317</v>
      </c>
      <c r="ED14" s="108">
        <f t="shared" si="43"/>
        <v>53626.478449247566</v>
      </c>
      <c r="EE14" s="108">
        <f t="shared" si="44"/>
        <v>53633.202500564854</v>
      </c>
      <c r="EF14" s="108">
        <f t="shared" si="45"/>
        <v>50961.990143145958</v>
      </c>
      <c r="EG14" s="108">
        <f t="shared" si="46"/>
        <v>50968.380102861069</v>
      </c>
      <c r="EH14" s="108">
        <f t="shared" si="47"/>
        <v>50974.770863792633</v>
      </c>
      <c r="EI14" s="108">
        <f t="shared" si="48"/>
        <v>50981.162426041112</v>
      </c>
      <c r="EJ14" s="108">
        <f t="shared" si="49"/>
        <v>50955.822821338668</v>
      </c>
      <c r="EK14" s="108">
        <f t="shared" si="50"/>
        <v>50962.212007753173</v>
      </c>
      <c r="EL14" s="108">
        <f t="shared" si="51"/>
        <v>50968.601995287172</v>
      </c>
      <c r="EM14" s="108">
        <f t="shared" si="52"/>
        <v>50974.992784041111</v>
      </c>
      <c r="EN14" s="108">
        <f t="shared" si="53"/>
        <v>54775.220062469314</v>
      </c>
      <c r="EO14" s="108">
        <f t="shared" si="54"/>
        <v>54782.088150795578</v>
      </c>
      <c r="EP14" s="108">
        <f t="shared" si="55"/>
        <v>54788.957100289299</v>
      </c>
      <c r="EQ14" s="108">
        <f t="shared" si="56"/>
        <v>54795.826911058466</v>
      </c>
      <c r="ER14" s="108">
        <f t="shared" si="57"/>
        <v>54802.697583211069</v>
      </c>
      <c r="ES14" s="108">
        <f t="shared" si="58"/>
        <v>54956.78331083076</v>
      </c>
      <c r="ET14" s="108">
        <f t="shared" si="59"/>
        <v>54963.674164787641</v>
      </c>
      <c r="EU14" s="108">
        <f t="shared" si="60"/>
        <v>54970.565882766481</v>
      </c>
      <c r="EV14" s="108">
        <f t="shared" si="61"/>
        <v>54977.458464875635</v>
      </c>
      <c r="EW14" s="108">
        <f t="shared" si="62"/>
        <v>54340.138018627251</v>
      </c>
      <c r="EX14" s="108">
        <f t="shared" si="63"/>
        <v>54346.951553418119</v>
      </c>
      <c r="EY14" s="108">
        <f t="shared" si="64"/>
        <v>54353.765942536163</v>
      </c>
      <c r="EZ14" s="108">
        <f t="shared" si="65"/>
        <v>54360.581186088501</v>
      </c>
      <c r="FA14" s="108">
        <f t="shared" si="66"/>
        <v>50747.191872401483</v>
      </c>
      <c r="FB14" s="108">
        <f t="shared" si="67"/>
        <v>50753.554899253628</v>
      </c>
      <c r="FC14" s="108">
        <f t="shared" si="68"/>
        <v>50759.9187239452</v>
      </c>
      <c r="FD14" s="108">
        <f t="shared" si="69"/>
        <v>50766.283346576245</v>
      </c>
      <c r="FE14" s="108">
        <f t="shared" si="70"/>
        <v>50772.648767246814</v>
      </c>
    </row>
    <row r="15" spans="1:161" ht="15.75" x14ac:dyDescent="0.25">
      <c r="A15" s="47" t="s">
        <v>179</v>
      </c>
      <c r="B15" s="12">
        <f>'Urb proj of all 25 ARs '!U15</f>
        <v>2757.6901714461451</v>
      </c>
      <c r="C15" s="12">
        <f>'Urb proj of all 25 ARs '!V15</f>
        <v>2775.7282317485196</v>
      </c>
      <c r="D15" s="100">
        <f t="shared" si="10"/>
        <v>6.5410032240551955E-3</v>
      </c>
      <c r="E15" s="101">
        <f t="shared" si="11"/>
        <v>1.2538677742290893E-4</v>
      </c>
      <c r="F15" s="69">
        <f t="shared" si="12"/>
        <v>2758.0359493298733</v>
      </c>
      <c r="G15" s="69">
        <f t="shared" si="16"/>
        <v>2758.3817705695765</v>
      </c>
      <c r="H15" s="69">
        <f t="shared" ref="H15:AM15" si="87">G15*(1+$E$15)</f>
        <v>2758.7276351706901</v>
      </c>
      <c r="I15" s="69">
        <f t="shared" si="87"/>
        <v>2759.0735431386515</v>
      </c>
      <c r="J15" s="69">
        <f t="shared" si="87"/>
        <v>2759.4194944788983</v>
      </c>
      <c r="K15" s="69">
        <f t="shared" si="87"/>
        <v>2759.7654891968691</v>
      </c>
      <c r="L15" s="69">
        <f t="shared" si="87"/>
        <v>2760.1115272980023</v>
      </c>
      <c r="M15" s="69">
        <f t="shared" si="87"/>
        <v>2760.4576087877381</v>
      </c>
      <c r="N15" s="69">
        <f t="shared" si="87"/>
        <v>2760.8037336715165</v>
      </c>
      <c r="O15" s="69">
        <f t="shared" si="87"/>
        <v>2761.1499019547787</v>
      </c>
      <c r="P15" s="69">
        <f t="shared" si="87"/>
        <v>2761.4961136429665</v>
      </c>
      <c r="Q15" s="69">
        <f t="shared" si="87"/>
        <v>2761.842368741522</v>
      </c>
      <c r="R15" s="69">
        <f t="shared" si="87"/>
        <v>2762.1886672558885</v>
      </c>
      <c r="S15" s="69">
        <f t="shared" si="87"/>
        <v>2762.5350091915097</v>
      </c>
      <c r="T15" s="69">
        <f t="shared" si="87"/>
        <v>2762.8813945538304</v>
      </c>
      <c r="U15" s="69">
        <f t="shared" si="87"/>
        <v>2763.2278233482953</v>
      </c>
      <c r="V15" s="69">
        <f t="shared" si="87"/>
        <v>2763.5742955803503</v>
      </c>
      <c r="W15" s="69">
        <f t="shared" si="87"/>
        <v>2763.920811255442</v>
      </c>
      <c r="X15" s="69">
        <f t="shared" si="87"/>
        <v>2764.2673703790174</v>
      </c>
      <c r="Y15" s="69">
        <f t="shared" si="87"/>
        <v>2764.6139729565243</v>
      </c>
      <c r="Z15" s="69">
        <f t="shared" si="87"/>
        <v>2764.9606189934116</v>
      </c>
      <c r="AA15" s="69">
        <f t="shared" si="87"/>
        <v>2765.3073084951284</v>
      </c>
      <c r="AB15" s="69">
        <f t="shared" si="87"/>
        <v>2765.6540414671244</v>
      </c>
      <c r="AC15" s="69">
        <f t="shared" si="87"/>
        <v>2766.0008179148508</v>
      </c>
      <c r="AD15" s="69">
        <f t="shared" si="87"/>
        <v>2766.3476378437581</v>
      </c>
      <c r="AE15" s="69">
        <f t="shared" si="87"/>
        <v>2766.6945012592987</v>
      </c>
      <c r="AF15" s="69">
        <f t="shared" si="87"/>
        <v>2767.0414081669251</v>
      </c>
      <c r="AG15" s="69">
        <f t="shared" si="87"/>
        <v>2767.388358572091</v>
      </c>
      <c r="AH15" s="69">
        <f t="shared" si="87"/>
        <v>2767.7353524802502</v>
      </c>
      <c r="AI15" s="69">
        <f t="shared" si="87"/>
        <v>2768.082389896857</v>
      </c>
      <c r="AJ15" s="69">
        <f t="shared" si="87"/>
        <v>2768.4294708273674</v>
      </c>
      <c r="AK15" s="69">
        <f t="shared" si="87"/>
        <v>2768.776595277237</v>
      </c>
      <c r="AL15" s="69">
        <f t="shared" si="87"/>
        <v>2769.1237632519228</v>
      </c>
      <c r="AM15" s="69">
        <f t="shared" si="87"/>
        <v>2769.4709747568822</v>
      </c>
      <c r="AN15" s="69">
        <f t="shared" ref="AN15:BE15" si="88">AM15*(1+$E$15)</f>
        <v>2769.8182297975732</v>
      </c>
      <c r="AO15" s="69">
        <f t="shared" si="88"/>
        <v>2770.1655283794548</v>
      </c>
      <c r="AP15" s="69">
        <f t="shared" si="88"/>
        <v>2770.5128705079865</v>
      </c>
      <c r="AQ15" s="69">
        <f t="shared" si="88"/>
        <v>2770.8602561886282</v>
      </c>
      <c r="AR15" s="69">
        <f t="shared" si="88"/>
        <v>2771.2076854268407</v>
      </c>
      <c r="AS15" s="69">
        <f t="shared" si="88"/>
        <v>2771.5551582280859</v>
      </c>
      <c r="AT15" s="69">
        <f t="shared" si="88"/>
        <v>2771.9026745978258</v>
      </c>
      <c r="AU15" s="69">
        <f t="shared" si="88"/>
        <v>2772.2502345415237</v>
      </c>
      <c r="AV15" s="69">
        <f t="shared" si="88"/>
        <v>2772.5978380646429</v>
      </c>
      <c r="AW15" s="69">
        <f t="shared" si="88"/>
        <v>2772.9454851726478</v>
      </c>
      <c r="AX15" s="69">
        <f t="shared" si="88"/>
        <v>2773.2931758710029</v>
      </c>
      <c r="AY15" s="69">
        <f t="shared" si="88"/>
        <v>2773.6409101651743</v>
      </c>
      <c r="AZ15" s="69">
        <f t="shared" si="88"/>
        <v>2773.9886880606282</v>
      </c>
      <c r="BA15" s="69">
        <f t="shared" si="88"/>
        <v>2774.3365095628319</v>
      </c>
      <c r="BB15" s="69">
        <f t="shared" si="88"/>
        <v>2774.6843746772529</v>
      </c>
      <c r="BC15" s="69">
        <f t="shared" si="88"/>
        <v>2775.0322834093595</v>
      </c>
      <c r="BD15" s="69">
        <f t="shared" si="88"/>
        <v>2775.3802357646209</v>
      </c>
      <c r="BE15" s="69">
        <f t="shared" si="88"/>
        <v>2775.7282317485065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9064.7434518526024</v>
      </c>
      <c r="DG15" s="108">
        <f t="shared" si="20"/>
        <v>9065.8800508221975</v>
      </c>
      <c r="DH15" s="108">
        <f t="shared" si="21"/>
        <v>9067.0167923062709</v>
      </c>
      <c r="DI15" s="108">
        <f t="shared" si="22"/>
        <v>9068.1536763226977</v>
      </c>
      <c r="DJ15" s="108">
        <f t="shared" si="23"/>
        <v>10467.389664341072</v>
      </c>
      <c r="DK15" s="108">
        <f t="shared" si="24"/>
        <v>10468.702136599113</v>
      </c>
      <c r="DL15" s="108">
        <f t="shared" si="25"/>
        <v>10470.014773423822</v>
      </c>
      <c r="DM15" s="108">
        <f t="shared" si="26"/>
        <v>10471.327574835832</v>
      </c>
      <c r="DN15" s="108">
        <f t="shared" si="27"/>
        <v>8250.3156934547678</v>
      </c>
      <c r="DO15" s="108">
        <f t="shared" si="28"/>
        <v>8251.3501739522908</v>
      </c>
      <c r="DP15" s="108">
        <f t="shared" si="29"/>
        <v>8252.3847841599909</v>
      </c>
      <c r="DQ15" s="108">
        <f t="shared" si="30"/>
        <v>8253.4195240941299</v>
      </c>
      <c r="DR15" s="108">
        <f t="shared" si="31"/>
        <v>8254.454393770975</v>
      </c>
      <c r="DS15" s="108">
        <f t="shared" si="32"/>
        <v>8422.7701920208383</v>
      </c>
      <c r="DT15" s="108">
        <f t="shared" si="33"/>
        <v>8423.8262960321899</v>
      </c>
      <c r="DU15" s="108">
        <f t="shared" si="34"/>
        <v>8424.8825324650188</v>
      </c>
      <c r="DV15" s="108">
        <f t="shared" si="35"/>
        <v>8425.9389013359323</v>
      </c>
      <c r="DW15" s="108">
        <f t="shared" si="36"/>
        <v>7821.6962609454313</v>
      </c>
      <c r="DX15" s="108">
        <f t="shared" si="37"/>
        <v>7822.6769982335718</v>
      </c>
      <c r="DY15" s="108">
        <f t="shared" si="38"/>
        <v>7823.6578584932004</v>
      </c>
      <c r="DZ15" s="108">
        <f t="shared" si="39"/>
        <v>7824.6388417397357</v>
      </c>
      <c r="EA15" s="108">
        <f t="shared" si="40"/>
        <v>8246.8006470651781</v>
      </c>
      <c r="EB15" s="108">
        <f t="shared" si="41"/>
        <v>8247.8346868223634</v>
      </c>
      <c r="EC15" s="108">
        <f t="shared" si="42"/>
        <v>8248.8688562344614</v>
      </c>
      <c r="ED15" s="108">
        <f t="shared" si="43"/>
        <v>8249.9031553177283</v>
      </c>
      <c r="EE15" s="108">
        <f t="shared" si="44"/>
        <v>8250.937584088424</v>
      </c>
      <c r="EF15" s="108">
        <f t="shared" si="45"/>
        <v>9253.1698697396969</v>
      </c>
      <c r="EG15" s="108">
        <f t="shared" si="46"/>
        <v>9254.3300948906108</v>
      </c>
      <c r="EH15" s="108">
        <f t="shared" si="47"/>
        <v>9255.4904655184182</v>
      </c>
      <c r="EI15" s="108">
        <f t="shared" si="48"/>
        <v>9256.6509816413563</v>
      </c>
      <c r="EJ15" s="108">
        <f t="shared" si="49"/>
        <v>9516.6591741939083</v>
      </c>
      <c r="EK15" s="108">
        <f t="shared" si="50"/>
        <v>9517.8524374195931</v>
      </c>
      <c r="EL15" s="108">
        <f t="shared" si="51"/>
        <v>9519.045850264707</v>
      </c>
      <c r="EM15" s="108">
        <f t="shared" si="52"/>
        <v>9520.2394127480129</v>
      </c>
      <c r="EN15" s="108">
        <f t="shared" si="53"/>
        <v>10523.278384446632</v>
      </c>
      <c r="EO15" s="108">
        <f t="shared" si="54"/>
        <v>10524.597864411182</v>
      </c>
      <c r="EP15" s="108">
        <f t="shared" si="55"/>
        <v>10525.917509821073</v>
      </c>
      <c r="EQ15" s="108">
        <f t="shared" si="56"/>
        <v>10527.23732069705</v>
      </c>
      <c r="ER15" s="108">
        <f t="shared" si="57"/>
        <v>10528.557297059857</v>
      </c>
      <c r="ES15" s="108">
        <f t="shared" si="58"/>
        <v>10210.775116393239</v>
      </c>
      <c r="ET15" s="108">
        <f t="shared" si="59"/>
        <v>10212.055412580074</v>
      </c>
      <c r="EU15" s="108">
        <f t="shared" si="60"/>
        <v>10213.335869299121</v>
      </c>
      <c r="EV15" s="108">
        <f t="shared" si="61"/>
        <v>10214.61648657051</v>
      </c>
      <c r="EW15" s="108">
        <f t="shared" si="62"/>
        <v>9745.4508428704012</v>
      </c>
      <c r="EX15" s="108">
        <f t="shared" si="63"/>
        <v>9746.6727935461222</v>
      </c>
      <c r="EY15" s="108">
        <f t="shared" si="64"/>
        <v>9747.8948974383002</v>
      </c>
      <c r="EZ15" s="108">
        <f t="shared" si="65"/>
        <v>9749.1171545661473</v>
      </c>
      <c r="FA15" s="108">
        <f t="shared" si="66"/>
        <v>8625.054866873561</v>
      </c>
      <c r="FB15" s="108">
        <f t="shared" si="67"/>
        <v>8626.1363347084134</v>
      </c>
      <c r="FC15" s="108">
        <f t="shared" si="68"/>
        <v>8627.2179381450333</v>
      </c>
      <c r="FD15" s="108">
        <f t="shared" si="69"/>
        <v>8628.2996772004244</v>
      </c>
      <c r="FE15" s="108">
        <f t="shared" si="70"/>
        <v>8629.3815518915872</v>
      </c>
    </row>
    <row r="16" spans="1:161" ht="15.75" x14ac:dyDescent="0.25">
      <c r="A16" s="47" t="s">
        <v>170</v>
      </c>
      <c r="B16" s="12">
        <f>'Urb proj of all 25 ARs '!U16</f>
        <v>20908.013965638685</v>
      </c>
      <c r="C16" s="12">
        <f>'Urb proj of all 25 ARs '!V16</f>
        <v>21044.773352396522</v>
      </c>
      <c r="D16" s="100">
        <f t="shared" si="10"/>
        <v>6.5410032240553143E-3</v>
      </c>
      <c r="E16" s="101">
        <f t="shared" si="11"/>
        <v>1.2538677742290893E-4</v>
      </c>
      <c r="F16" s="69">
        <f t="shared" si="12"/>
        <v>20910.63555413215</v>
      </c>
      <c r="G16" s="69">
        <f t="shared" si="13"/>
        <v>20913.257471338147</v>
      </c>
      <c r="H16" s="69">
        <f>G16*(1+$E$16)</f>
        <v>20915.879717297896</v>
      </c>
      <c r="I16" s="69">
        <f t="shared" ref="I16:BE16" si="89">H16*(1+$E$16)</f>
        <v>20918.502292052613</v>
      </c>
      <c r="J16" s="69">
        <f t="shared" si="89"/>
        <v>20921.125195643526</v>
      </c>
      <c r="K16" s="69">
        <f t="shared" si="89"/>
        <v>20923.74842811187</v>
      </c>
      <c r="L16" s="69">
        <f t="shared" si="89"/>
        <v>20926.371989498879</v>
      </c>
      <c r="M16" s="69">
        <f t="shared" si="89"/>
        <v>20928.995879845796</v>
      </c>
      <c r="N16" s="69">
        <f t="shared" si="89"/>
        <v>20931.620099193868</v>
      </c>
      <c r="O16" s="69">
        <f t="shared" si="89"/>
        <v>20934.244647584346</v>
      </c>
      <c r="P16" s="69">
        <f t="shared" si="89"/>
        <v>20936.86952505849</v>
      </c>
      <c r="Q16" s="69">
        <f t="shared" si="89"/>
        <v>20939.49473165756</v>
      </c>
      <c r="R16" s="69">
        <f t="shared" si="89"/>
        <v>20942.120267422826</v>
      </c>
      <c r="S16" s="69">
        <f t="shared" si="89"/>
        <v>20944.746132395561</v>
      </c>
      <c r="T16" s="69">
        <f t="shared" si="89"/>
        <v>20947.372326617042</v>
      </c>
      <c r="U16" s="69">
        <f t="shared" si="89"/>
        <v>20949.998850128555</v>
      </c>
      <c r="V16" s="69">
        <f t="shared" si="89"/>
        <v>20952.625702971385</v>
      </c>
      <c r="W16" s="69">
        <f t="shared" si="89"/>
        <v>20955.25288518683</v>
      </c>
      <c r="X16" s="69">
        <f t="shared" si="89"/>
        <v>20957.880396816185</v>
      </c>
      <c r="Y16" s="69">
        <f t="shared" si="89"/>
        <v>20960.508237900754</v>
      </c>
      <c r="Z16" s="69">
        <f t="shared" si="89"/>
        <v>20963.136408481852</v>
      </c>
      <c r="AA16" s="69">
        <f t="shared" si="89"/>
        <v>20965.764908600788</v>
      </c>
      <c r="AB16" s="69">
        <f t="shared" si="89"/>
        <v>20968.393738298884</v>
      </c>
      <c r="AC16" s="69">
        <f t="shared" si="89"/>
        <v>20971.022897617466</v>
      </c>
      <c r="AD16" s="69">
        <f t="shared" si="89"/>
        <v>20973.65238659786</v>
      </c>
      <c r="AE16" s="69">
        <f t="shared" si="89"/>
        <v>20976.282205281404</v>
      </c>
      <c r="AF16" s="69">
        <f t="shared" si="89"/>
        <v>20978.912353709438</v>
      </c>
      <c r="AG16" s="69">
        <f t="shared" si="89"/>
        <v>20981.542831923307</v>
      </c>
      <c r="AH16" s="69">
        <f t="shared" si="89"/>
        <v>20984.173639964363</v>
      </c>
      <c r="AI16" s="69">
        <f t="shared" si="89"/>
        <v>20986.80477787396</v>
      </c>
      <c r="AJ16" s="69">
        <f t="shared" si="89"/>
        <v>20989.436245693461</v>
      </c>
      <c r="AK16" s="69">
        <f t="shared" si="89"/>
        <v>20992.068043464231</v>
      </c>
      <c r="AL16" s="69">
        <f t="shared" si="89"/>
        <v>20994.700171227643</v>
      </c>
      <c r="AM16" s="69">
        <f t="shared" si="89"/>
        <v>20997.332629025073</v>
      </c>
      <c r="AN16" s="69">
        <f t="shared" si="89"/>
        <v>20999.965416897903</v>
      </c>
      <c r="AO16" s="69">
        <f t="shared" si="89"/>
        <v>21002.598534887522</v>
      </c>
      <c r="AP16" s="69">
        <f t="shared" si="89"/>
        <v>21005.231983035319</v>
      </c>
      <c r="AQ16" s="69">
        <f t="shared" si="89"/>
        <v>21007.865761382691</v>
      </c>
      <c r="AR16" s="69">
        <f t="shared" si="89"/>
        <v>21010.499869971045</v>
      </c>
      <c r="AS16" s="69">
        <f t="shared" si="89"/>
        <v>21013.134308841785</v>
      </c>
      <c r="AT16" s="69">
        <f t="shared" si="89"/>
        <v>21015.769078036326</v>
      </c>
      <c r="AU16" s="69">
        <f t="shared" si="89"/>
        <v>21018.404177596087</v>
      </c>
      <c r="AV16" s="69">
        <f t="shared" si="89"/>
        <v>21021.039607562489</v>
      </c>
      <c r="AW16" s="69">
        <f t="shared" si="89"/>
        <v>21023.675367976961</v>
      </c>
      <c r="AX16" s="69">
        <f t="shared" si="89"/>
        <v>21026.311458880937</v>
      </c>
      <c r="AY16" s="69">
        <f t="shared" si="89"/>
        <v>21028.947880315856</v>
      </c>
      <c r="AZ16" s="69">
        <f t="shared" si="89"/>
        <v>21031.584632323164</v>
      </c>
      <c r="BA16" s="69">
        <f t="shared" si="89"/>
        <v>21034.221714944309</v>
      </c>
      <c r="BB16" s="69">
        <f t="shared" si="89"/>
        <v>21036.859128220745</v>
      </c>
      <c r="BC16" s="69">
        <f t="shared" si="89"/>
        <v>21039.496872193933</v>
      </c>
      <c r="BD16" s="69">
        <f t="shared" si="89"/>
        <v>21042.134946905338</v>
      </c>
      <c r="BE16" s="69">
        <f t="shared" si="89"/>
        <v>21044.773352396427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22480.031684850299</v>
      </c>
      <c r="DG16" s="108">
        <f t="shared" si="15"/>
        <v>22482.850383579629</v>
      </c>
      <c r="DH16" s="108">
        <f t="shared" si="15"/>
        <v>22485.669435736509</v>
      </c>
      <c r="DI16" s="108">
        <f t="shared" si="15"/>
        <v>22488.488841365252</v>
      </c>
      <c r="DJ16" s="108">
        <f t="shared" si="15"/>
        <v>23870.337092873211</v>
      </c>
      <c r="DK16" s="108">
        <f t="shared" si="15"/>
        <v>23873.330117517286</v>
      </c>
      <c r="DL16" s="108">
        <f t="shared" si="15"/>
        <v>23876.323517447072</v>
      </c>
      <c r="DM16" s="108">
        <f t="shared" si="15"/>
        <v>23879.317292709635</v>
      </c>
      <c r="DN16" s="108">
        <f t="shared" si="15"/>
        <v>20771.409816096053</v>
      </c>
      <c r="DO16" s="108">
        <f t="shared" si="15"/>
        <v>20774.014276235423</v>
      </c>
      <c r="DP16" s="108">
        <f t="shared" si="15"/>
        <v>20776.619062939659</v>
      </c>
      <c r="DQ16" s="108">
        <f t="shared" si="15"/>
        <v>20779.224176249703</v>
      </c>
      <c r="DR16" s="108">
        <f t="shared" si="15"/>
        <v>20781.829616206513</v>
      </c>
      <c r="DS16" s="108">
        <f t="shared" si="15"/>
        <v>22005.990225470741</v>
      </c>
      <c r="DT16" s="108">
        <f t="shared" si="15"/>
        <v>22008.749485669112</v>
      </c>
      <c r="DU16" s="108">
        <f t="shared" si="15"/>
        <v>22011.509091842228</v>
      </c>
      <c r="DV16" s="108">
        <f t="shared" ref="DV16:EK28" si="90">V16*BV16</f>
        <v>22014.269044033466</v>
      </c>
      <c r="DW16" s="108">
        <f t="shared" si="90"/>
        <v>21058.925726581085</v>
      </c>
      <c r="DX16" s="108">
        <f t="shared" si="90"/>
        <v>21061.566237413928</v>
      </c>
      <c r="DY16" s="108">
        <f t="shared" si="90"/>
        <v>21064.207079331914</v>
      </c>
      <c r="DZ16" s="108">
        <f t="shared" si="90"/>
        <v>21066.848252376563</v>
      </c>
      <c r="EA16" s="108">
        <f t="shared" si="90"/>
        <v>21970.865506955466</v>
      </c>
      <c r="EB16" s="108">
        <f t="shared" si="90"/>
        <v>21973.620362978578</v>
      </c>
      <c r="EC16" s="108">
        <f t="shared" si="90"/>
        <v>21976.375564424205</v>
      </c>
      <c r="ED16" s="108">
        <f t="shared" si="90"/>
        <v>21979.131111335664</v>
      </c>
      <c r="EE16" s="108">
        <f t="shared" si="90"/>
        <v>21981.88700375627</v>
      </c>
      <c r="EF16" s="108">
        <f t="shared" si="90"/>
        <v>21472.650219798004</v>
      </c>
      <c r="EG16" s="108">
        <f t="shared" si="90"/>
        <v>21475.342606211794</v>
      </c>
      <c r="EH16" s="108">
        <f t="shared" si="90"/>
        <v>21478.03533021524</v>
      </c>
      <c r="EI16" s="108">
        <f t="shared" si="90"/>
        <v>21480.728391850673</v>
      </c>
      <c r="EJ16" s="108">
        <f t="shared" si="90"/>
        <v>21811.887480803936</v>
      </c>
      <c r="EK16" s="108">
        <f t="shared" si="90"/>
        <v>21814.622403084661</v>
      </c>
      <c r="EL16" s="108">
        <f t="shared" ref="EL16:FA28" si="91">AL16*CL16</f>
        <v>21817.357668288481</v>
      </c>
      <c r="EM16" s="108">
        <f t="shared" si="91"/>
        <v>21820.093276458392</v>
      </c>
      <c r="EN16" s="108">
        <f t="shared" si="91"/>
        <v>23697.698609953499</v>
      </c>
      <c r="EO16" s="108">
        <f t="shared" si="91"/>
        <v>23700.669988014542</v>
      </c>
      <c r="EP16" s="108">
        <f t="shared" si="91"/>
        <v>23703.641738647104</v>
      </c>
      <c r="EQ16" s="108">
        <f t="shared" si="91"/>
        <v>23706.613861897898</v>
      </c>
      <c r="ER16" s="108">
        <f t="shared" si="91"/>
        <v>23709.586357813652</v>
      </c>
      <c r="ES16" s="108">
        <f t="shared" si="91"/>
        <v>23434.060004077131</v>
      </c>
      <c r="ET16" s="108">
        <f t="shared" si="91"/>
        <v>23436.998325342978</v>
      </c>
      <c r="EU16" s="108">
        <f t="shared" si="91"/>
        <v>23439.937015035463</v>
      </c>
      <c r="EV16" s="108">
        <f t="shared" si="91"/>
        <v>23442.876073200772</v>
      </c>
      <c r="EW16" s="108">
        <f t="shared" si="91"/>
        <v>23005.470014841427</v>
      </c>
      <c r="EX16" s="108">
        <f t="shared" si="91"/>
        <v>23008.354596589685</v>
      </c>
      <c r="EY16" s="108">
        <f t="shared" si="91"/>
        <v>23011.239540026356</v>
      </c>
      <c r="EZ16" s="108">
        <f t="shared" si="91"/>
        <v>23014.124845196788</v>
      </c>
      <c r="FA16" s="108">
        <f t="shared" si="91"/>
        <v>21125.68248474145</v>
      </c>
      <c r="FB16" s="108">
        <f t="shared" ref="FB16:FE28" si="92">BB16*DB16</f>
        <v>21128.331365989074</v>
      </c>
      <c r="FC16" s="108">
        <f t="shared" si="92"/>
        <v>21130.980579371379</v>
      </c>
      <c r="FD16" s="108">
        <f t="shared" si="92"/>
        <v>21133.630124930012</v>
      </c>
      <c r="FE16" s="108">
        <f t="shared" si="92"/>
        <v>21136.280002706622</v>
      </c>
    </row>
    <row r="17" spans="1:161" ht="15.75" x14ac:dyDescent="0.25">
      <c r="A17" s="87" t="s">
        <v>174</v>
      </c>
      <c r="B17" s="12">
        <f>'Urb proj of all 25 ARs '!U17</f>
        <v>25276.290474885722</v>
      </c>
      <c r="C17" s="12">
        <f>'Urb proj of all 25 ARs '!V17</f>
        <v>25441.622772374107</v>
      </c>
      <c r="D17" s="100">
        <f t="shared" si="10"/>
        <v>6.5410032240552666E-3</v>
      </c>
      <c r="E17" s="101">
        <f t="shared" si="11"/>
        <v>1.2538677742290893E-4</v>
      </c>
      <c r="F17" s="69">
        <f t="shared" si="12"/>
        <v>25279.459787493572</v>
      </c>
      <c r="G17" s="69">
        <f t="shared" si="13"/>
        <v>25282.629497491318</v>
      </c>
      <c r="H17" s="69">
        <f>G17*(1+$E$17)</f>
        <v>25285.799604928787</v>
      </c>
      <c r="I17" s="69">
        <f t="shared" ref="I17:BE17" si="93">H17*(1+$E$17)</f>
        <v>25288.970109855811</v>
      </c>
      <c r="J17" s="69">
        <f t="shared" si="93"/>
        <v>25292.14101232223</v>
      </c>
      <c r="K17" s="69">
        <f t="shared" si="93"/>
        <v>25295.31231237789</v>
      </c>
      <c r="L17" s="69">
        <f t="shared" si="93"/>
        <v>25298.484010072643</v>
      </c>
      <c r="M17" s="69">
        <f t="shared" si="93"/>
        <v>25301.65610545635</v>
      </c>
      <c r="N17" s="69">
        <f t="shared" si="93"/>
        <v>25304.828598578875</v>
      </c>
      <c r="O17" s="69">
        <f t="shared" si="93"/>
        <v>25308.001489490089</v>
      </c>
      <c r="P17" s="69">
        <f t="shared" si="93"/>
        <v>25311.174778239871</v>
      </c>
      <c r="Q17" s="69">
        <f t="shared" si="93"/>
        <v>25314.348464878101</v>
      </c>
      <c r="R17" s="69">
        <f t="shared" si="93"/>
        <v>25317.522549454672</v>
      </c>
      <c r="S17" s="69">
        <f t="shared" si="93"/>
        <v>25320.697032019481</v>
      </c>
      <c r="T17" s="69">
        <f t="shared" si="93"/>
        <v>25323.871912622428</v>
      </c>
      <c r="U17" s="69">
        <f t="shared" si="93"/>
        <v>25327.047191313421</v>
      </c>
      <c r="V17" s="69">
        <f t="shared" si="93"/>
        <v>25330.222868142377</v>
      </c>
      <c r="W17" s="69">
        <f t="shared" si="93"/>
        <v>25333.398943159216</v>
      </c>
      <c r="X17" s="69">
        <f t="shared" si="93"/>
        <v>25336.575416413867</v>
      </c>
      <c r="Y17" s="69">
        <f t="shared" si="93"/>
        <v>25339.752287956264</v>
      </c>
      <c r="Z17" s="69">
        <f t="shared" si="93"/>
        <v>25342.929557836345</v>
      </c>
      <c r="AA17" s="69">
        <f t="shared" si="93"/>
        <v>25346.107226104057</v>
      </c>
      <c r="AB17" s="69">
        <f t="shared" si="93"/>
        <v>25349.285292809353</v>
      </c>
      <c r="AC17" s="69">
        <f t="shared" si="93"/>
        <v>25352.463758002192</v>
      </c>
      <c r="AD17" s="69">
        <f t="shared" si="93"/>
        <v>25355.642621732539</v>
      </c>
      <c r="AE17" s="69">
        <f t="shared" si="93"/>
        <v>25358.821884050365</v>
      </c>
      <c r="AF17" s="69">
        <f t="shared" si="93"/>
        <v>25362.001545005649</v>
      </c>
      <c r="AG17" s="69">
        <f t="shared" si="93"/>
        <v>25365.181604648373</v>
      </c>
      <c r="AH17" s="69">
        <f t="shared" si="93"/>
        <v>25368.362063028526</v>
      </c>
      <c r="AI17" s="69">
        <f t="shared" si="93"/>
        <v>25371.542920196105</v>
      </c>
      <c r="AJ17" s="69">
        <f t="shared" si="93"/>
        <v>25374.724176201114</v>
      </c>
      <c r="AK17" s="69">
        <f t="shared" si="93"/>
        <v>25377.905831093565</v>
      </c>
      <c r="AL17" s="69">
        <f t="shared" si="93"/>
        <v>25381.087884923469</v>
      </c>
      <c r="AM17" s="69">
        <f t="shared" si="93"/>
        <v>25384.270337740847</v>
      </c>
      <c r="AN17" s="69">
        <f t="shared" si="93"/>
        <v>25387.45318959573</v>
      </c>
      <c r="AO17" s="69">
        <f t="shared" si="93"/>
        <v>25390.636440538146</v>
      </c>
      <c r="AP17" s="69">
        <f t="shared" si="93"/>
        <v>25393.820090618141</v>
      </c>
      <c r="AQ17" s="69">
        <f t="shared" si="93"/>
        <v>25397.004139885761</v>
      </c>
      <c r="AR17" s="69">
        <f t="shared" si="93"/>
        <v>25400.188588391058</v>
      </c>
      <c r="AS17" s="69">
        <f t="shared" si="93"/>
        <v>25403.373436184091</v>
      </c>
      <c r="AT17" s="69">
        <f t="shared" si="93"/>
        <v>25406.558683314925</v>
      </c>
      <c r="AU17" s="69">
        <f t="shared" si="93"/>
        <v>25409.744329833633</v>
      </c>
      <c r="AV17" s="69">
        <f t="shared" si="93"/>
        <v>25412.930375790293</v>
      </c>
      <c r="AW17" s="69">
        <f t="shared" si="93"/>
        <v>25416.116821234984</v>
      </c>
      <c r="AX17" s="69">
        <f t="shared" si="93"/>
        <v>25419.303666217802</v>
      </c>
      <c r="AY17" s="69">
        <f t="shared" si="93"/>
        <v>25422.490910788842</v>
      </c>
      <c r="AZ17" s="69">
        <f t="shared" si="93"/>
        <v>25425.678554998209</v>
      </c>
      <c r="BA17" s="69">
        <f t="shared" si="93"/>
        <v>25428.866598896009</v>
      </c>
      <c r="BB17" s="69">
        <f t="shared" si="93"/>
        <v>25432.055042532364</v>
      </c>
      <c r="BC17" s="69">
        <f t="shared" si="93"/>
        <v>25435.243885957389</v>
      </c>
      <c r="BD17" s="69">
        <f t="shared" si="93"/>
        <v>25438.433129221215</v>
      </c>
      <c r="BE17" s="69">
        <f t="shared" si="93"/>
        <v>25441.622772373976</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41305.785902051226</v>
      </c>
      <c r="DG17" s="108">
        <f t="shared" si="15"/>
        <v>41310.965101434405</v>
      </c>
      <c r="DH17" s="108">
        <f t="shared" si="15"/>
        <v>41316.144950220703</v>
      </c>
      <c r="DI17" s="108">
        <f t="shared" si="15"/>
        <v>41321.325448491552</v>
      </c>
      <c r="DJ17" s="108">
        <f t="shared" si="15"/>
        <v>47941.392181205767</v>
      </c>
      <c r="DK17" s="108">
        <f t="shared" si="15"/>
        <v>47947.403397876536</v>
      </c>
      <c r="DL17" s="108">
        <f t="shared" si="15"/>
        <v>47953.415368274385</v>
      </c>
      <c r="DM17" s="108">
        <f t="shared" si="15"/>
        <v>47959.428092493836</v>
      </c>
      <c r="DN17" s="108">
        <f t="shared" si="15"/>
        <v>39892.825093309286</v>
      </c>
      <c r="DO17" s="108">
        <f t="shared" si="15"/>
        <v>39897.827126090029</v>
      </c>
      <c r="DP17" s="108">
        <f t="shared" si="15"/>
        <v>39902.829786059548</v>
      </c>
      <c r="DQ17" s="108">
        <f t="shared" si="15"/>
        <v>39907.833073296475</v>
      </c>
      <c r="DR17" s="108">
        <f t="shared" si="15"/>
        <v>39912.836987879469</v>
      </c>
      <c r="DS17" s="108">
        <f t="shared" si="15"/>
        <v>43282.802105316827</v>
      </c>
      <c r="DT17" s="108">
        <f t="shared" si="15"/>
        <v>43288.229196390639</v>
      </c>
      <c r="DU17" s="108">
        <f t="shared" si="15"/>
        <v>43293.656967949923</v>
      </c>
      <c r="DV17" s="108">
        <f t="shared" si="90"/>
        <v>43299.08542007998</v>
      </c>
      <c r="DW17" s="108">
        <f t="shared" si="90"/>
        <v>42234.573604823185</v>
      </c>
      <c r="DX17" s="108">
        <f t="shared" si="90"/>
        <v>42239.869261903317</v>
      </c>
      <c r="DY17" s="108">
        <f t="shared" si="90"/>
        <v>42245.165582988833</v>
      </c>
      <c r="DZ17" s="108">
        <f t="shared" si="90"/>
        <v>42250.462568162984</v>
      </c>
      <c r="EA17" s="108">
        <f t="shared" si="90"/>
        <v>47100.578305702555</v>
      </c>
      <c r="EB17" s="108">
        <f t="shared" si="90"/>
        <v>47106.484095431057</v>
      </c>
      <c r="EC17" s="108">
        <f t="shared" si="90"/>
        <v>47112.390625667511</v>
      </c>
      <c r="ED17" s="108">
        <f t="shared" si="90"/>
        <v>47118.297896504751</v>
      </c>
      <c r="EE17" s="108">
        <f t="shared" si="90"/>
        <v>47124.205908035648</v>
      </c>
      <c r="EF17" s="108">
        <f t="shared" si="90"/>
        <v>47246.612692318267</v>
      </c>
      <c r="EG17" s="108">
        <f t="shared" si="90"/>
        <v>47252.536792827908</v>
      </c>
      <c r="EH17" s="108">
        <f t="shared" si="90"/>
        <v>47258.461636141416</v>
      </c>
      <c r="EI17" s="108">
        <f t="shared" si="90"/>
        <v>47264.387222351928</v>
      </c>
      <c r="EJ17" s="108">
        <f t="shared" si="90"/>
        <v>50625.355888665057</v>
      </c>
      <c r="EK17" s="108">
        <f t="shared" si="90"/>
        <v>50631.703638895829</v>
      </c>
      <c r="EL17" s="108">
        <f t="shared" si="91"/>
        <v>50638.052185050547</v>
      </c>
      <c r="EM17" s="108">
        <f t="shared" si="91"/>
        <v>50644.401527228998</v>
      </c>
      <c r="EN17" s="108">
        <f t="shared" si="91"/>
        <v>50437.379698590979</v>
      </c>
      <c r="EO17" s="108">
        <f t="shared" si="91"/>
        <v>50443.703879093038</v>
      </c>
      <c r="EP17" s="108">
        <f t="shared" si="91"/>
        <v>50450.028852563708</v>
      </c>
      <c r="EQ17" s="108">
        <f t="shared" si="91"/>
        <v>50456.354619102422</v>
      </c>
      <c r="ER17" s="108">
        <f t="shared" si="91"/>
        <v>50462.68117880862</v>
      </c>
      <c r="ES17" s="108">
        <f t="shared" si="91"/>
        <v>49885.837839814689</v>
      </c>
      <c r="ET17" s="108">
        <f t="shared" si="91"/>
        <v>49892.09286426047</v>
      </c>
      <c r="EU17" s="108">
        <f t="shared" si="91"/>
        <v>49898.348673003602</v>
      </c>
      <c r="EV17" s="108">
        <f t="shared" si="91"/>
        <v>49904.60526614244</v>
      </c>
      <c r="EW17" s="108">
        <f t="shared" si="91"/>
        <v>44742.575512511183</v>
      </c>
      <c r="EX17" s="108">
        <f t="shared" si="91"/>
        <v>44748.185639868294</v>
      </c>
      <c r="EY17" s="108">
        <f t="shared" si="91"/>
        <v>44753.796470661197</v>
      </c>
      <c r="EZ17" s="108">
        <f t="shared" si="91"/>
        <v>44759.40800497809</v>
      </c>
      <c r="FA17" s="108">
        <f t="shared" si="91"/>
        <v>41825.919142212842</v>
      </c>
      <c r="FB17" s="108">
        <f t="shared" si="92"/>
        <v>41831.163559426837</v>
      </c>
      <c r="FC17" s="108">
        <f t="shared" si="92"/>
        <v>41836.408634221407</v>
      </c>
      <c r="FD17" s="108">
        <f t="shared" si="92"/>
        <v>41841.654366679002</v>
      </c>
      <c r="FE17" s="108">
        <f t="shared" si="92"/>
        <v>41846.900756882082</v>
      </c>
    </row>
    <row r="18" spans="1:161" ht="15.75" x14ac:dyDescent="0.25">
      <c r="A18" s="47" t="s">
        <v>222</v>
      </c>
      <c r="B18" s="12">
        <f>'Urb proj of all 25 ARs '!U18</f>
        <v>30045.660973226026</v>
      </c>
      <c r="C18" s="12">
        <f>'Urb proj of all 25 ARs '!V18</f>
        <v>30242.189738520767</v>
      </c>
      <c r="D18" s="100">
        <f t="shared" si="10"/>
        <v>6.5410032240551981E-3</v>
      </c>
      <c r="E18" s="101">
        <f t="shared" si="11"/>
        <v>1.2538677742290893E-4</v>
      </c>
      <c r="F18" s="69">
        <f t="shared" si="12"/>
        <v>30049.428301831002</v>
      </c>
      <c r="G18" s="69">
        <f t="shared" si="13"/>
        <v>30053.196102809168</v>
      </c>
      <c r="H18" s="69">
        <f>G18*(1+$E$18)</f>
        <v>30056.964376219759</v>
      </c>
      <c r="I18" s="69">
        <f t="shared" ref="I18:BE18" si="94">H18*(1+$E$18)</f>
        <v>30060.733122122008</v>
      </c>
      <c r="J18" s="69">
        <f t="shared" si="94"/>
        <v>30064.50234057516</v>
      </c>
      <c r="K18" s="69">
        <f t="shared" si="94"/>
        <v>30068.272031638469</v>
      </c>
      <c r="L18" s="69">
        <f t="shared" si="94"/>
        <v>30072.042195371192</v>
      </c>
      <c r="M18" s="69">
        <f t="shared" si="94"/>
        <v>30075.812831832594</v>
      </c>
      <c r="N18" s="69">
        <f t="shared" si="94"/>
        <v>30079.583941081954</v>
      </c>
      <c r="O18" s="69">
        <f t="shared" si="94"/>
        <v>30083.355523178547</v>
      </c>
      <c r="P18" s="69">
        <f t="shared" si="94"/>
        <v>30087.127578181666</v>
      </c>
      <c r="Q18" s="69">
        <f t="shared" si="94"/>
        <v>30090.900106150606</v>
      </c>
      <c r="R18" s="69">
        <f t="shared" si="94"/>
        <v>30094.67310714467</v>
      </c>
      <c r="S18" s="69">
        <f t="shared" si="94"/>
        <v>30098.446581223172</v>
      </c>
      <c r="T18" s="69">
        <f t="shared" si="94"/>
        <v>30102.220528445428</v>
      </c>
      <c r="U18" s="69">
        <f t="shared" si="94"/>
        <v>30105.994948870764</v>
      </c>
      <c r="V18" s="69">
        <f t="shared" si="94"/>
        <v>30109.769842558515</v>
      </c>
      <c r="W18" s="69">
        <f t="shared" si="94"/>
        <v>30113.545209568019</v>
      </c>
      <c r="X18" s="69">
        <f t="shared" si="94"/>
        <v>30117.321049958628</v>
      </c>
      <c r="Y18" s="69">
        <f t="shared" si="94"/>
        <v>30121.097363789693</v>
      </c>
      <c r="Z18" s="69">
        <f t="shared" si="94"/>
        <v>30124.874151120581</v>
      </c>
      <c r="AA18" s="69">
        <f t="shared" si="94"/>
        <v>30128.651412010662</v>
      </c>
      <c r="AB18" s="69">
        <f t="shared" si="94"/>
        <v>30132.429146519313</v>
      </c>
      <c r="AC18" s="69">
        <f t="shared" si="94"/>
        <v>30136.207354705919</v>
      </c>
      <c r="AD18" s="69">
        <f t="shared" si="94"/>
        <v>30139.986036629874</v>
      </c>
      <c r="AE18" s="69">
        <f t="shared" si="94"/>
        <v>30143.76519235058</v>
      </c>
      <c r="AF18" s="69">
        <f t="shared" si="94"/>
        <v>30147.54482192744</v>
      </c>
      <c r="AG18" s="69">
        <f t="shared" si="94"/>
        <v>30151.324925419874</v>
      </c>
      <c r="AH18" s="69">
        <f t="shared" si="94"/>
        <v>30155.105502887305</v>
      </c>
      <c r="AI18" s="69">
        <f t="shared" si="94"/>
        <v>30158.886554389159</v>
      </c>
      <c r="AJ18" s="69">
        <f t="shared" si="94"/>
        <v>30162.668079984876</v>
      </c>
      <c r="AK18" s="69">
        <f t="shared" si="94"/>
        <v>30166.450079733902</v>
      </c>
      <c r="AL18" s="69">
        <f t="shared" si="94"/>
        <v>30170.232553695689</v>
      </c>
      <c r="AM18" s="69">
        <f t="shared" si="94"/>
        <v>30174.015501929698</v>
      </c>
      <c r="AN18" s="69">
        <f t="shared" si="94"/>
        <v>30177.798924495393</v>
      </c>
      <c r="AO18" s="69">
        <f t="shared" si="94"/>
        <v>30181.582821452252</v>
      </c>
      <c r="AP18" s="69">
        <f t="shared" si="94"/>
        <v>30185.367192859758</v>
      </c>
      <c r="AQ18" s="69">
        <f t="shared" si="94"/>
        <v>30189.152038777396</v>
      </c>
      <c r="AR18" s="69">
        <f t="shared" si="94"/>
        <v>30192.93735926467</v>
      </c>
      <c r="AS18" s="69">
        <f t="shared" si="94"/>
        <v>30196.723154381081</v>
      </c>
      <c r="AT18" s="69">
        <f t="shared" si="94"/>
        <v>30200.509424186141</v>
      </c>
      <c r="AU18" s="69">
        <f t="shared" si="94"/>
        <v>30204.296168739369</v>
      </c>
      <c r="AV18" s="69">
        <f t="shared" si="94"/>
        <v>30208.083388100295</v>
      </c>
      <c r="AW18" s="69">
        <f t="shared" si="94"/>
        <v>30211.871082328453</v>
      </c>
      <c r="AX18" s="69">
        <f t="shared" si="94"/>
        <v>30215.659251483383</v>
      </c>
      <c r="AY18" s="69">
        <f t="shared" si="94"/>
        <v>30219.447895624635</v>
      </c>
      <c r="AZ18" s="69">
        <f t="shared" si="94"/>
        <v>30223.237014811766</v>
      </c>
      <c r="BA18" s="69">
        <f t="shared" si="94"/>
        <v>30227.026609104341</v>
      </c>
      <c r="BB18" s="69">
        <f t="shared" si="94"/>
        <v>30230.816678561932</v>
      </c>
      <c r="BC18" s="69">
        <f t="shared" si="94"/>
        <v>30234.607223244118</v>
      </c>
      <c r="BD18" s="69">
        <f t="shared" si="94"/>
        <v>30238.398243210489</v>
      </c>
      <c r="BE18" s="69">
        <f t="shared" si="94"/>
        <v>30242.189738520636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34399.549420837051</v>
      </c>
      <c r="DG18" s="108">
        <f t="shared" si="15"/>
        <v>34403.862669483722</v>
      </c>
      <c r="DH18" s="108">
        <f t="shared" si="15"/>
        <v>34408.176458954753</v>
      </c>
      <c r="DI18" s="108">
        <f t="shared" si="15"/>
        <v>34412.490789317941</v>
      </c>
      <c r="DJ18" s="108">
        <f t="shared" si="15"/>
        <v>38128.28275266719</v>
      </c>
      <c r="DK18" s="108">
        <f t="shared" si="15"/>
        <v>38133.063535170215</v>
      </c>
      <c r="DL18" s="108">
        <f t="shared" si="15"/>
        <v>38137.84491712015</v>
      </c>
      <c r="DM18" s="108">
        <f t="shared" si="15"/>
        <v>38142.626898592163</v>
      </c>
      <c r="DN18" s="108">
        <f t="shared" si="15"/>
        <v>33705.388849664552</v>
      </c>
      <c r="DO18" s="108">
        <f t="shared" si="15"/>
        <v>33709.6150597542</v>
      </c>
      <c r="DP18" s="108">
        <f t="shared" si="15"/>
        <v>33713.841799754708</v>
      </c>
      <c r="DQ18" s="108">
        <f t="shared" si="15"/>
        <v>33718.069069732526</v>
      </c>
      <c r="DR18" s="108">
        <f t="shared" si="15"/>
        <v>33722.2968697541</v>
      </c>
      <c r="DS18" s="108">
        <f t="shared" si="15"/>
        <v>34369.853988066978</v>
      </c>
      <c r="DT18" s="108">
        <f t="shared" si="15"/>
        <v>34374.163513299041</v>
      </c>
      <c r="DU18" s="108">
        <f t="shared" si="15"/>
        <v>34378.473578888581</v>
      </c>
      <c r="DV18" s="108">
        <f t="shared" si="90"/>
        <v>34382.784184903358</v>
      </c>
      <c r="DW18" s="108">
        <f t="shared" si="90"/>
        <v>34159.959189871508</v>
      </c>
      <c r="DX18" s="108">
        <f t="shared" si="90"/>
        <v>34164.242397071226</v>
      </c>
      <c r="DY18" s="108">
        <f t="shared" si="90"/>
        <v>34168.52614132849</v>
      </c>
      <c r="DZ18" s="108">
        <f t="shared" si="90"/>
        <v>34172.810422710638</v>
      </c>
      <c r="EA18" s="108">
        <f t="shared" si="90"/>
        <v>34874.294060250148</v>
      </c>
      <c r="EB18" s="108">
        <f t="shared" si="90"/>
        <v>34878.666835597265</v>
      </c>
      <c r="EC18" s="108">
        <f t="shared" si="90"/>
        <v>34883.040159232587</v>
      </c>
      <c r="ED18" s="108">
        <f t="shared" si="90"/>
        <v>34887.414031224871</v>
      </c>
      <c r="EE18" s="108">
        <f t="shared" si="90"/>
        <v>34891.78845164286</v>
      </c>
      <c r="EF18" s="108">
        <f t="shared" si="90"/>
        <v>34839.520164924383</v>
      </c>
      <c r="EG18" s="108">
        <f t="shared" si="90"/>
        <v>34843.888580084822</v>
      </c>
      <c r="EH18" s="108">
        <f t="shared" si="90"/>
        <v>34848.257542986765</v>
      </c>
      <c r="EI18" s="108">
        <f t="shared" si="90"/>
        <v>34852.627053698881</v>
      </c>
      <c r="EJ18" s="108">
        <f t="shared" si="90"/>
        <v>35555.532402814657</v>
      </c>
      <c r="EK18" s="108">
        <f t="shared" si="90"/>
        <v>35559.9905964422</v>
      </c>
      <c r="EL18" s="108">
        <f t="shared" si="91"/>
        <v>35564.44934906828</v>
      </c>
      <c r="EM18" s="108">
        <f t="shared" si="91"/>
        <v>35568.90866076298</v>
      </c>
      <c r="EN18" s="108">
        <f t="shared" si="91"/>
        <v>38270.519450767701</v>
      </c>
      <c r="EO18" s="108">
        <f t="shared" si="91"/>
        <v>38275.318067871936</v>
      </c>
      <c r="EP18" s="108">
        <f t="shared" si="91"/>
        <v>38280.117286659304</v>
      </c>
      <c r="EQ18" s="108">
        <f t="shared" si="91"/>
        <v>38284.917107205249</v>
      </c>
      <c r="ER18" s="108">
        <f t="shared" si="91"/>
        <v>38289.717529585221</v>
      </c>
      <c r="ES18" s="108">
        <f t="shared" si="91"/>
        <v>36405.102587336703</v>
      </c>
      <c r="ET18" s="108">
        <f t="shared" si="91"/>
        <v>36409.667305831885</v>
      </c>
      <c r="EU18" s="108">
        <f t="shared" si="91"/>
        <v>36414.232596682399</v>
      </c>
      <c r="EV18" s="108">
        <f t="shared" si="91"/>
        <v>36418.798459960024</v>
      </c>
      <c r="EW18" s="108">
        <f t="shared" si="91"/>
        <v>36694.602758181551</v>
      </c>
      <c r="EX18" s="108">
        <f t="shared" si="91"/>
        <v>36699.203776170216</v>
      </c>
      <c r="EY18" s="108">
        <f t="shared" si="91"/>
        <v>36703.80537106569</v>
      </c>
      <c r="EZ18" s="108">
        <f t="shared" si="91"/>
        <v>36708.407542940331</v>
      </c>
      <c r="FA18" s="108">
        <f t="shared" si="91"/>
        <v>34417.571358252739</v>
      </c>
      <c r="FB18" s="108">
        <f t="shared" si="92"/>
        <v>34421.886866612069</v>
      </c>
      <c r="FC18" s="108">
        <f t="shared" si="92"/>
        <v>34426.202916079092</v>
      </c>
      <c r="FD18" s="108">
        <f t="shared" si="92"/>
        <v>34430.519506721648</v>
      </c>
      <c r="FE18" s="108">
        <f t="shared" si="92"/>
        <v>34434.836638607594</v>
      </c>
    </row>
    <row r="19" spans="1:161" ht="15.75" x14ac:dyDescent="0.25">
      <c r="A19" s="47" t="s">
        <v>178</v>
      </c>
      <c r="B19" s="12">
        <f>'Urb proj of all 25 ARs '!U19</f>
        <v>48521.911648375477</v>
      </c>
      <c r="C19" s="12">
        <f>'Urb proj of all 25 ARs '!V19</f>
        <v>48839.29362890483</v>
      </c>
      <c r="D19" s="100">
        <f t="shared" si="10"/>
        <v>6.5410032240553594E-3</v>
      </c>
      <c r="E19" s="101">
        <f t="shared" si="11"/>
        <v>1.2538677742290893E-4</v>
      </c>
      <c r="F19" s="69">
        <f t="shared" si="12"/>
        <v>48527.995654511469</v>
      </c>
      <c r="G19" s="69">
        <f t="shared" si="13"/>
        <v>48534.080423501378</v>
      </c>
      <c r="H19" s="69">
        <f>G19*(1+$E$19)</f>
        <v>48540.165955440869</v>
      </c>
      <c r="I19" s="69">
        <f t="shared" ref="I19:BE19" si="95">H19*(1+$E$19)</f>
        <v>48546.252250425598</v>
      </c>
      <c r="J19" s="69">
        <f t="shared" si="95"/>
        <v>48552.339308551236</v>
      </c>
      <c r="K19" s="69">
        <f t="shared" si="95"/>
        <v>48558.427129913478</v>
      </c>
      <c r="L19" s="69">
        <f t="shared" si="95"/>
        <v>48564.515714608024</v>
      </c>
      <c r="M19" s="69">
        <f t="shared" si="95"/>
        <v>48570.605062730581</v>
      </c>
      <c r="N19" s="69">
        <f t="shared" si="95"/>
        <v>48576.69517437688</v>
      </c>
      <c r="O19" s="69">
        <f t="shared" si="95"/>
        <v>48582.786049642651</v>
      </c>
      <c r="P19" s="69">
        <f t="shared" si="95"/>
        <v>48588.877688623645</v>
      </c>
      <c r="Q19" s="69">
        <f t="shared" si="95"/>
        <v>48594.97009141562</v>
      </c>
      <c r="R19" s="69">
        <f t="shared" si="95"/>
        <v>48601.063258114344</v>
      </c>
      <c r="S19" s="69">
        <f t="shared" si="95"/>
        <v>48607.157188815603</v>
      </c>
      <c r="T19" s="69">
        <f t="shared" si="95"/>
        <v>48613.251883615194</v>
      </c>
      <c r="U19" s="69">
        <f t="shared" si="95"/>
        <v>48619.347342608926</v>
      </c>
      <c r="V19" s="69">
        <f t="shared" si="95"/>
        <v>48625.443565892623</v>
      </c>
      <c r="W19" s="69">
        <f t="shared" si="95"/>
        <v>48631.54055356211</v>
      </c>
      <c r="X19" s="69">
        <f t="shared" si="95"/>
        <v>48637.638305713233</v>
      </c>
      <c r="Y19" s="69">
        <f t="shared" si="95"/>
        <v>48643.736822441846</v>
      </c>
      <c r="Z19" s="69">
        <f t="shared" si="95"/>
        <v>48649.836103843823</v>
      </c>
      <c r="AA19" s="69">
        <f t="shared" si="95"/>
        <v>48655.936150015033</v>
      </c>
      <c r="AB19" s="69">
        <f t="shared" si="95"/>
        <v>48662.036961051381</v>
      </c>
      <c r="AC19" s="69">
        <f t="shared" si="95"/>
        <v>48668.138537048762</v>
      </c>
      <c r="AD19" s="69">
        <f t="shared" si="95"/>
        <v>48674.240878103097</v>
      </c>
      <c r="AE19" s="69">
        <f t="shared" si="95"/>
        <v>48680.343984310311</v>
      </c>
      <c r="AF19" s="69">
        <f t="shared" si="95"/>
        <v>48686.447855766346</v>
      </c>
      <c r="AG19" s="69">
        <f t="shared" si="95"/>
        <v>48692.552492567149</v>
      </c>
      <c r="AH19" s="69">
        <f t="shared" si="95"/>
        <v>48698.65789480869</v>
      </c>
      <c r="AI19" s="69">
        <f t="shared" si="95"/>
        <v>48704.764062586939</v>
      </c>
      <c r="AJ19" s="69">
        <f t="shared" si="95"/>
        <v>48710.870995997888</v>
      </c>
      <c r="AK19" s="69">
        <f t="shared" si="95"/>
        <v>48716.978695137535</v>
      </c>
      <c r="AL19" s="69">
        <f t="shared" si="95"/>
        <v>48723.087160101903</v>
      </c>
      <c r="AM19" s="69">
        <f t="shared" si="95"/>
        <v>48729.196390987003</v>
      </c>
      <c r="AN19" s="69">
        <f t="shared" si="95"/>
        <v>48735.306387888879</v>
      </c>
      <c r="AO19" s="69">
        <f t="shared" si="95"/>
        <v>48741.417150903573</v>
      </c>
      <c r="AP19" s="69">
        <f t="shared" si="95"/>
        <v>48747.52868012715</v>
      </c>
      <c r="AQ19" s="69">
        <f t="shared" si="95"/>
        <v>48753.640975655682</v>
      </c>
      <c r="AR19" s="69">
        <f t="shared" si="95"/>
        <v>48759.754037585255</v>
      </c>
      <c r="AS19" s="69">
        <f t="shared" si="95"/>
        <v>48765.867866011962</v>
      </c>
      <c r="AT19" s="69">
        <f t="shared" si="95"/>
        <v>48771.982461031912</v>
      </c>
      <c r="AU19" s="69">
        <f t="shared" si="95"/>
        <v>48778.097822741227</v>
      </c>
      <c r="AV19" s="69">
        <f t="shared" si="95"/>
        <v>48784.213951236037</v>
      </c>
      <c r="AW19" s="69">
        <f t="shared" si="95"/>
        <v>48790.330846612494</v>
      </c>
      <c r="AX19" s="69">
        <f t="shared" si="95"/>
        <v>48796.448508966751</v>
      </c>
      <c r="AY19" s="69">
        <f t="shared" si="95"/>
        <v>48802.566938394972</v>
      </c>
      <c r="AZ19" s="69">
        <f t="shared" si="95"/>
        <v>48808.686134993346</v>
      </c>
      <c r="BA19" s="69">
        <f t="shared" si="95"/>
        <v>48814.806098858062</v>
      </c>
      <c r="BB19" s="69">
        <f t="shared" si="95"/>
        <v>48820.926830085322</v>
      </c>
      <c r="BC19" s="69">
        <f t="shared" si="95"/>
        <v>48827.048328771343</v>
      </c>
      <c r="BD19" s="69">
        <f t="shared" si="95"/>
        <v>48833.170595012358</v>
      </c>
      <c r="BE19" s="69">
        <f t="shared" si="95"/>
        <v>48839.293628904612</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49213.183017709598</v>
      </c>
      <c r="DG19" s="108">
        <f t="shared" si="15"/>
        <v>49219.35370013491</v>
      </c>
      <c r="DH19" s="108">
        <f t="shared" si="15"/>
        <v>49225.525156282216</v>
      </c>
      <c r="DI19" s="108">
        <f t="shared" si="15"/>
        <v>49231.69738624851</v>
      </c>
      <c r="DJ19" s="108">
        <f t="shared" si="15"/>
        <v>53046.449846956581</v>
      </c>
      <c r="DK19" s="108">
        <f t="shared" si="15"/>
        <v>53053.101170356611</v>
      </c>
      <c r="DL19" s="108">
        <f t="shared" si="15"/>
        <v>53059.753327744656</v>
      </c>
      <c r="DM19" s="108">
        <f t="shared" si="15"/>
        <v>53066.406319225272</v>
      </c>
      <c r="DN19" s="108">
        <f t="shared" si="15"/>
        <v>47059.019209721067</v>
      </c>
      <c r="DO19" s="108">
        <f t="shared" si="15"/>
        <v>47064.919788488456</v>
      </c>
      <c r="DP19" s="108">
        <f t="shared" si="15"/>
        <v>47070.821107110401</v>
      </c>
      <c r="DQ19" s="108">
        <f t="shared" si="15"/>
        <v>47076.723165679679</v>
      </c>
      <c r="DR19" s="108">
        <f t="shared" si="15"/>
        <v>47082.625964289051</v>
      </c>
      <c r="DS19" s="108">
        <f t="shared" si="15"/>
        <v>48171.246813604084</v>
      </c>
      <c r="DT19" s="108">
        <f t="shared" si="15"/>
        <v>48177.286851006487</v>
      </c>
      <c r="DU19" s="108">
        <f t="shared" si="15"/>
        <v>48183.327645749712</v>
      </c>
      <c r="DV19" s="108">
        <f t="shared" si="90"/>
        <v>48189.369197928725</v>
      </c>
      <c r="DW19" s="108">
        <f t="shared" si="90"/>
        <v>47536.215179374427</v>
      </c>
      <c r="DX19" s="108">
        <f t="shared" si="90"/>
        <v>47542.175592206651</v>
      </c>
      <c r="DY19" s="108">
        <f t="shared" si="90"/>
        <v>47548.136752395832</v>
      </c>
      <c r="DZ19" s="108">
        <f t="shared" si="90"/>
        <v>47554.098660035685</v>
      </c>
      <c r="EA19" s="108">
        <f t="shared" si="90"/>
        <v>48776.790806389865</v>
      </c>
      <c r="EB19" s="108">
        <f t="shared" si="90"/>
        <v>48782.906771002112</v>
      </c>
      <c r="EC19" s="108">
        <f t="shared" si="90"/>
        <v>48789.023502475451</v>
      </c>
      <c r="ED19" s="108">
        <f t="shared" si="90"/>
        <v>48795.141000906042</v>
      </c>
      <c r="EE19" s="108">
        <f t="shared" si="90"/>
        <v>48801.259266390043</v>
      </c>
      <c r="EF19" s="108">
        <f t="shared" si="90"/>
        <v>48529.036690574503</v>
      </c>
      <c r="EG19" s="108">
        <f t="shared" si="90"/>
        <v>48535.121590096569</v>
      </c>
      <c r="EH19" s="108">
        <f t="shared" si="90"/>
        <v>48541.207252584587</v>
      </c>
      <c r="EI19" s="108">
        <f t="shared" si="90"/>
        <v>48547.2936781342</v>
      </c>
      <c r="EJ19" s="108">
        <f t="shared" si="90"/>
        <v>48745.857392655009</v>
      </c>
      <c r="EK19" s="108">
        <f t="shared" si="90"/>
        <v>48751.969478626183</v>
      </c>
      <c r="EL19" s="108">
        <f t="shared" si="91"/>
        <v>48758.082330972131</v>
      </c>
      <c r="EM19" s="108">
        <f t="shared" si="91"/>
        <v>48764.195949788933</v>
      </c>
      <c r="EN19" s="108">
        <f t="shared" si="91"/>
        <v>53226.989839131762</v>
      </c>
      <c r="EO19" s="108">
        <f t="shared" si="91"/>
        <v>53233.663799859612</v>
      </c>
      <c r="EP19" s="108">
        <f t="shared" si="91"/>
        <v>53240.338597413895</v>
      </c>
      <c r="EQ19" s="108">
        <f t="shared" si="91"/>
        <v>53247.014231899528</v>
      </c>
      <c r="ER19" s="108">
        <f t="shared" si="91"/>
        <v>53253.69070342146</v>
      </c>
      <c r="ES19" s="108">
        <f t="shared" si="91"/>
        <v>51447.426658456629</v>
      </c>
      <c r="ET19" s="108">
        <f t="shared" si="91"/>
        <v>51453.877485492034</v>
      </c>
      <c r="EU19" s="108">
        <f t="shared" si="91"/>
        <v>51460.329121375857</v>
      </c>
      <c r="EV19" s="108">
        <f t="shared" si="91"/>
        <v>51466.781566209502</v>
      </c>
      <c r="EW19" s="108">
        <f t="shared" si="91"/>
        <v>51432.359673552317</v>
      </c>
      <c r="EX19" s="108">
        <f t="shared" si="91"/>
        <v>51438.808611387038</v>
      </c>
      <c r="EY19" s="108">
        <f t="shared" si="91"/>
        <v>51445.258357833292</v>
      </c>
      <c r="EZ19" s="108">
        <f t="shared" si="91"/>
        <v>51451.708912992479</v>
      </c>
      <c r="FA19" s="108">
        <f t="shared" si="91"/>
        <v>47171.266023348544</v>
      </c>
      <c r="FB19" s="108">
        <f t="shared" si="92"/>
        <v>47177.180676382173</v>
      </c>
      <c r="FC19" s="108">
        <f t="shared" si="92"/>
        <v>47183.096071035077</v>
      </c>
      <c r="FD19" s="108">
        <f t="shared" si="92"/>
        <v>47189.012207400257</v>
      </c>
      <c r="FE19" s="108">
        <f t="shared" si="92"/>
        <v>47194.929085570715</v>
      </c>
    </row>
    <row r="20" spans="1:161" ht="15.75" x14ac:dyDescent="0.25">
      <c r="A20" s="47" t="s">
        <v>195</v>
      </c>
      <c r="B20" s="12">
        <f>'Urb proj of all 25 ARs '!U20</f>
        <v>161098.64848710698</v>
      </c>
      <c r="C20" s="12">
        <f>'Urb proj of all 25 ARs '!V20</f>
        <v>162152.3952662521</v>
      </c>
      <c r="D20" s="100">
        <f t="shared" si="10"/>
        <v>6.5410032240553109E-3</v>
      </c>
      <c r="E20" s="101">
        <f t="shared" si="11"/>
        <v>1.2538677742290893E-4</v>
      </c>
      <c r="F20" s="69">
        <f t="shared" si="12"/>
        <v>161118.84812748796</v>
      </c>
      <c r="G20" s="69">
        <f t="shared" si="13"/>
        <v>161139.05030063677</v>
      </c>
      <c r="H20" s="69">
        <f>G20*(1+$E$20)</f>
        <v>161159.25500687095</v>
      </c>
      <c r="I20" s="69">
        <f t="shared" ref="I20:BE20" si="96">H20*(1+$E$20)</f>
        <v>161179.46224650813</v>
      </c>
      <c r="J20" s="69">
        <f t="shared" si="96"/>
        <v>161199.67201986598</v>
      </c>
      <c r="K20" s="69">
        <f t="shared" si="96"/>
        <v>161219.88432726217</v>
      </c>
      <c r="L20" s="69">
        <f t="shared" si="96"/>
        <v>161240.09916901446</v>
      </c>
      <c r="M20" s="69">
        <f t="shared" si="96"/>
        <v>161260.31654544061</v>
      </c>
      <c r="N20" s="69">
        <f t="shared" si="96"/>
        <v>161280.53645685845</v>
      </c>
      <c r="O20" s="69">
        <f t="shared" si="96"/>
        <v>161300.75890358581</v>
      </c>
      <c r="P20" s="69">
        <f t="shared" si="96"/>
        <v>161320.9838859406</v>
      </c>
      <c r="Q20" s="69">
        <f t="shared" si="96"/>
        <v>161341.21140424075</v>
      </c>
      <c r="R20" s="69">
        <f t="shared" si="96"/>
        <v>161361.44145880424</v>
      </c>
      <c r="S20" s="69">
        <f t="shared" si="96"/>
        <v>161381.67404994907</v>
      </c>
      <c r="T20" s="69">
        <f t="shared" si="96"/>
        <v>161401.90917799331</v>
      </c>
      <c r="U20" s="69">
        <f t="shared" si="96"/>
        <v>161422.14684325503</v>
      </c>
      <c r="V20" s="69">
        <f t="shared" si="96"/>
        <v>161442.3870460524</v>
      </c>
      <c r="W20" s="69">
        <f t="shared" si="96"/>
        <v>161462.62978670356</v>
      </c>
      <c r="X20" s="69">
        <f t="shared" si="96"/>
        <v>161482.87506552675</v>
      </c>
      <c r="Y20" s="69">
        <f t="shared" si="96"/>
        <v>161503.12288284019</v>
      </c>
      <c r="Z20" s="69">
        <f t="shared" si="96"/>
        <v>161523.3732389622</v>
      </c>
      <c r="AA20" s="69">
        <f t="shared" si="96"/>
        <v>161543.62613421111</v>
      </c>
      <c r="AB20" s="69">
        <f t="shared" si="96"/>
        <v>161563.88156890529</v>
      </c>
      <c r="AC20" s="69">
        <f t="shared" si="96"/>
        <v>161584.13954336316</v>
      </c>
      <c r="AD20" s="69">
        <f t="shared" si="96"/>
        <v>161604.40005790314</v>
      </c>
      <c r="AE20" s="69">
        <f t="shared" si="96"/>
        <v>161624.66311284376</v>
      </c>
      <c r="AF20" s="69">
        <f t="shared" si="96"/>
        <v>161644.92870850355</v>
      </c>
      <c r="AG20" s="69">
        <f t="shared" si="96"/>
        <v>161665.19684520105</v>
      </c>
      <c r="AH20" s="69">
        <f t="shared" si="96"/>
        <v>161685.46752325492</v>
      </c>
      <c r="AI20" s="69">
        <f t="shared" si="96"/>
        <v>161705.74074298379</v>
      </c>
      <c r="AJ20" s="69">
        <f t="shared" si="96"/>
        <v>161726.01650470635</v>
      </c>
      <c r="AK20" s="69">
        <f t="shared" si="96"/>
        <v>161746.29480874131</v>
      </c>
      <c r="AL20" s="69">
        <f t="shared" si="96"/>
        <v>161766.57565540748</v>
      </c>
      <c r="AM20" s="69">
        <f t="shared" si="96"/>
        <v>161786.85904502365</v>
      </c>
      <c r="AN20" s="69">
        <f t="shared" si="96"/>
        <v>161807.14497790867</v>
      </c>
      <c r="AO20" s="69">
        <f t="shared" si="96"/>
        <v>161827.43345438145</v>
      </c>
      <c r="AP20" s="69">
        <f t="shared" si="96"/>
        <v>161847.72447476091</v>
      </c>
      <c r="AQ20" s="69">
        <f t="shared" si="96"/>
        <v>161868.01803936603</v>
      </c>
      <c r="AR20" s="69">
        <f t="shared" si="96"/>
        <v>161888.31414851581</v>
      </c>
      <c r="AS20" s="69">
        <f t="shared" si="96"/>
        <v>161908.61280252933</v>
      </c>
      <c r="AT20" s="69">
        <f t="shared" si="96"/>
        <v>161928.91400172564</v>
      </c>
      <c r="AU20" s="69">
        <f t="shared" si="96"/>
        <v>161949.21774642391</v>
      </c>
      <c r="AV20" s="69">
        <f t="shared" si="96"/>
        <v>161969.5240369433</v>
      </c>
      <c r="AW20" s="69">
        <f t="shared" si="96"/>
        <v>161989.83287360301</v>
      </c>
      <c r="AX20" s="69">
        <f t="shared" si="96"/>
        <v>162010.1442567223</v>
      </c>
      <c r="AY20" s="69">
        <f t="shared" si="96"/>
        <v>162030.45818662047</v>
      </c>
      <c r="AZ20" s="69">
        <f t="shared" si="96"/>
        <v>162050.77466361684</v>
      </c>
      <c r="BA20" s="69">
        <f t="shared" si="96"/>
        <v>162071.09368803081</v>
      </c>
      <c r="BB20" s="69">
        <f t="shared" si="96"/>
        <v>162091.41526018176</v>
      </c>
      <c r="BC20" s="69">
        <f t="shared" si="96"/>
        <v>162111.73938038916</v>
      </c>
      <c r="BD20" s="69">
        <f t="shared" si="96"/>
        <v>162132.06604897248</v>
      </c>
      <c r="BE20" s="69">
        <f t="shared" si="96"/>
        <v>162152.39526625129</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176333.892361187</v>
      </c>
      <c r="DG20" s="108">
        <f t="shared" si="15"/>
        <v>176356.0022997006</v>
      </c>
      <c r="DH20" s="108">
        <f t="shared" si="15"/>
        <v>176378.11501050816</v>
      </c>
      <c r="DI20" s="108">
        <f t="shared" si="15"/>
        <v>176400.23049395724</v>
      </c>
      <c r="DJ20" s="108">
        <f t="shared" si="15"/>
        <v>200881.43048999849</v>
      </c>
      <c r="DK20" s="108">
        <f t="shared" si="15"/>
        <v>200906.61836521173</v>
      </c>
      <c r="DL20" s="108">
        <f t="shared" si="15"/>
        <v>200931.80939865147</v>
      </c>
      <c r="DM20" s="108">
        <f t="shared" si="15"/>
        <v>200957.00359071372</v>
      </c>
      <c r="DN20" s="108">
        <f t="shared" si="15"/>
        <v>178804.09530825715</v>
      </c>
      <c r="DO20" s="108">
        <f t="shared" si="15"/>
        <v>178826.51497755785</v>
      </c>
      <c r="DP20" s="108">
        <f t="shared" si="15"/>
        <v>178848.93745798865</v>
      </c>
      <c r="DQ20" s="108">
        <f t="shared" si="15"/>
        <v>178871.36274990204</v>
      </c>
      <c r="DR20" s="108">
        <f t="shared" si="15"/>
        <v>178893.79085365048</v>
      </c>
      <c r="DS20" s="108">
        <f t="shared" si="15"/>
        <v>181738.5578471084</v>
      </c>
      <c r="DT20" s="108">
        <f t="shared" si="15"/>
        <v>181761.34545921034</v>
      </c>
      <c r="DU20" s="108">
        <f t="shared" si="15"/>
        <v>181784.13592857751</v>
      </c>
      <c r="DV20" s="108">
        <f t="shared" si="90"/>
        <v>181806.92925556822</v>
      </c>
      <c r="DW20" s="108">
        <f t="shared" si="90"/>
        <v>184636.44932079819</v>
      </c>
      <c r="DX20" s="108">
        <f t="shared" si="90"/>
        <v>184659.60029017334</v>
      </c>
      <c r="DY20" s="108">
        <f t="shared" si="90"/>
        <v>184682.75416237392</v>
      </c>
      <c r="DZ20" s="108">
        <f t="shared" si="90"/>
        <v>184705.91093776393</v>
      </c>
      <c r="EA20" s="108">
        <f t="shared" si="90"/>
        <v>187687.44502819987</v>
      </c>
      <c r="EB20" s="108">
        <f t="shared" si="90"/>
        <v>187710.97855209469</v>
      </c>
      <c r="EC20" s="108">
        <f t="shared" si="90"/>
        <v>187734.51502678226</v>
      </c>
      <c r="ED20" s="108">
        <f t="shared" si="90"/>
        <v>187758.0544526325</v>
      </c>
      <c r="EE20" s="108">
        <f t="shared" si="90"/>
        <v>187781.59683001551</v>
      </c>
      <c r="EF20" s="108">
        <f t="shared" si="90"/>
        <v>197364.54201152851</v>
      </c>
      <c r="EG20" s="108">
        <f t="shared" si="90"/>
        <v>197389.28891542886</v>
      </c>
      <c r="EH20" s="108">
        <f t="shared" si="90"/>
        <v>197414.03892226378</v>
      </c>
      <c r="EI20" s="108">
        <f t="shared" si="90"/>
        <v>197438.79203242229</v>
      </c>
      <c r="EJ20" s="108">
        <f t="shared" si="90"/>
        <v>200583.11316433299</v>
      </c>
      <c r="EK20" s="108">
        <f t="shared" si="90"/>
        <v>200608.26363449811</v>
      </c>
      <c r="EL20" s="108">
        <f t="shared" si="91"/>
        <v>200633.41725819965</v>
      </c>
      <c r="EM20" s="108">
        <f t="shared" si="91"/>
        <v>200658.57403583301</v>
      </c>
      <c r="EN20" s="108">
        <f t="shared" si="91"/>
        <v>216535.75556427246</v>
      </c>
      <c r="EO20" s="108">
        <f t="shared" si="91"/>
        <v>216562.90628485949</v>
      </c>
      <c r="EP20" s="108">
        <f t="shared" si="91"/>
        <v>216590.06040978787</v>
      </c>
      <c r="EQ20" s="108">
        <f t="shared" si="91"/>
        <v>216617.21793948449</v>
      </c>
      <c r="ER20" s="108">
        <f t="shared" si="91"/>
        <v>216644.37887437624</v>
      </c>
      <c r="ES20" s="108">
        <f t="shared" si="91"/>
        <v>194364.41289570619</v>
      </c>
      <c r="ET20" s="108">
        <f t="shared" si="91"/>
        <v>194388.78362308489</v>
      </c>
      <c r="EU20" s="108">
        <f t="shared" si="91"/>
        <v>194413.15740623054</v>
      </c>
      <c r="EV20" s="108">
        <f t="shared" si="91"/>
        <v>194437.53424552633</v>
      </c>
      <c r="EW20" s="108">
        <f t="shared" si="91"/>
        <v>191546.24430212524</v>
      </c>
      <c r="EX20" s="108">
        <f t="shared" si="91"/>
        <v>191570.26166842575</v>
      </c>
      <c r="EY20" s="108">
        <f t="shared" si="91"/>
        <v>191594.28204618642</v>
      </c>
      <c r="EZ20" s="108">
        <f t="shared" si="91"/>
        <v>191618.30543578483</v>
      </c>
      <c r="FA20" s="108">
        <f t="shared" si="91"/>
        <v>177602.06519509095</v>
      </c>
      <c r="FB20" s="108">
        <f t="shared" si="92"/>
        <v>177624.33414570944</v>
      </c>
      <c r="FC20" s="108">
        <f t="shared" si="92"/>
        <v>177646.60588855986</v>
      </c>
      <c r="FD20" s="108">
        <f t="shared" si="92"/>
        <v>177668.88042399232</v>
      </c>
      <c r="FE20" s="108">
        <f t="shared" si="92"/>
        <v>177691.15775235704</v>
      </c>
    </row>
    <row r="21" spans="1:161" ht="15.75" x14ac:dyDescent="0.25">
      <c r="A21" s="47" t="s">
        <v>180</v>
      </c>
      <c r="B21" s="12">
        <f>'Urb proj of all 25 ARs '!U21</f>
        <v>88683.1028308409</v>
      </c>
      <c r="C21" s="12">
        <f>'Urb proj of all 25 ARs '!V21</f>
        <v>89263.179292376662</v>
      </c>
      <c r="D21" s="100">
        <f t="shared" si="10"/>
        <v>6.5410032240553456E-3</v>
      </c>
      <c r="E21" s="101">
        <f t="shared" si="11"/>
        <v>1.2538677742290893E-4</v>
      </c>
      <c r="F21" s="69">
        <f t="shared" si="12"/>
        <v>88694.222519316725</v>
      </c>
      <c r="G21" s="69">
        <f t="shared" si="13"/>
        <v>88705.343602054447</v>
      </c>
      <c r="H21" s="69">
        <f>G21*(1+$E$21)</f>
        <v>88716.466079228907</v>
      </c>
      <c r="I21" s="69">
        <f t="shared" ref="I21:BE21" si="97">H21*(1+$E$21)</f>
        <v>88727.589951014932</v>
      </c>
      <c r="J21" s="69">
        <f t="shared" si="97"/>
        <v>88738.715217587393</v>
      </c>
      <c r="K21" s="69">
        <f t="shared" si="97"/>
        <v>88749.841879121173</v>
      </c>
      <c r="L21" s="69">
        <f t="shared" si="97"/>
        <v>88760.969935791189</v>
      </c>
      <c r="M21" s="69">
        <f t="shared" si="97"/>
        <v>88772.099387772367</v>
      </c>
      <c r="N21" s="69">
        <f t="shared" si="97"/>
        <v>88783.230235239665</v>
      </c>
      <c r="O21" s="69">
        <f t="shared" si="97"/>
        <v>88794.362478368057</v>
      </c>
      <c r="P21" s="69">
        <f t="shared" si="97"/>
        <v>88805.496117332543</v>
      </c>
      <c r="Q21" s="69">
        <f t="shared" si="97"/>
        <v>88816.631152308139</v>
      </c>
      <c r="R21" s="69">
        <f t="shared" si="97"/>
        <v>88827.767583469889</v>
      </c>
      <c r="S21" s="69">
        <f t="shared" si="97"/>
        <v>88838.905410992855</v>
      </c>
      <c r="T21" s="69">
        <f t="shared" si="97"/>
        <v>88850.044635052123</v>
      </c>
      <c r="U21" s="69">
        <f t="shared" si="97"/>
        <v>88861.185255822798</v>
      </c>
      <c r="V21" s="69">
        <f t="shared" si="97"/>
        <v>88872.327273480012</v>
      </c>
      <c r="W21" s="69">
        <f t="shared" si="97"/>
        <v>88883.470688198911</v>
      </c>
      <c r="X21" s="69">
        <f t="shared" si="97"/>
        <v>88894.615500154672</v>
      </c>
      <c r="Y21" s="69">
        <f t="shared" si="97"/>
        <v>88905.761709522485</v>
      </c>
      <c r="Z21" s="69">
        <f t="shared" si="97"/>
        <v>88916.90931647757</v>
      </c>
      <c r="AA21" s="69">
        <f t="shared" si="97"/>
        <v>88928.058321195174</v>
      </c>
      <c r="AB21" s="69">
        <f t="shared" si="97"/>
        <v>88939.208723850548</v>
      </c>
      <c r="AC21" s="69">
        <f t="shared" si="97"/>
        <v>88950.360524618969</v>
      </c>
      <c r="AD21" s="69">
        <f t="shared" si="97"/>
        <v>88961.513723675758</v>
      </c>
      <c r="AE21" s="69">
        <f t="shared" si="97"/>
        <v>88972.668321196237</v>
      </c>
      <c r="AF21" s="69">
        <f t="shared" si="97"/>
        <v>88983.824317355742</v>
      </c>
      <c r="AG21" s="69">
        <f t="shared" si="97"/>
        <v>88994.981712329667</v>
      </c>
      <c r="AH21" s="69">
        <f t="shared" si="97"/>
        <v>89006.140506293392</v>
      </c>
      <c r="AI21" s="69">
        <f t="shared" si="97"/>
        <v>89017.300699422325</v>
      </c>
      <c r="AJ21" s="69">
        <f t="shared" si="97"/>
        <v>89028.462291891905</v>
      </c>
      <c r="AK21" s="69">
        <f t="shared" si="97"/>
        <v>89039.625283877598</v>
      </c>
      <c r="AL21" s="69">
        <f t="shared" si="97"/>
        <v>89050.789675554886</v>
      </c>
      <c r="AM21" s="69">
        <f t="shared" si="97"/>
        <v>89061.955467099266</v>
      </c>
      <c r="AN21" s="69">
        <f t="shared" si="97"/>
        <v>89073.122658686261</v>
      </c>
      <c r="AO21" s="69">
        <f t="shared" si="97"/>
        <v>89084.291250491427</v>
      </c>
      <c r="AP21" s="69">
        <f t="shared" si="97"/>
        <v>89095.461242690333</v>
      </c>
      <c r="AQ21" s="69">
        <f t="shared" si="97"/>
        <v>89106.632635458562</v>
      </c>
      <c r="AR21" s="69">
        <f t="shared" si="97"/>
        <v>89117.805428971726</v>
      </c>
      <c r="AS21" s="69">
        <f t="shared" si="97"/>
        <v>89128.979623405467</v>
      </c>
      <c r="AT21" s="69">
        <f t="shared" si="97"/>
        <v>89140.155218935441</v>
      </c>
      <c r="AU21" s="69">
        <f t="shared" si="97"/>
        <v>89151.332215737319</v>
      </c>
      <c r="AV21" s="69">
        <f t="shared" si="97"/>
        <v>89162.510613986815</v>
      </c>
      <c r="AW21" s="69">
        <f t="shared" si="97"/>
        <v>89173.690413859644</v>
      </c>
      <c r="AX21" s="69">
        <f t="shared" si="97"/>
        <v>89184.871615531549</v>
      </c>
      <c r="AY21" s="69">
        <f t="shared" si="97"/>
        <v>89196.054219178302</v>
      </c>
      <c r="AZ21" s="69">
        <f t="shared" si="97"/>
        <v>89207.238224975677</v>
      </c>
      <c r="BA21" s="69">
        <f t="shared" si="97"/>
        <v>89218.423633099505</v>
      </c>
      <c r="BB21" s="69">
        <f t="shared" si="97"/>
        <v>89229.610443725614</v>
      </c>
      <c r="BC21" s="69">
        <f t="shared" si="97"/>
        <v>89240.798657029853</v>
      </c>
      <c r="BD21" s="69">
        <f t="shared" si="97"/>
        <v>89251.988273188108</v>
      </c>
      <c r="BE21" s="69">
        <f t="shared" si="97"/>
        <v>89263.17929237627</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107679.39324552995</v>
      </c>
      <c r="DG21" s="108">
        <f t="shared" si="15"/>
        <v>107692.89481764384</v>
      </c>
      <c r="DH21" s="108">
        <f t="shared" si="15"/>
        <v>107706.39808267639</v>
      </c>
      <c r="DI21" s="108">
        <f t="shared" si="15"/>
        <v>107719.90304083981</v>
      </c>
      <c r="DJ21" s="108">
        <f t="shared" si="15"/>
        <v>120943.51274424735</v>
      </c>
      <c r="DK21" s="108">
        <f t="shared" si="15"/>
        <v>120958.67746156054</v>
      </c>
      <c r="DL21" s="108">
        <f t="shared" si="15"/>
        <v>120973.84408032878</v>
      </c>
      <c r="DM21" s="108">
        <f t="shared" si="15"/>
        <v>120989.01260079048</v>
      </c>
      <c r="DN21" s="108">
        <f t="shared" si="15"/>
        <v>102078.43884309317</v>
      </c>
      <c r="DO21" s="108">
        <f t="shared" si="15"/>
        <v>102091.23812958406</v>
      </c>
      <c r="DP21" s="108">
        <f t="shared" si="15"/>
        <v>102104.03902093625</v>
      </c>
      <c r="DQ21" s="108">
        <f t="shared" si="15"/>
        <v>102116.84151735094</v>
      </c>
      <c r="DR21" s="108">
        <f t="shared" si="15"/>
        <v>102129.64561902941</v>
      </c>
      <c r="DS21" s="108">
        <f t="shared" si="15"/>
        <v>105072.33748663336</v>
      </c>
      <c r="DT21" s="108">
        <f t="shared" si="15"/>
        <v>105085.5121684271</v>
      </c>
      <c r="DU21" s="108">
        <f t="shared" si="15"/>
        <v>105098.68850215174</v>
      </c>
      <c r="DV21" s="108">
        <f t="shared" si="90"/>
        <v>105111.86648801441</v>
      </c>
      <c r="DW21" s="108">
        <f t="shared" si="90"/>
        <v>106415.64347390679</v>
      </c>
      <c r="DX21" s="108">
        <f t="shared" si="90"/>
        <v>106428.98658850937</v>
      </c>
      <c r="DY21" s="108">
        <f t="shared" si="90"/>
        <v>106442.3313761621</v>
      </c>
      <c r="DZ21" s="108">
        <f t="shared" si="90"/>
        <v>106455.67783707472</v>
      </c>
      <c r="EA21" s="108">
        <f t="shared" si="90"/>
        <v>113596.71807059093</v>
      </c>
      <c r="EB21" s="108">
        <f t="shared" si="90"/>
        <v>113610.96159699562</v>
      </c>
      <c r="EC21" s="108">
        <f t="shared" si="90"/>
        <v>113625.20690935018</v>
      </c>
      <c r="ED21" s="108">
        <f t="shared" si="90"/>
        <v>113639.45400787855</v>
      </c>
      <c r="EE21" s="108">
        <f t="shared" si="90"/>
        <v>113653.70289280471</v>
      </c>
      <c r="EF21" s="108">
        <f t="shared" si="90"/>
        <v>112046.97649395988</v>
      </c>
      <c r="EG21" s="108">
        <f t="shared" si="90"/>
        <v>112061.02570326245</v>
      </c>
      <c r="EH21" s="108">
        <f t="shared" si="90"/>
        <v>112075.07667415008</v>
      </c>
      <c r="EI21" s="108">
        <f t="shared" si="90"/>
        <v>112089.12940684368</v>
      </c>
      <c r="EJ21" s="108">
        <f t="shared" si="90"/>
        <v>119583.57702978879</v>
      </c>
      <c r="EK21" s="108">
        <f t="shared" si="90"/>
        <v>119598.57122914527</v>
      </c>
      <c r="EL21" s="108">
        <f t="shared" si="91"/>
        <v>119613.56730857606</v>
      </c>
      <c r="EM21" s="108">
        <f t="shared" si="91"/>
        <v>119628.56526831695</v>
      </c>
      <c r="EN21" s="108">
        <f t="shared" si="91"/>
        <v>128432.90682078752</v>
      </c>
      <c r="EO21" s="108">
        <f t="shared" si="91"/>
        <v>128449.01060908884</v>
      </c>
      <c r="EP21" s="108">
        <f t="shared" si="91"/>
        <v>128465.11641659228</v>
      </c>
      <c r="EQ21" s="108">
        <f t="shared" si="91"/>
        <v>128481.22424355101</v>
      </c>
      <c r="ER21" s="108">
        <f t="shared" si="91"/>
        <v>128497.33409021825</v>
      </c>
      <c r="ES21" s="108">
        <f t="shared" si="91"/>
        <v>123088.6134339135</v>
      </c>
      <c r="ET21" s="108">
        <f t="shared" si="91"/>
        <v>123104.04711848944</v>
      </c>
      <c r="EU21" s="108">
        <f t="shared" si="91"/>
        <v>123119.48273824534</v>
      </c>
      <c r="EV21" s="108">
        <f t="shared" si="91"/>
        <v>123134.92029342387</v>
      </c>
      <c r="EW21" s="108">
        <f t="shared" si="91"/>
        <v>116204.50914568052</v>
      </c>
      <c r="EX21" s="108">
        <f t="shared" si="91"/>
        <v>116219.07965460431</v>
      </c>
      <c r="EY21" s="108">
        <f t="shared" si="91"/>
        <v>116233.65199047727</v>
      </c>
      <c r="EZ21" s="108">
        <f t="shared" si="91"/>
        <v>116248.22615352845</v>
      </c>
      <c r="FA21" s="108">
        <f t="shared" si="91"/>
        <v>104896.54893482657</v>
      </c>
      <c r="FB21" s="108">
        <f t="shared" si="92"/>
        <v>104909.70157506029</v>
      </c>
      <c r="FC21" s="108">
        <f t="shared" si="92"/>
        <v>104922.85586446119</v>
      </c>
      <c r="FD21" s="108">
        <f t="shared" si="92"/>
        <v>104936.01180323605</v>
      </c>
      <c r="FE21" s="108">
        <f t="shared" si="92"/>
        <v>104949.16939159167</v>
      </c>
    </row>
    <row r="22" spans="1:161" ht="15.75" x14ac:dyDescent="0.25">
      <c r="A22" s="47" t="s">
        <v>181</v>
      </c>
      <c r="B22" s="12">
        <f>'Urb proj of all 25 ARs '!U22</f>
        <v>264009.39750575693</v>
      </c>
      <c r="C22" s="12">
        <f>'Urb proj of all 25 ARs '!V22</f>
        <v>265736.28382602305</v>
      </c>
      <c r="D22" s="100">
        <f t="shared" si="10"/>
        <v>6.5410032240555372E-3</v>
      </c>
      <c r="E22" s="101">
        <f t="shared" si="11"/>
        <v>1.2538677742290893E-4</v>
      </c>
      <c r="F22" s="69">
        <f t="shared" si="12"/>
        <v>264042.50079331954</v>
      </c>
      <c r="G22" s="69">
        <f t="shared" si="13"/>
        <v>264075.60823159671</v>
      </c>
      <c r="H22" s="69">
        <f>G22*(1+$E$22)</f>
        <v>264108.71982110885</v>
      </c>
      <c r="I22" s="69">
        <f t="shared" ref="I22:BD22" si="98">H22*(1+$E$22)</f>
        <v>264141.83556237654</v>
      </c>
      <c r="J22" s="69">
        <f t="shared" si="98"/>
        <v>264174.95545592025</v>
      </c>
      <c r="K22" s="69">
        <f t="shared" si="98"/>
        <v>264208.07950226072</v>
      </c>
      <c r="L22" s="69">
        <f t="shared" si="98"/>
        <v>264241.20770191861</v>
      </c>
      <c r="M22" s="69">
        <f t="shared" si="98"/>
        <v>264274.34005541471</v>
      </c>
      <c r="N22" s="69">
        <f t="shared" si="98"/>
        <v>264307.4765632698</v>
      </c>
      <c r="O22" s="69">
        <f t="shared" si="98"/>
        <v>264340.61722600483</v>
      </c>
      <c r="P22" s="69">
        <f t="shared" si="98"/>
        <v>264373.76204414078</v>
      </c>
      <c r="Q22" s="69">
        <f t="shared" si="98"/>
        <v>264406.91101819865</v>
      </c>
      <c r="R22" s="69">
        <f t="shared" si="98"/>
        <v>264440.06414869957</v>
      </c>
      <c r="S22" s="69">
        <f t="shared" si="98"/>
        <v>264473.22143616469</v>
      </c>
      <c r="T22" s="69">
        <f t="shared" si="98"/>
        <v>264506.38288111525</v>
      </c>
      <c r="U22" s="69">
        <f t="shared" si="98"/>
        <v>264539.5484840725</v>
      </c>
      <c r="V22" s="69">
        <f t="shared" si="98"/>
        <v>264572.7182455578</v>
      </c>
      <c r="W22" s="69">
        <f t="shared" si="98"/>
        <v>264605.89216609264</v>
      </c>
      <c r="X22" s="69">
        <f t="shared" si="98"/>
        <v>264639.07024619845</v>
      </c>
      <c r="Y22" s="69">
        <f t="shared" si="98"/>
        <v>264672.25248639681</v>
      </c>
      <c r="Z22" s="69">
        <f t="shared" si="98"/>
        <v>264705.43888720934</v>
      </c>
      <c r="AA22" s="69">
        <f t="shared" si="98"/>
        <v>264738.62944915774</v>
      </c>
      <c r="AB22" s="69">
        <f t="shared" si="98"/>
        <v>264771.82417276374</v>
      </c>
      <c r="AC22" s="69">
        <f t="shared" si="98"/>
        <v>264805.02305854915</v>
      </c>
      <c r="AD22" s="69">
        <f t="shared" si="98"/>
        <v>264838.22610703588</v>
      </c>
      <c r="AE22" s="69">
        <f t="shared" si="98"/>
        <v>264871.43331874587</v>
      </c>
      <c r="AF22" s="69">
        <f t="shared" si="98"/>
        <v>264904.64469420107</v>
      </c>
      <c r="AG22" s="69">
        <f t="shared" si="98"/>
        <v>264937.86023392365</v>
      </c>
      <c r="AH22" s="69">
        <f t="shared" si="98"/>
        <v>264971.07993843569</v>
      </c>
      <c r="AI22" s="69">
        <f t="shared" si="98"/>
        <v>265004.30380825943</v>
      </c>
      <c r="AJ22" s="69">
        <f t="shared" si="98"/>
        <v>265037.53184391715</v>
      </c>
      <c r="AK22" s="69">
        <f t="shared" si="98"/>
        <v>265070.76404593117</v>
      </c>
      <c r="AL22" s="69">
        <f t="shared" si="98"/>
        <v>265104.00041482394</v>
      </c>
      <c r="AM22" s="69">
        <f t="shared" si="98"/>
        <v>265137.24095111788</v>
      </c>
      <c r="AN22" s="69">
        <f t="shared" si="98"/>
        <v>265170.48565533553</v>
      </c>
      <c r="AO22" s="69">
        <f t="shared" si="98"/>
        <v>265203.73452799954</v>
      </c>
      <c r="AP22" s="69">
        <f t="shared" si="98"/>
        <v>265236.98756963253</v>
      </c>
      <c r="AQ22" s="69">
        <f t="shared" si="98"/>
        <v>265270.24478075723</v>
      </c>
      <c r="AR22" s="69">
        <f t="shared" si="98"/>
        <v>265303.50616189645</v>
      </c>
      <c r="AS22" s="69">
        <f t="shared" si="98"/>
        <v>265336.77171357308</v>
      </c>
      <c r="AT22" s="69">
        <f t="shared" si="98"/>
        <v>265370.04143631004</v>
      </c>
      <c r="AU22" s="69">
        <f t="shared" si="98"/>
        <v>265403.31533063034</v>
      </c>
      <c r="AV22" s="69">
        <f t="shared" si="98"/>
        <v>265436.59339705703</v>
      </c>
      <c r="AW22" s="69">
        <f t="shared" si="98"/>
        <v>265469.87563611323</v>
      </c>
      <c r="AX22" s="69">
        <f t="shared" si="98"/>
        <v>265503.16204832209</v>
      </c>
      <c r="AY22" s="69">
        <f t="shared" si="98"/>
        <v>265536.45263420691</v>
      </c>
      <c r="AZ22" s="69">
        <f t="shared" si="98"/>
        <v>265569.74739429104</v>
      </c>
      <c r="BA22" s="69">
        <f t="shared" si="98"/>
        <v>265603.04632909782</v>
      </c>
      <c r="BB22" s="69">
        <f t="shared" si="98"/>
        <v>265636.34943915071</v>
      </c>
      <c r="BC22" s="69">
        <f t="shared" si="98"/>
        <v>265669.65672497329</v>
      </c>
      <c r="BD22" s="69">
        <f t="shared" si="98"/>
        <v>265702.96818708908</v>
      </c>
      <c r="BE22" s="69">
        <f>BD22*(1+$E$22)</f>
        <v>265736.28382602177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297854.56479268364</v>
      </c>
      <c r="DG22" s="108">
        <f t="shared" si="15"/>
        <v>297891.91181670368</v>
      </c>
      <c r="DH22" s="108">
        <f t="shared" si="15"/>
        <v>297929.26352354675</v>
      </c>
      <c r="DI22" s="108">
        <f t="shared" si="15"/>
        <v>297966.61991379992</v>
      </c>
      <c r="DJ22" s="108">
        <f t="shared" si="15"/>
        <v>326167.8061493921</v>
      </c>
      <c r="DK22" s="108">
        <f t="shared" si="15"/>
        <v>326208.70327950426</v>
      </c>
      <c r="DL22" s="108">
        <f t="shared" si="15"/>
        <v>326249.60553757579</v>
      </c>
      <c r="DM22" s="108">
        <f t="shared" si="15"/>
        <v>326290.51292424963</v>
      </c>
      <c r="DN22" s="108">
        <f t="shared" si="15"/>
        <v>288079.99679328309</v>
      </c>
      <c r="DO22" s="108">
        <f t="shared" si="15"/>
        <v>288116.11821572098</v>
      </c>
      <c r="DP22" s="108">
        <f t="shared" si="15"/>
        <v>288152.24416730762</v>
      </c>
      <c r="DQ22" s="108">
        <f t="shared" si="15"/>
        <v>288188.37464861094</v>
      </c>
      <c r="DR22" s="108">
        <f t="shared" si="15"/>
        <v>288224.50966019888</v>
      </c>
      <c r="DS22" s="108">
        <f t="shared" si="15"/>
        <v>292995.59520399832</v>
      </c>
      <c r="DT22" s="108">
        <f t="shared" si="15"/>
        <v>293032.33297748008</v>
      </c>
      <c r="DU22" s="108">
        <f t="shared" si="15"/>
        <v>293069.07535739284</v>
      </c>
      <c r="DV22" s="108">
        <f t="shared" si="90"/>
        <v>293105.82234431419</v>
      </c>
      <c r="DW22" s="108">
        <f t="shared" si="90"/>
        <v>290113.82805910782</v>
      </c>
      <c r="DX22" s="108">
        <f t="shared" si="90"/>
        <v>290150.20449709398</v>
      </c>
      <c r="DY22" s="108">
        <f t="shared" si="90"/>
        <v>290186.58549620444</v>
      </c>
      <c r="DZ22" s="108">
        <f t="shared" si="90"/>
        <v>290222.97105701116</v>
      </c>
      <c r="EA22" s="108">
        <f t="shared" si="90"/>
        <v>303849.80724480841</v>
      </c>
      <c r="EB22" s="108">
        <f t="shared" si="90"/>
        <v>303887.90599295939</v>
      </c>
      <c r="EC22" s="108">
        <f t="shared" si="90"/>
        <v>303926.0095181897</v>
      </c>
      <c r="ED22" s="108">
        <f t="shared" si="90"/>
        <v>303964.11782109819</v>
      </c>
      <c r="EE22" s="108">
        <f t="shared" si="90"/>
        <v>304002.23090228403</v>
      </c>
      <c r="EF22" s="108">
        <f t="shared" si="90"/>
        <v>304153.96702819131</v>
      </c>
      <c r="EG22" s="108">
        <f t="shared" si="90"/>
        <v>304192.10391395737</v>
      </c>
      <c r="EH22" s="108">
        <f t="shared" si="90"/>
        <v>304230.24558158463</v>
      </c>
      <c r="EI22" s="108">
        <f t="shared" si="90"/>
        <v>304268.39203167264</v>
      </c>
      <c r="EJ22" s="108">
        <f t="shared" si="90"/>
        <v>312567.02631679107</v>
      </c>
      <c r="EK22" s="108">
        <f t="shared" si="90"/>
        <v>312606.21808894956</v>
      </c>
      <c r="EL22" s="108">
        <f t="shared" si="91"/>
        <v>312645.41477523814</v>
      </c>
      <c r="EM22" s="108">
        <f t="shared" si="91"/>
        <v>312684.61637627287</v>
      </c>
      <c r="EN22" s="108">
        <f t="shared" si="91"/>
        <v>337697.94179945381</v>
      </c>
      <c r="EO22" s="108">
        <f t="shared" si="91"/>
        <v>337740.28465611843</v>
      </c>
      <c r="EP22" s="108">
        <f t="shared" si="91"/>
        <v>337782.63282201736</v>
      </c>
      <c r="EQ22" s="108">
        <f t="shared" si="91"/>
        <v>337824.98629781633</v>
      </c>
      <c r="ER22" s="108">
        <f t="shared" si="91"/>
        <v>337867.34508418111</v>
      </c>
      <c r="ES22" s="108">
        <f t="shared" si="91"/>
        <v>320636.17618538596</v>
      </c>
      <c r="ET22" s="108">
        <f t="shared" si="91"/>
        <v>320676.37972224306</v>
      </c>
      <c r="EU22" s="108">
        <f t="shared" si="91"/>
        <v>320716.58830009209</v>
      </c>
      <c r="EV22" s="108">
        <f t="shared" si="91"/>
        <v>320756.80191956513</v>
      </c>
      <c r="EW22" s="108">
        <f t="shared" si="91"/>
        <v>315197.57165623055</v>
      </c>
      <c r="EX22" s="108">
        <f t="shared" si="91"/>
        <v>315237.09326399205</v>
      </c>
      <c r="EY22" s="108">
        <f t="shared" si="91"/>
        <v>315276.61982724053</v>
      </c>
      <c r="EZ22" s="108">
        <f t="shared" si="91"/>
        <v>315316.15134659747</v>
      </c>
      <c r="FA22" s="108">
        <f t="shared" si="91"/>
        <v>292956.45019134902</v>
      </c>
      <c r="FB22" s="108">
        <f t="shared" si="92"/>
        <v>292993.18305656378</v>
      </c>
      <c r="FC22" s="108">
        <f t="shared" si="92"/>
        <v>293029.92052759411</v>
      </c>
      <c r="FD22" s="108">
        <f t="shared" si="92"/>
        <v>293066.6626050176</v>
      </c>
      <c r="FE22" s="108">
        <f t="shared" si="92"/>
        <v>293103.40928941173</v>
      </c>
    </row>
    <row r="23" spans="1:161" ht="15.75" x14ac:dyDescent="0.25">
      <c r="A23" s="47" t="s">
        <v>182</v>
      </c>
      <c r="B23" s="12">
        <f>'Urb proj of all 25 ARs '!U23</f>
        <v>557086.75042212277</v>
      </c>
      <c r="C23" s="12">
        <f>'Urb proj of all 25 ARs '!V23</f>
        <v>560730.65665271238</v>
      </c>
      <c r="D23" s="100">
        <f t="shared" si="10"/>
        <v>6.5410032240553221E-3</v>
      </c>
      <c r="E23" s="101">
        <f t="shared" si="11"/>
        <v>1.2538677742290893E-4</v>
      </c>
      <c r="F23" s="69">
        <f t="shared" si="12"/>
        <v>557156.60173450317</v>
      </c>
      <c r="G23" s="69">
        <f t="shared" si="13"/>
        <v>557226.46180531452</v>
      </c>
      <c r="H23" s="69">
        <f>G23*(1+$E$23)</f>
        <v>557296.33063565509</v>
      </c>
      <c r="I23" s="69">
        <f t="shared" ref="I23:BE23" si="99">H23*(1+$E$23)</f>
        <v>557366.20822662313</v>
      </c>
      <c r="J23" s="69">
        <f t="shared" si="99"/>
        <v>557436.09457931714</v>
      </c>
      <c r="K23" s="69">
        <f t="shared" si="99"/>
        <v>557505.98969483562</v>
      </c>
      <c r="L23" s="69">
        <f t="shared" si="99"/>
        <v>557575.8935742774</v>
      </c>
      <c r="M23" s="69">
        <f t="shared" si="99"/>
        <v>557645.80621874135</v>
      </c>
      <c r="N23" s="69">
        <f t="shared" si="99"/>
        <v>557715.72762932652</v>
      </c>
      <c r="O23" s="69">
        <f t="shared" si="99"/>
        <v>557785.657807132</v>
      </c>
      <c r="P23" s="69">
        <f t="shared" si="99"/>
        <v>557855.59675325709</v>
      </c>
      <c r="Q23" s="69">
        <f t="shared" si="99"/>
        <v>557925.54446880135</v>
      </c>
      <c r="R23" s="69">
        <f t="shared" si="99"/>
        <v>557995.5009548642</v>
      </c>
      <c r="S23" s="69">
        <f t="shared" si="99"/>
        <v>558065.46621254541</v>
      </c>
      <c r="T23" s="69">
        <f t="shared" si="99"/>
        <v>558135.44024294487</v>
      </c>
      <c r="U23" s="69">
        <f t="shared" si="99"/>
        <v>558205.42304716248</v>
      </c>
      <c r="V23" s="69">
        <f t="shared" si="99"/>
        <v>558275.41462629836</v>
      </c>
      <c r="W23" s="69">
        <f t="shared" si="99"/>
        <v>558345.41498145275</v>
      </c>
      <c r="X23" s="69">
        <f t="shared" si="99"/>
        <v>558415.42411372613</v>
      </c>
      <c r="Y23" s="69">
        <f t="shared" si="99"/>
        <v>558485.44202421897</v>
      </c>
      <c r="Z23" s="69">
        <f t="shared" si="99"/>
        <v>558555.46871403197</v>
      </c>
      <c r="AA23" s="69">
        <f t="shared" si="99"/>
        <v>558625.50418426597</v>
      </c>
      <c r="AB23" s="69">
        <f t="shared" si="99"/>
        <v>558695.5484360219</v>
      </c>
      <c r="AC23" s="69">
        <f t="shared" si="99"/>
        <v>558765.60147040081</v>
      </c>
      <c r="AD23" s="69">
        <f t="shared" si="99"/>
        <v>558835.663288504</v>
      </c>
      <c r="AE23" s="69">
        <f t="shared" si="99"/>
        <v>558905.73389143276</v>
      </c>
      <c r="AF23" s="69">
        <f t="shared" si="99"/>
        <v>558975.8132802886</v>
      </c>
      <c r="AG23" s="69">
        <f t="shared" si="99"/>
        <v>559045.90145617316</v>
      </c>
      <c r="AH23" s="69">
        <f t="shared" si="99"/>
        <v>559115.9984201882</v>
      </c>
      <c r="AI23" s="69">
        <f t="shared" si="99"/>
        <v>559186.10417343571</v>
      </c>
      <c r="AJ23" s="69">
        <f t="shared" si="99"/>
        <v>559256.21871701768</v>
      </c>
      <c r="AK23" s="69">
        <f t="shared" si="99"/>
        <v>559326.34205203631</v>
      </c>
      <c r="AL23" s="69">
        <f t="shared" si="99"/>
        <v>559396.47417959396</v>
      </c>
      <c r="AM23" s="69">
        <f t="shared" si="99"/>
        <v>559466.61510079307</v>
      </c>
      <c r="AN23" s="69">
        <f t="shared" si="99"/>
        <v>559536.76481673622</v>
      </c>
      <c r="AO23" s="69">
        <f t="shared" si="99"/>
        <v>559606.9233285262</v>
      </c>
      <c r="AP23" s="69">
        <f t="shared" si="99"/>
        <v>559677.09063726594</v>
      </c>
      <c r="AQ23" s="69">
        <f t="shared" si="99"/>
        <v>559747.26674405835</v>
      </c>
      <c r="AR23" s="69">
        <f t="shared" si="99"/>
        <v>559817.4516500067</v>
      </c>
      <c r="AS23" s="69">
        <f t="shared" si="99"/>
        <v>559887.64535621414</v>
      </c>
      <c r="AT23" s="69">
        <f t="shared" si="99"/>
        <v>559957.84786378429</v>
      </c>
      <c r="AU23" s="69">
        <f t="shared" si="99"/>
        <v>560028.05917382066</v>
      </c>
      <c r="AV23" s="69">
        <f t="shared" si="99"/>
        <v>560098.27928742685</v>
      </c>
      <c r="AW23" s="69">
        <f t="shared" si="99"/>
        <v>560168.50820570684</v>
      </c>
      <c r="AX23" s="69">
        <f t="shared" si="99"/>
        <v>560238.74592976458</v>
      </c>
      <c r="AY23" s="69">
        <f t="shared" si="99"/>
        <v>560308.99246070418</v>
      </c>
      <c r="AZ23" s="69">
        <f t="shared" si="99"/>
        <v>560379.24779962993</v>
      </c>
      <c r="BA23" s="69">
        <f t="shared" si="99"/>
        <v>560449.51194764616</v>
      </c>
      <c r="BB23" s="69">
        <f t="shared" si="99"/>
        <v>560519.78490585752</v>
      </c>
      <c r="BC23" s="69">
        <f t="shared" si="99"/>
        <v>560590.0666753687</v>
      </c>
      <c r="BD23" s="69">
        <f t="shared" si="99"/>
        <v>560660.35725728446</v>
      </c>
      <c r="BE23" s="69">
        <f t="shared" si="99"/>
        <v>560730.6566527097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519401.77140795818</v>
      </c>
      <c r="DG23" s="108">
        <f t="shared" si="15"/>
        <v>519466.89752226271</v>
      </c>
      <c r="DH23" s="108">
        <f t="shared" si="15"/>
        <v>519532.03180252097</v>
      </c>
      <c r="DI23" s="108">
        <f t="shared" si="15"/>
        <v>519597.17424975667</v>
      </c>
      <c r="DJ23" s="108">
        <f t="shared" si="15"/>
        <v>560430.80596935772</v>
      </c>
      <c r="DK23" s="108">
        <f t="shared" si="15"/>
        <v>560501.07658208674</v>
      </c>
      <c r="DL23" s="108">
        <f t="shared" si="15"/>
        <v>560571.35600582138</v>
      </c>
      <c r="DM23" s="108">
        <f t="shared" si="15"/>
        <v>560641.64424166654</v>
      </c>
      <c r="DN23" s="108">
        <f t="shared" si="15"/>
        <v>497121.99627140013</v>
      </c>
      <c r="DO23" s="108">
        <f t="shared" si="15"/>
        <v>497184.32879649859</v>
      </c>
      <c r="DP23" s="108">
        <f t="shared" si="15"/>
        <v>497246.66913727153</v>
      </c>
      <c r="DQ23" s="108">
        <f t="shared" si="15"/>
        <v>497309.01729469898</v>
      </c>
      <c r="DR23" s="108">
        <f t="shared" si="15"/>
        <v>497371.37326976086</v>
      </c>
      <c r="DS23" s="108">
        <f t="shared" si="15"/>
        <v>510874.17728180904</v>
      </c>
      <c r="DT23" s="108">
        <f t="shared" si="15"/>
        <v>510938.23414856702</v>
      </c>
      <c r="DU23" s="108">
        <f t="shared" si="15"/>
        <v>511002.29904720909</v>
      </c>
      <c r="DV23" s="108">
        <f t="shared" si="90"/>
        <v>511066.3719787423</v>
      </c>
      <c r="DW23" s="108">
        <f t="shared" si="90"/>
        <v>506292.43314238329</v>
      </c>
      <c r="DX23" s="108">
        <f t="shared" si="90"/>
        <v>506355.91551900865</v>
      </c>
      <c r="DY23" s="108">
        <f t="shared" si="90"/>
        <v>506419.40585548454</v>
      </c>
      <c r="DZ23" s="108">
        <f t="shared" si="90"/>
        <v>506482.90415280918</v>
      </c>
      <c r="EA23" s="108">
        <f t="shared" si="90"/>
        <v>527969.17680890404</v>
      </c>
      <c r="EB23" s="108">
        <f t="shared" si="90"/>
        <v>528035.3771625628</v>
      </c>
      <c r="EC23" s="108">
        <f t="shared" si="90"/>
        <v>528101.58581687044</v>
      </c>
      <c r="ED23" s="108">
        <f t="shared" si="90"/>
        <v>528167.80277286796</v>
      </c>
      <c r="EE23" s="108">
        <f t="shared" si="90"/>
        <v>528234.02803159622</v>
      </c>
      <c r="EF23" s="108">
        <f t="shared" si="90"/>
        <v>507523.80258793483</v>
      </c>
      <c r="EG23" s="108">
        <f t="shared" si="90"/>
        <v>507587.43936200679</v>
      </c>
      <c r="EH23" s="108">
        <f t="shared" si="90"/>
        <v>507651.08411528869</v>
      </c>
      <c r="EI23" s="108">
        <f t="shared" si="90"/>
        <v>507714.73684878118</v>
      </c>
      <c r="EJ23" s="108">
        <f t="shared" si="90"/>
        <v>512442.35739685316</v>
      </c>
      <c r="EK23" s="108">
        <f t="shared" si="90"/>
        <v>512506.61089266214</v>
      </c>
      <c r="EL23" s="108">
        <f t="shared" si="91"/>
        <v>512570.87244500988</v>
      </c>
      <c r="EM23" s="108">
        <f t="shared" si="91"/>
        <v>512635.14205490664</v>
      </c>
      <c r="EN23" s="108">
        <f t="shared" si="91"/>
        <v>546679.76784633135</v>
      </c>
      <c r="EO23" s="108">
        <f t="shared" si="91"/>
        <v>546748.31426070386</v>
      </c>
      <c r="EP23" s="108">
        <f t="shared" si="91"/>
        <v>546816.86926989048</v>
      </c>
      <c r="EQ23" s="108">
        <f t="shared" si="91"/>
        <v>546885.43287496874</v>
      </c>
      <c r="ER23" s="108">
        <f t="shared" si="91"/>
        <v>546954.00507701642</v>
      </c>
      <c r="ES23" s="108">
        <f t="shared" si="91"/>
        <v>539054.2376883229</v>
      </c>
      <c r="ET23" s="108">
        <f t="shared" si="91"/>
        <v>539121.82796204288</v>
      </c>
      <c r="EU23" s="108">
        <f t="shared" si="91"/>
        <v>539189.42671068944</v>
      </c>
      <c r="EV23" s="108">
        <f t="shared" si="91"/>
        <v>539257.03393532522</v>
      </c>
      <c r="EW23" s="108">
        <f t="shared" si="91"/>
        <v>536972.81761506409</v>
      </c>
      <c r="EX23" s="108">
        <f t="shared" si="91"/>
        <v>537040.1469062285</v>
      </c>
      <c r="EY23" s="108">
        <f t="shared" si="91"/>
        <v>537107.48463959584</v>
      </c>
      <c r="EZ23" s="108">
        <f t="shared" si="91"/>
        <v>537174.83081622457</v>
      </c>
      <c r="FA23" s="108">
        <f t="shared" si="91"/>
        <v>505646.78282194416</v>
      </c>
      <c r="FB23" s="108">
        <f t="shared" si="92"/>
        <v>505710.18424255645</v>
      </c>
      <c r="FC23" s="108">
        <f t="shared" si="92"/>
        <v>505773.59361286863</v>
      </c>
      <c r="FD23" s="108">
        <f t="shared" si="92"/>
        <v>505837.01093387738</v>
      </c>
      <c r="FE23" s="108">
        <f t="shared" si="92"/>
        <v>505900.43620657962</v>
      </c>
    </row>
    <row r="24" spans="1:161" ht="15.75" x14ac:dyDescent="0.25">
      <c r="A24" s="47" t="s">
        <v>183</v>
      </c>
      <c r="B24" s="12">
        <f>'Urb proj of all 25 ARs '!U24</f>
        <v>287736.50955773628</v>
      </c>
      <c r="C24" s="12">
        <f>'Urb proj of all 25 ARs '!V24</f>
        <v>289618.59499443189</v>
      </c>
      <c r="D24" s="100">
        <f t="shared" si="10"/>
        <v>6.5410032240554141E-3</v>
      </c>
      <c r="E24" s="101">
        <f t="shared" si="11"/>
        <v>1.2538677742290893E-4</v>
      </c>
      <c r="F24" s="69">
        <f t="shared" si="12"/>
        <v>287772.58791141666</v>
      </c>
      <c r="G24" s="69">
        <f t="shared" si="13"/>
        <v>287808.67078884551</v>
      </c>
      <c r="H24" s="69">
        <f>G24*(1+$E$24)</f>
        <v>287844.75819059007</v>
      </c>
      <c r="I24" s="69">
        <f t="shared" ref="I24:BD24" si="100">H24*(1+$E$24)</f>
        <v>287880.85011721769</v>
      </c>
      <c r="J24" s="69">
        <f t="shared" si="100"/>
        <v>287916.94656929566</v>
      </c>
      <c r="K24" s="69">
        <f t="shared" si="100"/>
        <v>287953.04754739144</v>
      </c>
      <c r="L24" s="69">
        <f t="shared" si="100"/>
        <v>287989.15305207251</v>
      </c>
      <c r="M24" s="69">
        <f t="shared" si="100"/>
        <v>288025.26308390644</v>
      </c>
      <c r="N24" s="69">
        <f t="shared" si="100"/>
        <v>288061.37764346093</v>
      </c>
      <c r="O24" s="69">
        <f t="shared" si="100"/>
        <v>288097.49673130363</v>
      </c>
      <c r="P24" s="69">
        <f t="shared" si="100"/>
        <v>288133.62034800235</v>
      </c>
      <c r="Q24" s="69">
        <f t="shared" si="100"/>
        <v>288169.74849412497</v>
      </c>
      <c r="R24" s="69">
        <f t="shared" si="100"/>
        <v>288205.88117023942</v>
      </c>
      <c r="S24" s="69">
        <f t="shared" si="100"/>
        <v>288242.01837691368</v>
      </c>
      <c r="T24" s="69">
        <f t="shared" si="100"/>
        <v>288278.16011471581</v>
      </c>
      <c r="U24" s="69">
        <f t="shared" si="100"/>
        <v>288314.30638421403</v>
      </c>
      <c r="V24" s="69">
        <f t="shared" si="100"/>
        <v>288350.45718597644</v>
      </c>
      <c r="W24" s="69">
        <f t="shared" si="100"/>
        <v>288386.61252057139</v>
      </c>
      <c r="X24" s="69">
        <f t="shared" si="100"/>
        <v>288422.77238856727</v>
      </c>
      <c r="Y24" s="69">
        <f t="shared" si="100"/>
        <v>288458.93679053243</v>
      </c>
      <c r="Z24" s="69">
        <f t="shared" si="100"/>
        <v>288495.10572703544</v>
      </c>
      <c r="AA24" s="69">
        <f t="shared" si="100"/>
        <v>288531.27919864486</v>
      </c>
      <c r="AB24" s="69">
        <f t="shared" si="100"/>
        <v>288567.45720592927</v>
      </c>
      <c r="AC24" s="69">
        <f t="shared" si="100"/>
        <v>288603.63974945742</v>
      </c>
      <c r="AD24" s="69">
        <f t="shared" si="100"/>
        <v>288639.82682979811</v>
      </c>
      <c r="AE24" s="69">
        <f t="shared" si="100"/>
        <v>288676.01844752021</v>
      </c>
      <c r="AF24" s="69">
        <f t="shared" si="100"/>
        <v>288712.21460319264</v>
      </c>
      <c r="AG24" s="69">
        <f t="shared" si="100"/>
        <v>288748.41529738437</v>
      </c>
      <c r="AH24" s="69">
        <f t="shared" si="100"/>
        <v>288784.62053066451</v>
      </c>
      <c r="AI24" s="69">
        <f t="shared" si="100"/>
        <v>288820.83030360215</v>
      </c>
      <c r="AJ24" s="69">
        <f t="shared" si="100"/>
        <v>288857.04461676651</v>
      </c>
      <c r="AK24" s="69">
        <f t="shared" si="100"/>
        <v>288893.2634707269</v>
      </c>
      <c r="AL24" s="69">
        <f t="shared" si="100"/>
        <v>288929.48686605267</v>
      </c>
      <c r="AM24" s="69">
        <f t="shared" si="100"/>
        <v>288965.71480331325</v>
      </c>
      <c r="AN24" s="69">
        <f t="shared" si="100"/>
        <v>289001.94728307816</v>
      </c>
      <c r="AO24" s="69">
        <f t="shared" si="100"/>
        <v>289038.18430591695</v>
      </c>
      <c r="AP24" s="69">
        <f t="shared" si="100"/>
        <v>289074.42587239924</v>
      </c>
      <c r="AQ24" s="69">
        <f t="shared" si="100"/>
        <v>289110.67198309477</v>
      </c>
      <c r="AR24" s="69">
        <f t="shared" si="100"/>
        <v>289146.92263857328</v>
      </c>
      <c r="AS24" s="69">
        <f t="shared" si="100"/>
        <v>289183.17783940467</v>
      </c>
      <c r="AT24" s="69">
        <f t="shared" si="100"/>
        <v>289219.43758615886</v>
      </c>
      <c r="AU24" s="69">
        <f t="shared" si="100"/>
        <v>289255.70187940588</v>
      </c>
      <c r="AV24" s="69">
        <f t="shared" si="100"/>
        <v>289291.97071971575</v>
      </c>
      <c r="AW24" s="69">
        <f t="shared" si="100"/>
        <v>289328.24410765863</v>
      </c>
      <c r="AX24" s="69">
        <f t="shared" si="100"/>
        <v>289364.5220438047</v>
      </c>
      <c r="AY24" s="69">
        <f t="shared" si="100"/>
        <v>289400.80452872429</v>
      </c>
      <c r="AZ24" s="69">
        <f t="shared" si="100"/>
        <v>289437.09156298771</v>
      </c>
      <c r="BA24" s="69">
        <f t="shared" si="100"/>
        <v>289473.38314716547</v>
      </c>
      <c r="BB24" s="69">
        <f t="shared" si="100"/>
        <v>289509.67928182799</v>
      </c>
      <c r="BC24" s="69">
        <f t="shared" si="100"/>
        <v>289545.97996754589</v>
      </c>
      <c r="BD24" s="69">
        <f t="shared" si="100"/>
        <v>289582.28520488978</v>
      </c>
      <c r="BE24" s="69">
        <f>BD24*(1+$E$24)</f>
        <v>289618.59499443037</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265618.40941157372</v>
      </c>
      <c r="DG24" s="108">
        <f t="shared" si="15"/>
        <v>265651.71444795403</v>
      </c>
      <c r="DH24" s="108">
        <f t="shared" si="15"/>
        <v>265685.02366034553</v>
      </c>
      <c r="DI24" s="108">
        <f t="shared" si="15"/>
        <v>265718.33704927185</v>
      </c>
      <c r="DJ24" s="108">
        <f t="shared" si="15"/>
        <v>286869.984153378</v>
      </c>
      <c r="DK24" s="108">
        <f t="shared" si="15"/>
        <v>286905.95385623036</v>
      </c>
      <c r="DL24" s="108">
        <f t="shared" si="15"/>
        <v>286941.92806920788</v>
      </c>
      <c r="DM24" s="108">
        <f t="shared" si="15"/>
        <v>286977.90679287596</v>
      </c>
      <c r="DN24" s="108">
        <f t="shared" si="15"/>
        <v>254472.9669859701</v>
      </c>
      <c r="DO24" s="108">
        <f t="shared" si="15"/>
        <v>254504.87453124169</v>
      </c>
      <c r="DP24" s="108">
        <f t="shared" si="15"/>
        <v>254536.78607729755</v>
      </c>
      <c r="DQ24" s="108">
        <f t="shared" si="15"/>
        <v>254568.70162463936</v>
      </c>
      <c r="DR24" s="108">
        <f t="shared" si="15"/>
        <v>254600.62117376883</v>
      </c>
      <c r="DS24" s="108">
        <f t="shared" si="15"/>
        <v>263598.00792643882</v>
      </c>
      <c r="DT24" s="108">
        <f t="shared" si="15"/>
        <v>263631.05963118782</v>
      </c>
      <c r="DU24" s="108">
        <f t="shared" si="15"/>
        <v>263664.11548018357</v>
      </c>
      <c r="DV24" s="108">
        <f t="shared" si="90"/>
        <v>263697.17547394568</v>
      </c>
      <c r="DW24" s="108">
        <f t="shared" si="90"/>
        <v>259145.61271498539</v>
      </c>
      <c r="DX24" s="108">
        <f t="shared" si="90"/>
        <v>259178.10614824702</v>
      </c>
      <c r="DY24" s="108">
        <f t="shared" si="90"/>
        <v>259210.60365575549</v>
      </c>
      <c r="DZ24" s="108">
        <f t="shared" si="90"/>
        <v>259243.10523802176</v>
      </c>
      <c r="EA24" s="108">
        <f t="shared" si="90"/>
        <v>268844.70145137532</v>
      </c>
      <c r="EB24" s="108">
        <f t="shared" si="90"/>
        <v>268878.41102211748</v>
      </c>
      <c r="EC24" s="108">
        <f t="shared" si="90"/>
        <v>268912.12481959414</v>
      </c>
      <c r="ED24" s="108">
        <f t="shared" si="90"/>
        <v>268945.84284433519</v>
      </c>
      <c r="EE24" s="108">
        <f t="shared" si="90"/>
        <v>268979.56509687076</v>
      </c>
      <c r="EF24" s="108">
        <f t="shared" si="90"/>
        <v>260922.15213605878</v>
      </c>
      <c r="EG24" s="108">
        <f t="shared" si="90"/>
        <v>260954.86832387338</v>
      </c>
      <c r="EH24" s="108">
        <f t="shared" si="90"/>
        <v>260987.58861386534</v>
      </c>
      <c r="EI24" s="108">
        <f t="shared" si="90"/>
        <v>261020.31300654903</v>
      </c>
      <c r="EJ24" s="108">
        <f t="shared" si="90"/>
        <v>263359.60118629201</v>
      </c>
      <c r="EK24" s="108">
        <f t="shared" si="90"/>
        <v>263392.62299798819</v>
      </c>
      <c r="EL24" s="108">
        <f t="shared" si="91"/>
        <v>263425.64895018283</v>
      </c>
      <c r="EM24" s="108">
        <f t="shared" si="91"/>
        <v>263458.67904339521</v>
      </c>
      <c r="EN24" s="108">
        <f t="shared" si="91"/>
        <v>283691.97794822941</v>
      </c>
      <c r="EO24" s="108">
        <f t="shared" si="91"/>
        <v>283727.54917112505</v>
      </c>
      <c r="EP24" s="108">
        <f t="shared" si="91"/>
        <v>283763.12485418172</v>
      </c>
      <c r="EQ24" s="108">
        <f t="shared" si="91"/>
        <v>283798.70499795867</v>
      </c>
      <c r="ER24" s="108">
        <f t="shared" si="91"/>
        <v>283834.28960301512</v>
      </c>
      <c r="ES24" s="108">
        <f t="shared" si="91"/>
        <v>277713.78256992879</v>
      </c>
      <c r="ET24" s="108">
        <f t="shared" si="91"/>
        <v>277748.60420617118</v>
      </c>
      <c r="EU24" s="108">
        <f t="shared" si="91"/>
        <v>277783.43020858633</v>
      </c>
      <c r="EV24" s="108">
        <f t="shared" si="91"/>
        <v>277818.26057772164</v>
      </c>
      <c r="EW24" s="108">
        <f t="shared" si="91"/>
        <v>277961.49276723253</v>
      </c>
      <c r="EX24" s="108">
        <f t="shared" si="91"/>
        <v>277996.34546305827</v>
      </c>
      <c r="EY24" s="108">
        <f t="shared" si="91"/>
        <v>278031.20252895122</v>
      </c>
      <c r="EZ24" s="108">
        <f t="shared" si="91"/>
        <v>278066.0639654593</v>
      </c>
      <c r="FA24" s="108">
        <f t="shared" si="91"/>
        <v>256498.03677818662</v>
      </c>
      <c r="FB24" s="108">
        <f t="shared" si="92"/>
        <v>256530.19824043353</v>
      </c>
      <c r="FC24" s="108">
        <f t="shared" si="92"/>
        <v>256562.36373530256</v>
      </c>
      <c r="FD24" s="108">
        <f t="shared" si="92"/>
        <v>256594.53326329932</v>
      </c>
      <c r="FE24" s="108">
        <f t="shared" si="92"/>
        <v>256626.70682492954</v>
      </c>
    </row>
    <row r="25" spans="1:161" ht="15.75" x14ac:dyDescent="0.25">
      <c r="A25" s="47" t="s">
        <v>189</v>
      </c>
      <c r="B25" s="12">
        <f>'Urb proj of all 25 ARs '!U25</f>
        <v>169051.06342539564</v>
      </c>
      <c r="C25" s="12">
        <f>'Urb proj of all 25 ARs '!V25</f>
        <v>170156.82697629111</v>
      </c>
      <c r="D25" s="100">
        <f t="shared" si="10"/>
        <v>6.5410032240551825E-3</v>
      </c>
      <c r="E25" s="101">
        <f t="shared" si="11"/>
        <v>1.2538677742290893E-4</v>
      </c>
      <c r="F25" s="69">
        <f t="shared" si="12"/>
        <v>169072.26019345847</v>
      </c>
      <c r="G25" s="69">
        <f t="shared" si="13"/>
        <v>169093.45961931572</v>
      </c>
      <c r="H25" s="69">
        <f>G25*(1+$E$25)</f>
        <v>169114.66170330066</v>
      </c>
      <c r="I25" s="69">
        <f t="shared" ref="I25:BE25" si="101">H25*(1+$E$25)</f>
        <v>169135.86644574659</v>
      </c>
      <c r="J25" s="69">
        <f t="shared" si="101"/>
        <v>169157.07384698687</v>
      </c>
      <c r="K25" s="69">
        <f t="shared" si="101"/>
        <v>169178.28390735484</v>
      </c>
      <c r="L25" s="69">
        <f t="shared" si="101"/>
        <v>169199.49662718392</v>
      </c>
      <c r="M25" s="69">
        <f t="shared" si="101"/>
        <v>169220.71200680759</v>
      </c>
      <c r="N25" s="69">
        <f t="shared" si="101"/>
        <v>169241.93004655934</v>
      </c>
      <c r="O25" s="69">
        <f t="shared" si="101"/>
        <v>169263.15074677271</v>
      </c>
      <c r="P25" s="69">
        <f t="shared" si="101"/>
        <v>169284.3741077813</v>
      </c>
      <c r="Q25" s="69">
        <f t="shared" si="101"/>
        <v>169305.60012991872</v>
      </c>
      <c r="R25" s="69">
        <f t="shared" si="101"/>
        <v>169326.82881351866</v>
      </c>
      <c r="S25" s="69">
        <f t="shared" si="101"/>
        <v>169348.06015891483</v>
      </c>
      <c r="T25" s="69">
        <f t="shared" si="101"/>
        <v>169369.29416644099</v>
      </c>
      <c r="U25" s="69">
        <f t="shared" si="101"/>
        <v>169390.5308364309</v>
      </c>
      <c r="V25" s="69">
        <f t="shared" si="101"/>
        <v>169411.77016921845</v>
      </c>
      <c r="W25" s="69">
        <f t="shared" si="101"/>
        <v>169433.01216513748</v>
      </c>
      <c r="X25" s="69">
        <f t="shared" si="101"/>
        <v>169454.25682452193</v>
      </c>
      <c r="Y25" s="69">
        <f t="shared" si="101"/>
        <v>169475.50414770574</v>
      </c>
      <c r="Z25" s="69">
        <f t="shared" si="101"/>
        <v>169496.75413502293</v>
      </c>
      <c r="AA25" s="69">
        <f t="shared" si="101"/>
        <v>169518.00678680756</v>
      </c>
      <c r="AB25" s="69">
        <f t="shared" si="101"/>
        <v>169539.2621033937</v>
      </c>
      <c r="AC25" s="69">
        <f t="shared" si="101"/>
        <v>169560.52008511551</v>
      </c>
      <c r="AD25" s="69">
        <f t="shared" si="101"/>
        <v>169581.78073230715</v>
      </c>
      <c r="AE25" s="69">
        <f t="shared" si="101"/>
        <v>169603.04404530281</v>
      </c>
      <c r="AF25" s="69">
        <f t="shared" si="101"/>
        <v>169624.31002443677</v>
      </c>
      <c r="AG25" s="69">
        <f t="shared" si="101"/>
        <v>169645.57867004332</v>
      </c>
      <c r="AH25" s="69">
        <f t="shared" si="101"/>
        <v>169666.8499824568</v>
      </c>
      <c r="AI25" s="69">
        <f t="shared" si="101"/>
        <v>169688.1239620116</v>
      </c>
      <c r="AJ25" s="69">
        <f t="shared" si="101"/>
        <v>169709.40060904212</v>
      </c>
      <c r="AK25" s="69">
        <f t="shared" si="101"/>
        <v>169730.67992388285</v>
      </c>
      <c r="AL25" s="69">
        <f t="shared" si="101"/>
        <v>169751.9619068683</v>
      </c>
      <c r="AM25" s="69">
        <f t="shared" si="101"/>
        <v>169773.24655833302</v>
      </c>
      <c r="AN25" s="69">
        <f t="shared" si="101"/>
        <v>169794.5338786116</v>
      </c>
      <c r="AO25" s="69">
        <f t="shared" si="101"/>
        <v>169815.82386803866</v>
      </c>
      <c r="AP25" s="69">
        <f t="shared" si="101"/>
        <v>169837.1165269489</v>
      </c>
      <c r="AQ25" s="69">
        <f t="shared" si="101"/>
        <v>169858.41185567703</v>
      </c>
      <c r="AR25" s="69">
        <f t="shared" si="101"/>
        <v>169879.70985455779</v>
      </c>
      <c r="AS25" s="69">
        <f t="shared" si="101"/>
        <v>169901.010523926</v>
      </c>
      <c r="AT25" s="69">
        <f t="shared" si="101"/>
        <v>169922.3138641165</v>
      </c>
      <c r="AU25" s="69">
        <f t="shared" si="101"/>
        <v>169943.61987546415</v>
      </c>
      <c r="AV25" s="69">
        <f t="shared" si="101"/>
        <v>169964.92855830392</v>
      </c>
      <c r="AW25" s="69">
        <f t="shared" si="101"/>
        <v>169986.23991297075</v>
      </c>
      <c r="AX25" s="69">
        <f t="shared" si="101"/>
        <v>170007.55393979966</v>
      </c>
      <c r="AY25" s="69">
        <f t="shared" si="101"/>
        <v>170028.87063912573</v>
      </c>
      <c r="AZ25" s="69">
        <f t="shared" si="101"/>
        <v>170050.19001128402</v>
      </c>
      <c r="BA25" s="69">
        <f t="shared" si="101"/>
        <v>170071.5120566097</v>
      </c>
      <c r="BB25" s="69">
        <f t="shared" si="101"/>
        <v>170092.83677543793</v>
      </c>
      <c r="BC25" s="69">
        <f t="shared" si="101"/>
        <v>170114.16416810392</v>
      </c>
      <c r="BD25" s="69">
        <f t="shared" si="101"/>
        <v>170135.49423494295</v>
      </c>
      <c r="BE25" s="69">
        <f t="shared" si="101"/>
        <v>170156.82697629032</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174536.97442508399</v>
      </c>
      <c r="DG25" s="108">
        <f t="shared" si="15"/>
        <v>174558.85905384825</v>
      </c>
      <c r="DH25" s="108">
        <f t="shared" si="15"/>
        <v>174580.74642665562</v>
      </c>
      <c r="DI25" s="108">
        <f t="shared" si="15"/>
        <v>174602.63654385015</v>
      </c>
      <c r="DJ25" s="108">
        <f t="shared" si="15"/>
        <v>188433.73254460021</v>
      </c>
      <c r="DK25" s="108">
        <f t="shared" si="15"/>
        <v>188457.35964308176</v>
      </c>
      <c r="DL25" s="108">
        <f t="shared" si="15"/>
        <v>188480.98970408904</v>
      </c>
      <c r="DM25" s="108">
        <f t="shared" si="15"/>
        <v>188504.62272799353</v>
      </c>
      <c r="DN25" s="108">
        <f t="shared" si="15"/>
        <v>167199.60439068888</v>
      </c>
      <c r="DO25" s="108">
        <f t="shared" si="15"/>
        <v>167220.56901026983</v>
      </c>
      <c r="DP25" s="108">
        <f t="shared" si="15"/>
        <v>167241.53625853686</v>
      </c>
      <c r="DQ25" s="108">
        <f t="shared" si="15"/>
        <v>167262.50613581957</v>
      </c>
      <c r="DR25" s="108">
        <f t="shared" si="15"/>
        <v>167283.47864244759</v>
      </c>
      <c r="DS25" s="108">
        <f t="shared" si="15"/>
        <v>173535.77113299372</v>
      </c>
      <c r="DT25" s="108">
        <f t="shared" si="15"/>
        <v>173557.53022410368</v>
      </c>
      <c r="DU25" s="108">
        <f t="shared" si="15"/>
        <v>173579.29204351598</v>
      </c>
      <c r="DV25" s="108">
        <f t="shared" si="90"/>
        <v>173601.05659157268</v>
      </c>
      <c r="DW25" s="108">
        <f t="shared" si="90"/>
        <v>170825.05138040334</v>
      </c>
      <c r="DX25" s="108">
        <f t="shared" si="90"/>
        <v>170846.47058309903</v>
      </c>
      <c r="DY25" s="108">
        <f t="shared" si="90"/>
        <v>170867.89247147951</v>
      </c>
      <c r="DZ25" s="108">
        <f t="shared" si="90"/>
        <v>170889.31704588156</v>
      </c>
      <c r="EA25" s="108">
        <f t="shared" si="90"/>
        <v>176628.61569444675</v>
      </c>
      <c r="EB25" s="108">
        <f t="shared" si="90"/>
        <v>176650.76258736933</v>
      </c>
      <c r="EC25" s="108">
        <f t="shared" si="90"/>
        <v>176672.91225721946</v>
      </c>
      <c r="ED25" s="108">
        <f t="shared" si="90"/>
        <v>176695.06470434534</v>
      </c>
      <c r="EE25" s="108">
        <f t="shared" si="90"/>
        <v>176717.21992909515</v>
      </c>
      <c r="EF25" s="108">
        <f t="shared" si="90"/>
        <v>172953.19414245564</v>
      </c>
      <c r="EG25" s="108">
        <f t="shared" si="90"/>
        <v>172974.88018611417</v>
      </c>
      <c r="EH25" s="108">
        <f t="shared" si="90"/>
        <v>172996.56894891584</v>
      </c>
      <c r="EI25" s="108">
        <f t="shared" si="90"/>
        <v>173018.26043120155</v>
      </c>
      <c r="EJ25" s="108">
        <f t="shared" si="90"/>
        <v>174742.46161275305</v>
      </c>
      <c r="EK25" s="108">
        <f t="shared" si="90"/>
        <v>174764.37200689362</v>
      </c>
      <c r="EL25" s="108">
        <f t="shared" si="91"/>
        <v>174786.28514830788</v>
      </c>
      <c r="EM25" s="108">
        <f t="shared" si="91"/>
        <v>174808.20103734036</v>
      </c>
      <c r="EN25" s="108">
        <f t="shared" si="91"/>
        <v>189844.57041761209</v>
      </c>
      <c r="EO25" s="108">
        <f t="shared" si="91"/>
        <v>189868.37441650798</v>
      </c>
      <c r="EP25" s="108">
        <f t="shared" si="91"/>
        <v>189892.18140011062</v>
      </c>
      <c r="EQ25" s="108">
        <f t="shared" si="91"/>
        <v>189915.9913687942</v>
      </c>
      <c r="ER25" s="108">
        <f t="shared" si="91"/>
        <v>189939.80432293302</v>
      </c>
      <c r="ES25" s="108">
        <f t="shared" si="91"/>
        <v>185933.89759177266</v>
      </c>
      <c r="ET25" s="108">
        <f t="shared" si="91"/>
        <v>185957.21124400539</v>
      </c>
      <c r="EU25" s="108">
        <f t="shared" si="91"/>
        <v>185980.5278194618</v>
      </c>
      <c r="EV25" s="108">
        <f t="shared" si="91"/>
        <v>186003.84731850849</v>
      </c>
      <c r="EW25" s="108">
        <f t="shared" si="91"/>
        <v>183311.2288081669</v>
      </c>
      <c r="EX25" s="108">
        <f t="shared" si="91"/>
        <v>183334.21361241257</v>
      </c>
      <c r="EY25" s="108">
        <f t="shared" si="91"/>
        <v>183357.20129864878</v>
      </c>
      <c r="EZ25" s="108">
        <f t="shared" si="91"/>
        <v>183380.19186723692</v>
      </c>
      <c r="FA25" s="108">
        <f t="shared" si="91"/>
        <v>167945.68206018937</v>
      </c>
      <c r="FB25" s="108">
        <f t="shared" si="92"/>
        <v>167966.740228045</v>
      </c>
      <c r="FC25" s="108">
        <f t="shared" si="92"/>
        <v>167987.80103631644</v>
      </c>
      <c r="FD25" s="108">
        <f t="shared" si="92"/>
        <v>168008.86448533472</v>
      </c>
      <c r="FE25" s="108">
        <f t="shared" si="92"/>
        <v>168029.93057543103</v>
      </c>
    </row>
    <row r="26" spans="1:161" ht="15.75" x14ac:dyDescent="0.25">
      <c r="A26" s="47" t="s">
        <v>190</v>
      </c>
      <c r="B26" s="12">
        <f>'Urb proj of all 25 ARs '!U26</f>
        <v>158607.94482765219</v>
      </c>
      <c r="C26" s="12">
        <f>'Urb proj of all 25 ARs '!V26</f>
        <v>159645.39990613065</v>
      </c>
      <c r="D26" s="100">
        <f t="shared" si="10"/>
        <v>6.5410032240553499E-3</v>
      </c>
      <c r="E26" s="101">
        <f t="shared" si="11"/>
        <v>1.2538677742290893E-4</v>
      </c>
      <c r="F26" s="69">
        <f t="shared" si="12"/>
        <v>158627.83216672781</v>
      </c>
      <c r="G26" s="69">
        <f t="shared" si="13"/>
        <v>158647.72199941278</v>
      </c>
      <c r="H26" s="69">
        <f>G26*(1+$E$26)</f>
        <v>158667.61432601977</v>
      </c>
      <c r="I26" s="69">
        <f t="shared" ref="I26:BE26" si="102">H26*(1+$E$26)</f>
        <v>158687.5091468615</v>
      </c>
      <c r="J26" s="69">
        <f t="shared" si="102"/>
        <v>158707.40646225068</v>
      </c>
      <c r="K26" s="69">
        <f t="shared" si="102"/>
        <v>158727.30627250014</v>
      </c>
      <c r="L26" s="69">
        <f t="shared" si="102"/>
        <v>158747.20857792266</v>
      </c>
      <c r="M26" s="69">
        <f t="shared" si="102"/>
        <v>158767.11337883113</v>
      </c>
      <c r="N26" s="69">
        <f t="shared" si="102"/>
        <v>158787.02067553843</v>
      </c>
      <c r="O26" s="69">
        <f t="shared" si="102"/>
        <v>158806.93046835752</v>
      </c>
      <c r="P26" s="69">
        <f t="shared" si="102"/>
        <v>158826.84275760138</v>
      </c>
      <c r="Q26" s="69">
        <f t="shared" si="102"/>
        <v>158846.75754358302</v>
      </c>
      <c r="R26" s="69">
        <f t="shared" si="102"/>
        <v>158866.67482661549</v>
      </c>
      <c r="S26" s="69">
        <f t="shared" si="102"/>
        <v>158886.59460701188</v>
      </c>
      <c r="T26" s="69">
        <f t="shared" si="102"/>
        <v>158906.51688508535</v>
      </c>
      <c r="U26" s="69">
        <f t="shared" si="102"/>
        <v>158926.44166114906</v>
      </c>
      <c r="V26" s="69">
        <f t="shared" si="102"/>
        <v>158946.36893551625</v>
      </c>
      <c r="W26" s="69">
        <f t="shared" si="102"/>
        <v>158966.29870850014</v>
      </c>
      <c r="X26" s="69">
        <f t="shared" si="102"/>
        <v>158986.23098041405</v>
      </c>
      <c r="Y26" s="69">
        <f t="shared" si="102"/>
        <v>159006.1657515713</v>
      </c>
      <c r="Z26" s="69">
        <f t="shared" si="102"/>
        <v>159026.10302228527</v>
      </c>
      <c r="AA26" s="69">
        <f t="shared" si="102"/>
        <v>159046.04279286935</v>
      </c>
      <c r="AB26" s="69">
        <f t="shared" si="102"/>
        <v>159065.98506363702</v>
      </c>
      <c r="AC26" s="69">
        <f t="shared" si="102"/>
        <v>159085.92983490176</v>
      </c>
      <c r="AD26" s="69">
        <f t="shared" si="102"/>
        <v>159105.87710697707</v>
      </c>
      <c r="AE26" s="69">
        <f t="shared" si="102"/>
        <v>159125.82688017655</v>
      </c>
      <c r="AF26" s="69">
        <f t="shared" si="102"/>
        <v>159145.77915481382</v>
      </c>
      <c r="AG26" s="69">
        <f t="shared" si="102"/>
        <v>159165.7339312025</v>
      </c>
      <c r="AH26" s="69">
        <f t="shared" si="102"/>
        <v>159185.69120965627</v>
      </c>
      <c r="AI26" s="69">
        <f t="shared" si="102"/>
        <v>159205.65099048888</v>
      </c>
      <c r="AJ26" s="69">
        <f t="shared" si="102"/>
        <v>159225.61327401409</v>
      </c>
      <c r="AK26" s="69">
        <f t="shared" si="102"/>
        <v>159245.5780605457</v>
      </c>
      <c r="AL26" s="69">
        <f t="shared" si="102"/>
        <v>159265.54535039756</v>
      </c>
      <c r="AM26" s="69">
        <f t="shared" si="102"/>
        <v>159285.51514388356</v>
      </c>
      <c r="AN26" s="69">
        <f t="shared" si="102"/>
        <v>159305.48744131759</v>
      </c>
      <c r="AO26" s="69">
        <f t="shared" si="102"/>
        <v>159325.46224301364</v>
      </c>
      <c r="AP26" s="69">
        <f t="shared" si="102"/>
        <v>159345.43954928571</v>
      </c>
      <c r="AQ26" s="69">
        <f t="shared" si="102"/>
        <v>159365.41936044785</v>
      </c>
      <c r="AR26" s="69">
        <f t="shared" si="102"/>
        <v>159385.4016768141</v>
      </c>
      <c r="AS26" s="69">
        <f t="shared" si="102"/>
        <v>159405.38649869862</v>
      </c>
      <c r="AT26" s="69">
        <f t="shared" si="102"/>
        <v>159425.37382641554</v>
      </c>
      <c r="AU26" s="69">
        <f t="shared" si="102"/>
        <v>159445.36366027908</v>
      </c>
      <c r="AV26" s="69">
        <f t="shared" si="102"/>
        <v>159465.35600060347</v>
      </c>
      <c r="AW26" s="69">
        <f t="shared" si="102"/>
        <v>159485.35084770297</v>
      </c>
      <c r="AX26" s="69">
        <f t="shared" si="102"/>
        <v>159505.34820189193</v>
      </c>
      <c r="AY26" s="69">
        <f t="shared" si="102"/>
        <v>159525.34806348468</v>
      </c>
      <c r="AZ26" s="69">
        <f t="shared" si="102"/>
        <v>159545.35043279562</v>
      </c>
      <c r="BA26" s="69">
        <f t="shared" si="102"/>
        <v>159565.35531013919</v>
      </c>
      <c r="BB26" s="69">
        <f t="shared" si="102"/>
        <v>159585.36269582986</v>
      </c>
      <c r="BC26" s="69">
        <f t="shared" si="102"/>
        <v>159605.37259018215</v>
      </c>
      <c r="BD26" s="69">
        <f t="shared" si="102"/>
        <v>159625.38499351061</v>
      </c>
      <c r="BE26" s="69">
        <f t="shared" si="102"/>
        <v>159645.39990612984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153836.64323832697</v>
      </c>
      <c r="DG26" s="108">
        <f t="shared" si="15"/>
        <v>153855.93231927219</v>
      </c>
      <c r="DH26" s="108">
        <f t="shared" si="15"/>
        <v>153875.2238188131</v>
      </c>
      <c r="DI26" s="108">
        <f t="shared" si="15"/>
        <v>153894.51773725296</v>
      </c>
      <c r="DJ26" s="108">
        <f t="shared" si="15"/>
        <v>165609.74660891455</v>
      </c>
      <c r="DK26" s="108">
        <f t="shared" si="15"/>
        <v>165630.51188135167</v>
      </c>
      <c r="DL26" s="108">
        <f t="shared" si="15"/>
        <v>165651.27975747938</v>
      </c>
      <c r="DM26" s="108">
        <f t="shared" si="15"/>
        <v>165672.05023762415</v>
      </c>
      <c r="DN26" s="108">
        <f t="shared" si="15"/>
        <v>146390.27281397494</v>
      </c>
      <c r="DO26" s="108">
        <f t="shared" si="15"/>
        <v>146408.62821852913</v>
      </c>
      <c r="DP26" s="108">
        <f t="shared" si="15"/>
        <v>146426.98592460837</v>
      </c>
      <c r="DQ26" s="108">
        <f t="shared" si="15"/>
        <v>146445.34593250122</v>
      </c>
      <c r="DR26" s="108">
        <f t="shared" si="15"/>
        <v>146463.70824249627</v>
      </c>
      <c r="DS26" s="108">
        <f t="shared" si="15"/>
        <v>150626.76391220823</v>
      </c>
      <c r="DT26" s="108">
        <f t="shared" si="15"/>
        <v>150645.65051672881</v>
      </c>
      <c r="DU26" s="108">
        <f t="shared" si="15"/>
        <v>150664.53948937988</v>
      </c>
      <c r="DV26" s="108">
        <f t="shared" si="90"/>
        <v>150683.43083045838</v>
      </c>
      <c r="DW26" s="108">
        <f t="shared" si="90"/>
        <v>151091.75027836798</v>
      </c>
      <c r="DX26" s="108">
        <f t="shared" si="90"/>
        <v>151110.69518603059</v>
      </c>
      <c r="DY26" s="108">
        <f t="shared" si="90"/>
        <v>151129.64246913409</v>
      </c>
      <c r="DZ26" s="108">
        <f t="shared" si="90"/>
        <v>151148.59212797639</v>
      </c>
      <c r="EA26" s="108">
        <f t="shared" si="90"/>
        <v>156629.54788521663</v>
      </c>
      <c r="EB26" s="108">
        <f t="shared" si="90"/>
        <v>156649.18715947517</v>
      </c>
      <c r="EC26" s="108">
        <f t="shared" si="90"/>
        <v>156668.82889623902</v>
      </c>
      <c r="ED26" s="108">
        <f t="shared" si="90"/>
        <v>156688.47309581691</v>
      </c>
      <c r="EE26" s="108">
        <f t="shared" si="90"/>
        <v>156708.11975851771</v>
      </c>
      <c r="EF26" s="108">
        <f t="shared" si="90"/>
        <v>153470.68991171979</v>
      </c>
      <c r="EG26" s="108">
        <f t="shared" si="90"/>
        <v>153489.93310695668</v>
      </c>
      <c r="EH26" s="108">
        <f t="shared" si="90"/>
        <v>153509.17871503581</v>
      </c>
      <c r="EI26" s="108">
        <f t="shared" si="90"/>
        <v>153528.42673625972</v>
      </c>
      <c r="EJ26" s="108">
        <f t="shared" si="90"/>
        <v>151617.46374271016</v>
      </c>
      <c r="EK26" s="108">
        <f t="shared" si="90"/>
        <v>151636.47456788991</v>
      </c>
      <c r="EL26" s="108">
        <f t="shared" si="91"/>
        <v>151655.48777677573</v>
      </c>
      <c r="EM26" s="108">
        <f t="shared" si="91"/>
        <v>151674.50336966658</v>
      </c>
      <c r="EN26" s="108">
        <f t="shared" si="91"/>
        <v>163584.57456131343</v>
      </c>
      <c r="EO26" s="108">
        <f t="shared" si="91"/>
        <v>163605.08590395376</v>
      </c>
      <c r="EP26" s="108">
        <f t="shared" si="91"/>
        <v>163625.59981844528</v>
      </c>
      <c r="EQ26" s="108">
        <f t="shared" si="91"/>
        <v>163646.11630511039</v>
      </c>
      <c r="ER26" s="108">
        <f t="shared" si="91"/>
        <v>163666.63536427167</v>
      </c>
      <c r="ES26" s="108">
        <f t="shared" si="91"/>
        <v>161832.48032087908</v>
      </c>
      <c r="ET26" s="108">
        <f t="shared" si="91"/>
        <v>161852.77197406889</v>
      </c>
      <c r="EU26" s="108">
        <f t="shared" si="91"/>
        <v>161873.0661715637</v>
      </c>
      <c r="EV26" s="108">
        <f t="shared" si="91"/>
        <v>161893.3629136825</v>
      </c>
      <c r="EW26" s="108">
        <f t="shared" si="91"/>
        <v>159252.32550139751</v>
      </c>
      <c r="EX26" s="108">
        <f t="shared" si="91"/>
        <v>159272.29363728923</v>
      </c>
      <c r="EY26" s="108">
        <f t="shared" si="91"/>
        <v>159292.26427692117</v>
      </c>
      <c r="EZ26" s="108">
        <f t="shared" si="91"/>
        <v>159312.23742060724</v>
      </c>
      <c r="FA26" s="108">
        <f t="shared" si="91"/>
        <v>148022.14131890191</v>
      </c>
      <c r="FB26" s="108">
        <f t="shared" si="92"/>
        <v>148040.7013381891</v>
      </c>
      <c r="FC26" s="108">
        <f t="shared" si="92"/>
        <v>148059.26368465732</v>
      </c>
      <c r="FD26" s="108">
        <f t="shared" si="92"/>
        <v>148077.82835859834</v>
      </c>
      <c r="FE26" s="108">
        <f t="shared" si="92"/>
        <v>148096.39536030401</v>
      </c>
    </row>
    <row r="27" spans="1:161" ht="15.75" x14ac:dyDescent="0.25">
      <c r="A27" s="47" t="s">
        <v>191</v>
      </c>
      <c r="B27" s="12">
        <f>'Urb proj of all 25 ARs '!U27</f>
        <v>170844.30074215468</v>
      </c>
      <c r="C27" s="12">
        <f>'Urb proj of all 25 ARs '!V27</f>
        <v>171961.79386412058</v>
      </c>
      <c r="D27" s="100">
        <f t="shared" si="10"/>
        <v>6.5410032240552866E-3</v>
      </c>
      <c r="E27" s="101">
        <f t="shared" si="11"/>
        <v>1.2538677742290893E-4</v>
      </c>
      <c r="F27" s="69">
        <f t="shared" si="12"/>
        <v>170865.72235846581</v>
      </c>
      <c r="G27" s="69">
        <f t="shared" si="13"/>
        <v>170887.14666076438</v>
      </c>
      <c r="H27" s="69">
        <f>G27*(1+$E$27)</f>
        <v>170908.57364938717</v>
      </c>
      <c r="I27" s="69">
        <f t="shared" ref="I27:BD27" si="103">H27*(1+$E$27)</f>
        <v>170930.00332467101</v>
      </c>
      <c r="J27" s="69">
        <f t="shared" si="103"/>
        <v>170951.43568695278</v>
      </c>
      <c r="K27" s="69">
        <f t="shared" si="103"/>
        <v>170972.8707365694</v>
      </c>
      <c r="L27" s="69">
        <f t="shared" si="103"/>
        <v>170994.30847385779</v>
      </c>
      <c r="M27" s="69">
        <f t="shared" si="103"/>
        <v>171015.74889915498</v>
      </c>
      <c r="N27" s="69">
        <f t="shared" si="103"/>
        <v>171037.19201279801</v>
      </c>
      <c r="O27" s="69">
        <f t="shared" si="103"/>
        <v>171058.63781512395</v>
      </c>
      <c r="P27" s="69">
        <f t="shared" si="103"/>
        <v>171080.08630646995</v>
      </c>
      <c r="Q27" s="69">
        <f t="shared" si="103"/>
        <v>171101.53748717316</v>
      </c>
      <c r="R27" s="69">
        <f t="shared" si="103"/>
        <v>171122.99135757078</v>
      </c>
      <c r="S27" s="69">
        <f t="shared" si="103"/>
        <v>171144.44791800008</v>
      </c>
      <c r="T27" s="69">
        <f t="shared" si="103"/>
        <v>171165.90716879835</v>
      </c>
      <c r="U27" s="69">
        <f t="shared" si="103"/>
        <v>171187.36911030291</v>
      </c>
      <c r="V27" s="69">
        <f t="shared" si="103"/>
        <v>171208.83374285116</v>
      </c>
      <c r="W27" s="69">
        <f t="shared" si="103"/>
        <v>171230.30106678052</v>
      </c>
      <c r="X27" s="69">
        <f t="shared" si="103"/>
        <v>171251.77108242843</v>
      </c>
      <c r="Y27" s="69">
        <f t="shared" si="103"/>
        <v>171273.24379013243</v>
      </c>
      <c r="Z27" s="69">
        <f t="shared" si="103"/>
        <v>171294.71919023004</v>
      </c>
      <c r="AA27" s="69">
        <f t="shared" si="103"/>
        <v>171316.19728305886</v>
      </c>
      <c r="AB27" s="69">
        <f t="shared" si="103"/>
        <v>171337.67806895653</v>
      </c>
      <c r="AC27" s="69">
        <f t="shared" si="103"/>
        <v>171359.16154826072</v>
      </c>
      <c r="AD27" s="69">
        <f t="shared" si="103"/>
        <v>171380.64772130916</v>
      </c>
      <c r="AE27" s="69">
        <f t="shared" si="103"/>
        <v>171402.13658843958</v>
      </c>
      <c r="AF27" s="69">
        <f t="shared" si="103"/>
        <v>171423.62814998982</v>
      </c>
      <c r="AG27" s="69">
        <f t="shared" si="103"/>
        <v>171445.12240629768</v>
      </c>
      <c r="AH27" s="69">
        <f t="shared" si="103"/>
        <v>171466.61935770107</v>
      </c>
      <c r="AI27" s="69">
        <f t="shared" si="103"/>
        <v>171488.11900453793</v>
      </c>
      <c r="AJ27" s="69">
        <f t="shared" si="103"/>
        <v>171509.62134714623</v>
      </c>
      <c r="AK27" s="69">
        <f t="shared" si="103"/>
        <v>171531.12638586396</v>
      </c>
      <c r="AL27" s="69">
        <f t="shared" si="103"/>
        <v>171552.6341210292</v>
      </c>
      <c r="AM27" s="69">
        <f t="shared" si="103"/>
        <v>171574.14455298005</v>
      </c>
      <c r="AN27" s="69">
        <f t="shared" si="103"/>
        <v>171595.65768205465</v>
      </c>
      <c r="AO27" s="69">
        <f t="shared" si="103"/>
        <v>171617.17350859116</v>
      </c>
      <c r="AP27" s="69">
        <f t="shared" si="103"/>
        <v>171638.69203292782</v>
      </c>
      <c r="AQ27" s="69">
        <f t="shared" si="103"/>
        <v>171660.21325540292</v>
      </c>
      <c r="AR27" s="69">
        <f t="shared" si="103"/>
        <v>171681.73717635474</v>
      </c>
      <c r="AS27" s="69">
        <f t="shared" si="103"/>
        <v>171703.26379612164</v>
      </c>
      <c r="AT27" s="69">
        <f t="shared" si="103"/>
        <v>171724.79311504203</v>
      </c>
      <c r="AU27" s="69">
        <f t="shared" si="103"/>
        <v>171746.32513345435</v>
      </c>
      <c r="AV27" s="69">
        <f t="shared" si="103"/>
        <v>171767.85985169705</v>
      </c>
      <c r="AW27" s="69">
        <f t="shared" si="103"/>
        <v>171789.39727010869</v>
      </c>
      <c r="AX27" s="69">
        <f t="shared" si="103"/>
        <v>171810.93738902782</v>
      </c>
      <c r="AY27" s="69">
        <f t="shared" si="103"/>
        <v>171832.48020879304</v>
      </c>
      <c r="AZ27" s="69">
        <f t="shared" si="103"/>
        <v>171854.02572974301</v>
      </c>
      <c r="BA27" s="69">
        <f t="shared" si="103"/>
        <v>171875.57395221642</v>
      </c>
      <c r="BB27" s="69">
        <f t="shared" si="103"/>
        <v>171897.124876552</v>
      </c>
      <c r="BC27" s="69">
        <f t="shared" si="103"/>
        <v>171918.67850308854</v>
      </c>
      <c r="BD27" s="69">
        <f t="shared" si="103"/>
        <v>171940.23483216483</v>
      </c>
      <c r="BE27" s="69">
        <f>BD27*(1+$E$27)</f>
        <v>171961.79386411977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166367.88176965457</v>
      </c>
      <c r="DG27" s="108">
        <f t="shared" si="15"/>
        <v>166388.74210221635</v>
      </c>
      <c r="DH27" s="108">
        <f t="shared" si="15"/>
        <v>166409.605050388</v>
      </c>
      <c r="DI27" s="108">
        <f t="shared" si="15"/>
        <v>166430.47061449749</v>
      </c>
      <c r="DJ27" s="108">
        <f t="shared" si="15"/>
        <v>178245.00471838532</v>
      </c>
      <c r="DK27" s="108">
        <f t="shared" si="15"/>
        <v>178267.35428511869</v>
      </c>
      <c r="DL27" s="108">
        <f t="shared" si="15"/>
        <v>178289.70665419221</v>
      </c>
      <c r="DM27" s="108">
        <f t="shared" si="15"/>
        <v>178312.06182595724</v>
      </c>
      <c r="DN27" s="108">
        <f t="shared" si="15"/>
        <v>156425.21216104837</v>
      </c>
      <c r="DO27" s="108">
        <f t="shared" si="15"/>
        <v>156444.82581430892</v>
      </c>
      <c r="DP27" s="108">
        <f t="shared" si="15"/>
        <v>156464.44192686229</v>
      </c>
      <c r="DQ27" s="108">
        <f t="shared" si="15"/>
        <v>156484.06049901678</v>
      </c>
      <c r="DR27" s="108">
        <f t="shared" si="15"/>
        <v>156503.68153108077</v>
      </c>
      <c r="DS27" s="108">
        <f t="shared" si="15"/>
        <v>162729.73516266889</v>
      </c>
      <c r="DT27" s="108">
        <f t="shared" si="15"/>
        <v>162750.13931975182</v>
      </c>
      <c r="DU27" s="108">
        <f t="shared" si="15"/>
        <v>162770.54603524625</v>
      </c>
      <c r="DV27" s="108">
        <f t="shared" si="90"/>
        <v>162790.95530947298</v>
      </c>
      <c r="DW27" s="108">
        <f t="shared" si="90"/>
        <v>156763.04649550142</v>
      </c>
      <c r="DX27" s="108">
        <f t="shared" si="90"/>
        <v>156782.70250872048</v>
      </c>
      <c r="DY27" s="108">
        <f t="shared" si="90"/>
        <v>156802.3609865437</v>
      </c>
      <c r="DZ27" s="108">
        <f t="shared" si="90"/>
        <v>156822.0219292801</v>
      </c>
      <c r="EA27" s="108">
        <f t="shared" si="90"/>
        <v>163194.58646935911</v>
      </c>
      <c r="EB27" s="108">
        <f t="shared" si="90"/>
        <v>163215.04891264936</v>
      </c>
      <c r="EC27" s="108">
        <f t="shared" si="90"/>
        <v>163235.51392165944</v>
      </c>
      <c r="ED27" s="108">
        <f t="shared" si="90"/>
        <v>163255.98149671106</v>
      </c>
      <c r="EE27" s="108">
        <f t="shared" si="90"/>
        <v>163276.45163812593</v>
      </c>
      <c r="EF27" s="108">
        <f t="shared" si="90"/>
        <v>158693.75335446981</v>
      </c>
      <c r="EG27" s="108">
        <f t="shared" si="90"/>
        <v>158713.65145280006</v>
      </c>
      <c r="EH27" s="108">
        <f t="shared" si="90"/>
        <v>158733.55204608873</v>
      </c>
      <c r="EI27" s="108">
        <f t="shared" si="90"/>
        <v>158753.45513464868</v>
      </c>
      <c r="EJ27" s="108">
        <f t="shared" si="90"/>
        <v>160830.1076594124</v>
      </c>
      <c r="EK27" s="108">
        <f t="shared" si="90"/>
        <v>160850.27362832439</v>
      </c>
      <c r="EL27" s="108">
        <f t="shared" si="91"/>
        <v>160870.44212578223</v>
      </c>
      <c r="EM27" s="108">
        <f t="shared" si="91"/>
        <v>160890.61315210297</v>
      </c>
      <c r="EN27" s="108">
        <f t="shared" si="91"/>
        <v>171849.22287277647</v>
      </c>
      <c r="EO27" s="108">
        <f t="shared" si="91"/>
        <v>171870.77049303515</v>
      </c>
      <c r="EP27" s="108">
        <f t="shared" si="91"/>
        <v>171892.32081508043</v>
      </c>
      <c r="EQ27" s="108">
        <f t="shared" si="91"/>
        <v>171913.8738392512</v>
      </c>
      <c r="ER27" s="108">
        <f t="shared" si="91"/>
        <v>171935.42956588618</v>
      </c>
      <c r="ES27" s="108">
        <f t="shared" si="91"/>
        <v>171787.71825553855</v>
      </c>
      <c r="ET27" s="108">
        <f t="shared" si="91"/>
        <v>171809.25816393146</v>
      </c>
      <c r="EU27" s="108">
        <f t="shared" si="91"/>
        <v>171830.80077314406</v>
      </c>
      <c r="EV27" s="108">
        <f t="shared" si="91"/>
        <v>171852.34608351497</v>
      </c>
      <c r="EW27" s="108">
        <f t="shared" si="91"/>
        <v>170035.51138429562</v>
      </c>
      <c r="EX27" s="108">
        <f t="shared" si="91"/>
        <v>170056.83158911558</v>
      </c>
      <c r="EY27" s="108">
        <f t="shared" si="91"/>
        <v>170078.15446720729</v>
      </c>
      <c r="EZ27" s="108">
        <f t="shared" si="91"/>
        <v>170099.48001890595</v>
      </c>
      <c r="FA27" s="108">
        <f t="shared" si="91"/>
        <v>158079.05559052061</v>
      </c>
      <c r="FB27" s="108">
        <f t="shared" si="92"/>
        <v>158098.87661387917</v>
      </c>
      <c r="FC27" s="108">
        <f t="shared" si="92"/>
        <v>158118.70012253197</v>
      </c>
      <c r="FD27" s="108">
        <f t="shared" si="92"/>
        <v>158138.52611679063</v>
      </c>
      <c r="FE27" s="108">
        <f t="shared" si="92"/>
        <v>158158.35459696682</v>
      </c>
    </row>
    <row r="28" spans="1:161" ht="15.75" x14ac:dyDescent="0.25">
      <c r="A28" s="47" t="s">
        <v>192</v>
      </c>
      <c r="B28" s="12">
        <f>'Urb proj of all 25 ARs '!U28</f>
        <v>62839.477327919805</v>
      </c>
      <c r="C28" s="12">
        <f>'Urb proj of all 25 ARs '!V28</f>
        <v>63250.510551719679</v>
      </c>
      <c r="D28" s="100">
        <f t="shared" si="10"/>
        <v>6.5410032240553048E-3</v>
      </c>
      <c r="E28" s="101">
        <f t="shared" si="11"/>
        <v>1.2538677742290893E-4</v>
      </c>
      <c r="F28" s="69">
        <f t="shared" si="12"/>
        <v>62847.356567476891</v>
      </c>
      <c r="G28" s="69">
        <f t="shared" si="13"/>
        <v>62855.236794986435</v>
      </c>
      <c r="H28" s="69">
        <f>G28*(1+$E$28)</f>
        <v>62863.118010572311</v>
      </c>
      <c r="I28" s="69">
        <f t="shared" ref="I28:BE28" si="104">H28*(1+$E$28)</f>
        <v>62871.000214358413</v>
      </c>
      <c r="J28" s="69">
        <f t="shared" si="104"/>
        <v>62878.883406468645</v>
      </c>
      <c r="K28" s="69">
        <f t="shared" si="104"/>
        <v>62886.76758702693</v>
      </c>
      <c r="L28" s="69">
        <f t="shared" si="104"/>
        <v>62894.652756157215</v>
      </c>
      <c r="M28" s="69">
        <f t="shared" si="104"/>
        <v>62902.538913983444</v>
      </c>
      <c r="N28" s="69">
        <f t="shared" si="104"/>
        <v>62910.426060629587</v>
      </c>
      <c r="O28" s="69">
        <f t="shared" si="104"/>
        <v>62918.314196219631</v>
      </c>
      <c r="P28" s="69">
        <f t="shared" si="104"/>
        <v>62926.203320877576</v>
      </c>
      <c r="Q28" s="69">
        <f t="shared" si="104"/>
        <v>62934.093434727438</v>
      </c>
      <c r="R28" s="69">
        <f t="shared" si="104"/>
        <v>62941.984537893251</v>
      </c>
      <c r="S28" s="69">
        <f t="shared" si="104"/>
        <v>62949.876630499057</v>
      </c>
      <c r="T28" s="69">
        <f t="shared" si="104"/>
        <v>62957.769712668924</v>
      </c>
      <c r="U28" s="69">
        <f t="shared" si="104"/>
        <v>62965.663784526929</v>
      </c>
      <c r="V28" s="69">
        <f t="shared" si="104"/>
        <v>62973.558846197164</v>
      </c>
      <c r="W28" s="69">
        <f t="shared" si="104"/>
        <v>62981.454897803742</v>
      </c>
      <c r="X28" s="69">
        <f t="shared" si="104"/>
        <v>62989.351939470784</v>
      </c>
      <c r="Y28" s="69">
        <f t="shared" si="104"/>
        <v>62997.249971322432</v>
      </c>
      <c r="Z28" s="69">
        <f t="shared" si="104"/>
        <v>63005.148993482842</v>
      </c>
      <c r="AA28" s="69">
        <f t="shared" si="104"/>
        <v>63013.049006076188</v>
      </c>
      <c r="AB28" s="69">
        <f t="shared" si="104"/>
        <v>63020.950009226653</v>
      </c>
      <c r="AC28" s="69">
        <f t="shared" si="104"/>
        <v>63028.85200305844</v>
      </c>
      <c r="AD28" s="69">
        <f t="shared" si="104"/>
        <v>63036.754987695771</v>
      </c>
      <c r="AE28" s="69">
        <f t="shared" si="104"/>
        <v>63044.658963262875</v>
      </c>
      <c r="AF28" s="69">
        <f t="shared" si="104"/>
        <v>63052.563929884003</v>
      </c>
      <c r="AG28" s="69">
        <f t="shared" si="104"/>
        <v>63060.469887683423</v>
      </c>
      <c r="AH28" s="69">
        <f t="shared" si="104"/>
        <v>63068.376836785414</v>
      </c>
      <c r="AI28" s="69">
        <f t="shared" si="104"/>
        <v>63076.284777314271</v>
      </c>
      <c r="AJ28" s="69">
        <f t="shared" si="104"/>
        <v>63084.193709394305</v>
      </c>
      <c r="AK28" s="69">
        <f t="shared" si="104"/>
        <v>63092.103633149847</v>
      </c>
      <c r="AL28" s="69">
        <f t="shared" si="104"/>
        <v>63100.014548705243</v>
      </c>
      <c r="AM28" s="69">
        <f t="shared" si="104"/>
        <v>63107.926456184847</v>
      </c>
      <c r="AN28" s="69">
        <f t="shared" si="104"/>
        <v>63115.839355713033</v>
      </c>
      <c r="AO28" s="69">
        <f t="shared" si="104"/>
        <v>63123.753247414184</v>
      </c>
      <c r="AP28" s="69">
        <f t="shared" si="104"/>
        <v>63131.66813141272</v>
      </c>
      <c r="AQ28" s="69">
        <f t="shared" si="104"/>
        <v>63139.584007833051</v>
      </c>
      <c r="AR28" s="69">
        <f t="shared" si="104"/>
        <v>63147.500876799619</v>
      </c>
      <c r="AS28" s="69">
        <f t="shared" si="104"/>
        <v>63155.418738436871</v>
      </c>
      <c r="AT28" s="69">
        <f t="shared" si="104"/>
        <v>63163.337592869277</v>
      </c>
      <c r="AU28" s="69">
        <f t="shared" si="104"/>
        <v>63171.257440221321</v>
      </c>
      <c r="AV28" s="69">
        <f t="shared" si="104"/>
        <v>63179.178280617503</v>
      </c>
      <c r="AW28" s="69">
        <f t="shared" si="104"/>
        <v>63187.100114182336</v>
      </c>
      <c r="AX28" s="69">
        <f t="shared" si="104"/>
        <v>63195.022941040355</v>
      </c>
      <c r="AY28" s="69">
        <f t="shared" si="104"/>
        <v>63202.946761316096</v>
      </c>
      <c r="AZ28" s="69">
        <f t="shared" si="104"/>
        <v>63210.87157513413</v>
      </c>
      <c r="BA28" s="69">
        <f t="shared" si="104"/>
        <v>63218.797382619028</v>
      </c>
      <c r="BB28" s="69">
        <f t="shared" si="104"/>
        <v>63226.724183895385</v>
      </c>
      <c r="BC28" s="69">
        <f t="shared" si="104"/>
        <v>63234.651979087808</v>
      </c>
      <c r="BD28" s="69">
        <f t="shared" si="104"/>
        <v>63242.580768320928</v>
      </c>
      <c r="BE28" s="69">
        <f t="shared" si="104"/>
        <v>63250.510551719373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54642.346504014073</v>
      </c>
      <c r="DG28" s="108">
        <f t="shared" si="15"/>
        <v>54649.197931753042</v>
      </c>
      <c r="DH28" s="108">
        <f t="shared" si="15"/>
        <v>54656.050218570446</v>
      </c>
      <c r="DI28" s="108">
        <f t="shared" si="15"/>
        <v>54662.90336457402</v>
      </c>
      <c r="DJ28" s="108">
        <f t="shared" si="15"/>
        <v>58357.654158766018</v>
      </c>
      <c r="DK28" s="108">
        <f t="shared" si="15"/>
        <v>58364.971436958942</v>
      </c>
      <c r="DL28" s="108">
        <f t="shared" si="15"/>
        <v>58372.289632641805</v>
      </c>
      <c r="DM28" s="108">
        <f t="shared" si="15"/>
        <v>58379.60874592964</v>
      </c>
      <c r="DN28" s="108">
        <f t="shared" si="15"/>
        <v>51392.751078961533</v>
      </c>
      <c r="DO28" s="108">
        <f t="shared" si="15"/>
        <v>51399.195050402224</v>
      </c>
      <c r="DP28" s="108">
        <f t="shared" si="15"/>
        <v>51405.639829831722</v>
      </c>
      <c r="DQ28" s="108">
        <f t="shared" si="15"/>
        <v>51412.085417351351</v>
      </c>
      <c r="DR28" s="108">
        <f t="shared" si="15"/>
        <v>51418.531813062422</v>
      </c>
      <c r="DS28" s="108">
        <f t="shared" si="15"/>
        <v>53493.589245053692</v>
      </c>
      <c r="DT28" s="108">
        <f t="shared" si="15"/>
        <v>53500.296633821912</v>
      </c>
      <c r="DU28" s="108">
        <f t="shared" si="15"/>
        <v>53507.004863607996</v>
      </c>
      <c r="DV28" s="108">
        <f t="shared" si="90"/>
        <v>53513.7139345174</v>
      </c>
      <c r="DW28" s="108">
        <f t="shared" si="90"/>
        <v>51680.633788775667</v>
      </c>
      <c r="DX28" s="108">
        <f t="shared" si="90"/>
        <v>51687.113856901618</v>
      </c>
      <c r="DY28" s="108">
        <f t="shared" si="90"/>
        <v>51693.594737542422</v>
      </c>
      <c r="DZ28" s="108">
        <f t="shared" si="90"/>
        <v>51700.076430799971</v>
      </c>
      <c r="EA28" s="108">
        <f t="shared" si="90"/>
        <v>54361.88532153803</v>
      </c>
      <c r="EB28" s="108">
        <f t="shared" si="90"/>
        <v>54368.701583153132</v>
      </c>
      <c r="EC28" s="108">
        <f t="shared" si="90"/>
        <v>54375.518699437314</v>
      </c>
      <c r="ED28" s="108">
        <f t="shared" si="90"/>
        <v>54382.336670497738</v>
      </c>
      <c r="EE28" s="108">
        <f t="shared" si="90"/>
        <v>54389.155496441577</v>
      </c>
      <c r="EF28" s="108">
        <f t="shared" si="90"/>
        <v>53902.162834231553</v>
      </c>
      <c r="EG28" s="108">
        <f t="shared" si="90"/>
        <v>53908.921452725459</v>
      </c>
      <c r="EH28" s="108">
        <f t="shared" si="90"/>
        <v>53915.680918660764</v>
      </c>
      <c r="EI28" s="108">
        <f t="shared" si="90"/>
        <v>53922.441232143712</v>
      </c>
      <c r="EJ28" s="108">
        <f t="shared" si="90"/>
        <v>53722.846077381706</v>
      </c>
      <c r="EK28" s="108">
        <f t="shared" si="90"/>
        <v>53729.582211925335</v>
      </c>
      <c r="EL28" s="108">
        <f t="shared" si="91"/>
        <v>53736.31919109117</v>
      </c>
      <c r="EM28" s="108">
        <f t="shared" si="91"/>
        <v>53743.057014985112</v>
      </c>
      <c r="EN28" s="108">
        <f t="shared" si="91"/>
        <v>57757.271098526173</v>
      </c>
      <c r="EO28" s="108">
        <f t="shared" si="91"/>
        <v>57764.513096621951</v>
      </c>
      <c r="EP28" s="108">
        <f t="shared" si="91"/>
        <v>57771.756002768547</v>
      </c>
      <c r="EQ28" s="108">
        <f t="shared" si="91"/>
        <v>57778.999817079799</v>
      </c>
      <c r="ER28" s="108">
        <f t="shared" si="91"/>
        <v>57786.244539669584</v>
      </c>
      <c r="ES28" s="108">
        <f t="shared" si="91"/>
        <v>57612.22495833155</v>
      </c>
      <c r="ET28" s="108">
        <f t="shared" si="91"/>
        <v>57619.44876955924</v>
      </c>
      <c r="EU28" s="108">
        <f t="shared" si="91"/>
        <v>57626.673486557338</v>
      </c>
      <c r="EV28" s="108">
        <f t="shared" si="91"/>
        <v>57633.899109439415</v>
      </c>
      <c r="EW28" s="108">
        <f t="shared" si="91"/>
        <v>57066.362512060499</v>
      </c>
      <c r="EX28" s="108">
        <f t="shared" si="91"/>
        <v>57073.517879355139</v>
      </c>
      <c r="EY28" s="108">
        <f t="shared" si="91"/>
        <v>57080.674143838216</v>
      </c>
      <c r="EZ28" s="108">
        <f t="shared" si="91"/>
        <v>57087.83130562224</v>
      </c>
      <c r="FA28" s="108">
        <f t="shared" si="91"/>
        <v>52320.045804980415</v>
      </c>
      <c r="FB28" s="108">
        <f t="shared" si="92"/>
        <v>52326.606046918518</v>
      </c>
      <c r="FC28" s="108">
        <f t="shared" si="92"/>
        <v>52333.16711142422</v>
      </c>
      <c r="FD28" s="108">
        <f t="shared" si="92"/>
        <v>52339.728998600658</v>
      </c>
      <c r="FE28" s="108">
        <f t="shared" si="92"/>
        <v>52346.291708550976</v>
      </c>
    </row>
    <row r="29" spans="1:161" s="45" customFormat="1" ht="15.75" x14ac:dyDescent="0.25">
      <c r="A29" s="67" t="s">
        <v>95</v>
      </c>
      <c r="B29" s="74">
        <f>SUM(B4:B28)</f>
        <v>2892911.4424722786</v>
      </c>
      <c r="C29" s="74">
        <f>SUM(C4:C28)</f>
        <v>2911833.9855443961</v>
      </c>
      <c r="D29" s="102"/>
      <c r="E29" s="103"/>
      <c r="F29" s="29">
        <f>SUM(F4:F28)</f>
        <v>2893274.1753154201</v>
      </c>
      <c r="G29" s="29">
        <f t="shared" ref="G29:BE29" si="105">SUM(G4:G28)</f>
        <v>2893636.9536404638</v>
      </c>
      <c r="H29" s="29">
        <f t="shared" si="105"/>
        <v>2893999.7774531129</v>
      </c>
      <c r="I29" s="29">
        <f t="shared" si="105"/>
        <v>2894362.6467590705</v>
      </c>
      <c r="J29" s="29">
        <f t="shared" si="105"/>
        <v>2894725.5615640408</v>
      </c>
      <c r="K29" s="29">
        <f t="shared" si="105"/>
        <v>2895088.5218737288</v>
      </c>
      <c r="L29" s="29">
        <f t="shared" si="105"/>
        <v>2895451.5276938407</v>
      </c>
      <c r="M29" s="29">
        <f t="shared" si="105"/>
        <v>2895814.5790300826</v>
      </c>
      <c r="N29" s="29">
        <f t="shared" si="105"/>
        <v>2896177.6758881616</v>
      </c>
      <c r="O29" s="29">
        <f t="shared" si="105"/>
        <v>2896540.8182737851</v>
      </c>
      <c r="P29" s="29">
        <f t="shared" si="105"/>
        <v>2896904.0061926623</v>
      </c>
      <c r="Q29" s="29">
        <f t="shared" si="105"/>
        <v>2897267.2396505014</v>
      </c>
      <c r="R29" s="29">
        <f t="shared" si="105"/>
        <v>2897630.5186530156</v>
      </c>
      <c r="S29" s="29">
        <f t="shared" si="105"/>
        <v>2897993.8432059116</v>
      </c>
      <c r="T29" s="29">
        <f t="shared" si="105"/>
        <v>2898357.213314902</v>
      </c>
      <c r="U29" s="29">
        <f t="shared" si="105"/>
        <v>2898720.6289857002</v>
      </c>
      <c r="V29" s="29">
        <f t="shared" si="105"/>
        <v>2899084.0902240174</v>
      </c>
      <c r="W29" s="29">
        <f t="shared" si="105"/>
        <v>2899447.5970355696</v>
      </c>
      <c r="X29" s="29">
        <f t="shared" si="105"/>
        <v>2899811.1494260677</v>
      </c>
      <c r="Y29" s="29">
        <f t="shared" si="105"/>
        <v>2900174.7474012291</v>
      </c>
      <c r="Z29" s="29">
        <f t="shared" si="105"/>
        <v>2900538.3909667698</v>
      </c>
      <c r="AA29" s="29">
        <f t="shared" si="105"/>
        <v>2900902.0801284034</v>
      </c>
      <c r="AB29" s="29">
        <f t="shared" si="105"/>
        <v>2901265.814891851</v>
      </c>
      <c r="AC29" s="29">
        <f t="shared" si="105"/>
        <v>2901629.5952628274</v>
      </c>
      <c r="AD29" s="29">
        <f t="shared" si="105"/>
        <v>2901993.4212470525</v>
      </c>
      <c r="AE29" s="29">
        <f t="shared" si="105"/>
        <v>2902357.2928502457</v>
      </c>
      <c r="AF29" s="29">
        <f t="shared" si="105"/>
        <v>2902721.2100781258</v>
      </c>
      <c r="AG29" s="29">
        <f t="shared" si="105"/>
        <v>2903085.1729364148</v>
      </c>
      <c r="AH29" s="29">
        <f t="shared" si="105"/>
        <v>2903449.1814308329</v>
      </c>
      <c r="AI29" s="29">
        <f t="shared" si="105"/>
        <v>2903813.2355671041</v>
      </c>
      <c r="AJ29" s="29">
        <f t="shared" si="105"/>
        <v>2904177.3353509498</v>
      </c>
      <c r="AK29" s="29">
        <f t="shared" si="105"/>
        <v>2904541.4807880935</v>
      </c>
      <c r="AL29" s="29">
        <f t="shared" si="105"/>
        <v>2904905.6718842611</v>
      </c>
      <c r="AM29" s="29">
        <f t="shared" si="105"/>
        <v>2905269.9086451759</v>
      </c>
      <c r="AN29" s="29">
        <f t="shared" si="105"/>
        <v>2905634.1910765646</v>
      </c>
      <c r="AO29" s="29">
        <f t="shared" si="105"/>
        <v>2905998.519184154</v>
      </c>
      <c r="AP29" s="29">
        <f t="shared" si="105"/>
        <v>2906362.8929736698</v>
      </c>
      <c r="AQ29" s="29">
        <f t="shared" si="105"/>
        <v>2906727.312450842</v>
      </c>
      <c r="AR29" s="29">
        <f t="shared" si="105"/>
        <v>2907091.7776213973</v>
      </c>
      <c r="AS29" s="29">
        <f t="shared" si="105"/>
        <v>2907456.2884910651</v>
      </c>
      <c r="AT29" s="29">
        <f t="shared" si="105"/>
        <v>2907820.845065577</v>
      </c>
      <c r="AU29" s="29">
        <f t="shared" si="105"/>
        <v>2908185.4473506636</v>
      </c>
      <c r="AV29" s="29">
        <f t="shared" si="105"/>
        <v>2908550.0953520546</v>
      </c>
      <c r="AW29" s="29">
        <f t="shared" si="105"/>
        <v>2908914.7890754836</v>
      </c>
      <c r="AX29" s="29">
        <f t="shared" si="105"/>
        <v>2909279.5285266843</v>
      </c>
      <c r="AY29" s="29">
        <f t="shared" si="105"/>
        <v>2909644.313711389</v>
      </c>
      <c r="AZ29" s="29">
        <f t="shared" si="105"/>
        <v>2910009.1446353314</v>
      </c>
      <c r="BA29" s="29">
        <f t="shared" si="105"/>
        <v>2910374.0213042488</v>
      </c>
      <c r="BB29" s="29">
        <f t="shared" si="105"/>
        <v>2910738.9437238751</v>
      </c>
      <c r="BC29" s="29">
        <f t="shared" si="105"/>
        <v>2911103.911899949</v>
      </c>
      <c r="BD29" s="29">
        <f t="shared" si="105"/>
        <v>2911468.9258382046</v>
      </c>
      <c r="BE29" s="29">
        <f t="shared" si="105"/>
        <v>2911833.9855443826</v>
      </c>
      <c r="DB29" s="178" t="s">
        <v>117</v>
      </c>
      <c r="DC29" s="178"/>
      <c r="DD29" s="178"/>
      <c r="DE29" s="178"/>
      <c r="DF29" s="135">
        <f>SUM(DF4:DF15)</f>
        <v>1172692.4009158767</v>
      </c>
      <c r="DG29" s="135">
        <f t="shared" ref="DG29:FE29" si="106">SUM(DG4:DG15)</f>
        <v>1172839.4410369359</v>
      </c>
      <c r="DH29" s="135">
        <f t="shared" si="106"/>
        <v>1172986.4995948821</v>
      </c>
      <c r="DI29" s="135">
        <f t="shared" si="106"/>
        <v>1173133.5765920267</v>
      </c>
      <c r="DJ29" s="135">
        <f t="shared" si="106"/>
        <v>1311458.8210549389</v>
      </c>
      <c r="DK29" s="135">
        <f t="shared" si="106"/>
        <v>1311623.2606502338</v>
      </c>
      <c r="DL29" s="135">
        <f t="shared" si="106"/>
        <v>1311787.7208640794</v>
      </c>
      <c r="DM29" s="135">
        <f t="shared" si="106"/>
        <v>1311952.201699062</v>
      </c>
      <c r="DN29" s="135">
        <f t="shared" si="106"/>
        <v>1158685.80754919</v>
      </c>
      <c r="DO29" s="135">
        <f t="shared" si="106"/>
        <v>1158831.091428644</v>
      </c>
      <c r="DP29" s="135">
        <f t="shared" si="106"/>
        <v>1158976.393524776</v>
      </c>
      <c r="DQ29" s="135">
        <f t="shared" si="106"/>
        <v>1159121.7138398692</v>
      </c>
      <c r="DR29" s="135">
        <f t="shared" si="106"/>
        <v>1159267.0523762088</v>
      </c>
      <c r="DS29" s="135">
        <f t="shared" si="106"/>
        <v>1203780.6684598939</v>
      </c>
      <c r="DT29" s="135">
        <f t="shared" si="106"/>
        <v>1203931.606638636</v>
      </c>
      <c r="DU29" s="135">
        <f t="shared" si="106"/>
        <v>1204082.5637430302</v>
      </c>
      <c r="DV29" s="135">
        <f t="shared" si="106"/>
        <v>1204233.5397754489</v>
      </c>
      <c r="DW29" s="135">
        <f t="shared" si="106"/>
        <v>1202008.0235422971</v>
      </c>
      <c r="DX29" s="135">
        <f t="shared" si="106"/>
        <v>1202158.7394548054</v>
      </c>
      <c r="DY29" s="135">
        <f t="shared" si="106"/>
        <v>1202309.4742650965</v>
      </c>
      <c r="DZ29" s="135">
        <f t="shared" si="106"/>
        <v>1202460.2279755394</v>
      </c>
      <c r="EA29" s="135">
        <f t="shared" si="106"/>
        <v>1251260.2501216761</v>
      </c>
      <c r="EB29" s="135">
        <f t="shared" si="106"/>
        <v>1251417.1416121561</v>
      </c>
      <c r="EC29" s="135">
        <f t="shared" si="106"/>
        <v>1251574.0527747548</v>
      </c>
      <c r="ED29" s="135">
        <f t="shared" si="106"/>
        <v>1251730.9836119385</v>
      </c>
      <c r="EE29" s="135">
        <f t="shared" si="106"/>
        <v>1251887.9341261738</v>
      </c>
      <c r="EF29" s="135">
        <f t="shared" si="106"/>
        <v>1266371.6020983378</v>
      </c>
      <c r="EG29" s="135">
        <f t="shared" si="106"/>
        <v>1266530.3883525447</v>
      </c>
      <c r="EH29" s="135">
        <f t="shared" si="106"/>
        <v>1266689.1945164485</v>
      </c>
      <c r="EI29" s="135">
        <f t="shared" si="106"/>
        <v>1266848.0205925456</v>
      </c>
      <c r="EJ29" s="135">
        <f t="shared" si="106"/>
        <v>1300380.2621442347</v>
      </c>
      <c r="EK29" s="135">
        <f t="shared" si="106"/>
        <v>1300543.3126347293</v>
      </c>
      <c r="EL29" s="135">
        <f t="shared" si="106"/>
        <v>1300706.3835695994</v>
      </c>
      <c r="EM29" s="135">
        <f t="shared" si="106"/>
        <v>1300869.4749514088</v>
      </c>
      <c r="EN29" s="135">
        <f t="shared" si="106"/>
        <v>1405846.6281928807</v>
      </c>
      <c r="EO29" s="135">
        <f t="shared" si="106"/>
        <v>1406022.9027711407</v>
      </c>
      <c r="EP29" s="135">
        <f t="shared" si="106"/>
        <v>1406199.1994519022</v>
      </c>
      <c r="EQ29" s="135">
        <f t="shared" si="106"/>
        <v>1406375.5182379361</v>
      </c>
      <c r="ER29" s="135">
        <f t="shared" si="106"/>
        <v>1406551.859132014</v>
      </c>
      <c r="ES29" s="135">
        <f t="shared" si="106"/>
        <v>1339455.2396679218</v>
      </c>
      <c r="ET29" s="135">
        <f t="shared" si="106"/>
        <v>1339623.1896439258</v>
      </c>
      <c r="EU29" s="135">
        <f t="shared" si="106"/>
        <v>1339791.1606786358</v>
      </c>
      <c r="EV29" s="135">
        <f t="shared" si="106"/>
        <v>1339959.1527746937</v>
      </c>
      <c r="EW29" s="135">
        <f t="shared" si="106"/>
        <v>1302447.7031210614</v>
      </c>
      <c r="EX29" s="135">
        <f t="shared" si="106"/>
        <v>1302611.0128413178</v>
      </c>
      <c r="EY29" s="135">
        <f t="shared" si="106"/>
        <v>1302774.3430384537</v>
      </c>
      <c r="EZ29" s="135">
        <f t="shared" si="106"/>
        <v>1302937.6937150361</v>
      </c>
      <c r="FA29" s="135">
        <f t="shared" si="106"/>
        <v>1168048.9844531517</v>
      </c>
      <c r="FB29" s="135">
        <f t="shared" si="106"/>
        <v>1168195.4423511848</v>
      </c>
      <c r="FC29" s="135">
        <f t="shared" si="106"/>
        <v>1168341.9186131009</v>
      </c>
      <c r="FD29" s="135">
        <f t="shared" si="106"/>
        <v>1168488.4132412041</v>
      </c>
      <c r="FE29" s="135">
        <f t="shared" si="106"/>
        <v>1168634.9262377967</v>
      </c>
    </row>
    <row r="30" spans="1:161" x14ac:dyDescent="0.25">
      <c r="B30" s="167" t="s">
        <v>251</v>
      </c>
      <c r="C30" s="167"/>
      <c r="D30" s="167"/>
      <c r="E30" s="167"/>
      <c r="F30" s="137">
        <f>SUM(F4:F15)</f>
        <v>848308.72364527918</v>
      </c>
      <c r="G30" s="137">
        <f t="shared" ref="G30:BE30" si="107">SUM(G4:G15)</f>
        <v>848415.09034239664</v>
      </c>
      <c r="H30" s="137">
        <f t="shared" si="107"/>
        <v>848521.47037649166</v>
      </c>
      <c r="I30" s="137">
        <f t="shared" si="107"/>
        <v>848627.86374923622</v>
      </c>
      <c r="J30" s="137">
        <f t="shared" si="107"/>
        <v>848734.27046230307</v>
      </c>
      <c r="K30" s="137">
        <f t="shared" si="107"/>
        <v>848840.69051736477</v>
      </c>
      <c r="L30" s="137">
        <f t="shared" si="107"/>
        <v>848947.12391609419</v>
      </c>
      <c r="M30" s="137">
        <f t="shared" si="107"/>
        <v>849053.57066016458</v>
      </c>
      <c r="N30" s="137">
        <f t="shared" si="107"/>
        <v>849160.03075124894</v>
      </c>
      <c r="O30" s="137">
        <f t="shared" si="107"/>
        <v>849266.5041910212</v>
      </c>
      <c r="P30" s="137">
        <f t="shared" si="107"/>
        <v>849372.99098115484</v>
      </c>
      <c r="Q30" s="137">
        <f t="shared" si="107"/>
        <v>849479.49112332403</v>
      </c>
      <c r="R30" s="137">
        <f t="shared" si="107"/>
        <v>849586.00461920281</v>
      </c>
      <c r="S30" s="137">
        <f t="shared" si="107"/>
        <v>849692.53147046571</v>
      </c>
      <c r="T30" s="137">
        <f t="shared" si="107"/>
        <v>849799.07167878712</v>
      </c>
      <c r="U30" s="137">
        <f t="shared" si="107"/>
        <v>849905.62524584169</v>
      </c>
      <c r="V30" s="137">
        <f t="shared" si="107"/>
        <v>850012.19217330497</v>
      </c>
      <c r="W30" s="137">
        <f t="shared" si="107"/>
        <v>850118.77246285195</v>
      </c>
      <c r="X30" s="137">
        <f t="shared" si="107"/>
        <v>850225.36611615762</v>
      </c>
      <c r="Y30" s="137">
        <f t="shared" si="107"/>
        <v>850331.97313489823</v>
      </c>
      <c r="Z30" s="137">
        <f t="shared" si="107"/>
        <v>850438.59352074924</v>
      </c>
      <c r="AA30" s="137">
        <f t="shared" si="107"/>
        <v>850545.22727538669</v>
      </c>
      <c r="AB30" s="137">
        <f t="shared" si="107"/>
        <v>850651.87440048729</v>
      </c>
      <c r="AC30" s="137">
        <f t="shared" si="107"/>
        <v>850758.53489772719</v>
      </c>
      <c r="AD30" s="137">
        <f t="shared" si="107"/>
        <v>850865.20876878302</v>
      </c>
      <c r="AE30" s="137">
        <f t="shared" si="107"/>
        <v>850971.89601533173</v>
      </c>
      <c r="AF30" s="137">
        <f t="shared" si="107"/>
        <v>851078.59663905064</v>
      </c>
      <c r="AG30" s="137">
        <f t="shared" si="107"/>
        <v>851185.31064161682</v>
      </c>
      <c r="AH30" s="137">
        <f t="shared" si="107"/>
        <v>851292.03802470781</v>
      </c>
      <c r="AI30" s="137">
        <f t="shared" si="107"/>
        <v>851398.77879000152</v>
      </c>
      <c r="AJ30" s="137">
        <f t="shared" si="107"/>
        <v>851505.53293917608</v>
      </c>
      <c r="AK30" s="137">
        <f t="shared" si="107"/>
        <v>851612.30047390889</v>
      </c>
      <c r="AL30" s="137">
        <f t="shared" si="107"/>
        <v>851719.08139587892</v>
      </c>
      <c r="AM30" s="137">
        <f t="shared" si="107"/>
        <v>851825.87570676487</v>
      </c>
      <c r="AN30" s="137">
        <f t="shared" si="107"/>
        <v>851932.68340824521</v>
      </c>
      <c r="AO30" s="137">
        <f t="shared" si="107"/>
        <v>852039.50450199924</v>
      </c>
      <c r="AP30" s="137">
        <f t="shared" si="107"/>
        <v>852146.33898970555</v>
      </c>
      <c r="AQ30" s="137">
        <f t="shared" si="107"/>
        <v>852253.18687304424</v>
      </c>
      <c r="AR30" s="137">
        <f t="shared" si="107"/>
        <v>852360.04815369449</v>
      </c>
      <c r="AS30" s="137">
        <f t="shared" si="107"/>
        <v>852466.92283333652</v>
      </c>
      <c r="AT30" s="137">
        <f t="shared" si="107"/>
        <v>852573.8109136502</v>
      </c>
      <c r="AU30" s="137">
        <f t="shared" si="107"/>
        <v>852680.71239631588</v>
      </c>
      <c r="AV30" s="137">
        <f t="shared" si="107"/>
        <v>852787.62728301401</v>
      </c>
      <c r="AW30" s="137">
        <f t="shared" si="107"/>
        <v>852894.55557542515</v>
      </c>
      <c r="AX30" s="137">
        <f t="shared" si="107"/>
        <v>853001.49727523024</v>
      </c>
      <c r="AY30" s="137">
        <f t="shared" si="107"/>
        <v>853108.45238411042</v>
      </c>
      <c r="AZ30" s="137">
        <f t="shared" si="107"/>
        <v>853215.42090374709</v>
      </c>
      <c r="BA30" s="137">
        <f t="shared" si="107"/>
        <v>853322.40283582185</v>
      </c>
      <c r="BB30" s="137">
        <f t="shared" si="107"/>
        <v>853429.39818201622</v>
      </c>
      <c r="BC30" s="137">
        <f t="shared" si="107"/>
        <v>853536.40694401239</v>
      </c>
      <c r="BD30" s="137">
        <f t="shared" si="107"/>
        <v>853643.42912349221</v>
      </c>
      <c r="BE30" s="137">
        <f t="shared" si="107"/>
        <v>853750.46472213801</v>
      </c>
      <c r="DB30" s="178" t="s">
        <v>118</v>
      </c>
      <c r="DC30" s="178"/>
      <c r="DD30" s="178"/>
      <c r="DE30" s="178"/>
      <c r="DF30" s="109">
        <f>SUM(DF16:DF28)</f>
        <v>2063670.4271814602</v>
      </c>
      <c r="DG30" s="109">
        <f t="shared" ref="DG30:FE30" si="108">SUM(DG16:DG28)</f>
        <v>2063929.1841659877</v>
      </c>
      <c r="DH30" s="109">
        <f t="shared" si="108"/>
        <v>2064187.9735952194</v>
      </c>
      <c r="DI30" s="109">
        <f t="shared" si="108"/>
        <v>2064446.7954732236</v>
      </c>
      <c r="DJ30" s="109">
        <f t="shared" si="108"/>
        <v>2248926.1394107426</v>
      </c>
      <c r="DK30" s="109">
        <f t="shared" si="108"/>
        <v>2249208.1250120252</v>
      </c>
      <c r="DL30" s="109">
        <f t="shared" si="108"/>
        <v>2249490.1459705741</v>
      </c>
      <c r="DM30" s="109">
        <f t="shared" si="108"/>
        <v>2249772.2022908218</v>
      </c>
      <c r="DN30" s="109">
        <f t="shared" si="108"/>
        <v>1983393.9776154682</v>
      </c>
      <c r="DO30" s="109">
        <f t="shared" si="108"/>
        <v>1983642.6689946812</v>
      </c>
      <c r="DP30" s="109">
        <f t="shared" si="108"/>
        <v>1983891.3915565051</v>
      </c>
      <c r="DQ30" s="109">
        <f t="shared" si="108"/>
        <v>1984140.1453048496</v>
      </c>
      <c r="DR30" s="109">
        <f t="shared" si="108"/>
        <v>1984388.9302436248</v>
      </c>
      <c r="DS30" s="109">
        <f t="shared" si="108"/>
        <v>2042494.4283313712</v>
      </c>
      <c r="DT30" s="109">
        <f t="shared" si="108"/>
        <v>2042750.5301256438</v>
      </c>
      <c r="DU30" s="109">
        <f t="shared" si="108"/>
        <v>2043006.6640316953</v>
      </c>
      <c r="DV30" s="109">
        <f t="shared" si="108"/>
        <v>2043262.8300535518</v>
      </c>
      <c r="DW30" s="109">
        <f t="shared" si="108"/>
        <v>2021954.12235488</v>
      </c>
      <c r="DX30" s="109">
        <f t="shared" si="108"/>
        <v>2022207.6486663793</v>
      </c>
      <c r="DY30" s="109">
        <f t="shared" si="108"/>
        <v>2022461.2067667251</v>
      </c>
      <c r="DZ30" s="109">
        <f t="shared" si="108"/>
        <v>2022714.7966599048</v>
      </c>
      <c r="EA30" s="109">
        <f t="shared" si="108"/>
        <v>2105485.0126537369</v>
      </c>
      <c r="EB30" s="109">
        <f t="shared" si="108"/>
        <v>2105749.0126343858</v>
      </c>
      <c r="EC30" s="109">
        <f t="shared" si="108"/>
        <v>2106013.0457171416</v>
      </c>
      <c r="ED30" s="109">
        <f t="shared" si="108"/>
        <v>2106277.1119061545</v>
      </c>
      <c r="EE30" s="109">
        <f t="shared" si="108"/>
        <v>2106541.2112055765</v>
      </c>
      <c r="EF30" s="109">
        <f t="shared" si="108"/>
        <v>2073119.0602681653</v>
      </c>
      <c r="EG30" s="109">
        <f t="shared" si="108"/>
        <v>2073379.0019863467</v>
      </c>
      <c r="EH30" s="109">
        <f t="shared" si="108"/>
        <v>2073638.9762977818</v>
      </c>
      <c r="EI30" s="109">
        <f t="shared" si="108"/>
        <v>2073898.983206558</v>
      </c>
      <c r="EJ30" s="109">
        <f t="shared" si="108"/>
        <v>2106187.1873512538</v>
      </c>
      <c r="EK30" s="109">
        <f t="shared" si="108"/>
        <v>2106451.2753753252</v>
      </c>
      <c r="EL30" s="109">
        <f t="shared" si="108"/>
        <v>2106715.3965125429</v>
      </c>
      <c r="EM30" s="109">
        <f t="shared" si="108"/>
        <v>2106979.550767059</v>
      </c>
      <c r="EN30" s="109">
        <f t="shared" si="108"/>
        <v>2261706.5765277464</v>
      </c>
      <c r="EO30" s="109">
        <f t="shared" si="108"/>
        <v>2261990.1646268531</v>
      </c>
      <c r="EP30" s="109">
        <f t="shared" si="108"/>
        <v>2262273.7882841583</v>
      </c>
      <c r="EQ30" s="109">
        <f t="shared" si="108"/>
        <v>2262557.4475041199</v>
      </c>
      <c r="ER30" s="109">
        <f t="shared" si="108"/>
        <v>2262841.1422911966</v>
      </c>
      <c r="ES30" s="109">
        <f t="shared" si="108"/>
        <v>2193195.9709894643</v>
      </c>
      <c r="ET30" s="109">
        <f t="shared" si="108"/>
        <v>2193470.968764524</v>
      </c>
      <c r="EU30" s="109">
        <f t="shared" si="108"/>
        <v>2193746.0010206681</v>
      </c>
      <c r="EV30" s="109">
        <f t="shared" si="108"/>
        <v>2194021.0677622203</v>
      </c>
      <c r="EW30" s="109">
        <f t="shared" si="108"/>
        <v>2163423.07165134</v>
      </c>
      <c r="EX30" s="109">
        <f t="shared" si="108"/>
        <v>2163694.3362984969</v>
      </c>
      <c r="EY30" s="109">
        <f t="shared" si="108"/>
        <v>2163965.6349586532</v>
      </c>
      <c r="EZ30" s="109">
        <f t="shared" si="108"/>
        <v>2164236.9676360744</v>
      </c>
      <c r="FA30" s="109">
        <f t="shared" si="108"/>
        <v>2008507.2477045453</v>
      </c>
      <c r="FB30" s="109">
        <f t="shared" si="108"/>
        <v>2008759.0879557657</v>
      </c>
      <c r="FC30" s="109">
        <f t="shared" si="108"/>
        <v>2009010.9597844232</v>
      </c>
      <c r="FD30" s="109">
        <f t="shared" si="108"/>
        <v>2009262.8631944782</v>
      </c>
      <c r="FE30" s="109">
        <f t="shared" si="108"/>
        <v>2009514.7981898894</v>
      </c>
    </row>
    <row r="31" spans="1:161" x14ac:dyDescent="0.25">
      <c r="B31" s="167" t="s">
        <v>252</v>
      </c>
      <c r="C31" s="167"/>
      <c r="D31" s="167"/>
      <c r="E31" s="167"/>
      <c r="F31" s="137">
        <f>SUM(F16:F28)</f>
        <v>2044965.4516701417</v>
      </c>
      <c r="G31" s="137">
        <f t="shared" ref="G31:BE31" si="109">SUM(G16:G28)</f>
        <v>2045221.8632980676</v>
      </c>
      <c r="H31" s="137">
        <f t="shared" si="109"/>
        <v>2045478.3070766209</v>
      </c>
      <c r="I31" s="137">
        <f t="shared" si="109"/>
        <v>2045734.7830098339</v>
      </c>
      <c r="J31" s="137">
        <f t="shared" si="109"/>
        <v>2045991.2911017379</v>
      </c>
      <c r="K31" s="137">
        <f t="shared" si="109"/>
        <v>2046247.8313563643</v>
      </c>
      <c r="L31" s="137">
        <f t="shared" si="109"/>
        <v>2046504.4037777465</v>
      </c>
      <c r="M31" s="137">
        <f t="shared" si="109"/>
        <v>2046761.008369918</v>
      </c>
      <c r="N31" s="137">
        <f t="shared" si="109"/>
        <v>2047017.6451369121</v>
      </c>
      <c r="O31" s="137">
        <f t="shared" si="109"/>
        <v>2047274.3140827636</v>
      </c>
      <c r="P31" s="137">
        <f t="shared" si="109"/>
        <v>2047531.0152115072</v>
      </c>
      <c r="Q31" s="137">
        <f t="shared" si="109"/>
        <v>2047787.7485271781</v>
      </c>
      <c r="R31" s="137">
        <f t="shared" si="109"/>
        <v>2048044.5140338119</v>
      </c>
      <c r="S31" s="137">
        <f t="shared" si="109"/>
        <v>2048301.3117354454</v>
      </c>
      <c r="T31" s="137">
        <f t="shared" si="109"/>
        <v>2048558.141636115</v>
      </c>
      <c r="U31" s="137">
        <f t="shared" si="109"/>
        <v>2048815.0037398583</v>
      </c>
      <c r="V31" s="137">
        <f t="shared" si="109"/>
        <v>2049071.8980507131</v>
      </c>
      <c r="W31" s="137">
        <f t="shared" si="109"/>
        <v>2049328.8245727173</v>
      </c>
      <c r="X31" s="137">
        <f t="shared" si="109"/>
        <v>2049585.78330991</v>
      </c>
      <c r="Y31" s="137">
        <f t="shared" si="109"/>
        <v>2049842.7742663312</v>
      </c>
      <c r="Z31" s="137">
        <f t="shared" si="109"/>
        <v>2050099.7974460204</v>
      </c>
      <c r="AA31" s="137">
        <f t="shared" si="109"/>
        <v>2050356.8528530176</v>
      </c>
      <c r="AB31" s="137">
        <f t="shared" si="109"/>
        <v>2050613.9404913634</v>
      </c>
      <c r="AC31" s="137">
        <f t="shared" si="109"/>
        <v>2050871.0603651004</v>
      </c>
      <c r="AD31" s="137">
        <f t="shared" si="109"/>
        <v>2051128.2124782694</v>
      </c>
      <c r="AE31" s="137">
        <f t="shared" si="109"/>
        <v>2051385.3968349132</v>
      </c>
      <c r="AF31" s="137">
        <f t="shared" si="109"/>
        <v>2051642.613439075</v>
      </c>
      <c r="AG31" s="137">
        <f t="shared" si="109"/>
        <v>2051899.8622947973</v>
      </c>
      <c r="AH31" s="137">
        <f t="shared" si="109"/>
        <v>2052157.143406125</v>
      </c>
      <c r="AI31" s="137">
        <f t="shared" si="109"/>
        <v>2052414.4567771025</v>
      </c>
      <c r="AJ31" s="137">
        <f t="shared" si="109"/>
        <v>2052671.8024117735</v>
      </c>
      <c r="AK31" s="137">
        <f t="shared" si="109"/>
        <v>2052929.1803141849</v>
      </c>
      <c r="AL31" s="137">
        <f t="shared" si="109"/>
        <v>2053186.5904883817</v>
      </c>
      <c r="AM31" s="137">
        <f t="shared" si="109"/>
        <v>2053444.0329384112</v>
      </c>
      <c r="AN31" s="137">
        <f t="shared" si="109"/>
        <v>2053701.5076683199</v>
      </c>
      <c r="AO31" s="137">
        <f t="shared" si="109"/>
        <v>2053959.0146821549</v>
      </c>
      <c r="AP31" s="137">
        <f t="shared" si="109"/>
        <v>2054216.5539839645</v>
      </c>
      <c r="AQ31" s="137">
        <f t="shared" si="109"/>
        <v>2054474.1255777976</v>
      </c>
      <c r="AR31" s="137">
        <f t="shared" si="109"/>
        <v>2054731.7294677023</v>
      </c>
      <c r="AS31" s="137">
        <f t="shared" si="109"/>
        <v>2054989.3656577289</v>
      </c>
      <c r="AT31" s="137">
        <f t="shared" si="109"/>
        <v>2055247.0341519269</v>
      </c>
      <c r="AU31" s="137">
        <f t="shared" si="109"/>
        <v>2055504.7349543474</v>
      </c>
      <c r="AV31" s="137">
        <f t="shared" si="109"/>
        <v>2055762.4680690407</v>
      </c>
      <c r="AW31" s="137">
        <f t="shared" si="109"/>
        <v>2056020.233500059</v>
      </c>
      <c r="AX31" s="137">
        <f t="shared" si="109"/>
        <v>2056278.0312514538</v>
      </c>
      <c r="AY31" s="137">
        <f t="shared" si="109"/>
        <v>2056535.8613272782</v>
      </c>
      <c r="AZ31" s="137">
        <f t="shared" si="109"/>
        <v>2056793.7237315848</v>
      </c>
      <c r="BA31" s="137">
        <f t="shared" si="109"/>
        <v>2057051.6184684269</v>
      </c>
      <c r="BB31" s="137">
        <f t="shared" si="109"/>
        <v>2057309.5455418592</v>
      </c>
      <c r="BC31" s="137">
        <f t="shared" si="109"/>
        <v>2057567.5049559362</v>
      </c>
      <c r="BD31" s="137">
        <f t="shared" si="109"/>
        <v>2057825.4967147126</v>
      </c>
      <c r="BE31" s="137">
        <f t="shared" si="109"/>
        <v>2058083.5208222445</v>
      </c>
    </row>
    <row r="32" spans="1:161" x14ac:dyDescent="0.25">
      <c r="F32" s="72">
        <f>SUM(F30:F31)</f>
        <v>2893274.1753154211</v>
      </c>
      <c r="G32" s="72">
        <f t="shared" ref="G32:BE32" si="110">SUM(G30:G31)</f>
        <v>2893636.9536404642</v>
      </c>
      <c r="H32" s="72">
        <f t="shared" si="110"/>
        <v>2893999.7774531124</v>
      </c>
      <c r="I32" s="72">
        <f t="shared" si="110"/>
        <v>2894362.64675907</v>
      </c>
      <c r="J32" s="72">
        <f t="shared" si="110"/>
        <v>2894725.5615640408</v>
      </c>
      <c r="K32" s="72">
        <f t="shared" si="110"/>
        <v>2895088.5218737293</v>
      </c>
      <c r="L32" s="72">
        <f t="shared" si="110"/>
        <v>2895451.5276938407</v>
      </c>
      <c r="M32" s="72">
        <f t="shared" si="110"/>
        <v>2895814.5790300826</v>
      </c>
      <c r="N32" s="72">
        <f t="shared" si="110"/>
        <v>2896177.6758881612</v>
      </c>
      <c r="O32" s="72">
        <f t="shared" si="110"/>
        <v>2896540.8182737846</v>
      </c>
      <c r="P32" s="72">
        <f t="shared" si="110"/>
        <v>2896904.0061926618</v>
      </c>
      <c r="Q32" s="72">
        <f t="shared" si="110"/>
        <v>2897267.2396505019</v>
      </c>
      <c r="R32" s="72">
        <f t="shared" si="110"/>
        <v>2897630.5186530147</v>
      </c>
      <c r="S32" s="72">
        <f t="shared" si="110"/>
        <v>2897993.8432059111</v>
      </c>
      <c r="T32" s="72">
        <f t="shared" si="110"/>
        <v>2898357.213314902</v>
      </c>
      <c r="U32" s="72">
        <f t="shared" si="110"/>
        <v>2898720.6289857002</v>
      </c>
      <c r="V32" s="72">
        <f t="shared" si="110"/>
        <v>2899084.0902240183</v>
      </c>
      <c r="W32" s="72">
        <f t="shared" si="110"/>
        <v>2899447.5970355691</v>
      </c>
      <c r="X32" s="72">
        <f t="shared" si="110"/>
        <v>2899811.1494260677</v>
      </c>
      <c r="Y32" s="72">
        <f t="shared" si="110"/>
        <v>2900174.7474012296</v>
      </c>
      <c r="Z32" s="72">
        <f t="shared" si="110"/>
        <v>2900538.3909667698</v>
      </c>
      <c r="AA32" s="72">
        <f t="shared" si="110"/>
        <v>2900902.0801284043</v>
      </c>
      <c r="AB32" s="72">
        <f t="shared" si="110"/>
        <v>2901265.8148918506</v>
      </c>
      <c r="AC32" s="72">
        <f t="shared" si="110"/>
        <v>2901629.5952628274</v>
      </c>
      <c r="AD32" s="72">
        <f t="shared" si="110"/>
        <v>2901993.4212470525</v>
      </c>
      <c r="AE32" s="72">
        <f t="shared" si="110"/>
        <v>2902357.2928502448</v>
      </c>
      <c r="AF32" s="72">
        <f t="shared" si="110"/>
        <v>2902721.2100781258</v>
      </c>
      <c r="AG32" s="72">
        <f t="shared" si="110"/>
        <v>2903085.1729364144</v>
      </c>
      <c r="AH32" s="72">
        <f t="shared" si="110"/>
        <v>2903449.1814308329</v>
      </c>
      <c r="AI32" s="72">
        <f t="shared" si="110"/>
        <v>2903813.2355671041</v>
      </c>
      <c r="AJ32" s="72">
        <f t="shared" si="110"/>
        <v>2904177.3353509493</v>
      </c>
      <c r="AK32" s="72">
        <f t="shared" si="110"/>
        <v>2904541.480788094</v>
      </c>
      <c r="AL32" s="72">
        <f t="shared" si="110"/>
        <v>2904905.6718842606</v>
      </c>
      <c r="AM32" s="72">
        <f t="shared" si="110"/>
        <v>2905269.9086451763</v>
      </c>
      <c r="AN32" s="72">
        <f t="shared" si="110"/>
        <v>2905634.1910765651</v>
      </c>
      <c r="AO32" s="72">
        <f t="shared" si="110"/>
        <v>2905998.519184154</v>
      </c>
      <c r="AP32" s="72">
        <f t="shared" si="110"/>
        <v>2906362.8929736698</v>
      </c>
      <c r="AQ32" s="72">
        <f t="shared" si="110"/>
        <v>2906727.312450842</v>
      </c>
      <c r="AR32" s="72">
        <f t="shared" si="110"/>
        <v>2907091.7776213968</v>
      </c>
      <c r="AS32" s="72">
        <f t="shared" si="110"/>
        <v>2907456.2884910656</v>
      </c>
      <c r="AT32" s="72">
        <f t="shared" si="110"/>
        <v>2907820.845065577</v>
      </c>
      <c r="AU32" s="72">
        <f t="shared" si="110"/>
        <v>2908185.4473506631</v>
      </c>
      <c r="AV32" s="72">
        <f t="shared" si="110"/>
        <v>2908550.0953520546</v>
      </c>
      <c r="AW32" s="72">
        <f t="shared" si="110"/>
        <v>2908914.789075484</v>
      </c>
      <c r="AX32" s="72">
        <f t="shared" si="110"/>
        <v>2909279.5285266843</v>
      </c>
      <c r="AY32" s="72">
        <f t="shared" si="110"/>
        <v>2909644.3137113885</v>
      </c>
      <c r="AZ32" s="72">
        <f t="shared" si="110"/>
        <v>2910009.1446353318</v>
      </c>
      <c r="BA32" s="72">
        <f t="shared" si="110"/>
        <v>2910374.0213042488</v>
      </c>
      <c r="BB32" s="72">
        <f t="shared" si="110"/>
        <v>2910738.9437238756</v>
      </c>
      <c r="BC32" s="72">
        <f t="shared" si="110"/>
        <v>2911103.9118999485</v>
      </c>
      <c r="BD32" s="72">
        <f t="shared" si="110"/>
        <v>2911468.925838205</v>
      </c>
      <c r="BE32" s="72">
        <f t="shared" si="110"/>
        <v>2911833.9855443826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2039</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2039</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2038</v>
      </c>
      <c r="C3" s="97">
        <v>2039</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'!V4</f>
        <v>277435.9161457537</v>
      </c>
      <c r="C4" s="12">
        <f>'Urb proj of all 25 ARs '!W4</f>
        <v>279151.11686981283</v>
      </c>
      <c r="D4" s="100">
        <f>(C4-B4)/B4</f>
        <v>6.1823312132306477E-3</v>
      </c>
      <c r="E4" s="101">
        <f>((1+D4)^(1/52))-1</f>
        <v>1.1853200524014618E-4</v>
      </c>
      <c r="F4" s="69">
        <f>B4*(1+E4)</f>
        <v>277468.8011812201</v>
      </c>
      <c r="G4" s="69">
        <f>F4*(1+E4)</f>
        <v>277501.69011461572</v>
      </c>
      <c r="H4" s="69">
        <f>G4*(1+E4)</f>
        <v>277534.58294640254</v>
      </c>
      <c r="I4" s="69">
        <f>H4*(1+$E$4)</f>
        <v>277567.47967704269</v>
      </c>
      <c r="J4" s="69">
        <f>I4*(1+$E$4)</f>
        <v>277600.38030699827</v>
      </c>
      <c r="K4" s="69">
        <f t="shared" ref="K4:BE4" si="5">J4*(1+$E$4)</f>
        <v>277633.2848367315</v>
      </c>
      <c r="L4" s="69">
        <f t="shared" si="5"/>
        <v>277666.19326670462</v>
      </c>
      <c r="M4" s="69">
        <f t="shared" si="5"/>
        <v>277699.10559737991</v>
      </c>
      <c r="N4" s="69">
        <f t="shared" si="5"/>
        <v>277732.02182921977</v>
      </c>
      <c r="O4" s="69">
        <f t="shared" si="5"/>
        <v>277764.9419626866</v>
      </c>
      <c r="P4" s="69">
        <f t="shared" si="5"/>
        <v>277797.86599824287</v>
      </c>
      <c r="Q4" s="69">
        <f t="shared" si="5"/>
        <v>277830.79393635108</v>
      </c>
      <c r="R4" s="69">
        <f t="shared" si="5"/>
        <v>277863.72577747382</v>
      </c>
      <c r="S4" s="69">
        <f t="shared" si="5"/>
        <v>277896.66152207373</v>
      </c>
      <c r="T4" s="69">
        <f t="shared" si="5"/>
        <v>277929.60117061349</v>
      </c>
      <c r="U4" s="69">
        <f t="shared" si="5"/>
        <v>277962.54472355585</v>
      </c>
      <c r="V4" s="69">
        <f t="shared" si="5"/>
        <v>277995.49218136357</v>
      </c>
      <c r="W4" s="69">
        <f t="shared" si="5"/>
        <v>278028.44354449958</v>
      </c>
      <c r="X4" s="69">
        <f t="shared" si="5"/>
        <v>278061.39881342673</v>
      </c>
      <c r="Y4" s="69">
        <f t="shared" si="5"/>
        <v>278094.35798860795</v>
      </c>
      <c r="Z4" s="69">
        <f t="shared" si="5"/>
        <v>278127.3210705063</v>
      </c>
      <c r="AA4" s="69">
        <f t="shared" si="5"/>
        <v>278160.28805958485</v>
      </c>
      <c r="AB4" s="69">
        <f t="shared" si="5"/>
        <v>278193.25895630673</v>
      </c>
      <c r="AC4" s="69">
        <f t="shared" si="5"/>
        <v>278226.23376113514</v>
      </c>
      <c r="AD4" s="69">
        <f t="shared" si="5"/>
        <v>278259.21247453324</v>
      </c>
      <c r="AE4" s="69">
        <f t="shared" si="5"/>
        <v>278292.19509696437</v>
      </c>
      <c r="AF4" s="69">
        <f t="shared" si="5"/>
        <v>278325.18162889191</v>
      </c>
      <c r="AG4" s="69">
        <f t="shared" si="5"/>
        <v>278358.1720707792</v>
      </c>
      <c r="AH4" s="69">
        <f t="shared" si="5"/>
        <v>278391.16642308974</v>
      </c>
      <c r="AI4" s="69">
        <f t="shared" si="5"/>
        <v>278424.164686287</v>
      </c>
      <c r="AJ4" s="69">
        <f t="shared" si="5"/>
        <v>278457.16686083458</v>
      </c>
      <c r="AK4" s="69">
        <f t="shared" si="5"/>
        <v>278490.17294719606</v>
      </c>
      <c r="AL4" s="69">
        <f t="shared" si="5"/>
        <v>278523.18294583517</v>
      </c>
      <c r="AM4" s="69">
        <f t="shared" si="5"/>
        <v>278556.1968572156</v>
      </c>
      <c r="AN4" s="69">
        <f t="shared" si="5"/>
        <v>278589.21468180115</v>
      </c>
      <c r="AO4" s="69">
        <f t="shared" si="5"/>
        <v>278622.23642005568</v>
      </c>
      <c r="AP4" s="69">
        <f t="shared" si="5"/>
        <v>278655.26207244303</v>
      </c>
      <c r="AQ4" s="69">
        <f t="shared" si="5"/>
        <v>278688.29163942719</v>
      </c>
      <c r="AR4" s="69">
        <f t="shared" si="5"/>
        <v>278721.32512147218</v>
      </c>
      <c r="AS4" s="69">
        <f t="shared" si="5"/>
        <v>278754.36251904204</v>
      </c>
      <c r="AT4" s="69">
        <f t="shared" si="5"/>
        <v>278787.40383260086</v>
      </c>
      <c r="AU4" s="69">
        <f t="shared" si="5"/>
        <v>278820.44906261284</v>
      </c>
      <c r="AV4" s="69">
        <f t="shared" si="5"/>
        <v>278853.49820954219</v>
      </c>
      <c r="AW4" s="69">
        <f t="shared" si="5"/>
        <v>278886.55127385317</v>
      </c>
      <c r="AX4" s="69">
        <f t="shared" si="5"/>
        <v>278919.60825601016</v>
      </c>
      <c r="AY4" s="69">
        <f t="shared" si="5"/>
        <v>278952.66915647755</v>
      </c>
      <c r="AZ4" s="69">
        <f t="shared" si="5"/>
        <v>278985.73397571978</v>
      </c>
      <c r="BA4" s="69">
        <f t="shared" si="5"/>
        <v>279018.80271420133</v>
      </c>
      <c r="BB4" s="69">
        <f t="shared" si="5"/>
        <v>279051.87537238677</v>
      </c>
      <c r="BC4" s="69">
        <f t="shared" si="5"/>
        <v>279084.95195074071</v>
      </c>
      <c r="BD4" s="69">
        <f t="shared" si="5"/>
        <v>279118.03244972776</v>
      </c>
      <c r="BE4" s="69">
        <f t="shared" si="5"/>
        <v>279151.11686981271</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465201.58063083736</v>
      </c>
      <c r="DG4" s="108">
        <f t="shared" ref="DG4:DV5" si="6">G4*BG4</f>
        <v>465256.72190703044</v>
      </c>
      <c r="DH4" s="108">
        <f t="shared" si="6"/>
        <v>465311.86971922958</v>
      </c>
      <c r="DI4" s="108">
        <f t="shared" si="6"/>
        <v>465367.02406820946</v>
      </c>
      <c r="DJ4" s="108">
        <f t="shared" si="6"/>
        <v>533397.72812068078</v>
      </c>
      <c r="DK4" s="108">
        <f t="shared" si="6"/>
        <v>533460.95282298548</v>
      </c>
      <c r="DL4" s="108">
        <f t="shared" si="6"/>
        <v>533524.18501944095</v>
      </c>
      <c r="DM4" s="108">
        <f t="shared" si="6"/>
        <v>533587.42471093545</v>
      </c>
      <c r="DN4" s="108">
        <f t="shared" si="6"/>
        <v>473896.03367392544</v>
      </c>
      <c r="DO4" s="108">
        <f t="shared" si="6"/>
        <v>473952.2055210722</v>
      </c>
      <c r="DP4" s="108">
        <f t="shared" si="6"/>
        <v>474008.38402638061</v>
      </c>
      <c r="DQ4" s="108">
        <f t="shared" si="6"/>
        <v>474064.56919063994</v>
      </c>
      <c r="DR4" s="108">
        <f t="shared" si="6"/>
        <v>474120.7610146394</v>
      </c>
      <c r="DS4" s="108">
        <f t="shared" si="6"/>
        <v>489920.65280653141</v>
      </c>
      <c r="DT4" s="108">
        <f t="shared" si="6"/>
        <v>489978.72408391716</v>
      </c>
      <c r="DU4" s="108">
        <f t="shared" si="6"/>
        <v>490036.80224460788</v>
      </c>
      <c r="DV4" s="108">
        <f t="shared" si="6"/>
        <v>490094.88728941936</v>
      </c>
      <c r="DW4" s="108">
        <f t="shared" ref="DW4:EL5" si="7">W4*BW4</f>
        <v>494796.45500031655</v>
      </c>
      <c r="DX4" s="108">
        <f t="shared" si="7"/>
        <v>494855.10421631351</v>
      </c>
      <c r="DY4" s="108">
        <f t="shared" si="7"/>
        <v>494913.76038411952</v>
      </c>
      <c r="DZ4" s="108">
        <f t="shared" si="7"/>
        <v>494972.4235045588</v>
      </c>
      <c r="EA4" s="108">
        <f t="shared" si="7"/>
        <v>508974.81685828592</v>
      </c>
      <c r="EB4" s="108">
        <f t="shared" si="7"/>
        <v>509035.14666394488</v>
      </c>
      <c r="EC4" s="108">
        <f t="shared" si="7"/>
        <v>509095.48362061672</v>
      </c>
      <c r="ED4" s="108">
        <f t="shared" si="7"/>
        <v>509155.82772914891</v>
      </c>
      <c r="EE4" s="108">
        <f t="shared" si="7"/>
        <v>509216.17899038934</v>
      </c>
      <c r="EF4" s="108">
        <f t="shared" si="7"/>
        <v>511827.48541624629</v>
      </c>
      <c r="EG4" s="108">
        <f t="shared" si="7"/>
        <v>511888.1533544297</v>
      </c>
      <c r="EH4" s="108">
        <f t="shared" si="7"/>
        <v>511948.82848370547</v>
      </c>
      <c r="EI4" s="108">
        <f t="shared" si="7"/>
        <v>512009.51080492599</v>
      </c>
      <c r="EJ4" s="108">
        <f t="shared" si="7"/>
        <v>535333.49420749105</v>
      </c>
      <c r="EK4" s="108">
        <f t="shared" si="7"/>
        <v>535396.9483600317</v>
      </c>
      <c r="EL4" s="108">
        <f t="shared" si="7"/>
        <v>535460.41003392031</v>
      </c>
      <c r="EM4" s="108">
        <f t="shared" ref="EM4:FB5" si="8">AM4*CM4</f>
        <v>535523.87923004827</v>
      </c>
      <c r="EN4" s="108">
        <f t="shared" si="8"/>
        <v>577380.41050129337</v>
      </c>
      <c r="EO4" s="108">
        <f t="shared" si="8"/>
        <v>577448.8485591365</v>
      </c>
      <c r="EP4" s="108">
        <f t="shared" si="8"/>
        <v>577517.29472907982</v>
      </c>
      <c r="EQ4" s="108">
        <f t="shared" si="8"/>
        <v>577585.74901208491</v>
      </c>
      <c r="ER4" s="108">
        <f t="shared" si="8"/>
        <v>577654.21140911349</v>
      </c>
      <c r="ES4" s="108">
        <f t="shared" si="8"/>
        <v>550561.85761129996</v>
      </c>
      <c r="ET4" s="108">
        <f t="shared" si="8"/>
        <v>550627.11681229132</v>
      </c>
      <c r="EU4" s="108">
        <f t="shared" si="8"/>
        <v>550692.38374858676</v>
      </c>
      <c r="EV4" s="108">
        <f t="shared" si="8"/>
        <v>550757.65842110291</v>
      </c>
      <c r="EW4" s="108">
        <f t="shared" si="8"/>
        <v>545011.36308687483</v>
      </c>
      <c r="EX4" s="108">
        <f t="shared" si="8"/>
        <v>545075.96437662013</v>
      </c>
      <c r="EY4" s="108">
        <f t="shared" si="8"/>
        <v>545140.57332368591</v>
      </c>
      <c r="EZ4" s="108">
        <f t="shared" si="8"/>
        <v>545205.18992897973</v>
      </c>
      <c r="FA4" s="108">
        <f t="shared" si="8"/>
        <v>477455.77394913859</v>
      </c>
      <c r="FB4" s="108">
        <f t="shared" si="8"/>
        <v>477512.36773943831</v>
      </c>
      <c r="FC4" s="108">
        <f t="shared" ref="FC4:FE5" si="9">BC4*DC4</f>
        <v>477568.96823791345</v>
      </c>
      <c r="FD4" s="108">
        <f t="shared" si="9"/>
        <v>477625.57544535917</v>
      </c>
      <c r="FE4" s="108">
        <f t="shared" si="9"/>
        <v>477682.18936257064</v>
      </c>
    </row>
    <row r="5" spans="1:161" ht="15.75" x14ac:dyDescent="0.25">
      <c r="A5" s="47" t="s">
        <v>169</v>
      </c>
      <c r="B5" s="12">
        <f>'Urb proj of all 25 ARs '!V5</f>
        <v>40440.157744813849</v>
      </c>
      <c r="C5" s="12">
        <f>'Urb proj of all 25 ARs '!W5</f>
        <v>40690.172194307583</v>
      </c>
      <c r="D5" s="100">
        <f t="shared" ref="D5:D28" si="10">(C5-B5)/B5</f>
        <v>6.1823312132306529E-3</v>
      </c>
      <c r="E5" s="101">
        <f t="shared" ref="E5:E28" si="11">((1+D5)^(1/52))-1</f>
        <v>1.1853200524014618E-4</v>
      </c>
      <c r="F5" s="69">
        <f t="shared" ref="F5:F28" si="12">B5*(1+E5)</f>
        <v>40444.951197803566</v>
      </c>
      <c r="G5" s="69">
        <f t="shared" ref="G5:G28" si="13">F5*(1+E5)</f>
        <v>40449.745218970878</v>
      </c>
      <c r="H5" s="69">
        <f>G5*(1+$E$5)</f>
        <v>40454.539808383139</v>
      </c>
      <c r="I5" s="69">
        <f t="shared" ref="I5:BE5" si="14">H5*(1+$E$5)</f>
        <v>40459.334966107694</v>
      </c>
      <c r="J5" s="69">
        <f t="shared" si="14"/>
        <v>40464.130692211911</v>
      </c>
      <c r="K5" s="69">
        <f t="shared" si="14"/>
        <v>40468.926986763159</v>
      </c>
      <c r="L5" s="69">
        <f t="shared" si="14"/>
        <v>40473.723849828821</v>
      </c>
      <c r="M5" s="69">
        <f t="shared" si="14"/>
        <v>40478.521281476278</v>
      </c>
      <c r="N5" s="69">
        <f t="shared" si="14"/>
        <v>40483.319281772929</v>
      </c>
      <c r="O5" s="69">
        <f t="shared" si="14"/>
        <v>40488.117850786177</v>
      </c>
      <c r="P5" s="69">
        <f t="shared" si="14"/>
        <v>40492.916988583427</v>
      </c>
      <c r="Q5" s="69">
        <f t="shared" si="14"/>
        <v>40497.716695232106</v>
      </c>
      <c r="R5" s="69">
        <f t="shared" si="14"/>
        <v>40502.516970799639</v>
      </c>
      <c r="S5" s="69">
        <f t="shared" si="14"/>
        <v>40507.317815353461</v>
      </c>
      <c r="T5" s="69">
        <f t="shared" si="14"/>
        <v>40512.119228961012</v>
      </c>
      <c r="U5" s="69">
        <f t="shared" si="14"/>
        <v>40516.921211689747</v>
      </c>
      <c r="V5" s="69">
        <f t="shared" si="14"/>
        <v>40521.723763607122</v>
      </c>
      <c r="W5" s="69">
        <f t="shared" si="14"/>
        <v>40526.526884780607</v>
      </c>
      <c r="X5" s="69">
        <f t="shared" si="14"/>
        <v>40531.33057527768</v>
      </c>
      <c r="Y5" s="69">
        <f t="shared" si="14"/>
        <v>40536.134835165816</v>
      </c>
      <c r="Z5" s="69">
        <f t="shared" si="14"/>
        <v>40540.939664512516</v>
      </c>
      <c r="AA5" s="69">
        <f t="shared" si="14"/>
        <v>40545.745063385271</v>
      </c>
      <c r="AB5" s="69">
        <f t="shared" si="14"/>
        <v>40550.551031851588</v>
      </c>
      <c r="AC5" s="69">
        <f t="shared" si="14"/>
        <v>40555.357569978987</v>
      </c>
      <c r="AD5" s="69">
        <f t="shared" si="14"/>
        <v>40560.16467783499</v>
      </c>
      <c r="AE5" s="69">
        <f t="shared" si="14"/>
        <v>40564.972355487123</v>
      </c>
      <c r="AF5" s="69">
        <f t="shared" si="14"/>
        <v>40569.780603002931</v>
      </c>
      <c r="AG5" s="69">
        <f t="shared" si="14"/>
        <v>40574.589420449956</v>
      </c>
      <c r="AH5" s="69">
        <f t="shared" si="14"/>
        <v>40579.398807895755</v>
      </c>
      <c r="AI5" s="69">
        <f t="shared" si="14"/>
        <v>40584.208765407893</v>
      </c>
      <c r="AJ5" s="69">
        <f t="shared" si="14"/>
        <v>40589.019293053942</v>
      </c>
      <c r="AK5" s="69">
        <f t="shared" si="14"/>
        <v>40593.830390901479</v>
      </c>
      <c r="AL5" s="69">
        <f t="shared" si="14"/>
        <v>40598.642059018093</v>
      </c>
      <c r="AM5" s="69">
        <f t="shared" si="14"/>
        <v>40603.454297471377</v>
      </c>
      <c r="AN5" s="69">
        <f t="shared" si="14"/>
        <v>40608.267106328931</v>
      </c>
      <c r="AO5" s="69">
        <f t="shared" si="14"/>
        <v>40613.080485658371</v>
      </c>
      <c r="AP5" s="69">
        <f t="shared" si="14"/>
        <v>40617.894435527312</v>
      </c>
      <c r="AQ5" s="69">
        <f t="shared" si="14"/>
        <v>40622.708956003386</v>
      </c>
      <c r="AR5" s="69">
        <f t="shared" si="14"/>
        <v>40627.524047154227</v>
      </c>
      <c r="AS5" s="69">
        <f t="shared" si="14"/>
        <v>40632.339709047475</v>
      </c>
      <c r="AT5" s="69">
        <f t="shared" si="14"/>
        <v>40637.155941750789</v>
      </c>
      <c r="AU5" s="69">
        <f t="shared" si="14"/>
        <v>40641.972745331819</v>
      </c>
      <c r="AV5" s="69">
        <f t="shared" si="14"/>
        <v>40646.79011985824</v>
      </c>
      <c r="AW5" s="69">
        <f t="shared" si="14"/>
        <v>40651.608065397726</v>
      </c>
      <c r="AX5" s="69">
        <f t="shared" si="14"/>
        <v>40656.426582017957</v>
      </c>
      <c r="AY5" s="69">
        <f t="shared" si="14"/>
        <v>40661.245669786622</v>
      </c>
      <c r="AZ5" s="69">
        <f t="shared" si="14"/>
        <v>40666.065328771423</v>
      </c>
      <c r="BA5" s="69">
        <f t="shared" si="14"/>
        <v>40670.885559040071</v>
      </c>
      <c r="BB5" s="69">
        <f t="shared" si="14"/>
        <v>40675.706360660275</v>
      </c>
      <c r="BC5" s="69">
        <f t="shared" si="14"/>
        <v>40680.527733699761</v>
      </c>
      <c r="BD5" s="69">
        <f t="shared" si="14"/>
        <v>40685.349678226266</v>
      </c>
      <c r="BE5" s="69">
        <f t="shared" si="14"/>
        <v>40690.172194307524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46296.870042639399</v>
      </c>
      <c r="DG5" s="108">
        <f t="shared" si="6"/>
        <v>46302.357703481888</v>
      </c>
      <c r="DH5" s="108">
        <f t="shared" si="6"/>
        <v>46307.846014787829</v>
      </c>
      <c r="DI5" s="108">
        <f t="shared" si="6"/>
        <v>46313.334976634316</v>
      </c>
      <c r="DJ5" s="108">
        <f t="shared" si="6"/>
        <v>48508.786489843653</v>
      </c>
      <c r="DK5" s="108">
        <f t="shared" si="6"/>
        <v>48514.536333578057</v>
      </c>
      <c r="DL5" s="108">
        <f t="shared" si="6"/>
        <v>48520.286858852982</v>
      </c>
      <c r="DM5" s="108">
        <f t="shared" si="6"/>
        <v>48526.038065749184</v>
      </c>
      <c r="DN5" s="108">
        <f t="shared" si="6"/>
        <v>44631.512874518434</v>
      </c>
      <c r="DO5" s="108">
        <f t="shared" si="6"/>
        <v>44636.803137236355</v>
      </c>
      <c r="DP5" s="108">
        <f t="shared" si="6"/>
        <v>44642.094027019717</v>
      </c>
      <c r="DQ5" s="108">
        <f t="shared" si="6"/>
        <v>44647.385543942859</v>
      </c>
      <c r="DR5" s="108">
        <f t="shared" si="6"/>
        <v>44652.677688080112</v>
      </c>
      <c r="DS5" s="108">
        <f t="shared" si="6"/>
        <v>46879.050550621083</v>
      </c>
      <c r="DT5" s="108">
        <f t="shared" si="6"/>
        <v>46884.607218486599</v>
      </c>
      <c r="DU5" s="108">
        <f t="shared" si="6"/>
        <v>46890.164544995096</v>
      </c>
      <c r="DV5" s="108">
        <f t="shared" si="6"/>
        <v>46895.722530224652</v>
      </c>
      <c r="DW5" s="108">
        <f t="shared" si="7"/>
        <v>46045.367835390127</v>
      </c>
      <c r="DX5" s="108">
        <f t="shared" si="7"/>
        <v>46050.825685171672</v>
      </c>
      <c r="DY5" s="108">
        <f t="shared" si="7"/>
        <v>46056.2841818831</v>
      </c>
      <c r="DZ5" s="108">
        <f t="shared" si="7"/>
        <v>46061.743325601092</v>
      </c>
      <c r="EA5" s="108">
        <f t="shared" si="7"/>
        <v>47861.703111478098</v>
      </c>
      <c r="EB5" s="108">
        <f t="shared" si="7"/>
        <v>47867.376255122108</v>
      </c>
      <c r="EC5" s="108">
        <f t="shared" si="7"/>
        <v>47873.050071215213</v>
      </c>
      <c r="ED5" s="108">
        <f t="shared" si="7"/>
        <v>47878.724559837123</v>
      </c>
      <c r="EE5" s="108">
        <f t="shared" si="7"/>
        <v>47884.399721067537</v>
      </c>
      <c r="EF5" s="108">
        <f t="shared" si="7"/>
        <v>52454.209392013916</v>
      </c>
      <c r="EG5" s="108">
        <f t="shared" si="7"/>
        <v>52460.426894636439</v>
      </c>
      <c r="EH5" s="108">
        <f t="shared" si="7"/>
        <v>52466.645134232007</v>
      </c>
      <c r="EI5" s="108">
        <f t="shared" si="7"/>
        <v>52472.864110887989</v>
      </c>
      <c r="EJ5" s="108">
        <f t="shared" si="7"/>
        <v>49114.765107756648</v>
      </c>
      <c r="EK5" s="108">
        <f t="shared" si="7"/>
        <v>49120.586779351775</v>
      </c>
      <c r="EL5" s="108">
        <f t="shared" si="7"/>
        <v>49126.409141001306</v>
      </c>
      <c r="EM5" s="108">
        <f t="shared" si="8"/>
        <v>49132.232192787036</v>
      </c>
      <c r="EN5" s="108">
        <f t="shared" si="8"/>
        <v>54176.513596179502</v>
      </c>
      <c r="EO5" s="108">
        <f t="shared" si="8"/>
        <v>54182.935246972978</v>
      </c>
      <c r="EP5" s="108">
        <f t="shared" si="8"/>
        <v>54189.357658937595</v>
      </c>
      <c r="EQ5" s="108">
        <f t="shared" si="8"/>
        <v>54195.780832163582</v>
      </c>
      <c r="ER5" s="108">
        <f t="shared" si="8"/>
        <v>54202.204766741175</v>
      </c>
      <c r="ES5" s="108">
        <f t="shared" si="8"/>
        <v>50237.779039135581</v>
      </c>
      <c r="ET5" s="108">
        <f t="shared" si="8"/>
        <v>50243.733823823903</v>
      </c>
      <c r="EU5" s="108">
        <f t="shared" si="8"/>
        <v>50249.689314344796</v>
      </c>
      <c r="EV5" s="108">
        <f t="shared" si="8"/>
        <v>50255.64551078192</v>
      </c>
      <c r="EW5" s="108">
        <f t="shared" si="8"/>
        <v>49813.300600095565</v>
      </c>
      <c r="EX5" s="108">
        <f t="shared" si="8"/>
        <v>49819.205070503325</v>
      </c>
      <c r="EY5" s="108">
        <f t="shared" si="8"/>
        <v>49825.110240779803</v>
      </c>
      <c r="EZ5" s="108">
        <f t="shared" si="8"/>
        <v>49831.01611100795</v>
      </c>
      <c r="FA5" s="108">
        <f t="shared" si="8"/>
        <v>44569.595707586959</v>
      </c>
      <c r="FB5" s="108">
        <f t="shared" si="8"/>
        <v>44574.878631138919</v>
      </c>
      <c r="FC5" s="108">
        <f t="shared" si="9"/>
        <v>44580.162180886407</v>
      </c>
      <c r="FD5" s="108">
        <f t="shared" si="9"/>
        <v>44585.446356903638</v>
      </c>
      <c r="FE5" s="108">
        <f t="shared" si="9"/>
        <v>44590.731159264855</v>
      </c>
    </row>
    <row r="6" spans="1:161" ht="15.75" x14ac:dyDescent="0.25">
      <c r="A6" s="47" t="s">
        <v>171</v>
      </c>
      <c r="B6" s="12">
        <f>'Urb proj of all 25 ARs '!V6</f>
        <v>67721.423302754163</v>
      </c>
      <c r="C6" s="12">
        <f>'Urb proj of all 25 ARs '!W6</f>
        <v>68140.099571843195</v>
      </c>
      <c r="D6" s="100">
        <f t="shared" si="10"/>
        <v>6.1823312132307873E-3</v>
      </c>
      <c r="E6" s="101">
        <f t="shared" si="11"/>
        <v>1.1853200524014618E-4</v>
      </c>
      <c r="F6" s="69">
        <f t="shared" si="12"/>
        <v>67729.45045885595</v>
      </c>
      <c r="G6" s="69">
        <f t="shared" ref="G6:G15" si="16">F6*(1+E6)</f>
        <v>67737.478566432648</v>
      </c>
      <c r="H6" s="69">
        <f t="shared" ref="H6:AM6" si="17">G6*(1+$E$6)</f>
        <v>67745.507625597034</v>
      </c>
      <c r="I6" s="69">
        <f t="shared" si="17"/>
        <v>67753.537636461915</v>
      </c>
      <c r="J6" s="69">
        <f t="shared" si="17"/>
        <v>67761.568599140082</v>
      </c>
      <c r="K6" s="69">
        <f t="shared" si="17"/>
        <v>67769.600513744357</v>
      </c>
      <c r="L6" s="69">
        <f t="shared" si="17"/>
        <v>67777.633380387575</v>
      </c>
      <c r="M6" s="69">
        <f t="shared" si="17"/>
        <v>67785.667199182586</v>
      </c>
      <c r="N6" s="69">
        <f t="shared" si="17"/>
        <v>67793.70197024224</v>
      </c>
      <c r="O6" s="69">
        <f t="shared" si="17"/>
        <v>67801.737693679432</v>
      </c>
      <c r="P6" s="69">
        <f t="shared" si="17"/>
        <v>67809.774369607025</v>
      </c>
      <c r="Q6" s="69">
        <f t="shared" si="17"/>
        <v>67817.811998137942</v>
      </c>
      <c r="R6" s="69">
        <f t="shared" si="17"/>
        <v>67825.850579385078</v>
      </c>
      <c r="S6" s="69">
        <f t="shared" si="17"/>
        <v>67833.89011346137</v>
      </c>
      <c r="T6" s="69">
        <f t="shared" si="17"/>
        <v>67841.930600479755</v>
      </c>
      <c r="U6" s="69">
        <f t="shared" si="17"/>
        <v>67849.972040553199</v>
      </c>
      <c r="V6" s="69">
        <f t="shared" si="17"/>
        <v>67858.014433794655</v>
      </c>
      <c r="W6" s="69">
        <f t="shared" si="17"/>
        <v>67866.057780317104</v>
      </c>
      <c r="X6" s="69">
        <f t="shared" si="17"/>
        <v>67874.102080233555</v>
      </c>
      <c r="Y6" s="69">
        <f t="shared" si="17"/>
        <v>67882.147333657005</v>
      </c>
      <c r="Z6" s="69">
        <f t="shared" si="17"/>
        <v>67890.193540700464</v>
      </c>
      <c r="AA6" s="69">
        <f t="shared" si="17"/>
        <v>67898.240701476985</v>
      </c>
      <c r="AB6" s="69">
        <f t="shared" si="17"/>
        <v>67906.288816099608</v>
      </c>
      <c r="AC6" s="69">
        <f t="shared" si="17"/>
        <v>67914.337884681401</v>
      </c>
      <c r="AD6" s="69">
        <f t="shared" si="17"/>
        <v>67922.387907335433</v>
      </c>
      <c r="AE6" s="69">
        <f t="shared" si="17"/>
        <v>67930.438884174786</v>
      </c>
      <c r="AF6" s="69">
        <f t="shared" si="17"/>
        <v>67938.490815312573</v>
      </c>
      <c r="AG6" s="69">
        <f t="shared" si="17"/>
        <v>67946.543700861905</v>
      </c>
      <c r="AH6" s="69">
        <f t="shared" si="17"/>
        <v>67954.597540935909</v>
      </c>
      <c r="AI6" s="69">
        <f t="shared" si="17"/>
        <v>67962.652335647726</v>
      </c>
      <c r="AJ6" s="69">
        <f t="shared" si="17"/>
        <v>67970.708085110513</v>
      </c>
      <c r="AK6" s="69">
        <f t="shared" si="17"/>
        <v>67978.764789437439</v>
      </c>
      <c r="AL6" s="69">
        <f t="shared" si="17"/>
        <v>67986.822448741674</v>
      </c>
      <c r="AM6" s="69">
        <f t="shared" si="17"/>
        <v>67994.881063136432</v>
      </c>
      <c r="AN6" s="69">
        <f t="shared" ref="AN6:BE6" si="18">AM6*(1+$E$6)</f>
        <v>68002.940632734913</v>
      </c>
      <c r="AO6" s="69">
        <f t="shared" si="18"/>
        <v>68011.001157650331</v>
      </c>
      <c r="AP6" s="69">
        <f t="shared" si="18"/>
        <v>68019.062637995943</v>
      </c>
      <c r="AQ6" s="69">
        <f t="shared" si="18"/>
        <v>68027.125073884978</v>
      </c>
      <c r="AR6" s="69">
        <f t="shared" si="18"/>
        <v>68035.188465430707</v>
      </c>
      <c r="AS6" s="69">
        <f t="shared" si="18"/>
        <v>68043.252812746403</v>
      </c>
      <c r="AT6" s="69">
        <f t="shared" si="18"/>
        <v>68051.318115945367</v>
      </c>
      <c r="AU6" s="69">
        <f t="shared" si="18"/>
        <v>68059.384375140886</v>
      </c>
      <c r="AV6" s="69">
        <f t="shared" si="18"/>
        <v>68067.451590446275</v>
      </c>
      <c r="AW6" s="69">
        <f t="shared" si="18"/>
        <v>68075.51976197488</v>
      </c>
      <c r="AX6" s="69">
        <f t="shared" si="18"/>
        <v>68083.58888984003</v>
      </c>
      <c r="AY6" s="69">
        <f t="shared" si="18"/>
        <v>68091.658974155085</v>
      </c>
      <c r="AZ6" s="69">
        <f t="shared" si="18"/>
        <v>68099.730015033419</v>
      </c>
      <c r="BA6" s="69">
        <f t="shared" si="18"/>
        <v>68107.802012588407</v>
      </c>
      <c r="BB6" s="69">
        <f t="shared" si="18"/>
        <v>68115.874966933465</v>
      </c>
      <c r="BC6" s="69">
        <f t="shared" si="18"/>
        <v>68123.948878181982</v>
      </c>
      <c r="BD6" s="69">
        <f t="shared" si="18"/>
        <v>68132.02374644739</v>
      </c>
      <c r="BE6" s="69">
        <f t="shared" si="18"/>
        <v>68140.099571843122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77367.591791279759</v>
      </c>
      <c r="DG6" s="108">
        <f t="shared" ref="DG6:DG15" si="20">G6*BG6</f>
        <v>77376.762327075368</v>
      </c>
      <c r="DH6" s="108">
        <f t="shared" ref="DH6:DH15" si="21">H6*BH6</f>
        <v>77385.933949872982</v>
      </c>
      <c r="DI6" s="108">
        <f t="shared" ref="DI6:DI15" si="22">I6*BI6</f>
        <v>77395.106659801459</v>
      </c>
      <c r="DJ6" s="108">
        <f t="shared" ref="DJ6:DJ15" si="23">J6*BJ6</f>
        <v>85785.291614994188</v>
      </c>
      <c r="DK6" s="108">
        <f t="shared" ref="DK6:DK15" si="24">K6*BK6</f>
        <v>85795.459917629414</v>
      </c>
      <c r="DL6" s="108">
        <f t="shared" ref="DL6:DL15" si="25">L6*BL6</f>
        <v>85805.62942553396</v>
      </c>
      <c r="DM6" s="108">
        <f t="shared" ref="DM6:DM15" si="26">M6*BM6</f>
        <v>85815.800138850667</v>
      </c>
      <c r="DN6" s="108">
        <f t="shared" ref="DN6:DN15" si="27">N6*BN6</f>
        <v>77960.474964830006</v>
      </c>
      <c r="DO6" s="108">
        <f t="shared" ref="DO6:DO15" si="28">O6*BO6</f>
        <v>77969.715776257071</v>
      </c>
      <c r="DP6" s="108">
        <f t="shared" ref="DP6:DP15" si="29">P6*BP6</f>
        <v>77978.957683016037</v>
      </c>
      <c r="DQ6" s="108">
        <f t="shared" ref="DQ6:DQ15" si="30">Q6*BQ6</f>
        <v>77988.200685236749</v>
      </c>
      <c r="DR6" s="108">
        <f t="shared" ref="DR6:DR15" si="31">R6*BR6</f>
        <v>77997.444783049039</v>
      </c>
      <c r="DS6" s="108">
        <f t="shared" ref="DS6:DS15" si="32">S6*BS6</f>
        <v>80865.956974430752</v>
      </c>
      <c r="DT6" s="108">
        <f t="shared" ref="DT6:DT15" si="33">T6*BT6</f>
        <v>80875.542178466581</v>
      </c>
      <c r="DU6" s="108">
        <f t="shared" ref="DU6:DU15" si="34">U6*BU6</f>
        <v>80885.128518655896</v>
      </c>
      <c r="DV6" s="108">
        <f t="shared" ref="DV6:DV15" si="35">V6*BV6</f>
        <v>80894.715995133316</v>
      </c>
      <c r="DW6" s="108">
        <f t="shared" ref="DW6:DW15" si="36">W6*BW6</f>
        <v>81147.422618213473</v>
      </c>
      <c r="DX6" s="108">
        <f t="shared" ref="DX6:DX15" si="37">X6*BX6</f>
        <v>81157.04118493649</v>
      </c>
      <c r="DY6" s="108">
        <f t="shared" ref="DY6:DY15" si="38">Y6*BY6</f>
        <v>81166.660891767504</v>
      </c>
      <c r="DZ6" s="108">
        <f t="shared" ref="DZ6:DZ15" si="39">Z6*BZ6</f>
        <v>81176.281738841644</v>
      </c>
      <c r="EA6" s="108">
        <f t="shared" ref="EA6:EA15" si="40">AA6*CA6</f>
        <v>82520.718918763203</v>
      </c>
      <c r="EB6" s="108">
        <f t="shared" ref="EB6:EB15" si="41">AB6*CB6</f>
        <v>82530.500265050505</v>
      </c>
      <c r="EC6" s="108">
        <f t="shared" ref="EC6:EC15" si="42">AC6*CC6</f>
        <v>82540.282770740392</v>
      </c>
      <c r="ED6" s="108">
        <f t="shared" ref="ED6:ED15" si="43">AD6*CD6</f>
        <v>82550.066435970308</v>
      </c>
      <c r="EE6" s="108">
        <f t="shared" ref="EE6:EE15" si="44">AE6*CE6</f>
        <v>82559.851260877665</v>
      </c>
      <c r="EF6" s="108">
        <f t="shared" ref="EF6:EF15" si="45">AF6*CF6</f>
        <v>88708.922195763967</v>
      </c>
      <c r="EG6" s="108">
        <f t="shared" ref="EG6:EG15" si="46">AG6*CG6</f>
        <v>88719.437042194535</v>
      </c>
      <c r="EH6" s="108">
        <f t="shared" ref="EH6:EH15" si="47">AH6*CH6</f>
        <v>88729.953134970929</v>
      </c>
      <c r="EI6" s="108">
        <f t="shared" ref="EI6:EI15" si="48">AI6*CI6</f>
        <v>88740.470474240879</v>
      </c>
      <c r="EJ6" s="108">
        <f t="shared" ref="EJ6:EJ15" si="49">AJ6*CJ6</f>
        <v>85355.876445336151</v>
      </c>
      <c r="EK6" s="108">
        <f t="shared" ref="EK6:EK15" si="50">AK6*CK6</f>
        <v>85365.993848530255</v>
      </c>
      <c r="EL6" s="108">
        <f t="shared" ref="EL6:EL15" si="51">AL6*CL6</f>
        <v>85376.112450960427</v>
      </c>
      <c r="EM6" s="108">
        <f t="shared" ref="EM6:EM15" si="52">AM6*CM6</f>
        <v>85386.232252768852</v>
      </c>
      <c r="EN6" s="108">
        <f t="shared" ref="EN6:EN15" si="53">AN6*CN6</f>
        <v>95950.477618585937</v>
      </c>
      <c r="EO6" s="108">
        <f t="shared" ref="EO6:EO15" si="54">AO6*CO6</f>
        <v>95961.850821101805</v>
      </c>
      <c r="EP6" s="108">
        <f t="shared" ref="EP6:EP15" si="55">AP6*CP6</f>
        <v>95973.225371706198</v>
      </c>
      <c r="EQ6" s="108">
        <f t="shared" ref="EQ6:EQ15" si="56">AQ6*CQ6</f>
        <v>95984.601270558866</v>
      </c>
      <c r="ER6" s="108">
        <f t="shared" ref="ER6:ER15" si="57">AR6*CR6</f>
        <v>95995.978517819633</v>
      </c>
      <c r="ES6" s="108">
        <f t="shared" ref="ES6:ES15" si="58">AS6*CS6</f>
        <v>87850.611862185033</v>
      </c>
      <c r="ET6" s="108">
        <f t="shared" ref="ET6:ET15" si="59">AT6*CT6</f>
        <v>87861.024971370643</v>
      </c>
      <c r="EU6" s="108">
        <f t="shared" ref="EU6:EU15" si="60">AU6*CU6</f>
        <v>87871.439314842952</v>
      </c>
      <c r="EV6" s="108">
        <f t="shared" ref="EV6:EV15" si="61">AV6*CV6</f>
        <v>87881.854892748263</v>
      </c>
      <c r="EW6" s="108">
        <f t="shared" ref="EW6:EW15" si="62">AW6*CW6</f>
        <v>84696.803159368807</v>
      </c>
      <c r="EX6" s="108">
        <f t="shared" ref="EX6:EX15" si="63">AX6*CX6</f>
        <v>84706.842441284709</v>
      </c>
      <c r="EY6" s="108">
        <f t="shared" ref="EY6:EY15" si="64">AY6*CY6</f>
        <v>84716.882913176829</v>
      </c>
      <c r="EZ6" s="108">
        <f t="shared" ref="EZ6:EZ15" si="65">AZ6*CZ6</f>
        <v>84726.924575186233</v>
      </c>
      <c r="FA6" s="108">
        <f t="shared" ref="FA6:FA15" si="66">BA6*DA6</f>
        <v>78719.968367992464</v>
      </c>
      <c r="FB6" s="108">
        <f t="shared" ref="FB6:FB15" si="67">BB6*DB6</f>
        <v>78729.299203695569</v>
      </c>
      <c r="FC6" s="108">
        <f t="shared" ref="FC6:FC15" si="68">BC6*DC6</f>
        <v>78738.631145401334</v>
      </c>
      <c r="FD6" s="108">
        <f t="shared" ref="FD6:FD15" si="69">BD6*DD6</f>
        <v>78747.96419324087</v>
      </c>
      <c r="FE6" s="108">
        <f t="shared" ref="FE6:FE15" si="70">BE6*DE6</f>
        <v>78757.298347345262</v>
      </c>
    </row>
    <row r="7" spans="1:161" ht="15.75" x14ac:dyDescent="0.25">
      <c r="A7" s="87" t="s">
        <v>172</v>
      </c>
      <c r="B7" s="12">
        <f>'Urb proj of all 25 ARs '!V7</f>
        <v>38656.118549295526</v>
      </c>
      <c r="C7" s="12">
        <f>'Urb proj of all 25 ARs '!W7</f>
        <v>38895.10347758518</v>
      </c>
      <c r="D7" s="100">
        <f t="shared" si="10"/>
        <v>6.1823312132306468E-3</v>
      </c>
      <c r="E7" s="101">
        <f t="shared" si="11"/>
        <v>1.1853200524014618E-4</v>
      </c>
      <c r="F7" s="69">
        <f t="shared" si="12"/>
        <v>38660.700536541975</v>
      </c>
      <c r="G7" s="69">
        <f t="shared" si="16"/>
        <v>38665.283066900563</v>
      </c>
      <c r="H7" s="69">
        <f t="shared" ref="H7:AM7" si="71">G7*(1+$E$7)</f>
        <v>38669.866140435661</v>
      </c>
      <c r="I7" s="69">
        <f t="shared" si="71"/>
        <v>38674.449757211652</v>
      </c>
      <c r="J7" s="69">
        <f t="shared" si="71"/>
        <v>38679.033917292931</v>
      </c>
      <c r="K7" s="69">
        <f t="shared" si="71"/>
        <v>38683.618620743902</v>
      </c>
      <c r="L7" s="69">
        <f t="shared" si="71"/>
        <v>38688.203867628967</v>
      </c>
      <c r="M7" s="69">
        <f t="shared" si="71"/>
        <v>38692.789658012538</v>
      </c>
      <c r="N7" s="69">
        <f t="shared" si="71"/>
        <v>38697.375991959037</v>
      </c>
      <c r="O7" s="69">
        <f t="shared" si="71"/>
        <v>38701.962869532894</v>
      </c>
      <c r="P7" s="69">
        <f t="shared" si="71"/>
        <v>38706.55029079855</v>
      </c>
      <c r="Q7" s="69">
        <f t="shared" si="71"/>
        <v>38711.13825582045</v>
      </c>
      <c r="R7" s="69">
        <f t="shared" si="71"/>
        <v>38715.726764663043</v>
      </c>
      <c r="S7" s="69">
        <f t="shared" si="71"/>
        <v>38720.315817390787</v>
      </c>
      <c r="T7" s="69">
        <f t="shared" si="71"/>
        <v>38724.905414068155</v>
      </c>
      <c r="U7" s="69">
        <f t="shared" si="71"/>
        <v>38729.495554759618</v>
      </c>
      <c r="V7" s="69">
        <f t="shared" si="71"/>
        <v>38734.086239529664</v>
      </c>
      <c r="W7" s="69">
        <f t="shared" si="71"/>
        <v>38738.67746844278</v>
      </c>
      <c r="X7" s="69">
        <f t="shared" si="71"/>
        <v>38743.269241563466</v>
      </c>
      <c r="Y7" s="69">
        <f t="shared" si="71"/>
        <v>38747.861558956225</v>
      </c>
      <c r="Z7" s="69">
        <f t="shared" si="71"/>
        <v>38752.454420685579</v>
      </c>
      <c r="AA7" s="69">
        <f t="shared" si="71"/>
        <v>38757.047826816037</v>
      </c>
      <c r="AB7" s="69">
        <f t="shared" si="71"/>
        <v>38761.641777412136</v>
      </c>
      <c r="AC7" s="69">
        <f t="shared" si="71"/>
        <v>38766.236272538416</v>
      </c>
      <c r="AD7" s="69">
        <f t="shared" si="71"/>
        <v>38770.831312259412</v>
      </c>
      <c r="AE7" s="69">
        <f t="shared" si="71"/>
        <v>38775.426896639685</v>
      </c>
      <c r="AF7" s="69">
        <f t="shared" si="71"/>
        <v>38780.023025743787</v>
      </c>
      <c r="AG7" s="69">
        <f t="shared" si="71"/>
        <v>38784.619699636285</v>
      </c>
      <c r="AH7" s="69">
        <f t="shared" si="71"/>
        <v>38789.21691838176</v>
      </c>
      <c r="AI7" s="69">
        <f t="shared" si="71"/>
        <v>38793.814682044795</v>
      </c>
      <c r="AJ7" s="69">
        <f t="shared" si="71"/>
        <v>38798.412990689969</v>
      </c>
      <c r="AK7" s="69">
        <f t="shared" si="71"/>
        <v>38803.011844381894</v>
      </c>
      <c r="AL7" s="69">
        <f t="shared" si="71"/>
        <v>38807.611243185165</v>
      </c>
      <c r="AM7" s="69">
        <f t="shared" si="71"/>
        <v>38812.211187164401</v>
      </c>
      <c r="AN7" s="69">
        <f t="shared" ref="AN7:BE7" si="72">AM7*(1+$E$7)</f>
        <v>38816.811676384219</v>
      </c>
      <c r="AO7" s="69">
        <f t="shared" si="72"/>
        <v>38821.412710909251</v>
      </c>
      <c r="AP7" s="69">
        <f t="shared" si="72"/>
        <v>38826.014290804131</v>
      </c>
      <c r="AQ7" s="69">
        <f t="shared" si="72"/>
        <v>38830.616416133504</v>
      </c>
      <c r="AR7" s="69">
        <f t="shared" si="72"/>
        <v>38835.219086962017</v>
      </c>
      <c r="AS7" s="69">
        <f t="shared" si="72"/>
        <v>38839.822303354333</v>
      </c>
      <c r="AT7" s="69">
        <f t="shared" si="72"/>
        <v>38844.426065375119</v>
      </c>
      <c r="AU7" s="69">
        <f t="shared" si="72"/>
        <v>38849.030373089052</v>
      </c>
      <c r="AV7" s="69">
        <f t="shared" si="72"/>
        <v>38853.635226560807</v>
      </c>
      <c r="AW7" s="69">
        <f t="shared" si="72"/>
        <v>38858.240625855084</v>
      </c>
      <c r="AX7" s="69">
        <f t="shared" si="72"/>
        <v>38862.846571036571</v>
      </c>
      <c r="AY7" s="69">
        <f t="shared" si="72"/>
        <v>38867.453062169974</v>
      </c>
      <c r="AZ7" s="69">
        <f t="shared" si="72"/>
        <v>38872.060099320013</v>
      </c>
      <c r="BA7" s="69">
        <f t="shared" si="72"/>
        <v>38876.667682551401</v>
      </c>
      <c r="BB7" s="69">
        <f t="shared" si="72"/>
        <v>38881.27581192887</v>
      </c>
      <c r="BC7" s="69">
        <f t="shared" si="72"/>
        <v>38885.884487517156</v>
      </c>
      <c r="BD7" s="69">
        <f t="shared" si="72"/>
        <v>38890.493709381</v>
      </c>
      <c r="BE7" s="69">
        <f t="shared" si="72"/>
        <v>38895.103477585151</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103540.33535378581</v>
      </c>
      <c r="DG7" s="108">
        <f t="shared" si="20"/>
        <v>103552.60819735852</v>
      </c>
      <c r="DH7" s="108">
        <f t="shared" si="21"/>
        <v>103564.88249565601</v>
      </c>
      <c r="DI7" s="108">
        <f t="shared" si="22"/>
        <v>103577.15824885067</v>
      </c>
      <c r="DJ7" s="108">
        <f t="shared" si="23"/>
        <v>123851.25130952284</v>
      </c>
      <c r="DK7" s="108">
        <f t="shared" si="24"/>
        <v>123865.93164669206</v>
      </c>
      <c r="DL7" s="108">
        <f t="shared" si="25"/>
        <v>123880.61372395109</v>
      </c>
      <c r="DM7" s="108">
        <f t="shared" si="26"/>
        <v>123895.29754150618</v>
      </c>
      <c r="DN7" s="108">
        <f t="shared" si="27"/>
        <v>103724.14393554692</v>
      </c>
      <c r="DO7" s="108">
        <f t="shared" si="28"/>
        <v>103736.43856631941</v>
      </c>
      <c r="DP7" s="108">
        <f t="shared" si="29"/>
        <v>103748.73465439916</v>
      </c>
      <c r="DQ7" s="108">
        <f t="shared" si="30"/>
        <v>103761.03219995888</v>
      </c>
      <c r="DR7" s="108">
        <f t="shared" si="31"/>
        <v>103773.33120317133</v>
      </c>
      <c r="DS7" s="108">
        <f t="shared" si="32"/>
        <v>111239.39488441909</v>
      </c>
      <c r="DT7" s="108">
        <f t="shared" si="33"/>
        <v>111252.58031295644</v>
      </c>
      <c r="DU7" s="108">
        <f t="shared" si="34"/>
        <v>111265.76730438907</v>
      </c>
      <c r="DV7" s="108">
        <f t="shared" si="35"/>
        <v>111278.95585890225</v>
      </c>
      <c r="DW7" s="108">
        <f t="shared" si="36"/>
        <v>111463.38104649945</v>
      </c>
      <c r="DX7" s="108">
        <f t="shared" si="37"/>
        <v>111476.59302456574</v>
      </c>
      <c r="DY7" s="108">
        <f t="shared" si="38"/>
        <v>111489.80656867426</v>
      </c>
      <c r="DZ7" s="108">
        <f t="shared" si="39"/>
        <v>111503.02167901069</v>
      </c>
      <c r="EA7" s="108">
        <f t="shared" si="40"/>
        <v>120746.89073801154</v>
      </c>
      <c r="EB7" s="108">
        <f t="shared" si="41"/>
        <v>120761.20310909723</v>
      </c>
      <c r="EC7" s="108">
        <f t="shared" si="42"/>
        <v>120775.51717665697</v>
      </c>
      <c r="ED7" s="108">
        <f t="shared" si="43"/>
        <v>120789.83294089184</v>
      </c>
      <c r="EE7" s="108">
        <f t="shared" si="44"/>
        <v>120804.15040200295</v>
      </c>
      <c r="EF7" s="108">
        <f t="shared" si="45"/>
        <v>123759.3894803626</v>
      </c>
      <c r="EG7" s="108">
        <f t="shared" si="46"/>
        <v>123774.05892896499</v>
      </c>
      <c r="EH7" s="108">
        <f t="shared" si="47"/>
        <v>123788.73011636655</v>
      </c>
      <c r="EI7" s="108">
        <f t="shared" si="48"/>
        <v>123803.4030427734</v>
      </c>
      <c r="EJ7" s="108">
        <f t="shared" si="49"/>
        <v>132114.8172779078</v>
      </c>
      <c r="EK7" s="108">
        <f t="shared" si="50"/>
        <v>132130.47711212168</v>
      </c>
      <c r="EL7" s="108">
        <f t="shared" si="51"/>
        <v>132146.13880252713</v>
      </c>
      <c r="EM7" s="108">
        <f t="shared" si="52"/>
        <v>132161.80234934413</v>
      </c>
      <c r="EN7" s="108">
        <f t="shared" si="53"/>
        <v>136576.17318959348</v>
      </c>
      <c r="EO7" s="108">
        <f t="shared" si="54"/>
        <v>136592.36183726968</v>
      </c>
      <c r="EP7" s="108">
        <f t="shared" si="55"/>
        <v>136608.55240381873</v>
      </c>
      <c r="EQ7" s="108">
        <f t="shared" si="56"/>
        <v>136624.74488946813</v>
      </c>
      <c r="ER7" s="108">
        <f t="shared" si="57"/>
        <v>136640.93929444527</v>
      </c>
      <c r="ES7" s="108">
        <f t="shared" si="58"/>
        <v>128024.96855564001</v>
      </c>
      <c r="ET7" s="108">
        <f t="shared" si="59"/>
        <v>128040.1436118837</v>
      </c>
      <c r="EU7" s="108">
        <f t="shared" si="60"/>
        <v>128055.32046685726</v>
      </c>
      <c r="EV7" s="108">
        <f t="shared" si="61"/>
        <v>128070.49912077386</v>
      </c>
      <c r="EW7" s="108">
        <f t="shared" si="62"/>
        <v>113982.24767598238</v>
      </c>
      <c r="EX7" s="108">
        <f t="shared" si="63"/>
        <v>113995.75822036118</v>
      </c>
      <c r="EY7" s="108">
        <f t="shared" si="64"/>
        <v>114009.27036617191</v>
      </c>
      <c r="EZ7" s="108">
        <f t="shared" si="65"/>
        <v>114022.78411360439</v>
      </c>
      <c r="FA7" s="108">
        <f t="shared" si="66"/>
        <v>107009.58115475519</v>
      </c>
      <c r="FB7" s="108">
        <f t="shared" si="67"/>
        <v>107022.26521498938</v>
      </c>
      <c r="FC7" s="108">
        <f t="shared" si="68"/>
        <v>107034.95077869066</v>
      </c>
      <c r="FD7" s="108">
        <f t="shared" si="69"/>
        <v>107047.63784603725</v>
      </c>
      <c r="FE7" s="108">
        <f t="shared" si="70"/>
        <v>107060.32641720735</v>
      </c>
    </row>
    <row r="8" spans="1:161" ht="15.75" x14ac:dyDescent="0.25">
      <c r="A8" s="87" t="s">
        <v>173</v>
      </c>
      <c r="B8" s="12">
        <f>'Urb proj of all 25 ARs '!V8</f>
        <v>11524.354798741328</v>
      </c>
      <c r="C8" s="12">
        <f>'Urb proj of all 25 ARs '!W8</f>
        <v>11595.602177125931</v>
      </c>
      <c r="D8" s="100">
        <f t="shared" si="10"/>
        <v>6.1823312132306997E-3</v>
      </c>
      <c r="E8" s="101">
        <f t="shared" si="11"/>
        <v>1.1853200524014618E-4</v>
      </c>
      <c r="F8" s="69">
        <f t="shared" si="12"/>
        <v>11525.720803624721</v>
      </c>
      <c r="G8" s="69">
        <f t="shared" si="16"/>
        <v>11527.086970423414</v>
      </c>
      <c r="H8" s="69">
        <f t="shared" ref="H8:AM8" si="73">G8*(1+$E$8)</f>
        <v>11528.453299156596</v>
      </c>
      <c r="I8" s="69">
        <f t="shared" si="73"/>
        <v>11529.819789843463</v>
      </c>
      <c r="J8" s="69">
        <f t="shared" si="73"/>
        <v>11531.186442503211</v>
      </c>
      <c r="K8" s="69">
        <f t="shared" si="73"/>
        <v>11532.553257155039</v>
      </c>
      <c r="L8" s="69">
        <f t="shared" si="73"/>
        <v>11533.920233818149</v>
      </c>
      <c r="M8" s="69">
        <f t="shared" si="73"/>
        <v>11535.287372511744</v>
      </c>
      <c r="N8" s="69">
        <f t="shared" si="73"/>
        <v>11536.654673255029</v>
      </c>
      <c r="O8" s="69">
        <f t="shared" si="73"/>
        <v>11538.022136067213</v>
      </c>
      <c r="P8" s="69">
        <f t="shared" si="73"/>
        <v>11539.389760967506</v>
      </c>
      <c r="Q8" s="69">
        <f t="shared" si="73"/>
        <v>11540.757547975121</v>
      </c>
      <c r="R8" s="69">
        <f t="shared" si="73"/>
        <v>11542.125497109273</v>
      </c>
      <c r="S8" s="69">
        <f t="shared" si="73"/>
        <v>11543.493608389179</v>
      </c>
      <c r="T8" s="69">
        <f t="shared" si="73"/>
        <v>11544.861881834058</v>
      </c>
      <c r="U8" s="69">
        <f t="shared" si="73"/>
        <v>11546.230317463132</v>
      </c>
      <c r="V8" s="69">
        <f t="shared" si="73"/>
        <v>11547.598915295626</v>
      </c>
      <c r="W8" s="69">
        <f t="shared" si="73"/>
        <v>11548.967675350765</v>
      </c>
      <c r="X8" s="69">
        <f t="shared" si="73"/>
        <v>11550.336597647778</v>
      </c>
      <c r="Y8" s="69">
        <f t="shared" si="73"/>
        <v>11551.705682205897</v>
      </c>
      <c r="Z8" s="69">
        <f t="shared" si="73"/>
        <v>11553.074929044353</v>
      </c>
      <c r="AA8" s="69">
        <f t="shared" si="73"/>
        <v>11554.444338182382</v>
      </c>
      <c r="AB8" s="69">
        <f t="shared" si="73"/>
        <v>11555.813909639222</v>
      </c>
      <c r="AC8" s="69">
        <f t="shared" si="73"/>
        <v>11557.183643434113</v>
      </c>
      <c r="AD8" s="69">
        <f t="shared" si="73"/>
        <v>11558.553539586297</v>
      </c>
      <c r="AE8" s="69">
        <f t="shared" si="73"/>
        <v>11559.92359811502</v>
      </c>
      <c r="AF8" s="69">
        <f t="shared" si="73"/>
        <v>11561.293819039527</v>
      </c>
      <c r="AG8" s="69">
        <f t="shared" si="73"/>
        <v>11562.664202379068</v>
      </c>
      <c r="AH8" s="69">
        <f t="shared" si="73"/>
        <v>11564.034748152895</v>
      </c>
      <c r="AI8" s="69">
        <f t="shared" si="73"/>
        <v>11565.40545638026</v>
      </c>
      <c r="AJ8" s="69">
        <f t="shared" si="73"/>
        <v>11566.776327080421</v>
      </c>
      <c r="AK8" s="69">
        <f t="shared" si="73"/>
        <v>11568.147360272635</v>
      </c>
      <c r="AL8" s="69">
        <f t="shared" si="73"/>
        <v>11569.518555976161</v>
      </c>
      <c r="AM8" s="69">
        <f t="shared" si="73"/>
        <v>11570.889914210264</v>
      </c>
      <c r="AN8" s="69">
        <f t="shared" ref="AN8:BE8" si="74">AM8*(1+$E$8)</f>
        <v>11572.261434994209</v>
      </c>
      <c r="AO8" s="69">
        <f t="shared" si="74"/>
        <v>11573.633118347261</v>
      </c>
      <c r="AP8" s="69">
        <f t="shared" si="74"/>
        <v>11575.004964288693</v>
      </c>
      <c r="AQ8" s="69">
        <f t="shared" si="74"/>
        <v>11576.376972837776</v>
      </c>
      <c r="AR8" s="69">
        <f t="shared" si="74"/>
        <v>11577.749144013782</v>
      </c>
      <c r="AS8" s="69">
        <f t="shared" si="74"/>
        <v>11579.12147783599</v>
      </c>
      <c r="AT8" s="69">
        <f t="shared" si="74"/>
        <v>11580.493974323677</v>
      </c>
      <c r="AU8" s="69">
        <f t="shared" si="74"/>
        <v>11581.866633496125</v>
      </c>
      <c r="AV8" s="69">
        <f t="shared" si="74"/>
        <v>11583.239455372617</v>
      </c>
      <c r="AW8" s="69">
        <f t="shared" si="74"/>
        <v>11584.612439972439</v>
      </c>
      <c r="AX8" s="69">
        <f t="shared" si="74"/>
        <v>11585.985587314879</v>
      </c>
      <c r="AY8" s="69">
        <f t="shared" si="74"/>
        <v>11587.358897419226</v>
      </c>
      <c r="AZ8" s="69">
        <f t="shared" si="74"/>
        <v>11588.732370304775</v>
      </c>
      <c r="BA8" s="69">
        <f t="shared" si="74"/>
        <v>11590.10600599082</v>
      </c>
      <c r="BB8" s="69">
        <f t="shared" si="74"/>
        <v>11591.479804496656</v>
      </c>
      <c r="BC8" s="69">
        <f t="shared" si="74"/>
        <v>11592.853765841583</v>
      </c>
      <c r="BD8" s="69">
        <f t="shared" si="74"/>
        <v>11594.227890044904</v>
      </c>
      <c r="BE8" s="69">
        <f t="shared" si="74"/>
        <v>11595.602177125922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10771.012843912524</v>
      </c>
      <c r="DG8" s="108">
        <f t="shared" si="20"/>
        <v>10772.289553663382</v>
      </c>
      <c r="DH8" s="108">
        <f t="shared" si="21"/>
        <v>10773.566414745204</v>
      </c>
      <c r="DI8" s="108">
        <f t="shared" si="22"/>
        <v>10774.843427175932</v>
      </c>
      <c r="DJ8" s="108">
        <f t="shared" si="23"/>
        <v>11782.015528978489</v>
      </c>
      <c r="DK8" s="108">
        <f t="shared" si="24"/>
        <v>11783.412074904911</v>
      </c>
      <c r="DL8" s="108">
        <f t="shared" si="25"/>
        <v>11784.808786366721</v>
      </c>
      <c r="DM8" s="108">
        <f t="shared" si="26"/>
        <v>11786.20566338354</v>
      </c>
      <c r="DN8" s="108">
        <f t="shared" si="27"/>
        <v>9951.3550755853266</v>
      </c>
      <c r="DO8" s="108">
        <f t="shared" si="28"/>
        <v>9952.5346296572934</v>
      </c>
      <c r="DP8" s="108">
        <f t="shared" si="29"/>
        <v>9953.7143235441672</v>
      </c>
      <c r="DQ8" s="108">
        <f t="shared" si="30"/>
        <v>9954.8941572625263</v>
      </c>
      <c r="DR8" s="108">
        <f t="shared" si="31"/>
        <v>9956.0741308289398</v>
      </c>
      <c r="DS8" s="108">
        <f t="shared" si="32"/>
        <v>10279.093424322891</v>
      </c>
      <c r="DT8" s="108">
        <f t="shared" si="33"/>
        <v>10280.311825878527</v>
      </c>
      <c r="DU8" s="108">
        <f t="shared" si="34"/>
        <v>10281.530371853742</v>
      </c>
      <c r="DV8" s="108">
        <f t="shared" si="35"/>
        <v>10282.749062265655</v>
      </c>
      <c r="DW8" s="108">
        <f t="shared" si="36"/>
        <v>10393.271419245746</v>
      </c>
      <c r="DX8" s="108">
        <f t="shared" si="37"/>
        <v>10394.503354548075</v>
      </c>
      <c r="DY8" s="108">
        <f t="shared" si="38"/>
        <v>10395.735435874167</v>
      </c>
      <c r="DZ8" s="108">
        <f t="shared" si="39"/>
        <v>10396.967663241327</v>
      </c>
      <c r="EA8" s="108">
        <f t="shared" si="40"/>
        <v>10751.616503679503</v>
      </c>
      <c r="EB8" s="108">
        <f t="shared" si="41"/>
        <v>10752.890914343256</v>
      </c>
      <c r="EC8" s="108">
        <f t="shared" si="42"/>
        <v>10754.16547606546</v>
      </c>
      <c r="ED8" s="108">
        <f t="shared" si="43"/>
        <v>10755.440188864022</v>
      </c>
      <c r="EE8" s="108">
        <f t="shared" si="44"/>
        <v>10756.715052756848</v>
      </c>
      <c r="EF8" s="108">
        <f t="shared" si="45"/>
        <v>10060.628552764318</v>
      </c>
      <c r="EG8" s="108">
        <f t="shared" si="46"/>
        <v>10061.821059240652</v>
      </c>
      <c r="EH8" s="108">
        <f t="shared" si="47"/>
        <v>10063.013707067172</v>
      </c>
      <c r="EI8" s="108">
        <f t="shared" si="48"/>
        <v>10064.206496260629</v>
      </c>
      <c r="EJ8" s="108">
        <f t="shared" si="49"/>
        <v>10206.158240548488</v>
      </c>
      <c r="EK8" s="108">
        <f t="shared" si="50"/>
        <v>10207.367996950537</v>
      </c>
      <c r="EL8" s="108">
        <f t="shared" si="51"/>
        <v>10208.577896747442</v>
      </c>
      <c r="EM8" s="108">
        <f t="shared" si="52"/>
        <v>10209.787939956192</v>
      </c>
      <c r="EN8" s="108">
        <f t="shared" si="53"/>
        <v>11297.264781572901</v>
      </c>
      <c r="EO8" s="108">
        <f t="shared" si="54"/>
        <v>11298.60386902119</v>
      </c>
      <c r="EP8" s="108">
        <f t="shared" si="55"/>
        <v>11299.943115194199</v>
      </c>
      <c r="EQ8" s="108">
        <f t="shared" si="56"/>
        <v>11301.282520110743</v>
      </c>
      <c r="ER8" s="108">
        <f t="shared" si="57"/>
        <v>11302.622083789638</v>
      </c>
      <c r="ES8" s="108">
        <f t="shared" si="58"/>
        <v>11106.800928238144</v>
      </c>
      <c r="ET8" s="108">
        <f t="shared" si="59"/>
        <v>11108.117439623973</v>
      </c>
      <c r="EU8" s="108">
        <f t="shared" si="60"/>
        <v>11109.434107058534</v>
      </c>
      <c r="EV8" s="108">
        <f t="shared" si="61"/>
        <v>11110.750930560327</v>
      </c>
      <c r="EW8" s="108">
        <f t="shared" si="62"/>
        <v>11169.148207342925</v>
      </c>
      <c r="EX8" s="108">
        <f t="shared" si="63"/>
        <v>11170.472108876766</v>
      </c>
      <c r="EY8" s="108">
        <f t="shared" si="64"/>
        <v>11171.796167335309</v>
      </c>
      <c r="EZ8" s="108">
        <f t="shared" si="65"/>
        <v>11173.120382737159</v>
      </c>
      <c r="FA8" s="108">
        <f t="shared" si="66"/>
        <v>10132.756802679323</v>
      </c>
      <c r="FB8" s="108">
        <f t="shared" si="67"/>
        <v>10133.957858661755</v>
      </c>
      <c r="FC8" s="108">
        <f t="shared" si="68"/>
        <v>10135.159057007762</v>
      </c>
      <c r="FD8" s="108">
        <f t="shared" si="69"/>
        <v>10136.360397734217</v>
      </c>
      <c r="FE8" s="108">
        <f t="shared" si="70"/>
        <v>10137.561880857997</v>
      </c>
    </row>
    <row r="9" spans="1:161" ht="15.75" x14ac:dyDescent="0.25">
      <c r="A9" s="87" t="s">
        <v>175</v>
      </c>
      <c r="B9" s="12">
        <f>'Urb proj of all 25 ARs '!V9</f>
        <v>44165.946493499978</v>
      </c>
      <c r="C9" s="12">
        <f>'Urb proj of all 25 ARs '!W9</f>
        <v>44438.995003068623</v>
      </c>
      <c r="D9" s="100">
        <f t="shared" si="10"/>
        <v>6.1823312132307786E-3</v>
      </c>
      <c r="E9" s="101">
        <f t="shared" si="11"/>
        <v>1.1853200524014618E-4</v>
      </c>
      <c r="F9" s="69">
        <f t="shared" si="12"/>
        <v>44171.181571701178</v>
      </c>
      <c r="G9" s="69">
        <f t="shared" si="16"/>
        <v>44176.417270426697</v>
      </c>
      <c r="H9" s="69">
        <f t="shared" ref="H9:AM9" si="75">G9*(1+$E$9)</f>
        <v>44181.653589750087</v>
      </c>
      <c r="I9" s="69">
        <f t="shared" si="75"/>
        <v>44186.890529744909</v>
      </c>
      <c r="J9" s="69">
        <f t="shared" si="75"/>
        <v>44192.12809048473</v>
      </c>
      <c r="K9" s="69">
        <f t="shared" si="75"/>
        <v>44197.366272043124</v>
      </c>
      <c r="L9" s="69">
        <f t="shared" si="75"/>
        <v>44202.60507449368</v>
      </c>
      <c r="M9" s="69">
        <f t="shared" si="75"/>
        <v>44207.844497909995</v>
      </c>
      <c r="N9" s="69">
        <f t="shared" si="75"/>
        <v>44213.084542365679</v>
      </c>
      <c r="O9" s="69">
        <f t="shared" si="75"/>
        <v>44218.325207934337</v>
      </c>
      <c r="P9" s="69">
        <f t="shared" si="75"/>
        <v>44223.566494689592</v>
      </c>
      <c r="Q9" s="69">
        <f t="shared" si="75"/>
        <v>44228.808402705079</v>
      </c>
      <c r="R9" s="69">
        <f t="shared" si="75"/>
        <v>44234.050932054437</v>
      </c>
      <c r="S9" s="69">
        <f t="shared" si="75"/>
        <v>44239.294082811306</v>
      </c>
      <c r="T9" s="69">
        <f t="shared" si="75"/>
        <v>44244.537855049348</v>
      </c>
      <c r="U9" s="69">
        <f t="shared" si="75"/>
        <v>44249.782248842232</v>
      </c>
      <c r="V9" s="69">
        <f t="shared" si="75"/>
        <v>44255.027264263626</v>
      </c>
      <c r="W9" s="69">
        <f t="shared" si="75"/>
        <v>44260.272901387216</v>
      </c>
      <c r="X9" s="69">
        <f t="shared" si="75"/>
        <v>44265.519160286691</v>
      </c>
      <c r="Y9" s="69">
        <f t="shared" si="75"/>
        <v>44270.766041035757</v>
      </c>
      <c r="Z9" s="69">
        <f t="shared" si="75"/>
        <v>44276.013543708119</v>
      </c>
      <c r="AA9" s="69">
        <f t="shared" si="75"/>
        <v>44281.261668377498</v>
      </c>
      <c r="AB9" s="69">
        <f t="shared" si="75"/>
        <v>44286.510415117613</v>
      </c>
      <c r="AC9" s="69">
        <f t="shared" si="75"/>
        <v>44291.759784002206</v>
      </c>
      <c r="AD9" s="69">
        <f t="shared" si="75"/>
        <v>44297.00977510502</v>
      </c>
      <c r="AE9" s="69">
        <f t="shared" si="75"/>
        <v>44302.260388499803</v>
      </c>
      <c r="AF9" s="69">
        <f t="shared" si="75"/>
        <v>44307.511624260325</v>
      </c>
      <c r="AG9" s="69">
        <f t="shared" si="75"/>
        <v>44312.763482460352</v>
      </c>
      <c r="AH9" s="69">
        <f t="shared" si="75"/>
        <v>44318.015963173661</v>
      </c>
      <c r="AI9" s="69">
        <f t="shared" si="75"/>
        <v>44323.269066474044</v>
      </c>
      <c r="AJ9" s="69">
        <f t="shared" si="75"/>
        <v>44328.522792435295</v>
      </c>
      <c r="AK9" s="69">
        <f t="shared" si="75"/>
        <v>44333.777141131213</v>
      </c>
      <c r="AL9" s="69">
        <f t="shared" si="75"/>
        <v>44339.032112635621</v>
      </c>
      <c r="AM9" s="69">
        <f t="shared" si="75"/>
        <v>44344.28770702234</v>
      </c>
      <c r="AN9" s="69">
        <f t="shared" ref="AN9:BE9" si="76">AM9*(1+$E$9)</f>
        <v>44349.5439243652</v>
      </c>
      <c r="AO9" s="69">
        <f t="shared" si="76"/>
        <v>44354.800764738044</v>
      </c>
      <c r="AP9" s="69">
        <f t="shared" si="76"/>
        <v>44360.058228214715</v>
      </c>
      <c r="AQ9" s="69">
        <f t="shared" si="76"/>
        <v>44365.316314869073</v>
      </c>
      <c r="AR9" s="69">
        <f t="shared" si="76"/>
        <v>44370.575024774989</v>
      </c>
      <c r="AS9" s="69">
        <f t="shared" si="76"/>
        <v>44375.834358006337</v>
      </c>
      <c r="AT9" s="69">
        <f t="shared" si="76"/>
        <v>44381.094314636997</v>
      </c>
      <c r="AU9" s="69">
        <f t="shared" si="76"/>
        <v>44386.354894740864</v>
      </c>
      <c r="AV9" s="69">
        <f t="shared" si="76"/>
        <v>44391.616098391838</v>
      </c>
      <c r="AW9" s="69">
        <f t="shared" si="76"/>
        <v>44396.87792566383</v>
      </c>
      <c r="AX9" s="69">
        <f t="shared" si="76"/>
        <v>44402.140376630763</v>
      </c>
      <c r="AY9" s="69">
        <f t="shared" si="76"/>
        <v>44407.403451366561</v>
      </c>
      <c r="AZ9" s="69">
        <f t="shared" si="76"/>
        <v>44412.667149945162</v>
      </c>
      <c r="BA9" s="69">
        <f t="shared" si="76"/>
        <v>44417.931472440505</v>
      </c>
      <c r="BB9" s="69">
        <f t="shared" si="76"/>
        <v>44423.196418926549</v>
      </c>
      <c r="BC9" s="69">
        <f t="shared" si="76"/>
        <v>44428.461989477262</v>
      </c>
      <c r="BD9" s="69">
        <f t="shared" si="76"/>
        <v>44433.728184166612</v>
      </c>
      <c r="BE9" s="69">
        <f t="shared" si="76"/>
        <v>44438.99500306858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75067.140166333513</v>
      </c>
      <c r="DG9" s="108">
        <f t="shared" si="20"/>
        <v>75076.038024985057</v>
      </c>
      <c r="DH9" s="108">
        <f t="shared" si="21"/>
        <v>75084.936938317653</v>
      </c>
      <c r="DI9" s="108">
        <f t="shared" si="22"/>
        <v>75093.836906456287</v>
      </c>
      <c r="DJ9" s="108">
        <f t="shared" si="23"/>
        <v>80848.600086920298</v>
      </c>
      <c r="DK9" s="108">
        <f t="shared" si="24"/>
        <v>80858.183233609467</v>
      </c>
      <c r="DL9" s="108">
        <f t="shared" si="25"/>
        <v>80867.767516208216</v>
      </c>
      <c r="DM9" s="108">
        <f t="shared" si="26"/>
        <v>80877.352934851195</v>
      </c>
      <c r="DN9" s="108">
        <f t="shared" si="27"/>
        <v>69082.680979181852</v>
      </c>
      <c r="DO9" s="108">
        <f t="shared" si="28"/>
        <v>69090.869487885677</v>
      </c>
      <c r="DP9" s="108">
        <f t="shared" si="29"/>
        <v>69099.058967189849</v>
      </c>
      <c r="DQ9" s="108">
        <f t="shared" si="30"/>
        <v>69107.249417209445</v>
      </c>
      <c r="DR9" s="108">
        <f t="shared" si="31"/>
        <v>69115.440838059498</v>
      </c>
      <c r="DS9" s="108">
        <f t="shared" si="32"/>
        <v>74219.637048814271</v>
      </c>
      <c r="DT9" s="108">
        <f t="shared" si="33"/>
        <v>74228.434451221867</v>
      </c>
      <c r="DU9" s="108">
        <f t="shared" si="34"/>
        <v>74237.232896403206</v>
      </c>
      <c r="DV9" s="108">
        <f t="shared" si="35"/>
        <v>74246.032384481892</v>
      </c>
      <c r="DW9" s="108">
        <f t="shared" si="36"/>
        <v>71268.871054524032</v>
      </c>
      <c r="DX9" s="108">
        <f t="shared" si="37"/>
        <v>71277.318696721326</v>
      </c>
      <c r="DY9" s="108">
        <f t="shared" si="38"/>
        <v>71285.767340234597</v>
      </c>
      <c r="DZ9" s="108">
        <f t="shared" si="39"/>
        <v>71294.216985182517</v>
      </c>
      <c r="EA9" s="108">
        <f t="shared" si="40"/>
        <v>78760.186757761025</v>
      </c>
      <c r="EB9" s="108">
        <f t="shared" si="41"/>
        <v>78769.522360630508</v>
      </c>
      <c r="EC9" s="108">
        <f t="shared" si="42"/>
        <v>78778.85907006773</v>
      </c>
      <c r="ED9" s="108">
        <f t="shared" si="43"/>
        <v>78788.196886203834</v>
      </c>
      <c r="EE9" s="108">
        <f t="shared" si="44"/>
        <v>78797.535809170004</v>
      </c>
      <c r="EF9" s="108">
        <f t="shared" si="45"/>
        <v>80924.888510953984</v>
      </c>
      <c r="EG9" s="108">
        <f t="shared" si="46"/>
        <v>80934.480700263026</v>
      </c>
      <c r="EH9" s="108">
        <f t="shared" si="47"/>
        <v>80944.074026553499</v>
      </c>
      <c r="EI9" s="108">
        <f t="shared" si="48"/>
        <v>80953.668489960168</v>
      </c>
      <c r="EJ9" s="108">
        <f t="shared" si="49"/>
        <v>85072.930496357178</v>
      </c>
      <c r="EK9" s="108">
        <f t="shared" si="50"/>
        <v>85083.01436140055</v>
      </c>
      <c r="EL9" s="108">
        <f t="shared" si="51"/>
        <v>85093.099421704683</v>
      </c>
      <c r="EM9" s="108">
        <f t="shared" si="52"/>
        <v>85103.185677411238</v>
      </c>
      <c r="EN9" s="108">
        <f t="shared" si="53"/>
        <v>92450.256436715572</v>
      </c>
      <c r="EO9" s="108">
        <f t="shared" si="54"/>
        <v>92461.21475099599</v>
      </c>
      <c r="EP9" s="108">
        <f t="shared" si="55"/>
        <v>92472.174364187362</v>
      </c>
      <c r="EQ9" s="108">
        <f t="shared" si="56"/>
        <v>92483.13527644366</v>
      </c>
      <c r="ER9" s="108">
        <f t="shared" si="57"/>
        <v>92494.097487918887</v>
      </c>
      <c r="ES9" s="108">
        <f t="shared" si="58"/>
        <v>86380.159961462719</v>
      </c>
      <c r="ET9" s="108">
        <f t="shared" si="59"/>
        <v>86390.398775035908</v>
      </c>
      <c r="EU9" s="108">
        <f t="shared" si="60"/>
        <v>86400.638802236223</v>
      </c>
      <c r="EV9" s="108">
        <f t="shared" si="61"/>
        <v>86410.880043207479</v>
      </c>
      <c r="EW9" s="108">
        <f t="shared" si="62"/>
        <v>79739.357486160952</v>
      </c>
      <c r="EX9" s="108">
        <f t="shared" si="63"/>
        <v>79748.809152100352</v>
      </c>
      <c r="EY9" s="108">
        <f t="shared" si="64"/>
        <v>79758.261938364667</v>
      </c>
      <c r="EZ9" s="108">
        <f t="shared" si="65"/>
        <v>79767.715845086699</v>
      </c>
      <c r="FA9" s="108">
        <f t="shared" si="66"/>
        <v>70320.446037172471</v>
      </c>
      <c r="FB9" s="108">
        <f t="shared" si="67"/>
        <v>70328.781260650634</v>
      </c>
      <c r="FC9" s="108">
        <f t="shared" si="68"/>
        <v>70337.117472119557</v>
      </c>
      <c r="FD9" s="108">
        <f t="shared" si="69"/>
        <v>70345.454671696338</v>
      </c>
      <c r="FE9" s="108">
        <f t="shared" si="70"/>
        <v>70353.792859498106</v>
      </c>
    </row>
    <row r="10" spans="1:161" ht="15.75" x14ac:dyDescent="0.25">
      <c r="A10" s="47" t="s">
        <v>199</v>
      </c>
      <c r="B10" s="12">
        <f>'Urb proj of all 25 ARs '!V10</f>
        <v>61224.160144047244</v>
      </c>
      <c r="C10" s="12">
        <f>'Urb proj of all 25 ARs '!W10</f>
        <v>61602.668180309629</v>
      </c>
      <c r="D10" s="100">
        <f t="shared" si="10"/>
        <v>6.1823312132308073E-3</v>
      </c>
      <c r="E10" s="101">
        <f t="shared" si="11"/>
        <v>1.1853200524014618E-4</v>
      </c>
      <c r="F10" s="69">
        <f t="shared" si="12"/>
        <v>61231.417166518258</v>
      </c>
      <c r="G10" s="69">
        <f t="shared" si="16"/>
        <v>61238.675049178702</v>
      </c>
      <c r="H10" s="69">
        <f t="shared" ref="H10:AM10" si="77">G10*(1+$E$10)</f>
        <v>61245.933792130534</v>
      </c>
      <c r="I10" s="69">
        <f t="shared" si="77"/>
        <v>61253.193395475719</v>
      </c>
      <c r="J10" s="69">
        <f t="shared" si="77"/>
        <v>61260.453859316243</v>
      </c>
      <c r="K10" s="69">
        <f t="shared" si="77"/>
        <v>61267.71518375411</v>
      </c>
      <c r="L10" s="69">
        <f t="shared" si="77"/>
        <v>61274.977368891319</v>
      </c>
      <c r="M10" s="69">
        <f t="shared" si="77"/>
        <v>61282.240414829896</v>
      </c>
      <c r="N10" s="69">
        <f t="shared" si="77"/>
        <v>61289.504321671877</v>
      </c>
      <c r="O10" s="69">
        <f t="shared" si="77"/>
        <v>61296.769089519301</v>
      </c>
      <c r="P10" s="69">
        <f t="shared" si="77"/>
        <v>61304.03471847422</v>
      </c>
      <c r="Q10" s="69">
        <f t="shared" si="77"/>
        <v>61311.30120863871</v>
      </c>
      <c r="R10" s="69">
        <f t="shared" si="77"/>
        <v>61318.568560114851</v>
      </c>
      <c r="S10" s="69">
        <f t="shared" si="77"/>
        <v>61325.836773004739</v>
      </c>
      <c r="T10" s="69">
        <f t="shared" si="77"/>
        <v>61333.105847410472</v>
      </c>
      <c r="U10" s="69">
        <f t="shared" si="77"/>
        <v>61340.375783434174</v>
      </c>
      <c r="V10" s="69">
        <f t="shared" si="77"/>
        <v>61347.646581177971</v>
      </c>
      <c r="W10" s="69">
        <f t="shared" si="77"/>
        <v>61354.918240744002</v>
      </c>
      <c r="X10" s="69">
        <f t="shared" si="77"/>
        <v>61362.190762234422</v>
      </c>
      <c r="Y10" s="69">
        <f t="shared" si="77"/>
        <v>61369.464145751401</v>
      </c>
      <c r="Z10" s="69">
        <f t="shared" si="77"/>
        <v>61376.738391397113</v>
      </c>
      <c r="AA10" s="69">
        <f t="shared" si="77"/>
        <v>61384.013499273744</v>
      </c>
      <c r="AB10" s="69">
        <f t="shared" si="77"/>
        <v>61391.289469483498</v>
      </c>
      <c r="AC10" s="69">
        <f t="shared" si="77"/>
        <v>61398.566302128595</v>
      </c>
      <c r="AD10" s="69">
        <f t="shared" si="77"/>
        <v>61405.843997311254</v>
      </c>
      <c r="AE10" s="69">
        <f t="shared" si="77"/>
        <v>61413.122555133719</v>
      </c>
      <c r="AF10" s="69">
        <f t="shared" si="77"/>
        <v>61420.401975698238</v>
      </c>
      <c r="AG10" s="69">
        <f t="shared" si="77"/>
        <v>61427.682259107074</v>
      </c>
      <c r="AH10" s="69">
        <f t="shared" si="77"/>
        <v>61434.963405462498</v>
      </c>
      <c r="AI10" s="69">
        <f t="shared" si="77"/>
        <v>61442.245414866804</v>
      </c>
      <c r="AJ10" s="69">
        <f t="shared" si="77"/>
        <v>61449.528287422283</v>
      </c>
      <c r="AK10" s="69">
        <f t="shared" si="77"/>
        <v>61456.81202323125</v>
      </c>
      <c r="AL10" s="69">
        <f t="shared" si="77"/>
        <v>61464.096622396028</v>
      </c>
      <c r="AM10" s="69">
        <f t="shared" si="77"/>
        <v>61471.382085018951</v>
      </c>
      <c r="AN10" s="69">
        <f t="shared" ref="AN10:BE10" si="78">AM10*(1+$E$10)</f>
        <v>61478.668411202372</v>
      </c>
      <c r="AO10" s="69">
        <f t="shared" si="78"/>
        <v>61485.955601048649</v>
      </c>
      <c r="AP10" s="69">
        <f t="shared" si="78"/>
        <v>61493.243654660146</v>
      </c>
      <c r="AQ10" s="69">
        <f t="shared" si="78"/>
        <v>61500.532572139251</v>
      </c>
      <c r="AR10" s="69">
        <f t="shared" si="78"/>
        <v>61507.822353588366</v>
      </c>
      <c r="AS10" s="69">
        <f t="shared" si="78"/>
        <v>61515.112999109893</v>
      </c>
      <c r="AT10" s="69">
        <f t="shared" si="78"/>
        <v>61522.404508806248</v>
      </c>
      <c r="AU10" s="69">
        <f t="shared" si="78"/>
        <v>61529.69688277987</v>
      </c>
      <c r="AV10" s="69">
        <f t="shared" si="78"/>
        <v>61536.990121133204</v>
      </c>
      <c r="AW10" s="69">
        <f t="shared" si="78"/>
        <v>61544.284223968702</v>
      </c>
      <c r="AX10" s="69">
        <f t="shared" si="78"/>
        <v>61551.579191388839</v>
      </c>
      <c r="AY10" s="69">
        <f t="shared" si="78"/>
        <v>61558.87502349609</v>
      </c>
      <c r="AZ10" s="69">
        <f t="shared" si="78"/>
        <v>61566.171720392951</v>
      </c>
      <c r="BA10" s="69">
        <f t="shared" si="78"/>
        <v>61573.469282181926</v>
      </c>
      <c r="BB10" s="69">
        <f t="shared" si="78"/>
        <v>61580.767708965534</v>
      </c>
      <c r="BC10" s="69">
        <f t="shared" si="78"/>
        <v>61588.067000846306</v>
      </c>
      <c r="BD10" s="69">
        <f t="shared" si="78"/>
        <v>61595.367157926783</v>
      </c>
      <c r="BE10" s="69">
        <f t="shared" si="78"/>
        <v>61602.668180309513</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61092.153706689081</v>
      </c>
      <c r="DG10" s="108">
        <f t="shared" si="20"/>
        <v>61099.395082172377</v>
      </c>
      <c r="DH10" s="108">
        <f t="shared" si="21"/>
        <v>61106.637315990425</v>
      </c>
      <c r="DI10" s="108">
        <f t="shared" si="22"/>
        <v>61113.880408244971</v>
      </c>
      <c r="DJ10" s="108">
        <f t="shared" si="23"/>
        <v>65342.265364136612</v>
      </c>
      <c r="DK10" s="108">
        <f t="shared" si="24"/>
        <v>65350.010513877154</v>
      </c>
      <c r="DL10" s="108">
        <f t="shared" si="25"/>
        <v>65357.756581665824</v>
      </c>
      <c r="DM10" s="108">
        <f t="shared" si="26"/>
        <v>65365.503567611442</v>
      </c>
      <c r="DN10" s="108">
        <f t="shared" si="27"/>
        <v>58054.166409284087</v>
      </c>
      <c r="DO10" s="108">
        <f t="shared" si="28"/>
        <v>58061.047686041129</v>
      </c>
      <c r="DP10" s="108">
        <f t="shared" si="29"/>
        <v>58067.929778449696</v>
      </c>
      <c r="DQ10" s="108">
        <f t="shared" si="30"/>
        <v>58074.812686606478</v>
      </c>
      <c r="DR10" s="108">
        <f t="shared" si="31"/>
        <v>58081.696410608165</v>
      </c>
      <c r="DS10" s="108">
        <f t="shared" si="32"/>
        <v>60386.860778560382</v>
      </c>
      <c r="DT10" s="108">
        <f t="shared" si="33"/>
        <v>60394.018554258619</v>
      </c>
      <c r="DU10" s="108">
        <f t="shared" si="34"/>
        <v>60401.177178382371</v>
      </c>
      <c r="DV10" s="108">
        <f t="shared" si="35"/>
        <v>60408.336651032194</v>
      </c>
      <c r="DW10" s="108">
        <f t="shared" si="36"/>
        <v>60193.978388595599</v>
      </c>
      <c r="DX10" s="108">
        <f t="shared" si="37"/>
        <v>60201.11330155738</v>
      </c>
      <c r="DY10" s="108">
        <f t="shared" si="38"/>
        <v>60208.249060234702</v>
      </c>
      <c r="DZ10" s="108">
        <f t="shared" si="39"/>
        <v>60215.385664727815</v>
      </c>
      <c r="EA10" s="108">
        <f t="shared" si="40"/>
        <v>61513.247509745168</v>
      </c>
      <c r="EB10" s="108">
        <f t="shared" si="41"/>
        <v>61520.53879832133</v>
      </c>
      <c r="EC10" s="108">
        <f t="shared" si="42"/>
        <v>61527.83095114855</v>
      </c>
      <c r="ED10" s="108">
        <f t="shared" si="43"/>
        <v>61535.123968329266</v>
      </c>
      <c r="EE10" s="108">
        <f t="shared" si="44"/>
        <v>61542.417849965932</v>
      </c>
      <c r="EF10" s="108">
        <f t="shared" si="45"/>
        <v>59939.247852175948</v>
      </c>
      <c r="EG10" s="108">
        <f t="shared" si="46"/>
        <v>59946.35257141645</v>
      </c>
      <c r="EH10" s="108">
        <f t="shared" si="47"/>
        <v>59953.458132793574</v>
      </c>
      <c r="EI10" s="108">
        <f t="shared" si="48"/>
        <v>59960.564536407132</v>
      </c>
      <c r="EJ10" s="108">
        <f t="shared" si="49"/>
        <v>60047.020061739138</v>
      </c>
      <c r="EK10" s="108">
        <f t="shared" si="50"/>
        <v>60054.137555435751</v>
      </c>
      <c r="EL10" s="108">
        <f t="shared" si="51"/>
        <v>60061.255892783163</v>
      </c>
      <c r="EM10" s="108">
        <f t="shared" si="52"/>
        <v>60068.375073881376</v>
      </c>
      <c r="EN10" s="108">
        <f t="shared" si="53"/>
        <v>65713.176387805142</v>
      </c>
      <c r="EO10" s="108">
        <f t="shared" si="54"/>
        <v>65720.965502373103</v>
      </c>
      <c r="EP10" s="108">
        <f t="shared" si="55"/>
        <v>65728.755540200407</v>
      </c>
      <c r="EQ10" s="108">
        <f t="shared" si="56"/>
        <v>65736.546501396529</v>
      </c>
      <c r="ER10" s="108">
        <f t="shared" si="57"/>
        <v>65744.3383860709</v>
      </c>
      <c r="ES10" s="108">
        <f t="shared" si="58"/>
        <v>63437.854370563669</v>
      </c>
      <c r="ET10" s="108">
        <f t="shared" si="59"/>
        <v>63445.373786650336</v>
      </c>
      <c r="EU10" s="108">
        <f t="shared" si="60"/>
        <v>63452.894094028481</v>
      </c>
      <c r="EV10" s="108">
        <f t="shared" si="61"/>
        <v>63460.415292803729</v>
      </c>
      <c r="EW10" s="108">
        <f t="shared" si="62"/>
        <v>64064.80187094443</v>
      </c>
      <c r="EX10" s="108">
        <f t="shared" si="63"/>
        <v>64072.395600375508</v>
      </c>
      <c r="EY10" s="108">
        <f t="shared" si="64"/>
        <v>64079.990229906558</v>
      </c>
      <c r="EZ10" s="108">
        <f t="shared" si="65"/>
        <v>64087.585759644273</v>
      </c>
      <c r="FA10" s="108">
        <f t="shared" si="66"/>
        <v>59598.843455509254</v>
      </c>
      <c r="FB10" s="108">
        <f t="shared" si="67"/>
        <v>59605.907825934024</v>
      </c>
      <c r="FC10" s="108">
        <f t="shared" si="68"/>
        <v>59612.973033712798</v>
      </c>
      <c r="FD10" s="108">
        <f t="shared" si="69"/>
        <v>59620.039078944814</v>
      </c>
      <c r="FE10" s="108">
        <f t="shared" si="70"/>
        <v>59627.105961729329</v>
      </c>
    </row>
    <row r="11" spans="1:161" ht="15.75" x14ac:dyDescent="0.25">
      <c r="A11" s="47" t="s">
        <v>187</v>
      </c>
      <c r="B11" s="12">
        <f>'Urb proj of all 25 ARs '!V11</f>
        <v>32596.474759078497</v>
      </c>
      <c r="C11" s="12">
        <f>'Urb proj of all 25 ARs '!W11</f>
        <v>32797.99696242284</v>
      </c>
      <c r="D11" s="100">
        <f t="shared" si="10"/>
        <v>6.1823312132308463E-3</v>
      </c>
      <c r="E11" s="101">
        <f t="shared" si="11"/>
        <v>1.1853200524014618E-4</v>
      </c>
      <c r="F11" s="69">
        <f t="shared" si="12"/>
        <v>32600.33848459545</v>
      </c>
      <c r="G11" s="69">
        <f t="shared" si="16"/>
        <v>32604.202668087535</v>
      </c>
      <c r="H11" s="69">
        <f t="shared" ref="H11:AM11" si="79">G11*(1+$E$11)</f>
        <v>32608.06730960904</v>
      </c>
      <c r="I11" s="69">
        <f t="shared" si="79"/>
        <v>32611.932409214252</v>
      </c>
      <c r="J11" s="69">
        <f t="shared" si="79"/>
        <v>32615.797966957474</v>
      </c>
      <c r="K11" s="69">
        <f t="shared" si="79"/>
        <v>32619.663982893006</v>
      </c>
      <c r="L11" s="69">
        <f t="shared" si="79"/>
        <v>32623.530457075158</v>
      </c>
      <c r="M11" s="69">
        <f t="shared" si="79"/>
        <v>32627.397389558249</v>
      </c>
      <c r="N11" s="69">
        <f t="shared" si="79"/>
        <v>32631.264780396599</v>
      </c>
      <c r="O11" s="69">
        <f t="shared" si="79"/>
        <v>32635.13262964454</v>
      </c>
      <c r="P11" s="69">
        <f t="shared" si="79"/>
        <v>32639.00093735641</v>
      </c>
      <c r="Q11" s="69">
        <f t="shared" si="79"/>
        <v>32642.869703586548</v>
      </c>
      <c r="R11" s="69">
        <f t="shared" si="79"/>
        <v>32646.738928389306</v>
      </c>
      <c r="S11" s="69">
        <f t="shared" si="79"/>
        <v>32650.60861181904</v>
      </c>
      <c r="T11" s="69">
        <f t="shared" si="79"/>
        <v>32654.478753930111</v>
      </c>
      <c r="U11" s="69">
        <f t="shared" si="79"/>
        <v>32658.349354776885</v>
      </c>
      <c r="V11" s="69">
        <f t="shared" si="79"/>
        <v>32662.220414413739</v>
      </c>
      <c r="W11" s="69">
        <f t="shared" si="79"/>
        <v>32666.091932895055</v>
      </c>
      <c r="X11" s="69">
        <f t="shared" si="79"/>
        <v>32669.963910275219</v>
      </c>
      <c r="Y11" s="69">
        <f t="shared" si="79"/>
        <v>32673.836346608627</v>
      </c>
      <c r="Z11" s="69">
        <f t="shared" si="79"/>
        <v>32677.70924194968</v>
      </c>
      <c r="AA11" s="69">
        <f t="shared" si="79"/>
        <v>32681.582596352782</v>
      </c>
      <c r="AB11" s="69">
        <f t="shared" si="79"/>
        <v>32685.456409872349</v>
      </c>
      <c r="AC11" s="69">
        <f t="shared" si="79"/>
        <v>32689.330682562802</v>
      </c>
      <c r="AD11" s="69">
        <f t="shared" si="79"/>
        <v>32693.205414478565</v>
      </c>
      <c r="AE11" s="69">
        <f t="shared" si="79"/>
        <v>32697.080605674073</v>
      </c>
      <c r="AF11" s="69">
        <f t="shared" si="79"/>
        <v>32700.956256203761</v>
      </c>
      <c r="AG11" s="69">
        <f t="shared" si="79"/>
        <v>32704.832366122078</v>
      </c>
      <c r="AH11" s="69">
        <f t="shared" si="79"/>
        <v>32708.708935483479</v>
      </c>
      <c r="AI11" s="69">
        <f t="shared" si="79"/>
        <v>32712.585964342419</v>
      </c>
      <c r="AJ11" s="69">
        <f t="shared" si="79"/>
        <v>32716.463452753364</v>
      </c>
      <c r="AK11" s="69">
        <f t="shared" si="79"/>
        <v>32720.341400770783</v>
      </c>
      <c r="AL11" s="69">
        <f t="shared" si="79"/>
        <v>32724.219808449157</v>
      </c>
      <c r="AM11" s="69">
        <f t="shared" si="79"/>
        <v>32728.098675842972</v>
      </c>
      <c r="AN11" s="69">
        <f t="shared" ref="AN11:BE11" si="80">AM11*(1+$E$11)</f>
        <v>32731.978003006716</v>
      </c>
      <c r="AO11" s="69">
        <f t="shared" si="80"/>
        <v>32735.857789994887</v>
      </c>
      <c r="AP11" s="69">
        <f t="shared" si="80"/>
        <v>32739.738036861992</v>
      </c>
      <c r="AQ11" s="69">
        <f t="shared" si="80"/>
        <v>32743.618743662541</v>
      </c>
      <c r="AR11" s="69">
        <f t="shared" si="80"/>
        <v>32747.499910451046</v>
      </c>
      <c r="AS11" s="69">
        <f t="shared" si="80"/>
        <v>32751.381537282032</v>
      </c>
      <c r="AT11" s="69">
        <f t="shared" si="80"/>
        <v>32755.263624210031</v>
      </c>
      <c r="AU11" s="69">
        <f t="shared" si="80"/>
        <v>32759.146171289576</v>
      </c>
      <c r="AV11" s="69">
        <f t="shared" si="80"/>
        <v>32763.029178575212</v>
      </c>
      <c r="AW11" s="69">
        <f t="shared" si="80"/>
        <v>32766.912646121491</v>
      </c>
      <c r="AX11" s="69">
        <f t="shared" si="80"/>
        <v>32770.796573982967</v>
      </c>
      <c r="AY11" s="69">
        <f t="shared" si="80"/>
        <v>32774.680962214195</v>
      </c>
      <c r="AZ11" s="69">
        <f t="shared" si="80"/>
        <v>32778.565810869753</v>
      </c>
      <c r="BA11" s="69">
        <f t="shared" si="80"/>
        <v>32782.451120004211</v>
      </c>
      <c r="BB11" s="69">
        <f t="shared" si="80"/>
        <v>32786.336889672151</v>
      </c>
      <c r="BC11" s="69">
        <f t="shared" si="80"/>
        <v>32790.22311992816</v>
      </c>
      <c r="BD11" s="69">
        <f t="shared" si="80"/>
        <v>32794.109810826834</v>
      </c>
      <c r="BE11" s="69">
        <f t="shared" si="80"/>
        <v>32797.996962422774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45579.211530634995</v>
      </c>
      <c r="DG11" s="108">
        <f t="shared" si="20"/>
        <v>45584.614125974986</v>
      </c>
      <c r="DH11" s="108">
        <f t="shared" si="21"/>
        <v>45590.017361695434</v>
      </c>
      <c r="DI11" s="108">
        <f t="shared" si="22"/>
        <v>45595.421237872251</v>
      </c>
      <c r="DJ11" s="108">
        <f t="shared" si="23"/>
        <v>49475.721379582181</v>
      </c>
      <c r="DK11" s="108">
        <f t="shared" si="24"/>
        <v>49481.585836048005</v>
      </c>
      <c r="DL11" s="108">
        <f t="shared" si="25"/>
        <v>49487.450987639619</v>
      </c>
      <c r="DM11" s="108">
        <f t="shared" si="26"/>
        <v>49493.316834439407</v>
      </c>
      <c r="DN11" s="108">
        <f t="shared" si="27"/>
        <v>42518.264012886444</v>
      </c>
      <c r="DO11" s="108">
        <f t="shared" si="28"/>
        <v>42523.303787979217</v>
      </c>
      <c r="DP11" s="108">
        <f t="shared" si="29"/>
        <v>42528.344160446642</v>
      </c>
      <c r="DQ11" s="108">
        <f t="shared" si="30"/>
        <v>42533.385130359522</v>
      </c>
      <c r="DR11" s="108">
        <f t="shared" si="31"/>
        <v>42538.426697788673</v>
      </c>
      <c r="DS11" s="108">
        <f t="shared" si="32"/>
        <v>43808.647758452476</v>
      </c>
      <c r="DT11" s="108">
        <f t="shared" si="33"/>
        <v>43813.840485318142</v>
      </c>
      <c r="DU11" s="108">
        <f t="shared" si="34"/>
        <v>43819.033827688138</v>
      </c>
      <c r="DV11" s="108">
        <f t="shared" si="35"/>
        <v>43824.227785635419</v>
      </c>
      <c r="DW11" s="108">
        <f t="shared" si="36"/>
        <v>46025.528444470401</v>
      </c>
      <c r="DX11" s="108">
        <f t="shared" si="37"/>
        <v>46030.98394264916</v>
      </c>
      <c r="DY11" s="108">
        <f t="shared" si="38"/>
        <v>46036.440087479059</v>
      </c>
      <c r="DZ11" s="108">
        <f t="shared" si="39"/>
        <v>46041.896879036751</v>
      </c>
      <c r="EA11" s="108">
        <f t="shared" si="40"/>
        <v>51035.56766264305</v>
      </c>
      <c r="EB11" s="108">
        <f t="shared" si="41"/>
        <v>51041.61701081667</v>
      </c>
      <c r="EC11" s="108">
        <f t="shared" si="42"/>
        <v>51047.667076031663</v>
      </c>
      <c r="ED11" s="108">
        <f t="shared" si="43"/>
        <v>51053.71785837302</v>
      </c>
      <c r="EE11" s="108">
        <f t="shared" si="44"/>
        <v>51059.769357925739</v>
      </c>
      <c r="EF11" s="108">
        <f t="shared" si="45"/>
        <v>50899.708177271663</v>
      </c>
      <c r="EG11" s="108">
        <f t="shared" si="46"/>
        <v>50905.741421748047</v>
      </c>
      <c r="EH11" s="108">
        <f t="shared" si="47"/>
        <v>50911.775381357009</v>
      </c>
      <c r="EI11" s="108">
        <f t="shared" si="48"/>
        <v>50917.810056183298</v>
      </c>
      <c r="EJ11" s="108">
        <f t="shared" si="49"/>
        <v>54211.832566509409</v>
      </c>
      <c r="EK11" s="108">
        <f t="shared" si="50"/>
        <v>54218.258403731255</v>
      </c>
      <c r="EL11" s="108">
        <f t="shared" si="51"/>
        <v>54224.685002620477</v>
      </c>
      <c r="EM11" s="108">
        <f t="shared" si="52"/>
        <v>54231.112363267348</v>
      </c>
      <c r="EN11" s="108">
        <f t="shared" si="53"/>
        <v>61234.252831305712</v>
      </c>
      <c r="EO11" s="108">
        <f t="shared" si="54"/>
        <v>61241.511050083187</v>
      </c>
      <c r="EP11" s="108">
        <f t="shared" si="55"/>
        <v>61248.770129191893</v>
      </c>
      <c r="EQ11" s="108">
        <f t="shared" si="56"/>
        <v>61256.030068733802</v>
      </c>
      <c r="ER11" s="108">
        <f t="shared" si="57"/>
        <v>61263.290868810902</v>
      </c>
      <c r="ES11" s="108">
        <f t="shared" si="58"/>
        <v>56162.627562414062</v>
      </c>
      <c r="ET11" s="108">
        <f t="shared" si="59"/>
        <v>56169.284631278584</v>
      </c>
      <c r="EU11" s="108">
        <f t="shared" si="60"/>
        <v>56175.942489218833</v>
      </c>
      <c r="EV11" s="108">
        <f t="shared" si="61"/>
        <v>56182.601136328332</v>
      </c>
      <c r="EW11" s="108">
        <f t="shared" si="62"/>
        <v>50935.23583572363</v>
      </c>
      <c r="EX11" s="108">
        <f t="shared" si="63"/>
        <v>50941.273291364625</v>
      </c>
      <c r="EY11" s="108">
        <f t="shared" si="64"/>
        <v>50947.311462637335</v>
      </c>
      <c r="EZ11" s="108">
        <f t="shared" si="65"/>
        <v>50953.350349626591</v>
      </c>
      <c r="FA11" s="108">
        <f t="shared" si="66"/>
        <v>41491.144289737334</v>
      </c>
      <c r="FB11" s="108">
        <f t="shared" si="67"/>
        <v>41496.062318269702</v>
      </c>
      <c r="FC11" s="108">
        <f t="shared" si="68"/>
        <v>41500.980929745856</v>
      </c>
      <c r="FD11" s="108">
        <f t="shared" si="69"/>
        <v>41505.90012423489</v>
      </c>
      <c r="FE11" s="108">
        <f t="shared" si="70"/>
        <v>41510.819901805909</v>
      </c>
    </row>
    <row r="12" spans="1:161" ht="15.75" x14ac:dyDescent="0.25">
      <c r="A12" s="47" t="s">
        <v>188</v>
      </c>
      <c r="B12" s="12">
        <f>'Urb proj of all 25 ARs '!V12</f>
        <v>76864.476420727049</v>
      </c>
      <c r="C12" s="12">
        <f>'Urb proj of all 25 ARs '!W12</f>
        <v>77339.678072491544</v>
      </c>
      <c r="D12" s="100">
        <f t="shared" si="10"/>
        <v>6.1823312132306893E-3</v>
      </c>
      <c r="E12" s="101">
        <f t="shared" si="11"/>
        <v>1.1853200524014618E-4</v>
      </c>
      <c r="F12" s="69">
        <f t="shared" si="12"/>
        <v>76873.587321248939</v>
      </c>
      <c r="G12" s="69">
        <f t="shared" si="16"/>
        <v>76882.699301704124</v>
      </c>
      <c r="H12" s="69">
        <f t="shared" ref="H12:AM12" si="81">G12*(1+$E$12)</f>
        <v>76891.812362220633</v>
      </c>
      <c r="I12" s="69">
        <f t="shared" si="81"/>
        <v>76900.926502926479</v>
      </c>
      <c r="J12" s="69">
        <f t="shared" si="81"/>
        <v>76910.041723949689</v>
      </c>
      <c r="K12" s="69">
        <f t="shared" si="81"/>
        <v>76919.158025418335</v>
      </c>
      <c r="L12" s="69">
        <f t="shared" si="81"/>
        <v>76928.275407460475</v>
      </c>
      <c r="M12" s="69">
        <f t="shared" si="81"/>
        <v>76937.393870204192</v>
      </c>
      <c r="N12" s="69">
        <f t="shared" si="81"/>
        <v>76946.513413777575</v>
      </c>
      <c r="O12" s="69">
        <f t="shared" si="81"/>
        <v>76955.634038308752</v>
      </c>
      <c r="P12" s="69">
        <f t="shared" si="81"/>
        <v>76964.755743925838</v>
      </c>
      <c r="Q12" s="69">
        <f t="shared" si="81"/>
        <v>76973.878530756978</v>
      </c>
      <c r="R12" s="69">
        <f t="shared" si="81"/>
        <v>76983.002398930344</v>
      </c>
      <c r="S12" s="69">
        <f t="shared" si="81"/>
        <v>76992.127348574097</v>
      </c>
      <c r="T12" s="69">
        <f t="shared" si="81"/>
        <v>77001.253379816422</v>
      </c>
      <c r="U12" s="69">
        <f t="shared" si="81"/>
        <v>77010.380492785538</v>
      </c>
      <c r="V12" s="69">
        <f t="shared" si="81"/>
        <v>77019.508687609661</v>
      </c>
      <c r="W12" s="69">
        <f t="shared" si="81"/>
        <v>77028.637964417008</v>
      </c>
      <c r="X12" s="69">
        <f t="shared" si="81"/>
        <v>77037.768323335855</v>
      </c>
      <c r="Y12" s="69">
        <f t="shared" si="81"/>
        <v>77046.899764494447</v>
      </c>
      <c r="Z12" s="69">
        <f t="shared" si="81"/>
        <v>77056.032288021073</v>
      </c>
      <c r="AA12" s="69">
        <f t="shared" si="81"/>
        <v>77065.165894044025</v>
      </c>
      <c r="AB12" s="69">
        <f t="shared" si="81"/>
        <v>77074.300582691605</v>
      </c>
      <c r="AC12" s="69">
        <f t="shared" si="81"/>
        <v>77083.436354092148</v>
      </c>
      <c r="AD12" s="69">
        <f t="shared" si="81"/>
        <v>77092.573208374</v>
      </c>
      <c r="AE12" s="69">
        <f t="shared" si="81"/>
        <v>77101.711145665511</v>
      </c>
      <c r="AF12" s="69">
        <f t="shared" si="81"/>
        <v>77110.850166095057</v>
      </c>
      <c r="AG12" s="69">
        <f t="shared" si="81"/>
        <v>77119.990269791015</v>
      </c>
      <c r="AH12" s="69">
        <f t="shared" si="81"/>
        <v>77129.131456881791</v>
      </c>
      <c r="AI12" s="69">
        <f t="shared" si="81"/>
        <v>77138.273727495805</v>
      </c>
      <c r="AJ12" s="69">
        <f t="shared" si="81"/>
        <v>77147.417081761494</v>
      </c>
      <c r="AK12" s="69">
        <f t="shared" si="81"/>
        <v>77156.561519807292</v>
      </c>
      <c r="AL12" s="69">
        <f t="shared" si="81"/>
        <v>77165.707041761663</v>
      </c>
      <c r="AM12" s="69">
        <f t="shared" si="81"/>
        <v>77174.853647753102</v>
      </c>
      <c r="AN12" s="69">
        <f t="shared" ref="AN12:BE12" si="82">AM12*(1+$E$12)</f>
        <v>77184.001337910086</v>
      </c>
      <c r="AO12" s="69">
        <f t="shared" si="82"/>
        <v>77193.150112361123</v>
      </c>
      <c r="AP12" s="69">
        <f t="shared" si="82"/>
        <v>77202.299971234752</v>
      </c>
      <c r="AQ12" s="69">
        <f t="shared" si="82"/>
        <v>77211.450914659494</v>
      </c>
      <c r="AR12" s="69">
        <f t="shared" si="82"/>
        <v>77220.602942763915</v>
      </c>
      <c r="AS12" s="69">
        <f t="shared" si="82"/>
        <v>77229.756055676567</v>
      </c>
      <c r="AT12" s="69">
        <f t="shared" si="82"/>
        <v>77238.910253526061</v>
      </c>
      <c r="AU12" s="69">
        <f t="shared" si="82"/>
        <v>77248.065536440976</v>
      </c>
      <c r="AV12" s="69">
        <f t="shared" si="82"/>
        <v>77257.221904549937</v>
      </c>
      <c r="AW12" s="69">
        <f t="shared" si="82"/>
        <v>77266.379357981568</v>
      </c>
      <c r="AX12" s="69">
        <f t="shared" si="82"/>
        <v>77275.537896864509</v>
      </c>
      <c r="AY12" s="69">
        <f t="shared" si="82"/>
        <v>77284.697521327442</v>
      </c>
      <c r="AZ12" s="69">
        <f t="shared" si="82"/>
        <v>77293.85823149902</v>
      </c>
      <c r="BA12" s="69">
        <f t="shared" si="82"/>
        <v>77303.020027507941</v>
      </c>
      <c r="BB12" s="69">
        <f t="shared" si="82"/>
        <v>77312.182909482915</v>
      </c>
      <c r="BC12" s="69">
        <f t="shared" si="82"/>
        <v>77321.346877552671</v>
      </c>
      <c r="BD12" s="69">
        <f t="shared" si="82"/>
        <v>77330.511931845933</v>
      </c>
      <c r="BE12" s="69">
        <f t="shared" si="82"/>
        <v>77339.678072491457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65679.851943613568</v>
      </c>
      <c r="DG12" s="108">
        <f t="shared" si="20"/>
        <v>65687.637108168317</v>
      </c>
      <c r="DH12" s="108">
        <f t="shared" si="21"/>
        <v>65695.423195514246</v>
      </c>
      <c r="DI12" s="108">
        <f t="shared" si="22"/>
        <v>65703.210205760712</v>
      </c>
      <c r="DJ12" s="108">
        <f t="shared" si="23"/>
        <v>70021.991462876249</v>
      </c>
      <c r="DK12" s="108">
        <f t="shared" si="24"/>
        <v>70030.291309935259</v>
      </c>
      <c r="DL12" s="108">
        <f t="shared" si="25"/>
        <v>70038.592140791778</v>
      </c>
      <c r="DM12" s="108">
        <f t="shared" si="26"/>
        <v>70046.893955562438</v>
      </c>
      <c r="DN12" s="108">
        <f t="shared" si="27"/>
        <v>62670.047090153523</v>
      </c>
      <c r="DO12" s="108">
        <f t="shared" si="28"/>
        <v>62677.475496503612</v>
      </c>
      <c r="DP12" s="108">
        <f t="shared" si="29"/>
        <v>62684.904783357604</v>
      </c>
      <c r="DQ12" s="108">
        <f t="shared" si="30"/>
        <v>62692.334950819859</v>
      </c>
      <c r="DR12" s="108">
        <f t="shared" si="31"/>
        <v>62699.765998994772</v>
      </c>
      <c r="DS12" s="108">
        <f t="shared" si="32"/>
        <v>64237.975657848976</v>
      </c>
      <c r="DT12" s="108">
        <f t="shared" si="33"/>
        <v>64245.589913916265</v>
      </c>
      <c r="DU12" s="108">
        <f t="shared" si="34"/>
        <v>64253.205072516597</v>
      </c>
      <c r="DV12" s="108">
        <f t="shared" si="35"/>
        <v>64260.821133756952</v>
      </c>
      <c r="DW12" s="108">
        <f t="shared" si="36"/>
        <v>63794.466497716792</v>
      </c>
      <c r="DX12" s="108">
        <f t="shared" si="37"/>
        <v>63802.028183753995</v>
      </c>
      <c r="DY12" s="108">
        <f t="shared" si="38"/>
        <v>63809.590766093002</v>
      </c>
      <c r="DZ12" s="108">
        <f t="shared" si="39"/>
        <v>63817.154244840065</v>
      </c>
      <c r="EA12" s="108">
        <f t="shared" si="40"/>
        <v>65286.563582183713</v>
      </c>
      <c r="EB12" s="108">
        <f t="shared" si="41"/>
        <v>65294.30212948034</v>
      </c>
      <c r="EC12" s="108">
        <f t="shared" si="42"/>
        <v>65302.041594042501</v>
      </c>
      <c r="ED12" s="108">
        <f t="shared" si="43"/>
        <v>65309.78197597892</v>
      </c>
      <c r="EE12" s="108">
        <f t="shared" si="44"/>
        <v>65317.523275398329</v>
      </c>
      <c r="EF12" s="108">
        <f t="shared" si="45"/>
        <v>62440.66318240566</v>
      </c>
      <c r="EG12" s="108">
        <f t="shared" si="46"/>
        <v>62448.064399421201</v>
      </c>
      <c r="EH12" s="108">
        <f t="shared" si="47"/>
        <v>62455.466493717824</v>
      </c>
      <c r="EI12" s="108">
        <f t="shared" si="48"/>
        <v>62462.869465399534</v>
      </c>
      <c r="EJ12" s="108">
        <f t="shared" si="49"/>
        <v>62589.103722688204</v>
      </c>
      <c r="EK12" s="108">
        <f t="shared" si="50"/>
        <v>62596.522534658638</v>
      </c>
      <c r="EL12" s="108">
        <f t="shared" si="51"/>
        <v>62603.942225995728</v>
      </c>
      <c r="EM12" s="108">
        <f t="shared" si="52"/>
        <v>62611.362796803718</v>
      </c>
      <c r="EN12" s="108">
        <f t="shared" si="53"/>
        <v>67332.364584946132</v>
      </c>
      <c r="EO12" s="108">
        <f t="shared" si="54"/>
        <v>67340.345625137939</v>
      </c>
      <c r="EP12" s="108">
        <f t="shared" si="55"/>
        <v>67348.327611338464</v>
      </c>
      <c r="EQ12" s="108">
        <f t="shared" si="56"/>
        <v>67356.310543659798</v>
      </c>
      <c r="ER12" s="108">
        <f t="shared" si="57"/>
        <v>67364.294422214123</v>
      </c>
      <c r="ES12" s="108">
        <f t="shared" si="58"/>
        <v>67944.414249354129</v>
      </c>
      <c r="ET12" s="108">
        <f t="shared" si="59"/>
        <v>67952.467837019969</v>
      </c>
      <c r="EU12" s="108">
        <f t="shared" si="60"/>
        <v>67960.522379293718</v>
      </c>
      <c r="EV12" s="108">
        <f t="shared" si="61"/>
        <v>67968.577876288502</v>
      </c>
      <c r="EW12" s="108">
        <f t="shared" si="62"/>
        <v>67330.863050350832</v>
      </c>
      <c r="EX12" s="108">
        <f t="shared" si="63"/>
        <v>67338.843912562734</v>
      </c>
      <c r="EY12" s="108">
        <f t="shared" si="64"/>
        <v>67346.825720762237</v>
      </c>
      <c r="EZ12" s="108">
        <f t="shared" si="65"/>
        <v>67354.80847506148</v>
      </c>
      <c r="FA12" s="108">
        <f t="shared" si="66"/>
        <v>62628.881314204766</v>
      </c>
      <c r="FB12" s="108">
        <f t="shared" si="67"/>
        <v>62636.304841092882</v>
      </c>
      <c r="FC12" s="108">
        <f t="shared" si="68"/>
        <v>62643.729247906529</v>
      </c>
      <c r="FD12" s="108">
        <f t="shared" si="69"/>
        <v>62651.15453475</v>
      </c>
      <c r="FE12" s="108">
        <f t="shared" si="70"/>
        <v>62658.580701727609</v>
      </c>
    </row>
    <row r="13" spans="1:161" ht="15.75" x14ac:dyDescent="0.25">
      <c r="A13" s="47" t="s">
        <v>177</v>
      </c>
      <c r="B13" s="12">
        <f>'Urb proj of all 25 ARs '!V13</f>
        <v>155856.9149733301</v>
      </c>
      <c r="C13" s="12">
        <f>'Urb proj of all 25 ARs '!W13</f>
        <v>156820.47404356761</v>
      </c>
      <c r="D13" s="100">
        <f t="shared" si="10"/>
        <v>6.1823312132309747E-3</v>
      </c>
      <c r="E13" s="101">
        <f t="shared" si="11"/>
        <v>1.1853200524014618E-4</v>
      </c>
      <c r="F13" s="69">
        <f t="shared" si="12"/>
        <v>155875.38900599245</v>
      </c>
      <c r="G13" s="69">
        <f t="shared" si="16"/>
        <v>155893.8652284189</v>
      </c>
      <c r="H13" s="69">
        <f t="shared" ref="H13:AM13" si="83">G13*(1+$E$13)</f>
        <v>155912.34364086908</v>
      </c>
      <c r="I13" s="69">
        <f t="shared" si="83"/>
        <v>155930.82424360252</v>
      </c>
      <c r="J13" s="69">
        <f t="shared" si="83"/>
        <v>155949.30703687886</v>
      </c>
      <c r="K13" s="69">
        <f t="shared" si="83"/>
        <v>155967.79202095774</v>
      </c>
      <c r="L13" s="69">
        <f t="shared" si="83"/>
        <v>155986.27919609885</v>
      </c>
      <c r="M13" s="69">
        <f t="shared" si="83"/>
        <v>156004.76856256192</v>
      </c>
      <c r="N13" s="69">
        <f t="shared" si="83"/>
        <v>156023.26012060666</v>
      </c>
      <c r="O13" s="69">
        <f t="shared" si="83"/>
        <v>156041.75387049286</v>
      </c>
      <c r="P13" s="69">
        <f t="shared" si="83"/>
        <v>156060.24981248032</v>
      </c>
      <c r="Q13" s="69">
        <f t="shared" si="83"/>
        <v>156078.74794682887</v>
      </c>
      <c r="R13" s="69">
        <f t="shared" si="83"/>
        <v>156097.24827379838</v>
      </c>
      <c r="S13" s="69">
        <f t="shared" si="83"/>
        <v>156115.75079364874</v>
      </c>
      <c r="T13" s="69">
        <f t="shared" si="83"/>
        <v>156134.25550663989</v>
      </c>
      <c r="U13" s="69">
        <f t="shared" si="83"/>
        <v>156152.76241303177</v>
      </c>
      <c r="V13" s="69">
        <f t="shared" si="83"/>
        <v>156171.27151308439</v>
      </c>
      <c r="W13" s="69">
        <f t="shared" si="83"/>
        <v>156189.78280705772</v>
      </c>
      <c r="X13" s="69">
        <f t="shared" si="83"/>
        <v>156208.29629521185</v>
      </c>
      <c r="Y13" s="69">
        <f t="shared" si="83"/>
        <v>156226.81197780688</v>
      </c>
      <c r="Z13" s="69">
        <f t="shared" si="83"/>
        <v>156245.32985510287</v>
      </c>
      <c r="AA13" s="69">
        <f t="shared" si="83"/>
        <v>156263.84992736002</v>
      </c>
      <c r="AB13" s="69">
        <f t="shared" si="83"/>
        <v>156282.37219483845</v>
      </c>
      <c r="AC13" s="69">
        <f t="shared" si="83"/>
        <v>156300.89665779838</v>
      </c>
      <c r="AD13" s="69">
        <f t="shared" si="83"/>
        <v>156319.42331650006</v>
      </c>
      <c r="AE13" s="69">
        <f t="shared" si="83"/>
        <v>156337.95217120374</v>
      </c>
      <c r="AF13" s="69">
        <f t="shared" si="83"/>
        <v>156356.48322216974</v>
      </c>
      <c r="AG13" s="69">
        <f t="shared" si="83"/>
        <v>156375.01646965835</v>
      </c>
      <c r="AH13" s="69">
        <f t="shared" si="83"/>
        <v>156393.55191392996</v>
      </c>
      <c r="AI13" s="69">
        <f t="shared" si="83"/>
        <v>156412.08955524495</v>
      </c>
      <c r="AJ13" s="69">
        <f t="shared" si="83"/>
        <v>156430.62939386372</v>
      </c>
      <c r="AK13" s="69">
        <f t="shared" si="83"/>
        <v>156449.17143004676</v>
      </c>
      <c r="AL13" s="69">
        <f t="shared" si="83"/>
        <v>156467.71566405453</v>
      </c>
      <c r="AM13" s="69">
        <f t="shared" si="83"/>
        <v>156486.26209614755</v>
      </c>
      <c r="AN13" s="69">
        <f t="shared" ref="AN13:BE13" si="84">AM13*(1+$E$13)</f>
        <v>156504.81072658635</v>
      </c>
      <c r="AO13" s="69">
        <f t="shared" si="84"/>
        <v>156523.36155563151</v>
      </c>
      <c r="AP13" s="69">
        <f t="shared" si="84"/>
        <v>156541.91458354364</v>
      </c>
      <c r="AQ13" s="69">
        <f t="shared" si="84"/>
        <v>156560.46981058337</v>
      </c>
      <c r="AR13" s="69">
        <f t="shared" si="84"/>
        <v>156579.02723701135</v>
      </c>
      <c r="AS13" s="69">
        <f t="shared" si="84"/>
        <v>156597.58686308831</v>
      </c>
      <c r="AT13" s="69">
        <f t="shared" si="84"/>
        <v>156616.14868907497</v>
      </c>
      <c r="AU13" s="69">
        <f t="shared" si="84"/>
        <v>156634.71271523208</v>
      </c>
      <c r="AV13" s="69">
        <f t="shared" si="84"/>
        <v>156653.27894182043</v>
      </c>
      <c r="AW13" s="69">
        <f t="shared" si="84"/>
        <v>156671.84736910084</v>
      </c>
      <c r="AX13" s="69">
        <f t="shared" si="84"/>
        <v>156690.41799733418</v>
      </c>
      <c r="AY13" s="69">
        <f t="shared" si="84"/>
        <v>156708.99082678132</v>
      </c>
      <c r="AZ13" s="69">
        <f t="shared" si="84"/>
        <v>156727.56585770319</v>
      </c>
      <c r="BA13" s="69">
        <f t="shared" si="84"/>
        <v>156746.14309036071</v>
      </c>
      <c r="BB13" s="69">
        <f t="shared" si="84"/>
        <v>156764.72252501486</v>
      </c>
      <c r="BC13" s="69">
        <f t="shared" si="84"/>
        <v>156783.30416192667</v>
      </c>
      <c r="BD13" s="69">
        <f t="shared" si="84"/>
        <v>156801.88800135718</v>
      </c>
      <c r="BE13" s="69">
        <f t="shared" si="84"/>
        <v>156820.47404356743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167781.58285465193</v>
      </c>
      <c r="DG13" s="108">
        <f t="shared" si="20"/>
        <v>167801.47034211006</v>
      </c>
      <c r="DH13" s="108">
        <f t="shared" si="21"/>
        <v>167821.36018687196</v>
      </c>
      <c r="DI13" s="108">
        <f t="shared" si="22"/>
        <v>167841.25238921703</v>
      </c>
      <c r="DJ13" s="108">
        <f t="shared" si="23"/>
        <v>182273.61033685232</v>
      </c>
      <c r="DK13" s="108">
        <f t="shared" si="24"/>
        <v>182295.2155933879</v>
      </c>
      <c r="DL13" s="108">
        <f t="shared" si="25"/>
        <v>182316.82341083785</v>
      </c>
      <c r="DM13" s="108">
        <f t="shared" si="26"/>
        <v>182338.43378950577</v>
      </c>
      <c r="DN13" s="108">
        <f t="shared" si="27"/>
        <v>162287.81261509887</v>
      </c>
      <c r="DO13" s="108">
        <f t="shared" si="28"/>
        <v>162307.04891495415</v>
      </c>
      <c r="DP13" s="108">
        <f t="shared" si="29"/>
        <v>162326.28749492666</v>
      </c>
      <c r="DQ13" s="108">
        <f t="shared" si="30"/>
        <v>162345.52835528663</v>
      </c>
      <c r="DR13" s="108">
        <f t="shared" si="31"/>
        <v>162364.77149630434</v>
      </c>
      <c r="DS13" s="108">
        <f t="shared" si="32"/>
        <v>167116.8003795415</v>
      </c>
      <c r="DT13" s="108">
        <f t="shared" si="33"/>
        <v>167136.60906899979</v>
      </c>
      <c r="DU13" s="108">
        <f t="shared" si="34"/>
        <v>167156.42010642181</v>
      </c>
      <c r="DV13" s="108">
        <f t="shared" si="35"/>
        <v>167176.23349208577</v>
      </c>
      <c r="DW13" s="108">
        <f t="shared" si="36"/>
        <v>164182.60856731606</v>
      </c>
      <c r="DX13" s="108">
        <f t="shared" si="37"/>
        <v>164202.06946113508</v>
      </c>
      <c r="DY13" s="108">
        <f t="shared" si="38"/>
        <v>164221.53266169291</v>
      </c>
      <c r="DZ13" s="108">
        <f t="shared" si="39"/>
        <v>164240.99816926289</v>
      </c>
      <c r="EA13" s="108">
        <f t="shared" si="40"/>
        <v>169555.23625037938</v>
      </c>
      <c r="EB13" s="108">
        <f t="shared" si="41"/>
        <v>169575.33397253111</v>
      </c>
      <c r="EC13" s="108">
        <f t="shared" si="42"/>
        <v>169595.43407690612</v>
      </c>
      <c r="ED13" s="108">
        <f t="shared" si="43"/>
        <v>169615.53656378682</v>
      </c>
      <c r="EE13" s="108">
        <f t="shared" si="44"/>
        <v>169635.6414334556</v>
      </c>
      <c r="EF13" s="108">
        <f t="shared" si="45"/>
        <v>172806.12646828842</v>
      </c>
      <c r="EG13" s="108">
        <f t="shared" si="46"/>
        <v>172826.60952497649</v>
      </c>
      <c r="EH13" s="108">
        <f t="shared" si="47"/>
        <v>172847.09500956233</v>
      </c>
      <c r="EI13" s="108">
        <f t="shared" si="48"/>
        <v>172867.58292233376</v>
      </c>
      <c r="EJ13" s="108">
        <f t="shared" si="49"/>
        <v>173706.88206256556</v>
      </c>
      <c r="EK13" s="108">
        <f t="shared" si="50"/>
        <v>173727.47188762046</v>
      </c>
      <c r="EL13" s="108">
        <f t="shared" si="51"/>
        <v>173748.06415322862</v>
      </c>
      <c r="EM13" s="108">
        <f t="shared" si="52"/>
        <v>173768.6588596793</v>
      </c>
      <c r="EN13" s="108">
        <f t="shared" si="53"/>
        <v>186882.12371330094</v>
      </c>
      <c r="EO13" s="108">
        <f t="shared" si="54"/>
        <v>186904.27522616822</v>
      </c>
      <c r="EP13" s="108">
        <f t="shared" si="55"/>
        <v>186926.42936469874</v>
      </c>
      <c r="EQ13" s="108">
        <f t="shared" si="56"/>
        <v>186948.58612920373</v>
      </c>
      <c r="ER13" s="108">
        <f t="shared" si="57"/>
        <v>186970.74551999444</v>
      </c>
      <c r="ES13" s="108">
        <f t="shared" si="58"/>
        <v>180564.13453177587</v>
      </c>
      <c r="ET13" s="108">
        <f t="shared" si="59"/>
        <v>180585.5371607164</v>
      </c>
      <c r="EU13" s="108">
        <f t="shared" si="60"/>
        <v>180606.94232655343</v>
      </c>
      <c r="EV13" s="108">
        <f t="shared" si="61"/>
        <v>180628.35002958769</v>
      </c>
      <c r="EW13" s="108">
        <f t="shared" si="62"/>
        <v>179343.28094024697</v>
      </c>
      <c r="EX13" s="108">
        <f t="shared" si="63"/>
        <v>179364.53885896318</v>
      </c>
      <c r="EY13" s="108">
        <f t="shared" si="64"/>
        <v>179385.7992974231</v>
      </c>
      <c r="EZ13" s="108">
        <f t="shared" si="65"/>
        <v>179407.06225592544</v>
      </c>
      <c r="FA13" s="108">
        <f t="shared" si="66"/>
        <v>163634.5369673417</v>
      </c>
      <c r="FB13" s="108">
        <f t="shared" si="67"/>
        <v>163653.93289713498</v>
      </c>
      <c r="FC13" s="108">
        <f t="shared" si="68"/>
        <v>163673.33112596671</v>
      </c>
      <c r="FD13" s="108">
        <f t="shared" si="69"/>
        <v>163692.73165410943</v>
      </c>
      <c r="FE13" s="108">
        <f t="shared" si="70"/>
        <v>163712.13448183564</v>
      </c>
    </row>
    <row r="14" spans="1:161" ht="15.75" x14ac:dyDescent="0.25">
      <c r="A14" s="47" t="s">
        <v>194</v>
      </c>
      <c r="B14" s="12">
        <f>'Urb proj of all 25 ARs '!V14</f>
        <v>44488.793158352273</v>
      </c>
      <c r="C14" s="12">
        <f>'Urb proj of all 25 ARs '!W14</f>
        <v>44763.837612934127</v>
      </c>
      <c r="D14" s="100">
        <f t="shared" si="10"/>
        <v>6.1823312132308792E-3</v>
      </c>
      <c r="E14" s="101">
        <f t="shared" si="11"/>
        <v>1.1853200524014618E-4</v>
      </c>
      <c r="F14" s="69">
        <f t="shared" si="12"/>
        <v>44494.066504216047</v>
      </c>
      <c r="G14" s="69">
        <f t="shared" si="16"/>
        <v>44499.340475140081</v>
      </c>
      <c r="H14" s="69">
        <f t="shared" ref="H14:AM14" si="85">G14*(1+$E$14)</f>
        <v>44504.615071198466</v>
      </c>
      <c r="I14" s="69">
        <f t="shared" si="85"/>
        <v>44509.890292465294</v>
      </c>
      <c r="J14" s="69">
        <f t="shared" si="85"/>
        <v>44515.166139014676</v>
      </c>
      <c r="K14" s="69">
        <f t="shared" si="85"/>
        <v>44520.442610920734</v>
      </c>
      <c r="L14" s="69">
        <f t="shared" si="85"/>
        <v>44525.719708257588</v>
      </c>
      <c r="M14" s="69">
        <f t="shared" si="85"/>
        <v>44530.997431099371</v>
      </c>
      <c r="N14" s="69">
        <f t="shared" si="85"/>
        <v>44536.27577952022</v>
      </c>
      <c r="O14" s="69">
        <f t="shared" si="85"/>
        <v>44541.554753594297</v>
      </c>
      <c r="P14" s="69">
        <f t="shared" si="85"/>
        <v>44546.834353395752</v>
      </c>
      <c r="Q14" s="69">
        <f t="shared" si="85"/>
        <v>44552.114578998764</v>
      </c>
      <c r="R14" s="69">
        <f t="shared" si="85"/>
        <v>44557.395430477503</v>
      </c>
      <c r="S14" s="69">
        <f t="shared" si="85"/>
        <v>44562.676907906156</v>
      </c>
      <c r="T14" s="69">
        <f t="shared" si="85"/>
        <v>44567.959011358922</v>
      </c>
      <c r="U14" s="69">
        <f t="shared" si="85"/>
        <v>44573.241740910002</v>
      </c>
      <c r="V14" s="69">
        <f t="shared" si="85"/>
        <v>44578.525096633603</v>
      </c>
      <c r="W14" s="69">
        <f t="shared" si="85"/>
        <v>44583.809078603954</v>
      </c>
      <c r="X14" s="69">
        <f t="shared" si="85"/>
        <v>44589.093686895285</v>
      </c>
      <c r="Y14" s="69">
        <f t="shared" si="85"/>
        <v>44594.378921581832</v>
      </c>
      <c r="Z14" s="69">
        <f t="shared" si="85"/>
        <v>44599.664782737847</v>
      </c>
      <c r="AA14" s="69">
        <f t="shared" si="85"/>
        <v>44604.951270437581</v>
      </c>
      <c r="AB14" s="69">
        <f t="shared" si="85"/>
        <v>44610.238384755306</v>
      </c>
      <c r="AC14" s="69">
        <f t="shared" si="85"/>
        <v>44615.526125765289</v>
      </c>
      <c r="AD14" s="69">
        <f t="shared" si="85"/>
        <v>44620.814493541817</v>
      </c>
      <c r="AE14" s="69">
        <f t="shared" si="85"/>
        <v>44626.103488159184</v>
      </c>
      <c r="AF14" s="69">
        <f t="shared" si="85"/>
        <v>44631.393109691693</v>
      </c>
      <c r="AG14" s="69">
        <f t="shared" si="85"/>
        <v>44636.683358213646</v>
      </c>
      <c r="AH14" s="69">
        <f t="shared" si="85"/>
        <v>44641.974233799367</v>
      </c>
      <c r="AI14" s="69">
        <f t="shared" si="85"/>
        <v>44647.265736523179</v>
      </c>
      <c r="AJ14" s="69">
        <f t="shared" si="85"/>
        <v>44652.557866459421</v>
      </c>
      <c r="AK14" s="69">
        <f t="shared" si="85"/>
        <v>44657.850623682432</v>
      </c>
      <c r="AL14" s="69">
        <f t="shared" si="85"/>
        <v>44663.144008266572</v>
      </c>
      <c r="AM14" s="69">
        <f t="shared" si="85"/>
        <v>44668.438020286201</v>
      </c>
      <c r="AN14" s="69">
        <f t="shared" ref="AN14:BE14" si="86">AM14*(1+$E$14)</f>
        <v>44673.732659815694</v>
      </c>
      <c r="AO14" s="69">
        <f t="shared" si="86"/>
        <v>44679.027926929426</v>
      </c>
      <c r="AP14" s="69">
        <f t="shared" si="86"/>
        <v>44684.323821701786</v>
      </c>
      <c r="AQ14" s="69">
        <f t="shared" si="86"/>
        <v>44689.620344207171</v>
      </c>
      <c r="AR14" s="69">
        <f t="shared" si="86"/>
        <v>44694.917494519992</v>
      </c>
      <c r="AS14" s="69">
        <f t="shared" si="86"/>
        <v>44700.21527271466</v>
      </c>
      <c r="AT14" s="69">
        <f t="shared" si="86"/>
        <v>44705.513678865602</v>
      </c>
      <c r="AU14" s="69">
        <f t="shared" si="86"/>
        <v>44710.812713047249</v>
      </c>
      <c r="AV14" s="69">
        <f t="shared" si="86"/>
        <v>44716.112375334043</v>
      </c>
      <c r="AW14" s="69">
        <f t="shared" si="86"/>
        <v>44721.412665800439</v>
      </c>
      <c r="AX14" s="69">
        <f t="shared" si="86"/>
        <v>44726.71358452089</v>
      </c>
      <c r="AY14" s="69">
        <f t="shared" si="86"/>
        <v>44732.015131569868</v>
      </c>
      <c r="AZ14" s="69">
        <f t="shared" si="86"/>
        <v>44737.317307021847</v>
      </c>
      <c r="BA14" s="69">
        <f t="shared" si="86"/>
        <v>44742.620110951313</v>
      </c>
      <c r="BB14" s="69">
        <f t="shared" si="86"/>
        <v>44747.923543432764</v>
      </c>
      <c r="BC14" s="69">
        <f t="shared" si="86"/>
        <v>44753.227604540698</v>
      </c>
      <c r="BD14" s="69">
        <f t="shared" si="86"/>
        <v>44758.532294349636</v>
      </c>
      <c r="BE14" s="69">
        <f t="shared" si="86"/>
        <v>44763.83761293409</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52853.591289097458</v>
      </c>
      <c r="DG14" s="108">
        <f t="shared" si="20"/>
        <v>52859.856131257104</v>
      </c>
      <c r="DH14" s="108">
        <f t="shared" si="21"/>
        <v>52866.121716001049</v>
      </c>
      <c r="DI14" s="108">
        <f t="shared" si="22"/>
        <v>52872.388043417312</v>
      </c>
      <c r="DJ14" s="108">
        <f t="shared" si="23"/>
        <v>58169.083422715405</v>
      </c>
      <c r="DK14" s="108">
        <f t="shared" si="24"/>
        <v>58175.978320816488</v>
      </c>
      <c r="DL14" s="108">
        <f t="shared" si="25"/>
        <v>58182.874036183661</v>
      </c>
      <c r="DM14" s="108">
        <f t="shared" si="26"/>
        <v>58189.770568913809</v>
      </c>
      <c r="DN14" s="108">
        <f t="shared" si="27"/>
        <v>53112.575402065937</v>
      </c>
      <c r="DO14" s="108">
        <f t="shared" si="28"/>
        <v>53118.870942131813</v>
      </c>
      <c r="DP14" s="108">
        <f t="shared" si="29"/>
        <v>53125.167228420672</v>
      </c>
      <c r="DQ14" s="108">
        <f t="shared" si="30"/>
        <v>53131.464261020985</v>
      </c>
      <c r="DR14" s="108">
        <f t="shared" si="31"/>
        <v>53137.762040021189</v>
      </c>
      <c r="DS14" s="108">
        <f t="shared" si="32"/>
        <v>54107.222455908246</v>
      </c>
      <c r="DT14" s="108">
        <f t="shared" si="33"/>
        <v>54113.635893483923</v>
      </c>
      <c r="DU14" s="108">
        <f t="shared" si="34"/>
        <v>54120.050091257217</v>
      </c>
      <c r="DV14" s="108">
        <f t="shared" si="35"/>
        <v>54126.465049318227</v>
      </c>
      <c r="DW14" s="108">
        <f t="shared" si="36"/>
        <v>52537.870715552257</v>
      </c>
      <c r="DX14" s="108">
        <f t="shared" si="37"/>
        <v>52544.098134719221</v>
      </c>
      <c r="DY14" s="108">
        <f t="shared" si="38"/>
        <v>52550.326292034661</v>
      </c>
      <c r="DZ14" s="108">
        <f t="shared" si="39"/>
        <v>52556.555187586084</v>
      </c>
      <c r="EA14" s="108">
        <f t="shared" si="40"/>
        <v>53948.815036638145</v>
      </c>
      <c r="EB14" s="108">
        <f t="shared" si="41"/>
        <v>53955.209697864768</v>
      </c>
      <c r="EC14" s="108">
        <f t="shared" si="42"/>
        <v>53961.605117063409</v>
      </c>
      <c r="ED14" s="108">
        <f t="shared" si="43"/>
        <v>53968.001294323905</v>
      </c>
      <c r="EE14" s="108">
        <f t="shared" si="44"/>
        <v>53974.398229736122</v>
      </c>
      <c r="EF14" s="108">
        <f t="shared" si="45"/>
        <v>51285.841039821215</v>
      </c>
      <c r="EG14" s="108">
        <f t="shared" si="46"/>
        <v>51291.920053400092</v>
      </c>
      <c r="EH14" s="108">
        <f t="shared" si="47"/>
        <v>51297.999787536639</v>
      </c>
      <c r="EI14" s="108">
        <f t="shared" si="48"/>
        <v>51304.080242316268</v>
      </c>
      <c r="EJ14" s="108">
        <f t="shared" si="49"/>
        <v>51278.228676083803</v>
      </c>
      <c r="EK14" s="108">
        <f t="shared" si="50"/>
        <v>51284.30678735394</v>
      </c>
      <c r="EL14" s="108">
        <f t="shared" si="51"/>
        <v>51290.385619074797</v>
      </c>
      <c r="EM14" s="108">
        <f t="shared" si="52"/>
        <v>51296.465171331765</v>
      </c>
      <c r="EN14" s="108">
        <f t="shared" si="53"/>
        <v>55120.280686183425</v>
      </c>
      <c r="EO14" s="108">
        <f t="shared" si="54"/>
        <v>55126.814203582559</v>
      </c>
      <c r="EP14" s="108">
        <f t="shared" si="55"/>
        <v>55133.348495412611</v>
      </c>
      <c r="EQ14" s="108">
        <f t="shared" si="56"/>
        <v>55139.883561765375</v>
      </c>
      <c r="ER14" s="108">
        <f t="shared" si="57"/>
        <v>55146.419402732659</v>
      </c>
      <c r="ES14" s="108">
        <f t="shared" si="58"/>
        <v>55301.092522605279</v>
      </c>
      <c r="ET14" s="108">
        <f t="shared" si="59"/>
        <v>55307.647471993951</v>
      </c>
      <c r="EU14" s="108">
        <f t="shared" si="60"/>
        <v>55314.203198353927</v>
      </c>
      <c r="EV14" s="108">
        <f t="shared" si="61"/>
        <v>55320.759701777286</v>
      </c>
      <c r="EW14" s="108">
        <f t="shared" si="62"/>
        <v>54679.084803541802</v>
      </c>
      <c r="EX14" s="108">
        <f t="shared" si="63"/>
        <v>54685.566025108266</v>
      </c>
      <c r="EY14" s="108">
        <f t="shared" si="64"/>
        <v>54692.048014906912</v>
      </c>
      <c r="EZ14" s="108">
        <f t="shared" si="65"/>
        <v>54698.530773028811</v>
      </c>
      <c r="FA14" s="108">
        <f t="shared" si="66"/>
        <v>51062.327713270621</v>
      </c>
      <c r="FB14" s="108">
        <f t="shared" si="67"/>
        <v>51068.380233366704</v>
      </c>
      <c r="FC14" s="108">
        <f t="shared" si="68"/>
        <v>51074.433470880133</v>
      </c>
      <c r="FD14" s="108">
        <f t="shared" si="69"/>
        <v>51080.487425895946</v>
      </c>
      <c r="FE14" s="108">
        <f t="shared" si="70"/>
        <v>51086.54209849918</v>
      </c>
    </row>
    <row r="15" spans="1:161" ht="15.75" x14ac:dyDescent="0.25">
      <c r="A15" s="47" t="s">
        <v>179</v>
      </c>
      <c r="B15" s="12">
        <f>'Urb proj of all 25 ARs '!V15</f>
        <v>2775.7282317485196</v>
      </c>
      <c r="C15" s="12">
        <f>'Urb proj of all 25 ARs '!W15</f>
        <v>2792.8887030351048</v>
      </c>
      <c r="D15" s="100">
        <f t="shared" si="10"/>
        <v>6.1823312132309079E-3</v>
      </c>
      <c r="E15" s="101">
        <f t="shared" si="11"/>
        <v>1.1853200524014618E-4</v>
      </c>
      <c r="F15" s="69">
        <f t="shared" si="12"/>
        <v>2776.0572443818305</v>
      </c>
      <c r="G15" s="69">
        <f t="shared" si="16"/>
        <v>2776.3862960136685</v>
      </c>
      <c r="H15" s="69">
        <f t="shared" ref="H15:AM15" si="87">G15*(1+$E$15)</f>
        <v>2776.715386648656</v>
      </c>
      <c r="I15" s="69">
        <f t="shared" si="87"/>
        <v>2777.0445162914166</v>
      </c>
      <c r="J15" s="69">
        <f t="shared" si="87"/>
        <v>2777.3736849465736</v>
      </c>
      <c r="K15" s="69">
        <f t="shared" si="87"/>
        <v>2777.7028926187513</v>
      </c>
      <c r="L15" s="69">
        <f t="shared" si="87"/>
        <v>2778.0321393125746</v>
      </c>
      <c r="M15" s="69">
        <f t="shared" si="87"/>
        <v>2778.3614250326691</v>
      </c>
      <c r="N15" s="69">
        <f t="shared" si="87"/>
        <v>2778.6907497836601</v>
      </c>
      <c r="O15" s="69">
        <f t="shared" si="87"/>
        <v>2779.0201135701741</v>
      </c>
      <c r="P15" s="69">
        <f t="shared" si="87"/>
        <v>2779.3495163968382</v>
      </c>
      <c r="Q15" s="69">
        <f t="shared" si="87"/>
        <v>2779.67895826828</v>
      </c>
      <c r="R15" s="69">
        <f t="shared" si="87"/>
        <v>2780.0084391891273</v>
      </c>
      <c r="S15" s="69">
        <f t="shared" si="87"/>
        <v>2780.3379591640091</v>
      </c>
      <c r="T15" s="69">
        <f t="shared" si="87"/>
        <v>2780.6675181975543</v>
      </c>
      <c r="U15" s="69">
        <f t="shared" si="87"/>
        <v>2780.9971162943925</v>
      </c>
      <c r="V15" s="69">
        <f t="shared" si="87"/>
        <v>2781.3267534591541</v>
      </c>
      <c r="W15" s="69">
        <f t="shared" si="87"/>
        <v>2781.6564296964698</v>
      </c>
      <c r="X15" s="69">
        <f t="shared" si="87"/>
        <v>2781.9861450109706</v>
      </c>
      <c r="Y15" s="69">
        <f t="shared" si="87"/>
        <v>2782.3158994072892</v>
      </c>
      <c r="Z15" s="69">
        <f t="shared" si="87"/>
        <v>2782.6456928900575</v>
      </c>
      <c r="AA15" s="69">
        <f t="shared" si="87"/>
        <v>2782.9755254639085</v>
      </c>
      <c r="AB15" s="69">
        <f t="shared" si="87"/>
        <v>2783.3053971334762</v>
      </c>
      <c r="AC15" s="69">
        <f t="shared" si="87"/>
        <v>2783.6353079033943</v>
      </c>
      <c r="AD15" s="69">
        <f t="shared" si="87"/>
        <v>2783.9652577782972</v>
      </c>
      <c r="AE15" s="69">
        <f t="shared" si="87"/>
        <v>2784.2952467628206</v>
      </c>
      <c r="AF15" s="69">
        <f t="shared" si="87"/>
        <v>2784.6252748616002</v>
      </c>
      <c r="AG15" s="69">
        <f t="shared" si="87"/>
        <v>2784.9553420792718</v>
      </c>
      <c r="AH15" s="69">
        <f t="shared" si="87"/>
        <v>2785.2854484204727</v>
      </c>
      <c r="AI15" s="69">
        <f t="shared" si="87"/>
        <v>2785.6155938898401</v>
      </c>
      <c r="AJ15" s="69">
        <f t="shared" si="87"/>
        <v>2785.9457784920119</v>
      </c>
      <c r="AK15" s="69">
        <f t="shared" si="87"/>
        <v>2786.276002231627</v>
      </c>
      <c r="AL15" s="69">
        <f t="shared" si="87"/>
        <v>2786.6062651133238</v>
      </c>
      <c r="AM15" s="69">
        <f t="shared" si="87"/>
        <v>2786.9365671417427</v>
      </c>
      <c r="AN15" s="69">
        <f t="shared" ref="AN15:BE15" si="88">AM15*(1+$E$15)</f>
        <v>2787.2669083215233</v>
      </c>
      <c r="AO15" s="69">
        <f t="shared" si="88"/>
        <v>2787.5972886573063</v>
      </c>
      <c r="AP15" s="69">
        <f t="shared" si="88"/>
        <v>2787.927708153733</v>
      </c>
      <c r="AQ15" s="69">
        <f t="shared" si="88"/>
        <v>2788.2581668154448</v>
      </c>
      <c r="AR15" s="69">
        <f t="shared" si="88"/>
        <v>2788.5886646470849</v>
      </c>
      <c r="AS15" s="69">
        <f t="shared" si="88"/>
        <v>2788.9192016532957</v>
      </c>
      <c r="AT15" s="69">
        <f t="shared" si="88"/>
        <v>2789.2497778387205</v>
      </c>
      <c r="AU15" s="69">
        <f t="shared" si="88"/>
        <v>2789.5803932080034</v>
      </c>
      <c r="AV15" s="69">
        <f t="shared" si="88"/>
        <v>2789.9110477657891</v>
      </c>
      <c r="AW15" s="69">
        <f t="shared" si="88"/>
        <v>2790.2417415167224</v>
      </c>
      <c r="AX15" s="69">
        <f t="shared" si="88"/>
        <v>2790.572474465449</v>
      </c>
      <c r="AY15" s="69">
        <f t="shared" si="88"/>
        <v>2790.9032466166154</v>
      </c>
      <c r="AZ15" s="69">
        <f t="shared" si="88"/>
        <v>2791.2340579748679</v>
      </c>
      <c r="BA15" s="69">
        <f t="shared" si="88"/>
        <v>2791.5649085448545</v>
      </c>
      <c r="BB15" s="69">
        <f t="shared" si="88"/>
        <v>2791.8957983312225</v>
      </c>
      <c r="BC15" s="69">
        <f t="shared" si="88"/>
        <v>2792.2267273386201</v>
      </c>
      <c r="BD15" s="69">
        <f t="shared" si="88"/>
        <v>2792.5576955716965</v>
      </c>
      <c r="BE15" s="69">
        <f t="shared" si="88"/>
        <v>2792.8887030351016</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9123.9734326495618</v>
      </c>
      <c r="DG15" s="108">
        <f t="shared" si="20"/>
        <v>9125.0549155162917</v>
      </c>
      <c r="DH15" s="108">
        <f t="shared" si="21"/>
        <v>9126.1365265733548</v>
      </c>
      <c r="DI15" s="108">
        <f t="shared" si="22"/>
        <v>9127.2182658359434</v>
      </c>
      <c r="DJ15" s="108">
        <f t="shared" si="23"/>
        <v>10535.495839610536</v>
      </c>
      <c r="DK15" s="108">
        <f t="shared" si="24"/>
        <v>10536.744633058603</v>
      </c>
      <c r="DL15" s="108">
        <f t="shared" si="25"/>
        <v>10537.993574528662</v>
      </c>
      <c r="DM15" s="108">
        <f t="shared" si="26"/>
        <v>10539.242664038258</v>
      </c>
      <c r="DN15" s="108">
        <f t="shared" si="27"/>
        <v>8303.7687976864254</v>
      </c>
      <c r="DO15" s="108">
        <f t="shared" si="28"/>
        <v>8304.7530600530663</v>
      </c>
      <c r="DP15" s="108">
        <f t="shared" si="29"/>
        <v>8305.7374390862988</v>
      </c>
      <c r="DQ15" s="108">
        <f t="shared" si="30"/>
        <v>8306.7219347999508</v>
      </c>
      <c r="DR15" s="108">
        <f t="shared" si="31"/>
        <v>8307.7065472078557</v>
      </c>
      <c r="DS15" s="108">
        <f t="shared" si="32"/>
        <v>8477.0501037177</v>
      </c>
      <c r="DT15" s="108">
        <f t="shared" si="33"/>
        <v>8478.0549054650146</v>
      </c>
      <c r="DU15" s="108">
        <f t="shared" si="34"/>
        <v>8479.0598263134962</v>
      </c>
      <c r="DV15" s="108">
        <f t="shared" si="35"/>
        <v>8480.0648662772601</v>
      </c>
      <c r="DW15" s="108">
        <f t="shared" si="36"/>
        <v>7871.8867801096658</v>
      </c>
      <c r="DX15" s="108">
        <f t="shared" si="37"/>
        <v>7872.8198506347344</v>
      </c>
      <c r="DY15" s="108">
        <f t="shared" si="38"/>
        <v>7873.7530317585251</v>
      </c>
      <c r="DZ15" s="108">
        <f t="shared" si="39"/>
        <v>7874.6863234941457</v>
      </c>
      <c r="EA15" s="108">
        <f t="shared" si="40"/>
        <v>8299.4914502475258</v>
      </c>
      <c r="EB15" s="108">
        <f t="shared" si="41"/>
        <v>8300.4752056115976</v>
      </c>
      <c r="EC15" s="108">
        <f t="shared" si="42"/>
        <v>8301.4590775821653</v>
      </c>
      <c r="ED15" s="108">
        <f t="shared" si="43"/>
        <v>8302.4430661730512</v>
      </c>
      <c r="EE15" s="108">
        <f t="shared" si="44"/>
        <v>8303.4271713980761</v>
      </c>
      <c r="EF15" s="108">
        <f t="shared" si="45"/>
        <v>9311.9714854337944</v>
      </c>
      <c r="EG15" s="108">
        <f t="shared" si="46"/>
        <v>9313.0752520867027</v>
      </c>
      <c r="EH15" s="108">
        <f t="shared" si="47"/>
        <v>9314.1791495712841</v>
      </c>
      <c r="EI15" s="108">
        <f t="shared" si="48"/>
        <v>9315.2831779030475</v>
      </c>
      <c r="EJ15" s="108">
        <f t="shared" si="49"/>
        <v>9576.8726388283976</v>
      </c>
      <c r="EK15" s="108">
        <f t="shared" si="50"/>
        <v>9578.0078047462084</v>
      </c>
      <c r="EL15" s="108">
        <f t="shared" si="51"/>
        <v>9579.1431052175103</v>
      </c>
      <c r="EM15" s="108">
        <f t="shared" si="52"/>
        <v>9580.278540258254</v>
      </c>
      <c r="EN15" s="108">
        <f t="shared" si="53"/>
        <v>10589.570569100808</v>
      </c>
      <c r="EO15" s="108">
        <f t="shared" si="54"/>
        <v>10590.825772134996</v>
      </c>
      <c r="EP15" s="108">
        <f t="shared" si="55"/>
        <v>10592.081123950917</v>
      </c>
      <c r="EQ15" s="108">
        <f t="shared" si="56"/>
        <v>10593.336624566204</v>
      </c>
      <c r="ER15" s="108">
        <f t="shared" si="57"/>
        <v>10594.592273998498</v>
      </c>
      <c r="ES15" s="108">
        <f t="shared" si="58"/>
        <v>10274.746544852724</v>
      </c>
      <c r="ET15" s="108">
        <f t="shared" si="59"/>
        <v>10275.96443116402</v>
      </c>
      <c r="EU15" s="108">
        <f t="shared" si="60"/>
        <v>10277.182461833823</v>
      </c>
      <c r="EV15" s="108">
        <f t="shared" si="61"/>
        <v>10278.400636879243</v>
      </c>
      <c r="EW15" s="108">
        <f t="shared" si="62"/>
        <v>9806.2381237124446</v>
      </c>
      <c r="EX15" s="108">
        <f t="shared" si="63"/>
        <v>9807.4004767811093</v>
      </c>
      <c r="EY15" s="108">
        <f t="shared" si="64"/>
        <v>9808.5629676258159</v>
      </c>
      <c r="EZ15" s="108">
        <f t="shared" si="65"/>
        <v>9809.7255962628933</v>
      </c>
      <c r="FA15" s="108">
        <f t="shared" si="66"/>
        <v>8678.6157402485605</v>
      </c>
      <c r="FB15" s="108">
        <f t="shared" si="67"/>
        <v>8679.6444339749614</v>
      </c>
      <c r="FC15" s="108">
        <f t="shared" si="68"/>
        <v>8680.6732496344903</v>
      </c>
      <c r="FD15" s="108">
        <f t="shared" si="69"/>
        <v>8681.7021872416044</v>
      </c>
      <c r="FE15" s="108">
        <f t="shared" si="70"/>
        <v>8682.7312468107557</v>
      </c>
    </row>
    <row r="16" spans="1:161" ht="15.75" x14ac:dyDescent="0.25">
      <c r="A16" s="47" t="s">
        <v>170</v>
      </c>
      <c r="B16" s="12">
        <f>'Urb proj of all 25 ARs '!V16</f>
        <v>21044.773352396522</v>
      </c>
      <c r="C16" s="12">
        <f>'Urb proj of all 25 ARs '!W16</f>
        <v>21174.879111568411</v>
      </c>
      <c r="D16" s="100">
        <f t="shared" si="10"/>
        <v>6.1823312132308133E-3</v>
      </c>
      <c r="E16" s="101">
        <f t="shared" si="11"/>
        <v>1.1853200524014618E-4</v>
      </c>
      <c r="F16" s="69">
        <f t="shared" si="12"/>
        <v>21047.267831581805</v>
      </c>
      <c r="G16" s="69">
        <f t="shared" si="13"/>
        <v>21049.76260644271</v>
      </c>
      <c r="H16" s="69">
        <f>G16*(1+$E$16)</f>
        <v>21052.25767701428</v>
      </c>
      <c r="I16" s="69">
        <f t="shared" ref="I16:BE16" si="89">H16*(1+$E$16)</f>
        <v>21054.75304333157</v>
      </c>
      <c r="J16" s="69">
        <f t="shared" si="89"/>
        <v>21057.248705429633</v>
      </c>
      <c r="K16" s="69">
        <f t="shared" si="89"/>
        <v>21059.744663343528</v>
      </c>
      <c r="L16" s="69">
        <f t="shared" si="89"/>
        <v>21062.24091710832</v>
      </c>
      <c r="M16" s="69">
        <f t="shared" si="89"/>
        <v>21064.737466759078</v>
      </c>
      <c r="N16" s="69">
        <f t="shared" si="89"/>
        <v>21067.234312330871</v>
      </c>
      <c r="O16" s="69">
        <f t="shared" si="89"/>
        <v>21069.731453858774</v>
      </c>
      <c r="P16" s="69">
        <f t="shared" si="89"/>
        <v>21072.228891377872</v>
      </c>
      <c r="Q16" s="69">
        <f t="shared" si="89"/>
        <v>21074.726624923245</v>
      </c>
      <c r="R16" s="69">
        <f t="shared" si="89"/>
        <v>21077.224654529986</v>
      </c>
      <c r="S16" s="69">
        <f t="shared" si="89"/>
        <v>21079.722980233186</v>
      </c>
      <c r="T16" s="69">
        <f t="shared" si="89"/>
        <v>21082.221602067941</v>
      </c>
      <c r="U16" s="69">
        <f t="shared" si="89"/>
        <v>21084.72052006935</v>
      </c>
      <c r="V16" s="69">
        <f t="shared" si="89"/>
        <v>21087.219734272523</v>
      </c>
      <c r="W16" s="69">
        <f t="shared" si="89"/>
        <v>21089.719244712567</v>
      </c>
      <c r="X16" s="69">
        <f t="shared" si="89"/>
        <v>21092.219051424596</v>
      </c>
      <c r="Y16" s="69">
        <f t="shared" si="89"/>
        <v>21094.719154443726</v>
      </c>
      <c r="Z16" s="69">
        <f t="shared" si="89"/>
        <v>21097.21955380508</v>
      </c>
      <c r="AA16" s="69">
        <f t="shared" si="89"/>
        <v>21099.720249543785</v>
      </c>
      <c r="AB16" s="69">
        <f t="shared" si="89"/>
        <v>21102.22124169497</v>
      </c>
      <c r="AC16" s="69">
        <f t="shared" si="89"/>
        <v>21104.72253029377</v>
      </c>
      <c r="AD16" s="69">
        <f t="shared" si="89"/>
        <v>21107.224115375324</v>
      </c>
      <c r="AE16" s="69">
        <f t="shared" si="89"/>
        <v>21109.725996974772</v>
      </c>
      <c r="AF16" s="69">
        <f t="shared" si="89"/>
        <v>21112.228175127264</v>
      </c>
      <c r="AG16" s="69">
        <f t="shared" si="89"/>
        <v>21114.73064986795</v>
      </c>
      <c r="AH16" s="69">
        <f t="shared" si="89"/>
        <v>21117.233421231984</v>
      </c>
      <c r="AI16" s="69">
        <f t="shared" si="89"/>
        <v>21119.736489254527</v>
      </c>
      <c r="AJ16" s="69">
        <f t="shared" si="89"/>
        <v>21122.239853970743</v>
      </c>
      <c r="AK16" s="69">
        <f t="shared" si="89"/>
        <v>21124.743515415797</v>
      </c>
      <c r="AL16" s="69">
        <f t="shared" si="89"/>
        <v>21127.247473624862</v>
      </c>
      <c r="AM16" s="69">
        <f t="shared" si="89"/>
        <v>21129.751728633117</v>
      </c>
      <c r="AN16" s="69">
        <f t="shared" si="89"/>
        <v>21132.256280475736</v>
      </c>
      <c r="AO16" s="69">
        <f t="shared" si="89"/>
        <v>21134.761129187911</v>
      </c>
      <c r="AP16" s="69">
        <f t="shared" si="89"/>
        <v>21137.266274804824</v>
      </c>
      <c r="AQ16" s="69">
        <f t="shared" si="89"/>
        <v>21139.771717361673</v>
      </c>
      <c r="AR16" s="69">
        <f t="shared" si="89"/>
        <v>21142.277456893651</v>
      </c>
      <c r="AS16" s="69">
        <f t="shared" si="89"/>
        <v>21144.78349343596</v>
      </c>
      <c r="AT16" s="69">
        <f t="shared" si="89"/>
        <v>21147.289827023804</v>
      </c>
      <c r="AU16" s="69">
        <f t="shared" si="89"/>
        <v>21149.796457692395</v>
      </c>
      <c r="AV16" s="69">
        <f t="shared" si="89"/>
        <v>21152.303385476946</v>
      </c>
      <c r="AW16" s="69">
        <f t="shared" si="89"/>
        <v>21154.810610412675</v>
      </c>
      <c r="AX16" s="69">
        <f t="shared" si="89"/>
        <v>21157.318132534801</v>
      </c>
      <c r="AY16" s="69">
        <f t="shared" si="89"/>
        <v>21159.825951878556</v>
      </c>
      <c r="AZ16" s="69">
        <f t="shared" si="89"/>
        <v>21162.334068479166</v>
      </c>
      <c r="BA16" s="69">
        <f t="shared" si="89"/>
        <v>21164.842482371863</v>
      </c>
      <c r="BB16" s="69">
        <f t="shared" si="89"/>
        <v>21167.35119359189</v>
      </c>
      <c r="BC16" s="69">
        <f t="shared" si="89"/>
        <v>21169.860202174488</v>
      </c>
      <c r="BD16" s="69">
        <f t="shared" si="89"/>
        <v>21172.369508154905</v>
      </c>
      <c r="BE16" s="69">
        <f t="shared" si="89"/>
        <v>21174.879111568393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22626.918560588256</v>
      </c>
      <c r="DG16" s="108">
        <f t="shared" si="15"/>
        <v>22629.600574617649</v>
      </c>
      <c r="DH16" s="108">
        <f t="shared" si="15"/>
        <v>22632.282906551543</v>
      </c>
      <c r="DI16" s="108">
        <f t="shared" si="15"/>
        <v>22634.965556427618</v>
      </c>
      <c r="DJ16" s="108">
        <f t="shared" si="15"/>
        <v>24025.649679288781</v>
      </c>
      <c r="DK16" s="108">
        <f t="shared" si="15"/>
        <v>24028.497487722467</v>
      </c>
      <c r="DL16" s="108">
        <f t="shared" si="15"/>
        <v>24031.345633712594</v>
      </c>
      <c r="DM16" s="108">
        <f t="shared" si="15"/>
        <v>24034.194117299179</v>
      </c>
      <c r="DN16" s="108">
        <f t="shared" si="15"/>
        <v>20905.986040230018</v>
      </c>
      <c r="DO16" s="108">
        <f t="shared" si="15"/>
        <v>20908.464068676887</v>
      </c>
      <c r="DP16" s="108">
        <f t="shared" si="15"/>
        <v>20910.942390849439</v>
      </c>
      <c r="DQ16" s="108">
        <f t="shared" si="15"/>
        <v>20913.421006782486</v>
      </c>
      <c r="DR16" s="108">
        <f t="shared" si="15"/>
        <v>20915.899916510851</v>
      </c>
      <c r="DS16" s="108">
        <f t="shared" si="15"/>
        <v>22147.80618138655</v>
      </c>
      <c r="DT16" s="108">
        <f t="shared" si="15"/>
        <v>22150.431405264899</v>
      </c>
      <c r="DU16" s="108">
        <f t="shared" si="15"/>
        <v>22153.056940316299</v>
      </c>
      <c r="DV16" s="108">
        <f t="shared" ref="DV16:EK28" si="90">V16*BV16</f>
        <v>22155.682786577636</v>
      </c>
      <c r="DW16" s="108">
        <f t="shared" si="90"/>
        <v>21194.057337423063</v>
      </c>
      <c r="DX16" s="108">
        <f t="shared" si="90"/>
        <v>21196.569511538441</v>
      </c>
      <c r="DY16" s="108">
        <f t="shared" si="90"/>
        <v>21199.081983426859</v>
      </c>
      <c r="DZ16" s="108">
        <f t="shared" si="90"/>
        <v>21201.594753123602</v>
      </c>
      <c r="EA16" s="108">
        <f t="shared" si="90"/>
        <v>22111.24267862687</v>
      </c>
      <c r="EB16" s="108">
        <f t="shared" si="90"/>
        <v>22113.863568559918</v>
      </c>
      <c r="EC16" s="108">
        <f t="shared" si="90"/>
        <v>22116.48476915231</v>
      </c>
      <c r="ED16" s="108">
        <f t="shared" si="90"/>
        <v>22119.106280440861</v>
      </c>
      <c r="EE16" s="108">
        <f t="shared" si="90"/>
        <v>22121.728102462403</v>
      </c>
      <c r="EF16" s="108">
        <f t="shared" si="90"/>
        <v>21609.103623759333</v>
      </c>
      <c r="EG16" s="108">
        <f t="shared" si="90"/>
        <v>21611.664994143302</v>
      </c>
      <c r="EH16" s="108">
        <f t="shared" si="90"/>
        <v>21614.226668131636</v>
      </c>
      <c r="EI16" s="108">
        <f t="shared" si="90"/>
        <v>21616.788645760324</v>
      </c>
      <c r="EJ16" s="108">
        <f t="shared" si="90"/>
        <v>21949.894873040739</v>
      </c>
      <c r="EK16" s="108">
        <f t="shared" si="90"/>
        <v>21952.49663809485</v>
      </c>
      <c r="EL16" s="108">
        <f t="shared" ref="EL16:FA28" si="91">AL16*CL16</f>
        <v>21955.098711541392</v>
      </c>
      <c r="EM16" s="108">
        <f t="shared" si="91"/>
        <v>21957.701093416916</v>
      </c>
      <c r="EN16" s="108">
        <f t="shared" si="91"/>
        <v>23846.984046937854</v>
      </c>
      <c r="EO16" s="108">
        <f t="shared" si="91"/>
        <v>23849.810677775869</v>
      </c>
      <c r="EP16" s="108">
        <f t="shared" si="91"/>
        <v>23852.637643660102</v>
      </c>
      <c r="EQ16" s="108">
        <f t="shared" si="91"/>
        <v>23855.464944630272</v>
      </c>
      <c r="ER16" s="108">
        <f t="shared" si="91"/>
        <v>23858.292580726098</v>
      </c>
      <c r="ES16" s="108">
        <f t="shared" si="91"/>
        <v>23580.876506837958</v>
      </c>
      <c r="ET16" s="108">
        <f t="shared" si="91"/>
        <v>23583.671595415632</v>
      </c>
      <c r="EU16" s="108">
        <f t="shared" si="91"/>
        <v>23586.467015300761</v>
      </c>
      <c r="EV16" s="108">
        <f t="shared" si="91"/>
        <v>23589.262766532614</v>
      </c>
      <c r="EW16" s="108">
        <f t="shared" si="91"/>
        <v>23148.96670773362</v>
      </c>
      <c r="EX16" s="108">
        <f t="shared" si="91"/>
        <v>23151.710601176725</v>
      </c>
      <c r="EY16" s="108">
        <f t="shared" si="91"/>
        <v>23154.454819859024</v>
      </c>
      <c r="EZ16" s="108">
        <f t="shared" si="91"/>
        <v>23157.199363819062</v>
      </c>
      <c r="FA16" s="108">
        <f t="shared" si="91"/>
        <v>21256.871215942625</v>
      </c>
      <c r="FB16" s="108">
        <f t="shared" ref="FB16:FE28" si="92">BB16*DB16</f>
        <v>21259.390835512982</v>
      </c>
      <c r="FC16" s="108">
        <f t="shared" si="92"/>
        <v>21261.910753738899</v>
      </c>
      <c r="FD16" s="108">
        <f t="shared" si="92"/>
        <v>21264.430970655776</v>
      </c>
      <c r="FE16" s="108">
        <f t="shared" si="92"/>
        <v>21266.951486299022</v>
      </c>
    </row>
    <row r="17" spans="1:161" ht="15.75" x14ac:dyDescent="0.25">
      <c r="A17" s="87" t="s">
        <v>174</v>
      </c>
      <c r="B17" s="12">
        <f>'Urb proj of all 25 ARs '!V17</f>
        <v>25441.622772374107</v>
      </c>
      <c r="C17" s="12">
        <f>'Urb proj of all 25 ARs '!W17</f>
        <v>25598.911310954998</v>
      </c>
      <c r="D17" s="100">
        <f t="shared" si="10"/>
        <v>6.1823312132307752E-3</v>
      </c>
      <c r="E17" s="101">
        <f t="shared" si="11"/>
        <v>1.1853200524014618E-4</v>
      </c>
      <c r="F17" s="69">
        <f t="shared" si="12"/>
        <v>25444.63841893788</v>
      </c>
      <c r="G17" s="69">
        <f t="shared" si="13"/>
        <v>25447.654422952288</v>
      </c>
      <c r="H17" s="69">
        <f>G17*(1+$E$17)</f>
        <v>25450.6707844597</v>
      </c>
      <c r="I17" s="69">
        <f t="shared" ref="I17:BE17" si="93">H17*(1+$E$17)</f>
        <v>25453.68750350249</v>
      </c>
      <c r="J17" s="69">
        <f t="shared" si="93"/>
        <v>25456.704580123034</v>
      </c>
      <c r="K17" s="69">
        <f t="shared" si="93"/>
        <v>25459.722014363721</v>
      </c>
      <c r="L17" s="69">
        <f t="shared" si="93"/>
        <v>25462.739806266938</v>
      </c>
      <c r="M17" s="69">
        <f t="shared" si="93"/>
        <v>25465.757955875084</v>
      </c>
      <c r="N17" s="69">
        <f t="shared" si="93"/>
        <v>25468.776463230555</v>
      </c>
      <c r="O17" s="69">
        <f t="shared" si="93"/>
        <v>25471.795328375756</v>
      </c>
      <c r="P17" s="69">
        <f t="shared" si="93"/>
        <v>25474.814551353094</v>
      </c>
      <c r="Q17" s="69">
        <f t="shared" si="93"/>
        <v>25477.834132204986</v>
      </c>
      <c r="R17" s="69">
        <f t="shared" si="93"/>
        <v>25480.854070973852</v>
      </c>
      <c r="S17" s="69">
        <f t="shared" si="93"/>
        <v>25483.874367702116</v>
      </c>
      <c r="T17" s="69">
        <f t="shared" si="93"/>
        <v>25486.895022432207</v>
      </c>
      <c r="U17" s="69">
        <f t="shared" si="93"/>
        <v>25489.916035206563</v>
      </c>
      <c r="V17" s="69">
        <f t="shared" si="93"/>
        <v>25492.93740606762</v>
      </c>
      <c r="W17" s="69">
        <f t="shared" si="93"/>
        <v>25495.959135057823</v>
      </c>
      <c r="X17" s="69">
        <f t="shared" si="93"/>
        <v>25498.981222219623</v>
      </c>
      <c r="Y17" s="69">
        <f t="shared" si="93"/>
        <v>25502.003667595473</v>
      </c>
      <c r="Z17" s="69">
        <f t="shared" si="93"/>
        <v>25505.026471227833</v>
      </c>
      <c r="AA17" s="69">
        <f t="shared" si="93"/>
        <v>25508.049633159171</v>
      </c>
      <c r="AB17" s="69">
        <f t="shared" si="93"/>
        <v>25511.073153431953</v>
      </c>
      <c r="AC17" s="69">
        <f t="shared" si="93"/>
        <v>25514.097032088659</v>
      </c>
      <c r="AD17" s="69">
        <f t="shared" si="93"/>
        <v>25517.121269171763</v>
      </c>
      <c r="AE17" s="69">
        <f t="shared" si="93"/>
        <v>25520.145864723752</v>
      </c>
      <c r="AF17" s="69">
        <f t="shared" si="93"/>
        <v>25523.170818787119</v>
      </c>
      <c r="AG17" s="69">
        <f t="shared" si="93"/>
        <v>25526.196131404358</v>
      </c>
      <c r="AH17" s="69">
        <f t="shared" si="93"/>
        <v>25529.221802617965</v>
      </c>
      <c r="AI17" s="69">
        <f t="shared" si="93"/>
        <v>25532.24783247045</v>
      </c>
      <c r="AJ17" s="69">
        <f t="shared" si="93"/>
        <v>25535.274221004322</v>
      </c>
      <c r="AK17" s="69">
        <f t="shared" si="93"/>
        <v>25538.300968262094</v>
      </c>
      <c r="AL17" s="69">
        <f t="shared" si="93"/>
        <v>25541.328074286288</v>
      </c>
      <c r="AM17" s="69">
        <f t="shared" si="93"/>
        <v>25544.355539119431</v>
      </c>
      <c r="AN17" s="69">
        <f t="shared" si="93"/>
        <v>25547.383362804052</v>
      </c>
      <c r="AO17" s="69">
        <f t="shared" si="93"/>
        <v>25550.411545382685</v>
      </c>
      <c r="AP17" s="69">
        <f t="shared" si="93"/>
        <v>25553.44008689787</v>
      </c>
      <c r="AQ17" s="69">
        <f t="shared" si="93"/>
        <v>25556.468987392152</v>
      </c>
      <c r="AR17" s="69">
        <f t="shared" si="93"/>
        <v>25559.498246908086</v>
      </c>
      <c r="AS17" s="69">
        <f t="shared" si="93"/>
        <v>25562.527865488224</v>
      </c>
      <c r="AT17" s="69">
        <f t="shared" si="93"/>
        <v>25565.557843175127</v>
      </c>
      <c r="AU17" s="69">
        <f t="shared" si="93"/>
        <v>25568.58818001136</v>
      </c>
      <c r="AV17" s="69">
        <f t="shared" si="93"/>
        <v>25571.618876039498</v>
      </c>
      <c r="AW17" s="69">
        <f t="shared" si="93"/>
        <v>25574.649931302112</v>
      </c>
      <c r="AX17" s="69">
        <f t="shared" si="93"/>
        <v>25577.681345841786</v>
      </c>
      <c r="AY17" s="69">
        <f t="shared" si="93"/>
        <v>25580.7131197011</v>
      </c>
      <c r="AZ17" s="69">
        <f t="shared" si="93"/>
        <v>25583.74525292265</v>
      </c>
      <c r="BA17" s="69">
        <f t="shared" si="93"/>
        <v>25586.777745549032</v>
      </c>
      <c r="BB17" s="69">
        <f t="shared" si="93"/>
        <v>25589.810597622847</v>
      </c>
      <c r="BC17" s="69">
        <f t="shared" si="93"/>
        <v>25592.843809186699</v>
      </c>
      <c r="BD17" s="69">
        <f t="shared" si="93"/>
        <v>25595.8773802832</v>
      </c>
      <c r="BE17" s="69">
        <f t="shared" si="93"/>
        <v>25598.911310954965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41575.682222755349</v>
      </c>
      <c r="DG17" s="108">
        <f t="shared" si="15"/>
        <v>41580.610271738442</v>
      </c>
      <c r="DH17" s="108">
        <f t="shared" si="15"/>
        <v>41585.538904853063</v>
      </c>
      <c r="DI17" s="108">
        <f t="shared" si="15"/>
        <v>41590.468122168451</v>
      </c>
      <c r="DJ17" s="108">
        <f t="shared" si="15"/>
        <v>48253.323327676648</v>
      </c>
      <c r="DK17" s="108">
        <f t="shared" si="15"/>
        <v>48259.042890850171</v>
      </c>
      <c r="DL17" s="108">
        <f t="shared" si="15"/>
        <v>48264.763131974993</v>
      </c>
      <c r="DM17" s="108">
        <f t="shared" si="15"/>
        <v>48270.484051131469</v>
      </c>
      <c r="DN17" s="108">
        <f t="shared" si="15"/>
        <v>40151.287365183292</v>
      </c>
      <c r="DO17" s="108">
        <f t="shared" si="15"/>
        <v>40156.04657778766</v>
      </c>
      <c r="DP17" s="108">
        <f t="shared" si="15"/>
        <v>40160.806354511042</v>
      </c>
      <c r="DQ17" s="108">
        <f t="shared" si="15"/>
        <v>40165.566695420304</v>
      </c>
      <c r="DR17" s="108">
        <f t="shared" si="15"/>
        <v>40170.327600582321</v>
      </c>
      <c r="DS17" s="108">
        <f t="shared" si="15"/>
        <v>43561.734881910335</v>
      </c>
      <c r="DT17" s="108">
        <f t="shared" si="15"/>
        <v>43566.898341697626</v>
      </c>
      <c r="DU17" s="108">
        <f t="shared" si="15"/>
        <v>43572.062413520165</v>
      </c>
      <c r="DV17" s="108">
        <f t="shared" si="90"/>
        <v>43577.227097450494</v>
      </c>
      <c r="DW17" s="108">
        <f t="shared" si="90"/>
        <v>42505.585813068923</v>
      </c>
      <c r="DX17" s="108">
        <f t="shared" si="90"/>
        <v>42510.624085389252</v>
      </c>
      <c r="DY17" s="108">
        <f t="shared" si="90"/>
        <v>42515.662954906104</v>
      </c>
      <c r="DZ17" s="108">
        <f t="shared" si="90"/>
        <v>42520.702421690257</v>
      </c>
      <c r="EA17" s="108">
        <f t="shared" si="90"/>
        <v>47401.515288114497</v>
      </c>
      <c r="EB17" s="108">
        <f t="shared" si="90"/>
        <v>47407.133884773015</v>
      </c>
      <c r="EC17" s="108">
        <f t="shared" si="90"/>
        <v>47412.753147415075</v>
      </c>
      <c r="ED17" s="108">
        <f t="shared" si="90"/>
        <v>47418.373076119591</v>
      </c>
      <c r="EE17" s="108">
        <f t="shared" si="90"/>
        <v>47423.993670965523</v>
      </c>
      <c r="EF17" s="108">
        <f t="shared" si="90"/>
        <v>47546.853280299576</v>
      </c>
      <c r="EG17" s="108">
        <f t="shared" si="90"/>
        <v>47552.489104161752</v>
      </c>
      <c r="EH17" s="108">
        <f t="shared" si="90"/>
        <v>47558.125596049424</v>
      </c>
      <c r="EI17" s="108">
        <f t="shared" si="90"/>
        <v>47563.762756041782</v>
      </c>
      <c r="EJ17" s="108">
        <f t="shared" si="90"/>
        <v>50945.670824885201</v>
      </c>
      <c r="EK17" s="108">
        <f t="shared" si="90"/>
        <v>50951.709517406372</v>
      </c>
      <c r="EL17" s="108">
        <f t="shared" si="91"/>
        <v>50957.748925705884</v>
      </c>
      <c r="EM17" s="108">
        <f t="shared" si="91"/>
        <v>50963.789049868574</v>
      </c>
      <c r="EN17" s="108">
        <f t="shared" si="91"/>
        <v>50755.11377026522</v>
      </c>
      <c r="EO17" s="108">
        <f t="shared" si="91"/>
        <v>50761.129875676605</v>
      </c>
      <c r="EP17" s="108">
        <f t="shared" si="91"/>
        <v>50767.146694189025</v>
      </c>
      <c r="EQ17" s="108">
        <f t="shared" si="91"/>
        <v>50773.164225887005</v>
      </c>
      <c r="ER17" s="108">
        <f t="shared" si="91"/>
        <v>50779.182470855085</v>
      </c>
      <c r="ES17" s="108">
        <f t="shared" si="91"/>
        <v>50198.377120146855</v>
      </c>
      <c r="ET17" s="108">
        <f t="shared" si="91"/>
        <v>50204.327234446711</v>
      </c>
      <c r="EU17" s="108">
        <f t="shared" si="91"/>
        <v>50210.278054025541</v>
      </c>
      <c r="EV17" s="108">
        <f t="shared" si="91"/>
        <v>50216.229578966952</v>
      </c>
      <c r="EW17" s="108">
        <f t="shared" si="91"/>
        <v>45021.657470557795</v>
      </c>
      <c r="EX17" s="108">
        <f t="shared" si="91"/>
        <v>45026.993977897015</v>
      </c>
      <c r="EY17" s="108">
        <f t="shared" si="91"/>
        <v>45032.331117783149</v>
      </c>
      <c r="EZ17" s="108">
        <f t="shared" si="91"/>
        <v>45037.668890291177</v>
      </c>
      <c r="FA17" s="108">
        <f t="shared" si="91"/>
        <v>42085.654621412308</v>
      </c>
      <c r="FB17" s="108">
        <f t="shared" si="92"/>
        <v>42090.643118446431</v>
      </c>
      <c r="FC17" s="108">
        <f t="shared" si="92"/>
        <v>42095.632206777103</v>
      </c>
      <c r="FD17" s="108">
        <f t="shared" si="92"/>
        <v>42100.62188647443</v>
      </c>
      <c r="FE17" s="108">
        <f t="shared" si="92"/>
        <v>42105.612157608484</v>
      </c>
    </row>
    <row r="18" spans="1:161" ht="15.75" x14ac:dyDescent="0.25">
      <c r="A18" s="47" t="s">
        <v>222</v>
      </c>
      <c r="B18" s="12">
        <f>'Urb proj of all 25 ARs '!V18</f>
        <v>30242.189738520767</v>
      </c>
      <c r="C18" s="12">
        <f>'Urb proj of all 25 ARs '!W18</f>
        <v>30429.156972097677</v>
      </c>
      <c r="D18" s="100">
        <f t="shared" si="10"/>
        <v>6.1823312132309634E-3</v>
      </c>
      <c r="E18" s="101">
        <f t="shared" si="11"/>
        <v>1.1853200524014618E-4</v>
      </c>
      <c r="F18" s="69">
        <f t="shared" si="12"/>
        <v>30245.774405913326</v>
      </c>
      <c r="G18" s="69">
        <f t="shared" si="13"/>
        <v>30249.359498203699</v>
      </c>
      <c r="H18" s="69">
        <f>G18*(1+$E$18)</f>
        <v>30252.945015442252</v>
      </c>
      <c r="I18" s="69">
        <f t="shared" ref="I18:BE18" si="94">H18*(1+$E$18)</f>
        <v>30256.530957679352</v>
      </c>
      <c r="J18" s="69">
        <f t="shared" si="94"/>
        <v>30260.117324965377</v>
      </c>
      <c r="K18" s="69">
        <f t="shared" si="94"/>
        <v>30263.704117350706</v>
      </c>
      <c r="L18" s="69">
        <f t="shared" si="94"/>
        <v>30267.291334885729</v>
      </c>
      <c r="M18" s="69">
        <f t="shared" si="94"/>
        <v>30270.87897762084</v>
      </c>
      <c r="N18" s="69">
        <f t="shared" si="94"/>
        <v>30274.467045606438</v>
      </c>
      <c r="O18" s="69">
        <f t="shared" si="94"/>
        <v>30278.055538892932</v>
      </c>
      <c r="P18" s="69">
        <f t="shared" si="94"/>
        <v>30281.644457530729</v>
      </c>
      <c r="Q18" s="69">
        <f t="shared" si="94"/>
        <v>30285.233801570248</v>
      </c>
      <c r="R18" s="69">
        <f t="shared" si="94"/>
        <v>30288.823571061916</v>
      </c>
      <c r="S18" s="69">
        <f t="shared" si="94"/>
        <v>30292.413766056157</v>
      </c>
      <c r="T18" s="69">
        <f t="shared" si="94"/>
        <v>30296.004386603414</v>
      </c>
      <c r="U18" s="69">
        <f t="shared" si="94"/>
        <v>30299.595432754122</v>
      </c>
      <c r="V18" s="69">
        <f t="shared" si="94"/>
        <v>30303.18690455873</v>
      </c>
      <c r="W18" s="69">
        <f t="shared" si="94"/>
        <v>30306.778802067693</v>
      </c>
      <c r="X18" s="69">
        <f t="shared" si="94"/>
        <v>30310.371125331472</v>
      </c>
      <c r="Y18" s="69">
        <f t="shared" si="94"/>
        <v>30313.963874400531</v>
      </c>
      <c r="Z18" s="69">
        <f t="shared" si="94"/>
        <v>30317.55704932534</v>
      </c>
      <c r="AA18" s="69">
        <f t="shared" si="94"/>
        <v>30321.150650156378</v>
      </c>
      <c r="AB18" s="69">
        <f t="shared" si="94"/>
        <v>30324.74467694413</v>
      </c>
      <c r="AC18" s="69">
        <f t="shared" si="94"/>
        <v>30328.339129739084</v>
      </c>
      <c r="AD18" s="69">
        <f t="shared" si="94"/>
        <v>30331.934008591736</v>
      </c>
      <c r="AE18" s="69">
        <f t="shared" si="94"/>
        <v>30335.529313552586</v>
      </c>
      <c r="AF18" s="69">
        <f t="shared" si="94"/>
        <v>30339.125044672142</v>
      </c>
      <c r="AG18" s="69">
        <f t="shared" si="94"/>
        <v>30342.721202000917</v>
      </c>
      <c r="AH18" s="69">
        <f t="shared" si="94"/>
        <v>30346.317785589432</v>
      </c>
      <c r="AI18" s="69">
        <f t="shared" si="94"/>
        <v>30349.914795488214</v>
      </c>
      <c r="AJ18" s="69">
        <f t="shared" si="94"/>
        <v>30353.512231747791</v>
      </c>
      <c r="AK18" s="69">
        <f t="shared" si="94"/>
        <v>30357.110094418702</v>
      </c>
      <c r="AL18" s="69">
        <f t="shared" si="94"/>
        <v>30360.70838355149</v>
      </c>
      <c r="AM18" s="69">
        <f t="shared" si="94"/>
        <v>30364.307099196703</v>
      </c>
      <c r="AN18" s="69">
        <f t="shared" si="94"/>
        <v>30367.9062414049</v>
      </c>
      <c r="AO18" s="69">
        <f t="shared" si="94"/>
        <v>30371.505810226638</v>
      </c>
      <c r="AP18" s="69">
        <f t="shared" si="94"/>
        <v>30375.105805712486</v>
      </c>
      <c r="AQ18" s="69">
        <f t="shared" si="94"/>
        <v>30378.706227913019</v>
      </c>
      <c r="AR18" s="69">
        <f t="shared" si="94"/>
        <v>30382.307076878813</v>
      </c>
      <c r="AS18" s="69">
        <f t="shared" si="94"/>
        <v>30385.908352660459</v>
      </c>
      <c r="AT18" s="69">
        <f t="shared" si="94"/>
        <v>30389.510055308543</v>
      </c>
      <c r="AU18" s="69">
        <f t="shared" si="94"/>
        <v>30393.112184873666</v>
      </c>
      <c r="AV18" s="69">
        <f t="shared" si="94"/>
        <v>30396.714741406427</v>
      </c>
      <c r="AW18" s="69">
        <f t="shared" si="94"/>
        <v>30400.31772495744</v>
      </c>
      <c r="AX18" s="69">
        <f t="shared" si="94"/>
        <v>30403.921135577319</v>
      </c>
      <c r="AY18" s="69">
        <f t="shared" si="94"/>
        <v>30407.524973316682</v>
      </c>
      <c r="AZ18" s="69">
        <f t="shared" si="94"/>
        <v>30411.12923822616</v>
      </c>
      <c r="BA18" s="69">
        <f t="shared" si="94"/>
        <v>30414.733930356386</v>
      </c>
      <c r="BB18" s="69">
        <f t="shared" si="94"/>
        <v>30418.339049757997</v>
      </c>
      <c r="BC18" s="69">
        <f t="shared" si="94"/>
        <v>30421.94459648164</v>
      </c>
      <c r="BD18" s="69">
        <f t="shared" si="94"/>
        <v>30425.550570577965</v>
      </c>
      <c r="BE18" s="69">
        <f t="shared" si="94"/>
        <v>30429.156972097629</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34624.319670810728</v>
      </c>
      <c r="DG18" s="108">
        <f t="shared" si="15"/>
        <v>34628.423760851387</v>
      </c>
      <c r="DH18" s="108">
        <f t="shared" si="15"/>
        <v>34632.528337358061</v>
      </c>
      <c r="DI18" s="108">
        <f t="shared" si="15"/>
        <v>34636.633400388426</v>
      </c>
      <c r="DJ18" s="108">
        <f t="shared" si="15"/>
        <v>38376.364804749675</v>
      </c>
      <c r="DK18" s="108">
        <f t="shared" si="15"/>
        <v>38380.913632223812</v>
      </c>
      <c r="DL18" s="108">
        <f t="shared" si="15"/>
        <v>38385.462998879586</v>
      </c>
      <c r="DM18" s="108">
        <f t="shared" si="15"/>
        <v>38390.012904780917</v>
      </c>
      <c r="DN18" s="108">
        <f t="shared" si="15"/>
        <v>33923.763240450469</v>
      </c>
      <c r="DO18" s="108">
        <f t="shared" si="15"/>
        <v>33927.784292132652</v>
      </c>
      <c r="DP18" s="108">
        <f t="shared" si="15"/>
        <v>33931.805820438152</v>
      </c>
      <c r="DQ18" s="108">
        <f t="shared" si="15"/>
        <v>33935.827825423468</v>
      </c>
      <c r="DR18" s="108">
        <f t="shared" si="15"/>
        <v>33939.850307145098</v>
      </c>
      <c r="DS18" s="108">
        <f t="shared" si="15"/>
        <v>34591.347938035316</v>
      </c>
      <c r="DT18" s="108">
        <f t="shared" si="15"/>
        <v>34595.448119870372</v>
      </c>
      <c r="DU18" s="108">
        <f t="shared" si="15"/>
        <v>34599.548787708205</v>
      </c>
      <c r="DV18" s="108">
        <f t="shared" si="90"/>
        <v>34603.649941606411</v>
      </c>
      <c r="DW18" s="108">
        <f t="shared" si="90"/>
        <v>34379.157945380502</v>
      </c>
      <c r="DX18" s="108">
        <f t="shared" si="90"/>
        <v>34383.232975910236</v>
      </c>
      <c r="DY18" s="108">
        <f t="shared" si="90"/>
        <v>34387.308489461509</v>
      </c>
      <c r="DZ18" s="108">
        <f t="shared" si="90"/>
        <v>34391.384486091571</v>
      </c>
      <c r="EA18" s="108">
        <f t="shared" si="90"/>
        <v>35097.114356640566</v>
      </c>
      <c r="EB18" s="108">
        <f t="shared" si="90"/>
        <v>35101.274487983406</v>
      </c>
      <c r="EC18" s="108">
        <f t="shared" si="90"/>
        <v>35105.435112434949</v>
      </c>
      <c r="ED18" s="108">
        <f t="shared" si="90"/>
        <v>35109.596230053656</v>
      </c>
      <c r="EE18" s="108">
        <f t="shared" si="90"/>
        <v>35113.757840897975</v>
      </c>
      <c r="EF18" s="108">
        <f t="shared" si="90"/>
        <v>35060.916735455728</v>
      </c>
      <c r="EG18" s="108">
        <f t="shared" si="90"/>
        <v>35065.072576221937</v>
      </c>
      <c r="EH18" s="108">
        <f t="shared" si="90"/>
        <v>35069.228909588288</v>
      </c>
      <c r="EI18" s="108">
        <f t="shared" si="90"/>
        <v>35073.38573561317</v>
      </c>
      <c r="EJ18" s="108">
        <f t="shared" si="90"/>
        <v>35780.498092318652</v>
      </c>
      <c r="EK18" s="108">
        <f t="shared" si="90"/>
        <v>35784.739226506026</v>
      </c>
      <c r="EL18" s="108">
        <f t="shared" si="91"/>
        <v>35788.980863403543</v>
      </c>
      <c r="EM18" s="108">
        <f t="shared" si="91"/>
        <v>35793.223003070787</v>
      </c>
      <c r="EN18" s="108">
        <f t="shared" si="91"/>
        <v>38511.607470066985</v>
      </c>
      <c r="EO18" s="108">
        <f t="shared" si="91"/>
        <v>38516.172328125431</v>
      </c>
      <c r="EP18" s="108">
        <f t="shared" si="91"/>
        <v>38520.737727265659</v>
      </c>
      <c r="EQ18" s="108">
        <f t="shared" si="91"/>
        <v>38525.303667551801</v>
      </c>
      <c r="ER18" s="108">
        <f t="shared" si="91"/>
        <v>38529.870149047994</v>
      </c>
      <c r="ES18" s="108">
        <f t="shared" si="91"/>
        <v>36633.183843576167</v>
      </c>
      <c r="ET18" s="108">
        <f t="shared" si="91"/>
        <v>36637.526048315471</v>
      </c>
      <c r="EU18" s="108">
        <f t="shared" si="91"/>
        <v>36641.868767745022</v>
      </c>
      <c r="EV18" s="108">
        <f t="shared" si="91"/>
        <v>36646.212001925807</v>
      </c>
      <c r="EW18" s="108">
        <f t="shared" si="91"/>
        <v>36923.485460399497</v>
      </c>
      <c r="EX18" s="108">
        <f t="shared" si="91"/>
        <v>36927.862075171579</v>
      </c>
      <c r="EY18" s="108">
        <f t="shared" si="91"/>
        <v>36932.239208712577</v>
      </c>
      <c r="EZ18" s="108">
        <f t="shared" si="91"/>
        <v>36936.616861083996</v>
      </c>
      <c r="FA18" s="108">
        <f t="shared" si="91"/>
        <v>34631.301613868185</v>
      </c>
      <c r="FB18" s="108">
        <f t="shared" si="92"/>
        <v>34635.406531492554</v>
      </c>
      <c r="FC18" s="108">
        <f t="shared" si="92"/>
        <v>34639.511935681039</v>
      </c>
      <c r="FD18" s="108">
        <f t="shared" si="92"/>
        <v>34643.617826491311</v>
      </c>
      <c r="FE18" s="108">
        <f t="shared" si="92"/>
        <v>34647.724203981059</v>
      </c>
    </row>
    <row r="19" spans="1:161" ht="15.75" x14ac:dyDescent="0.25">
      <c r="A19" s="47" t="s">
        <v>178</v>
      </c>
      <c r="B19" s="12">
        <f>'Urb proj of all 25 ARs '!V19</f>
        <v>48839.29362890483</v>
      </c>
      <c r="C19" s="12">
        <f>'Urb proj of all 25 ARs '!W19</f>
        <v>49141.23431833896</v>
      </c>
      <c r="D19" s="100">
        <f t="shared" si="10"/>
        <v>6.1823312132309547E-3</v>
      </c>
      <c r="E19" s="101">
        <f t="shared" si="11"/>
        <v>1.1853200524014618E-4</v>
      </c>
      <c r="F19" s="69">
        <f t="shared" si="12"/>
        <v>48845.082648313175</v>
      </c>
      <c r="G19" s="69">
        <f t="shared" si="13"/>
        <v>48850.872353905601</v>
      </c>
      <c r="H19" s="69">
        <f>G19*(1+$E$19)</f>
        <v>48856.662745763439</v>
      </c>
      <c r="I19" s="69">
        <f t="shared" ref="I19:BE19" si="95">H19*(1+$E$19)</f>
        <v>48862.453823968033</v>
      </c>
      <c r="J19" s="69">
        <f t="shared" si="95"/>
        <v>48868.245588600745</v>
      </c>
      <c r="K19" s="69">
        <f t="shared" si="95"/>
        <v>48874.038039742933</v>
      </c>
      <c r="L19" s="69">
        <f t="shared" si="95"/>
        <v>48879.831177475964</v>
      </c>
      <c r="M19" s="69">
        <f t="shared" si="95"/>
        <v>48885.625001881228</v>
      </c>
      <c r="N19" s="69">
        <f t="shared" si="95"/>
        <v>48891.41951304012</v>
      </c>
      <c r="O19" s="69">
        <f t="shared" si="95"/>
        <v>48897.214711034037</v>
      </c>
      <c r="P19" s="69">
        <f t="shared" si="95"/>
        <v>48903.010595944397</v>
      </c>
      <c r="Q19" s="69">
        <f t="shared" si="95"/>
        <v>48908.807167852618</v>
      </c>
      <c r="R19" s="69">
        <f t="shared" si="95"/>
        <v>48914.604426840124</v>
      </c>
      <c r="S19" s="69">
        <f t="shared" si="95"/>
        <v>48920.402372988363</v>
      </c>
      <c r="T19" s="69">
        <f t="shared" si="95"/>
        <v>48926.201006378789</v>
      </c>
      <c r="U19" s="69">
        <f t="shared" si="95"/>
        <v>48932.000327092857</v>
      </c>
      <c r="V19" s="69">
        <f t="shared" si="95"/>
        <v>48937.800335212036</v>
      </c>
      <c r="W19" s="69">
        <f t="shared" si="95"/>
        <v>48943.601030817808</v>
      </c>
      <c r="X19" s="69">
        <f t="shared" si="95"/>
        <v>48949.402413991666</v>
      </c>
      <c r="Y19" s="69">
        <f t="shared" si="95"/>
        <v>48955.204484815105</v>
      </c>
      <c r="Z19" s="69">
        <f t="shared" si="95"/>
        <v>48961.007243369633</v>
      </c>
      <c r="AA19" s="69">
        <f t="shared" si="95"/>
        <v>48966.810689736769</v>
      </c>
      <c r="AB19" s="69">
        <f t="shared" si="95"/>
        <v>48972.614823998039</v>
      </c>
      <c r="AC19" s="69">
        <f t="shared" si="95"/>
        <v>48978.419646234979</v>
      </c>
      <c r="AD19" s="69">
        <f t="shared" si="95"/>
        <v>48984.225156529137</v>
      </c>
      <c r="AE19" s="69">
        <f t="shared" si="95"/>
        <v>48990.031354962077</v>
      </c>
      <c r="AF19" s="69">
        <f t="shared" si="95"/>
        <v>48995.838241615362</v>
      </c>
      <c r="AG19" s="69">
        <f t="shared" si="95"/>
        <v>49001.645816570563</v>
      </c>
      <c r="AH19" s="69">
        <f t="shared" si="95"/>
        <v>49007.454079909265</v>
      </c>
      <c r="AI19" s="69">
        <f t="shared" si="95"/>
        <v>49013.263031713068</v>
      </c>
      <c r="AJ19" s="69">
        <f t="shared" si="95"/>
        <v>49019.072672063579</v>
      </c>
      <c r="AK19" s="69">
        <f t="shared" si="95"/>
        <v>49024.883001042414</v>
      </c>
      <c r="AL19" s="69">
        <f t="shared" si="95"/>
        <v>49030.694018731192</v>
      </c>
      <c r="AM19" s="69">
        <f t="shared" si="95"/>
        <v>49036.505725211551</v>
      </c>
      <c r="AN19" s="69">
        <f t="shared" si="95"/>
        <v>49042.318120565127</v>
      </c>
      <c r="AO19" s="69">
        <f t="shared" si="95"/>
        <v>49048.131204873585</v>
      </c>
      <c r="AP19" s="69">
        <f t="shared" si="95"/>
        <v>49053.944978218584</v>
      </c>
      <c r="AQ19" s="69">
        <f t="shared" si="95"/>
        <v>49059.759440681795</v>
      </c>
      <c r="AR19" s="69">
        <f t="shared" si="95"/>
        <v>49065.574592344899</v>
      </c>
      <c r="AS19" s="69">
        <f t="shared" si="95"/>
        <v>49071.390433289591</v>
      </c>
      <c r="AT19" s="69">
        <f t="shared" si="95"/>
        <v>49077.206963597571</v>
      </c>
      <c r="AU19" s="69">
        <f t="shared" si="95"/>
        <v>49083.02418335055</v>
      </c>
      <c r="AV19" s="69">
        <f t="shared" si="95"/>
        <v>49088.84209263025</v>
      </c>
      <c r="AW19" s="69">
        <f t="shared" si="95"/>
        <v>49094.660691518409</v>
      </c>
      <c r="AX19" s="69">
        <f t="shared" si="95"/>
        <v>49100.479980096759</v>
      </c>
      <c r="AY19" s="69">
        <f t="shared" si="95"/>
        <v>49106.299958447053</v>
      </c>
      <c r="AZ19" s="69">
        <f t="shared" si="95"/>
        <v>49112.120626651049</v>
      </c>
      <c r="BA19" s="69">
        <f t="shared" si="95"/>
        <v>49117.941984790523</v>
      </c>
      <c r="BB19" s="69">
        <f t="shared" si="95"/>
        <v>49123.764032947249</v>
      </c>
      <c r="BC19" s="69">
        <f t="shared" si="95"/>
        <v>49129.586771203016</v>
      </c>
      <c r="BD19" s="69">
        <f t="shared" si="95"/>
        <v>49135.410199639628</v>
      </c>
      <c r="BE19" s="69">
        <f t="shared" si="95"/>
        <v>49141.234318338888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49534.747097330677</v>
      </c>
      <c r="DG19" s="108">
        <f t="shared" si="15"/>
        <v>49540.618550233186</v>
      </c>
      <c r="DH19" s="108">
        <f t="shared" si="15"/>
        <v>49546.490699090784</v>
      </c>
      <c r="DI19" s="108">
        <f t="shared" si="15"/>
        <v>49552.363543985957</v>
      </c>
      <c r="DJ19" s="108">
        <f t="shared" si="15"/>
        <v>53391.597102055646</v>
      </c>
      <c r="DK19" s="108">
        <f t="shared" si="15"/>
        <v>53397.925715123129</v>
      </c>
      <c r="DL19" s="108">
        <f t="shared" si="15"/>
        <v>53404.255078333801</v>
      </c>
      <c r="DM19" s="108">
        <f t="shared" si="15"/>
        <v>53410.58519177659</v>
      </c>
      <c r="DN19" s="108">
        <f t="shared" si="15"/>
        <v>47363.910652948194</v>
      </c>
      <c r="DO19" s="108">
        <f t="shared" si="15"/>
        <v>47369.524792253906</v>
      </c>
      <c r="DP19" s="108">
        <f t="shared" si="15"/>
        <v>47375.139597014808</v>
      </c>
      <c r="DQ19" s="108">
        <f t="shared" si="15"/>
        <v>47380.755067309772</v>
      </c>
      <c r="DR19" s="108">
        <f t="shared" si="15"/>
        <v>47386.371203217692</v>
      </c>
      <c r="DS19" s="108">
        <f t="shared" si="15"/>
        <v>48481.682806010387</v>
      </c>
      <c r="DT19" s="108">
        <f t="shared" si="15"/>
        <v>48487.429437090803</v>
      </c>
      <c r="DU19" s="108">
        <f t="shared" si="15"/>
        <v>48493.176749330916</v>
      </c>
      <c r="DV19" s="108">
        <f t="shared" si="90"/>
        <v>48498.924742811476</v>
      </c>
      <c r="DW19" s="108">
        <f t="shared" si="90"/>
        <v>47841.24713655594</v>
      </c>
      <c r="DX19" s="108">
        <f t="shared" si="90"/>
        <v>47846.917855512227</v>
      </c>
      <c r="DY19" s="108">
        <f t="shared" si="90"/>
        <v>47852.589246630203</v>
      </c>
      <c r="DZ19" s="108">
        <f t="shared" si="90"/>
        <v>47858.261309989539</v>
      </c>
      <c r="EA19" s="108">
        <f t="shared" si="90"/>
        <v>49088.437515730497</v>
      </c>
      <c r="EB19" s="108">
        <f t="shared" si="90"/>
        <v>49094.256066663344</v>
      </c>
      <c r="EC19" s="108">
        <f t="shared" si="90"/>
        <v>49100.075307280691</v>
      </c>
      <c r="ED19" s="108">
        <f t="shared" si="90"/>
        <v>49105.895237664306</v>
      </c>
      <c r="EE19" s="108">
        <f t="shared" si="90"/>
        <v>49111.715857895942</v>
      </c>
      <c r="EF19" s="108">
        <f t="shared" si="90"/>
        <v>48837.426767235222</v>
      </c>
      <c r="EG19" s="108">
        <f t="shared" si="90"/>
        <v>48843.215565360711</v>
      </c>
      <c r="EH19" s="108">
        <f t="shared" si="90"/>
        <v>48849.005049644045</v>
      </c>
      <c r="EI19" s="108">
        <f t="shared" si="90"/>
        <v>48854.795220166561</v>
      </c>
      <c r="EJ19" s="108">
        <f t="shared" si="90"/>
        <v>49054.280433394924</v>
      </c>
      <c r="EK19" s="108">
        <f t="shared" si="90"/>
        <v>49060.094935620305</v>
      </c>
      <c r="EL19" s="108">
        <f t="shared" si="91"/>
        <v>49065.910127050302</v>
      </c>
      <c r="EM19" s="108">
        <f t="shared" si="91"/>
        <v>49071.726007766592</v>
      </c>
      <c r="EN19" s="108">
        <f t="shared" si="91"/>
        <v>53562.297269962117</v>
      </c>
      <c r="EO19" s="108">
        <f t="shared" si="91"/>
        <v>53568.646116462791</v>
      </c>
      <c r="EP19" s="108">
        <f t="shared" si="91"/>
        <v>53574.995715504978</v>
      </c>
      <c r="EQ19" s="108">
        <f t="shared" si="91"/>
        <v>53581.346067177874</v>
      </c>
      <c r="ER19" s="108">
        <f t="shared" si="91"/>
        <v>53587.69717157069</v>
      </c>
      <c r="ES19" s="108">
        <f t="shared" si="91"/>
        <v>51769.749433798323</v>
      </c>
      <c r="ET19" s="108">
        <f t="shared" si="91"/>
        <v>51775.885806009494</v>
      </c>
      <c r="EU19" s="108">
        <f t="shared" si="91"/>
        <v>51782.022905577163</v>
      </c>
      <c r="EV19" s="108">
        <f t="shared" si="91"/>
        <v>51788.160732587545</v>
      </c>
      <c r="EW19" s="108">
        <f t="shared" si="91"/>
        <v>51753.169181727317</v>
      </c>
      <c r="EX19" s="108">
        <f t="shared" si="91"/>
        <v>51759.303588647963</v>
      </c>
      <c r="EY19" s="108">
        <f t="shared" si="91"/>
        <v>51765.438722692154</v>
      </c>
      <c r="EZ19" s="108">
        <f t="shared" si="91"/>
        <v>51771.574583946087</v>
      </c>
      <c r="FA19" s="108">
        <f t="shared" si="91"/>
        <v>47464.195662105791</v>
      </c>
      <c r="FB19" s="108">
        <f t="shared" si="92"/>
        <v>47469.821688394732</v>
      </c>
      <c r="FC19" s="108">
        <f t="shared" si="92"/>
        <v>47475.448381547845</v>
      </c>
      <c r="FD19" s="108">
        <f t="shared" si="92"/>
        <v>47481.075741644192</v>
      </c>
      <c r="FE19" s="108">
        <f t="shared" si="92"/>
        <v>47486.703768762804</v>
      </c>
    </row>
    <row r="20" spans="1:161" ht="15.75" x14ac:dyDescent="0.25">
      <c r="A20" s="47" t="s">
        <v>195</v>
      </c>
      <c r="B20" s="12">
        <f>'Urb proj of all 25 ARs '!V20</f>
        <v>162152.3952662521</v>
      </c>
      <c r="C20" s="12">
        <f>'Urb proj of all 25 ARs '!W20</f>
        <v>163154.87508080681</v>
      </c>
      <c r="D20" s="100">
        <f t="shared" si="10"/>
        <v>6.182331213230933E-3</v>
      </c>
      <c r="E20" s="101">
        <f t="shared" si="11"/>
        <v>1.1853200524014618E-4</v>
      </c>
      <c r="F20" s="69">
        <f t="shared" si="12"/>
        <v>162171.6155148175</v>
      </c>
      <c r="G20" s="69">
        <f t="shared" si="13"/>
        <v>162190.83804159751</v>
      </c>
      <c r="H20" s="69">
        <f>G20*(1+$E$20)</f>
        <v>162210.06284686216</v>
      </c>
      <c r="I20" s="69">
        <f t="shared" ref="I20:BE20" si="96">H20*(1+$E$20)</f>
        <v>162229.28993088152</v>
      </c>
      <c r="J20" s="69">
        <f t="shared" si="96"/>
        <v>162248.51929392572</v>
      </c>
      <c r="K20" s="69">
        <f t="shared" si="96"/>
        <v>162267.75093626487</v>
      </c>
      <c r="L20" s="69">
        <f t="shared" si="96"/>
        <v>162286.98485816916</v>
      </c>
      <c r="M20" s="69">
        <f t="shared" si="96"/>
        <v>162306.22105990877</v>
      </c>
      <c r="N20" s="69">
        <f t="shared" si="96"/>
        <v>162325.45954175395</v>
      </c>
      <c r="O20" s="69">
        <f t="shared" si="96"/>
        <v>162344.70030397497</v>
      </c>
      <c r="P20" s="69">
        <f t="shared" si="96"/>
        <v>162363.9433468421</v>
      </c>
      <c r="Q20" s="69">
        <f t="shared" si="96"/>
        <v>162383.18867062571</v>
      </c>
      <c r="R20" s="69">
        <f t="shared" si="96"/>
        <v>162402.43627559612</v>
      </c>
      <c r="S20" s="69">
        <f t="shared" si="96"/>
        <v>162421.68616202375</v>
      </c>
      <c r="T20" s="69">
        <f t="shared" si="96"/>
        <v>162440.93833017902</v>
      </c>
      <c r="U20" s="69">
        <f t="shared" si="96"/>
        <v>162460.19278033238</v>
      </c>
      <c r="V20" s="69">
        <f t="shared" si="96"/>
        <v>162479.44951275433</v>
      </c>
      <c r="W20" s="69">
        <f t="shared" si="96"/>
        <v>162498.70852771538</v>
      </c>
      <c r="X20" s="69">
        <f t="shared" si="96"/>
        <v>162517.9698254861</v>
      </c>
      <c r="Y20" s="69">
        <f t="shared" si="96"/>
        <v>162537.23340633707</v>
      </c>
      <c r="Z20" s="69">
        <f t="shared" si="96"/>
        <v>162556.49927053892</v>
      </c>
      <c r="AA20" s="69">
        <f t="shared" si="96"/>
        <v>162575.76741836226</v>
      </c>
      <c r="AB20" s="69">
        <f t="shared" si="96"/>
        <v>162595.03785007782</v>
      </c>
      <c r="AC20" s="69">
        <f t="shared" si="96"/>
        <v>162614.31056595629</v>
      </c>
      <c r="AD20" s="69">
        <f t="shared" si="96"/>
        <v>162633.58556626842</v>
      </c>
      <c r="AE20" s="69">
        <f t="shared" si="96"/>
        <v>162652.862851285</v>
      </c>
      <c r="AF20" s="69">
        <f t="shared" si="96"/>
        <v>162672.1424212768</v>
      </c>
      <c r="AG20" s="69">
        <f t="shared" si="96"/>
        <v>162691.42427651471</v>
      </c>
      <c r="AH20" s="69">
        <f t="shared" si="96"/>
        <v>162710.70841726958</v>
      </c>
      <c r="AI20" s="69">
        <f t="shared" si="96"/>
        <v>162729.99484381231</v>
      </c>
      <c r="AJ20" s="69">
        <f t="shared" si="96"/>
        <v>162749.28355641387</v>
      </c>
      <c r="AK20" s="69">
        <f t="shared" si="96"/>
        <v>162768.5745553452</v>
      </c>
      <c r="AL20" s="69">
        <f t="shared" si="96"/>
        <v>162787.86784087733</v>
      </c>
      <c r="AM20" s="69">
        <f t="shared" si="96"/>
        <v>162807.16341328126</v>
      </c>
      <c r="AN20" s="69">
        <f t="shared" si="96"/>
        <v>162826.46127282811</v>
      </c>
      <c r="AO20" s="69">
        <f t="shared" si="96"/>
        <v>162845.76141978893</v>
      </c>
      <c r="AP20" s="69">
        <f t="shared" si="96"/>
        <v>162865.06385443488</v>
      </c>
      <c r="AQ20" s="69">
        <f t="shared" si="96"/>
        <v>162884.36857703709</v>
      </c>
      <c r="AR20" s="69">
        <f t="shared" si="96"/>
        <v>162903.6755878668</v>
      </c>
      <c r="AS20" s="69">
        <f t="shared" si="96"/>
        <v>162922.98488719523</v>
      </c>
      <c r="AT20" s="69">
        <f t="shared" si="96"/>
        <v>162942.29647529361</v>
      </c>
      <c r="AU20" s="69">
        <f t="shared" si="96"/>
        <v>162961.61035243326</v>
      </c>
      <c r="AV20" s="69">
        <f t="shared" si="96"/>
        <v>162980.92651888551</v>
      </c>
      <c r="AW20" s="69">
        <f t="shared" si="96"/>
        <v>163000.24497492169</v>
      </c>
      <c r="AX20" s="69">
        <f t="shared" si="96"/>
        <v>163019.5657208132</v>
      </c>
      <c r="AY20" s="69">
        <f t="shared" si="96"/>
        <v>163038.88875683147</v>
      </c>
      <c r="AZ20" s="69">
        <f t="shared" si="96"/>
        <v>163058.21408324793</v>
      </c>
      <c r="BA20" s="69">
        <f t="shared" si="96"/>
        <v>163077.54170033408</v>
      </c>
      <c r="BB20" s="69">
        <f t="shared" si="96"/>
        <v>163096.87160836146</v>
      </c>
      <c r="BC20" s="69">
        <f t="shared" si="96"/>
        <v>163116.20380760159</v>
      </c>
      <c r="BD20" s="69">
        <f t="shared" si="96"/>
        <v>163135.53829832605</v>
      </c>
      <c r="BE20" s="69">
        <f t="shared" si="96"/>
        <v>163154.87508080649</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177486.07643720426</v>
      </c>
      <c r="DG20" s="108">
        <f t="shared" si="15"/>
        <v>177507.11421774657</v>
      </c>
      <c r="DH20" s="108">
        <f t="shared" si="15"/>
        <v>177528.15449193917</v>
      </c>
      <c r="DI20" s="108">
        <f t="shared" si="15"/>
        <v>177549.19726007769</v>
      </c>
      <c r="DJ20" s="108">
        <f t="shared" si="15"/>
        <v>202188.46752139326</v>
      </c>
      <c r="DK20" s="108">
        <f t="shared" si="15"/>
        <v>202212.43332588501</v>
      </c>
      <c r="DL20" s="108">
        <f t="shared" si="15"/>
        <v>202236.4019710916</v>
      </c>
      <c r="DM20" s="108">
        <f t="shared" si="15"/>
        <v>202260.37345734981</v>
      </c>
      <c r="DN20" s="108">
        <f t="shared" si="15"/>
        <v>179962.55206296561</v>
      </c>
      <c r="DO20" s="108">
        <f t="shared" si="15"/>
        <v>179983.88338512977</v>
      </c>
      <c r="DP20" s="108">
        <f t="shared" si="15"/>
        <v>180005.21723573832</v>
      </c>
      <c r="DQ20" s="108">
        <f t="shared" si="15"/>
        <v>180026.55361509096</v>
      </c>
      <c r="DR20" s="108">
        <f t="shared" si="15"/>
        <v>180047.89252348742</v>
      </c>
      <c r="DS20" s="108">
        <f t="shared" si="15"/>
        <v>182909.75837222798</v>
      </c>
      <c r="DT20" s="108">
        <f t="shared" si="15"/>
        <v>182931.43903266583</v>
      </c>
      <c r="DU20" s="108">
        <f t="shared" si="15"/>
        <v>182953.12226295585</v>
      </c>
      <c r="DV20" s="108">
        <f t="shared" si="90"/>
        <v>182974.8080634026</v>
      </c>
      <c r="DW20" s="108">
        <f t="shared" si="90"/>
        <v>185821.23059315758</v>
      </c>
      <c r="DX20" s="108">
        <f t="shared" si="90"/>
        <v>185843.25635623597</v>
      </c>
      <c r="DY20" s="108">
        <f t="shared" si="90"/>
        <v>185865.28473007225</v>
      </c>
      <c r="DZ20" s="108">
        <f t="shared" si="90"/>
        <v>185887.31571497585</v>
      </c>
      <c r="EA20" s="108">
        <f t="shared" si="90"/>
        <v>188886.62549211684</v>
      </c>
      <c r="EB20" s="108">
        <f t="shared" si="90"/>
        <v>188909.01460259949</v>
      </c>
      <c r="EC20" s="108">
        <f t="shared" si="90"/>
        <v>188931.40636690828</v>
      </c>
      <c r="ED20" s="108">
        <f t="shared" si="90"/>
        <v>188953.8007853578</v>
      </c>
      <c r="EE20" s="108">
        <f t="shared" si="90"/>
        <v>188976.19785826263</v>
      </c>
      <c r="EF20" s="108">
        <f t="shared" si="90"/>
        <v>198618.74506998048</v>
      </c>
      <c r="EG20" s="108">
        <f t="shared" si="90"/>
        <v>198642.28774811188</v>
      </c>
      <c r="EH20" s="108">
        <f t="shared" si="90"/>
        <v>198665.83321680417</v>
      </c>
      <c r="EI20" s="108">
        <f t="shared" si="90"/>
        <v>198689.38147638805</v>
      </c>
      <c r="EJ20" s="108">
        <f t="shared" si="90"/>
        <v>201852.23544450742</v>
      </c>
      <c r="EK20" s="108">
        <f t="shared" si="90"/>
        <v>201876.16139473688</v>
      </c>
      <c r="EL20" s="108">
        <f t="shared" si="91"/>
        <v>201900.09018095717</v>
      </c>
      <c r="EM20" s="108">
        <f t="shared" si="91"/>
        <v>201924.02180350447</v>
      </c>
      <c r="EN20" s="108">
        <f t="shared" si="91"/>
        <v>217899.83886300126</v>
      </c>
      <c r="EO20" s="108">
        <f t="shared" si="91"/>
        <v>217925.66696784319</v>
      </c>
      <c r="EP20" s="108">
        <f t="shared" si="91"/>
        <v>217951.4981341422</v>
      </c>
      <c r="EQ20" s="108">
        <f t="shared" si="91"/>
        <v>217977.33236226111</v>
      </c>
      <c r="ER20" s="108">
        <f t="shared" si="91"/>
        <v>218003.16965256291</v>
      </c>
      <c r="ES20" s="108">
        <f t="shared" si="91"/>
        <v>195582.12349973901</v>
      </c>
      <c r="ET20" s="108">
        <f t="shared" si="91"/>
        <v>195605.30624102656</v>
      </c>
      <c r="EU20" s="108">
        <f t="shared" si="91"/>
        <v>195628.4917302109</v>
      </c>
      <c r="EV20" s="108">
        <f t="shared" si="91"/>
        <v>195651.67996761779</v>
      </c>
      <c r="EW20" s="108">
        <f t="shared" si="91"/>
        <v>192741.01461438322</v>
      </c>
      <c r="EX20" s="108">
        <f t="shared" si="91"/>
        <v>192763.86059333748</v>
      </c>
      <c r="EY20" s="108">
        <f t="shared" si="91"/>
        <v>192786.70928027143</v>
      </c>
      <c r="EZ20" s="108">
        <f t="shared" si="91"/>
        <v>192809.56067550607</v>
      </c>
      <c r="FA20" s="108">
        <f t="shared" si="91"/>
        <v>178704.95924873772</v>
      </c>
      <c r="FB20" s="108">
        <f t="shared" si="92"/>
        <v>178726.14150590383</v>
      </c>
      <c r="FC20" s="108">
        <f t="shared" si="92"/>
        <v>178747.32627384533</v>
      </c>
      <c r="FD20" s="108">
        <f t="shared" si="92"/>
        <v>178768.51355285989</v>
      </c>
      <c r="FE20" s="108">
        <f t="shared" si="92"/>
        <v>178789.70334324511</v>
      </c>
    </row>
    <row r="21" spans="1:161" ht="15.75" x14ac:dyDescent="0.25">
      <c r="A21" s="47" t="s">
        <v>180</v>
      </c>
      <c r="B21" s="12">
        <f>'Urb proj of all 25 ARs '!V21</f>
        <v>89263.179292376662</v>
      </c>
      <c r="C21" s="12">
        <f>'Urb proj of all 25 ARs '!W21</f>
        <v>89815.033831908149</v>
      </c>
      <c r="D21" s="100">
        <f t="shared" si="10"/>
        <v>6.1823312132309053E-3</v>
      </c>
      <c r="E21" s="101">
        <f t="shared" si="11"/>
        <v>1.1853200524014618E-4</v>
      </c>
      <c r="F21" s="69">
        <f t="shared" si="12"/>
        <v>89273.759836012294</v>
      </c>
      <c r="G21" s="69">
        <f t="shared" si="13"/>
        <v>89284.34163378099</v>
      </c>
      <c r="H21" s="69">
        <f>G21*(1+$E$21)</f>
        <v>89294.924685831385</v>
      </c>
      <c r="I21" s="69">
        <f t="shared" ref="I21:BE21" si="97">H21*(1+$E$21)</f>
        <v>89305.50899231217</v>
      </c>
      <c r="J21" s="69">
        <f t="shared" si="97"/>
        <v>89316.094553372022</v>
      </c>
      <c r="K21" s="69">
        <f t="shared" si="97"/>
        <v>89326.681369159647</v>
      </c>
      <c r="L21" s="69">
        <f t="shared" si="97"/>
        <v>89337.26943982378</v>
      </c>
      <c r="M21" s="69">
        <f t="shared" si="97"/>
        <v>89347.858765513156</v>
      </c>
      <c r="N21" s="69">
        <f t="shared" si="97"/>
        <v>89358.449346376539</v>
      </c>
      <c r="O21" s="69">
        <f t="shared" si="97"/>
        <v>89369.041182562709</v>
      </c>
      <c r="P21" s="69">
        <f t="shared" si="97"/>
        <v>89379.634274220472</v>
      </c>
      <c r="Q21" s="69">
        <f t="shared" si="97"/>
        <v>89390.228621498623</v>
      </c>
      <c r="R21" s="69">
        <f t="shared" si="97"/>
        <v>89400.824224545999</v>
      </c>
      <c r="S21" s="69">
        <f t="shared" si="97"/>
        <v>89411.42108351145</v>
      </c>
      <c r="T21" s="69">
        <f t="shared" si="97"/>
        <v>89422.019198543843</v>
      </c>
      <c r="U21" s="69">
        <f t="shared" si="97"/>
        <v>89432.618569792074</v>
      </c>
      <c r="V21" s="69">
        <f t="shared" si="97"/>
        <v>89443.219197405022</v>
      </c>
      <c r="W21" s="69">
        <f t="shared" si="97"/>
        <v>89453.821081531627</v>
      </c>
      <c r="X21" s="69">
        <f t="shared" si="97"/>
        <v>89464.424222320813</v>
      </c>
      <c r="Y21" s="69">
        <f t="shared" si="97"/>
        <v>89475.028619921533</v>
      </c>
      <c r="Z21" s="69">
        <f t="shared" si="97"/>
        <v>89485.634274482771</v>
      </c>
      <c r="AA21" s="69">
        <f t="shared" si="97"/>
        <v>89496.241186153507</v>
      </c>
      <c r="AB21" s="69">
        <f t="shared" si="97"/>
        <v>89506.849355082755</v>
      </c>
      <c r="AC21" s="69">
        <f t="shared" si="97"/>
        <v>89517.45878141954</v>
      </c>
      <c r="AD21" s="69">
        <f t="shared" si="97"/>
        <v>89528.069465312903</v>
      </c>
      <c r="AE21" s="69">
        <f t="shared" si="97"/>
        <v>89538.681406911899</v>
      </c>
      <c r="AF21" s="69">
        <f t="shared" si="97"/>
        <v>89549.294606365613</v>
      </c>
      <c r="AG21" s="69">
        <f t="shared" si="97"/>
        <v>89559.909063823143</v>
      </c>
      <c r="AH21" s="69">
        <f t="shared" si="97"/>
        <v>89570.524779433603</v>
      </c>
      <c r="AI21" s="69">
        <f t="shared" si="97"/>
        <v>89581.141753346121</v>
      </c>
      <c r="AJ21" s="69">
        <f t="shared" si="97"/>
        <v>89591.759985709854</v>
      </c>
      <c r="AK21" s="69">
        <f t="shared" si="97"/>
        <v>89602.379476673959</v>
      </c>
      <c r="AL21" s="69">
        <f t="shared" si="97"/>
        <v>89613.000226387623</v>
      </c>
      <c r="AM21" s="69">
        <f t="shared" si="97"/>
        <v>89623.622235000046</v>
      </c>
      <c r="AN21" s="69">
        <f t="shared" si="97"/>
        <v>89634.245502660444</v>
      </c>
      <c r="AO21" s="69">
        <f t="shared" si="97"/>
        <v>89644.870029518061</v>
      </c>
      <c r="AP21" s="69">
        <f t="shared" si="97"/>
        <v>89655.495815722155</v>
      </c>
      <c r="AQ21" s="69">
        <f t="shared" si="97"/>
        <v>89666.122861421987</v>
      </c>
      <c r="AR21" s="69">
        <f t="shared" si="97"/>
        <v>89676.751166766859</v>
      </c>
      <c r="AS21" s="69">
        <f t="shared" si="97"/>
        <v>89687.380731906072</v>
      </c>
      <c r="AT21" s="69">
        <f t="shared" si="97"/>
        <v>89698.01155698896</v>
      </c>
      <c r="AU21" s="69">
        <f t="shared" si="97"/>
        <v>89708.643642164869</v>
      </c>
      <c r="AV21" s="69">
        <f t="shared" si="97"/>
        <v>89719.276987583144</v>
      </c>
      <c r="AW21" s="69">
        <f t="shared" si="97"/>
        <v>89729.911593393175</v>
      </c>
      <c r="AX21" s="69">
        <f t="shared" si="97"/>
        <v>89740.547459744368</v>
      </c>
      <c r="AY21" s="69">
        <f t="shared" si="97"/>
        <v>89751.184586786127</v>
      </c>
      <c r="AZ21" s="69">
        <f t="shared" si="97"/>
        <v>89761.82297466787</v>
      </c>
      <c r="BA21" s="69">
        <f t="shared" si="97"/>
        <v>89772.462623539075</v>
      </c>
      <c r="BB21" s="69">
        <f t="shared" si="97"/>
        <v>89783.103533549191</v>
      </c>
      <c r="BC21" s="69">
        <f t="shared" si="97"/>
        <v>89793.745704847708</v>
      </c>
      <c r="BD21" s="69">
        <f t="shared" si="97"/>
        <v>89804.389137584134</v>
      </c>
      <c r="BE21" s="69">
        <f t="shared" si="97"/>
        <v>89815.033831907975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108382.98165131737</v>
      </c>
      <c r="DG21" s="108">
        <f t="shared" si="15"/>
        <v>108395.82850346641</v>
      </c>
      <c r="DH21" s="108">
        <f t="shared" si="15"/>
        <v>108408.6768783786</v>
      </c>
      <c r="DI21" s="108">
        <f t="shared" si="15"/>
        <v>108421.52677623443</v>
      </c>
      <c r="DJ21" s="108">
        <f t="shared" si="15"/>
        <v>121730.43291640117</v>
      </c>
      <c r="DK21" s="108">
        <f t="shared" si="15"/>
        <v>121744.86186871349</v>
      </c>
      <c r="DL21" s="108">
        <f t="shared" si="15"/>
        <v>121759.29253131847</v>
      </c>
      <c r="DM21" s="108">
        <f t="shared" si="15"/>
        <v>121773.72490441882</v>
      </c>
      <c r="DN21" s="108">
        <f t="shared" si="15"/>
        <v>102739.79649703283</v>
      </c>
      <c r="DO21" s="108">
        <f t="shared" si="15"/>
        <v>102751.97445112959</v>
      </c>
      <c r="DP21" s="108">
        <f t="shared" si="15"/>
        <v>102764.15384870367</v>
      </c>
      <c r="DQ21" s="108">
        <f t="shared" si="15"/>
        <v>102776.33468992617</v>
      </c>
      <c r="DR21" s="108">
        <f t="shared" si="15"/>
        <v>102788.51697496818</v>
      </c>
      <c r="DS21" s="108">
        <f t="shared" si="15"/>
        <v>105749.46829639474</v>
      </c>
      <c r="DT21" s="108">
        <f t="shared" si="15"/>
        <v>105762.00299292499</v>
      </c>
      <c r="DU21" s="108">
        <f t="shared" si="15"/>
        <v>105774.53917521796</v>
      </c>
      <c r="DV21" s="108">
        <f t="shared" si="90"/>
        <v>105787.07684344974</v>
      </c>
      <c r="DW21" s="108">
        <f t="shared" si="90"/>
        <v>107098.49489321072</v>
      </c>
      <c r="DX21" s="108">
        <f t="shared" si="90"/>
        <v>107111.18949256862</v>
      </c>
      <c r="DY21" s="108">
        <f t="shared" si="90"/>
        <v>107123.88559664282</v>
      </c>
      <c r="DZ21" s="108">
        <f t="shared" si="90"/>
        <v>107136.58320561171</v>
      </c>
      <c r="EA21" s="108">
        <f t="shared" si="90"/>
        <v>114322.5149668876</v>
      </c>
      <c r="EB21" s="108">
        <f t="shared" si="90"/>
        <v>114336.06584383071</v>
      </c>
      <c r="EC21" s="108">
        <f t="shared" si="90"/>
        <v>114349.61832698646</v>
      </c>
      <c r="ED21" s="108">
        <f t="shared" si="90"/>
        <v>114363.17241654519</v>
      </c>
      <c r="EE21" s="108">
        <f t="shared" si="90"/>
        <v>114376.72811269734</v>
      </c>
      <c r="EF21" s="108">
        <f t="shared" si="90"/>
        <v>112759.00743516504</v>
      </c>
      <c r="EG21" s="108">
        <f t="shared" si="90"/>
        <v>112772.37298642522</v>
      </c>
      <c r="EH21" s="108">
        <f t="shared" si="90"/>
        <v>112785.74012193098</v>
      </c>
      <c r="EI21" s="108">
        <f t="shared" si="90"/>
        <v>112799.10884187014</v>
      </c>
      <c r="EJ21" s="108">
        <f t="shared" si="90"/>
        <v>120340.20194978942</v>
      </c>
      <c r="EK21" s="108">
        <f t="shared" si="90"/>
        <v>120354.46611523755</v>
      </c>
      <c r="EL21" s="108">
        <f t="shared" si="91"/>
        <v>120368.7319714458</v>
      </c>
      <c r="EM21" s="108">
        <f t="shared" si="91"/>
        <v>120382.99951861458</v>
      </c>
      <c r="EN21" s="108">
        <f t="shared" si="91"/>
        <v>129241.97958913875</v>
      </c>
      <c r="EO21" s="108">
        <f t="shared" si="91"/>
        <v>129257.29890014065</v>
      </c>
      <c r="EP21" s="108">
        <f t="shared" si="91"/>
        <v>129272.62002697123</v>
      </c>
      <c r="EQ21" s="108">
        <f t="shared" si="91"/>
        <v>129287.94296984567</v>
      </c>
      <c r="ER21" s="108">
        <f t="shared" si="91"/>
        <v>129303.26772897925</v>
      </c>
      <c r="ES21" s="108">
        <f t="shared" si="91"/>
        <v>123859.77471586372</v>
      </c>
      <c r="ET21" s="108">
        <f t="shared" si="91"/>
        <v>123874.45606332937</v>
      </c>
      <c r="EU21" s="108">
        <f t="shared" si="91"/>
        <v>123889.13915100461</v>
      </c>
      <c r="EV21" s="108">
        <f t="shared" si="91"/>
        <v>123903.82397909564</v>
      </c>
      <c r="EW21" s="108">
        <f t="shared" si="91"/>
        <v>116929.33514361948</v>
      </c>
      <c r="EX21" s="108">
        <f t="shared" si="91"/>
        <v>116943.19501218546</v>
      </c>
      <c r="EY21" s="108">
        <f t="shared" si="91"/>
        <v>116957.05652358946</v>
      </c>
      <c r="EZ21" s="108">
        <f t="shared" si="91"/>
        <v>116970.91967802617</v>
      </c>
      <c r="FA21" s="108">
        <f t="shared" si="91"/>
        <v>105547.94777943566</v>
      </c>
      <c r="FB21" s="108">
        <f t="shared" si="92"/>
        <v>105560.45858933494</v>
      </c>
      <c r="FC21" s="108">
        <f t="shared" si="92"/>
        <v>105572.97088216561</v>
      </c>
      <c r="FD21" s="108">
        <f t="shared" si="92"/>
        <v>105585.48465810345</v>
      </c>
      <c r="FE21" s="108">
        <f t="shared" si="92"/>
        <v>105597.99991732421</v>
      </c>
    </row>
    <row r="22" spans="1:161" ht="15.75" x14ac:dyDescent="0.25">
      <c r="A22" s="47" t="s">
        <v>181</v>
      </c>
      <c r="B22" s="12">
        <f>'Urb proj of all 25 ARs '!V22</f>
        <v>265736.28382602305</v>
      </c>
      <c r="C22" s="12">
        <f>'Urb proj of all 25 ARs '!W22</f>
        <v>267379.15354800859</v>
      </c>
      <c r="D22" s="100">
        <f t="shared" si="10"/>
        <v>6.182331213230639E-3</v>
      </c>
      <c r="E22" s="101">
        <f t="shared" si="11"/>
        <v>1.1853200524014618E-4</v>
      </c>
      <c r="F22" s="69">
        <f t="shared" si="12"/>
        <v>265767.78208060999</v>
      </c>
      <c r="G22" s="69">
        <f t="shared" si="13"/>
        <v>265799.28406874824</v>
      </c>
      <c r="H22" s="69">
        <f>G22*(1+$E$22)</f>
        <v>265830.78979088028</v>
      </c>
      <c r="I22" s="69">
        <f t="shared" ref="I22:BD22" si="98">H22*(1+$E$22)</f>
        <v>265862.29924744874</v>
      </c>
      <c r="J22" s="69">
        <f t="shared" si="98"/>
        <v>265893.81243889628</v>
      </c>
      <c r="K22" s="69">
        <f t="shared" si="98"/>
        <v>265925.32936566562</v>
      </c>
      <c r="L22" s="69">
        <f t="shared" si="98"/>
        <v>265956.85002819949</v>
      </c>
      <c r="M22" s="69">
        <f t="shared" si="98"/>
        <v>265988.37442694069</v>
      </c>
      <c r="N22" s="69">
        <f t="shared" si="98"/>
        <v>266019.90256233211</v>
      </c>
      <c r="O22" s="69">
        <f t="shared" si="98"/>
        <v>266051.43443481659</v>
      </c>
      <c r="P22" s="69">
        <f t="shared" si="98"/>
        <v>266082.97004483716</v>
      </c>
      <c r="Q22" s="69">
        <f t="shared" si="98"/>
        <v>266114.50939283683</v>
      </c>
      <c r="R22" s="69">
        <f t="shared" si="98"/>
        <v>266146.05247925868</v>
      </c>
      <c r="S22" s="69">
        <f t="shared" si="98"/>
        <v>266177.59930454579</v>
      </c>
      <c r="T22" s="69">
        <f t="shared" si="98"/>
        <v>266209.14986914134</v>
      </c>
      <c r="U22" s="69">
        <f t="shared" si="98"/>
        <v>266240.7041734886</v>
      </c>
      <c r="V22" s="69">
        <f t="shared" si="98"/>
        <v>266272.26221803081</v>
      </c>
      <c r="W22" s="69">
        <f t="shared" si="98"/>
        <v>266303.82400321134</v>
      </c>
      <c r="X22" s="69">
        <f t="shared" si="98"/>
        <v>266335.38952947356</v>
      </c>
      <c r="Y22" s="69">
        <f t="shared" si="98"/>
        <v>266366.95879726089</v>
      </c>
      <c r="Z22" s="69">
        <f t="shared" si="98"/>
        <v>266398.53180701687</v>
      </c>
      <c r="AA22" s="69">
        <f t="shared" si="98"/>
        <v>266430.108559185</v>
      </c>
      <c r="AB22" s="69">
        <f t="shared" si="98"/>
        <v>266461.68905420887</v>
      </c>
      <c r="AC22" s="69">
        <f t="shared" si="98"/>
        <v>266493.27329253213</v>
      </c>
      <c r="AD22" s="69">
        <f t="shared" si="98"/>
        <v>266524.86127459852</v>
      </c>
      <c r="AE22" s="69">
        <f t="shared" si="98"/>
        <v>266556.45300085173</v>
      </c>
      <c r="AF22" s="69">
        <f t="shared" si="98"/>
        <v>266588.04847173562</v>
      </c>
      <c r="AG22" s="69">
        <f t="shared" si="98"/>
        <v>266619.647687694</v>
      </c>
      <c r="AH22" s="69">
        <f t="shared" si="98"/>
        <v>266651.25064917083</v>
      </c>
      <c r="AI22" s="69">
        <f t="shared" si="98"/>
        <v>266682.85735661007</v>
      </c>
      <c r="AJ22" s="69">
        <f t="shared" si="98"/>
        <v>266714.46781045571</v>
      </c>
      <c r="AK22" s="69">
        <f t="shared" si="98"/>
        <v>266746.08201115183</v>
      </c>
      <c r="AL22" s="69">
        <f t="shared" si="98"/>
        <v>266777.69995914254</v>
      </c>
      <c r="AM22" s="69">
        <f t="shared" si="98"/>
        <v>266809.32165487204</v>
      </c>
      <c r="AN22" s="69">
        <f t="shared" si="98"/>
        <v>266840.94709878456</v>
      </c>
      <c r="AO22" s="69">
        <f t="shared" si="98"/>
        <v>266872.57629132434</v>
      </c>
      <c r="AP22" s="69">
        <f t="shared" si="98"/>
        <v>266904.20923293574</v>
      </c>
      <c r="AQ22" s="69">
        <f t="shared" si="98"/>
        <v>266935.84592406318</v>
      </c>
      <c r="AR22" s="69">
        <f t="shared" si="98"/>
        <v>266967.48636515101</v>
      </c>
      <c r="AS22" s="69">
        <f t="shared" si="98"/>
        <v>266999.13055664377</v>
      </c>
      <c r="AT22" s="69">
        <f t="shared" si="98"/>
        <v>267030.77849898604</v>
      </c>
      <c r="AU22" s="69">
        <f t="shared" si="98"/>
        <v>267062.43019262236</v>
      </c>
      <c r="AV22" s="69">
        <f t="shared" si="98"/>
        <v>267094.08563799737</v>
      </c>
      <c r="AW22" s="69">
        <f t="shared" si="98"/>
        <v>267125.74483555584</v>
      </c>
      <c r="AX22" s="69">
        <f t="shared" si="98"/>
        <v>267157.40778574249</v>
      </c>
      <c r="AY22" s="69">
        <f t="shared" si="98"/>
        <v>267189.07448900212</v>
      </c>
      <c r="AZ22" s="69">
        <f t="shared" si="98"/>
        <v>267220.74494577956</v>
      </c>
      <c r="BA22" s="69">
        <f t="shared" si="98"/>
        <v>267252.41915651975</v>
      </c>
      <c r="BB22" s="69">
        <f t="shared" si="98"/>
        <v>267284.09712166764</v>
      </c>
      <c r="BC22" s="69">
        <f t="shared" si="98"/>
        <v>267315.77884166827</v>
      </c>
      <c r="BD22" s="69">
        <f t="shared" si="98"/>
        <v>267347.46431696671</v>
      </c>
      <c r="BE22" s="69">
        <f>BD22*(1+$E$22)</f>
        <v>267379.15354800806</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299800.77763882349</v>
      </c>
      <c r="DG22" s="108">
        <f t="shared" si="15"/>
        <v>299836.31362616958</v>
      </c>
      <c r="DH22" s="108">
        <f t="shared" si="15"/>
        <v>299871.85382566747</v>
      </c>
      <c r="DI22" s="108">
        <f t="shared" si="15"/>
        <v>299907.39823781647</v>
      </c>
      <c r="DJ22" s="108">
        <f t="shared" si="15"/>
        <v>328290.02023382066</v>
      </c>
      <c r="DK22" s="108">
        <f t="shared" si="15"/>
        <v>328328.93310821935</v>
      </c>
      <c r="DL22" s="108">
        <f t="shared" si="15"/>
        <v>328367.85059503902</v>
      </c>
      <c r="DM22" s="108">
        <f t="shared" si="15"/>
        <v>328406.77269482648</v>
      </c>
      <c r="DN22" s="108">
        <f t="shared" si="15"/>
        <v>289946.4429594418</v>
      </c>
      <c r="DO22" s="108">
        <f t="shared" si="15"/>
        <v>289980.81089273799</v>
      </c>
      <c r="DP22" s="108">
        <f t="shared" si="15"/>
        <v>290015.1828997343</v>
      </c>
      <c r="DQ22" s="108">
        <f t="shared" si="15"/>
        <v>290049.55898091348</v>
      </c>
      <c r="DR22" s="108">
        <f t="shared" si="15"/>
        <v>290083.93913675856</v>
      </c>
      <c r="DS22" s="108">
        <f t="shared" si="15"/>
        <v>294883.78337400319</v>
      </c>
      <c r="DT22" s="108">
        <f t="shared" si="15"/>
        <v>294918.73654015927</v>
      </c>
      <c r="DU22" s="108">
        <f t="shared" si="15"/>
        <v>294953.69384938426</v>
      </c>
      <c r="DV22" s="108">
        <f t="shared" si="90"/>
        <v>294988.65530216921</v>
      </c>
      <c r="DW22" s="108">
        <f t="shared" si="90"/>
        <v>291975.44006259541</v>
      </c>
      <c r="DX22" s="108">
        <f t="shared" si="90"/>
        <v>292010.04849698686</v>
      </c>
      <c r="DY22" s="108">
        <f t="shared" si="90"/>
        <v>292044.66103358549</v>
      </c>
      <c r="DZ22" s="108">
        <f t="shared" si="90"/>
        <v>292079.27767287748</v>
      </c>
      <c r="EA22" s="108">
        <f t="shared" si="90"/>
        <v>305791.17712577287</v>
      </c>
      <c r="EB22" s="108">
        <f t="shared" si="90"/>
        <v>305827.42316718231</v>
      </c>
      <c r="EC22" s="108">
        <f t="shared" si="90"/>
        <v>305863.67350490775</v>
      </c>
      <c r="ED22" s="108">
        <f t="shared" si="90"/>
        <v>305899.92813945841</v>
      </c>
      <c r="EE22" s="108">
        <f t="shared" si="90"/>
        <v>305936.18707134359</v>
      </c>
      <c r="EF22" s="108">
        <f t="shared" si="90"/>
        <v>306086.79058301583</v>
      </c>
      <c r="EG22" s="108">
        <f t="shared" si="90"/>
        <v>306123.07166408113</v>
      </c>
      <c r="EH22" s="108">
        <f t="shared" si="90"/>
        <v>306159.35704561573</v>
      </c>
      <c r="EI22" s="108">
        <f t="shared" si="90"/>
        <v>306195.64672812936</v>
      </c>
      <c r="EJ22" s="108">
        <f t="shared" si="90"/>
        <v>314544.68919622549</v>
      </c>
      <c r="EK22" s="108">
        <f t="shared" si="90"/>
        <v>314581.97280897351</v>
      </c>
      <c r="EL22" s="108">
        <f t="shared" si="91"/>
        <v>314619.26084102294</v>
      </c>
      <c r="EM22" s="108">
        <f t="shared" si="91"/>
        <v>314656.55329289759</v>
      </c>
      <c r="EN22" s="108">
        <f t="shared" si="91"/>
        <v>339825.29541467217</v>
      </c>
      <c r="EO22" s="108">
        <f t="shared" si="91"/>
        <v>339865.57558836893</v>
      </c>
      <c r="EP22" s="108">
        <f t="shared" si="91"/>
        <v>339905.86053655553</v>
      </c>
      <c r="EQ22" s="108">
        <f t="shared" si="91"/>
        <v>339946.15025979781</v>
      </c>
      <c r="ER22" s="108">
        <f t="shared" si="91"/>
        <v>339986.44475866179</v>
      </c>
      <c r="ES22" s="108">
        <f t="shared" si="91"/>
        <v>322644.99079275416</v>
      </c>
      <c r="ET22" s="108">
        <f t="shared" si="91"/>
        <v>322683.23455049354</v>
      </c>
      <c r="EU22" s="108">
        <f t="shared" si="91"/>
        <v>322721.48284134216</v>
      </c>
      <c r="EV22" s="108">
        <f t="shared" si="91"/>
        <v>322759.73566583742</v>
      </c>
      <c r="EW22" s="108">
        <f t="shared" si="91"/>
        <v>317163.61751885066</v>
      </c>
      <c r="EX22" s="108">
        <f t="shared" si="91"/>
        <v>317201.2115584244</v>
      </c>
      <c r="EY22" s="108">
        <f t="shared" si="91"/>
        <v>317238.81005409505</v>
      </c>
      <c r="EZ22" s="108">
        <f t="shared" si="91"/>
        <v>317276.41300639079</v>
      </c>
      <c r="FA22" s="108">
        <f t="shared" si="91"/>
        <v>294775.68538176507</v>
      </c>
      <c r="FB22" s="108">
        <f t="shared" si="92"/>
        <v>294810.62573484943</v>
      </c>
      <c r="FC22" s="108">
        <f t="shared" si="92"/>
        <v>294845.57022948388</v>
      </c>
      <c r="FD22" s="108">
        <f t="shared" si="92"/>
        <v>294880.51886615937</v>
      </c>
      <c r="FE22" s="108">
        <f t="shared" si="92"/>
        <v>294915.47164536681</v>
      </c>
    </row>
    <row r="23" spans="1:161" ht="15.75" x14ac:dyDescent="0.25">
      <c r="A23" s="47" t="s">
        <v>182</v>
      </c>
      <c r="B23" s="12">
        <f>'Urb proj of all 25 ARs '!V23</f>
        <v>560730.65665271238</v>
      </c>
      <c r="C23" s="12">
        <f>'Urb proj of all 25 ARs '!W23</f>
        <v>564197.27929355169</v>
      </c>
      <c r="D23" s="100">
        <f t="shared" si="10"/>
        <v>6.1823312132305245E-3</v>
      </c>
      <c r="E23" s="101">
        <f t="shared" si="11"/>
        <v>1.1853200524014618E-4</v>
      </c>
      <c r="F23" s="69">
        <f t="shared" si="12"/>
        <v>560797.12118184508</v>
      </c>
      <c r="G23" s="69">
        <f t="shared" si="13"/>
        <v>560863.59358915163</v>
      </c>
      <c r="H23" s="69">
        <f>G23*(1+$E$23)</f>
        <v>560930.0738755659</v>
      </c>
      <c r="I23" s="69">
        <f t="shared" ref="I23:BE23" si="99">H23*(1+$E$23)</f>
        <v>560996.56204202189</v>
      </c>
      <c r="J23" s="69">
        <f t="shared" si="99"/>
        <v>561063.05808945361</v>
      </c>
      <c r="K23" s="69">
        <f t="shared" si="99"/>
        <v>561129.56201879517</v>
      </c>
      <c r="L23" s="69">
        <f t="shared" si="99"/>
        <v>561196.07383098081</v>
      </c>
      <c r="M23" s="69">
        <f t="shared" si="99"/>
        <v>561262.59352694487</v>
      </c>
      <c r="N23" s="69">
        <f t="shared" si="99"/>
        <v>561329.12110762193</v>
      </c>
      <c r="O23" s="69">
        <f t="shared" si="99"/>
        <v>561395.65657394647</v>
      </c>
      <c r="P23" s="69">
        <f t="shared" si="99"/>
        <v>561462.1999268533</v>
      </c>
      <c r="Q23" s="69">
        <f t="shared" si="99"/>
        <v>561528.75116727722</v>
      </c>
      <c r="R23" s="69">
        <f t="shared" si="99"/>
        <v>561595.31029615307</v>
      </c>
      <c r="S23" s="69">
        <f t="shared" si="99"/>
        <v>561661.87731441588</v>
      </c>
      <c r="T23" s="69">
        <f t="shared" si="99"/>
        <v>561728.45222300093</v>
      </c>
      <c r="U23" s="69">
        <f t="shared" si="99"/>
        <v>561795.0350228434</v>
      </c>
      <c r="V23" s="69">
        <f t="shared" si="99"/>
        <v>561861.62571487867</v>
      </c>
      <c r="W23" s="69">
        <f t="shared" si="99"/>
        <v>561928.22430004214</v>
      </c>
      <c r="X23" s="69">
        <f t="shared" si="99"/>
        <v>561994.83077926945</v>
      </c>
      <c r="Y23" s="69">
        <f t="shared" si="99"/>
        <v>562061.44515349634</v>
      </c>
      <c r="Z23" s="69">
        <f t="shared" si="99"/>
        <v>562128.06742365856</v>
      </c>
      <c r="AA23" s="69">
        <f t="shared" si="99"/>
        <v>562194.69759069209</v>
      </c>
      <c r="AB23" s="69">
        <f t="shared" si="99"/>
        <v>562261.33565553289</v>
      </c>
      <c r="AC23" s="69">
        <f t="shared" si="99"/>
        <v>562327.9816191172</v>
      </c>
      <c r="AD23" s="69">
        <f t="shared" si="99"/>
        <v>562394.63548238121</v>
      </c>
      <c r="AE23" s="69">
        <f t="shared" si="99"/>
        <v>562461.29724626127</v>
      </c>
      <c r="AF23" s="69">
        <f t="shared" si="99"/>
        <v>562527.9669116938</v>
      </c>
      <c r="AG23" s="69">
        <f t="shared" si="99"/>
        <v>562594.6444796155</v>
      </c>
      <c r="AH23" s="69">
        <f t="shared" si="99"/>
        <v>562661.32995096303</v>
      </c>
      <c r="AI23" s="69">
        <f t="shared" si="99"/>
        <v>562728.0233266732</v>
      </c>
      <c r="AJ23" s="69">
        <f t="shared" si="99"/>
        <v>562794.7246076829</v>
      </c>
      <c r="AK23" s="69">
        <f t="shared" si="99"/>
        <v>562861.43379492918</v>
      </c>
      <c r="AL23" s="69">
        <f t="shared" si="99"/>
        <v>562928.15088934929</v>
      </c>
      <c r="AM23" s="69">
        <f t="shared" si="99"/>
        <v>562994.87589188037</v>
      </c>
      <c r="AN23" s="69">
        <f t="shared" si="99"/>
        <v>563061.60880345979</v>
      </c>
      <c r="AO23" s="69">
        <f t="shared" si="99"/>
        <v>563128.34962502506</v>
      </c>
      <c r="AP23" s="69">
        <f t="shared" si="99"/>
        <v>563195.09835751366</v>
      </c>
      <c r="AQ23" s="69">
        <f t="shared" si="99"/>
        <v>563261.85500186344</v>
      </c>
      <c r="AR23" s="69">
        <f t="shared" si="99"/>
        <v>563328.61955901212</v>
      </c>
      <c r="AS23" s="69">
        <f t="shared" si="99"/>
        <v>563395.39202989766</v>
      </c>
      <c r="AT23" s="69">
        <f t="shared" si="99"/>
        <v>563462.17241545802</v>
      </c>
      <c r="AU23" s="69">
        <f t="shared" si="99"/>
        <v>563528.96071663138</v>
      </c>
      <c r="AV23" s="69">
        <f t="shared" si="99"/>
        <v>563595.75693435606</v>
      </c>
      <c r="AW23" s="69">
        <f t="shared" si="99"/>
        <v>563662.56106957037</v>
      </c>
      <c r="AX23" s="69">
        <f t="shared" si="99"/>
        <v>563729.37312321272</v>
      </c>
      <c r="AY23" s="69">
        <f t="shared" si="99"/>
        <v>563796.19309622177</v>
      </c>
      <c r="AZ23" s="69">
        <f t="shared" si="99"/>
        <v>563863.02098953619</v>
      </c>
      <c r="BA23" s="69">
        <f t="shared" si="99"/>
        <v>563929.85680409486</v>
      </c>
      <c r="BB23" s="69">
        <f t="shared" si="99"/>
        <v>563996.70054083667</v>
      </c>
      <c r="BC23" s="69">
        <f t="shared" si="99"/>
        <v>564063.55220070062</v>
      </c>
      <c r="BD23" s="69">
        <f t="shared" si="99"/>
        <v>564130.41178462585</v>
      </c>
      <c r="BE23" s="69">
        <f t="shared" si="99"/>
        <v>564197.27929355158</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522795.59684932942</v>
      </c>
      <c r="DG23" s="108">
        <f t="shared" si="15"/>
        <v>522857.56485975464</v>
      </c>
      <c r="DH23" s="108">
        <f t="shared" si="15"/>
        <v>522919.5402153724</v>
      </c>
      <c r="DI23" s="108">
        <f t="shared" si="15"/>
        <v>522981.52291705343</v>
      </c>
      <c r="DJ23" s="108">
        <f t="shared" si="15"/>
        <v>564077.25459902745</v>
      </c>
      <c r="DK23" s="108">
        <f t="shared" si="15"/>
        <v>564144.11580712546</v>
      </c>
      <c r="DL23" s="108">
        <f t="shared" si="15"/>
        <v>564210.98494041665</v>
      </c>
      <c r="DM23" s="108">
        <f t="shared" si="15"/>
        <v>564277.86199984013</v>
      </c>
      <c r="DN23" s="108">
        <f t="shared" si="15"/>
        <v>500342.80804029136</v>
      </c>
      <c r="DO23" s="108">
        <f t="shared" si="15"/>
        <v>500402.11467663583</v>
      </c>
      <c r="DP23" s="108">
        <f t="shared" si="15"/>
        <v>500461.42834271491</v>
      </c>
      <c r="DQ23" s="108">
        <f t="shared" si="15"/>
        <v>500520.74903936172</v>
      </c>
      <c r="DR23" s="108">
        <f t="shared" si="15"/>
        <v>500580.07676740969</v>
      </c>
      <c r="DS23" s="108">
        <f t="shared" si="15"/>
        <v>514166.46765645745</v>
      </c>
      <c r="DT23" s="108">
        <f t="shared" si="15"/>
        <v>514227.41283889604</v>
      </c>
      <c r="DU23" s="108">
        <f t="shared" si="15"/>
        <v>514288.36524528929</v>
      </c>
      <c r="DV23" s="108">
        <f t="shared" si="90"/>
        <v>514349.32487649354</v>
      </c>
      <c r="DW23" s="108">
        <f t="shared" si="90"/>
        <v>509541.22716615815</v>
      </c>
      <c r="DX23" s="108">
        <f t="shared" si="90"/>
        <v>509601.62410956668</v>
      </c>
      <c r="DY23" s="108">
        <f t="shared" si="90"/>
        <v>509662.02821194608</v>
      </c>
      <c r="DZ23" s="108">
        <f t="shared" si="90"/>
        <v>509722.43947414478</v>
      </c>
      <c r="EA23" s="108">
        <f t="shared" si="90"/>
        <v>531342.49952787708</v>
      </c>
      <c r="EB23" s="108">
        <f t="shared" si="90"/>
        <v>531405.48061981541</v>
      </c>
      <c r="EC23" s="108">
        <f t="shared" si="90"/>
        <v>531468.46917702898</v>
      </c>
      <c r="ED23" s="108">
        <f t="shared" si="90"/>
        <v>531531.46520040254</v>
      </c>
      <c r="EE23" s="108">
        <f t="shared" si="90"/>
        <v>531594.46869082097</v>
      </c>
      <c r="EF23" s="108">
        <f t="shared" si="90"/>
        <v>510748.99136275455</v>
      </c>
      <c r="EG23" s="108">
        <f t="shared" si="90"/>
        <v>510809.53146487515</v>
      </c>
      <c r="EH23" s="108">
        <f t="shared" si="90"/>
        <v>510870.0787429355</v>
      </c>
      <c r="EI23" s="108">
        <f t="shared" si="90"/>
        <v>510930.63319778605</v>
      </c>
      <c r="EJ23" s="108">
        <f t="shared" si="90"/>
        <v>515684.66430304182</v>
      </c>
      <c r="EK23" s="108">
        <f t="shared" si="90"/>
        <v>515745.78944037319</v>
      </c>
      <c r="EL23" s="108">
        <f t="shared" si="91"/>
        <v>515806.92182298977</v>
      </c>
      <c r="EM23" s="108">
        <f t="shared" si="91"/>
        <v>515868.06145175023</v>
      </c>
      <c r="EN23" s="108">
        <f t="shared" si="91"/>
        <v>550123.61821242434</v>
      </c>
      <c r="EO23" s="108">
        <f t="shared" si="91"/>
        <v>550188.8254680211</v>
      </c>
      <c r="EP23" s="108">
        <f t="shared" si="91"/>
        <v>550254.04045276449</v>
      </c>
      <c r="EQ23" s="108">
        <f t="shared" si="91"/>
        <v>550319.26316757093</v>
      </c>
      <c r="ER23" s="108">
        <f t="shared" si="91"/>
        <v>550384.49361335638</v>
      </c>
      <c r="ES23" s="108">
        <f t="shared" si="91"/>
        <v>542431.46118105284</v>
      </c>
      <c r="ET23" s="108">
        <f t="shared" si="91"/>
        <v>542495.75666985195</v>
      </c>
      <c r="EU23" s="108">
        <f t="shared" si="91"/>
        <v>542560.05977972422</v>
      </c>
      <c r="EV23" s="108">
        <f t="shared" si="91"/>
        <v>542624.37051157327</v>
      </c>
      <c r="EW23" s="108">
        <f t="shared" si="91"/>
        <v>540322.18728458462</v>
      </c>
      <c r="EX23" s="108">
        <f t="shared" si="91"/>
        <v>540386.23275691923</v>
      </c>
      <c r="EY23" s="108">
        <f t="shared" si="91"/>
        <v>540450.28582069208</v>
      </c>
      <c r="EZ23" s="108">
        <f t="shared" si="91"/>
        <v>540514.34647680295</v>
      </c>
      <c r="FA23" s="108">
        <f t="shared" si="91"/>
        <v>508786.80728848092</v>
      </c>
      <c r="FB23" s="108">
        <f t="shared" si="92"/>
        <v>508847.11480898858</v>
      </c>
      <c r="FC23" s="108">
        <f t="shared" si="92"/>
        <v>508907.42947786755</v>
      </c>
      <c r="FD23" s="108">
        <f t="shared" si="92"/>
        <v>508967.75129596516</v>
      </c>
      <c r="FE23" s="108">
        <f t="shared" si="92"/>
        <v>509028.0802641288</v>
      </c>
    </row>
    <row r="24" spans="1:161" ht="15.75" x14ac:dyDescent="0.25">
      <c r="A24" s="47" t="s">
        <v>183</v>
      </c>
      <c r="B24" s="12">
        <f>'Urb proj of all 25 ARs '!V24</f>
        <v>289618.59499443189</v>
      </c>
      <c r="C24" s="12">
        <f>'Urb proj of all 25 ARs '!W24</f>
        <v>291409.11307419796</v>
      </c>
      <c r="D24" s="100">
        <f t="shared" si="10"/>
        <v>6.1823312132306156E-3</v>
      </c>
      <c r="E24" s="101">
        <f t="shared" si="11"/>
        <v>1.1853200524014618E-4</v>
      </c>
      <c r="F24" s="69">
        <f t="shared" si="12"/>
        <v>289652.92406725138</v>
      </c>
      <c r="G24" s="69">
        <f t="shared" si="13"/>
        <v>289687.25720916473</v>
      </c>
      <c r="H24" s="69">
        <f>G24*(1+$E$24)</f>
        <v>289721.59442065423</v>
      </c>
      <c r="I24" s="69">
        <f t="shared" ref="I24:BD24" si="100">H24*(1+$E$24)</f>
        <v>289755.93570220226</v>
      </c>
      <c r="J24" s="69">
        <f t="shared" si="100"/>
        <v>289790.28105429129</v>
      </c>
      <c r="K24" s="69">
        <f t="shared" si="100"/>
        <v>289824.63047740376</v>
      </c>
      <c r="L24" s="69">
        <f t="shared" si="100"/>
        <v>289858.98397202225</v>
      </c>
      <c r="M24" s="69">
        <f t="shared" si="100"/>
        <v>289893.34153862932</v>
      </c>
      <c r="N24" s="69">
        <f t="shared" si="100"/>
        <v>289927.70317770768</v>
      </c>
      <c r="O24" s="69">
        <f t="shared" si="100"/>
        <v>289962.06888973998</v>
      </c>
      <c r="P24" s="69">
        <f t="shared" si="100"/>
        <v>289996.43867520906</v>
      </c>
      <c r="Q24" s="69">
        <f t="shared" si="100"/>
        <v>290030.81253459776</v>
      </c>
      <c r="R24" s="69">
        <f t="shared" si="100"/>
        <v>290065.1904683889</v>
      </c>
      <c r="S24" s="69">
        <f t="shared" si="100"/>
        <v>290099.57247706549</v>
      </c>
      <c r="T24" s="69">
        <f t="shared" si="100"/>
        <v>290133.95856111048</v>
      </c>
      <c r="U24" s="69">
        <f t="shared" si="100"/>
        <v>290168.348721007</v>
      </c>
      <c r="V24" s="69">
        <f t="shared" si="100"/>
        <v>290202.74295723811</v>
      </c>
      <c r="W24" s="69">
        <f t="shared" si="100"/>
        <v>290237.14127028704</v>
      </c>
      <c r="X24" s="69">
        <f t="shared" si="100"/>
        <v>290271.54366063699</v>
      </c>
      <c r="Y24" s="69">
        <f t="shared" si="100"/>
        <v>290305.95012877125</v>
      </c>
      <c r="Z24" s="69">
        <f t="shared" si="100"/>
        <v>290340.36067517317</v>
      </c>
      <c r="AA24" s="69">
        <f t="shared" si="100"/>
        <v>290374.77530032618</v>
      </c>
      <c r="AB24" s="69">
        <f t="shared" si="100"/>
        <v>290409.19400471367</v>
      </c>
      <c r="AC24" s="69">
        <f t="shared" si="100"/>
        <v>290443.6167888192</v>
      </c>
      <c r="AD24" s="69">
        <f t="shared" si="100"/>
        <v>290478.0436531264</v>
      </c>
      <c r="AE24" s="69">
        <f t="shared" si="100"/>
        <v>290512.47459811886</v>
      </c>
      <c r="AF24" s="69">
        <f t="shared" si="100"/>
        <v>290546.90962428023</v>
      </c>
      <c r="AG24" s="69">
        <f t="shared" si="100"/>
        <v>290581.34873209434</v>
      </c>
      <c r="AH24" s="69">
        <f t="shared" si="100"/>
        <v>290615.79192204494</v>
      </c>
      <c r="AI24" s="69">
        <f t="shared" si="100"/>
        <v>290650.23919461592</v>
      </c>
      <c r="AJ24" s="69">
        <f t="shared" si="100"/>
        <v>290684.69055029121</v>
      </c>
      <c r="AK24" s="69">
        <f t="shared" si="100"/>
        <v>290719.14598955476</v>
      </c>
      <c r="AL24" s="69">
        <f t="shared" si="100"/>
        <v>290753.60551289062</v>
      </c>
      <c r="AM24" s="69">
        <f t="shared" si="100"/>
        <v>290788.06912078283</v>
      </c>
      <c r="AN24" s="69">
        <f t="shared" si="100"/>
        <v>290822.53681371565</v>
      </c>
      <c r="AO24" s="69">
        <f t="shared" si="100"/>
        <v>290857.00859217322</v>
      </c>
      <c r="AP24" s="69">
        <f t="shared" si="100"/>
        <v>290891.4844566398</v>
      </c>
      <c r="AQ24" s="69">
        <f t="shared" si="100"/>
        <v>290925.96440759971</v>
      </c>
      <c r="AR24" s="69">
        <f t="shared" si="100"/>
        <v>290960.44844553736</v>
      </c>
      <c r="AS24" s="69">
        <f t="shared" si="100"/>
        <v>290994.93657093716</v>
      </c>
      <c r="AT24" s="69">
        <f t="shared" si="100"/>
        <v>291029.42878428363</v>
      </c>
      <c r="AU24" s="69">
        <f t="shared" si="100"/>
        <v>291063.92508606135</v>
      </c>
      <c r="AV24" s="69">
        <f t="shared" si="100"/>
        <v>291098.4254767549</v>
      </c>
      <c r="AW24" s="69">
        <f t="shared" si="100"/>
        <v>291132.92995684891</v>
      </c>
      <c r="AX24" s="69">
        <f t="shared" si="100"/>
        <v>291167.43852682813</v>
      </c>
      <c r="AY24" s="69">
        <f t="shared" si="100"/>
        <v>291201.95118717733</v>
      </c>
      <c r="AZ24" s="69">
        <f t="shared" si="100"/>
        <v>291236.46793838136</v>
      </c>
      <c r="BA24" s="69">
        <f t="shared" si="100"/>
        <v>291270.98878092517</v>
      </c>
      <c r="BB24" s="69">
        <f t="shared" si="100"/>
        <v>291305.51371529367</v>
      </c>
      <c r="BC24" s="69">
        <f t="shared" si="100"/>
        <v>291340.04274197185</v>
      </c>
      <c r="BD24" s="69">
        <f t="shared" si="100"/>
        <v>291374.57586144481</v>
      </c>
      <c r="BE24" s="69">
        <f>BD24*(1+$E$24)</f>
        <v>291409.11307419767</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267353.98785042641</v>
      </c>
      <c r="DG24" s="108">
        <f t="shared" si="15"/>
        <v>267385.67785471526</v>
      </c>
      <c r="DH24" s="108">
        <f t="shared" si="15"/>
        <v>267417.37161528383</v>
      </c>
      <c r="DI24" s="108">
        <f t="shared" si="15"/>
        <v>267449.06913257745</v>
      </c>
      <c r="DJ24" s="108">
        <f t="shared" si="15"/>
        <v>288736.50656697038</v>
      </c>
      <c r="DK24" s="108">
        <f t="shared" si="15"/>
        <v>288770.73108407983</v>
      </c>
      <c r="DL24" s="108">
        <f t="shared" si="15"/>
        <v>288804.95965788991</v>
      </c>
      <c r="DM24" s="108">
        <f t="shared" si="15"/>
        <v>288839.19228888146</v>
      </c>
      <c r="DN24" s="108">
        <f t="shared" si="15"/>
        <v>256121.6760213385</v>
      </c>
      <c r="DO24" s="108">
        <f t="shared" si="15"/>
        <v>256152.03463718275</v>
      </c>
      <c r="DP24" s="108">
        <f t="shared" si="15"/>
        <v>256182.39685149465</v>
      </c>
      <c r="DQ24" s="108">
        <f t="shared" si="15"/>
        <v>256212.76266470071</v>
      </c>
      <c r="DR24" s="108">
        <f t="shared" si="15"/>
        <v>256243.13207722746</v>
      </c>
      <c r="DS24" s="108">
        <f t="shared" si="15"/>
        <v>265296.74554690375</v>
      </c>
      <c r="DT24" s="108">
        <f t="shared" si="15"/>
        <v>265328.19170213712</v>
      </c>
      <c r="DU24" s="108">
        <f t="shared" si="15"/>
        <v>265359.64158474631</v>
      </c>
      <c r="DV24" s="108">
        <f t="shared" si="90"/>
        <v>265391.09519517317</v>
      </c>
      <c r="DW24" s="108">
        <f t="shared" si="90"/>
        <v>260808.50685039727</v>
      </c>
      <c r="DX24" s="108">
        <f t="shared" si="90"/>
        <v>260839.42100569795</v>
      </c>
      <c r="DY24" s="108">
        <f t="shared" si="90"/>
        <v>260870.33882531544</v>
      </c>
      <c r="DZ24" s="108">
        <f t="shared" si="90"/>
        <v>260901.26030968409</v>
      </c>
      <c r="EA24" s="108">
        <f t="shared" si="90"/>
        <v>270562.41524815944</v>
      </c>
      <c r="EB24" s="108">
        <f t="shared" si="90"/>
        <v>270594.48555378139</v>
      </c>
      <c r="EC24" s="108">
        <f t="shared" si="90"/>
        <v>270626.55966076098</v>
      </c>
      <c r="ED24" s="108">
        <f t="shared" si="90"/>
        <v>270658.63756954885</v>
      </c>
      <c r="EE24" s="108">
        <f t="shared" si="90"/>
        <v>270690.71928059554</v>
      </c>
      <c r="EF24" s="108">
        <f t="shared" si="90"/>
        <v>262580.24815417646</v>
      </c>
      <c r="EG24" s="108">
        <f t="shared" si="90"/>
        <v>262611.37231752661</v>
      </c>
      <c r="EH24" s="108">
        <f t="shared" si="90"/>
        <v>262642.50017008628</v>
      </c>
      <c r="EI24" s="108">
        <f t="shared" si="90"/>
        <v>262673.63171229273</v>
      </c>
      <c r="EJ24" s="108">
        <f t="shared" si="90"/>
        <v>265025.92061014893</v>
      </c>
      <c r="EK24" s="108">
        <f t="shared" si="90"/>
        <v>265057.33466395945</v>
      </c>
      <c r="EL24" s="108">
        <f t="shared" si="91"/>
        <v>265088.75244134082</v>
      </c>
      <c r="EM24" s="108">
        <f t="shared" si="91"/>
        <v>265120.17394273425</v>
      </c>
      <c r="EN24" s="108">
        <f t="shared" si="91"/>
        <v>285479.11692716676</v>
      </c>
      <c r="EO24" s="108">
        <f t="shared" si="91"/>
        <v>285512.95533935033</v>
      </c>
      <c r="EP24" s="108">
        <f t="shared" si="91"/>
        <v>285546.79776246875</v>
      </c>
      <c r="EQ24" s="108">
        <f t="shared" si="91"/>
        <v>285580.6441969974</v>
      </c>
      <c r="ER24" s="108">
        <f t="shared" si="91"/>
        <v>285614.49464341183</v>
      </c>
      <c r="ES24" s="108">
        <f t="shared" si="91"/>
        <v>279453.6845040496</v>
      </c>
      <c r="ET24" s="108">
        <f t="shared" si="91"/>
        <v>279486.80870964564</v>
      </c>
      <c r="EU24" s="108">
        <f t="shared" si="91"/>
        <v>279519.93684152019</v>
      </c>
      <c r="EV24" s="108">
        <f t="shared" si="91"/>
        <v>279553.06890013861</v>
      </c>
      <c r="EW24" s="108">
        <f t="shared" si="91"/>
        <v>279695.27846853505</v>
      </c>
      <c r="EX24" s="108">
        <f t="shared" si="91"/>
        <v>279728.43131074816</v>
      </c>
      <c r="EY24" s="108">
        <f t="shared" si="91"/>
        <v>279761.58808263409</v>
      </c>
      <c r="EZ24" s="108">
        <f t="shared" si="91"/>
        <v>279794.74878465867</v>
      </c>
      <c r="FA24" s="108">
        <f t="shared" si="91"/>
        <v>258090.86825356397</v>
      </c>
      <c r="FB24" s="108">
        <f t="shared" si="92"/>
        <v>258121.46028171224</v>
      </c>
      <c r="FC24" s="108">
        <f t="shared" si="92"/>
        <v>258152.05593599493</v>
      </c>
      <c r="FD24" s="108">
        <f t="shared" si="92"/>
        <v>258182.6552168419</v>
      </c>
      <c r="FE24" s="108">
        <f t="shared" si="92"/>
        <v>258213.25812468299</v>
      </c>
    </row>
    <row r="25" spans="1:161" ht="15.75" x14ac:dyDescent="0.25">
      <c r="A25" s="47" t="s">
        <v>189</v>
      </c>
      <c r="B25" s="12">
        <f>'Urb proj of all 25 ARs '!V25</f>
        <v>170156.82697629111</v>
      </c>
      <c r="C25" s="12">
        <f>'Urb proj of all 25 ARs '!W25</f>
        <v>171208.79283885093</v>
      </c>
      <c r="D25" s="100">
        <f t="shared" si="10"/>
        <v>6.1823312132307231E-3</v>
      </c>
      <c r="E25" s="101">
        <f t="shared" si="11"/>
        <v>1.1853200524014618E-4</v>
      </c>
      <c r="F25" s="69">
        <f t="shared" si="12"/>
        <v>170176.99600619791</v>
      </c>
      <c r="G25" s="69">
        <f t="shared" si="13"/>
        <v>170197.16742678027</v>
      </c>
      <c r="H25" s="69">
        <f>G25*(1+$E$25)</f>
        <v>170217.34123832156</v>
      </c>
      <c r="I25" s="69">
        <f t="shared" ref="I25:BE25" si="101">H25*(1+$E$25)</f>
        <v>170237.51744110518</v>
      </c>
      <c r="J25" s="69">
        <f t="shared" si="101"/>
        <v>170257.69603541458</v>
      </c>
      <c r="K25" s="69">
        <f t="shared" si="101"/>
        <v>170277.87702153323</v>
      </c>
      <c r="L25" s="69">
        <f t="shared" si="101"/>
        <v>170298.06039974463</v>
      </c>
      <c r="M25" s="69">
        <f t="shared" si="101"/>
        <v>170318.24617033231</v>
      </c>
      <c r="N25" s="69">
        <f t="shared" si="101"/>
        <v>170338.43433357985</v>
      </c>
      <c r="O25" s="69">
        <f t="shared" si="101"/>
        <v>170358.62488977087</v>
      </c>
      <c r="P25" s="69">
        <f t="shared" si="101"/>
        <v>170378.817839189</v>
      </c>
      <c r="Q25" s="69">
        <f t="shared" si="101"/>
        <v>170399.01318211792</v>
      </c>
      <c r="R25" s="69">
        <f t="shared" si="101"/>
        <v>170419.21091884133</v>
      </c>
      <c r="S25" s="69">
        <f t="shared" si="101"/>
        <v>170439.41104964298</v>
      </c>
      <c r="T25" s="69">
        <f t="shared" si="101"/>
        <v>170459.61357480663</v>
      </c>
      <c r="U25" s="69">
        <f t="shared" si="101"/>
        <v>170479.81849461611</v>
      </c>
      <c r="V25" s="69">
        <f t="shared" si="101"/>
        <v>170500.02580935525</v>
      </c>
      <c r="W25" s="69">
        <f t="shared" si="101"/>
        <v>170520.23551930793</v>
      </c>
      <c r="X25" s="69">
        <f t="shared" si="101"/>
        <v>170540.44762475806</v>
      </c>
      <c r="Y25" s="69">
        <f t="shared" si="101"/>
        <v>170560.66212598956</v>
      </c>
      <c r="Z25" s="69">
        <f t="shared" si="101"/>
        <v>170580.87902328646</v>
      </c>
      <c r="AA25" s="69">
        <f t="shared" si="101"/>
        <v>170601.09831693271</v>
      </c>
      <c r="AB25" s="69">
        <f t="shared" si="101"/>
        <v>170621.32000721237</v>
      </c>
      <c r="AC25" s="69">
        <f t="shared" si="101"/>
        <v>170641.54409440956</v>
      </c>
      <c r="AD25" s="69">
        <f t="shared" si="101"/>
        <v>170661.77057880835</v>
      </c>
      <c r="AE25" s="69">
        <f t="shared" si="101"/>
        <v>170681.9994606929</v>
      </c>
      <c r="AF25" s="69">
        <f t="shared" si="101"/>
        <v>170702.23074034738</v>
      </c>
      <c r="AG25" s="69">
        <f t="shared" si="101"/>
        <v>170722.46441805601</v>
      </c>
      <c r="AH25" s="69">
        <f t="shared" si="101"/>
        <v>170742.70049410302</v>
      </c>
      <c r="AI25" s="69">
        <f t="shared" si="101"/>
        <v>170762.93896877271</v>
      </c>
      <c r="AJ25" s="69">
        <f t="shared" si="101"/>
        <v>170783.17984234937</v>
      </c>
      <c r="AK25" s="69">
        <f t="shared" si="101"/>
        <v>170803.42311511739</v>
      </c>
      <c r="AL25" s="69">
        <f t="shared" si="101"/>
        <v>170823.66878736109</v>
      </c>
      <c r="AM25" s="69">
        <f t="shared" si="101"/>
        <v>170843.91685936495</v>
      </c>
      <c r="AN25" s="69">
        <f t="shared" si="101"/>
        <v>170864.16733141337</v>
      </c>
      <c r="AO25" s="69">
        <f t="shared" si="101"/>
        <v>170884.42020379085</v>
      </c>
      <c r="AP25" s="69">
        <f t="shared" si="101"/>
        <v>170904.67547678191</v>
      </c>
      <c r="AQ25" s="69">
        <f t="shared" si="101"/>
        <v>170924.93315067107</v>
      </c>
      <c r="AR25" s="69">
        <f t="shared" si="101"/>
        <v>170945.19322574296</v>
      </c>
      <c r="AS25" s="69">
        <f t="shared" si="101"/>
        <v>170965.45570228217</v>
      </c>
      <c r="AT25" s="69">
        <f t="shared" si="101"/>
        <v>170985.72058057337</v>
      </c>
      <c r="AU25" s="69">
        <f t="shared" si="101"/>
        <v>171005.98786090122</v>
      </c>
      <c r="AV25" s="69">
        <f t="shared" si="101"/>
        <v>171026.25754355046</v>
      </c>
      <c r="AW25" s="69">
        <f t="shared" si="101"/>
        <v>171046.52962880582</v>
      </c>
      <c r="AX25" s="69">
        <f t="shared" si="101"/>
        <v>171066.80411695209</v>
      </c>
      <c r="AY25" s="69">
        <f t="shared" si="101"/>
        <v>171087.08100827408</v>
      </c>
      <c r="AZ25" s="69">
        <f t="shared" si="101"/>
        <v>171107.36030305666</v>
      </c>
      <c r="BA25" s="69">
        <f t="shared" si="101"/>
        <v>171127.64200158473</v>
      </c>
      <c r="BB25" s="69">
        <f t="shared" si="101"/>
        <v>171147.9261041432</v>
      </c>
      <c r="BC25" s="69">
        <f t="shared" si="101"/>
        <v>171168.21261101702</v>
      </c>
      <c r="BD25" s="69">
        <f t="shared" si="101"/>
        <v>171188.50152249116</v>
      </c>
      <c r="BE25" s="69">
        <f t="shared" si="101"/>
        <v>171208.79283885067</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175677.41725156509</v>
      </c>
      <c r="DG25" s="108">
        <f t="shared" si="15"/>
        <v>175698.24064810734</v>
      </c>
      <c r="DH25" s="108">
        <f t="shared" si="15"/>
        <v>175719.06651288853</v>
      </c>
      <c r="DI25" s="108">
        <f t="shared" si="15"/>
        <v>175739.8948462012</v>
      </c>
      <c r="DJ25" s="108">
        <f t="shared" si="15"/>
        <v>189659.77850514007</v>
      </c>
      <c r="DK25" s="108">
        <f t="shared" si="15"/>
        <v>189682.25925899969</v>
      </c>
      <c r="DL25" s="108">
        <f t="shared" si="15"/>
        <v>189704.74267754814</v>
      </c>
      <c r="DM25" s="108">
        <f t="shared" si="15"/>
        <v>189727.22876110126</v>
      </c>
      <c r="DN25" s="108">
        <f t="shared" si="15"/>
        <v>168282.87662087491</v>
      </c>
      <c r="DO25" s="108">
        <f t="shared" si="15"/>
        <v>168302.82352768836</v>
      </c>
      <c r="DP25" s="108">
        <f t="shared" si="15"/>
        <v>168322.77279884866</v>
      </c>
      <c r="DQ25" s="108">
        <f t="shared" si="15"/>
        <v>168342.7244346361</v>
      </c>
      <c r="DR25" s="108">
        <f t="shared" si="15"/>
        <v>168362.67843533092</v>
      </c>
      <c r="DS25" s="108">
        <f t="shared" si="15"/>
        <v>174654.10941346452</v>
      </c>
      <c r="DT25" s="108">
        <f t="shared" si="15"/>
        <v>174674.81151527673</v>
      </c>
      <c r="DU25" s="108">
        <f t="shared" si="15"/>
        <v>174695.51607095057</v>
      </c>
      <c r="DV25" s="108">
        <f t="shared" si="90"/>
        <v>174716.22308077692</v>
      </c>
      <c r="DW25" s="108">
        <f t="shared" si="90"/>
        <v>171921.2072178332</v>
      </c>
      <c r="DX25" s="108">
        <f t="shared" si="90"/>
        <v>171941.58538326804</v>
      </c>
      <c r="DY25" s="108">
        <f t="shared" si="90"/>
        <v>171961.9659641677</v>
      </c>
      <c r="DZ25" s="108">
        <f t="shared" si="90"/>
        <v>171982.34896081846</v>
      </c>
      <c r="EA25" s="108">
        <f t="shared" si="90"/>
        <v>177757.1386240313</v>
      </c>
      <c r="EB25" s="108">
        <f t="shared" si="90"/>
        <v>177778.20853411817</v>
      </c>
      <c r="EC25" s="108">
        <f t="shared" si="90"/>
        <v>177799.28094166372</v>
      </c>
      <c r="ED25" s="108">
        <f t="shared" si="90"/>
        <v>177820.355846964</v>
      </c>
      <c r="EE25" s="108">
        <f t="shared" si="90"/>
        <v>177841.43325031505</v>
      </c>
      <c r="EF25" s="108">
        <f t="shared" si="90"/>
        <v>174052.26909711401</v>
      </c>
      <c r="EG25" s="108">
        <f t="shared" si="90"/>
        <v>174072.89986158672</v>
      </c>
      <c r="EH25" s="108">
        <f t="shared" si="90"/>
        <v>174093.53307146527</v>
      </c>
      <c r="EI25" s="108">
        <f t="shared" si="90"/>
        <v>174114.16872703956</v>
      </c>
      <c r="EJ25" s="108">
        <f t="shared" si="90"/>
        <v>175848.08584914415</v>
      </c>
      <c r="EK25" s="108">
        <f t="shared" si="90"/>
        <v>175868.92947537752</v>
      </c>
      <c r="EL25" s="108">
        <f t="shared" si="91"/>
        <v>175889.77557224766</v>
      </c>
      <c r="EM25" s="108">
        <f t="shared" si="91"/>
        <v>175910.6241400475</v>
      </c>
      <c r="EN25" s="108">
        <f t="shared" si="91"/>
        <v>191040.51058548954</v>
      </c>
      <c r="EO25" s="108">
        <f t="shared" si="91"/>
        <v>191063.15500029136</v>
      </c>
      <c r="EP25" s="108">
        <f t="shared" si="91"/>
        <v>191085.80209918105</v>
      </c>
      <c r="EQ25" s="108">
        <f t="shared" si="91"/>
        <v>191108.45188247674</v>
      </c>
      <c r="ER25" s="108">
        <f t="shared" si="91"/>
        <v>191131.10435049672</v>
      </c>
      <c r="ES25" s="108">
        <f t="shared" si="91"/>
        <v>187098.79025588464</v>
      </c>
      <c r="ET25" s="108">
        <f t="shared" si="91"/>
        <v>187120.96745067168</v>
      </c>
      <c r="EU25" s="108">
        <f t="shared" si="91"/>
        <v>187143.14727416608</v>
      </c>
      <c r="EV25" s="108">
        <f t="shared" si="91"/>
        <v>187165.32972667945</v>
      </c>
      <c r="EW25" s="108">
        <f t="shared" si="91"/>
        <v>184454.63318490877</v>
      </c>
      <c r="EX25" s="108">
        <f t="shared" si="91"/>
        <v>184476.49696245603</v>
      </c>
      <c r="EY25" s="108">
        <f t="shared" si="91"/>
        <v>184498.36333156066</v>
      </c>
      <c r="EZ25" s="108">
        <f t="shared" si="91"/>
        <v>184520.23229252984</v>
      </c>
      <c r="FA25" s="108">
        <f t="shared" si="91"/>
        <v>168988.61077769252</v>
      </c>
      <c r="FB25" s="108">
        <f t="shared" si="92"/>
        <v>169008.64133659078</v>
      </c>
      <c r="FC25" s="108">
        <f t="shared" si="92"/>
        <v>169028.6742697513</v>
      </c>
      <c r="FD25" s="108">
        <f t="shared" si="92"/>
        <v>169048.70957745556</v>
      </c>
      <c r="FE25" s="108">
        <f t="shared" si="92"/>
        <v>169068.74725998504</v>
      </c>
    </row>
    <row r="26" spans="1:161" ht="15.75" x14ac:dyDescent="0.25">
      <c r="A26" s="47" t="s">
        <v>190</v>
      </c>
      <c r="B26" s="12">
        <f>'Urb proj of all 25 ARs '!V26</f>
        <v>159645.39990613065</v>
      </c>
      <c r="C26" s="12">
        <f>'Urb proj of all 25 ARs '!W26</f>
        <v>160632.38064501903</v>
      </c>
      <c r="D26" s="100">
        <f t="shared" si="10"/>
        <v>6.1823312132307578E-3</v>
      </c>
      <c r="E26" s="101">
        <f t="shared" si="11"/>
        <v>1.1853200524014618E-4</v>
      </c>
      <c r="F26" s="69">
        <f t="shared" si="12"/>
        <v>159664.3229955089</v>
      </c>
      <c r="G26" s="69">
        <f t="shared" si="13"/>
        <v>159683.24832787889</v>
      </c>
      <c r="H26" s="69">
        <f>G26*(1+$E$26)</f>
        <v>159702.17590350646</v>
      </c>
      <c r="I26" s="69">
        <f t="shared" ref="I26:BE26" si="102">H26*(1+$E$26)</f>
        <v>159721.10572265752</v>
      </c>
      <c r="J26" s="69">
        <f t="shared" si="102"/>
        <v>159740.03778559799</v>
      </c>
      <c r="K26" s="69">
        <f t="shared" si="102"/>
        <v>159758.97209259385</v>
      </c>
      <c r="L26" s="69">
        <f t="shared" si="102"/>
        <v>159777.9086439111</v>
      </c>
      <c r="M26" s="69">
        <f t="shared" si="102"/>
        <v>159796.84743981573</v>
      </c>
      <c r="N26" s="69">
        <f t="shared" si="102"/>
        <v>159815.78848057383</v>
      </c>
      <c r="O26" s="69">
        <f t="shared" si="102"/>
        <v>159834.73176645147</v>
      </c>
      <c r="P26" s="69">
        <f t="shared" si="102"/>
        <v>159853.67729771478</v>
      </c>
      <c r="Q26" s="69">
        <f t="shared" si="102"/>
        <v>159872.62507462988</v>
      </c>
      <c r="R26" s="69">
        <f t="shared" si="102"/>
        <v>159891.57509746298</v>
      </c>
      <c r="S26" s="69">
        <f t="shared" si="102"/>
        <v>159910.5273664803</v>
      </c>
      <c r="T26" s="69">
        <f t="shared" si="102"/>
        <v>159929.48188194804</v>
      </c>
      <c r="U26" s="69">
        <f t="shared" si="102"/>
        <v>159948.43864413252</v>
      </c>
      <c r="V26" s="69">
        <f t="shared" si="102"/>
        <v>159967.39765330002</v>
      </c>
      <c r="W26" s="69">
        <f t="shared" si="102"/>
        <v>159986.35890971692</v>
      </c>
      <c r="X26" s="69">
        <f t="shared" si="102"/>
        <v>160005.32241364956</v>
      </c>
      <c r="Y26" s="69">
        <f t="shared" si="102"/>
        <v>160024.28816536433</v>
      </c>
      <c r="Z26" s="69">
        <f t="shared" si="102"/>
        <v>160043.25616512771</v>
      </c>
      <c r="AA26" s="69">
        <f t="shared" si="102"/>
        <v>160062.22641320611</v>
      </c>
      <c r="AB26" s="69">
        <f t="shared" si="102"/>
        <v>160081.19890986607</v>
      </c>
      <c r="AC26" s="69">
        <f t="shared" si="102"/>
        <v>160100.17365537409</v>
      </c>
      <c r="AD26" s="69">
        <f t="shared" si="102"/>
        <v>160119.15064999677</v>
      </c>
      <c r="AE26" s="69">
        <f t="shared" si="102"/>
        <v>160138.12989400065</v>
      </c>
      <c r="AF26" s="69">
        <f t="shared" si="102"/>
        <v>160157.1113876524</v>
      </c>
      <c r="AG26" s="69">
        <f t="shared" si="102"/>
        <v>160176.09513121864</v>
      </c>
      <c r="AH26" s="69">
        <f t="shared" si="102"/>
        <v>160195.08112496609</v>
      </c>
      <c r="AI26" s="69">
        <f t="shared" si="102"/>
        <v>160214.06936916144</v>
      </c>
      <c r="AJ26" s="69">
        <f t="shared" si="102"/>
        <v>160233.05986407146</v>
      </c>
      <c r="AK26" s="69">
        <f t="shared" si="102"/>
        <v>160252.05260996291</v>
      </c>
      <c r="AL26" s="69">
        <f t="shared" si="102"/>
        <v>160271.04760710261</v>
      </c>
      <c r="AM26" s="69">
        <f t="shared" si="102"/>
        <v>160290.04485575741</v>
      </c>
      <c r="AN26" s="69">
        <f t="shared" si="102"/>
        <v>160309.04435619421</v>
      </c>
      <c r="AO26" s="69">
        <f t="shared" si="102"/>
        <v>160328.04610867988</v>
      </c>
      <c r="AP26" s="69">
        <f t="shared" si="102"/>
        <v>160347.05011348138</v>
      </c>
      <c r="AQ26" s="69">
        <f t="shared" si="102"/>
        <v>160366.05637086567</v>
      </c>
      <c r="AR26" s="69">
        <f t="shared" si="102"/>
        <v>160385.06488109977</v>
      </c>
      <c r="AS26" s="69">
        <f t="shared" si="102"/>
        <v>160404.0756444507</v>
      </c>
      <c r="AT26" s="69">
        <f t="shared" si="102"/>
        <v>160423.08866118552</v>
      </c>
      <c r="AU26" s="69">
        <f t="shared" si="102"/>
        <v>160442.10393157136</v>
      </c>
      <c r="AV26" s="69">
        <f t="shared" si="102"/>
        <v>160461.12145587531</v>
      </c>
      <c r="AW26" s="69">
        <f t="shared" si="102"/>
        <v>160480.14123436456</v>
      </c>
      <c r="AX26" s="69">
        <f t="shared" si="102"/>
        <v>160499.16326730628</v>
      </c>
      <c r="AY26" s="69">
        <f t="shared" si="102"/>
        <v>160518.18755496774</v>
      </c>
      <c r="AZ26" s="69">
        <f t="shared" si="102"/>
        <v>160537.21409761615</v>
      </c>
      <c r="BA26" s="69">
        <f t="shared" si="102"/>
        <v>160556.24289551881</v>
      </c>
      <c r="BB26" s="69">
        <f t="shared" si="102"/>
        <v>160575.27394894304</v>
      </c>
      <c r="BC26" s="69">
        <f t="shared" si="102"/>
        <v>160594.30725815619</v>
      </c>
      <c r="BD26" s="69">
        <f t="shared" si="102"/>
        <v>160613.34282342566</v>
      </c>
      <c r="BE26" s="69">
        <f t="shared" si="102"/>
        <v>160632.38064501883</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154841.82793806744</v>
      </c>
      <c r="DG26" s="108">
        <f t="shared" si="15"/>
        <v>154860.18165042801</v>
      </c>
      <c r="DH26" s="108">
        <f t="shared" si="15"/>
        <v>154878.5375382909</v>
      </c>
      <c r="DI26" s="108">
        <f t="shared" si="15"/>
        <v>154896.89560191397</v>
      </c>
      <c r="DJ26" s="108">
        <f t="shared" si="15"/>
        <v>166687.28807728106</v>
      </c>
      <c r="DK26" s="108">
        <f t="shared" si="15"/>
        <v>166707.04585578491</v>
      </c>
      <c r="DL26" s="108">
        <f t="shared" si="15"/>
        <v>166726.80597621785</v>
      </c>
      <c r="DM26" s="108">
        <f t="shared" si="15"/>
        <v>166746.5684388575</v>
      </c>
      <c r="DN26" s="108">
        <f t="shared" si="15"/>
        <v>147338.72312811681</v>
      </c>
      <c r="DO26" s="108">
        <f t="shared" si="15"/>
        <v>147356.1874824187</v>
      </c>
      <c r="DP26" s="108">
        <f t="shared" si="15"/>
        <v>147373.65390680556</v>
      </c>
      <c r="DQ26" s="108">
        <f t="shared" si="15"/>
        <v>147391.12240152268</v>
      </c>
      <c r="DR26" s="108">
        <f t="shared" si="15"/>
        <v>147408.59296681551</v>
      </c>
      <c r="DS26" s="108">
        <f t="shared" si="15"/>
        <v>151597.46681136658</v>
      </c>
      <c r="DT26" s="108">
        <f t="shared" si="15"/>
        <v>151615.43596309706</v>
      </c>
      <c r="DU26" s="108">
        <f t="shared" si="15"/>
        <v>151633.40724474713</v>
      </c>
      <c r="DV26" s="108">
        <f t="shared" si="90"/>
        <v>151651.38065656921</v>
      </c>
      <c r="DW26" s="108">
        <f t="shared" si="90"/>
        <v>152061.28081687391</v>
      </c>
      <c r="DX26" s="108">
        <f t="shared" si="90"/>
        <v>152079.30494540854</v>
      </c>
      <c r="DY26" s="108">
        <f t="shared" si="90"/>
        <v>152097.33121037923</v>
      </c>
      <c r="DZ26" s="108">
        <f t="shared" si="90"/>
        <v>152115.35961203929</v>
      </c>
      <c r="EA26" s="108">
        <f t="shared" si="90"/>
        <v>157630.29193534676</v>
      </c>
      <c r="EB26" s="108">
        <f t="shared" si="90"/>
        <v>157648.97616993645</v>
      </c>
      <c r="EC26" s="108">
        <f t="shared" si="90"/>
        <v>157667.66261920592</v>
      </c>
      <c r="ED26" s="108">
        <f t="shared" si="90"/>
        <v>157686.35128341769</v>
      </c>
      <c r="EE26" s="108">
        <f t="shared" si="90"/>
        <v>157705.04216283432</v>
      </c>
      <c r="EF26" s="108">
        <f t="shared" si="90"/>
        <v>154445.95835005338</v>
      </c>
      <c r="EG26" s="108">
        <f t="shared" si="90"/>
        <v>154464.26513919781</v>
      </c>
      <c r="EH26" s="108">
        <f t="shared" si="90"/>
        <v>154482.57409828273</v>
      </c>
      <c r="EI26" s="108">
        <f t="shared" si="90"/>
        <v>154500.88522756528</v>
      </c>
      <c r="EJ26" s="108">
        <f t="shared" si="90"/>
        <v>152576.77232190137</v>
      </c>
      <c r="EK26" s="108">
        <f t="shared" si="90"/>
        <v>152594.85755267774</v>
      </c>
      <c r="EL26" s="108">
        <f t="shared" si="91"/>
        <v>152612.94492713278</v>
      </c>
      <c r="EM26" s="108">
        <f t="shared" si="91"/>
        <v>152631.03444552061</v>
      </c>
      <c r="EN26" s="108">
        <f t="shared" si="91"/>
        <v>164615.08790774556</v>
      </c>
      <c r="EO26" s="108">
        <f t="shared" si="91"/>
        <v>164634.60006420806</v>
      </c>
      <c r="EP26" s="108">
        <f t="shared" si="91"/>
        <v>164654.11453348558</v>
      </c>
      <c r="EQ26" s="108">
        <f t="shared" si="91"/>
        <v>164673.63131585228</v>
      </c>
      <c r="ER26" s="108">
        <f t="shared" si="91"/>
        <v>164693.15041158232</v>
      </c>
      <c r="ES26" s="108">
        <f t="shared" si="91"/>
        <v>162846.37542867032</v>
      </c>
      <c r="ET26" s="108">
        <f t="shared" si="91"/>
        <v>162865.67793609598</v>
      </c>
      <c r="EU26" s="108">
        <f t="shared" si="91"/>
        <v>162884.98273148653</v>
      </c>
      <c r="EV26" s="108">
        <f t="shared" si="91"/>
        <v>162904.28981511321</v>
      </c>
      <c r="EW26" s="108">
        <f t="shared" si="91"/>
        <v>160245.66239171525</v>
      </c>
      <c r="EX26" s="108">
        <f t="shared" si="91"/>
        <v>160264.65663140957</v>
      </c>
      <c r="EY26" s="108">
        <f t="shared" si="91"/>
        <v>160283.65312252921</v>
      </c>
      <c r="EZ26" s="108">
        <f t="shared" si="91"/>
        <v>160302.65186534106</v>
      </c>
      <c r="FA26" s="108">
        <f t="shared" si="91"/>
        <v>148941.34650544837</v>
      </c>
      <c r="FB26" s="108">
        <f t="shared" si="92"/>
        <v>148959.00082191281</v>
      </c>
      <c r="FC26" s="108">
        <f t="shared" si="92"/>
        <v>148976.6572309788</v>
      </c>
      <c r="FD26" s="108">
        <f t="shared" si="92"/>
        <v>148994.31573289438</v>
      </c>
      <c r="FE26" s="108">
        <f t="shared" si="92"/>
        <v>149011.97632790756</v>
      </c>
    </row>
    <row r="27" spans="1:161" ht="15.75" x14ac:dyDescent="0.25">
      <c r="A27" s="47" t="s">
        <v>191</v>
      </c>
      <c r="B27" s="12">
        <f>'Urb proj of all 25 ARs '!V27</f>
        <v>171961.79386412058</v>
      </c>
      <c r="C27" s="12">
        <f>'Urb proj of all 25 ARs '!W27</f>
        <v>173024.91862980986</v>
      </c>
      <c r="D27" s="100">
        <f t="shared" si="10"/>
        <v>6.1823312132306121E-3</v>
      </c>
      <c r="E27" s="101">
        <f t="shared" si="11"/>
        <v>1.1853200524014618E-4</v>
      </c>
      <c r="F27" s="69">
        <f t="shared" si="12"/>
        <v>171982.17684037198</v>
      </c>
      <c r="G27" s="69">
        <f t="shared" si="13"/>
        <v>172002.56223265844</v>
      </c>
      <c r="H27" s="69">
        <f>G27*(1+$E$27)</f>
        <v>172022.95004126633</v>
      </c>
      <c r="I27" s="69">
        <f t="shared" ref="I27:BD27" si="103">H27*(1+$E$27)</f>
        <v>172043.34026648206</v>
      </c>
      <c r="J27" s="69">
        <f t="shared" si="103"/>
        <v>172063.73290859206</v>
      </c>
      <c r="K27" s="69">
        <f t="shared" si="103"/>
        <v>172084.12796788281</v>
      </c>
      <c r="L27" s="69">
        <f t="shared" si="103"/>
        <v>172104.52544464084</v>
      </c>
      <c r="M27" s="69">
        <f t="shared" si="103"/>
        <v>172124.92533915269</v>
      </c>
      <c r="N27" s="69">
        <f t="shared" si="103"/>
        <v>172145.32765170495</v>
      </c>
      <c r="O27" s="69">
        <f t="shared" si="103"/>
        <v>172165.73238258422</v>
      </c>
      <c r="P27" s="69">
        <f t="shared" si="103"/>
        <v>172186.13953207716</v>
      </c>
      <c r="Q27" s="69">
        <f t="shared" si="103"/>
        <v>172206.54910047044</v>
      </c>
      <c r="R27" s="69">
        <f t="shared" si="103"/>
        <v>172226.9610880508</v>
      </c>
      <c r="S27" s="69">
        <f t="shared" si="103"/>
        <v>172247.37549510499</v>
      </c>
      <c r="T27" s="69">
        <f t="shared" si="103"/>
        <v>172267.79232191978</v>
      </c>
      <c r="U27" s="69">
        <f t="shared" si="103"/>
        <v>172288.21156878199</v>
      </c>
      <c r="V27" s="69">
        <f t="shared" si="103"/>
        <v>172308.63323597849</v>
      </c>
      <c r="W27" s="69">
        <f t="shared" si="103"/>
        <v>172329.05732379612</v>
      </c>
      <c r="X27" s="69">
        <f t="shared" si="103"/>
        <v>172349.48383252186</v>
      </c>
      <c r="Y27" s="69">
        <f t="shared" si="103"/>
        <v>172369.91276244263</v>
      </c>
      <c r="Z27" s="69">
        <f t="shared" si="103"/>
        <v>172390.34411384544</v>
      </c>
      <c r="AA27" s="69">
        <f t="shared" si="103"/>
        <v>172410.77788701729</v>
      </c>
      <c r="AB27" s="69">
        <f t="shared" si="103"/>
        <v>172431.21408224525</v>
      </c>
      <c r="AC27" s="69">
        <f t="shared" si="103"/>
        <v>172451.65269981642</v>
      </c>
      <c r="AD27" s="69">
        <f t="shared" si="103"/>
        <v>172472.09374001791</v>
      </c>
      <c r="AE27" s="69">
        <f t="shared" si="103"/>
        <v>172492.53720313689</v>
      </c>
      <c r="AF27" s="69">
        <f t="shared" si="103"/>
        <v>172512.98308946053</v>
      </c>
      <c r="AG27" s="69">
        <f t="shared" si="103"/>
        <v>172533.43139927607</v>
      </c>
      <c r="AH27" s="69">
        <f t="shared" si="103"/>
        <v>172553.88213287079</v>
      </c>
      <c r="AI27" s="69">
        <f t="shared" si="103"/>
        <v>172574.33529053198</v>
      </c>
      <c r="AJ27" s="69">
        <f t="shared" si="103"/>
        <v>172594.79087254696</v>
      </c>
      <c r="AK27" s="69">
        <f t="shared" si="103"/>
        <v>172615.24887920308</v>
      </c>
      <c r="AL27" s="69">
        <f t="shared" si="103"/>
        <v>172635.70931078776</v>
      </c>
      <c r="AM27" s="69">
        <f t="shared" si="103"/>
        <v>172656.17216758843</v>
      </c>
      <c r="AN27" s="69">
        <f t="shared" si="103"/>
        <v>172676.63744989256</v>
      </c>
      <c r="AO27" s="69">
        <f t="shared" si="103"/>
        <v>172697.10515798762</v>
      </c>
      <c r="AP27" s="69">
        <f t="shared" si="103"/>
        <v>172717.57529216117</v>
      </c>
      <c r="AQ27" s="69">
        <f t="shared" si="103"/>
        <v>172738.04785270078</v>
      </c>
      <c r="AR27" s="69">
        <f t="shared" si="103"/>
        <v>172758.52283989402</v>
      </c>
      <c r="AS27" s="69">
        <f t="shared" si="103"/>
        <v>172779.00025402856</v>
      </c>
      <c r="AT27" s="69">
        <f t="shared" si="103"/>
        <v>172799.48009539206</v>
      </c>
      <c r="AU27" s="69">
        <f t="shared" si="103"/>
        <v>172819.96236427221</v>
      </c>
      <c r="AV27" s="69">
        <f t="shared" si="103"/>
        <v>172840.44706095677</v>
      </c>
      <c r="AW27" s="69">
        <f t="shared" si="103"/>
        <v>172860.93418573349</v>
      </c>
      <c r="AX27" s="69">
        <f t="shared" si="103"/>
        <v>172881.42373889021</v>
      </c>
      <c r="AY27" s="69">
        <f t="shared" si="103"/>
        <v>172901.91572071475</v>
      </c>
      <c r="AZ27" s="69">
        <f t="shared" si="103"/>
        <v>172922.41013149498</v>
      </c>
      <c r="BA27" s="69">
        <f t="shared" si="103"/>
        <v>172942.90697151882</v>
      </c>
      <c r="BB27" s="69">
        <f t="shared" si="103"/>
        <v>172963.4062410742</v>
      </c>
      <c r="BC27" s="69">
        <f t="shared" si="103"/>
        <v>172983.90794044913</v>
      </c>
      <c r="BD27" s="69">
        <f t="shared" si="103"/>
        <v>173004.4120699316</v>
      </c>
      <c r="BE27" s="69">
        <f>BD27*(1+$E$27)</f>
        <v>173024.91862980963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167454.94689122</v>
      </c>
      <c r="DG27" s="108">
        <f t="shared" si="15"/>
        <v>167474.79566186239</v>
      </c>
      <c r="DH27" s="108">
        <f t="shared" si="15"/>
        <v>167494.64678521937</v>
      </c>
      <c r="DI27" s="108">
        <f t="shared" si="15"/>
        <v>167514.50026156983</v>
      </c>
      <c r="DJ27" s="108">
        <f t="shared" si="15"/>
        <v>179404.75761968532</v>
      </c>
      <c r="DK27" s="108">
        <f t="shared" si="15"/>
        <v>179426.02282535558</v>
      </c>
      <c r="DL27" s="108">
        <f t="shared" si="15"/>
        <v>179447.29055163331</v>
      </c>
      <c r="DM27" s="108">
        <f t="shared" si="15"/>
        <v>179468.56079881731</v>
      </c>
      <c r="DN27" s="108">
        <f t="shared" si="15"/>
        <v>157438.67800657198</v>
      </c>
      <c r="DO27" s="108">
        <f t="shared" si="15"/>
        <v>157457.33952877845</v>
      </c>
      <c r="DP27" s="108">
        <f t="shared" si="15"/>
        <v>157476.00326297258</v>
      </c>
      <c r="DQ27" s="108">
        <f t="shared" si="15"/>
        <v>157494.66920941652</v>
      </c>
      <c r="DR27" s="108">
        <f t="shared" si="15"/>
        <v>157513.33736837254</v>
      </c>
      <c r="DS27" s="108">
        <f t="shared" si="15"/>
        <v>163778.43475362426</v>
      </c>
      <c r="DT27" s="108">
        <f t="shared" si="15"/>
        <v>163797.84773991068</v>
      </c>
      <c r="DU27" s="108">
        <f t="shared" si="15"/>
        <v>163817.26302725732</v>
      </c>
      <c r="DV27" s="108">
        <f t="shared" si="90"/>
        <v>163836.6806159369</v>
      </c>
      <c r="DW27" s="108">
        <f t="shared" si="90"/>
        <v>157768.96879507494</v>
      </c>
      <c r="DX27" s="108">
        <f t="shared" si="90"/>
        <v>157787.66946731089</v>
      </c>
      <c r="DY27" s="108">
        <f t="shared" si="90"/>
        <v>157806.37235617501</v>
      </c>
      <c r="DZ27" s="108">
        <f t="shared" si="90"/>
        <v>157825.07746193005</v>
      </c>
      <c r="EA27" s="108">
        <f t="shared" si="90"/>
        <v>164237.27613824801</v>
      </c>
      <c r="EB27" s="108">
        <f t="shared" si="90"/>
        <v>164256.74351192385</v>
      </c>
      <c r="EC27" s="108">
        <f t="shared" si="90"/>
        <v>164276.21319310652</v>
      </c>
      <c r="ED27" s="108">
        <f t="shared" si="90"/>
        <v>164295.68518206957</v>
      </c>
      <c r="EE27" s="108">
        <f t="shared" si="90"/>
        <v>164315.15947908652</v>
      </c>
      <c r="EF27" s="108">
        <f t="shared" si="90"/>
        <v>159702.21307466997</v>
      </c>
      <c r="EG27" s="108">
        <f t="shared" si="90"/>
        <v>159721.142898227</v>
      </c>
      <c r="EH27" s="108">
        <f t="shared" si="90"/>
        <v>159740.07496557396</v>
      </c>
      <c r="EI27" s="108">
        <f t="shared" si="90"/>
        <v>159759.00927697687</v>
      </c>
      <c r="EJ27" s="108">
        <f t="shared" si="90"/>
        <v>161847.70614880361</v>
      </c>
      <c r="EK27" s="108">
        <f t="shared" si="90"/>
        <v>161866.89028195693</v>
      </c>
      <c r="EL27" s="108">
        <f t="shared" si="91"/>
        <v>161886.07668904404</v>
      </c>
      <c r="EM27" s="108">
        <f t="shared" si="91"/>
        <v>161905.26537033447</v>
      </c>
      <c r="EN27" s="108">
        <f t="shared" si="91"/>
        <v>172931.79999362846</v>
      </c>
      <c r="EO27" s="108">
        <f t="shared" si="91"/>
        <v>172952.2979466515</v>
      </c>
      <c r="EP27" s="108">
        <f t="shared" si="91"/>
        <v>172972.79832933799</v>
      </c>
      <c r="EQ27" s="108">
        <f t="shared" si="91"/>
        <v>172993.301141976</v>
      </c>
      <c r="ER27" s="108">
        <f t="shared" si="91"/>
        <v>173013.80638485347</v>
      </c>
      <c r="ES27" s="108">
        <f t="shared" si="91"/>
        <v>172863.98382826263</v>
      </c>
      <c r="ET27" s="108">
        <f t="shared" si="91"/>
        <v>172884.4737428996</v>
      </c>
      <c r="EU27" s="108">
        <f t="shared" si="91"/>
        <v>172904.96608624721</v>
      </c>
      <c r="EV27" s="108">
        <f t="shared" si="91"/>
        <v>172925.46085859337</v>
      </c>
      <c r="EW27" s="108">
        <f t="shared" si="91"/>
        <v>171096.10843109089</v>
      </c>
      <c r="EX27" s="108">
        <f t="shared" si="91"/>
        <v>171116.388795912</v>
      </c>
      <c r="EY27" s="108">
        <f t="shared" si="91"/>
        <v>171136.67156460544</v>
      </c>
      <c r="EZ27" s="108">
        <f t="shared" si="91"/>
        <v>171156.95673745609</v>
      </c>
      <c r="FA27" s="108">
        <f t="shared" si="91"/>
        <v>159060.71337825729</v>
      </c>
      <c r="FB27" s="108">
        <f t="shared" si="92"/>
        <v>159079.56716356892</v>
      </c>
      <c r="FC27" s="108">
        <f t="shared" si="92"/>
        <v>159098.42318365758</v>
      </c>
      <c r="FD27" s="108">
        <f t="shared" si="92"/>
        <v>159117.28143878808</v>
      </c>
      <c r="FE27" s="108">
        <f t="shared" si="92"/>
        <v>159136.14192922536</v>
      </c>
    </row>
    <row r="28" spans="1:161" ht="15.75" x14ac:dyDescent="0.25">
      <c r="A28" s="47" t="s">
        <v>192</v>
      </c>
      <c r="B28" s="12">
        <f>'Urb proj of all 25 ARs '!V28</f>
        <v>63250.510551719679</v>
      </c>
      <c r="C28" s="12">
        <f>'Urb proj of all 25 ARs '!W28</f>
        <v>63641.546157356352</v>
      </c>
      <c r="D28" s="100">
        <f t="shared" si="10"/>
        <v>6.1823312132306745E-3</v>
      </c>
      <c r="E28" s="101">
        <f t="shared" si="11"/>
        <v>1.1853200524014618E-4</v>
      </c>
      <c r="F28" s="69">
        <f t="shared" si="12"/>
        <v>63258.007761567838</v>
      </c>
      <c r="G28" s="69">
        <f t="shared" si="13"/>
        <v>63265.505860075311</v>
      </c>
      <c r="H28" s="69">
        <f>G28*(1+$E$28)</f>
        <v>63273.004847347438</v>
      </c>
      <c r="I28" s="69">
        <f t="shared" ref="I28:BE28" si="104">H28*(1+$E$28)</f>
        <v>63280.504723489561</v>
      </c>
      <c r="J28" s="69">
        <f t="shared" si="104"/>
        <v>63288.005488607043</v>
      </c>
      <c r="K28" s="69">
        <f t="shared" si="104"/>
        <v>63295.507142805254</v>
      </c>
      <c r="L28" s="69">
        <f t="shared" si="104"/>
        <v>63303.00968618958</v>
      </c>
      <c r="M28" s="69">
        <f t="shared" si="104"/>
        <v>63310.51311886542</v>
      </c>
      <c r="N28" s="69">
        <f t="shared" si="104"/>
        <v>63318.01744093818</v>
      </c>
      <c r="O28" s="69">
        <f t="shared" si="104"/>
        <v>63325.522652513282</v>
      </c>
      <c r="P28" s="69">
        <f t="shared" si="104"/>
        <v>63333.028753696162</v>
      </c>
      <c r="Q28" s="69">
        <f t="shared" si="104"/>
        <v>63340.535744592271</v>
      </c>
      <c r="R28" s="69">
        <f t="shared" si="104"/>
        <v>63348.043625307066</v>
      </c>
      <c r="S28" s="69">
        <f t="shared" si="104"/>
        <v>63355.552395946012</v>
      </c>
      <c r="T28" s="69">
        <f t="shared" si="104"/>
        <v>63363.062056614603</v>
      </c>
      <c r="U28" s="69">
        <f t="shared" si="104"/>
        <v>63370.572607418326</v>
      </c>
      <c r="V28" s="69">
        <f t="shared" si="104"/>
        <v>63378.084048462697</v>
      </c>
      <c r="W28" s="69">
        <f t="shared" si="104"/>
        <v>63385.596379853239</v>
      </c>
      <c r="X28" s="69">
        <f t="shared" si="104"/>
        <v>63393.109601695483</v>
      </c>
      <c r="Y28" s="69">
        <f t="shared" si="104"/>
        <v>63400.623714094982</v>
      </c>
      <c r="Z28" s="69">
        <f t="shared" si="104"/>
        <v>63408.138717157286</v>
      </c>
      <c r="AA28" s="69">
        <f t="shared" si="104"/>
        <v>63415.654610987978</v>
      </c>
      <c r="AB28" s="69">
        <f t="shared" si="104"/>
        <v>63423.171395692632</v>
      </c>
      <c r="AC28" s="69">
        <f t="shared" si="104"/>
        <v>63430.689071376852</v>
      </c>
      <c r="AD28" s="69">
        <f t="shared" si="104"/>
        <v>63438.207638146247</v>
      </c>
      <c r="AE28" s="69">
        <f t="shared" si="104"/>
        <v>63445.727096106435</v>
      </c>
      <c r="AF28" s="69">
        <f t="shared" si="104"/>
        <v>63453.247445363057</v>
      </c>
      <c r="AG28" s="69">
        <f t="shared" si="104"/>
        <v>63460.768686021758</v>
      </c>
      <c r="AH28" s="69">
        <f t="shared" si="104"/>
        <v>63468.290818188194</v>
      </c>
      <c r="AI28" s="69">
        <f t="shared" si="104"/>
        <v>63475.81384196804</v>
      </c>
      <c r="AJ28" s="69">
        <f t="shared" si="104"/>
        <v>63483.337757466979</v>
      </c>
      <c r="AK28" s="69">
        <f t="shared" si="104"/>
        <v>63490.86256479071</v>
      </c>
      <c r="AL28" s="69">
        <f t="shared" si="104"/>
        <v>63498.388264044945</v>
      </c>
      <c r="AM28" s="69">
        <f t="shared" si="104"/>
        <v>63505.914855335403</v>
      </c>
      <c r="AN28" s="69">
        <f t="shared" si="104"/>
        <v>63513.442338767818</v>
      </c>
      <c r="AO28" s="69">
        <f t="shared" si="104"/>
        <v>63520.97071444794</v>
      </c>
      <c r="AP28" s="69">
        <f t="shared" si="104"/>
        <v>63528.499982481524</v>
      </c>
      <c r="AQ28" s="69">
        <f t="shared" si="104"/>
        <v>63536.030142974349</v>
      </c>
      <c r="AR28" s="69">
        <f t="shared" si="104"/>
        <v>63543.561196032191</v>
      </c>
      <c r="AS28" s="69">
        <f t="shared" si="104"/>
        <v>63551.093141760859</v>
      </c>
      <c r="AT28" s="69">
        <f t="shared" si="104"/>
        <v>63558.625980266152</v>
      </c>
      <c r="AU28" s="69">
        <f t="shared" si="104"/>
        <v>63566.159711653898</v>
      </c>
      <c r="AV28" s="69">
        <f t="shared" si="104"/>
        <v>63573.694336029934</v>
      </c>
      <c r="AW28" s="69">
        <f t="shared" si="104"/>
        <v>63581.22985350011</v>
      </c>
      <c r="AX28" s="69">
        <f t="shared" si="104"/>
        <v>63588.766264170277</v>
      </c>
      <c r="AY28" s="69">
        <f t="shared" si="104"/>
        <v>63596.303568146315</v>
      </c>
      <c r="AZ28" s="69">
        <f t="shared" si="104"/>
        <v>63603.841765534111</v>
      </c>
      <c r="BA28" s="69">
        <f t="shared" si="104"/>
        <v>63611.380856439559</v>
      </c>
      <c r="BB28" s="69">
        <f t="shared" si="104"/>
        <v>63618.920840968567</v>
      </c>
      <c r="BC28" s="69">
        <f t="shared" si="104"/>
        <v>63626.46171922706</v>
      </c>
      <c r="BD28" s="69">
        <f t="shared" si="104"/>
        <v>63634.003491320975</v>
      </c>
      <c r="BE28" s="69">
        <f t="shared" si="104"/>
        <v>63641.546157356257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54999.385305092575</v>
      </c>
      <c r="DG28" s="108">
        <f t="shared" si="15"/>
        <v>55005.90449251976</v>
      </c>
      <c r="DH28" s="108">
        <f t="shared" si="15"/>
        <v>55012.424452679305</v>
      </c>
      <c r="DI28" s="108">
        <f t="shared" si="15"/>
        <v>55018.9451856628</v>
      </c>
      <c r="DJ28" s="108">
        <f t="shared" si="15"/>
        <v>58737.35881770229</v>
      </c>
      <c r="DK28" s="108">
        <f t="shared" si="15"/>
        <v>58744.321074625463</v>
      </c>
      <c r="DL28" s="108">
        <f t="shared" si="15"/>
        <v>58751.284156798902</v>
      </c>
      <c r="DM28" s="108">
        <f t="shared" si="15"/>
        <v>58758.24806432044</v>
      </c>
      <c r="DN28" s="108">
        <f t="shared" si="15"/>
        <v>51725.720407923669</v>
      </c>
      <c r="DO28" s="108">
        <f t="shared" si="15"/>
        <v>51731.851561286108</v>
      </c>
      <c r="DP28" s="108">
        <f t="shared" si="15"/>
        <v>51737.983441386452</v>
      </c>
      <c r="DQ28" s="108">
        <f t="shared" si="15"/>
        <v>51744.11604831084</v>
      </c>
      <c r="DR28" s="108">
        <f t="shared" si="15"/>
        <v>51750.249382145434</v>
      </c>
      <c r="DS28" s="108">
        <f t="shared" si="15"/>
        <v>53838.32467465385</v>
      </c>
      <c r="DT28" s="108">
        <f t="shared" si="15"/>
        <v>53844.706239236308</v>
      </c>
      <c r="DU28" s="108">
        <f t="shared" si="15"/>
        <v>53851.088560238415</v>
      </c>
      <c r="DV28" s="108">
        <f t="shared" si="90"/>
        <v>53857.471637749819</v>
      </c>
      <c r="DW28" s="108">
        <f t="shared" si="90"/>
        <v>52012.259788310679</v>
      </c>
      <c r="DX28" s="108">
        <f t="shared" si="90"/>
        <v>52018.424905760454</v>
      </c>
      <c r="DY28" s="108">
        <f t="shared" si="90"/>
        <v>52024.590753973971</v>
      </c>
      <c r="DZ28" s="108">
        <f t="shared" si="90"/>
        <v>52030.757333037836</v>
      </c>
      <c r="EA28" s="108">
        <f t="shared" si="90"/>
        <v>54709.216550057266</v>
      </c>
      <c r="EB28" s="108">
        <f t="shared" si="90"/>
        <v>54715.70134320006</v>
      </c>
      <c r="EC28" s="108">
        <f t="shared" si="90"/>
        <v>54722.186904998387</v>
      </c>
      <c r="ED28" s="108">
        <f t="shared" si="90"/>
        <v>54728.673235543363</v>
      </c>
      <c r="EE28" s="108">
        <f t="shared" si="90"/>
        <v>54735.160334926106</v>
      </c>
      <c r="EF28" s="108">
        <f t="shared" si="90"/>
        <v>54244.69780426642</v>
      </c>
      <c r="EG28" s="108">
        <f t="shared" si="90"/>
        <v>54251.127537070803</v>
      </c>
      <c r="EH28" s="108">
        <f t="shared" si="90"/>
        <v>54257.558032004315</v>
      </c>
      <c r="EI28" s="108">
        <f t="shared" si="90"/>
        <v>54263.989289157282</v>
      </c>
      <c r="EJ28" s="108">
        <f t="shared" si="90"/>
        <v>54062.759342439706</v>
      </c>
      <c r="EK28" s="108">
        <f t="shared" si="90"/>
        <v>54069.167509713378</v>
      </c>
      <c r="EL28" s="108">
        <f t="shared" si="91"/>
        <v>54075.576436559975</v>
      </c>
      <c r="EM28" s="108">
        <f t="shared" si="91"/>
        <v>54081.986123069517</v>
      </c>
      <c r="EN28" s="108">
        <f t="shared" si="91"/>
        <v>58121.11737730974</v>
      </c>
      <c r="EO28" s="108">
        <f t="shared" si="91"/>
        <v>58128.006589899276</v>
      </c>
      <c r="EP28" s="108">
        <f t="shared" si="91"/>
        <v>58134.896619080988</v>
      </c>
      <c r="EQ28" s="108">
        <f t="shared" si="91"/>
        <v>58141.787464951682</v>
      </c>
      <c r="ER28" s="108">
        <f t="shared" si="91"/>
        <v>58148.679127608142</v>
      </c>
      <c r="ES28" s="108">
        <f t="shared" si="91"/>
        <v>57973.170751897822</v>
      </c>
      <c r="ET28" s="108">
        <f t="shared" si="91"/>
        <v>57980.042428077169</v>
      </c>
      <c r="EU28" s="108">
        <f t="shared" si="91"/>
        <v>57986.914918770075</v>
      </c>
      <c r="EV28" s="108">
        <f t="shared" si="91"/>
        <v>57993.788224073083</v>
      </c>
      <c r="EW28" s="108">
        <f t="shared" si="91"/>
        <v>57422.314130983483</v>
      </c>
      <c r="EX28" s="108">
        <f t="shared" si="91"/>
        <v>57429.120513022957</v>
      </c>
      <c r="EY28" s="108">
        <f t="shared" si="91"/>
        <v>57435.927701836546</v>
      </c>
      <c r="EZ28" s="108">
        <f t="shared" si="91"/>
        <v>57442.735697519871</v>
      </c>
      <c r="FA28" s="108">
        <f t="shared" si="91"/>
        <v>52644.948937956113</v>
      </c>
      <c r="FB28" s="108">
        <f t="shared" si="92"/>
        <v>52651.189049319488</v>
      </c>
      <c r="FC28" s="108">
        <f t="shared" si="92"/>
        <v>52657.429900335781</v>
      </c>
      <c r="FD28" s="108">
        <f t="shared" si="92"/>
        <v>52663.67149109266</v>
      </c>
      <c r="FE28" s="108">
        <f t="shared" si="92"/>
        <v>52669.913821677808</v>
      </c>
    </row>
    <row r="29" spans="1:161" s="45" customFormat="1" ht="15.75" x14ac:dyDescent="0.25">
      <c r="A29" s="67" t="s">
        <v>95</v>
      </c>
      <c r="B29" s="74">
        <f>SUM(B4:B28)</f>
        <v>2911833.9855443961</v>
      </c>
      <c r="C29" s="74">
        <f>SUM(C4:C28)</f>
        <v>2929835.9076809734</v>
      </c>
      <c r="D29" s="102"/>
      <c r="E29" s="103"/>
      <c r="F29" s="29">
        <f>SUM(F4:F28)</f>
        <v>2912179.1310656294</v>
      </c>
      <c r="G29" s="29">
        <f t="shared" ref="G29:BE29" si="105">SUM(G4:G28)</f>
        <v>2912524.317497653</v>
      </c>
      <c r="H29" s="29">
        <f t="shared" si="105"/>
        <v>2912869.544845317</v>
      </c>
      <c r="I29" s="29">
        <f t="shared" si="105"/>
        <v>2913214.8131134706</v>
      </c>
      <c r="J29" s="29">
        <f t="shared" si="105"/>
        <v>2913560.1223069644</v>
      </c>
      <c r="K29" s="29">
        <f t="shared" si="105"/>
        <v>2913905.4724306487</v>
      </c>
      <c r="L29" s="29">
        <f t="shared" si="105"/>
        <v>2914250.8634893768</v>
      </c>
      <c r="M29" s="29">
        <f t="shared" si="105"/>
        <v>2914596.295487999</v>
      </c>
      <c r="N29" s="29">
        <f t="shared" si="105"/>
        <v>2914941.7684313692</v>
      </c>
      <c r="O29" s="29">
        <f t="shared" si="105"/>
        <v>2915287.2823243393</v>
      </c>
      <c r="P29" s="29">
        <f t="shared" si="105"/>
        <v>2915632.8371717632</v>
      </c>
      <c r="Q29" s="29">
        <f t="shared" si="105"/>
        <v>2915978.4329784974</v>
      </c>
      <c r="R29" s="29">
        <f t="shared" si="105"/>
        <v>2916324.0697493958</v>
      </c>
      <c r="S29" s="29">
        <f t="shared" si="105"/>
        <v>2916669.7474893131</v>
      </c>
      <c r="T29" s="29">
        <f t="shared" si="105"/>
        <v>2917015.4662031061</v>
      </c>
      <c r="U29" s="29">
        <f t="shared" si="105"/>
        <v>2917361.2258956321</v>
      </c>
      <c r="V29" s="29">
        <f t="shared" si="105"/>
        <v>2917707.0265717469</v>
      </c>
      <c r="W29" s="29">
        <f t="shared" si="105"/>
        <v>2918052.8682363103</v>
      </c>
      <c r="X29" s="29">
        <f t="shared" si="105"/>
        <v>2918398.7508941786</v>
      </c>
      <c r="Y29" s="29">
        <f t="shared" si="105"/>
        <v>2918744.674550212</v>
      </c>
      <c r="Z29" s="29">
        <f t="shared" si="105"/>
        <v>2919090.6392092714</v>
      </c>
      <c r="AA29" s="29">
        <f t="shared" si="105"/>
        <v>2919436.6448762147</v>
      </c>
      <c r="AB29" s="29">
        <f t="shared" si="105"/>
        <v>2919782.6915559028</v>
      </c>
      <c r="AC29" s="29">
        <f t="shared" si="105"/>
        <v>2920128.7792531992</v>
      </c>
      <c r="AD29" s="29">
        <f t="shared" si="105"/>
        <v>2920474.9079729631</v>
      </c>
      <c r="AE29" s="29">
        <f t="shared" si="105"/>
        <v>2920821.0777200582</v>
      </c>
      <c r="AF29" s="29">
        <f t="shared" si="105"/>
        <v>2921167.2884993483</v>
      </c>
      <c r="AG29" s="29">
        <f t="shared" si="105"/>
        <v>2921513.5403156956</v>
      </c>
      <c r="AH29" s="29">
        <f t="shared" si="105"/>
        <v>2921859.833173966</v>
      </c>
      <c r="AI29" s="29">
        <f t="shared" si="105"/>
        <v>2922206.1670790226</v>
      </c>
      <c r="AJ29" s="29">
        <f t="shared" si="105"/>
        <v>2922552.5420357315</v>
      </c>
      <c r="AK29" s="29">
        <f t="shared" si="105"/>
        <v>2922898.9580489588</v>
      </c>
      <c r="AL29" s="29">
        <f t="shared" si="105"/>
        <v>2923245.4151235707</v>
      </c>
      <c r="AM29" s="29">
        <f t="shared" si="105"/>
        <v>2923591.9132644348</v>
      </c>
      <c r="AN29" s="29">
        <f t="shared" si="105"/>
        <v>2923938.4524764181</v>
      </c>
      <c r="AO29" s="29">
        <f t="shared" si="105"/>
        <v>2924285.0327643887</v>
      </c>
      <c r="AP29" s="29">
        <f t="shared" si="105"/>
        <v>2924631.654133216</v>
      </c>
      <c r="AQ29" s="29">
        <f t="shared" si="105"/>
        <v>2924978.3165877685</v>
      </c>
      <c r="AR29" s="29">
        <f t="shared" si="105"/>
        <v>2925325.0201329184</v>
      </c>
      <c r="AS29" s="29">
        <f t="shared" si="105"/>
        <v>2925671.7647735332</v>
      </c>
      <c r="AT29" s="29">
        <f t="shared" si="105"/>
        <v>2926018.5505144871</v>
      </c>
      <c r="AU29" s="29">
        <f t="shared" si="105"/>
        <v>2926365.3773606489</v>
      </c>
      <c r="AV29" s="29">
        <f t="shared" si="105"/>
        <v>2926712.2453168929</v>
      </c>
      <c r="AW29" s="29">
        <f t="shared" si="105"/>
        <v>2927059.1543880915</v>
      </c>
      <c r="AX29" s="29">
        <f t="shared" si="105"/>
        <v>2927406.1045791181</v>
      </c>
      <c r="AY29" s="29">
        <f t="shared" si="105"/>
        <v>2927753.0958948457</v>
      </c>
      <c r="AZ29" s="29">
        <f t="shared" si="105"/>
        <v>2928100.1283401507</v>
      </c>
      <c r="BA29" s="29">
        <f t="shared" si="105"/>
        <v>2928447.2019199058</v>
      </c>
      <c r="BB29" s="29">
        <f t="shared" si="105"/>
        <v>2928794.3166389894</v>
      </c>
      <c r="BC29" s="29">
        <f t="shared" si="105"/>
        <v>2929141.4725022763</v>
      </c>
      <c r="BD29" s="29">
        <f t="shared" si="105"/>
        <v>2929488.6695146449</v>
      </c>
      <c r="BE29" s="29">
        <f t="shared" si="105"/>
        <v>2929835.9076809706</v>
      </c>
      <c r="DB29" s="178" t="s">
        <v>117</v>
      </c>
      <c r="DC29" s="178"/>
      <c r="DD29" s="178"/>
      <c r="DE29" s="178"/>
      <c r="DF29" s="135">
        <f>SUM(DF4:DF15)</f>
        <v>1180354.8955861251</v>
      </c>
      <c r="DG29" s="135">
        <f t="shared" ref="DG29:FE29" si="106">SUM(DG4:DG15)</f>
        <v>1180494.8054187938</v>
      </c>
      <c r="DH29" s="135">
        <f t="shared" si="106"/>
        <v>1180634.7318352559</v>
      </c>
      <c r="DI29" s="135">
        <f t="shared" si="106"/>
        <v>1180774.6748374761</v>
      </c>
      <c r="DJ29" s="135">
        <f t="shared" si="106"/>
        <v>1319991.8409567133</v>
      </c>
      <c r="DK29" s="135">
        <f t="shared" si="106"/>
        <v>1320148.3022365225</v>
      </c>
      <c r="DL29" s="135">
        <f t="shared" si="106"/>
        <v>1320304.7820620013</v>
      </c>
      <c r="DM29" s="135">
        <f t="shared" si="106"/>
        <v>1320461.2804353475</v>
      </c>
      <c r="DN29" s="135">
        <f t="shared" si="106"/>
        <v>1166192.835830763</v>
      </c>
      <c r="DO29" s="135">
        <f t="shared" si="106"/>
        <v>1166331.0670060909</v>
      </c>
      <c r="DP29" s="135">
        <f t="shared" si="106"/>
        <v>1166469.3145662372</v>
      </c>
      <c r="DQ29" s="135">
        <f t="shared" si="106"/>
        <v>1166607.5785131438</v>
      </c>
      <c r="DR29" s="135">
        <f t="shared" si="106"/>
        <v>1166745.8588487534</v>
      </c>
      <c r="DS29" s="135">
        <f t="shared" si="106"/>
        <v>1211538.342823169</v>
      </c>
      <c r="DT29" s="135">
        <f t="shared" si="106"/>
        <v>1211681.9488923689</v>
      </c>
      <c r="DU29" s="135">
        <f t="shared" si="106"/>
        <v>1211825.5719834846</v>
      </c>
      <c r="DV29" s="135">
        <f t="shared" si="106"/>
        <v>1211969.2120985328</v>
      </c>
      <c r="DW29" s="135">
        <f t="shared" si="106"/>
        <v>1209721.1083679502</v>
      </c>
      <c r="DX29" s="135">
        <f t="shared" si="106"/>
        <v>1209864.4990367065</v>
      </c>
      <c r="DY29" s="135">
        <f t="shared" si="106"/>
        <v>1210007.9067018463</v>
      </c>
      <c r="DZ29" s="135">
        <f t="shared" si="106"/>
        <v>1210151.3313653837</v>
      </c>
      <c r="EA29" s="135">
        <f t="shared" si="106"/>
        <v>1259254.8543798164</v>
      </c>
      <c r="EB29" s="135">
        <f t="shared" si="106"/>
        <v>1259404.1163828142</v>
      </c>
      <c r="EC29" s="135">
        <f t="shared" si="106"/>
        <v>1259553.3960781372</v>
      </c>
      <c r="ED29" s="135">
        <f t="shared" si="106"/>
        <v>1259702.6934678811</v>
      </c>
      <c r="EE29" s="135">
        <f t="shared" si="106"/>
        <v>1259852.0085541443</v>
      </c>
      <c r="EF29" s="135">
        <f t="shared" si="106"/>
        <v>1274419.0817535019</v>
      </c>
      <c r="EG29" s="135">
        <f t="shared" si="106"/>
        <v>1274570.1412027783</v>
      </c>
      <c r="EH29" s="135">
        <f t="shared" si="106"/>
        <v>1274721.2185574344</v>
      </c>
      <c r="EI29" s="135">
        <f t="shared" si="106"/>
        <v>1274872.3138195921</v>
      </c>
      <c r="EJ29" s="135">
        <f t="shared" si="106"/>
        <v>1308607.9815038114</v>
      </c>
      <c r="EK29" s="135">
        <f t="shared" si="106"/>
        <v>1308763.0934319326</v>
      </c>
      <c r="EL29" s="135">
        <f t="shared" si="106"/>
        <v>1308918.2237457815</v>
      </c>
      <c r="EM29" s="135">
        <f t="shared" si="106"/>
        <v>1309073.3724475375</v>
      </c>
      <c r="EN29" s="135">
        <f t="shared" si="106"/>
        <v>1414702.8648965829</v>
      </c>
      <c r="EO29" s="135">
        <f t="shared" si="106"/>
        <v>1414870.5524639778</v>
      </c>
      <c r="EP29" s="135">
        <f t="shared" si="106"/>
        <v>1415038.2599077167</v>
      </c>
      <c r="EQ29" s="135">
        <f t="shared" si="106"/>
        <v>1415205.9872301552</v>
      </c>
      <c r="ER29" s="135">
        <f t="shared" si="106"/>
        <v>1415373.73443365</v>
      </c>
      <c r="ES29" s="135">
        <f t="shared" si="106"/>
        <v>1347847.0477395272</v>
      </c>
      <c r="ET29" s="135">
        <f t="shared" si="106"/>
        <v>1348006.8107528528</v>
      </c>
      <c r="EU29" s="135">
        <f t="shared" si="106"/>
        <v>1348166.5927032088</v>
      </c>
      <c r="EV29" s="135">
        <f t="shared" si="106"/>
        <v>1348326.3935928396</v>
      </c>
      <c r="EW29" s="135">
        <f t="shared" si="106"/>
        <v>1310571.7248403456</v>
      </c>
      <c r="EX29" s="135">
        <f t="shared" si="106"/>
        <v>1310727.069534902</v>
      </c>
      <c r="EY29" s="135">
        <f t="shared" si="106"/>
        <v>1310882.4326427765</v>
      </c>
      <c r="EZ29" s="135">
        <f t="shared" si="106"/>
        <v>1311037.8141661517</v>
      </c>
      <c r="FA29" s="135">
        <f t="shared" si="106"/>
        <v>1175302.4714996372</v>
      </c>
      <c r="FB29" s="135">
        <f t="shared" si="106"/>
        <v>1175441.782458348</v>
      </c>
      <c r="FC29" s="135">
        <f t="shared" si="106"/>
        <v>1175581.1099298655</v>
      </c>
      <c r="FD29" s="135">
        <f t="shared" si="106"/>
        <v>1175720.453916148</v>
      </c>
      <c r="FE29" s="135">
        <f t="shared" si="106"/>
        <v>1175859.8144191527</v>
      </c>
    </row>
    <row r="30" spans="1:161" x14ac:dyDescent="0.25">
      <c r="B30" s="167" t="s">
        <v>251</v>
      </c>
      <c r="C30" s="167"/>
      <c r="D30" s="167"/>
      <c r="E30" s="167"/>
      <c r="F30" s="137">
        <f>SUM(F4:F15)</f>
        <v>853851.66147670045</v>
      </c>
      <c r="G30" s="137">
        <f t="shared" ref="G30:BE30" si="107">SUM(G4:G15)</f>
        <v>853952.87022631301</v>
      </c>
      <c r="H30" s="137">
        <f t="shared" si="107"/>
        <v>854054.09097240143</v>
      </c>
      <c r="I30" s="137">
        <f t="shared" si="107"/>
        <v>854155.32371638797</v>
      </c>
      <c r="J30" s="137">
        <f t="shared" si="107"/>
        <v>854256.56845969462</v>
      </c>
      <c r="K30" s="137">
        <f t="shared" si="107"/>
        <v>854357.82520374365</v>
      </c>
      <c r="L30" s="137">
        <f t="shared" si="107"/>
        <v>854459.09394995787</v>
      </c>
      <c r="M30" s="137">
        <f t="shared" si="107"/>
        <v>854560.37469975953</v>
      </c>
      <c r="N30" s="137">
        <f t="shared" si="107"/>
        <v>854661.66745457135</v>
      </c>
      <c r="O30" s="137">
        <f t="shared" si="107"/>
        <v>854762.97221581661</v>
      </c>
      <c r="P30" s="137">
        <f t="shared" si="107"/>
        <v>854864.28898491827</v>
      </c>
      <c r="Q30" s="137">
        <f t="shared" si="107"/>
        <v>854965.61776329996</v>
      </c>
      <c r="R30" s="137">
        <f t="shared" si="107"/>
        <v>855066.95855238475</v>
      </c>
      <c r="S30" s="137">
        <f t="shared" si="107"/>
        <v>855168.31135359663</v>
      </c>
      <c r="T30" s="137">
        <f t="shared" si="107"/>
        <v>855269.67616835912</v>
      </c>
      <c r="U30" s="137">
        <f t="shared" si="107"/>
        <v>855371.05299809657</v>
      </c>
      <c r="V30" s="137">
        <f t="shared" si="107"/>
        <v>855472.44184423285</v>
      </c>
      <c r="W30" s="137">
        <f t="shared" si="107"/>
        <v>855573.8427081923</v>
      </c>
      <c r="X30" s="137">
        <f t="shared" si="107"/>
        <v>855675.25559139962</v>
      </c>
      <c r="Y30" s="137">
        <f t="shared" si="107"/>
        <v>855776.68049527891</v>
      </c>
      <c r="Z30" s="137">
        <f t="shared" si="107"/>
        <v>855878.11742125615</v>
      </c>
      <c r="AA30" s="137">
        <f t="shared" si="107"/>
        <v>855979.5663707552</v>
      </c>
      <c r="AB30" s="137">
        <f t="shared" si="107"/>
        <v>856081.02734520158</v>
      </c>
      <c r="AC30" s="137">
        <f t="shared" si="107"/>
        <v>856182.50034602091</v>
      </c>
      <c r="AD30" s="137">
        <f t="shared" si="107"/>
        <v>856283.98537463835</v>
      </c>
      <c r="AE30" s="137">
        <f t="shared" si="107"/>
        <v>856385.48243247985</v>
      </c>
      <c r="AF30" s="137">
        <f t="shared" si="107"/>
        <v>856486.99152097106</v>
      </c>
      <c r="AG30" s="137">
        <f t="shared" si="107"/>
        <v>856588.51264153817</v>
      </c>
      <c r="AH30" s="137">
        <f t="shared" si="107"/>
        <v>856690.04579560726</v>
      </c>
      <c r="AI30" s="137">
        <f t="shared" si="107"/>
        <v>856791.59098460479</v>
      </c>
      <c r="AJ30" s="137">
        <f t="shared" si="107"/>
        <v>856893.14820995706</v>
      </c>
      <c r="AK30" s="137">
        <f t="shared" si="107"/>
        <v>856994.71747309098</v>
      </c>
      <c r="AL30" s="137">
        <f t="shared" si="107"/>
        <v>857096.29877543333</v>
      </c>
      <c r="AM30" s="137">
        <f t="shared" si="107"/>
        <v>857197.89211841091</v>
      </c>
      <c r="AN30" s="137">
        <f t="shared" si="107"/>
        <v>857299.4975034513</v>
      </c>
      <c r="AO30" s="137">
        <f t="shared" si="107"/>
        <v>857401.11493198178</v>
      </c>
      <c r="AP30" s="137">
        <f t="shared" si="107"/>
        <v>857502.74440542993</v>
      </c>
      <c r="AQ30" s="137">
        <f t="shared" si="107"/>
        <v>857604.38592522312</v>
      </c>
      <c r="AR30" s="137">
        <f t="shared" si="107"/>
        <v>857706.03949278966</v>
      </c>
      <c r="AS30" s="137">
        <f t="shared" si="107"/>
        <v>857807.70510955737</v>
      </c>
      <c r="AT30" s="137">
        <f t="shared" si="107"/>
        <v>857909.38277695444</v>
      </c>
      <c r="AU30" s="137">
        <f t="shared" si="107"/>
        <v>858011.0724964093</v>
      </c>
      <c r="AV30" s="137">
        <f t="shared" si="107"/>
        <v>858112.77426935069</v>
      </c>
      <c r="AW30" s="137">
        <f t="shared" si="107"/>
        <v>858214.48809720704</v>
      </c>
      <c r="AX30" s="137">
        <f t="shared" si="107"/>
        <v>858316.21398140711</v>
      </c>
      <c r="AY30" s="137">
        <f t="shared" si="107"/>
        <v>858417.95192338061</v>
      </c>
      <c r="AZ30" s="137">
        <f t="shared" si="107"/>
        <v>858519.70192455628</v>
      </c>
      <c r="BA30" s="137">
        <f t="shared" si="107"/>
        <v>858621.46398636338</v>
      </c>
      <c r="BB30" s="137">
        <f t="shared" si="107"/>
        <v>858723.23811023193</v>
      </c>
      <c r="BC30" s="137">
        <f t="shared" si="107"/>
        <v>858825.02429759153</v>
      </c>
      <c r="BD30" s="137">
        <f t="shared" si="107"/>
        <v>858926.82254987198</v>
      </c>
      <c r="BE30" s="137">
        <f t="shared" si="107"/>
        <v>859028.63286850322</v>
      </c>
      <c r="DB30" s="178" t="s">
        <v>118</v>
      </c>
      <c r="DC30" s="178"/>
      <c r="DD30" s="178"/>
      <c r="DE30" s="178"/>
      <c r="DF30" s="109">
        <f>SUM(DF16:DF28)</f>
        <v>2077154.6653645311</v>
      </c>
      <c r="DG30" s="109">
        <f t="shared" ref="DG30:FE30" si="108">SUM(DG16:DG28)</f>
        <v>2077400.874672211</v>
      </c>
      <c r="DH30" s="109">
        <f t="shared" si="108"/>
        <v>2077647.1131635732</v>
      </c>
      <c r="DI30" s="109">
        <f t="shared" si="108"/>
        <v>2077893.3808420778</v>
      </c>
      <c r="DJ30" s="109">
        <f t="shared" si="108"/>
        <v>2263558.7997711925</v>
      </c>
      <c r="DK30" s="109">
        <f t="shared" si="108"/>
        <v>2263827.1039347085</v>
      </c>
      <c r="DL30" s="109">
        <f t="shared" si="108"/>
        <v>2264095.4399008546</v>
      </c>
      <c r="DM30" s="109">
        <f t="shared" si="108"/>
        <v>2264363.8076734012</v>
      </c>
      <c r="DN30" s="109">
        <f t="shared" si="108"/>
        <v>1996244.2210433695</v>
      </c>
      <c r="DO30" s="109">
        <f t="shared" si="108"/>
        <v>1996480.8398738382</v>
      </c>
      <c r="DP30" s="109">
        <f t="shared" si="108"/>
        <v>1996717.4867512123</v>
      </c>
      <c r="DQ30" s="109">
        <f t="shared" si="108"/>
        <v>1996954.1616788153</v>
      </c>
      <c r="DR30" s="109">
        <f t="shared" si="108"/>
        <v>1997190.8646599718</v>
      </c>
      <c r="DS30" s="109">
        <f t="shared" si="108"/>
        <v>2055657.1307064388</v>
      </c>
      <c r="DT30" s="109">
        <f t="shared" si="108"/>
        <v>2055900.7918682278</v>
      </c>
      <c r="DU30" s="109">
        <f t="shared" si="108"/>
        <v>2056144.4819116625</v>
      </c>
      <c r="DV30" s="109">
        <f t="shared" si="108"/>
        <v>2056388.2008401672</v>
      </c>
      <c r="DW30" s="109">
        <f t="shared" si="108"/>
        <v>2034928.6644160403</v>
      </c>
      <c r="DX30" s="109">
        <f t="shared" si="108"/>
        <v>2035169.8685911542</v>
      </c>
      <c r="DY30" s="109">
        <f t="shared" si="108"/>
        <v>2035411.1013566826</v>
      </c>
      <c r="DZ30" s="109">
        <f t="shared" si="108"/>
        <v>2035652.3627160145</v>
      </c>
      <c r="EA30" s="109">
        <f t="shared" si="108"/>
        <v>2118937.4654476093</v>
      </c>
      <c r="EB30" s="109">
        <f t="shared" si="108"/>
        <v>2119188.6273543672</v>
      </c>
      <c r="EC30" s="109">
        <f t="shared" si="108"/>
        <v>2119439.81903185</v>
      </c>
      <c r="ED30" s="109">
        <f t="shared" si="108"/>
        <v>2119691.040483586</v>
      </c>
      <c r="EE30" s="109">
        <f t="shared" si="108"/>
        <v>2119942.2917131041</v>
      </c>
      <c r="EF30" s="109">
        <f t="shared" si="108"/>
        <v>2086293.2213379457</v>
      </c>
      <c r="EG30" s="109">
        <f t="shared" si="108"/>
        <v>2086540.5138569903</v>
      </c>
      <c r="EH30" s="109">
        <f t="shared" si="108"/>
        <v>2086787.8356881125</v>
      </c>
      <c r="EI30" s="109">
        <f t="shared" si="108"/>
        <v>2087035.1868347873</v>
      </c>
      <c r="EJ30" s="109">
        <f t="shared" si="108"/>
        <v>2119513.3793896418</v>
      </c>
      <c r="EK30" s="109">
        <f t="shared" si="108"/>
        <v>2119764.609560634</v>
      </c>
      <c r="EL30" s="109">
        <f t="shared" si="108"/>
        <v>2120015.869510442</v>
      </c>
      <c r="EM30" s="109">
        <f t="shared" si="108"/>
        <v>2120267.1592425965</v>
      </c>
      <c r="EN30" s="109">
        <f t="shared" si="108"/>
        <v>2275954.3674278087</v>
      </c>
      <c r="EO30" s="109">
        <f t="shared" si="108"/>
        <v>2276224.1408628151</v>
      </c>
      <c r="EP30" s="109">
        <f t="shared" si="108"/>
        <v>2276493.9462746079</v>
      </c>
      <c r="EQ30" s="109">
        <f t="shared" si="108"/>
        <v>2276763.7836669763</v>
      </c>
      <c r="ER30" s="109">
        <f t="shared" si="108"/>
        <v>2277033.6530437125</v>
      </c>
      <c r="ES30" s="109">
        <f t="shared" si="108"/>
        <v>2206936.5418625339</v>
      </c>
      <c r="ET30" s="109">
        <f t="shared" si="108"/>
        <v>2207198.1344762789</v>
      </c>
      <c r="EU30" s="109">
        <f t="shared" si="108"/>
        <v>2207459.7580971206</v>
      </c>
      <c r="EV30" s="109">
        <f t="shared" si="108"/>
        <v>2207721.4127287348</v>
      </c>
      <c r="EW30" s="109">
        <f t="shared" si="108"/>
        <v>2176917.4299890897</v>
      </c>
      <c r="EX30" s="109">
        <f t="shared" si="108"/>
        <v>2177175.4643773087</v>
      </c>
      <c r="EY30" s="109">
        <f t="shared" si="108"/>
        <v>2177433.529350861</v>
      </c>
      <c r="EZ30" s="109">
        <f t="shared" si="108"/>
        <v>2177691.6249133721</v>
      </c>
      <c r="FA30" s="109">
        <f t="shared" si="108"/>
        <v>2020979.9106646667</v>
      </c>
      <c r="FB30" s="109">
        <f t="shared" si="108"/>
        <v>2021219.4614660279</v>
      </c>
      <c r="FC30" s="109">
        <f t="shared" si="108"/>
        <v>2021459.040661826</v>
      </c>
      <c r="FD30" s="109">
        <f t="shared" si="108"/>
        <v>2021698.6482554264</v>
      </c>
      <c r="FE30" s="109">
        <f t="shared" si="108"/>
        <v>2021938.2842501951</v>
      </c>
    </row>
    <row r="31" spans="1:161" x14ac:dyDescent="0.25">
      <c r="B31" s="167" t="s">
        <v>252</v>
      </c>
      <c r="C31" s="167"/>
      <c r="D31" s="167"/>
      <c r="E31" s="167"/>
      <c r="F31" s="137">
        <f>SUM(F16:F28)</f>
        <v>2058327.4695889289</v>
      </c>
      <c r="G31" s="137">
        <f t="shared" ref="G31:BE31" si="109">SUM(G16:G28)</f>
        <v>2058571.4472713408</v>
      </c>
      <c r="H31" s="137">
        <f t="shared" si="109"/>
        <v>2058815.4538729154</v>
      </c>
      <c r="I31" s="137">
        <f t="shared" si="109"/>
        <v>2059059.4893970822</v>
      </c>
      <c r="J31" s="137">
        <f t="shared" si="109"/>
        <v>2059303.5538472696</v>
      </c>
      <c r="K31" s="137">
        <f t="shared" si="109"/>
        <v>2059547.6472269052</v>
      </c>
      <c r="L31" s="137">
        <f t="shared" si="109"/>
        <v>2059791.7695394184</v>
      </c>
      <c r="M31" s="137">
        <f t="shared" si="109"/>
        <v>2060035.9207882392</v>
      </c>
      <c r="N31" s="137">
        <f t="shared" si="109"/>
        <v>2060280.1009767971</v>
      </c>
      <c r="O31" s="137">
        <f t="shared" si="109"/>
        <v>2060524.310108522</v>
      </c>
      <c r="P31" s="137">
        <f t="shared" si="109"/>
        <v>2060768.5481868451</v>
      </c>
      <c r="Q31" s="137">
        <f t="shared" si="109"/>
        <v>2061012.8152151979</v>
      </c>
      <c r="R31" s="137">
        <f t="shared" si="109"/>
        <v>2061257.1111970106</v>
      </c>
      <c r="S31" s="137">
        <f t="shared" si="109"/>
        <v>2061501.4361357167</v>
      </c>
      <c r="T31" s="137">
        <f t="shared" si="109"/>
        <v>2061745.790034747</v>
      </c>
      <c r="U31" s="137">
        <f t="shared" si="109"/>
        <v>2061990.1728975351</v>
      </c>
      <c r="V31" s="137">
        <f t="shared" si="109"/>
        <v>2062234.5847275143</v>
      </c>
      <c r="W31" s="137">
        <f t="shared" si="109"/>
        <v>2062479.0255281175</v>
      </c>
      <c r="X31" s="137">
        <f t="shared" si="109"/>
        <v>2062723.4953027796</v>
      </c>
      <c r="Y31" s="137">
        <f t="shared" si="109"/>
        <v>2062967.9940549338</v>
      </c>
      <c r="Z31" s="137">
        <f t="shared" si="109"/>
        <v>2063212.5217880153</v>
      </c>
      <c r="AA31" s="137">
        <f t="shared" si="109"/>
        <v>2063457.0785054595</v>
      </c>
      <c r="AB31" s="137">
        <f t="shared" si="109"/>
        <v>2063701.6642107016</v>
      </c>
      <c r="AC31" s="137">
        <f t="shared" si="109"/>
        <v>2063946.2789071775</v>
      </c>
      <c r="AD31" s="137">
        <f t="shared" si="109"/>
        <v>2064190.9225983245</v>
      </c>
      <c r="AE31" s="137">
        <f t="shared" si="109"/>
        <v>2064435.5952875789</v>
      </c>
      <c r="AF31" s="137">
        <f t="shared" si="109"/>
        <v>2064680.2969783773</v>
      </c>
      <c r="AG31" s="137">
        <f t="shared" si="109"/>
        <v>2064925.0276741579</v>
      </c>
      <c r="AH31" s="137">
        <f t="shared" si="109"/>
        <v>2065169.7873783587</v>
      </c>
      <c r="AI31" s="137">
        <f t="shared" si="109"/>
        <v>2065414.5760944185</v>
      </c>
      <c r="AJ31" s="137">
        <f t="shared" si="109"/>
        <v>2065659.3938257748</v>
      </c>
      <c r="AK31" s="137">
        <f t="shared" si="109"/>
        <v>2065904.2405758682</v>
      </c>
      <c r="AL31" s="137">
        <f t="shared" si="109"/>
        <v>2066149.1163481376</v>
      </c>
      <c r="AM31" s="137">
        <f t="shared" si="109"/>
        <v>2066394.0211460239</v>
      </c>
      <c r="AN31" s="137">
        <f t="shared" si="109"/>
        <v>2066638.9549729663</v>
      </c>
      <c r="AO31" s="137">
        <f t="shared" si="109"/>
        <v>2066883.9178324067</v>
      </c>
      <c r="AP31" s="137">
        <f t="shared" si="109"/>
        <v>2067128.909727786</v>
      </c>
      <c r="AQ31" s="137">
        <f t="shared" si="109"/>
        <v>2067373.9306625458</v>
      </c>
      <c r="AR31" s="137">
        <f t="shared" si="109"/>
        <v>2067618.9806401287</v>
      </c>
      <c r="AS31" s="137">
        <f t="shared" si="109"/>
        <v>2067864.0596639765</v>
      </c>
      <c r="AT31" s="137">
        <f t="shared" si="109"/>
        <v>2068109.1677375322</v>
      </c>
      <c r="AU31" s="137">
        <f t="shared" si="109"/>
        <v>2068354.3048642399</v>
      </c>
      <c r="AV31" s="137">
        <f t="shared" si="109"/>
        <v>2068599.4710475425</v>
      </c>
      <c r="AW31" s="137">
        <f t="shared" si="109"/>
        <v>2068844.6662908848</v>
      </c>
      <c r="AX31" s="137">
        <f t="shared" si="109"/>
        <v>2069089.8905977102</v>
      </c>
      <c r="AY31" s="137">
        <f t="shared" si="109"/>
        <v>2069335.1439714653</v>
      </c>
      <c r="AZ31" s="137">
        <f t="shared" si="109"/>
        <v>2069580.4264155938</v>
      </c>
      <c r="BA31" s="137">
        <f t="shared" si="109"/>
        <v>2069825.7379335426</v>
      </c>
      <c r="BB31" s="137">
        <f t="shared" si="109"/>
        <v>2070071.0785287577</v>
      </c>
      <c r="BC31" s="137">
        <f t="shared" si="109"/>
        <v>2070316.4482046852</v>
      </c>
      <c r="BD31" s="137">
        <f t="shared" si="109"/>
        <v>2070561.8469647726</v>
      </c>
      <c r="BE31" s="137">
        <f t="shared" si="109"/>
        <v>2070807.2748124669</v>
      </c>
    </row>
    <row r="32" spans="1:161" x14ac:dyDescent="0.25">
      <c r="F32" s="72">
        <f>SUM(F30:F31)</f>
        <v>2912179.1310656294</v>
      </c>
      <c r="G32" s="72">
        <f t="shared" ref="G32:BE32" si="110">SUM(G30:G31)</f>
        <v>2912524.3174976539</v>
      </c>
      <c r="H32" s="72">
        <f t="shared" si="110"/>
        <v>2912869.5448453166</v>
      </c>
      <c r="I32" s="72">
        <f t="shared" si="110"/>
        <v>2913214.8131134701</v>
      </c>
      <c r="J32" s="72">
        <f t="shared" si="110"/>
        <v>2913560.1223069644</v>
      </c>
      <c r="K32" s="72">
        <f t="shared" si="110"/>
        <v>2913905.4724306487</v>
      </c>
      <c r="L32" s="72">
        <f t="shared" si="110"/>
        <v>2914250.8634893764</v>
      </c>
      <c r="M32" s="72">
        <f t="shared" si="110"/>
        <v>2914596.295487999</v>
      </c>
      <c r="N32" s="72">
        <f t="shared" si="110"/>
        <v>2914941.7684313683</v>
      </c>
      <c r="O32" s="72">
        <f t="shared" si="110"/>
        <v>2915287.2823243383</v>
      </c>
      <c r="P32" s="72">
        <f t="shared" si="110"/>
        <v>2915632.8371717632</v>
      </c>
      <c r="Q32" s="72">
        <f t="shared" si="110"/>
        <v>2915978.4329784978</v>
      </c>
      <c r="R32" s="72">
        <f t="shared" si="110"/>
        <v>2916324.0697493954</v>
      </c>
      <c r="S32" s="72">
        <f t="shared" si="110"/>
        <v>2916669.7474893136</v>
      </c>
      <c r="T32" s="72">
        <f t="shared" si="110"/>
        <v>2917015.4662031061</v>
      </c>
      <c r="U32" s="72">
        <f t="shared" si="110"/>
        <v>2917361.2258956316</v>
      </c>
      <c r="V32" s="72">
        <f t="shared" si="110"/>
        <v>2917707.0265717469</v>
      </c>
      <c r="W32" s="72">
        <f t="shared" si="110"/>
        <v>2918052.8682363098</v>
      </c>
      <c r="X32" s="72">
        <f t="shared" si="110"/>
        <v>2918398.7508941791</v>
      </c>
      <c r="Y32" s="72">
        <f t="shared" si="110"/>
        <v>2918744.6745502129</v>
      </c>
      <c r="Z32" s="72">
        <f t="shared" si="110"/>
        <v>2919090.6392092714</v>
      </c>
      <c r="AA32" s="72">
        <f t="shared" si="110"/>
        <v>2919436.6448762147</v>
      </c>
      <c r="AB32" s="72">
        <f t="shared" si="110"/>
        <v>2919782.6915559033</v>
      </c>
      <c r="AC32" s="72">
        <f t="shared" si="110"/>
        <v>2920128.7792531983</v>
      </c>
      <c r="AD32" s="72">
        <f t="shared" si="110"/>
        <v>2920474.9079729626</v>
      </c>
      <c r="AE32" s="72">
        <f t="shared" si="110"/>
        <v>2920821.0777200586</v>
      </c>
      <c r="AF32" s="72">
        <f t="shared" si="110"/>
        <v>2921167.2884993483</v>
      </c>
      <c r="AG32" s="72">
        <f t="shared" si="110"/>
        <v>2921513.540315696</v>
      </c>
      <c r="AH32" s="72">
        <f t="shared" si="110"/>
        <v>2921859.833173966</v>
      </c>
      <c r="AI32" s="72">
        <f t="shared" si="110"/>
        <v>2922206.1670790231</v>
      </c>
      <c r="AJ32" s="72">
        <f t="shared" si="110"/>
        <v>2922552.542035732</v>
      </c>
      <c r="AK32" s="72">
        <f t="shared" si="110"/>
        <v>2922898.9580489593</v>
      </c>
      <c r="AL32" s="72">
        <f t="shared" si="110"/>
        <v>2923245.4151235707</v>
      </c>
      <c r="AM32" s="72">
        <f t="shared" si="110"/>
        <v>2923591.9132644348</v>
      </c>
      <c r="AN32" s="72">
        <f t="shared" si="110"/>
        <v>2923938.4524764176</v>
      </c>
      <c r="AO32" s="72">
        <f t="shared" si="110"/>
        <v>2924285.0327643882</v>
      </c>
      <c r="AP32" s="72">
        <f t="shared" si="110"/>
        <v>2924631.654133216</v>
      </c>
      <c r="AQ32" s="72">
        <f t="shared" si="110"/>
        <v>2924978.316587769</v>
      </c>
      <c r="AR32" s="72">
        <f t="shared" si="110"/>
        <v>2925325.0201329184</v>
      </c>
      <c r="AS32" s="72">
        <f t="shared" si="110"/>
        <v>2925671.7647735337</v>
      </c>
      <c r="AT32" s="72">
        <f t="shared" si="110"/>
        <v>2926018.5505144866</v>
      </c>
      <c r="AU32" s="72">
        <f t="shared" si="110"/>
        <v>2926365.3773606494</v>
      </c>
      <c r="AV32" s="72">
        <f t="shared" si="110"/>
        <v>2926712.2453168933</v>
      </c>
      <c r="AW32" s="72">
        <f t="shared" si="110"/>
        <v>2927059.154388092</v>
      </c>
      <c r="AX32" s="72">
        <f t="shared" si="110"/>
        <v>2927406.1045791171</v>
      </c>
      <c r="AY32" s="72">
        <f t="shared" si="110"/>
        <v>2927753.0958948461</v>
      </c>
      <c r="AZ32" s="72">
        <f t="shared" si="110"/>
        <v>2928100.1283401502</v>
      </c>
      <c r="BA32" s="72">
        <f t="shared" si="110"/>
        <v>2928447.2019199058</v>
      </c>
      <c r="BB32" s="72">
        <f t="shared" si="110"/>
        <v>2928794.3166389894</v>
      </c>
      <c r="BC32" s="72">
        <f t="shared" si="110"/>
        <v>2929141.4725022768</v>
      </c>
      <c r="BD32" s="72">
        <f t="shared" si="110"/>
        <v>2929488.6695146444</v>
      </c>
      <c r="BE32" s="72">
        <f t="shared" si="110"/>
        <v>2929835.9076809702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E32"/>
  <sheetViews>
    <sheetView topLeftCell="A34"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2040</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2040</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2039</v>
      </c>
      <c r="C3" s="97">
        <v>2040</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'!W4</f>
        <v>279151.11686981283</v>
      </c>
      <c r="C4" s="12">
        <f>'Urb proj of all 25 ARs '!X4</f>
        <v>280777.40116396366</v>
      </c>
      <c r="D4" s="100">
        <f>(C4-B4)/B4</f>
        <v>5.8258204817044487E-3</v>
      </c>
      <c r="E4" s="101">
        <f>((1+D4)^(1/52))-1</f>
        <v>1.1171616310745591E-4</v>
      </c>
      <c r="F4" s="69">
        <f>B4*(1+E4)</f>
        <v>279182.3025615167</v>
      </c>
      <c r="G4" s="69">
        <f>F4*(1+E4)</f>
        <v>279213.49173716636</v>
      </c>
      <c r="H4" s="69">
        <f>G4*(1+E4)</f>
        <v>279244.68439715105</v>
      </c>
      <c r="I4" s="69">
        <f>H4*(1+$E$4)</f>
        <v>279275.88054186007</v>
      </c>
      <c r="J4" s="69">
        <f>I4*(1+$E$4)</f>
        <v>279307.08017168264</v>
      </c>
      <c r="K4" s="69">
        <f t="shared" ref="K4:BE4" si="5">J4*(1+$E$4)</f>
        <v>279338.28328700818</v>
      </c>
      <c r="L4" s="69">
        <f t="shared" si="5"/>
        <v>279369.48988822603</v>
      </c>
      <c r="M4" s="69">
        <f t="shared" si="5"/>
        <v>279400.69997572561</v>
      </c>
      <c r="N4" s="69">
        <f t="shared" si="5"/>
        <v>279431.91354989645</v>
      </c>
      <c r="O4" s="69">
        <f t="shared" si="5"/>
        <v>279463.130611128</v>
      </c>
      <c r="P4" s="69">
        <f t="shared" si="5"/>
        <v>279494.35115980986</v>
      </c>
      <c r="Q4" s="69">
        <f t="shared" si="5"/>
        <v>279525.57519633166</v>
      </c>
      <c r="R4" s="69">
        <f t="shared" si="5"/>
        <v>279556.80272108299</v>
      </c>
      <c r="S4" s="69">
        <f t="shared" si="5"/>
        <v>279588.03373445355</v>
      </c>
      <c r="T4" s="69">
        <f t="shared" si="5"/>
        <v>279619.2682368331</v>
      </c>
      <c r="U4" s="69">
        <f t="shared" si="5"/>
        <v>279650.50622861146</v>
      </c>
      <c r="V4" s="69">
        <f t="shared" si="5"/>
        <v>279681.74771017837</v>
      </c>
      <c r="W4" s="69">
        <f t="shared" si="5"/>
        <v>279712.99268192373</v>
      </c>
      <c r="X4" s="69">
        <f t="shared" si="5"/>
        <v>279744.24114423746</v>
      </c>
      <c r="Y4" s="69">
        <f t="shared" si="5"/>
        <v>279775.49309750949</v>
      </c>
      <c r="Z4" s="69">
        <f t="shared" si="5"/>
        <v>279806.74854212982</v>
      </c>
      <c r="AA4" s="69">
        <f t="shared" si="5"/>
        <v>279838.00747848849</v>
      </c>
      <c r="AB4" s="69">
        <f t="shared" si="5"/>
        <v>279869.26990697562</v>
      </c>
      <c r="AC4" s="69">
        <f t="shared" si="5"/>
        <v>279900.53582798131</v>
      </c>
      <c r="AD4" s="69">
        <f t="shared" si="5"/>
        <v>279931.80524189572</v>
      </c>
      <c r="AE4" s="69">
        <f t="shared" si="5"/>
        <v>279963.07814910909</v>
      </c>
      <c r="AF4" s="69">
        <f t="shared" si="5"/>
        <v>279994.35455001169</v>
      </c>
      <c r="AG4" s="69">
        <f t="shared" si="5"/>
        <v>280025.63444499375</v>
      </c>
      <c r="AH4" s="69">
        <f t="shared" si="5"/>
        <v>280056.91783444566</v>
      </c>
      <c r="AI4" s="69">
        <f t="shared" si="5"/>
        <v>280088.20471875783</v>
      </c>
      <c r="AJ4" s="69">
        <f t="shared" si="5"/>
        <v>280119.49509832065</v>
      </c>
      <c r="AK4" s="69">
        <f t="shared" si="5"/>
        <v>280150.78897352464</v>
      </c>
      <c r="AL4" s="69">
        <f t="shared" si="5"/>
        <v>280182.08634476032</v>
      </c>
      <c r="AM4" s="69">
        <f t="shared" si="5"/>
        <v>280213.38721241819</v>
      </c>
      <c r="AN4" s="69">
        <f t="shared" si="5"/>
        <v>280244.6915768889</v>
      </c>
      <c r="AO4" s="69">
        <f t="shared" si="5"/>
        <v>280275.99943856313</v>
      </c>
      <c r="AP4" s="69">
        <f t="shared" si="5"/>
        <v>280307.31079783151</v>
      </c>
      <c r="AQ4" s="69">
        <f t="shared" si="5"/>
        <v>280338.62565508479</v>
      </c>
      <c r="AR4" s="69">
        <f t="shared" si="5"/>
        <v>280369.94401071378</v>
      </c>
      <c r="AS4" s="69">
        <f t="shared" si="5"/>
        <v>280401.26586510928</v>
      </c>
      <c r="AT4" s="69">
        <f t="shared" si="5"/>
        <v>280432.59121866222</v>
      </c>
      <c r="AU4" s="69">
        <f t="shared" si="5"/>
        <v>280463.92007176345</v>
      </c>
      <c r="AV4" s="69">
        <f t="shared" si="5"/>
        <v>280495.25242480397</v>
      </c>
      <c r="AW4" s="69">
        <f t="shared" si="5"/>
        <v>280526.58827817475</v>
      </c>
      <c r="AX4" s="69">
        <f t="shared" si="5"/>
        <v>280557.92763226683</v>
      </c>
      <c r="AY4" s="69">
        <f t="shared" si="5"/>
        <v>280589.27048747131</v>
      </c>
      <c r="AZ4" s="69">
        <f t="shared" si="5"/>
        <v>280620.61684417928</v>
      </c>
      <c r="BA4" s="69">
        <f t="shared" si="5"/>
        <v>280651.96670278197</v>
      </c>
      <c r="BB4" s="69">
        <f t="shared" si="5"/>
        <v>280683.32006367057</v>
      </c>
      <c r="BC4" s="69">
        <f t="shared" si="5"/>
        <v>280714.67692723637</v>
      </c>
      <c r="BD4" s="69">
        <f t="shared" si="5"/>
        <v>280746.03729387064</v>
      </c>
      <c r="BE4" s="69">
        <f t="shared" si="5"/>
        <v>280777.40116396477</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468074.42091822694</v>
      </c>
      <c r="DG4" s="108">
        <f t="shared" ref="DG4:DV5" si="6">G4*BG4</f>
        <v>468126.71239658061</v>
      </c>
      <c r="DH4" s="108">
        <f t="shared" si="6"/>
        <v>468179.00971673767</v>
      </c>
      <c r="DI4" s="108">
        <f t="shared" si="6"/>
        <v>468231.31287935068</v>
      </c>
      <c r="DJ4" s="108">
        <f t="shared" si="6"/>
        <v>536677.08180672314</v>
      </c>
      <c r="DK4" s="108">
        <f t="shared" si="6"/>
        <v>536737.03731113032</v>
      </c>
      <c r="DL4" s="108">
        <f t="shared" si="6"/>
        <v>536796.99951353646</v>
      </c>
      <c r="DM4" s="108">
        <f t="shared" si="6"/>
        <v>536856.96841468965</v>
      </c>
      <c r="DN4" s="108">
        <f t="shared" si="6"/>
        <v>476796.57045322121</v>
      </c>
      <c r="DO4" s="108">
        <f t="shared" si="6"/>
        <v>476849.83633665502</v>
      </c>
      <c r="DP4" s="108">
        <f t="shared" si="6"/>
        <v>476903.10817074892</v>
      </c>
      <c r="DQ4" s="108">
        <f t="shared" si="6"/>
        <v>476956.38595616783</v>
      </c>
      <c r="DR4" s="108">
        <f t="shared" si="6"/>
        <v>477009.6696935764</v>
      </c>
      <c r="DS4" s="108">
        <f t="shared" si="6"/>
        <v>492902.47408458998</v>
      </c>
      <c r="DT4" s="108">
        <f t="shared" si="6"/>
        <v>492957.53925778082</v>
      </c>
      <c r="DU4" s="108">
        <f t="shared" si="6"/>
        <v>493012.61058264162</v>
      </c>
      <c r="DV4" s="108">
        <f t="shared" si="6"/>
        <v>493067.6880598595</v>
      </c>
      <c r="DW4" s="108">
        <f t="shared" ref="DW4:EL5" si="7">W4*BW4</f>
        <v>497794.38187011867</v>
      </c>
      <c r="DX4" s="108">
        <f t="shared" si="7"/>
        <v>497849.99354847759</v>
      </c>
      <c r="DY4" s="108">
        <f t="shared" si="7"/>
        <v>497905.6114395599</v>
      </c>
      <c r="DZ4" s="108">
        <f t="shared" si="7"/>
        <v>497961.2355440596</v>
      </c>
      <c r="EA4" s="108">
        <f t="shared" si="7"/>
        <v>512044.69049097772</v>
      </c>
      <c r="EB4" s="108">
        <f t="shared" si="7"/>
        <v>512101.8941591389</v>
      </c>
      <c r="EC4" s="108">
        <f t="shared" si="7"/>
        <v>512159.10421787441</v>
      </c>
      <c r="ED4" s="108">
        <f t="shared" si="7"/>
        <v>512216.32066789817</v>
      </c>
      <c r="EE4" s="108">
        <f t="shared" si="7"/>
        <v>512273.5435099242</v>
      </c>
      <c r="EF4" s="108">
        <f t="shared" si="7"/>
        <v>514897.01931160456</v>
      </c>
      <c r="EG4" s="108">
        <f t="shared" si="7"/>
        <v>514954.5416309975</v>
      </c>
      <c r="EH4" s="108">
        <f t="shared" si="7"/>
        <v>515012.07037656324</v>
      </c>
      <c r="EI4" s="108">
        <f t="shared" si="7"/>
        <v>515069.60554901976</v>
      </c>
      <c r="EJ4" s="108">
        <f t="shared" si="7"/>
        <v>538529.31780192547</v>
      </c>
      <c r="EK4" s="108">
        <f t="shared" si="7"/>
        <v>538589.48023103119</v>
      </c>
      <c r="EL4" s="108">
        <f t="shared" si="7"/>
        <v>538649.6493812527</v>
      </c>
      <c r="EM4" s="108">
        <f t="shared" ref="EM4:FB5" si="8">AM4*CM4</f>
        <v>538709.82525334076</v>
      </c>
      <c r="EN4" s="108">
        <f t="shared" si="8"/>
        <v>580811.41169907094</v>
      </c>
      <c r="EO4" s="108">
        <f t="shared" si="8"/>
        <v>580876.29772147513</v>
      </c>
      <c r="EP4" s="108">
        <f t="shared" si="8"/>
        <v>580941.19099269656</v>
      </c>
      <c r="EQ4" s="108">
        <f t="shared" si="8"/>
        <v>581006.09151354537</v>
      </c>
      <c r="ER4" s="108">
        <f t="shared" si="8"/>
        <v>581070.99928483122</v>
      </c>
      <c r="ES4" s="108">
        <f t="shared" si="8"/>
        <v>553814.62164815015</v>
      </c>
      <c r="ET4" s="108">
        <f t="shared" si="8"/>
        <v>553876.49169275351</v>
      </c>
      <c r="EU4" s="108">
        <f t="shared" si="8"/>
        <v>553938.36864924082</v>
      </c>
      <c r="EV4" s="108">
        <f t="shared" si="8"/>
        <v>554000.25251838437</v>
      </c>
      <c r="EW4" s="108">
        <f t="shared" si="8"/>
        <v>548216.3896439299</v>
      </c>
      <c r="EX4" s="108">
        <f t="shared" si="8"/>
        <v>548277.63427553361</v>
      </c>
      <c r="EY4" s="108">
        <f t="shared" si="8"/>
        <v>548338.88574915251</v>
      </c>
      <c r="EZ4" s="108">
        <f t="shared" si="8"/>
        <v>548400.14406555111</v>
      </c>
      <c r="FA4" s="108">
        <f t="shared" si="8"/>
        <v>480250.43713516172</v>
      </c>
      <c r="FB4" s="108">
        <f t="shared" si="8"/>
        <v>480304.08887132915</v>
      </c>
      <c r="FC4" s="108">
        <f t="shared" ref="FC4:FE5" si="9">BC4*DC4</f>
        <v>480357.74660126271</v>
      </c>
      <c r="FD4" s="108">
        <f t="shared" si="9"/>
        <v>480411.41032563196</v>
      </c>
      <c r="FE4" s="108">
        <f t="shared" si="9"/>
        <v>480465.08004510665</v>
      </c>
    </row>
    <row r="5" spans="1:161" ht="15.75" x14ac:dyDescent="0.25">
      <c r="A5" s="47" t="s">
        <v>169</v>
      </c>
      <c r="B5" s="12">
        <f>'Urb proj of all 25 ARs '!W5</f>
        <v>40690.172194307583</v>
      </c>
      <c r="C5" s="12">
        <f>'Urb proj of all 25 ARs '!X5</f>
        <v>40927.225832881253</v>
      </c>
      <c r="D5" s="100">
        <f t="shared" ref="D5:D28" si="10">(C5-B5)/B5</f>
        <v>5.8258204817042648E-3</v>
      </c>
      <c r="E5" s="101">
        <f t="shared" ref="E5:E28" si="11">((1+D5)^(1/52))-1</f>
        <v>1.1171616310745591E-4</v>
      </c>
      <c r="F5" s="69">
        <f t="shared" ref="F5:F28" si="12">B5*(1+E5)</f>
        <v>40694.717944221309</v>
      </c>
      <c r="G5" s="69">
        <f t="shared" ref="G5:G28" si="13">F5*(1+E5)</f>
        <v>40699.264201968777</v>
      </c>
      <c r="H5" s="69">
        <f>G5*(1+$E$5)</f>
        <v>40703.810967606718</v>
      </c>
      <c r="I5" s="69">
        <f t="shared" ref="I5:BE5" si="14">H5*(1+$E$5)</f>
        <v>40708.358241191869</v>
      </c>
      <c r="J5" s="69">
        <f t="shared" si="14"/>
        <v>40712.906022780975</v>
      </c>
      <c r="K5" s="69">
        <f t="shared" si="14"/>
        <v>40717.454312430797</v>
      </c>
      <c r="L5" s="69">
        <f t="shared" si="14"/>
        <v>40722.003110198086</v>
      </c>
      <c r="M5" s="69">
        <f t="shared" si="14"/>
        <v>40726.55241613961</v>
      </c>
      <c r="N5" s="69">
        <f t="shared" si="14"/>
        <v>40731.102230312135</v>
      </c>
      <c r="O5" s="69">
        <f t="shared" si="14"/>
        <v>40735.652552772444</v>
      </c>
      <c r="P5" s="69">
        <f t="shared" si="14"/>
        <v>40740.203383577318</v>
      </c>
      <c r="Q5" s="69">
        <f t="shared" si="14"/>
        <v>40744.754722783546</v>
      </c>
      <c r="R5" s="69">
        <f t="shared" si="14"/>
        <v>40749.30657044793</v>
      </c>
      <c r="S5" s="69">
        <f t="shared" si="14"/>
        <v>40753.858926627268</v>
      </c>
      <c r="T5" s="69">
        <f t="shared" si="14"/>
        <v>40758.41179137837</v>
      </c>
      <c r="U5" s="69">
        <f t="shared" si="14"/>
        <v>40762.965164758054</v>
      </c>
      <c r="V5" s="69">
        <f t="shared" si="14"/>
        <v>40767.519046823145</v>
      </c>
      <c r="W5" s="69">
        <f t="shared" si="14"/>
        <v>40772.073437630468</v>
      </c>
      <c r="X5" s="69">
        <f t="shared" si="14"/>
        <v>40776.628337236856</v>
      </c>
      <c r="Y5" s="69">
        <f t="shared" si="14"/>
        <v>40781.183745699149</v>
      </c>
      <c r="Z5" s="69">
        <f t="shared" si="14"/>
        <v>40785.739663074201</v>
      </c>
      <c r="AA5" s="69">
        <f t="shared" si="14"/>
        <v>40790.296089418858</v>
      </c>
      <c r="AB5" s="69">
        <f t="shared" si="14"/>
        <v>40794.853024789983</v>
      </c>
      <c r="AC5" s="69">
        <f t="shared" si="14"/>
        <v>40799.410469244445</v>
      </c>
      <c r="AD5" s="69">
        <f t="shared" si="14"/>
        <v>40803.968422839112</v>
      </c>
      <c r="AE5" s="69">
        <f t="shared" si="14"/>
        <v>40808.526885630868</v>
      </c>
      <c r="AF5" s="69">
        <f t="shared" si="14"/>
        <v>40813.085857676597</v>
      </c>
      <c r="AG5" s="69">
        <f t="shared" si="14"/>
        <v>40817.645339033188</v>
      </c>
      <c r="AH5" s="69">
        <f t="shared" si="14"/>
        <v>40822.205329757548</v>
      </c>
      <c r="AI5" s="69">
        <f t="shared" si="14"/>
        <v>40826.765829906573</v>
      </c>
      <c r="AJ5" s="69">
        <f t="shared" si="14"/>
        <v>40831.326839537178</v>
      </c>
      <c r="AK5" s="69">
        <f t="shared" si="14"/>
        <v>40835.888358706281</v>
      </c>
      <c r="AL5" s="69">
        <f t="shared" si="14"/>
        <v>40840.450387470803</v>
      </c>
      <c r="AM5" s="69">
        <f t="shared" si="14"/>
        <v>40845.01292588767</v>
      </c>
      <c r="AN5" s="69">
        <f t="shared" si="14"/>
        <v>40849.575974013824</v>
      </c>
      <c r="AO5" s="69">
        <f t="shared" si="14"/>
        <v>40854.139531906207</v>
      </c>
      <c r="AP5" s="69">
        <f t="shared" si="14"/>
        <v>40858.703599621767</v>
      </c>
      <c r="AQ5" s="69">
        <f t="shared" si="14"/>
        <v>40863.268177217462</v>
      </c>
      <c r="AR5" s="69">
        <f t="shared" si="14"/>
        <v>40867.833264750254</v>
      </c>
      <c r="AS5" s="69">
        <f t="shared" si="14"/>
        <v>40872.398862277107</v>
      </c>
      <c r="AT5" s="69">
        <f t="shared" si="14"/>
        <v>40876.964969854998</v>
      </c>
      <c r="AU5" s="69">
        <f t="shared" si="14"/>
        <v>40881.531587540907</v>
      </c>
      <c r="AV5" s="69">
        <f t="shared" si="14"/>
        <v>40886.098715391825</v>
      </c>
      <c r="AW5" s="69">
        <f t="shared" si="14"/>
        <v>40890.666353464738</v>
      </c>
      <c r="AX5" s="69">
        <f t="shared" si="14"/>
        <v>40895.234501816652</v>
      </c>
      <c r="AY5" s="69">
        <f t="shared" si="14"/>
        <v>40899.803160504576</v>
      </c>
      <c r="AZ5" s="69">
        <f t="shared" si="14"/>
        <v>40904.372329585516</v>
      </c>
      <c r="BA5" s="69">
        <f t="shared" si="14"/>
        <v>40908.942009116494</v>
      </c>
      <c r="BB5" s="69">
        <f t="shared" si="14"/>
        <v>40913.512199154538</v>
      </c>
      <c r="BC5" s="69">
        <f t="shared" si="14"/>
        <v>40918.082899756679</v>
      </c>
      <c r="BD5" s="69">
        <f t="shared" si="14"/>
        <v>40922.654110979951</v>
      </c>
      <c r="BE5" s="69">
        <f t="shared" si="14"/>
        <v>40927.225832881406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46582.775162003294</v>
      </c>
      <c r="DG5" s="108">
        <f t="shared" si="6"/>
        <v>46587.97921091129</v>
      </c>
      <c r="DH5" s="108">
        <f t="shared" si="6"/>
        <v>46593.183841195663</v>
      </c>
      <c r="DI5" s="108">
        <f t="shared" si="6"/>
        <v>46598.38905292136</v>
      </c>
      <c r="DJ5" s="108">
        <f t="shared" si="6"/>
        <v>48807.020733062862</v>
      </c>
      <c r="DK5" s="108">
        <f t="shared" si="6"/>
        <v>48812.473266151865</v>
      </c>
      <c r="DL5" s="108">
        <f t="shared" si="6"/>
        <v>48817.926408376945</v>
      </c>
      <c r="DM5" s="108">
        <f t="shared" si="6"/>
        <v>48823.380159806155</v>
      </c>
      <c r="DN5" s="108">
        <f t="shared" si="6"/>
        <v>44904.685333052308</v>
      </c>
      <c r="DO5" s="108">
        <f t="shared" si="6"/>
        <v>44909.701912203265</v>
      </c>
      <c r="DP5" s="108">
        <f t="shared" si="6"/>
        <v>44914.719051787193</v>
      </c>
      <c r="DQ5" s="108">
        <f t="shared" si="6"/>
        <v>44919.736751866702</v>
      </c>
      <c r="DR5" s="108">
        <f t="shared" si="6"/>
        <v>44924.755012504422</v>
      </c>
      <c r="DS5" s="108">
        <f t="shared" si="6"/>
        <v>47164.372162654116</v>
      </c>
      <c r="DT5" s="108">
        <f t="shared" si="6"/>
        <v>47169.641185347493</v>
      </c>
      <c r="DU5" s="108">
        <f t="shared" si="6"/>
        <v>47174.910796675875</v>
      </c>
      <c r="DV5" s="108">
        <f t="shared" si="6"/>
        <v>47180.180996705014</v>
      </c>
      <c r="DW5" s="108">
        <f t="shared" si="7"/>
        <v>46324.352545301939</v>
      </c>
      <c r="DX5" s="108">
        <f t="shared" si="7"/>
        <v>46329.52772422674</v>
      </c>
      <c r="DY5" s="108">
        <f t="shared" si="7"/>
        <v>46334.703481302669</v>
      </c>
      <c r="DZ5" s="108">
        <f t="shared" si="7"/>
        <v>46339.879816594323</v>
      </c>
      <c r="EA5" s="108">
        <f t="shared" si="7"/>
        <v>48150.38022384412</v>
      </c>
      <c r="EB5" s="108">
        <f t="shared" si="7"/>
        <v>48155.75939957489</v>
      </c>
      <c r="EC5" s="108">
        <f t="shared" si="7"/>
        <v>48161.139176246535</v>
      </c>
      <c r="ED5" s="108">
        <f t="shared" si="7"/>
        <v>48166.519553926191</v>
      </c>
      <c r="EE5" s="108">
        <f t="shared" si="7"/>
        <v>48171.900532680993</v>
      </c>
      <c r="EF5" s="108">
        <f t="shared" si="7"/>
        <v>52768.787991778023</v>
      </c>
      <c r="EG5" s="108">
        <f t="shared" si="7"/>
        <v>52774.683118304296</v>
      </c>
      <c r="EH5" s="108">
        <f t="shared" si="7"/>
        <v>52780.578903411486</v>
      </c>
      <c r="EI5" s="108">
        <f t="shared" si="7"/>
        <v>52786.475347173167</v>
      </c>
      <c r="EJ5" s="108">
        <f t="shared" si="7"/>
        <v>49407.969487577611</v>
      </c>
      <c r="EK5" s="108">
        <f t="shared" si="7"/>
        <v>49413.489156355696</v>
      </c>
      <c r="EL5" s="108">
        <f t="shared" si="7"/>
        <v>49419.009441770002</v>
      </c>
      <c r="EM5" s="108">
        <f t="shared" si="8"/>
        <v>49424.530343889404</v>
      </c>
      <c r="EN5" s="108">
        <f t="shared" si="8"/>
        <v>54498.449844204522</v>
      </c>
      <c r="EO5" s="108">
        <f t="shared" si="8"/>
        <v>54504.538201916417</v>
      </c>
      <c r="EP5" s="108">
        <f t="shared" si="8"/>
        <v>54510.627239796282</v>
      </c>
      <c r="EQ5" s="108">
        <f t="shared" si="8"/>
        <v>54516.716957920093</v>
      </c>
      <c r="ER5" s="108">
        <f t="shared" si="8"/>
        <v>54522.807356363846</v>
      </c>
      <c r="ES5" s="108">
        <f t="shared" si="8"/>
        <v>50534.587905733708</v>
      </c>
      <c r="ET5" s="108">
        <f t="shared" si="8"/>
        <v>50540.233435998751</v>
      </c>
      <c r="EU5" s="108">
        <f t="shared" si="8"/>
        <v>50545.879596960775</v>
      </c>
      <c r="EV5" s="108">
        <f t="shared" si="8"/>
        <v>50551.526388690239</v>
      </c>
      <c r="EW5" s="108">
        <f t="shared" si="8"/>
        <v>50106.235687565386</v>
      </c>
      <c r="EX5" s="108">
        <f t="shared" si="8"/>
        <v>50111.833363964157</v>
      </c>
      <c r="EY5" s="108">
        <f t="shared" si="8"/>
        <v>50117.431665713862</v>
      </c>
      <c r="EZ5" s="108">
        <f t="shared" si="8"/>
        <v>50123.030592884352</v>
      </c>
      <c r="FA5" s="108">
        <f t="shared" si="8"/>
        <v>44830.472243458978</v>
      </c>
      <c r="FB5" s="108">
        <f t="shared" si="8"/>
        <v>44835.480531808309</v>
      </c>
      <c r="FC5" s="108">
        <f t="shared" si="9"/>
        <v>44840.489379664403</v>
      </c>
      <c r="FD5" s="108">
        <f t="shared" si="9"/>
        <v>44845.49878708976</v>
      </c>
      <c r="FE5" s="108">
        <f t="shared" si="9"/>
        <v>44850.508754146897</v>
      </c>
    </row>
    <row r="6" spans="1:161" ht="15.75" x14ac:dyDescent="0.25">
      <c r="A6" s="47" t="s">
        <v>171</v>
      </c>
      <c r="B6" s="12">
        <f>'Urb proj of all 25 ARs '!W6</f>
        <v>68140.099571843195</v>
      </c>
      <c r="C6" s="12">
        <f>'Urb proj of all 25 ARs '!X6</f>
        <v>68537.071559554213</v>
      </c>
      <c r="D6" s="100">
        <f t="shared" si="10"/>
        <v>5.8258204817043559E-3</v>
      </c>
      <c r="E6" s="101">
        <f t="shared" si="11"/>
        <v>1.1171616310745591E-4</v>
      </c>
      <c r="F6" s="69">
        <f t="shared" si="12"/>
        <v>68147.711922321119</v>
      </c>
      <c r="G6" s="69">
        <f t="shared" ref="G6:G15" si="16">F6*(1+E6)</f>
        <v>68155.325123221628</v>
      </c>
      <c r="H6" s="69">
        <f t="shared" ref="H6:AM6" si="17">G6*(1+$E$6)</f>
        <v>68162.93917463973</v>
      </c>
      <c r="I6" s="69">
        <f t="shared" si="17"/>
        <v>68170.554076670451</v>
      </c>
      <c r="J6" s="69">
        <f t="shared" si="17"/>
        <v>68178.169829408813</v>
      </c>
      <c r="K6" s="69">
        <f t="shared" si="17"/>
        <v>68185.786432949841</v>
      </c>
      <c r="L6" s="69">
        <f t="shared" si="17"/>
        <v>68193.403887388587</v>
      </c>
      <c r="M6" s="69">
        <f t="shared" si="17"/>
        <v>68201.022192820121</v>
      </c>
      <c r="N6" s="69">
        <f t="shared" si="17"/>
        <v>68208.641349339508</v>
      </c>
      <c r="O6" s="69">
        <f t="shared" si="17"/>
        <v>68216.261357041833</v>
      </c>
      <c r="P6" s="69">
        <f t="shared" si="17"/>
        <v>68223.882216022175</v>
      </c>
      <c r="Q6" s="69">
        <f t="shared" si="17"/>
        <v>68231.503926375648</v>
      </c>
      <c r="R6" s="69">
        <f t="shared" si="17"/>
        <v>68239.126488197347</v>
      </c>
      <c r="S6" s="69">
        <f t="shared" si="17"/>
        <v>68246.749901582414</v>
      </c>
      <c r="T6" s="69">
        <f t="shared" si="17"/>
        <v>68254.374166625974</v>
      </c>
      <c r="U6" s="69">
        <f t="shared" si="17"/>
        <v>68261.999283423167</v>
      </c>
      <c r="V6" s="69">
        <f t="shared" si="17"/>
        <v>68269.625252069149</v>
      </c>
      <c r="W6" s="69">
        <f t="shared" si="17"/>
        <v>68277.252072659088</v>
      </c>
      <c r="X6" s="69">
        <f t="shared" si="17"/>
        <v>68284.87974528817</v>
      </c>
      <c r="Y6" s="69">
        <f t="shared" si="17"/>
        <v>68292.508270051563</v>
      </c>
      <c r="Z6" s="69">
        <f t="shared" si="17"/>
        <v>68300.137647044481</v>
      </c>
      <c r="AA6" s="69">
        <f t="shared" si="17"/>
        <v>68307.767876362122</v>
      </c>
      <c r="AB6" s="69">
        <f t="shared" si="17"/>
        <v>68315.3989580997</v>
      </c>
      <c r="AC6" s="69">
        <f t="shared" si="17"/>
        <v>68323.030892352457</v>
      </c>
      <c r="AD6" s="69">
        <f t="shared" si="17"/>
        <v>68330.663679215621</v>
      </c>
      <c r="AE6" s="69">
        <f t="shared" si="17"/>
        <v>68338.297318784447</v>
      </c>
      <c r="AF6" s="69">
        <f t="shared" si="17"/>
        <v>68345.931811154194</v>
      </c>
      <c r="AG6" s="69">
        <f t="shared" si="17"/>
        <v>68353.567156420148</v>
      </c>
      <c r="AH6" s="69">
        <f t="shared" si="17"/>
        <v>68361.203354677564</v>
      </c>
      <c r="AI6" s="69">
        <f t="shared" si="17"/>
        <v>68368.840406021758</v>
      </c>
      <c r="AJ6" s="69">
        <f t="shared" si="17"/>
        <v>68376.478310548031</v>
      </c>
      <c r="AK6" s="69">
        <f t="shared" si="17"/>
        <v>68384.117068351683</v>
      </c>
      <c r="AL6" s="69">
        <f t="shared" si="17"/>
        <v>68391.756679528044</v>
      </c>
      <c r="AM6" s="69">
        <f t="shared" si="17"/>
        <v>68399.397144172457</v>
      </c>
      <c r="AN6" s="69">
        <f t="shared" ref="AN6:BE6" si="18">AM6*(1+$E$6)</f>
        <v>68407.038462380267</v>
      </c>
      <c r="AO6" s="69">
        <f t="shared" si="18"/>
        <v>68414.680634246834</v>
      </c>
      <c r="AP6" s="69">
        <f t="shared" si="18"/>
        <v>68422.323659867514</v>
      </c>
      <c r="AQ6" s="69">
        <f t="shared" si="18"/>
        <v>68429.967539337697</v>
      </c>
      <c r="AR6" s="69">
        <f t="shared" si="18"/>
        <v>68437.612272752755</v>
      </c>
      <c r="AS6" s="69">
        <f t="shared" si="18"/>
        <v>68445.257860208105</v>
      </c>
      <c r="AT6" s="69">
        <f t="shared" si="18"/>
        <v>68452.90430179915</v>
      </c>
      <c r="AU6" s="69">
        <f t="shared" si="18"/>
        <v>68460.551597621306</v>
      </c>
      <c r="AV6" s="69">
        <f t="shared" si="18"/>
        <v>68468.199747770006</v>
      </c>
      <c r="AW6" s="69">
        <f t="shared" si="18"/>
        <v>68475.848752340695</v>
      </c>
      <c r="AX6" s="69">
        <f t="shared" si="18"/>
        <v>68483.498611428833</v>
      </c>
      <c r="AY6" s="69">
        <f t="shared" si="18"/>
        <v>68491.149325129882</v>
      </c>
      <c r="AZ6" s="69">
        <f t="shared" si="18"/>
        <v>68498.800893539301</v>
      </c>
      <c r="BA6" s="69">
        <f t="shared" si="18"/>
        <v>68506.453316752595</v>
      </c>
      <c r="BB6" s="69">
        <f t="shared" si="18"/>
        <v>68514.106594865239</v>
      </c>
      <c r="BC6" s="69">
        <f t="shared" si="18"/>
        <v>68521.760727972753</v>
      </c>
      <c r="BD6" s="69">
        <f t="shared" si="18"/>
        <v>68529.415716170653</v>
      </c>
      <c r="BE6" s="69">
        <f t="shared" si="18"/>
        <v>68537.071559554461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77845.373346395936</v>
      </c>
      <c r="DG6" s="108">
        <f t="shared" ref="DG6:DG15" si="20">G6*BG6</f>
        <v>77854.069932821862</v>
      </c>
      <c r="DH6" s="108">
        <f t="shared" ref="DH6:DH15" si="21">H6*BH6</f>
        <v>77862.76749079705</v>
      </c>
      <c r="DI6" s="108">
        <f t="shared" ref="DI6:DI15" si="22">I6*BI6</f>
        <v>77871.466020430045</v>
      </c>
      <c r="DJ6" s="108">
        <f t="shared" ref="DJ6:DJ15" si="23">J6*BJ6</f>
        <v>86312.703520659867</v>
      </c>
      <c r="DK6" s="108">
        <f t="shared" ref="DK6:DK15" si="24">K6*BK6</f>
        <v>86322.346044724618</v>
      </c>
      <c r="DL6" s="108">
        <f t="shared" ref="DL6:DL15" si="25">L6*BL6</f>
        <v>86331.989646015165</v>
      </c>
      <c r="DM6" s="108">
        <f t="shared" ref="DM6:DM15" si="26">M6*BM6</f>
        <v>86341.634324651852</v>
      </c>
      <c r="DN6" s="108">
        <f t="shared" ref="DN6:DN15" si="27">N6*BN6</f>
        <v>78437.641281698714</v>
      </c>
      <c r="DO6" s="108">
        <f t="shared" ref="DO6:DO15" si="28">O6*BO6</f>
        <v>78446.404034025909</v>
      </c>
      <c r="DP6" s="108">
        <f t="shared" ref="DP6:DP15" si="29">P6*BP6</f>
        <v>78455.167765294158</v>
      </c>
      <c r="DQ6" s="108">
        <f t="shared" ref="DQ6:DQ15" si="30">Q6*BQ6</f>
        <v>78463.932475612863</v>
      </c>
      <c r="DR6" s="108">
        <f t="shared" ref="DR6:DR15" si="31">R6*BR6</f>
        <v>78472.698165091351</v>
      </c>
      <c r="DS6" s="108">
        <f t="shared" ref="DS6:DS15" si="32">S6*BS6</f>
        <v>81358.134288850226</v>
      </c>
      <c r="DT6" s="108">
        <f t="shared" ref="DT6:DT15" si="33">T6*BT6</f>
        <v>81367.223307450549</v>
      </c>
      <c r="DU6" s="108">
        <f t="shared" ref="DU6:DU15" si="34">U6*BU6</f>
        <v>81376.313341441171</v>
      </c>
      <c r="DV6" s="108">
        <f t="shared" ref="DV6:DV15" si="35">V6*BV6</f>
        <v>81385.404390935495</v>
      </c>
      <c r="DW6" s="108">
        <f t="shared" ref="DW6:DW15" si="36">W6*BW6</f>
        <v>81639.087496213047</v>
      </c>
      <c r="DX6" s="108">
        <f t="shared" ref="DX6:DX15" si="37">X6*BX6</f>
        <v>81648.207901827729</v>
      </c>
      <c r="DY6" s="108">
        <f t="shared" ref="DY6:DY15" si="38">Y6*BY6</f>
        <v>81657.32932633911</v>
      </c>
      <c r="DZ6" s="108">
        <f t="shared" ref="DZ6:DZ15" si="39">Z6*BZ6</f>
        <v>81666.451769861058</v>
      </c>
      <c r="EA6" s="108">
        <f t="shared" ref="EA6:EA15" si="40">AA6*CA6</f>
        <v>83018.441341894504</v>
      </c>
      <c r="EB6" s="108">
        <f t="shared" ref="EB6:EB15" si="41">AB6*CB6</f>
        <v>83027.715843628379</v>
      </c>
      <c r="EC6" s="108">
        <f t="shared" ref="EC6:EC15" si="42">AC6*CC6</f>
        <v>83036.991381474014</v>
      </c>
      <c r="ED6" s="108">
        <f t="shared" ref="ED6:ED15" si="43">AD6*CD6</f>
        <v>83046.26795554714</v>
      </c>
      <c r="EE6" s="108">
        <f t="shared" ref="EE6:EE15" si="44">AE6*CE6</f>
        <v>83055.545565963519</v>
      </c>
      <c r="EF6" s="108">
        <f t="shared" ref="EF6:EF15" si="45">AF6*CF6</f>
        <v>89240.927707893075</v>
      </c>
      <c r="EG6" s="108">
        <f t="shared" ref="EG6:EG15" si="46">AG6*CG6</f>
        <v>89250.897361928772</v>
      </c>
      <c r="EH6" s="108">
        <f t="shared" ref="EH6:EH15" si="47">AH6*CH6</f>
        <v>89260.868129735929</v>
      </c>
      <c r="EI6" s="108">
        <f t="shared" ref="EI6:EI15" si="48">AI6*CI6</f>
        <v>89270.840011439024</v>
      </c>
      <c r="EJ6" s="108">
        <f t="shared" ref="EJ6:EJ15" si="49">AJ6*CJ6</f>
        <v>85865.432314377162</v>
      </c>
      <c r="EK6" s="108">
        <f t="shared" ref="EK6:EK15" si="50">AK6*CK6</f>
        <v>85875.024871018875</v>
      </c>
      <c r="EL6" s="108">
        <f t="shared" ref="EL6:EL15" si="51">AL6*CL6</f>
        <v>85884.618499304212</v>
      </c>
      <c r="EM6" s="108">
        <f t="shared" ref="EM6:EM15" si="52">AM6*CM6</f>
        <v>85894.213199352904</v>
      </c>
      <c r="EN6" s="108">
        <f t="shared" ref="EN6:EN15" si="53">AN6*CN6</f>
        <v>96520.649722885209</v>
      </c>
      <c r="EO6" s="108">
        <f t="shared" ref="EO6:EO15" si="54">AO6*CO6</f>
        <v>96531.432639532897</v>
      </c>
      <c r="EP6" s="108">
        <f t="shared" ref="EP6:EP15" si="55">AP6*CP6</f>
        <v>96542.216760806652</v>
      </c>
      <c r="EQ6" s="108">
        <f t="shared" ref="EQ6:EQ15" si="56">AQ6*CQ6</f>
        <v>96553.002086841065</v>
      </c>
      <c r="ER6" s="108">
        <f t="shared" ref="ER6:ER15" si="57">AR6*CR6</f>
        <v>96563.788617770711</v>
      </c>
      <c r="ES6" s="108">
        <f t="shared" ref="ES6:ES15" si="58">AS6*CS6</f>
        <v>88369.640390823828</v>
      </c>
      <c r="ET6" s="108">
        <f t="shared" ref="ET6:ET15" si="59">AT6*CT6</f>
        <v>88379.512707983478</v>
      </c>
      <c r="EU6" s="108">
        <f t="shared" ref="EU6:EU15" si="60">AU6*CU6</f>
        <v>88389.386128040511</v>
      </c>
      <c r="EV6" s="108">
        <f t="shared" ref="EV6:EV15" si="61">AV6*CV6</f>
        <v>88399.260651118151</v>
      </c>
      <c r="EW6" s="108">
        <f t="shared" ref="EW6:EW15" si="62">AW6*CW6</f>
        <v>85194.87626721368</v>
      </c>
      <c r="EX6" s="108">
        <f t="shared" ref="EX6:EX15" si="63">AX6*CX6</f>
        <v>85204.393911906664</v>
      </c>
      <c r="EY6" s="108">
        <f t="shared" ref="EY6:EY15" si="64">AY6*CY6</f>
        <v>85213.912619874405</v>
      </c>
      <c r="EZ6" s="108">
        <f t="shared" ref="EZ6:EZ15" si="65">AZ6*CZ6</f>
        <v>85223.432391235678</v>
      </c>
      <c r="FA6" s="108">
        <f t="shared" ref="FA6:FA15" si="66">BA6*DA6</f>
        <v>79180.735227681507</v>
      </c>
      <c r="FB6" s="108">
        <f t="shared" ref="FB6:FB15" si="67">BB6*DB6</f>
        <v>79189.580995613171</v>
      </c>
      <c r="FC6" s="108">
        <f t="shared" ref="FC6:FC15" si="68">BC6*DC6</f>
        <v>79198.427751760086</v>
      </c>
      <c r="FD6" s="108">
        <f t="shared" ref="FD6:FD15" si="69">BD6*DD6</f>
        <v>79207.275496232673</v>
      </c>
      <c r="FE6" s="108">
        <f t="shared" ref="FE6:FE15" si="70">BE6*DE6</f>
        <v>79216.124229141307</v>
      </c>
    </row>
    <row r="7" spans="1:161" ht="15.75" x14ac:dyDescent="0.25">
      <c r="A7" s="87" t="s">
        <v>172</v>
      </c>
      <c r="B7" s="12">
        <f>'Urb proj of all 25 ARs '!W7</f>
        <v>38895.10347758518</v>
      </c>
      <c r="C7" s="12">
        <f>'Urb proj of all 25 ARs '!X7</f>
        <v>39121.699368062909</v>
      </c>
      <c r="D7" s="100">
        <f t="shared" si="10"/>
        <v>5.8258204817044305E-3</v>
      </c>
      <c r="E7" s="101">
        <f t="shared" si="11"/>
        <v>1.1171616310745591E-4</v>
      </c>
      <c r="F7" s="69">
        <f t="shared" si="12"/>
        <v>38899.448689309364</v>
      </c>
      <c r="G7" s="69">
        <f t="shared" si="16"/>
        <v>38903.794386463931</v>
      </c>
      <c r="H7" s="69">
        <f t="shared" ref="H7:AM7" si="71">G7*(1+$E$7)</f>
        <v>38908.14056910311</v>
      </c>
      <c r="I7" s="69">
        <f t="shared" si="71"/>
        <v>38912.487237281137</v>
      </c>
      <c r="J7" s="69">
        <f t="shared" si="71"/>
        <v>38916.834391052253</v>
      </c>
      <c r="K7" s="69">
        <f t="shared" si="71"/>
        <v>38921.182030470707</v>
      </c>
      <c r="L7" s="69">
        <f t="shared" si="71"/>
        <v>38925.530155590757</v>
      </c>
      <c r="M7" s="69">
        <f t="shared" si="71"/>
        <v>38929.878766466667</v>
      </c>
      <c r="N7" s="69">
        <f t="shared" si="71"/>
        <v>38934.227863152693</v>
      </c>
      <c r="O7" s="69">
        <f t="shared" si="71"/>
        <v>38938.577445703115</v>
      </c>
      <c r="P7" s="69">
        <f t="shared" si="71"/>
        <v>38942.92751417221</v>
      </c>
      <c r="Q7" s="69">
        <f t="shared" si="71"/>
        <v>38947.278068614265</v>
      </c>
      <c r="R7" s="69">
        <f t="shared" si="71"/>
        <v>38951.629109083573</v>
      </c>
      <c r="S7" s="69">
        <f t="shared" si="71"/>
        <v>38955.980635634427</v>
      </c>
      <c r="T7" s="69">
        <f t="shared" si="71"/>
        <v>38960.332648321128</v>
      </c>
      <c r="U7" s="69">
        <f t="shared" si="71"/>
        <v>38964.68514719799</v>
      </c>
      <c r="V7" s="69">
        <f t="shared" si="71"/>
        <v>38969.038132319321</v>
      </c>
      <c r="W7" s="69">
        <f t="shared" si="71"/>
        <v>38973.391603739452</v>
      </c>
      <c r="X7" s="69">
        <f t="shared" si="71"/>
        <v>38977.745561512704</v>
      </c>
      <c r="Y7" s="69">
        <f t="shared" si="71"/>
        <v>38982.100005693414</v>
      </c>
      <c r="Z7" s="69">
        <f t="shared" si="71"/>
        <v>38986.454936335918</v>
      </c>
      <c r="AA7" s="69">
        <f t="shared" si="71"/>
        <v>38990.810353494569</v>
      </c>
      <c r="AB7" s="69">
        <f t="shared" si="71"/>
        <v>38995.166257223711</v>
      </c>
      <c r="AC7" s="69">
        <f t="shared" si="71"/>
        <v>38999.522647577709</v>
      </c>
      <c r="AD7" s="69">
        <f t="shared" si="71"/>
        <v>39003.879524610922</v>
      </c>
      <c r="AE7" s="69">
        <f t="shared" si="71"/>
        <v>39008.236888377716</v>
      </c>
      <c r="AF7" s="69">
        <f t="shared" si="71"/>
        <v>39012.594738932472</v>
      </c>
      <c r="AG7" s="69">
        <f t="shared" si="71"/>
        <v>39016.95307632957</v>
      </c>
      <c r="AH7" s="69">
        <f t="shared" si="71"/>
        <v>39021.311900623397</v>
      </c>
      <c r="AI7" s="69">
        <f t="shared" si="71"/>
        <v>39025.671211868357</v>
      </c>
      <c r="AJ7" s="69">
        <f t="shared" si="71"/>
        <v>39030.031010118837</v>
      </c>
      <c r="AK7" s="69">
        <f t="shared" si="71"/>
        <v>39034.391295429254</v>
      </c>
      <c r="AL7" s="69">
        <f t="shared" si="71"/>
        <v>39038.752067854017</v>
      </c>
      <c r="AM7" s="69">
        <f t="shared" si="71"/>
        <v>39043.113327447543</v>
      </c>
      <c r="AN7" s="69">
        <f t="shared" ref="AN7:BE7" si="72">AM7*(1+$E$7)</f>
        <v>39047.475074264257</v>
      </c>
      <c r="AO7" s="69">
        <f t="shared" si="72"/>
        <v>39051.83730835859</v>
      </c>
      <c r="AP7" s="69">
        <f t="shared" si="72"/>
        <v>39056.200029784974</v>
      </c>
      <c r="AQ7" s="69">
        <f t="shared" si="72"/>
        <v>39060.563238597861</v>
      </c>
      <c r="AR7" s="69">
        <f t="shared" si="72"/>
        <v>39064.92693485169</v>
      </c>
      <c r="AS7" s="69">
        <f t="shared" si="72"/>
        <v>39069.291118600922</v>
      </c>
      <c r="AT7" s="69">
        <f t="shared" si="72"/>
        <v>39073.655789900018</v>
      </c>
      <c r="AU7" s="69">
        <f t="shared" si="72"/>
        <v>39078.020948803445</v>
      </c>
      <c r="AV7" s="69">
        <f t="shared" si="72"/>
        <v>39082.386595365679</v>
      </c>
      <c r="AW7" s="69">
        <f t="shared" si="72"/>
        <v>39086.752729641194</v>
      </c>
      <c r="AX7" s="69">
        <f t="shared" si="72"/>
        <v>39091.11935168448</v>
      </c>
      <c r="AY7" s="69">
        <f t="shared" si="72"/>
        <v>39095.486461550026</v>
      </c>
      <c r="AZ7" s="69">
        <f t="shared" si="72"/>
        <v>39099.854059292331</v>
      </c>
      <c r="BA7" s="69">
        <f t="shared" si="72"/>
        <v>39104.222144965897</v>
      </c>
      <c r="BB7" s="69">
        <f t="shared" si="72"/>
        <v>39108.590718625237</v>
      </c>
      <c r="BC7" s="69">
        <f t="shared" si="72"/>
        <v>39112.959780324862</v>
      </c>
      <c r="BD7" s="69">
        <f t="shared" si="72"/>
        <v>39117.329330119297</v>
      </c>
      <c r="BE7" s="69">
        <f t="shared" si="72"/>
        <v>39121.699368063069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104179.74600748741</v>
      </c>
      <c r="DG7" s="108">
        <f t="shared" si="20"/>
        <v>104191.38456898488</v>
      </c>
      <c r="DH7" s="108">
        <f t="shared" si="21"/>
        <v>104203.02443069778</v>
      </c>
      <c r="DI7" s="108">
        <f t="shared" si="22"/>
        <v>104214.66559277137</v>
      </c>
      <c r="DJ7" s="108">
        <f t="shared" si="23"/>
        <v>124612.69448051997</v>
      </c>
      <c r="DK7" s="108">
        <f t="shared" si="24"/>
        <v>124626.61573262181</v>
      </c>
      <c r="DL7" s="108">
        <f t="shared" si="25"/>
        <v>124640.53853995253</v>
      </c>
      <c r="DM7" s="108">
        <f t="shared" si="26"/>
        <v>124654.46290268586</v>
      </c>
      <c r="DN7" s="108">
        <f t="shared" si="27"/>
        <v>104358.99983854663</v>
      </c>
      <c r="DO7" s="108">
        <f t="shared" si="28"/>
        <v>104370.65842559432</v>
      </c>
      <c r="DP7" s="108">
        <f t="shared" si="29"/>
        <v>104382.31831509463</v>
      </c>
      <c r="DQ7" s="108">
        <f t="shared" si="30"/>
        <v>104393.97950719304</v>
      </c>
      <c r="DR7" s="108">
        <f t="shared" si="31"/>
        <v>104405.64200203512</v>
      </c>
      <c r="DS7" s="108">
        <f t="shared" si="32"/>
        <v>111916.43512088315</v>
      </c>
      <c r="DT7" s="108">
        <f t="shared" si="33"/>
        <v>111928.93799560351</v>
      </c>
      <c r="DU7" s="108">
        <f t="shared" si="34"/>
        <v>111941.44226709708</v>
      </c>
      <c r="DV7" s="108">
        <f t="shared" si="35"/>
        <v>111953.94793551986</v>
      </c>
      <c r="DW7" s="108">
        <f t="shared" si="36"/>
        <v>112138.72756861251</v>
      </c>
      <c r="DX7" s="108">
        <f t="shared" si="37"/>
        <v>112151.25527699222</v>
      </c>
      <c r="DY7" s="108">
        <f t="shared" si="38"/>
        <v>112163.78438491945</v>
      </c>
      <c r="DZ7" s="108">
        <f t="shared" si="39"/>
        <v>112176.31489255054</v>
      </c>
      <c r="EA7" s="108">
        <f t="shared" si="40"/>
        <v>121475.1737175001</v>
      </c>
      <c r="EB7" s="108">
        <f t="shared" si="41"/>
        <v>121488.74445782063</v>
      </c>
      <c r="EC7" s="108">
        <f t="shared" si="42"/>
        <v>121502.31671421221</v>
      </c>
      <c r="ED7" s="108">
        <f t="shared" si="43"/>
        <v>121515.8904868442</v>
      </c>
      <c r="EE7" s="108">
        <f t="shared" si="44"/>
        <v>121529.46577588598</v>
      </c>
      <c r="EF7" s="108">
        <f t="shared" si="45"/>
        <v>124501.59979868877</v>
      </c>
      <c r="EG7" s="108">
        <f t="shared" si="46"/>
        <v>124515.50863971902</v>
      </c>
      <c r="EH7" s="108">
        <f t="shared" si="47"/>
        <v>124529.4190345916</v>
      </c>
      <c r="EI7" s="108">
        <f t="shared" si="48"/>
        <v>124543.33098348016</v>
      </c>
      <c r="EJ7" s="108">
        <f t="shared" si="49"/>
        <v>132903.51377233551</v>
      </c>
      <c r="EK7" s="108">
        <f t="shared" si="50"/>
        <v>132918.36124295765</v>
      </c>
      <c r="EL7" s="108">
        <f t="shared" si="51"/>
        <v>132933.21037228225</v>
      </c>
      <c r="EM7" s="108">
        <f t="shared" si="52"/>
        <v>132948.0611604946</v>
      </c>
      <c r="EN7" s="108">
        <f t="shared" si="53"/>
        <v>137387.75772775715</v>
      </c>
      <c r="EO7" s="108">
        <f t="shared" si="54"/>
        <v>137403.10616090844</v>
      </c>
      <c r="EP7" s="108">
        <f t="shared" si="55"/>
        <v>137418.45630872776</v>
      </c>
      <c r="EQ7" s="108">
        <f t="shared" si="56"/>
        <v>137433.80817140674</v>
      </c>
      <c r="ER7" s="108">
        <f t="shared" si="57"/>
        <v>137449.1617491369</v>
      </c>
      <c r="ES7" s="108">
        <f t="shared" si="58"/>
        <v>128781.35043676688</v>
      </c>
      <c r="ET7" s="108">
        <f t="shared" si="59"/>
        <v>128795.73739511745</v>
      </c>
      <c r="EU7" s="108">
        <f t="shared" si="60"/>
        <v>128810.12596072383</v>
      </c>
      <c r="EV7" s="108">
        <f t="shared" si="61"/>
        <v>128824.51613376554</v>
      </c>
      <c r="EW7" s="108">
        <f t="shared" si="62"/>
        <v>114652.53852783781</v>
      </c>
      <c r="EX7" s="108">
        <f t="shared" si="63"/>
        <v>114665.34706953267</v>
      </c>
      <c r="EY7" s="108">
        <f t="shared" si="64"/>
        <v>114678.15704214867</v>
      </c>
      <c r="EZ7" s="108">
        <f t="shared" si="65"/>
        <v>114690.96844584566</v>
      </c>
      <c r="FA7" s="108">
        <f t="shared" si="66"/>
        <v>107635.93390473124</v>
      </c>
      <c r="FB7" s="108">
        <f t="shared" si="67"/>
        <v>107647.95857827956</v>
      </c>
      <c r="FC7" s="108">
        <f t="shared" si="68"/>
        <v>107659.98459517828</v>
      </c>
      <c r="FD7" s="108">
        <f t="shared" si="69"/>
        <v>107672.01195557747</v>
      </c>
      <c r="FE7" s="108">
        <f t="shared" si="70"/>
        <v>107684.04065962721</v>
      </c>
    </row>
    <row r="8" spans="1:161" ht="15.75" x14ac:dyDescent="0.25">
      <c r="A8" s="87" t="s">
        <v>173</v>
      </c>
      <c r="B8" s="12">
        <f>'Urb proj of all 25 ARs '!W8</f>
        <v>11595.602177125931</v>
      </c>
      <c r="C8" s="12">
        <f>'Urb proj of all 25 ARs '!X8</f>
        <v>11663.156073787128</v>
      </c>
      <c r="D8" s="100">
        <f t="shared" si="10"/>
        <v>5.8258204817044218E-3</v>
      </c>
      <c r="E8" s="101">
        <f t="shared" si="11"/>
        <v>1.1171616310745591E-4</v>
      </c>
      <c r="F8" s="69">
        <f t="shared" si="12"/>
        <v>11596.897593310081</v>
      </c>
      <c r="G8" s="69">
        <f t="shared" si="16"/>
        <v>11598.193154213155</v>
      </c>
      <c r="H8" s="69">
        <f t="shared" ref="H8:AM8" si="73">G8*(1+$E$8)</f>
        <v>11599.488859851323</v>
      </c>
      <c r="I8" s="69">
        <f t="shared" si="73"/>
        <v>11600.784710240752</v>
      </c>
      <c r="J8" s="69">
        <f t="shared" si="73"/>
        <v>11602.080705397617</v>
      </c>
      <c r="K8" s="69">
        <f t="shared" si="73"/>
        <v>11603.376845338087</v>
      </c>
      <c r="L8" s="69">
        <f t="shared" si="73"/>
        <v>11604.673130078338</v>
      </c>
      <c r="M8" s="69">
        <f t="shared" si="73"/>
        <v>11605.969559634546</v>
      </c>
      <c r="N8" s="69">
        <f t="shared" si="73"/>
        <v>11607.266134022891</v>
      </c>
      <c r="O8" s="69">
        <f t="shared" si="73"/>
        <v>11608.562853259551</v>
      </c>
      <c r="P8" s="69">
        <f t="shared" si="73"/>
        <v>11609.859717360709</v>
      </c>
      <c r="Q8" s="69">
        <f t="shared" si="73"/>
        <v>11611.156726342548</v>
      </c>
      <c r="R8" s="69">
        <f t="shared" si="73"/>
        <v>11612.453880221254</v>
      </c>
      <c r="S8" s="69">
        <f t="shared" si="73"/>
        <v>11613.751179013014</v>
      </c>
      <c r="T8" s="69">
        <f t="shared" si="73"/>
        <v>11615.048622734017</v>
      </c>
      <c r="U8" s="69">
        <f t="shared" si="73"/>
        <v>11616.346211400456</v>
      </c>
      <c r="V8" s="69">
        <f t="shared" si="73"/>
        <v>11617.643945028522</v>
      </c>
      <c r="W8" s="69">
        <f t="shared" si="73"/>
        <v>11618.941823634408</v>
      </c>
      <c r="X8" s="69">
        <f t="shared" si="73"/>
        <v>11620.239847234314</v>
      </c>
      <c r="Y8" s="69">
        <f t="shared" si="73"/>
        <v>11621.538015844435</v>
      </c>
      <c r="Z8" s="69">
        <f t="shared" si="73"/>
        <v>11622.836329480973</v>
      </c>
      <c r="AA8" s="69">
        <f t="shared" si="73"/>
        <v>11624.134788160129</v>
      </c>
      <c r="AB8" s="69">
        <f t="shared" si="73"/>
        <v>11625.433391898106</v>
      </c>
      <c r="AC8" s="69">
        <f t="shared" si="73"/>
        <v>11626.73214071111</v>
      </c>
      <c r="AD8" s="69">
        <f t="shared" si="73"/>
        <v>11628.031034615349</v>
      </c>
      <c r="AE8" s="69">
        <f t="shared" si="73"/>
        <v>11629.33007362703</v>
      </c>
      <c r="AF8" s="69">
        <f t="shared" si="73"/>
        <v>11630.629257762366</v>
      </c>
      <c r="AG8" s="69">
        <f t="shared" si="73"/>
        <v>11631.928587037568</v>
      </c>
      <c r="AH8" s="69">
        <f t="shared" si="73"/>
        <v>11633.228061468852</v>
      </c>
      <c r="AI8" s="69">
        <f t="shared" si="73"/>
        <v>11634.527681072434</v>
      </c>
      <c r="AJ8" s="69">
        <f t="shared" si="73"/>
        <v>11635.82744586453</v>
      </c>
      <c r="AK8" s="69">
        <f t="shared" si="73"/>
        <v>11637.127355861363</v>
      </c>
      <c r="AL8" s="69">
        <f t="shared" si="73"/>
        <v>11638.427411079152</v>
      </c>
      <c r="AM8" s="69">
        <f t="shared" si="73"/>
        <v>11639.727611534123</v>
      </c>
      <c r="AN8" s="69">
        <f t="shared" ref="AN8:BE8" si="74">AM8*(1+$E$8)</f>
        <v>11641.027957242499</v>
      </c>
      <c r="AO8" s="69">
        <f t="shared" si="74"/>
        <v>11642.328448220509</v>
      </c>
      <c r="AP8" s="69">
        <f t="shared" si="74"/>
        <v>11643.629084484381</v>
      </c>
      <c r="AQ8" s="69">
        <f t="shared" si="74"/>
        <v>11644.929866050346</v>
      </c>
      <c r="AR8" s="69">
        <f t="shared" si="74"/>
        <v>11646.230792934637</v>
      </c>
      <c r="AS8" s="69">
        <f t="shared" si="74"/>
        <v>11647.531865153487</v>
      </c>
      <c r="AT8" s="69">
        <f t="shared" si="74"/>
        <v>11648.833082723135</v>
      </c>
      <c r="AU8" s="69">
        <f t="shared" si="74"/>
        <v>11650.134445659816</v>
      </c>
      <c r="AV8" s="69">
        <f t="shared" si="74"/>
        <v>11651.435953979772</v>
      </c>
      <c r="AW8" s="69">
        <f t="shared" si="74"/>
        <v>11652.737607699242</v>
      </c>
      <c r="AX8" s="69">
        <f t="shared" si="74"/>
        <v>11654.039406834472</v>
      </c>
      <c r="AY8" s="69">
        <f t="shared" si="74"/>
        <v>11655.341351401707</v>
      </c>
      <c r="AZ8" s="69">
        <f t="shared" si="74"/>
        <v>11656.643441417193</v>
      </c>
      <c r="BA8" s="69">
        <f t="shared" si="74"/>
        <v>11657.94567689718</v>
      </c>
      <c r="BB8" s="69">
        <f t="shared" si="74"/>
        <v>11659.248057857918</v>
      </c>
      <c r="BC8" s="69">
        <f t="shared" si="74"/>
        <v>11660.550584315661</v>
      </c>
      <c r="BD8" s="69">
        <f t="shared" si="74"/>
        <v>11661.85325628666</v>
      </c>
      <c r="BE8" s="69">
        <f t="shared" si="74"/>
        <v>11663.156073787175</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10837.528954180298</v>
      </c>
      <c r="DG8" s="108">
        <f t="shared" si="20"/>
        <v>10838.739681332625</v>
      </c>
      <c r="DH8" s="108">
        <f t="shared" si="21"/>
        <v>10839.950543742743</v>
      </c>
      <c r="DI8" s="108">
        <f t="shared" si="22"/>
        <v>10841.161541425763</v>
      </c>
      <c r="DJ8" s="108">
        <f t="shared" si="23"/>
        <v>11854.451900595775</v>
      </c>
      <c r="DK8" s="108">
        <f t="shared" si="24"/>
        <v>11855.776234477851</v>
      </c>
      <c r="DL8" s="108">
        <f t="shared" si="25"/>
        <v>11857.100716309427</v>
      </c>
      <c r="DM8" s="108">
        <f t="shared" si="26"/>
        <v>11858.425346107033</v>
      </c>
      <c r="DN8" s="108">
        <f t="shared" si="27"/>
        <v>10012.263522479881</v>
      </c>
      <c r="DO8" s="108">
        <f t="shared" si="28"/>
        <v>10013.382054144633</v>
      </c>
      <c r="DP8" s="108">
        <f t="shared" si="29"/>
        <v>10014.50071076745</v>
      </c>
      <c r="DQ8" s="108">
        <f t="shared" si="30"/>
        <v>10015.619492362295</v>
      </c>
      <c r="DR8" s="108">
        <f t="shared" si="31"/>
        <v>10016.738398943126</v>
      </c>
      <c r="DS8" s="108">
        <f t="shared" si="32"/>
        <v>10341.655431693303</v>
      </c>
      <c r="DT8" s="108">
        <f t="shared" si="33"/>
        <v>10342.810761758312</v>
      </c>
      <c r="DU8" s="108">
        <f t="shared" si="34"/>
        <v>10343.966220892362</v>
      </c>
      <c r="DV8" s="108">
        <f t="shared" si="35"/>
        <v>10345.121809109873</v>
      </c>
      <c r="DW8" s="108">
        <f t="shared" si="36"/>
        <v>10456.24330867225</v>
      </c>
      <c r="DX8" s="108">
        <f t="shared" si="37"/>
        <v>10457.411440055213</v>
      </c>
      <c r="DY8" s="108">
        <f t="shared" si="38"/>
        <v>10458.579701937333</v>
      </c>
      <c r="DZ8" s="108">
        <f t="shared" si="39"/>
        <v>10459.748094333187</v>
      </c>
      <c r="EA8" s="108">
        <f t="shared" si="40"/>
        <v>10816.464710153052</v>
      </c>
      <c r="EB8" s="108">
        <f t="shared" si="41"/>
        <v>10817.673084088858</v>
      </c>
      <c r="EC8" s="108">
        <f t="shared" si="42"/>
        <v>10818.881593019563</v>
      </c>
      <c r="ED8" s="108">
        <f t="shared" si="43"/>
        <v>10820.09023696025</v>
      </c>
      <c r="EE8" s="108">
        <f t="shared" si="44"/>
        <v>10821.299015925999</v>
      </c>
      <c r="EF8" s="108">
        <f t="shared" si="45"/>
        <v>10120.96419559563</v>
      </c>
      <c r="EG8" s="108">
        <f t="shared" si="46"/>
        <v>10122.094870882509</v>
      </c>
      <c r="EH8" s="108">
        <f t="shared" si="47"/>
        <v>10123.225672484094</v>
      </c>
      <c r="EI8" s="108">
        <f t="shared" si="48"/>
        <v>10124.356600414496</v>
      </c>
      <c r="EJ8" s="108">
        <f t="shared" si="49"/>
        <v>10267.086767656559</v>
      </c>
      <c r="EK8" s="108">
        <f t="shared" si="50"/>
        <v>10268.233767196534</v>
      </c>
      <c r="EL8" s="108">
        <f t="shared" si="51"/>
        <v>10269.380894874896</v>
      </c>
      <c r="EM8" s="108">
        <f t="shared" si="52"/>
        <v>10270.528150705959</v>
      </c>
      <c r="EN8" s="108">
        <f t="shared" si="53"/>
        <v>11364.39717521185</v>
      </c>
      <c r="EO8" s="108">
        <f t="shared" si="54"/>
        <v>11365.666762060295</v>
      </c>
      <c r="EP8" s="108">
        <f t="shared" si="55"/>
        <v>11366.93649074211</v>
      </c>
      <c r="EQ8" s="108">
        <f t="shared" si="56"/>
        <v>11368.206361273142</v>
      </c>
      <c r="ER8" s="108">
        <f t="shared" si="57"/>
        <v>11369.476373669237</v>
      </c>
      <c r="ES8" s="108">
        <f t="shared" si="58"/>
        <v>11172.420807502172</v>
      </c>
      <c r="ET8" s="108">
        <f t="shared" si="59"/>
        <v>11173.668947487409</v>
      </c>
      <c r="EU8" s="108">
        <f t="shared" si="60"/>
        <v>11174.917226910056</v>
      </c>
      <c r="EV8" s="108">
        <f t="shared" si="61"/>
        <v>11176.16564578569</v>
      </c>
      <c r="EW8" s="108">
        <f t="shared" si="62"/>
        <v>11234.830171149095</v>
      </c>
      <c r="EX8" s="108">
        <f t="shared" si="63"/>
        <v>11236.085283268978</v>
      </c>
      <c r="EY8" s="108">
        <f t="shared" si="64"/>
        <v>11237.340535605173</v>
      </c>
      <c r="EZ8" s="108">
        <f t="shared" si="65"/>
        <v>11238.595928173343</v>
      </c>
      <c r="FA8" s="108">
        <f t="shared" si="66"/>
        <v>10192.066259082279</v>
      </c>
      <c r="FB8" s="108">
        <f t="shared" si="67"/>
        <v>10193.204877618882</v>
      </c>
      <c r="FC8" s="108">
        <f t="shared" si="68"/>
        <v>10194.343623357578</v>
      </c>
      <c r="FD8" s="108">
        <f t="shared" si="69"/>
        <v>10195.482496312577</v>
      </c>
      <c r="FE8" s="108">
        <f t="shared" si="70"/>
        <v>10196.621496498095</v>
      </c>
    </row>
    <row r="9" spans="1:161" ht="15.75" x14ac:dyDescent="0.25">
      <c r="A9" s="87" t="s">
        <v>175</v>
      </c>
      <c r="B9" s="12">
        <f>'Urb proj of all 25 ARs '!W9</f>
        <v>44438.995003068623</v>
      </c>
      <c r="C9" s="12">
        <f>'Urb proj of all 25 ARs '!X9</f>
        <v>44697.888610343856</v>
      </c>
      <c r="D9" s="100">
        <f t="shared" si="10"/>
        <v>5.8258204817043194E-3</v>
      </c>
      <c r="E9" s="101">
        <f t="shared" si="11"/>
        <v>1.1171616310745591E-4</v>
      </c>
      <c r="F9" s="69">
        <f t="shared" si="12"/>
        <v>44443.959557082715</v>
      </c>
      <c r="G9" s="69">
        <f t="shared" si="16"/>
        <v>44448.924665717735</v>
      </c>
      <c r="H9" s="69">
        <f t="shared" ref="H9:AM9" si="75">G9*(1+$E$9)</f>
        <v>44453.890329035639</v>
      </c>
      <c r="I9" s="69">
        <f t="shared" si="75"/>
        <v>44458.856547098396</v>
      </c>
      <c r="J9" s="69">
        <f t="shared" si="75"/>
        <v>44463.823319967982</v>
      </c>
      <c r="K9" s="69">
        <f t="shared" si="75"/>
        <v>44468.790647706373</v>
      </c>
      <c r="L9" s="69">
        <f t="shared" si="75"/>
        <v>44473.758530375562</v>
      </c>
      <c r="M9" s="69">
        <f t="shared" si="75"/>
        <v>44478.726968037547</v>
      </c>
      <c r="N9" s="69">
        <f t="shared" si="75"/>
        <v>44483.695960754318</v>
      </c>
      <c r="O9" s="69">
        <f t="shared" si="75"/>
        <v>44488.665508587888</v>
      </c>
      <c r="P9" s="69">
        <f t="shared" si="75"/>
        <v>44493.635611600279</v>
      </c>
      <c r="Q9" s="69">
        <f t="shared" si="75"/>
        <v>44498.60626985351</v>
      </c>
      <c r="R9" s="69">
        <f t="shared" si="75"/>
        <v>44503.577483409608</v>
      </c>
      <c r="S9" s="69">
        <f t="shared" si="75"/>
        <v>44508.549252330609</v>
      </c>
      <c r="T9" s="69">
        <f t="shared" si="75"/>
        <v>44513.521576678562</v>
      </c>
      <c r="U9" s="69">
        <f t="shared" si="75"/>
        <v>44518.494456515509</v>
      </c>
      <c r="V9" s="69">
        <f t="shared" si="75"/>
        <v>44523.467891903514</v>
      </c>
      <c r="W9" s="69">
        <f t="shared" si="75"/>
        <v>44528.441882904634</v>
      </c>
      <c r="X9" s="69">
        <f t="shared" si="75"/>
        <v>44533.416429580946</v>
      </c>
      <c r="Y9" s="69">
        <f t="shared" si="75"/>
        <v>44538.391531994523</v>
      </c>
      <c r="Z9" s="69">
        <f t="shared" si="75"/>
        <v>44543.367190207457</v>
      </c>
      <c r="AA9" s="69">
        <f t="shared" si="75"/>
        <v>44548.343404281834</v>
      </c>
      <c r="AB9" s="69">
        <f t="shared" si="75"/>
        <v>44553.320174279754</v>
      </c>
      <c r="AC9" s="69">
        <f t="shared" si="75"/>
        <v>44558.297500263325</v>
      </c>
      <c r="AD9" s="69">
        <f t="shared" si="75"/>
        <v>44563.275382294654</v>
      </c>
      <c r="AE9" s="69">
        <f t="shared" si="75"/>
        <v>44568.253820435864</v>
      </c>
      <c r="AF9" s="69">
        <f t="shared" si="75"/>
        <v>44573.232814749084</v>
      </c>
      <c r="AG9" s="69">
        <f t="shared" si="75"/>
        <v>44578.212365296444</v>
      </c>
      <c r="AH9" s="69">
        <f t="shared" si="75"/>
        <v>44583.192472140086</v>
      </c>
      <c r="AI9" s="69">
        <f t="shared" si="75"/>
        <v>44588.173135342156</v>
      </c>
      <c r="AJ9" s="69">
        <f t="shared" si="75"/>
        <v>44593.154354964805</v>
      </c>
      <c r="AK9" s="69">
        <f t="shared" si="75"/>
        <v>44598.136131070198</v>
      </c>
      <c r="AL9" s="69">
        <f t="shared" si="75"/>
        <v>44603.118463720508</v>
      </c>
      <c r="AM9" s="69">
        <f t="shared" si="75"/>
        <v>44608.101352977901</v>
      </c>
      <c r="AN9" s="69">
        <f t="shared" ref="AN9:BE9" si="76">AM9*(1+$E$9)</f>
        <v>44613.084798904565</v>
      </c>
      <c r="AO9" s="69">
        <f t="shared" si="76"/>
        <v>44618.068801562687</v>
      </c>
      <c r="AP9" s="69">
        <f t="shared" si="76"/>
        <v>44623.053361014463</v>
      </c>
      <c r="AQ9" s="69">
        <f t="shared" si="76"/>
        <v>44628.038477322094</v>
      </c>
      <c r="AR9" s="69">
        <f t="shared" si="76"/>
        <v>44633.02415054779</v>
      </c>
      <c r="AS9" s="69">
        <f t="shared" si="76"/>
        <v>44638.010380753774</v>
      </c>
      <c r="AT9" s="69">
        <f t="shared" si="76"/>
        <v>44642.997168002265</v>
      </c>
      <c r="AU9" s="69">
        <f t="shared" si="76"/>
        <v>44647.984512355491</v>
      </c>
      <c r="AV9" s="69">
        <f t="shared" si="76"/>
        <v>44652.972413875694</v>
      </c>
      <c r="AW9" s="69">
        <f t="shared" si="76"/>
        <v>44657.960872625117</v>
      </c>
      <c r="AX9" s="69">
        <f t="shared" si="76"/>
        <v>44662.949888666008</v>
      </c>
      <c r="AY9" s="69">
        <f t="shared" si="76"/>
        <v>44667.939462060633</v>
      </c>
      <c r="AZ9" s="69">
        <f t="shared" si="76"/>
        <v>44672.929592871253</v>
      </c>
      <c r="BA9" s="69">
        <f t="shared" si="76"/>
        <v>44677.920281160135</v>
      </c>
      <c r="BB9" s="69">
        <f t="shared" si="76"/>
        <v>44682.91152698957</v>
      </c>
      <c r="BC9" s="69">
        <f t="shared" si="76"/>
        <v>44687.903330421832</v>
      </c>
      <c r="BD9" s="69">
        <f t="shared" si="76"/>
        <v>44692.895691519225</v>
      </c>
      <c r="BE9" s="69">
        <f t="shared" si="76"/>
        <v>44697.888610344045</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75530.71534214553</v>
      </c>
      <c r="DG9" s="108">
        <f t="shared" si="20"/>
        <v>75539.153343860307</v>
      </c>
      <c r="DH9" s="108">
        <f t="shared" si="21"/>
        <v>75547.592288236265</v>
      </c>
      <c r="DI9" s="108">
        <f t="shared" si="22"/>
        <v>75556.032175378714</v>
      </c>
      <c r="DJ9" s="108">
        <f t="shared" si="23"/>
        <v>81345.660986749324</v>
      </c>
      <c r="DK9" s="108">
        <f t="shared" si="24"/>
        <v>81354.74861188019</v>
      </c>
      <c r="DL9" s="108">
        <f t="shared" si="25"/>
        <v>81363.837252245678</v>
      </c>
      <c r="DM9" s="108">
        <f t="shared" si="26"/>
        <v>81372.926907959205</v>
      </c>
      <c r="DN9" s="108">
        <f t="shared" si="27"/>
        <v>69505.509706907294</v>
      </c>
      <c r="DO9" s="108">
        <f t="shared" si="28"/>
        <v>69513.274595766576</v>
      </c>
      <c r="DP9" s="108">
        <f t="shared" si="29"/>
        <v>69521.040352089447</v>
      </c>
      <c r="DQ9" s="108">
        <f t="shared" si="30"/>
        <v>69528.806975972824</v>
      </c>
      <c r="DR9" s="108">
        <f t="shared" si="31"/>
        <v>69536.574467513623</v>
      </c>
      <c r="DS9" s="108">
        <f t="shared" si="32"/>
        <v>74671.362632812787</v>
      </c>
      <c r="DT9" s="108">
        <f t="shared" si="33"/>
        <v>74679.704630940134</v>
      </c>
      <c r="DU9" s="108">
        <f t="shared" si="34"/>
        <v>74688.047561003506</v>
      </c>
      <c r="DV9" s="108">
        <f t="shared" si="35"/>
        <v>74696.391423107008</v>
      </c>
      <c r="DW9" s="108">
        <f t="shared" si="36"/>
        <v>71700.682684044936</v>
      </c>
      <c r="DX9" s="108">
        <f t="shared" si="37"/>
        <v>71708.692809206594</v>
      </c>
      <c r="DY9" s="108">
        <f t="shared" si="38"/>
        <v>71716.703829228674</v>
      </c>
      <c r="DZ9" s="108">
        <f t="shared" si="39"/>
        <v>71724.715744211193</v>
      </c>
      <c r="EA9" s="108">
        <f t="shared" si="40"/>
        <v>79235.22759008751</v>
      </c>
      <c r="EB9" s="108">
        <f t="shared" si="41"/>
        <v>79244.079445696814</v>
      </c>
      <c r="EC9" s="108">
        <f t="shared" si="42"/>
        <v>79252.932290201483</v>
      </c>
      <c r="ED9" s="108">
        <f t="shared" si="43"/>
        <v>79261.78612371195</v>
      </c>
      <c r="EE9" s="108">
        <f t="shared" si="44"/>
        <v>79270.640946338739</v>
      </c>
      <c r="EF9" s="108">
        <f t="shared" si="45"/>
        <v>81410.211584333854</v>
      </c>
      <c r="EG9" s="108">
        <f t="shared" si="46"/>
        <v>81419.306420809822</v>
      </c>
      <c r="EH9" s="108">
        <f t="shared" si="47"/>
        <v>81428.402273326035</v>
      </c>
      <c r="EI9" s="108">
        <f t="shared" si="48"/>
        <v>81437.499141995984</v>
      </c>
      <c r="EJ9" s="108">
        <f t="shared" si="49"/>
        <v>85580.7972401156</v>
      </c>
      <c r="EK9" s="108">
        <f t="shared" si="50"/>
        <v>85590.357998418942</v>
      </c>
      <c r="EL9" s="108">
        <f t="shared" si="51"/>
        <v>85599.919824813522</v>
      </c>
      <c r="EM9" s="108">
        <f t="shared" si="52"/>
        <v>85609.482719418651</v>
      </c>
      <c r="EN9" s="108">
        <f t="shared" si="53"/>
        <v>92999.628973088722</v>
      </c>
      <c r="EO9" s="108">
        <f t="shared" si="54"/>
        <v>93010.018534808012</v>
      </c>
      <c r="EP9" s="108">
        <f t="shared" si="55"/>
        <v>93020.409257209278</v>
      </c>
      <c r="EQ9" s="108">
        <f t="shared" si="56"/>
        <v>93030.801140422176</v>
      </c>
      <c r="ER9" s="108">
        <f t="shared" si="57"/>
        <v>93041.194184576394</v>
      </c>
      <c r="ES9" s="108">
        <f t="shared" si="58"/>
        <v>86890.500941201331</v>
      </c>
      <c r="ET9" s="108">
        <f t="shared" si="59"/>
        <v>86900.208014576972</v>
      </c>
      <c r="EU9" s="108">
        <f t="shared" si="60"/>
        <v>86909.91617238961</v>
      </c>
      <c r="EV9" s="108">
        <f t="shared" si="61"/>
        <v>86919.625414760376</v>
      </c>
      <c r="EW9" s="108">
        <f t="shared" si="62"/>
        <v>80208.277541218515</v>
      </c>
      <c r="EX9" s="108">
        <f t="shared" si="63"/>
        <v>80217.238102234885</v>
      </c>
      <c r="EY9" s="108">
        <f t="shared" si="64"/>
        <v>80226.199664290747</v>
      </c>
      <c r="EZ9" s="108">
        <f t="shared" si="65"/>
        <v>80235.162227497931</v>
      </c>
      <c r="FA9" s="108">
        <f t="shared" si="66"/>
        <v>70732.048477623379</v>
      </c>
      <c r="FB9" s="108">
        <f t="shared" si="67"/>
        <v>70739.950390688027</v>
      </c>
      <c r="FC9" s="108">
        <f t="shared" si="68"/>
        <v>70747.85318652408</v>
      </c>
      <c r="FD9" s="108">
        <f t="shared" si="69"/>
        <v>70755.756865230171</v>
      </c>
      <c r="FE9" s="108">
        <f t="shared" si="70"/>
        <v>70763.661426904931</v>
      </c>
    </row>
    <row r="10" spans="1:161" ht="15.75" x14ac:dyDescent="0.25">
      <c r="A10" s="47" t="s">
        <v>199</v>
      </c>
      <c r="B10" s="12">
        <f>'Urb proj of all 25 ARs '!W10</f>
        <v>61602.668180309629</v>
      </c>
      <c r="C10" s="12">
        <f>'Urb proj of all 25 ARs '!X10</f>
        <v>61961.55426632212</v>
      </c>
      <c r="D10" s="100">
        <f t="shared" si="10"/>
        <v>5.82582048170446E-3</v>
      </c>
      <c r="E10" s="101">
        <f t="shared" si="11"/>
        <v>1.1171616310745591E-4</v>
      </c>
      <c r="F10" s="69">
        <f t="shared" si="12"/>
        <v>61609.550194035917</v>
      </c>
      <c r="G10" s="69">
        <f t="shared" si="16"/>
        <v>61616.432976594369</v>
      </c>
      <c r="H10" s="69">
        <f t="shared" ref="H10:AM10" si="77">G10*(1+$E$10)</f>
        <v>61623.316528070885</v>
      </c>
      <c r="I10" s="69">
        <f t="shared" si="77"/>
        <v>61630.200848551358</v>
      </c>
      <c r="J10" s="69">
        <f t="shared" si="77"/>
        <v>61637.085938121701</v>
      </c>
      <c r="K10" s="69">
        <f t="shared" si="77"/>
        <v>61643.971796867831</v>
      </c>
      <c r="L10" s="69">
        <f t="shared" si="77"/>
        <v>61650.858424875682</v>
      </c>
      <c r="M10" s="69">
        <f t="shared" si="77"/>
        <v>61657.745822231191</v>
      </c>
      <c r="N10" s="69">
        <f t="shared" si="77"/>
        <v>61664.633989020302</v>
      </c>
      <c r="O10" s="69">
        <f t="shared" si="77"/>
        <v>61671.52292532898</v>
      </c>
      <c r="P10" s="69">
        <f t="shared" si="77"/>
        <v>61678.412631243191</v>
      </c>
      <c r="Q10" s="69">
        <f t="shared" si="77"/>
        <v>61685.303106848914</v>
      </c>
      <c r="R10" s="69">
        <f t="shared" si="77"/>
        <v>61692.194352232131</v>
      </c>
      <c r="S10" s="69">
        <f t="shared" si="77"/>
        <v>61699.086367478842</v>
      </c>
      <c r="T10" s="69">
        <f t="shared" si="77"/>
        <v>61705.979152675049</v>
      </c>
      <c r="U10" s="69">
        <f t="shared" si="77"/>
        <v>61712.872707906776</v>
      </c>
      <c r="V10" s="69">
        <f t="shared" si="77"/>
        <v>61719.767033260039</v>
      </c>
      <c r="W10" s="69">
        <f t="shared" si="77"/>
        <v>61726.662128820884</v>
      </c>
      <c r="X10" s="69">
        <f t="shared" si="77"/>
        <v>61733.55799467535</v>
      </c>
      <c r="Y10" s="69">
        <f t="shared" si="77"/>
        <v>61740.454630909488</v>
      </c>
      <c r="Z10" s="69">
        <f t="shared" si="77"/>
        <v>61747.352037609366</v>
      </c>
      <c r="AA10" s="69">
        <f t="shared" si="77"/>
        <v>61754.250214861051</v>
      </c>
      <c r="AB10" s="69">
        <f t="shared" si="77"/>
        <v>61761.149162750633</v>
      </c>
      <c r="AC10" s="69">
        <f t="shared" si="77"/>
        <v>61768.0488813642</v>
      </c>
      <c r="AD10" s="69">
        <f t="shared" si="77"/>
        <v>61774.949370787857</v>
      </c>
      <c r="AE10" s="69">
        <f t="shared" si="77"/>
        <v>61781.850631107722</v>
      </c>
      <c r="AF10" s="69">
        <f t="shared" si="77"/>
        <v>61788.752662409905</v>
      </c>
      <c r="AG10" s="69">
        <f t="shared" si="77"/>
        <v>61795.655464780546</v>
      </c>
      <c r="AH10" s="69">
        <f t="shared" si="77"/>
        <v>61802.559038305779</v>
      </c>
      <c r="AI10" s="69">
        <f t="shared" si="77"/>
        <v>61809.463383071758</v>
      </c>
      <c r="AJ10" s="69">
        <f t="shared" si="77"/>
        <v>61816.368499164644</v>
      </c>
      <c r="AK10" s="69">
        <f t="shared" si="77"/>
        <v>61823.274386670608</v>
      </c>
      <c r="AL10" s="69">
        <f t="shared" si="77"/>
        <v>61830.181045675825</v>
      </c>
      <c r="AM10" s="69">
        <f t="shared" si="77"/>
        <v>61837.088476266486</v>
      </c>
      <c r="AN10" s="69">
        <f t="shared" ref="AN10:BE10" si="78">AM10*(1+$E$10)</f>
        <v>61843.996678528791</v>
      </c>
      <c r="AO10" s="69">
        <f t="shared" si="78"/>
        <v>61850.905652548943</v>
      </c>
      <c r="AP10" s="69">
        <f t="shared" si="78"/>
        <v>61857.815398413164</v>
      </c>
      <c r="AQ10" s="69">
        <f t="shared" si="78"/>
        <v>61864.725916207681</v>
      </c>
      <c r="AR10" s="69">
        <f t="shared" si="78"/>
        <v>61871.637206018735</v>
      </c>
      <c r="AS10" s="69">
        <f t="shared" si="78"/>
        <v>61878.549267932569</v>
      </c>
      <c r="AT10" s="69">
        <f t="shared" si="78"/>
        <v>61885.462102035439</v>
      </c>
      <c r="AU10" s="69">
        <f t="shared" si="78"/>
        <v>61892.375708413609</v>
      </c>
      <c r="AV10" s="69">
        <f t="shared" si="78"/>
        <v>61899.290087153357</v>
      </c>
      <c r="AW10" s="69">
        <f t="shared" si="78"/>
        <v>61906.205238340968</v>
      </c>
      <c r="AX10" s="69">
        <f t="shared" si="78"/>
        <v>61913.121162062736</v>
      </c>
      <c r="AY10" s="69">
        <f t="shared" si="78"/>
        <v>61920.037858404969</v>
      </c>
      <c r="AZ10" s="69">
        <f t="shared" si="78"/>
        <v>61926.955327453979</v>
      </c>
      <c r="BA10" s="69">
        <f t="shared" si="78"/>
        <v>61933.873569296091</v>
      </c>
      <c r="BB10" s="69">
        <f t="shared" si="78"/>
        <v>61940.792584017632</v>
      </c>
      <c r="BC10" s="69">
        <f t="shared" si="78"/>
        <v>61947.712371704954</v>
      </c>
      <c r="BD10" s="69">
        <f t="shared" si="78"/>
        <v>61954.632932444409</v>
      </c>
      <c r="BE10" s="69">
        <f t="shared" si="78"/>
        <v>61961.554266322353</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61469.426716324997</v>
      </c>
      <c r="DG10" s="108">
        <f t="shared" si="20"/>
        <v>61476.293844826156</v>
      </c>
      <c r="DH10" s="108">
        <f t="shared" si="21"/>
        <v>61483.161740496573</v>
      </c>
      <c r="DI10" s="108">
        <f t="shared" si="22"/>
        <v>61490.030403421937</v>
      </c>
      <c r="DJ10" s="108">
        <f t="shared" si="23"/>
        <v>65743.99260720388</v>
      </c>
      <c r="DK10" s="108">
        <f t="shared" si="24"/>
        <v>65751.337273805315</v>
      </c>
      <c r="DL10" s="108">
        <f t="shared" si="25"/>
        <v>65758.682760924727</v>
      </c>
      <c r="DM10" s="108">
        <f t="shared" si="26"/>
        <v>65766.029068653777</v>
      </c>
      <c r="DN10" s="108">
        <f t="shared" si="27"/>
        <v>58409.493807903695</v>
      </c>
      <c r="DO10" s="108">
        <f t="shared" si="28"/>
        <v>58416.019092440962</v>
      </c>
      <c r="DP10" s="108">
        <f t="shared" si="29"/>
        <v>58422.545105957986</v>
      </c>
      <c r="DQ10" s="108">
        <f t="shared" si="30"/>
        <v>58429.071848536194</v>
      </c>
      <c r="DR10" s="108">
        <f t="shared" si="31"/>
        <v>58435.599320257039</v>
      </c>
      <c r="DS10" s="108">
        <f t="shared" si="32"/>
        <v>60754.395450457159</v>
      </c>
      <c r="DT10" s="108">
        <f t="shared" si="33"/>
        <v>60761.182698408797</v>
      </c>
      <c r="DU10" s="108">
        <f t="shared" si="34"/>
        <v>60767.970704605737</v>
      </c>
      <c r="DV10" s="108">
        <f t="shared" si="35"/>
        <v>60774.759469132681</v>
      </c>
      <c r="DW10" s="108">
        <f t="shared" si="36"/>
        <v>60558.688247342223</v>
      </c>
      <c r="DX10" s="108">
        <f t="shared" si="37"/>
        <v>60565.453631636039</v>
      </c>
      <c r="DY10" s="108">
        <f t="shared" si="38"/>
        <v>60572.219771732627</v>
      </c>
      <c r="DZ10" s="108">
        <f t="shared" si="39"/>
        <v>60578.986667716432</v>
      </c>
      <c r="EA10" s="108">
        <f t="shared" si="40"/>
        <v>61884.263698241652</v>
      </c>
      <c r="EB10" s="108">
        <f t="shared" si="41"/>
        <v>61891.177170738752</v>
      </c>
      <c r="EC10" s="108">
        <f t="shared" si="42"/>
        <v>61898.091415582465</v>
      </c>
      <c r="ED10" s="108">
        <f t="shared" si="43"/>
        <v>61905.006432859089</v>
      </c>
      <c r="EE10" s="108">
        <f t="shared" si="44"/>
        <v>61911.92222265491</v>
      </c>
      <c r="EF10" s="108">
        <f t="shared" si="45"/>
        <v>60298.715755301448</v>
      </c>
      <c r="EG10" s="108">
        <f t="shared" si="46"/>
        <v>60305.452096465939</v>
      </c>
      <c r="EH10" s="108">
        <f t="shared" si="47"/>
        <v>60312.189190188612</v>
      </c>
      <c r="EI10" s="108">
        <f t="shared" si="48"/>
        <v>60318.927036553549</v>
      </c>
      <c r="EJ10" s="108">
        <f t="shared" si="49"/>
        <v>60405.487606858682</v>
      </c>
      <c r="EK10" s="108">
        <f t="shared" si="50"/>
        <v>60412.235876164756</v>
      </c>
      <c r="EL10" s="108">
        <f t="shared" si="51"/>
        <v>60418.984899361589</v>
      </c>
      <c r="EM10" s="108">
        <f t="shared" si="52"/>
        <v>60425.734676533386</v>
      </c>
      <c r="EN10" s="108">
        <f t="shared" si="53"/>
        <v>66103.667618189342</v>
      </c>
      <c r="EO10" s="108">
        <f t="shared" si="54"/>
        <v>66111.052466302965</v>
      </c>
      <c r="EP10" s="108">
        <f t="shared" si="55"/>
        <v>66118.438139423495</v>
      </c>
      <c r="EQ10" s="108">
        <f t="shared" si="56"/>
        <v>66125.824637643091</v>
      </c>
      <c r="ER10" s="108">
        <f t="shared" si="57"/>
        <v>66133.211961053923</v>
      </c>
      <c r="ES10" s="108">
        <f t="shared" si="58"/>
        <v>63812.65035110405</v>
      </c>
      <c r="ET10" s="108">
        <f t="shared" si="59"/>
        <v>63819.779255558991</v>
      </c>
      <c r="EU10" s="108">
        <f t="shared" si="60"/>
        <v>63826.908956427789</v>
      </c>
      <c r="EV10" s="108">
        <f t="shared" si="61"/>
        <v>63834.039453799407</v>
      </c>
      <c r="EW10" s="108">
        <f t="shared" si="62"/>
        <v>64441.5451927826</v>
      </c>
      <c r="EX10" s="108">
        <f t="shared" si="63"/>
        <v>64448.744354956252</v>
      </c>
      <c r="EY10" s="108">
        <f t="shared" si="64"/>
        <v>64455.944321392679</v>
      </c>
      <c r="EZ10" s="108">
        <f t="shared" si="65"/>
        <v>64463.145092181738</v>
      </c>
      <c r="FA10" s="108">
        <f t="shared" si="66"/>
        <v>59947.689783949405</v>
      </c>
      <c r="FB10" s="108">
        <f t="shared" si="67"/>
        <v>59954.386909839217</v>
      </c>
      <c r="FC10" s="108">
        <f t="shared" si="68"/>
        <v>59961.084783906248</v>
      </c>
      <c r="FD10" s="108">
        <f t="shared" si="69"/>
        <v>59967.78340623407</v>
      </c>
      <c r="FE10" s="108">
        <f t="shared" si="70"/>
        <v>59974.482776906276</v>
      </c>
    </row>
    <row r="11" spans="1:161" ht="15.75" x14ac:dyDescent="0.25">
      <c r="A11" s="47" t="s">
        <v>187</v>
      </c>
      <c r="B11" s="12">
        <f>'Urb proj of all 25 ARs '!W11</f>
        <v>32797.99696242284</v>
      </c>
      <c r="C11" s="12">
        <f>'Urb proj of all 25 ARs '!X11</f>
        <v>32989.0722048854</v>
      </c>
      <c r="D11" s="100">
        <f t="shared" si="10"/>
        <v>5.8258204817043706E-3</v>
      </c>
      <c r="E11" s="101">
        <f t="shared" si="11"/>
        <v>1.1171616310745591E-4</v>
      </c>
      <c r="F11" s="69">
        <f t="shared" si="12"/>
        <v>32801.661028801092</v>
      </c>
      <c r="G11" s="69">
        <f t="shared" si="16"/>
        <v>32805.325504514782</v>
      </c>
      <c r="H11" s="69">
        <f t="shared" ref="H11:AM11" si="79">G11*(1+$E$11)</f>
        <v>32808.990389609637</v>
      </c>
      <c r="I11" s="69">
        <f t="shared" si="79"/>
        <v>32812.655684131394</v>
      </c>
      <c r="J11" s="69">
        <f t="shared" si="79"/>
        <v>32816.321388125791</v>
      </c>
      <c r="K11" s="69">
        <f t="shared" si="79"/>
        <v>32819.98750163857</v>
      </c>
      <c r="L11" s="69">
        <f t="shared" si="79"/>
        <v>32823.654024715492</v>
      </c>
      <c r="M11" s="69">
        <f t="shared" si="79"/>
        <v>32827.320957402299</v>
      </c>
      <c r="N11" s="69">
        <f t="shared" si="79"/>
        <v>32830.988299744757</v>
      </c>
      <c r="O11" s="69">
        <f t="shared" si="79"/>
        <v>32834.656051788632</v>
      </c>
      <c r="P11" s="69">
        <f t="shared" si="79"/>
        <v>32838.32421357969</v>
      </c>
      <c r="Q11" s="69">
        <f t="shared" si="79"/>
        <v>32841.992785163711</v>
      </c>
      <c r="R11" s="69">
        <f t="shared" si="79"/>
        <v>32845.661766586476</v>
      </c>
      <c r="S11" s="69">
        <f t="shared" si="79"/>
        <v>32849.331157893765</v>
      </c>
      <c r="T11" s="69">
        <f t="shared" si="79"/>
        <v>32853.000959131372</v>
      </c>
      <c r="U11" s="69">
        <f t="shared" si="79"/>
        <v>32856.671170345093</v>
      </c>
      <c r="V11" s="69">
        <f t="shared" si="79"/>
        <v>32860.341791580729</v>
      </c>
      <c r="W11" s="69">
        <f t="shared" si="79"/>
        <v>32864.012822884084</v>
      </c>
      <c r="X11" s="69">
        <f t="shared" si="79"/>
        <v>32867.684264300973</v>
      </c>
      <c r="Y11" s="69">
        <f t="shared" si="79"/>
        <v>32871.356115877206</v>
      </c>
      <c r="Z11" s="69">
        <f t="shared" si="79"/>
        <v>32875.028377658607</v>
      </c>
      <c r="AA11" s="69">
        <f t="shared" si="79"/>
        <v>32878.701049691008</v>
      </c>
      <c r="AB11" s="69">
        <f t="shared" si="79"/>
        <v>32882.374132020239</v>
      </c>
      <c r="AC11" s="69">
        <f t="shared" si="79"/>
        <v>32886.047624692132</v>
      </c>
      <c r="AD11" s="69">
        <f t="shared" si="79"/>
        <v>32889.721527752532</v>
      </c>
      <c r="AE11" s="69">
        <f t="shared" si="79"/>
        <v>32893.395841247286</v>
      </c>
      <c r="AF11" s="69">
        <f t="shared" si="79"/>
        <v>32897.070565222246</v>
      </c>
      <c r="AG11" s="69">
        <f t="shared" si="79"/>
        <v>32900.745699723266</v>
      </c>
      <c r="AH11" s="69">
        <f t="shared" si="79"/>
        <v>32904.421244796213</v>
      </c>
      <c r="AI11" s="69">
        <f t="shared" si="79"/>
        <v>32908.097200486955</v>
      </c>
      <c r="AJ11" s="69">
        <f t="shared" si="79"/>
        <v>32911.773566841359</v>
      </c>
      <c r="AK11" s="69">
        <f t="shared" si="79"/>
        <v>32915.450343905308</v>
      </c>
      <c r="AL11" s="69">
        <f t="shared" si="79"/>
        <v>32919.127531724684</v>
      </c>
      <c r="AM11" s="69">
        <f t="shared" si="79"/>
        <v>32922.805130345376</v>
      </c>
      <c r="AN11" s="69">
        <f t="shared" ref="AN11:BE11" si="80">AM11*(1+$E$11)</f>
        <v>32926.483139813274</v>
      </c>
      <c r="AO11" s="69">
        <f t="shared" si="80"/>
        <v>32930.161560174274</v>
      </c>
      <c r="AP11" s="69">
        <f t="shared" si="80"/>
        <v>32933.840391474288</v>
      </c>
      <c r="AQ11" s="69">
        <f t="shared" si="80"/>
        <v>32937.519633759221</v>
      </c>
      <c r="AR11" s="69">
        <f t="shared" si="80"/>
        <v>32941.199287074982</v>
      </c>
      <c r="AS11" s="69">
        <f t="shared" si="80"/>
        <v>32944.879351467491</v>
      </c>
      <c r="AT11" s="69">
        <f t="shared" si="80"/>
        <v>32948.559826982673</v>
      </c>
      <c r="AU11" s="69">
        <f t="shared" si="80"/>
        <v>32952.240713666462</v>
      </c>
      <c r="AV11" s="69">
        <f t="shared" si="80"/>
        <v>32955.922011564784</v>
      </c>
      <c r="AW11" s="69">
        <f t="shared" si="80"/>
        <v>32959.603720723586</v>
      </c>
      <c r="AX11" s="69">
        <f t="shared" si="80"/>
        <v>32963.285841188808</v>
      </c>
      <c r="AY11" s="69">
        <f t="shared" si="80"/>
        <v>32966.968373006399</v>
      </c>
      <c r="AZ11" s="69">
        <f t="shared" si="80"/>
        <v>32970.651316222313</v>
      </c>
      <c r="BA11" s="69">
        <f t="shared" si="80"/>
        <v>32974.334670882512</v>
      </c>
      <c r="BB11" s="69">
        <f t="shared" si="80"/>
        <v>32978.018437032966</v>
      </c>
      <c r="BC11" s="69">
        <f t="shared" si="80"/>
        <v>32981.702614719637</v>
      </c>
      <c r="BD11" s="69">
        <f t="shared" si="80"/>
        <v>32985.387203988503</v>
      </c>
      <c r="BE11" s="69">
        <f t="shared" si="80"/>
        <v>32989.072204885546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45860.684768484061</v>
      </c>
      <c r="DG11" s="108">
        <f t="shared" si="20"/>
        <v>45865.808148223878</v>
      </c>
      <c r="DH11" s="108">
        <f t="shared" si="21"/>
        <v>45870.93210032802</v>
      </c>
      <c r="DI11" s="108">
        <f t="shared" si="22"/>
        <v>45876.05662486043</v>
      </c>
      <c r="DJ11" s="108">
        <f t="shared" si="23"/>
        <v>49779.900382832537</v>
      </c>
      <c r="DK11" s="108">
        <f t="shared" si="24"/>
        <v>49785.461602303178</v>
      </c>
      <c r="DL11" s="108">
        <f t="shared" si="25"/>
        <v>49791.023443051927</v>
      </c>
      <c r="DM11" s="108">
        <f t="shared" si="26"/>
        <v>49796.585905148175</v>
      </c>
      <c r="DN11" s="108">
        <f t="shared" si="27"/>
        <v>42778.502081572311</v>
      </c>
      <c r="DO11" s="108">
        <f t="shared" si="28"/>
        <v>42783.281131688353</v>
      </c>
      <c r="DP11" s="108">
        <f t="shared" si="29"/>
        <v>42788.060715701533</v>
      </c>
      <c r="DQ11" s="108">
        <f t="shared" si="30"/>
        <v>42792.8408336715</v>
      </c>
      <c r="DR11" s="108">
        <f t="shared" si="31"/>
        <v>42797.62148565791</v>
      </c>
      <c r="DS11" s="108">
        <f t="shared" si="32"/>
        <v>44075.281870121042</v>
      </c>
      <c r="DT11" s="108">
        <f t="shared" si="33"/>
        <v>44080.205791499451</v>
      </c>
      <c r="DU11" s="108">
        <f t="shared" si="34"/>
        <v>44085.130262959472</v>
      </c>
      <c r="DV11" s="108">
        <f t="shared" si="35"/>
        <v>44090.055284562543</v>
      </c>
      <c r="DW11" s="108">
        <f t="shared" si="36"/>
        <v>46304.392949311026</v>
      </c>
      <c r="DX11" s="108">
        <f t="shared" si="37"/>
        <v>46309.565898426343</v>
      </c>
      <c r="DY11" s="108">
        <f t="shared" si="38"/>
        <v>46314.739425443688</v>
      </c>
      <c r="DZ11" s="108">
        <f t="shared" si="39"/>
        <v>46319.913530427613</v>
      </c>
      <c r="EA11" s="108">
        <f t="shared" si="40"/>
        <v>51343.38788931779</v>
      </c>
      <c r="EB11" s="108">
        <f t="shared" si="41"/>
        <v>51349.123775613727</v>
      </c>
      <c r="EC11" s="108">
        <f t="shared" si="42"/>
        <v>51354.860302700865</v>
      </c>
      <c r="ED11" s="108">
        <f t="shared" si="43"/>
        <v>51360.597470650806</v>
      </c>
      <c r="EE11" s="108">
        <f t="shared" si="44"/>
        <v>51366.335279535131</v>
      </c>
      <c r="EF11" s="108">
        <f t="shared" si="45"/>
        <v>51204.964115973286</v>
      </c>
      <c r="EG11" s="108">
        <f t="shared" si="46"/>
        <v>51210.684538096371</v>
      </c>
      <c r="EH11" s="108">
        <f t="shared" si="47"/>
        <v>51216.405599283076</v>
      </c>
      <c r="EI11" s="108">
        <f t="shared" si="48"/>
        <v>51222.127299604785</v>
      </c>
      <c r="EJ11" s="108">
        <f t="shared" si="49"/>
        <v>54535.465321583157</v>
      </c>
      <c r="EK11" s="108">
        <f t="shared" si="50"/>
        <v>54541.557814522166</v>
      </c>
      <c r="EL11" s="108">
        <f t="shared" si="51"/>
        <v>54547.650988091111</v>
      </c>
      <c r="EM11" s="108">
        <f t="shared" si="52"/>
        <v>54553.744842366024</v>
      </c>
      <c r="EN11" s="108">
        <f t="shared" si="53"/>
        <v>61598.128693714832</v>
      </c>
      <c r="EO11" s="108">
        <f t="shared" si="54"/>
        <v>61605.010200307093</v>
      </c>
      <c r="EP11" s="108">
        <f t="shared" si="55"/>
        <v>61611.892475674875</v>
      </c>
      <c r="EQ11" s="108">
        <f t="shared" si="56"/>
        <v>61618.775519904048</v>
      </c>
      <c r="ER11" s="108">
        <f t="shared" si="57"/>
        <v>61625.659333080519</v>
      </c>
      <c r="ES11" s="108">
        <f t="shared" si="58"/>
        <v>56494.440913855993</v>
      </c>
      <c r="ET11" s="108">
        <f t="shared" si="59"/>
        <v>56500.752256031788</v>
      </c>
      <c r="EU11" s="108">
        <f t="shared" si="60"/>
        <v>56507.064303286526</v>
      </c>
      <c r="EV11" s="108">
        <f t="shared" si="61"/>
        <v>56513.377055698948</v>
      </c>
      <c r="EW11" s="108">
        <f t="shared" si="62"/>
        <v>51234.768642927505</v>
      </c>
      <c r="EX11" s="108">
        <f t="shared" si="63"/>
        <v>51240.492394697991</v>
      </c>
      <c r="EY11" s="108">
        <f t="shared" si="64"/>
        <v>51246.216785904056</v>
      </c>
      <c r="EZ11" s="108">
        <f t="shared" si="65"/>
        <v>51251.941816617145</v>
      </c>
      <c r="FA11" s="108">
        <f t="shared" si="66"/>
        <v>41734.00191094372</v>
      </c>
      <c r="FB11" s="108">
        <f t="shared" si="67"/>
        <v>41738.66427350833</v>
      </c>
      <c r="FC11" s="108">
        <f t="shared" si="68"/>
        <v>41743.327156934196</v>
      </c>
      <c r="FD11" s="108">
        <f t="shared" si="69"/>
        <v>41747.990561279505</v>
      </c>
      <c r="FE11" s="108">
        <f t="shared" si="70"/>
        <v>41752.654486602456</v>
      </c>
    </row>
    <row r="12" spans="1:161" ht="15.75" x14ac:dyDescent="0.25">
      <c r="A12" s="47" t="s">
        <v>188</v>
      </c>
      <c r="B12" s="12">
        <f>'Urb proj of all 25 ARs '!W12</f>
        <v>77339.678072491544</v>
      </c>
      <c r="C12" s="12">
        <f>'Urb proj of all 25 ARs '!X12</f>
        <v>77790.245153054697</v>
      </c>
      <c r="D12" s="100">
        <f t="shared" si="10"/>
        <v>5.825820481704486E-3</v>
      </c>
      <c r="E12" s="101">
        <f t="shared" si="11"/>
        <v>1.1171616310745591E-4</v>
      </c>
      <c r="F12" s="69">
        <f t="shared" si="12"/>
        <v>77348.318164581768</v>
      </c>
      <c r="G12" s="69">
        <f t="shared" si="16"/>
        <v>77356.959221909929</v>
      </c>
      <c r="H12" s="69">
        <f t="shared" ref="H12:AM12" si="81">G12*(1+$E$12)</f>
        <v>77365.601244583857</v>
      </c>
      <c r="I12" s="69">
        <f t="shared" si="81"/>
        <v>77374.244232711397</v>
      </c>
      <c r="J12" s="69">
        <f t="shared" si="81"/>
        <v>77382.888186400422</v>
      </c>
      <c r="K12" s="69">
        <f t="shared" si="81"/>
        <v>77391.533105758775</v>
      </c>
      <c r="L12" s="69">
        <f t="shared" si="81"/>
        <v>77400.178990894361</v>
      </c>
      <c r="M12" s="69">
        <f t="shared" si="81"/>
        <v>77408.825841915052</v>
      </c>
      <c r="N12" s="69">
        <f t="shared" si="81"/>
        <v>77417.473658928764</v>
      </c>
      <c r="O12" s="69">
        <f t="shared" si="81"/>
        <v>77426.122442043416</v>
      </c>
      <c r="P12" s="69">
        <f t="shared" si="81"/>
        <v>77434.772191366923</v>
      </c>
      <c r="Q12" s="69">
        <f t="shared" si="81"/>
        <v>77443.422907007247</v>
      </c>
      <c r="R12" s="69">
        <f t="shared" si="81"/>
        <v>77452.074589072319</v>
      </c>
      <c r="S12" s="69">
        <f t="shared" si="81"/>
        <v>77460.727237670129</v>
      </c>
      <c r="T12" s="69">
        <f t="shared" si="81"/>
        <v>77469.380852908638</v>
      </c>
      <c r="U12" s="69">
        <f t="shared" si="81"/>
        <v>77478.035434895835</v>
      </c>
      <c r="V12" s="69">
        <f t="shared" si="81"/>
        <v>77486.690983739725</v>
      </c>
      <c r="W12" s="69">
        <f t="shared" si="81"/>
        <v>77495.347499548327</v>
      </c>
      <c r="X12" s="69">
        <f t="shared" si="81"/>
        <v>77504.004982429658</v>
      </c>
      <c r="Y12" s="69">
        <f t="shared" si="81"/>
        <v>77512.663432491754</v>
      </c>
      <c r="Z12" s="69">
        <f t="shared" si="81"/>
        <v>77521.322849842676</v>
      </c>
      <c r="AA12" s="69">
        <f t="shared" si="81"/>
        <v>77529.983234590472</v>
      </c>
      <c r="AB12" s="69">
        <f t="shared" si="81"/>
        <v>77538.64458684322</v>
      </c>
      <c r="AC12" s="69">
        <f t="shared" si="81"/>
        <v>77547.306906709011</v>
      </c>
      <c r="AD12" s="69">
        <f t="shared" si="81"/>
        <v>77555.970194295951</v>
      </c>
      <c r="AE12" s="69">
        <f t="shared" si="81"/>
        <v>77564.634449712132</v>
      </c>
      <c r="AF12" s="69">
        <f t="shared" si="81"/>
        <v>77573.299673065689</v>
      </c>
      <c r="AG12" s="69">
        <f t="shared" si="81"/>
        <v>77581.965864464742</v>
      </c>
      <c r="AH12" s="69">
        <f t="shared" si="81"/>
        <v>77590.633024017458</v>
      </c>
      <c r="AI12" s="69">
        <f t="shared" si="81"/>
        <v>77599.301151831984</v>
      </c>
      <c r="AJ12" s="69">
        <f t="shared" si="81"/>
        <v>77607.970248016485</v>
      </c>
      <c r="AK12" s="69">
        <f t="shared" si="81"/>
        <v>77616.640312679156</v>
      </c>
      <c r="AL12" s="69">
        <f t="shared" si="81"/>
        <v>77625.311345928174</v>
      </c>
      <c r="AM12" s="69">
        <f t="shared" si="81"/>
        <v>77633.983347871763</v>
      </c>
      <c r="AN12" s="69">
        <f t="shared" ref="AN12:BE12" si="82">AM12*(1+$E$12)</f>
        <v>77642.65631861813</v>
      </c>
      <c r="AO12" s="69">
        <f t="shared" si="82"/>
        <v>77651.330258275513</v>
      </c>
      <c r="AP12" s="69">
        <f t="shared" si="82"/>
        <v>77660.005166952164</v>
      </c>
      <c r="AQ12" s="69">
        <f t="shared" si="82"/>
        <v>77668.681044756318</v>
      </c>
      <c r="AR12" s="69">
        <f t="shared" si="82"/>
        <v>77677.357891796259</v>
      </c>
      <c r="AS12" s="69">
        <f t="shared" si="82"/>
        <v>77686.03570818025</v>
      </c>
      <c r="AT12" s="69">
        <f t="shared" si="82"/>
        <v>77694.714494016604</v>
      </c>
      <c r="AU12" s="69">
        <f t="shared" si="82"/>
        <v>77703.394249413599</v>
      </c>
      <c r="AV12" s="69">
        <f t="shared" si="82"/>
        <v>77712.074974479576</v>
      </c>
      <c r="AW12" s="69">
        <f t="shared" si="82"/>
        <v>77720.756669322844</v>
      </c>
      <c r="AX12" s="69">
        <f t="shared" si="82"/>
        <v>77729.439334051742</v>
      </c>
      <c r="AY12" s="69">
        <f t="shared" si="82"/>
        <v>77738.122968774638</v>
      </c>
      <c r="AZ12" s="69">
        <f t="shared" si="82"/>
        <v>77746.807573599886</v>
      </c>
      <c r="BA12" s="69">
        <f t="shared" si="82"/>
        <v>77755.493148635869</v>
      </c>
      <c r="BB12" s="69">
        <f t="shared" si="82"/>
        <v>77764.179693990969</v>
      </c>
      <c r="BC12" s="69">
        <f t="shared" si="82"/>
        <v>77772.867209773583</v>
      </c>
      <c r="BD12" s="69">
        <f t="shared" si="82"/>
        <v>77781.555696092124</v>
      </c>
      <c r="BE12" s="69">
        <f t="shared" si="82"/>
        <v>77790.245153055017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66085.456164642921</v>
      </c>
      <c r="DG12" s="108">
        <f t="shared" si="20"/>
        <v>66092.838978242842</v>
      </c>
      <c r="DH12" s="108">
        <f t="shared" si="21"/>
        <v>66100.22261662237</v>
      </c>
      <c r="DI12" s="108">
        <f t="shared" si="22"/>
        <v>66107.607079873633</v>
      </c>
      <c r="DJ12" s="108">
        <f t="shared" si="23"/>
        <v>70452.489876540043</v>
      </c>
      <c r="DK12" s="108">
        <f t="shared" si="24"/>
        <v>70460.360558390414</v>
      </c>
      <c r="DL12" s="108">
        <f t="shared" si="25"/>
        <v>70468.232119523178</v>
      </c>
      <c r="DM12" s="108">
        <f t="shared" si="26"/>
        <v>70476.104560036532</v>
      </c>
      <c r="DN12" s="108">
        <f t="shared" si="27"/>
        <v>63053.626532960741</v>
      </c>
      <c r="DO12" s="108">
        <f t="shared" si="28"/>
        <v>63060.670642187019</v>
      </c>
      <c r="DP12" s="108">
        <f t="shared" si="29"/>
        <v>63067.715538354139</v>
      </c>
      <c r="DQ12" s="108">
        <f t="shared" si="30"/>
        <v>63074.761221550041</v>
      </c>
      <c r="DR12" s="108">
        <f t="shared" si="31"/>
        <v>63081.807691862625</v>
      </c>
      <c r="DS12" s="108">
        <f t="shared" si="32"/>
        <v>64628.949505509248</v>
      </c>
      <c r="DT12" s="108">
        <f t="shared" si="33"/>
        <v>64636.169603773669</v>
      </c>
      <c r="DU12" s="108">
        <f t="shared" si="34"/>
        <v>64643.390508639764</v>
      </c>
      <c r="DV12" s="108">
        <f t="shared" si="35"/>
        <v>64650.612220197647</v>
      </c>
      <c r="DW12" s="108">
        <f t="shared" si="36"/>
        <v>64180.991387548718</v>
      </c>
      <c r="DX12" s="108">
        <f t="shared" si="37"/>
        <v>64188.161441650969</v>
      </c>
      <c r="DY12" s="108">
        <f t="shared" si="38"/>
        <v>64195.332296764151</v>
      </c>
      <c r="DZ12" s="108">
        <f t="shared" si="39"/>
        <v>64202.503952977757</v>
      </c>
      <c r="EA12" s="108">
        <f t="shared" si="40"/>
        <v>65680.338467446534</v>
      </c>
      <c r="EB12" s="108">
        <f t="shared" si="41"/>
        <v>65687.676022851709</v>
      </c>
      <c r="EC12" s="108">
        <f t="shared" si="42"/>
        <v>65695.014397980427</v>
      </c>
      <c r="ED12" s="108">
        <f t="shared" si="43"/>
        <v>65702.35359292425</v>
      </c>
      <c r="EE12" s="108">
        <f t="shared" si="44"/>
        <v>65709.693607774781</v>
      </c>
      <c r="EF12" s="108">
        <f t="shared" si="45"/>
        <v>62815.132583811886</v>
      </c>
      <c r="EG12" s="108">
        <f t="shared" si="46"/>
        <v>62822.150049409232</v>
      </c>
      <c r="EH12" s="108">
        <f t="shared" si="47"/>
        <v>62829.168298970915</v>
      </c>
      <c r="EI12" s="108">
        <f t="shared" si="48"/>
        <v>62836.187332584515</v>
      </c>
      <c r="EJ12" s="108">
        <f t="shared" si="49"/>
        <v>62962.746949939698</v>
      </c>
      <c r="EK12" s="108">
        <f t="shared" si="50"/>
        <v>62969.780906447653</v>
      </c>
      <c r="EL12" s="108">
        <f t="shared" si="51"/>
        <v>62976.815648762233</v>
      </c>
      <c r="EM12" s="108">
        <f t="shared" si="52"/>
        <v>62983.851176971242</v>
      </c>
      <c r="EN12" s="108">
        <f t="shared" si="53"/>
        <v>67732.477611537397</v>
      </c>
      <c r="EO12" s="108">
        <f t="shared" si="54"/>
        <v>67740.044424053922</v>
      </c>
      <c r="EP12" s="108">
        <f t="shared" si="55"/>
        <v>67747.612081905711</v>
      </c>
      <c r="EQ12" s="108">
        <f t="shared" si="56"/>
        <v>67755.18058518719</v>
      </c>
      <c r="ER12" s="108">
        <f t="shared" si="57"/>
        <v>67762.749933992818</v>
      </c>
      <c r="ES12" s="108">
        <f t="shared" si="58"/>
        <v>68345.835350579815</v>
      </c>
      <c r="ET12" s="108">
        <f t="shared" si="59"/>
        <v>68353.470685069566</v>
      </c>
      <c r="EU12" s="108">
        <f t="shared" si="60"/>
        <v>68361.106872549572</v>
      </c>
      <c r="EV12" s="108">
        <f t="shared" si="61"/>
        <v>68368.743913115162</v>
      </c>
      <c r="EW12" s="108">
        <f t="shared" si="62"/>
        <v>67726.812967731617</v>
      </c>
      <c r="EX12" s="108">
        <f t="shared" si="63"/>
        <v>67734.379147415864</v>
      </c>
      <c r="EY12" s="108">
        <f t="shared" si="64"/>
        <v>67741.946172364682</v>
      </c>
      <c r="EZ12" s="108">
        <f t="shared" si="65"/>
        <v>67749.514042672497</v>
      </c>
      <c r="FA12" s="108">
        <f t="shared" si="66"/>
        <v>62995.463181134473</v>
      </c>
      <c r="FB12" s="108">
        <f t="shared" si="67"/>
        <v>63002.500792574254</v>
      </c>
      <c r="FC12" s="108">
        <f t="shared" si="68"/>
        <v>63009.539190228978</v>
      </c>
      <c r="FD12" s="108">
        <f t="shared" si="69"/>
        <v>63016.57837418648</v>
      </c>
      <c r="FE12" s="108">
        <f t="shared" si="70"/>
        <v>63023.618344534596</v>
      </c>
    </row>
    <row r="13" spans="1:161" ht="15.75" x14ac:dyDescent="0.25">
      <c r="A13" s="47" t="s">
        <v>177</v>
      </c>
      <c r="B13" s="12">
        <f>'Urb proj of all 25 ARs '!W13</f>
        <v>156820.47404356761</v>
      </c>
      <c r="C13" s="12">
        <f>'Urb proj of all 25 ARs '!X13</f>
        <v>157734.08197320119</v>
      </c>
      <c r="D13" s="100">
        <f t="shared" si="10"/>
        <v>5.8258204817042197E-3</v>
      </c>
      <c r="E13" s="101">
        <f t="shared" si="11"/>
        <v>1.1171616310745591E-4</v>
      </c>
      <c r="F13" s="69">
        <f t="shared" si="12"/>
        <v>156837.99342522444</v>
      </c>
      <c r="G13" s="69">
        <f t="shared" si="16"/>
        <v>156855.51476407939</v>
      </c>
      <c r="H13" s="69">
        <f t="shared" ref="H13:AM13" si="83">G13*(1+$E$13)</f>
        <v>156873.03806035107</v>
      </c>
      <c r="I13" s="69">
        <f t="shared" si="83"/>
        <v>156890.56331425818</v>
      </c>
      <c r="J13" s="69">
        <f t="shared" si="83"/>
        <v>156908.09052601943</v>
      </c>
      <c r="K13" s="69">
        <f t="shared" si="83"/>
        <v>156925.6196958535</v>
      </c>
      <c r="L13" s="69">
        <f t="shared" si="83"/>
        <v>156943.15082397917</v>
      </c>
      <c r="M13" s="69">
        <f t="shared" si="83"/>
        <v>156960.68391061522</v>
      </c>
      <c r="N13" s="69">
        <f t="shared" si="83"/>
        <v>156978.21895598044</v>
      </c>
      <c r="O13" s="69">
        <f t="shared" si="83"/>
        <v>156995.75596029364</v>
      </c>
      <c r="P13" s="69">
        <f t="shared" si="83"/>
        <v>157013.29492377368</v>
      </c>
      <c r="Q13" s="69">
        <f t="shared" si="83"/>
        <v>157030.83584663941</v>
      </c>
      <c r="R13" s="69">
        <f t="shared" si="83"/>
        <v>157048.37872910977</v>
      </c>
      <c r="S13" s="69">
        <f t="shared" si="83"/>
        <v>157065.92357140363</v>
      </c>
      <c r="T13" s="69">
        <f t="shared" si="83"/>
        <v>157083.47037373995</v>
      </c>
      <c r="U13" s="69">
        <f t="shared" si="83"/>
        <v>157101.01913633771</v>
      </c>
      <c r="V13" s="69">
        <f t="shared" si="83"/>
        <v>157118.5698594159</v>
      </c>
      <c r="W13" s="69">
        <f t="shared" si="83"/>
        <v>157136.12254319352</v>
      </c>
      <c r="X13" s="69">
        <f t="shared" si="83"/>
        <v>157153.67718788961</v>
      </c>
      <c r="Y13" s="69">
        <f t="shared" si="83"/>
        <v>157171.23379372328</v>
      </c>
      <c r="Z13" s="69">
        <f t="shared" si="83"/>
        <v>157188.79236091359</v>
      </c>
      <c r="AA13" s="69">
        <f t="shared" si="83"/>
        <v>157206.35288967963</v>
      </c>
      <c r="AB13" s="69">
        <f t="shared" si="83"/>
        <v>157223.91538024059</v>
      </c>
      <c r="AC13" s="69">
        <f t="shared" si="83"/>
        <v>157241.47983281562</v>
      </c>
      <c r="AD13" s="69">
        <f t="shared" si="83"/>
        <v>157259.04624762389</v>
      </c>
      <c r="AE13" s="69">
        <f t="shared" si="83"/>
        <v>157276.61462488462</v>
      </c>
      <c r="AF13" s="69">
        <f t="shared" si="83"/>
        <v>157294.18496481705</v>
      </c>
      <c r="AG13" s="69">
        <f t="shared" si="83"/>
        <v>157311.75726764044</v>
      </c>
      <c r="AH13" s="69">
        <f t="shared" si="83"/>
        <v>157329.33153357406</v>
      </c>
      <c r="AI13" s="69">
        <f t="shared" si="83"/>
        <v>157346.90776283725</v>
      </c>
      <c r="AJ13" s="69">
        <f t="shared" si="83"/>
        <v>157364.48595564935</v>
      </c>
      <c r="AK13" s="69">
        <f t="shared" si="83"/>
        <v>157382.06611222969</v>
      </c>
      <c r="AL13" s="69">
        <f t="shared" si="83"/>
        <v>157399.64823279768</v>
      </c>
      <c r="AM13" s="69">
        <f t="shared" si="83"/>
        <v>157417.23231757272</v>
      </c>
      <c r="AN13" s="69">
        <f t="shared" ref="AN13:BE13" si="84">AM13*(1+$E$13)</f>
        <v>157434.81836677424</v>
      </c>
      <c r="AO13" s="69">
        <f t="shared" si="84"/>
        <v>157452.40638062169</v>
      </c>
      <c r="AP13" s="69">
        <f t="shared" si="84"/>
        <v>157469.99635933456</v>
      </c>
      <c r="AQ13" s="69">
        <f t="shared" si="84"/>
        <v>157487.58830313236</v>
      </c>
      <c r="AR13" s="69">
        <f t="shared" si="84"/>
        <v>157505.18221223462</v>
      </c>
      <c r="AS13" s="69">
        <f t="shared" si="84"/>
        <v>157522.77808686093</v>
      </c>
      <c r="AT13" s="69">
        <f t="shared" si="84"/>
        <v>157540.37592723081</v>
      </c>
      <c r="AU13" s="69">
        <f t="shared" si="84"/>
        <v>157557.97573356392</v>
      </c>
      <c r="AV13" s="69">
        <f t="shared" si="84"/>
        <v>157575.57750607983</v>
      </c>
      <c r="AW13" s="69">
        <f t="shared" si="84"/>
        <v>157593.18124499827</v>
      </c>
      <c r="AX13" s="69">
        <f t="shared" si="84"/>
        <v>157610.78695053887</v>
      </c>
      <c r="AY13" s="69">
        <f t="shared" si="84"/>
        <v>157628.39462292133</v>
      </c>
      <c r="AZ13" s="69">
        <f t="shared" si="84"/>
        <v>157646.0042623654</v>
      </c>
      <c r="BA13" s="69">
        <f t="shared" si="84"/>
        <v>157663.61586909081</v>
      </c>
      <c r="BB13" s="69">
        <f t="shared" si="84"/>
        <v>157681.22944331734</v>
      </c>
      <c r="BC13" s="69">
        <f t="shared" si="84"/>
        <v>157698.84498526482</v>
      </c>
      <c r="BD13" s="69">
        <f t="shared" si="84"/>
        <v>157716.46249515304</v>
      </c>
      <c r="BE13" s="69">
        <f t="shared" si="84"/>
        <v>157734.08197320189</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168817.71366498416</v>
      </c>
      <c r="DG13" s="108">
        <f t="shared" si="20"/>
        <v>168836.57333221938</v>
      </c>
      <c r="DH13" s="108">
        <f t="shared" si="21"/>
        <v>168855.43510638428</v>
      </c>
      <c r="DI13" s="108">
        <f t="shared" si="22"/>
        <v>168874.2989877142</v>
      </c>
      <c r="DJ13" s="108">
        <f t="shared" si="23"/>
        <v>183394.23684951576</v>
      </c>
      <c r="DK13" s="108">
        <f t="shared" si="24"/>
        <v>183414.72494999258</v>
      </c>
      <c r="DL13" s="108">
        <f t="shared" si="25"/>
        <v>183435.21533932141</v>
      </c>
      <c r="DM13" s="108">
        <f t="shared" si="26"/>
        <v>183455.70801775789</v>
      </c>
      <c r="DN13" s="108">
        <f t="shared" si="27"/>
        <v>163281.11438568405</v>
      </c>
      <c r="DO13" s="108">
        <f t="shared" si="28"/>
        <v>163299.35552529112</v>
      </c>
      <c r="DP13" s="108">
        <f t="shared" si="29"/>
        <v>163317.59870272834</v>
      </c>
      <c r="DQ13" s="108">
        <f t="shared" si="30"/>
        <v>163335.84391822331</v>
      </c>
      <c r="DR13" s="108">
        <f t="shared" si="31"/>
        <v>163354.0911720038</v>
      </c>
      <c r="DS13" s="108">
        <f t="shared" si="32"/>
        <v>168133.9292318123</v>
      </c>
      <c r="DT13" s="108">
        <f t="shared" si="33"/>
        <v>168152.71250927425</v>
      </c>
      <c r="DU13" s="108">
        <f t="shared" si="34"/>
        <v>168171.49788513189</v>
      </c>
      <c r="DV13" s="108">
        <f t="shared" si="35"/>
        <v>168190.28535961968</v>
      </c>
      <c r="DW13" s="108">
        <f t="shared" si="36"/>
        <v>165177.37611022001</v>
      </c>
      <c r="DX13" s="108">
        <f t="shared" si="37"/>
        <v>165195.82909291121</v>
      </c>
      <c r="DY13" s="108">
        <f t="shared" si="38"/>
        <v>165214.28413709882</v>
      </c>
      <c r="DZ13" s="108">
        <f t="shared" si="39"/>
        <v>165232.74124301318</v>
      </c>
      <c r="EA13" s="108">
        <f t="shared" si="40"/>
        <v>170577.90600104193</v>
      </c>
      <c r="EB13" s="108">
        <f t="shared" si="41"/>
        <v>170596.9623102113</v>
      </c>
      <c r="EC13" s="108">
        <f t="shared" si="42"/>
        <v>170616.02074827839</v>
      </c>
      <c r="ED13" s="108">
        <f t="shared" si="43"/>
        <v>170635.08131548105</v>
      </c>
      <c r="EE13" s="108">
        <f t="shared" si="44"/>
        <v>170654.14401205716</v>
      </c>
      <c r="EF13" s="108">
        <f t="shared" si="45"/>
        <v>173842.48007889758</v>
      </c>
      <c r="EG13" s="108">
        <f t="shared" si="46"/>
        <v>173861.9010937571</v>
      </c>
      <c r="EH13" s="108">
        <f t="shared" si="47"/>
        <v>173881.32427825785</v>
      </c>
      <c r="EI13" s="108">
        <f t="shared" si="48"/>
        <v>173900.74963264226</v>
      </c>
      <c r="EJ13" s="108">
        <f t="shared" si="49"/>
        <v>174743.87406515487</v>
      </c>
      <c r="EK13" s="108">
        <f t="shared" si="50"/>
        <v>174763.39578029196</v>
      </c>
      <c r="EL13" s="108">
        <f t="shared" si="51"/>
        <v>174782.91967632019</v>
      </c>
      <c r="EM13" s="108">
        <f t="shared" si="52"/>
        <v>174802.44575348316</v>
      </c>
      <c r="EN13" s="108">
        <f t="shared" si="53"/>
        <v>187992.64422740537</v>
      </c>
      <c r="EO13" s="108">
        <f t="shared" si="54"/>
        <v>188013.64604431088</v>
      </c>
      <c r="EP13" s="108">
        <f t="shared" si="55"/>
        <v>188034.65020745879</v>
      </c>
      <c r="EQ13" s="108">
        <f t="shared" si="56"/>
        <v>188055.65671711121</v>
      </c>
      <c r="ER13" s="108">
        <f t="shared" si="57"/>
        <v>188076.66557353028</v>
      </c>
      <c r="ES13" s="108">
        <f t="shared" si="58"/>
        <v>181630.92205988098</v>
      </c>
      <c r="ET13" s="108">
        <f t="shared" si="59"/>
        <v>181651.21316959517</v>
      </c>
      <c r="EU13" s="108">
        <f t="shared" si="60"/>
        <v>181671.5065461543</v>
      </c>
      <c r="EV13" s="108">
        <f t="shared" si="61"/>
        <v>181691.80218981157</v>
      </c>
      <c r="EW13" s="108">
        <f t="shared" si="62"/>
        <v>180397.93781012844</v>
      </c>
      <c r="EX13" s="108">
        <f t="shared" si="63"/>
        <v>180418.09117557309</v>
      </c>
      <c r="EY13" s="108">
        <f t="shared" si="64"/>
        <v>180438.24679247438</v>
      </c>
      <c r="EZ13" s="108">
        <f t="shared" si="65"/>
        <v>180458.40466108389</v>
      </c>
      <c r="FA13" s="108">
        <f t="shared" si="66"/>
        <v>164592.32916795166</v>
      </c>
      <c r="FB13" s="108">
        <f t="shared" si="67"/>
        <v>164610.71679144321</v>
      </c>
      <c r="FC13" s="108">
        <f t="shared" si="68"/>
        <v>164629.10646912953</v>
      </c>
      <c r="FD13" s="108">
        <f t="shared" si="69"/>
        <v>164647.49820124006</v>
      </c>
      <c r="FE13" s="108">
        <f t="shared" si="70"/>
        <v>164665.89198800435</v>
      </c>
    </row>
    <row r="14" spans="1:161" ht="15.75" x14ac:dyDescent="0.25">
      <c r="A14" s="47" t="s">
        <v>194</v>
      </c>
      <c r="B14" s="12">
        <f>'Urb proj of all 25 ARs '!W14</f>
        <v>44763.837612934127</v>
      </c>
      <c r="C14" s="12">
        <f>'Urb proj of all 25 ARs '!X14</f>
        <v>45024.623694939241</v>
      </c>
      <c r="D14" s="100">
        <f t="shared" si="10"/>
        <v>5.8258204817042275E-3</v>
      </c>
      <c r="E14" s="101">
        <f t="shared" si="11"/>
        <v>1.1171616310745591E-4</v>
      </c>
      <c r="F14" s="69">
        <f t="shared" si="12"/>
        <v>44768.83845711821</v>
      </c>
      <c r="G14" s="69">
        <f t="shared" si="16"/>
        <v>44773.839859977415</v>
      </c>
      <c r="H14" s="69">
        <f t="shared" ref="H14:AM14" si="85">G14*(1+$E$14)</f>
        <v>44778.841821574162</v>
      </c>
      <c r="I14" s="69">
        <f t="shared" si="85"/>
        <v>44783.844341970864</v>
      </c>
      <c r="J14" s="69">
        <f t="shared" si="85"/>
        <v>44788.847421229948</v>
      </c>
      <c r="K14" s="69">
        <f t="shared" si="85"/>
        <v>44793.85105941385</v>
      </c>
      <c r="L14" s="69">
        <f t="shared" si="85"/>
        <v>44798.855256585011</v>
      </c>
      <c r="M14" s="69">
        <f t="shared" si="85"/>
        <v>44803.860012805882</v>
      </c>
      <c r="N14" s="69">
        <f t="shared" si="85"/>
        <v>44808.86532813892</v>
      </c>
      <c r="O14" s="69">
        <f t="shared" si="85"/>
        <v>44813.87120264658</v>
      </c>
      <c r="P14" s="69">
        <f t="shared" si="85"/>
        <v>44818.877636391335</v>
      </c>
      <c r="Q14" s="69">
        <f t="shared" si="85"/>
        <v>44823.884629435655</v>
      </c>
      <c r="R14" s="69">
        <f t="shared" si="85"/>
        <v>44828.892181842028</v>
      </c>
      <c r="S14" s="69">
        <f t="shared" si="85"/>
        <v>44833.900293672938</v>
      </c>
      <c r="T14" s="69">
        <f t="shared" si="85"/>
        <v>44838.908964990886</v>
      </c>
      <c r="U14" s="69">
        <f t="shared" si="85"/>
        <v>44843.918195858379</v>
      </c>
      <c r="V14" s="69">
        <f t="shared" si="85"/>
        <v>44848.927986337927</v>
      </c>
      <c r="W14" s="69">
        <f t="shared" si="85"/>
        <v>44853.938336492043</v>
      </c>
      <c r="X14" s="69">
        <f t="shared" si="85"/>
        <v>44858.949246383258</v>
      </c>
      <c r="Y14" s="69">
        <f t="shared" si="85"/>
        <v>44863.960716074092</v>
      </c>
      <c r="Z14" s="69">
        <f t="shared" si="85"/>
        <v>44868.972745627099</v>
      </c>
      <c r="AA14" s="69">
        <f t="shared" si="85"/>
        <v>44873.985335104815</v>
      </c>
      <c r="AB14" s="69">
        <f t="shared" si="85"/>
        <v>44878.998484569791</v>
      </c>
      <c r="AC14" s="69">
        <f t="shared" si="85"/>
        <v>44884.012194084593</v>
      </c>
      <c r="AD14" s="69">
        <f t="shared" si="85"/>
        <v>44889.026463711787</v>
      </c>
      <c r="AE14" s="69">
        <f t="shared" si="85"/>
        <v>44894.041293513939</v>
      </c>
      <c r="AF14" s="69">
        <f t="shared" si="85"/>
        <v>44899.056683553637</v>
      </c>
      <c r="AG14" s="69">
        <f t="shared" si="85"/>
        <v>44904.072633893469</v>
      </c>
      <c r="AH14" s="69">
        <f t="shared" si="85"/>
        <v>44909.08914459603</v>
      </c>
      <c r="AI14" s="69">
        <f t="shared" si="85"/>
        <v>44914.106215723914</v>
      </c>
      <c r="AJ14" s="69">
        <f t="shared" si="85"/>
        <v>44919.123847339739</v>
      </c>
      <c r="AK14" s="69">
        <f t="shared" si="85"/>
        <v>44924.142039506114</v>
      </c>
      <c r="AL14" s="69">
        <f t="shared" si="85"/>
        <v>44929.160792285664</v>
      </c>
      <c r="AM14" s="69">
        <f t="shared" si="85"/>
        <v>44934.180105741019</v>
      </c>
      <c r="AN14" s="69">
        <f t="shared" ref="AN14:BE14" si="86">AM14*(1+$E$14)</f>
        <v>44939.199979934812</v>
      </c>
      <c r="AO14" s="69">
        <f t="shared" si="86"/>
        <v>44944.220414929689</v>
      </c>
      <c r="AP14" s="69">
        <f t="shared" si="86"/>
        <v>44949.241410788301</v>
      </c>
      <c r="AQ14" s="69">
        <f t="shared" si="86"/>
        <v>44954.262967573304</v>
      </c>
      <c r="AR14" s="69">
        <f t="shared" si="86"/>
        <v>44959.285085347365</v>
      </c>
      <c r="AS14" s="69">
        <f t="shared" si="86"/>
        <v>44964.307764173151</v>
      </c>
      <c r="AT14" s="69">
        <f t="shared" si="86"/>
        <v>44969.331004113345</v>
      </c>
      <c r="AU14" s="69">
        <f t="shared" si="86"/>
        <v>44974.354805230636</v>
      </c>
      <c r="AV14" s="69">
        <f t="shared" si="86"/>
        <v>44979.379167587707</v>
      </c>
      <c r="AW14" s="69">
        <f t="shared" si="86"/>
        <v>44984.404091247263</v>
      </c>
      <c r="AX14" s="69">
        <f t="shared" si="86"/>
        <v>44989.429576272014</v>
      </c>
      <c r="AY14" s="69">
        <f t="shared" si="86"/>
        <v>44994.455622724665</v>
      </c>
      <c r="AZ14" s="69">
        <f t="shared" si="86"/>
        <v>44999.482230667942</v>
      </c>
      <c r="BA14" s="69">
        <f t="shared" si="86"/>
        <v>45004.509400164578</v>
      </c>
      <c r="BB14" s="69">
        <f t="shared" si="86"/>
        <v>45009.537131277299</v>
      </c>
      <c r="BC14" s="69">
        <f t="shared" si="86"/>
        <v>45014.565424068845</v>
      </c>
      <c r="BD14" s="69">
        <f t="shared" si="86"/>
        <v>45019.594278601973</v>
      </c>
      <c r="BE14" s="69">
        <f t="shared" si="86"/>
        <v>45024.62369493943</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53179.987270346377</v>
      </c>
      <c r="DG14" s="108">
        <f t="shared" si="20"/>
        <v>53185.928334478318</v>
      </c>
      <c r="DH14" s="108">
        <f t="shared" si="21"/>
        <v>53191.870062323156</v>
      </c>
      <c r="DI14" s="108">
        <f t="shared" si="22"/>
        <v>53197.812453955034</v>
      </c>
      <c r="DJ14" s="108">
        <f t="shared" si="23"/>
        <v>58526.709614353116</v>
      </c>
      <c r="DK14" s="108">
        <f t="shared" si="24"/>
        <v>58533.247993790537</v>
      </c>
      <c r="DL14" s="108">
        <f t="shared" si="25"/>
        <v>58539.787103670613</v>
      </c>
      <c r="DM14" s="108">
        <f t="shared" si="26"/>
        <v>58546.326944074965</v>
      </c>
      <c r="DN14" s="108">
        <f t="shared" si="27"/>
        <v>53437.657207884178</v>
      </c>
      <c r="DO14" s="108">
        <f t="shared" si="28"/>
        <v>53443.627057912898</v>
      </c>
      <c r="DP14" s="108">
        <f t="shared" si="29"/>
        <v>53449.597574870357</v>
      </c>
      <c r="DQ14" s="108">
        <f t="shared" si="30"/>
        <v>53455.568758831061</v>
      </c>
      <c r="DR14" s="108">
        <f t="shared" si="31"/>
        <v>53461.540609869524</v>
      </c>
      <c r="DS14" s="108">
        <f t="shared" si="32"/>
        <v>54436.537144504175</v>
      </c>
      <c r="DT14" s="108">
        <f t="shared" si="33"/>
        <v>54442.618585566808</v>
      </c>
      <c r="DU14" s="108">
        <f t="shared" si="34"/>
        <v>54448.700706024712</v>
      </c>
      <c r="DV14" s="108">
        <f t="shared" si="35"/>
        <v>54454.783505953776</v>
      </c>
      <c r="DW14" s="108">
        <f t="shared" si="36"/>
        <v>52856.192911899168</v>
      </c>
      <c r="DX14" s="108">
        <f t="shared" si="37"/>
        <v>52862.097802967757</v>
      </c>
      <c r="DY14" s="108">
        <f t="shared" si="38"/>
        <v>52868.003353708111</v>
      </c>
      <c r="DZ14" s="108">
        <f t="shared" si="39"/>
        <v>52873.909564193942</v>
      </c>
      <c r="EA14" s="108">
        <f t="shared" si="40"/>
        <v>54274.206469201083</v>
      </c>
      <c r="EB14" s="108">
        <f t="shared" si="41"/>
        <v>54280.269775303517</v>
      </c>
      <c r="EC14" s="108">
        <f t="shared" si="42"/>
        <v>54286.333758775254</v>
      </c>
      <c r="ED14" s="108">
        <f t="shared" si="43"/>
        <v>54292.398419691955</v>
      </c>
      <c r="EE14" s="108">
        <f t="shared" si="44"/>
        <v>54298.463758129306</v>
      </c>
      <c r="EF14" s="108">
        <f t="shared" si="45"/>
        <v>51593.41269611023</v>
      </c>
      <c r="EG14" s="108">
        <f t="shared" si="46"/>
        <v>51599.176514218263</v>
      </c>
      <c r="EH14" s="108">
        <f t="shared" si="47"/>
        <v>51604.940976237936</v>
      </c>
      <c r="EI14" s="108">
        <f t="shared" si="48"/>
        <v>51610.706082241188</v>
      </c>
      <c r="EJ14" s="108">
        <f t="shared" si="49"/>
        <v>51584.348459092093</v>
      </c>
      <c r="EK14" s="108">
        <f t="shared" si="50"/>
        <v>51590.111264578343</v>
      </c>
      <c r="EL14" s="108">
        <f t="shared" si="51"/>
        <v>51595.874713863108</v>
      </c>
      <c r="EM14" s="108">
        <f t="shared" si="52"/>
        <v>51601.638807018317</v>
      </c>
      <c r="EN14" s="108">
        <f t="shared" si="53"/>
        <v>55447.825136283442</v>
      </c>
      <c r="EO14" s="108">
        <f t="shared" si="54"/>
        <v>55454.01955456032</v>
      </c>
      <c r="EP14" s="108">
        <f t="shared" si="55"/>
        <v>55460.214664853847</v>
      </c>
      <c r="EQ14" s="108">
        <f t="shared" si="56"/>
        <v>55466.410467241316</v>
      </c>
      <c r="ER14" s="108">
        <f t="shared" si="57"/>
        <v>55472.606961800062</v>
      </c>
      <c r="ES14" s="108">
        <f t="shared" si="58"/>
        <v>55627.815855268644</v>
      </c>
      <c r="ET14" s="108">
        <f t="shared" si="59"/>
        <v>55634.030381418044</v>
      </c>
      <c r="EU14" s="108">
        <f t="shared" si="60"/>
        <v>55640.245601830458</v>
      </c>
      <c r="EV14" s="108">
        <f t="shared" si="61"/>
        <v>55646.461516583448</v>
      </c>
      <c r="EW14" s="108">
        <f t="shared" si="62"/>
        <v>55000.633913854414</v>
      </c>
      <c r="EX14" s="108">
        <f t="shared" si="63"/>
        <v>55006.778373643749</v>
      </c>
      <c r="EY14" s="108">
        <f t="shared" si="64"/>
        <v>55012.923519868549</v>
      </c>
      <c r="EZ14" s="108">
        <f t="shared" si="65"/>
        <v>55019.069352605511</v>
      </c>
      <c r="FA14" s="108">
        <f t="shared" si="66"/>
        <v>51361.207767170956</v>
      </c>
      <c r="FB14" s="108">
        <f t="shared" si="67"/>
        <v>51366.945644235268</v>
      </c>
      <c r="FC14" s="108">
        <f t="shared" si="68"/>
        <v>51372.684162313191</v>
      </c>
      <c r="FD14" s="108">
        <f t="shared" si="69"/>
        <v>51378.423321476337</v>
      </c>
      <c r="FE14" s="108">
        <f t="shared" si="70"/>
        <v>51384.163121796315</v>
      </c>
    </row>
    <row r="15" spans="1:161" ht="15.75" x14ac:dyDescent="0.25">
      <c r="A15" s="47" t="s">
        <v>179</v>
      </c>
      <c r="B15" s="12">
        <f>'Urb proj of all 25 ARs '!W15</f>
        <v>2792.8887030351048</v>
      </c>
      <c r="C15" s="12">
        <f>'Urb proj of all 25 ARs '!X15</f>
        <v>2809.1595712443673</v>
      </c>
      <c r="D15" s="100">
        <f t="shared" si="10"/>
        <v>5.825820481704316E-3</v>
      </c>
      <c r="E15" s="101">
        <f t="shared" si="11"/>
        <v>1.1171616310745591E-4</v>
      </c>
      <c r="F15" s="69">
        <f t="shared" si="12"/>
        <v>2793.200713844994</v>
      </c>
      <c r="G15" s="69">
        <f t="shared" si="16"/>
        <v>2793.5127595115337</v>
      </c>
      <c r="H15" s="69">
        <f t="shared" ref="H15:AM15" si="87">G15*(1+$E$15)</f>
        <v>2793.8248400386178</v>
      </c>
      <c r="I15" s="69">
        <f t="shared" si="87"/>
        <v>2794.1369554301414</v>
      </c>
      <c r="J15" s="69">
        <f t="shared" si="87"/>
        <v>2794.4491056899988</v>
      </c>
      <c r="K15" s="69">
        <f t="shared" si="87"/>
        <v>2794.7612908220854</v>
      </c>
      <c r="L15" s="69">
        <f t="shared" si="87"/>
        <v>2795.0735108302974</v>
      </c>
      <c r="M15" s="69">
        <f t="shared" si="87"/>
        <v>2795.3857657185308</v>
      </c>
      <c r="N15" s="69">
        <f t="shared" si="87"/>
        <v>2795.6980554906822</v>
      </c>
      <c r="O15" s="69">
        <f t="shared" si="87"/>
        <v>2796.0103801506484</v>
      </c>
      <c r="P15" s="69">
        <f t="shared" si="87"/>
        <v>2796.3227397023275</v>
      </c>
      <c r="Q15" s="69">
        <f t="shared" si="87"/>
        <v>2796.635134149617</v>
      </c>
      <c r="R15" s="69">
        <f t="shared" si="87"/>
        <v>2796.9475634964156</v>
      </c>
      <c r="S15" s="69">
        <f t="shared" si="87"/>
        <v>2797.2600277466222</v>
      </c>
      <c r="T15" s="69">
        <f t="shared" si="87"/>
        <v>2797.5725269041359</v>
      </c>
      <c r="U15" s="69">
        <f t="shared" si="87"/>
        <v>2797.8850609728565</v>
      </c>
      <c r="V15" s="69">
        <f t="shared" si="87"/>
        <v>2798.1976299566841</v>
      </c>
      <c r="W15" s="69">
        <f t="shared" si="87"/>
        <v>2798.5102338595193</v>
      </c>
      <c r="X15" s="69">
        <f t="shared" si="87"/>
        <v>2798.8228726852631</v>
      </c>
      <c r="Y15" s="69">
        <f t="shared" si="87"/>
        <v>2799.1355464378166</v>
      </c>
      <c r="Z15" s="69">
        <f t="shared" si="87"/>
        <v>2799.4482551210822</v>
      </c>
      <c r="AA15" s="69">
        <f t="shared" si="87"/>
        <v>2799.7609987389624</v>
      </c>
      <c r="AB15" s="69">
        <f t="shared" si="87"/>
        <v>2800.0737772953594</v>
      </c>
      <c r="AC15" s="69">
        <f t="shared" si="87"/>
        <v>2800.3865907941768</v>
      </c>
      <c r="AD15" s="69">
        <f t="shared" si="87"/>
        <v>2800.6994392393181</v>
      </c>
      <c r="AE15" s="69">
        <f t="shared" si="87"/>
        <v>2801.0123226346873</v>
      </c>
      <c r="AF15" s="69">
        <f t="shared" si="87"/>
        <v>2801.3252409841889</v>
      </c>
      <c r="AG15" s="69">
        <f t="shared" si="87"/>
        <v>2801.6381942917278</v>
      </c>
      <c r="AH15" s="69">
        <f t="shared" si="87"/>
        <v>2801.9511825612094</v>
      </c>
      <c r="AI15" s="69">
        <f t="shared" si="87"/>
        <v>2802.2642057965395</v>
      </c>
      <c r="AJ15" s="69">
        <f t="shared" si="87"/>
        <v>2802.5772640016244</v>
      </c>
      <c r="AK15" s="69">
        <f t="shared" si="87"/>
        <v>2802.8903571803708</v>
      </c>
      <c r="AL15" s="69">
        <f t="shared" si="87"/>
        <v>2803.2034853366858</v>
      </c>
      <c r="AM15" s="69">
        <f t="shared" si="87"/>
        <v>2803.5166484744773</v>
      </c>
      <c r="AN15" s="69">
        <f t="shared" ref="AN15:BE15" si="88">AM15*(1+$E$15)</f>
        <v>2803.8298465976527</v>
      </c>
      <c r="AO15" s="69">
        <f t="shared" si="88"/>
        <v>2804.1430797101207</v>
      </c>
      <c r="AP15" s="69">
        <f t="shared" si="88"/>
        <v>2804.4563478157902</v>
      </c>
      <c r="AQ15" s="69">
        <f t="shared" si="88"/>
        <v>2804.7696509185707</v>
      </c>
      <c r="AR15" s="69">
        <f t="shared" si="88"/>
        <v>2805.0829890223717</v>
      </c>
      <c r="AS15" s="69">
        <f t="shared" si="88"/>
        <v>2805.3963621311032</v>
      </c>
      <c r="AT15" s="69">
        <f t="shared" si="88"/>
        <v>2805.7097702486763</v>
      </c>
      <c r="AU15" s="69">
        <f t="shared" si="88"/>
        <v>2806.0232133790014</v>
      </c>
      <c r="AV15" s="69">
        <f t="shared" si="88"/>
        <v>2806.3366915259908</v>
      </c>
      <c r="AW15" s="69">
        <f t="shared" si="88"/>
        <v>2806.6502046935557</v>
      </c>
      <c r="AX15" s="69">
        <f t="shared" si="88"/>
        <v>2806.9637528856088</v>
      </c>
      <c r="AY15" s="69">
        <f t="shared" si="88"/>
        <v>2807.2773361060626</v>
      </c>
      <c r="AZ15" s="69">
        <f t="shared" si="88"/>
        <v>2807.5909543588309</v>
      </c>
      <c r="BA15" s="69">
        <f t="shared" si="88"/>
        <v>2807.9046076478271</v>
      </c>
      <c r="BB15" s="69">
        <f t="shared" si="88"/>
        <v>2808.2182959769652</v>
      </c>
      <c r="BC15" s="69">
        <f t="shared" si="88"/>
        <v>2808.5320193501598</v>
      </c>
      <c r="BD15" s="69">
        <f t="shared" si="88"/>
        <v>2808.8457777713261</v>
      </c>
      <c r="BE15" s="69">
        <f t="shared" si="88"/>
        <v>2809.1595712443791</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9180.3182937801812</v>
      </c>
      <c r="DG15" s="108">
        <f t="shared" si="20"/>
        <v>9181.3438837160684</v>
      </c>
      <c r="DH15" s="108">
        <f t="shared" si="21"/>
        <v>9182.3695882269258</v>
      </c>
      <c r="DI15" s="108">
        <f t="shared" si="22"/>
        <v>9183.3954073255572</v>
      </c>
      <c r="DJ15" s="108">
        <f t="shared" si="23"/>
        <v>10600.268551031042</v>
      </c>
      <c r="DK15" s="108">
        <f t="shared" si="24"/>
        <v>10601.452772361472</v>
      </c>
      <c r="DL15" s="108">
        <f t="shared" si="25"/>
        <v>10602.637125988565</v>
      </c>
      <c r="DM15" s="108">
        <f t="shared" si="26"/>
        <v>10603.821611927102</v>
      </c>
      <c r="DN15" s="108">
        <f t="shared" si="27"/>
        <v>8354.5929977071301</v>
      </c>
      <c r="DO15" s="108">
        <f t="shared" si="28"/>
        <v>8355.5263407811581</v>
      </c>
      <c r="DP15" s="108">
        <f t="shared" si="29"/>
        <v>8356.4597881246937</v>
      </c>
      <c r="DQ15" s="108">
        <f t="shared" si="30"/>
        <v>8357.3933397493838</v>
      </c>
      <c r="DR15" s="108">
        <f t="shared" si="31"/>
        <v>8358.3269956668792</v>
      </c>
      <c r="DS15" s="108">
        <f t="shared" si="32"/>
        <v>8528.6442715276062</v>
      </c>
      <c r="DT15" s="108">
        <f t="shared" si="33"/>
        <v>8529.5970589421286</v>
      </c>
      <c r="DU15" s="108">
        <f t="shared" si="34"/>
        <v>8530.5499527984066</v>
      </c>
      <c r="DV15" s="108">
        <f t="shared" si="35"/>
        <v>8531.5029531083292</v>
      </c>
      <c r="DW15" s="108">
        <f t="shared" si="36"/>
        <v>7919.5818285596797</v>
      </c>
      <c r="DX15" s="108">
        <f t="shared" si="37"/>
        <v>7920.466573854982</v>
      </c>
      <c r="DY15" s="108">
        <f t="shared" si="38"/>
        <v>7921.3514179906333</v>
      </c>
      <c r="DZ15" s="108">
        <f t="shared" si="39"/>
        <v>7922.2363609776767</v>
      </c>
      <c r="EA15" s="108">
        <f t="shared" si="40"/>
        <v>8349.5497028839545</v>
      </c>
      <c r="EB15" s="108">
        <f t="shared" si="41"/>
        <v>8350.4824825404357</v>
      </c>
      <c r="EC15" s="108">
        <f t="shared" si="42"/>
        <v>8351.415366403482</v>
      </c>
      <c r="ED15" s="108">
        <f t="shared" si="43"/>
        <v>8352.3483544847331</v>
      </c>
      <c r="EE15" s="108">
        <f t="shared" si="44"/>
        <v>8353.2814467958342</v>
      </c>
      <c r="EF15" s="108">
        <f t="shared" si="45"/>
        <v>9367.817279029483</v>
      </c>
      <c r="EG15" s="108">
        <f t="shared" si="46"/>
        <v>9368.8638156325887</v>
      </c>
      <c r="EH15" s="108">
        <f t="shared" si="47"/>
        <v>9369.9104691507473</v>
      </c>
      <c r="EI15" s="108">
        <f t="shared" si="48"/>
        <v>9370.9572395970208</v>
      </c>
      <c r="EJ15" s="108">
        <f t="shared" si="49"/>
        <v>9634.0444688581611</v>
      </c>
      <c r="EK15" s="108">
        <f t="shared" si="50"/>
        <v>9635.120747341427</v>
      </c>
      <c r="EL15" s="108">
        <f t="shared" si="51"/>
        <v>9636.1971460623972</v>
      </c>
      <c r="EM15" s="108">
        <f t="shared" si="52"/>
        <v>9637.2736650345032</v>
      </c>
      <c r="EN15" s="108">
        <f t="shared" si="53"/>
        <v>10652.49759025658</v>
      </c>
      <c r="EO15" s="108">
        <f t="shared" si="54"/>
        <v>10653.687646414875</v>
      </c>
      <c r="EP15" s="108">
        <f t="shared" si="55"/>
        <v>10654.877835521678</v>
      </c>
      <c r="EQ15" s="108">
        <f t="shared" si="56"/>
        <v>10656.068157591841</v>
      </c>
      <c r="ER15" s="108">
        <f t="shared" si="57"/>
        <v>10657.25861264022</v>
      </c>
      <c r="ES15" s="108">
        <f t="shared" si="58"/>
        <v>10335.450579443606</v>
      </c>
      <c r="ET15" s="108">
        <f t="shared" si="59"/>
        <v>10336.605216326328</v>
      </c>
      <c r="EU15" s="108">
        <f t="shared" si="60"/>
        <v>10337.759982200652</v>
      </c>
      <c r="EV15" s="108">
        <f t="shared" si="61"/>
        <v>10338.914877080992</v>
      </c>
      <c r="EW15" s="108">
        <f t="shared" si="62"/>
        <v>9863.9052766196801</v>
      </c>
      <c r="EX15" s="108">
        <f t="shared" si="63"/>
        <v>9865.0072342704389</v>
      </c>
      <c r="EY15" s="108">
        <f t="shared" si="64"/>
        <v>9866.1093150276774</v>
      </c>
      <c r="EZ15" s="108">
        <f t="shared" si="65"/>
        <v>9867.211518905151</v>
      </c>
      <c r="FA15" s="108">
        <f t="shared" si="66"/>
        <v>8729.4137601663206</v>
      </c>
      <c r="FB15" s="108">
        <f t="shared" si="67"/>
        <v>8730.3889767777837</v>
      </c>
      <c r="FC15" s="108">
        <f t="shared" si="68"/>
        <v>8731.364302336704</v>
      </c>
      <c r="FD15" s="108">
        <f t="shared" si="69"/>
        <v>8732.339736855256</v>
      </c>
      <c r="FE15" s="108">
        <f t="shared" si="70"/>
        <v>8733.3152803456069</v>
      </c>
    </row>
    <row r="16" spans="1:161" ht="15.75" x14ac:dyDescent="0.25">
      <c r="A16" s="47" t="s">
        <v>170</v>
      </c>
      <c r="B16" s="12">
        <f>'Urb proj of all 25 ARs '!W16</f>
        <v>21174.879111568411</v>
      </c>
      <c r="C16" s="12">
        <f>'Urb proj of all 25 ARs '!X16</f>
        <v>21298.240155994201</v>
      </c>
      <c r="D16" s="100">
        <f t="shared" si="10"/>
        <v>5.8258204817044123E-3</v>
      </c>
      <c r="E16" s="101">
        <f t="shared" si="11"/>
        <v>1.1171616310745591E-4</v>
      </c>
      <c r="F16" s="69">
        <f t="shared" si="12"/>
        <v>21177.244687817019</v>
      </c>
      <c r="G16" s="69">
        <f t="shared" si="13"/>
        <v>21179.61052833873</v>
      </c>
      <c r="H16" s="69">
        <f>G16*(1+$E$16)</f>
        <v>21181.976633163067</v>
      </c>
      <c r="I16" s="69">
        <f t="shared" ref="I16:BE16" si="89">H16*(1+$E$16)</f>
        <v>21184.343002319554</v>
      </c>
      <c r="J16" s="69">
        <f t="shared" si="89"/>
        <v>21186.709635837724</v>
      </c>
      <c r="K16" s="69">
        <f t="shared" si="89"/>
        <v>21189.076533747113</v>
      </c>
      <c r="L16" s="69">
        <f t="shared" si="89"/>
        <v>21191.443696077255</v>
      </c>
      <c r="M16" s="69">
        <f t="shared" si="89"/>
        <v>21193.811122857689</v>
      </c>
      <c r="N16" s="69">
        <f t="shared" si="89"/>
        <v>21196.17881411796</v>
      </c>
      <c r="O16" s="69">
        <f t="shared" si="89"/>
        <v>21198.546769887613</v>
      </c>
      <c r="P16" s="69">
        <f t="shared" si="89"/>
        <v>21200.914990196197</v>
      </c>
      <c r="Q16" s="69">
        <f t="shared" si="89"/>
        <v>21203.283475073269</v>
      </c>
      <c r="R16" s="69">
        <f t="shared" si="89"/>
        <v>21205.652224548383</v>
      </c>
      <c r="S16" s="69">
        <f t="shared" si="89"/>
        <v>21208.021238651101</v>
      </c>
      <c r="T16" s="69">
        <f t="shared" si="89"/>
        <v>21210.390517410986</v>
      </c>
      <c r="U16" s="69">
        <f t="shared" si="89"/>
        <v>21212.760060857603</v>
      </c>
      <c r="V16" s="69">
        <f t="shared" si="89"/>
        <v>21215.129869020522</v>
      </c>
      <c r="W16" s="69">
        <f t="shared" si="89"/>
        <v>21217.499941929316</v>
      </c>
      <c r="X16" s="69">
        <f t="shared" si="89"/>
        <v>21219.870279613562</v>
      </c>
      <c r="Y16" s="69">
        <f t="shared" si="89"/>
        <v>21222.24088210284</v>
      </c>
      <c r="Z16" s="69">
        <f t="shared" si="89"/>
        <v>21224.611749426731</v>
      </c>
      <c r="AA16" s="69">
        <f t="shared" si="89"/>
        <v>21226.982881614822</v>
      </c>
      <c r="AB16" s="69">
        <f t="shared" si="89"/>
        <v>21229.354278696705</v>
      </c>
      <c r="AC16" s="69">
        <f t="shared" si="89"/>
        <v>21231.72594070197</v>
      </c>
      <c r="AD16" s="69">
        <f t="shared" si="89"/>
        <v>21234.097867660214</v>
      </c>
      <c r="AE16" s="69">
        <f t="shared" si="89"/>
        <v>21236.470059601037</v>
      </c>
      <c r="AF16" s="69">
        <f t="shared" si="89"/>
        <v>21238.842516554043</v>
      </c>
      <c r="AG16" s="69">
        <f t="shared" si="89"/>
        <v>21241.215238548837</v>
      </c>
      <c r="AH16" s="69">
        <f t="shared" si="89"/>
        <v>21243.588225615029</v>
      </c>
      <c r="AI16" s="69">
        <f t="shared" si="89"/>
        <v>21245.961477782228</v>
      </c>
      <c r="AJ16" s="69">
        <f t="shared" si="89"/>
        <v>21248.334995080055</v>
      </c>
      <c r="AK16" s="69">
        <f t="shared" si="89"/>
        <v>21250.708777538126</v>
      </c>
      <c r="AL16" s="69">
        <f t="shared" si="89"/>
        <v>21253.082825186066</v>
      </c>
      <c r="AM16" s="69">
        <f t="shared" si="89"/>
        <v>21255.457138053502</v>
      </c>
      <c r="AN16" s="69">
        <f t="shared" si="89"/>
        <v>21257.831716170062</v>
      </c>
      <c r="AO16" s="69">
        <f t="shared" si="89"/>
        <v>21260.206559565377</v>
      </c>
      <c r="AP16" s="69">
        <f t="shared" si="89"/>
        <v>21262.581668269082</v>
      </c>
      <c r="AQ16" s="69">
        <f t="shared" si="89"/>
        <v>21264.95704231082</v>
      </c>
      <c r="AR16" s="69">
        <f t="shared" si="89"/>
        <v>21267.332681720232</v>
      </c>
      <c r="AS16" s="69">
        <f t="shared" si="89"/>
        <v>21269.708586526966</v>
      </c>
      <c r="AT16" s="69">
        <f t="shared" si="89"/>
        <v>21272.084756760665</v>
      </c>
      <c r="AU16" s="69">
        <f t="shared" si="89"/>
        <v>21274.461192450988</v>
      </c>
      <c r="AV16" s="69">
        <f t="shared" si="89"/>
        <v>21276.837893627588</v>
      </c>
      <c r="AW16" s="69">
        <f t="shared" si="89"/>
        <v>21279.214860320124</v>
      </c>
      <c r="AX16" s="69">
        <f t="shared" si="89"/>
        <v>21281.592092558258</v>
      </c>
      <c r="AY16" s="69">
        <f t="shared" si="89"/>
        <v>21283.969590371657</v>
      </c>
      <c r="AZ16" s="69">
        <f t="shared" si="89"/>
        <v>21286.347353789988</v>
      </c>
      <c r="BA16" s="69">
        <f t="shared" si="89"/>
        <v>21288.725382842928</v>
      </c>
      <c r="BB16" s="69">
        <f t="shared" si="89"/>
        <v>21291.103677560146</v>
      </c>
      <c r="BC16" s="69">
        <f t="shared" si="89"/>
        <v>21293.482237971326</v>
      </c>
      <c r="BD16" s="69">
        <f t="shared" si="89"/>
        <v>21295.86106410615</v>
      </c>
      <c r="BE16" s="69">
        <f t="shared" si="89"/>
        <v>21298.240155994303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22766.650508902349</v>
      </c>
      <c r="DG16" s="108">
        <f t="shared" si="15"/>
        <v>22769.193911744012</v>
      </c>
      <c r="DH16" s="108">
        <f t="shared" si="15"/>
        <v>22771.737598724885</v>
      </c>
      <c r="DI16" s="108">
        <f t="shared" si="15"/>
        <v>22774.281569876701</v>
      </c>
      <c r="DJ16" s="108">
        <f t="shared" si="15"/>
        <v>24173.360474970155</v>
      </c>
      <c r="DK16" s="108">
        <f t="shared" si="15"/>
        <v>24176.061030051835</v>
      </c>
      <c r="DL16" s="108">
        <f t="shared" si="15"/>
        <v>24178.761886829165</v>
      </c>
      <c r="DM16" s="108">
        <f t="shared" si="15"/>
        <v>24181.463045335851</v>
      </c>
      <c r="DN16" s="108">
        <f t="shared" si="15"/>
        <v>21033.943602877313</v>
      </c>
      <c r="DO16" s="108">
        <f t="shared" si="15"/>
        <v>21036.293434351643</v>
      </c>
      <c r="DP16" s="108">
        <f t="shared" si="15"/>
        <v>21038.64352834013</v>
      </c>
      <c r="DQ16" s="108">
        <f t="shared" si="15"/>
        <v>21040.993884872099</v>
      </c>
      <c r="DR16" s="108">
        <f t="shared" si="15"/>
        <v>21043.344503976885</v>
      </c>
      <c r="DS16" s="108">
        <f t="shared" si="15"/>
        <v>22282.605152108979</v>
      </c>
      <c r="DT16" s="108">
        <f t="shared" si="15"/>
        <v>22285.094479260613</v>
      </c>
      <c r="DU16" s="108">
        <f t="shared" si="15"/>
        <v>22287.584084510327</v>
      </c>
      <c r="DV16" s="108">
        <f t="shared" ref="DV16:EK28" si="90">V16*BV16</f>
        <v>22290.073967889184</v>
      </c>
      <c r="DW16" s="108">
        <f t="shared" si="90"/>
        <v>21322.470209685769</v>
      </c>
      <c r="DX16" s="108">
        <f t="shared" si="90"/>
        <v>21324.852274245572</v>
      </c>
      <c r="DY16" s="108">
        <f t="shared" si="90"/>
        <v>21327.234604920486</v>
      </c>
      <c r="DZ16" s="108">
        <f t="shared" si="90"/>
        <v>21329.617201740239</v>
      </c>
      <c r="EA16" s="108">
        <f t="shared" si="90"/>
        <v>22244.606292379252</v>
      </c>
      <c r="EB16" s="108">
        <f t="shared" si="90"/>
        <v>22247.091374444077</v>
      </c>
      <c r="EC16" s="108">
        <f t="shared" si="90"/>
        <v>22249.57673413273</v>
      </c>
      <c r="ED16" s="108">
        <f t="shared" si="90"/>
        <v>22252.06237147623</v>
      </c>
      <c r="EE16" s="108">
        <f t="shared" si="90"/>
        <v>22254.5482865056</v>
      </c>
      <c r="EF16" s="108">
        <f t="shared" si="90"/>
        <v>21738.697828665128</v>
      </c>
      <c r="EG16" s="108">
        <f t="shared" si="90"/>
        <v>21741.126392577498</v>
      </c>
      <c r="EH16" s="108">
        <f t="shared" si="90"/>
        <v>21743.555227799716</v>
      </c>
      <c r="EI16" s="108">
        <f t="shared" si="90"/>
        <v>21745.984334362078</v>
      </c>
      <c r="EJ16" s="108">
        <f t="shared" si="90"/>
        <v>22080.930933159634</v>
      </c>
      <c r="EK16" s="108">
        <f t="shared" si="90"/>
        <v>22083.397730041328</v>
      </c>
      <c r="EL16" s="108">
        <f t="shared" ref="EL16:FA28" si="91">AL16*CL16</f>
        <v>22085.864802504104</v>
      </c>
      <c r="EM16" s="108">
        <f t="shared" si="91"/>
        <v>22088.33215057875</v>
      </c>
      <c r="EN16" s="108">
        <f t="shared" si="91"/>
        <v>23988.691367346255</v>
      </c>
      <c r="EO16" s="108">
        <f t="shared" si="91"/>
        <v>23991.371291903786</v>
      </c>
      <c r="EP16" s="108">
        <f t="shared" si="91"/>
        <v>23994.051515852203</v>
      </c>
      <c r="EQ16" s="108">
        <f t="shared" si="91"/>
        <v>23996.732039224957</v>
      </c>
      <c r="ER16" s="108">
        <f t="shared" si="91"/>
        <v>23999.412862055498</v>
      </c>
      <c r="ES16" s="108">
        <f t="shared" si="91"/>
        <v>23720.194234716266</v>
      </c>
      <c r="ET16" s="108">
        <f t="shared" si="91"/>
        <v>23722.844163804333</v>
      </c>
      <c r="EU16" s="108">
        <f t="shared" si="91"/>
        <v>23725.494388932311</v>
      </c>
      <c r="EV16" s="108">
        <f t="shared" si="91"/>
        <v>23728.144910133269</v>
      </c>
      <c r="EW16" s="108">
        <f t="shared" si="91"/>
        <v>23285.097911762958</v>
      </c>
      <c r="EX16" s="108">
        <f t="shared" si="91"/>
        <v>23287.69923355924</v>
      </c>
      <c r="EY16" s="108">
        <f t="shared" si="91"/>
        <v>23290.300845965216</v>
      </c>
      <c r="EZ16" s="108">
        <f t="shared" si="91"/>
        <v>23292.902749013345</v>
      </c>
      <c r="FA16" s="108">
        <f t="shared" si="91"/>
        <v>21381.292782668868</v>
      </c>
      <c r="FB16" s="108">
        <f t="shared" ref="FB16:FE28" si="92">BB16*DB16</f>
        <v>21383.681418660824</v>
      </c>
      <c r="FC16" s="108">
        <f t="shared" si="92"/>
        <v>21386.070321502029</v>
      </c>
      <c r="FD16" s="108">
        <f t="shared" si="92"/>
        <v>21388.459491222296</v>
      </c>
      <c r="FE16" s="108">
        <f t="shared" si="92"/>
        <v>21390.848927851435</v>
      </c>
    </row>
    <row r="17" spans="1:161" ht="15.75" x14ac:dyDescent="0.25">
      <c r="A17" s="87" t="s">
        <v>174</v>
      </c>
      <c r="B17" s="12">
        <f>'Urb proj of all 25 ARs '!W17</f>
        <v>25598.911310954998</v>
      </c>
      <c r="C17" s="12">
        <f>'Urb proj of all 25 ARs '!X17</f>
        <v>25748.045972779695</v>
      </c>
      <c r="D17" s="100">
        <f t="shared" si="10"/>
        <v>5.8258204817044409E-3</v>
      </c>
      <c r="E17" s="101">
        <f t="shared" si="11"/>
        <v>1.1171616310745591E-4</v>
      </c>
      <c r="F17" s="69">
        <f t="shared" si="12"/>
        <v>25601.771123106388</v>
      </c>
      <c r="G17" s="69">
        <f t="shared" si="13"/>
        <v>25604.631254745018</v>
      </c>
      <c r="H17" s="69">
        <f>G17*(1+$E$17)</f>
        <v>25607.491705906581</v>
      </c>
      <c r="I17" s="69">
        <f t="shared" ref="I17:BE17" si="93">H17*(1+$E$17)</f>
        <v>25610.352476626769</v>
      </c>
      <c r="J17" s="69">
        <f t="shared" si="93"/>
        <v>25613.213566941289</v>
      </c>
      <c r="K17" s="69">
        <f t="shared" si="93"/>
        <v>25616.07497688584</v>
      </c>
      <c r="L17" s="69">
        <f t="shared" si="93"/>
        <v>25618.93670649613</v>
      </c>
      <c r="M17" s="69">
        <f t="shared" si="93"/>
        <v>25621.798755807871</v>
      </c>
      <c r="N17" s="69">
        <f t="shared" si="93"/>
        <v>25624.661124856782</v>
      </c>
      <c r="O17" s="69">
        <f t="shared" si="93"/>
        <v>25627.523813678581</v>
      </c>
      <c r="P17" s="69">
        <f t="shared" si="93"/>
        <v>25630.386822308988</v>
      </c>
      <c r="Q17" s="69">
        <f t="shared" si="93"/>
        <v>25633.250150783737</v>
      </c>
      <c r="R17" s="69">
        <f t="shared" si="93"/>
        <v>25636.113799138555</v>
      </c>
      <c r="S17" s="69">
        <f t="shared" si="93"/>
        <v>25638.977767409182</v>
      </c>
      <c r="T17" s="69">
        <f t="shared" si="93"/>
        <v>25641.842055631354</v>
      </c>
      <c r="U17" s="69">
        <f t="shared" si="93"/>
        <v>25644.706663840818</v>
      </c>
      <c r="V17" s="69">
        <f t="shared" si="93"/>
        <v>25647.57159207332</v>
      </c>
      <c r="W17" s="69">
        <f t="shared" si="93"/>
        <v>25650.436840364611</v>
      </c>
      <c r="X17" s="69">
        <f t="shared" si="93"/>
        <v>25653.302408750445</v>
      </c>
      <c r="Y17" s="69">
        <f t="shared" si="93"/>
        <v>25656.168297266588</v>
      </c>
      <c r="Z17" s="69">
        <f t="shared" si="93"/>
        <v>25659.034505948799</v>
      </c>
      <c r="AA17" s="69">
        <f t="shared" si="93"/>
        <v>25661.901034832845</v>
      </c>
      <c r="AB17" s="69">
        <f t="shared" si="93"/>
        <v>25664.767883954501</v>
      </c>
      <c r="AC17" s="69">
        <f t="shared" si="93"/>
        <v>25667.635053349539</v>
      </c>
      <c r="AD17" s="69">
        <f t="shared" si="93"/>
        <v>25670.502543053743</v>
      </c>
      <c r="AE17" s="69">
        <f t="shared" si="93"/>
        <v>25673.370353102891</v>
      </c>
      <c r="AF17" s="69">
        <f t="shared" si="93"/>
        <v>25676.238483532776</v>
      </c>
      <c r="AG17" s="69">
        <f t="shared" si="93"/>
        <v>25679.10693437919</v>
      </c>
      <c r="AH17" s="69">
        <f t="shared" si="93"/>
        <v>25681.975705677924</v>
      </c>
      <c r="AI17" s="69">
        <f t="shared" si="93"/>
        <v>25684.844797464782</v>
      </c>
      <c r="AJ17" s="69">
        <f t="shared" si="93"/>
        <v>25687.714209775564</v>
      </c>
      <c r="AK17" s="69">
        <f t="shared" si="93"/>
        <v>25690.583942646081</v>
      </c>
      <c r="AL17" s="69">
        <f t="shared" si="93"/>
        <v>25693.453996112145</v>
      </c>
      <c r="AM17" s="69">
        <f t="shared" si="93"/>
        <v>25696.324370209568</v>
      </c>
      <c r="AN17" s="69">
        <f t="shared" si="93"/>
        <v>25699.195064974174</v>
      </c>
      <c r="AO17" s="69">
        <f t="shared" si="93"/>
        <v>25702.066080441782</v>
      </c>
      <c r="AP17" s="69">
        <f t="shared" si="93"/>
        <v>25704.937416648223</v>
      </c>
      <c r="AQ17" s="69">
        <f t="shared" si="93"/>
        <v>25707.809073629327</v>
      </c>
      <c r="AR17" s="69">
        <f t="shared" si="93"/>
        <v>25710.681051420932</v>
      </c>
      <c r="AS17" s="69">
        <f t="shared" si="93"/>
        <v>25713.553350058875</v>
      </c>
      <c r="AT17" s="69">
        <f t="shared" si="93"/>
        <v>25716.425969579002</v>
      </c>
      <c r="AU17" s="69">
        <f t="shared" si="93"/>
        <v>25719.298910017162</v>
      </c>
      <c r="AV17" s="69">
        <f t="shared" si="93"/>
        <v>25722.172171409202</v>
      </c>
      <c r="AW17" s="69">
        <f t="shared" si="93"/>
        <v>25725.045753790982</v>
      </c>
      <c r="AX17" s="69">
        <f t="shared" si="93"/>
        <v>25727.919657198359</v>
      </c>
      <c r="AY17" s="69">
        <f t="shared" si="93"/>
        <v>25730.793881667199</v>
      </c>
      <c r="AZ17" s="69">
        <f t="shared" si="93"/>
        <v>25733.66842723337</v>
      </c>
      <c r="BA17" s="69">
        <f t="shared" si="93"/>
        <v>25736.54329393274</v>
      </c>
      <c r="BB17" s="69">
        <f t="shared" si="93"/>
        <v>25739.418481801189</v>
      </c>
      <c r="BC17" s="69">
        <f t="shared" si="93"/>
        <v>25742.293990874594</v>
      </c>
      <c r="BD17" s="69">
        <f t="shared" si="93"/>
        <v>25745.16982118884</v>
      </c>
      <c r="BE17" s="69">
        <f t="shared" si="93"/>
        <v>25748.045972779812</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41832.431769270806</v>
      </c>
      <c r="DG17" s="108">
        <f t="shared" si="15"/>
        <v>41837.105128041527</v>
      </c>
      <c r="DH17" s="108">
        <f t="shared" si="15"/>
        <v>41841.779008901962</v>
      </c>
      <c r="DI17" s="108">
        <f t="shared" si="15"/>
        <v>41846.453411910421</v>
      </c>
      <c r="DJ17" s="108">
        <f t="shared" si="15"/>
        <v>48549.986971663195</v>
      </c>
      <c r="DK17" s="108">
        <f t="shared" si="15"/>
        <v>48555.410789926587</v>
      </c>
      <c r="DL17" s="108">
        <f t="shared" si="15"/>
        <v>48560.835214118139</v>
      </c>
      <c r="DM17" s="108">
        <f t="shared" si="15"/>
        <v>48566.260244305551</v>
      </c>
      <c r="DN17" s="108">
        <f t="shared" si="15"/>
        <v>40397.038073067321</v>
      </c>
      <c r="DO17" s="108">
        <f t="shared" si="15"/>
        <v>40401.551075161755</v>
      </c>
      <c r="DP17" s="108">
        <f t="shared" si="15"/>
        <v>40406.064581431456</v>
      </c>
      <c r="DQ17" s="108">
        <f t="shared" si="15"/>
        <v>40410.578591932768</v>
      </c>
      <c r="DR17" s="108">
        <f t="shared" si="15"/>
        <v>40415.093106722008</v>
      </c>
      <c r="DS17" s="108">
        <f t="shared" si="15"/>
        <v>43826.866199065371</v>
      </c>
      <c r="DT17" s="108">
        <f t="shared" si="15"/>
        <v>43831.762368398151</v>
      </c>
      <c r="DU17" s="108">
        <f t="shared" si="15"/>
        <v>43836.659084712184</v>
      </c>
      <c r="DV17" s="108">
        <f t="shared" si="90"/>
        <v>43841.556348068581</v>
      </c>
      <c r="DW17" s="108">
        <f t="shared" si="90"/>
        <v>42763.123304572626</v>
      </c>
      <c r="DX17" s="108">
        <f t="shared" si="90"/>
        <v>42767.9006366307</v>
      </c>
      <c r="DY17" s="108">
        <f t="shared" si="90"/>
        <v>42772.678502393988</v>
      </c>
      <c r="DZ17" s="108">
        <f t="shared" si="90"/>
        <v>42777.456901922102</v>
      </c>
      <c r="EA17" s="108">
        <f t="shared" si="90"/>
        <v>47687.416784834662</v>
      </c>
      <c r="EB17" s="108">
        <f t="shared" si="90"/>
        <v>47692.744240066371</v>
      </c>
      <c r="EC17" s="108">
        <f t="shared" si="90"/>
        <v>47698.072290460936</v>
      </c>
      <c r="ED17" s="108">
        <f t="shared" si="90"/>
        <v>47703.40093608485</v>
      </c>
      <c r="EE17" s="108">
        <f t="shared" si="90"/>
        <v>47708.730177004611</v>
      </c>
      <c r="EF17" s="108">
        <f t="shared" si="90"/>
        <v>47832.001463857654</v>
      </c>
      <c r="EG17" s="108">
        <f t="shared" si="90"/>
        <v>47837.345071534954</v>
      </c>
      <c r="EH17" s="108">
        <f t="shared" si="90"/>
        <v>47842.68927617959</v>
      </c>
      <c r="EI17" s="108">
        <f t="shared" si="90"/>
        <v>47848.034077858269</v>
      </c>
      <c r="EJ17" s="108">
        <f t="shared" si="90"/>
        <v>51249.805310431497</v>
      </c>
      <c r="EK17" s="108">
        <f t="shared" si="90"/>
        <v>51255.530742040784</v>
      </c>
      <c r="EL17" s="108">
        <f t="shared" si="91"/>
        <v>51261.256813273321</v>
      </c>
      <c r="EM17" s="108">
        <f t="shared" si="91"/>
        <v>51266.983524200572</v>
      </c>
      <c r="EN17" s="108">
        <f t="shared" si="91"/>
        <v>51056.718835092353</v>
      </c>
      <c r="EO17" s="108">
        <f t="shared" si="91"/>
        <v>51062.422695821464</v>
      </c>
      <c r="EP17" s="108">
        <f t="shared" si="91"/>
        <v>51068.127193764012</v>
      </c>
      <c r="EQ17" s="108">
        <f t="shared" si="91"/>
        <v>51073.832328991186</v>
      </c>
      <c r="ER17" s="108">
        <f t="shared" si="91"/>
        <v>51079.538101574173</v>
      </c>
      <c r="ES17" s="108">
        <f t="shared" si="91"/>
        <v>50494.953197017014</v>
      </c>
      <c r="ET17" s="108">
        <f t="shared" si="91"/>
        <v>50500.59429944447</v>
      </c>
      <c r="EU17" s="108">
        <f t="shared" si="91"/>
        <v>50506.236032074252</v>
      </c>
      <c r="EV17" s="108">
        <f t="shared" si="91"/>
        <v>50511.878394976753</v>
      </c>
      <c r="EW17" s="108">
        <f t="shared" si="91"/>
        <v>45286.414533637246</v>
      </c>
      <c r="EX17" s="108">
        <f t="shared" si="91"/>
        <v>45291.473758109838</v>
      </c>
      <c r="EY17" s="108">
        <f t="shared" si="91"/>
        <v>45296.533547779582</v>
      </c>
      <c r="EZ17" s="108">
        <f t="shared" si="91"/>
        <v>45301.59390270961</v>
      </c>
      <c r="FA17" s="108">
        <f t="shared" si="91"/>
        <v>42331.992054212322</v>
      </c>
      <c r="FB17" s="108">
        <f t="shared" si="92"/>
        <v>42336.72122194132</v>
      </c>
      <c r="FC17" s="108">
        <f t="shared" si="92"/>
        <v>42341.450917994785</v>
      </c>
      <c r="FD17" s="108">
        <f t="shared" si="92"/>
        <v>42346.181142431749</v>
      </c>
      <c r="FE17" s="108">
        <f t="shared" si="92"/>
        <v>42350.911895311234</v>
      </c>
    </row>
    <row r="18" spans="1:161" ht="15.75" x14ac:dyDescent="0.25">
      <c r="A18" s="47" t="s">
        <v>222</v>
      </c>
      <c r="B18" s="12">
        <f>'Urb proj of all 25 ARs '!W18</f>
        <v>30429.156972097677</v>
      </c>
      <c r="C18" s="12">
        <f>'Urb proj of all 25 ARs '!X18</f>
        <v>30606.431778026719</v>
      </c>
      <c r="D18" s="100">
        <f t="shared" si="10"/>
        <v>5.8258204817043212E-3</v>
      </c>
      <c r="E18" s="101">
        <f t="shared" si="11"/>
        <v>1.1171616310745591E-4</v>
      </c>
      <c r="F18" s="69">
        <f t="shared" si="12"/>
        <v>30432.556400761194</v>
      </c>
      <c r="G18" s="69">
        <f t="shared" si="13"/>
        <v>30435.95620919584</v>
      </c>
      <c r="H18" s="69">
        <f>G18*(1+$E$18)</f>
        <v>30439.356397444037</v>
      </c>
      <c r="I18" s="69">
        <f t="shared" ref="I18:BE18" si="94">H18*(1+$E$18)</f>
        <v>30442.756965548218</v>
      </c>
      <c r="J18" s="69">
        <f t="shared" si="94"/>
        <v>30446.157913550822</v>
      </c>
      <c r="K18" s="69">
        <f t="shared" si="94"/>
        <v>30449.559241494288</v>
      </c>
      <c r="L18" s="69">
        <f t="shared" si="94"/>
        <v>30452.96094942106</v>
      </c>
      <c r="M18" s="69">
        <f t="shared" si="94"/>
        <v>30456.36303737359</v>
      </c>
      <c r="N18" s="69">
        <f t="shared" si="94"/>
        <v>30459.765505394334</v>
      </c>
      <c r="O18" s="69">
        <f t="shared" si="94"/>
        <v>30463.168353525751</v>
      </c>
      <c r="P18" s="69">
        <f t="shared" si="94"/>
        <v>30466.571581810302</v>
      </c>
      <c r="Q18" s="69">
        <f t="shared" si="94"/>
        <v>30469.975190290461</v>
      </c>
      <c r="R18" s="69">
        <f t="shared" si="94"/>
        <v>30473.379179008698</v>
      </c>
      <c r="S18" s="69">
        <f t="shared" si="94"/>
        <v>30476.783548007494</v>
      </c>
      <c r="T18" s="69">
        <f t="shared" si="94"/>
        <v>30480.188297329332</v>
      </c>
      <c r="U18" s="69">
        <f t="shared" si="94"/>
        <v>30483.593427016702</v>
      </c>
      <c r="V18" s="69">
        <f t="shared" si="94"/>
        <v>30486.998937112097</v>
      </c>
      <c r="W18" s="69">
        <f t="shared" si="94"/>
        <v>30490.404827658014</v>
      </c>
      <c r="X18" s="69">
        <f t="shared" si="94"/>
        <v>30493.811098696955</v>
      </c>
      <c r="Y18" s="69">
        <f t="shared" si="94"/>
        <v>30497.217750271426</v>
      </c>
      <c r="Z18" s="69">
        <f t="shared" si="94"/>
        <v>30500.62478242394</v>
      </c>
      <c r="AA18" s="69">
        <f t="shared" si="94"/>
        <v>30504.032195197011</v>
      </c>
      <c r="AB18" s="69">
        <f t="shared" si="94"/>
        <v>30507.439988633163</v>
      </c>
      <c r="AC18" s="69">
        <f t="shared" si="94"/>
        <v>30510.848162774924</v>
      </c>
      <c r="AD18" s="69">
        <f t="shared" si="94"/>
        <v>30514.256717664823</v>
      </c>
      <c r="AE18" s="69">
        <f t="shared" si="94"/>
        <v>30517.665653345397</v>
      </c>
      <c r="AF18" s="69">
        <f t="shared" si="94"/>
        <v>30521.074969859186</v>
      </c>
      <c r="AG18" s="69">
        <f t="shared" si="94"/>
        <v>30524.484667248733</v>
      </c>
      <c r="AH18" s="69">
        <f t="shared" si="94"/>
        <v>30527.89474555659</v>
      </c>
      <c r="AI18" s="69">
        <f t="shared" si="94"/>
        <v>30531.305204825312</v>
      </c>
      <c r="AJ18" s="69">
        <f t="shared" si="94"/>
        <v>30534.716045097459</v>
      </c>
      <c r="AK18" s="69">
        <f t="shared" si="94"/>
        <v>30538.127266415591</v>
      </c>
      <c r="AL18" s="69">
        <f t="shared" si="94"/>
        <v>30541.538868822281</v>
      </c>
      <c r="AM18" s="69">
        <f t="shared" si="94"/>
        <v>30544.950852360103</v>
      </c>
      <c r="AN18" s="69">
        <f t="shared" si="94"/>
        <v>30548.363217071634</v>
      </c>
      <c r="AO18" s="69">
        <f t="shared" si="94"/>
        <v>30551.775962999458</v>
      </c>
      <c r="AP18" s="69">
        <f t="shared" si="94"/>
        <v>30555.189090186163</v>
      </c>
      <c r="AQ18" s="69">
        <f t="shared" si="94"/>
        <v>30558.602598674341</v>
      </c>
      <c r="AR18" s="69">
        <f t="shared" si="94"/>
        <v>30562.01648850659</v>
      </c>
      <c r="AS18" s="69">
        <f t="shared" si="94"/>
        <v>30565.430759725514</v>
      </c>
      <c r="AT18" s="69">
        <f t="shared" si="94"/>
        <v>30568.845412373717</v>
      </c>
      <c r="AU18" s="69">
        <f t="shared" si="94"/>
        <v>30572.260446493812</v>
      </c>
      <c r="AV18" s="69">
        <f t="shared" si="94"/>
        <v>30575.675862128417</v>
      </c>
      <c r="AW18" s="69">
        <f t="shared" si="94"/>
        <v>30579.091659320151</v>
      </c>
      <c r="AX18" s="69">
        <f t="shared" si="94"/>
        <v>30582.50783811164</v>
      </c>
      <c r="AY18" s="69">
        <f t="shared" si="94"/>
        <v>30585.924398545518</v>
      </c>
      <c r="AZ18" s="69">
        <f t="shared" si="94"/>
        <v>30589.341340664418</v>
      </c>
      <c r="BA18" s="69">
        <f t="shared" si="94"/>
        <v>30592.75866451098</v>
      </c>
      <c r="BB18" s="69">
        <f t="shared" si="94"/>
        <v>30596.176370127851</v>
      </c>
      <c r="BC18" s="69">
        <f t="shared" si="94"/>
        <v>30599.59445755768</v>
      </c>
      <c r="BD18" s="69">
        <f t="shared" si="94"/>
        <v>30603.012926843123</v>
      </c>
      <c r="BE18" s="69">
        <f t="shared" si="94"/>
        <v>30606.431778026839</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34838.141258301635</v>
      </c>
      <c r="DG18" s="108">
        <f t="shared" si="15"/>
        <v>34842.033241772813</v>
      </c>
      <c r="DH18" s="108">
        <f t="shared" si="15"/>
        <v>34845.925660041445</v>
      </c>
      <c r="DI18" s="108">
        <f t="shared" si="15"/>
        <v>34849.818513156111</v>
      </c>
      <c r="DJ18" s="108">
        <f t="shared" si="15"/>
        <v>38612.304454929261</v>
      </c>
      <c r="DK18" s="108">
        <f t="shared" si="15"/>
        <v>38616.618073431702</v>
      </c>
      <c r="DL18" s="108">
        <f t="shared" si="15"/>
        <v>38620.932173835048</v>
      </c>
      <c r="DM18" s="108">
        <f t="shared" si="15"/>
        <v>38625.246756193141</v>
      </c>
      <c r="DN18" s="108">
        <f t="shared" si="15"/>
        <v>34131.397649644037</v>
      </c>
      <c r="DO18" s="108">
        <f t="shared" si="15"/>
        <v>34135.210678430951</v>
      </c>
      <c r="DP18" s="108">
        <f t="shared" si="15"/>
        <v>34139.024133194813</v>
      </c>
      <c r="DQ18" s="108">
        <f t="shared" si="15"/>
        <v>34142.838013983208</v>
      </c>
      <c r="DR18" s="108">
        <f t="shared" si="15"/>
        <v>34146.652320843728</v>
      </c>
      <c r="DS18" s="108">
        <f t="shared" si="15"/>
        <v>34801.882474041318</v>
      </c>
      <c r="DT18" s="108">
        <f t="shared" si="15"/>
        <v>34805.770406820229</v>
      </c>
      <c r="DU18" s="108">
        <f t="shared" si="15"/>
        <v>34809.65877394408</v>
      </c>
      <c r="DV18" s="108">
        <f t="shared" si="90"/>
        <v>34813.547575461387</v>
      </c>
      <c r="DW18" s="108">
        <f t="shared" si="90"/>
        <v>34587.458147057543</v>
      </c>
      <c r="DX18" s="108">
        <f t="shared" si="90"/>
        <v>34591.32212517337</v>
      </c>
      <c r="DY18" s="108">
        <f t="shared" si="90"/>
        <v>34595.186534958011</v>
      </c>
      <c r="DZ18" s="108">
        <f t="shared" si="90"/>
        <v>34599.051376459684</v>
      </c>
      <c r="EA18" s="108">
        <f t="shared" si="90"/>
        <v>35308.802051941704</v>
      </c>
      <c r="EB18" s="108">
        <f t="shared" si="90"/>
        <v>35312.746615830867</v>
      </c>
      <c r="EC18" s="108">
        <f t="shared" si="90"/>
        <v>35316.691620391575</v>
      </c>
      <c r="ED18" s="108">
        <f t="shared" si="90"/>
        <v>35320.637065673058</v>
      </c>
      <c r="EE18" s="108">
        <f t="shared" si="90"/>
        <v>35324.582951724544</v>
      </c>
      <c r="EF18" s="108">
        <f t="shared" si="90"/>
        <v>35271.184209142339</v>
      </c>
      <c r="EG18" s="108">
        <f t="shared" si="90"/>
        <v>35275.124570510437</v>
      </c>
      <c r="EH18" s="108">
        <f t="shared" si="90"/>
        <v>35279.065372080593</v>
      </c>
      <c r="EI18" s="108">
        <f t="shared" si="90"/>
        <v>35283.006613901984</v>
      </c>
      <c r="EJ18" s="108">
        <f t="shared" si="90"/>
        <v>35994.099821448945</v>
      </c>
      <c r="EK18" s="108">
        <f t="shared" si="90"/>
        <v>35998.120944175498</v>
      </c>
      <c r="EL18" s="108">
        <f t="shared" si="91"/>
        <v>36002.142516126456</v>
      </c>
      <c r="EM18" s="108">
        <f t="shared" si="91"/>
        <v>36006.164537352008</v>
      </c>
      <c r="EN18" s="108">
        <f t="shared" si="91"/>
        <v>38740.457235239046</v>
      </c>
      <c r="EO18" s="108">
        <f t="shared" si="91"/>
        <v>38744.78517047839</v>
      </c>
      <c r="EP18" s="108">
        <f t="shared" si="91"/>
        <v>38749.113589218061</v>
      </c>
      <c r="EQ18" s="108">
        <f t="shared" si="91"/>
        <v>38753.442491512062</v>
      </c>
      <c r="ER18" s="108">
        <f t="shared" si="91"/>
        <v>38757.771877414423</v>
      </c>
      <c r="ES18" s="108">
        <f t="shared" si="91"/>
        <v>36849.615660118507</v>
      </c>
      <c r="ET18" s="108">
        <f t="shared" si="91"/>
        <v>36853.73235779204</v>
      </c>
      <c r="EU18" s="108">
        <f t="shared" si="91"/>
        <v>36857.849515367241</v>
      </c>
      <c r="EV18" s="108">
        <f t="shared" si="91"/>
        <v>36861.967132895494</v>
      </c>
      <c r="EW18" s="108">
        <f t="shared" si="91"/>
        <v>37140.619926751504</v>
      </c>
      <c r="EX18" s="108">
        <f t="shared" si="91"/>
        <v>37144.769134305148</v>
      </c>
      <c r="EY18" s="108">
        <f t="shared" si="91"/>
        <v>37148.91880539235</v>
      </c>
      <c r="EZ18" s="108">
        <f t="shared" si="91"/>
        <v>37153.068940064877</v>
      </c>
      <c r="FA18" s="108">
        <f t="shared" si="91"/>
        <v>34834.006930224183</v>
      </c>
      <c r="FB18" s="108">
        <f t="shared" si="92"/>
        <v>34837.898451824083</v>
      </c>
      <c r="FC18" s="108">
        <f t="shared" si="92"/>
        <v>34841.790408169851</v>
      </c>
      <c r="FD18" s="108">
        <f t="shared" si="92"/>
        <v>34845.682799310045</v>
      </c>
      <c r="FE18" s="108">
        <f t="shared" si="92"/>
        <v>34849.575625293248</v>
      </c>
    </row>
    <row r="19" spans="1:161" ht="15.75" x14ac:dyDescent="0.25">
      <c r="A19" s="47" t="s">
        <v>178</v>
      </c>
      <c r="B19" s="12">
        <f>'Urb proj of all 25 ARs '!W19</f>
        <v>49141.23431833896</v>
      </c>
      <c r="C19" s="12">
        <f>'Urb proj of all 25 ARs '!X19</f>
        <v>49427.522327726962</v>
      </c>
      <c r="D19" s="100">
        <f t="shared" si="10"/>
        <v>5.8258204817041347E-3</v>
      </c>
      <c r="E19" s="101">
        <f t="shared" si="11"/>
        <v>1.1171616310745591E-4</v>
      </c>
      <c r="F19" s="69">
        <f t="shared" si="12"/>
        <v>49146.724188487373</v>
      </c>
      <c r="G19" s="69">
        <f t="shared" si="13"/>
        <v>49152.214671943009</v>
      </c>
      <c r="H19" s="69">
        <f>G19*(1+$E$19)</f>
        <v>49157.705768774395</v>
      </c>
      <c r="I19" s="69">
        <f t="shared" ref="I19:BE19" si="95">H19*(1+$E$19)</f>
        <v>49163.197479050046</v>
      </c>
      <c r="J19" s="69">
        <f t="shared" si="95"/>
        <v>49168.689802838497</v>
      </c>
      <c r="K19" s="69">
        <f t="shared" si="95"/>
        <v>49174.182740208293</v>
      </c>
      <c r="L19" s="69">
        <f t="shared" si="95"/>
        <v>49179.676291227974</v>
      </c>
      <c r="M19" s="69">
        <f t="shared" si="95"/>
        <v>49185.170455966094</v>
      </c>
      <c r="N19" s="69">
        <f t="shared" si="95"/>
        <v>49190.665234491222</v>
      </c>
      <c r="O19" s="69">
        <f t="shared" si="95"/>
        <v>49196.160626871926</v>
      </c>
      <c r="P19" s="69">
        <f t="shared" si="95"/>
        <v>49201.656633176775</v>
      </c>
      <c r="Q19" s="69">
        <f t="shared" si="95"/>
        <v>49207.153253474367</v>
      </c>
      <c r="R19" s="69">
        <f t="shared" si="95"/>
        <v>49212.650487833285</v>
      </c>
      <c r="S19" s="69">
        <f t="shared" si="95"/>
        <v>49218.148336322134</v>
      </c>
      <c r="T19" s="69">
        <f t="shared" si="95"/>
        <v>49223.646799009519</v>
      </c>
      <c r="U19" s="69">
        <f t="shared" si="95"/>
        <v>49229.145875964059</v>
      </c>
      <c r="V19" s="69">
        <f t="shared" si="95"/>
        <v>49234.645567254382</v>
      </c>
      <c r="W19" s="69">
        <f t="shared" si="95"/>
        <v>49240.145872949113</v>
      </c>
      <c r="X19" s="69">
        <f t="shared" si="95"/>
        <v>49245.646793116888</v>
      </c>
      <c r="Y19" s="69">
        <f t="shared" si="95"/>
        <v>49251.148327826362</v>
      </c>
      <c r="Z19" s="69">
        <f t="shared" si="95"/>
        <v>49256.650477146184</v>
      </c>
      <c r="AA19" s="69">
        <f t="shared" si="95"/>
        <v>49262.153241145017</v>
      </c>
      <c r="AB19" s="69">
        <f t="shared" si="95"/>
        <v>49267.656619891532</v>
      </c>
      <c r="AC19" s="69">
        <f t="shared" si="95"/>
        <v>49273.160613454398</v>
      </c>
      <c r="AD19" s="69">
        <f t="shared" si="95"/>
        <v>49278.665221902309</v>
      </c>
      <c r="AE19" s="69">
        <f t="shared" si="95"/>
        <v>49284.170445303957</v>
      </c>
      <c r="AF19" s="69">
        <f t="shared" si="95"/>
        <v>49289.67628372804</v>
      </c>
      <c r="AG19" s="69">
        <f t="shared" si="95"/>
        <v>49295.182737243267</v>
      </c>
      <c r="AH19" s="69">
        <f t="shared" si="95"/>
        <v>49300.689805918351</v>
      </c>
      <c r="AI19" s="69">
        <f t="shared" si="95"/>
        <v>49306.197489822021</v>
      </c>
      <c r="AJ19" s="69">
        <f t="shared" si="95"/>
        <v>49311.705789023006</v>
      </c>
      <c r="AK19" s="69">
        <f t="shared" si="95"/>
        <v>49317.214703590042</v>
      </c>
      <c r="AL19" s="69">
        <f t="shared" si="95"/>
        <v>49322.724233591871</v>
      </c>
      <c r="AM19" s="69">
        <f t="shared" si="95"/>
        <v>49328.234379097252</v>
      </c>
      <c r="AN19" s="69">
        <f t="shared" si="95"/>
        <v>49333.745140174949</v>
      </c>
      <c r="AO19" s="69">
        <f t="shared" si="95"/>
        <v>49339.256516893729</v>
      </c>
      <c r="AP19" s="69">
        <f t="shared" si="95"/>
        <v>49344.76850932237</v>
      </c>
      <c r="AQ19" s="69">
        <f t="shared" si="95"/>
        <v>49350.281117529659</v>
      </c>
      <c r="AR19" s="69">
        <f t="shared" si="95"/>
        <v>49355.794341584384</v>
      </c>
      <c r="AS19" s="69">
        <f t="shared" si="95"/>
        <v>49361.308181555345</v>
      </c>
      <c r="AT19" s="69">
        <f t="shared" si="95"/>
        <v>49366.822637511352</v>
      </c>
      <c r="AU19" s="69">
        <f t="shared" si="95"/>
        <v>49372.33770952122</v>
      </c>
      <c r="AV19" s="69">
        <f t="shared" si="95"/>
        <v>49377.853397653773</v>
      </c>
      <c r="AW19" s="69">
        <f t="shared" si="95"/>
        <v>49383.369701977841</v>
      </c>
      <c r="AX19" s="69">
        <f t="shared" si="95"/>
        <v>49388.886622562262</v>
      </c>
      <c r="AY19" s="69">
        <f t="shared" si="95"/>
        <v>49394.404159475882</v>
      </c>
      <c r="AZ19" s="69">
        <f t="shared" si="95"/>
        <v>49399.922312787559</v>
      </c>
      <c r="BA19" s="69">
        <f t="shared" si="95"/>
        <v>49405.441082566147</v>
      </c>
      <c r="BB19" s="69">
        <f t="shared" si="95"/>
        <v>49410.960468880519</v>
      </c>
      <c r="BC19" s="69">
        <f t="shared" si="95"/>
        <v>49416.480471799558</v>
      </c>
      <c r="BD19" s="69">
        <f t="shared" si="95"/>
        <v>49422.001091392143</v>
      </c>
      <c r="BE19" s="69">
        <f t="shared" si="95"/>
        <v>49427.522327727165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49840.647642410302</v>
      </c>
      <c r="DG19" s="108">
        <f t="shared" si="15"/>
        <v>49846.215648331701</v>
      </c>
      <c r="DH19" s="108">
        <f t="shared" si="15"/>
        <v>49851.784276289356</v>
      </c>
      <c r="DI19" s="108">
        <f t="shared" si="15"/>
        <v>49857.353526352766</v>
      </c>
      <c r="DJ19" s="108">
        <f t="shared" si="15"/>
        <v>53719.851088770636</v>
      </c>
      <c r="DK19" s="108">
        <f t="shared" si="15"/>
        <v>53725.852464416981</v>
      </c>
      <c r="DL19" s="108">
        <f t="shared" si="15"/>
        <v>53731.854510513986</v>
      </c>
      <c r="DM19" s="108">
        <f t="shared" si="15"/>
        <v>53737.857227136548</v>
      </c>
      <c r="DN19" s="108">
        <f t="shared" si="15"/>
        <v>47653.807075577257</v>
      </c>
      <c r="DO19" s="108">
        <f t="shared" si="15"/>
        <v>47659.130776061211</v>
      </c>
      <c r="DP19" s="108">
        <f t="shared" si="15"/>
        <v>47664.455071288547</v>
      </c>
      <c r="DQ19" s="108">
        <f t="shared" si="15"/>
        <v>47669.779961325716</v>
      </c>
      <c r="DR19" s="108">
        <f t="shared" si="15"/>
        <v>47675.105446239177</v>
      </c>
      <c r="DS19" s="108">
        <f t="shared" si="15"/>
        <v>48776.758575033258</v>
      </c>
      <c r="DT19" s="108">
        <f t="shared" si="15"/>
        <v>48782.207727350076</v>
      </c>
      <c r="DU19" s="108">
        <f t="shared" si="15"/>
        <v>48787.657488425284</v>
      </c>
      <c r="DV19" s="108">
        <f t="shared" si="90"/>
        <v>48793.107858326897</v>
      </c>
      <c r="DW19" s="108">
        <f t="shared" si="90"/>
        <v>48131.112916365273</v>
      </c>
      <c r="DX19" s="108">
        <f t="shared" si="90"/>
        <v>48136.489939626379</v>
      </c>
      <c r="DY19" s="108">
        <f t="shared" si="90"/>
        <v>48141.867563587897</v>
      </c>
      <c r="DZ19" s="108">
        <f t="shared" si="90"/>
        <v>48147.245788316926</v>
      </c>
      <c r="EA19" s="108">
        <f t="shared" si="90"/>
        <v>49384.513657433941</v>
      </c>
      <c r="EB19" s="108">
        <f t="shared" si="90"/>
        <v>49390.03070581668</v>
      </c>
      <c r="EC19" s="108">
        <f t="shared" si="90"/>
        <v>49395.548370542885</v>
      </c>
      <c r="ED19" s="108">
        <f t="shared" si="90"/>
        <v>49401.066651681431</v>
      </c>
      <c r="EE19" s="108">
        <f t="shared" si="90"/>
        <v>49406.58554930117</v>
      </c>
      <c r="EF19" s="108">
        <f t="shared" si="90"/>
        <v>49130.314783403846</v>
      </c>
      <c r="EG19" s="108">
        <f t="shared" si="90"/>
        <v>49135.803433663714</v>
      </c>
      <c r="EH19" s="108">
        <f t="shared" si="90"/>
        <v>49141.292697094519</v>
      </c>
      <c r="EI19" s="108">
        <f t="shared" si="90"/>
        <v>49146.782573764787</v>
      </c>
      <c r="EJ19" s="108">
        <f t="shared" si="90"/>
        <v>49347.123732970584</v>
      </c>
      <c r="EK19" s="108">
        <f t="shared" si="90"/>
        <v>49352.636604294421</v>
      </c>
      <c r="EL19" s="108">
        <f t="shared" si="91"/>
        <v>49358.150091495088</v>
      </c>
      <c r="EM19" s="108">
        <f t="shared" si="91"/>
        <v>49363.664194641387</v>
      </c>
      <c r="EN19" s="108">
        <f t="shared" si="91"/>
        <v>53880.58362458479</v>
      </c>
      <c r="EO19" s="108">
        <f t="shared" si="91"/>
        <v>53886.602956653318</v>
      </c>
      <c r="EP19" s="108">
        <f t="shared" si="91"/>
        <v>53892.622961178531</v>
      </c>
      <c r="EQ19" s="108">
        <f t="shared" si="91"/>
        <v>53898.643638235553</v>
      </c>
      <c r="ER19" s="108">
        <f t="shared" si="91"/>
        <v>53904.664987899509</v>
      </c>
      <c r="ES19" s="108">
        <f t="shared" si="91"/>
        <v>52075.609305540354</v>
      </c>
      <c r="ET19" s="108">
        <f t="shared" si="91"/>
        <v>52081.426992803448</v>
      </c>
      <c r="EU19" s="108">
        <f t="shared" si="91"/>
        <v>52087.245329996251</v>
      </c>
      <c r="EV19" s="108">
        <f t="shared" si="91"/>
        <v>52093.064317191354</v>
      </c>
      <c r="EW19" s="108">
        <f t="shared" si="91"/>
        <v>52057.511976893584</v>
      </c>
      <c r="EX19" s="108">
        <f t="shared" si="91"/>
        <v>52063.327642392564</v>
      </c>
      <c r="EY19" s="108">
        <f t="shared" si="91"/>
        <v>52069.14395759537</v>
      </c>
      <c r="EZ19" s="108">
        <f t="shared" si="91"/>
        <v>52074.96092257461</v>
      </c>
      <c r="FA19" s="108">
        <f t="shared" si="91"/>
        <v>47742.014985922877</v>
      </c>
      <c r="FB19" s="108">
        <f t="shared" si="92"/>
        <v>47747.348540656116</v>
      </c>
      <c r="FC19" s="108">
        <f t="shared" si="92"/>
        <v>47752.682691233633</v>
      </c>
      <c r="FD19" s="108">
        <f t="shared" si="92"/>
        <v>47758.017437721988</v>
      </c>
      <c r="FE19" s="108">
        <f t="shared" si="92"/>
        <v>47763.35278018775</v>
      </c>
    </row>
    <row r="20" spans="1:161" ht="15.75" x14ac:dyDescent="0.25">
      <c r="A20" s="47" t="s">
        <v>195</v>
      </c>
      <c r="B20" s="12">
        <f>'Urb proj of all 25 ARs '!W20</f>
        <v>163154.87508080681</v>
      </c>
      <c r="C20" s="12">
        <f>'Urb proj of all 25 ARs '!X20</f>
        <v>164105.38609374248</v>
      </c>
      <c r="D20" s="100">
        <f t="shared" si="10"/>
        <v>5.825820481704244E-3</v>
      </c>
      <c r="E20" s="101">
        <f t="shared" si="11"/>
        <v>1.1171616310745591E-4</v>
      </c>
      <c r="F20" s="69">
        <f t="shared" si="12"/>
        <v>163173.10211744311</v>
      </c>
      <c r="G20" s="69">
        <f t="shared" si="13"/>
        <v>163191.33119033402</v>
      </c>
      <c r="H20" s="69">
        <f>G20*(1+$E$20)</f>
        <v>163209.562299707</v>
      </c>
      <c r="I20" s="69">
        <f t="shared" ref="I20:BE20" si="96">H20*(1+$E$20)</f>
        <v>163227.79544578958</v>
      </c>
      <c r="J20" s="69">
        <f t="shared" si="96"/>
        <v>163246.03062880927</v>
      </c>
      <c r="K20" s="69">
        <f t="shared" si="96"/>
        <v>163264.26784899365</v>
      </c>
      <c r="L20" s="69">
        <f t="shared" si="96"/>
        <v>163282.50710657029</v>
      </c>
      <c r="M20" s="69">
        <f t="shared" si="96"/>
        <v>163300.74840176682</v>
      </c>
      <c r="N20" s="69">
        <f t="shared" si="96"/>
        <v>163318.99173481084</v>
      </c>
      <c r="O20" s="69">
        <f t="shared" si="96"/>
        <v>163337.23710593002</v>
      </c>
      <c r="P20" s="69">
        <f t="shared" si="96"/>
        <v>163355.48451535206</v>
      </c>
      <c r="Q20" s="69">
        <f t="shared" si="96"/>
        <v>163373.73396330466</v>
      </c>
      <c r="R20" s="69">
        <f t="shared" si="96"/>
        <v>163391.98545001558</v>
      </c>
      <c r="S20" s="69">
        <f t="shared" si="96"/>
        <v>163410.23897571256</v>
      </c>
      <c r="T20" s="69">
        <f t="shared" si="96"/>
        <v>163428.49454062339</v>
      </c>
      <c r="U20" s="69">
        <f t="shared" si="96"/>
        <v>163446.75214497591</v>
      </c>
      <c r="V20" s="69">
        <f t="shared" si="96"/>
        <v>163465.01178899792</v>
      </c>
      <c r="W20" s="69">
        <f t="shared" si="96"/>
        <v>163483.2734729173</v>
      </c>
      <c r="X20" s="69">
        <f t="shared" si="96"/>
        <v>163501.53719696193</v>
      </c>
      <c r="Y20" s="69">
        <f t="shared" si="96"/>
        <v>163519.80296135973</v>
      </c>
      <c r="Z20" s="69">
        <f t="shared" si="96"/>
        <v>163538.07076633867</v>
      </c>
      <c r="AA20" s="69">
        <f t="shared" si="96"/>
        <v>163556.34061212669</v>
      </c>
      <c r="AB20" s="69">
        <f t="shared" si="96"/>
        <v>163574.61249895178</v>
      </c>
      <c r="AC20" s="69">
        <f t="shared" si="96"/>
        <v>163592.88642704196</v>
      </c>
      <c r="AD20" s="69">
        <f t="shared" si="96"/>
        <v>163611.16239662527</v>
      </c>
      <c r="AE20" s="69">
        <f t="shared" si="96"/>
        <v>163629.44040792977</v>
      </c>
      <c r="AF20" s="69">
        <f t="shared" si="96"/>
        <v>163647.72046118355</v>
      </c>
      <c r="AG20" s="69">
        <f t="shared" si="96"/>
        <v>163666.00255661475</v>
      </c>
      <c r="AH20" s="69">
        <f t="shared" si="96"/>
        <v>163684.28669445153</v>
      </c>
      <c r="AI20" s="69">
        <f t="shared" si="96"/>
        <v>163702.57287492201</v>
      </c>
      <c r="AJ20" s="69">
        <f t="shared" si="96"/>
        <v>163720.86109825442</v>
      </c>
      <c r="AK20" s="69">
        <f t="shared" si="96"/>
        <v>163739.15136467697</v>
      </c>
      <c r="AL20" s="69">
        <f t="shared" si="96"/>
        <v>163757.44367441791</v>
      </c>
      <c r="AM20" s="69">
        <f t="shared" si="96"/>
        <v>163775.73802770549</v>
      </c>
      <c r="AN20" s="69">
        <f t="shared" si="96"/>
        <v>163794.03442476803</v>
      </c>
      <c r="AO20" s="69">
        <f t="shared" si="96"/>
        <v>163812.33286583386</v>
      </c>
      <c r="AP20" s="69">
        <f t="shared" si="96"/>
        <v>163830.63335113131</v>
      </c>
      <c r="AQ20" s="69">
        <f t="shared" si="96"/>
        <v>163848.93588088878</v>
      </c>
      <c r="AR20" s="69">
        <f t="shared" si="96"/>
        <v>163867.24045533463</v>
      </c>
      <c r="AS20" s="69">
        <f t="shared" si="96"/>
        <v>163885.5470746973</v>
      </c>
      <c r="AT20" s="69">
        <f t="shared" si="96"/>
        <v>163903.85573920526</v>
      </c>
      <c r="AU20" s="69">
        <f t="shared" si="96"/>
        <v>163922.16644908697</v>
      </c>
      <c r="AV20" s="69">
        <f t="shared" si="96"/>
        <v>163940.47920457093</v>
      </c>
      <c r="AW20" s="69">
        <f t="shared" si="96"/>
        <v>163958.79400588566</v>
      </c>
      <c r="AX20" s="69">
        <f t="shared" si="96"/>
        <v>163977.11085325971</v>
      </c>
      <c r="AY20" s="69">
        <f t="shared" si="96"/>
        <v>163995.4297469217</v>
      </c>
      <c r="AZ20" s="69">
        <f t="shared" si="96"/>
        <v>164013.7506871002</v>
      </c>
      <c r="BA20" s="69">
        <f t="shared" si="96"/>
        <v>164032.07367402382</v>
      </c>
      <c r="BB20" s="69">
        <f t="shared" si="96"/>
        <v>164050.39870792124</v>
      </c>
      <c r="BC20" s="69">
        <f t="shared" si="96"/>
        <v>164068.72578902115</v>
      </c>
      <c r="BD20" s="69">
        <f t="shared" si="96"/>
        <v>164087.05491755222</v>
      </c>
      <c r="BE20" s="69">
        <f t="shared" si="96"/>
        <v>164105.3860937432</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178582.13709578605</v>
      </c>
      <c r="DG20" s="108">
        <f t="shared" si="15"/>
        <v>178602.08760694193</v>
      </c>
      <c r="DH20" s="108">
        <f t="shared" si="15"/>
        <v>178622.04034689235</v>
      </c>
      <c r="DI20" s="108">
        <f t="shared" si="15"/>
        <v>178641.99531588634</v>
      </c>
      <c r="DJ20" s="108">
        <f t="shared" si="15"/>
        <v>203431.53148902155</v>
      </c>
      <c r="DK20" s="108">
        <f t="shared" si="15"/>
        <v>203454.25807917461</v>
      </c>
      <c r="DL20" s="108">
        <f t="shared" si="15"/>
        <v>203476.9872082551</v>
      </c>
      <c r="DM20" s="108">
        <f t="shared" si="15"/>
        <v>203499.71887654669</v>
      </c>
      <c r="DN20" s="108">
        <f t="shared" si="15"/>
        <v>181064.0341688779</v>
      </c>
      <c r="DO20" s="108">
        <f t="shared" si="15"/>
        <v>181084.26194805201</v>
      </c>
      <c r="DP20" s="108">
        <f t="shared" si="15"/>
        <v>181104.49198699597</v>
      </c>
      <c r="DQ20" s="108">
        <f t="shared" si="15"/>
        <v>181124.72428596226</v>
      </c>
      <c r="DR20" s="108">
        <f t="shared" si="15"/>
        <v>181144.95884520339</v>
      </c>
      <c r="DS20" s="108">
        <f t="shared" si="15"/>
        <v>184023.00845947085</v>
      </c>
      <c r="DT20" s="108">
        <f t="shared" si="15"/>
        <v>184043.56680389942</v>
      </c>
      <c r="DU20" s="108">
        <f t="shared" si="15"/>
        <v>184064.12744502738</v>
      </c>
      <c r="DV20" s="108">
        <f t="shared" si="90"/>
        <v>184084.69038311124</v>
      </c>
      <c r="DW20" s="108">
        <f t="shared" si="90"/>
        <v>186947.10458547366</v>
      </c>
      <c r="DX20" s="108">
        <f t="shared" si="90"/>
        <v>186967.989598702</v>
      </c>
      <c r="DY20" s="108">
        <f t="shared" si="90"/>
        <v>186988.87694512386</v>
      </c>
      <c r="DZ20" s="108">
        <f t="shared" si="90"/>
        <v>187009.76662499996</v>
      </c>
      <c r="EA20" s="108">
        <f t="shared" si="90"/>
        <v>190025.89221408512</v>
      </c>
      <c r="EB20" s="108">
        <f t="shared" si="90"/>
        <v>190047.12117765436</v>
      </c>
      <c r="EC20" s="108">
        <f t="shared" si="90"/>
        <v>190068.35251284193</v>
      </c>
      <c r="ED20" s="108">
        <f t="shared" si="90"/>
        <v>190089.58621991283</v>
      </c>
      <c r="EE20" s="108">
        <f t="shared" si="90"/>
        <v>190110.82229913201</v>
      </c>
      <c r="EF20" s="108">
        <f t="shared" si="90"/>
        <v>199809.90222276637</v>
      </c>
      <c r="EG20" s="108">
        <f t="shared" si="90"/>
        <v>199832.22421839356</v>
      </c>
      <c r="EH20" s="108">
        <f t="shared" si="90"/>
        <v>199854.54870774847</v>
      </c>
      <c r="EI20" s="108">
        <f t="shared" si="90"/>
        <v>199876.87569110969</v>
      </c>
      <c r="EJ20" s="108">
        <f t="shared" si="90"/>
        <v>203057.24903622759</v>
      </c>
      <c r="EK20" s="108">
        <f t="shared" si="90"/>
        <v>203079.93381298106</v>
      </c>
      <c r="EL20" s="108">
        <f t="shared" si="91"/>
        <v>203102.62112399077</v>
      </c>
      <c r="EM20" s="108">
        <f t="shared" si="91"/>
        <v>203125.3109695398</v>
      </c>
      <c r="EN20" s="108">
        <f t="shared" si="91"/>
        <v>219194.67775004558</v>
      </c>
      <c r="EO20" s="108">
        <f t="shared" si="91"/>
        <v>219219.1653384174</v>
      </c>
      <c r="EP20" s="108">
        <f t="shared" si="91"/>
        <v>219243.65566244864</v>
      </c>
      <c r="EQ20" s="108">
        <f t="shared" si="91"/>
        <v>219268.14872244489</v>
      </c>
      <c r="ER20" s="108">
        <f t="shared" si="91"/>
        <v>219292.64451871184</v>
      </c>
      <c r="ES20" s="108">
        <f t="shared" si="91"/>
        <v>196737.63852275774</v>
      </c>
      <c r="ET20" s="108">
        <f t="shared" si="91"/>
        <v>196759.61729687234</v>
      </c>
      <c r="EU20" s="108">
        <f t="shared" si="91"/>
        <v>196781.59852637126</v>
      </c>
      <c r="EV20" s="108">
        <f t="shared" si="91"/>
        <v>196803.58221152879</v>
      </c>
      <c r="EW20" s="108">
        <f t="shared" si="91"/>
        <v>193874.45900162359</v>
      </c>
      <c r="EX20" s="108">
        <f t="shared" si="91"/>
        <v>193896.11791230776</v>
      </c>
      <c r="EY20" s="108">
        <f t="shared" si="91"/>
        <v>193917.77924264237</v>
      </c>
      <c r="EZ20" s="108">
        <f t="shared" si="91"/>
        <v>193939.4429928977</v>
      </c>
      <c r="FA20" s="108">
        <f t="shared" si="91"/>
        <v>179750.96224633805</v>
      </c>
      <c r="FB20" s="108">
        <f t="shared" si="92"/>
        <v>179771.04333415505</v>
      </c>
      <c r="FC20" s="108">
        <f t="shared" si="92"/>
        <v>179791.12666535418</v>
      </c>
      <c r="FD20" s="108">
        <f t="shared" si="92"/>
        <v>179811.212240186</v>
      </c>
      <c r="FE20" s="108">
        <f t="shared" si="92"/>
        <v>179831.30005890116</v>
      </c>
    </row>
    <row r="21" spans="1:161" ht="15.75" x14ac:dyDescent="0.25">
      <c r="A21" s="47" t="s">
        <v>180</v>
      </c>
      <c r="B21" s="12">
        <f>'Urb proj of all 25 ARs '!W21</f>
        <v>89815.033831908149</v>
      </c>
      <c r="C21" s="12">
        <f>'Urb proj of all 25 ARs '!X21</f>
        <v>90338.280095571041</v>
      </c>
      <c r="D21" s="100">
        <f t="shared" si="10"/>
        <v>5.8258204817042605E-3</v>
      </c>
      <c r="E21" s="101">
        <f t="shared" si="11"/>
        <v>1.1171616310745591E-4</v>
      </c>
      <c r="F21" s="69">
        <f t="shared" si="12"/>
        <v>89825.067622877221</v>
      </c>
      <c r="G21" s="69">
        <f t="shared" si="13"/>
        <v>89835.102534782913</v>
      </c>
      <c r="H21" s="69">
        <f>G21*(1+$E$21)</f>
        <v>89845.138567750459</v>
      </c>
      <c r="I21" s="69">
        <f t="shared" ref="I21:BE21" si="97">H21*(1+$E$21)</f>
        <v>89855.175721905107</v>
      </c>
      <c r="J21" s="69">
        <f t="shared" si="97"/>
        <v>89865.213997372106</v>
      </c>
      <c r="K21" s="69">
        <f t="shared" si="97"/>
        <v>89875.253394276719</v>
      </c>
      <c r="L21" s="69">
        <f t="shared" si="97"/>
        <v>89885.293912744237</v>
      </c>
      <c r="M21" s="69">
        <f t="shared" si="97"/>
        <v>89895.335552899953</v>
      </c>
      <c r="N21" s="69">
        <f t="shared" si="97"/>
        <v>89905.378314869173</v>
      </c>
      <c r="O21" s="69">
        <f t="shared" si="97"/>
        <v>89915.422198777233</v>
      </c>
      <c r="P21" s="69">
        <f t="shared" si="97"/>
        <v>89925.467204749468</v>
      </c>
      <c r="Q21" s="69">
        <f t="shared" si="97"/>
        <v>89935.513332911229</v>
      </c>
      <c r="R21" s="69">
        <f t="shared" si="97"/>
        <v>89945.56058338788</v>
      </c>
      <c r="S21" s="69">
        <f t="shared" si="97"/>
        <v>89955.608956304801</v>
      </c>
      <c r="T21" s="69">
        <f t="shared" si="97"/>
        <v>89965.6584517874</v>
      </c>
      <c r="U21" s="69">
        <f t="shared" si="97"/>
        <v>89975.709069961071</v>
      </c>
      <c r="V21" s="69">
        <f t="shared" si="97"/>
        <v>89985.760810951237</v>
      </c>
      <c r="W21" s="69">
        <f t="shared" si="97"/>
        <v>89995.813674883335</v>
      </c>
      <c r="X21" s="69">
        <f t="shared" si="97"/>
        <v>90005.867661882832</v>
      </c>
      <c r="Y21" s="69">
        <f t="shared" si="97"/>
        <v>90015.922772075181</v>
      </c>
      <c r="Z21" s="69">
        <f t="shared" si="97"/>
        <v>90025.979005585847</v>
      </c>
      <c r="AA21" s="69">
        <f t="shared" si="97"/>
        <v>90036.036362540341</v>
      </c>
      <c r="AB21" s="69">
        <f t="shared" si="97"/>
        <v>90046.094843064173</v>
      </c>
      <c r="AC21" s="69">
        <f t="shared" si="97"/>
        <v>90056.154447282854</v>
      </c>
      <c r="AD21" s="69">
        <f t="shared" si="97"/>
        <v>90066.215175321922</v>
      </c>
      <c r="AE21" s="69">
        <f t="shared" si="97"/>
        <v>90076.277027306918</v>
      </c>
      <c r="AF21" s="69">
        <f t="shared" si="97"/>
        <v>90086.34000336341</v>
      </c>
      <c r="AG21" s="69">
        <f t="shared" si="97"/>
        <v>90096.40410361698</v>
      </c>
      <c r="AH21" s="69">
        <f t="shared" si="97"/>
        <v>90106.469328193212</v>
      </c>
      <c r="AI21" s="69">
        <f t="shared" si="97"/>
        <v>90116.535677217718</v>
      </c>
      <c r="AJ21" s="69">
        <f t="shared" si="97"/>
        <v>90126.60315081611</v>
      </c>
      <c r="AK21" s="69">
        <f t="shared" si="97"/>
        <v>90136.67174911403</v>
      </c>
      <c r="AL21" s="69">
        <f t="shared" si="97"/>
        <v>90146.741472237118</v>
      </c>
      <c r="AM21" s="69">
        <f t="shared" si="97"/>
        <v>90156.81232031103</v>
      </c>
      <c r="AN21" s="69">
        <f t="shared" si="97"/>
        <v>90166.884293461451</v>
      </c>
      <c r="AO21" s="69">
        <f t="shared" si="97"/>
        <v>90176.957391814067</v>
      </c>
      <c r="AP21" s="69">
        <f t="shared" si="97"/>
        <v>90187.03161549459</v>
      </c>
      <c r="AQ21" s="69">
        <f t="shared" si="97"/>
        <v>90197.106964628721</v>
      </c>
      <c r="AR21" s="69">
        <f t="shared" si="97"/>
        <v>90207.183439342203</v>
      </c>
      <c r="AS21" s="69">
        <f t="shared" si="97"/>
        <v>90217.261039760779</v>
      </c>
      <c r="AT21" s="69">
        <f t="shared" si="97"/>
        <v>90227.339766010205</v>
      </c>
      <c r="AU21" s="69">
        <f t="shared" si="97"/>
        <v>90237.419618216256</v>
      </c>
      <c r="AV21" s="69">
        <f t="shared" si="97"/>
        <v>90247.500596504717</v>
      </c>
      <c r="AW21" s="69">
        <f t="shared" si="97"/>
        <v>90257.582701001389</v>
      </c>
      <c r="AX21" s="69">
        <f t="shared" si="97"/>
        <v>90267.665931832104</v>
      </c>
      <c r="AY21" s="69">
        <f t="shared" si="97"/>
        <v>90277.750289122676</v>
      </c>
      <c r="AZ21" s="69">
        <f t="shared" si="97"/>
        <v>90287.835772998951</v>
      </c>
      <c r="BA21" s="69">
        <f t="shared" si="97"/>
        <v>90297.922383586789</v>
      </c>
      <c r="BB21" s="69">
        <f t="shared" si="97"/>
        <v>90308.010121012063</v>
      </c>
      <c r="BC21" s="69">
        <f t="shared" si="97"/>
        <v>90318.098985400648</v>
      </c>
      <c r="BD21" s="69">
        <f t="shared" si="97"/>
        <v>90328.18897687846</v>
      </c>
      <c r="BE21" s="69">
        <f t="shared" si="97"/>
        <v>90338.280095571405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109052.29794154386</v>
      </c>
      <c r="DG21" s="108">
        <f t="shared" si="15"/>
        <v>109064.48084584794</v>
      </c>
      <c r="DH21" s="108">
        <f t="shared" si="15"/>
        <v>109076.66511117933</v>
      </c>
      <c r="DI21" s="108">
        <f t="shared" si="15"/>
        <v>109088.85073769011</v>
      </c>
      <c r="DJ21" s="108">
        <f t="shared" si="15"/>
        <v>122478.83719868872</v>
      </c>
      <c r="DK21" s="108">
        <f t="shared" si="15"/>
        <v>122492.52006444242</v>
      </c>
      <c r="DL21" s="108">
        <f t="shared" si="15"/>
        <v>122506.20445879338</v>
      </c>
      <c r="DM21" s="108">
        <f t="shared" si="15"/>
        <v>122519.89038191237</v>
      </c>
      <c r="DN21" s="108">
        <f t="shared" si="15"/>
        <v>103368.62758499692</v>
      </c>
      <c r="DO21" s="108">
        <f t="shared" si="15"/>
        <v>103380.17553145639</v>
      </c>
      <c r="DP21" s="108">
        <f t="shared" si="15"/>
        <v>103391.72476800815</v>
      </c>
      <c r="DQ21" s="108">
        <f t="shared" si="15"/>
        <v>103403.27529479629</v>
      </c>
      <c r="DR21" s="108">
        <f t="shared" si="15"/>
        <v>103414.82711196497</v>
      </c>
      <c r="DS21" s="108">
        <f t="shared" si="15"/>
        <v>106393.09499982776</v>
      </c>
      <c r="DT21" s="108">
        <f t="shared" si="15"/>
        <v>106404.98082818229</v>
      </c>
      <c r="DU21" s="108">
        <f t="shared" si="15"/>
        <v>106416.86798437593</v>
      </c>
      <c r="DV21" s="108">
        <f t="shared" si="90"/>
        <v>106428.75646855705</v>
      </c>
      <c r="DW21" s="108">
        <f t="shared" si="90"/>
        <v>107747.39496577812</v>
      </c>
      <c r="DX21" s="108">
        <f t="shared" si="90"/>
        <v>107759.43209132852</v>
      </c>
      <c r="DY21" s="108">
        <f t="shared" si="90"/>
        <v>107771.47056162042</v>
      </c>
      <c r="DZ21" s="108">
        <f t="shared" si="90"/>
        <v>107783.510376804</v>
      </c>
      <c r="EA21" s="108">
        <f t="shared" si="90"/>
        <v>115012.04942457704</v>
      </c>
      <c r="EB21" s="108">
        <f t="shared" si="90"/>
        <v>115024.89812944988</v>
      </c>
      <c r="EC21" s="108">
        <f t="shared" si="90"/>
        <v>115037.74826973073</v>
      </c>
      <c r="ED21" s="108">
        <f t="shared" si="90"/>
        <v>115050.59984557996</v>
      </c>
      <c r="EE21" s="108">
        <f t="shared" si="90"/>
        <v>115063.45285715791</v>
      </c>
      <c r="EF21" s="108">
        <f t="shared" si="90"/>
        <v>113435.24621715977</v>
      </c>
      <c r="EG21" s="108">
        <f t="shared" si="90"/>
        <v>113447.9187676283</v>
      </c>
      <c r="EH21" s="108">
        <f t="shared" si="90"/>
        <v>113460.59273382554</v>
      </c>
      <c r="EI21" s="108">
        <f t="shared" si="90"/>
        <v>113473.26811590967</v>
      </c>
      <c r="EJ21" s="108">
        <f t="shared" si="90"/>
        <v>121058.60657216338</v>
      </c>
      <c r="EK21" s="108">
        <f t="shared" si="90"/>
        <v>121072.13077520076</v>
      </c>
      <c r="EL21" s="108">
        <f t="shared" si="91"/>
        <v>121085.6564891102</v>
      </c>
      <c r="EM21" s="108">
        <f t="shared" si="91"/>
        <v>121099.18371406051</v>
      </c>
      <c r="EN21" s="108">
        <f t="shared" si="91"/>
        <v>130009.98172206288</v>
      </c>
      <c r="EO21" s="108">
        <f t="shared" si="91"/>
        <v>130024.50593838653</v>
      </c>
      <c r="EP21" s="108">
        <f t="shared" si="91"/>
        <v>130039.03177729991</v>
      </c>
      <c r="EQ21" s="108">
        <f t="shared" si="91"/>
        <v>130053.55923898428</v>
      </c>
      <c r="ER21" s="108">
        <f t="shared" si="91"/>
        <v>130068.08832362092</v>
      </c>
      <c r="ES21" s="108">
        <f t="shared" si="91"/>
        <v>124591.54829450618</v>
      </c>
      <c r="ET21" s="108">
        <f t="shared" si="91"/>
        <v>124605.46718423726</v>
      </c>
      <c r="EU21" s="108">
        <f t="shared" si="91"/>
        <v>124619.3876289333</v>
      </c>
      <c r="EV21" s="108">
        <f t="shared" si="91"/>
        <v>124633.30962876799</v>
      </c>
      <c r="EW21" s="108">
        <f t="shared" si="91"/>
        <v>117616.95681504961</v>
      </c>
      <c r="EX21" s="108">
        <f t="shared" si="91"/>
        <v>117630.09653018136</v>
      </c>
      <c r="EY21" s="108">
        <f t="shared" si="91"/>
        <v>117643.23771323168</v>
      </c>
      <c r="EZ21" s="108">
        <f t="shared" si="91"/>
        <v>117656.38036436454</v>
      </c>
      <c r="FA21" s="108">
        <f t="shared" si="91"/>
        <v>106165.74523862186</v>
      </c>
      <c r="FB21" s="108">
        <f t="shared" si="92"/>
        <v>106177.60566833337</v>
      </c>
      <c r="FC21" s="108">
        <f t="shared" si="92"/>
        <v>106189.46742304658</v>
      </c>
      <c r="FD21" s="108">
        <f t="shared" si="92"/>
        <v>106201.33050290951</v>
      </c>
      <c r="FE21" s="108">
        <f t="shared" si="92"/>
        <v>106213.1949080702</v>
      </c>
    </row>
    <row r="22" spans="1:161" ht="15.75" x14ac:dyDescent="0.25">
      <c r="A22" s="47" t="s">
        <v>181</v>
      </c>
      <c r="B22" s="12">
        <f>'Urb proj of all 25 ARs '!W22</f>
        <v>267379.15354800859</v>
      </c>
      <c r="C22" s="12">
        <f>'Urb proj of all 25 ARs '!X22</f>
        <v>268936.85649712937</v>
      </c>
      <c r="D22" s="100">
        <f t="shared" si="10"/>
        <v>5.8258204817044201E-3</v>
      </c>
      <c r="E22" s="101">
        <f t="shared" si="11"/>
        <v>1.1171616310745591E-4</v>
      </c>
      <c r="F22" s="69">
        <f t="shared" si="12"/>
        <v>267409.02412113792</v>
      </c>
      <c r="G22" s="69">
        <f t="shared" si="13"/>
        <v>267438.89803129307</v>
      </c>
      <c r="H22" s="69">
        <f>G22*(1+$E$22)</f>
        <v>267468.77527884679</v>
      </c>
      <c r="I22" s="69">
        <f t="shared" ref="I22:BD22" si="98">H22*(1+$E$22)</f>
        <v>267498.65586417197</v>
      </c>
      <c r="J22" s="69">
        <f t="shared" si="98"/>
        <v>267528.53978764149</v>
      </c>
      <c r="K22" s="69">
        <f t="shared" si="98"/>
        <v>267558.42704962828</v>
      </c>
      <c r="L22" s="69">
        <f t="shared" si="98"/>
        <v>267588.31765050534</v>
      </c>
      <c r="M22" s="69">
        <f t="shared" si="98"/>
        <v>267618.21159064566</v>
      </c>
      <c r="N22" s="69">
        <f t="shared" si="98"/>
        <v>267648.10887042223</v>
      </c>
      <c r="O22" s="69">
        <f t="shared" si="98"/>
        <v>267678.00949020818</v>
      </c>
      <c r="P22" s="69">
        <f t="shared" si="98"/>
        <v>267707.91345037665</v>
      </c>
      <c r="Q22" s="69">
        <f t="shared" si="98"/>
        <v>267737.82075130084</v>
      </c>
      <c r="R22" s="69">
        <f t="shared" si="98"/>
        <v>267767.7313933539</v>
      </c>
      <c r="S22" s="69">
        <f t="shared" si="98"/>
        <v>267797.64537690917</v>
      </c>
      <c r="T22" s="69">
        <f t="shared" si="98"/>
        <v>267827.5627023399</v>
      </c>
      <c r="U22" s="69">
        <f t="shared" si="98"/>
        <v>267857.48337001941</v>
      </c>
      <c r="V22" s="69">
        <f t="shared" si="98"/>
        <v>267887.40738032112</v>
      </c>
      <c r="W22" s="69">
        <f t="shared" si="98"/>
        <v>267917.33473361848</v>
      </c>
      <c r="X22" s="69">
        <f t="shared" si="98"/>
        <v>267947.2654302849</v>
      </c>
      <c r="Y22" s="69">
        <f t="shared" si="98"/>
        <v>267977.19947069389</v>
      </c>
      <c r="Z22" s="69">
        <f t="shared" si="98"/>
        <v>268007.13685521903</v>
      </c>
      <c r="AA22" s="69">
        <f t="shared" si="98"/>
        <v>268037.07758423389</v>
      </c>
      <c r="AB22" s="69">
        <f t="shared" si="98"/>
        <v>268067.02165811212</v>
      </c>
      <c r="AC22" s="69">
        <f t="shared" si="98"/>
        <v>268096.9690772274</v>
      </c>
      <c r="AD22" s="69">
        <f t="shared" si="98"/>
        <v>268126.91984195344</v>
      </c>
      <c r="AE22" s="69">
        <f t="shared" si="98"/>
        <v>268156.87395266403</v>
      </c>
      <c r="AF22" s="69">
        <f t="shared" si="98"/>
        <v>268186.83140973293</v>
      </c>
      <c r="AG22" s="69">
        <f t="shared" si="98"/>
        <v>268216.79221353395</v>
      </c>
      <c r="AH22" s="69">
        <f t="shared" si="98"/>
        <v>268246.75636444101</v>
      </c>
      <c r="AI22" s="69">
        <f t="shared" si="98"/>
        <v>268276.72386282805</v>
      </c>
      <c r="AJ22" s="69">
        <f t="shared" si="98"/>
        <v>268306.69470906904</v>
      </c>
      <c r="AK22" s="69">
        <f t="shared" si="98"/>
        <v>268336.66890353797</v>
      </c>
      <c r="AL22" s="69">
        <f t="shared" si="98"/>
        <v>268366.64644660888</v>
      </c>
      <c r="AM22" s="69">
        <f t="shared" si="98"/>
        <v>268396.62733865593</v>
      </c>
      <c r="AN22" s="69">
        <f t="shared" si="98"/>
        <v>268426.61158005317</v>
      </c>
      <c r="AO22" s="69">
        <f t="shared" si="98"/>
        <v>268456.59917117481</v>
      </c>
      <c r="AP22" s="69">
        <f t="shared" si="98"/>
        <v>268486.59011239506</v>
      </c>
      <c r="AQ22" s="69">
        <f t="shared" si="98"/>
        <v>268516.58440408821</v>
      </c>
      <c r="AR22" s="69">
        <f t="shared" si="98"/>
        <v>268546.58204662858</v>
      </c>
      <c r="AS22" s="69">
        <f t="shared" si="98"/>
        <v>268576.58304039045</v>
      </c>
      <c r="AT22" s="69">
        <f t="shared" si="98"/>
        <v>268606.58738574822</v>
      </c>
      <c r="AU22" s="69">
        <f t="shared" si="98"/>
        <v>268636.59508307633</v>
      </c>
      <c r="AV22" s="69">
        <f t="shared" si="98"/>
        <v>268666.60613274929</v>
      </c>
      <c r="AW22" s="69">
        <f t="shared" si="98"/>
        <v>268696.62053514156</v>
      </c>
      <c r="AX22" s="69">
        <f t="shared" si="98"/>
        <v>268726.63829062768</v>
      </c>
      <c r="AY22" s="69">
        <f t="shared" si="98"/>
        <v>268756.65939958231</v>
      </c>
      <c r="AZ22" s="69">
        <f t="shared" si="98"/>
        <v>268786.68386237998</v>
      </c>
      <c r="BA22" s="69">
        <f t="shared" si="98"/>
        <v>268816.71167939546</v>
      </c>
      <c r="BB22" s="69">
        <f t="shared" si="98"/>
        <v>268846.74285100342</v>
      </c>
      <c r="BC22" s="69">
        <f t="shared" si="98"/>
        <v>268876.77737757866</v>
      </c>
      <c r="BD22" s="69">
        <f t="shared" si="98"/>
        <v>268906.81525949598</v>
      </c>
      <c r="BE22" s="69">
        <f>BD22*(1+$E$22)</f>
        <v>268936.85649713024</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301652.18956013216</v>
      </c>
      <c r="DG22" s="108">
        <f t="shared" si="15"/>
        <v>301685.88898534281</v>
      </c>
      <c r="DH22" s="108">
        <f t="shared" si="15"/>
        <v>301719.59217532387</v>
      </c>
      <c r="DI22" s="108">
        <f t="shared" si="15"/>
        <v>301753.29913049605</v>
      </c>
      <c r="DJ22" s="108">
        <f t="shared" si="15"/>
        <v>330308.36232863599</v>
      </c>
      <c r="DK22" s="108">
        <f t="shared" si="15"/>
        <v>330345.26311151759</v>
      </c>
      <c r="DL22" s="108">
        <f t="shared" si="15"/>
        <v>330382.16801681317</v>
      </c>
      <c r="DM22" s="108">
        <f t="shared" si="15"/>
        <v>330419.07704498316</v>
      </c>
      <c r="DN22" s="108">
        <f t="shared" si="15"/>
        <v>291721.09449072805</v>
      </c>
      <c r="DO22" s="108">
        <f t="shared" si="15"/>
        <v>291753.684452102</v>
      </c>
      <c r="DP22" s="108">
        <f t="shared" si="15"/>
        <v>291786.27805430145</v>
      </c>
      <c r="DQ22" s="108">
        <f t="shared" si="15"/>
        <v>291818.87529773312</v>
      </c>
      <c r="DR22" s="108">
        <f t="shared" si="15"/>
        <v>291851.47618280369</v>
      </c>
      <c r="DS22" s="108">
        <f t="shared" si="15"/>
        <v>296678.54490279779</v>
      </c>
      <c r="DT22" s="108">
        <f t="shared" si="15"/>
        <v>296711.68869151064</v>
      </c>
      <c r="DU22" s="108">
        <f t="shared" si="15"/>
        <v>296744.83618292038</v>
      </c>
      <c r="DV22" s="108">
        <f t="shared" si="90"/>
        <v>296777.98737744067</v>
      </c>
      <c r="DW22" s="108">
        <f t="shared" si="90"/>
        <v>293744.4927876913</v>
      </c>
      <c r="DX22" s="108">
        <f t="shared" si="90"/>
        <v>293777.30879535951</v>
      </c>
      <c r="DY22" s="108">
        <f t="shared" si="90"/>
        <v>293810.1284691061</v>
      </c>
      <c r="DZ22" s="108">
        <f t="shared" si="90"/>
        <v>293842.9518093408</v>
      </c>
      <c r="EA22" s="108">
        <f t="shared" si="90"/>
        <v>307635.55181912775</v>
      </c>
      <c r="EB22" s="108">
        <f t="shared" si="90"/>
        <v>307669.91968261241</v>
      </c>
      <c r="EC22" s="108">
        <f t="shared" si="90"/>
        <v>307704.29138554289</v>
      </c>
      <c r="ED22" s="108">
        <f t="shared" si="90"/>
        <v>307738.66692834819</v>
      </c>
      <c r="EE22" s="108">
        <f t="shared" si="90"/>
        <v>307773.04631145729</v>
      </c>
      <c r="EF22" s="108">
        <f t="shared" si="90"/>
        <v>307922.45553925022</v>
      </c>
      <c r="EG22" s="108">
        <f t="shared" si="90"/>
        <v>307956.85545451764</v>
      </c>
      <c r="EH22" s="108">
        <f t="shared" si="90"/>
        <v>307991.25921281165</v>
      </c>
      <c r="EI22" s="108">
        <f t="shared" si="90"/>
        <v>308025.66681456153</v>
      </c>
      <c r="EJ22" s="108">
        <f t="shared" si="90"/>
        <v>316422.45203026163</v>
      </c>
      <c r="EK22" s="108">
        <f t="shared" si="90"/>
        <v>316457.80153252347</v>
      </c>
      <c r="EL22" s="108">
        <f t="shared" si="91"/>
        <v>316493.15498389606</v>
      </c>
      <c r="EM22" s="108">
        <f t="shared" si="91"/>
        <v>316528.51238482067</v>
      </c>
      <c r="EN22" s="108">
        <f t="shared" si="91"/>
        <v>341844.65903421503</v>
      </c>
      <c r="EO22" s="108">
        <f t="shared" si="91"/>
        <v>341882.84860790113</v>
      </c>
      <c r="EP22" s="108">
        <f t="shared" si="91"/>
        <v>341921.04244797979</v>
      </c>
      <c r="EQ22" s="108">
        <f t="shared" si="91"/>
        <v>341959.24055492779</v>
      </c>
      <c r="ER22" s="108">
        <f t="shared" si="91"/>
        <v>341997.44292922172</v>
      </c>
      <c r="ES22" s="108">
        <f t="shared" si="91"/>
        <v>324551.20352473337</v>
      </c>
      <c r="ET22" s="108">
        <f t="shared" si="91"/>
        <v>324587.46113992302</v>
      </c>
      <c r="EU22" s="108">
        <f t="shared" si="91"/>
        <v>324623.72280567436</v>
      </c>
      <c r="EV22" s="108">
        <f t="shared" si="91"/>
        <v>324659.9885224399</v>
      </c>
      <c r="EW22" s="108">
        <f t="shared" si="91"/>
        <v>319028.74893798726</v>
      </c>
      <c r="EX22" s="108">
        <f t="shared" si="91"/>
        <v>319064.38960573956</v>
      </c>
      <c r="EY22" s="108">
        <f t="shared" si="91"/>
        <v>319100.03425513057</v>
      </c>
      <c r="EZ22" s="108">
        <f t="shared" si="91"/>
        <v>319135.68288660498</v>
      </c>
      <c r="FA22" s="108">
        <f t="shared" si="91"/>
        <v>296501.07818465756</v>
      </c>
      <c r="FB22" s="108">
        <f t="shared" si="92"/>
        <v>296534.20214746956</v>
      </c>
      <c r="FC22" s="108">
        <f t="shared" si="92"/>
        <v>296567.32981076359</v>
      </c>
      <c r="FD22" s="108">
        <f t="shared" si="92"/>
        <v>296600.46117495303</v>
      </c>
      <c r="FE22" s="108">
        <f t="shared" si="92"/>
        <v>296633.59624045144</v>
      </c>
    </row>
    <row r="23" spans="1:161" ht="15.75" x14ac:dyDescent="0.25">
      <c r="A23" s="47" t="s">
        <v>182</v>
      </c>
      <c r="B23" s="12">
        <f>'Urb proj of all 25 ARs '!W23</f>
        <v>564197.27929355169</v>
      </c>
      <c r="C23" s="12">
        <f>'Urb proj of all 25 ARs '!X23</f>
        <v>567484.191358982</v>
      </c>
      <c r="D23" s="100">
        <f t="shared" si="10"/>
        <v>5.8258204817044712E-3</v>
      </c>
      <c r="E23" s="101">
        <f t="shared" si="11"/>
        <v>1.1171616310745591E-4</v>
      </c>
      <c r="F23" s="69">
        <f t="shared" si="12"/>
        <v>564260.30924883008</v>
      </c>
      <c r="G23" s="69">
        <f t="shared" si="13"/>
        <v>564323.34624557314</v>
      </c>
      <c r="H23" s="69">
        <f>G23*(1+$E$23)</f>
        <v>564386.39028456761</v>
      </c>
      <c r="I23" s="69">
        <f t="shared" ref="I23:BE23" si="99">H23*(1+$E$23)</f>
        <v>564449.44136660022</v>
      </c>
      <c r="J23" s="69">
        <f t="shared" si="99"/>
        <v>564512.49949245784</v>
      </c>
      <c r="K23" s="69">
        <f t="shared" si="99"/>
        <v>564575.5646629273</v>
      </c>
      <c r="L23" s="69">
        <f t="shared" si="99"/>
        <v>564638.63687879569</v>
      </c>
      <c r="M23" s="69">
        <f t="shared" si="99"/>
        <v>564701.71614084998</v>
      </c>
      <c r="N23" s="69">
        <f t="shared" si="99"/>
        <v>564764.80244987749</v>
      </c>
      <c r="O23" s="69">
        <f t="shared" si="99"/>
        <v>564827.8958066653</v>
      </c>
      <c r="P23" s="69">
        <f t="shared" si="99"/>
        <v>564890.99621200084</v>
      </c>
      <c r="Q23" s="69">
        <f t="shared" si="99"/>
        <v>564954.10366667155</v>
      </c>
      <c r="R23" s="69">
        <f t="shared" si="99"/>
        <v>565017.21817146498</v>
      </c>
      <c r="S23" s="69">
        <f t="shared" si="99"/>
        <v>565080.33972716879</v>
      </c>
      <c r="T23" s="69">
        <f t="shared" si="99"/>
        <v>565143.46833457053</v>
      </c>
      <c r="U23" s="69">
        <f t="shared" si="99"/>
        <v>565206.6039944581</v>
      </c>
      <c r="V23" s="69">
        <f t="shared" si="99"/>
        <v>565269.7467076194</v>
      </c>
      <c r="W23" s="69">
        <f t="shared" si="99"/>
        <v>565332.89647484233</v>
      </c>
      <c r="X23" s="69">
        <f t="shared" si="99"/>
        <v>565396.05329691491</v>
      </c>
      <c r="Y23" s="69">
        <f t="shared" si="99"/>
        <v>565459.21717462537</v>
      </c>
      <c r="Z23" s="69">
        <f t="shared" si="99"/>
        <v>565522.38810876186</v>
      </c>
      <c r="AA23" s="69">
        <f t="shared" si="99"/>
        <v>565585.56610011274</v>
      </c>
      <c r="AB23" s="69">
        <f t="shared" si="99"/>
        <v>565648.75114946638</v>
      </c>
      <c r="AC23" s="69">
        <f t="shared" si="99"/>
        <v>565711.94325761136</v>
      </c>
      <c r="AD23" s="69">
        <f t="shared" si="99"/>
        <v>565775.14242533618</v>
      </c>
      <c r="AE23" s="69">
        <f t="shared" si="99"/>
        <v>565838.34865342954</v>
      </c>
      <c r="AF23" s="69">
        <f t="shared" si="99"/>
        <v>565901.56194268016</v>
      </c>
      <c r="AG23" s="69">
        <f t="shared" si="99"/>
        <v>565964.78229387687</v>
      </c>
      <c r="AH23" s="69">
        <f t="shared" si="99"/>
        <v>566028.00970780873</v>
      </c>
      <c r="AI23" s="69">
        <f t="shared" si="99"/>
        <v>566091.24418526469</v>
      </c>
      <c r="AJ23" s="69">
        <f t="shared" si="99"/>
        <v>566154.48572703381</v>
      </c>
      <c r="AK23" s="69">
        <f t="shared" si="99"/>
        <v>566217.73433390527</v>
      </c>
      <c r="AL23" s="69">
        <f t="shared" si="99"/>
        <v>566280.99000666849</v>
      </c>
      <c r="AM23" s="69">
        <f t="shared" si="99"/>
        <v>566344.25274611276</v>
      </c>
      <c r="AN23" s="69">
        <f t="shared" si="99"/>
        <v>566407.52255302749</v>
      </c>
      <c r="AO23" s="69">
        <f t="shared" si="99"/>
        <v>566470.79942820233</v>
      </c>
      <c r="AP23" s="69">
        <f t="shared" si="99"/>
        <v>566534.08337242692</v>
      </c>
      <c r="AQ23" s="69">
        <f t="shared" si="99"/>
        <v>566597.3743864909</v>
      </c>
      <c r="AR23" s="69">
        <f t="shared" si="99"/>
        <v>566660.67247118417</v>
      </c>
      <c r="AS23" s="69">
        <f t="shared" si="99"/>
        <v>566723.97762729658</v>
      </c>
      <c r="AT23" s="69">
        <f t="shared" si="99"/>
        <v>566787.28985561815</v>
      </c>
      <c r="AU23" s="69">
        <f t="shared" si="99"/>
        <v>566850.60915693885</v>
      </c>
      <c r="AV23" s="69">
        <f t="shared" si="99"/>
        <v>566913.93553204904</v>
      </c>
      <c r="AW23" s="69">
        <f t="shared" si="99"/>
        <v>566977.26898173883</v>
      </c>
      <c r="AX23" s="69">
        <f t="shared" si="99"/>
        <v>567040.60950679856</v>
      </c>
      <c r="AY23" s="69">
        <f t="shared" si="99"/>
        <v>567103.9571080188</v>
      </c>
      <c r="AZ23" s="69">
        <f t="shared" si="99"/>
        <v>567167.31178619002</v>
      </c>
      <c r="BA23" s="69">
        <f t="shared" si="99"/>
        <v>567230.6735421028</v>
      </c>
      <c r="BB23" s="69">
        <f t="shared" si="99"/>
        <v>567294.04237654782</v>
      </c>
      <c r="BC23" s="69">
        <f t="shared" si="99"/>
        <v>567357.41829031589</v>
      </c>
      <c r="BD23" s="69">
        <f t="shared" si="99"/>
        <v>567420.80128419783</v>
      </c>
      <c r="BE23" s="69">
        <f t="shared" si="99"/>
        <v>567484.19135898468</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526024.1074890868</v>
      </c>
      <c r="DG23" s="108">
        <f t="shared" si="15"/>
        <v>526082.87288407749</v>
      </c>
      <c r="DH23" s="108">
        <f t="shared" si="15"/>
        <v>526141.64484411257</v>
      </c>
      <c r="DI23" s="108">
        <f t="shared" si="15"/>
        <v>526200.42336992559</v>
      </c>
      <c r="DJ23" s="108">
        <f t="shared" si="15"/>
        <v>567545.2274203581</v>
      </c>
      <c r="DK23" s="108">
        <f t="shared" si="15"/>
        <v>567608.63139555533</v>
      </c>
      <c r="DL23" s="108">
        <f t="shared" si="15"/>
        <v>567672.04245400161</v>
      </c>
      <c r="DM23" s="108">
        <f t="shared" si="15"/>
        <v>567735.46059648786</v>
      </c>
      <c r="DN23" s="108">
        <f t="shared" si="15"/>
        <v>503405.21543316595</v>
      </c>
      <c r="DO23" s="108">
        <f t="shared" si="15"/>
        <v>503461.45393232245</v>
      </c>
      <c r="DP23" s="108">
        <f t="shared" si="15"/>
        <v>503517.69871422823</v>
      </c>
      <c r="DQ23" s="108">
        <f t="shared" si="15"/>
        <v>503573.94977958524</v>
      </c>
      <c r="DR23" s="108">
        <f t="shared" si="15"/>
        <v>503630.20712909545</v>
      </c>
      <c r="DS23" s="108">
        <f t="shared" si="15"/>
        <v>517295.8570890922</v>
      </c>
      <c r="DT23" s="108">
        <f t="shared" si="15"/>
        <v>517353.64739743754</v>
      </c>
      <c r="DU23" s="108">
        <f t="shared" si="15"/>
        <v>517411.44416189444</v>
      </c>
      <c r="DV23" s="108">
        <f t="shared" si="90"/>
        <v>517469.24738318415</v>
      </c>
      <c r="DW23" s="108">
        <f t="shared" si="90"/>
        <v>512628.49127396679</v>
      </c>
      <c r="DX23" s="108">
        <f t="shared" si="90"/>
        <v>512685.76016211149</v>
      </c>
      <c r="DY23" s="108">
        <f t="shared" si="90"/>
        <v>512743.03544811666</v>
      </c>
      <c r="DZ23" s="108">
        <f t="shared" si="90"/>
        <v>512800.31713269698</v>
      </c>
      <c r="EA23" s="108">
        <f t="shared" si="90"/>
        <v>534547.28348810878</v>
      </c>
      <c r="EB23" s="108">
        <f t="shared" si="90"/>
        <v>534607.00105961959</v>
      </c>
      <c r="EC23" s="108">
        <f t="shared" si="90"/>
        <v>534666.72530254838</v>
      </c>
      <c r="ED23" s="108">
        <f t="shared" si="90"/>
        <v>534726.45621764043</v>
      </c>
      <c r="EE23" s="108">
        <f t="shared" si="90"/>
        <v>534786.19380564115</v>
      </c>
      <c r="EF23" s="108">
        <f t="shared" si="90"/>
        <v>513812.05730915075</v>
      </c>
      <c r="EG23" s="108">
        <f t="shared" si="90"/>
        <v>513869.45842075162</v>
      </c>
      <c r="EH23" s="108">
        <f t="shared" si="90"/>
        <v>513926.86594498454</v>
      </c>
      <c r="EI23" s="108">
        <f t="shared" si="90"/>
        <v>513984.27988256578</v>
      </c>
      <c r="EJ23" s="108">
        <f t="shared" si="90"/>
        <v>518763.18869073689</v>
      </c>
      <c r="EK23" s="108">
        <f t="shared" si="90"/>
        <v>518821.14292373875</v>
      </c>
      <c r="EL23" s="108">
        <f t="shared" si="91"/>
        <v>518879.10363116529</v>
      </c>
      <c r="EM23" s="108">
        <f t="shared" si="91"/>
        <v>518937.07081373961</v>
      </c>
      <c r="EN23" s="108">
        <f t="shared" si="91"/>
        <v>553392.6497879395</v>
      </c>
      <c r="EO23" s="108">
        <f t="shared" si="91"/>
        <v>553454.47269146563</v>
      </c>
      <c r="EP23" s="108">
        <f t="shared" si="91"/>
        <v>553516.30250160943</v>
      </c>
      <c r="EQ23" s="108">
        <f t="shared" si="91"/>
        <v>553578.13921914238</v>
      </c>
      <c r="ER23" s="108">
        <f t="shared" si="91"/>
        <v>553639.98284483619</v>
      </c>
      <c r="ES23" s="108">
        <f t="shared" si="91"/>
        <v>545636.1901774297</v>
      </c>
      <c r="ET23" s="108">
        <f t="shared" si="91"/>
        <v>545697.14655904891</v>
      </c>
      <c r="EU23" s="108">
        <f t="shared" si="91"/>
        <v>545758.10975048109</v>
      </c>
      <c r="EV23" s="108">
        <f t="shared" si="91"/>
        <v>545819.07975248725</v>
      </c>
      <c r="EW23" s="108">
        <f t="shared" si="91"/>
        <v>543499.63839276868</v>
      </c>
      <c r="EX23" s="108">
        <f t="shared" si="91"/>
        <v>543560.35608702025</v>
      </c>
      <c r="EY23" s="108">
        <f t="shared" si="91"/>
        <v>543621.08056441962</v>
      </c>
      <c r="EZ23" s="108">
        <f t="shared" si="91"/>
        <v>543681.81182572467</v>
      </c>
      <c r="FA23" s="108">
        <f t="shared" si="91"/>
        <v>511764.85852891888</v>
      </c>
      <c r="FB23" s="108">
        <f t="shared" si="92"/>
        <v>511822.030935327</v>
      </c>
      <c r="FC23" s="108">
        <f t="shared" si="92"/>
        <v>511879.20972881699</v>
      </c>
      <c r="FD23" s="108">
        <f t="shared" si="92"/>
        <v>511936.39491010236</v>
      </c>
      <c r="FE23" s="108">
        <f t="shared" si="92"/>
        <v>511993.5864798968</v>
      </c>
    </row>
    <row r="24" spans="1:161" ht="15.75" x14ac:dyDescent="0.25">
      <c r="A24" s="47" t="s">
        <v>183</v>
      </c>
      <c r="B24" s="12">
        <f>'Urb proj of all 25 ARs '!W24</f>
        <v>291409.11307419796</v>
      </c>
      <c r="C24" s="12">
        <f>'Urb proj of all 25 ARs '!X24</f>
        <v>293106.81025370094</v>
      </c>
      <c r="D24" s="100">
        <f t="shared" si="10"/>
        <v>5.8258204817044218E-3</v>
      </c>
      <c r="E24" s="101">
        <f t="shared" si="11"/>
        <v>1.1171616310745591E-4</v>
      </c>
      <c r="F24" s="69">
        <f t="shared" si="12"/>
        <v>291441.66818220518</v>
      </c>
      <c r="G24" s="69">
        <f t="shared" si="13"/>
        <v>291474.2269271441</v>
      </c>
      <c r="H24" s="69">
        <f>G24*(1+$E$24)</f>
        <v>291506.78930942109</v>
      </c>
      <c r="I24" s="69">
        <f t="shared" ref="I24:BD24" si="100">H24*(1+$E$24)</f>
        <v>291539.35532944254</v>
      </c>
      <c r="J24" s="69">
        <f t="shared" si="100"/>
        <v>291571.92498761474</v>
      </c>
      <c r="K24" s="69">
        <f t="shared" si="100"/>
        <v>291604.49828434421</v>
      </c>
      <c r="L24" s="69">
        <f t="shared" si="100"/>
        <v>291637.07522003743</v>
      </c>
      <c r="M24" s="69">
        <f t="shared" si="100"/>
        <v>291669.6557951009</v>
      </c>
      <c r="N24" s="69">
        <f t="shared" si="100"/>
        <v>291702.24000994122</v>
      </c>
      <c r="O24" s="69">
        <f t="shared" si="100"/>
        <v>291734.82786496496</v>
      </c>
      <c r="P24" s="69">
        <f t="shared" si="100"/>
        <v>291767.41936057888</v>
      </c>
      <c r="Q24" s="69">
        <f t="shared" si="100"/>
        <v>291800.01449718961</v>
      </c>
      <c r="R24" s="69">
        <f t="shared" si="100"/>
        <v>291832.61327520391</v>
      </c>
      <c r="S24" s="69">
        <f t="shared" si="100"/>
        <v>291865.21569502866</v>
      </c>
      <c r="T24" s="69">
        <f t="shared" si="100"/>
        <v>291897.82175707066</v>
      </c>
      <c r="U24" s="69">
        <f t="shared" si="100"/>
        <v>291930.43146173679</v>
      </c>
      <c r="V24" s="69">
        <f t="shared" si="100"/>
        <v>291963.04480943398</v>
      </c>
      <c r="W24" s="69">
        <f t="shared" si="100"/>
        <v>291995.66180056927</v>
      </c>
      <c r="X24" s="69">
        <f t="shared" si="100"/>
        <v>292028.28243554966</v>
      </c>
      <c r="Y24" s="69">
        <f t="shared" si="100"/>
        <v>292060.90671478224</v>
      </c>
      <c r="Z24" s="69">
        <f t="shared" si="100"/>
        <v>292093.53463867411</v>
      </c>
      <c r="AA24" s="69">
        <f t="shared" si="100"/>
        <v>292126.16620763246</v>
      </c>
      <c r="AB24" s="69">
        <f t="shared" si="100"/>
        <v>292158.80142206448</v>
      </c>
      <c r="AC24" s="69">
        <f t="shared" si="100"/>
        <v>292191.44028237741</v>
      </c>
      <c r="AD24" s="69">
        <f t="shared" si="100"/>
        <v>292224.08278897859</v>
      </c>
      <c r="AE24" s="69">
        <f t="shared" si="100"/>
        <v>292256.72894227534</v>
      </c>
      <c r="AF24" s="69">
        <f t="shared" si="100"/>
        <v>292289.37874267512</v>
      </c>
      <c r="AG24" s="69">
        <f t="shared" si="100"/>
        <v>292322.03219058533</v>
      </c>
      <c r="AH24" s="69">
        <f t="shared" si="100"/>
        <v>292354.68928641343</v>
      </c>
      <c r="AI24" s="69">
        <f t="shared" si="100"/>
        <v>292387.35003056697</v>
      </c>
      <c r="AJ24" s="69">
        <f t="shared" si="100"/>
        <v>292420.01442345354</v>
      </c>
      <c r="AK24" s="69">
        <f t="shared" si="100"/>
        <v>292452.68246548076</v>
      </c>
      <c r="AL24" s="69">
        <f t="shared" si="100"/>
        <v>292485.35415705631</v>
      </c>
      <c r="AM24" s="69">
        <f t="shared" si="100"/>
        <v>292518.02949858789</v>
      </c>
      <c r="AN24" s="69">
        <f t="shared" si="100"/>
        <v>292550.70849048323</v>
      </c>
      <c r="AO24" s="69">
        <f t="shared" si="100"/>
        <v>292583.39113315014</v>
      </c>
      <c r="AP24" s="69">
        <f t="shared" si="100"/>
        <v>292616.07742699649</v>
      </c>
      <c r="AQ24" s="69">
        <f t="shared" si="100"/>
        <v>292648.76737243019</v>
      </c>
      <c r="AR24" s="69">
        <f t="shared" si="100"/>
        <v>292681.46096985915</v>
      </c>
      <c r="AS24" s="69">
        <f t="shared" si="100"/>
        <v>292714.15821969137</v>
      </c>
      <c r="AT24" s="69">
        <f t="shared" si="100"/>
        <v>292746.85912233492</v>
      </c>
      <c r="AU24" s="69">
        <f t="shared" si="100"/>
        <v>292779.56367819785</v>
      </c>
      <c r="AV24" s="69">
        <f t="shared" si="100"/>
        <v>292812.27188768826</v>
      </c>
      <c r="AW24" s="69">
        <f t="shared" si="100"/>
        <v>292844.98375121434</v>
      </c>
      <c r="AX24" s="69">
        <f t="shared" si="100"/>
        <v>292877.69926918432</v>
      </c>
      <c r="AY24" s="69">
        <f t="shared" si="100"/>
        <v>292910.4184420064</v>
      </c>
      <c r="AZ24" s="69">
        <f t="shared" si="100"/>
        <v>292943.14127008896</v>
      </c>
      <c r="BA24" s="69">
        <f t="shared" si="100"/>
        <v>292975.86775384028</v>
      </c>
      <c r="BB24" s="69">
        <f t="shared" si="100"/>
        <v>293008.5978936688</v>
      </c>
      <c r="BC24" s="69">
        <f t="shared" si="100"/>
        <v>293041.33168998297</v>
      </c>
      <c r="BD24" s="69">
        <f t="shared" si="100"/>
        <v>293074.06914319127</v>
      </c>
      <c r="BE24" s="69">
        <f>BD24*(1+$E$24)</f>
        <v>293106.81025370222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269005.02546351758</v>
      </c>
      <c r="DG24" s="108">
        <f t="shared" si="15"/>
        <v>269035.07767281897</v>
      </c>
      <c r="DH24" s="108">
        <f t="shared" si="15"/>
        <v>269065.13323943788</v>
      </c>
      <c r="DI24" s="108">
        <f t="shared" si="15"/>
        <v>269095.19216374942</v>
      </c>
      <c r="DJ24" s="108">
        <f t="shared" si="15"/>
        <v>290511.67184643564</v>
      </c>
      <c r="DK24" s="108">
        <f t="shared" si="15"/>
        <v>290544.12669575226</v>
      </c>
      <c r="DL24" s="108">
        <f t="shared" si="15"/>
        <v>290576.5851708001</v>
      </c>
      <c r="DM24" s="108">
        <f t="shared" si="15"/>
        <v>290609.04727198428</v>
      </c>
      <c r="DN24" s="108">
        <f t="shared" si="15"/>
        <v>257689.29906202003</v>
      </c>
      <c r="DO24" s="108">
        <f t="shared" si="15"/>
        <v>257718.08712178507</v>
      </c>
      <c r="DP24" s="108">
        <f t="shared" si="15"/>
        <v>257746.87839764173</v>
      </c>
      <c r="DQ24" s="108">
        <f t="shared" si="15"/>
        <v>257775.67288994926</v>
      </c>
      <c r="DR24" s="108">
        <f t="shared" si="15"/>
        <v>257804.47059906693</v>
      </c>
      <c r="DS24" s="108">
        <f t="shared" si="15"/>
        <v>266911.43044810137</v>
      </c>
      <c r="DT24" s="108">
        <f t="shared" si="15"/>
        <v>266941.24876900058</v>
      </c>
      <c r="DU24" s="108">
        <f t="shared" si="15"/>
        <v>266971.07042108814</v>
      </c>
      <c r="DV24" s="108">
        <f t="shared" si="90"/>
        <v>267000.89540473628</v>
      </c>
      <c r="DW24" s="108">
        <f t="shared" si="90"/>
        <v>262388.72195230104</v>
      </c>
      <c r="DX24" s="108">
        <f t="shared" si="90"/>
        <v>262418.03501356021</v>
      </c>
      <c r="DY24" s="108">
        <f t="shared" si="90"/>
        <v>262447.35134956212</v>
      </c>
      <c r="DZ24" s="108">
        <f t="shared" si="90"/>
        <v>262476.67096067261</v>
      </c>
      <c r="EA24" s="108">
        <f t="shared" si="90"/>
        <v>272194.30821625335</v>
      </c>
      <c r="EB24" s="108">
        <f t="shared" si="90"/>
        <v>272224.71671998699</v>
      </c>
      <c r="EC24" s="108">
        <f t="shared" si="90"/>
        <v>272255.12862084195</v>
      </c>
      <c r="ED24" s="108">
        <f t="shared" si="90"/>
        <v>272285.54391919775</v>
      </c>
      <c r="EE24" s="108">
        <f t="shared" si="90"/>
        <v>272315.96261543402</v>
      </c>
      <c r="EF24" s="108">
        <f t="shared" si="90"/>
        <v>264154.99549566698</v>
      </c>
      <c r="EG24" s="108">
        <f t="shared" si="90"/>
        <v>264184.50587822939</v>
      </c>
      <c r="EH24" s="108">
        <f t="shared" si="90"/>
        <v>264214.01955757855</v>
      </c>
      <c r="EI24" s="108">
        <f t="shared" si="90"/>
        <v>264243.53653408273</v>
      </c>
      <c r="EJ24" s="108">
        <f t="shared" si="90"/>
        <v>266608.06725217187</v>
      </c>
      <c r="EK24" s="108">
        <f t="shared" si="90"/>
        <v>266637.85168249876</v>
      </c>
      <c r="EL24" s="108">
        <f t="shared" si="91"/>
        <v>266667.63944022794</v>
      </c>
      <c r="EM24" s="108">
        <f t="shared" si="91"/>
        <v>266697.43052573118</v>
      </c>
      <c r="EN24" s="108">
        <f t="shared" si="91"/>
        <v>287175.53608913207</v>
      </c>
      <c r="EO24" s="108">
        <f t="shared" si="91"/>
        <v>287207.61823816225</v>
      </c>
      <c r="EP24" s="108">
        <f t="shared" si="91"/>
        <v>287239.70397128706</v>
      </c>
      <c r="EQ24" s="108">
        <f t="shared" si="91"/>
        <v>287271.7932889068</v>
      </c>
      <c r="ER24" s="108">
        <f t="shared" si="91"/>
        <v>287303.88619142206</v>
      </c>
      <c r="ES24" s="108">
        <f t="shared" si="91"/>
        <v>281104.71950103273</v>
      </c>
      <c r="ET24" s="108">
        <f t="shared" si="91"/>
        <v>281136.12344172678</v>
      </c>
      <c r="EU24" s="108">
        <f t="shared" si="91"/>
        <v>281167.5308907486</v>
      </c>
      <c r="EV24" s="108">
        <f t="shared" si="91"/>
        <v>281198.94184849015</v>
      </c>
      <c r="EW24" s="108">
        <f t="shared" si="91"/>
        <v>281340.071322573</v>
      </c>
      <c r="EX24" s="108">
        <f t="shared" si="91"/>
        <v>281371.50155586959</v>
      </c>
      <c r="EY24" s="108">
        <f t="shared" si="91"/>
        <v>281402.93530043116</v>
      </c>
      <c r="EZ24" s="108">
        <f t="shared" si="91"/>
        <v>281434.37255665014</v>
      </c>
      <c r="FA24" s="108">
        <f t="shared" si="91"/>
        <v>259601.53602115909</v>
      </c>
      <c r="FB24" s="108">
        <f t="shared" si="92"/>
        <v>259630.53770870017</v>
      </c>
      <c r="FC24" s="108">
        <f t="shared" si="92"/>
        <v>259659.54263619849</v>
      </c>
      <c r="FD24" s="108">
        <f t="shared" si="92"/>
        <v>259688.55080401603</v>
      </c>
      <c r="FE24" s="108">
        <f t="shared" si="92"/>
        <v>259717.56221251478</v>
      </c>
    </row>
    <row r="25" spans="1:161" ht="15.75" x14ac:dyDescent="0.25">
      <c r="A25" s="47" t="s">
        <v>189</v>
      </c>
      <c r="B25" s="12">
        <f>'Urb proj of all 25 ARs '!W25</f>
        <v>171208.79283885093</v>
      </c>
      <c r="C25" s="12">
        <f>'Urb proj of all 25 ARs '!X25</f>
        <v>172206.2245308194</v>
      </c>
      <c r="D25" s="100">
        <f t="shared" si="10"/>
        <v>5.8258204817044053E-3</v>
      </c>
      <c r="E25" s="101">
        <f t="shared" si="11"/>
        <v>1.1171616310745591E-4</v>
      </c>
      <c r="F25" s="69">
        <f t="shared" si="12"/>
        <v>171227.91962827716</v>
      </c>
      <c r="G25" s="69">
        <f t="shared" si="13"/>
        <v>171247.0485544749</v>
      </c>
      <c r="H25" s="69">
        <f>G25*(1+$E$25)</f>
        <v>171266.17961768288</v>
      </c>
      <c r="I25" s="69">
        <f t="shared" ref="I25:BE25" si="101">H25*(1+$E$25)</f>
        <v>171285.31281813985</v>
      </c>
      <c r="J25" s="69">
        <f t="shared" si="101"/>
        <v>171304.44815608455</v>
      </c>
      <c r="K25" s="69">
        <f t="shared" si="101"/>
        <v>171323.58563175579</v>
      </c>
      <c r="L25" s="69">
        <f t="shared" si="101"/>
        <v>171342.72524539239</v>
      </c>
      <c r="M25" s="69">
        <f t="shared" si="101"/>
        <v>171361.86699723318</v>
      </c>
      <c r="N25" s="69">
        <f t="shared" si="101"/>
        <v>171381.01088751704</v>
      </c>
      <c r="O25" s="69">
        <f t="shared" si="101"/>
        <v>171400.15691648287</v>
      </c>
      <c r="P25" s="69">
        <f t="shared" si="101"/>
        <v>171419.30508436958</v>
      </c>
      <c r="Q25" s="69">
        <f t="shared" si="101"/>
        <v>171438.45539141615</v>
      </c>
      <c r="R25" s="69">
        <f t="shared" si="101"/>
        <v>171457.60783786155</v>
      </c>
      <c r="S25" s="69">
        <f t="shared" si="101"/>
        <v>171476.76242394478</v>
      </c>
      <c r="T25" s="69">
        <f t="shared" si="101"/>
        <v>171495.91914990486</v>
      </c>
      <c r="U25" s="69">
        <f t="shared" si="101"/>
        <v>171515.07801598086</v>
      </c>
      <c r="V25" s="69">
        <f t="shared" si="101"/>
        <v>171534.23902241187</v>
      </c>
      <c r="W25" s="69">
        <f t="shared" si="101"/>
        <v>171553.402169437</v>
      </c>
      <c r="X25" s="69">
        <f t="shared" si="101"/>
        <v>171572.5674572954</v>
      </c>
      <c r="Y25" s="69">
        <f t="shared" si="101"/>
        <v>171591.73488622622</v>
      </c>
      <c r="Z25" s="69">
        <f t="shared" si="101"/>
        <v>171610.90445646865</v>
      </c>
      <c r="AA25" s="69">
        <f t="shared" si="101"/>
        <v>171630.07616826193</v>
      </c>
      <c r="AB25" s="69">
        <f t="shared" si="101"/>
        <v>171649.25002184531</v>
      </c>
      <c r="AC25" s="69">
        <f t="shared" si="101"/>
        <v>171668.42601745803</v>
      </c>
      <c r="AD25" s="69">
        <f t="shared" si="101"/>
        <v>171687.60415533939</v>
      </c>
      <c r="AE25" s="69">
        <f t="shared" si="101"/>
        <v>171706.78443572874</v>
      </c>
      <c r="AF25" s="69">
        <f t="shared" si="101"/>
        <v>171725.96685886543</v>
      </c>
      <c r="AG25" s="69">
        <f t="shared" si="101"/>
        <v>171745.15142498881</v>
      </c>
      <c r="AH25" s="69">
        <f t="shared" si="101"/>
        <v>171764.33813433832</v>
      </c>
      <c r="AI25" s="69">
        <f t="shared" si="101"/>
        <v>171783.5269871534</v>
      </c>
      <c r="AJ25" s="69">
        <f t="shared" si="101"/>
        <v>171802.71798367347</v>
      </c>
      <c r="AK25" s="69">
        <f t="shared" si="101"/>
        <v>171821.91112413805</v>
      </c>
      <c r="AL25" s="69">
        <f t="shared" si="101"/>
        <v>171841.10640878661</v>
      </c>
      <c r="AM25" s="69">
        <f t="shared" si="101"/>
        <v>171860.30383785875</v>
      </c>
      <c r="AN25" s="69">
        <f t="shared" si="101"/>
        <v>171879.50341159399</v>
      </c>
      <c r="AO25" s="69">
        <f t="shared" si="101"/>
        <v>171898.70513023195</v>
      </c>
      <c r="AP25" s="69">
        <f t="shared" si="101"/>
        <v>171917.90899401222</v>
      </c>
      <c r="AQ25" s="69">
        <f t="shared" si="101"/>
        <v>171937.11500317449</v>
      </c>
      <c r="AR25" s="69">
        <f t="shared" si="101"/>
        <v>171956.32315795842</v>
      </c>
      <c r="AS25" s="69">
        <f t="shared" si="101"/>
        <v>171975.53345860369</v>
      </c>
      <c r="AT25" s="69">
        <f t="shared" si="101"/>
        <v>171994.74590535005</v>
      </c>
      <c r="AU25" s="69">
        <f t="shared" si="101"/>
        <v>172013.96049843723</v>
      </c>
      <c r="AV25" s="69">
        <f t="shared" si="101"/>
        <v>172033.17723810504</v>
      </c>
      <c r="AW25" s="69">
        <f t="shared" si="101"/>
        <v>172052.39612459327</v>
      </c>
      <c r="AX25" s="69">
        <f t="shared" si="101"/>
        <v>172071.61715814174</v>
      </c>
      <c r="AY25" s="69">
        <f t="shared" si="101"/>
        <v>172090.84033899035</v>
      </c>
      <c r="AZ25" s="69">
        <f t="shared" si="101"/>
        <v>172110.06566737898</v>
      </c>
      <c r="BA25" s="69">
        <f t="shared" si="101"/>
        <v>172129.29314354752</v>
      </c>
      <c r="BB25" s="69">
        <f t="shared" si="101"/>
        <v>172148.52276773591</v>
      </c>
      <c r="BC25" s="69">
        <f t="shared" si="101"/>
        <v>172167.75454018413</v>
      </c>
      <c r="BD25" s="69">
        <f t="shared" si="101"/>
        <v>172186.98846113219</v>
      </c>
      <c r="BE25" s="69">
        <f t="shared" si="101"/>
        <v>172206.22453082009</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176762.30858228772</v>
      </c>
      <c r="DG25" s="108">
        <f t="shared" si="15"/>
        <v>176782.05578918452</v>
      </c>
      <c r="DH25" s="108">
        <f t="shared" si="15"/>
        <v>176801.80520216355</v>
      </c>
      <c r="DI25" s="108">
        <f t="shared" si="15"/>
        <v>176821.55682147123</v>
      </c>
      <c r="DJ25" s="108">
        <f t="shared" si="15"/>
        <v>190825.8155183201</v>
      </c>
      <c r="DK25" s="108">
        <f t="shared" si="15"/>
        <v>190847.13384625167</v>
      </c>
      <c r="DL25" s="108">
        <f t="shared" si="15"/>
        <v>190868.45455578505</v>
      </c>
      <c r="DM25" s="108">
        <f t="shared" si="15"/>
        <v>190889.77764718627</v>
      </c>
      <c r="DN25" s="108">
        <f t="shared" si="15"/>
        <v>169312.87189047123</v>
      </c>
      <c r="DO25" s="108">
        <f t="shared" si="15"/>
        <v>169331.78687488355</v>
      </c>
      <c r="DP25" s="108">
        <f t="shared" si="15"/>
        <v>169350.70397240532</v>
      </c>
      <c r="DQ25" s="108">
        <f t="shared" si="15"/>
        <v>169369.62318327266</v>
      </c>
      <c r="DR25" s="108">
        <f t="shared" si="15"/>
        <v>169388.54450772164</v>
      </c>
      <c r="DS25" s="108">
        <f t="shared" si="15"/>
        <v>175717.11285446296</v>
      </c>
      <c r="DT25" s="108">
        <f t="shared" si="15"/>
        <v>175736.74329610335</v>
      </c>
      <c r="DU25" s="108">
        <f t="shared" si="15"/>
        <v>175756.37593078139</v>
      </c>
      <c r="DV25" s="108">
        <f t="shared" si="90"/>
        <v>175776.01075874205</v>
      </c>
      <c r="DW25" s="108">
        <f t="shared" si="90"/>
        <v>172962.86222849195</v>
      </c>
      <c r="DX25" s="108">
        <f t="shared" si="90"/>
        <v>172982.18497582019</v>
      </c>
      <c r="DY25" s="108">
        <f t="shared" si="90"/>
        <v>173001.50988181162</v>
      </c>
      <c r="DZ25" s="108">
        <f t="shared" si="90"/>
        <v>173020.83694670742</v>
      </c>
      <c r="EA25" s="108">
        <f t="shared" si="90"/>
        <v>178829.27802034395</v>
      </c>
      <c r="EB25" s="108">
        <f t="shared" si="90"/>
        <v>178849.25614113567</v>
      </c>
      <c r="EC25" s="108">
        <f t="shared" si="90"/>
        <v>178869.23649380638</v>
      </c>
      <c r="ED25" s="108">
        <f t="shared" si="90"/>
        <v>178889.21907860541</v>
      </c>
      <c r="EE25" s="108">
        <f t="shared" si="90"/>
        <v>178909.20389578218</v>
      </c>
      <c r="EF25" s="108">
        <f t="shared" si="90"/>
        <v>175096.09607940912</v>
      </c>
      <c r="EG25" s="108">
        <f t="shared" si="90"/>
        <v>175115.65714343818</v>
      </c>
      <c r="EH25" s="108">
        <f t="shared" si="90"/>
        <v>175135.2203927543</v>
      </c>
      <c r="EI25" s="108">
        <f t="shared" si="90"/>
        <v>175154.78582760156</v>
      </c>
      <c r="EJ25" s="108">
        <f t="shared" si="90"/>
        <v>176897.86036890387</v>
      </c>
      <c r="EK25" s="108">
        <f t="shared" si="90"/>
        <v>176917.6227191262</v>
      </c>
      <c r="EL25" s="108">
        <f t="shared" si="91"/>
        <v>176937.38727712247</v>
      </c>
      <c r="EM25" s="108">
        <f t="shared" si="91"/>
        <v>176957.15404313934</v>
      </c>
      <c r="EN25" s="108">
        <f t="shared" si="91"/>
        <v>192175.74172378518</v>
      </c>
      <c r="EO25" s="108">
        <f t="shared" si="91"/>
        <v>192197.21086029286</v>
      </c>
      <c r="EP25" s="108">
        <f t="shared" si="91"/>
        <v>192218.68239525013</v>
      </c>
      <c r="EQ25" s="108">
        <f t="shared" si="91"/>
        <v>192240.1563289249</v>
      </c>
      <c r="ER25" s="108">
        <f t="shared" si="91"/>
        <v>192261.63266158514</v>
      </c>
      <c r="ES25" s="108">
        <f t="shared" si="91"/>
        <v>188204.18505915548</v>
      </c>
      <c r="ET25" s="108">
        <f t="shared" si="91"/>
        <v>188225.21050859106</v>
      </c>
      <c r="EU25" s="108">
        <f t="shared" si="91"/>
        <v>188246.23830690916</v>
      </c>
      <c r="EV25" s="108">
        <f t="shared" si="91"/>
        <v>188267.26845437224</v>
      </c>
      <c r="EW25" s="108">
        <f t="shared" si="91"/>
        <v>185539.34817980582</v>
      </c>
      <c r="EX25" s="108">
        <f t="shared" si="91"/>
        <v>185560.0759238899</v>
      </c>
      <c r="EY25" s="108">
        <f t="shared" si="91"/>
        <v>185580.80598359805</v>
      </c>
      <c r="EZ25" s="108">
        <f t="shared" si="91"/>
        <v>185601.53835918894</v>
      </c>
      <c r="FA25" s="108">
        <f t="shared" si="91"/>
        <v>169977.7416567507</v>
      </c>
      <c r="FB25" s="108">
        <f t="shared" si="92"/>
        <v>169996.73091786227</v>
      </c>
      <c r="FC25" s="108">
        <f t="shared" si="92"/>
        <v>170015.72230038123</v>
      </c>
      <c r="FD25" s="108">
        <f t="shared" si="92"/>
        <v>170034.71580454457</v>
      </c>
      <c r="FE25" s="108">
        <f t="shared" si="92"/>
        <v>170053.71143058932</v>
      </c>
    </row>
    <row r="26" spans="1:161" ht="15.75" x14ac:dyDescent="0.25">
      <c r="A26" s="47" t="s">
        <v>190</v>
      </c>
      <c r="B26" s="12">
        <f>'Urb proj of all 25 ARs '!W26</f>
        <v>160632.38064501903</v>
      </c>
      <c r="C26" s="12">
        <f>'Urb proj of all 25 ARs '!X26</f>
        <v>161568.19605820571</v>
      </c>
      <c r="D26" s="100">
        <f t="shared" si="10"/>
        <v>5.825820481704316E-3</v>
      </c>
      <c r="E26" s="101">
        <f t="shared" si="11"/>
        <v>1.1171616310745591E-4</v>
      </c>
      <c r="F26" s="69">
        <f t="shared" si="12"/>
        <v>160650.32587825551</v>
      </c>
      <c r="G26" s="69">
        <f t="shared" si="13"/>
        <v>160668.27311626458</v>
      </c>
      <c r="H26" s="69">
        <f>G26*(1+$E$26)</f>
        <v>160686.22235927024</v>
      </c>
      <c r="I26" s="69">
        <f t="shared" ref="I26:BE26" si="102">H26*(1+$E$26)</f>
        <v>160704.17360749646</v>
      </c>
      <c r="J26" s="69">
        <f t="shared" si="102"/>
        <v>160722.12686116723</v>
      </c>
      <c r="K26" s="69">
        <f t="shared" si="102"/>
        <v>160740.08212050662</v>
      </c>
      <c r="L26" s="69">
        <f t="shared" si="102"/>
        <v>160758.0393857387</v>
      </c>
      <c r="M26" s="69">
        <f t="shared" si="102"/>
        <v>160775.99865708753</v>
      </c>
      <c r="N26" s="69">
        <f t="shared" si="102"/>
        <v>160793.95993477726</v>
      </c>
      <c r="O26" s="69">
        <f t="shared" si="102"/>
        <v>160811.92321903203</v>
      </c>
      <c r="P26" s="69">
        <f t="shared" si="102"/>
        <v>160829.88851007598</v>
      </c>
      <c r="Q26" s="69">
        <f t="shared" si="102"/>
        <v>160847.85580813332</v>
      </c>
      <c r="R26" s="69">
        <f t="shared" si="102"/>
        <v>160865.82511342826</v>
      </c>
      <c r="S26" s="69">
        <f t="shared" si="102"/>
        <v>160883.79642618506</v>
      </c>
      <c r="T26" s="69">
        <f t="shared" si="102"/>
        <v>160901.76974662795</v>
      </c>
      <c r="U26" s="69">
        <f t="shared" si="102"/>
        <v>160919.74507498124</v>
      </c>
      <c r="V26" s="69">
        <f t="shared" si="102"/>
        <v>160937.72241146924</v>
      </c>
      <c r="W26" s="69">
        <f t="shared" si="102"/>
        <v>160955.7017563163</v>
      </c>
      <c r="X26" s="69">
        <f t="shared" si="102"/>
        <v>160973.68310974678</v>
      </c>
      <c r="Y26" s="69">
        <f t="shared" si="102"/>
        <v>160991.66647198508</v>
      </c>
      <c r="Z26" s="69">
        <f t="shared" si="102"/>
        <v>161009.65184325562</v>
      </c>
      <c r="AA26" s="69">
        <f t="shared" si="102"/>
        <v>161027.63922378281</v>
      </c>
      <c r="AB26" s="69">
        <f t="shared" si="102"/>
        <v>161045.62861379114</v>
      </c>
      <c r="AC26" s="69">
        <f t="shared" si="102"/>
        <v>161063.6200135051</v>
      </c>
      <c r="AD26" s="69">
        <f t="shared" si="102"/>
        <v>161081.61342314922</v>
      </c>
      <c r="AE26" s="69">
        <f t="shared" si="102"/>
        <v>161099.60884294802</v>
      </c>
      <c r="AF26" s="69">
        <f t="shared" si="102"/>
        <v>161117.60627312606</v>
      </c>
      <c r="AG26" s="69">
        <f t="shared" si="102"/>
        <v>161135.60571390795</v>
      </c>
      <c r="AH26" s="69">
        <f t="shared" si="102"/>
        <v>161153.6071655183</v>
      </c>
      <c r="AI26" s="69">
        <f t="shared" si="102"/>
        <v>161171.61062818175</v>
      </c>
      <c r="AJ26" s="69">
        <f t="shared" si="102"/>
        <v>161189.61610212296</v>
      </c>
      <c r="AK26" s="69">
        <f t="shared" si="102"/>
        <v>161207.62358756666</v>
      </c>
      <c r="AL26" s="69">
        <f t="shared" si="102"/>
        <v>161225.63308473752</v>
      </c>
      <c r="AM26" s="69">
        <f t="shared" si="102"/>
        <v>161243.64459386031</v>
      </c>
      <c r="AN26" s="69">
        <f t="shared" si="102"/>
        <v>161261.65811515981</v>
      </c>
      <c r="AO26" s="69">
        <f t="shared" si="102"/>
        <v>161279.67364886077</v>
      </c>
      <c r="AP26" s="69">
        <f t="shared" si="102"/>
        <v>161297.69119518803</v>
      </c>
      <c r="AQ26" s="69">
        <f t="shared" si="102"/>
        <v>161315.71075436645</v>
      </c>
      <c r="AR26" s="69">
        <f t="shared" si="102"/>
        <v>161333.73232662087</v>
      </c>
      <c r="AS26" s="69">
        <f t="shared" si="102"/>
        <v>161351.75591217622</v>
      </c>
      <c r="AT26" s="69">
        <f t="shared" si="102"/>
        <v>161369.78151125737</v>
      </c>
      <c r="AU26" s="69">
        <f t="shared" si="102"/>
        <v>161387.80912408931</v>
      </c>
      <c r="AV26" s="69">
        <f t="shared" si="102"/>
        <v>161405.83875089698</v>
      </c>
      <c r="AW26" s="69">
        <f t="shared" si="102"/>
        <v>161423.87039190537</v>
      </c>
      <c r="AX26" s="69">
        <f t="shared" si="102"/>
        <v>161441.90404733951</v>
      </c>
      <c r="AY26" s="69">
        <f t="shared" si="102"/>
        <v>161459.93971742445</v>
      </c>
      <c r="AZ26" s="69">
        <f t="shared" si="102"/>
        <v>161477.97740238524</v>
      </c>
      <c r="BA26" s="69">
        <f t="shared" si="102"/>
        <v>161496.01710244699</v>
      </c>
      <c r="BB26" s="69">
        <f t="shared" si="102"/>
        <v>161514.0588178348</v>
      </c>
      <c r="BC26" s="69">
        <f t="shared" si="102"/>
        <v>161532.10254877384</v>
      </c>
      <c r="BD26" s="69">
        <f t="shared" si="102"/>
        <v>161550.14829548926</v>
      </c>
      <c r="BE26" s="69">
        <f t="shared" si="102"/>
        <v>161568.19605820626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155798.04962774939</v>
      </c>
      <c r="DG26" s="108">
        <f t="shared" si="15"/>
        <v>155815.4547880734</v>
      </c>
      <c r="DH26" s="108">
        <f t="shared" si="15"/>
        <v>155832.86189283518</v>
      </c>
      <c r="DI26" s="108">
        <f t="shared" si="15"/>
        <v>155850.27094225193</v>
      </c>
      <c r="DJ26" s="108">
        <f t="shared" si="15"/>
        <v>167712.08916613946</v>
      </c>
      <c r="DK26" s="108">
        <f t="shared" si="15"/>
        <v>167730.82531724783</v>
      </c>
      <c r="DL26" s="108">
        <f t="shared" si="15"/>
        <v>167749.5635614871</v>
      </c>
      <c r="DM26" s="108">
        <f t="shared" si="15"/>
        <v>167768.30389909112</v>
      </c>
      <c r="DN26" s="108">
        <f t="shared" si="15"/>
        <v>148240.52722665382</v>
      </c>
      <c r="DO26" s="108">
        <f t="shared" si="15"/>
        <v>148257.08808957261</v>
      </c>
      <c r="DP26" s="108">
        <f t="shared" si="15"/>
        <v>148273.65080260744</v>
      </c>
      <c r="DQ26" s="108">
        <f t="shared" si="15"/>
        <v>148290.21536596504</v>
      </c>
      <c r="DR26" s="108">
        <f t="shared" si="15"/>
        <v>148306.78177985211</v>
      </c>
      <c r="DS26" s="108">
        <f t="shared" si="15"/>
        <v>152520.1397986114</v>
      </c>
      <c r="DT26" s="108">
        <f t="shared" si="15"/>
        <v>152537.17876342632</v>
      </c>
      <c r="DU26" s="108">
        <f t="shared" si="15"/>
        <v>152554.219631769</v>
      </c>
      <c r="DV26" s="108">
        <f t="shared" si="90"/>
        <v>152571.2624038521</v>
      </c>
      <c r="DW26" s="108">
        <f t="shared" si="90"/>
        <v>152982.606333681</v>
      </c>
      <c r="DX26" s="108">
        <f t="shared" si="90"/>
        <v>152999.69696348277</v>
      </c>
      <c r="DY26" s="108">
        <f t="shared" si="90"/>
        <v>153016.78950258414</v>
      </c>
      <c r="DZ26" s="108">
        <f t="shared" si="90"/>
        <v>153033.8839511984</v>
      </c>
      <c r="EA26" s="108">
        <f t="shared" si="90"/>
        <v>158581.03657122655</v>
      </c>
      <c r="EB26" s="108">
        <f t="shared" si="90"/>
        <v>158598.75263617389</v>
      </c>
      <c r="EC26" s="108">
        <f t="shared" si="90"/>
        <v>158616.47068029203</v>
      </c>
      <c r="ED26" s="108">
        <f t="shared" si="90"/>
        <v>158634.19070380207</v>
      </c>
      <c r="EE26" s="108">
        <f t="shared" si="90"/>
        <v>158651.91270692516</v>
      </c>
      <c r="EF26" s="108">
        <f t="shared" si="90"/>
        <v>155372.2022850994</v>
      </c>
      <c r="EG26" s="108">
        <f t="shared" si="90"/>
        <v>155389.55987139224</v>
      </c>
      <c r="EH26" s="108">
        <f t="shared" si="90"/>
        <v>155406.91939680802</v>
      </c>
      <c r="EI26" s="108">
        <f t="shared" si="90"/>
        <v>155424.28086156337</v>
      </c>
      <c r="EJ26" s="108">
        <f t="shared" si="90"/>
        <v>153487.622201883</v>
      </c>
      <c r="EK26" s="108">
        <f t="shared" si="90"/>
        <v>153504.76925011986</v>
      </c>
      <c r="EL26" s="108">
        <f t="shared" si="91"/>
        <v>153521.91821395917</v>
      </c>
      <c r="EM26" s="108">
        <f t="shared" si="91"/>
        <v>153539.06909361493</v>
      </c>
      <c r="EN26" s="108">
        <f t="shared" si="91"/>
        <v>165593.28971977695</v>
      </c>
      <c r="EO26" s="108">
        <f t="shared" si="91"/>
        <v>165611.78916674078</v>
      </c>
      <c r="EP26" s="108">
        <f t="shared" si="91"/>
        <v>165630.29068039183</v>
      </c>
      <c r="EQ26" s="108">
        <f t="shared" si="91"/>
        <v>165648.79426096103</v>
      </c>
      <c r="ER26" s="108">
        <f t="shared" si="91"/>
        <v>165667.29990867924</v>
      </c>
      <c r="ES26" s="108">
        <f t="shared" si="91"/>
        <v>163808.48500128771</v>
      </c>
      <c r="ET26" s="108">
        <f t="shared" si="91"/>
        <v>163826.7850567165</v>
      </c>
      <c r="EU26" s="108">
        <f t="shared" si="91"/>
        <v>163845.0871565573</v>
      </c>
      <c r="EV26" s="108">
        <f t="shared" si="91"/>
        <v>163863.39130103844</v>
      </c>
      <c r="EW26" s="108">
        <f t="shared" si="91"/>
        <v>161188.01265889037</v>
      </c>
      <c r="EX26" s="108">
        <f t="shared" si="91"/>
        <v>161206.01996520354</v>
      </c>
      <c r="EY26" s="108">
        <f t="shared" si="91"/>
        <v>161224.02928322388</v>
      </c>
      <c r="EZ26" s="108">
        <f t="shared" si="91"/>
        <v>161242.04061317613</v>
      </c>
      <c r="FA26" s="108">
        <f t="shared" si="91"/>
        <v>149813.13593740496</v>
      </c>
      <c r="FB26" s="108">
        <f t="shared" si="92"/>
        <v>149829.87248613499</v>
      </c>
      <c r="FC26" s="108">
        <f t="shared" si="92"/>
        <v>149846.61090460801</v>
      </c>
      <c r="FD26" s="108">
        <f t="shared" si="92"/>
        <v>149863.35119303293</v>
      </c>
      <c r="FE26" s="108">
        <f t="shared" si="92"/>
        <v>149880.09335161862</v>
      </c>
    </row>
    <row r="27" spans="1:161" ht="15.75" x14ac:dyDescent="0.25">
      <c r="A27" s="47" t="s">
        <v>191</v>
      </c>
      <c r="B27" s="12">
        <f>'Urb proj of all 25 ARs '!W27</f>
        <v>173024.91862980986</v>
      </c>
      <c r="C27" s="12">
        <f>'Urb proj of all 25 ARs '!X27</f>
        <v>174032.93074460866</v>
      </c>
      <c r="D27" s="100">
        <f t="shared" si="10"/>
        <v>5.8258204817044704E-3</v>
      </c>
      <c r="E27" s="101">
        <f t="shared" si="11"/>
        <v>1.1171616310745591E-4</v>
      </c>
      <c r="F27" s="69">
        <f t="shared" si="12"/>
        <v>173044.24830984118</v>
      </c>
      <c r="G27" s="69">
        <f t="shared" si="13"/>
        <v>173063.58014931018</v>
      </c>
      <c r="H27" s="69">
        <f>G27*(1+$E$27)</f>
        <v>173082.91414845811</v>
      </c>
      <c r="I27" s="69">
        <f t="shared" ref="I27:BD27" si="103">H27*(1+$E$27)</f>
        <v>173102.25030752624</v>
      </c>
      <c r="J27" s="69">
        <f t="shared" si="103"/>
        <v>173121.58862675587</v>
      </c>
      <c r="K27" s="69">
        <f t="shared" si="103"/>
        <v>173140.92910638833</v>
      </c>
      <c r="L27" s="69">
        <f t="shared" si="103"/>
        <v>173160.27174666495</v>
      </c>
      <c r="M27" s="69">
        <f t="shared" si="103"/>
        <v>173179.61654782714</v>
      </c>
      <c r="N27" s="69">
        <f t="shared" si="103"/>
        <v>173198.9635101163</v>
      </c>
      <c r="O27" s="69">
        <f t="shared" si="103"/>
        <v>173218.31263377384</v>
      </c>
      <c r="P27" s="69">
        <f t="shared" si="103"/>
        <v>173237.66391904122</v>
      </c>
      <c r="Q27" s="69">
        <f t="shared" si="103"/>
        <v>173257.01736615997</v>
      </c>
      <c r="R27" s="69">
        <f t="shared" si="103"/>
        <v>173276.37297537155</v>
      </c>
      <c r="S27" s="69">
        <f t="shared" si="103"/>
        <v>173295.73074691754</v>
      </c>
      <c r="T27" s="69">
        <f t="shared" si="103"/>
        <v>173315.0906810395</v>
      </c>
      <c r="U27" s="69">
        <f t="shared" si="103"/>
        <v>173334.45277797899</v>
      </c>
      <c r="V27" s="69">
        <f t="shared" si="103"/>
        <v>173353.81703797769</v>
      </c>
      <c r="W27" s="69">
        <f t="shared" si="103"/>
        <v>173373.18346127719</v>
      </c>
      <c r="X27" s="69">
        <f t="shared" si="103"/>
        <v>173392.55204811922</v>
      </c>
      <c r="Y27" s="69">
        <f t="shared" si="103"/>
        <v>173411.92279874545</v>
      </c>
      <c r="Z27" s="69">
        <f t="shared" si="103"/>
        <v>173431.29571339762</v>
      </c>
      <c r="AA27" s="69">
        <f t="shared" si="103"/>
        <v>173450.67079231748</v>
      </c>
      <c r="AB27" s="69">
        <f t="shared" si="103"/>
        <v>173470.04803574682</v>
      </c>
      <c r="AC27" s="69">
        <f t="shared" si="103"/>
        <v>173489.42744392744</v>
      </c>
      <c r="AD27" s="69">
        <f t="shared" si="103"/>
        <v>173508.80901710119</v>
      </c>
      <c r="AE27" s="69">
        <f t="shared" si="103"/>
        <v>173528.19275550992</v>
      </c>
      <c r="AF27" s="69">
        <f t="shared" si="103"/>
        <v>173547.57865939554</v>
      </c>
      <c r="AG27" s="69">
        <f t="shared" si="103"/>
        <v>173566.96672899995</v>
      </c>
      <c r="AH27" s="69">
        <f t="shared" si="103"/>
        <v>173586.35696456512</v>
      </c>
      <c r="AI27" s="69">
        <f t="shared" si="103"/>
        <v>173605.74936633301</v>
      </c>
      <c r="AJ27" s="69">
        <f t="shared" si="103"/>
        <v>173625.1439345456</v>
      </c>
      <c r="AK27" s="69">
        <f t="shared" si="103"/>
        <v>173644.54066944495</v>
      </c>
      <c r="AL27" s="69">
        <f t="shared" si="103"/>
        <v>173663.93957127311</v>
      </c>
      <c r="AM27" s="69">
        <f t="shared" si="103"/>
        <v>173683.34064027213</v>
      </c>
      <c r="AN27" s="69">
        <f t="shared" si="103"/>
        <v>173702.74387668414</v>
      </c>
      <c r="AO27" s="69">
        <f t="shared" si="103"/>
        <v>173722.14928075127</v>
      </c>
      <c r="AP27" s="69">
        <f t="shared" si="103"/>
        <v>173741.5568527157</v>
      </c>
      <c r="AQ27" s="69">
        <f t="shared" si="103"/>
        <v>173760.9665928196</v>
      </c>
      <c r="AR27" s="69">
        <f t="shared" si="103"/>
        <v>173780.37850130521</v>
      </c>
      <c r="AS27" s="69">
        <f t="shared" si="103"/>
        <v>173799.79257841475</v>
      </c>
      <c r="AT27" s="69">
        <f t="shared" si="103"/>
        <v>173819.20882439049</v>
      </c>
      <c r="AU27" s="69">
        <f t="shared" si="103"/>
        <v>173838.62723947474</v>
      </c>
      <c r="AV27" s="69">
        <f t="shared" si="103"/>
        <v>173858.04782390979</v>
      </c>
      <c r="AW27" s="69">
        <f t="shared" si="103"/>
        <v>173877.47057793802</v>
      </c>
      <c r="AX27" s="69">
        <f t="shared" si="103"/>
        <v>173896.8955018018</v>
      </c>
      <c r="AY27" s="69">
        <f t="shared" si="103"/>
        <v>173916.32259574355</v>
      </c>
      <c r="AZ27" s="69">
        <f t="shared" si="103"/>
        <v>173935.75186000569</v>
      </c>
      <c r="BA27" s="69">
        <f t="shared" si="103"/>
        <v>173955.1832948307</v>
      </c>
      <c r="BB27" s="69">
        <f t="shared" si="103"/>
        <v>173974.61690046106</v>
      </c>
      <c r="BC27" s="69">
        <f t="shared" si="103"/>
        <v>173994.05267713926</v>
      </c>
      <c r="BD27" s="69">
        <f t="shared" si="103"/>
        <v>174013.49062510786</v>
      </c>
      <c r="BE27" s="69">
        <f>BD27*(1+$E$27)</f>
        <v>174032.93074460945</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168489.06056963748</v>
      </c>
      <c r="DG27" s="108">
        <f t="shared" si="15"/>
        <v>168507.88352100991</v>
      </c>
      <c r="DH27" s="108">
        <f t="shared" si="15"/>
        <v>168526.70857521024</v>
      </c>
      <c r="DI27" s="108">
        <f t="shared" si="15"/>
        <v>168545.53573247339</v>
      </c>
      <c r="DJ27" s="108">
        <f t="shared" si="15"/>
        <v>180507.74629432135</v>
      </c>
      <c r="DK27" s="108">
        <f t="shared" si="15"/>
        <v>180527.91192714853</v>
      </c>
      <c r="DL27" s="108">
        <f t="shared" si="15"/>
        <v>180548.07981280281</v>
      </c>
      <c r="DM27" s="108">
        <f t="shared" si="15"/>
        <v>180568.24995153592</v>
      </c>
      <c r="DN27" s="108">
        <f t="shared" si="15"/>
        <v>158402.30007469008</v>
      </c>
      <c r="DO27" s="108">
        <f t="shared" si="15"/>
        <v>158419.99617188182</v>
      </c>
      <c r="DP27" s="108">
        <f t="shared" si="15"/>
        <v>158437.69424601362</v>
      </c>
      <c r="DQ27" s="108">
        <f t="shared" si="15"/>
        <v>158455.3942973064</v>
      </c>
      <c r="DR27" s="108">
        <f t="shared" si="15"/>
        <v>158473.09632598097</v>
      </c>
      <c r="DS27" s="108">
        <f t="shared" si="15"/>
        <v>164775.24519392313</v>
      </c>
      <c r="DT27" s="108">
        <f t="shared" si="15"/>
        <v>164793.65325209129</v>
      </c>
      <c r="DU27" s="108">
        <f t="shared" si="15"/>
        <v>164812.06336673704</v>
      </c>
      <c r="DV27" s="108">
        <f t="shared" si="90"/>
        <v>164830.47553809022</v>
      </c>
      <c r="DW27" s="108">
        <f t="shared" si="90"/>
        <v>158724.87667596617</v>
      </c>
      <c r="DX27" s="108">
        <f t="shared" si="90"/>
        <v>158742.60881017812</v>
      </c>
      <c r="DY27" s="108">
        <f t="shared" si="90"/>
        <v>158760.34292535606</v>
      </c>
      <c r="DZ27" s="108">
        <f t="shared" si="90"/>
        <v>158778.07902172129</v>
      </c>
      <c r="EA27" s="108">
        <f t="shared" si="90"/>
        <v>165227.87069582209</v>
      </c>
      <c r="EB27" s="108">
        <f t="shared" si="90"/>
        <v>165246.32931957464</v>
      </c>
      <c r="EC27" s="108">
        <f t="shared" si="90"/>
        <v>165264.7900054538</v>
      </c>
      <c r="ED27" s="108">
        <f t="shared" si="90"/>
        <v>165283.25275368997</v>
      </c>
      <c r="EE27" s="108">
        <f t="shared" si="90"/>
        <v>165301.71756451353</v>
      </c>
      <c r="EF27" s="108">
        <f t="shared" si="90"/>
        <v>160659.9798421149</v>
      </c>
      <c r="EG27" s="108">
        <f t="shared" si="90"/>
        <v>160677.92815862776</v>
      </c>
      <c r="EH27" s="108">
        <f t="shared" si="90"/>
        <v>160695.8784802577</v>
      </c>
      <c r="EI27" s="108">
        <f t="shared" si="90"/>
        <v>160713.83080722872</v>
      </c>
      <c r="EJ27" s="108">
        <f t="shared" si="90"/>
        <v>162813.90147118166</v>
      </c>
      <c r="EK27" s="108">
        <f t="shared" si="90"/>
        <v>162832.09041555459</v>
      </c>
      <c r="EL27" s="108">
        <f t="shared" si="91"/>
        <v>162850.28139192658</v>
      </c>
      <c r="EM27" s="108">
        <f t="shared" si="91"/>
        <v>162868.47440052466</v>
      </c>
      <c r="EN27" s="108">
        <f t="shared" si="91"/>
        <v>173959.42268764571</v>
      </c>
      <c r="EO27" s="108">
        <f t="shared" si="91"/>
        <v>173978.85676688474</v>
      </c>
      <c r="EP27" s="108">
        <f t="shared" si="91"/>
        <v>173998.29301722458</v>
      </c>
      <c r="EQ27" s="108">
        <f t="shared" si="91"/>
        <v>174017.73143890771</v>
      </c>
      <c r="ER27" s="108">
        <f t="shared" si="91"/>
        <v>174037.17203217675</v>
      </c>
      <c r="ES27" s="108">
        <f t="shared" si="91"/>
        <v>173885.27824248699</v>
      </c>
      <c r="ET27" s="108">
        <f t="shared" si="91"/>
        <v>173904.7040385931</v>
      </c>
      <c r="EU27" s="108">
        <f t="shared" si="91"/>
        <v>173924.13200487464</v>
      </c>
      <c r="EV27" s="108">
        <f t="shared" si="91"/>
        <v>173943.56214157402</v>
      </c>
      <c r="EW27" s="108">
        <f t="shared" si="91"/>
        <v>172102.26648296104</v>
      </c>
      <c r="EX27" s="108">
        <f t="shared" si="91"/>
        <v>172121.49308783462</v>
      </c>
      <c r="EY27" s="108">
        <f t="shared" si="91"/>
        <v>172140.72184063069</v>
      </c>
      <c r="EZ27" s="108">
        <f t="shared" si="91"/>
        <v>172159.95274158928</v>
      </c>
      <c r="FA27" s="108">
        <f t="shared" si="91"/>
        <v>159991.73389214528</v>
      </c>
      <c r="FB27" s="108">
        <f t="shared" si="92"/>
        <v>160009.60755478463</v>
      </c>
      <c r="FC27" s="108">
        <f t="shared" si="92"/>
        <v>160027.48321420097</v>
      </c>
      <c r="FD27" s="108">
        <f t="shared" si="92"/>
        <v>160045.36087061738</v>
      </c>
      <c r="FE27" s="108">
        <f t="shared" si="92"/>
        <v>160063.24052425701</v>
      </c>
    </row>
    <row r="28" spans="1:161" ht="15.75" x14ac:dyDescent="0.25">
      <c r="A28" s="47" t="s">
        <v>192</v>
      </c>
      <c r="B28" s="12">
        <f>'Urb proj of all 25 ARs '!W28</f>
        <v>63641.546157356352</v>
      </c>
      <c r="C28" s="12">
        <f>'Urb proj of all 25 ARs '!X28</f>
        <v>64012.310380447212</v>
      </c>
      <c r="D28" s="100">
        <f t="shared" si="10"/>
        <v>5.8258204817043663E-3</v>
      </c>
      <c r="E28" s="101">
        <f t="shared" si="11"/>
        <v>1.1171616310745591E-4</v>
      </c>
      <c r="F28" s="69">
        <f t="shared" si="12"/>
        <v>63648.65594670728</v>
      </c>
      <c r="G28" s="69">
        <f t="shared" si="13"/>
        <v>63655.766530336594</v>
      </c>
      <c r="H28" s="69">
        <f>G28*(1+$E$28)</f>
        <v>63662.87790833303</v>
      </c>
      <c r="I28" s="69">
        <f t="shared" ref="I28:BE28" si="104">H28*(1+$E$28)</f>
        <v>63669.990080785326</v>
      </c>
      <c r="J28" s="69">
        <f t="shared" si="104"/>
        <v>63677.103047782242</v>
      </c>
      <c r="K28" s="69">
        <f t="shared" si="104"/>
        <v>63684.216809412537</v>
      </c>
      <c r="L28" s="69">
        <f t="shared" si="104"/>
        <v>63691.331365764985</v>
      </c>
      <c r="M28" s="69">
        <f t="shared" si="104"/>
        <v>63698.446716928374</v>
      </c>
      <c r="N28" s="69">
        <f t="shared" si="104"/>
        <v>63705.562862991494</v>
      </c>
      <c r="O28" s="69">
        <f t="shared" si="104"/>
        <v>63712.679804043146</v>
      </c>
      <c r="P28" s="69">
        <f t="shared" si="104"/>
        <v>63719.797540172149</v>
      </c>
      <c r="Q28" s="69">
        <f t="shared" si="104"/>
        <v>63726.91607146732</v>
      </c>
      <c r="R28" s="69">
        <f t="shared" si="104"/>
        <v>63734.035398017499</v>
      </c>
      <c r="S28" s="69">
        <f t="shared" si="104"/>
        <v>63741.155519911517</v>
      </c>
      <c r="T28" s="69">
        <f t="shared" si="104"/>
        <v>63748.276437238237</v>
      </c>
      <c r="U28" s="69">
        <f t="shared" si="104"/>
        <v>63755.398150086519</v>
      </c>
      <c r="V28" s="69">
        <f t="shared" si="104"/>
        <v>63762.520658545232</v>
      </c>
      <c r="W28" s="69">
        <f t="shared" si="104"/>
        <v>63769.643962703267</v>
      </c>
      <c r="X28" s="69">
        <f t="shared" si="104"/>
        <v>63776.768062649506</v>
      </c>
      <c r="Y28" s="69">
        <f t="shared" si="104"/>
        <v>63783.892958472861</v>
      </c>
      <c r="Z28" s="69">
        <f t="shared" si="104"/>
        <v>63791.018650262238</v>
      </c>
      <c r="AA28" s="69">
        <f t="shared" si="104"/>
        <v>63798.145138106564</v>
      </c>
      <c r="AB28" s="69">
        <f t="shared" si="104"/>
        <v>63805.272422094764</v>
      </c>
      <c r="AC28" s="69">
        <f t="shared" si="104"/>
        <v>63812.400502315788</v>
      </c>
      <c r="AD28" s="69">
        <f t="shared" si="104"/>
        <v>63819.529378858584</v>
      </c>
      <c r="AE28" s="69">
        <f t="shared" si="104"/>
        <v>63826.659051812116</v>
      </c>
      <c r="AF28" s="69">
        <f t="shared" si="104"/>
        <v>63833.789521265353</v>
      </c>
      <c r="AG28" s="69">
        <f t="shared" si="104"/>
        <v>63840.920787307281</v>
      </c>
      <c r="AH28" s="69">
        <f t="shared" si="104"/>
        <v>63848.052850026885</v>
      </c>
      <c r="AI28" s="69">
        <f t="shared" si="104"/>
        <v>63855.185709513171</v>
      </c>
      <c r="AJ28" s="69">
        <f t="shared" si="104"/>
        <v>63862.319365855154</v>
      </c>
      <c r="AK28" s="69">
        <f t="shared" si="104"/>
        <v>63869.453819141847</v>
      </c>
      <c r="AL28" s="69">
        <f t="shared" si="104"/>
        <v>63876.589069462287</v>
      </c>
      <c r="AM28" s="69">
        <f t="shared" si="104"/>
        <v>63883.725116905516</v>
      </c>
      <c r="AN28" s="69">
        <f t="shared" si="104"/>
        <v>63890.861961560586</v>
      </c>
      <c r="AO28" s="69">
        <f t="shared" si="104"/>
        <v>63897.99960351656</v>
      </c>
      <c r="AP28" s="69">
        <f t="shared" si="104"/>
        <v>63905.138042862505</v>
      </c>
      <c r="AQ28" s="69">
        <f t="shared" si="104"/>
        <v>63912.277279687507</v>
      </c>
      <c r="AR28" s="69">
        <f t="shared" si="104"/>
        <v>63919.417314080652</v>
      </c>
      <c r="AS28" s="69">
        <f t="shared" si="104"/>
        <v>63926.558146131043</v>
      </c>
      <c r="AT28" s="69">
        <f t="shared" si="104"/>
        <v>63933.699775927795</v>
      </c>
      <c r="AU28" s="69">
        <f t="shared" si="104"/>
        <v>63940.842203560023</v>
      </c>
      <c r="AV28" s="69">
        <f t="shared" si="104"/>
        <v>63947.985429116867</v>
      </c>
      <c r="AW28" s="69">
        <f t="shared" si="104"/>
        <v>63955.129452687463</v>
      </c>
      <c r="AX28" s="69">
        <f t="shared" si="104"/>
        <v>63962.274274360956</v>
      </c>
      <c r="AY28" s="69">
        <f t="shared" si="104"/>
        <v>63969.419894226514</v>
      </c>
      <c r="AZ28" s="69">
        <f t="shared" si="104"/>
        <v>63976.56631237331</v>
      </c>
      <c r="BA28" s="69">
        <f t="shared" si="104"/>
        <v>63983.713528890519</v>
      </c>
      <c r="BB28" s="69">
        <f t="shared" si="104"/>
        <v>63990.861543867337</v>
      </c>
      <c r="BC28" s="69">
        <f t="shared" si="104"/>
        <v>63998.010357392959</v>
      </c>
      <c r="BD28" s="69">
        <f t="shared" si="104"/>
        <v>64005.159969556596</v>
      </c>
      <c r="BE28" s="69">
        <f t="shared" si="104"/>
        <v>64012.310380447474</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55339.032581595529</v>
      </c>
      <c r="DG28" s="108">
        <f t="shared" si="15"/>
        <v>55345.214845985625</v>
      </c>
      <c r="DH28" s="108">
        <f t="shared" si="15"/>
        <v>55351.397801034575</v>
      </c>
      <c r="DI28" s="108">
        <f t="shared" si="15"/>
        <v>55357.581446819539</v>
      </c>
      <c r="DJ28" s="108">
        <f t="shared" si="15"/>
        <v>59098.478792520902</v>
      </c>
      <c r="DK28" s="108">
        <f t="shared" si="15"/>
        <v>59105.08104781709</v>
      </c>
      <c r="DL28" s="108">
        <f t="shared" si="15"/>
        <v>59111.6840406919</v>
      </c>
      <c r="DM28" s="108">
        <f t="shared" si="15"/>
        <v>59118.287771227748</v>
      </c>
      <c r="DN28" s="108">
        <f t="shared" si="15"/>
        <v>52042.313803558631</v>
      </c>
      <c r="DO28" s="108">
        <f t="shared" si="15"/>
        <v>52048.127771175998</v>
      </c>
      <c r="DP28" s="108">
        <f t="shared" si="15"/>
        <v>52053.942388307521</v>
      </c>
      <c r="DQ28" s="108">
        <f t="shared" si="15"/>
        <v>52059.757655025758</v>
      </c>
      <c r="DR28" s="108">
        <f t="shared" si="15"/>
        <v>52065.573571403285</v>
      </c>
      <c r="DS28" s="108">
        <f t="shared" si="15"/>
        <v>54166.00276123848</v>
      </c>
      <c r="DT28" s="108">
        <f t="shared" si="15"/>
        <v>54172.053979237833</v>
      </c>
      <c r="DU28" s="108">
        <f t="shared" si="15"/>
        <v>54178.105873256041</v>
      </c>
      <c r="DV28" s="108">
        <f t="shared" si="90"/>
        <v>54184.158443368629</v>
      </c>
      <c r="DW28" s="108">
        <f t="shared" si="90"/>
        <v>52327.397355693691</v>
      </c>
      <c r="DX28" s="108">
        <f t="shared" si="90"/>
        <v>52333.243171751667</v>
      </c>
      <c r="DY28" s="108">
        <f t="shared" si="90"/>
        <v>52339.089640881786</v>
      </c>
      <c r="DZ28" s="108">
        <f t="shared" si="90"/>
        <v>52344.936763156998</v>
      </c>
      <c r="EA28" s="108">
        <f t="shared" si="90"/>
        <v>55039.194332433581</v>
      </c>
      <c r="EB28" s="108">
        <f t="shared" si="90"/>
        <v>55045.343100044927</v>
      </c>
      <c r="EC28" s="108">
        <f t="shared" si="90"/>
        <v>55051.492554573</v>
      </c>
      <c r="ED28" s="108">
        <f t="shared" si="90"/>
        <v>55057.642696094532</v>
      </c>
      <c r="EE28" s="108">
        <f t="shared" si="90"/>
        <v>55063.793524686283</v>
      </c>
      <c r="EF28" s="108">
        <f t="shared" si="90"/>
        <v>54570.014328482182</v>
      </c>
      <c r="EG28" s="108">
        <f t="shared" si="90"/>
        <v>54576.110681103681</v>
      </c>
      <c r="EH28" s="108">
        <f t="shared" si="90"/>
        <v>54582.207714786302</v>
      </c>
      <c r="EI28" s="108">
        <f t="shared" si="90"/>
        <v>54588.305429606131</v>
      </c>
      <c r="EJ28" s="108">
        <f t="shared" si="90"/>
        <v>54385.502163048419</v>
      </c>
      <c r="EK28" s="108">
        <f t="shared" si="90"/>
        <v>54391.577902678742</v>
      </c>
      <c r="EL28" s="108">
        <f t="shared" si="91"/>
        <v>54397.654321067384</v>
      </c>
      <c r="EM28" s="108">
        <f t="shared" si="91"/>
        <v>54403.731418290183</v>
      </c>
      <c r="EN28" s="108">
        <f t="shared" si="91"/>
        <v>58466.493873828949</v>
      </c>
      <c r="EO28" s="108">
        <f t="shared" si="91"/>
        <v>58473.025526194884</v>
      </c>
      <c r="EP28" s="108">
        <f t="shared" si="91"/>
        <v>58479.557908251954</v>
      </c>
      <c r="EQ28" s="108">
        <f t="shared" si="91"/>
        <v>58486.09102008168</v>
      </c>
      <c r="ER28" s="108">
        <f t="shared" si="91"/>
        <v>58492.624861765602</v>
      </c>
      <c r="ES28" s="108">
        <f t="shared" si="91"/>
        <v>58315.680939113015</v>
      </c>
      <c r="ET28" s="108">
        <f t="shared" si="91"/>
        <v>58322.195743236531</v>
      </c>
      <c r="EU28" s="108">
        <f t="shared" si="91"/>
        <v>58328.711275168964</v>
      </c>
      <c r="EV28" s="108">
        <f t="shared" si="91"/>
        <v>58335.227534991631</v>
      </c>
      <c r="EW28" s="108">
        <f t="shared" si="91"/>
        <v>57759.995240447002</v>
      </c>
      <c r="EX28" s="108">
        <f t="shared" si="91"/>
        <v>57766.447965496372</v>
      </c>
      <c r="EY28" s="108">
        <f t="shared" si="91"/>
        <v>57772.901411419421</v>
      </c>
      <c r="EZ28" s="108">
        <f t="shared" si="91"/>
        <v>57779.355578296694</v>
      </c>
      <c r="FA28" s="108">
        <f t="shared" si="91"/>
        <v>52953.092453553589</v>
      </c>
      <c r="FB28" s="108">
        <f t="shared" si="92"/>
        <v>52959.008169867178</v>
      </c>
      <c r="FC28" s="108">
        <f t="shared" si="92"/>
        <v>52964.924547061892</v>
      </c>
      <c r="FD28" s="108">
        <f t="shared" si="92"/>
        <v>52970.841585211565</v>
      </c>
      <c r="FE28" s="108">
        <f t="shared" si="92"/>
        <v>52976.759284390042</v>
      </c>
    </row>
    <row r="29" spans="1:161" s="45" customFormat="1" ht="15.75" x14ac:dyDescent="0.25">
      <c r="A29" s="67" t="s">
        <v>95</v>
      </c>
      <c r="B29" s="74">
        <f>SUM(B4:B28)</f>
        <v>2929835.9076809734</v>
      </c>
      <c r="C29" s="74">
        <f>SUM(C4:C28)</f>
        <v>2946904.6057199747</v>
      </c>
      <c r="D29" s="102"/>
      <c r="E29" s="103"/>
      <c r="F29" s="29">
        <f>SUM(F4:F28)</f>
        <v>2930163.2177071143</v>
      </c>
      <c r="G29" s="29">
        <f t="shared" ref="G29:BE29" si="105">SUM(G4:G28)</f>
        <v>2930490.5642990754</v>
      </c>
      <c r="H29" s="29">
        <f t="shared" si="105"/>
        <v>2930817.9474609415</v>
      </c>
      <c r="I29" s="29">
        <f t="shared" si="105"/>
        <v>2931145.3671967988</v>
      </c>
      <c r="J29" s="29">
        <f t="shared" si="105"/>
        <v>2931472.8235107311</v>
      </c>
      <c r="K29" s="29">
        <f t="shared" si="105"/>
        <v>2931800.3164068274</v>
      </c>
      <c r="L29" s="29">
        <f t="shared" si="105"/>
        <v>2932127.8458891739</v>
      </c>
      <c r="M29" s="29">
        <f t="shared" si="105"/>
        <v>2932455.4119618572</v>
      </c>
      <c r="N29" s="29">
        <f t="shared" si="105"/>
        <v>2932783.0146289649</v>
      </c>
      <c r="O29" s="29">
        <f t="shared" si="105"/>
        <v>2933110.6538945865</v>
      </c>
      <c r="P29" s="29">
        <f t="shared" si="105"/>
        <v>2933438.329762809</v>
      </c>
      <c r="Q29" s="29">
        <f t="shared" si="105"/>
        <v>2933766.0422377223</v>
      </c>
      <c r="R29" s="29">
        <f t="shared" si="105"/>
        <v>2934093.7913234159</v>
      </c>
      <c r="S29" s="29">
        <f t="shared" si="105"/>
        <v>2934421.5770239797</v>
      </c>
      <c r="T29" s="29">
        <f t="shared" si="105"/>
        <v>2934749.399343505</v>
      </c>
      <c r="U29" s="29">
        <f t="shared" si="105"/>
        <v>2935077.2582860813</v>
      </c>
      <c r="V29" s="29">
        <f t="shared" si="105"/>
        <v>2935405.1538558006</v>
      </c>
      <c r="W29" s="29">
        <f t="shared" si="105"/>
        <v>2935733.0860567563</v>
      </c>
      <c r="X29" s="29">
        <f t="shared" si="105"/>
        <v>2936061.0548930378</v>
      </c>
      <c r="Y29" s="29">
        <f t="shared" si="105"/>
        <v>2936389.0603687395</v>
      </c>
      <c r="Z29" s="29">
        <f t="shared" si="105"/>
        <v>2936717.1024879548</v>
      </c>
      <c r="AA29" s="29">
        <f t="shared" si="105"/>
        <v>2937045.1812547771</v>
      </c>
      <c r="AB29" s="29">
        <f t="shared" si="105"/>
        <v>2937373.2966732993</v>
      </c>
      <c r="AC29" s="29">
        <f t="shared" si="105"/>
        <v>2937701.4487476186</v>
      </c>
      <c r="AD29" s="29">
        <f t="shared" si="105"/>
        <v>2938029.6374818273</v>
      </c>
      <c r="AE29" s="29">
        <f t="shared" si="105"/>
        <v>2938357.8628800232</v>
      </c>
      <c r="AF29" s="29">
        <f t="shared" si="105"/>
        <v>2938686.1249463004</v>
      </c>
      <c r="AG29" s="29">
        <f t="shared" si="105"/>
        <v>2939014.4236847567</v>
      </c>
      <c r="AH29" s="29">
        <f t="shared" si="105"/>
        <v>2939342.7590994886</v>
      </c>
      <c r="AI29" s="29">
        <f t="shared" si="105"/>
        <v>2939671.1311945929</v>
      </c>
      <c r="AJ29" s="29">
        <f t="shared" si="105"/>
        <v>2939999.5399741675</v>
      </c>
      <c r="AK29" s="29">
        <f t="shared" si="105"/>
        <v>2940327.9854423106</v>
      </c>
      <c r="AL29" s="29">
        <f t="shared" si="105"/>
        <v>2940656.4676031223</v>
      </c>
      <c r="AM29" s="29">
        <f t="shared" si="105"/>
        <v>2940984.9864606997</v>
      </c>
      <c r="AN29" s="29">
        <f t="shared" si="105"/>
        <v>2941313.5420191437</v>
      </c>
      <c r="AO29" s="29">
        <f t="shared" si="105"/>
        <v>2941642.134282554</v>
      </c>
      <c r="AP29" s="29">
        <f t="shared" si="105"/>
        <v>2941970.7632550313</v>
      </c>
      <c r="AQ29" s="29">
        <f t="shared" si="105"/>
        <v>2942299.4289406766</v>
      </c>
      <c r="AR29" s="29">
        <f t="shared" si="105"/>
        <v>2942628.1313435915</v>
      </c>
      <c r="AS29" s="29">
        <f t="shared" si="105"/>
        <v>2942956.870467877</v>
      </c>
      <c r="AT29" s="29">
        <f t="shared" si="105"/>
        <v>2943285.6463176361</v>
      </c>
      <c r="AU29" s="29">
        <f t="shared" si="105"/>
        <v>2943614.4588969722</v>
      </c>
      <c r="AV29" s="29">
        <f t="shared" si="105"/>
        <v>2943943.3082099878</v>
      </c>
      <c r="AW29" s="29">
        <f t="shared" si="105"/>
        <v>2944272.1942607872</v>
      </c>
      <c r="AX29" s="29">
        <f t="shared" si="105"/>
        <v>2944601.1170534738</v>
      </c>
      <c r="AY29" s="29">
        <f t="shared" si="105"/>
        <v>2944930.0765921529</v>
      </c>
      <c r="AZ29" s="29">
        <f t="shared" si="105"/>
        <v>2945259.0728809303</v>
      </c>
      <c r="BA29" s="29">
        <f t="shared" si="105"/>
        <v>2945588.1059239102</v>
      </c>
      <c r="BB29" s="29">
        <f t="shared" si="105"/>
        <v>2945917.1757251979</v>
      </c>
      <c r="BC29" s="29">
        <f t="shared" si="105"/>
        <v>2946246.2822889029</v>
      </c>
      <c r="BD29" s="29">
        <f t="shared" si="105"/>
        <v>2946575.4256191296</v>
      </c>
      <c r="BE29" s="29">
        <f t="shared" si="105"/>
        <v>2946904.6057199873</v>
      </c>
      <c r="DB29" s="178" t="s">
        <v>117</v>
      </c>
      <c r="DC29" s="178"/>
      <c r="DD29" s="178"/>
      <c r="DE29" s="178"/>
      <c r="DF29" s="135">
        <f>SUM(DF4:DF15)</f>
        <v>1187644.146609002</v>
      </c>
      <c r="DG29" s="135">
        <f t="shared" ref="DG29:FE29" si="106">SUM(DG4:DG15)</f>
        <v>1187776.8256561982</v>
      </c>
      <c r="DH29" s="135">
        <f t="shared" si="106"/>
        <v>1187909.5195257885</v>
      </c>
      <c r="DI29" s="135">
        <f t="shared" si="106"/>
        <v>1188042.2282194288</v>
      </c>
      <c r="DJ29" s="135">
        <f t="shared" si="106"/>
        <v>1328107.2113097874</v>
      </c>
      <c r="DK29" s="135">
        <f t="shared" si="106"/>
        <v>1328255.5823516301</v>
      </c>
      <c r="DL29" s="135">
        <f t="shared" si="106"/>
        <v>1328403.9699689164</v>
      </c>
      <c r="DM29" s="135">
        <f t="shared" si="106"/>
        <v>1328552.3741634982</v>
      </c>
      <c r="DN29" s="135">
        <f t="shared" si="106"/>
        <v>1173330.6571496183</v>
      </c>
      <c r="DO29" s="135">
        <f t="shared" si="106"/>
        <v>1173461.7371486914</v>
      </c>
      <c r="DP29" s="135">
        <f t="shared" si="106"/>
        <v>1173592.831791519</v>
      </c>
      <c r="DQ29" s="135">
        <f t="shared" si="106"/>
        <v>1173723.9410797372</v>
      </c>
      <c r="DR29" s="135">
        <f t="shared" si="106"/>
        <v>1173855.0650149819</v>
      </c>
      <c r="DS29" s="135">
        <f t="shared" si="106"/>
        <v>1218912.1711954151</v>
      </c>
      <c r="DT29" s="135">
        <f t="shared" si="106"/>
        <v>1219048.3433863458</v>
      </c>
      <c r="DU29" s="135">
        <f t="shared" si="106"/>
        <v>1219184.5307899117</v>
      </c>
      <c r="DV29" s="135">
        <f t="shared" si="106"/>
        <v>1219320.7334078117</v>
      </c>
      <c r="DW29" s="135">
        <f t="shared" si="106"/>
        <v>1217050.6989078443</v>
      </c>
      <c r="DX29" s="135">
        <f t="shared" si="106"/>
        <v>1217186.6631422332</v>
      </c>
      <c r="DY29" s="135">
        <f t="shared" si="106"/>
        <v>1217322.6425660253</v>
      </c>
      <c r="DZ29" s="135">
        <f t="shared" si="106"/>
        <v>1217458.6371809165</v>
      </c>
      <c r="EA29" s="135">
        <f t="shared" si="106"/>
        <v>1266850.0303025898</v>
      </c>
      <c r="EB29" s="135">
        <f t="shared" si="106"/>
        <v>1266991.557927208</v>
      </c>
      <c r="EC29" s="135">
        <f t="shared" si="106"/>
        <v>1267133.101362749</v>
      </c>
      <c r="ED29" s="135">
        <f t="shared" si="106"/>
        <v>1267274.6606109799</v>
      </c>
      <c r="EE29" s="135">
        <f t="shared" si="106"/>
        <v>1267416.2356736667</v>
      </c>
      <c r="EF29" s="135">
        <f t="shared" si="106"/>
        <v>1282062.0330990178</v>
      </c>
      <c r="EG29" s="135">
        <f t="shared" si="106"/>
        <v>1282205.2601502216</v>
      </c>
      <c r="EH29" s="135">
        <f t="shared" si="106"/>
        <v>1282348.5032022016</v>
      </c>
      <c r="EI29" s="135">
        <f t="shared" si="106"/>
        <v>1282491.7622567462</v>
      </c>
      <c r="EJ29" s="135">
        <f t="shared" si="106"/>
        <v>1316420.0842554746</v>
      </c>
      <c r="EK29" s="135">
        <f t="shared" si="106"/>
        <v>1316567.1496563251</v>
      </c>
      <c r="EL29" s="135">
        <f t="shared" si="106"/>
        <v>1316714.2314867582</v>
      </c>
      <c r="EM29" s="135">
        <f t="shared" si="106"/>
        <v>1316861.3297486089</v>
      </c>
      <c r="EN29" s="135">
        <f t="shared" si="106"/>
        <v>1423109.5360196051</v>
      </c>
      <c r="EO29" s="135">
        <f t="shared" si="106"/>
        <v>1423268.5203566512</v>
      </c>
      <c r="EP29" s="135">
        <f t="shared" si="106"/>
        <v>1423427.5224548171</v>
      </c>
      <c r="EQ29" s="135">
        <f t="shared" si="106"/>
        <v>1423586.5423160873</v>
      </c>
      <c r="ER29" s="135">
        <f t="shared" si="106"/>
        <v>1423745.5799424462</v>
      </c>
      <c r="ES29" s="135">
        <f t="shared" si="106"/>
        <v>1355810.2372403112</v>
      </c>
      <c r="ET29" s="135">
        <f t="shared" si="106"/>
        <v>1355961.7031579176</v>
      </c>
      <c r="EU29" s="135">
        <f t="shared" si="106"/>
        <v>1356113.185996715</v>
      </c>
      <c r="EV29" s="135">
        <f t="shared" si="106"/>
        <v>1356264.685758594</v>
      </c>
      <c r="EW29" s="135">
        <f t="shared" si="106"/>
        <v>1318278.7516429587</v>
      </c>
      <c r="EX29" s="135">
        <f t="shared" si="106"/>
        <v>1318426.0246869982</v>
      </c>
      <c r="EY29" s="135">
        <f t="shared" si="106"/>
        <v>1318573.3141838175</v>
      </c>
      <c r="EZ29" s="135">
        <f t="shared" si="106"/>
        <v>1318720.6201352542</v>
      </c>
      <c r="FA29" s="135">
        <f t="shared" si="106"/>
        <v>1182181.7988190555</v>
      </c>
      <c r="FB29" s="135">
        <f t="shared" si="106"/>
        <v>1182313.867633715</v>
      </c>
      <c r="FC29" s="135">
        <f t="shared" si="106"/>
        <v>1182445.9512025961</v>
      </c>
      <c r="FD29" s="135">
        <f t="shared" si="106"/>
        <v>1182578.0495273466</v>
      </c>
      <c r="FE29" s="135">
        <f t="shared" si="106"/>
        <v>1182710.1626096144</v>
      </c>
    </row>
    <row r="30" spans="1:161" x14ac:dyDescent="0.25">
      <c r="B30" s="167" t="s">
        <v>251</v>
      </c>
      <c r="C30" s="167"/>
      <c r="D30" s="167"/>
      <c r="E30" s="167"/>
      <c r="F30" s="137">
        <f>SUM(F4:F15)</f>
        <v>859124.60025136778</v>
      </c>
      <c r="G30" s="137">
        <f t="shared" ref="G30:BE30" si="107">SUM(G4:G15)</f>
        <v>859220.57835533889</v>
      </c>
      <c r="H30" s="137">
        <f t="shared" si="107"/>
        <v>859316.56718161574</v>
      </c>
      <c r="I30" s="137">
        <f t="shared" si="107"/>
        <v>859412.56673139613</v>
      </c>
      <c r="J30" s="137">
        <f t="shared" si="107"/>
        <v>859508.57700587751</v>
      </c>
      <c r="K30" s="137">
        <f t="shared" si="107"/>
        <v>859604.59800625849</v>
      </c>
      <c r="L30" s="137">
        <f t="shared" si="107"/>
        <v>859700.62973373744</v>
      </c>
      <c r="M30" s="137">
        <f t="shared" si="107"/>
        <v>859796.67218951241</v>
      </c>
      <c r="N30" s="137">
        <f t="shared" si="107"/>
        <v>859892.72537478188</v>
      </c>
      <c r="O30" s="137">
        <f t="shared" si="107"/>
        <v>859988.78929074446</v>
      </c>
      <c r="P30" s="137">
        <f t="shared" si="107"/>
        <v>860084.86393859959</v>
      </c>
      <c r="Q30" s="137">
        <f t="shared" si="107"/>
        <v>860180.94931954565</v>
      </c>
      <c r="R30" s="137">
        <f t="shared" si="107"/>
        <v>860277.04543478182</v>
      </c>
      <c r="S30" s="137">
        <f t="shared" si="107"/>
        <v>860373.15228550718</v>
      </c>
      <c r="T30" s="137">
        <f t="shared" si="107"/>
        <v>860469.26987292117</v>
      </c>
      <c r="U30" s="137">
        <f t="shared" si="107"/>
        <v>860565.39819822321</v>
      </c>
      <c r="V30" s="137">
        <f t="shared" si="107"/>
        <v>860661.53726261307</v>
      </c>
      <c r="W30" s="137">
        <f t="shared" si="107"/>
        <v>860757.6870672903</v>
      </c>
      <c r="X30" s="137">
        <f t="shared" si="107"/>
        <v>860853.84761345456</v>
      </c>
      <c r="Y30" s="137">
        <f t="shared" si="107"/>
        <v>860950.01890230598</v>
      </c>
      <c r="Z30" s="137">
        <f t="shared" si="107"/>
        <v>861046.20093504526</v>
      </c>
      <c r="AA30" s="137">
        <f t="shared" si="107"/>
        <v>861142.39371287206</v>
      </c>
      <c r="AB30" s="137">
        <f t="shared" si="107"/>
        <v>861238.59723698674</v>
      </c>
      <c r="AC30" s="137">
        <f t="shared" si="107"/>
        <v>861334.81150859001</v>
      </c>
      <c r="AD30" s="137">
        <f t="shared" si="107"/>
        <v>861431.0365288828</v>
      </c>
      <c r="AE30" s="137">
        <f t="shared" si="107"/>
        <v>861527.27229906525</v>
      </c>
      <c r="AF30" s="137">
        <f t="shared" si="107"/>
        <v>861623.518820339</v>
      </c>
      <c r="AG30" s="137">
        <f t="shared" si="107"/>
        <v>861719.77609390474</v>
      </c>
      <c r="AH30" s="137">
        <f t="shared" si="107"/>
        <v>861816.0441209639</v>
      </c>
      <c r="AI30" s="137">
        <f t="shared" si="107"/>
        <v>861912.32290271739</v>
      </c>
      <c r="AJ30" s="137">
        <f t="shared" si="107"/>
        <v>862008.61244036723</v>
      </c>
      <c r="AK30" s="137">
        <f t="shared" si="107"/>
        <v>862104.91273511469</v>
      </c>
      <c r="AL30" s="137">
        <f t="shared" si="107"/>
        <v>862201.22378816153</v>
      </c>
      <c r="AM30" s="137">
        <f t="shared" si="107"/>
        <v>862297.54560070985</v>
      </c>
      <c r="AN30" s="137">
        <f t="shared" si="107"/>
        <v>862393.87817396119</v>
      </c>
      <c r="AO30" s="137">
        <f t="shared" si="107"/>
        <v>862490.22150911822</v>
      </c>
      <c r="AP30" s="137">
        <f t="shared" si="107"/>
        <v>862586.57560738281</v>
      </c>
      <c r="AQ30" s="137">
        <f t="shared" si="107"/>
        <v>862682.94046995754</v>
      </c>
      <c r="AR30" s="137">
        <f t="shared" si="107"/>
        <v>862779.31609804521</v>
      </c>
      <c r="AS30" s="137">
        <f t="shared" si="107"/>
        <v>862875.70249284816</v>
      </c>
      <c r="AT30" s="137">
        <f t="shared" si="107"/>
        <v>862972.09965556918</v>
      </c>
      <c r="AU30" s="137">
        <f t="shared" si="107"/>
        <v>863068.50758741156</v>
      </c>
      <c r="AV30" s="137">
        <f t="shared" si="107"/>
        <v>863164.92628957832</v>
      </c>
      <c r="AW30" s="137">
        <f t="shared" si="107"/>
        <v>863261.35576327215</v>
      </c>
      <c r="AX30" s="137">
        <f t="shared" si="107"/>
        <v>863357.7960096969</v>
      </c>
      <c r="AY30" s="137">
        <f t="shared" si="107"/>
        <v>863454.2470300562</v>
      </c>
      <c r="AZ30" s="137">
        <f t="shared" si="107"/>
        <v>863550.7088255533</v>
      </c>
      <c r="BA30" s="137">
        <f t="shared" si="107"/>
        <v>863647.18139739195</v>
      </c>
      <c r="BB30" s="137">
        <f t="shared" si="107"/>
        <v>863743.66474677611</v>
      </c>
      <c r="BC30" s="137">
        <f t="shared" si="107"/>
        <v>863840.15887491021</v>
      </c>
      <c r="BD30" s="137">
        <f t="shared" si="107"/>
        <v>863936.66378299776</v>
      </c>
      <c r="BE30" s="137">
        <f t="shared" si="107"/>
        <v>864033.17947224353</v>
      </c>
      <c r="DB30" s="178" t="s">
        <v>118</v>
      </c>
      <c r="DC30" s="178"/>
      <c r="DD30" s="178"/>
      <c r="DE30" s="178"/>
      <c r="DF30" s="109">
        <f>SUM(DF16:DF28)</f>
        <v>2089982.0800902217</v>
      </c>
      <c r="DG30" s="109">
        <f t="shared" ref="DG30:FE30" si="108">SUM(DG16:DG28)</f>
        <v>2090215.5648691726</v>
      </c>
      <c r="DH30" s="109">
        <f t="shared" si="108"/>
        <v>2090449.0757321473</v>
      </c>
      <c r="DI30" s="109">
        <f t="shared" si="108"/>
        <v>2090682.6126820594</v>
      </c>
      <c r="DJ30" s="109">
        <f t="shared" si="108"/>
        <v>2277475.263044775</v>
      </c>
      <c r="DK30" s="109">
        <f t="shared" si="108"/>
        <v>2277729.6938427347</v>
      </c>
      <c r="DL30" s="109">
        <f t="shared" si="108"/>
        <v>2277984.1530647264</v>
      </c>
      <c r="DM30" s="109">
        <f t="shared" si="108"/>
        <v>2278238.6407139269</v>
      </c>
      <c r="DN30" s="109">
        <f t="shared" si="108"/>
        <v>2008462.4701363286</v>
      </c>
      <c r="DO30" s="109">
        <f t="shared" si="108"/>
        <v>2008686.8478572373</v>
      </c>
      <c r="DP30" s="109">
        <f t="shared" si="108"/>
        <v>2008911.2506447644</v>
      </c>
      <c r="DQ30" s="109">
        <f t="shared" si="108"/>
        <v>2009135.6785017096</v>
      </c>
      <c r="DR30" s="109">
        <f t="shared" si="108"/>
        <v>2009360.1314308743</v>
      </c>
      <c r="DS30" s="109">
        <f t="shared" si="108"/>
        <v>2068168.548907775</v>
      </c>
      <c r="DT30" s="109">
        <f t="shared" si="108"/>
        <v>2068399.5967627184</v>
      </c>
      <c r="DU30" s="109">
        <f t="shared" si="108"/>
        <v>2068630.6704294416</v>
      </c>
      <c r="DV30" s="109">
        <f t="shared" si="108"/>
        <v>2068861.7699108284</v>
      </c>
      <c r="DW30" s="109">
        <f t="shared" si="108"/>
        <v>2047258.1127367248</v>
      </c>
      <c r="DX30" s="109">
        <f t="shared" si="108"/>
        <v>2047486.8245579705</v>
      </c>
      <c r="DY30" s="109">
        <f t="shared" si="108"/>
        <v>2047715.5619300234</v>
      </c>
      <c r="DZ30" s="109">
        <f t="shared" si="108"/>
        <v>2047944.3248557374</v>
      </c>
      <c r="EA30" s="109">
        <f t="shared" si="108"/>
        <v>2131717.8035685676</v>
      </c>
      <c r="EB30" s="109">
        <f t="shared" si="108"/>
        <v>2131955.9509024103</v>
      </c>
      <c r="EC30" s="109">
        <f t="shared" si="108"/>
        <v>2132194.1248411592</v>
      </c>
      <c r="ED30" s="109">
        <f t="shared" si="108"/>
        <v>2132432.3253877866</v>
      </c>
      <c r="EE30" s="109">
        <f t="shared" si="108"/>
        <v>2132670.5525452653</v>
      </c>
      <c r="EF30" s="109">
        <f t="shared" si="108"/>
        <v>2098805.1476041689</v>
      </c>
      <c r="EG30" s="109">
        <f t="shared" si="108"/>
        <v>2099039.6180623691</v>
      </c>
      <c r="EH30" s="109">
        <f t="shared" si="108"/>
        <v>2099274.1147147096</v>
      </c>
      <c r="EI30" s="109">
        <f t="shared" si="108"/>
        <v>2099508.6375641162</v>
      </c>
      <c r="EJ30" s="109">
        <f t="shared" si="108"/>
        <v>2132166.4095845888</v>
      </c>
      <c r="EK30" s="109">
        <f t="shared" si="108"/>
        <v>2132404.6070349743</v>
      </c>
      <c r="EL30" s="109">
        <f t="shared" si="108"/>
        <v>2132642.8310958645</v>
      </c>
      <c r="EM30" s="109">
        <f t="shared" si="108"/>
        <v>2132881.0817702338</v>
      </c>
      <c r="EN30" s="109">
        <f t="shared" si="108"/>
        <v>2289478.9034506944</v>
      </c>
      <c r="EO30" s="109">
        <f t="shared" si="108"/>
        <v>2289734.6752493032</v>
      </c>
      <c r="EP30" s="109">
        <f t="shared" si="108"/>
        <v>2289990.4756217557</v>
      </c>
      <c r="EQ30" s="109">
        <f t="shared" si="108"/>
        <v>2290246.3045712449</v>
      </c>
      <c r="ER30" s="109">
        <f t="shared" si="108"/>
        <v>2290502.1621009633</v>
      </c>
      <c r="ES30" s="109">
        <f t="shared" si="108"/>
        <v>2219975.3016598951</v>
      </c>
      <c r="ET30" s="109">
        <f t="shared" si="108"/>
        <v>2220223.3087827903</v>
      </c>
      <c r="EU30" s="109">
        <f t="shared" si="108"/>
        <v>2220471.3436120888</v>
      </c>
      <c r="EV30" s="109">
        <f t="shared" si="108"/>
        <v>2220719.4061508873</v>
      </c>
      <c r="EW30" s="109">
        <f t="shared" si="108"/>
        <v>2189719.141381152</v>
      </c>
      <c r="EX30" s="109">
        <f t="shared" si="108"/>
        <v>2189963.7684019092</v>
      </c>
      <c r="EY30" s="109">
        <f t="shared" si="108"/>
        <v>2190208.4227514598</v>
      </c>
      <c r="EZ30" s="109">
        <f t="shared" si="108"/>
        <v>2190453.1044328553</v>
      </c>
      <c r="FA30" s="109">
        <f t="shared" si="108"/>
        <v>2032809.1909125783</v>
      </c>
      <c r="FB30" s="109">
        <f t="shared" si="108"/>
        <v>2033036.2885557166</v>
      </c>
      <c r="FC30" s="109">
        <f t="shared" si="108"/>
        <v>2033263.411569332</v>
      </c>
      <c r="FD30" s="109">
        <f t="shared" si="108"/>
        <v>2033490.5599562593</v>
      </c>
      <c r="FE30" s="109">
        <f t="shared" si="108"/>
        <v>2033717.7337193328</v>
      </c>
    </row>
    <row r="31" spans="1:161" x14ac:dyDescent="0.25">
      <c r="B31" s="167" t="s">
        <v>252</v>
      </c>
      <c r="C31" s="167"/>
      <c r="D31" s="167"/>
      <c r="E31" s="167"/>
      <c r="F31" s="137">
        <f>SUM(F16:F28)</f>
        <v>2071038.6174557467</v>
      </c>
      <c r="G31" s="137">
        <f t="shared" ref="G31:BE31" si="109">SUM(G16:G28)</f>
        <v>2071269.9859437358</v>
      </c>
      <c r="H31" s="137">
        <f t="shared" si="109"/>
        <v>2071501.3802793254</v>
      </c>
      <c r="I31" s="137">
        <f t="shared" si="109"/>
        <v>2071732.800465402</v>
      </c>
      <c r="J31" s="137">
        <f t="shared" si="109"/>
        <v>2071964.2465048535</v>
      </c>
      <c r="K31" s="137">
        <f t="shared" si="109"/>
        <v>2072195.7184005689</v>
      </c>
      <c r="L31" s="137">
        <f t="shared" si="109"/>
        <v>2072427.2161554368</v>
      </c>
      <c r="M31" s="137">
        <f t="shared" si="109"/>
        <v>2072658.7397723447</v>
      </c>
      <c r="N31" s="137">
        <f t="shared" si="109"/>
        <v>2072890.2892541836</v>
      </c>
      <c r="O31" s="137">
        <f t="shared" si="109"/>
        <v>2073121.8646038414</v>
      </c>
      <c r="P31" s="137">
        <f t="shared" si="109"/>
        <v>2073353.4658242092</v>
      </c>
      <c r="Q31" s="137">
        <f t="shared" si="109"/>
        <v>2073585.0929181762</v>
      </c>
      <c r="R31" s="137">
        <f t="shared" si="109"/>
        <v>2073816.7458886341</v>
      </c>
      <c r="S31" s="137">
        <f t="shared" si="109"/>
        <v>2074048.4247384723</v>
      </c>
      <c r="T31" s="137">
        <f t="shared" si="109"/>
        <v>2074280.1294705835</v>
      </c>
      <c r="U31" s="137">
        <f t="shared" si="109"/>
        <v>2074511.8600878576</v>
      </c>
      <c r="V31" s="137">
        <f t="shared" si="109"/>
        <v>2074743.6165931879</v>
      </c>
      <c r="W31" s="137">
        <f t="shared" si="109"/>
        <v>2074975.3989894653</v>
      </c>
      <c r="X31" s="137">
        <f t="shared" si="109"/>
        <v>2075207.207279583</v>
      </c>
      <c r="Y31" s="137">
        <f t="shared" si="109"/>
        <v>2075439.0414664331</v>
      </c>
      <c r="Z31" s="137">
        <f t="shared" si="109"/>
        <v>2075670.9015529093</v>
      </c>
      <c r="AA31" s="137">
        <f t="shared" si="109"/>
        <v>2075902.7875419047</v>
      </c>
      <c r="AB31" s="137">
        <f t="shared" si="109"/>
        <v>2076134.6994363132</v>
      </c>
      <c r="AC31" s="137">
        <f t="shared" si="109"/>
        <v>2076366.637239028</v>
      </c>
      <c r="AD31" s="137">
        <f t="shared" si="109"/>
        <v>2076598.600952945</v>
      </c>
      <c r="AE31" s="137">
        <f t="shared" si="109"/>
        <v>2076830.5905809575</v>
      </c>
      <c r="AF31" s="137">
        <f t="shared" si="109"/>
        <v>2077062.6061259615</v>
      </c>
      <c r="AG31" s="137">
        <f t="shared" si="109"/>
        <v>2077294.6475908516</v>
      </c>
      <c r="AH31" s="137">
        <f t="shared" si="109"/>
        <v>2077526.7149785245</v>
      </c>
      <c r="AI31" s="137">
        <f t="shared" si="109"/>
        <v>2077758.8082918753</v>
      </c>
      <c r="AJ31" s="137">
        <f t="shared" si="109"/>
        <v>2077990.9275338</v>
      </c>
      <c r="AK31" s="137">
        <f t="shared" si="109"/>
        <v>2078223.0727071962</v>
      </c>
      <c r="AL31" s="137">
        <f t="shared" si="109"/>
        <v>2078455.2438149604</v>
      </c>
      <c r="AM31" s="137">
        <f t="shared" si="109"/>
        <v>2078687.44085999</v>
      </c>
      <c r="AN31" s="137">
        <f t="shared" si="109"/>
        <v>2078919.6638451829</v>
      </c>
      <c r="AO31" s="137">
        <f t="shared" si="109"/>
        <v>2079151.9127734364</v>
      </c>
      <c r="AP31" s="137">
        <f t="shared" si="109"/>
        <v>2079384.1876476491</v>
      </c>
      <c r="AQ31" s="137">
        <f t="shared" si="109"/>
        <v>2079616.488470719</v>
      </c>
      <c r="AR31" s="137">
        <f t="shared" si="109"/>
        <v>2079848.8152455464</v>
      </c>
      <c r="AS31" s="137">
        <f t="shared" si="109"/>
        <v>2080081.167975029</v>
      </c>
      <c r="AT31" s="137">
        <f t="shared" si="109"/>
        <v>2080313.5466620671</v>
      </c>
      <c r="AU31" s="137">
        <f t="shared" si="109"/>
        <v>2080545.951309561</v>
      </c>
      <c r="AV31" s="137">
        <f t="shared" si="109"/>
        <v>2080778.3819204096</v>
      </c>
      <c r="AW31" s="137">
        <f t="shared" si="109"/>
        <v>2081010.8384975151</v>
      </c>
      <c r="AX31" s="137">
        <f t="shared" si="109"/>
        <v>2081243.3210437768</v>
      </c>
      <c r="AY31" s="137">
        <f t="shared" si="109"/>
        <v>2081475.8295620971</v>
      </c>
      <c r="AZ31" s="137">
        <f t="shared" si="109"/>
        <v>2081708.364055377</v>
      </c>
      <c r="BA31" s="137">
        <f t="shared" si="109"/>
        <v>2081940.924526518</v>
      </c>
      <c r="BB31" s="137">
        <f t="shared" si="109"/>
        <v>2082173.5109784221</v>
      </c>
      <c r="BC31" s="137">
        <f t="shared" si="109"/>
        <v>2082406.1234139923</v>
      </c>
      <c r="BD31" s="137">
        <f t="shared" si="109"/>
        <v>2082638.7618361318</v>
      </c>
      <c r="BE31" s="137">
        <f t="shared" si="109"/>
        <v>2082871.4262477432</v>
      </c>
    </row>
    <row r="32" spans="1:161" x14ac:dyDescent="0.25">
      <c r="F32" s="72">
        <f>SUM(F30:F31)</f>
        <v>2930163.2177071143</v>
      </c>
      <c r="G32" s="72">
        <f t="shared" ref="G32:BE32" si="110">SUM(G30:G31)</f>
        <v>2930490.5642990749</v>
      </c>
      <c r="H32" s="72">
        <f t="shared" si="110"/>
        <v>2930817.947460941</v>
      </c>
      <c r="I32" s="72">
        <f t="shared" si="110"/>
        <v>2931145.3671967983</v>
      </c>
      <c r="J32" s="72">
        <f t="shared" si="110"/>
        <v>2931472.8235107311</v>
      </c>
      <c r="K32" s="72">
        <f t="shared" si="110"/>
        <v>2931800.3164068274</v>
      </c>
      <c r="L32" s="72">
        <f t="shared" si="110"/>
        <v>2932127.8458891744</v>
      </c>
      <c r="M32" s="72">
        <f t="shared" si="110"/>
        <v>2932455.4119618572</v>
      </c>
      <c r="N32" s="72">
        <f t="shared" si="110"/>
        <v>2932783.0146289654</v>
      </c>
      <c r="O32" s="72">
        <f t="shared" si="110"/>
        <v>2933110.653894586</v>
      </c>
      <c r="P32" s="72">
        <f t="shared" si="110"/>
        <v>2933438.329762809</v>
      </c>
      <c r="Q32" s="72">
        <f t="shared" si="110"/>
        <v>2933766.0422377218</v>
      </c>
      <c r="R32" s="72">
        <f t="shared" si="110"/>
        <v>2934093.7913234159</v>
      </c>
      <c r="S32" s="72">
        <f t="shared" si="110"/>
        <v>2934421.5770239793</v>
      </c>
      <c r="T32" s="72">
        <f t="shared" si="110"/>
        <v>2934749.3993435046</v>
      </c>
      <c r="U32" s="72">
        <f t="shared" si="110"/>
        <v>2935077.2582860808</v>
      </c>
      <c r="V32" s="72">
        <f t="shared" si="110"/>
        <v>2935405.1538558011</v>
      </c>
      <c r="W32" s="72">
        <f t="shared" si="110"/>
        <v>2935733.0860567559</v>
      </c>
      <c r="X32" s="72">
        <f t="shared" si="110"/>
        <v>2936061.0548930373</v>
      </c>
      <c r="Y32" s="72">
        <f t="shared" si="110"/>
        <v>2936389.0603687391</v>
      </c>
      <c r="Z32" s="72">
        <f t="shared" si="110"/>
        <v>2936717.1024879543</v>
      </c>
      <c r="AA32" s="72">
        <f t="shared" si="110"/>
        <v>2937045.1812547767</v>
      </c>
      <c r="AB32" s="72">
        <f t="shared" si="110"/>
        <v>2937373.2966732997</v>
      </c>
      <c r="AC32" s="72">
        <f t="shared" si="110"/>
        <v>2937701.4487476181</v>
      </c>
      <c r="AD32" s="72">
        <f t="shared" si="110"/>
        <v>2938029.6374818278</v>
      </c>
      <c r="AE32" s="72">
        <f t="shared" si="110"/>
        <v>2938357.8628800227</v>
      </c>
      <c r="AF32" s="72">
        <f t="shared" si="110"/>
        <v>2938686.1249463004</v>
      </c>
      <c r="AG32" s="72">
        <f t="shared" si="110"/>
        <v>2939014.4236847563</v>
      </c>
      <c r="AH32" s="72">
        <f t="shared" si="110"/>
        <v>2939342.7590994881</v>
      </c>
      <c r="AI32" s="72">
        <f t="shared" si="110"/>
        <v>2939671.1311945925</v>
      </c>
      <c r="AJ32" s="72">
        <f t="shared" si="110"/>
        <v>2939999.539974167</v>
      </c>
      <c r="AK32" s="72">
        <f t="shared" si="110"/>
        <v>2940327.985442311</v>
      </c>
      <c r="AL32" s="72">
        <f t="shared" si="110"/>
        <v>2940656.4676031219</v>
      </c>
      <c r="AM32" s="72">
        <f t="shared" si="110"/>
        <v>2940984.9864606997</v>
      </c>
      <c r="AN32" s="72">
        <f t="shared" si="110"/>
        <v>2941313.5420191442</v>
      </c>
      <c r="AO32" s="72">
        <f t="shared" si="110"/>
        <v>2941642.1342825545</v>
      </c>
      <c r="AP32" s="72">
        <f t="shared" si="110"/>
        <v>2941970.7632550318</v>
      </c>
      <c r="AQ32" s="72">
        <f t="shared" si="110"/>
        <v>2942299.4289406766</v>
      </c>
      <c r="AR32" s="72">
        <f t="shared" si="110"/>
        <v>2942628.1313435915</v>
      </c>
      <c r="AS32" s="72">
        <f t="shared" si="110"/>
        <v>2942956.870467877</v>
      </c>
      <c r="AT32" s="72">
        <f t="shared" si="110"/>
        <v>2943285.6463176361</v>
      </c>
      <c r="AU32" s="72">
        <f t="shared" si="110"/>
        <v>2943614.4588969727</v>
      </c>
      <c r="AV32" s="72">
        <f t="shared" si="110"/>
        <v>2943943.3082099878</v>
      </c>
      <c r="AW32" s="72">
        <f t="shared" si="110"/>
        <v>2944272.1942607872</v>
      </c>
      <c r="AX32" s="72">
        <f t="shared" si="110"/>
        <v>2944601.1170534738</v>
      </c>
      <c r="AY32" s="72">
        <f t="shared" si="110"/>
        <v>2944930.0765921534</v>
      </c>
      <c r="AZ32" s="72">
        <f t="shared" si="110"/>
        <v>2945259.0728809303</v>
      </c>
      <c r="BA32" s="72">
        <f t="shared" si="110"/>
        <v>2945588.1059239097</v>
      </c>
      <c r="BB32" s="72">
        <f t="shared" si="110"/>
        <v>2945917.1757251984</v>
      </c>
      <c r="BC32" s="72">
        <f t="shared" si="110"/>
        <v>2946246.2822889024</v>
      </c>
      <c r="BD32" s="72">
        <f t="shared" si="110"/>
        <v>2946575.4256191296</v>
      </c>
      <c r="BE32" s="72">
        <f t="shared" si="110"/>
        <v>2946904.6057199868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2041</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2041</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2040</v>
      </c>
      <c r="C3" s="97">
        <v>2041</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'!X4</f>
        <v>280777.40116396366</v>
      </c>
      <c r="C4" s="12">
        <f>'Urb proj of all 25 ARs '!Y4</f>
        <v>282312.02590345399</v>
      </c>
      <c r="D4" s="100">
        <f>(C4-B4)/B4</f>
        <v>5.4656276934273952E-3</v>
      </c>
      <c r="E4" s="101">
        <f>((1+D4)^(1/52))-1</f>
        <v>1.0482752004570273E-4</v>
      </c>
      <c r="F4" s="69">
        <f>B4*(1+E4)</f>
        <v>280806.83436261257</v>
      </c>
      <c r="G4" s="69">
        <f>F4*(1+E4)</f>
        <v>280836.27064667072</v>
      </c>
      <c r="H4" s="69">
        <f>G4*(1+E4)</f>
        <v>280865.7100164615</v>
      </c>
      <c r="I4" s="69">
        <f>H4*(1+$E$4)</f>
        <v>280895.15247230837</v>
      </c>
      <c r="J4" s="69">
        <f>I4*(1+$E$4)</f>
        <v>280924.59801453492</v>
      </c>
      <c r="K4" s="69">
        <f t="shared" ref="K4:BE4" si="5">J4*(1+$E$4)</f>
        <v>280954.04664346459</v>
      </c>
      <c r="L4" s="69">
        <f t="shared" si="5"/>
        <v>280983.49835942104</v>
      </c>
      <c r="M4" s="69">
        <f t="shared" si="5"/>
        <v>281012.95316272782</v>
      </c>
      <c r="N4" s="69">
        <f t="shared" si="5"/>
        <v>281042.41105370858</v>
      </c>
      <c r="O4" s="69">
        <f t="shared" si="5"/>
        <v>281071.87203268701</v>
      </c>
      <c r="P4" s="69">
        <f t="shared" si="5"/>
        <v>281101.3360999868</v>
      </c>
      <c r="Q4" s="69">
        <f t="shared" si="5"/>
        <v>281130.80325593171</v>
      </c>
      <c r="R4" s="69">
        <f t="shared" si="5"/>
        <v>281160.27350084548</v>
      </c>
      <c r="S4" s="69">
        <f t="shared" si="5"/>
        <v>281189.74683505192</v>
      </c>
      <c r="T4" s="69">
        <f t="shared" si="5"/>
        <v>281219.2232588749</v>
      </c>
      <c r="U4" s="69">
        <f t="shared" si="5"/>
        <v>281248.70277263829</v>
      </c>
      <c r="V4" s="69">
        <f t="shared" si="5"/>
        <v>281278.18537666602</v>
      </c>
      <c r="W4" s="69">
        <f t="shared" si="5"/>
        <v>281307.67107128201</v>
      </c>
      <c r="X4" s="69">
        <f t="shared" si="5"/>
        <v>281337.15985681023</v>
      </c>
      <c r="Y4" s="69">
        <f t="shared" si="5"/>
        <v>281366.65173357475</v>
      </c>
      <c r="Z4" s="69">
        <f t="shared" si="5"/>
        <v>281396.14670189953</v>
      </c>
      <c r="AA4" s="69">
        <f t="shared" si="5"/>
        <v>281425.64476210868</v>
      </c>
      <c r="AB4" s="69">
        <f t="shared" si="5"/>
        <v>281455.14591452637</v>
      </c>
      <c r="AC4" s="69">
        <f t="shared" si="5"/>
        <v>281484.65015947667</v>
      </c>
      <c r="AD4" s="69">
        <f t="shared" si="5"/>
        <v>281514.15749728383</v>
      </c>
      <c r="AE4" s="69">
        <f t="shared" si="5"/>
        <v>281543.66792827204</v>
      </c>
      <c r="AF4" s="69">
        <f t="shared" si="5"/>
        <v>281573.18145276554</v>
      </c>
      <c r="AG4" s="69">
        <f t="shared" si="5"/>
        <v>281602.69807108858</v>
      </c>
      <c r="AH4" s="69">
        <f t="shared" si="5"/>
        <v>281632.21778356557</v>
      </c>
      <c r="AI4" s="69">
        <f t="shared" si="5"/>
        <v>281661.74059052079</v>
      </c>
      <c r="AJ4" s="69">
        <f t="shared" si="5"/>
        <v>281691.26649227866</v>
      </c>
      <c r="AK4" s="69">
        <f t="shared" si="5"/>
        <v>281720.7954891636</v>
      </c>
      <c r="AL4" s="69">
        <f t="shared" si="5"/>
        <v>281750.32758150005</v>
      </c>
      <c r="AM4" s="69">
        <f t="shared" si="5"/>
        <v>281779.86276961246</v>
      </c>
      <c r="AN4" s="69">
        <f t="shared" si="5"/>
        <v>281809.40105382539</v>
      </c>
      <c r="AO4" s="69">
        <f t="shared" si="5"/>
        <v>281838.94243446342</v>
      </c>
      <c r="AP4" s="69">
        <f t="shared" si="5"/>
        <v>281868.4869118511</v>
      </c>
      <c r="AQ4" s="69">
        <f t="shared" si="5"/>
        <v>281898.03448631312</v>
      </c>
      <c r="AR4" s="69">
        <f t="shared" si="5"/>
        <v>281927.5851581741</v>
      </c>
      <c r="AS4" s="69">
        <f t="shared" si="5"/>
        <v>281957.13892775873</v>
      </c>
      <c r="AT4" s="69">
        <f t="shared" si="5"/>
        <v>281986.69579539169</v>
      </c>
      <c r="AU4" s="69">
        <f t="shared" si="5"/>
        <v>282016.25576139783</v>
      </c>
      <c r="AV4" s="69">
        <f t="shared" si="5"/>
        <v>282045.81882610189</v>
      </c>
      <c r="AW4" s="69">
        <f t="shared" si="5"/>
        <v>282075.38498982869</v>
      </c>
      <c r="AX4" s="69">
        <f t="shared" si="5"/>
        <v>282104.95425290312</v>
      </c>
      <c r="AY4" s="69">
        <f t="shared" si="5"/>
        <v>282134.52661565004</v>
      </c>
      <c r="AZ4" s="69">
        <f t="shared" si="5"/>
        <v>282164.10207839444</v>
      </c>
      <c r="BA4" s="69">
        <f t="shared" si="5"/>
        <v>282193.68064146122</v>
      </c>
      <c r="BB4" s="69">
        <f t="shared" si="5"/>
        <v>282223.26230517542</v>
      </c>
      <c r="BC4" s="69">
        <f t="shared" si="5"/>
        <v>282252.84706986207</v>
      </c>
      <c r="BD4" s="69">
        <f t="shared" si="5"/>
        <v>282282.43493584625</v>
      </c>
      <c r="BE4" s="69">
        <f t="shared" si="5"/>
        <v>282312.02590345306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470798.09564647602</v>
      </c>
      <c r="DG4" s="108">
        <f t="shared" ref="DG4:DV5" si="6">G4*BG4</f>
        <v>470847.44824328495</v>
      </c>
      <c r="DH4" s="108">
        <f t="shared" si="6"/>
        <v>470896.80601360416</v>
      </c>
      <c r="DI4" s="108">
        <f t="shared" si="6"/>
        <v>470946.16895797593</v>
      </c>
      <c r="DJ4" s="108">
        <f t="shared" si="6"/>
        <v>539785.07590103208</v>
      </c>
      <c r="DK4" s="108">
        <f t="shared" si="6"/>
        <v>539841.66023189644</v>
      </c>
      <c r="DL4" s="108">
        <f t="shared" si="6"/>
        <v>539898.25049435592</v>
      </c>
      <c r="DM4" s="108">
        <f t="shared" si="6"/>
        <v>539954.84668903227</v>
      </c>
      <c r="DN4" s="108">
        <f t="shared" si="6"/>
        <v>479544.57327360765</v>
      </c>
      <c r="DO4" s="108">
        <f t="shared" si="6"/>
        <v>479594.84274197533</v>
      </c>
      <c r="DP4" s="108">
        <f t="shared" si="6"/>
        <v>479645.11747996666</v>
      </c>
      <c r="DQ4" s="108">
        <f t="shared" si="6"/>
        <v>479695.39748813416</v>
      </c>
      <c r="DR4" s="108">
        <f t="shared" si="6"/>
        <v>479745.68276703014</v>
      </c>
      <c r="DS4" s="108">
        <f t="shared" si="6"/>
        <v>495726.22994965134</v>
      </c>
      <c r="DT4" s="108">
        <f t="shared" si="6"/>
        <v>495778.19570095855</v>
      </c>
      <c r="DU4" s="108">
        <f t="shared" si="6"/>
        <v>495830.16689970659</v>
      </c>
      <c r="DV4" s="108">
        <f t="shared" si="6"/>
        <v>495882.14354646648</v>
      </c>
      <c r="DW4" s="108">
        <f t="shared" ref="DW4:EL5" si="7">W4*BW4</f>
        <v>500632.36924961425</v>
      </c>
      <c r="DX4" s="108">
        <f t="shared" si="7"/>
        <v>500684.84929933725</v>
      </c>
      <c r="DY4" s="108">
        <f t="shared" si="7"/>
        <v>500737.33485041378</v>
      </c>
      <c r="DZ4" s="108">
        <f t="shared" si="7"/>
        <v>500789.82590342045</v>
      </c>
      <c r="EA4" s="108">
        <f t="shared" si="7"/>
        <v>514949.73276464286</v>
      </c>
      <c r="EB4" s="108">
        <f t="shared" si="7"/>
        <v>515003.71366807679</v>
      </c>
      <c r="EC4" s="108">
        <f t="shared" si="7"/>
        <v>515057.70023019495</v>
      </c>
      <c r="ED4" s="108">
        <f t="shared" si="7"/>
        <v>515111.6924515905</v>
      </c>
      <c r="EE4" s="108">
        <f t="shared" si="7"/>
        <v>515165.69033285679</v>
      </c>
      <c r="EF4" s="108">
        <f t="shared" si="7"/>
        <v>517800.41094442311</v>
      </c>
      <c r="EG4" s="108">
        <f t="shared" si="7"/>
        <v>517854.690677381</v>
      </c>
      <c r="EH4" s="108">
        <f t="shared" si="7"/>
        <v>517908.97610034875</v>
      </c>
      <c r="EI4" s="108">
        <f t="shared" si="7"/>
        <v>517963.26721392275</v>
      </c>
      <c r="EJ4" s="108">
        <f t="shared" si="7"/>
        <v>541551.04599771451</v>
      </c>
      <c r="EK4" s="108">
        <f t="shared" si="7"/>
        <v>541607.81545084459</v>
      </c>
      <c r="EL4" s="108">
        <f t="shared" si="7"/>
        <v>541664.59085497574</v>
      </c>
      <c r="EM4" s="108">
        <f t="shared" ref="EM4:FB5" si="8">AM4*CM4</f>
        <v>541721.37221073161</v>
      </c>
      <c r="EN4" s="108">
        <f t="shared" si="8"/>
        <v>584054.29603377415</v>
      </c>
      <c r="EO4" s="108">
        <f t="shared" si="8"/>
        <v>584115.52099719935</v>
      </c>
      <c r="EP4" s="108">
        <f t="shared" si="8"/>
        <v>584176.75237868563</v>
      </c>
      <c r="EQ4" s="108">
        <f t="shared" si="8"/>
        <v>584237.99017890589</v>
      </c>
      <c r="ER4" s="108">
        <f t="shared" si="8"/>
        <v>584299.23439853289</v>
      </c>
      <c r="ES4" s="108">
        <f t="shared" si="8"/>
        <v>556887.59369364113</v>
      </c>
      <c r="ET4" s="108">
        <f t="shared" si="8"/>
        <v>556945.9708390322</v>
      </c>
      <c r="EU4" s="108">
        <f t="shared" si="8"/>
        <v>557004.35410395474</v>
      </c>
      <c r="EV4" s="108">
        <f t="shared" si="8"/>
        <v>557062.74348905019</v>
      </c>
      <c r="EW4" s="108">
        <f t="shared" si="8"/>
        <v>551243.11073574086</v>
      </c>
      <c r="EX4" s="108">
        <f t="shared" si="8"/>
        <v>551300.89618398156</v>
      </c>
      <c r="EY4" s="108">
        <f t="shared" si="8"/>
        <v>551358.68768972752</v>
      </c>
      <c r="EZ4" s="108">
        <f t="shared" si="8"/>
        <v>551416.48525361368</v>
      </c>
      <c r="FA4" s="108">
        <f t="shared" si="8"/>
        <v>482888.61138951214</v>
      </c>
      <c r="FB4" s="108">
        <f t="shared" si="8"/>
        <v>482939.23140510236</v>
      </c>
      <c r="FC4" s="108">
        <f t="shared" ref="FC4:FE5" si="9">BC4*DC4</f>
        <v>482989.85672706331</v>
      </c>
      <c r="FD4" s="108">
        <f t="shared" si="9"/>
        <v>483040.48735595128</v>
      </c>
      <c r="FE4" s="108">
        <f t="shared" si="9"/>
        <v>483091.1232923225</v>
      </c>
    </row>
    <row r="5" spans="1:161" ht="15.75" x14ac:dyDescent="0.25">
      <c r="A5" s="47" t="s">
        <v>169</v>
      </c>
      <c r="B5" s="12">
        <f>'Urb proj of all 25 ARs '!X5</f>
        <v>40927.225832881253</v>
      </c>
      <c r="C5" s="12">
        <f>'Urb proj of all 25 ARs '!Y5</f>
        <v>41150.918811808609</v>
      </c>
      <c r="D5" s="100">
        <f t="shared" ref="D5:D28" si="10">(C5-B5)/B5</f>
        <v>5.4656276934274793E-3</v>
      </c>
      <c r="E5" s="101">
        <f t="shared" ref="E5:E28" si="11">((1+D5)^(1/52))-1</f>
        <v>1.0482752004570273E-4</v>
      </c>
      <c r="F5" s="69">
        <f t="shared" ref="F5:F28" si="12">B5*(1+E5)</f>
        <v>40931.516132467666</v>
      </c>
      <c r="G5" s="69">
        <f t="shared" ref="G5:G28" si="13">F5*(1+E5)</f>
        <v>40935.806881795543</v>
      </c>
      <c r="H5" s="69">
        <f>G5*(1+$E$5)</f>
        <v>40940.09808091203</v>
      </c>
      <c r="I5" s="69">
        <f t="shared" ref="I5:BE5" si="14">H5*(1+$E$5)</f>
        <v>40944.389729864277</v>
      </c>
      <c r="J5" s="69">
        <f t="shared" si="14"/>
        <v>40948.681828699446</v>
      </c>
      <c r="K5" s="69">
        <f t="shared" si="14"/>
        <v>40952.974377464692</v>
      </c>
      <c r="L5" s="69">
        <f t="shared" si="14"/>
        <v>40957.267376207179</v>
      </c>
      <c r="M5" s="69">
        <f t="shared" si="14"/>
        <v>40961.560824974076</v>
      </c>
      <c r="N5" s="69">
        <f t="shared" si="14"/>
        <v>40965.854723812561</v>
      </c>
      <c r="O5" s="69">
        <f t="shared" si="14"/>
        <v>40970.149072769811</v>
      </c>
      <c r="P5" s="69">
        <f t="shared" si="14"/>
        <v>40974.443871893011</v>
      </c>
      <c r="Q5" s="69">
        <f t="shared" si="14"/>
        <v>40978.739121229351</v>
      </c>
      <c r="R5" s="69">
        <f t="shared" si="14"/>
        <v>40983.034820826033</v>
      </c>
      <c r="S5" s="69">
        <f t="shared" si="14"/>
        <v>40987.330970730247</v>
      </c>
      <c r="T5" s="69">
        <f t="shared" si="14"/>
        <v>40991.6275709892</v>
      </c>
      <c r="U5" s="69">
        <f t="shared" si="14"/>
        <v>40995.924621650105</v>
      </c>
      <c r="V5" s="69">
        <f t="shared" si="14"/>
        <v>41000.222122760177</v>
      </c>
      <c r="W5" s="69">
        <f t="shared" si="14"/>
        <v>41004.520074366628</v>
      </c>
      <c r="X5" s="69">
        <f t="shared" si="14"/>
        <v>41008.818476516688</v>
      </c>
      <c r="Y5" s="69">
        <f t="shared" si="14"/>
        <v>41013.117329257584</v>
      </c>
      <c r="Z5" s="69">
        <f t="shared" si="14"/>
        <v>41017.416632636552</v>
      </c>
      <c r="AA5" s="69">
        <f t="shared" si="14"/>
        <v>41021.716386700835</v>
      </c>
      <c r="AB5" s="69">
        <f t="shared" si="14"/>
        <v>41026.016591497668</v>
      </c>
      <c r="AC5" s="69">
        <f t="shared" si="14"/>
        <v>41030.317247074308</v>
      </c>
      <c r="AD5" s="69">
        <f t="shared" si="14"/>
        <v>41034.618353478007</v>
      </c>
      <c r="AE5" s="69">
        <f t="shared" si="14"/>
        <v>41038.919910756027</v>
      </c>
      <c r="AF5" s="69">
        <f t="shared" si="14"/>
        <v>41043.221918955627</v>
      </c>
      <c r="AG5" s="69">
        <f t="shared" si="14"/>
        <v>41047.524378124079</v>
      </c>
      <c r="AH5" s="69">
        <f t="shared" si="14"/>
        <v>41051.827288308654</v>
      </c>
      <c r="AI5" s="69">
        <f t="shared" si="14"/>
        <v>41056.130649556631</v>
      </c>
      <c r="AJ5" s="69">
        <f t="shared" si="14"/>
        <v>41060.434461915298</v>
      </c>
      <c r="AK5" s="69">
        <f t="shared" si="14"/>
        <v>41064.73872543194</v>
      </c>
      <c r="AL5" s="69">
        <f t="shared" si="14"/>
        <v>41069.043440153851</v>
      </c>
      <c r="AM5" s="69">
        <f t="shared" si="14"/>
        <v>41073.348606128333</v>
      </c>
      <c r="AN5" s="69">
        <f t="shared" si="14"/>
        <v>41077.654223402686</v>
      </c>
      <c r="AO5" s="69">
        <f t="shared" si="14"/>
        <v>41081.960292024218</v>
      </c>
      <c r="AP5" s="69">
        <f t="shared" si="14"/>
        <v>41086.266812040245</v>
      </c>
      <c r="AQ5" s="69">
        <f t="shared" si="14"/>
        <v>41090.57378349809</v>
      </c>
      <c r="AR5" s="69">
        <f t="shared" si="14"/>
        <v>41094.881206445069</v>
      </c>
      <c r="AS5" s="69">
        <f t="shared" si="14"/>
        <v>41099.189080928511</v>
      </c>
      <c r="AT5" s="69">
        <f t="shared" si="14"/>
        <v>41103.497406995753</v>
      </c>
      <c r="AU5" s="69">
        <f t="shared" si="14"/>
        <v>41107.806184694135</v>
      </c>
      <c r="AV5" s="69">
        <f t="shared" si="14"/>
        <v>41112.115414070999</v>
      </c>
      <c r="AW5" s="69">
        <f t="shared" si="14"/>
        <v>41116.42509517369</v>
      </c>
      <c r="AX5" s="69">
        <f t="shared" si="14"/>
        <v>41120.735228049562</v>
      </c>
      <c r="AY5" s="69">
        <f t="shared" si="14"/>
        <v>41125.045812745971</v>
      </c>
      <c r="AZ5" s="69">
        <f t="shared" si="14"/>
        <v>41129.356849310287</v>
      </c>
      <c r="BA5" s="69">
        <f t="shared" si="14"/>
        <v>41133.668337789873</v>
      </c>
      <c r="BB5" s="69">
        <f t="shared" si="14"/>
        <v>41137.980278232106</v>
      </c>
      <c r="BC5" s="69">
        <f t="shared" si="14"/>
        <v>41142.292670684365</v>
      </c>
      <c r="BD5" s="69">
        <f t="shared" si="14"/>
        <v>41146.605515194024</v>
      </c>
      <c r="BE5" s="69">
        <f t="shared" si="14"/>
        <v>41150.918811808478</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46853.83532211963</v>
      </c>
      <c r="DG5" s="108">
        <f t="shared" si="6"/>
        <v>46858.746893481082</v>
      </c>
      <c r="DH5" s="108">
        <f t="shared" si="6"/>
        <v>46863.658979710373</v>
      </c>
      <c r="DI5" s="108">
        <f t="shared" si="6"/>
        <v>46868.571580861477</v>
      </c>
      <c r="DJ5" s="108">
        <f t="shared" si="6"/>
        <v>49089.671021926501</v>
      </c>
      <c r="DK5" s="108">
        <f t="shared" si="6"/>
        <v>49094.816970399595</v>
      </c>
      <c r="DL5" s="108">
        <f t="shared" si="6"/>
        <v>49099.963458309699</v>
      </c>
      <c r="DM5" s="108">
        <f t="shared" si="6"/>
        <v>49105.110485713376</v>
      </c>
      <c r="DN5" s="108">
        <f t="shared" si="6"/>
        <v>45163.492148349855</v>
      </c>
      <c r="DO5" s="108">
        <f t="shared" si="6"/>
        <v>45168.226525228369</v>
      </c>
      <c r="DP5" s="108">
        <f t="shared" si="6"/>
        <v>45172.961398399872</v>
      </c>
      <c r="DQ5" s="108">
        <f t="shared" si="6"/>
        <v>45177.696767916386</v>
      </c>
      <c r="DR5" s="108">
        <f t="shared" si="6"/>
        <v>45182.432633829943</v>
      </c>
      <c r="DS5" s="108">
        <f t="shared" si="6"/>
        <v>47434.568965304723</v>
      </c>
      <c r="DT5" s="108">
        <f t="shared" si="6"/>
        <v>47439.541413533785</v>
      </c>
      <c r="DU5" s="108">
        <f t="shared" si="6"/>
        <v>47444.514383012276</v>
      </c>
      <c r="DV5" s="108">
        <f t="shared" si="6"/>
        <v>47449.487873794824</v>
      </c>
      <c r="DW5" s="108">
        <f t="shared" si="7"/>
        <v>46588.453412396848</v>
      </c>
      <c r="DX5" s="108">
        <f t="shared" si="7"/>
        <v>46593.337164430835</v>
      </c>
      <c r="DY5" s="108">
        <f t="shared" si="7"/>
        <v>46598.221428416437</v>
      </c>
      <c r="DZ5" s="108">
        <f t="shared" si="7"/>
        <v>46603.106204407311</v>
      </c>
      <c r="EA5" s="108">
        <f t="shared" si="7"/>
        <v>48423.557336391066</v>
      </c>
      <c r="EB5" s="108">
        <f t="shared" si="7"/>
        <v>48428.633457818425</v>
      </c>
      <c r="EC5" s="108">
        <f t="shared" si="7"/>
        <v>48433.710111363012</v>
      </c>
      <c r="ED5" s="108">
        <f t="shared" si="7"/>
        <v>48438.787297080598</v>
      </c>
      <c r="EE5" s="108">
        <f t="shared" si="7"/>
        <v>48443.865015026975</v>
      </c>
      <c r="EF5" s="108">
        <f t="shared" si="7"/>
        <v>53066.339641492646</v>
      </c>
      <c r="EG5" s="108">
        <f t="shared" si="7"/>
        <v>53071.902454275165</v>
      </c>
      <c r="EH5" s="108">
        <f t="shared" si="7"/>
        <v>53077.465850193556</v>
      </c>
      <c r="EI5" s="108">
        <f t="shared" si="7"/>
        <v>53083.029829308944</v>
      </c>
      <c r="EJ5" s="108">
        <f t="shared" si="7"/>
        <v>49685.20129197905</v>
      </c>
      <c r="EK5" s="108">
        <f t="shared" si="7"/>
        <v>49690.409668413457</v>
      </c>
      <c r="EL5" s="108">
        <f t="shared" si="7"/>
        <v>49695.61859082905</v>
      </c>
      <c r="EM5" s="108">
        <f t="shared" si="8"/>
        <v>49700.828059283063</v>
      </c>
      <c r="EN5" s="108">
        <f t="shared" si="8"/>
        <v>54802.734790583891</v>
      </c>
      <c r="EO5" s="108">
        <f t="shared" si="8"/>
        <v>54808.479625363711</v>
      </c>
      <c r="EP5" s="108">
        <f t="shared" si="8"/>
        <v>54814.22506236031</v>
      </c>
      <c r="EQ5" s="108">
        <f t="shared" si="8"/>
        <v>54819.971101636831</v>
      </c>
      <c r="ER5" s="108">
        <f t="shared" si="8"/>
        <v>54825.717743256391</v>
      </c>
      <c r="ES5" s="108">
        <f t="shared" si="8"/>
        <v>50814.991076568331</v>
      </c>
      <c r="ET5" s="108">
        <f t="shared" si="8"/>
        <v>50820.317886064033</v>
      </c>
      <c r="EU5" s="108">
        <f t="shared" si="8"/>
        <v>50825.645253955961</v>
      </c>
      <c r="EV5" s="108">
        <f t="shared" si="8"/>
        <v>50830.973180302659</v>
      </c>
      <c r="EW5" s="108">
        <f t="shared" si="8"/>
        <v>50382.873896950754</v>
      </c>
      <c r="EX5" s="108">
        <f t="shared" si="8"/>
        <v>50388.155408674145</v>
      </c>
      <c r="EY5" s="108">
        <f t="shared" si="8"/>
        <v>50393.437474045313</v>
      </c>
      <c r="EZ5" s="108">
        <f t="shared" si="8"/>
        <v>50398.720093122291</v>
      </c>
      <c r="FA5" s="108">
        <f t="shared" si="8"/>
        <v>45076.740832798714</v>
      </c>
      <c r="FB5" s="108">
        <f t="shared" si="8"/>
        <v>45081.466115751959</v>
      </c>
      <c r="FC5" s="108">
        <f t="shared" si="9"/>
        <v>45086.191894044903</v>
      </c>
      <c r="FD5" s="108">
        <f t="shared" si="9"/>
        <v>45090.918167729455</v>
      </c>
      <c r="FE5" s="108">
        <f t="shared" si="9"/>
        <v>45095.644936857563</v>
      </c>
    </row>
    <row r="6" spans="1:161" ht="15.75" x14ac:dyDescent="0.25">
      <c r="A6" s="47" t="s">
        <v>171</v>
      </c>
      <c r="B6" s="12">
        <f>'Urb proj of all 25 ARs '!X6</f>
        <v>68537.071559554213</v>
      </c>
      <c r="C6" s="12">
        <f>'Urb proj of all 25 ARs '!Y6</f>
        <v>68911.669675896526</v>
      </c>
      <c r="D6" s="100">
        <f t="shared" si="10"/>
        <v>5.4656276934273718E-3</v>
      </c>
      <c r="E6" s="101">
        <f t="shared" si="11"/>
        <v>1.0482752004570273E-4</v>
      </c>
      <c r="F6" s="69">
        <f t="shared" si="12"/>
        <v>68544.256130797003</v>
      </c>
      <c r="G6" s="69">
        <f t="shared" ref="G6:G15" si="16">F6*(1+E6)</f>
        <v>68551.441455180568</v>
      </c>
      <c r="H6" s="69">
        <f t="shared" ref="H6:AM6" si="17">G6*(1+$E$6)</f>
        <v>68558.627532783867</v>
      </c>
      <c r="I6" s="69">
        <f t="shared" si="17"/>
        <v>68565.814363685859</v>
      </c>
      <c r="J6" s="69">
        <f t="shared" si="17"/>
        <v>68573.001947965517</v>
      </c>
      <c r="K6" s="69">
        <f t="shared" si="17"/>
        <v>68580.190285701814</v>
      </c>
      <c r="L6" s="69">
        <f t="shared" si="17"/>
        <v>68587.379376973724</v>
      </c>
      <c r="M6" s="69">
        <f t="shared" si="17"/>
        <v>68594.569221860249</v>
      </c>
      <c r="N6" s="69">
        <f t="shared" si="17"/>
        <v>68601.759820440377</v>
      </c>
      <c r="O6" s="69">
        <f t="shared" si="17"/>
        <v>68608.951172793124</v>
      </c>
      <c r="P6" s="69">
        <f t="shared" si="17"/>
        <v>68616.143278997508</v>
      </c>
      <c r="Q6" s="69">
        <f t="shared" si="17"/>
        <v>68623.336139132545</v>
      </c>
      <c r="R6" s="69">
        <f t="shared" si="17"/>
        <v>68630.529753277267</v>
      </c>
      <c r="S6" s="69">
        <f t="shared" si="17"/>
        <v>68637.724121510721</v>
      </c>
      <c r="T6" s="69">
        <f t="shared" si="17"/>
        <v>68644.919243911965</v>
      </c>
      <c r="U6" s="69">
        <f t="shared" si="17"/>
        <v>68652.115120560047</v>
      </c>
      <c r="V6" s="69">
        <f t="shared" si="17"/>
        <v>68659.311751534027</v>
      </c>
      <c r="W6" s="69">
        <f t="shared" si="17"/>
        <v>68666.50913691298</v>
      </c>
      <c r="X6" s="69">
        <f t="shared" si="17"/>
        <v>68673.707276775996</v>
      </c>
      <c r="Y6" s="69">
        <f t="shared" si="17"/>
        <v>68680.906171202165</v>
      </c>
      <c r="Z6" s="69">
        <f t="shared" si="17"/>
        <v>68688.10582027059</v>
      </c>
      <c r="AA6" s="69">
        <f t="shared" si="17"/>
        <v>68695.306224060361</v>
      </c>
      <c r="AB6" s="69">
        <f t="shared" si="17"/>
        <v>68702.507382650612</v>
      </c>
      <c r="AC6" s="69">
        <f t="shared" si="17"/>
        <v>68709.709296120462</v>
      </c>
      <c r="AD6" s="69">
        <f t="shared" si="17"/>
        <v>68716.911964549028</v>
      </c>
      <c r="AE6" s="69">
        <f t="shared" si="17"/>
        <v>68724.115388015474</v>
      </c>
      <c r="AF6" s="69">
        <f t="shared" si="17"/>
        <v>68731.319566598933</v>
      </c>
      <c r="AG6" s="69">
        <f t="shared" si="17"/>
        <v>68738.524500378568</v>
      </c>
      <c r="AH6" s="69">
        <f t="shared" si="17"/>
        <v>68745.73018943354</v>
      </c>
      <c r="AI6" s="69">
        <f t="shared" si="17"/>
        <v>68752.936633843026</v>
      </c>
      <c r="AJ6" s="69">
        <f t="shared" si="17"/>
        <v>68760.143833686205</v>
      </c>
      <c r="AK6" s="69">
        <f t="shared" si="17"/>
        <v>68767.351789042281</v>
      </c>
      <c r="AL6" s="69">
        <f t="shared" si="17"/>
        <v>68774.560499990432</v>
      </c>
      <c r="AM6" s="69">
        <f t="shared" si="17"/>
        <v>68781.769966609878</v>
      </c>
      <c r="AN6" s="69">
        <f t="shared" ref="AN6:BE6" si="18">AM6*(1+$E$6)</f>
        <v>68788.980188979825</v>
      </c>
      <c r="AO6" s="69">
        <f t="shared" si="18"/>
        <v>68796.19116717951</v>
      </c>
      <c r="AP6" s="69">
        <f t="shared" si="18"/>
        <v>68803.402901288151</v>
      </c>
      <c r="AQ6" s="69">
        <f t="shared" si="18"/>
        <v>68810.615391384999</v>
      </c>
      <c r="AR6" s="69">
        <f t="shared" si="18"/>
        <v>68817.82863754929</v>
      </c>
      <c r="AS6" s="69">
        <f t="shared" si="18"/>
        <v>68825.042639860301</v>
      </c>
      <c r="AT6" s="69">
        <f t="shared" si="18"/>
        <v>68832.257398397283</v>
      </c>
      <c r="AU6" s="69">
        <f t="shared" si="18"/>
        <v>68839.4729132395</v>
      </c>
      <c r="AV6" s="69">
        <f t="shared" si="18"/>
        <v>68846.689184466246</v>
      </c>
      <c r="AW6" s="69">
        <f t="shared" si="18"/>
        <v>68853.906212156813</v>
      </c>
      <c r="AX6" s="69">
        <f t="shared" si="18"/>
        <v>68861.123996390495</v>
      </c>
      <c r="AY6" s="69">
        <f t="shared" si="18"/>
        <v>68868.342537246601</v>
      </c>
      <c r="AZ6" s="69">
        <f t="shared" si="18"/>
        <v>68875.561834804437</v>
      </c>
      <c r="BA6" s="69">
        <f t="shared" si="18"/>
        <v>68882.781889143327</v>
      </c>
      <c r="BB6" s="69">
        <f t="shared" si="18"/>
        <v>68890.002700342622</v>
      </c>
      <c r="BC6" s="69">
        <f t="shared" si="18"/>
        <v>68897.224268481645</v>
      </c>
      <c r="BD6" s="69">
        <f t="shared" si="18"/>
        <v>68904.446593639746</v>
      </c>
      <c r="BE6" s="69">
        <f t="shared" si="18"/>
        <v>68911.669675896279</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78298.347204011909</v>
      </c>
      <c r="DG6" s="108">
        <f t="shared" ref="DG6:DG15" si="20">G6*BG6</f>
        <v>78306.55502557299</v>
      </c>
      <c r="DH6" s="108">
        <f t="shared" ref="DH6:DH15" si="21">H6*BH6</f>
        <v>78314.763707539634</v>
      </c>
      <c r="DI6" s="108">
        <f t="shared" ref="DI6:DI15" si="22">I6*BI6</f>
        <v>78322.973250002047</v>
      </c>
      <c r="DJ6" s="108">
        <f t="shared" ref="DJ6:DJ15" si="23">J6*BJ6</f>
        <v>86812.556005328923</v>
      </c>
      <c r="DK6" s="108">
        <f t="shared" ref="DK6:DK15" si="24">K6*BK6</f>
        <v>86821.656350283796</v>
      </c>
      <c r="DL6" s="108">
        <f t="shared" ref="DL6:DL15" si="25">L6*BL6</f>
        <v>86830.757649205247</v>
      </c>
      <c r="DM6" s="108">
        <f t="shared" ref="DM6:DM15" si="26">M6*BM6</f>
        <v>86839.859902193304</v>
      </c>
      <c r="DN6" s="108">
        <f t="shared" ref="DN6:DN15" si="27">N6*BN6</f>
        <v>78889.714288980773</v>
      </c>
      <c r="DO6" s="108">
        <f t="shared" ref="DO6:DO15" si="28">O6*BO6</f>
        <v>78897.984102086804</v>
      </c>
      <c r="DP6" s="108">
        <f t="shared" ref="DP6:DP15" si="29">P6*BP6</f>
        <v>78906.254782096832</v>
      </c>
      <c r="DQ6" s="108">
        <f t="shared" ref="DQ6:DQ15" si="30">Q6*BQ6</f>
        <v>78914.526329101733</v>
      </c>
      <c r="DR6" s="108">
        <f t="shared" ref="DR6:DR15" si="31">R6*BR6</f>
        <v>78922.798743192383</v>
      </c>
      <c r="DS6" s="108">
        <f t="shared" ref="DS6:DS15" si="32">S6*BS6</f>
        <v>81824.221437824744</v>
      </c>
      <c r="DT6" s="108">
        <f t="shared" ref="DT6:DT15" si="33">T6*BT6</f>
        <v>81832.798868037746</v>
      </c>
      <c r="DU6" s="108">
        <f t="shared" ref="DU6:DU15" si="34">U6*BU6</f>
        <v>81841.377197401482</v>
      </c>
      <c r="DV6" s="108">
        <f t="shared" ref="DV6:DV15" si="35">V6*BV6</f>
        <v>81849.95642601022</v>
      </c>
      <c r="DW6" s="108">
        <f t="shared" ref="DW6:DW15" si="36">W6*BW6</f>
        <v>82104.522037915536</v>
      </c>
      <c r="DX6" s="108">
        <f t="shared" ref="DX6:DX15" si="37">X6*BX6</f>
        <v>82113.128851345304</v>
      </c>
      <c r="DY6" s="108">
        <f t="shared" ref="DY6:DY15" si="38">Y6*BY6</f>
        <v>82121.736567005981</v>
      </c>
      <c r="DZ6" s="108">
        <f t="shared" ref="DZ6:DZ15" si="39">Z6*BZ6</f>
        <v>82130.345184992155</v>
      </c>
      <c r="EA6" s="108">
        <f t="shared" ref="EA6:EA15" si="40">AA6*CA6</f>
        <v>83489.439452158549</v>
      </c>
      <c r="EB6" s="108">
        <f t="shared" ref="EB6:EB15" si="41">AB6*CB6</f>
        <v>83498.191443046322</v>
      </c>
      <c r="EC6" s="108">
        <f t="shared" ref="EC6:EC15" si="42">AC6*CC6</f>
        <v>83506.944351383601</v>
      </c>
      <c r="ED6" s="108">
        <f t="shared" ref="ED6:ED15" si="43">AD6*CD6</f>
        <v>83515.698177266546</v>
      </c>
      <c r="EE6" s="108">
        <f t="shared" ref="EE6:EE15" si="44">AE6*CE6</f>
        <v>83524.452920791358</v>
      </c>
      <c r="EF6" s="108">
        <f t="shared" ref="EF6:EF15" si="45">AF6*CF6</f>
        <v>89744.137773390175</v>
      </c>
      <c r="EG6" s="108">
        <f t="shared" ref="EG6:EG15" si="46">AG6*CG6</f>
        <v>89753.545428791607</v>
      </c>
      <c r="EH6" s="108">
        <f t="shared" ref="EH6:EH15" si="47">AH6*CH6</f>
        <v>89762.95407037421</v>
      </c>
      <c r="EI6" s="108">
        <f t="shared" ref="EI6:EI15" si="48">AI6*CI6</f>
        <v>89772.363698241374</v>
      </c>
      <c r="EJ6" s="108">
        <f t="shared" ref="EJ6:EJ15" si="49">AJ6*CJ6</f>
        <v>86347.229663734048</v>
      </c>
      <c r="EK6" s="108">
        <f t="shared" ref="EK6:EK15" si="50">AK6*CK6</f>
        <v>86356.281229682514</v>
      </c>
      <c r="EL6" s="108">
        <f t="shared" ref="EL6:EL15" si="51">AL6*CL6</f>
        <v>86365.333744484189</v>
      </c>
      <c r="EM6" s="108">
        <f t="shared" ref="EM6:EM15" si="52">AM6*CM6</f>
        <v>86374.38720823855</v>
      </c>
      <c r="EN6" s="108">
        <f t="shared" ref="EN6:EN15" si="53">AN6*CN6</f>
        <v>97059.560110417107</v>
      </c>
      <c r="EO6" s="108">
        <f t="shared" ref="EO6:EO15" si="54">AO6*CO6</f>
        <v>97069.734623400203</v>
      </c>
      <c r="EP6" s="108">
        <f t="shared" ref="EP6:EP15" si="55">AP6*CP6</f>
        <v>97079.910202952262</v>
      </c>
      <c r="EQ6" s="108">
        <f t="shared" ref="EQ6:EQ15" si="56">AQ6*CQ6</f>
        <v>97090.0868491851</v>
      </c>
      <c r="ER6" s="108">
        <f t="shared" ref="ER6:ER15" si="57">AR6*CR6</f>
        <v>97100.264562210505</v>
      </c>
      <c r="ES6" s="108">
        <f t="shared" ref="ES6:ES15" si="58">AS6*CS6</f>
        <v>88859.98034209288</v>
      </c>
      <c r="ET6" s="108">
        <f t="shared" ref="ET6:ET15" si="59">AT6*CT6</f>
        <v>88869.295313463459</v>
      </c>
      <c r="EU6" s="108">
        <f t="shared" ref="EU6:EU15" si="60">AU6*CU6</f>
        <v>88878.611261299375</v>
      </c>
      <c r="EV6" s="108">
        <f t="shared" ref="EV6:EV15" si="61">AV6*CV6</f>
        <v>88887.928185703</v>
      </c>
      <c r="EW6" s="108">
        <f t="shared" ref="EW6:EW15" si="62">AW6*CW6</f>
        <v>85665.240039226512</v>
      </c>
      <c r="EX6" s="108">
        <f t="shared" ref="EX6:EX15" si="63">AX6*CX6</f>
        <v>85674.220113893956</v>
      </c>
      <c r="EY6" s="108">
        <f t="shared" ref="EY6:EY15" si="64">AY6*CY6</f>
        <v>85683.201129920344</v>
      </c>
      <c r="EZ6" s="108">
        <f t="shared" ref="EZ6:EZ15" si="65">AZ6*CZ6</f>
        <v>85692.183087404366</v>
      </c>
      <c r="FA6" s="108">
        <f t="shared" ref="FA6:FA15" si="66">BA6*DA6</f>
        <v>79615.701155800794</v>
      </c>
      <c r="FB6" s="108">
        <f t="shared" ref="FB6:FB15" si="67">BB6*DB6</f>
        <v>79624.047072309666</v>
      </c>
      <c r="FC6" s="108">
        <f t="shared" ref="FC6:FC15" si="68">BC6*DC6</f>
        <v>79632.393863700272</v>
      </c>
      <c r="FD6" s="108">
        <f t="shared" ref="FD6:FD15" si="69">BD6*DD6</f>
        <v>79640.741530064304</v>
      </c>
      <c r="FE6" s="108">
        <f t="shared" ref="FE6:FE15" si="70">BE6*DE6</f>
        <v>79649.090071493512</v>
      </c>
    </row>
    <row r="7" spans="1:161" ht="15.75" x14ac:dyDescent="0.25">
      <c r="A7" s="87" t="s">
        <v>172</v>
      </c>
      <c r="B7" s="12">
        <f>'Urb proj of all 25 ARs '!X7</f>
        <v>39121.699368062909</v>
      </c>
      <c r="C7" s="12">
        <f>'Urb proj of all 25 ARs '!Y7</f>
        <v>39335.524011542933</v>
      </c>
      <c r="D7" s="100">
        <f t="shared" si="10"/>
        <v>5.4656276934273518E-3</v>
      </c>
      <c r="E7" s="101">
        <f t="shared" si="11"/>
        <v>1.0482752004570273E-4</v>
      </c>
      <c r="F7" s="69">
        <f t="shared" si="12"/>
        <v>39125.800398787636</v>
      </c>
      <c r="G7" s="69">
        <f t="shared" si="16"/>
        <v>39129.901859413243</v>
      </c>
      <c r="H7" s="69">
        <f t="shared" ref="H7:AM7" si="71">G7*(1+$E$7)</f>
        <v>39134.003749984797</v>
      </c>
      <c r="I7" s="69">
        <f t="shared" si="71"/>
        <v>39138.106070547365</v>
      </c>
      <c r="J7" s="69">
        <f t="shared" si="71"/>
        <v>39142.208821146029</v>
      </c>
      <c r="K7" s="69">
        <f t="shared" si="71"/>
        <v>39146.312001825863</v>
      </c>
      <c r="L7" s="69">
        <f t="shared" si="71"/>
        <v>39150.41561263195</v>
      </c>
      <c r="M7" s="69">
        <f t="shared" si="71"/>
        <v>39154.519653609379</v>
      </c>
      <c r="N7" s="69">
        <f t="shared" si="71"/>
        <v>39158.624124803246</v>
      </c>
      <c r="O7" s="69">
        <f t="shared" si="71"/>
        <v>39162.729026258654</v>
      </c>
      <c r="P7" s="69">
        <f t="shared" si="71"/>
        <v>39166.8343580207</v>
      </c>
      <c r="Q7" s="69">
        <f t="shared" si="71"/>
        <v>39170.940120134495</v>
      </c>
      <c r="R7" s="69">
        <f t="shared" si="71"/>
        <v>39175.04631264515</v>
      </c>
      <c r="S7" s="69">
        <f t="shared" si="71"/>
        <v>39179.152935597784</v>
      </c>
      <c r="T7" s="69">
        <f t="shared" si="71"/>
        <v>39183.259989037513</v>
      </c>
      <c r="U7" s="69">
        <f t="shared" si="71"/>
        <v>39187.367473009472</v>
      </c>
      <c r="V7" s="69">
        <f t="shared" si="71"/>
        <v>39191.475387558785</v>
      </c>
      <c r="W7" s="69">
        <f t="shared" si="71"/>
        <v>39195.583732730593</v>
      </c>
      <c r="X7" s="69">
        <f t="shared" si="71"/>
        <v>39199.692508570035</v>
      </c>
      <c r="Y7" s="69">
        <f t="shared" si="71"/>
        <v>39203.801715122259</v>
      </c>
      <c r="Z7" s="69">
        <f t="shared" si="71"/>
        <v>39207.91135243242</v>
      </c>
      <c r="AA7" s="69">
        <f t="shared" si="71"/>
        <v>39212.021420545665</v>
      </c>
      <c r="AB7" s="69">
        <f t="shared" si="71"/>
        <v>39216.131919507163</v>
      </c>
      <c r="AC7" s="69">
        <f t="shared" si="71"/>
        <v>39220.242849362068</v>
      </c>
      <c r="AD7" s="69">
        <f t="shared" si="71"/>
        <v>39224.354210155558</v>
      </c>
      <c r="AE7" s="69">
        <f t="shared" si="71"/>
        <v>39228.4660019328</v>
      </c>
      <c r="AF7" s="69">
        <f t="shared" si="71"/>
        <v>39232.57822473898</v>
      </c>
      <c r="AG7" s="69">
        <f t="shared" si="71"/>
        <v>39236.69087861928</v>
      </c>
      <c r="AH7" s="69">
        <f t="shared" si="71"/>
        <v>39240.803963618884</v>
      </c>
      <c r="AI7" s="69">
        <f t="shared" si="71"/>
        <v>39244.917479782991</v>
      </c>
      <c r="AJ7" s="69">
        <f t="shared" si="71"/>
        <v>39249.031427156791</v>
      </c>
      <c r="AK7" s="69">
        <f t="shared" si="71"/>
        <v>39253.145805785498</v>
      </c>
      <c r="AL7" s="69">
        <f t="shared" si="71"/>
        <v>39257.260615714309</v>
      </c>
      <c r="AM7" s="69">
        <f t="shared" si="71"/>
        <v>39261.375856988445</v>
      </c>
      <c r="AN7" s="69">
        <f t="shared" ref="AN7:BE7" si="72">AM7*(1+$E$7)</f>
        <v>39265.491529653118</v>
      </c>
      <c r="AO7" s="69">
        <f t="shared" si="72"/>
        <v>39269.607633753549</v>
      </c>
      <c r="AP7" s="69">
        <f t="shared" si="72"/>
        <v>39273.724169334964</v>
      </c>
      <c r="AQ7" s="69">
        <f t="shared" si="72"/>
        <v>39277.841136442592</v>
      </c>
      <c r="AR7" s="69">
        <f t="shared" si="72"/>
        <v>39281.958535121674</v>
      </c>
      <c r="AS7" s="69">
        <f t="shared" si="72"/>
        <v>39286.076365417452</v>
      </c>
      <c r="AT7" s="69">
        <f t="shared" si="72"/>
        <v>39290.194627375167</v>
      </c>
      <c r="AU7" s="69">
        <f t="shared" si="72"/>
        <v>39294.31332104007</v>
      </c>
      <c r="AV7" s="69">
        <f t="shared" si="72"/>
        <v>39298.432446457417</v>
      </c>
      <c r="AW7" s="69">
        <f t="shared" si="72"/>
        <v>39302.552003672463</v>
      </c>
      <c r="AX7" s="69">
        <f t="shared" si="72"/>
        <v>39306.671992730473</v>
      </c>
      <c r="AY7" s="69">
        <f t="shared" si="72"/>
        <v>39310.792413676718</v>
      </c>
      <c r="AZ7" s="69">
        <f t="shared" si="72"/>
        <v>39314.913266556476</v>
      </c>
      <c r="BA7" s="69">
        <f t="shared" si="72"/>
        <v>39319.034551415018</v>
      </c>
      <c r="BB7" s="69">
        <f t="shared" si="72"/>
        <v>39323.156268297636</v>
      </c>
      <c r="BC7" s="69">
        <f t="shared" si="72"/>
        <v>39327.27841724961</v>
      </c>
      <c r="BD7" s="69">
        <f t="shared" si="72"/>
        <v>39331.40099831624</v>
      </c>
      <c r="BE7" s="69">
        <f t="shared" si="72"/>
        <v>39335.524011542817</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104785.9567481627</v>
      </c>
      <c r="DG7" s="108">
        <f t="shared" si="20"/>
        <v>104796.94120014423</v>
      </c>
      <c r="DH7" s="108">
        <f t="shared" si="21"/>
        <v>104807.92680359862</v>
      </c>
      <c r="DI7" s="108">
        <f t="shared" si="22"/>
        <v>104818.91355864656</v>
      </c>
      <c r="DJ7" s="108">
        <f t="shared" si="23"/>
        <v>125334.34914335283</v>
      </c>
      <c r="DK7" s="108">
        <f t="shared" si="24"/>
        <v>125347.48763235008</v>
      </c>
      <c r="DL7" s="108">
        <f t="shared" si="25"/>
        <v>125360.62749862253</v>
      </c>
      <c r="DM7" s="108">
        <f t="shared" si="26"/>
        <v>125373.76874231458</v>
      </c>
      <c r="DN7" s="108">
        <f t="shared" si="27"/>
        <v>104960.46982314912</v>
      </c>
      <c r="DO7" s="108">
        <f t="shared" si="28"/>
        <v>104971.47256890353</v>
      </c>
      <c r="DP7" s="108">
        <f t="shared" si="29"/>
        <v>104982.47646804848</v>
      </c>
      <c r="DQ7" s="108">
        <f t="shared" si="30"/>
        <v>104993.48152070488</v>
      </c>
      <c r="DR7" s="108">
        <f t="shared" si="31"/>
        <v>105004.48772699367</v>
      </c>
      <c r="DS7" s="108">
        <f t="shared" si="32"/>
        <v>112557.5856662446</v>
      </c>
      <c r="DT7" s="108">
        <f t="shared" si="33"/>
        <v>112569.38479881232</v>
      </c>
      <c r="DU7" s="108">
        <f t="shared" si="34"/>
        <v>112581.18516825385</v>
      </c>
      <c r="DV7" s="108">
        <f t="shared" si="35"/>
        <v>112592.98677469885</v>
      </c>
      <c r="DW7" s="108">
        <f t="shared" si="36"/>
        <v>112778.04433309028</v>
      </c>
      <c r="DX7" s="108">
        <f t="shared" si="37"/>
        <v>112789.8665757933</v>
      </c>
      <c r="DY7" s="108">
        <f t="shared" si="38"/>
        <v>112801.69005779272</v>
      </c>
      <c r="DZ7" s="108">
        <f t="shared" si="39"/>
        <v>112813.51477921844</v>
      </c>
      <c r="EA7" s="108">
        <f t="shared" si="40"/>
        <v>122164.35284854776</v>
      </c>
      <c r="EB7" s="108">
        <f t="shared" si="41"/>
        <v>122177.15903469488</v>
      </c>
      <c r="EC7" s="108">
        <f t="shared" si="42"/>
        <v>122189.96656328271</v>
      </c>
      <c r="ED7" s="108">
        <f t="shared" si="43"/>
        <v>122202.77543445201</v>
      </c>
      <c r="EE7" s="108">
        <f t="shared" si="44"/>
        <v>122215.58564834349</v>
      </c>
      <c r="EF7" s="108">
        <f t="shared" si="45"/>
        <v>125203.63707909736</v>
      </c>
      <c r="EG7" s="108">
        <f t="shared" si="46"/>
        <v>125216.76186587306</v>
      </c>
      <c r="EH7" s="108">
        <f t="shared" si="47"/>
        <v>125229.88802848761</v>
      </c>
      <c r="EI7" s="108">
        <f t="shared" si="48"/>
        <v>125243.01556708524</v>
      </c>
      <c r="EJ7" s="108">
        <f t="shared" si="49"/>
        <v>133649.24530748097</v>
      </c>
      <c r="EK7" s="108">
        <f t="shared" si="50"/>
        <v>133663.25542642255</v>
      </c>
      <c r="EL7" s="108">
        <f t="shared" si="51"/>
        <v>133677.26701401011</v>
      </c>
      <c r="EM7" s="108">
        <f t="shared" si="52"/>
        <v>133691.28007039768</v>
      </c>
      <c r="EN7" s="108">
        <f t="shared" si="53"/>
        <v>138154.84425247257</v>
      </c>
      <c r="EO7" s="108">
        <f t="shared" si="54"/>
        <v>138169.32668217787</v>
      </c>
      <c r="EP7" s="108">
        <f t="shared" si="55"/>
        <v>138183.81063004033</v>
      </c>
      <c r="EQ7" s="108">
        <f t="shared" si="56"/>
        <v>138198.29609621913</v>
      </c>
      <c r="ER7" s="108">
        <f t="shared" si="57"/>
        <v>138212.78308087346</v>
      </c>
      <c r="ES7" s="108">
        <f t="shared" si="58"/>
        <v>129495.92436530454</v>
      </c>
      <c r="ET7" s="108">
        <f t="shared" si="59"/>
        <v>129509.49910191179</v>
      </c>
      <c r="EU7" s="108">
        <f t="shared" si="60"/>
        <v>129523.07526152501</v>
      </c>
      <c r="EV7" s="108">
        <f t="shared" si="61"/>
        <v>129536.65284429338</v>
      </c>
      <c r="EW7" s="108">
        <f t="shared" si="62"/>
        <v>115285.53904213704</v>
      </c>
      <c r="EX7" s="108">
        <f t="shared" si="63"/>
        <v>115297.62413929195</v>
      </c>
      <c r="EY7" s="108">
        <f t="shared" si="64"/>
        <v>115309.71050329763</v>
      </c>
      <c r="EZ7" s="108">
        <f t="shared" si="65"/>
        <v>115321.79813428687</v>
      </c>
      <c r="FA7" s="108">
        <f t="shared" si="66"/>
        <v>108227.2136365402</v>
      </c>
      <c r="FB7" s="108">
        <f t="shared" si="67"/>
        <v>108238.55882694719</v>
      </c>
      <c r="FC7" s="108">
        <f t="shared" si="68"/>
        <v>108249.90520664233</v>
      </c>
      <c r="FD7" s="108">
        <f t="shared" si="69"/>
        <v>108261.25277575033</v>
      </c>
      <c r="FE7" s="108">
        <f t="shared" si="70"/>
        <v>108272.60153439586</v>
      </c>
    </row>
    <row r="8" spans="1:161" ht="15.75" x14ac:dyDescent="0.25">
      <c r="A8" s="87" t="s">
        <v>173</v>
      </c>
      <c r="B8" s="12">
        <f>'Urb proj of all 25 ARs '!X8</f>
        <v>11663.156073787128</v>
      </c>
      <c r="C8" s="12">
        <f>'Urb proj of all 25 ARs '!Y8</f>
        <v>11726.902542616783</v>
      </c>
      <c r="D8" s="100">
        <f t="shared" si="10"/>
        <v>5.4656276934272347E-3</v>
      </c>
      <c r="E8" s="101">
        <f t="shared" si="11"/>
        <v>1.0482752004570273E-4</v>
      </c>
      <c r="F8" s="69">
        <f t="shared" si="12"/>
        <v>11664.378693514249</v>
      </c>
      <c r="G8" s="69">
        <f t="shared" si="16"/>
        <v>11665.601441405564</v>
      </c>
      <c r="H8" s="69">
        <f t="shared" ref="H8:AM8" si="73">G8*(1+$E$8)</f>
        <v>11666.824317474509</v>
      </c>
      <c r="I8" s="69">
        <f t="shared" si="73"/>
        <v>11668.047321734519</v>
      </c>
      <c r="J8" s="69">
        <f t="shared" si="73"/>
        <v>11669.270454199032</v>
      </c>
      <c r="K8" s="69">
        <f t="shared" si="73"/>
        <v>11670.493714881488</v>
      </c>
      <c r="L8" s="69">
        <f t="shared" si="73"/>
        <v>11671.717103795329</v>
      </c>
      <c r="M8" s="69">
        <f t="shared" si="73"/>
        <v>11672.940620953994</v>
      </c>
      <c r="N8" s="69">
        <f t="shared" si="73"/>
        <v>11674.16426637093</v>
      </c>
      <c r="O8" s="69">
        <f t="shared" si="73"/>
        <v>11675.388040059579</v>
      </c>
      <c r="P8" s="69">
        <f t="shared" si="73"/>
        <v>11676.611942033389</v>
      </c>
      <c r="Q8" s="69">
        <f t="shared" si="73"/>
        <v>11677.835972305807</v>
      </c>
      <c r="R8" s="69">
        <f t="shared" si="73"/>
        <v>11679.060130890284</v>
      </c>
      <c r="S8" s="69">
        <f t="shared" si="73"/>
        <v>11680.284417800271</v>
      </c>
      <c r="T8" s="69">
        <f t="shared" si="73"/>
        <v>11681.508833049216</v>
      </c>
      <c r="U8" s="69">
        <f t="shared" si="73"/>
        <v>11682.733376650576</v>
      </c>
      <c r="V8" s="69">
        <f t="shared" si="73"/>
        <v>11683.958048617806</v>
      </c>
      <c r="W8" s="69">
        <f t="shared" si="73"/>
        <v>11685.182848964359</v>
      </c>
      <c r="X8" s="69">
        <f t="shared" si="73"/>
        <v>11686.407777703696</v>
      </c>
      <c r="Y8" s="69">
        <f t="shared" si="73"/>
        <v>11687.632834849275</v>
      </c>
      <c r="Z8" s="69">
        <f t="shared" si="73"/>
        <v>11688.858020414556</v>
      </c>
      <c r="AA8" s="69">
        <f t="shared" si="73"/>
        <v>11690.083334413002</v>
      </c>
      <c r="AB8" s="69">
        <f t="shared" si="73"/>
        <v>11691.308776858077</v>
      </c>
      <c r="AC8" s="69">
        <f t="shared" si="73"/>
        <v>11692.534347763243</v>
      </c>
      <c r="AD8" s="69">
        <f t="shared" si="73"/>
        <v>11693.760047141968</v>
      </c>
      <c r="AE8" s="69">
        <f t="shared" si="73"/>
        <v>11694.98587500772</v>
      </c>
      <c r="AF8" s="69">
        <f t="shared" si="73"/>
        <v>11696.211831373967</v>
      </c>
      <c r="AG8" s="69">
        <f t="shared" si="73"/>
        <v>11697.437916254179</v>
      </c>
      <c r="AH8" s="69">
        <f t="shared" si="73"/>
        <v>11698.664129661829</v>
      </c>
      <c r="AI8" s="69">
        <f t="shared" si="73"/>
        <v>11699.89047161039</v>
      </c>
      <c r="AJ8" s="69">
        <f t="shared" si="73"/>
        <v>11701.116942113335</v>
      </c>
      <c r="AK8" s="69">
        <f t="shared" si="73"/>
        <v>11702.34354118414</v>
      </c>
      <c r="AL8" s="69">
        <f t="shared" si="73"/>
        <v>11703.570268836285</v>
      </c>
      <c r="AM8" s="69">
        <f t="shared" si="73"/>
        <v>11704.797125083249</v>
      </c>
      <c r="AN8" s="69">
        <f t="shared" ref="AN8:BE8" si="74">AM8*(1+$E$8)</f>
        <v>11706.024109938509</v>
      </c>
      <c r="AO8" s="69">
        <f t="shared" si="74"/>
        <v>11707.251223415549</v>
      </c>
      <c r="AP8" s="69">
        <f t="shared" si="74"/>
        <v>11708.478465527853</v>
      </c>
      <c r="AQ8" s="69">
        <f t="shared" si="74"/>
        <v>11709.705836288902</v>
      </c>
      <c r="AR8" s="69">
        <f t="shared" si="74"/>
        <v>11710.933335712185</v>
      </c>
      <c r="AS8" s="69">
        <f t="shared" si="74"/>
        <v>11712.160963811188</v>
      </c>
      <c r="AT8" s="69">
        <f t="shared" si="74"/>
        <v>11713.3887205994</v>
      </c>
      <c r="AU8" s="69">
        <f t="shared" si="74"/>
        <v>11714.616606090311</v>
      </c>
      <c r="AV8" s="69">
        <f t="shared" si="74"/>
        <v>11715.844620297414</v>
      </c>
      <c r="AW8" s="69">
        <f t="shared" si="74"/>
        <v>11717.0727632342</v>
      </c>
      <c r="AX8" s="69">
        <f t="shared" si="74"/>
        <v>11718.301034914166</v>
      </c>
      <c r="AY8" s="69">
        <f t="shared" si="74"/>
        <v>11719.529435350805</v>
      </c>
      <c r="AZ8" s="69">
        <f t="shared" si="74"/>
        <v>11720.757964557615</v>
      </c>
      <c r="BA8" s="69">
        <f t="shared" si="74"/>
        <v>11721.986622548096</v>
      </c>
      <c r="BB8" s="69">
        <f t="shared" si="74"/>
        <v>11723.215409335748</v>
      </c>
      <c r="BC8" s="69">
        <f t="shared" si="74"/>
        <v>11724.444324934069</v>
      </c>
      <c r="BD8" s="69">
        <f t="shared" si="74"/>
        <v>11725.673369356566</v>
      </c>
      <c r="BE8" s="69">
        <f t="shared" si="74"/>
        <v>11726.902542616741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10900.591369920219</v>
      </c>
      <c r="DG8" s="108">
        <f t="shared" si="20"/>
        <v>10901.734051880559</v>
      </c>
      <c r="DH8" s="108">
        <f t="shared" si="21"/>
        <v>10902.876853625417</v>
      </c>
      <c r="DI8" s="108">
        <f t="shared" si="22"/>
        <v>10904.019775167346</v>
      </c>
      <c r="DJ8" s="108">
        <f t="shared" si="23"/>
        <v>11923.103176656019</v>
      </c>
      <c r="DK8" s="108">
        <f t="shared" si="24"/>
        <v>11924.353045993277</v>
      </c>
      <c r="DL8" s="108">
        <f t="shared" si="25"/>
        <v>11925.603046351238</v>
      </c>
      <c r="DM8" s="108">
        <f t="shared" si="26"/>
        <v>11926.853177743636</v>
      </c>
      <c r="DN8" s="108">
        <f t="shared" si="27"/>
        <v>10069.968904823703</v>
      </c>
      <c r="DO8" s="108">
        <f t="shared" si="28"/>
        <v>10071.024514690933</v>
      </c>
      <c r="DP8" s="108">
        <f t="shared" si="29"/>
        <v>10072.080235215128</v>
      </c>
      <c r="DQ8" s="108">
        <f t="shared" si="30"/>
        <v>10073.136066407886</v>
      </c>
      <c r="DR8" s="108">
        <f t="shared" si="31"/>
        <v>10074.19200828081</v>
      </c>
      <c r="DS8" s="108">
        <f t="shared" si="32"/>
        <v>10400.901046627416</v>
      </c>
      <c r="DT8" s="108">
        <f t="shared" si="33"/>
        <v>10401.991347290374</v>
      </c>
      <c r="DU8" s="108">
        <f t="shared" si="34"/>
        <v>10403.081762246846</v>
      </c>
      <c r="DV8" s="108">
        <f t="shared" si="35"/>
        <v>10404.172291508814</v>
      </c>
      <c r="DW8" s="108">
        <f t="shared" si="36"/>
        <v>10515.855645869515</v>
      </c>
      <c r="DX8" s="108">
        <f t="shared" si="37"/>
        <v>10516.95799693803</v>
      </c>
      <c r="DY8" s="108">
        <f t="shared" si="38"/>
        <v>10518.060463563274</v>
      </c>
      <c r="DZ8" s="108">
        <f t="shared" si="39"/>
        <v>10519.163045757357</v>
      </c>
      <c r="EA8" s="108">
        <f t="shared" si="40"/>
        <v>10877.831008482341</v>
      </c>
      <c r="EB8" s="108">
        <f t="shared" si="41"/>
        <v>10878.971304530438</v>
      </c>
      <c r="EC8" s="108">
        <f t="shared" si="42"/>
        <v>10880.111720112938</v>
      </c>
      <c r="ED8" s="108">
        <f t="shared" si="43"/>
        <v>10881.252255242378</v>
      </c>
      <c r="EE8" s="108">
        <f t="shared" si="44"/>
        <v>10882.392909931288</v>
      </c>
      <c r="EF8" s="108">
        <f t="shared" si="45"/>
        <v>10178.03409823525</v>
      </c>
      <c r="EG8" s="108">
        <f t="shared" si="46"/>
        <v>10179.10103630871</v>
      </c>
      <c r="EH8" s="108">
        <f t="shared" si="47"/>
        <v>10180.16808622664</v>
      </c>
      <c r="EI8" s="108">
        <f t="shared" si="48"/>
        <v>10181.235248000768</v>
      </c>
      <c r="EJ8" s="108">
        <f t="shared" si="49"/>
        <v>10324.696157802793</v>
      </c>
      <c r="EK8" s="108">
        <f t="shared" si="50"/>
        <v>10325.77847009624</v>
      </c>
      <c r="EL8" s="108">
        <f t="shared" si="51"/>
        <v>10326.860895845803</v>
      </c>
      <c r="EM8" s="108">
        <f t="shared" si="52"/>
        <v>10327.943435063371</v>
      </c>
      <c r="EN8" s="108">
        <f t="shared" si="53"/>
        <v>11427.848796220855</v>
      </c>
      <c r="EO8" s="108">
        <f t="shared" si="54"/>
        <v>11429.046749269619</v>
      </c>
      <c r="EP8" s="108">
        <f t="shared" si="55"/>
        <v>11430.244827896833</v>
      </c>
      <c r="EQ8" s="108">
        <f t="shared" si="56"/>
        <v>11431.443032115656</v>
      </c>
      <c r="ER8" s="108">
        <f t="shared" si="57"/>
        <v>11432.641361939257</v>
      </c>
      <c r="ES8" s="108">
        <f t="shared" si="58"/>
        <v>11234.41363954358</v>
      </c>
      <c r="ET8" s="108">
        <f t="shared" si="59"/>
        <v>11235.591315264581</v>
      </c>
      <c r="EU8" s="108">
        <f t="shared" si="60"/>
        <v>11236.769114438406</v>
      </c>
      <c r="EV8" s="108">
        <f t="shared" si="61"/>
        <v>11237.947037078</v>
      </c>
      <c r="EW8" s="108">
        <f t="shared" si="62"/>
        <v>11296.858045696972</v>
      </c>
      <c r="EX8" s="108">
        <f t="shared" si="63"/>
        <v>11298.042267310213</v>
      </c>
      <c r="EY8" s="108">
        <f t="shared" si="64"/>
        <v>11299.226613062467</v>
      </c>
      <c r="EZ8" s="108">
        <f t="shared" si="65"/>
        <v>11300.411082966748</v>
      </c>
      <c r="FA8" s="108">
        <f t="shared" si="66"/>
        <v>10248.054644983058</v>
      </c>
      <c r="FB8" s="108">
        <f t="shared" si="67"/>
        <v>10249.128923136785</v>
      </c>
      <c r="FC8" s="108">
        <f t="shared" si="68"/>
        <v>10250.203313904425</v>
      </c>
      <c r="FD8" s="108">
        <f t="shared" si="69"/>
        <v>10251.277817297785</v>
      </c>
      <c r="FE8" s="108">
        <f t="shared" si="70"/>
        <v>10252.352433328673</v>
      </c>
    </row>
    <row r="9" spans="1:161" ht="15.75" x14ac:dyDescent="0.25">
      <c r="A9" s="87" t="s">
        <v>175</v>
      </c>
      <c r="B9" s="12">
        <f>'Urb proj of all 25 ARs '!X9</f>
        <v>44697.888610343856</v>
      </c>
      <c r="C9" s="12">
        <f>'Urb proj of all 25 ARs '!Y9</f>
        <v>44942.190628170283</v>
      </c>
      <c r="D9" s="100">
        <f t="shared" si="10"/>
        <v>5.4656276934273631E-3</v>
      </c>
      <c r="E9" s="101">
        <f t="shared" si="11"/>
        <v>1.0482752004570273E-4</v>
      </c>
      <c r="F9" s="69">
        <f t="shared" si="12"/>
        <v>44702.57417915816</v>
      </c>
      <c r="G9" s="69">
        <f t="shared" si="16"/>
        <v>44707.260239149022</v>
      </c>
      <c r="H9" s="69">
        <f t="shared" ref="H9:AM9" si="75">G9*(1+$E$9)</f>
        <v>44711.946790367932</v>
      </c>
      <c r="I9" s="69">
        <f t="shared" si="75"/>
        <v>44716.633832866384</v>
      </c>
      <c r="J9" s="69">
        <f t="shared" si="75"/>
        <v>44721.321366695876</v>
      </c>
      <c r="K9" s="69">
        <f t="shared" si="75"/>
        <v>44726.009391907915</v>
      </c>
      <c r="L9" s="69">
        <f t="shared" si="75"/>
        <v>44730.697908554008</v>
      </c>
      <c r="M9" s="69">
        <f t="shared" si="75"/>
        <v>44735.386916685675</v>
      </c>
      <c r="N9" s="69">
        <f t="shared" si="75"/>
        <v>44740.076416354437</v>
      </c>
      <c r="O9" s="69">
        <f t="shared" si="75"/>
        <v>44744.766407611816</v>
      </c>
      <c r="P9" s="69">
        <f t="shared" si="75"/>
        <v>44749.456890509347</v>
      </c>
      <c r="Q9" s="69">
        <f t="shared" si="75"/>
        <v>44754.147865098574</v>
      </c>
      <c r="R9" s="69">
        <f t="shared" si="75"/>
        <v>44758.839331431031</v>
      </c>
      <c r="S9" s="69">
        <f t="shared" si="75"/>
        <v>44763.531289558268</v>
      </c>
      <c r="T9" s="69">
        <f t="shared" si="75"/>
        <v>44768.223739531844</v>
      </c>
      <c r="U9" s="69">
        <f t="shared" si="75"/>
        <v>44772.916681403309</v>
      </c>
      <c r="V9" s="69">
        <f t="shared" si="75"/>
        <v>44777.610115224234</v>
      </c>
      <c r="W9" s="69">
        <f t="shared" si="75"/>
        <v>44782.304041046184</v>
      </c>
      <c r="X9" s="69">
        <f t="shared" si="75"/>
        <v>44786.998458920738</v>
      </c>
      <c r="Y9" s="69">
        <f t="shared" si="75"/>
        <v>44791.693368899476</v>
      </c>
      <c r="Z9" s="69">
        <f t="shared" si="75"/>
        <v>44796.388771033984</v>
      </c>
      <c r="AA9" s="69">
        <f t="shared" si="75"/>
        <v>44801.084665375856</v>
      </c>
      <c r="AB9" s="69">
        <f t="shared" si="75"/>
        <v>44805.781051976686</v>
      </c>
      <c r="AC9" s="69">
        <f t="shared" si="75"/>
        <v>44810.477930888075</v>
      </c>
      <c r="AD9" s="69">
        <f t="shared" si="75"/>
        <v>44815.175302161631</v>
      </c>
      <c r="AE9" s="69">
        <f t="shared" si="75"/>
        <v>44819.873165848971</v>
      </c>
      <c r="AF9" s="69">
        <f t="shared" si="75"/>
        <v>44824.571522001708</v>
      </c>
      <c r="AG9" s="69">
        <f t="shared" si="75"/>
        <v>44829.270370671467</v>
      </c>
      <c r="AH9" s="69">
        <f t="shared" si="75"/>
        <v>44833.969711909886</v>
      </c>
      <c r="AI9" s="69">
        <f t="shared" si="75"/>
        <v>44838.669545768593</v>
      </c>
      <c r="AJ9" s="69">
        <f t="shared" si="75"/>
        <v>44843.369872299227</v>
      </c>
      <c r="AK9" s="69">
        <f t="shared" si="75"/>
        <v>44848.070691553432</v>
      </c>
      <c r="AL9" s="69">
        <f t="shared" si="75"/>
        <v>44852.772003582861</v>
      </c>
      <c r="AM9" s="69">
        <f t="shared" si="75"/>
        <v>44857.473808439172</v>
      </c>
      <c r="AN9" s="69">
        <f t="shared" ref="AN9:BE9" si="76">AM9*(1+$E$9)</f>
        <v>44862.176106174025</v>
      </c>
      <c r="AO9" s="69">
        <f t="shared" si="76"/>
        <v>44866.878896839087</v>
      </c>
      <c r="AP9" s="69">
        <f t="shared" si="76"/>
        <v>44871.582180486032</v>
      </c>
      <c r="AQ9" s="69">
        <f t="shared" si="76"/>
        <v>44876.285957166539</v>
      </c>
      <c r="AR9" s="69">
        <f t="shared" si="76"/>
        <v>44880.990226932292</v>
      </c>
      <c r="AS9" s="69">
        <f t="shared" si="76"/>
        <v>44885.694989834978</v>
      </c>
      <c r="AT9" s="69">
        <f t="shared" si="76"/>
        <v>44890.400245926292</v>
      </c>
      <c r="AU9" s="69">
        <f t="shared" si="76"/>
        <v>44895.105995257931</v>
      </c>
      <c r="AV9" s="69">
        <f t="shared" si="76"/>
        <v>44899.812237881604</v>
      </c>
      <c r="AW9" s="69">
        <f t="shared" si="76"/>
        <v>44904.518973849023</v>
      </c>
      <c r="AX9" s="69">
        <f t="shared" si="76"/>
        <v>44909.226203211896</v>
      </c>
      <c r="AY9" s="69">
        <f t="shared" si="76"/>
        <v>44913.933926021949</v>
      </c>
      <c r="AZ9" s="69">
        <f t="shared" si="76"/>
        <v>44918.642142330908</v>
      </c>
      <c r="BA9" s="69">
        <f t="shared" si="76"/>
        <v>44923.35085219051</v>
      </c>
      <c r="BB9" s="69">
        <f t="shared" si="76"/>
        <v>44928.060055652488</v>
      </c>
      <c r="BC9" s="69">
        <f t="shared" si="76"/>
        <v>44932.769752768589</v>
      </c>
      <c r="BD9" s="69">
        <f t="shared" si="76"/>
        <v>44937.479943590559</v>
      </c>
      <c r="BE9" s="69">
        <f t="shared" si="76"/>
        <v>44942.190628170152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75970.220453705377</v>
      </c>
      <c r="DG9" s="108">
        <f t="shared" si="20"/>
        <v>75978.184223512857</v>
      </c>
      <c r="DH9" s="108">
        <f t="shared" si="21"/>
        <v>75986.148828142599</v>
      </c>
      <c r="DI9" s="108">
        <f t="shared" si="22"/>
        <v>75994.114267682075</v>
      </c>
      <c r="DJ9" s="108">
        <f t="shared" si="23"/>
        <v>81816.748429301093</v>
      </c>
      <c r="DK9" s="108">
        <f t="shared" si="24"/>
        <v>81825.325076137131</v>
      </c>
      <c r="DL9" s="108">
        <f t="shared" si="25"/>
        <v>81833.902622041802</v>
      </c>
      <c r="DM9" s="108">
        <f t="shared" si="26"/>
        <v>81842.481067109329</v>
      </c>
      <c r="DN9" s="108">
        <f t="shared" si="27"/>
        <v>69906.102640127079</v>
      </c>
      <c r="DO9" s="108">
        <f t="shared" si="28"/>
        <v>69913.430723502897</v>
      </c>
      <c r="DP9" s="108">
        <f t="shared" si="29"/>
        <v>69920.759575063523</v>
      </c>
      <c r="DQ9" s="108">
        <f t="shared" si="30"/>
        <v>69928.089194889486</v>
      </c>
      <c r="DR9" s="108">
        <f t="shared" si="31"/>
        <v>69935.419583061332</v>
      </c>
      <c r="DS9" s="108">
        <f t="shared" si="32"/>
        <v>75099.142384939463</v>
      </c>
      <c r="DT9" s="108">
        <f t="shared" si="33"/>
        <v>75107.014841793236</v>
      </c>
      <c r="DU9" s="108">
        <f t="shared" si="34"/>
        <v>75114.888123897137</v>
      </c>
      <c r="DV9" s="108">
        <f t="shared" si="35"/>
        <v>75122.762231337678</v>
      </c>
      <c r="DW9" s="108">
        <f t="shared" si="36"/>
        <v>72109.457149907903</v>
      </c>
      <c r="DX9" s="108">
        <f t="shared" si="37"/>
        <v>72117.016205472755</v>
      </c>
      <c r="DY9" s="108">
        <f t="shared" si="38"/>
        <v>72124.576053434677</v>
      </c>
      <c r="DZ9" s="108">
        <f t="shared" si="39"/>
        <v>72132.136693876702</v>
      </c>
      <c r="EA9" s="108">
        <f t="shared" si="40"/>
        <v>79684.761956886563</v>
      </c>
      <c r="EB9" s="108">
        <f t="shared" si="41"/>
        <v>79693.115112867934</v>
      </c>
      <c r="EC9" s="108">
        <f t="shared" si="42"/>
        <v>79701.469144489936</v>
      </c>
      <c r="ED9" s="108">
        <f t="shared" si="43"/>
        <v>79709.824051844349</v>
      </c>
      <c r="EE9" s="108">
        <f t="shared" si="44"/>
        <v>79718.17983502298</v>
      </c>
      <c r="EF9" s="108">
        <f t="shared" si="45"/>
        <v>81869.265954964983</v>
      </c>
      <c r="EG9" s="108">
        <f t="shared" si="46"/>
        <v>81877.848107082988</v>
      </c>
      <c r="EH9" s="108">
        <f t="shared" si="47"/>
        <v>81886.431158846739</v>
      </c>
      <c r="EI9" s="108">
        <f t="shared" si="48"/>
        <v>81895.01511035052</v>
      </c>
      <c r="EJ9" s="108">
        <f t="shared" si="49"/>
        <v>86060.997480826845</v>
      </c>
      <c r="EK9" s="108">
        <f t="shared" si="50"/>
        <v>86070.019041765423</v>
      </c>
      <c r="EL9" s="108">
        <f t="shared" si="51"/>
        <v>86079.041548411857</v>
      </c>
      <c r="EM9" s="108">
        <f t="shared" si="52"/>
        <v>86088.065000865288</v>
      </c>
      <c r="EN9" s="108">
        <f t="shared" si="53"/>
        <v>93518.880203101173</v>
      </c>
      <c r="EO9" s="108">
        <f t="shared" si="54"/>
        <v>93528.683555390322</v>
      </c>
      <c r="EP9" s="108">
        <f t="shared" si="55"/>
        <v>93538.48793534057</v>
      </c>
      <c r="EQ9" s="108">
        <f t="shared" si="56"/>
        <v>93548.293343059646</v>
      </c>
      <c r="ER9" s="108">
        <f t="shared" si="57"/>
        <v>93558.09977865532</v>
      </c>
      <c r="ES9" s="108">
        <f t="shared" si="58"/>
        <v>87372.633535708068</v>
      </c>
      <c r="ET9" s="108">
        <f t="shared" si="59"/>
        <v>87381.792592201484</v>
      </c>
      <c r="EU9" s="108">
        <f t="shared" si="60"/>
        <v>87390.952608816078</v>
      </c>
      <c r="EV9" s="108">
        <f t="shared" si="61"/>
        <v>87400.113585652492</v>
      </c>
      <c r="EW9" s="108">
        <f t="shared" si="62"/>
        <v>80651.110134256276</v>
      </c>
      <c r="EX9" s="108">
        <f t="shared" si="63"/>
        <v>80659.564590120572</v>
      </c>
      <c r="EY9" s="108">
        <f t="shared" si="64"/>
        <v>80668.019932244526</v>
      </c>
      <c r="EZ9" s="108">
        <f t="shared" si="65"/>
        <v>80676.476160721009</v>
      </c>
      <c r="FA9" s="108">
        <f t="shared" si="66"/>
        <v>71120.602979237708</v>
      </c>
      <c r="FB9" s="108">
        <f t="shared" si="67"/>
        <v>71128.05837567219</v>
      </c>
      <c r="FC9" s="108">
        <f t="shared" si="68"/>
        <v>71135.514553637375</v>
      </c>
      <c r="FD9" s="108">
        <f t="shared" si="69"/>
        <v>71142.971513215205</v>
      </c>
      <c r="FE9" s="108">
        <f t="shared" si="70"/>
        <v>71150.429254487623</v>
      </c>
    </row>
    <row r="10" spans="1:161" ht="15.75" x14ac:dyDescent="0.25">
      <c r="A10" s="47" t="s">
        <v>199</v>
      </c>
      <c r="B10" s="12">
        <f>'Urb proj of all 25 ARs '!X10</f>
        <v>61961.55426632212</v>
      </c>
      <c r="C10" s="12">
        <f>'Urb proj of all 25 ARs '!Y10</f>
        <v>62300.213053247928</v>
      </c>
      <c r="D10" s="100">
        <f t="shared" si="10"/>
        <v>5.465627693427279E-3</v>
      </c>
      <c r="E10" s="101">
        <f t="shared" si="11"/>
        <v>1.0482752004570273E-4</v>
      </c>
      <c r="F10" s="69">
        <f t="shared" si="12"/>
        <v>61968.049542394037</v>
      </c>
      <c r="G10" s="69">
        <f t="shared" si="16"/>
        <v>61974.545499349639</v>
      </c>
      <c r="H10" s="69">
        <f t="shared" ref="H10:AM10" si="77">G10*(1+$E$10)</f>
        <v>61981.042137260294</v>
      </c>
      <c r="I10" s="69">
        <f t="shared" si="77"/>
        <v>61987.539456197388</v>
      </c>
      <c r="J10" s="69">
        <f t="shared" si="77"/>
        <v>61994.03745623232</v>
      </c>
      <c r="K10" s="69">
        <f t="shared" si="77"/>
        <v>62000.53613743648</v>
      </c>
      <c r="L10" s="69">
        <f t="shared" si="77"/>
        <v>62007.035499881269</v>
      </c>
      <c r="M10" s="69">
        <f t="shared" si="77"/>
        <v>62013.535543638107</v>
      </c>
      <c r="N10" s="69">
        <f t="shared" si="77"/>
        <v>62020.036268778415</v>
      </c>
      <c r="O10" s="69">
        <f t="shared" si="77"/>
        <v>62026.537675373613</v>
      </c>
      <c r="P10" s="69">
        <f t="shared" si="77"/>
        <v>62033.039763495144</v>
      </c>
      <c r="Q10" s="69">
        <f t="shared" si="77"/>
        <v>62039.542533214451</v>
      </c>
      <c r="R10" s="69">
        <f t="shared" si="77"/>
        <v>62046.045984602977</v>
      </c>
      <c r="S10" s="69">
        <f t="shared" si="77"/>
        <v>62052.550117732186</v>
      </c>
      <c r="T10" s="69">
        <f t="shared" si="77"/>
        <v>62059.054932673542</v>
      </c>
      <c r="U10" s="69">
        <f t="shared" si="77"/>
        <v>62065.560429498517</v>
      </c>
      <c r="V10" s="69">
        <f t="shared" si="77"/>
        <v>62072.06660827859</v>
      </c>
      <c r="W10" s="69">
        <f t="shared" si="77"/>
        <v>62078.573469085248</v>
      </c>
      <c r="X10" s="69">
        <f t="shared" si="77"/>
        <v>62085.081011989983</v>
      </c>
      <c r="Y10" s="69">
        <f t="shared" si="77"/>
        <v>62091.589237064305</v>
      </c>
      <c r="Z10" s="69">
        <f t="shared" si="77"/>
        <v>62098.098144379721</v>
      </c>
      <c r="AA10" s="69">
        <f t="shared" si="77"/>
        <v>62104.607734007754</v>
      </c>
      <c r="AB10" s="69">
        <f t="shared" si="77"/>
        <v>62111.118006019919</v>
      </c>
      <c r="AC10" s="69">
        <f t="shared" si="77"/>
        <v>62117.628960487753</v>
      </c>
      <c r="AD10" s="69">
        <f t="shared" si="77"/>
        <v>62124.140597482801</v>
      </c>
      <c r="AE10" s="69">
        <f t="shared" si="77"/>
        <v>62130.652917076608</v>
      </c>
      <c r="AF10" s="69">
        <f t="shared" si="77"/>
        <v>62137.165919340725</v>
      </c>
      <c r="AG10" s="69">
        <f t="shared" si="77"/>
        <v>62143.679604346718</v>
      </c>
      <c r="AH10" s="69">
        <f t="shared" si="77"/>
        <v>62150.193972166155</v>
      </c>
      <c r="AI10" s="69">
        <f t="shared" si="77"/>
        <v>62156.709022870615</v>
      </c>
      <c r="AJ10" s="69">
        <f t="shared" si="77"/>
        <v>62163.224756531687</v>
      </c>
      <c r="AK10" s="69">
        <f t="shared" si="77"/>
        <v>62169.741173220958</v>
      </c>
      <c r="AL10" s="69">
        <f t="shared" si="77"/>
        <v>62176.258273010033</v>
      </c>
      <c r="AM10" s="69">
        <f t="shared" si="77"/>
        <v>62182.776055970513</v>
      </c>
      <c r="AN10" s="69">
        <f t="shared" ref="AN10:BE10" si="78">AM10*(1+$E$10)</f>
        <v>62189.294522174016</v>
      </c>
      <c r="AO10" s="69">
        <f t="shared" si="78"/>
        <v>62195.813671692165</v>
      </c>
      <c r="AP10" s="69">
        <f t="shared" si="78"/>
        <v>62202.333504596594</v>
      </c>
      <c r="AQ10" s="69">
        <f t="shared" si="78"/>
        <v>62208.854020958934</v>
      </c>
      <c r="AR10" s="69">
        <f t="shared" si="78"/>
        <v>62215.375220850838</v>
      </c>
      <c r="AS10" s="69">
        <f t="shared" si="78"/>
        <v>62221.897104343952</v>
      </c>
      <c r="AT10" s="69">
        <f t="shared" si="78"/>
        <v>62228.419671509939</v>
      </c>
      <c r="AU10" s="69">
        <f t="shared" si="78"/>
        <v>62234.942922420465</v>
      </c>
      <c r="AV10" s="69">
        <f t="shared" si="78"/>
        <v>62241.466857147207</v>
      </c>
      <c r="AW10" s="69">
        <f t="shared" si="78"/>
        <v>62247.991475761846</v>
      </c>
      <c r="AX10" s="69">
        <f t="shared" si="78"/>
        <v>62254.516778336074</v>
      </c>
      <c r="AY10" s="69">
        <f t="shared" si="78"/>
        <v>62261.042764941587</v>
      </c>
      <c r="AZ10" s="69">
        <f t="shared" si="78"/>
        <v>62267.569435650097</v>
      </c>
      <c r="BA10" s="69">
        <f t="shared" si="78"/>
        <v>62274.096790533309</v>
      </c>
      <c r="BB10" s="69">
        <f t="shared" si="78"/>
        <v>62280.624829662949</v>
      </c>
      <c r="BC10" s="69">
        <f t="shared" si="78"/>
        <v>62287.153553110737</v>
      </c>
      <c r="BD10" s="69">
        <f t="shared" si="78"/>
        <v>62293.682960948412</v>
      </c>
      <c r="BE10" s="69">
        <f t="shared" si="78"/>
        <v>62300.213053247724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61827.110701232305</v>
      </c>
      <c r="DG10" s="108">
        <f t="shared" si="20"/>
        <v>61833.591883918707</v>
      </c>
      <c r="DH10" s="108">
        <f t="shared" si="21"/>
        <v>61840.073746011418</v>
      </c>
      <c r="DI10" s="108">
        <f t="shared" si="22"/>
        <v>61846.556287581654</v>
      </c>
      <c r="DJ10" s="108">
        <f t="shared" si="23"/>
        <v>66124.727964994061</v>
      </c>
      <c r="DK10" s="108">
        <f t="shared" si="24"/>
        <v>66131.659656240328</v>
      </c>
      <c r="DL10" s="108">
        <f t="shared" si="25"/>
        <v>66138.592074118598</v>
      </c>
      <c r="DM10" s="108">
        <f t="shared" si="26"/>
        <v>66145.525218705036</v>
      </c>
      <c r="DN10" s="108">
        <f t="shared" si="27"/>
        <v>58746.135184264458</v>
      </c>
      <c r="DO10" s="108">
        <f t="shared" si="28"/>
        <v>58752.293395928093</v>
      </c>
      <c r="DP10" s="108">
        <f t="shared" si="29"/>
        <v>58758.452253141782</v>
      </c>
      <c r="DQ10" s="108">
        <f t="shared" si="30"/>
        <v>58764.611755973208</v>
      </c>
      <c r="DR10" s="108">
        <f t="shared" si="31"/>
        <v>58770.771904490037</v>
      </c>
      <c r="DS10" s="108">
        <f t="shared" si="32"/>
        <v>61102.447224390919</v>
      </c>
      <c r="DT10" s="108">
        <f t="shared" si="33"/>
        <v>61108.852442402182</v>
      </c>
      <c r="DU10" s="108">
        <f t="shared" si="34"/>
        <v>61115.258331856559</v>
      </c>
      <c r="DV10" s="108">
        <f t="shared" si="35"/>
        <v>61121.664892824439</v>
      </c>
      <c r="DW10" s="108">
        <f t="shared" si="36"/>
        <v>60903.940823956487</v>
      </c>
      <c r="DX10" s="108">
        <f t="shared" si="37"/>
        <v>60910.325233034069</v>
      </c>
      <c r="DY10" s="108">
        <f t="shared" si="38"/>
        <v>60916.710311373427</v>
      </c>
      <c r="DZ10" s="108">
        <f t="shared" si="39"/>
        <v>60923.096059044707</v>
      </c>
      <c r="EA10" s="108">
        <f t="shared" si="40"/>
        <v>62235.35883789762</v>
      </c>
      <c r="EB10" s="108">
        <f t="shared" si="41"/>
        <v>62241.882816223748</v>
      </c>
      <c r="EC10" s="108">
        <f t="shared" si="42"/>
        <v>62248.40747844235</v>
      </c>
      <c r="ED10" s="108">
        <f t="shared" si="43"/>
        <v>62254.93282462511</v>
      </c>
      <c r="EE10" s="108">
        <f t="shared" si="44"/>
        <v>62261.458854843724</v>
      </c>
      <c r="EF10" s="108">
        <f t="shared" si="45"/>
        <v>60638.727020132035</v>
      </c>
      <c r="EG10" s="108">
        <f t="shared" si="46"/>
        <v>60645.083627504289</v>
      </c>
      <c r="EH10" s="108">
        <f t="shared" si="47"/>
        <v>60651.440901223919</v>
      </c>
      <c r="EI10" s="108">
        <f t="shared" si="48"/>
        <v>60657.798841360789</v>
      </c>
      <c r="EJ10" s="108">
        <f t="shared" si="49"/>
        <v>60744.427306236677</v>
      </c>
      <c r="EK10" s="108">
        <f t="shared" si="50"/>
        <v>60750.794993907788</v>
      </c>
      <c r="EL10" s="108">
        <f t="shared" si="51"/>
        <v>60757.163349087808</v>
      </c>
      <c r="EM10" s="108">
        <f t="shared" si="52"/>
        <v>60763.532371846704</v>
      </c>
      <c r="EN10" s="108">
        <f t="shared" si="53"/>
        <v>66472.748775803557</v>
      </c>
      <c r="EO10" s="108">
        <f t="shared" si="54"/>
        <v>66479.716949208349</v>
      </c>
      <c r="EP10" s="108">
        <f t="shared" si="55"/>
        <v>66486.685853069474</v>
      </c>
      <c r="EQ10" s="108">
        <f t="shared" si="56"/>
        <v>66493.655487463504</v>
      </c>
      <c r="ER10" s="108">
        <f t="shared" si="57"/>
        <v>66500.625852467027</v>
      </c>
      <c r="ES10" s="108">
        <f t="shared" si="58"/>
        <v>64166.730007025821</v>
      </c>
      <c r="ET10" s="108">
        <f t="shared" si="59"/>
        <v>64173.456446201897</v>
      </c>
      <c r="EU10" s="108">
        <f t="shared" si="60"/>
        <v>64180.183590493907</v>
      </c>
      <c r="EV10" s="108">
        <f t="shared" si="61"/>
        <v>64186.911439975775</v>
      </c>
      <c r="EW10" s="108">
        <f t="shared" si="62"/>
        <v>64797.329127207762</v>
      </c>
      <c r="EX10" s="108">
        <f t="shared" si="63"/>
        <v>64804.121670525754</v>
      </c>
      <c r="EY10" s="108">
        <f t="shared" si="64"/>
        <v>64810.914925889207</v>
      </c>
      <c r="EZ10" s="108">
        <f t="shared" si="65"/>
        <v>64817.708893372786</v>
      </c>
      <c r="FA10" s="108">
        <f t="shared" si="66"/>
        <v>60277.002241714617</v>
      </c>
      <c r="FB10" s="108">
        <f t="shared" si="67"/>
        <v>60283.320930375405</v>
      </c>
      <c r="FC10" s="108">
        <f t="shared" si="68"/>
        <v>60289.640281408654</v>
      </c>
      <c r="FD10" s="108">
        <f t="shared" si="69"/>
        <v>60295.9602948838</v>
      </c>
      <c r="FE10" s="108">
        <f t="shared" si="70"/>
        <v>60302.280970870284</v>
      </c>
    </row>
    <row r="11" spans="1:161" ht="15.75" x14ac:dyDescent="0.25">
      <c r="A11" s="47" t="s">
        <v>187</v>
      </c>
      <c r="B11" s="12">
        <f>'Urb proj of all 25 ARs '!X11</f>
        <v>32989.0722048854</v>
      </c>
      <c r="C11" s="12">
        <f>'Urb proj of all 25 ARs '!Y11</f>
        <v>33169.378191508898</v>
      </c>
      <c r="D11" s="100">
        <f t="shared" si="10"/>
        <v>5.4656276934274091E-3</v>
      </c>
      <c r="E11" s="101">
        <f t="shared" si="11"/>
        <v>1.0482752004570273E-4</v>
      </c>
      <c r="F11" s="69">
        <f t="shared" si="12"/>
        <v>32992.530367513245</v>
      </c>
      <c r="G11" s="69">
        <f t="shared" si="16"/>
        <v>32995.988892651701</v>
      </c>
      <c r="H11" s="69">
        <f t="shared" ref="H11:AM11" si="79">G11*(1+$E$11)</f>
        <v>32999.447780338771</v>
      </c>
      <c r="I11" s="69">
        <f t="shared" si="79"/>
        <v>33002.907030612463</v>
      </c>
      <c r="J11" s="69">
        <f t="shared" si="79"/>
        <v>33006.366643510781</v>
      </c>
      <c r="K11" s="69">
        <f t="shared" si="79"/>
        <v>33009.82661907174</v>
      </c>
      <c r="L11" s="69">
        <f t="shared" si="79"/>
        <v>33013.286957333359</v>
      </c>
      <c r="M11" s="69">
        <f t="shared" si="79"/>
        <v>33016.747658333654</v>
      </c>
      <c r="N11" s="69">
        <f t="shared" si="79"/>
        <v>33020.208722110649</v>
      </c>
      <c r="O11" s="69">
        <f t="shared" si="79"/>
        <v>33023.670148702382</v>
      </c>
      <c r="P11" s="69">
        <f t="shared" si="79"/>
        <v>33027.131938146878</v>
      </c>
      <c r="Q11" s="69">
        <f t="shared" si="79"/>
        <v>33030.594090482176</v>
      </c>
      <c r="R11" s="69">
        <f t="shared" si="79"/>
        <v>33034.056605746315</v>
      </c>
      <c r="S11" s="69">
        <f t="shared" si="79"/>
        <v>33037.519483977347</v>
      </c>
      <c r="T11" s="69">
        <f t="shared" si="79"/>
        <v>33040.982725213311</v>
      </c>
      <c r="U11" s="69">
        <f t="shared" si="79"/>
        <v>33044.446329492268</v>
      </c>
      <c r="V11" s="69">
        <f t="shared" si="79"/>
        <v>33047.910296852271</v>
      </c>
      <c r="W11" s="69">
        <f t="shared" si="79"/>
        <v>33051.374627331381</v>
      </c>
      <c r="X11" s="69">
        <f t="shared" si="79"/>
        <v>33054.839320967665</v>
      </c>
      <c r="Y11" s="69">
        <f t="shared" si="79"/>
        <v>33058.304377799192</v>
      </c>
      <c r="Z11" s="69">
        <f t="shared" si="79"/>
        <v>33061.769797864035</v>
      </c>
      <c r="AA11" s="69">
        <f t="shared" si="79"/>
        <v>33065.235581200264</v>
      </c>
      <c r="AB11" s="69">
        <f t="shared" si="79"/>
        <v>33068.701727845968</v>
      </c>
      <c r="AC11" s="69">
        <f t="shared" si="79"/>
        <v>33072.168237839229</v>
      </c>
      <c r="AD11" s="69">
        <f t="shared" si="79"/>
        <v>33075.635111218136</v>
      </c>
      <c r="AE11" s="69">
        <f t="shared" si="79"/>
        <v>33079.10234802078</v>
      </c>
      <c r="AF11" s="69">
        <f t="shared" si="79"/>
        <v>33082.569948285258</v>
      </c>
      <c r="AG11" s="69">
        <f t="shared" si="79"/>
        <v>33086.037912049673</v>
      </c>
      <c r="AH11" s="69">
        <f t="shared" si="79"/>
        <v>33089.506239352129</v>
      </c>
      <c r="AI11" s="69">
        <f t="shared" si="79"/>
        <v>33092.974930230739</v>
      </c>
      <c r="AJ11" s="69">
        <f t="shared" si="79"/>
        <v>33096.443984723606</v>
      </c>
      <c r="AK11" s="69">
        <f t="shared" si="79"/>
        <v>33099.913402868857</v>
      </c>
      <c r="AL11" s="69">
        <f t="shared" si="79"/>
        <v>33103.383184704609</v>
      </c>
      <c r="AM11" s="69">
        <f t="shared" si="79"/>
        <v>33106.853330268983</v>
      </c>
      <c r="AN11" s="69">
        <f t="shared" ref="AN11:BE11" si="80">AM11*(1+$E$11)</f>
        <v>33110.323839600111</v>
      </c>
      <c r="AO11" s="69">
        <f t="shared" si="80"/>
        <v>33113.794712736126</v>
      </c>
      <c r="AP11" s="69">
        <f t="shared" si="80"/>
        <v>33117.265949715162</v>
      </c>
      <c r="AQ11" s="69">
        <f t="shared" si="80"/>
        <v>33120.737550575366</v>
      </c>
      <c r="AR11" s="69">
        <f t="shared" si="80"/>
        <v>33124.20951535488</v>
      </c>
      <c r="AS11" s="69">
        <f t="shared" si="80"/>
        <v>33127.681844091851</v>
      </c>
      <c r="AT11" s="69">
        <f t="shared" si="80"/>
        <v>33131.154536824433</v>
      </c>
      <c r="AU11" s="69">
        <f t="shared" si="80"/>
        <v>33134.627593590776</v>
      </c>
      <c r="AV11" s="69">
        <f t="shared" si="80"/>
        <v>33138.101014429049</v>
      </c>
      <c r="AW11" s="69">
        <f t="shared" si="80"/>
        <v>33141.574799377413</v>
      </c>
      <c r="AX11" s="69">
        <f t="shared" si="80"/>
        <v>33145.048948474039</v>
      </c>
      <c r="AY11" s="69">
        <f t="shared" si="80"/>
        <v>33148.523461757104</v>
      </c>
      <c r="AZ11" s="69">
        <f t="shared" si="80"/>
        <v>33151.998339264777</v>
      </c>
      <c r="BA11" s="69">
        <f t="shared" si="80"/>
        <v>33155.473581035243</v>
      </c>
      <c r="BB11" s="69">
        <f t="shared" si="80"/>
        <v>33158.949187106686</v>
      </c>
      <c r="BC11" s="69">
        <f t="shared" si="80"/>
        <v>33162.425157517289</v>
      </c>
      <c r="BD11" s="69">
        <f t="shared" si="80"/>
        <v>33165.901492305253</v>
      </c>
      <c r="BE11" s="69">
        <f t="shared" si="80"/>
        <v>33169.378191508775</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46127.543162239221</v>
      </c>
      <c r="DG11" s="108">
        <f t="shared" si="20"/>
        <v>46132.378598194715</v>
      </c>
      <c r="DH11" s="108">
        <f t="shared" si="21"/>
        <v>46137.21454103697</v>
      </c>
      <c r="DI11" s="108">
        <f t="shared" si="22"/>
        <v>46142.050990819123</v>
      </c>
      <c r="DJ11" s="108">
        <f t="shared" si="23"/>
        <v>50068.184793793909</v>
      </c>
      <c r="DK11" s="108">
        <f t="shared" si="24"/>
        <v>50073.433317439034</v>
      </c>
      <c r="DL11" s="108">
        <f t="shared" si="25"/>
        <v>50078.682391273876</v>
      </c>
      <c r="DM11" s="108">
        <f t="shared" si="26"/>
        <v>50083.932015356113</v>
      </c>
      <c r="DN11" s="108">
        <f t="shared" si="27"/>
        <v>43025.05470308198</v>
      </c>
      <c r="DO11" s="108">
        <f t="shared" si="28"/>
        <v>43029.564912866343</v>
      </c>
      <c r="DP11" s="108">
        <f t="shared" si="29"/>
        <v>43034.075595444803</v>
      </c>
      <c r="DQ11" s="108">
        <f t="shared" si="30"/>
        <v>43038.586750866933</v>
      </c>
      <c r="DR11" s="108">
        <f t="shared" si="31"/>
        <v>43043.098379182295</v>
      </c>
      <c r="DS11" s="108">
        <f t="shared" si="32"/>
        <v>44327.781790954497</v>
      </c>
      <c r="DT11" s="108">
        <f t="shared" si="33"/>
        <v>44332.42856238877</v>
      </c>
      <c r="DU11" s="108">
        <f t="shared" si="34"/>
        <v>44337.075820932565</v>
      </c>
      <c r="DV11" s="108">
        <f t="shared" si="35"/>
        <v>44341.723566636952</v>
      </c>
      <c r="DW11" s="108">
        <f t="shared" si="36"/>
        <v>46568.380024278893</v>
      </c>
      <c r="DX11" s="108">
        <f t="shared" si="37"/>
        <v>46573.261672069377</v>
      </c>
      <c r="DY11" s="108">
        <f t="shared" si="38"/>
        <v>46578.143831590904</v>
      </c>
      <c r="DZ11" s="108">
        <f t="shared" si="39"/>
        <v>46583.026502897104</v>
      </c>
      <c r="EA11" s="108">
        <f t="shared" si="40"/>
        <v>51634.680260982881</v>
      </c>
      <c r="EB11" s="108">
        <f t="shared" si="41"/>
        <v>51640.09299646299</v>
      </c>
      <c r="EC11" s="108">
        <f t="shared" si="42"/>
        <v>51645.506299346736</v>
      </c>
      <c r="ED11" s="108">
        <f t="shared" si="43"/>
        <v>51650.920169693607</v>
      </c>
      <c r="EE11" s="108">
        <f t="shared" si="44"/>
        <v>51656.334607563069</v>
      </c>
      <c r="EF11" s="108">
        <f t="shared" si="45"/>
        <v>51493.697705015649</v>
      </c>
      <c r="EG11" s="108">
        <f t="shared" si="46"/>
        <v>51499.095661644045</v>
      </c>
      <c r="EH11" s="108">
        <f t="shared" si="47"/>
        <v>51504.494184126852</v>
      </c>
      <c r="EI11" s="108">
        <f t="shared" si="48"/>
        <v>51509.893272523383</v>
      </c>
      <c r="EJ11" s="108">
        <f t="shared" si="49"/>
        <v>54841.46788780421</v>
      </c>
      <c r="EK11" s="108">
        <f t="shared" si="50"/>
        <v>54847.216782878553</v>
      </c>
      <c r="EL11" s="108">
        <f t="shared" si="51"/>
        <v>54852.966280595312</v>
      </c>
      <c r="EM11" s="108">
        <f t="shared" si="52"/>
        <v>54858.716381017657</v>
      </c>
      <c r="EN11" s="108">
        <f t="shared" si="53"/>
        <v>61942.053765716206</v>
      </c>
      <c r="EO11" s="108">
        <f t="shared" si="54"/>
        <v>61948.546997599005</v>
      </c>
      <c r="EP11" s="108">
        <f t="shared" si="55"/>
        <v>61955.04091015119</v>
      </c>
      <c r="EQ11" s="108">
        <f t="shared" si="56"/>
        <v>61961.535503444138</v>
      </c>
      <c r="ER11" s="108">
        <f t="shared" si="57"/>
        <v>61968.030777549189</v>
      </c>
      <c r="ES11" s="108">
        <f t="shared" si="58"/>
        <v>56807.913745499936</v>
      </c>
      <c r="ET11" s="108">
        <f t="shared" si="59"/>
        <v>56813.868778216856</v>
      </c>
      <c r="EU11" s="108">
        <f t="shared" si="60"/>
        <v>56819.824435185074</v>
      </c>
      <c r="EV11" s="108">
        <f t="shared" si="61"/>
        <v>56825.780716470043</v>
      </c>
      <c r="EW11" s="108">
        <f t="shared" si="62"/>
        <v>51517.63752064616</v>
      </c>
      <c r="EX11" s="108">
        <f t="shared" si="63"/>
        <v>51523.037986826057</v>
      </c>
      <c r="EY11" s="108">
        <f t="shared" si="64"/>
        <v>51528.439019123442</v>
      </c>
      <c r="EZ11" s="108">
        <f t="shared" si="65"/>
        <v>51533.840617597649</v>
      </c>
      <c r="FA11" s="108">
        <f t="shared" si="66"/>
        <v>41963.260566134595</v>
      </c>
      <c r="FB11" s="108">
        <f t="shared" si="67"/>
        <v>41967.65947067277</v>
      </c>
      <c r="FC11" s="108">
        <f t="shared" si="68"/>
        <v>41972.058836337201</v>
      </c>
      <c r="FD11" s="108">
        <f t="shared" si="69"/>
        <v>41976.458663176229</v>
      </c>
      <c r="FE11" s="108">
        <f t="shared" si="70"/>
        <v>41980.858951238195</v>
      </c>
    </row>
    <row r="12" spans="1:161" ht="15.75" x14ac:dyDescent="0.25">
      <c r="A12" s="47" t="s">
        <v>188</v>
      </c>
      <c r="B12" s="12">
        <f>'Urb proj of all 25 ARs '!X12</f>
        <v>77790.245153054697</v>
      </c>
      <c r="C12" s="12">
        <f>'Urb proj of all 25 ARs '!Y12</f>
        <v>78215.417671241739</v>
      </c>
      <c r="D12" s="100">
        <f t="shared" si="10"/>
        <v>5.4656276934274012E-3</v>
      </c>
      <c r="E12" s="101">
        <f t="shared" si="11"/>
        <v>1.0482752004570273E-4</v>
      </c>
      <c r="F12" s="69">
        <f t="shared" si="12"/>
        <v>77798.399711537844</v>
      </c>
      <c r="G12" s="69">
        <f t="shared" si="16"/>
        <v>77806.555124843129</v>
      </c>
      <c r="H12" s="69">
        <f t="shared" ref="H12:AM12" si="81">G12*(1+$E$12)</f>
        <v>77814.711393060163</v>
      </c>
      <c r="I12" s="69">
        <f t="shared" si="81"/>
        <v>77822.86851627857</v>
      </c>
      <c r="J12" s="69">
        <f t="shared" si="81"/>
        <v>77831.026494587975</v>
      </c>
      <c r="K12" s="69">
        <f t="shared" si="81"/>
        <v>77839.18532807802</v>
      </c>
      <c r="L12" s="69">
        <f t="shared" si="81"/>
        <v>77847.345016838342</v>
      </c>
      <c r="M12" s="69">
        <f t="shared" si="81"/>
        <v>77855.505560958598</v>
      </c>
      <c r="N12" s="69">
        <f t="shared" si="81"/>
        <v>77863.666960528455</v>
      </c>
      <c r="O12" s="69">
        <f t="shared" si="81"/>
        <v>77871.829215637597</v>
      </c>
      <c r="P12" s="69">
        <f t="shared" si="81"/>
        <v>77879.992326375694</v>
      </c>
      <c r="Q12" s="69">
        <f t="shared" si="81"/>
        <v>77888.156292832442</v>
      </c>
      <c r="R12" s="69">
        <f t="shared" si="81"/>
        <v>77896.321115097555</v>
      </c>
      <c r="S12" s="69">
        <f t="shared" si="81"/>
        <v>77904.48679326073</v>
      </c>
      <c r="T12" s="69">
        <f t="shared" si="81"/>
        <v>77912.653327411695</v>
      </c>
      <c r="U12" s="69">
        <f t="shared" si="81"/>
        <v>77920.820717640192</v>
      </c>
      <c r="V12" s="69">
        <f t="shared" si="81"/>
        <v>77928.988964035947</v>
      </c>
      <c r="W12" s="69">
        <f t="shared" si="81"/>
        <v>77937.158066688717</v>
      </c>
      <c r="X12" s="69">
        <f t="shared" si="81"/>
        <v>77945.328025688257</v>
      </c>
      <c r="Y12" s="69">
        <f t="shared" si="81"/>
        <v>77953.498841124339</v>
      </c>
      <c r="Z12" s="69">
        <f t="shared" si="81"/>
        <v>77961.670513086734</v>
      </c>
      <c r="AA12" s="69">
        <f t="shared" si="81"/>
        <v>77969.843041665241</v>
      </c>
      <c r="AB12" s="69">
        <f t="shared" si="81"/>
        <v>77978.016426949645</v>
      </c>
      <c r="AC12" s="69">
        <f t="shared" si="81"/>
        <v>77986.190669029762</v>
      </c>
      <c r="AD12" s="69">
        <f t="shared" si="81"/>
        <v>77994.365767995405</v>
      </c>
      <c r="AE12" s="69">
        <f t="shared" si="81"/>
        <v>78002.541723936403</v>
      </c>
      <c r="AF12" s="69">
        <f t="shared" si="81"/>
        <v>78010.718536942586</v>
      </c>
      <c r="AG12" s="69">
        <f t="shared" si="81"/>
        <v>78018.896207103797</v>
      </c>
      <c r="AH12" s="69">
        <f t="shared" si="81"/>
        <v>78027.074734509893</v>
      </c>
      <c r="AI12" s="69">
        <f t="shared" si="81"/>
        <v>78035.254119250734</v>
      </c>
      <c r="AJ12" s="69">
        <f t="shared" si="81"/>
        <v>78043.434361416192</v>
      </c>
      <c r="AK12" s="69">
        <f t="shared" si="81"/>
        <v>78051.615461096153</v>
      </c>
      <c r="AL12" s="69">
        <f t="shared" si="81"/>
        <v>78059.797418380505</v>
      </c>
      <c r="AM12" s="69">
        <f t="shared" si="81"/>
        <v>78067.980233359151</v>
      </c>
      <c r="AN12" s="69">
        <f t="shared" ref="AN12:BE12" si="82">AM12*(1+$E$12)</f>
        <v>78076.16390612199</v>
      </c>
      <c r="AO12" s="69">
        <f t="shared" si="82"/>
        <v>78084.348436758955</v>
      </c>
      <c r="AP12" s="69">
        <f t="shared" si="82"/>
        <v>78092.533825359962</v>
      </c>
      <c r="AQ12" s="69">
        <f t="shared" si="82"/>
        <v>78100.720072014956</v>
      </c>
      <c r="AR12" s="69">
        <f t="shared" si="82"/>
        <v>78108.907176813882</v>
      </c>
      <c r="AS12" s="69">
        <f t="shared" si="82"/>
        <v>78117.0951398467</v>
      </c>
      <c r="AT12" s="69">
        <f t="shared" si="82"/>
        <v>78125.283961203386</v>
      </c>
      <c r="AU12" s="69">
        <f t="shared" si="82"/>
        <v>78133.473640973898</v>
      </c>
      <c r="AV12" s="69">
        <f t="shared" si="82"/>
        <v>78141.664179248241</v>
      </c>
      <c r="AW12" s="69">
        <f t="shared" si="82"/>
        <v>78149.855576116403</v>
      </c>
      <c r="AX12" s="69">
        <f t="shared" si="82"/>
        <v>78158.047831668373</v>
      </c>
      <c r="AY12" s="69">
        <f t="shared" si="82"/>
        <v>78166.240945994185</v>
      </c>
      <c r="AZ12" s="69">
        <f t="shared" si="82"/>
        <v>78174.434919183841</v>
      </c>
      <c r="BA12" s="69">
        <f t="shared" si="82"/>
        <v>78182.629751327389</v>
      </c>
      <c r="BB12" s="69">
        <f t="shared" si="82"/>
        <v>78190.825442514877</v>
      </c>
      <c r="BC12" s="69">
        <f t="shared" si="82"/>
        <v>78199.021992836337</v>
      </c>
      <c r="BD12" s="69">
        <f t="shared" si="82"/>
        <v>78207.219402381845</v>
      </c>
      <c r="BE12" s="69">
        <f t="shared" si="82"/>
        <v>78215.417671241463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66470.000328597351</v>
      </c>
      <c r="DG12" s="108">
        <f t="shared" si="20"/>
        <v>66476.968213889239</v>
      </c>
      <c r="DH12" s="108">
        <f t="shared" si="21"/>
        <v>66483.93682960725</v>
      </c>
      <c r="DI12" s="108">
        <f t="shared" si="22"/>
        <v>66490.906175827971</v>
      </c>
      <c r="DJ12" s="108">
        <f t="shared" si="23"/>
        <v>70860.492994035754</v>
      </c>
      <c r="DK12" s="108">
        <f t="shared" si="24"/>
        <v>70867.921123785549</v>
      </c>
      <c r="DL12" s="108">
        <f t="shared" si="25"/>
        <v>70875.350032207745</v>
      </c>
      <c r="DM12" s="108">
        <f t="shared" si="26"/>
        <v>70882.779719383994</v>
      </c>
      <c r="DN12" s="108">
        <f t="shared" si="27"/>
        <v>63417.034229839664</v>
      </c>
      <c r="DO12" s="108">
        <f t="shared" si="28"/>
        <v>63423.682080266633</v>
      </c>
      <c r="DP12" s="108">
        <f t="shared" si="29"/>
        <v>63430.330627571275</v>
      </c>
      <c r="DQ12" s="108">
        <f t="shared" si="30"/>
        <v>63436.979871826639</v>
      </c>
      <c r="DR12" s="108">
        <f t="shared" si="31"/>
        <v>63443.629813105792</v>
      </c>
      <c r="DS12" s="108">
        <f t="shared" si="32"/>
        <v>64999.197951832961</v>
      </c>
      <c r="DT12" s="108">
        <f t="shared" si="33"/>
        <v>65006.011656559203</v>
      </c>
      <c r="DU12" s="108">
        <f t="shared" si="34"/>
        <v>65012.82607554923</v>
      </c>
      <c r="DV12" s="108">
        <f t="shared" si="35"/>
        <v>65019.641208877889</v>
      </c>
      <c r="DW12" s="108">
        <f t="shared" si="36"/>
        <v>64546.89516267187</v>
      </c>
      <c r="DX12" s="108">
        <f t="shared" si="37"/>
        <v>64553.661453618428</v>
      </c>
      <c r="DY12" s="108">
        <f t="shared" si="38"/>
        <v>64560.428453858476</v>
      </c>
      <c r="DZ12" s="108">
        <f t="shared" si="39"/>
        <v>64567.196163466382</v>
      </c>
      <c r="EA12" s="108">
        <f t="shared" si="40"/>
        <v>66052.970316462684</v>
      </c>
      <c r="EB12" s="108">
        <f t="shared" si="41"/>
        <v>66059.894485532597</v>
      </c>
      <c r="EC12" s="108">
        <f t="shared" si="42"/>
        <v>66066.819380446002</v>
      </c>
      <c r="ED12" s="108">
        <f t="shared" si="43"/>
        <v>66073.745001278949</v>
      </c>
      <c r="EE12" s="108">
        <f t="shared" si="44"/>
        <v>66080.671348107571</v>
      </c>
      <c r="EF12" s="108">
        <f t="shared" si="45"/>
        <v>63169.333372548324</v>
      </c>
      <c r="EG12" s="108">
        <f t="shared" si="46"/>
        <v>63175.955257108712</v>
      </c>
      <c r="EH12" s="108">
        <f t="shared" si="47"/>
        <v>63182.577835824828</v>
      </c>
      <c r="EI12" s="108">
        <f t="shared" si="48"/>
        <v>63189.201108769455</v>
      </c>
      <c r="EJ12" s="108">
        <f t="shared" si="49"/>
        <v>63316.035622354968</v>
      </c>
      <c r="EK12" s="108">
        <f t="shared" si="50"/>
        <v>63322.672885348387</v>
      </c>
      <c r="EL12" s="108">
        <f t="shared" si="51"/>
        <v>63329.310844109626</v>
      </c>
      <c r="EM12" s="108">
        <f t="shared" si="52"/>
        <v>63335.949498711627</v>
      </c>
      <c r="EN12" s="108">
        <f t="shared" si="53"/>
        <v>68110.653016105513</v>
      </c>
      <c r="EO12" s="108">
        <f t="shared" si="54"/>
        <v>68117.792886949886</v>
      </c>
      <c r="EP12" s="108">
        <f t="shared" si="55"/>
        <v>68124.933506249217</v>
      </c>
      <c r="EQ12" s="108">
        <f t="shared" si="56"/>
        <v>68132.074874081954</v>
      </c>
      <c r="ER12" s="108">
        <f t="shared" si="57"/>
        <v>68139.216990526562</v>
      </c>
      <c r="ES12" s="108">
        <f t="shared" si="58"/>
        <v>68725.068460809023</v>
      </c>
      <c r="ET12" s="108">
        <f t="shared" si="59"/>
        <v>68732.272739300737</v>
      </c>
      <c r="EU12" s="108">
        <f t="shared" si="60"/>
        <v>68739.477772999104</v>
      </c>
      <c r="EV12" s="108">
        <f t="shared" si="61"/>
        <v>68746.683561983285</v>
      </c>
      <c r="EW12" s="108">
        <f t="shared" si="62"/>
        <v>68100.734975834464</v>
      </c>
      <c r="EX12" s="108">
        <f t="shared" si="63"/>
        <v>68107.873806995267</v>
      </c>
      <c r="EY12" s="108">
        <f t="shared" si="64"/>
        <v>68115.013386502047</v>
      </c>
      <c r="EZ12" s="108">
        <f t="shared" si="65"/>
        <v>68122.153714433225</v>
      </c>
      <c r="FA12" s="108">
        <f t="shared" si="66"/>
        <v>63341.518064700482</v>
      </c>
      <c r="FB12" s="108">
        <f t="shared" si="67"/>
        <v>63348.157998955139</v>
      </c>
      <c r="FC12" s="108">
        <f t="shared" si="68"/>
        <v>63354.798629257624</v>
      </c>
      <c r="FD12" s="108">
        <f t="shared" si="69"/>
        <v>63361.439955680929</v>
      </c>
      <c r="FE12" s="108">
        <f t="shared" si="70"/>
        <v>63368.081978298003</v>
      </c>
    </row>
    <row r="13" spans="1:161" ht="15.75" x14ac:dyDescent="0.25">
      <c r="A13" s="47" t="s">
        <v>177</v>
      </c>
      <c r="B13" s="12">
        <f>'Urb proj of all 25 ARs '!X13</f>
        <v>157734.08197320119</v>
      </c>
      <c r="C13" s="12">
        <f>'Urb proj of all 25 ARs '!Y13</f>
        <v>158596.19773983123</v>
      </c>
      <c r="D13" s="100">
        <f t="shared" si="10"/>
        <v>5.4656276934271861E-3</v>
      </c>
      <c r="E13" s="101">
        <f t="shared" si="11"/>
        <v>1.0482752004570273E-4</v>
      </c>
      <c r="F13" s="69">
        <f t="shared" si="12"/>
        <v>157750.61684584111</v>
      </c>
      <c r="G13" s="69">
        <f t="shared" si="16"/>
        <v>157767.15345179074</v>
      </c>
      <c r="H13" s="69">
        <f t="shared" ref="H13:AM13" si="83">G13*(1+$E$13)</f>
        <v>157783.69179123177</v>
      </c>
      <c r="I13" s="69">
        <f t="shared" si="83"/>
        <v>157800.2318643459</v>
      </c>
      <c r="J13" s="69">
        <f t="shared" si="83"/>
        <v>157816.77367131488</v>
      </c>
      <c r="K13" s="69">
        <f t="shared" si="83"/>
        <v>157833.31721232046</v>
      </c>
      <c r="L13" s="69">
        <f t="shared" si="83"/>
        <v>157849.86248754442</v>
      </c>
      <c r="M13" s="69">
        <f t="shared" si="83"/>
        <v>157866.40949716856</v>
      </c>
      <c r="N13" s="69">
        <f t="shared" si="83"/>
        <v>157882.95824137467</v>
      </c>
      <c r="O13" s="69">
        <f t="shared" si="83"/>
        <v>157899.5087203446</v>
      </c>
      <c r="P13" s="69">
        <f t="shared" si="83"/>
        <v>157916.0609342602</v>
      </c>
      <c r="Q13" s="69">
        <f t="shared" si="83"/>
        <v>157932.61488330332</v>
      </c>
      <c r="R13" s="69">
        <f t="shared" si="83"/>
        <v>157949.17056765588</v>
      </c>
      <c r="S13" s="69">
        <f t="shared" si="83"/>
        <v>157965.72798749976</v>
      </c>
      <c r="T13" s="69">
        <f t="shared" si="83"/>
        <v>157982.2871430169</v>
      </c>
      <c r="U13" s="69">
        <f t="shared" si="83"/>
        <v>157998.84803438926</v>
      </c>
      <c r="V13" s="69">
        <f t="shared" si="83"/>
        <v>158015.41066179879</v>
      </c>
      <c r="W13" s="69">
        <f t="shared" si="83"/>
        <v>158031.97502542747</v>
      </c>
      <c r="X13" s="69">
        <f t="shared" si="83"/>
        <v>158048.5411254573</v>
      </c>
      <c r="Y13" s="69">
        <f t="shared" si="83"/>
        <v>158065.10896207031</v>
      </c>
      <c r="Z13" s="69">
        <f t="shared" si="83"/>
        <v>158081.67853544856</v>
      </c>
      <c r="AA13" s="69">
        <f t="shared" si="83"/>
        <v>158098.24984577409</v>
      </c>
      <c r="AB13" s="69">
        <f t="shared" si="83"/>
        <v>158114.82289322899</v>
      </c>
      <c r="AC13" s="69">
        <f t="shared" si="83"/>
        <v>158131.39767799535</v>
      </c>
      <c r="AD13" s="69">
        <f t="shared" si="83"/>
        <v>158147.9742002553</v>
      </c>
      <c r="AE13" s="69">
        <f t="shared" si="83"/>
        <v>158164.55246019096</v>
      </c>
      <c r="AF13" s="69">
        <f t="shared" si="83"/>
        <v>158181.13245798449</v>
      </c>
      <c r="AG13" s="69">
        <f t="shared" si="83"/>
        <v>158197.71419381807</v>
      </c>
      <c r="AH13" s="69">
        <f t="shared" si="83"/>
        <v>158214.29766787391</v>
      </c>
      <c r="AI13" s="69">
        <f t="shared" si="83"/>
        <v>158230.88288033419</v>
      </c>
      <c r="AJ13" s="69">
        <f t="shared" si="83"/>
        <v>158247.46983138117</v>
      </c>
      <c r="AK13" s="69">
        <f t="shared" si="83"/>
        <v>158264.05852119709</v>
      </c>
      <c r="AL13" s="69">
        <f t="shared" si="83"/>
        <v>158280.64894996423</v>
      </c>
      <c r="AM13" s="69">
        <f t="shared" si="83"/>
        <v>158297.24111786488</v>
      </c>
      <c r="AN13" s="69">
        <f t="shared" ref="AN13:BE13" si="84">AM13*(1+$E$13)</f>
        <v>158313.83502508135</v>
      </c>
      <c r="AO13" s="69">
        <f t="shared" si="84"/>
        <v>158330.43067179597</v>
      </c>
      <c r="AP13" s="69">
        <f t="shared" si="84"/>
        <v>158347.02805819106</v>
      </c>
      <c r="AQ13" s="69">
        <f t="shared" si="84"/>
        <v>158363.627184449</v>
      </c>
      <c r="AR13" s="69">
        <f t="shared" si="84"/>
        <v>158380.22805075219</v>
      </c>
      <c r="AS13" s="69">
        <f t="shared" si="84"/>
        <v>158396.83065728302</v>
      </c>
      <c r="AT13" s="69">
        <f t="shared" si="84"/>
        <v>158413.43500422392</v>
      </c>
      <c r="AU13" s="69">
        <f t="shared" si="84"/>
        <v>158430.04109175733</v>
      </c>
      <c r="AV13" s="69">
        <f t="shared" si="84"/>
        <v>158446.64892006572</v>
      </c>
      <c r="AW13" s="69">
        <f t="shared" si="84"/>
        <v>158463.25848933158</v>
      </c>
      <c r="AX13" s="69">
        <f t="shared" si="84"/>
        <v>158479.86979973738</v>
      </c>
      <c r="AY13" s="69">
        <f t="shared" si="84"/>
        <v>158496.48285146564</v>
      </c>
      <c r="AZ13" s="69">
        <f t="shared" si="84"/>
        <v>158513.09764469892</v>
      </c>
      <c r="BA13" s="69">
        <f t="shared" si="84"/>
        <v>158529.71417961977</v>
      </c>
      <c r="BB13" s="69">
        <f t="shared" si="84"/>
        <v>158546.33245641078</v>
      </c>
      <c r="BC13" s="69">
        <f t="shared" si="84"/>
        <v>158562.95247525451</v>
      </c>
      <c r="BD13" s="69">
        <f t="shared" si="84"/>
        <v>158579.5742363336</v>
      </c>
      <c r="BE13" s="69">
        <f t="shared" si="84"/>
        <v>158596.19773983071</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169800.04578962381</v>
      </c>
      <c r="DG13" s="108">
        <f t="shared" si="20"/>
        <v>169817.84550732758</v>
      </c>
      <c r="DH13" s="108">
        <f t="shared" si="21"/>
        <v>169835.64709093166</v>
      </c>
      <c r="DI13" s="108">
        <f t="shared" si="22"/>
        <v>169853.45054063154</v>
      </c>
      <c r="DJ13" s="108">
        <f t="shared" si="23"/>
        <v>184456.30606092996</v>
      </c>
      <c r="DK13" s="108">
        <f t="shared" si="24"/>
        <v>184475.64215805111</v>
      </c>
      <c r="DL13" s="108">
        <f t="shared" si="25"/>
        <v>184494.98028212739</v>
      </c>
      <c r="DM13" s="108">
        <f t="shared" si="26"/>
        <v>184514.32043337126</v>
      </c>
      <c r="DN13" s="108">
        <f t="shared" si="27"/>
        <v>164222.18022099655</v>
      </c>
      <c r="DO13" s="108">
        <f t="shared" si="28"/>
        <v>164239.39522488564</v>
      </c>
      <c r="DP13" s="108">
        <f t="shared" si="29"/>
        <v>164256.61203338086</v>
      </c>
      <c r="DQ13" s="108">
        <f t="shared" si="30"/>
        <v>164273.83064667144</v>
      </c>
      <c r="DR13" s="108">
        <f t="shared" si="31"/>
        <v>164291.05106494654</v>
      </c>
      <c r="DS13" s="108">
        <f t="shared" si="32"/>
        <v>169097.14040186346</v>
      </c>
      <c r="DT13" s="108">
        <f t="shared" si="33"/>
        <v>169114.8664357386</v>
      </c>
      <c r="DU13" s="108">
        <f t="shared" si="34"/>
        <v>169132.59432778994</v>
      </c>
      <c r="DV13" s="108">
        <f t="shared" si="35"/>
        <v>169150.3240782122</v>
      </c>
      <c r="DW13" s="108">
        <f t="shared" si="36"/>
        <v>166119.07277424808</v>
      </c>
      <c r="DX13" s="108">
        <f t="shared" si="37"/>
        <v>166136.4866246793</v>
      </c>
      <c r="DY13" s="108">
        <f t="shared" si="38"/>
        <v>166153.90230056125</v>
      </c>
      <c r="DZ13" s="108">
        <f t="shared" si="39"/>
        <v>166171.31980208535</v>
      </c>
      <c r="EA13" s="108">
        <f t="shared" si="40"/>
        <v>171545.66533355479</v>
      </c>
      <c r="EB13" s="108">
        <f t="shared" si="41"/>
        <v>171563.64804022631</v>
      </c>
      <c r="EC13" s="108">
        <f t="shared" si="42"/>
        <v>171581.63263198035</v>
      </c>
      <c r="ED13" s="108">
        <f t="shared" si="43"/>
        <v>171599.61910901454</v>
      </c>
      <c r="EE13" s="108">
        <f t="shared" si="44"/>
        <v>171617.60747152654</v>
      </c>
      <c r="EF13" s="108">
        <f t="shared" si="45"/>
        <v>174822.73978745882</v>
      </c>
      <c r="EG13" s="108">
        <f t="shared" si="46"/>
        <v>174841.06602171832</v>
      </c>
      <c r="EH13" s="108">
        <f t="shared" si="47"/>
        <v>174859.39417707152</v>
      </c>
      <c r="EI13" s="108">
        <f t="shared" si="48"/>
        <v>174877.72425371979</v>
      </c>
      <c r="EJ13" s="108">
        <f t="shared" si="49"/>
        <v>175724.37498469482</v>
      </c>
      <c r="EK13" s="108">
        <f t="shared" si="50"/>
        <v>175742.79573513602</v>
      </c>
      <c r="EL13" s="108">
        <f t="shared" si="51"/>
        <v>175761.21841657883</v>
      </c>
      <c r="EM13" s="108">
        <f t="shared" si="52"/>
        <v>175779.64302922567</v>
      </c>
      <c r="EN13" s="108">
        <f t="shared" si="53"/>
        <v>189042.27649826754</v>
      </c>
      <c r="EO13" s="108">
        <f t="shared" si="54"/>
        <v>189062.09333129667</v>
      </c>
      <c r="EP13" s="108">
        <f t="shared" si="55"/>
        <v>189081.91224167525</v>
      </c>
      <c r="EQ13" s="108">
        <f t="shared" si="56"/>
        <v>189101.73322962102</v>
      </c>
      <c r="ER13" s="108">
        <f t="shared" si="57"/>
        <v>189121.55629535185</v>
      </c>
      <c r="ES13" s="108">
        <f t="shared" si="58"/>
        <v>182638.74439657843</v>
      </c>
      <c r="ET13" s="108">
        <f t="shared" si="59"/>
        <v>182657.88996321778</v>
      </c>
      <c r="EU13" s="108">
        <f t="shared" si="60"/>
        <v>182677.0375368394</v>
      </c>
      <c r="EV13" s="108">
        <f t="shared" si="61"/>
        <v>182696.1871176537</v>
      </c>
      <c r="EW13" s="108">
        <f t="shared" si="62"/>
        <v>181393.92088105352</v>
      </c>
      <c r="EX13" s="108">
        <f t="shared" si="63"/>
        <v>181412.93595593085</v>
      </c>
      <c r="EY13" s="108">
        <f t="shared" si="64"/>
        <v>181431.95302411131</v>
      </c>
      <c r="EZ13" s="108">
        <f t="shared" si="65"/>
        <v>181450.97208580386</v>
      </c>
      <c r="FA13" s="108">
        <f t="shared" si="66"/>
        <v>165496.48918884544</v>
      </c>
      <c r="FB13" s="108">
        <f t="shared" si="67"/>
        <v>165513.83777538341</v>
      </c>
      <c r="FC13" s="108">
        <f t="shared" si="68"/>
        <v>165531.18818053062</v>
      </c>
      <c r="FD13" s="108">
        <f t="shared" si="69"/>
        <v>165548.5404044778</v>
      </c>
      <c r="FE13" s="108">
        <f t="shared" si="70"/>
        <v>165565.89444741557</v>
      </c>
    </row>
    <row r="14" spans="1:161" ht="15.75" x14ac:dyDescent="0.25">
      <c r="A14" s="47" t="s">
        <v>194</v>
      </c>
      <c r="B14" s="12">
        <f>'Urb proj of all 25 ARs '!X14</f>
        <v>45024.623694939241</v>
      </c>
      <c r="C14" s="12">
        <f>'Urb proj of all 25 ARs '!Y14</f>
        <v>45270.711525092447</v>
      </c>
      <c r="D14" s="100">
        <f t="shared" si="10"/>
        <v>5.4656276934273813E-3</v>
      </c>
      <c r="E14" s="101">
        <f t="shared" si="11"/>
        <v>1.0482752004570273E-4</v>
      </c>
      <c r="F14" s="69">
        <f t="shared" si="12"/>
        <v>45029.343514582171</v>
      </c>
      <c r="G14" s="69">
        <f t="shared" si="16"/>
        <v>45034.06382899209</v>
      </c>
      <c r="H14" s="69">
        <f t="shared" ref="H14:AM14" si="85">G14*(1+$E$14)</f>
        <v>45038.784638220866</v>
      </c>
      <c r="I14" s="69">
        <f t="shared" si="85"/>
        <v>45043.505942320364</v>
      </c>
      <c r="J14" s="69">
        <f t="shared" si="85"/>
        <v>45048.22774134246</v>
      </c>
      <c r="K14" s="69">
        <f t="shared" si="85"/>
        <v>45052.950035339039</v>
      </c>
      <c r="L14" s="69">
        <f t="shared" si="85"/>
        <v>45057.672824361987</v>
      </c>
      <c r="M14" s="69">
        <f t="shared" si="85"/>
        <v>45062.396108463196</v>
      </c>
      <c r="N14" s="69">
        <f t="shared" si="85"/>
        <v>45067.119887694564</v>
      </c>
      <c r="O14" s="69">
        <f t="shared" si="85"/>
        <v>45071.844162107991</v>
      </c>
      <c r="P14" s="69">
        <f t="shared" si="85"/>
        <v>45076.568931755392</v>
      </c>
      <c r="Q14" s="69">
        <f t="shared" si="85"/>
        <v>45081.294196688679</v>
      </c>
      <c r="R14" s="69">
        <f t="shared" si="85"/>
        <v>45086.019956959768</v>
      </c>
      <c r="S14" s="69">
        <f t="shared" si="85"/>
        <v>45090.746212620586</v>
      </c>
      <c r="T14" s="69">
        <f t="shared" si="85"/>
        <v>45095.472963723063</v>
      </c>
      <c r="U14" s="69">
        <f t="shared" si="85"/>
        <v>45100.200210319141</v>
      </c>
      <c r="V14" s="69">
        <f t="shared" si="85"/>
        <v>45104.927952460755</v>
      </c>
      <c r="W14" s="69">
        <f t="shared" si="85"/>
        <v>45109.65619019985</v>
      </c>
      <c r="X14" s="69">
        <f t="shared" si="85"/>
        <v>45114.384923588383</v>
      </c>
      <c r="Y14" s="69">
        <f t="shared" si="85"/>
        <v>45119.11415267831</v>
      </c>
      <c r="Z14" s="69">
        <f t="shared" si="85"/>
        <v>45123.843877521598</v>
      </c>
      <c r="AA14" s="69">
        <f t="shared" si="85"/>
        <v>45128.574098170211</v>
      </c>
      <c r="AB14" s="69">
        <f t="shared" si="85"/>
        <v>45133.304814676121</v>
      </c>
      <c r="AC14" s="69">
        <f t="shared" si="85"/>
        <v>45138.036027091308</v>
      </c>
      <c r="AD14" s="69">
        <f t="shared" si="85"/>
        <v>45142.767735467758</v>
      </c>
      <c r="AE14" s="69">
        <f t="shared" si="85"/>
        <v>45147.499939857466</v>
      </c>
      <c r="AF14" s="69">
        <f t="shared" si="85"/>
        <v>45152.232640312424</v>
      </c>
      <c r="AG14" s="69">
        <f t="shared" si="85"/>
        <v>45156.965836884636</v>
      </c>
      <c r="AH14" s="69">
        <f t="shared" si="85"/>
        <v>45161.699529626108</v>
      </c>
      <c r="AI14" s="69">
        <f t="shared" si="85"/>
        <v>45166.433718588851</v>
      </c>
      <c r="AJ14" s="69">
        <f t="shared" si="85"/>
        <v>45171.168403824879</v>
      </c>
      <c r="AK14" s="69">
        <f t="shared" si="85"/>
        <v>45175.903585386215</v>
      </c>
      <c r="AL14" s="69">
        <f t="shared" si="85"/>
        <v>45180.639263324898</v>
      </c>
      <c r="AM14" s="69">
        <f t="shared" si="85"/>
        <v>45185.37543769295</v>
      </c>
      <c r="AN14" s="69">
        <f t="shared" ref="AN14:BE14" si="86">AM14*(1+$E$14)</f>
        <v>45190.112108542417</v>
      </c>
      <c r="AO14" s="69">
        <f t="shared" si="86"/>
        <v>45194.849275925342</v>
      </c>
      <c r="AP14" s="69">
        <f t="shared" si="86"/>
        <v>45199.586939893779</v>
      </c>
      <c r="AQ14" s="69">
        <f t="shared" si="86"/>
        <v>45204.32510049978</v>
      </c>
      <c r="AR14" s="69">
        <f t="shared" si="86"/>
        <v>45209.063757795404</v>
      </c>
      <c r="AS14" s="69">
        <f t="shared" si="86"/>
        <v>45213.802911832725</v>
      </c>
      <c r="AT14" s="69">
        <f t="shared" si="86"/>
        <v>45218.54256266381</v>
      </c>
      <c r="AU14" s="69">
        <f t="shared" si="86"/>
        <v>45223.282710340733</v>
      </c>
      <c r="AV14" s="69">
        <f t="shared" si="86"/>
        <v>45228.023354915582</v>
      </c>
      <c r="AW14" s="69">
        <f t="shared" si="86"/>
        <v>45232.764496440446</v>
      </c>
      <c r="AX14" s="69">
        <f t="shared" si="86"/>
        <v>45237.506134967422</v>
      </c>
      <c r="AY14" s="69">
        <f t="shared" si="86"/>
        <v>45242.248270548604</v>
      </c>
      <c r="AZ14" s="69">
        <f t="shared" si="86"/>
        <v>45246.990903236096</v>
      </c>
      <c r="BA14" s="69">
        <f t="shared" si="86"/>
        <v>45251.734033082015</v>
      </c>
      <c r="BB14" s="69">
        <f t="shared" si="86"/>
        <v>45256.477660138473</v>
      </c>
      <c r="BC14" s="69">
        <f t="shared" si="86"/>
        <v>45261.221784457586</v>
      </c>
      <c r="BD14" s="69">
        <f t="shared" si="86"/>
        <v>45265.966406091487</v>
      </c>
      <c r="BE14" s="69">
        <f t="shared" si="86"/>
        <v>45270.711525092309</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53489.435898392956</v>
      </c>
      <c r="DG14" s="108">
        <f t="shared" si="20"/>
        <v>53495.043063306832</v>
      </c>
      <c r="DH14" s="108">
        <f t="shared" si="21"/>
        <v>53500.650816005895</v>
      </c>
      <c r="DI14" s="108">
        <f t="shared" si="22"/>
        <v>53506.259156551772</v>
      </c>
      <c r="DJ14" s="108">
        <f t="shared" si="23"/>
        <v>58865.648380339473</v>
      </c>
      <c r="DK14" s="108">
        <f t="shared" si="24"/>
        <v>58871.819120275068</v>
      </c>
      <c r="DL14" s="108">
        <f t="shared" si="25"/>
        <v>58877.990507074028</v>
      </c>
      <c r="DM14" s="108">
        <f t="shared" si="26"/>
        <v>58884.162540804158</v>
      </c>
      <c r="DN14" s="108">
        <f t="shared" si="27"/>
        <v>53745.643552212372</v>
      </c>
      <c r="DO14" s="108">
        <f t="shared" si="28"/>
        <v>53751.277574739208</v>
      </c>
      <c r="DP14" s="108">
        <f t="shared" si="29"/>
        <v>53756.912187866656</v>
      </c>
      <c r="DQ14" s="108">
        <f t="shared" si="30"/>
        <v>53762.547391656626</v>
      </c>
      <c r="DR14" s="108">
        <f t="shared" si="31"/>
        <v>53768.183186171031</v>
      </c>
      <c r="DS14" s="108">
        <f t="shared" si="32"/>
        <v>54748.394964493593</v>
      </c>
      <c r="DT14" s="108">
        <f t="shared" si="33"/>
        <v>54754.134102964206</v>
      </c>
      <c r="DU14" s="108">
        <f t="shared" si="34"/>
        <v>54759.873843054469</v>
      </c>
      <c r="DV14" s="108">
        <f t="shared" si="35"/>
        <v>54765.614184827456</v>
      </c>
      <c r="DW14" s="108">
        <f t="shared" si="36"/>
        <v>53157.532609323243</v>
      </c>
      <c r="DX14" s="108">
        <f t="shared" si="37"/>
        <v>53163.104981638426</v>
      </c>
      <c r="DY14" s="108">
        <f t="shared" si="38"/>
        <v>53168.677938091583</v>
      </c>
      <c r="DZ14" s="108">
        <f t="shared" si="39"/>
        <v>53174.251478743943</v>
      </c>
      <c r="EA14" s="108">
        <f t="shared" si="40"/>
        <v>54582.126592367415</v>
      </c>
      <c r="EB14" s="108">
        <f t="shared" si="41"/>
        <v>54587.848301336911</v>
      </c>
      <c r="EC14" s="108">
        <f t="shared" si="42"/>
        <v>54593.57061009897</v>
      </c>
      <c r="ED14" s="108">
        <f t="shared" si="43"/>
        <v>54599.293518716462</v>
      </c>
      <c r="EE14" s="108">
        <f t="shared" si="44"/>
        <v>54605.017027252281</v>
      </c>
      <c r="EF14" s="108">
        <f t="shared" si="45"/>
        <v>51884.336661703775</v>
      </c>
      <c r="EG14" s="108">
        <f t="shared" si="46"/>
        <v>51889.775568045239</v>
      </c>
      <c r="EH14" s="108">
        <f t="shared" si="47"/>
        <v>51895.215044533768</v>
      </c>
      <c r="EI14" s="108">
        <f t="shared" si="48"/>
        <v>51900.655091229128</v>
      </c>
      <c r="EJ14" s="108">
        <f t="shared" si="49"/>
        <v>51873.792088338589</v>
      </c>
      <c r="EK14" s="108">
        <f t="shared" si="50"/>
        <v>51879.229889318573</v>
      </c>
      <c r="EL14" s="108">
        <f t="shared" si="51"/>
        <v>51884.668260329752</v>
      </c>
      <c r="EM14" s="108">
        <f t="shared" si="52"/>
        <v>51890.107201431871</v>
      </c>
      <c r="EN14" s="108">
        <f t="shared" si="53"/>
        <v>55757.410795080643</v>
      </c>
      <c r="EO14" s="108">
        <f t="shared" si="54"/>
        <v>55763.255706178461</v>
      </c>
      <c r="EP14" s="108">
        <f t="shared" si="55"/>
        <v>55769.101229983811</v>
      </c>
      <c r="EQ14" s="108">
        <f t="shared" si="56"/>
        <v>55774.947366560933</v>
      </c>
      <c r="ER14" s="108">
        <f t="shared" si="57"/>
        <v>55780.794115974051</v>
      </c>
      <c r="ES14" s="108">
        <f t="shared" si="58"/>
        <v>55936.480011816573</v>
      </c>
      <c r="ET14" s="108">
        <f t="shared" si="59"/>
        <v>55942.343694296302</v>
      </c>
      <c r="EU14" s="108">
        <f t="shared" si="60"/>
        <v>55948.207991451316</v>
      </c>
      <c r="EV14" s="108">
        <f t="shared" si="61"/>
        <v>55954.072903346059</v>
      </c>
      <c r="EW14" s="108">
        <f t="shared" si="62"/>
        <v>55304.294260160626</v>
      </c>
      <c r="EX14" s="108">
        <f t="shared" si="63"/>
        <v>55310.091672175797</v>
      </c>
      <c r="EY14" s="108">
        <f t="shared" si="64"/>
        <v>55315.889691919292</v>
      </c>
      <c r="EZ14" s="108">
        <f t="shared" si="65"/>
        <v>55321.688319454821</v>
      </c>
      <c r="FA14" s="108">
        <f t="shared" si="66"/>
        <v>51643.351843524084</v>
      </c>
      <c r="FB14" s="108">
        <f t="shared" si="67"/>
        <v>51648.765488024685</v>
      </c>
      <c r="FC14" s="108">
        <f t="shared" si="68"/>
        <v>51654.179700024215</v>
      </c>
      <c r="FD14" s="108">
        <f t="shared" si="69"/>
        <v>51659.594479582163</v>
      </c>
      <c r="FE14" s="108">
        <f t="shared" si="70"/>
        <v>51665.009826758025</v>
      </c>
    </row>
    <row r="15" spans="1:161" ht="15.75" x14ac:dyDescent="0.25">
      <c r="A15" s="47" t="s">
        <v>179</v>
      </c>
      <c r="B15" s="12">
        <f>'Urb proj of all 25 ARs '!X15</f>
        <v>2809.1595712443673</v>
      </c>
      <c r="C15" s="12">
        <f>'Urb proj of all 25 ARs '!Y15</f>
        <v>2824.513391592217</v>
      </c>
      <c r="D15" s="100">
        <f t="shared" si="10"/>
        <v>5.4656276934273466E-3</v>
      </c>
      <c r="E15" s="101">
        <f t="shared" si="11"/>
        <v>1.0482752004570273E-4</v>
      </c>
      <c r="F15" s="69">
        <f t="shared" si="12"/>
        <v>2809.4540484756335</v>
      </c>
      <c r="G15" s="69">
        <f t="shared" si="16"/>
        <v>2809.7485565762177</v>
      </c>
      <c r="H15" s="69">
        <f t="shared" ref="H15:AM15" si="87">G15*(1+$E$15)</f>
        <v>2810.0430955493557</v>
      </c>
      <c r="I15" s="69">
        <f t="shared" si="87"/>
        <v>2810.3376653982837</v>
      </c>
      <c r="J15" s="69">
        <f t="shared" si="87"/>
        <v>2810.6322661262384</v>
      </c>
      <c r="K15" s="69">
        <f t="shared" si="87"/>
        <v>2810.9268977364568</v>
      </c>
      <c r="L15" s="69">
        <f t="shared" si="87"/>
        <v>2811.2215602321762</v>
      </c>
      <c r="M15" s="69">
        <f t="shared" si="87"/>
        <v>2811.5162536166345</v>
      </c>
      <c r="N15" s="69">
        <f t="shared" si="87"/>
        <v>2811.8109778930693</v>
      </c>
      <c r="O15" s="69">
        <f t="shared" si="87"/>
        <v>2812.1057330647191</v>
      </c>
      <c r="P15" s="69">
        <f t="shared" si="87"/>
        <v>2812.4005191348224</v>
      </c>
      <c r="Q15" s="69">
        <f t="shared" si="87"/>
        <v>2812.6953361066185</v>
      </c>
      <c r="R15" s="69">
        <f t="shared" si="87"/>
        <v>2812.9901839833465</v>
      </c>
      <c r="S15" s="69">
        <f t="shared" si="87"/>
        <v>2813.2850627682465</v>
      </c>
      <c r="T15" s="69">
        <f t="shared" si="87"/>
        <v>2813.5799724645581</v>
      </c>
      <c r="U15" s="69">
        <f t="shared" si="87"/>
        <v>2813.8749130755218</v>
      </c>
      <c r="V15" s="69">
        <f t="shared" si="87"/>
        <v>2814.1698846043782</v>
      </c>
      <c r="W15" s="69">
        <f t="shared" si="87"/>
        <v>2814.4648870543688</v>
      </c>
      <c r="X15" s="69">
        <f t="shared" si="87"/>
        <v>2814.7599204287344</v>
      </c>
      <c r="Y15" s="69">
        <f t="shared" si="87"/>
        <v>2815.054984730717</v>
      </c>
      <c r="Z15" s="69">
        <f t="shared" si="87"/>
        <v>2815.3500799635585</v>
      </c>
      <c r="AA15" s="69">
        <f t="shared" si="87"/>
        <v>2815.6452061305017</v>
      </c>
      <c r="AB15" s="69">
        <f t="shared" si="87"/>
        <v>2815.9403632347889</v>
      </c>
      <c r="AC15" s="69">
        <f t="shared" si="87"/>
        <v>2816.2355512796635</v>
      </c>
      <c r="AD15" s="69">
        <f t="shared" si="87"/>
        <v>2816.5307702683685</v>
      </c>
      <c r="AE15" s="69">
        <f t="shared" si="87"/>
        <v>2816.8260202041483</v>
      </c>
      <c r="AF15" s="69">
        <f t="shared" si="87"/>
        <v>2817.1213010902466</v>
      </c>
      <c r="AG15" s="69">
        <f t="shared" si="87"/>
        <v>2817.4166129299078</v>
      </c>
      <c r="AH15" s="69">
        <f t="shared" si="87"/>
        <v>2817.7119557263768</v>
      </c>
      <c r="AI15" s="69">
        <f t="shared" si="87"/>
        <v>2818.0073294828985</v>
      </c>
      <c r="AJ15" s="69">
        <f t="shared" si="87"/>
        <v>2818.302734202719</v>
      </c>
      <c r="AK15" s="69">
        <f t="shared" si="87"/>
        <v>2818.5981698890832</v>
      </c>
      <c r="AL15" s="69">
        <f t="shared" si="87"/>
        <v>2818.8936365452382</v>
      </c>
      <c r="AM15" s="69">
        <f t="shared" si="87"/>
        <v>2819.1891341744299</v>
      </c>
      <c r="AN15" s="69">
        <f t="shared" ref="AN15:BE15" si="88">AM15*(1+$E$15)</f>
        <v>2819.4846627799052</v>
      </c>
      <c r="AO15" s="69">
        <f t="shared" si="88"/>
        <v>2819.7802223649114</v>
      </c>
      <c r="AP15" s="69">
        <f t="shared" si="88"/>
        <v>2820.075812932696</v>
      </c>
      <c r="AQ15" s="69">
        <f t="shared" si="88"/>
        <v>2820.3714344865066</v>
      </c>
      <c r="AR15" s="69">
        <f t="shared" si="88"/>
        <v>2820.6670870295916</v>
      </c>
      <c r="AS15" s="69">
        <f t="shared" si="88"/>
        <v>2820.9627705651992</v>
      </c>
      <c r="AT15" s="69">
        <f t="shared" si="88"/>
        <v>2821.2584850965786</v>
      </c>
      <c r="AU15" s="69">
        <f t="shared" si="88"/>
        <v>2821.554230626979</v>
      </c>
      <c r="AV15" s="69">
        <f t="shared" si="88"/>
        <v>2821.85000715965</v>
      </c>
      <c r="AW15" s="69">
        <f t="shared" si="88"/>
        <v>2822.1458146978416</v>
      </c>
      <c r="AX15" s="69">
        <f t="shared" si="88"/>
        <v>2822.4416532448035</v>
      </c>
      <c r="AY15" s="69">
        <f t="shared" si="88"/>
        <v>2822.7375228037868</v>
      </c>
      <c r="AZ15" s="69">
        <f t="shared" si="88"/>
        <v>2823.0334233780422</v>
      </c>
      <c r="BA15" s="69">
        <f t="shared" si="88"/>
        <v>2823.329354970821</v>
      </c>
      <c r="BB15" s="69">
        <f t="shared" si="88"/>
        <v>2823.6253175853749</v>
      </c>
      <c r="BC15" s="69">
        <f t="shared" si="88"/>
        <v>2823.9213112249558</v>
      </c>
      <c r="BD15" s="69">
        <f t="shared" si="88"/>
        <v>2824.2173358928158</v>
      </c>
      <c r="BE15" s="69">
        <f t="shared" si="88"/>
        <v>2824.5133915922074</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9233.7375788695063</v>
      </c>
      <c r="DG15" s="108">
        <f t="shared" si="20"/>
        <v>9234.7055286806517</v>
      </c>
      <c r="DH15" s="108">
        <f t="shared" si="21"/>
        <v>9235.6735799595772</v>
      </c>
      <c r="DI15" s="108">
        <f t="shared" si="22"/>
        <v>9236.6417327169147</v>
      </c>
      <c r="DJ15" s="108">
        <f t="shared" si="23"/>
        <v>10661.656624365161</v>
      </c>
      <c r="DK15" s="108">
        <f t="shared" si="24"/>
        <v>10662.774259388672</v>
      </c>
      <c r="DL15" s="108">
        <f t="shared" si="25"/>
        <v>10663.892011571092</v>
      </c>
      <c r="DM15" s="108">
        <f t="shared" si="26"/>
        <v>10665.009880924699</v>
      </c>
      <c r="DN15" s="108">
        <f t="shared" si="27"/>
        <v>8402.744445396982</v>
      </c>
      <c r="DO15" s="108">
        <f t="shared" si="28"/>
        <v>8403.625284258771</v>
      </c>
      <c r="DP15" s="108">
        <f t="shared" si="29"/>
        <v>8404.5062154567131</v>
      </c>
      <c r="DQ15" s="108">
        <f t="shared" si="30"/>
        <v>8405.3872390004872</v>
      </c>
      <c r="DR15" s="108">
        <f t="shared" si="31"/>
        <v>8406.2683548997757</v>
      </c>
      <c r="DS15" s="108">
        <f t="shared" si="32"/>
        <v>8577.5034486446875</v>
      </c>
      <c r="DT15" s="108">
        <f t="shared" si="33"/>
        <v>8578.4026070593918</v>
      </c>
      <c r="DU15" s="108">
        <f t="shared" si="34"/>
        <v>8579.3018597306436</v>
      </c>
      <c r="DV15" s="108">
        <f t="shared" si="35"/>
        <v>8580.2012066683219</v>
      </c>
      <c r="DW15" s="108">
        <f t="shared" si="36"/>
        <v>7964.7323447143563</v>
      </c>
      <c r="DX15" s="108">
        <f t="shared" si="37"/>
        <v>7965.5672678538804</v>
      </c>
      <c r="DY15" s="108">
        <f t="shared" si="38"/>
        <v>7966.402278516327</v>
      </c>
      <c r="DZ15" s="108">
        <f t="shared" si="39"/>
        <v>7967.2373767108702</v>
      </c>
      <c r="EA15" s="108">
        <f t="shared" si="40"/>
        <v>8396.9201674222877</v>
      </c>
      <c r="EB15" s="108">
        <f t="shared" si="41"/>
        <v>8397.8003957394612</v>
      </c>
      <c r="EC15" s="108">
        <f t="shared" si="42"/>
        <v>8398.6807163287849</v>
      </c>
      <c r="ED15" s="108">
        <f t="shared" si="43"/>
        <v>8399.5611291999339</v>
      </c>
      <c r="EE15" s="108">
        <f t="shared" si="44"/>
        <v>8400.4416343625799</v>
      </c>
      <c r="EF15" s="108">
        <f t="shared" si="45"/>
        <v>9420.6403509945667</v>
      </c>
      <c r="EG15" s="108">
        <f t="shared" si="46"/>
        <v>9421.6278933598041</v>
      </c>
      <c r="EH15" s="108">
        <f t="shared" si="47"/>
        <v>9422.615539246659</v>
      </c>
      <c r="EI15" s="108">
        <f t="shared" si="48"/>
        <v>9423.6032886659814</v>
      </c>
      <c r="EJ15" s="108">
        <f t="shared" si="49"/>
        <v>9688.101811418177</v>
      </c>
      <c r="EK15" s="108">
        <f t="shared" si="50"/>
        <v>9689.1173911050173</v>
      </c>
      <c r="EL15" s="108">
        <f t="shared" si="51"/>
        <v>9690.133077252558</v>
      </c>
      <c r="EM15" s="108">
        <f t="shared" si="52"/>
        <v>9691.1488698719604</v>
      </c>
      <c r="EN15" s="108">
        <f t="shared" si="53"/>
        <v>10711.974413309776</v>
      </c>
      <c r="EO15" s="108">
        <f t="shared" si="54"/>
        <v>10713.097323022315</v>
      </c>
      <c r="EP15" s="108">
        <f t="shared" si="55"/>
        <v>10714.220350446696</v>
      </c>
      <c r="EQ15" s="108">
        <f t="shared" si="56"/>
        <v>10715.343495595258</v>
      </c>
      <c r="ER15" s="108">
        <f t="shared" si="57"/>
        <v>10716.466758480339</v>
      </c>
      <c r="ES15" s="108">
        <f t="shared" si="58"/>
        <v>10392.799283263774</v>
      </c>
      <c r="ET15" s="108">
        <f t="shared" si="59"/>
        <v>10393.888734638971</v>
      </c>
      <c r="EU15" s="108">
        <f t="shared" si="60"/>
        <v>10394.978300218652</v>
      </c>
      <c r="EV15" s="108">
        <f t="shared" si="61"/>
        <v>10396.067980014794</v>
      </c>
      <c r="EW15" s="108">
        <f t="shared" si="62"/>
        <v>9918.3642288005067</v>
      </c>
      <c r="EX15" s="108">
        <f t="shared" si="63"/>
        <v>9919.4039463255212</v>
      </c>
      <c r="EY15" s="108">
        <f t="shared" si="64"/>
        <v>9920.4437728415469</v>
      </c>
      <c r="EZ15" s="108">
        <f t="shared" si="65"/>
        <v>9921.4837083600069</v>
      </c>
      <c r="FA15" s="108">
        <f t="shared" si="66"/>
        <v>8777.3673128481641</v>
      </c>
      <c r="FB15" s="108">
        <f t="shared" si="67"/>
        <v>8778.2874224961015</v>
      </c>
      <c r="FC15" s="108">
        <f t="shared" si="68"/>
        <v>8779.2076285968506</v>
      </c>
      <c r="FD15" s="108">
        <f t="shared" si="69"/>
        <v>8780.1279311605231</v>
      </c>
      <c r="FE15" s="108">
        <f t="shared" si="70"/>
        <v>8781.048330197229</v>
      </c>
    </row>
    <row r="16" spans="1:161" ht="15.75" x14ac:dyDescent="0.25">
      <c r="A16" s="47" t="s">
        <v>170</v>
      </c>
      <c r="B16" s="12">
        <f>'Urb proj of all 25 ARs '!X16</f>
        <v>21298.240155994201</v>
      </c>
      <c r="C16" s="12">
        <f>'Urb proj of all 25 ARs '!Y16</f>
        <v>21414.648407212069</v>
      </c>
      <c r="D16" s="100">
        <f t="shared" si="10"/>
        <v>5.4656276934273518E-3</v>
      </c>
      <c r="E16" s="101">
        <f t="shared" si="11"/>
        <v>1.0482752004570273E-4</v>
      </c>
      <c r="F16" s="69">
        <f t="shared" si="12"/>
        <v>21300.472797691091</v>
      </c>
      <c r="G16" s="69">
        <f t="shared" si="13"/>
        <v>21302.705673430275</v>
      </c>
      <c r="H16" s="69">
        <f>G16*(1+$E$16)</f>
        <v>21304.938783236285</v>
      </c>
      <c r="I16" s="69">
        <f t="shared" ref="I16:BE16" si="89">H16*(1+$E$16)</f>
        <v>21307.172127133657</v>
      </c>
      <c r="J16" s="69">
        <f t="shared" si="89"/>
        <v>21309.405705146932</v>
      </c>
      <c r="K16" s="69">
        <f t="shared" si="89"/>
        <v>21311.639517300649</v>
      </c>
      <c r="L16" s="69">
        <f t="shared" si="89"/>
        <v>21313.873563619356</v>
      </c>
      <c r="M16" s="69">
        <f t="shared" si="89"/>
        <v>21316.107844127597</v>
      </c>
      <c r="N16" s="69">
        <f t="shared" si="89"/>
        <v>21318.342358849924</v>
      </c>
      <c r="O16" s="69">
        <f t="shared" si="89"/>
        <v>21320.577107810888</v>
      </c>
      <c r="P16" s="69">
        <f t="shared" si="89"/>
        <v>21322.812091035044</v>
      </c>
      <c r="Q16" s="69">
        <f t="shared" si="89"/>
        <v>21325.047308546949</v>
      </c>
      <c r="R16" s="69">
        <f t="shared" si="89"/>
        <v>21327.282760371163</v>
      </c>
      <c r="S16" s="69">
        <f t="shared" si="89"/>
        <v>21329.518446532245</v>
      </c>
      <c r="T16" s="69">
        <f t="shared" si="89"/>
        <v>21331.754367054764</v>
      </c>
      <c r="U16" s="69">
        <f t="shared" si="89"/>
        <v>21333.990521963286</v>
      </c>
      <c r="V16" s="69">
        <f t="shared" si="89"/>
        <v>21336.226911282381</v>
      </c>
      <c r="W16" s="69">
        <f t="shared" si="89"/>
        <v>21338.463535036622</v>
      </c>
      <c r="X16" s="69">
        <f t="shared" si="89"/>
        <v>21340.700393250587</v>
      </c>
      <c r="Y16" s="69">
        <f t="shared" si="89"/>
        <v>21342.937485948849</v>
      </c>
      <c r="Z16" s="69">
        <f t="shared" si="89"/>
        <v>21345.174813155991</v>
      </c>
      <c r="AA16" s="69">
        <f t="shared" si="89"/>
        <v>21347.412374896598</v>
      </c>
      <c r="AB16" s="69">
        <f t="shared" si="89"/>
        <v>21349.650171195251</v>
      </c>
      <c r="AC16" s="69">
        <f t="shared" si="89"/>
        <v>21351.888202076541</v>
      </c>
      <c r="AD16" s="69">
        <f t="shared" si="89"/>
        <v>21354.126467565056</v>
      </c>
      <c r="AE16" s="69">
        <f t="shared" si="89"/>
        <v>21356.364967685393</v>
      </c>
      <c r="AF16" s="69">
        <f t="shared" si="89"/>
        <v>21358.603702462147</v>
      </c>
      <c r="AG16" s="69">
        <f t="shared" si="89"/>
        <v>21360.842671919916</v>
      </c>
      <c r="AH16" s="69">
        <f t="shared" si="89"/>
        <v>21363.081876083299</v>
      </c>
      <c r="AI16" s="69">
        <f t="shared" si="89"/>
        <v>21365.321314976904</v>
      </c>
      <c r="AJ16" s="69">
        <f t="shared" si="89"/>
        <v>21367.560988625333</v>
      </c>
      <c r="AK16" s="69">
        <f t="shared" si="89"/>
        <v>21369.800897053196</v>
      </c>
      <c r="AL16" s="69">
        <f t="shared" si="89"/>
        <v>21372.041040285105</v>
      </c>
      <c r="AM16" s="69">
        <f t="shared" si="89"/>
        <v>21374.281418345672</v>
      </c>
      <c r="AN16" s="69">
        <f t="shared" si="89"/>
        <v>21376.522031259516</v>
      </c>
      <c r="AO16" s="69">
        <f t="shared" si="89"/>
        <v>21378.762879051254</v>
      </c>
      <c r="AP16" s="69">
        <f t="shared" si="89"/>
        <v>21381.003961745511</v>
      </c>
      <c r="AQ16" s="69">
        <f t="shared" si="89"/>
        <v>21383.245279366907</v>
      </c>
      <c r="AR16" s="69">
        <f t="shared" si="89"/>
        <v>21385.486831940074</v>
      </c>
      <c r="AS16" s="69">
        <f t="shared" si="89"/>
        <v>21387.728619489637</v>
      </c>
      <c r="AT16" s="69">
        <f t="shared" si="89"/>
        <v>21389.970642040229</v>
      </c>
      <c r="AU16" s="69">
        <f t="shared" si="89"/>
        <v>21392.212899616483</v>
      </c>
      <c r="AV16" s="69">
        <f t="shared" si="89"/>
        <v>21394.455392243039</v>
      </c>
      <c r="AW16" s="69">
        <f t="shared" si="89"/>
        <v>21396.698119944536</v>
      </c>
      <c r="AX16" s="69">
        <f t="shared" si="89"/>
        <v>21398.941082745616</v>
      </c>
      <c r="AY16" s="69">
        <f t="shared" si="89"/>
        <v>21401.184280670925</v>
      </c>
      <c r="AZ16" s="69">
        <f t="shared" si="89"/>
        <v>21403.42771374511</v>
      </c>
      <c r="BA16" s="69">
        <f t="shared" si="89"/>
        <v>21405.671381992819</v>
      </c>
      <c r="BB16" s="69">
        <f t="shared" si="89"/>
        <v>21407.915285438707</v>
      </c>
      <c r="BC16" s="69">
        <f t="shared" si="89"/>
        <v>21410.159424107427</v>
      </c>
      <c r="BD16" s="69">
        <f t="shared" si="89"/>
        <v>21412.403798023639</v>
      </c>
      <c r="BE16" s="69">
        <f t="shared" si="89"/>
        <v>21414.648407212004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22899.127200357379</v>
      </c>
      <c r="DG16" s="108">
        <f t="shared" si="15"/>
        <v>22901.527659073006</v>
      </c>
      <c r="DH16" s="108">
        <f t="shared" si="15"/>
        <v>22903.928369422763</v>
      </c>
      <c r="DI16" s="108">
        <f t="shared" si="15"/>
        <v>22906.329331433037</v>
      </c>
      <c r="DJ16" s="108">
        <f t="shared" si="15"/>
        <v>24313.352779733534</v>
      </c>
      <c r="DK16" s="108">
        <f t="shared" si="15"/>
        <v>24315.901488209427</v>
      </c>
      <c r="DL16" s="108">
        <f t="shared" si="15"/>
        <v>24318.450463860114</v>
      </c>
      <c r="DM16" s="108">
        <f t="shared" si="15"/>
        <v>24320.999706713592</v>
      </c>
      <c r="DN16" s="108">
        <f t="shared" si="15"/>
        <v>21155.17210980556</v>
      </c>
      <c r="DO16" s="108">
        <f t="shared" si="15"/>
        <v>21157.389754033971</v>
      </c>
      <c r="DP16" s="108">
        <f t="shared" si="15"/>
        <v>21159.607630732527</v>
      </c>
      <c r="DQ16" s="108">
        <f t="shared" si="15"/>
        <v>21161.8257399256</v>
      </c>
      <c r="DR16" s="108">
        <f t="shared" si="15"/>
        <v>21164.044081637556</v>
      </c>
      <c r="DS16" s="108">
        <f t="shared" si="15"/>
        <v>22410.258471569323</v>
      </c>
      <c r="DT16" s="108">
        <f t="shared" si="15"/>
        <v>22412.60768338848</v>
      </c>
      <c r="DU16" s="108">
        <f t="shared" si="15"/>
        <v>22414.957141469687</v>
      </c>
      <c r="DV16" s="108">
        <f t="shared" ref="DV16:EK28" si="90">V16*BV16</f>
        <v>22417.306845838757</v>
      </c>
      <c r="DW16" s="108">
        <f t="shared" si="90"/>
        <v>21444.032251280976</v>
      </c>
      <c r="DX16" s="108">
        <f t="shared" si="90"/>
        <v>21446.280176001659</v>
      </c>
      <c r="DY16" s="108">
        <f t="shared" si="90"/>
        <v>21448.528336366715</v>
      </c>
      <c r="DZ16" s="108">
        <f t="shared" si="90"/>
        <v>21450.776732400846</v>
      </c>
      <c r="EA16" s="108">
        <f t="shared" si="90"/>
        <v>22370.809186072831</v>
      </c>
      <c r="EB16" s="108">
        <f t="shared" si="90"/>
        <v>22373.154262521224</v>
      </c>
      <c r="EC16" s="108">
        <f t="shared" si="90"/>
        <v>22375.499584798163</v>
      </c>
      <c r="ED16" s="108">
        <f t="shared" si="90"/>
        <v>22377.845152929422</v>
      </c>
      <c r="EE16" s="108">
        <f t="shared" si="90"/>
        <v>22380.190966940769</v>
      </c>
      <c r="EF16" s="108">
        <f t="shared" si="90"/>
        <v>21861.277589310263</v>
      </c>
      <c r="EG16" s="108">
        <f t="shared" si="90"/>
        <v>21863.569252824978</v>
      </c>
      <c r="EH16" s="108">
        <f t="shared" si="90"/>
        <v>21865.861156569099</v>
      </c>
      <c r="EI16" s="108">
        <f t="shared" si="90"/>
        <v>21868.153300567807</v>
      </c>
      <c r="EJ16" s="108">
        <f t="shared" si="90"/>
        <v>22204.828684654996</v>
      </c>
      <c r="EK16" s="108">
        <f t="shared" si="90"/>
        <v>22207.156361779049</v>
      </c>
      <c r="EL16" s="108">
        <f t="shared" ref="EL16:FA28" si="91">AL16*CL16</f>
        <v>22209.484282907721</v>
      </c>
      <c r="EM16" s="108">
        <f t="shared" si="91"/>
        <v>22211.81244806659</v>
      </c>
      <c r="EN16" s="108">
        <f t="shared" si="91"/>
        <v>24122.629079103011</v>
      </c>
      <c r="EO16" s="108">
        <f t="shared" si="91"/>
        <v>24125.157794486353</v>
      </c>
      <c r="EP16" s="108">
        <f t="shared" si="91"/>
        <v>24127.686774948663</v>
      </c>
      <c r="EQ16" s="108">
        <f t="shared" si="91"/>
        <v>24130.216020517721</v>
      </c>
      <c r="ER16" s="108">
        <f t="shared" si="91"/>
        <v>24132.745531221321</v>
      </c>
      <c r="ES16" s="108">
        <f t="shared" si="91"/>
        <v>23851.811369670126</v>
      </c>
      <c r="ET16" s="108">
        <f t="shared" si="91"/>
        <v>23854.311695904606</v>
      </c>
      <c r="EU16" s="108">
        <f t="shared" si="91"/>
        <v>23856.812284242085</v>
      </c>
      <c r="EV16" s="108">
        <f t="shared" si="91"/>
        <v>23859.313134710035</v>
      </c>
      <c r="EW16" s="108">
        <f t="shared" si="91"/>
        <v>23413.655719055401</v>
      </c>
      <c r="EX16" s="108">
        <f t="shared" si="91"/>
        <v>23416.110114519633</v>
      </c>
      <c r="EY16" s="108">
        <f t="shared" si="91"/>
        <v>23418.564767272055</v>
      </c>
      <c r="EZ16" s="108">
        <f t="shared" si="91"/>
        <v>23421.019677339638</v>
      </c>
      <c r="FA16" s="108">
        <f t="shared" si="91"/>
        <v>21498.747285116478</v>
      </c>
      <c r="FB16" s="108">
        <f t="shared" ref="FB16:FE28" si="92">BB16*DB16</f>
        <v>21501.000945478467</v>
      </c>
      <c r="FC16" s="108">
        <f t="shared" si="92"/>
        <v>21503.25484208608</v>
      </c>
      <c r="FD16" s="108">
        <f t="shared" si="92"/>
        <v>21505.508974964087</v>
      </c>
      <c r="FE16" s="108">
        <f t="shared" si="92"/>
        <v>21507.763344137253</v>
      </c>
    </row>
    <row r="17" spans="1:161" ht="15.75" x14ac:dyDescent="0.25">
      <c r="A17" s="87" t="s">
        <v>174</v>
      </c>
      <c r="B17" s="12">
        <f>'Urb proj of all 25 ARs '!X17</f>
        <v>25748.045972779695</v>
      </c>
      <c r="C17" s="12">
        <f>'Urb proj of all 25 ARs '!Y17</f>
        <v>25888.775205900158</v>
      </c>
      <c r="D17" s="100">
        <f t="shared" si="10"/>
        <v>5.4656276934272469E-3</v>
      </c>
      <c r="E17" s="101">
        <f t="shared" si="11"/>
        <v>1.0482752004570273E-4</v>
      </c>
      <c r="F17" s="69">
        <f t="shared" si="12"/>
        <v>25750.745076585044</v>
      </c>
      <c r="G17" s="69">
        <f t="shared" si="13"/>
        <v>25753.44446333075</v>
      </c>
      <c r="H17" s="69">
        <f>G17*(1+$E$17)</f>
        <v>25756.144133046477</v>
      </c>
      <c r="I17" s="69">
        <f t="shared" ref="I17:BE17" si="93">H17*(1+$E$17)</f>
        <v>25758.844085761884</v>
      </c>
      <c r="J17" s="69">
        <f t="shared" si="93"/>
        <v>25761.544321506637</v>
      </c>
      <c r="K17" s="69">
        <f t="shared" si="93"/>
        <v>25764.244840310406</v>
      </c>
      <c r="L17" s="69">
        <f t="shared" si="93"/>
        <v>25766.945642202867</v>
      </c>
      <c r="M17" s="69">
        <f t="shared" si="93"/>
        <v>25769.646727213691</v>
      </c>
      <c r="N17" s="69">
        <f t="shared" si="93"/>
        <v>25772.348095372559</v>
      </c>
      <c r="O17" s="69">
        <f t="shared" si="93"/>
        <v>25775.049746709152</v>
      </c>
      <c r="P17" s="69">
        <f t="shared" si="93"/>
        <v>25777.751681253154</v>
      </c>
      <c r="Q17" s="69">
        <f t="shared" si="93"/>
        <v>25780.453899034255</v>
      </c>
      <c r="R17" s="69">
        <f t="shared" si="93"/>
        <v>25783.156400082145</v>
      </c>
      <c r="S17" s="69">
        <f t="shared" si="93"/>
        <v>25785.859184426517</v>
      </c>
      <c r="T17" s="69">
        <f t="shared" si="93"/>
        <v>25788.562252097068</v>
      </c>
      <c r="U17" s="69">
        <f t="shared" si="93"/>
        <v>25791.265603123498</v>
      </c>
      <c r="V17" s="69">
        <f t="shared" si="93"/>
        <v>25793.969237535515</v>
      </c>
      <c r="W17" s="69">
        <f t="shared" si="93"/>
        <v>25796.67315536282</v>
      </c>
      <c r="X17" s="69">
        <f t="shared" si="93"/>
        <v>25799.377356635126</v>
      </c>
      <c r="Y17" s="69">
        <f t="shared" si="93"/>
        <v>25802.081841382147</v>
      </c>
      <c r="Z17" s="69">
        <f t="shared" si="93"/>
        <v>25804.786609633597</v>
      </c>
      <c r="AA17" s="69">
        <f t="shared" si="93"/>
        <v>25807.491661419193</v>
      </c>
      <c r="AB17" s="69">
        <f t="shared" si="93"/>
        <v>25810.19699676866</v>
      </c>
      <c r="AC17" s="69">
        <f t="shared" si="93"/>
        <v>25812.902615711722</v>
      </c>
      <c r="AD17" s="69">
        <f t="shared" si="93"/>
        <v>25815.60851827811</v>
      </c>
      <c r="AE17" s="69">
        <f t="shared" si="93"/>
        <v>25818.314704497552</v>
      </c>
      <c r="AF17" s="69">
        <f t="shared" si="93"/>
        <v>25821.021174399782</v>
      </c>
      <c r="AG17" s="69">
        <f t="shared" si="93"/>
        <v>25823.727928014541</v>
      </c>
      <c r="AH17" s="69">
        <f t="shared" si="93"/>
        <v>25826.434965371569</v>
      </c>
      <c r="AI17" s="69">
        <f t="shared" si="93"/>
        <v>25829.14228650061</v>
      </c>
      <c r="AJ17" s="69">
        <f t="shared" si="93"/>
        <v>25831.849891431411</v>
      </c>
      <c r="AK17" s="69">
        <f t="shared" si="93"/>
        <v>25834.557780193722</v>
      </c>
      <c r="AL17" s="69">
        <f t="shared" si="93"/>
        <v>25837.265952817295</v>
      </c>
      <c r="AM17" s="69">
        <f t="shared" si="93"/>
        <v>25839.974409331891</v>
      </c>
      <c r="AN17" s="69">
        <f t="shared" si="93"/>
        <v>25842.683149767265</v>
      </c>
      <c r="AO17" s="69">
        <f t="shared" si="93"/>
        <v>25845.392174153181</v>
      </c>
      <c r="AP17" s="69">
        <f t="shared" si="93"/>
        <v>25848.101482519407</v>
      </c>
      <c r="AQ17" s="69">
        <f t="shared" si="93"/>
        <v>25850.811074895708</v>
      </c>
      <c r="AR17" s="69">
        <f t="shared" si="93"/>
        <v>25853.520951311861</v>
      </c>
      <c r="AS17" s="69">
        <f t="shared" si="93"/>
        <v>25856.231111797635</v>
      </c>
      <c r="AT17" s="69">
        <f t="shared" si="93"/>
        <v>25858.941556382815</v>
      </c>
      <c r="AU17" s="69">
        <f t="shared" si="93"/>
        <v>25861.652285097178</v>
      </c>
      <c r="AV17" s="69">
        <f t="shared" si="93"/>
        <v>25864.363297970507</v>
      </c>
      <c r="AW17" s="69">
        <f t="shared" si="93"/>
        <v>25867.074595032595</v>
      </c>
      <c r="AX17" s="69">
        <f t="shared" si="93"/>
        <v>25869.786176313228</v>
      </c>
      <c r="AY17" s="69">
        <f t="shared" si="93"/>
        <v>25872.498041842202</v>
      </c>
      <c r="AZ17" s="69">
        <f t="shared" si="93"/>
        <v>25875.210191649316</v>
      </c>
      <c r="BA17" s="69">
        <f t="shared" si="93"/>
        <v>25877.922625764368</v>
      </c>
      <c r="BB17" s="69">
        <f t="shared" si="93"/>
        <v>25880.63534421716</v>
      </c>
      <c r="BC17" s="69">
        <f t="shared" si="93"/>
        <v>25883.348347037503</v>
      </c>
      <c r="BD17" s="69">
        <f t="shared" si="93"/>
        <v>25886.061634255202</v>
      </c>
      <c r="BE17" s="69">
        <f t="shared" si="93"/>
        <v>25888.77520590007</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42075.850191938836</v>
      </c>
      <c r="DG17" s="108">
        <f t="shared" si="15"/>
        <v>42080.26089896827</v>
      </c>
      <c r="DH17" s="108">
        <f t="shared" si="15"/>
        <v>42084.672068361186</v>
      </c>
      <c r="DI17" s="108">
        <f t="shared" si="15"/>
        <v>42089.083700166047</v>
      </c>
      <c r="DJ17" s="108">
        <f t="shared" si="15"/>
        <v>48831.148731503417</v>
      </c>
      <c r="DK17" s="108">
        <f t="shared" si="15"/>
        <v>48836.267579725914</v>
      </c>
      <c r="DL17" s="108">
        <f t="shared" si="15"/>
        <v>48841.386964544588</v>
      </c>
      <c r="DM17" s="108">
        <f t="shared" si="15"/>
        <v>48846.506886015675</v>
      </c>
      <c r="DN17" s="108">
        <f t="shared" si="15"/>
        <v>40629.865197755986</v>
      </c>
      <c r="DO17" s="108">
        <f t="shared" si="15"/>
        <v>40634.12432576446</v>
      </c>
      <c r="DP17" s="108">
        <f t="shared" si="15"/>
        <v>40638.383900246758</v>
      </c>
      <c r="DQ17" s="108">
        <f t="shared" si="15"/>
        <v>40642.643921249684</v>
      </c>
      <c r="DR17" s="108">
        <f t="shared" si="15"/>
        <v>40646.904388820054</v>
      </c>
      <c r="DS17" s="108">
        <f t="shared" si="15"/>
        <v>44077.94298805228</v>
      </c>
      <c r="DT17" s="108">
        <f t="shared" si="15"/>
        <v>44082.563569504433</v>
      </c>
      <c r="DU17" s="108">
        <f t="shared" si="15"/>
        <v>44087.184635320678</v>
      </c>
      <c r="DV17" s="108">
        <f t="shared" si="90"/>
        <v>44091.806185551795</v>
      </c>
      <c r="DW17" s="108">
        <f t="shared" si="90"/>
        <v>43006.921163018211</v>
      </c>
      <c r="DX17" s="108">
        <f t="shared" si="90"/>
        <v>43011.42947190853</v>
      </c>
      <c r="DY17" s="108">
        <f t="shared" si="90"/>
        <v>43015.938253393695</v>
      </c>
      <c r="DZ17" s="108">
        <f t="shared" si="90"/>
        <v>43020.44750752324</v>
      </c>
      <c r="EA17" s="108">
        <f t="shared" si="90"/>
        <v>47957.967313439869</v>
      </c>
      <c r="EB17" s="108">
        <f t="shared" si="90"/>
        <v>47962.994628219771</v>
      </c>
      <c r="EC17" s="108">
        <f t="shared" si="90"/>
        <v>47968.022470000607</v>
      </c>
      <c r="ED17" s="108">
        <f t="shared" si="90"/>
        <v>47973.05083883764</v>
      </c>
      <c r="EE17" s="108">
        <f t="shared" si="90"/>
        <v>47978.079734786101</v>
      </c>
      <c r="EF17" s="108">
        <f t="shared" si="90"/>
        <v>48101.715654506472</v>
      </c>
      <c r="EG17" s="108">
        <f t="shared" si="90"/>
        <v>48106.758038068474</v>
      </c>
      <c r="EH17" s="108">
        <f t="shared" si="90"/>
        <v>48111.800950211036</v>
      </c>
      <c r="EI17" s="108">
        <f t="shared" si="90"/>
        <v>48116.84439098958</v>
      </c>
      <c r="EJ17" s="108">
        <f t="shared" si="90"/>
        <v>51537.371793101935</v>
      </c>
      <c r="EK17" s="108">
        <f t="shared" si="90"/>
        <v>51542.77432797668</v>
      </c>
      <c r="EL17" s="108">
        <f t="shared" si="91"/>
        <v>51548.177429185751</v>
      </c>
      <c r="EM17" s="108">
        <f t="shared" si="91"/>
        <v>51553.581096788534</v>
      </c>
      <c r="EN17" s="108">
        <f t="shared" si="91"/>
        <v>51341.787327819256</v>
      </c>
      <c r="EO17" s="108">
        <f t="shared" si="91"/>
        <v>51347.169360059546</v>
      </c>
      <c r="EP17" s="108">
        <f t="shared" si="91"/>
        <v>51352.551956484924</v>
      </c>
      <c r="EQ17" s="108">
        <f t="shared" si="91"/>
        <v>51357.935117154542</v>
      </c>
      <c r="ER17" s="108">
        <f t="shared" si="91"/>
        <v>51363.318842127541</v>
      </c>
      <c r="ES17" s="108">
        <f t="shared" si="91"/>
        <v>50775.136445250857</v>
      </c>
      <c r="ET17" s="108">
        <f t="shared" si="91"/>
        <v>50780.459076884399</v>
      </c>
      <c r="EU17" s="108">
        <f t="shared" si="91"/>
        <v>50785.782266476213</v>
      </c>
      <c r="EV17" s="108">
        <f t="shared" si="91"/>
        <v>50791.106014084784</v>
      </c>
      <c r="EW17" s="108">
        <f t="shared" si="91"/>
        <v>45536.442348621873</v>
      </c>
      <c r="EX17" s="108">
        <f t="shared" si="91"/>
        <v>45541.215820944977</v>
      </c>
      <c r="EY17" s="108">
        <f t="shared" si="91"/>
        <v>45545.989793659355</v>
      </c>
      <c r="EZ17" s="108">
        <f t="shared" si="91"/>
        <v>45550.764266817452</v>
      </c>
      <c r="FA17" s="108">
        <f t="shared" si="91"/>
        <v>42564.535666747004</v>
      </c>
      <c r="FB17" s="108">
        <f t="shared" si="92"/>
        <v>42568.997601462841</v>
      </c>
      <c r="FC17" s="108">
        <f t="shared" si="92"/>
        <v>42573.460003912238</v>
      </c>
      <c r="FD17" s="108">
        <f t="shared" si="92"/>
        <v>42577.922874144213</v>
      </c>
      <c r="FE17" s="108">
        <f t="shared" si="92"/>
        <v>42582.386212207806</v>
      </c>
    </row>
    <row r="18" spans="1:161" ht="15.75" x14ac:dyDescent="0.25">
      <c r="A18" s="47" t="s">
        <v>222</v>
      </c>
      <c r="B18" s="12">
        <f>'Urb proj of all 25 ARs '!X18</f>
        <v>30606.431778026719</v>
      </c>
      <c r="C18" s="12">
        <f>'Urb proj of all 25 ARs '!Y18</f>
        <v>30773.715139149695</v>
      </c>
      <c r="D18" s="100">
        <f t="shared" si="10"/>
        <v>5.4656276934273006E-3</v>
      </c>
      <c r="E18" s="101">
        <f t="shared" si="11"/>
        <v>1.0482752004570273E-4</v>
      </c>
      <c r="F18" s="69">
        <f t="shared" si="12"/>
        <v>30609.640174367458</v>
      </c>
      <c r="G18" s="69">
        <f t="shared" si="13"/>
        <v>30612.848907036427</v>
      </c>
      <c r="H18" s="69">
        <f>G18*(1+$E$18)</f>
        <v>30616.057976068885</v>
      </c>
      <c r="I18" s="69">
        <f t="shared" ref="I18:BE18" si="94">H18*(1+$E$18)</f>
        <v>30619.267381500093</v>
      </c>
      <c r="J18" s="69">
        <f t="shared" si="94"/>
        <v>30622.477123365312</v>
      </c>
      <c r="K18" s="69">
        <f t="shared" si="94"/>
        <v>30625.68720169981</v>
      </c>
      <c r="L18" s="69">
        <f t="shared" si="94"/>
        <v>30628.897616538859</v>
      </c>
      <c r="M18" s="69">
        <f t="shared" si="94"/>
        <v>30632.108367917735</v>
      </c>
      <c r="N18" s="69">
        <f t="shared" si="94"/>
        <v>30635.319455871715</v>
      </c>
      <c r="O18" s="69">
        <f t="shared" si="94"/>
        <v>30638.530880436083</v>
      </c>
      <c r="P18" s="69">
        <f t="shared" si="94"/>
        <v>30641.742641646124</v>
      </c>
      <c r="Q18" s="69">
        <f t="shared" si="94"/>
        <v>30644.954739537126</v>
      </c>
      <c r="R18" s="69">
        <f t="shared" si="94"/>
        <v>30648.167174144386</v>
      </c>
      <c r="S18" s="69">
        <f t="shared" si="94"/>
        <v>30651.379945503199</v>
      </c>
      <c r="T18" s="69">
        <f t="shared" si="94"/>
        <v>30654.593053648863</v>
      </c>
      <c r="U18" s="69">
        <f t="shared" si="94"/>
        <v>30657.806498616686</v>
      </c>
      <c r="V18" s="69">
        <f t="shared" si="94"/>
        <v>30661.020280441979</v>
      </c>
      <c r="W18" s="69">
        <f t="shared" si="94"/>
        <v>30664.23439916005</v>
      </c>
      <c r="X18" s="69">
        <f t="shared" si="94"/>
        <v>30667.448854806215</v>
      </c>
      <c r="Y18" s="69">
        <f t="shared" si="94"/>
        <v>30670.663647415793</v>
      </c>
      <c r="Z18" s="69">
        <f t="shared" si="94"/>
        <v>30673.878777024107</v>
      </c>
      <c r="AA18" s="69">
        <f t="shared" si="94"/>
        <v>30677.094243666485</v>
      </c>
      <c r="AB18" s="69">
        <f t="shared" si="94"/>
        <v>30680.310047378258</v>
      </c>
      <c r="AC18" s="69">
        <f t="shared" si="94"/>
        <v>30683.526188194759</v>
      </c>
      <c r="AD18" s="69">
        <f t="shared" si="94"/>
        <v>30686.742666151324</v>
      </c>
      <c r="AE18" s="69">
        <f t="shared" si="94"/>
        <v>30689.959481283298</v>
      </c>
      <c r="AF18" s="69">
        <f t="shared" si="94"/>
        <v>30693.176633626026</v>
      </c>
      <c r="AG18" s="69">
        <f t="shared" si="94"/>
        <v>30696.394123214854</v>
      </c>
      <c r="AH18" s="69">
        <f t="shared" si="94"/>
        <v>30699.611950085135</v>
      </c>
      <c r="AI18" s="69">
        <f t="shared" si="94"/>
        <v>30702.830114272227</v>
      </c>
      <c r="AJ18" s="69">
        <f t="shared" si="94"/>
        <v>30706.048615811491</v>
      </c>
      <c r="AK18" s="69">
        <f t="shared" si="94"/>
        <v>30709.267454738289</v>
      </c>
      <c r="AL18" s="69">
        <f t="shared" si="94"/>
        <v>30712.486631087988</v>
      </c>
      <c r="AM18" s="69">
        <f t="shared" si="94"/>
        <v>30715.706144895961</v>
      </c>
      <c r="AN18" s="69">
        <f t="shared" si="94"/>
        <v>30718.925996197584</v>
      </c>
      <c r="AO18" s="69">
        <f t="shared" si="94"/>
        <v>30722.146185028232</v>
      </c>
      <c r="AP18" s="69">
        <f t="shared" si="94"/>
        <v>30725.366711423289</v>
      </c>
      <c r="AQ18" s="69">
        <f t="shared" si="94"/>
        <v>30728.587575418143</v>
      </c>
      <c r="AR18" s="69">
        <f t="shared" si="94"/>
        <v>30731.808777048183</v>
      </c>
      <c r="AS18" s="69">
        <f t="shared" si="94"/>
        <v>30735.030316348799</v>
      </c>
      <c r="AT18" s="69">
        <f t="shared" si="94"/>
        <v>30738.252193355391</v>
      </c>
      <c r="AU18" s="69">
        <f t="shared" si="94"/>
        <v>30741.47440810336</v>
      </c>
      <c r="AV18" s="69">
        <f t="shared" si="94"/>
        <v>30744.696960628109</v>
      </c>
      <c r="AW18" s="69">
        <f t="shared" si="94"/>
        <v>30747.919850965049</v>
      </c>
      <c r="AX18" s="69">
        <f t="shared" si="94"/>
        <v>30751.143079149588</v>
      </c>
      <c r="AY18" s="69">
        <f t="shared" si="94"/>
        <v>30754.366645217146</v>
      </c>
      <c r="AZ18" s="69">
        <f t="shared" si="94"/>
        <v>30757.590549203142</v>
      </c>
      <c r="BA18" s="69">
        <f t="shared" si="94"/>
        <v>30760.814791142995</v>
      </c>
      <c r="BB18" s="69">
        <f t="shared" si="94"/>
        <v>30764.039371072136</v>
      </c>
      <c r="BC18" s="69">
        <f t="shared" si="94"/>
        <v>30767.264289025996</v>
      </c>
      <c r="BD18" s="69">
        <f t="shared" si="94"/>
        <v>30770.489545040004</v>
      </c>
      <c r="BE18" s="69">
        <f t="shared" si="94"/>
        <v>30773.715139149601</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35040.86065650815</v>
      </c>
      <c r="DG18" s="108">
        <f t="shared" si="15"/>
        <v>35044.533903031042</v>
      </c>
      <c r="DH18" s="108">
        <f t="shared" si="15"/>
        <v>35048.207534611254</v>
      </c>
      <c r="DI18" s="108">
        <f t="shared" si="15"/>
        <v>35051.881551289152</v>
      </c>
      <c r="DJ18" s="108">
        <f t="shared" si="15"/>
        <v>38835.91529705721</v>
      </c>
      <c r="DK18" s="108">
        <f t="shared" si="15"/>
        <v>38839.986369746504</v>
      </c>
      <c r="DL18" s="108">
        <f t="shared" si="15"/>
        <v>38844.057869196251</v>
      </c>
      <c r="DM18" s="108">
        <f t="shared" si="15"/>
        <v>38848.12979545119</v>
      </c>
      <c r="DN18" s="108">
        <f t="shared" si="15"/>
        <v>34328.112942532563</v>
      </c>
      <c r="DO18" s="108">
        <f t="shared" si="15"/>
        <v>34331.71147348018</v>
      </c>
      <c r="DP18" s="108">
        <f t="shared" si="15"/>
        <v>34335.310381652867</v>
      </c>
      <c r="DQ18" s="108">
        <f t="shared" si="15"/>
        <v>34338.909667090178</v>
      </c>
      <c r="DR18" s="108">
        <f t="shared" si="15"/>
        <v>34342.509329831657</v>
      </c>
      <c r="DS18" s="108">
        <f t="shared" si="15"/>
        <v>35001.256640165673</v>
      </c>
      <c r="DT18" s="108">
        <f t="shared" si="15"/>
        <v>35004.925735097742</v>
      </c>
      <c r="DU18" s="108">
        <f t="shared" si="15"/>
        <v>35008.595214651934</v>
      </c>
      <c r="DV18" s="108">
        <f t="shared" si="90"/>
        <v>35012.265078868571</v>
      </c>
      <c r="DW18" s="108">
        <f t="shared" si="90"/>
        <v>34784.645526596491</v>
      </c>
      <c r="DX18" s="108">
        <f t="shared" si="90"/>
        <v>34788.291914722708</v>
      </c>
      <c r="DY18" s="108">
        <f t="shared" si="90"/>
        <v>34791.938685090761</v>
      </c>
      <c r="DZ18" s="108">
        <f t="shared" si="90"/>
        <v>34795.585837740698</v>
      </c>
      <c r="EA18" s="108">
        <f t="shared" si="90"/>
        <v>35509.123556095976</v>
      </c>
      <c r="EB18" s="108">
        <f t="shared" si="90"/>
        <v>35512.845889457363</v>
      </c>
      <c r="EC18" s="108">
        <f t="shared" si="90"/>
        <v>35516.568613021722</v>
      </c>
      <c r="ED18" s="108">
        <f t="shared" si="90"/>
        <v>35520.291726829957</v>
      </c>
      <c r="EE18" s="108">
        <f t="shared" si="90"/>
        <v>35524.015230922982</v>
      </c>
      <c r="EF18" s="108">
        <f t="shared" si="90"/>
        <v>35470.070699589174</v>
      </c>
      <c r="EG18" s="108">
        <f t="shared" si="90"/>
        <v>35473.788939136459</v>
      </c>
      <c r="EH18" s="108">
        <f t="shared" si="90"/>
        <v>35477.507568457571</v>
      </c>
      <c r="EI18" s="108">
        <f t="shared" si="90"/>
        <v>35481.226587593374</v>
      </c>
      <c r="EJ18" s="108">
        <f t="shared" si="90"/>
        <v>36196.065401997919</v>
      </c>
      <c r="EK18" s="108">
        <f t="shared" si="90"/>
        <v>36199.859745769427</v>
      </c>
      <c r="EL18" s="108">
        <f t="shared" si="91"/>
        <v>36203.654487292573</v>
      </c>
      <c r="EM18" s="108">
        <f t="shared" si="91"/>
        <v>36207.449626609065</v>
      </c>
      <c r="EN18" s="108">
        <f t="shared" si="91"/>
        <v>38956.759496793922</v>
      </c>
      <c r="EO18" s="108">
        <f t="shared" si="91"/>
        <v>38960.843237280984</v>
      </c>
      <c r="EP18" s="108">
        <f t="shared" si="91"/>
        <v>38964.927405856433</v>
      </c>
      <c r="EQ18" s="108">
        <f t="shared" si="91"/>
        <v>38969.012002565156</v>
      </c>
      <c r="ER18" s="108">
        <f t="shared" si="91"/>
        <v>38973.097027452015</v>
      </c>
      <c r="ES18" s="108">
        <f t="shared" si="91"/>
        <v>37054.084510134831</v>
      </c>
      <c r="ET18" s="108">
        <f t="shared" si="91"/>
        <v>37057.968797921589</v>
      </c>
      <c r="EU18" s="108">
        <f t="shared" si="91"/>
        <v>37061.853492888607</v>
      </c>
      <c r="EV18" s="108">
        <f t="shared" si="91"/>
        <v>37065.738595078561</v>
      </c>
      <c r="EW18" s="108">
        <f t="shared" si="91"/>
        <v>37345.674536242914</v>
      </c>
      <c r="EX18" s="108">
        <f t="shared" si="91"/>
        <v>37349.589390688976</v>
      </c>
      <c r="EY18" s="108">
        <f t="shared" si="91"/>
        <v>37353.504655519529</v>
      </c>
      <c r="EZ18" s="108">
        <f t="shared" si="91"/>
        <v>37357.420330777582</v>
      </c>
      <c r="FA18" s="108">
        <f t="shared" si="91"/>
        <v>35025.361634256064</v>
      </c>
      <c r="FB18" s="108">
        <f t="shared" si="92"/>
        <v>35029.033256054885</v>
      </c>
      <c r="FC18" s="108">
        <f t="shared" si="92"/>
        <v>35032.705262740717</v>
      </c>
      <c r="FD18" s="108">
        <f t="shared" si="92"/>
        <v>35036.377654353906</v>
      </c>
      <c r="FE18" s="108">
        <f t="shared" si="92"/>
        <v>35040.050430934789</v>
      </c>
    </row>
    <row r="19" spans="1:161" ht="15.75" x14ac:dyDescent="0.25">
      <c r="A19" s="47" t="s">
        <v>178</v>
      </c>
      <c r="B19" s="12">
        <f>'Urb proj of all 25 ARs '!X19</f>
        <v>49427.522327726962</v>
      </c>
      <c r="C19" s="12">
        <f>'Urb proj of all 25 ARs '!Y19</f>
        <v>49697.674762578885</v>
      </c>
      <c r="D19" s="100">
        <f t="shared" si="10"/>
        <v>5.4656276934273535E-3</v>
      </c>
      <c r="E19" s="101">
        <f t="shared" si="11"/>
        <v>1.0482752004570273E-4</v>
      </c>
      <c r="F19" s="69">
        <f t="shared" si="12"/>
        <v>49432.703692314579</v>
      </c>
      <c r="G19" s="69">
        <f t="shared" si="13"/>
        <v>49437.885600051799</v>
      </c>
      <c r="H19" s="69">
        <f>G19*(1+$E$19)</f>
        <v>49443.068050995556</v>
      </c>
      <c r="I19" s="69">
        <f t="shared" ref="I19:BE19" si="95">H19*(1+$E$19)</f>
        <v>49448.251045202793</v>
      </c>
      <c r="J19" s="69">
        <f t="shared" si="95"/>
        <v>49453.434582730457</v>
      </c>
      <c r="K19" s="69">
        <f t="shared" si="95"/>
        <v>49458.618663635505</v>
      </c>
      <c r="L19" s="69">
        <f t="shared" si="95"/>
        <v>49463.803287974901</v>
      </c>
      <c r="M19" s="69">
        <f t="shared" si="95"/>
        <v>49468.988455805607</v>
      </c>
      <c r="N19" s="69">
        <f t="shared" si="95"/>
        <v>49474.174167184596</v>
      </c>
      <c r="O19" s="69">
        <f t="shared" si="95"/>
        <v>49479.360422168851</v>
      </c>
      <c r="P19" s="69">
        <f t="shared" si="95"/>
        <v>49484.547220815351</v>
      </c>
      <c r="Q19" s="69">
        <f t="shared" si="95"/>
        <v>49489.734563181097</v>
      </c>
      <c r="R19" s="69">
        <f t="shared" si="95"/>
        <v>49494.922449323072</v>
      </c>
      <c r="S19" s="69">
        <f t="shared" si="95"/>
        <v>49500.110879298292</v>
      </c>
      <c r="T19" s="69">
        <f t="shared" si="95"/>
        <v>49505.299853163757</v>
      </c>
      <c r="U19" s="69">
        <f t="shared" si="95"/>
        <v>49510.48937097648</v>
      </c>
      <c r="V19" s="69">
        <f t="shared" si="95"/>
        <v>49515.679432793491</v>
      </c>
      <c r="W19" s="69">
        <f t="shared" si="95"/>
        <v>49520.870038671812</v>
      </c>
      <c r="X19" s="69">
        <f t="shared" si="95"/>
        <v>49526.061188668471</v>
      </c>
      <c r="Y19" s="69">
        <f t="shared" si="95"/>
        <v>49531.252882840512</v>
      </c>
      <c r="Z19" s="69">
        <f t="shared" si="95"/>
        <v>49536.445121244979</v>
      </c>
      <c r="AA19" s="69">
        <f t="shared" si="95"/>
        <v>49541.637903938921</v>
      </c>
      <c r="AB19" s="69">
        <f t="shared" si="95"/>
        <v>49546.831230979391</v>
      </c>
      <c r="AC19" s="69">
        <f t="shared" si="95"/>
        <v>49552.02510242346</v>
      </c>
      <c r="AD19" s="69">
        <f t="shared" si="95"/>
        <v>49557.219518328187</v>
      </c>
      <c r="AE19" s="69">
        <f t="shared" si="95"/>
        <v>49562.414478750652</v>
      </c>
      <c r="AF19" s="69">
        <f t="shared" si="95"/>
        <v>49567.609983747934</v>
      </c>
      <c r="AG19" s="69">
        <f t="shared" si="95"/>
        <v>49572.806033377121</v>
      </c>
      <c r="AH19" s="69">
        <f t="shared" si="95"/>
        <v>49578.002627695307</v>
      </c>
      <c r="AI19" s="69">
        <f t="shared" si="95"/>
        <v>49583.199766759586</v>
      </c>
      <c r="AJ19" s="69">
        <f t="shared" si="95"/>
        <v>49588.397450627068</v>
      </c>
      <c r="AK19" s="69">
        <f t="shared" si="95"/>
        <v>49593.595679354861</v>
      </c>
      <c r="AL19" s="69">
        <f t="shared" si="95"/>
        <v>49598.794453000075</v>
      </c>
      <c r="AM19" s="69">
        <f t="shared" si="95"/>
        <v>49603.99377161984</v>
      </c>
      <c r="AN19" s="69">
        <f t="shared" si="95"/>
        <v>49609.19363527128</v>
      </c>
      <c r="AO19" s="69">
        <f t="shared" si="95"/>
        <v>49614.394044011533</v>
      </c>
      <c r="AP19" s="69">
        <f t="shared" si="95"/>
        <v>49619.594997897737</v>
      </c>
      <c r="AQ19" s="69">
        <f t="shared" si="95"/>
        <v>49624.796496987037</v>
      </c>
      <c r="AR19" s="69">
        <f t="shared" si="95"/>
        <v>49629.998541336587</v>
      </c>
      <c r="AS19" s="69">
        <f t="shared" si="95"/>
        <v>49635.201131003545</v>
      </c>
      <c r="AT19" s="69">
        <f t="shared" si="95"/>
        <v>49640.40426604508</v>
      </c>
      <c r="AU19" s="69">
        <f t="shared" si="95"/>
        <v>49645.607946518357</v>
      </c>
      <c r="AV19" s="69">
        <f t="shared" si="95"/>
        <v>49650.812172480553</v>
      </c>
      <c r="AW19" s="69">
        <f t="shared" si="95"/>
        <v>49656.016943988849</v>
      </c>
      <c r="AX19" s="69">
        <f t="shared" si="95"/>
        <v>49661.222261100433</v>
      </c>
      <c r="AY19" s="69">
        <f t="shared" si="95"/>
        <v>49666.428123872502</v>
      </c>
      <c r="AZ19" s="69">
        <f t="shared" si="95"/>
        <v>49671.634532362252</v>
      </c>
      <c r="BA19" s="69">
        <f t="shared" si="95"/>
        <v>49676.841486626894</v>
      </c>
      <c r="BB19" s="69">
        <f t="shared" si="95"/>
        <v>49682.048986723639</v>
      </c>
      <c r="BC19" s="69">
        <f t="shared" si="95"/>
        <v>49687.257032709706</v>
      </c>
      <c r="BD19" s="69">
        <f t="shared" si="95"/>
        <v>49692.465624642318</v>
      </c>
      <c r="BE19" s="69">
        <f t="shared" si="95"/>
        <v>49697.674762578703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50130.66501220566</v>
      </c>
      <c r="DG19" s="108">
        <f t="shared" si="15"/>
        <v>50135.920085497135</v>
      </c>
      <c r="DH19" s="108">
        <f t="shared" si="15"/>
        <v>50141.175709664909</v>
      </c>
      <c r="DI19" s="108">
        <f t="shared" si="15"/>
        <v>50146.431884766724</v>
      </c>
      <c r="DJ19" s="108">
        <f t="shared" si="15"/>
        <v>54030.952467217736</v>
      </c>
      <c r="DK19" s="108">
        <f t="shared" si="15"/>
        <v>54036.616397970582</v>
      </c>
      <c r="DL19" s="108">
        <f t="shared" si="15"/>
        <v>54042.280922459242</v>
      </c>
      <c r="DM19" s="108">
        <f t="shared" si="15"/>
        <v>54047.946040745956</v>
      </c>
      <c r="DN19" s="108">
        <f t="shared" si="15"/>
        <v>47928.458372085843</v>
      </c>
      <c r="DO19" s="108">
        <f t="shared" si="15"/>
        <v>47933.482593516601</v>
      </c>
      <c r="DP19" s="108">
        <f t="shared" si="15"/>
        <v>47938.507341624034</v>
      </c>
      <c r="DQ19" s="108">
        <f t="shared" si="15"/>
        <v>47943.532616463352</v>
      </c>
      <c r="DR19" s="108">
        <f t="shared" si="15"/>
        <v>47948.558418089764</v>
      </c>
      <c r="DS19" s="108">
        <f t="shared" si="15"/>
        <v>49056.19246986349</v>
      </c>
      <c r="DT19" s="108">
        <f t="shared" si="15"/>
        <v>49061.334908862991</v>
      </c>
      <c r="DU19" s="108">
        <f t="shared" si="15"/>
        <v>49066.477886931614</v>
      </c>
      <c r="DV19" s="108">
        <f t="shared" si="90"/>
        <v>49071.621404125879</v>
      </c>
      <c r="DW19" s="108">
        <f t="shared" si="90"/>
        <v>48405.514347945398</v>
      </c>
      <c r="DX19" s="108">
        <f t="shared" si="90"/>
        <v>48410.58857797103</v>
      </c>
      <c r="DY19" s="108">
        <f t="shared" si="90"/>
        <v>48415.663339915613</v>
      </c>
      <c r="DZ19" s="108">
        <f t="shared" si="90"/>
        <v>48420.73863383491</v>
      </c>
      <c r="EA19" s="108">
        <f t="shared" si="90"/>
        <v>49664.692521707802</v>
      </c>
      <c r="EB19" s="108">
        <f t="shared" si="90"/>
        <v>49669.898748258682</v>
      </c>
      <c r="EC19" s="108">
        <f t="shared" si="90"/>
        <v>49675.105520565383</v>
      </c>
      <c r="ED19" s="108">
        <f t="shared" si="90"/>
        <v>49680.312838685109</v>
      </c>
      <c r="EE19" s="108">
        <f t="shared" si="90"/>
        <v>49685.52070267508</v>
      </c>
      <c r="EF19" s="108">
        <f t="shared" si="90"/>
        <v>49407.349878791589</v>
      </c>
      <c r="EG19" s="108">
        <f t="shared" si="90"/>
        <v>49412.529128751412</v>
      </c>
      <c r="EH19" s="108">
        <f t="shared" si="90"/>
        <v>49417.708921639169</v>
      </c>
      <c r="EI19" s="108">
        <f t="shared" si="90"/>
        <v>49422.889257511764</v>
      </c>
      <c r="EJ19" s="108">
        <f t="shared" si="90"/>
        <v>49624.014127301583</v>
      </c>
      <c r="EK19" s="108">
        <f t="shared" si="90"/>
        <v>49629.216089637266</v>
      </c>
      <c r="EL19" s="108">
        <f t="shared" si="91"/>
        <v>49634.41859728175</v>
      </c>
      <c r="EM19" s="108">
        <f t="shared" si="91"/>
        <v>49639.621650292218</v>
      </c>
      <c r="EN19" s="108">
        <f t="shared" si="91"/>
        <v>54181.418795969701</v>
      </c>
      <c r="EO19" s="108">
        <f t="shared" si="91"/>
        <v>54187.098499734639</v>
      </c>
      <c r="EP19" s="108">
        <f t="shared" si="91"/>
        <v>54192.778798888838</v>
      </c>
      <c r="EQ19" s="108">
        <f t="shared" si="91"/>
        <v>54198.459693494711</v>
      </c>
      <c r="ER19" s="108">
        <f t="shared" si="91"/>
        <v>54204.141183614673</v>
      </c>
      <c r="ES19" s="108">
        <f t="shared" si="91"/>
        <v>52364.563199844481</v>
      </c>
      <c r="ET19" s="108">
        <f t="shared" si="91"/>
        <v>52370.052447143004</v>
      </c>
      <c r="EU19" s="108">
        <f t="shared" si="91"/>
        <v>52375.542269865698</v>
      </c>
      <c r="EV19" s="108">
        <f t="shared" si="91"/>
        <v>52381.032668072898</v>
      </c>
      <c r="EW19" s="108">
        <f t="shared" si="91"/>
        <v>52344.92324818005</v>
      </c>
      <c r="EX19" s="108">
        <f t="shared" si="91"/>
        <v>52350.41043667114</v>
      </c>
      <c r="EY19" s="108">
        <f t="shared" si="91"/>
        <v>52355.89820037059</v>
      </c>
      <c r="EZ19" s="108">
        <f t="shared" si="91"/>
        <v>52361.386539338695</v>
      </c>
      <c r="FA19" s="108">
        <f t="shared" si="91"/>
        <v>48004.277641086701</v>
      </c>
      <c r="FB19" s="108">
        <f t="shared" si="92"/>
        <v>48009.309810463397</v>
      </c>
      <c r="FC19" s="108">
        <f t="shared" si="92"/>
        <v>48014.342507349931</v>
      </c>
      <c r="FD19" s="108">
        <f t="shared" si="92"/>
        <v>48019.375731801607</v>
      </c>
      <c r="FE19" s="108">
        <f t="shared" si="92"/>
        <v>48024.409483873707</v>
      </c>
    </row>
    <row r="20" spans="1:161" ht="15.75" x14ac:dyDescent="0.25">
      <c r="A20" s="47" t="s">
        <v>195</v>
      </c>
      <c r="B20" s="12">
        <f>'Urb proj of all 25 ARs '!X20</f>
        <v>164105.38609374248</v>
      </c>
      <c r="C20" s="12">
        <f>'Urb proj of all 25 ARs '!Y20</f>
        <v>165002.32503661703</v>
      </c>
      <c r="D20" s="100">
        <f t="shared" si="10"/>
        <v>5.4656276934273657E-3</v>
      </c>
      <c r="E20" s="101">
        <f t="shared" si="11"/>
        <v>1.0482752004570273E-4</v>
      </c>
      <c r="F20" s="69">
        <f t="shared" si="12"/>
        <v>164122.58885439282</v>
      </c>
      <c r="G20" s="69">
        <f t="shared" si="13"/>
        <v>164139.79341836591</v>
      </c>
      <c r="H20" s="69">
        <f>G20*(1+$E$20)</f>
        <v>164156.99978585076</v>
      </c>
      <c r="I20" s="69">
        <f t="shared" ref="I20:BE20" si="96">H20*(1+$E$20)</f>
        <v>164174.20795703644</v>
      </c>
      <c r="J20" s="69">
        <f t="shared" si="96"/>
        <v>164191.41793211206</v>
      </c>
      <c r="K20" s="69">
        <f t="shared" si="96"/>
        <v>164208.62971126667</v>
      </c>
      <c r="L20" s="69">
        <f t="shared" si="96"/>
        <v>164225.8432946894</v>
      </c>
      <c r="M20" s="69">
        <f t="shared" si="96"/>
        <v>164243.05868256939</v>
      </c>
      <c r="N20" s="69">
        <f t="shared" si="96"/>
        <v>164260.2758750958</v>
      </c>
      <c r="O20" s="69">
        <f t="shared" si="96"/>
        <v>164277.49487245781</v>
      </c>
      <c r="P20" s="69">
        <f t="shared" si="96"/>
        <v>164294.7156748446</v>
      </c>
      <c r="Q20" s="69">
        <f t="shared" si="96"/>
        <v>164311.93828244539</v>
      </c>
      <c r="R20" s="69">
        <f t="shared" si="96"/>
        <v>164329.16269544946</v>
      </c>
      <c r="S20" s="69">
        <f t="shared" si="96"/>
        <v>164346.38891404599</v>
      </c>
      <c r="T20" s="69">
        <f t="shared" si="96"/>
        <v>164363.61693842433</v>
      </c>
      <c r="U20" s="69">
        <f t="shared" si="96"/>
        <v>164380.84676877371</v>
      </c>
      <c r="V20" s="69">
        <f t="shared" si="96"/>
        <v>164398.07840528351</v>
      </c>
      <c r="W20" s="69">
        <f t="shared" si="96"/>
        <v>164415.311848143</v>
      </c>
      <c r="X20" s="69">
        <f t="shared" si="96"/>
        <v>164432.54709754157</v>
      </c>
      <c r="Y20" s="69">
        <f t="shared" si="96"/>
        <v>164449.78415366859</v>
      </c>
      <c r="Z20" s="69">
        <f t="shared" si="96"/>
        <v>164467.02301671347</v>
      </c>
      <c r="AA20" s="69">
        <f t="shared" si="96"/>
        <v>164484.26368686563</v>
      </c>
      <c r="AB20" s="69">
        <f t="shared" si="96"/>
        <v>164501.50616431446</v>
      </c>
      <c r="AC20" s="69">
        <f t="shared" si="96"/>
        <v>164518.75044924943</v>
      </c>
      <c r="AD20" s="69">
        <f t="shared" si="96"/>
        <v>164535.99654186005</v>
      </c>
      <c r="AE20" s="69">
        <f t="shared" si="96"/>
        <v>164553.24444233577</v>
      </c>
      <c r="AF20" s="69">
        <f t="shared" si="96"/>
        <v>164570.49415086614</v>
      </c>
      <c r="AG20" s="69">
        <f t="shared" si="96"/>
        <v>164587.74566764067</v>
      </c>
      <c r="AH20" s="69">
        <f t="shared" si="96"/>
        <v>164604.99899284894</v>
      </c>
      <c r="AI20" s="69">
        <f t="shared" si="96"/>
        <v>164622.25412668049</v>
      </c>
      <c r="AJ20" s="69">
        <f t="shared" si="96"/>
        <v>164639.51106932492</v>
      </c>
      <c r="AK20" s="69">
        <f t="shared" si="96"/>
        <v>164656.76982097185</v>
      </c>
      <c r="AL20" s="69">
        <f t="shared" si="96"/>
        <v>164674.03038181091</v>
      </c>
      <c r="AM20" s="69">
        <f t="shared" si="96"/>
        <v>164691.29275203176</v>
      </c>
      <c r="AN20" s="69">
        <f t="shared" si="96"/>
        <v>164708.55693182407</v>
      </c>
      <c r="AO20" s="69">
        <f t="shared" si="96"/>
        <v>164725.82292137755</v>
      </c>
      <c r="AP20" s="69">
        <f t="shared" si="96"/>
        <v>164743.09072088188</v>
      </c>
      <c r="AQ20" s="69">
        <f t="shared" si="96"/>
        <v>164760.3603305268</v>
      </c>
      <c r="AR20" s="69">
        <f t="shared" si="96"/>
        <v>164777.6317505021</v>
      </c>
      <c r="AS20" s="69">
        <f t="shared" si="96"/>
        <v>164794.9049809975</v>
      </c>
      <c r="AT20" s="69">
        <f t="shared" si="96"/>
        <v>164812.18002220281</v>
      </c>
      <c r="AU20" s="69">
        <f t="shared" si="96"/>
        <v>164829.45687430786</v>
      </c>
      <c r="AV20" s="69">
        <f t="shared" si="96"/>
        <v>164846.73553750248</v>
      </c>
      <c r="AW20" s="69">
        <f t="shared" si="96"/>
        <v>164864.01601197649</v>
      </c>
      <c r="AX20" s="69">
        <f t="shared" si="96"/>
        <v>164881.2982979198</v>
      </c>
      <c r="AY20" s="69">
        <f t="shared" si="96"/>
        <v>164898.58239552227</v>
      </c>
      <c r="AZ20" s="69">
        <f t="shared" si="96"/>
        <v>164915.86830497385</v>
      </c>
      <c r="BA20" s="69">
        <f t="shared" si="96"/>
        <v>164933.15602646445</v>
      </c>
      <c r="BB20" s="69">
        <f t="shared" si="96"/>
        <v>164950.44556018402</v>
      </c>
      <c r="BC20" s="69">
        <f t="shared" si="96"/>
        <v>164967.73690632253</v>
      </c>
      <c r="BD20" s="69">
        <f t="shared" si="96"/>
        <v>164985.03006506996</v>
      </c>
      <c r="BE20" s="69">
        <f t="shared" si="96"/>
        <v>165002.32503661636</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179621.28735050475</v>
      </c>
      <c r="DG20" s="108">
        <f t="shared" si="15"/>
        <v>179640.11660460514</v>
      </c>
      <c r="DH20" s="108">
        <f t="shared" si="15"/>
        <v>179658.94783252949</v>
      </c>
      <c r="DI20" s="108">
        <f t="shared" si="15"/>
        <v>179677.7810344848</v>
      </c>
      <c r="DJ20" s="108">
        <f t="shared" si="15"/>
        <v>204609.64029951059</v>
      </c>
      <c r="DK20" s="108">
        <f t="shared" si="15"/>
        <v>204631.08902068064</v>
      </c>
      <c r="DL20" s="108">
        <f t="shared" si="15"/>
        <v>204652.53999026693</v>
      </c>
      <c r="DM20" s="108">
        <f t="shared" si="15"/>
        <v>204673.99320850516</v>
      </c>
      <c r="DN20" s="108">
        <f t="shared" si="15"/>
        <v>182107.59133224763</v>
      </c>
      <c r="DO20" s="108">
        <f t="shared" si="15"/>
        <v>182126.68121942846</v>
      </c>
      <c r="DP20" s="108">
        <f t="shared" si="15"/>
        <v>182145.77310775485</v>
      </c>
      <c r="DQ20" s="108">
        <f t="shared" si="15"/>
        <v>182164.86699743653</v>
      </c>
      <c r="DR20" s="108">
        <f t="shared" si="15"/>
        <v>182183.96288868334</v>
      </c>
      <c r="DS20" s="108">
        <f t="shared" si="15"/>
        <v>185077.24550790249</v>
      </c>
      <c r="DT20" s="108">
        <f t="shared" si="15"/>
        <v>185096.64669656599</v>
      </c>
      <c r="DU20" s="108">
        <f t="shared" si="15"/>
        <v>185116.04991900796</v>
      </c>
      <c r="DV20" s="108">
        <f t="shared" si="90"/>
        <v>185135.45517544163</v>
      </c>
      <c r="DW20" s="108">
        <f t="shared" si="90"/>
        <v>188012.91316582277</v>
      </c>
      <c r="DX20" s="108">
        <f t="shared" si="90"/>
        <v>188032.62209324649</v>
      </c>
      <c r="DY20" s="108">
        <f t="shared" si="90"/>
        <v>188052.33308670821</v>
      </c>
      <c r="DZ20" s="108">
        <f t="shared" si="90"/>
        <v>188072.04614642449</v>
      </c>
      <c r="EA20" s="108">
        <f t="shared" si="90"/>
        <v>191103.98805264063</v>
      </c>
      <c r="EB20" s="108">
        <f t="shared" si="90"/>
        <v>191124.02100977904</v>
      </c>
      <c r="EC20" s="108">
        <f t="shared" si="90"/>
        <v>191144.05606692264</v>
      </c>
      <c r="ED20" s="108">
        <f t="shared" si="90"/>
        <v>191164.0932242916</v>
      </c>
      <c r="EE20" s="108">
        <f t="shared" si="90"/>
        <v>191184.13248210607</v>
      </c>
      <c r="EF20" s="108">
        <f t="shared" si="90"/>
        <v>200936.58654314437</v>
      </c>
      <c r="EG20" s="108">
        <f t="shared" si="90"/>
        <v>200957.65022719814</v>
      </c>
      <c r="EH20" s="108">
        <f t="shared" si="90"/>
        <v>200978.7161193057</v>
      </c>
      <c r="EI20" s="108">
        <f t="shared" si="90"/>
        <v>200999.78421969846</v>
      </c>
      <c r="EJ20" s="108">
        <f t="shared" si="90"/>
        <v>204196.61841592341</v>
      </c>
      <c r="EK20" s="108">
        <f t="shared" si="90"/>
        <v>204218.02384103366</v>
      </c>
      <c r="EL20" s="108">
        <f t="shared" si="91"/>
        <v>204239.43151002153</v>
      </c>
      <c r="EM20" s="108">
        <f t="shared" si="91"/>
        <v>204260.84142312227</v>
      </c>
      <c r="EN20" s="108">
        <f t="shared" si="91"/>
        <v>220418.5224824457</v>
      </c>
      <c r="EO20" s="108">
        <f t="shared" si="91"/>
        <v>220441.62840952966</v>
      </c>
      <c r="EP20" s="108">
        <f t="shared" si="91"/>
        <v>220464.73675875066</v>
      </c>
      <c r="EQ20" s="108">
        <f t="shared" si="91"/>
        <v>220487.8475303626</v>
      </c>
      <c r="ER20" s="108">
        <f t="shared" si="91"/>
        <v>220510.96072461945</v>
      </c>
      <c r="ES20" s="108">
        <f t="shared" si="91"/>
        <v>197829.28406594868</v>
      </c>
      <c r="ET20" s="108">
        <f t="shared" si="91"/>
        <v>197850.0220191897</v>
      </c>
      <c r="EU20" s="108">
        <f t="shared" si="91"/>
        <v>197870.76214633897</v>
      </c>
      <c r="EV20" s="108">
        <f t="shared" si="91"/>
        <v>197891.50444762432</v>
      </c>
      <c r="EW20" s="108">
        <f t="shared" si="91"/>
        <v>194944.84639847724</v>
      </c>
      <c r="EX20" s="108">
        <f t="shared" si="91"/>
        <v>194965.28198327086</v>
      </c>
      <c r="EY20" s="108">
        <f t="shared" si="91"/>
        <v>194985.71971027617</v>
      </c>
      <c r="EZ20" s="108">
        <f t="shared" si="91"/>
        <v>195006.15957971773</v>
      </c>
      <c r="FA20" s="108">
        <f t="shared" si="91"/>
        <v>180738.39364488437</v>
      </c>
      <c r="FB20" s="108">
        <f t="shared" si="92"/>
        <v>180757.34000246722</v>
      </c>
      <c r="FC20" s="108">
        <f t="shared" si="92"/>
        <v>180776.28834614973</v>
      </c>
      <c r="FD20" s="108">
        <f t="shared" si="92"/>
        <v>180795.23867614011</v>
      </c>
      <c r="FE20" s="108">
        <f t="shared" si="92"/>
        <v>180814.19099264662</v>
      </c>
    </row>
    <row r="21" spans="1:161" ht="15.75" x14ac:dyDescent="0.25">
      <c r="A21" s="47" t="s">
        <v>180</v>
      </c>
      <c r="B21" s="12">
        <f>'Urb proj of all 25 ARs '!X21</f>
        <v>90338.280095571041</v>
      </c>
      <c r="C21" s="12">
        <f>'Urb proj of all 25 ARs '!Y21</f>
        <v>90832.035501037986</v>
      </c>
      <c r="D21" s="100">
        <f t="shared" si="10"/>
        <v>5.4656276934273006E-3</v>
      </c>
      <c r="E21" s="101">
        <f t="shared" si="11"/>
        <v>1.0482752004570273E-4</v>
      </c>
      <c r="F21" s="69">
        <f t="shared" si="12"/>
        <v>90347.750033438657</v>
      </c>
      <c r="G21" s="69">
        <f t="shared" si="13"/>
        <v>90357.220964016378</v>
      </c>
      <c r="H21" s="69">
        <f>G21*(1+$E$21)</f>
        <v>90366.692887408251</v>
      </c>
      <c r="I21" s="69">
        <f t="shared" ref="I21:BE21" si="97">H21*(1+$E$21)</f>
        <v>90376.165803718366</v>
      </c>
      <c r="J21" s="69">
        <f t="shared" si="97"/>
        <v>90385.639713050812</v>
      </c>
      <c r="K21" s="69">
        <f t="shared" si="97"/>
        <v>90395.114615509679</v>
      </c>
      <c r="L21" s="69">
        <f t="shared" si="97"/>
        <v>90404.590511199072</v>
      </c>
      <c r="M21" s="69">
        <f t="shared" si="97"/>
        <v>90414.06740022311</v>
      </c>
      <c r="N21" s="69">
        <f t="shared" si="97"/>
        <v>90423.545282685925</v>
      </c>
      <c r="O21" s="69">
        <f t="shared" si="97"/>
        <v>90433.024158691653</v>
      </c>
      <c r="P21" s="69">
        <f t="shared" si="97"/>
        <v>90442.50402834444</v>
      </c>
      <c r="Q21" s="69">
        <f t="shared" si="97"/>
        <v>90451.984891748449</v>
      </c>
      <c r="R21" s="69">
        <f t="shared" si="97"/>
        <v>90461.466749007857</v>
      </c>
      <c r="S21" s="69">
        <f t="shared" si="97"/>
        <v>90470.949600226857</v>
      </c>
      <c r="T21" s="69">
        <f t="shared" si="97"/>
        <v>90480.433445509625</v>
      </c>
      <c r="U21" s="69">
        <f t="shared" si="97"/>
        <v>90489.918284960382</v>
      </c>
      <c r="V21" s="69">
        <f t="shared" si="97"/>
        <v>90499.404118683335</v>
      </c>
      <c r="W21" s="69">
        <f t="shared" si="97"/>
        <v>90508.890946782703</v>
      </c>
      <c r="X21" s="69">
        <f t="shared" si="97"/>
        <v>90518.378769362738</v>
      </c>
      <c r="Y21" s="69">
        <f t="shared" si="97"/>
        <v>90527.867586527689</v>
      </c>
      <c r="Z21" s="69">
        <f t="shared" si="97"/>
        <v>90537.357398381806</v>
      </c>
      <c r="AA21" s="69">
        <f t="shared" si="97"/>
        <v>90546.848205029368</v>
      </c>
      <c r="AB21" s="69">
        <f t="shared" si="97"/>
        <v>90556.340006574654</v>
      </c>
      <c r="AC21" s="69">
        <f t="shared" si="97"/>
        <v>90565.832803121957</v>
      </c>
      <c r="AD21" s="69">
        <f t="shared" si="97"/>
        <v>90575.326594775586</v>
      </c>
      <c r="AE21" s="69">
        <f t="shared" si="97"/>
        <v>90584.821381639849</v>
      </c>
      <c r="AF21" s="69">
        <f t="shared" si="97"/>
        <v>90594.317163819069</v>
      </c>
      <c r="AG21" s="69">
        <f t="shared" si="97"/>
        <v>90603.813941417582</v>
      </c>
      <c r="AH21" s="69">
        <f t="shared" si="97"/>
        <v>90613.311714539741</v>
      </c>
      <c r="AI21" s="69">
        <f t="shared" si="97"/>
        <v>90622.810483289897</v>
      </c>
      <c r="AJ21" s="69">
        <f t="shared" si="97"/>
        <v>90632.310247772431</v>
      </c>
      <c r="AK21" s="69">
        <f t="shared" si="97"/>
        <v>90641.811008091725</v>
      </c>
      <c r="AL21" s="69">
        <f t="shared" si="97"/>
        <v>90651.312764352158</v>
      </c>
      <c r="AM21" s="69">
        <f t="shared" si="97"/>
        <v>90660.815516658127</v>
      </c>
      <c r="AN21" s="69">
        <f t="shared" si="97"/>
        <v>90670.319265114056</v>
      </c>
      <c r="AO21" s="69">
        <f t="shared" si="97"/>
        <v>90679.82400982437</v>
      </c>
      <c r="AP21" s="69">
        <f t="shared" si="97"/>
        <v>90689.329750893507</v>
      </c>
      <c r="AQ21" s="69">
        <f t="shared" si="97"/>
        <v>90698.836488425906</v>
      </c>
      <c r="AR21" s="69">
        <f t="shared" si="97"/>
        <v>90708.344222526022</v>
      </c>
      <c r="AS21" s="69">
        <f t="shared" si="97"/>
        <v>90717.852953298323</v>
      </c>
      <c r="AT21" s="69">
        <f t="shared" si="97"/>
        <v>90727.362680847291</v>
      </c>
      <c r="AU21" s="69">
        <f t="shared" si="97"/>
        <v>90736.873405277409</v>
      </c>
      <c r="AV21" s="69">
        <f t="shared" si="97"/>
        <v>90746.385126693189</v>
      </c>
      <c r="AW21" s="69">
        <f t="shared" si="97"/>
        <v>90755.897845199128</v>
      </c>
      <c r="AX21" s="69">
        <f t="shared" si="97"/>
        <v>90765.411560899767</v>
      </c>
      <c r="AY21" s="69">
        <f t="shared" si="97"/>
        <v>90774.926273899619</v>
      </c>
      <c r="AZ21" s="69">
        <f t="shared" si="97"/>
        <v>90784.441984303237</v>
      </c>
      <c r="BA21" s="69">
        <f t="shared" si="97"/>
        <v>90793.958692215179</v>
      </c>
      <c r="BB21" s="69">
        <f t="shared" si="97"/>
        <v>90803.476397740014</v>
      </c>
      <c r="BC21" s="69">
        <f t="shared" si="97"/>
        <v>90812.995100982313</v>
      </c>
      <c r="BD21" s="69">
        <f t="shared" si="97"/>
        <v>90822.514802046673</v>
      </c>
      <c r="BE21" s="69">
        <f t="shared" si="97"/>
        <v>90832.035501037681</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109686.86153802963</v>
      </c>
      <c r="DG21" s="108">
        <f t="shared" si="15"/>
        <v>109698.35973970625</v>
      </c>
      <c r="DH21" s="108">
        <f t="shared" si="15"/>
        <v>109709.85914671085</v>
      </c>
      <c r="DI21" s="108">
        <f t="shared" si="15"/>
        <v>109721.35975916975</v>
      </c>
      <c r="DJ21" s="108">
        <f t="shared" si="15"/>
        <v>123188.13430787367</v>
      </c>
      <c r="DK21" s="108">
        <f t="shared" si="15"/>
        <v>123201.04781449224</v>
      </c>
      <c r="DL21" s="108">
        <f t="shared" si="15"/>
        <v>123213.96267480166</v>
      </c>
      <c r="DM21" s="108">
        <f t="shared" si="15"/>
        <v>123226.87888894386</v>
      </c>
      <c r="DN21" s="108">
        <f t="shared" si="15"/>
        <v>103964.38958863934</v>
      </c>
      <c r="DO21" s="108">
        <f t="shared" si="15"/>
        <v>103975.28791777299</v>
      </c>
      <c r="DP21" s="108">
        <f t="shared" si="15"/>
        <v>103986.18738935146</v>
      </c>
      <c r="DQ21" s="108">
        <f t="shared" si="15"/>
        <v>103997.08800349447</v>
      </c>
      <c r="DR21" s="108">
        <f t="shared" si="15"/>
        <v>104007.98976032186</v>
      </c>
      <c r="DS21" s="108">
        <f t="shared" si="15"/>
        <v>107002.60325308972</v>
      </c>
      <c r="DT21" s="108">
        <f t="shared" si="15"/>
        <v>107013.82007062716</v>
      </c>
      <c r="DU21" s="108">
        <f t="shared" si="15"/>
        <v>107025.03806399579</v>
      </c>
      <c r="DV21" s="108">
        <f t="shared" si="90"/>
        <v>107036.25723331884</v>
      </c>
      <c r="DW21" s="108">
        <f t="shared" si="90"/>
        <v>108361.67619960326</v>
      </c>
      <c r="DX21" s="108">
        <f t="shared" si="90"/>
        <v>108373.03548538726</v>
      </c>
      <c r="DY21" s="108">
        <f t="shared" si="90"/>
        <v>108384.39596193701</v>
      </c>
      <c r="DZ21" s="108">
        <f t="shared" si="90"/>
        <v>108395.75762937735</v>
      </c>
      <c r="EA21" s="108">
        <f t="shared" si="90"/>
        <v>115664.56056620977</v>
      </c>
      <c r="EB21" s="108">
        <f t="shared" si="90"/>
        <v>115676.68539525109</v>
      </c>
      <c r="EC21" s="108">
        <f t="shared" si="90"/>
        <v>115688.81149530818</v>
      </c>
      <c r="ED21" s="108">
        <f t="shared" si="90"/>
        <v>115700.93886651428</v>
      </c>
      <c r="EE21" s="108">
        <f t="shared" si="90"/>
        <v>115713.06750900262</v>
      </c>
      <c r="EF21" s="108">
        <f t="shared" si="90"/>
        <v>114074.88275103194</v>
      </c>
      <c r="EG21" s="108">
        <f t="shared" si="90"/>
        <v>114086.84093809023</v>
      </c>
      <c r="EH21" s="108">
        <f t="shared" si="90"/>
        <v>114098.80037869563</v>
      </c>
      <c r="EI21" s="108">
        <f t="shared" si="90"/>
        <v>114110.7610729795</v>
      </c>
      <c r="EJ21" s="108">
        <f t="shared" si="90"/>
        <v>121737.87544895374</v>
      </c>
      <c r="EK21" s="108">
        <f t="shared" si="90"/>
        <v>121750.63692853269</v>
      </c>
      <c r="EL21" s="108">
        <f t="shared" si="91"/>
        <v>121763.3997458659</v>
      </c>
      <c r="EM21" s="108">
        <f t="shared" si="91"/>
        <v>121776.16390109359</v>
      </c>
      <c r="EN21" s="108">
        <f t="shared" si="91"/>
        <v>130735.87540216144</v>
      </c>
      <c r="EO21" s="108">
        <f t="shared" si="91"/>
        <v>130749.58011976085</v>
      </c>
      <c r="EP21" s="108">
        <f t="shared" si="91"/>
        <v>130763.28627399183</v>
      </c>
      <c r="EQ21" s="108">
        <f t="shared" si="91"/>
        <v>130776.99386500497</v>
      </c>
      <c r="ER21" s="108">
        <f t="shared" si="91"/>
        <v>130790.70289295088</v>
      </c>
      <c r="ES21" s="108">
        <f t="shared" si="91"/>
        <v>125282.87411012659</v>
      </c>
      <c r="ET21" s="108">
        <f t="shared" si="91"/>
        <v>125296.00720312377</v>
      </c>
      <c r="EU21" s="108">
        <f t="shared" si="91"/>
        <v>125309.14167283049</v>
      </c>
      <c r="EV21" s="108">
        <f t="shared" si="91"/>
        <v>125322.27751939112</v>
      </c>
      <c r="EW21" s="108">
        <f t="shared" si="91"/>
        <v>118266.32398223323</v>
      </c>
      <c r="EX21" s="108">
        <f t="shared" si="91"/>
        <v>118278.72154768121</v>
      </c>
      <c r="EY21" s="108">
        <f t="shared" si="91"/>
        <v>118291.12041273522</v>
      </c>
      <c r="EZ21" s="108">
        <f t="shared" si="91"/>
        <v>118303.52057753151</v>
      </c>
      <c r="FA21" s="108">
        <f t="shared" si="91"/>
        <v>106748.94873855666</v>
      </c>
      <c r="FB21" s="108">
        <f t="shared" si="92"/>
        <v>106760.13896612042</v>
      </c>
      <c r="FC21" s="108">
        <f t="shared" si="92"/>
        <v>106771.33036672795</v>
      </c>
      <c r="FD21" s="108">
        <f t="shared" si="92"/>
        <v>106782.52294050228</v>
      </c>
      <c r="FE21" s="108">
        <f t="shared" si="92"/>
        <v>106793.71668756635</v>
      </c>
    </row>
    <row r="22" spans="1:161" ht="15.75" x14ac:dyDescent="0.25">
      <c r="A22" s="47" t="s">
        <v>181</v>
      </c>
      <c r="B22" s="12">
        <f>'Urb proj of all 25 ARs '!X22</f>
        <v>268936.85649712937</v>
      </c>
      <c r="C22" s="12">
        <f>'Urb proj of all 25 ARs '!Y22</f>
        <v>270406.76522778335</v>
      </c>
      <c r="D22" s="100">
        <f t="shared" si="10"/>
        <v>5.4656276934272772E-3</v>
      </c>
      <c r="E22" s="101">
        <f t="shared" si="11"/>
        <v>1.0482752004570273E-4</v>
      </c>
      <c r="F22" s="69">
        <f t="shared" si="12"/>
        <v>268965.04848084482</v>
      </c>
      <c r="G22" s="69">
        <f t="shared" si="13"/>
        <v>268993.24341985607</v>
      </c>
      <c r="H22" s="69">
        <f>G22*(1+$E$22)</f>
        <v>269021.44131447282</v>
      </c>
      <c r="I22" s="69">
        <f t="shared" ref="I22:BD22" si="98">H22*(1+$E$22)</f>
        <v>269049.64216500492</v>
      </c>
      <c r="J22" s="69">
        <f t="shared" si="98"/>
        <v>269077.84597176226</v>
      </c>
      <c r="K22" s="69">
        <f t="shared" si="98"/>
        <v>269106.05273505475</v>
      </c>
      <c r="L22" s="69">
        <f t="shared" si="98"/>
        <v>269134.26245519228</v>
      </c>
      <c r="M22" s="69">
        <f t="shared" si="98"/>
        <v>269162.4751324848</v>
      </c>
      <c r="N22" s="69">
        <f t="shared" si="98"/>
        <v>269190.69076724228</v>
      </c>
      <c r="O22" s="69">
        <f t="shared" si="98"/>
        <v>269218.90935977479</v>
      </c>
      <c r="P22" s="69">
        <f t="shared" si="98"/>
        <v>269247.13091039238</v>
      </c>
      <c r="Q22" s="69">
        <f t="shared" si="98"/>
        <v>269275.35541940515</v>
      </c>
      <c r="R22" s="69">
        <f t="shared" si="98"/>
        <v>269303.58288712322</v>
      </c>
      <c r="S22" s="69">
        <f t="shared" si="98"/>
        <v>269331.81331385672</v>
      </c>
      <c r="T22" s="69">
        <f t="shared" si="98"/>
        <v>269360.04669991584</v>
      </c>
      <c r="U22" s="69">
        <f t="shared" si="98"/>
        <v>269388.28304561076</v>
      </c>
      <c r="V22" s="69">
        <f t="shared" si="98"/>
        <v>269416.5223512518</v>
      </c>
      <c r="W22" s="69">
        <f t="shared" si="98"/>
        <v>269444.76461714919</v>
      </c>
      <c r="X22" s="69">
        <f t="shared" si="98"/>
        <v>269473.00984361331</v>
      </c>
      <c r="Y22" s="69">
        <f t="shared" si="98"/>
        <v>269501.25803095446</v>
      </c>
      <c r="Z22" s="69">
        <f t="shared" si="98"/>
        <v>269529.50917948305</v>
      </c>
      <c r="AA22" s="69">
        <f t="shared" si="98"/>
        <v>269557.76328950946</v>
      </c>
      <c r="AB22" s="69">
        <f t="shared" si="98"/>
        <v>269586.02036134416</v>
      </c>
      <c r="AC22" s="69">
        <f t="shared" si="98"/>
        <v>269614.28039529762</v>
      </c>
      <c r="AD22" s="69">
        <f t="shared" si="98"/>
        <v>269642.54339168034</v>
      </c>
      <c r="AE22" s="69">
        <f t="shared" si="98"/>
        <v>269670.80935080291</v>
      </c>
      <c r="AF22" s="69">
        <f t="shared" si="98"/>
        <v>269699.07827297586</v>
      </c>
      <c r="AG22" s="69">
        <f t="shared" si="98"/>
        <v>269727.35015850986</v>
      </c>
      <c r="AH22" s="69">
        <f t="shared" si="98"/>
        <v>269755.62500771548</v>
      </c>
      <c r="AI22" s="69">
        <f t="shared" si="98"/>
        <v>269783.9028209034</v>
      </c>
      <c r="AJ22" s="69">
        <f t="shared" si="98"/>
        <v>269812.18359838438</v>
      </c>
      <c r="AK22" s="69">
        <f t="shared" si="98"/>
        <v>269840.46734046913</v>
      </c>
      <c r="AL22" s="69">
        <f t="shared" si="98"/>
        <v>269868.75404746842</v>
      </c>
      <c r="AM22" s="69">
        <f t="shared" si="98"/>
        <v>269897.04371969303</v>
      </c>
      <c r="AN22" s="69">
        <f t="shared" si="98"/>
        <v>269925.33635745384</v>
      </c>
      <c r="AO22" s="69">
        <f t="shared" si="98"/>
        <v>269953.63196106168</v>
      </c>
      <c r="AP22" s="69">
        <f t="shared" si="98"/>
        <v>269981.93053082749</v>
      </c>
      <c r="AQ22" s="69">
        <f t="shared" si="98"/>
        <v>270010.23206706217</v>
      </c>
      <c r="AR22" s="69">
        <f t="shared" si="98"/>
        <v>270038.53657007671</v>
      </c>
      <c r="AS22" s="69">
        <f t="shared" si="98"/>
        <v>270066.84404018213</v>
      </c>
      <c r="AT22" s="69">
        <f t="shared" si="98"/>
        <v>270095.15447768942</v>
      </c>
      <c r="AU22" s="69">
        <f t="shared" si="98"/>
        <v>270123.4678829097</v>
      </c>
      <c r="AV22" s="69">
        <f t="shared" si="98"/>
        <v>270151.78425615403</v>
      </c>
      <c r="AW22" s="69">
        <f t="shared" si="98"/>
        <v>270180.10359773354</v>
      </c>
      <c r="AX22" s="69">
        <f t="shared" si="98"/>
        <v>270208.4259079594</v>
      </c>
      <c r="AY22" s="69">
        <f t="shared" si="98"/>
        <v>270236.7511871428</v>
      </c>
      <c r="AZ22" s="69">
        <f t="shared" si="98"/>
        <v>270265.07943559496</v>
      </c>
      <c r="BA22" s="69">
        <f t="shared" si="98"/>
        <v>270293.41065362713</v>
      </c>
      <c r="BB22" s="69">
        <f t="shared" si="98"/>
        <v>270321.74484155065</v>
      </c>
      <c r="BC22" s="69">
        <f t="shared" si="98"/>
        <v>270350.08199967683</v>
      </c>
      <c r="BD22" s="69">
        <f t="shared" si="98"/>
        <v>270378.422128317</v>
      </c>
      <c r="BE22" s="69">
        <f>BD22*(1+$E$22)</f>
        <v>270406.7652277826</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303407.47121772444</v>
      </c>
      <c r="DG22" s="108">
        <f t="shared" si="15"/>
        <v>303439.27667049557</v>
      </c>
      <c r="DH22" s="108">
        <f t="shared" si="15"/>
        <v>303471.08545735339</v>
      </c>
      <c r="DI22" s="108">
        <f t="shared" si="15"/>
        <v>303502.89757864748</v>
      </c>
      <c r="DJ22" s="108">
        <f t="shared" si="15"/>
        <v>332221.23782531673</v>
      </c>
      <c r="DK22" s="108">
        <f t="shared" si="15"/>
        <v>332256.06375378452</v>
      </c>
      <c r="DL22" s="108">
        <f t="shared" si="15"/>
        <v>332290.893332968</v>
      </c>
      <c r="DM22" s="108">
        <f t="shared" si="15"/>
        <v>332325.72656324989</v>
      </c>
      <c r="DN22" s="108">
        <f t="shared" si="15"/>
        <v>293402.42032254924</v>
      </c>
      <c r="DO22" s="108">
        <f t="shared" si="15"/>
        <v>293433.17697064701</v>
      </c>
      <c r="DP22" s="108">
        <f t="shared" si="15"/>
        <v>293463.93684288801</v>
      </c>
      <c r="DQ22" s="108">
        <f t="shared" si="15"/>
        <v>293494.69993961009</v>
      </c>
      <c r="DR22" s="108">
        <f t="shared" si="15"/>
        <v>293525.46626115136</v>
      </c>
      <c r="DS22" s="108">
        <f t="shared" si="15"/>
        <v>298378.16668449616</v>
      </c>
      <c r="DT22" s="108">
        <f t="shared" si="15"/>
        <v>298409.4449277455</v>
      </c>
      <c r="DU22" s="108">
        <f t="shared" si="15"/>
        <v>298440.72644981544</v>
      </c>
      <c r="DV22" s="108">
        <f t="shared" si="90"/>
        <v>298472.01125104981</v>
      </c>
      <c r="DW22" s="108">
        <f t="shared" si="90"/>
        <v>295419.1664957311</v>
      </c>
      <c r="DX22" s="108">
        <f t="shared" si="90"/>
        <v>295450.13455432886</v>
      </c>
      <c r="DY22" s="108">
        <f t="shared" si="90"/>
        <v>295481.10585923132</v>
      </c>
      <c r="DZ22" s="108">
        <f t="shared" si="90"/>
        <v>295512.08041077893</v>
      </c>
      <c r="EA22" s="108">
        <f t="shared" si="90"/>
        <v>309380.89612112602</v>
      </c>
      <c r="EB22" s="108">
        <f t="shared" si="90"/>
        <v>309413.32775321591</v>
      </c>
      <c r="EC22" s="108">
        <f t="shared" si="90"/>
        <v>309445.76278503332</v>
      </c>
      <c r="ED22" s="108">
        <f t="shared" si="90"/>
        <v>309478.20121693471</v>
      </c>
      <c r="EE22" s="108">
        <f t="shared" si="90"/>
        <v>309510.64304927649</v>
      </c>
      <c r="EF22" s="108">
        <f t="shared" si="90"/>
        <v>309658.7628928349</v>
      </c>
      <c r="EG22" s="108">
        <f t="shared" si="90"/>
        <v>309691.22365300939</v>
      </c>
      <c r="EH22" s="108">
        <f t="shared" si="90"/>
        <v>309723.68781596486</v>
      </c>
      <c r="EI22" s="108">
        <f t="shared" si="90"/>
        <v>309756.155382058</v>
      </c>
      <c r="EJ22" s="108">
        <f t="shared" si="90"/>
        <v>318197.92202506744</v>
      </c>
      <c r="EK22" s="108">
        <f t="shared" si="90"/>
        <v>318231.27792411705</v>
      </c>
      <c r="EL22" s="108">
        <f t="shared" si="91"/>
        <v>318264.63731978281</v>
      </c>
      <c r="EM22" s="108">
        <f t="shared" si="91"/>
        <v>318298.0002124313</v>
      </c>
      <c r="EN22" s="108">
        <f t="shared" si="91"/>
        <v>343753.30384964863</v>
      </c>
      <c r="EO22" s="108">
        <f t="shared" si="91"/>
        <v>343789.33865599864</v>
      </c>
      <c r="EP22" s="108">
        <f t="shared" si="91"/>
        <v>343825.37723978813</v>
      </c>
      <c r="EQ22" s="108">
        <f t="shared" si="91"/>
        <v>343861.4196014129</v>
      </c>
      <c r="ER22" s="108">
        <f t="shared" si="91"/>
        <v>343897.46574126912</v>
      </c>
      <c r="ES22" s="108">
        <f t="shared" si="91"/>
        <v>326352.05300897761</v>
      </c>
      <c r="ET22" s="108">
        <f t="shared" si="91"/>
        <v>326386.2636853563</v>
      </c>
      <c r="EU22" s="108">
        <f t="shared" si="91"/>
        <v>326420.47794795549</v>
      </c>
      <c r="EV22" s="108">
        <f t="shared" si="91"/>
        <v>326454.6957971509</v>
      </c>
      <c r="EW22" s="108">
        <f t="shared" si="91"/>
        <v>320790.11737122928</v>
      </c>
      <c r="EX22" s="108">
        <f t="shared" si="91"/>
        <v>320823.7450036885</v>
      </c>
      <c r="EY22" s="108">
        <f t="shared" si="91"/>
        <v>320857.37616124906</v>
      </c>
      <c r="EZ22" s="108">
        <f t="shared" si="91"/>
        <v>320891.01084428042</v>
      </c>
      <c r="FA22" s="108">
        <f t="shared" si="91"/>
        <v>298129.85652689118</v>
      </c>
      <c r="FB22" s="108">
        <f t="shared" si="92"/>
        <v>298161.1087404025</v>
      </c>
      <c r="FC22" s="108">
        <f t="shared" si="92"/>
        <v>298192.36423000583</v>
      </c>
      <c r="FD22" s="108">
        <f t="shared" si="92"/>
        <v>298223.62299604464</v>
      </c>
      <c r="FE22" s="108">
        <f t="shared" si="92"/>
        <v>298254.88503886235</v>
      </c>
    </row>
    <row r="23" spans="1:161" ht="15.75" x14ac:dyDescent="0.25">
      <c r="A23" s="47" t="s">
        <v>182</v>
      </c>
      <c r="B23" s="12">
        <f>'Urb proj of all 25 ARs '!X23</f>
        <v>567484.191358982</v>
      </c>
      <c r="C23" s="12">
        <f>'Urb proj of all 25 ARs '!Y23</f>
        <v>570585.84867085586</v>
      </c>
      <c r="D23" s="100">
        <f t="shared" si="10"/>
        <v>5.465627693427318E-3</v>
      </c>
      <c r="E23" s="101">
        <f t="shared" si="11"/>
        <v>1.0482752004570273E-4</v>
      </c>
      <c r="F23" s="69">
        <f t="shared" si="12"/>
        <v>567543.67931942735</v>
      </c>
      <c r="G23" s="69">
        <f t="shared" si="13"/>
        <v>567603.173515848</v>
      </c>
      <c r="H23" s="69">
        <f>G23*(1+$E$23)</f>
        <v>567662.67394889775</v>
      </c>
      <c r="I23" s="69">
        <f t="shared" ref="I23:BE23" si="99">H23*(1+$E$23)</f>
        <v>567722.18061923038</v>
      </c>
      <c r="J23" s="69">
        <f t="shared" si="99"/>
        <v>567781.69352749968</v>
      </c>
      <c r="K23" s="69">
        <f t="shared" si="99"/>
        <v>567841.21267435956</v>
      </c>
      <c r="L23" s="69">
        <f t="shared" si="99"/>
        <v>567900.73806046392</v>
      </c>
      <c r="M23" s="69">
        <f t="shared" si="99"/>
        <v>567960.2696864669</v>
      </c>
      <c r="N23" s="69">
        <f t="shared" si="99"/>
        <v>568019.80755302263</v>
      </c>
      <c r="O23" s="69">
        <f t="shared" si="99"/>
        <v>568079.35166078527</v>
      </c>
      <c r="P23" s="69">
        <f t="shared" si="99"/>
        <v>568138.90201040905</v>
      </c>
      <c r="Q23" s="69">
        <f t="shared" si="99"/>
        <v>568198.45860254823</v>
      </c>
      <c r="R23" s="69">
        <f t="shared" si="99"/>
        <v>568258.0214378573</v>
      </c>
      <c r="S23" s="69">
        <f t="shared" si="99"/>
        <v>568317.59051699075</v>
      </c>
      <c r="T23" s="69">
        <f t="shared" si="99"/>
        <v>568377.16584060295</v>
      </c>
      <c r="U23" s="69">
        <f t="shared" si="99"/>
        <v>568436.74740934861</v>
      </c>
      <c r="V23" s="69">
        <f t="shared" si="99"/>
        <v>568496.33522388234</v>
      </c>
      <c r="W23" s="69">
        <f t="shared" si="99"/>
        <v>568555.92928485898</v>
      </c>
      <c r="X23" s="69">
        <f t="shared" si="99"/>
        <v>568615.52959293325</v>
      </c>
      <c r="Y23" s="69">
        <f t="shared" si="99"/>
        <v>568675.13614875998</v>
      </c>
      <c r="Z23" s="69">
        <f t="shared" si="99"/>
        <v>568734.74895299412</v>
      </c>
      <c r="AA23" s="69">
        <f t="shared" si="99"/>
        <v>568794.36800629064</v>
      </c>
      <c r="AB23" s="69">
        <f t="shared" si="99"/>
        <v>568853.9933093047</v>
      </c>
      <c r="AC23" s="69">
        <f t="shared" si="99"/>
        <v>568913.62486269139</v>
      </c>
      <c r="AD23" s="69">
        <f t="shared" si="99"/>
        <v>568973.262667106</v>
      </c>
      <c r="AE23" s="69">
        <f t="shared" si="99"/>
        <v>569032.90672320372</v>
      </c>
      <c r="AF23" s="69">
        <f t="shared" si="99"/>
        <v>569092.55703163997</v>
      </c>
      <c r="AG23" s="69">
        <f t="shared" si="99"/>
        <v>569152.21359307005</v>
      </c>
      <c r="AH23" s="69">
        <f t="shared" si="99"/>
        <v>569211.87640814949</v>
      </c>
      <c r="AI23" s="69">
        <f t="shared" si="99"/>
        <v>569271.54547753395</v>
      </c>
      <c r="AJ23" s="69">
        <f t="shared" si="99"/>
        <v>569331.22080187895</v>
      </c>
      <c r="AK23" s="69">
        <f t="shared" si="99"/>
        <v>569390.90238184016</v>
      </c>
      <c r="AL23" s="69">
        <f t="shared" si="99"/>
        <v>569450.59021807346</v>
      </c>
      <c r="AM23" s="69">
        <f t="shared" si="99"/>
        <v>569510.2843112346</v>
      </c>
      <c r="AN23" s="69">
        <f t="shared" si="99"/>
        <v>569569.98466197948</v>
      </c>
      <c r="AO23" s="69">
        <f t="shared" si="99"/>
        <v>569629.6912709641</v>
      </c>
      <c r="AP23" s="69">
        <f t="shared" si="99"/>
        <v>569689.40413884446</v>
      </c>
      <c r="AQ23" s="69">
        <f t="shared" si="99"/>
        <v>569749.12326627667</v>
      </c>
      <c r="AR23" s="69">
        <f t="shared" si="99"/>
        <v>569808.84865391685</v>
      </c>
      <c r="AS23" s="69">
        <f t="shared" si="99"/>
        <v>569868.58030242135</v>
      </c>
      <c r="AT23" s="69">
        <f t="shared" si="99"/>
        <v>569928.31821244641</v>
      </c>
      <c r="AU23" s="69">
        <f t="shared" si="99"/>
        <v>569988.06238464848</v>
      </c>
      <c r="AV23" s="69">
        <f t="shared" si="99"/>
        <v>570047.81281968392</v>
      </c>
      <c r="AW23" s="69">
        <f t="shared" si="99"/>
        <v>570107.56951820932</v>
      </c>
      <c r="AX23" s="69">
        <f t="shared" si="99"/>
        <v>570167.33248088125</v>
      </c>
      <c r="AY23" s="69">
        <f t="shared" si="99"/>
        <v>570227.10170835629</v>
      </c>
      <c r="AZ23" s="69">
        <f t="shared" si="99"/>
        <v>570286.87720129127</v>
      </c>
      <c r="BA23" s="69">
        <f t="shared" si="99"/>
        <v>570346.65896034287</v>
      </c>
      <c r="BB23" s="69">
        <f t="shared" si="99"/>
        <v>570406.44698616804</v>
      </c>
      <c r="BC23" s="69">
        <f t="shared" si="99"/>
        <v>570466.2412794237</v>
      </c>
      <c r="BD23" s="69">
        <f t="shared" si="99"/>
        <v>570526.04184076679</v>
      </c>
      <c r="BE23" s="69">
        <f t="shared" si="99"/>
        <v>570585.84867085447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529084.98521277704</v>
      </c>
      <c r="DG23" s="108">
        <f t="shared" si="15"/>
        <v>529140.4478796703</v>
      </c>
      <c r="DH23" s="108">
        <f t="shared" si="15"/>
        <v>529195.91636057745</v>
      </c>
      <c r="DI23" s="108">
        <f t="shared" si="15"/>
        <v>529251.3906561078</v>
      </c>
      <c r="DJ23" s="108">
        <f t="shared" si="15"/>
        <v>570831.98453161295</v>
      </c>
      <c r="DK23" s="108">
        <f t="shared" si="15"/>
        <v>570891.82343291421</v>
      </c>
      <c r="DL23" s="108">
        <f t="shared" si="15"/>
        <v>570951.66860697896</v>
      </c>
      <c r="DM23" s="108">
        <f t="shared" si="15"/>
        <v>571011.52005446504</v>
      </c>
      <c r="DN23" s="108">
        <f t="shared" si="15"/>
        <v>506306.57638568437</v>
      </c>
      <c r="DO23" s="108">
        <f t="shared" si="15"/>
        <v>506359.65124846972</v>
      </c>
      <c r="DP23" s="108">
        <f t="shared" si="15"/>
        <v>506412.73167496128</v>
      </c>
      <c r="DQ23" s="108">
        <f t="shared" si="15"/>
        <v>506465.8176657423</v>
      </c>
      <c r="DR23" s="108">
        <f t="shared" si="15"/>
        <v>506518.90922139608</v>
      </c>
      <c r="DS23" s="108">
        <f t="shared" si="15"/>
        <v>520259.35856702685</v>
      </c>
      <c r="DT23" s="108">
        <f t="shared" si="15"/>
        <v>520313.89606536599</v>
      </c>
      <c r="DU23" s="108">
        <f t="shared" si="15"/>
        <v>520368.43928073579</v>
      </c>
      <c r="DV23" s="108">
        <f t="shared" si="90"/>
        <v>520422.98821373563</v>
      </c>
      <c r="DW23" s="108">
        <f t="shared" si="90"/>
        <v>515551.04974708555</v>
      </c>
      <c r="DX23" s="108">
        <f t="shared" si="90"/>
        <v>515605.09368508757</v>
      </c>
      <c r="DY23" s="108">
        <f t="shared" si="90"/>
        <v>515659.14328838151</v>
      </c>
      <c r="DZ23" s="108">
        <f t="shared" si="90"/>
        <v>515713.19855756138</v>
      </c>
      <c r="EA23" s="108">
        <f t="shared" si="90"/>
        <v>537579.9923212321</v>
      </c>
      <c r="EB23" s="108">
        <f t="shared" si="90"/>
        <v>537636.34549865336</v>
      </c>
      <c r="EC23" s="108">
        <f t="shared" si="90"/>
        <v>537692.70458343835</v>
      </c>
      <c r="ED23" s="108">
        <f t="shared" si="90"/>
        <v>537749.0695762065</v>
      </c>
      <c r="EE23" s="108">
        <f t="shared" si="90"/>
        <v>537805.44047757715</v>
      </c>
      <c r="EF23" s="108">
        <f t="shared" si="90"/>
        <v>516709.33107862639</v>
      </c>
      <c r="EG23" s="108">
        <f t="shared" si="90"/>
        <v>516763.49643638782</v>
      </c>
      <c r="EH23" s="108">
        <f t="shared" si="90"/>
        <v>516817.66747216939</v>
      </c>
      <c r="EI23" s="108">
        <f t="shared" si="90"/>
        <v>516871.8441865663</v>
      </c>
      <c r="EJ23" s="108">
        <f t="shared" si="90"/>
        <v>521674.00766082085</v>
      </c>
      <c r="EK23" s="108">
        <f t="shared" si="90"/>
        <v>521728.69345331617</v>
      </c>
      <c r="EL23" s="108">
        <f t="shared" si="91"/>
        <v>521783.38497838762</v>
      </c>
      <c r="EM23" s="108">
        <f t="shared" si="91"/>
        <v>521838.08223663596</v>
      </c>
      <c r="EN23" s="108">
        <f t="shared" si="91"/>
        <v>556482.44506191218</v>
      </c>
      <c r="EO23" s="108">
        <f t="shared" si="91"/>
        <v>556540.77973657695</v>
      </c>
      <c r="EP23" s="108">
        <f t="shared" si="91"/>
        <v>556599.12052632112</v>
      </c>
      <c r="EQ23" s="108">
        <f t="shared" si="91"/>
        <v>556657.46743178554</v>
      </c>
      <c r="ER23" s="108">
        <f t="shared" si="91"/>
        <v>556715.82045361132</v>
      </c>
      <c r="ES23" s="108">
        <f t="shared" si="91"/>
        <v>548663.78225225315</v>
      </c>
      <c r="ET23" s="108">
        <f t="shared" si="91"/>
        <v>548721.29731588555</v>
      </c>
      <c r="EU23" s="108">
        <f t="shared" si="91"/>
        <v>548778.81840867945</v>
      </c>
      <c r="EV23" s="108">
        <f t="shared" si="91"/>
        <v>548836.34553126676</v>
      </c>
      <c r="EW23" s="108">
        <f t="shared" si="91"/>
        <v>546500.31814257219</v>
      </c>
      <c r="EX23" s="108">
        <f t="shared" si="91"/>
        <v>546557.60641562741</v>
      </c>
      <c r="EY23" s="108">
        <f t="shared" si="91"/>
        <v>546614.90069407003</v>
      </c>
      <c r="EZ23" s="108">
        <f t="shared" si="91"/>
        <v>546672.20097852987</v>
      </c>
      <c r="FA23" s="108">
        <f t="shared" si="91"/>
        <v>514576.15190765297</v>
      </c>
      <c r="FB23" s="108">
        <f t="shared" si="92"/>
        <v>514630.09364953212</v>
      </c>
      <c r="FC23" s="108">
        <f t="shared" si="92"/>
        <v>514684.04104599031</v>
      </c>
      <c r="FD23" s="108">
        <f t="shared" si="92"/>
        <v>514737.99409762025</v>
      </c>
      <c r="FE23" s="108">
        <f t="shared" si="92"/>
        <v>514791.95280501479</v>
      </c>
    </row>
    <row r="24" spans="1:161" ht="15.75" x14ac:dyDescent="0.25">
      <c r="A24" s="47" t="s">
        <v>183</v>
      </c>
      <c r="B24" s="12">
        <f>'Urb proj of all 25 ARs '!X24</f>
        <v>293106.81025370094</v>
      </c>
      <c r="C24" s="12">
        <f>'Urb proj of all 25 ARs '!Y24</f>
        <v>294708.82295295573</v>
      </c>
      <c r="D24" s="100">
        <f t="shared" si="10"/>
        <v>5.4656276934273674E-3</v>
      </c>
      <c r="E24" s="101">
        <f t="shared" si="11"/>
        <v>1.0482752004570273E-4</v>
      </c>
      <c r="F24" s="69">
        <f t="shared" si="12"/>
        <v>293137.53591372835</v>
      </c>
      <c r="G24" s="69">
        <f t="shared" si="13"/>
        <v>293168.26479465049</v>
      </c>
      <c r="H24" s="69">
        <f>G24*(1+$E$24)</f>
        <v>293198.99689680501</v>
      </c>
      <c r="I24" s="69">
        <f t="shared" ref="I24:BD24" si="100">H24*(1+$E$24)</f>
        <v>293229.73222052958</v>
      </c>
      <c r="J24" s="69">
        <f t="shared" si="100"/>
        <v>293260.47076616192</v>
      </c>
      <c r="K24" s="69">
        <f t="shared" si="100"/>
        <v>293291.21253403975</v>
      </c>
      <c r="L24" s="69">
        <f t="shared" si="100"/>
        <v>293321.9575245009</v>
      </c>
      <c r="M24" s="69">
        <f t="shared" si="100"/>
        <v>293352.70573788317</v>
      </c>
      <c r="N24" s="69">
        <f t="shared" si="100"/>
        <v>293383.45717452437</v>
      </c>
      <c r="O24" s="69">
        <f t="shared" si="100"/>
        <v>293414.21183476242</v>
      </c>
      <c r="P24" s="69">
        <f t="shared" si="100"/>
        <v>293444.9697189352</v>
      </c>
      <c r="Q24" s="69">
        <f t="shared" si="100"/>
        <v>293475.73082738073</v>
      </c>
      <c r="R24" s="69">
        <f t="shared" si="100"/>
        <v>293506.49516043696</v>
      </c>
      <c r="S24" s="69">
        <f t="shared" si="100"/>
        <v>293537.26271844195</v>
      </c>
      <c r="T24" s="69">
        <f t="shared" si="100"/>
        <v>293568.03350173373</v>
      </c>
      <c r="U24" s="69">
        <f t="shared" si="100"/>
        <v>293598.80751065043</v>
      </c>
      <c r="V24" s="69">
        <f t="shared" si="100"/>
        <v>293629.58474553016</v>
      </c>
      <c r="W24" s="69">
        <f t="shared" si="100"/>
        <v>293660.36520671105</v>
      </c>
      <c r="X24" s="69">
        <f t="shared" si="100"/>
        <v>293691.14889453136</v>
      </c>
      <c r="Y24" s="69">
        <f t="shared" si="100"/>
        <v>293721.93580932933</v>
      </c>
      <c r="Z24" s="69">
        <f t="shared" si="100"/>
        <v>293752.72595144325</v>
      </c>
      <c r="AA24" s="69">
        <f t="shared" si="100"/>
        <v>293783.51932121138</v>
      </c>
      <c r="AB24" s="69">
        <f t="shared" si="100"/>
        <v>293814.31591897213</v>
      </c>
      <c r="AC24" s="69">
        <f t="shared" si="100"/>
        <v>293845.11574506387</v>
      </c>
      <c r="AD24" s="69">
        <f t="shared" si="100"/>
        <v>293875.91879982495</v>
      </c>
      <c r="AE24" s="69">
        <f t="shared" si="100"/>
        <v>293906.72508359392</v>
      </c>
      <c r="AF24" s="69">
        <f t="shared" si="100"/>
        <v>293937.53459670919</v>
      </c>
      <c r="AG24" s="69">
        <f t="shared" si="100"/>
        <v>293968.34733950929</v>
      </c>
      <c r="AH24" s="69">
        <f t="shared" si="100"/>
        <v>293999.16331233282</v>
      </c>
      <c r="AI24" s="69">
        <f t="shared" si="100"/>
        <v>294029.98251551838</v>
      </c>
      <c r="AJ24" s="69">
        <f t="shared" si="100"/>
        <v>294060.80494940456</v>
      </c>
      <c r="AK24" s="69">
        <f t="shared" si="100"/>
        <v>294091.63061433006</v>
      </c>
      <c r="AL24" s="69">
        <f t="shared" si="100"/>
        <v>294122.45951063355</v>
      </c>
      <c r="AM24" s="69">
        <f t="shared" si="100"/>
        <v>294153.29163865378</v>
      </c>
      <c r="AN24" s="69">
        <f t="shared" si="100"/>
        <v>294184.12699872954</v>
      </c>
      <c r="AO24" s="69">
        <f t="shared" si="100"/>
        <v>294214.96559119964</v>
      </c>
      <c r="AP24" s="69">
        <f t="shared" si="100"/>
        <v>294245.80741640291</v>
      </c>
      <c r="AQ24" s="69">
        <f t="shared" si="100"/>
        <v>294276.65247467824</v>
      </c>
      <c r="AR24" s="69">
        <f t="shared" si="100"/>
        <v>294307.50076636451</v>
      </c>
      <c r="AS24" s="69">
        <f t="shared" si="100"/>
        <v>294338.35229180072</v>
      </c>
      <c r="AT24" s="69">
        <f t="shared" si="100"/>
        <v>294369.20705132582</v>
      </c>
      <c r="AU24" s="69">
        <f t="shared" si="100"/>
        <v>294400.06504527881</v>
      </c>
      <c r="AV24" s="69">
        <f t="shared" si="100"/>
        <v>294430.9262739988</v>
      </c>
      <c r="AW24" s="69">
        <f t="shared" si="100"/>
        <v>294461.79073782486</v>
      </c>
      <c r="AX24" s="69">
        <f t="shared" si="100"/>
        <v>294492.65843709611</v>
      </c>
      <c r="AY24" s="69">
        <f t="shared" si="100"/>
        <v>294523.52937215171</v>
      </c>
      <c r="AZ24" s="69">
        <f t="shared" si="100"/>
        <v>294554.4035433309</v>
      </c>
      <c r="BA24" s="69">
        <f t="shared" si="100"/>
        <v>294585.28095097287</v>
      </c>
      <c r="BB24" s="69">
        <f t="shared" si="100"/>
        <v>294616.16159541695</v>
      </c>
      <c r="BC24" s="69">
        <f t="shared" si="100"/>
        <v>294647.04547700239</v>
      </c>
      <c r="BD24" s="69">
        <f t="shared" si="100"/>
        <v>294677.93259606854</v>
      </c>
      <c r="BE24" s="69">
        <f>BD24*(1+$E$24)</f>
        <v>294708.8229529548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270570.33678343479</v>
      </c>
      <c r="DG24" s="108">
        <f t="shared" si="15"/>
        <v>270598.70000083768</v>
      </c>
      <c r="DH24" s="108">
        <f t="shared" si="15"/>
        <v>270627.06619148637</v>
      </c>
      <c r="DI24" s="108">
        <f t="shared" si="15"/>
        <v>270655.43535569246</v>
      </c>
      <c r="DJ24" s="108">
        <f t="shared" si="15"/>
        <v>292194.07750718581</v>
      </c>
      <c r="DK24" s="108">
        <f t="shared" si="15"/>
        <v>292224.70748770289</v>
      </c>
      <c r="DL24" s="108">
        <f t="shared" si="15"/>
        <v>292255.34067908494</v>
      </c>
      <c r="DM24" s="108">
        <f t="shared" si="15"/>
        <v>292285.97708166845</v>
      </c>
      <c r="DN24" s="108">
        <f t="shared" si="15"/>
        <v>259174.48365538381</v>
      </c>
      <c r="DO24" s="108">
        <f t="shared" si="15"/>
        <v>259201.65227376454</v>
      </c>
      <c r="DP24" s="108">
        <f t="shared" si="15"/>
        <v>259228.82374016414</v>
      </c>
      <c r="DQ24" s="108">
        <f t="shared" si="15"/>
        <v>259255.99805488117</v>
      </c>
      <c r="DR24" s="108">
        <f t="shared" si="15"/>
        <v>259283.17521821425</v>
      </c>
      <c r="DS24" s="108">
        <f t="shared" si="15"/>
        <v>268440.52140788897</v>
      </c>
      <c r="DT24" s="108">
        <f t="shared" si="15"/>
        <v>268468.66136202792</v>
      </c>
      <c r="DU24" s="108">
        <f t="shared" si="15"/>
        <v>268496.80426600855</v>
      </c>
      <c r="DV24" s="108">
        <f t="shared" si="90"/>
        <v>268524.95012013993</v>
      </c>
      <c r="DW24" s="108">
        <f t="shared" si="90"/>
        <v>263884.63253012841</v>
      </c>
      <c r="DX24" s="108">
        <f t="shared" si="90"/>
        <v>263912.29490173468</v>
      </c>
      <c r="DY24" s="108">
        <f t="shared" si="90"/>
        <v>263939.9601731188</v>
      </c>
      <c r="DZ24" s="108">
        <f t="shared" si="90"/>
        <v>263967.62834458472</v>
      </c>
      <c r="EA24" s="108">
        <f t="shared" si="90"/>
        <v>273738.57961815177</v>
      </c>
      <c r="EB24" s="108">
        <f t="shared" si="90"/>
        <v>273767.27495459397</v>
      </c>
      <c r="EC24" s="108">
        <f t="shared" si="90"/>
        <v>273795.97329909715</v>
      </c>
      <c r="ED24" s="108">
        <f t="shared" si="90"/>
        <v>273824.67465197662</v>
      </c>
      <c r="EE24" s="108">
        <f t="shared" si="90"/>
        <v>273853.37901354773</v>
      </c>
      <c r="EF24" s="108">
        <f t="shared" si="90"/>
        <v>265644.50771835301</v>
      </c>
      <c r="EG24" s="108">
        <f t="shared" si="90"/>
        <v>265672.35457331088</v>
      </c>
      <c r="EH24" s="108">
        <f t="shared" si="90"/>
        <v>265700.2043473855</v>
      </c>
      <c r="EI24" s="108">
        <f t="shared" si="90"/>
        <v>265728.05704088288</v>
      </c>
      <c r="EJ24" s="108">
        <f t="shared" si="90"/>
        <v>268104.02501604776</v>
      </c>
      <c r="EK24" s="108">
        <f t="shared" si="90"/>
        <v>268132.1296961045</v>
      </c>
      <c r="EL24" s="108">
        <f t="shared" si="91"/>
        <v>268160.2373223051</v>
      </c>
      <c r="EM24" s="108">
        <f t="shared" si="91"/>
        <v>268188.34789495845</v>
      </c>
      <c r="EN24" s="108">
        <f t="shared" si="91"/>
        <v>288778.94302731351</v>
      </c>
      <c r="EO24" s="108">
        <f t="shared" si="91"/>
        <v>288809.21500775253</v>
      </c>
      <c r="EP24" s="108">
        <f t="shared" si="91"/>
        <v>288839.49016152811</v>
      </c>
      <c r="EQ24" s="108">
        <f t="shared" si="91"/>
        <v>288869.76848897303</v>
      </c>
      <c r="ER24" s="108">
        <f t="shared" si="91"/>
        <v>288900.04999041994</v>
      </c>
      <c r="ES24" s="108">
        <f t="shared" si="91"/>
        <v>282664.49584336072</v>
      </c>
      <c r="ET24" s="108">
        <f t="shared" si="91"/>
        <v>282694.12686146499</v>
      </c>
      <c r="EU24" s="108">
        <f t="shared" si="91"/>
        <v>282723.76098571531</v>
      </c>
      <c r="EV24" s="108">
        <f t="shared" si="91"/>
        <v>282753.39821643743</v>
      </c>
      <c r="EW24" s="108">
        <f t="shared" si="91"/>
        <v>282893.35930142488</v>
      </c>
      <c r="EX24" s="108">
        <f t="shared" si="91"/>
        <v>282923.01431071787</v>
      </c>
      <c r="EY24" s="108">
        <f t="shared" si="91"/>
        <v>282952.67242867185</v>
      </c>
      <c r="EZ24" s="108">
        <f t="shared" si="91"/>
        <v>282982.33365561289</v>
      </c>
      <c r="FA24" s="108">
        <f t="shared" si="91"/>
        <v>261027.61299217906</v>
      </c>
      <c r="FB24" s="108">
        <f t="shared" si="92"/>
        <v>261054.97586951251</v>
      </c>
      <c r="FC24" s="108">
        <f t="shared" si="92"/>
        <v>261082.34161522851</v>
      </c>
      <c r="FD24" s="108">
        <f t="shared" si="92"/>
        <v>261109.71022962776</v>
      </c>
      <c r="FE24" s="108">
        <f t="shared" si="92"/>
        <v>261137.08171301099</v>
      </c>
    </row>
    <row r="25" spans="1:161" ht="15.75" x14ac:dyDescent="0.25">
      <c r="A25" s="47" t="s">
        <v>189</v>
      </c>
      <c r="B25" s="12">
        <f>'Urb proj of all 25 ARs '!X25</f>
        <v>172206.2245308194</v>
      </c>
      <c r="C25" s="12">
        <f>'Urb proj of all 25 ARs '!Y25</f>
        <v>173147.43964059561</v>
      </c>
      <c r="D25" s="100">
        <f t="shared" si="10"/>
        <v>5.4656276934273267E-3</v>
      </c>
      <c r="E25" s="101">
        <f t="shared" si="11"/>
        <v>1.0482752004570273E-4</v>
      </c>
      <c r="F25" s="69">
        <f t="shared" si="12"/>
        <v>172224.27648227339</v>
      </c>
      <c r="G25" s="69">
        <f t="shared" si="13"/>
        <v>172242.33032606868</v>
      </c>
      <c r="H25" s="69">
        <f>G25*(1+$E$25)</f>
        <v>172260.38606240365</v>
      </c>
      <c r="I25" s="69">
        <f t="shared" ref="I25:BE25" si="101">H25*(1+$E$25)</f>
        <v>172278.44369147668</v>
      </c>
      <c r="J25" s="69">
        <f t="shared" si="101"/>
        <v>172296.5032134862</v>
      </c>
      <c r="K25" s="69">
        <f t="shared" si="101"/>
        <v>172314.56462863061</v>
      </c>
      <c r="L25" s="69">
        <f t="shared" si="101"/>
        <v>172332.62793710839</v>
      </c>
      <c r="M25" s="69">
        <f t="shared" si="101"/>
        <v>172350.693139118</v>
      </c>
      <c r="N25" s="69">
        <f t="shared" si="101"/>
        <v>172368.76023485794</v>
      </c>
      <c r="O25" s="69">
        <f t="shared" si="101"/>
        <v>172386.82922452671</v>
      </c>
      <c r="P25" s="69">
        <f t="shared" si="101"/>
        <v>172404.90010832285</v>
      </c>
      <c r="Q25" s="69">
        <f t="shared" si="101"/>
        <v>172422.97288644494</v>
      </c>
      <c r="R25" s="69">
        <f t="shared" si="101"/>
        <v>172441.04755909153</v>
      </c>
      <c r="S25" s="69">
        <f t="shared" si="101"/>
        <v>172459.12412646125</v>
      </c>
      <c r="T25" s="69">
        <f t="shared" si="101"/>
        <v>172477.20258875267</v>
      </c>
      <c r="U25" s="69">
        <f t="shared" si="101"/>
        <v>172495.28294616446</v>
      </c>
      <c r="V25" s="69">
        <f t="shared" si="101"/>
        <v>172513.36519889528</v>
      </c>
      <c r="W25" s="69">
        <f t="shared" si="101"/>
        <v>172531.44934714382</v>
      </c>
      <c r="X25" s="69">
        <f t="shared" si="101"/>
        <v>172549.53539110877</v>
      </c>
      <c r="Y25" s="69">
        <f t="shared" si="101"/>
        <v>172567.62333098886</v>
      </c>
      <c r="Z25" s="69">
        <f t="shared" si="101"/>
        <v>172585.71316698284</v>
      </c>
      <c r="AA25" s="69">
        <f t="shared" si="101"/>
        <v>172603.80489928945</v>
      </c>
      <c r="AB25" s="69">
        <f t="shared" si="101"/>
        <v>172621.8985281075</v>
      </c>
      <c r="AC25" s="69">
        <f t="shared" si="101"/>
        <v>172639.99405363578</v>
      </c>
      <c r="AD25" s="69">
        <f t="shared" si="101"/>
        <v>172658.09147607311</v>
      </c>
      <c r="AE25" s="69">
        <f t="shared" si="101"/>
        <v>172676.19079561837</v>
      </c>
      <c r="AF25" s="69">
        <f t="shared" si="101"/>
        <v>172694.29201247043</v>
      </c>
      <c r="AG25" s="69">
        <f t="shared" si="101"/>
        <v>172712.39512682814</v>
      </c>
      <c r="AH25" s="69">
        <f t="shared" si="101"/>
        <v>172730.50013889043</v>
      </c>
      <c r="AI25" s="69">
        <f t="shared" si="101"/>
        <v>172748.60704885624</v>
      </c>
      <c r="AJ25" s="69">
        <f t="shared" si="101"/>
        <v>172766.71585692451</v>
      </c>
      <c r="AK25" s="69">
        <f t="shared" si="101"/>
        <v>172784.82656329422</v>
      </c>
      <c r="AL25" s="69">
        <f t="shared" si="101"/>
        <v>172802.93916816439</v>
      </c>
      <c r="AM25" s="69">
        <f t="shared" si="101"/>
        <v>172821.053671734</v>
      </c>
      <c r="AN25" s="69">
        <f t="shared" si="101"/>
        <v>172839.17007420209</v>
      </c>
      <c r="AO25" s="69">
        <f t="shared" si="101"/>
        <v>172857.28837576773</v>
      </c>
      <c r="AP25" s="69">
        <f t="shared" si="101"/>
        <v>172875.40857663</v>
      </c>
      <c r="AQ25" s="69">
        <f t="shared" si="101"/>
        <v>172893.53067698798</v>
      </c>
      <c r="AR25" s="69">
        <f t="shared" si="101"/>
        <v>172911.65467704079</v>
      </c>
      <c r="AS25" s="69">
        <f t="shared" si="101"/>
        <v>172929.78057698757</v>
      </c>
      <c r="AT25" s="69">
        <f t="shared" si="101"/>
        <v>172947.90837702752</v>
      </c>
      <c r="AU25" s="69">
        <f t="shared" si="101"/>
        <v>172966.03807735979</v>
      </c>
      <c r="AV25" s="69">
        <f t="shared" si="101"/>
        <v>172984.16967818356</v>
      </c>
      <c r="AW25" s="69">
        <f t="shared" si="101"/>
        <v>173002.30317969809</v>
      </c>
      <c r="AX25" s="69">
        <f t="shared" si="101"/>
        <v>173020.43858210262</v>
      </c>
      <c r="AY25" s="69">
        <f t="shared" si="101"/>
        <v>173038.57588559639</v>
      </c>
      <c r="AZ25" s="69">
        <f t="shared" si="101"/>
        <v>173056.71509037871</v>
      </c>
      <c r="BA25" s="69">
        <f t="shared" si="101"/>
        <v>173074.85619664888</v>
      </c>
      <c r="BB25" s="69">
        <f t="shared" si="101"/>
        <v>173092.99920460623</v>
      </c>
      <c r="BC25" s="69">
        <f t="shared" si="101"/>
        <v>173111.14411445012</v>
      </c>
      <c r="BD25" s="69">
        <f t="shared" si="101"/>
        <v>173129.29092637991</v>
      </c>
      <c r="BE25" s="69">
        <f t="shared" si="101"/>
        <v>173147.439640595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177790.86945055323</v>
      </c>
      <c r="DG25" s="108">
        <f t="shared" si="15"/>
        <v>177809.50682648449</v>
      </c>
      <c r="DH25" s="108">
        <f t="shared" si="15"/>
        <v>177828.14615612564</v>
      </c>
      <c r="DI25" s="108">
        <f t="shared" si="15"/>
        <v>177846.78743968153</v>
      </c>
      <c r="DJ25" s="108">
        <f t="shared" si="15"/>
        <v>191930.92234657513</v>
      </c>
      <c r="DK25" s="108">
        <f t="shared" si="15"/>
        <v>191951.0419891848</v>
      </c>
      <c r="DL25" s="108">
        <f t="shared" si="15"/>
        <v>191971.16374088672</v>
      </c>
      <c r="DM25" s="108">
        <f t="shared" si="15"/>
        <v>191991.28760190195</v>
      </c>
      <c r="DN25" s="108">
        <f t="shared" si="15"/>
        <v>170288.70158035436</v>
      </c>
      <c r="DO25" s="108">
        <f t="shared" si="15"/>
        <v>170306.55252263285</v>
      </c>
      <c r="DP25" s="108">
        <f t="shared" si="15"/>
        <v>170324.40533618131</v>
      </c>
      <c r="DQ25" s="108">
        <f t="shared" si="15"/>
        <v>170342.26002119598</v>
      </c>
      <c r="DR25" s="108">
        <f t="shared" si="15"/>
        <v>170360.11657787298</v>
      </c>
      <c r="DS25" s="108">
        <f t="shared" si="15"/>
        <v>176723.76681564646</v>
      </c>
      <c r="DT25" s="108">
        <f t="shared" si="15"/>
        <v>176742.29232985488</v>
      </c>
      <c r="DU25" s="108">
        <f t="shared" si="15"/>
        <v>176760.81978604701</v>
      </c>
      <c r="DV25" s="108">
        <f t="shared" si="90"/>
        <v>176779.34918442639</v>
      </c>
      <c r="DW25" s="108">
        <f t="shared" si="90"/>
        <v>173948.94491243424</v>
      </c>
      <c r="DX25" s="108">
        <f t="shared" si="90"/>
        <v>173967.17954894397</v>
      </c>
      <c r="DY25" s="108">
        <f t="shared" si="90"/>
        <v>173985.41609694544</v>
      </c>
      <c r="DZ25" s="108">
        <f t="shared" si="90"/>
        <v>174003.654556639</v>
      </c>
      <c r="EA25" s="108">
        <f t="shared" si="90"/>
        <v>179843.85081460525</v>
      </c>
      <c r="EB25" s="108">
        <f t="shared" si="90"/>
        <v>179862.70339948163</v>
      </c>
      <c r="EC25" s="108">
        <f t="shared" si="90"/>
        <v>179881.55796062769</v>
      </c>
      <c r="ED25" s="108">
        <f t="shared" si="90"/>
        <v>179900.41449825067</v>
      </c>
      <c r="EE25" s="108">
        <f t="shared" si="90"/>
        <v>179919.27301255771</v>
      </c>
      <c r="EF25" s="108">
        <f t="shared" si="90"/>
        <v>176083.42465430702</v>
      </c>
      <c r="EG25" s="108">
        <f t="shared" si="90"/>
        <v>176101.88304303467</v>
      </c>
      <c r="EH25" s="108">
        <f t="shared" si="90"/>
        <v>176120.34336670945</v>
      </c>
      <c r="EI25" s="108">
        <f t="shared" si="90"/>
        <v>176138.80562553418</v>
      </c>
      <c r="EJ25" s="108">
        <f t="shared" si="90"/>
        <v>177890.44746635878</v>
      </c>
      <c r="EK25" s="108">
        <f t="shared" si="90"/>
        <v>177909.0952808065</v>
      </c>
      <c r="EL25" s="108">
        <f t="shared" si="91"/>
        <v>177927.74505005838</v>
      </c>
      <c r="EM25" s="108">
        <f t="shared" si="91"/>
        <v>177946.39677431929</v>
      </c>
      <c r="EN25" s="108">
        <f t="shared" si="91"/>
        <v>193248.72977083965</v>
      </c>
      <c r="EO25" s="108">
        <f t="shared" si="91"/>
        <v>193268.98755593353</v>
      </c>
      <c r="EP25" s="108">
        <f t="shared" si="91"/>
        <v>193289.24746460078</v>
      </c>
      <c r="EQ25" s="108">
        <f t="shared" si="91"/>
        <v>193309.50949706399</v>
      </c>
      <c r="ER25" s="108">
        <f t="shared" si="91"/>
        <v>193329.7736535458</v>
      </c>
      <c r="ES25" s="108">
        <f t="shared" si="91"/>
        <v>189248.48070777874</v>
      </c>
      <c r="ET25" s="108">
        <f t="shared" si="91"/>
        <v>189268.31915668378</v>
      </c>
      <c r="EU25" s="108">
        <f t="shared" si="91"/>
        <v>189288.15968520421</v>
      </c>
      <c r="EV25" s="108">
        <f t="shared" si="91"/>
        <v>189308.00229355801</v>
      </c>
      <c r="EW25" s="108">
        <f t="shared" si="91"/>
        <v>186563.71714998811</v>
      </c>
      <c r="EX25" s="108">
        <f t="shared" si="91"/>
        <v>186583.27416178747</v>
      </c>
      <c r="EY25" s="108">
        <f t="shared" si="91"/>
        <v>186602.83322369985</v>
      </c>
      <c r="EZ25" s="108">
        <f t="shared" si="91"/>
        <v>186622.39433594016</v>
      </c>
      <c r="FA25" s="108">
        <f t="shared" si="91"/>
        <v>170911.48552698316</v>
      </c>
      <c r="FB25" s="108">
        <f t="shared" si="92"/>
        <v>170929.40175415826</v>
      </c>
      <c r="FC25" s="108">
        <f t="shared" si="92"/>
        <v>170947.31985944705</v>
      </c>
      <c r="FD25" s="108">
        <f t="shared" si="92"/>
        <v>170965.23984304638</v>
      </c>
      <c r="FE25" s="108">
        <f t="shared" si="92"/>
        <v>170983.16170515315</v>
      </c>
    </row>
    <row r="26" spans="1:161" ht="15.75" x14ac:dyDescent="0.25">
      <c r="A26" s="47" t="s">
        <v>190</v>
      </c>
      <c r="B26" s="12">
        <f>'Urb proj of all 25 ARs '!X26</f>
        <v>161568.19605820571</v>
      </c>
      <c r="C26" s="12">
        <f>'Urb proj of all 25 ARs '!Y26</f>
        <v>162451.26766495855</v>
      </c>
      <c r="D26" s="100">
        <f t="shared" si="10"/>
        <v>5.4656276934274264E-3</v>
      </c>
      <c r="E26" s="101">
        <f t="shared" si="11"/>
        <v>1.0482752004570273E-4</v>
      </c>
      <c r="F26" s="69">
        <f t="shared" si="12"/>
        <v>161585.13285151674</v>
      </c>
      <c r="G26" s="69">
        <f t="shared" si="13"/>
        <v>161602.07142026981</v>
      </c>
      <c r="H26" s="69">
        <f>G26*(1+$E$26)</f>
        <v>161619.01176465105</v>
      </c>
      <c r="I26" s="69">
        <f t="shared" ref="I26:BE26" si="102">H26*(1+$E$26)</f>
        <v>161635.95388484656</v>
      </c>
      <c r="J26" s="69">
        <f t="shared" si="102"/>
        <v>161652.89778104253</v>
      </c>
      <c r="K26" s="69">
        <f t="shared" si="102"/>
        <v>161669.84345342513</v>
      </c>
      <c r="L26" s="69">
        <f t="shared" si="102"/>
        <v>161686.79090218054</v>
      </c>
      <c r="M26" s="69">
        <f t="shared" si="102"/>
        <v>161703.74012749497</v>
      </c>
      <c r="N26" s="69">
        <f t="shared" si="102"/>
        <v>161720.69112955465</v>
      </c>
      <c r="O26" s="69">
        <f t="shared" si="102"/>
        <v>161737.64390854584</v>
      </c>
      <c r="P26" s="69">
        <f t="shared" si="102"/>
        <v>161754.59846465482</v>
      </c>
      <c r="Q26" s="69">
        <f t="shared" si="102"/>
        <v>161771.55479806787</v>
      </c>
      <c r="R26" s="69">
        <f t="shared" si="102"/>
        <v>161788.51290897129</v>
      </c>
      <c r="S26" s="69">
        <f t="shared" si="102"/>
        <v>161805.47279755143</v>
      </c>
      <c r="T26" s="69">
        <f t="shared" si="102"/>
        <v>161822.43446399461</v>
      </c>
      <c r="U26" s="69">
        <f t="shared" si="102"/>
        <v>161839.39790848721</v>
      </c>
      <c r="V26" s="69">
        <f t="shared" si="102"/>
        <v>161856.36313121565</v>
      </c>
      <c r="W26" s="69">
        <f t="shared" si="102"/>
        <v>161873.3301323663</v>
      </c>
      <c r="X26" s="69">
        <f t="shared" si="102"/>
        <v>161890.29891212561</v>
      </c>
      <c r="Y26" s="69">
        <f t="shared" si="102"/>
        <v>161907.26947068004</v>
      </c>
      <c r="Z26" s="69">
        <f t="shared" si="102"/>
        <v>161924.24180821603</v>
      </c>
      <c r="AA26" s="69">
        <f t="shared" si="102"/>
        <v>161941.21592492008</v>
      </c>
      <c r="AB26" s="69">
        <f t="shared" si="102"/>
        <v>161958.19182097868</v>
      </c>
      <c r="AC26" s="69">
        <f t="shared" si="102"/>
        <v>161975.16949657837</v>
      </c>
      <c r="AD26" s="69">
        <f t="shared" si="102"/>
        <v>161992.14895190566</v>
      </c>
      <c r="AE26" s="69">
        <f t="shared" si="102"/>
        <v>162009.13018714715</v>
      </c>
      <c r="AF26" s="69">
        <f t="shared" si="102"/>
        <v>162026.11320248942</v>
      </c>
      <c r="AG26" s="69">
        <f t="shared" si="102"/>
        <v>162043.09799811908</v>
      </c>
      <c r="AH26" s="69">
        <f t="shared" si="102"/>
        <v>162060.08457422274</v>
      </c>
      <c r="AI26" s="69">
        <f t="shared" si="102"/>
        <v>162077.07293098705</v>
      </c>
      <c r="AJ26" s="69">
        <f t="shared" si="102"/>
        <v>162094.06306859868</v>
      </c>
      <c r="AK26" s="69">
        <f t="shared" si="102"/>
        <v>162111.05498724431</v>
      </c>
      <c r="AL26" s="69">
        <f t="shared" si="102"/>
        <v>162128.04868711063</v>
      </c>
      <c r="AM26" s="69">
        <f t="shared" si="102"/>
        <v>162145.04416838434</v>
      </c>
      <c r="AN26" s="69">
        <f t="shared" si="102"/>
        <v>162162.0414312522</v>
      </c>
      <c r="AO26" s="69">
        <f t="shared" si="102"/>
        <v>162179.04047590098</v>
      </c>
      <c r="AP26" s="69">
        <f t="shared" si="102"/>
        <v>162196.04130251746</v>
      </c>
      <c r="AQ26" s="69">
        <f t="shared" si="102"/>
        <v>162213.04391128843</v>
      </c>
      <c r="AR26" s="69">
        <f t="shared" si="102"/>
        <v>162230.04830240071</v>
      </c>
      <c r="AS26" s="69">
        <f t="shared" si="102"/>
        <v>162247.05447604114</v>
      </c>
      <c r="AT26" s="69">
        <f t="shared" si="102"/>
        <v>162264.06243239657</v>
      </c>
      <c r="AU26" s="69">
        <f t="shared" si="102"/>
        <v>162281.07217165391</v>
      </c>
      <c r="AV26" s="69">
        <f t="shared" si="102"/>
        <v>162298.08369400003</v>
      </c>
      <c r="AW26" s="69">
        <f t="shared" si="102"/>
        <v>162315.09699962183</v>
      </c>
      <c r="AX26" s="69">
        <f t="shared" si="102"/>
        <v>162332.11208870629</v>
      </c>
      <c r="AY26" s="69">
        <f t="shared" si="102"/>
        <v>162349.12896144032</v>
      </c>
      <c r="AZ26" s="69">
        <f t="shared" si="102"/>
        <v>162366.14761801093</v>
      </c>
      <c r="BA26" s="69">
        <f t="shared" si="102"/>
        <v>162383.16805860511</v>
      </c>
      <c r="BB26" s="69">
        <f t="shared" si="102"/>
        <v>162400.19028340984</v>
      </c>
      <c r="BC26" s="69">
        <f t="shared" si="102"/>
        <v>162417.21429261222</v>
      </c>
      <c r="BD26" s="69">
        <f t="shared" si="102"/>
        <v>162434.24008639925</v>
      </c>
      <c r="BE26" s="69">
        <f t="shared" si="102"/>
        <v>162451.26766495802</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156704.62172722269</v>
      </c>
      <c r="DG26" s="108">
        <f t="shared" si="15"/>
        <v>156721.04868409803</v>
      </c>
      <c r="DH26" s="108">
        <f t="shared" si="15"/>
        <v>156737.47736297056</v>
      </c>
      <c r="DI26" s="108">
        <f t="shared" si="15"/>
        <v>156753.90776402073</v>
      </c>
      <c r="DJ26" s="108">
        <f t="shared" si="15"/>
        <v>168683.34022258059</v>
      </c>
      <c r="DK26" s="108">
        <f t="shared" si="15"/>
        <v>168701.02287880916</v>
      </c>
      <c r="DL26" s="108">
        <f t="shared" si="15"/>
        <v>168718.70738866672</v>
      </c>
      <c r="DM26" s="108">
        <f t="shared" si="15"/>
        <v>168736.39375234762</v>
      </c>
      <c r="DN26" s="108">
        <f t="shared" si="15"/>
        <v>149094.90708623879</v>
      </c>
      <c r="DO26" s="108">
        <f t="shared" si="15"/>
        <v>149110.5363356001</v>
      </c>
      <c r="DP26" s="108">
        <f t="shared" si="15"/>
        <v>149126.16722333684</v>
      </c>
      <c r="DQ26" s="108">
        <f t="shared" si="15"/>
        <v>149141.79974962081</v>
      </c>
      <c r="DR26" s="108">
        <f t="shared" si="15"/>
        <v>149157.43391462372</v>
      </c>
      <c r="DS26" s="108">
        <f t="shared" si="15"/>
        <v>153393.90217948842</v>
      </c>
      <c r="DT26" s="108">
        <f t="shared" si="15"/>
        <v>153409.98208184401</v>
      </c>
      <c r="DU26" s="108">
        <f t="shared" si="15"/>
        <v>153426.06366981589</v>
      </c>
      <c r="DV26" s="108">
        <f t="shared" si="90"/>
        <v>153442.14694358077</v>
      </c>
      <c r="DW26" s="108">
        <f t="shared" si="90"/>
        <v>153854.77910595349</v>
      </c>
      <c r="DX26" s="108">
        <f t="shared" si="90"/>
        <v>153870.90732089436</v>
      </c>
      <c r="DY26" s="108">
        <f t="shared" si="90"/>
        <v>153887.037226516</v>
      </c>
      <c r="DZ26" s="108">
        <f t="shared" si="90"/>
        <v>153903.16882299565</v>
      </c>
      <c r="EA26" s="108">
        <f t="shared" si="90"/>
        <v>159480.7326790005</v>
      </c>
      <c r="EB26" s="108">
        <f t="shared" si="90"/>
        <v>159497.45064870233</v>
      </c>
      <c r="EC26" s="108">
        <f t="shared" si="90"/>
        <v>159514.17037090746</v>
      </c>
      <c r="ED26" s="108">
        <f t="shared" si="90"/>
        <v>159530.89184579958</v>
      </c>
      <c r="EE26" s="108">
        <f t="shared" si="90"/>
        <v>159547.61507356243</v>
      </c>
      <c r="EF26" s="108">
        <f t="shared" si="90"/>
        <v>156248.31213846433</v>
      </c>
      <c r="EG26" s="108">
        <f t="shared" si="90"/>
        <v>156264.69126153714</v>
      </c>
      <c r="EH26" s="108">
        <f t="shared" si="90"/>
        <v>156281.07210159278</v>
      </c>
      <c r="EI26" s="108">
        <f t="shared" si="90"/>
        <v>156297.45465881127</v>
      </c>
      <c r="EJ26" s="108">
        <f t="shared" si="90"/>
        <v>154348.85270573947</v>
      </c>
      <c r="EK26" s="108">
        <f t="shared" si="90"/>
        <v>154365.03271319054</v>
      </c>
      <c r="EL26" s="108">
        <f t="shared" si="91"/>
        <v>154381.21441675164</v>
      </c>
      <c r="EM26" s="108">
        <f t="shared" si="91"/>
        <v>154397.39781660057</v>
      </c>
      <c r="EN26" s="108">
        <f t="shared" si="91"/>
        <v>166517.85813277238</v>
      </c>
      <c r="EO26" s="108">
        <f t="shared" si="91"/>
        <v>166535.31378688375</v>
      </c>
      <c r="EP26" s="108">
        <f t="shared" si="91"/>
        <v>166552.77127082806</v>
      </c>
      <c r="EQ26" s="108">
        <f t="shared" si="91"/>
        <v>166570.23058479713</v>
      </c>
      <c r="ER26" s="108">
        <f t="shared" si="91"/>
        <v>166587.69172898275</v>
      </c>
      <c r="ES26" s="108">
        <f t="shared" si="91"/>
        <v>164717.41531035959</v>
      </c>
      <c r="ET26" s="108">
        <f t="shared" si="91"/>
        <v>164734.6822285149</v>
      </c>
      <c r="EU26" s="108">
        <f t="shared" si="91"/>
        <v>164751.95095671844</v>
      </c>
      <c r="EV26" s="108">
        <f t="shared" si="91"/>
        <v>164769.22149515993</v>
      </c>
      <c r="EW26" s="108">
        <f t="shared" si="91"/>
        <v>162077.93708814468</v>
      </c>
      <c r="EX26" s="108">
        <f t="shared" si="91"/>
        <v>162094.92731634376</v>
      </c>
      <c r="EY26" s="108">
        <f t="shared" si="91"/>
        <v>162111.91932558632</v>
      </c>
      <c r="EZ26" s="108">
        <f t="shared" si="91"/>
        <v>162128.91311605906</v>
      </c>
      <c r="FA26" s="108">
        <f t="shared" si="91"/>
        <v>150636.10896904083</v>
      </c>
      <c r="FB26" s="108">
        <f t="shared" si="92"/>
        <v>150651.89977877337</v>
      </c>
      <c r="FC26" s="108">
        <f t="shared" si="92"/>
        <v>150667.69224381738</v>
      </c>
      <c r="FD26" s="108">
        <f t="shared" si="92"/>
        <v>150683.48636434629</v>
      </c>
      <c r="FE26" s="108">
        <f t="shared" si="92"/>
        <v>150699.28214053373</v>
      </c>
    </row>
    <row r="27" spans="1:161" ht="15.75" x14ac:dyDescent="0.25">
      <c r="A27" s="47" t="s">
        <v>191</v>
      </c>
      <c r="B27" s="12">
        <f>'Urb proj of all 25 ARs '!X27</f>
        <v>174032.93074460866</v>
      </c>
      <c r="C27" s="12">
        <f>'Urb proj of all 25 ARs '!Y27</f>
        <v>174984.12995045472</v>
      </c>
      <c r="D27" s="100">
        <f t="shared" si="10"/>
        <v>5.4656276934273666E-3</v>
      </c>
      <c r="E27" s="101">
        <f t="shared" si="11"/>
        <v>1.0482752004570273E-4</v>
      </c>
      <c r="F27" s="69">
        <f t="shared" si="12"/>
        <v>174051.17418514489</v>
      </c>
      <c r="G27" s="69">
        <f t="shared" si="13"/>
        <v>174069.41953809577</v>
      </c>
      <c r="H27" s="69">
        <f>G27*(1+$E$27)</f>
        <v>174087.66680366173</v>
      </c>
      <c r="I27" s="69">
        <f t="shared" ref="I27:BD27" si="103">H27*(1+$E$27)</f>
        <v>174105.91598204331</v>
      </c>
      <c r="J27" s="69">
        <f t="shared" si="103"/>
        <v>174124.167073441</v>
      </c>
      <c r="K27" s="69">
        <f t="shared" si="103"/>
        <v>174142.42007805532</v>
      </c>
      <c r="L27" s="69">
        <f t="shared" si="103"/>
        <v>174160.67499608686</v>
      </c>
      <c r="M27" s="69">
        <f t="shared" si="103"/>
        <v>174178.93182773617</v>
      </c>
      <c r="N27" s="69">
        <f t="shared" si="103"/>
        <v>174197.19057320387</v>
      </c>
      <c r="O27" s="69">
        <f t="shared" si="103"/>
        <v>174215.4512326906</v>
      </c>
      <c r="P27" s="69">
        <f t="shared" si="103"/>
        <v>174233.71380639696</v>
      </c>
      <c r="Q27" s="69">
        <f t="shared" si="103"/>
        <v>174251.97829452364</v>
      </c>
      <c r="R27" s="69">
        <f t="shared" si="103"/>
        <v>174270.24469727132</v>
      </c>
      <c r="S27" s="69">
        <f t="shared" si="103"/>
        <v>174288.51301484069</v>
      </c>
      <c r="T27" s="69">
        <f t="shared" si="103"/>
        <v>174306.7832474325</v>
      </c>
      <c r="U27" s="69">
        <f t="shared" si="103"/>
        <v>174325.05539524747</v>
      </c>
      <c r="V27" s="69">
        <f t="shared" si="103"/>
        <v>174343.32945848638</v>
      </c>
      <c r="W27" s="69">
        <f t="shared" si="103"/>
        <v>174361.60543735002</v>
      </c>
      <c r="X27" s="69">
        <f t="shared" si="103"/>
        <v>174379.8833320392</v>
      </c>
      <c r="Y27" s="69">
        <f t="shared" si="103"/>
        <v>174398.16314275475</v>
      </c>
      <c r="Z27" s="69">
        <f t="shared" si="103"/>
        <v>174416.44486969753</v>
      </c>
      <c r="AA27" s="69">
        <f t="shared" si="103"/>
        <v>174434.7285130684</v>
      </c>
      <c r="AB27" s="69">
        <f t="shared" si="103"/>
        <v>174453.01407306828</v>
      </c>
      <c r="AC27" s="69">
        <f t="shared" si="103"/>
        <v>174471.30154989805</v>
      </c>
      <c r="AD27" s="69">
        <f t="shared" si="103"/>
        <v>174489.59094375867</v>
      </c>
      <c r="AE27" s="69">
        <f t="shared" si="103"/>
        <v>174507.88225485108</v>
      </c>
      <c r="AF27" s="69">
        <f t="shared" si="103"/>
        <v>174526.17548337628</v>
      </c>
      <c r="AG27" s="69">
        <f t="shared" si="103"/>
        <v>174544.47062953527</v>
      </c>
      <c r="AH27" s="69">
        <f t="shared" si="103"/>
        <v>174562.76769352905</v>
      </c>
      <c r="AI27" s="69">
        <f t="shared" si="103"/>
        <v>174581.06667555869</v>
      </c>
      <c r="AJ27" s="69">
        <f t="shared" si="103"/>
        <v>174599.36757582522</v>
      </c>
      <c r="AK27" s="69">
        <f t="shared" si="103"/>
        <v>174617.67039452973</v>
      </c>
      <c r="AL27" s="69">
        <f t="shared" si="103"/>
        <v>174635.97513187336</v>
      </c>
      <c r="AM27" s="69">
        <f t="shared" si="103"/>
        <v>174654.28178805721</v>
      </c>
      <c r="AN27" s="69">
        <f t="shared" si="103"/>
        <v>174672.59036328242</v>
      </c>
      <c r="AO27" s="69">
        <f t="shared" si="103"/>
        <v>174690.90085775015</v>
      </c>
      <c r="AP27" s="69">
        <f t="shared" si="103"/>
        <v>174709.21327166163</v>
      </c>
      <c r="AQ27" s="69">
        <f t="shared" si="103"/>
        <v>174727.52760521803</v>
      </c>
      <c r="AR27" s="69">
        <f t="shared" si="103"/>
        <v>174745.84385862059</v>
      </c>
      <c r="AS27" s="69">
        <f t="shared" si="103"/>
        <v>174764.16203207057</v>
      </c>
      <c r="AT27" s="69">
        <f t="shared" si="103"/>
        <v>174782.48212576925</v>
      </c>
      <c r="AU27" s="69">
        <f t="shared" si="103"/>
        <v>174800.80413991792</v>
      </c>
      <c r="AV27" s="69">
        <f t="shared" si="103"/>
        <v>174819.12807471791</v>
      </c>
      <c r="AW27" s="69">
        <f t="shared" si="103"/>
        <v>174837.45393037054</v>
      </c>
      <c r="AX27" s="69">
        <f t="shared" si="103"/>
        <v>174855.78170707717</v>
      </c>
      <c r="AY27" s="69">
        <f t="shared" si="103"/>
        <v>174874.11140503918</v>
      </c>
      <c r="AZ27" s="69">
        <f t="shared" si="103"/>
        <v>174892.44302445796</v>
      </c>
      <c r="BA27" s="69">
        <f t="shared" si="103"/>
        <v>174910.77656553494</v>
      </c>
      <c r="BB27" s="69">
        <f t="shared" si="103"/>
        <v>174929.11202847157</v>
      </c>
      <c r="BC27" s="69">
        <f t="shared" si="103"/>
        <v>174947.44941346932</v>
      </c>
      <c r="BD27" s="69">
        <f t="shared" si="103"/>
        <v>174965.78872072964</v>
      </c>
      <c r="BE27" s="69">
        <f>BD27*(1+$E$27)</f>
        <v>174984.12995045408</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169469.48029725192</v>
      </c>
      <c r="DG27" s="108">
        <f t="shared" si="15"/>
        <v>169487.24536259493</v>
      </c>
      <c r="DH27" s="108">
        <f t="shared" si="15"/>
        <v>169505.01229020566</v>
      </c>
      <c r="DI27" s="108">
        <f t="shared" si="15"/>
        <v>169522.78108027938</v>
      </c>
      <c r="DJ27" s="108">
        <f t="shared" si="15"/>
        <v>181553.09931660999</v>
      </c>
      <c r="DK27" s="108">
        <f t="shared" si="15"/>
        <v>181572.13107776796</v>
      </c>
      <c r="DL27" s="108">
        <f t="shared" si="15"/>
        <v>181591.16483397826</v>
      </c>
      <c r="DM27" s="108">
        <f t="shared" si="15"/>
        <v>181610.20058544999</v>
      </c>
      <c r="DN27" s="108">
        <f t="shared" si="15"/>
        <v>159315.24700915968</v>
      </c>
      <c r="DO27" s="108">
        <f t="shared" si="15"/>
        <v>159331.94763140913</v>
      </c>
      <c r="DP27" s="108">
        <f t="shared" si="15"/>
        <v>159348.65000434339</v>
      </c>
      <c r="DQ27" s="108">
        <f t="shared" si="15"/>
        <v>159365.35412814596</v>
      </c>
      <c r="DR27" s="108">
        <f t="shared" si="15"/>
        <v>159382.06000300043</v>
      </c>
      <c r="DS27" s="108">
        <f t="shared" si="15"/>
        <v>165719.2150246636</v>
      </c>
      <c r="DT27" s="108">
        <f t="shared" si="15"/>
        <v>165736.58695899855</v>
      </c>
      <c r="DU27" s="108">
        <f t="shared" si="15"/>
        <v>165753.96071439033</v>
      </c>
      <c r="DV27" s="108">
        <f t="shared" si="90"/>
        <v>165771.33629102976</v>
      </c>
      <c r="DW27" s="108">
        <f t="shared" si="90"/>
        <v>159629.78684213967</v>
      </c>
      <c r="DX27" s="108">
        <f t="shared" si="90"/>
        <v>159646.52043681973</v>
      </c>
      <c r="DY27" s="108">
        <f t="shared" si="90"/>
        <v>159663.25578564106</v>
      </c>
      <c r="DZ27" s="108">
        <f t="shared" si="90"/>
        <v>159679.9928887875</v>
      </c>
      <c r="EA27" s="108">
        <f t="shared" si="90"/>
        <v>166165.27705521369</v>
      </c>
      <c r="EB27" s="108">
        <f t="shared" si="90"/>
        <v>166182.69574912509</v>
      </c>
      <c r="EC27" s="108">
        <f t="shared" si="90"/>
        <v>166200.11626899499</v>
      </c>
      <c r="ED27" s="108">
        <f t="shared" si="90"/>
        <v>166217.53861501475</v>
      </c>
      <c r="EE27" s="108">
        <f t="shared" si="90"/>
        <v>166234.96278737587</v>
      </c>
      <c r="EF27" s="108">
        <f t="shared" si="90"/>
        <v>161565.90631616191</v>
      </c>
      <c r="EG27" s="108">
        <f t="shared" si="90"/>
        <v>161582.84286944498</v>
      </c>
      <c r="EH27" s="108">
        <f t="shared" si="90"/>
        <v>161599.78119814492</v>
      </c>
      <c r="EI27" s="108">
        <f t="shared" si="90"/>
        <v>161616.72130244784</v>
      </c>
      <c r="EJ27" s="108">
        <f t="shared" si="90"/>
        <v>163727.46242409293</v>
      </c>
      <c r="EK27" s="108">
        <f t="shared" si="90"/>
        <v>163744.62556794219</v>
      </c>
      <c r="EL27" s="108">
        <f t="shared" si="91"/>
        <v>163761.79051096132</v>
      </c>
      <c r="EM27" s="108">
        <f t="shared" si="91"/>
        <v>163778.95725333883</v>
      </c>
      <c r="EN27" s="108">
        <f t="shared" si="91"/>
        <v>174930.70230671755</v>
      </c>
      <c r="EO27" s="108">
        <f t="shared" si="91"/>
        <v>174949.0398584202</v>
      </c>
      <c r="EP27" s="108">
        <f t="shared" si="91"/>
        <v>174967.37933240295</v>
      </c>
      <c r="EQ27" s="108">
        <f t="shared" si="91"/>
        <v>174985.72072886725</v>
      </c>
      <c r="ER27" s="108">
        <f t="shared" si="91"/>
        <v>175004.06404801467</v>
      </c>
      <c r="ES27" s="108">
        <f t="shared" si="91"/>
        <v>174850.12203366606</v>
      </c>
      <c r="ET27" s="108">
        <f t="shared" si="91"/>
        <v>174868.45113833854</v>
      </c>
      <c r="EU27" s="108">
        <f t="shared" si="91"/>
        <v>174886.78216440559</v>
      </c>
      <c r="EV27" s="108">
        <f t="shared" si="91"/>
        <v>174905.11511206868</v>
      </c>
      <c r="EW27" s="108">
        <f t="shared" si="91"/>
        <v>173052.4488739885</v>
      </c>
      <c r="EX27" s="108">
        <f t="shared" si="91"/>
        <v>173070.58953304178</v>
      </c>
      <c r="EY27" s="108">
        <f t="shared" si="91"/>
        <v>173088.73209373539</v>
      </c>
      <c r="EZ27" s="108">
        <f t="shared" si="91"/>
        <v>173106.87655626863</v>
      </c>
      <c r="FA27" s="108">
        <f t="shared" si="91"/>
        <v>160870.62132383804</v>
      </c>
      <c r="FB27" s="108">
        <f t="shared" si="92"/>
        <v>160887.48499211963</v>
      </c>
      <c r="FC27" s="108">
        <f t="shared" si="92"/>
        <v>160904.35042817774</v>
      </c>
      <c r="FD27" s="108">
        <f t="shared" si="92"/>
        <v>160921.21763219769</v>
      </c>
      <c r="FE27" s="108">
        <f t="shared" si="92"/>
        <v>160938.0866043648</v>
      </c>
    </row>
    <row r="28" spans="1:161" ht="15.75" x14ac:dyDescent="0.25">
      <c r="A28" s="47" t="s">
        <v>192</v>
      </c>
      <c r="B28" s="12">
        <f>'Urb proj of all 25 ARs '!X28</f>
        <v>64012.310380447212</v>
      </c>
      <c r="C28" s="12">
        <f>'Urb proj of all 25 ARs '!Y28</f>
        <v>64362.177836782859</v>
      </c>
      <c r="D28" s="100">
        <f t="shared" si="10"/>
        <v>5.4656276934274724E-3</v>
      </c>
      <c r="E28" s="101">
        <f t="shared" si="11"/>
        <v>1.0482752004570273E-4</v>
      </c>
      <c r="F28" s="69">
        <f t="shared" si="12"/>
        <v>64019.020632196793</v>
      </c>
      <c r="G28" s="69">
        <f t="shared" si="13"/>
        <v>64025.731587365422</v>
      </c>
      <c r="H28" s="69">
        <f>G28*(1+$E$28)</f>
        <v>64032.443246026836</v>
      </c>
      <c r="I28" s="69">
        <f t="shared" ref="I28:BE28" si="104">H28*(1+$E$28)</f>
        <v>64039.155608254783</v>
      </c>
      <c r="J28" s="69">
        <f t="shared" si="104"/>
        <v>64045.868674123019</v>
      </c>
      <c r="K28" s="69">
        <f t="shared" si="104"/>
        <v>64052.582443705302</v>
      </c>
      <c r="L28" s="69">
        <f t="shared" si="104"/>
        <v>64059.2969170754</v>
      </c>
      <c r="M28" s="69">
        <f t="shared" si="104"/>
        <v>64066.012094307087</v>
      </c>
      <c r="N28" s="69">
        <f t="shared" si="104"/>
        <v>64072.727975474154</v>
      </c>
      <c r="O28" s="69">
        <f t="shared" si="104"/>
        <v>64079.444560650387</v>
      </c>
      <c r="P28" s="69">
        <f t="shared" si="104"/>
        <v>64086.161849909586</v>
      </c>
      <c r="Q28" s="69">
        <f t="shared" si="104"/>
        <v>64092.879843325558</v>
      </c>
      <c r="R28" s="69">
        <f t="shared" si="104"/>
        <v>64099.598540972118</v>
      </c>
      <c r="S28" s="69">
        <f t="shared" si="104"/>
        <v>64106.317942923095</v>
      </c>
      <c r="T28" s="69">
        <f t="shared" si="104"/>
        <v>64113.038049252311</v>
      </c>
      <c r="U28" s="69">
        <f t="shared" si="104"/>
        <v>64119.758860033609</v>
      </c>
      <c r="V28" s="69">
        <f t="shared" si="104"/>
        <v>64126.480375340834</v>
      </c>
      <c r="W28" s="69">
        <f t="shared" si="104"/>
        <v>64133.202595247843</v>
      </c>
      <c r="X28" s="69">
        <f t="shared" si="104"/>
        <v>64139.925519828495</v>
      </c>
      <c r="Y28" s="69">
        <f t="shared" si="104"/>
        <v>64146.649149156656</v>
      </c>
      <c r="Z28" s="69">
        <f t="shared" si="104"/>
        <v>64153.373483306204</v>
      </c>
      <c r="AA28" s="69">
        <f t="shared" si="104"/>
        <v>64160.098522351029</v>
      </c>
      <c r="AB28" s="69">
        <f t="shared" si="104"/>
        <v>64166.824266365016</v>
      </c>
      <c r="AC28" s="69">
        <f t="shared" si="104"/>
        <v>64173.550715422069</v>
      </c>
      <c r="AD28" s="69">
        <f t="shared" si="104"/>
        <v>64180.277869596095</v>
      </c>
      <c r="AE28" s="69">
        <f t="shared" si="104"/>
        <v>64187.005728961012</v>
      </c>
      <c r="AF28" s="69">
        <f t="shared" si="104"/>
        <v>64193.734293590736</v>
      </c>
      <c r="AG28" s="69">
        <f t="shared" si="104"/>
        <v>64200.463563559206</v>
      </c>
      <c r="AH28" s="69">
        <f t="shared" si="104"/>
        <v>64207.193538940359</v>
      </c>
      <c r="AI28" s="69">
        <f t="shared" si="104"/>
        <v>64213.924219808141</v>
      </c>
      <c r="AJ28" s="69">
        <f t="shared" si="104"/>
        <v>64220.655606236505</v>
      </c>
      <c r="AK28" s="69">
        <f t="shared" si="104"/>
        <v>64227.387698299419</v>
      </c>
      <c r="AL28" s="69">
        <f t="shared" si="104"/>
        <v>64234.120496070842</v>
      </c>
      <c r="AM28" s="69">
        <f t="shared" si="104"/>
        <v>64240.853999624764</v>
      </c>
      <c r="AN28" s="69">
        <f t="shared" si="104"/>
        <v>64247.588209035159</v>
      </c>
      <c r="AO28" s="69">
        <f t="shared" si="104"/>
        <v>64254.323124376031</v>
      </c>
      <c r="AP28" s="69">
        <f t="shared" si="104"/>
        <v>64261.058745721377</v>
      </c>
      <c r="AQ28" s="69">
        <f t="shared" si="104"/>
        <v>64267.7950731452</v>
      </c>
      <c r="AR28" s="69">
        <f t="shared" si="104"/>
        <v>64274.532106721526</v>
      </c>
      <c r="AS28" s="69">
        <f t="shared" si="104"/>
        <v>64281.269846524374</v>
      </c>
      <c r="AT28" s="69">
        <f t="shared" si="104"/>
        <v>64288.008292627776</v>
      </c>
      <c r="AU28" s="69">
        <f t="shared" si="104"/>
        <v>64294.747445105771</v>
      </c>
      <c r="AV28" s="69">
        <f t="shared" si="104"/>
        <v>64301.487304032409</v>
      </c>
      <c r="AW28" s="69">
        <f t="shared" si="104"/>
        <v>64308.227869481743</v>
      </c>
      <c r="AX28" s="69">
        <f t="shared" si="104"/>
        <v>64314.969141527836</v>
      </c>
      <c r="AY28" s="69">
        <f t="shared" si="104"/>
        <v>64321.711120244756</v>
      </c>
      <c r="AZ28" s="69">
        <f t="shared" si="104"/>
        <v>64328.453805706587</v>
      </c>
      <c r="BA28" s="69">
        <f t="shared" si="104"/>
        <v>64335.197197987414</v>
      </c>
      <c r="BB28" s="69">
        <f t="shared" si="104"/>
        <v>64341.941297161327</v>
      </c>
      <c r="BC28" s="69">
        <f t="shared" si="104"/>
        <v>64348.686103302432</v>
      </c>
      <c r="BD28" s="69">
        <f t="shared" si="104"/>
        <v>64355.431616484842</v>
      </c>
      <c r="BE28" s="69">
        <f t="shared" si="104"/>
        <v>64362.17783678267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55661.044462169055</v>
      </c>
      <c r="DG28" s="108">
        <f t="shared" si="15"/>
        <v>55666.879271423175</v>
      </c>
      <c r="DH28" s="108">
        <f t="shared" si="15"/>
        <v>55672.714692325884</v>
      </c>
      <c r="DI28" s="108">
        <f t="shared" si="15"/>
        <v>55678.550724941291</v>
      </c>
      <c r="DJ28" s="108">
        <f t="shared" si="15"/>
        <v>59440.728777281634</v>
      </c>
      <c r="DK28" s="108">
        <f t="shared" si="15"/>
        <v>59446.959801469064</v>
      </c>
      <c r="DL28" s="108">
        <f t="shared" si="15"/>
        <v>59453.191478839311</v>
      </c>
      <c r="DM28" s="108">
        <f t="shared" si="15"/>
        <v>59459.423809460837</v>
      </c>
      <c r="DN28" s="108">
        <f t="shared" si="15"/>
        <v>52342.258127771522</v>
      </c>
      <c r="DO28" s="108">
        <f t="shared" si="15"/>
        <v>52347.745036884648</v>
      </c>
      <c r="DP28" s="108">
        <f t="shared" si="15"/>
        <v>52353.232521176848</v>
      </c>
      <c r="DQ28" s="108">
        <f t="shared" si="15"/>
        <v>52358.720580708417</v>
      </c>
      <c r="DR28" s="108">
        <f t="shared" si="15"/>
        <v>52364.20921553966</v>
      </c>
      <c r="DS28" s="108">
        <f t="shared" si="15"/>
        <v>54476.31073497716</v>
      </c>
      <c r="DT28" s="108">
        <f t="shared" si="15"/>
        <v>54482.021351532741</v>
      </c>
      <c r="DU28" s="108">
        <f t="shared" si="15"/>
        <v>54487.732566718099</v>
      </c>
      <c r="DV28" s="108">
        <f t="shared" si="90"/>
        <v>54493.444380595982</v>
      </c>
      <c r="DW28" s="108">
        <f t="shared" si="90"/>
        <v>52625.722324206596</v>
      </c>
      <c r="DX28" s="108">
        <f t="shared" si="90"/>
        <v>52631.238948168459</v>
      </c>
      <c r="DY28" s="108">
        <f t="shared" si="90"/>
        <v>52636.756150424328</v>
      </c>
      <c r="DZ28" s="108">
        <f t="shared" si="90"/>
        <v>52642.273931034826</v>
      </c>
      <c r="EA28" s="108">
        <f t="shared" si="90"/>
        <v>55351.454549585476</v>
      </c>
      <c r="EB28" s="108">
        <f t="shared" si="90"/>
        <v>55357.256905296832</v>
      </c>
      <c r="EC28" s="108">
        <f t="shared" si="90"/>
        <v>55363.05986925475</v>
      </c>
      <c r="ED28" s="108">
        <f t="shared" si="90"/>
        <v>55368.863441522983</v>
      </c>
      <c r="EE28" s="108">
        <f t="shared" si="90"/>
        <v>55374.667622165311</v>
      </c>
      <c r="EF28" s="108">
        <f t="shared" si="90"/>
        <v>54877.72269940249</v>
      </c>
      <c r="EG28" s="108">
        <f t="shared" si="90"/>
        <v>54883.475394978821</v>
      </c>
      <c r="EH28" s="108">
        <f t="shared" si="90"/>
        <v>54889.228693595971</v>
      </c>
      <c r="EI28" s="108">
        <f t="shared" si="90"/>
        <v>54894.982595317138</v>
      </c>
      <c r="EJ28" s="108">
        <f t="shared" si="90"/>
        <v>54690.663274794359</v>
      </c>
      <c r="EK28" s="108">
        <f t="shared" si="90"/>
        <v>54696.396361395113</v>
      </c>
      <c r="EL28" s="108">
        <f t="shared" si="91"/>
        <v>54702.130048981111</v>
      </c>
      <c r="EM28" s="108">
        <f t="shared" si="91"/>
        <v>54707.864337615363</v>
      </c>
      <c r="EN28" s="108">
        <f t="shared" si="91"/>
        <v>58792.933873576556</v>
      </c>
      <c r="EO28" s="108">
        <f t="shared" si="91"/>
        <v>58799.096991030739</v>
      </c>
      <c r="EP28" s="108">
        <f t="shared" si="91"/>
        <v>58805.260754549236</v>
      </c>
      <c r="EQ28" s="108">
        <f t="shared" si="91"/>
        <v>58811.425164199776</v>
      </c>
      <c r="ER28" s="108">
        <f t="shared" si="91"/>
        <v>58817.590220050093</v>
      </c>
      <c r="ES28" s="108">
        <f t="shared" si="91"/>
        <v>58639.259353865498</v>
      </c>
      <c r="ET28" s="108">
        <f t="shared" si="91"/>
        <v>58645.406362000889</v>
      </c>
      <c r="EU28" s="108">
        <f t="shared" si="91"/>
        <v>58651.554014511887</v>
      </c>
      <c r="EV28" s="108">
        <f t="shared" si="91"/>
        <v>58657.702311466062</v>
      </c>
      <c r="EW28" s="108">
        <f t="shared" si="91"/>
        <v>58078.89011327397</v>
      </c>
      <c r="EX28" s="108">
        <f t="shared" si="91"/>
        <v>58084.978379291555</v>
      </c>
      <c r="EY28" s="108">
        <f t="shared" si="91"/>
        <v>58091.067283526965</v>
      </c>
      <c r="EZ28" s="108">
        <f t="shared" si="91"/>
        <v>58097.156826047103</v>
      </c>
      <c r="FA28" s="108">
        <f t="shared" si="91"/>
        <v>53243.981278210478</v>
      </c>
      <c r="FB28" s="108">
        <f t="shared" si="92"/>
        <v>53249.56271272523</v>
      </c>
      <c r="FC28" s="108">
        <f t="shared" si="92"/>
        <v>53255.144732327921</v>
      </c>
      <c r="FD28" s="108">
        <f t="shared" si="92"/>
        <v>53260.727337079887</v>
      </c>
      <c r="FE28" s="108">
        <f t="shared" si="92"/>
        <v>53266.310527042464</v>
      </c>
    </row>
    <row r="29" spans="1:161" s="45" customFormat="1" ht="15.75" x14ac:dyDescent="0.25">
      <c r="A29" s="67" t="s">
        <v>95</v>
      </c>
      <c r="B29" s="74">
        <f>SUM(B4:B28)</f>
        <v>2946904.6057199747</v>
      </c>
      <c r="C29" s="74">
        <f>SUM(C4:C28)</f>
        <v>2963011.2891428866</v>
      </c>
      <c r="D29" s="102"/>
      <c r="E29" s="103"/>
      <c r="F29" s="29">
        <f>SUM(F4:F28)</f>
        <v>2947213.5224216031</v>
      </c>
      <c r="G29" s="29">
        <f t="shared" ref="G29:BE29" si="105">SUM(G4:G28)</f>
        <v>2947522.471506204</v>
      </c>
      <c r="H29" s="29">
        <f t="shared" si="105"/>
        <v>2947831.4529771712</v>
      </c>
      <c r="I29" s="29">
        <f t="shared" si="105"/>
        <v>2948140.4668378993</v>
      </c>
      <c r="J29" s="29">
        <f t="shared" si="105"/>
        <v>2948449.5130917844</v>
      </c>
      <c r="K29" s="29">
        <f t="shared" si="105"/>
        <v>2948758.5917422217</v>
      </c>
      <c r="L29" s="29">
        <f t="shared" si="105"/>
        <v>2949067.7027926072</v>
      </c>
      <c r="M29" s="29">
        <f t="shared" si="105"/>
        <v>2949376.8462463384</v>
      </c>
      <c r="N29" s="29">
        <f t="shared" si="105"/>
        <v>2949686.0221068105</v>
      </c>
      <c r="O29" s="29">
        <f t="shared" si="105"/>
        <v>2949995.2303774212</v>
      </c>
      <c r="P29" s="29">
        <f t="shared" si="105"/>
        <v>2950304.4710615687</v>
      </c>
      <c r="Q29" s="29">
        <f t="shared" si="105"/>
        <v>2950613.7441626494</v>
      </c>
      <c r="R29" s="29">
        <f t="shared" si="105"/>
        <v>2950923.0496840631</v>
      </c>
      <c r="S29" s="29">
        <f t="shared" si="105"/>
        <v>2951232.3876292072</v>
      </c>
      <c r="T29" s="29">
        <f t="shared" si="105"/>
        <v>2951541.7580014807</v>
      </c>
      <c r="U29" s="29">
        <f t="shared" si="105"/>
        <v>2951851.1608042829</v>
      </c>
      <c r="V29" s="29">
        <f t="shared" si="105"/>
        <v>2952160.5960410144</v>
      </c>
      <c r="W29" s="29">
        <f t="shared" si="105"/>
        <v>2952470.0637150742</v>
      </c>
      <c r="X29" s="29">
        <f t="shared" si="105"/>
        <v>2952779.5638298625</v>
      </c>
      <c r="Y29" s="29">
        <f t="shared" si="105"/>
        <v>2953089.0963887805</v>
      </c>
      <c r="Z29" s="29">
        <f t="shared" si="105"/>
        <v>2953398.6613952294</v>
      </c>
      <c r="AA29" s="29">
        <f t="shared" si="105"/>
        <v>2953708.258852609</v>
      </c>
      <c r="AB29" s="29">
        <f t="shared" si="105"/>
        <v>2954017.8887643232</v>
      </c>
      <c r="AC29" s="29">
        <f t="shared" si="105"/>
        <v>2954327.5511337728</v>
      </c>
      <c r="AD29" s="29">
        <f t="shared" si="105"/>
        <v>2954637.2459643614</v>
      </c>
      <c r="AE29" s="29">
        <f t="shared" si="105"/>
        <v>2954946.9732594904</v>
      </c>
      <c r="AF29" s="29">
        <f t="shared" si="105"/>
        <v>2955256.7330225632</v>
      </c>
      <c r="AG29" s="29">
        <f t="shared" si="105"/>
        <v>2955566.5252569839</v>
      </c>
      <c r="AH29" s="29">
        <f t="shared" si="105"/>
        <v>2955876.3499661572</v>
      </c>
      <c r="AI29" s="29">
        <f t="shared" si="105"/>
        <v>2956186.2071534856</v>
      </c>
      <c r="AJ29" s="29">
        <f t="shared" si="105"/>
        <v>2956496.0968223745</v>
      </c>
      <c r="AK29" s="29">
        <f t="shared" si="105"/>
        <v>2956806.0189762292</v>
      </c>
      <c r="AL29" s="29">
        <f t="shared" si="105"/>
        <v>2957115.9736184557</v>
      </c>
      <c r="AM29" s="29">
        <f t="shared" si="105"/>
        <v>2957425.9607524574</v>
      </c>
      <c r="AN29" s="29">
        <f t="shared" si="105"/>
        <v>2957735.9803816425</v>
      </c>
      <c r="AO29" s="29">
        <f t="shared" si="105"/>
        <v>2958046.0325094154</v>
      </c>
      <c r="AP29" s="29">
        <f t="shared" si="105"/>
        <v>2958356.1171391844</v>
      </c>
      <c r="AQ29" s="29">
        <f t="shared" si="105"/>
        <v>2958666.2342743557</v>
      </c>
      <c r="AR29" s="29">
        <f t="shared" si="105"/>
        <v>2958976.383918338</v>
      </c>
      <c r="AS29" s="29">
        <f t="shared" si="105"/>
        <v>2959286.566074538</v>
      </c>
      <c r="AT29" s="29">
        <f t="shared" si="105"/>
        <v>2959596.7807463645</v>
      </c>
      <c r="AU29" s="29">
        <f t="shared" si="105"/>
        <v>2959907.0279372246</v>
      </c>
      <c r="AV29" s="29">
        <f t="shared" si="105"/>
        <v>2960217.3076505293</v>
      </c>
      <c r="AW29" s="29">
        <f t="shared" si="105"/>
        <v>2960527.6198896873</v>
      </c>
      <c r="AX29" s="29">
        <f t="shared" si="105"/>
        <v>2960837.9646581071</v>
      </c>
      <c r="AY29" s="29">
        <f t="shared" si="105"/>
        <v>2961148.3419591989</v>
      </c>
      <c r="AZ29" s="29">
        <f t="shared" si="105"/>
        <v>2961458.7517963741</v>
      </c>
      <c r="BA29" s="29">
        <f t="shared" si="105"/>
        <v>2961769.1941730422</v>
      </c>
      <c r="BB29" s="29">
        <f t="shared" si="105"/>
        <v>2962079.6690926156</v>
      </c>
      <c r="BC29" s="29">
        <f t="shared" si="105"/>
        <v>2962390.1765585048</v>
      </c>
      <c r="BD29" s="29">
        <f t="shared" si="105"/>
        <v>2962700.7165741199</v>
      </c>
      <c r="BE29" s="29">
        <f t="shared" si="105"/>
        <v>2963011.2891428769</v>
      </c>
      <c r="DB29" s="178" t="s">
        <v>117</v>
      </c>
      <c r="DC29" s="178"/>
      <c r="DD29" s="178"/>
      <c r="DE29" s="178"/>
      <c r="DF29" s="135">
        <f>SUM(DF4:DF15)</f>
        <v>1194554.9202033512</v>
      </c>
      <c r="DG29" s="135">
        <f t="shared" ref="DG29:FE29" si="106">SUM(DG4:DG15)</f>
        <v>1194680.1424331944</v>
      </c>
      <c r="DH29" s="135">
        <f t="shared" si="106"/>
        <v>1194805.3777897737</v>
      </c>
      <c r="DI29" s="135">
        <f t="shared" si="106"/>
        <v>1194930.6262744642</v>
      </c>
      <c r="DJ29" s="135">
        <f t="shared" si="106"/>
        <v>1335798.5204960557</v>
      </c>
      <c r="DK29" s="135">
        <f t="shared" si="106"/>
        <v>1335938.54894224</v>
      </c>
      <c r="DL29" s="135">
        <f t="shared" si="106"/>
        <v>1336078.5920672589</v>
      </c>
      <c r="DM29" s="135">
        <f t="shared" si="106"/>
        <v>1336218.6498726516</v>
      </c>
      <c r="DN29" s="135">
        <f t="shared" si="106"/>
        <v>1180093.1134148303</v>
      </c>
      <c r="DO29" s="135">
        <f t="shared" si="106"/>
        <v>1180216.8196493324</v>
      </c>
      <c r="DP29" s="135">
        <f t="shared" si="106"/>
        <v>1180340.5388516525</v>
      </c>
      <c r="DQ29" s="135">
        <f t="shared" si="106"/>
        <v>1180464.2710231498</v>
      </c>
      <c r="DR29" s="135">
        <f t="shared" si="106"/>
        <v>1180588.0161651836</v>
      </c>
      <c r="DS29" s="135">
        <f t="shared" si="106"/>
        <v>1225895.1152327724</v>
      </c>
      <c r="DT29" s="135">
        <f t="shared" si="106"/>
        <v>1226023.6227775384</v>
      </c>
      <c r="DU29" s="135">
        <f t="shared" si="106"/>
        <v>1226152.1437934316</v>
      </c>
      <c r="DV29" s="135">
        <f t="shared" si="106"/>
        <v>1226280.6782818642</v>
      </c>
      <c r="DW29" s="135">
        <f t="shared" si="106"/>
        <v>1223989.2555679877</v>
      </c>
      <c r="DX29" s="135">
        <f t="shared" si="106"/>
        <v>1224117.5633262109</v>
      </c>
      <c r="DY29" s="135">
        <f t="shared" si="106"/>
        <v>1224245.8845346188</v>
      </c>
      <c r="DZ29" s="135">
        <f t="shared" si="106"/>
        <v>1224374.2191946208</v>
      </c>
      <c r="EA29" s="135">
        <f t="shared" si="106"/>
        <v>1274037.3968757968</v>
      </c>
      <c r="EB29" s="135">
        <f t="shared" si="106"/>
        <v>1274170.9510565568</v>
      </c>
      <c r="EC29" s="135">
        <f t="shared" si="106"/>
        <v>1274304.5192374703</v>
      </c>
      <c r="ED29" s="135">
        <f t="shared" si="106"/>
        <v>1274438.1014200051</v>
      </c>
      <c r="EE29" s="135">
        <f t="shared" si="106"/>
        <v>1274571.6976056288</v>
      </c>
      <c r="EF29" s="135">
        <f t="shared" si="106"/>
        <v>1289291.3003894568</v>
      </c>
      <c r="EG29" s="135">
        <f t="shared" si="106"/>
        <v>1289426.453599093</v>
      </c>
      <c r="EH29" s="135">
        <f t="shared" si="106"/>
        <v>1289561.6209765051</v>
      </c>
      <c r="EI29" s="135">
        <f t="shared" si="106"/>
        <v>1289696.8025231783</v>
      </c>
      <c r="EJ29" s="135">
        <f t="shared" si="106"/>
        <v>1323806.6156003859</v>
      </c>
      <c r="EK29" s="135">
        <f t="shared" si="106"/>
        <v>1323945.386964919</v>
      </c>
      <c r="EL29" s="135">
        <f t="shared" si="106"/>
        <v>1324084.1728765108</v>
      </c>
      <c r="EM29" s="135">
        <f t="shared" si="106"/>
        <v>1324222.9733366852</v>
      </c>
      <c r="EN29" s="135">
        <f t="shared" si="106"/>
        <v>1431055.281450853</v>
      </c>
      <c r="EO29" s="135">
        <f t="shared" si="106"/>
        <v>1431205.2954270558</v>
      </c>
      <c r="EP29" s="135">
        <f t="shared" si="106"/>
        <v>1431355.3251288515</v>
      </c>
      <c r="EQ29" s="135">
        <f t="shared" si="106"/>
        <v>1431505.3705578891</v>
      </c>
      <c r="ER29" s="135">
        <f t="shared" si="106"/>
        <v>1431655.4317158167</v>
      </c>
      <c r="ES29" s="135">
        <f t="shared" si="106"/>
        <v>1363333.2725578523</v>
      </c>
      <c r="ET29" s="135">
        <f t="shared" si="106"/>
        <v>1363476.18740381</v>
      </c>
      <c r="EU29" s="135">
        <f t="shared" si="106"/>
        <v>1363619.1172311772</v>
      </c>
      <c r="EV29" s="135">
        <f t="shared" si="106"/>
        <v>1363762.0620415234</v>
      </c>
      <c r="EW29" s="135">
        <f t="shared" si="106"/>
        <v>1325557.0128877112</v>
      </c>
      <c r="EX29" s="135">
        <f t="shared" si="106"/>
        <v>1325695.9677420515</v>
      </c>
      <c r="EY29" s="135">
        <f t="shared" si="106"/>
        <v>1325834.9371626845</v>
      </c>
      <c r="EZ29" s="135">
        <f t="shared" si="106"/>
        <v>1325973.9211511377</v>
      </c>
      <c r="FA29" s="135">
        <f t="shared" si="106"/>
        <v>1188675.91385664</v>
      </c>
      <c r="FB29" s="135">
        <f t="shared" si="106"/>
        <v>1188800.5198048276</v>
      </c>
      <c r="FC29" s="135">
        <f t="shared" si="106"/>
        <v>1188925.1388151476</v>
      </c>
      <c r="FD29" s="135">
        <f t="shared" si="106"/>
        <v>1189049.7708889702</v>
      </c>
      <c r="FE29" s="135">
        <f t="shared" si="106"/>
        <v>1189174.416027663</v>
      </c>
    </row>
    <row r="30" spans="1:161" x14ac:dyDescent="0.25">
      <c r="B30" s="167" t="s">
        <v>251</v>
      </c>
      <c r="C30" s="167"/>
      <c r="D30" s="167"/>
      <c r="E30" s="167"/>
      <c r="F30" s="137">
        <f>SUM(F4:F15)</f>
        <v>864123.75392768125</v>
      </c>
      <c r="G30" s="137">
        <f t="shared" ref="G30:BE30" si="107">SUM(G4:G15)</f>
        <v>864214.33787781827</v>
      </c>
      <c r="H30" s="137">
        <f t="shared" si="107"/>
        <v>864304.93132364587</v>
      </c>
      <c r="I30" s="137">
        <f t="shared" si="107"/>
        <v>864395.53426615964</v>
      </c>
      <c r="J30" s="137">
        <f t="shared" si="107"/>
        <v>864486.14670635562</v>
      </c>
      <c r="K30" s="137">
        <f t="shared" si="107"/>
        <v>864576.76864522859</v>
      </c>
      <c r="L30" s="137">
        <f t="shared" si="107"/>
        <v>864667.40008377482</v>
      </c>
      <c r="M30" s="137">
        <f t="shared" si="107"/>
        <v>864758.0410229899</v>
      </c>
      <c r="N30" s="137">
        <f t="shared" si="107"/>
        <v>864848.69146387</v>
      </c>
      <c r="O30" s="137">
        <f t="shared" si="107"/>
        <v>864939.35140741093</v>
      </c>
      <c r="P30" s="137">
        <f t="shared" si="107"/>
        <v>865030.02085460874</v>
      </c>
      <c r="Q30" s="137">
        <f t="shared" si="107"/>
        <v>865120.69980646018</v>
      </c>
      <c r="R30" s="137">
        <f t="shared" si="107"/>
        <v>865211.38826396107</v>
      </c>
      <c r="S30" s="137">
        <f t="shared" si="107"/>
        <v>865302.08622810803</v>
      </c>
      <c r="T30" s="137">
        <f t="shared" si="107"/>
        <v>865392.79369989783</v>
      </c>
      <c r="U30" s="137">
        <f t="shared" si="107"/>
        <v>865483.51068032673</v>
      </c>
      <c r="V30" s="137">
        <f t="shared" si="107"/>
        <v>865574.23717039183</v>
      </c>
      <c r="W30" s="137">
        <f t="shared" si="107"/>
        <v>865664.97317108989</v>
      </c>
      <c r="X30" s="137">
        <f t="shared" si="107"/>
        <v>865755.71868341777</v>
      </c>
      <c r="Y30" s="137">
        <f t="shared" si="107"/>
        <v>865846.47370837268</v>
      </c>
      <c r="Z30" s="137">
        <f t="shared" si="107"/>
        <v>865937.23824695183</v>
      </c>
      <c r="AA30" s="137">
        <f t="shared" si="107"/>
        <v>866028.01230015245</v>
      </c>
      <c r="AB30" s="137">
        <f t="shared" si="107"/>
        <v>866118.79586897208</v>
      </c>
      <c r="AC30" s="137">
        <f t="shared" si="107"/>
        <v>866209.58895440784</v>
      </c>
      <c r="AD30" s="137">
        <f t="shared" si="107"/>
        <v>866300.39155745774</v>
      </c>
      <c r="AE30" s="137">
        <f t="shared" si="107"/>
        <v>866391.20367911947</v>
      </c>
      <c r="AF30" s="137">
        <f t="shared" si="107"/>
        <v>866482.02532039047</v>
      </c>
      <c r="AG30" s="137">
        <f t="shared" si="107"/>
        <v>866572.85648226889</v>
      </c>
      <c r="AH30" s="137">
        <f t="shared" si="107"/>
        <v>866663.69716575288</v>
      </c>
      <c r="AI30" s="137">
        <f t="shared" si="107"/>
        <v>866754.54737184045</v>
      </c>
      <c r="AJ30" s="137">
        <f t="shared" si="107"/>
        <v>866845.40710152977</v>
      </c>
      <c r="AK30" s="137">
        <f t="shared" si="107"/>
        <v>866936.27635581931</v>
      </c>
      <c r="AL30" s="137">
        <f t="shared" si="107"/>
        <v>867027.15513570723</v>
      </c>
      <c r="AM30" s="137">
        <f t="shared" si="107"/>
        <v>867118.04344219237</v>
      </c>
      <c r="AN30" s="137">
        <f t="shared" si="107"/>
        <v>867208.94127627346</v>
      </c>
      <c r="AO30" s="137">
        <f t="shared" si="107"/>
        <v>867299.84863894887</v>
      </c>
      <c r="AP30" s="137">
        <f t="shared" si="107"/>
        <v>867390.76553121768</v>
      </c>
      <c r="AQ30" s="137">
        <f t="shared" si="107"/>
        <v>867481.69195407873</v>
      </c>
      <c r="AR30" s="137">
        <f t="shared" si="107"/>
        <v>867572.62790853134</v>
      </c>
      <c r="AS30" s="137">
        <f t="shared" si="107"/>
        <v>867663.57339557447</v>
      </c>
      <c r="AT30" s="137">
        <f t="shared" si="107"/>
        <v>867754.52841620776</v>
      </c>
      <c r="AU30" s="137">
        <f t="shared" si="107"/>
        <v>867845.49297142995</v>
      </c>
      <c r="AV30" s="137">
        <f t="shared" si="107"/>
        <v>867936.46706224093</v>
      </c>
      <c r="AW30" s="137">
        <f t="shared" si="107"/>
        <v>868027.45068964025</v>
      </c>
      <c r="AX30" s="137">
        <f t="shared" si="107"/>
        <v>868118.44385462767</v>
      </c>
      <c r="AY30" s="137">
        <f t="shared" si="107"/>
        <v>868209.4465582032</v>
      </c>
      <c r="AZ30" s="137">
        <f t="shared" si="107"/>
        <v>868300.45880136592</v>
      </c>
      <c r="BA30" s="137">
        <f t="shared" si="107"/>
        <v>868391.48058511678</v>
      </c>
      <c r="BB30" s="137">
        <f t="shared" si="107"/>
        <v>868482.51191045518</v>
      </c>
      <c r="BC30" s="137">
        <f t="shared" si="107"/>
        <v>868573.55277838185</v>
      </c>
      <c r="BD30" s="137">
        <f t="shared" si="107"/>
        <v>868664.60318989668</v>
      </c>
      <c r="BE30" s="137">
        <f t="shared" si="107"/>
        <v>868755.6631460007</v>
      </c>
      <c r="DB30" s="178" t="s">
        <v>118</v>
      </c>
      <c r="DC30" s="178"/>
      <c r="DD30" s="178"/>
      <c r="DE30" s="178"/>
      <c r="DF30" s="109">
        <f>SUM(DF16:DF28)</f>
        <v>2102143.461100678</v>
      </c>
      <c r="DG30" s="109">
        <f t="shared" ref="DG30:FE30" si="108">SUM(DG16:DG28)</f>
        <v>2102363.8235864853</v>
      </c>
      <c r="DH30" s="109">
        <f t="shared" si="108"/>
        <v>2102584.2091723452</v>
      </c>
      <c r="DI30" s="109">
        <f t="shared" si="108"/>
        <v>2102804.6178606804</v>
      </c>
      <c r="DJ30" s="109">
        <f t="shared" si="108"/>
        <v>2290664.5344100585</v>
      </c>
      <c r="DK30" s="109">
        <f t="shared" si="108"/>
        <v>2290904.659092458</v>
      </c>
      <c r="DL30" s="109">
        <f t="shared" si="108"/>
        <v>2291144.8089465313</v>
      </c>
      <c r="DM30" s="109">
        <f t="shared" si="108"/>
        <v>2291384.9839749192</v>
      </c>
      <c r="DN30" s="109">
        <f t="shared" si="108"/>
        <v>2020038.1837102086</v>
      </c>
      <c r="DO30" s="109">
        <f t="shared" si="108"/>
        <v>2020249.9393034047</v>
      </c>
      <c r="DP30" s="109">
        <f t="shared" si="108"/>
        <v>2020461.7170944144</v>
      </c>
      <c r="DQ30" s="109">
        <f t="shared" si="108"/>
        <v>2020673.5170855646</v>
      </c>
      <c r="DR30" s="109">
        <f t="shared" si="108"/>
        <v>2020885.339279183</v>
      </c>
      <c r="DS30" s="109">
        <f t="shared" si="108"/>
        <v>2080016.7407448308</v>
      </c>
      <c r="DT30" s="109">
        <f t="shared" si="108"/>
        <v>2080234.7837414164</v>
      </c>
      <c r="DU30" s="109">
        <f t="shared" si="108"/>
        <v>2080452.8495949088</v>
      </c>
      <c r="DV30" s="109">
        <f t="shared" si="108"/>
        <v>2080670.9383077039</v>
      </c>
      <c r="DW30" s="109">
        <f t="shared" si="108"/>
        <v>2058929.784611946</v>
      </c>
      <c r="DX30" s="109">
        <f t="shared" si="108"/>
        <v>2059145.6171152149</v>
      </c>
      <c r="DY30" s="109">
        <f t="shared" si="108"/>
        <v>2059361.4722436706</v>
      </c>
      <c r="DZ30" s="109">
        <f t="shared" si="108"/>
        <v>2059577.3499996834</v>
      </c>
      <c r="EA30" s="109">
        <f t="shared" si="108"/>
        <v>2143811.9243550817</v>
      </c>
      <c r="EB30" s="109">
        <f t="shared" si="108"/>
        <v>2144036.6548425565</v>
      </c>
      <c r="EC30" s="109">
        <f t="shared" si="108"/>
        <v>2144261.4088879703</v>
      </c>
      <c r="ED30" s="109">
        <f t="shared" si="108"/>
        <v>2144486.186493794</v>
      </c>
      <c r="EE30" s="109">
        <f t="shared" si="108"/>
        <v>2144710.987662496</v>
      </c>
      <c r="EF30" s="109">
        <f t="shared" si="108"/>
        <v>2110639.850614524</v>
      </c>
      <c r="EG30" s="109">
        <f t="shared" si="108"/>
        <v>2110861.1037557735</v>
      </c>
      <c r="EH30" s="109">
        <f t="shared" si="108"/>
        <v>2111082.3800904411</v>
      </c>
      <c r="EI30" s="109">
        <f t="shared" si="108"/>
        <v>2111303.6796209579</v>
      </c>
      <c r="EJ30" s="109">
        <f t="shared" si="108"/>
        <v>2144130.1544448552</v>
      </c>
      <c r="EK30" s="109">
        <f t="shared" si="108"/>
        <v>2144354.9182916004</v>
      </c>
      <c r="EL30" s="109">
        <f t="shared" si="108"/>
        <v>2144579.7056997833</v>
      </c>
      <c r="EM30" s="109">
        <f t="shared" si="108"/>
        <v>2144804.5166718718</v>
      </c>
      <c r="EN30" s="109">
        <f t="shared" si="108"/>
        <v>2302261.9086070736</v>
      </c>
      <c r="EO30" s="109">
        <f t="shared" si="108"/>
        <v>2302503.2490134491</v>
      </c>
      <c r="EP30" s="109">
        <f t="shared" si="108"/>
        <v>2302744.6147189396</v>
      </c>
      <c r="EQ30" s="109">
        <f t="shared" si="108"/>
        <v>2302986.0057261996</v>
      </c>
      <c r="ER30" s="109">
        <f t="shared" si="108"/>
        <v>2303227.4220378795</v>
      </c>
      <c r="ES30" s="109">
        <f t="shared" si="108"/>
        <v>2232293.3622112367</v>
      </c>
      <c r="ET30" s="109">
        <f t="shared" si="108"/>
        <v>2232527.3679884118</v>
      </c>
      <c r="EU30" s="109">
        <f t="shared" si="108"/>
        <v>2232761.3982958328</v>
      </c>
      <c r="EV30" s="109">
        <f t="shared" si="108"/>
        <v>2232995.4531360697</v>
      </c>
      <c r="EW30" s="109">
        <f t="shared" si="108"/>
        <v>2201808.6542734322</v>
      </c>
      <c r="EX30" s="109">
        <f t="shared" si="108"/>
        <v>2202039.4644142753</v>
      </c>
      <c r="EY30" s="109">
        <f t="shared" si="108"/>
        <v>2202270.2987503726</v>
      </c>
      <c r="EZ30" s="109">
        <f t="shared" si="108"/>
        <v>2202501.1572842607</v>
      </c>
      <c r="FA30" s="109">
        <f t="shared" si="108"/>
        <v>2043976.0831354433</v>
      </c>
      <c r="FB30" s="109">
        <f t="shared" si="108"/>
        <v>2044190.3480792709</v>
      </c>
      <c r="FC30" s="109">
        <f t="shared" si="108"/>
        <v>2044404.6354839611</v>
      </c>
      <c r="FD30" s="109">
        <f t="shared" si="108"/>
        <v>2044618.9453518689</v>
      </c>
      <c r="FE30" s="109">
        <f t="shared" si="108"/>
        <v>2044833.2776853489</v>
      </c>
    </row>
    <row r="31" spans="1:161" x14ac:dyDescent="0.25">
      <c r="B31" s="167" t="s">
        <v>252</v>
      </c>
      <c r="C31" s="167"/>
      <c r="D31" s="167"/>
      <c r="E31" s="167"/>
      <c r="F31" s="137">
        <f>SUM(F16:F28)</f>
        <v>2083089.768493922</v>
      </c>
      <c r="G31" s="137">
        <f t="shared" ref="G31:BE31" si="109">SUM(G16:G28)</f>
        <v>2083308.1336283858</v>
      </c>
      <c r="H31" s="137">
        <f t="shared" si="109"/>
        <v>2083526.5216535248</v>
      </c>
      <c r="I31" s="137">
        <f t="shared" si="109"/>
        <v>2083744.9325717397</v>
      </c>
      <c r="J31" s="137">
        <f t="shared" si="109"/>
        <v>2083963.3663854289</v>
      </c>
      <c r="K31" s="137">
        <f t="shared" si="109"/>
        <v>2084181.8230969931</v>
      </c>
      <c r="L31" s="137">
        <f t="shared" si="109"/>
        <v>2084400.3027088325</v>
      </c>
      <c r="M31" s="137">
        <f t="shared" si="109"/>
        <v>2084618.8052233481</v>
      </c>
      <c r="N31" s="137">
        <f t="shared" si="109"/>
        <v>2084837.3306429405</v>
      </c>
      <c r="O31" s="137">
        <f t="shared" si="109"/>
        <v>2085055.8789700107</v>
      </c>
      <c r="P31" s="137">
        <f t="shared" si="109"/>
        <v>2085274.4502069596</v>
      </c>
      <c r="Q31" s="137">
        <f t="shared" si="109"/>
        <v>2085493.0443561892</v>
      </c>
      <c r="R31" s="137">
        <f t="shared" si="109"/>
        <v>2085711.661420102</v>
      </c>
      <c r="S31" s="137">
        <f t="shared" si="109"/>
        <v>2085930.301401099</v>
      </c>
      <c r="T31" s="137">
        <f t="shared" si="109"/>
        <v>2086148.9643015829</v>
      </c>
      <c r="U31" s="137">
        <f t="shared" si="109"/>
        <v>2086367.6501239566</v>
      </c>
      <c r="V31" s="137">
        <f t="shared" si="109"/>
        <v>2086586.3588706227</v>
      </c>
      <c r="W31" s="137">
        <f t="shared" si="109"/>
        <v>2086805.0905439842</v>
      </c>
      <c r="X31" s="137">
        <f t="shared" si="109"/>
        <v>2087023.8451464449</v>
      </c>
      <c r="Y31" s="137">
        <f t="shared" si="109"/>
        <v>2087242.6226804077</v>
      </c>
      <c r="Z31" s="137">
        <f t="shared" si="109"/>
        <v>2087461.423148277</v>
      </c>
      <c r="AA31" s="137">
        <f t="shared" si="109"/>
        <v>2087680.2465524566</v>
      </c>
      <c r="AB31" s="137">
        <f t="shared" si="109"/>
        <v>2087899.0928953511</v>
      </c>
      <c r="AC31" s="137">
        <f t="shared" si="109"/>
        <v>2088117.9621793649</v>
      </c>
      <c r="AD31" s="137">
        <f t="shared" si="109"/>
        <v>2088336.8544069033</v>
      </c>
      <c r="AE31" s="137">
        <f t="shared" si="109"/>
        <v>2088555.7695803705</v>
      </c>
      <c r="AF31" s="137">
        <f t="shared" si="109"/>
        <v>2088774.7077021729</v>
      </c>
      <c r="AG31" s="137">
        <f t="shared" si="109"/>
        <v>2088993.6687747152</v>
      </c>
      <c r="AH31" s="137">
        <f t="shared" si="109"/>
        <v>2089212.6528004047</v>
      </c>
      <c r="AI31" s="137">
        <f t="shared" si="109"/>
        <v>2089431.6597816455</v>
      </c>
      <c r="AJ31" s="137">
        <f t="shared" si="109"/>
        <v>2089650.6897208455</v>
      </c>
      <c r="AK31" s="137">
        <f t="shared" si="109"/>
        <v>2089869.7426204109</v>
      </c>
      <c r="AL31" s="137">
        <f t="shared" si="109"/>
        <v>2090088.818482748</v>
      </c>
      <c r="AM31" s="137">
        <f t="shared" si="109"/>
        <v>2090307.9173102647</v>
      </c>
      <c r="AN31" s="137">
        <f t="shared" si="109"/>
        <v>2090527.0391053685</v>
      </c>
      <c r="AO31" s="137">
        <f t="shared" si="109"/>
        <v>2090746.1838704664</v>
      </c>
      <c r="AP31" s="137">
        <f t="shared" si="109"/>
        <v>2090965.3516079669</v>
      </c>
      <c r="AQ31" s="137">
        <f t="shared" si="109"/>
        <v>2091184.5423202775</v>
      </c>
      <c r="AR31" s="137">
        <f t="shared" si="109"/>
        <v>2091403.7560098064</v>
      </c>
      <c r="AS31" s="137">
        <f t="shared" si="109"/>
        <v>2091622.9926789633</v>
      </c>
      <c r="AT31" s="137">
        <f t="shared" si="109"/>
        <v>2091842.2523301563</v>
      </c>
      <c r="AU31" s="137">
        <f t="shared" si="109"/>
        <v>2092061.534965795</v>
      </c>
      <c r="AV31" s="137">
        <f t="shared" si="109"/>
        <v>2092280.8405882884</v>
      </c>
      <c r="AW31" s="137">
        <f t="shared" si="109"/>
        <v>2092500.1692000469</v>
      </c>
      <c r="AX31" s="137">
        <f t="shared" si="109"/>
        <v>2092719.5208034788</v>
      </c>
      <c r="AY31" s="137">
        <f t="shared" si="109"/>
        <v>2092938.8954009963</v>
      </c>
      <c r="AZ31" s="137">
        <f t="shared" si="109"/>
        <v>2093158.2929950082</v>
      </c>
      <c r="BA31" s="137">
        <f t="shared" si="109"/>
        <v>2093377.713587926</v>
      </c>
      <c r="BB31" s="137">
        <f t="shared" si="109"/>
        <v>2093597.1571821605</v>
      </c>
      <c r="BC31" s="137">
        <f t="shared" si="109"/>
        <v>2093816.6237801225</v>
      </c>
      <c r="BD31" s="137">
        <f t="shared" si="109"/>
        <v>2094036.1133842238</v>
      </c>
      <c r="BE31" s="137">
        <f t="shared" si="109"/>
        <v>2094255.6259968758</v>
      </c>
    </row>
    <row r="32" spans="1:161" x14ac:dyDescent="0.25">
      <c r="F32" s="72">
        <f>SUM(F30:F31)</f>
        <v>2947213.5224216031</v>
      </c>
      <c r="G32" s="72">
        <f t="shared" ref="G32:BE32" si="110">SUM(G30:G31)</f>
        <v>2947522.471506204</v>
      </c>
      <c r="H32" s="72">
        <f t="shared" si="110"/>
        <v>2947831.4529771707</v>
      </c>
      <c r="I32" s="72">
        <f t="shared" si="110"/>
        <v>2948140.4668378993</v>
      </c>
      <c r="J32" s="72">
        <f t="shared" si="110"/>
        <v>2948449.5130917844</v>
      </c>
      <c r="K32" s="72">
        <f t="shared" si="110"/>
        <v>2948758.5917422217</v>
      </c>
      <c r="L32" s="72">
        <f t="shared" si="110"/>
        <v>2949067.7027926072</v>
      </c>
      <c r="M32" s="72">
        <f t="shared" si="110"/>
        <v>2949376.846246338</v>
      </c>
      <c r="N32" s="72">
        <f t="shared" si="110"/>
        <v>2949686.0221068105</v>
      </c>
      <c r="O32" s="72">
        <f t="shared" si="110"/>
        <v>2949995.2303774217</v>
      </c>
      <c r="P32" s="72">
        <f t="shared" si="110"/>
        <v>2950304.4710615682</v>
      </c>
      <c r="Q32" s="72">
        <f t="shared" si="110"/>
        <v>2950613.7441626494</v>
      </c>
      <c r="R32" s="72">
        <f t="shared" si="110"/>
        <v>2950923.0496840631</v>
      </c>
      <c r="S32" s="72">
        <f t="shared" si="110"/>
        <v>2951232.3876292072</v>
      </c>
      <c r="T32" s="72">
        <f t="shared" si="110"/>
        <v>2951541.7580014807</v>
      </c>
      <c r="U32" s="72">
        <f t="shared" si="110"/>
        <v>2951851.1608042833</v>
      </c>
      <c r="V32" s="72">
        <f t="shared" si="110"/>
        <v>2952160.5960410144</v>
      </c>
      <c r="W32" s="72">
        <f t="shared" si="110"/>
        <v>2952470.0637150742</v>
      </c>
      <c r="X32" s="72">
        <f t="shared" si="110"/>
        <v>2952779.5638298625</v>
      </c>
      <c r="Y32" s="72">
        <f t="shared" si="110"/>
        <v>2953089.0963887805</v>
      </c>
      <c r="Z32" s="72">
        <f t="shared" si="110"/>
        <v>2953398.6613952289</v>
      </c>
      <c r="AA32" s="72">
        <f t="shared" si="110"/>
        <v>2953708.258852609</v>
      </c>
      <c r="AB32" s="72">
        <f t="shared" si="110"/>
        <v>2954017.8887643232</v>
      </c>
      <c r="AC32" s="72">
        <f t="shared" si="110"/>
        <v>2954327.5511337728</v>
      </c>
      <c r="AD32" s="72">
        <f t="shared" si="110"/>
        <v>2954637.2459643609</v>
      </c>
      <c r="AE32" s="72">
        <f t="shared" si="110"/>
        <v>2954946.97325949</v>
      </c>
      <c r="AF32" s="72">
        <f t="shared" si="110"/>
        <v>2955256.7330225632</v>
      </c>
      <c r="AG32" s="72">
        <f t="shared" si="110"/>
        <v>2955566.5252569839</v>
      </c>
      <c r="AH32" s="72">
        <f t="shared" si="110"/>
        <v>2955876.3499661577</v>
      </c>
      <c r="AI32" s="72">
        <f t="shared" si="110"/>
        <v>2956186.2071534861</v>
      </c>
      <c r="AJ32" s="72">
        <f t="shared" si="110"/>
        <v>2956496.0968223754</v>
      </c>
      <c r="AK32" s="72">
        <f t="shared" si="110"/>
        <v>2956806.0189762302</v>
      </c>
      <c r="AL32" s="72">
        <f t="shared" si="110"/>
        <v>2957115.9736184552</v>
      </c>
      <c r="AM32" s="72">
        <f t="shared" si="110"/>
        <v>2957425.9607524569</v>
      </c>
      <c r="AN32" s="72">
        <f t="shared" si="110"/>
        <v>2957735.980381642</v>
      </c>
      <c r="AO32" s="72">
        <f t="shared" si="110"/>
        <v>2958046.0325094154</v>
      </c>
      <c r="AP32" s="72">
        <f t="shared" si="110"/>
        <v>2958356.1171391848</v>
      </c>
      <c r="AQ32" s="72">
        <f t="shared" si="110"/>
        <v>2958666.2342743562</v>
      </c>
      <c r="AR32" s="72">
        <f t="shared" si="110"/>
        <v>2958976.3839183375</v>
      </c>
      <c r="AS32" s="72">
        <f t="shared" si="110"/>
        <v>2959286.566074538</v>
      </c>
      <c r="AT32" s="72">
        <f t="shared" si="110"/>
        <v>2959596.780746364</v>
      </c>
      <c r="AU32" s="72">
        <f t="shared" si="110"/>
        <v>2959907.0279372251</v>
      </c>
      <c r="AV32" s="72">
        <f t="shared" si="110"/>
        <v>2960217.3076505293</v>
      </c>
      <c r="AW32" s="72">
        <f t="shared" si="110"/>
        <v>2960527.6198896873</v>
      </c>
      <c r="AX32" s="72">
        <f t="shared" si="110"/>
        <v>2960837.9646581067</v>
      </c>
      <c r="AY32" s="72">
        <f t="shared" si="110"/>
        <v>2961148.3419591994</v>
      </c>
      <c r="AZ32" s="72">
        <f t="shared" si="110"/>
        <v>2961458.7517963741</v>
      </c>
      <c r="BA32" s="72">
        <f t="shared" si="110"/>
        <v>2961769.1941730427</v>
      </c>
      <c r="BB32" s="72">
        <f t="shared" si="110"/>
        <v>2962079.6690926156</v>
      </c>
      <c r="BC32" s="72">
        <f t="shared" si="110"/>
        <v>2962390.1765585043</v>
      </c>
      <c r="BD32" s="72">
        <f t="shared" si="110"/>
        <v>2962700.7165741203</v>
      </c>
      <c r="BE32" s="72">
        <f t="shared" si="110"/>
        <v>2963011.2891428764</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2042</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2042</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2041</v>
      </c>
      <c r="C3" s="97">
        <v>2042</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'!Y4</f>
        <v>282312.02590345399</v>
      </c>
      <c r="C4" s="12">
        <f>'Urb proj of all 25 ARs '!Z4</f>
        <v>283753.93829536426</v>
      </c>
      <c r="D4" s="100">
        <f>(C4-B4)/B4</f>
        <v>5.1075131755222549E-3</v>
      </c>
      <c r="E4" s="101">
        <f>((1+D4)^(1/52))-1</f>
        <v>9.7976223844664645E-5</v>
      </c>
      <c r="F4" s="69">
        <f>B4*(1+E4)</f>
        <v>282339.68576969794</v>
      </c>
      <c r="G4" s="69">
        <f>F4*(1+E4)</f>
        <v>282367.34834595112</v>
      </c>
      <c r="H4" s="69">
        <f>G4*(1+E4)</f>
        <v>282395.01363247907</v>
      </c>
      <c r="I4" s="69">
        <f>H4*(1+$E$4)</f>
        <v>282422.68162954733</v>
      </c>
      <c r="J4" s="69">
        <f>I4*(1+$E$4)</f>
        <v>282450.3523374215</v>
      </c>
      <c r="K4" s="69">
        <f t="shared" ref="K4:BE4" si="5">J4*(1+$E$4)</f>
        <v>282478.02575636713</v>
      </c>
      <c r="L4" s="69">
        <f t="shared" si="5"/>
        <v>282505.70188664983</v>
      </c>
      <c r="M4" s="69">
        <f t="shared" si="5"/>
        <v>282533.38072853524</v>
      </c>
      <c r="N4" s="69">
        <f t="shared" si="5"/>
        <v>282561.06228228909</v>
      </c>
      <c r="O4" s="69">
        <f t="shared" si="5"/>
        <v>282588.74654817703</v>
      </c>
      <c r="P4" s="69">
        <f t="shared" si="5"/>
        <v>282616.4335264648</v>
      </c>
      <c r="Q4" s="69">
        <f t="shared" si="5"/>
        <v>282644.12321741815</v>
      </c>
      <c r="R4" s="69">
        <f t="shared" si="5"/>
        <v>282671.81562130287</v>
      </c>
      <c r="S4" s="69">
        <f t="shared" si="5"/>
        <v>282699.51073838474</v>
      </c>
      <c r="T4" s="69">
        <f t="shared" si="5"/>
        <v>282727.20856892964</v>
      </c>
      <c r="U4" s="69">
        <f t="shared" si="5"/>
        <v>282754.90911320335</v>
      </c>
      <c r="V4" s="69">
        <f t="shared" si="5"/>
        <v>282782.61237147183</v>
      </c>
      <c r="W4" s="69">
        <f t="shared" si="5"/>
        <v>282810.3183440009</v>
      </c>
      <c r="X4" s="69">
        <f t="shared" si="5"/>
        <v>282838.02703105658</v>
      </c>
      <c r="Y4" s="69">
        <f t="shared" si="5"/>
        <v>282865.73843290476</v>
      </c>
      <c r="Z4" s="69">
        <f t="shared" si="5"/>
        <v>282893.45254981145</v>
      </c>
      <c r="AA4" s="69">
        <f t="shared" si="5"/>
        <v>282921.16938204266</v>
      </c>
      <c r="AB4" s="69">
        <f t="shared" si="5"/>
        <v>282948.88892986445</v>
      </c>
      <c r="AC4" s="69">
        <f t="shared" si="5"/>
        <v>282976.61119354283</v>
      </c>
      <c r="AD4" s="69">
        <f t="shared" si="5"/>
        <v>283004.33617334394</v>
      </c>
      <c r="AE4" s="69">
        <f t="shared" si="5"/>
        <v>283032.06386953389</v>
      </c>
      <c r="AF4" s="69">
        <f t="shared" si="5"/>
        <v>283059.7942823788</v>
      </c>
      <c r="AG4" s="69">
        <f t="shared" si="5"/>
        <v>283087.52741214482</v>
      </c>
      <c r="AH4" s="69">
        <f t="shared" si="5"/>
        <v>283115.26325909817</v>
      </c>
      <c r="AI4" s="69">
        <f t="shared" si="5"/>
        <v>283143.0018235051</v>
      </c>
      <c r="AJ4" s="69">
        <f t="shared" si="5"/>
        <v>283170.74310563179</v>
      </c>
      <c r="AK4" s="69">
        <f t="shared" si="5"/>
        <v>283198.48710574454</v>
      </c>
      <c r="AL4" s="69">
        <f t="shared" si="5"/>
        <v>283226.23382410966</v>
      </c>
      <c r="AM4" s="69">
        <f t="shared" si="5"/>
        <v>283253.9832609935</v>
      </c>
      <c r="AN4" s="69">
        <f t="shared" si="5"/>
        <v>283281.73541666236</v>
      </c>
      <c r="AO4" s="69">
        <f t="shared" si="5"/>
        <v>283309.49029138265</v>
      </c>
      <c r="AP4" s="69">
        <f t="shared" si="5"/>
        <v>283337.24788542074</v>
      </c>
      <c r="AQ4" s="69">
        <f t="shared" si="5"/>
        <v>283365.00819904311</v>
      </c>
      <c r="AR4" s="69">
        <f t="shared" si="5"/>
        <v>283392.77123251616</v>
      </c>
      <c r="AS4" s="69">
        <f t="shared" si="5"/>
        <v>283420.53698610637</v>
      </c>
      <c r="AT4" s="69">
        <f t="shared" si="5"/>
        <v>283448.30546008027</v>
      </c>
      <c r="AU4" s="69">
        <f t="shared" si="5"/>
        <v>283476.0766547044</v>
      </c>
      <c r="AV4" s="69">
        <f t="shared" si="5"/>
        <v>283503.85057024535</v>
      </c>
      <c r="AW4" s="69">
        <f t="shared" si="5"/>
        <v>283531.62720696966</v>
      </c>
      <c r="AX4" s="69">
        <f t="shared" si="5"/>
        <v>283559.4065651439</v>
      </c>
      <c r="AY4" s="69">
        <f t="shared" si="5"/>
        <v>283587.1886450348</v>
      </c>
      <c r="AZ4" s="69">
        <f t="shared" si="5"/>
        <v>283614.97344690899</v>
      </c>
      <c r="BA4" s="69">
        <f t="shared" si="5"/>
        <v>283642.76097103313</v>
      </c>
      <c r="BB4" s="69">
        <f t="shared" si="5"/>
        <v>283670.55121767393</v>
      </c>
      <c r="BC4" s="69">
        <f t="shared" si="5"/>
        <v>283698.34418709815</v>
      </c>
      <c r="BD4" s="69">
        <f t="shared" si="5"/>
        <v>283726.13987957261</v>
      </c>
      <c r="BE4" s="69">
        <f t="shared" si="5"/>
        <v>283753.93829536403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473368.05988898769</v>
      </c>
      <c r="DG4" s="108">
        <f t="shared" ref="DG4:DV5" si="6">G4*BG4</f>
        <v>473414.43870398425</v>
      </c>
      <c r="DH4" s="108">
        <f t="shared" si="6"/>
        <v>473460.82206300198</v>
      </c>
      <c r="DI4" s="108">
        <f t="shared" si="6"/>
        <v>473507.20996648609</v>
      </c>
      <c r="DJ4" s="108">
        <f t="shared" si="6"/>
        <v>542716.75016098085</v>
      </c>
      <c r="DK4" s="108">
        <f t="shared" si="6"/>
        <v>542769.92349877895</v>
      </c>
      <c r="DL4" s="108">
        <f t="shared" si="6"/>
        <v>542823.10204629973</v>
      </c>
      <c r="DM4" s="108">
        <f t="shared" si="6"/>
        <v>542876.28580405388</v>
      </c>
      <c r="DN4" s="108">
        <f t="shared" si="6"/>
        <v>482135.85817125218</v>
      </c>
      <c r="DO4" s="108">
        <f t="shared" si="6"/>
        <v>482183.0960220159</v>
      </c>
      <c r="DP4" s="108">
        <f t="shared" si="6"/>
        <v>482230.33850096579</v>
      </c>
      <c r="DQ4" s="108">
        <f t="shared" si="6"/>
        <v>482277.58560855541</v>
      </c>
      <c r="DR4" s="108">
        <f t="shared" si="6"/>
        <v>482324.83734523825</v>
      </c>
      <c r="DS4" s="108">
        <f t="shared" si="6"/>
        <v>498387.88307298615</v>
      </c>
      <c r="DT4" s="108">
        <f t="shared" si="6"/>
        <v>498436.71323577961</v>
      </c>
      <c r="DU4" s="108">
        <f t="shared" si="6"/>
        <v>498485.54818276799</v>
      </c>
      <c r="DV4" s="108">
        <f t="shared" si="6"/>
        <v>498534.38791442011</v>
      </c>
      <c r="DW4" s="108">
        <f t="shared" ref="DW4:EL5" si="7">W4*BW4</f>
        <v>503306.57241450803</v>
      </c>
      <c r="DX4" s="108">
        <f t="shared" si="7"/>
        <v>503355.88449190947</v>
      </c>
      <c r="DY4" s="108">
        <f t="shared" si="7"/>
        <v>503405.20140072197</v>
      </c>
      <c r="DZ4" s="108">
        <f t="shared" si="7"/>
        <v>503454.52314141899</v>
      </c>
      <c r="EA4" s="108">
        <f t="shared" si="7"/>
        <v>517686.22823942068</v>
      </c>
      <c r="EB4" s="108">
        <f t="shared" si="7"/>
        <v>517736.94918120001</v>
      </c>
      <c r="EC4" s="108">
        <f t="shared" si="7"/>
        <v>517787.67509242566</v>
      </c>
      <c r="ED4" s="108">
        <f t="shared" si="7"/>
        <v>517838.40597358451</v>
      </c>
      <c r="EE4" s="108">
        <f t="shared" si="7"/>
        <v>517889.14182516356</v>
      </c>
      <c r="EF4" s="108">
        <f t="shared" si="7"/>
        <v>520534.22504602681</v>
      </c>
      <c r="EG4" s="108">
        <f t="shared" si="7"/>
        <v>520585.22502377874</v>
      </c>
      <c r="EH4" s="108">
        <f t="shared" si="7"/>
        <v>520636.22999831586</v>
      </c>
      <c r="EI4" s="108">
        <f t="shared" si="7"/>
        <v>520687.23997012782</v>
      </c>
      <c r="EJ4" s="108">
        <f t="shared" si="7"/>
        <v>544395.33761338133</v>
      </c>
      <c r="EK4" s="108">
        <f t="shared" si="7"/>
        <v>544448.67541283928</v>
      </c>
      <c r="EL4" s="108">
        <f t="shared" si="7"/>
        <v>544502.01843813341</v>
      </c>
      <c r="EM4" s="108">
        <f t="shared" ref="EM4:FB5" si="8">AM4*CM4</f>
        <v>544555.36668977572</v>
      </c>
      <c r="EN4" s="108">
        <f t="shared" si="8"/>
        <v>587105.73153094843</v>
      </c>
      <c r="EO4" s="108">
        <f t="shared" si="8"/>
        <v>587163.25393352145</v>
      </c>
      <c r="EP4" s="108">
        <f t="shared" si="8"/>
        <v>587220.78197192214</v>
      </c>
      <c r="EQ4" s="108">
        <f t="shared" si="8"/>
        <v>587278.31564670289</v>
      </c>
      <c r="ER4" s="108">
        <f t="shared" si="8"/>
        <v>587335.85495841573</v>
      </c>
      <c r="ES4" s="108">
        <f t="shared" si="8"/>
        <v>559777.92031004908</v>
      </c>
      <c r="ET4" s="108">
        <f t="shared" si="8"/>
        <v>559832.76523687271</v>
      </c>
      <c r="EU4" s="108">
        <f t="shared" si="8"/>
        <v>559887.61553719512</v>
      </c>
      <c r="EV4" s="108">
        <f t="shared" si="8"/>
        <v>559942.47121154284</v>
      </c>
      <c r="EW4" s="108">
        <f t="shared" si="8"/>
        <v>554088.95809597918</v>
      </c>
      <c r="EX4" s="108">
        <f t="shared" si="8"/>
        <v>554143.24563976738</v>
      </c>
      <c r="EY4" s="108">
        <f t="shared" si="8"/>
        <v>554197.53850244416</v>
      </c>
      <c r="EZ4" s="108">
        <f t="shared" si="8"/>
        <v>554251.83668453072</v>
      </c>
      <c r="FA4" s="108">
        <f t="shared" si="8"/>
        <v>485368.27141077211</v>
      </c>
      <c r="FB4" s="108">
        <f t="shared" si="8"/>
        <v>485415.82596117893</v>
      </c>
      <c r="FC4" s="108">
        <f t="shared" ref="FC4:FE5" si="9">BC4*DC4</f>
        <v>485463.38517080096</v>
      </c>
      <c r="FD4" s="108">
        <f t="shared" si="9"/>
        <v>485510.94904009491</v>
      </c>
      <c r="FE4" s="108">
        <f t="shared" si="9"/>
        <v>485558.51756951708</v>
      </c>
    </row>
    <row r="5" spans="1:161" ht="15.75" x14ac:dyDescent="0.25">
      <c r="A5" s="47" t="s">
        <v>169</v>
      </c>
      <c r="B5" s="12">
        <f>'Urb proj of all 25 ARs '!Y5</f>
        <v>41150.918811808609</v>
      </c>
      <c r="C5" s="12">
        <f>'Urb proj of all 25 ARs '!Z5</f>
        <v>41361.097671824769</v>
      </c>
      <c r="D5" s="100">
        <f t="shared" ref="D5:D28" si="10">(C5-B5)/B5</f>
        <v>5.107513175522274E-3</v>
      </c>
      <c r="E5" s="101">
        <f t="shared" ref="E5:E28" si="11">((1+D5)^(1/52))-1</f>
        <v>9.7976223844664645E-5</v>
      </c>
      <c r="F5" s="69">
        <f t="shared" ref="F5:F28" si="12">B5*(1+E5)</f>
        <v>41154.950623441531</v>
      </c>
      <c r="G5" s="69">
        <f t="shared" ref="G5:G28" si="13">F5*(1+E5)</f>
        <v>41158.982830096131</v>
      </c>
      <c r="H5" s="69">
        <f>G5*(1+$E$5)</f>
        <v>41163.015431811109</v>
      </c>
      <c r="I5" s="69">
        <f t="shared" ref="I5:BE5" si="14">H5*(1+$E$5)</f>
        <v>41167.048428625174</v>
      </c>
      <c r="J5" s="69">
        <f t="shared" si="14"/>
        <v>41171.081820577041</v>
      </c>
      <c r="K5" s="69">
        <f t="shared" si="14"/>
        <v>41175.115607705418</v>
      </c>
      <c r="L5" s="69">
        <f t="shared" si="14"/>
        <v>41179.149790049029</v>
      </c>
      <c r="M5" s="69">
        <f t="shared" si="14"/>
        <v>41183.184367646594</v>
      </c>
      <c r="N5" s="69">
        <f t="shared" si="14"/>
        <v>41187.219340536838</v>
      </c>
      <c r="O5" s="69">
        <f t="shared" si="14"/>
        <v>41191.254708758483</v>
      </c>
      <c r="P5" s="69">
        <f t="shared" si="14"/>
        <v>41195.290472350272</v>
      </c>
      <c r="Q5" s="69">
        <f t="shared" si="14"/>
        <v>41199.326631350938</v>
      </c>
      <c r="R5" s="69">
        <f t="shared" si="14"/>
        <v>41203.363185799222</v>
      </c>
      <c r="S5" s="69">
        <f t="shared" si="14"/>
        <v>41207.400135733864</v>
      </c>
      <c r="T5" s="69">
        <f t="shared" si="14"/>
        <v>41211.437481193621</v>
      </c>
      <c r="U5" s="69">
        <f t="shared" si="14"/>
        <v>41215.475222217239</v>
      </c>
      <c r="V5" s="69">
        <f t="shared" si="14"/>
        <v>41219.513358843476</v>
      </c>
      <c r="W5" s="69">
        <f t="shared" si="14"/>
        <v>41223.551891111092</v>
      </c>
      <c r="X5" s="69">
        <f t="shared" si="14"/>
        <v>41227.590819058845</v>
      </c>
      <c r="Y5" s="69">
        <f t="shared" si="14"/>
        <v>41231.630142725509</v>
      </c>
      <c r="Z5" s="69">
        <f t="shared" si="14"/>
        <v>41235.669862149851</v>
      </c>
      <c r="AA5" s="69">
        <f t="shared" si="14"/>
        <v>41239.70997737065</v>
      </c>
      <c r="AB5" s="69">
        <f t="shared" si="14"/>
        <v>41243.750488426682</v>
      </c>
      <c r="AC5" s="69">
        <f t="shared" si="14"/>
        <v>41247.791395356726</v>
      </c>
      <c r="AD5" s="69">
        <f t="shared" si="14"/>
        <v>41251.832698199578</v>
      </c>
      <c r="AE5" s="69">
        <f t="shared" si="14"/>
        <v>41255.874396994019</v>
      </c>
      <c r="AF5" s="69">
        <f t="shared" si="14"/>
        <v>41259.916491778844</v>
      </c>
      <c r="AG5" s="69">
        <f t="shared" si="14"/>
        <v>41263.958982592856</v>
      </c>
      <c r="AH5" s="69">
        <f t="shared" si="14"/>
        <v>41268.001869474851</v>
      </c>
      <c r="AI5" s="69">
        <f t="shared" si="14"/>
        <v>41272.045152463637</v>
      </c>
      <c r="AJ5" s="69">
        <f t="shared" si="14"/>
        <v>41276.088831598019</v>
      </c>
      <c r="AK5" s="69">
        <f t="shared" si="14"/>
        <v>41280.132906916813</v>
      </c>
      <c r="AL5" s="69">
        <f t="shared" si="14"/>
        <v>41284.177378458837</v>
      </c>
      <c r="AM5" s="69">
        <f t="shared" si="14"/>
        <v>41288.222246262914</v>
      </c>
      <c r="AN5" s="69">
        <f t="shared" si="14"/>
        <v>41292.267510367863</v>
      </c>
      <c r="AO5" s="69">
        <f t="shared" si="14"/>
        <v>41296.313170812515</v>
      </c>
      <c r="AP5" s="69">
        <f t="shared" si="14"/>
        <v>41300.359227635701</v>
      </c>
      <c r="AQ5" s="69">
        <f t="shared" si="14"/>
        <v>41304.405680876254</v>
      </c>
      <c r="AR5" s="69">
        <f t="shared" si="14"/>
        <v>41308.452530573013</v>
      </c>
      <c r="AS5" s="69">
        <f t="shared" si="14"/>
        <v>41312.499776764824</v>
      </c>
      <c r="AT5" s="69">
        <f t="shared" si="14"/>
        <v>41316.547419490533</v>
      </c>
      <c r="AU5" s="69">
        <f t="shared" si="14"/>
        <v>41320.595458788994</v>
      </c>
      <c r="AV5" s="69">
        <f t="shared" si="14"/>
        <v>41324.64389469906</v>
      </c>
      <c r="AW5" s="69">
        <f t="shared" si="14"/>
        <v>41328.692727259586</v>
      </c>
      <c r="AX5" s="69">
        <f t="shared" si="14"/>
        <v>41332.741956509439</v>
      </c>
      <c r="AY5" s="69">
        <f t="shared" si="14"/>
        <v>41336.79158248748</v>
      </c>
      <c r="AZ5" s="69">
        <f t="shared" si="14"/>
        <v>41340.841605232585</v>
      </c>
      <c r="BA5" s="69">
        <f t="shared" si="14"/>
        <v>41344.892024783629</v>
      </c>
      <c r="BB5" s="69">
        <f t="shared" si="14"/>
        <v>41348.94284117948</v>
      </c>
      <c r="BC5" s="69">
        <f t="shared" si="14"/>
        <v>41352.994054459028</v>
      </c>
      <c r="BD5" s="69">
        <f t="shared" si="14"/>
        <v>41357.045664661156</v>
      </c>
      <c r="BE5" s="69">
        <f t="shared" si="14"/>
        <v>41361.097671824755</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47109.598211808123</v>
      </c>
      <c r="DG5" s="108">
        <f t="shared" si="6"/>
        <v>47114.213832347756</v>
      </c>
      <c r="DH5" s="108">
        <f t="shared" si="6"/>
        <v>47118.829905108461</v>
      </c>
      <c r="DI5" s="108">
        <f t="shared" si="6"/>
        <v>47123.446430134536</v>
      </c>
      <c r="DJ5" s="108">
        <f t="shared" si="6"/>
        <v>49356.286257118241</v>
      </c>
      <c r="DK5" s="108">
        <f t="shared" si="6"/>
        <v>49361.121999668707</v>
      </c>
      <c r="DL5" s="108">
        <f t="shared" si="6"/>
        <v>49365.958216006969</v>
      </c>
      <c r="DM5" s="108">
        <f t="shared" si="6"/>
        <v>49370.79490617945</v>
      </c>
      <c r="DN5" s="108">
        <f t="shared" si="6"/>
        <v>45407.539274834875</v>
      </c>
      <c r="DO5" s="108">
        <f t="shared" si="6"/>
        <v>45411.988134067098</v>
      </c>
      <c r="DP5" s="108">
        <f t="shared" si="6"/>
        <v>45416.437429181758</v>
      </c>
      <c r="DQ5" s="108">
        <f t="shared" si="6"/>
        <v>45420.887160221544</v>
      </c>
      <c r="DR5" s="108">
        <f t="shared" si="6"/>
        <v>45425.337327229179</v>
      </c>
      <c r="DS5" s="108">
        <f t="shared" si="6"/>
        <v>47689.254638591316</v>
      </c>
      <c r="DT5" s="108">
        <f t="shared" si="6"/>
        <v>47693.92705167878</v>
      </c>
      <c r="DU5" s="108">
        <f t="shared" si="6"/>
        <v>47698.599922551621</v>
      </c>
      <c r="DV5" s="108">
        <f t="shared" si="6"/>
        <v>47703.273251254715</v>
      </c>
      <c r="DW5" s="108">
        <f t="shared" si="7"/>
        <v>46837.312649664484</v>
      </c>
      <c r="DX5" s="108">
        <f t="shared" si="7"/>
        <v>46841.901592692921</v>
      </c>
      <c r="DY5" s="108">
        <f t="shared" si="7"/>
        <v>46846.490985328681</v>
      </c>
      <c r="DZ5" s="108">
        <f t="shared" si="7"/>
        <v>46851.080827615791</v>
      </c>
      <c r="EA5" s="108">
        <f t="shared" si="7"/>
        <v>48680.885065861396</v>
      </c>
      <c r="EB5" s="108">
        <f t="shared" si="7"/>
        <v>48685.654635153565</v>
      </c>
      <c r="EC5" s="108">
        <f t="shared" si="7"/>
        <v>48690.424671750116</v>
      </c>
      <c r="ED5" s="108">
        <f t="shared" si="7"/>
        <v>48695.195175696848</v>
      </c>
      <c r="EE5" s="108">
        <f t="shared" si="7"/>
        <v>48699.966147039544</v>
      </c>
      <c r="EF5" s="108">
        <f t="shared" si="7"/>
        <v>53346.512280536706</v>
      </c>
      <c r="EG5" s="108">
        <f t="shared" si="7"/>
        <v>53351.738970365237</v>
      </c>
      <c r="EH5" s="108">
        <f t="shared" si="7"/>
        <v>53356.966172285101</v>
      </c>
      <c r="EI5" s="108">
        <f t="shared" si="7"/>
        <v>53362.193886346467</v>
      </c>
      <c r="EJ5" s="108">
        <f t="shared" si="7"/>
        <v>49946.153980561023</v>
      </c>
      <c r="EK5" s="108">
        <f t="shared" si="7"/>
        <v>49951.047516123603</v>
      </c>
      <c r="EL5" s="108">
        <f t="shared" si="7"/>
        <v>49955.941531136312</v>
      </c>
      <c r="EM5" s="108">
        <f t="shared" si="8"/>
        <v>49960.836025646138</v>
      </c>
      <c r="EN5" s="108">
        <f t="shared" si="8"/>
        <v>55089.055790904975</v>
      </c>
      <c r="EO5" s="108">
        <f t="shared" si="8"/>
        <v>55094.453208566534</v>
      </c>
      <c r="EP5" s="108">
        <f t="shared" si="8"/>
        <v>55099.851155046701</v>
      </c>
      <c r="EQ5" s="108">
        <f t="shared" si="8"/>
        <v>55105.24963039728</v>
      </c>
      <c r="ER5" s="108">
        <f t="shared" si="8"/>
        <v>55110.648634670084</v>
      </c>
      <c r="ES5" s="108">
        <f t="shared" si="8"/>
        <v>51078.728180580649</v>
      </c>
      <c r="ET5" s="108">
        <f t="shared" si="8"/>
        <v>51083.732681486566</v>
      </c>
      <c r="EU5" s="108">
        <f t="shared" si="8"/>
        <v>51088.737672714589</v>
      </c>
      <c r="EV5" s="108">
        <f t="shared" si="8"/>
        <v>51093.743154312753</v>
      </c>
      <c r="EW5" s="108">
        <f t="shared" si="8"/>
        <v>50642.980492186907</v>
      </c>
      <c r="EX5" s="108">
        <f t="shared" si="8"/>
        <v>50647.94230017977</v>
      </c>
      <c r="EY5" s="108">
        <f t="shared" si="8"/>
        <v>50652.90459431184</v>
      </c>
      <c r="EZ5" s="108">
        <f t="shared" si="8"/>
        <v>50657.867374630754</v>
      </c>
      <c r="FA5" s="108">
        <f t="shared" si="8"/>
        <v>45308.212417539879</v>
      </c>
      <c r="FB5" s="108">
        <f t="shared" si="8"/>
        <v>45312.651545101704</v>
      </c>
      <c r="FC5" s="108">
        <f t="shared" si="9"/>
        <v>45317.091107592481</v>
      </c>
      <c r="FD5" s="108">
        <f t="shared" si="9"/>
        <v>45321.531105054826</v>
      </c>
      <c r="FE5" s="108">
        <f t="shared" si="9"/>
        <v>45325.971537531368</v>
      </c>
    </row>
    <row r="6" spans="1:161" ht="15.75" x14ac:dyDescent="0.25">
      <c r="A6" s="47" t="s">
        <v>171</v>
      </c>
      <c r="B6" s="12">
        <f>'Urb proj of all 25 ARs '!Y6</f>
        <v>68911.669675896526</v>
      </c>
      <c r="C6" s="12">
        <f>'Urb proj of all 25 ARs '!Z6</f>
        <v>69263.636936713403</v>
      </c>
      <c r="D6" s="100">
        <f t="shared" si="10"/>
        <v>5.1075131755222219E-3</v>
      </c>
      <c r="E6" s="101">
        <f t="shared" si="11"/>
        <v>9.7976223844664645E-5</v>
      </c>
      <c r="F6" s="69">
        <f t="shared" si="12"/>
        <v>68918.421381070206</v>
      </c>
      <c r="G6" s="69">
        <f t="shared" ref="G6:G15" si="16">F6*(1+E6)</f>
        <v>68925.173747750465</v>
      </c>
      <c r="H6" s="69">
        <f t="shared" ref="H6:AM6" si="17">G6*(1+$E$6)</f>
        <v>68931.926776002103</v>
      </c>
      <c r="I6" s="69">
        <f t="shared" si="17"/>
        <v>68938.680465889949</v>
      </c>
      <c r="J6" s="69">
        <f t="shared" si="17"/>
        <v>68945.434817478832</v>
      </c>
      <c r="K6" s="69">
        <f t="shared" si="17"/>
        <v>68952.18983083358</v>
      </c>
      <c r="L6" s="69">
        <f t="shared" si="17"/>
        <v>68958.945506019023</v>
      </c>
      <c r="M6" s="69">
        <f t="shared" si="17"/>
        <v>68965.701843100018</v>
      </c>
      <c r="N6" s="69">
        <f t="shared" si="17"/>
        <v>68972.458842141408</v>
      </c>
      <c r="O6" s="69">
        <f t="shared" si="17"/>
        <v>68979.216503208037</v>
      </c>
      <c r="P6" s="69">
        <f t="shared" si="17"/>
        <v>68985.974826364793</v>
      </c>
      <c r="Q6" s="69">
        <f t="shared" si="17"/>
        <v>68992.733811676517</v>
      </c>
      <c r="R6" s="69">
        <f t="shared" si="17"/>
        <v>68999.493459208112</v>
      </c>
      <c r="S6" s="69">
        <f t="shared" si="17"/>
        <v>69006.253769024435</v>
      </c>
      <c r="T6" s="69">
        <f t="shared" si="17"/>
        <v>69013.014741190389</v>
      </c>
      <c r="U6" s="69">
        <f t="shared" si="17"/>
        <v>69019.77637577086</v>
      </c>
      <c r="V6" s="69">
        <f t="shared" si="17"/>
        <v>69026.538672830764</v>
      </c>
      <c r="W6" s="69">
        <f t="shared" si="17"/>
        <v>69033.301632435003</v>
      </c>
      <c r="X6" s="69">
        <f t="shared" si="17"/>
        <v>69040.065254648478</v>
      </c>
      <c r="Y6" s="69">
        <f t="shared" si="17"/>
        <v>69046.82953953612</v>
      </c>
      <c r="Z6" s="69">
        <f t="shared" si="17"/>
        <v>69053.594487162845</v>
      </c>
      <c r="AA6" s="69">
        <f t="shared" si="17"/>
        <v>69060.360097593599</v>
      </c>
      <c r="AB6" s="69">
        <f t="shared" si="17"/>
        <v>69067.126370893311</v>
      </c>
      <c r="AC6" s="69">
        <f t="shared" si="17"/>
        <v>69073.893307126928</v>
      </c>
      <c r="AD6" s="69">
        <f t="shared" si="17"/>
        <v>69080.660906359408</v>
      </c>
      <c r="AE6" s="69">
        <f t="shared" si="17"/>
        <v>69087.429168655712</v>
      </c>
      <c r="AF6" s="69">
        <f t="shared" si="17"/>
        <v>69094.198094080799</v>
      </c>
      <c r="AG6" s="69">
        <f t="shared" si="17"/>
        <v>69100.967682699629</v>
      </c>
      <c r="AH6" s="69">
        <f t="shared" si="17"/>
        <v>69107.737934577191</v>
      </c>
      <c r="AI6" s="69">
        <f t="shared" si="17"/>
        <v>69114.508849778475</v>
      </c>
      <c r="AJ6" s="69">
        <f t="shared" si="17"/>
        <v>69121.280428368453</v>
      </c>
      <c r="AK6" s="69">
        <f t="shared" si="17"/>
        <v>69128.052670412129</v>
      </c>
      <c r="AL6" s="69">
        <f t="shared" si="17"/>
        <v>69134.825575974508</v>
      </c>
      <c r="AM6" s="69">
        <f t="shared" si="17"/>
        <v>69141.599145120606</v>
      </c>
      <c r="AN6" s="69">
        <f t="shared" ref="AN6:BE6" si="18">AM6*(1+$E$6)</f>
        <v>69148.373377915428</v>
      </c>
      <c r="AO6" s="69">
        <f t="shared" si="18"/>
        <v>69155.148274423991</v>
      </c>
      <c r="AP6" s="69">
        <f t="shared" si="18"/>
        <v>69161.923834711342</v>
      </c>
      <c r="AQ6" s="69">
        <f t="shared" si="18"/>
        <v>69168.7000588425</v>
      </c>
      <c r="AR6" s="69">
        <f t="shared" si="18"/>
        <v>69175.476946882511</v>
      </c>
      <c r="AS6" s="69">
        <f t="shared" si="18"/>
        <v>69182.254498896422</v>
      </c>
      <c r="AT6" s="69">
        <f t="shared" si="18"/>
        <v>69189.03271494928</v>
      </c>
      <c r="AU6" s="69">
        <f t="shared" si="18"/>
        <v>69195.811595106163</v>
      </c>
      <c r="AV6" s="69">
        <f t="shared" si="18"/>
        <v>69202.591139432116</v>
      </c>
      <c r="AW6" s="69">
        <f t="shared" si="18"/>
        <v>69209.37134799223</v>
      </c>
      <c r="AX6" s="69">
        <f t="shared" si="18"/>
        <v>69216.152220851567</v>
      </c>
      <c r="AY6" s="69">
        <f t="shared" si="18"/>
        <v>69222.933758075218</v>
      </c>
      <c r="AZ6" s="69">
        <f t="shared" si="18"/>
        <v>69229.715959728288</v>
      </c>
      <c r="BA6" s="69">
        <f t="shared" si="18"/>
        <v>69236.498825875868</v>
      </c>
      <c r="BB6" s="69">
        <f t="shared" si="18"/>
        <v>69243.282356583048</v>
      </c>
      <c r="BC6" s="69">
        <f t="shared" si="18"/>
        <v>69250.066551914962</v>
      </c>
      <c r="BD6" s="69">
        <f t="shared" si="18"/>
        <v>69256.851411936717</v>
      </c>
      <c r="BE6" s="69">
        <f t="shared" si="18"/>
        <v>69263.636936713432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78725.757498197083</v>
      </c>
      <c r="DG6" s="108">
        <f t="shared" ref="DG6:DG15" si="20">G6*BG6</f>
        <v>78733.470750636072</v>
      </c>
      <c r="DH6" s="108">
        <f t="shared" ref="DH6:DH15" si="21">H6*BH6</f>
        <v>78741.184758790405</v>
      </c>
      <c r="DI6" s="108">
        <f t="shared" ref="DI6:DI15" si="22">I6*BI6</f>
        <v>78748.899522734122</v>
      </c>
      <c r="DJ6" s="108">
        <f t="shared" ref="DJ6:DJ15" si="23">J6*BJ6</f>
        <v>87284.051323083622</v>
      </c>
      <c r="DK6" s="108">
        <f t="shared" ref="DK6:DK15" si="24">K6*BK6</f>
        <v>87292.603084834132</v>
      </c>
      <c r="DL6" s="108">
        <f t="shared" ref="DL6:DL15" si="25">L6*BL6</f>
        <v>87301.155684453945</v>
      </c>
      <c r="DM6" s="108">
        <f t="shared" ref="DM6:DM15" si="26">M6*BM6</f>
        <v>87309.70912202519</v>
      </c>
      <c r="DN6" s="108">
        <f t="shared" ref="DN6:DN15" si="27">N6*BN6</f>
        <v>79316.005684212374</v>
      </c>
      <c r="DO6" s="108">
        <f t="shared" ref="DO6:DO15" si="28">O6*BO6</f>
        <v>79323.776766939758</v>
      </c>
      <c r="DP6" s="108">
        <f t="shared" ref="DP6:DP15" si="29">P6*BP6</f>
        <v>79331.548611048493</v>
      </c>
      <c r="DQ6" s="108">
        <f t="shared" ref="DQ6:DQ15" si="30">Q6*BQ6</f>
        <v>79339.321216613142</v>
      </c>
      <c r="DR6" s="108">
        <f t="shared" ref="DR6:DR15" si="31">R6*BR6</f>
        <v>79347.094583708356</v>
      </c>
      <c r="DS6" s="108">
        <f t="shared" ref="DS6:DS15" si="32">S6*BS6</f>
        <v>82263.552022725577</v>
      </c>
      <c r="DT6" s="108">
        <f t="shared" ref="DT6:DT15" si="33">T6*BT6</f>
        <v>82271.611894912814</v>
      </c>
      <c r="DU6" s="108">
        <f t="shared" ref="DU6:DU15" si="34">U6*BU6</f>
        <v>82279.672556775884</v>
      </c>
      <c r="DV6" s="108">
        <f t="shared" ref="DV6:DV15" si="35">V6*BV6</f>
        <v>82287.734008392174</v>
      </c>
      <c r="DW6" s="108">
        <f t="shared" ref="DW6:DW15" si="36">W6*BW6</f>
        <v>82543.095702289284</v>
      </c>
      <c r="DX6" s="108">
        <f t="shared" ref="DX6:DX15" si="37">X6*BX6</f>
        <v>82551.182963110638</v>
      </c>
      <c r="DY6" s="108">
        <f t="shared" ref="DY6:DY15" si="38">Y6*BY6</f>
        <v>82559.271016291284</v>
      </c>
      <c r="DZ6" s="108">
        <f t="shared" ref="DZ6:DZ15" si="39">Z6*BZ6</f>
        <v>82567.359861908815</v>
      </c>
      <c r="EA6" s="108">
        <f t="shared" ref="EA6:EA15" si="40">AA6*CA6</f>
        <v>83933.110860678367</v>
      </c>
      <c r="EB6" s="108">
        <f t="shared" ref="EB6:EB15" si="41">AB6*CB6</f>
        <v>83941.334309936021</v>
      </c>
      <c r="EC6" s="108">
        <f t="shared" ref="EC6:EC15" si="42">AC6*CC6</f>
        <v>83949.558564896186</v>
      </c>
      <c r="ED6" s="108">
        <f t="shared" ref="ED6:ED15" si="43">AD6*CD6</f>
        <v>83957.783625637807</v>
      </c>
      <c r="EE6" s="108">
        <f t="shared" ref="EE6:EE15" si="44">AE6*CE6</f>
        <v>83966.009492239813</v>
      </c>
      <c r="EF6" s="108">
        <f t="shared" ref="EF6:EF15" si="45">AF6*CF6</f>
        <v>90217.956998318376</v>
      </c>
      <c r="EG6" s="108">
        <f t="shared" ref="EG6:EG15" si="46">AG6*CG6</f>
        <v>90226.796213068039</v>
      </c>
      <c r="EH6" s="108">
        <f t="shared" ref="EH6:EH15" si="47">AH6*CH6</f>
        <v>90235.636293850592</v>
      </c>
      <c r="EI6" s="108">
        <f t="shared" ref="EI6:EI15" si="48">AI6*CI6</f>
        <v>90244.477240750901</v>
      </c>
      <c r="EJ6" s="108">
        <f t="shared" ref="EJ6:EJ15" si="49">AJ6*CJ6</f>
        <v>86800.735761051576</v>
      </c>
      <c r="EK6" s="108">
        <f t="shared" ref="EK6:EK15" si="50">AK6*CK6</f>
        <v>86809.240169368379</v>
      </c>
      <c r="EL6" s="108">
        <f t="shared" ref="EL6:EL15" si="51">AL6*CL6</f>
        <v>86817.745410914999</v>
      </c>
      <c r="EM6" s="108">
        <f t="shared" ref="EM6:EM15" si="52">AM6*CM6</f>
        <v>86826.251485773071</v>
      </c>
      <c r="EN6" s="108">
        <f t="shared" ref="EN6:EN15" si="53">AN6*CN6</f>
        <v>97566.655065582003</v>
      </c>
      <c r="EO6" s="108">
        <f t="shared" ref="EO6:EO15" si="54">AO6*CO6</f>
        <v>97576.214278018466</v>
      </c>
      <c r="EP6" s="108">
        <f t="shared" ref="EP6:EP15" si="55">AP6*CP6</f>
        <v>97585.774427030497</v>
      </c>
      <c r="EQ6" s="108">
        <f t="shared" ref="EQ6:EQ15" si="56">AQ6*CQ6</f>
        <v>97595.335512709818</v>
      </c>
      <c r="ER6" s="108">
        <f t="shared" ref="ER6:ER15" si="57">AR6*CR6</f>
        <v>97604.897535148208</v>
      </c>
      <c r="ES6" s="108">
        <f t="shared" ref="ES6:ES15" si="58">AS6*CS6</f>
        <v>89321.176406118699</v>
      </c>
      <c r="ET6" s="108">
        <f t="shared" ref="ET6:ET15" si="59">AT6*CT6</f>
        <v>89329.92775769232</v>
      </c>
      <c r="EU6" s="108">
        <f t="shared" ref="EU6:EU15" si="60">AU6*CU6</f>
        <v>89338.679966690353</v>
      </c>
      <c r="EV6" s="108">
        <f t="shared" ref="EV6:EV15" si="61">AV6*CV6</f>
        <v>89347.43303319675</v>
      </c>
      <c r="EW6" s="108">
        <f t="shared" ref="EW6:EW15" si="62">AW6*CW6</f>
        <v>86107.495357219508</v>
      </c>
      <c r="EX6" s="108">
        <f t="shared" ref="EX6:EX15" si="63">AX6*CX6</f>
        <v>86115.931844459337</v>
      </c>
      <c r="EY6" s="108">
        <f t="shared" ref="EY6:EY15" si="64">AY6*CY6</f>
        <v>86124.369158274305</v>
      </c>
      <c r="EZ6" s="108">
        <f t="shared" ref="EZ6:EZ15" si="65">AZ6*CZ6</f>
        <v>86132.807298745451</v>
      </c>
      <c r="FA6" s="108">
        <f t="shared" ref="FA6:FA15" si="66">BA6*DA6</f>
        <v>80024.532233122343</v>
      </c>
      <c r="FB6" s="108">
        <f t="shared" ref="FB6:FB15" si="67">BB6*DB6</f>
        <v>80032.37273460548</v>
      </c>
      <c r="FC6" s="108">
        <f t="shared" ref="FC6:FC15" si="68">BC6*DC6</f>
        <v>80040.214004271344</v>
      </c>
      <c r="FD6" s="108">
        <f t="shared" ref="FD6:FD15" si="69">BD6*DD6</f>
        <v>80048.05604219521</v>
      </c>
      <c r="FE6" s="108">
        <f t="shared" ref="FE6:FE15" si="70">BE6*DE6</f>
        <v>80055.898848452329</v>
      </c>
    </row>
    <row r="7" spans="1:161" ht="15.75" x14ac:dyDescent="0.25">
      <c r="A7" s="87" t="s">
        <v>172</v>
      </c>
      <c r="B7" s="12">
        <f>'Urb proj of all 25 ARs '!Y7</f>
        <v>39335.524011542933</v>
      </c>
      <c r="C7" s="12">
        <f>'Urb proj of all 25 ARs '!Z7</f>
        <v>39536.430718697964</v>
      </c>
      <c r="D7" s="100">
        <f t="shared" si="10"/>
        <v>5.1075131755223364E-3</v>
      </c>
      <c r="E7" s="101">
        <f t="shared" si="11"/>
        <v>9.7976223844664645E-5</v>
      </c>
      <c r="F7" s="69">
        <f t="shared" si="12"/>
        <v>39339.377957648532</v>
      </c>
      <c r="G7" s="69">
        <f t="shared" si="16"/>
        <v>39343.232281349221</v>
      </c>
      <c r="H7" s="69">
        <f t="shared" ref="H7:AM7" si="71">G7*(1+$E$7)</f>
        <v>39347.086982681991</v>
      </c>
      <c r="I7" s="69">
        <f t="shared" si="71"/>
        <v>39350.94206168384</v>
      </c>
      <c r="J7" s="69">
        <f t="shared" si="71"/>
        <v>39354.797518391773</v>
      </c>
      <c r="K7" s="69">
        <f t="shared" si="71"/>
        <v>39358.653352842797</v>
      </c>
      <c r="L7" s="69">
        <f t="shared" si="71"/>
        <v>39362.509565073917</v>
      </c>
      <c r="M7" s="69">
        <f t="shared" si="71"/>
        <v>39366.366155122152</v>
      </c>
      <c r="N7" s="69">
        <f t="shared" si="71"/>
        <v>39370.223123024516</v>
      </c>
      <c r="O7" s="69">
        <f t="shared" si="71"/>
        <v>39374.080468818029</v>
      </c>
      <c r="P7" s="69">
        <f t="shared" si="71"/>
        <v>39377.938192539717</v>
      </c>
      <c r="Q7" s="69">
        <f t="shared" si="71"/>
        <v>39381.796294226609</v>
      </c>
      <c r="R7" s="69">
        <f t="shared" si="71"/>
        <v>39385.654773915739</v>
      </c>
      <c r="S7" s="69">
        <f t="shared" si="71"/>
        <v>39389.513631644135</v>
      </c>
      <c r="T7" s="69">
        <f t="shared" si="71"/>
        <v>39393.372867448845</v>
      </c>
      <c r="U7" s="69">
        <f t="shared" si="71"/>
        <v>39397.232481366904</v>
      </c>
      <c r="V7" s="69">
        <f t="shared" si="71"/>
        <v>39401.092473435361</v>
      </c>
      <c r="W7" s="69">
        <f t="shared" si="71"/>
        <v>39404.952843691266</v>
      </c>
      <c r="X7" s="69">
        <f t="shared" si="71"/>
        <v>39408.813592171668</v>
      </c>
      <c r="Y7" s="69">
        <f t="shared" si="71"/>
        <v>39412.674718913629</v>
      </c>
      <c r="Z7" s="69">
        <f t="shared" si="71"/>
        <v>39416.536223954208</v>
      </c>
      <c r="AA7" s="69">
        <f t="shared" si="71"/>
        <v>39420.398107330468</v>
      </c>
      <c r="AB7" s="69">
        <f t="shared" si="71"/>
        <v>39424.260369079479</v>
      </c>
      <c r="AC7" s="69">
        <f t="shared" si="71"/>
        <v>39428.123009238312</v>
      </c>
      <c r="AD7" s="69">
        <f t="shared" si="71"/>
        <v>39431.986027844039</v>
      </c>
      <c r="AE7" s="69">
        <f t="shared" si="71"/>
        <v>39435.849424933745</v>
      </c>
      <c r="AF7" s="69">
        <f t="shared" si="71"/>
        <v>39439.713200544509</v>
      </c>
      <c r="AG7" s="69">
        <f t="shared" si="71"/>
        <v>39443.577354713416</v>
      </c>
      <c r="AH7" s="69">
        <f t="shared" si="71"/>
        <v>39447.441887477558</v>
      </c>
      <c r="AI7" s="69">
        <f t="shared" si="71"/>
        <v>39451.306798874022</v>
      </c>
      <c r="AJ7" s="69">
        <f t="shared" si="71"/>
        <v>39455.172088939915</v>
      </c>
      <c r="AK7" s="69">
        <f t="shared" si="71"/>
        <v>39459.037757712329</v>
      </c>
      <c r="AL7" s="69">
        <f t="shared" si="71"/>
        <v>39462.903805228372</v>
      </c>
      <c r="AM7" s="69">
        <f t="shared" si="71"/>
        <v>39466.770231525152</v>
      </c>
      <c r="AN7" s="69">
        <f t="shared" ref="AN7:BE7" si="72">AM7*(1+$E$7)</f>
        <v>39470.637036639782</v>
      </c>
      <c r="AO7" s="69">
        <f t="shared" si="72"/>
        <v>39474.504220609379</v>
      </c>
      <c r="AP7" s="69">
        <f t="shared" si="72"/>
        <v>39478.371783471055</v>
      </c>
      <c r="AQ7" s="69">
        <f t="shared" si="72"/>
        <v>39482.239725261934</v>
      </c>
      <c r="AR7" s="69">
        <f t="shared" si="72"/>
        <v>39486.108046019144</v>
      </c>
      <c r="AS7" s="69">
        <f t="shared" si="72"/>
        <v>39489.976745779815</v>
      </c>
      <c r="AT7" s="69">
        <f t="shared" si="72"/>
        <v>39493.845824581083</v>
      </c>
      <c r="AU7" s="69">
        <f t="shared" si="72"/>
        <v>39497.715282460078</v>
      </c>
      <c r="AV7" s="69">
        <f t="shared" si="72"/>
        <v>39501.585119453943</v>
      </c>
      <c r="AW7" s="69">
        <f t="shared" si="72"/>
        <v>39505.455335599829</v>
      </c>
      <c r="AX7" s="69">
        <f t="shared" si="72"/>
        <v>39509.325930934872</v>
      </c>
      <c r="AY7" s="69">
        <f t="shared" si="72"/>
        <v>39513.196905496232</v>
      </c>
      <c r="AZ7" s="69">
        <f t="shared" si="72"/>
        <v>39517.068259321066</v>
      </c>
      <c r="BA7" s="69">
        <f t="shared" si="72"/>
        <v>39520.939992446525</v>
      </c>
      <c r="BB7" s="69">
        <f t="shared" si="72"/>
        <v>39524.812104909775</v>
      </c>
      <c r="BC7" s="69">
        <f t="shared" si="72"/>
        <v>39528.684596747982</v>
      </c>
      <c r="BD7" s="69">
        <f t="shared" si="72"/>
        <v>39532.557467998318</v>
      </c>
      <c r="BE7" s="69">
        <f t="shared" si="72"/>
        <v>39536.430718697957</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105357.95600740008</v>
      </c>
      <c r="DG7" s="108">
        <f t="shared" si="20"/>
        <v>105368.27858208168</v>
      </c>
      <c r="DH7" s="108">
        <f t="shared" si="21"/>
        <v>105378.60216813016</v>
      </c>
      <c r="DI7" s="108">
        <f t="shared" si="22"/>
        <v>105388.92676564462</v>
      </c>
      <c r="DJ7" s="108">
        <f t="shared" si="23"/>
        <v>126015.06356410198</v>
      </c>
      <c r="DK7" s="108">
        <f t="shared" si="24"/>
        <v>126027.41004417754</v>
      </c>
      <c r="DL7" s="108">
        <f t="shared" si="25"/>
        <v>126039.75773391458</v>
      </c>
      <c r="DM7" s="108">
        <f t="shared" si="26"/>
        <v>126052.10663343164</v>
      </c>
      <c r="DN7" s="108">
        <f t="shared" si="27"/>
        <v>105527.63812295016</v>
      </c>
      <c r="DO7" s="108">
        <f t="shared" si="28"/>
        <v>105537.97732244468</v>
      </c>
      <c r="DP7" s="108">
        <f t="shared" si="29"/>
        <v>105548.31753493493</v>
      </c>
      <c r="DQ7" s="108">
        <f t="shared" si="30"/>
        <v>105558.65876052016</v>
      </c>
      <c r="DR7" s="108">
        <f t="shared" si="31"/>
        <v>105569.00099929962</v>
      </c>
      <c r="DS7" s="108">
        <f t="shared" si="32"/>
        <v>113161.92982102939</v>
      </c>
      <c r="DT7" s="108">
        <f t="shared" si="33"/>
        <v>113173.01699959624</v>
      </c>
      <c r="DU7" s="108">
        <f t="shared" si="34"/>
        <v>113184.10526444297</v>
      </c>
      <c r="DV7" s="108">
        <f t="shared" si="35"/>
        <v>113195.19461567602</v>
      </c>
      <c r="DW7" s="108">
        <f t="shared" si="36"/>
        <v>113380.46523435587</v>
      </c>
      <c r="DX7" s="108">
        <f t="shared" si="37"/>
        <v>113391.57382419727</v>
      </c>
      <c r="DY7" s="108">
        <f t="shared" si="38"/>
        <v>113402.68350241639</v>
      </c>
      <c r="DZ7" s="108">
        <f t="shared" si="39"/>
        <v>113413.7942691198</v>
      </c>
      <c r="EA7" s="108">
        <f t="shared" si="40"/>
        <v>122813.54669695396</v>
      </c>
      <c r="EB7" s="108">
        <f t="shared" si="41"/>
        <v>122825.5795044963</v>
      </c>
      <c r="EC7" s="108">
        <f t="shared" si="42"/>
        <v>122837.61349096769</v>
      </c>
      <c r="ED7" s="108">
        <f t="shared" si="43"/>
        <v>122849.64865648362</v>
      </c>
      <c r="EE7" s="108">
        <f t="shared" si="44"/>
        <v>122861.68500115963</v>
      </c>
      <c r="EF7" s="108">
        <f t="shared" si="45"/>
        <v>125864.67067695531</v>
      </c>
      <c r="EG7" s="108">
        <f t="shared" si="46"/>
        <v>125877.0024221037</v>
      </c>
      <c r="EH7" s="108">
        <f t="shared" si="47"/>
        <v>125889.33537546991</v>
      </c>
      <c r="EI7" s="108">
        <f t="shared" si="48"/>
        <v>125901.6695371723</v>
      </c>
      <c r="EJ7" s="108">
        <f t="shared" si="49"/>
        <v>134351.18731401509</v>
      </c>
      <c r="EK7" s="108">
        <f t="shared" si="50"/>
        <v>134364.35053601715</v>
      </c>
      <c r="EL7" s="108">
        <f t="shared" si="51"/>
        <v>134377.51504770201</v>
      </c>
      <c r="EM7" s="108">
        <f t="shared" si="52"/>
        <v>134390.68084919601</v>
      </c>
      <c r="EN7" s="108">
        <f t="shared" si="53"/>
        <v>138876.64460343553</v>
      </c>
      <c r="EO7" s="108">
        <f t="shared" si="54"/>
        <v>138890.251212654</v>
      </c>
      <c r="EP7" s="108">
        <f t="shared" si="55"/>
        <v>138903.85915499667</v>
      </c>
      <c r="EQ7" s="108">
        <f t="shared" si="56"/>
        <v>138917.4684305941</v>
      </c>
      <c r="ER7" s="108">
        <f t="shared" si="57"/>
        <v>138931.07903957699</v>
      </c>
      <c r="ES7" s="108">
        <f t="shared" si="58"/>
        <v>130168.02681676504</v>
      </c>
      <c r="ET7" s="108">
        <f t="shared" si="59"/>
        <v>130180.78018849787</v>
      </c>
      <c r="EU7" s="108">
        <f t="shared" si="60"/>
        <v>130193.53480975788</v>
      </c>
      <c r="EV7" s="108">
        <f t="shared" si="61"/>
        <v>130206.29068066753</v>
      </c>
      <c r="EW7" s="108">
        <f t="shared" si="62"/>
        <v>115880.71209839318</v>
      </c>
      <c r="EX7" s="108">
        <f t="shared" si="63"/>
        <v>115892.06565298101</v>
      </c>
      <c r="EY7" s="108">
        <f t="shared" si="64"/>
        <v>115903.42031994724</v>
      </c>
      <c r="EZ7" s="108">
        <f t="shared" si="65"/>
        <v>115914.77609940089</v>
      </c>
      <c r="FA7" s="108">
        <f t="shared" si="66"/>
        <v>108782.96643032569</v>
      </c>
      <c r="FB7" s="108">
        <f t="shared" si="67"/>
        <v>108793.62457459515</v>
      </c>
      <c r="FC7" s="108">
        <f t="shared" si="68"/>
        <v>108804.28376310933</v>
      </c>
      <c r="FD7" s="108">
        <f t="shared" si="69"/>
        <v>108814.94399597056</v>
      </c>
      <c r="FE7" s="108">
        <f t="shared" si="70"/>
        <v>108825.60527328117</v>
      </c>
    </row>
    <row r="8" spans="1:161" ht="15.75" x14ac:dyDescent="0.25">
      <c r="A8" s="87" t="s">
        <v>173</v>
      </c>
      <c r="B8" s="12">
        <f>'Urb proj of all 25 ARs '!Y8</f>
        <v>11726.902542616783</v>
      </c>
      <c r="C8" s="12">
        <f>'Urb proj of all 25 ARs '!Z8</f>
        <v>11786.797851861265</v>
      </c>
      <c r="D8" s="100">
        <f t="shared" si="10"/>
        <v>5.107513175522424E-3</v>
      </c>
      <c r="E8" s="101">
        <f t="shared" si="11"/>
        <v>9.7976223844664645E-5</v>
      </c>
      <c r="F8" s="69">
        <f t="shared" si="12"/>
        <v>11728.051500245303</v>
      </c>
      <c r="G8" s="69">
        <f t="shared" si="16"/>
        <v>11729.200570444353</v>
      </c>
      <c r="H8" s="69">
        <f t="shared" ref="H8:AM8" si="73">G8*(1+$E$8)</f>
        <v>11730.349753224962</v>
      </c>
      <c r="I8" s="69">
        <f t="shared" si="73"/>
        <v>11731.49904859816</v>
      </c>
      <c r="J8" s="69">
        <f t="shared" si="73"/>
        <v>11732.648456574978</v>
      </c>
      <c r="K8" s="69">
        <f t="shared" si="73"/>
        <v>11733.79797716645</v>
      </c>
      <c r="L8" s="69">
        <f t="shared" si="73"/>
        <v>11734.94761038361</v>
      </c>
      <c r="M8" s="69">
        <f t="shared" si="73"/>
        <v>11736.097356237489</v>
      </c>
      <c r="N8" s="69">
        <f t="shared" si="73"/>
        <v>11737.247214739127</v>
      </c>
      <c r="O8" s="69">
        <f t="shared" si="73"/>
        <v>11738.397185899559</v>
      </c>
      <c r="P8" s="69">
        <f t="shared" si="73"/>
        <v>11739.547269729823</v>
      </c>
      <c r="Q8" s="69">
        <f t="shared" si="73"/>
        <v>11740.697466240958</v>
      </c>
      <c r="R8" s="69">
        <f t="shared" si="73"/>
        <v>11741.847775444003</v>
      </c>
      <c r="S8" s="69">
        <f t="shared" si="73"/>
        <v>11742.99819735</v>
      </c>
      <c r="T8" s="69">
        <f t="shared" si="73"/>
        <v>11744.148731969992</v>
      </c>
      <c r="U8" s="69">
        <f t="shared" si="73"/>
        <v>11745.29937931502</v>
      </c>
      <c r="V8" s="69">
        <f t="shared" si="73"/>
        <v>11746.450139396131</v>
      </c>
      <c r="W8" s="69">
        <f t="shared" si="73"/>
        <v>11747.601012224368</v>
      </c>
      <c r="X8" s="69">
        <f t="shared" si="73"/>
        <v>11748.751997810779</v>
      </c>
      <c r="Y8" s="69">
        <f t="shared" si="73"/>
        <v>11749.903096166412</v>
      </c>
      <c r="Z8" s="69">
        <f t="shared" si="73"/>
        <v>11751.054307302315</v>
      </c>
      <c r="AA8" s="69">
        <f t="shared" si="73"/>
        <v>11752.205631229537</v>
      </c>
      <c r="AB8" s="69">
        <f t="shared" si="73"/>
        <v>11753.35706795913</v>
      </c>
      <c r="AC8" s="69">
        <f t="shared" si="73"/>
        <v>11754.508617502146</v>
      </c>
      <c r="AD8" s="69">
        <f t="shared" si="73"/>
        <v>11755.660279869639</v>
      </c>
      <c r="AE8" s="69">
        <f t="shared" si="73"/>
        <v>11756.812055072662</v>
      </c>
      <c r="AF8" s="69">
        <f t="shared" si="73"/>
        <v>11757.963943122269</v>
      </c>
      <c r="AG8" s="69">
        <f t="shared" si="73"/>
        <v>11759.115944029518</v>
      </c>
      <c r="AH8" s="69">
        <f t="shared" si="73"/>
        <v>11760.268057805466</v>
      </c>
      <c r="AI8" s="69">
        <f t="shared" si="73"/>
        <v>11761.42028446117</v>
      </c>
      <c r="AJ8" s="69">
        <f t="shared" si="73"/>
        <v>11762.572624007691</v>
      </c>
      <c r="AK8" s="69">
        <f t="shared" si="73"/>
        <v>11763.72507645609</v>
      </c>
      <c r="AL8" s="69">
        <f t="shared" si="73"/>
        <v>11764.877641817428</v>
      </c>
      <c r="AM8" s="69">
        <f t="shared" si="73"/>
        <v>11766.030320102767</v>
      </c>
      <c r="AN8" s="69">
        <f t="shared" ref="AN8:BE8" si="74">AM8*(1+$E$8)</f>
        <v>11767.183111323173</v>
      </c>
      <c r="AO8" s="69">
        <f t="shared" si="74"/>
        <v>11768.336015489709</v>
      </c>
      <c r="AP8" s="69">
        <f t="shared" si="74"/>
        <v>11769.489032613443</v>
      </c>
      <c r="AQ8" s="69">
        <f t="shared" si="74"/>
        <v>11770.642162705439</v>
      </c>
      <c r="AR8" s="69">
        <f t="shared" si="74"/>
        <v>11771.795405776767</v>
      </c>
      <c r="AS8" s="69">
        <f t="shared" si="74"/>
        <v>11772.948761838497</v>
      </c>
      <c r="AT8" s="69">
        <f t="shared" si="74"/>
        <v>11774.102230901699</v>
      </c>
      <c r="AU8" s="69">
        <f t="shared" si="74"/>
        <v>11775.255812977444</v>
      </c>
      <c r="AV8" s="69">
        <f t="shared" si="74"/>
        <v>11776.409508076806</v>
      </c>
      <c r="AW8" s="69">
        <f t="shared" si="74"/>
        <v>11777.563316210855</v>
      </c>
      <c r="AX8" s="69">
        <f t="shared" si="74"/>
        <v>11778.717237390669</v>
      </c>
      <c r="AY8" s="69">
        <f t="shared" si="74"/>
        <v>11779.871271627322</v>
      </c>
      <c r="AZ8" s="69">
        <f t="shared" si="74"/>
        <v>11781.025418931893</v>
      </c>
      <c r="BA8" s="69">
        <f t="shared" si="74"/>
        <v>11782.179679315457</v>
      </c>
      <c r="BB8" s="69">
        <f t="shared" si="74"/>
        <v>11783.334052789096</v>
      </c>
      <c r="BC8" s="69">
        <f t="shared" si="74"/>
        <v>11784.488539363889</v>
      </c>
      <c r="BD8" s="69">
        <f t="shared" si="74"/>
        <v>11785.643139050917</v>
      </c>
      <c r="BE8" s="69">
        <f t="shared" si="74"/>
        <v>11786.797851861262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10960.094860486506</v>
      </c>
      <c r="DG8" s="108">
        <f t="shared" si="20"/>
        <v>10961.168689193915</v>
      </c>
      <c r="DH8" s="108">
        <f t="shared" si="21"/>
        <v>10962.242623111008</v>
      </c>
      <c r="DI8" s="108">
        <f t="shared" si="22"/>
        <v>10963.316662248089</v>
      </c>
      <c r="DJ8" s="108">
        <f t="shared" si="23"/>
        <v>11987.859792283763</v>
      </c>
      <c r="DK8" s="108">
        <f t="shared" si="24"/>
        <v>11989.034317518192</v>
      </c>
      <c r="DL8" s="108">
        <f t="shared" si="25"/>
        <v>11990.208957828167</v>
      </c>
      <c r="DM8" s="108">
        <f t="shared" si="26"/>
        <v>11991.383713224961</v>
      </c>
      <c r="DN8" s="108">
        <f t="shared" si="27"/>
        <v>10124.383363451998</v>
      </c>
      <c r="DO8" s="108">
        <f t="shared" si="28"/>
        <v>10125.375312302705</v>
      </c>
      <c r="DP8" s="108">
        <f t="shared" si="29"/>
        <v>10126.367358340814</v>
      </c>
      <c r="DQ8" s="108">
        <f t="shared" si="30"/>
        <v>10127.359501575849</v>
      </c>
      <c r="DR8" s="108">
        <f t="shared" si="31"/>
        <v>10128.351742017332</v>
      </c>
      <c r="DS8" s="108">
        <f t="shared" si="32"/>
        <v>10456.745561369084</v>
      </c>
      <c r="DT8" s="108">
        <f t="shared" si="33"/>
        <v>10457.770073812893</v>
      </c>
      <c r="DU8" s="108">
        <f t="shared" si="34"/>
        <v>10458.794686634561</v>
      </c>
      <c r="DV8" s="108">
        <f t="shared" si="35"/>
        <v>10459.819399843924</v>
      </c>
      <c r="DW8" s="108">
        <f t="shared" si="36"/>
        <v>10572.027671845191</v>
      </c>
      <c r="DX8" s="108">
        <f t="shared" si="37"/>
        <v>10573.063479194861</v>
      </c>
      <c r="DY8" s="108">
        <f t="shared" si="38"/>
        <v>10574.099388029023</v>
      </c>
      <c r="DZ8" s="108">
        <f t="shared" si="39"/>
        <v>10575.135398357619</v>
      </c>
      <c r="EA8" s="108">
        <f t="shared" si="40"/>
        <v>10935.636913478738</v>
      </c>
      <c r="EB8" s="108">
        <f t="shared" si="41"/>
        <v>10936.708345888857</v>
      </c>
      <c r="EC8" s="108">
        <f t="shared" si="42"/>
        <v>10937.779883273877</v>
      </c>
      <c r="ED8" s="108">
        <f t="shared" si="43"/>
        <v>10938.851525644084</v>
      </c>
      <c r="EE8" s="108">
        <f t="shared" si="44"/>
        <v>10939.923273009765</v>
      </c>
      <c r="EF8" s="108">
        <f t="shared" si="45"/>
        <v>10231.770736052149</v>
      </c>
      <c r="EG8" s="108">
        <f t="shared" si="46"/>
        <v>10232.773206312111</v>
      </c>
      <c r="EH8" s="108">
        <f t="shared" si="47"/>
        <v>10233.775774790325</v>
      </c>
      <c r="EI8" s="108">
        <f t="shared" si="48"/>
        <v>10234.778441496412</v>
      </c>
      <c r="EJ8" s="108">
        <f t="shared" si="49"/>
        <v>10378.922711205243</v>
      </c>
      <c r="EK8" s="108">
        <f t="shared" si="50"/>
        <v>10379.939598860063</v>
      </c>
      <c r="EL8" s="108">
        <f t="shared" si="51"/>
        <v>10380.956586145694</v>
      </c>
      <c r="EM8" s="108">
        <f t="shared" si="52"/>
        <v>10381.9736730719</v>
      </c>
      <c r="EN8" s="108">
        <f t="shared" si="53"/>
        <v>11487.554449804671</v>
      </c>
      <c r="EO8" s="108">
        <f t="shared" si="54"/>
        <v>11488.679957010874</v>
      </c>
      <c r="EP8" s="108">
        <f t="shared" si="55"/>
        <v>11489.805574490021</v>
      </c>
      <c r="EQ8" s="108">
        <f t="shared" si="56"/>
        <v>11490.931302252919</v>
      </c>
      <c r="ER8" s="108">
        <f t="shared" si="57"/>
        <v>11492.057140310373</v>
      </c>
      <c r="ES8" s="108">
        <f t="shared" si="58"/>
        <v>11292.721860322472</v>
      </c>
      <c r="ET8" s="108">
        <f t="shared" si="59"/>
        <v>11293.828278567275</v>
      </c>
      <c r="EU8" s="108">
        <f t="shared" si="60"/>
        <v>11294.93480521476</v>
      </c>
      <c r="EV8" s="108">
        <f t="shared" si="61"/>
        <v>11296.041440275547</v>
      </c>
      <c r="EW8" s="108">
        <f t="shared" si="62"/>
        <v>11355.179198419281</v>
      </c>
      <c r="EX8" s="108">
        <f t="shared" si="63"/>
        <v>11356.291735998222</v>
      </c>
      <c r="EY8" s="108">
        <f t="shared" si="64"/>
        <v>11357.404382579392</v>
      </c>
      <c r="EZ8" s="108">
        <f t="shared" si="65"/>
        <v>11358.517138173476</v>
      </c>
      <c r="FA8" s="108">
        <f t="shared" si="66"/>
        <v>10300.678978627484</v>
      </c>
      <c r="FB8" s="108">
        <f t="shared" si="67"/>
        <v>10301.688200256847</v>
      </c>
      <c r="FC8" s="108">
        <f t="shared" si="68"/>
        <v>10302.697520765934</v>
      </c>
      <c r="FD8" s="108">
        <f t="shared" si="69"/>
        <v>10303.706940164433</v>
      </c>
      <c r="FE8" s="108">
        <f t="shared" si="70"/>
        <v>10304.716458462031</v>
      </c>
    </row>
    <row r="9" spans="1:161" ht="15.75" x14ac:dyDescent="0.25">
      <c r="A9" s="87" t="s">
        <v>175</v>
      </c>
      <c r="B9" s="12">
        <f>'Urb proj of all 25 ARs '!Y9</f>
        <v>44942.190628170283</v>
      </c>
      <c r="C9" s="12">
        <f>'Urb proj of all 25 ARs '!Z9</f>
        <v>45171.7334589405</v>
      </c>
      <c r="D9" s="100">
        <f t="shared" si="10"/>
        <v>5.1075131755223503E-3</v>
      </c>
      <c r="E9" s="101">
        <f t="shared" si="11"/>
        <v>9.7976223844664645E-5</v>
      </c>
      <c r="F9" s="69">
        <f t="shared" si="12"/>
        <v>44946.593894299338</v>
      </c>
      <c r="G9" s="69">
        <f t="shared" si="16"/>
        <v>44950.997591843778</v>
      </c>
      <c r="H9" s="69">
        <f t="shared" ref="H9:AM9" si="75">G9*(1+$E$9)</f>
        <v>44955.401720845875</v>
      </c>
      <c r="I9" s="69">
        <f t="shared" si="75"/>
        <v>44959.806281347905</v>
      </c>
      <c r="J9" s="69">
        <f t="shared" si="75"/>
        <v>44964.211273392139</v>
      </c>
      <c r="K9" s="69">
        <f t="shared" si="75"/>
        <v>44968.616697020858</v>
      </c>
      <c r="L9" s="69">
        <f t="shared" si="75"/>
        <v>44973.02255227635</v>
      </c>
      <c r="M9" s="69">
        <f t="shared" si="75"/>
        <v>44977.428839200904</v>
      </c>
      <c r="N9" s="69">
        <f t="shared" si="75"/>
        <v>44981.835557836814</v>
      </c>
      <c r="O9" s="69">
        <f t="shared" si="75"/>
        <v>44986.242708226375</v>
      </c>
      <c r="P9" s="69">
        <f t="shared" si="75"/>
        <v>44990.65029041189</v>
      </c>
      <c r="Q9" s="69">
        <f t="shared" si="75"/>
        <v>44995.058304435661</v>
      </c>
      <c r="R9" s="69">
        <f t="shared" si="75"/>
        <v>44999.466750339998</v>
      </c>
      <c r="S9" s="69">
        <f t="shared" si="75"/>
        <v>45003.875628167218</v>
      </c>
      <c r="T9" s="69">
        <f t="shared" si="75"/>
        <v>45008.284937959637</v>
      </c>
      <c r="U9" s="69">
        <f t="shared" si="75"/>
        <v>45012.694679759581</v>
      </c>
      <c r="V9" s="69">
        <f t="shared" si="75"/>
        <v>45017.104853609373</v>
      </c>
      <c r="W9" s="69">
        <f t="shared" si="75"/>
        <v>45021.515459551352</v>
      </c>
      <c r="X9" s="69">
        <f t="shared" si="75"/>
        <v>45025.926497627843</v>
      </c>
      <c r="Y9" s="69">
        <f t="shared" si="75"/>
        <v>45030.337967881191</v>
      </c>
      <c r="Z9" s="69">
        <f t="shared" si="75"/>
        <v>45034.749870353735</v>
      </c>
      <c r="AA9" s="69">
        <f t="shared" si="75"/>
        <v>45039.162205087821</v>
      </c>
      <c r="AB9" s="69">
        <f t="shared" si="75"/>
        <v>45043.574972125803</v>
      </c>
      <c r="AC9" s="69">
        <f t="shared" si="75"/>
        <v>45047.988171510035</v>
      </c>
      <c r="AD9" s="69">
        <f t="shared" si="75"/>
        <v>45052.401803282875</v>
      </c>
      <c r="AE9" s="69">
        <f t="shared" si="75"/>
        <v>45056.815867486694</v>
      </c>
      <c r="AF9" s="69">
        <f t="shared" si="75"/>
        <v>45061.230364163857</v>
      </c>
      <c r="AG9" s="69">
        <f t="shared" si="75"/>
        <v>45065.645293356734</v>
      </c>
      <c r="AH9" s="69">
        <f t="shared" si="75"/>
        <v>45070.0606551077</v>
      </c>
      <c r="AI9" s="69">
        <f t="shared" si="75"/>
        <v>45074.476449459136</v>
      </c>
      <c r="AJ9" s="69">
        <f t="shared" si="75"/>
        <v>45078.892676453426</v>
      </c>
      <c r="AK9" s="69">
        <f t="shared" si="75"/>
        <v>45083.309336132967</v>
      </c>
      <c r="AL9" s="69">
        <f t="shared" si="75"/>
        <v>45087.72642854014</v>
      </c>
      <c r="AM9" s="69">
        <f t="shared" si="75"/>
        <v>45092.14395371735</v>
      </c>
      <c r="AN9" s="69">
        <f t="shared" ref="AN9:BE9" si="76">AM9*(1+$E$9)</f>
        <v>45096.561911706995</v>
      </c>
      <c r="AO9" s="69">
        <f t="shared" si="76"/>
        <v>45100.980302551478</v>
      </c>
      <c r="AP9" s="69">
        <f t="shared" si="76"/>
        <v>45105.399126293218</v>
      </c>
      <c r="AQ9" s="69">
        <f t="shared" si="76"/>
        <v>45109.818382974619</v>
      </c>
      <c r="AR9" s="69">
        <f t="shared" si="76"/>
        <v>45114.238072638102</v>
      </c>
      <c r="AS9" s="69">
        <f t="shared" si="76"/>
        <v>45118.65819532609</v>
      </c>
      <c r="AT9" s="69">
        <f t="shared" si="76"/>
        <v>45123.078751081004</v>
      </c>
      <c r="AU9" s="69">
        <f t="shared" si="76"/>
        <v>45127.499739945284</v>
      </c>
      <c r="AV9" s="69">
        <f t="shared" si="76"/>
        <v>45131.921161961356</v>
      </c>
      <c r="AW9" s="69">
        <f t="shared" si="76"/>
        <v>45136.343017171661</v>
      </c>
      <c r="AX9" s="69">
        <f t="shared" si="76"/>
        <v>45140.765305618639</v>
      </c>
      <c r="AY9" s="69">
        <f t="shared" si="76"/>
        <v>45145.188027344739</v>
      </c>
      <c r="AZ9" s="69">
        <f t="shared" si="76"/>
        <v>45149.611182392415</v>
      </c>
      <c r="BA9" s="69">
        <f t="shared" si="76"/>
        <v>45154.034770804123</v>
      </c>
      <c r="BB9" s="69">
        <f t="shared" si="76"/>
        <v>45158.458792622318</v>
      </c>
      <c r="BC9" s="69">
        <f t="shared" si="76"/>
        <v>45162.883247889462</v>
      </c>
      <c r="BD9" s="69">
        <f t="shared" si="76"/>
        <v>45167.308136648026</v>
      </c>
      <c r="BE9" s="69">
        <f t="shared" si="76"/>
        <v>45171.733458940485</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76384.922110035681</v>
      </c>
      <c r="DG9" s="108">
        <f t="shared" si="20"/>
        <v>76392.406016262699</v>
      </c>
      <c r="DH9" s="108">
        <f t="shared" si="21"/>
        <v>76399.890655734576</v>
      </c>
      <c r="DI9" s="108">
        <f t="shared" si="22"/>
        <v>76407.376028523169</v>
      </c>
      <c r="DJ9" s="108">
        <f t="shared" si="23"/>
        <v>82261.110576591833</v>
      </c>
      <c r="DK9" s="108">
        <f t="shared" si="24"/>
        <v>82269.170209575401</v>
      </c>
      <c r="DL9" s="108">
        <f t="shared" si="25"/>
        <v>82277.230632211358</v>
      </c>
      <c r="DM9" s="108">
        <f t="shared" si="26"/>
        <v>82285.291844577107</v>
      </c>
      <c r="DN9" s="108">
        <f t="shared" si="27"/>
        <v>70283.849857216715</v>
      </c>
      <c r="DO9" s="108">
        <f t="shared" si="28"/>
        <v>70290.736003423008</v>
      </c>
      <c r="DP9" s="108">
        <f t="shared" si="29"/>
        <v>70297.62282430788</v>
      </c>
      <c r="DQ9" s="108">
        <f t="shared" si="30"/>
        <v>70304.510319937472</v>
      </c>
      <c r="DR9" s="108">
        <f t="shared" si="31"/>
        <v>70311.398490377862</v>
      </c>
      <c r="DS9" s="108">
        <f t="shared" si="32"/>
        <v>75502.364677431338</v>
      </c>
      <c r="DT9" s="108">
        <f t="shared" si="33"/>
        <v>75509.762114013763</v>
      </c>
      <c r="DU9" s="108">
        <f t="shared" si="34"/>
        <v>75517.160275369111</v>
      </c>
      <c r="DV9" s="108">
        <f t="shared" si="35"/>
        <v>75524.559161568352</v>
      </c>
      <c r="DW9" s="108">
        <f t="shared" si="36"/>
        <v>72494.640670538211</v>
      </c>
      <c r="DX9" s="108">
        <f t="shared" si="37"/>
        <v>72501.743421680076</v>
      </c>
      <c r="DY9" s="108">
        <f t="shared" si="38"/>
        <v>72508.8468687227</v>
      </c>
      <c r="DZ9" s="108">
        <f t="shared" si="39"/>
        <v>72515.951011734229</v>
      </c>
      <c r="EA9" s="108">
        <f t="shared" si="40"/>
        <v>80108.214920602215</v>
      </c>
      <c r="EB9" s="108">
        <f t="shared" si="41"/>
        <v>80116.063620999063</v>
      </c>
      <c r="EC9" s="108">
        <f t="shared" si="42"/>
        <v>80123.913090381946</v>
      </c>
      <c r="ED9" s="108">
        <f t="shared" si="43"/>
        <v>80131.7633288262</v>
      </c>
      <c r="EE9" s="108">
        <f t="shared" si="44"/>
        <v>80139.614336407161</v>
      </c>
      <c r="EF9" s="108">
        <f t="shared" si="45"/>
        <v>82301.508473558977</v>
      </c>
      <c r="EG9" s="108">
        <f t="shared" si="46"/>
        <v>82309.572064575943</v>
      </c>
      <c r="EH9" s="108">
        <f t="shared" si="47"/>
        <v>82317.636445633107</v>
      </c>
      <c r="EI9" s="108">
        <f t="shared" si="48"/>
        <v>82325.701616807855</v>
      </c>
      <c r="EJ9" s="108">
        <f t="shared" si="49"/>
        <v>86513.000252088532</v>
      </c>
      <c r="EK9" s="108">
        <f t="shared" si="50"/>
        <v>86521.476469166708</v>
      </c>
      <c r="EL9" s="108">
        <f t="shared" si="51"/>
        <v>86529.953516712616</v>
      </c>
      <c r="EM9" s="108">
        <f t="shared" si="52"/>
        <v>86538.431394807631</v>
      </c>
      <c r="EN9" s="108">
        <f t="shared" si="53"/>
        <v>94007.476610396916</v>
      </c>
      <c r="EO9" s="108">
        <f t="shared" si="54"/>
        <v>94016.687107968362</v>
      </c>
      <c r="EP9" s="108">
        <f t="shared" si="55"/>
        <v>94025.898507949591</v>
      </c>
      <c r="EQ9" s="108">
        <f t="shared" si="56"/>
        <v>94035.110810429003</v>
      </c>
      <c r="ER9" s="108">
        <f t="shared" si="57"/>
        <v>94044.324015495018</v>
      </c>
      <c r="ES9" s="108">
        <f t="shared" si="58"/>
        <v>87826.110056129299</v>
      </c>
      <c r="ET9" s="108">
        <f t="shared" si="59"/>
        <v>87834.714926747562</v>
      </c>
      <c r="EU9" s="108">
        <f t="shared" si="60"/>
        <v>87843.320640438556</v>
      </c>
      <c r="EV9" s="108">
        <f t="shared" si="61"/>
        <v>87851.927197284895</v>
      </c>
      <c r="EW9" s="108">
        <f t="shared" si="62"/>
        <v>81067.479508142031</v>
      </c>
      <c r="EX9" s="108">
        <f t="shared" si="63"/>
        <v>81075.422193660837</v>
      </c>
      <c r="EY9" s="108">
        <f t="shared" si="64"/>
        <v>81083.365657373972</v>
      </c>
      <c r="EZ9" s="108">
        <f t="shared" si="65"/>
        <v>81091.3098993577</v>
      </c>
      <c r="FA9" s="108">
        <f t="shared" si="66"/>
        <v>71485.811252400483</v>
      </c>
      <c r="FB9" s="108">
        <f t="shared" si="67"/>
        <v>71492.815162245461</v>
      </c>
      <c r="FC9" s="108">
        <f t="shared" si="68"/>
        <v>71499.819758307087</v>
      </c>
      <c r="FD9" s="108">
        <f t="shared" si="69"/>
        <v>71506.825040652577</v>
      </c>
      <c r="FE9" s="108">
        <f t="shared" si="70"/>
        <v>71513.831009349175</v>
      </c>
    </row>
    <row r="10" spans="1:161" ht="15.75" x14ac:dyDescent="0.25">
      <c r="A10" s="47" t="s">
        <v>199</v>
      </c>
      <c r="B10" s="12">
        <f>'Urb proj of all 25 ARs '!Y10</f>
        <v>62300.213053247928</v>
      </c>
      <c r="C10" s="12">
        <f>'Urb proj of all 25 ARs '!Z10</f>
        <v>62618.412212255229</v>
      </c>
      <c r="D10" s="100">
        <f t="shared" si="10"/>
        <v>5.107513175522156E-3</v>
      </c>
      <c r="E10" s="101">
        <f t="shared" si="11"/>
        <v>9.7976223844664645E-5</v>
      </c>
      <c r="F10" s="69">
        <f t="shared" si="12"/>
        <v>62306.3169928676</v>
      </c>
      <c r="G10" s="69">
        <f t="shared" si="16"/>
        <v>62312.421530528227</v>
      </c>
      <c r="H10" s="69">
        <f t="shared" ref="H10:AM10" si="77">G10*(1+$E$10)</f>
        <v>62318.526666288402</v>
      </c>
      <c r="I10" s="69">
        <f t="shared" si="77"/>
        <v>62324.632400206727</v>
      </c>
      <c r="J10" s="69">
        <f t="shared" si="77"/>
        <v>62330.738732341808</v>
      </c>
      <c r="K10" s="69">
        <f t="shared" si="77"/>
        <v>62336.845662752254</v>
      </c>
      <c r="L10" s="69">
        <f t="shared" si="77"/>
        <v>62342.953191496679</v>
      </c>
      <c r="M10" s="69">
        <f t="shared" si="77"/>
        <v>62349.061318633707</v>
      </c>
      <c r="N10" s="69">
        <f t="shared" si="77"/>
        <v>62355.170044221966</v>
      </c>
      <c r="O10" s="69">
        <f t="shared" si="77"/>
        <v>62361.279368320094</v>
      </c>
      <c r="P10" s="69">
        <f t="shared" si="77"/>
        <v>62367.389290986728</v>
      </c>
      <c r="Q10" s="69">
        <f t="shared" si="77"/>
        <v>62373.499812280512</v>
      </c>
      <c r="R10" s="69">
        <f t="shared" si="77"/>
        <v>62379.610932260097</v>
      </c>
      <c r="S10" s="69">
        <f t="shared" si="77"/>
        <v>62385.722650984142</v>
      </c>
      <c r="T10" s="69">
        <f t="shared" si="77"/>
        <v>62391.834968511306</v>
      </c>
      <c r="U10" s="69">
        <f t="shared" si="77"/>
        <v>62397.947884900263</v>
      </c>
      <c r="V10" s="69">
        <f t="shared" si="77"/>
        <v>62404.061400209685</v>
      </c>
      <c r="W10" s="69">
        <f t="shared" si="77"/>
        <v>62410.175514498245</v>
      </c>
      <c r="X10" s="69">
        <f t="shared" si="77"/>
        <v>62416.29022782464</v>
      </c>
      <c r="Y10" s="69">
        <f t="shared" si="77"/>
        <v>62422.405540247557</v>
      </c>
      <c r="Z10" s="69">
        <f t="shared" si="77"/>
        <v>62428.521451825691</v>
      </c>
      <c r="AA10" s="69">
        <f t="shared" si="77"/>
        <v>62434.637962617744</v>
      </c>
      <c r="AB10" s="69">
        <f t="shared" si="77"/>
        <v>62440.755072682427</v>
      </c>
      <c r="AC10" s="69">
        <f t="shared" si="77"/>
        <v>62446.872782078455</v>
      </c>
      <c r="AD10" s="69">
        <f t="shared" si="77"/>
        <v>62452.991090864554</v>
      </c>
      <c r="AE10" s="69">
        <f t="shared" si="77"/>
        <v>62459.109999099441</v>
      </c>
      <c r="AF10" s="69">
        <f t="shared" si="77"/>
        <v>62465.229506841853</v>
      </c>
      <c r="AG10" s="69">
        <f t="shared" si="77"/>
        <v>62471.349614150524</v>
      </c>
      <c r="AH10" s="69">
        <f t="shared" si="77"/>
        <v>62477.470321084198</v>
      </c>
      <c r="AI10" s="69">
        <f t="shared" si="77"/>
        <v>62483.591627701622</v>
      </c>
      <c r="AJ10" s="69">
        <f t="shared" si="77"/>
        <v>62489.713534061557</v>
      </c>
      <c r="AK10" s="69">
        <f t="shared" si="77"/>
        <v>62495.836040222763</v>
      </c>
      <c r="AL10" s="69">
        <f t="shared" si="77"/>
        <v>62501.959146244</v>
      </c>
      <c r="AM10" s="69">
        <f t="shared" si="77"/>
        <v>62508.082852184045</v>
      </c>
      <c r="AN10" s="69">
        <f t="shared" ref="AN10:BE10" si="78">AM10*(1+$E$10)</f>
        <v>62514.207158101672</v>
      </c>
      <c r="AO10" s="69">
        <f t="shared" si="78"/>
        <v>62520.332064055663</v>
      </c>
      <c r="AP10" s="69">
        <f t="shared" si="78"/>
        <v>62526.457570104816</v>
      </c>
      <c r="AQ10" s="69">
        <f t="shared" si="78"/>
        <v>62532.583676307921</v>
      </c>
      <c r="AR10" s="69">
        <f t="shared" si="78"/>
        <v>62538.710382723773</v>
      </c>
      <c r="AS10" s="69">
        <f t="shared" si="78"/>
        <v>62544.837689411186</v>
      </c>
      <c r="AT10" s="69">
        <f t="shared" si="78"/>
        <v>62550.96559642897</v>
      </c>
      <c r="AU10" s="69">
        <f t="shared" si="78"/>
        <v>62557.094103835945</v>
      </c>
      <c r="AV10" s="69">
        <f t="shared" si="78"/>
        <v>62563.223211690936</v>
      </c>
      <c r="AW10" s="69">
        <f t="shared" si="78"/>
        <v>62569.35292005277</v>
      </c>
      <c r="AX10" s="69">
        <f t="shared" si="78"/>
        <v>62575.48322898028</v>
      </c>
      <c r="AY10" s="69">
        <f t="shared" si="78"/>
        <v>62581.614138532314</v>
      </c>
      <c r="AZ10" s="69">
        <f t="shared" si="78"/>
        <v>62587.745648767712</v>
      </c>
      <c r="BA10" s="69">
        <f t="shared" si="78"/>
        <v>62593.87775974533</v>
      </c>
      <c r="BB10" s="69">
        <f t="shared" si="78"/>
        <v>62600.010471524023</v>
      </c>
      <c r="BC10" s="69">
        <f t="shared" si="78"/>
        <v>62606.143784162661</v>
      </c>
      <c r="BD10" s="69">
        <f t="shared" si="78"/>
        <v>62612.277697720107</v>
      </c>
      <c r="BE10" s="69">
        <f t="shared" si="78"/>
        <v>62618.412212255244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62164.608803262199</v>
      </c>
      <c r="DG10" s="108">
        <f t="shared" si="20"/>
        <v>62170.699456889524</v>
      </c>
      <c r="DH10" s="108">
        <f t="shared" si="21"/>
        <v>62176.790707256092</v>
      </c>
      <c r="DI10" s="108">
        <f t="shared" si="22"/>
        <v>62182.882554420365</v>
      </c>
      <c r="DJ10" s="108">
        <f t="shared" si="23"/>
        <v>66483.863798080012</v>
      </c>
      <c r="DK10" s="108">
        <f t="shared" si="24"/>
        <v>66490.377636001562</v>
      </c>
      <c r="DL10" s="108">
        <f t="shared" si="25"/>
        <v>66496.892112124333</v>
      </c>
      <c r="DM10" s="108">
        <f t="shared" si="26"/>
        <v>66503.407226510899</v>
      </c>
      <c r="DN10" s="108">
        <f t="shared" si="27"/>
        <v>59063.577986001917</v>
      </c>
      <c r="DO10" s="108">
        <f t="shared" si="28"/>
        <v>59069.364812339743</v>
      </c>
      <c r="DP10" s="108">
        <f t="shared" si="29"/>
        <v>59075.152205648963</v>
      </c>
      <c r="DQ10" s="108">
        <f t="shared" si="30"/>
        <v>59080.940165985121</v>
      </c>
      <c r="DR10" s="108">
        <f t="shared" si="31"/>
        <v>59086.728693403784</v>
      </c>
      <c r="DS10" s="108">
        <f t="shared" si="32"/>
        <v>61430.518465476416</v>
      </c>
      <c r="DT10" s="108">
        <f t="shared" si="33"/>
        <v>61436.537195704484</v>
      </c>
      <c r="DU10" s="108">
        <f t="shared" si="34"/>
        <v>61442.556515625016</v>
      </c>
      <c r="DV10" s="108">
        <f t="shared" si="35"/>
        <v>61448.576425295782</v>
      </c>
      <c r="DW10" s="108">
        <f t="shared" si="36"/>
        <v>61229.268392267863</v>
      </c>
      <c r="DX10" s="108">
        <f t="shared" si="37"/>
        <v>61235.267404773709</v>
      </c>
      <c r="DY10" s="108">
        <f t="shared" si="38"/>
        <v>61241.267005040143</v>
      </c>
      <c r="DZ10" s="108">
        <f t="shared" si="39"/>
        <v>61247.267193124761</v>
      </c>
      <c r="EA10" s="108">
        <f t="shared" si="40"/>
        <v>62566.083891228067</v>
      </c>
      <c r="EB10" s="108">
        <f t="shared" si="41"/>
        <v>62572.213879868475</v>
      </c>
      <c r="EC10" s="108">
        <f t="shared" si="42"/>
        <v>62578.34446910202</v>
      </c>
      <c r="ED10" s="108">
        <f t="shared" si="43"/>
        <v>62584.475658987561</v>
      </c>
      <c r="EE10" s="108">
        <f t="shared" si="44"/>
        <v>62590.60744958392</v>
      </c>
      <c r="EF10" s="108">
        <f t="shared" si="45"/>
        <v>60958.879348185576</v>
      </c>
      <c r="EG10" s="108">
        <f t="shared" si="46"/>
        <v>60964.851868993916</v>
      </c>
      <c r="EH10" s="108">
        <f t="shared" si="47"/>
        <v>60970.82497496729</v>
      </c>
      <c r="EI10" s="108">
        <f t="shared" si="48"/>
        <v>60976.798666163028</v>
      </c>
      <c r="EJ10" s="108">
        <f t="shared" si="49"/>
        <v>61063.464387897751</v>
      </c>
      <c r="EK10" s="108">
        <f t="shared" si="50"/>
        <v>61069.44715555336</v>
      </c>
      <c r="EL10" s="108">
        <f t="shared" si="51"/>
        <v>61075.43050937794</v>
      </c>
      <c r="EM10" s="108">
        <f t="shared" si="52"/>
        <v>61081.414449428943</v>
      </c>
      <c r="EN10" s="108">
        <f t="shared" si="53"/>
        <v>66820.040639910527</v>
      </c>
      <c r="EO10" s="108">
        <f t="shared" si="54"/>
        <v>66826.587415169575</v>
      </c>
      <c r="EP10" s="108">
        <f t="shared" si="55"/>
        <v>66833.134831856936</v>
      </c>
      <c r="EQ10" s="108">
        <f t="shared" si="56"/>
        <v>66839.682890035474</v>
      </c>
      <c r="ER10" s="108">
        <f t="shared" si="57"/>
        <v>66846.231589768009</v>
      </c>
      <c r="ES10" s="108">
        <f t="shared" si="58"/>
        <v>64499.764554261979</v>
      </c>
      <c r="ET10" s="108">
        <f t="shared" si="59"/>
        <v>64506.083997631875</v>
      </c>
      <c r="EU10" s="108">
        <f t="shared" si="60"/>
        <v>64512.404060156965</v>
      </c>
      <c r="EV10" s="108">
        <f t="shared" si="61"/>
        <v>64518.724741897924</v>
      </c>
      <c r="EW10" s="108">
        <f t="shared" si="62"/>
        <v>65131.851780563127</v>
      </c>
      <c r="EX10" s="108">
        <f t="shared" si="63"/>
        <v>65138.233153452595</v>
      </c>
      <c r="EY10" s="108">
        <f t="shared" si="64"/>
        <v>65144.615151564889</v>
      </c>
      <c r="EZ10" s="108">
        <f t="shared" si="65"/>
        <v>65150.997774961252</v>
      </c>
      <c r="FA10" s="108">
        <f t="shared" si="66"/>
        <v>60586.528018746532</v>
      </c>
      <c r="FB10" s="108">
        <f t="shared" si="67"/>
        <v>60592.464057977668</v>
      </c>
      <c r="FC10" s="108">
        <f t="shared" si="68"/>
        <v>60598.400678799509</v>
      </c>
      <c r="FD10" s="108">
        <f t="shared" si="69"/>
        <v>60604.337881269043</v>
      </c>
      <c r="FE10" s="108">
        <f t="shared" si="70"/>
        <v>60610.27566544326</v>
      </c>
    </row>
    <row r="11" spans="1:161" ht="15.75" x14ac:dyDescent="0.25">
      <c r="A11" s="47" t="s">
        <v>187</v>
      </c>
      <c r="B11" s="12">
        <f>'Urb proj of all 25 ARs '!Y11</f>
        <v>33169.378191508898</v>
      </c>
      <c r="C11" s="12">
        <f>'Urb proj of all 25 ARs '!Z11</f>
        <v>33338.791227645903</v>
      </c>
      <c r="D11" s="100">
        <f t="shared" si="10"/>
        <v>5.1075131755220181E-3</v>
      </c>
      <c r="E11" s="101">
        <f t="shared" si="11"/>
        <v>9.7976223844664645E-5</v>
      </c>
      <c r="F11" s="69">
        <f t="shared" si="12"/>
        <v>33172.628001931378</v>
      </c>
      <c r="G11" s="69">
        <f t="shared" si="16"/>
        <v>33175.878130758014</v>
      </c>
      <c r="H11" s="69">
        <f t="shared" ref="H11:AM11" si="79">G11*(1+$E$11)</f>
        <v>33179.128578019998</v>
      </c>
      <c r="I11" s="69">
        <f t="shared" si="79"/>
        <v>33182.379343748529</v>
      </c>
      <c r="J11" s="69">
        <f t="shared" si="79"/>
        <v>33185.630427974807</v>
      </c>
      <c r="K11" s="69">
        <f t="shared" si="79"/>
        <v>33188.881830730046</v>
      </c>
      <c r="L11" s="69">
        <f t="shared" si="79"/>
        <v>33192.133552045445</v>
      </c>
      <c r="M11" s="69">
        <f t="shared" si="79"/>
        <v>33195.385591952225</v>
      </c>
      <c r="N11" s="69">
        <f t="shared" si="79"/>
        <v>33198.637950481592</v>
      </c>
      <c r="O11" s="69">
        <f t="shared" si="79"/>
        <v>33201.890627664769</v>
      </c>
      <c r="P11" s="69">
        <f t="shared" si="79"/>
        <v>33205.143623532967</v>
      </c>
      <c r="Q11" s="69">
        <f t="shared" si="79"/>
        <v>33208.396938117417</v>
      </c>
      <c r="R11" s="69">
        <f t="shared" si="79"/>
        <v>33211.650571449347</v>
      </c>
      <c r="S11" s="69">
        <f t="shared" si="79"/>
        <v>33214.904523559984</v>
      </c>
      <c r="T11" s="69">
        <f t="shared" si="79"/>
        <v>33218.158794480565</v>
      </c>
      <c r="U11" s="69">
        <f t="shared" si="79"/>
        <v>33221.413384242318</v>
      </c>
      <c r="V11" s="69">
        <f t="shared" si="79"/>
        <v>33224.668292876486</v>
      </c>
      <c r="W11" s="69">
        <f t="shared" si="79"/>
        <v>33227.923520414311</v>
      </c>
      <c r="X11" s="69">
        <f t="shared" si="79"/>
        <v>33231.179066887038</v>
      </c>
      <c r="Y11" s="69">
        <f t="shared" si="79"/>
        <v>33234.434932325916</v>
      </c>
      <c r="Z11" s="69">
        <f t="shared" si="79"/>
        <v>33237.691116762195</v>
      </c>
      <c r="AA11" s="69">
        <f t="shared" si="79"/>
        <v>33240.947620227133</v>
      </c>
      <c r="AB11" s="69">
        <f t="shared" si="79"/>
        <v>33244.20444275198</v>
      </c>
      <c r="AC11" s="69">
        <f t="shared" si="79"/>
        <v>33247.461584368</v>
      </c>
      <c r="AD11" s="69">
        <f t="shared" si="79"/>
        <v>33250.71904510646</v>
      </c>
      <c r="AE11" s="69">
        <f t="shared" si="79"/>
        <v>33253.976824998623</v>
      </c>
      <c r="AF11" s="69">
        <f t="shared" si="79"/>
        <v>33257.234924075754</v>
      </c>
      <c r="AG11" s="69">
        <f t="shared" si="79"/>
        <v>33260.493342369133</v>
      </c>
      <c r="AH11" s="69">
        <f t="shared" si="79"/>
        <v>33263.752079910031</v>
      </c>
      <c r="AI11" s="69">
        <f t="shared" si="79"/>
        <v>33267.011136729729</v>
      </c>
      <c r="AJ11" s="69">
        <f t="shared" si="79"/>
        <v>33270.270512859504</v>
      </c>
      <c r="AK11" s="69">
        <f t="shared" si="79"/>
        <v>33273.530208330645</v>
      </c>
      <c r="AL11" s="69">
        <f t="shared" si="79"/>
        <v>33276.790223174437</v>
      </c>
      <c r="AM11" s="69">
        <f t="shared" si="79"/>
        <v>33280.050557422175</v>
      </c>
      <c r="AN11" s="69">
        <f t="shared" ref="AN11:BE11" si="80">AM11*(1+$E$11)</f>
        <v>33283.311211105152</v>
      </c>
      <c r="AO11" s="69">
        <f t="shared" si="80"/>
        <v>33286.572184254663</v>
      </c>
      <c r="AP11" s="69">
        <f t="shared" si="80"/>
        <v>33289.833476902008</v>
      </c>
      <c r="AQ11" s="69">
        <f t="shared" si="80"/>
        <v>33293.095089078495</v>
      </c>
      <c r="AR11" s="69">
        <f t="shared" si="80"/>
        <v>33296.357020815427</v>
      </c>
      <c r="AS11" s="69">
        <f t="shared" si="80"/>
        <v>33299.619272144111</v>
      </c>
      <c r="AT11" s="69">
        <f t="shared" si="80"/>
        <v>33302.881843095864</v>
      </c>
      <c r="AU11" s="69">
        <f t="shared" si="80"/>
        <v>33306.144733701993</v>
      </c>
      <c r="AV11" s="69">
        <f t="shared" si="80"/>
        <v>33309.407943993821</v>
      </c>
      <c r="AW11" s="69">
        <f t="shared" si="80"/>
        <v>33312.671474002673</v>
      </c>
      <c r="AX11" s="69">
        <f t="shared" si="80"/>
        <v>33315.93532375987</v>
      </c>
      <c r="AY11" s="69">
        <f t="shared" si="80"/>
        <v>33319.199493296743</v>
      </c>
      <c r="AZ11" s="69">
        <f t="shared" si="80"/>
        <v>33322.463982644622</v>
      </c>
      <c r="BA11" s="69">
        <f t="shared" si="80"/>
        <v>33325.728791834845</v>
      </c>
      <c r="BB11" s="69">
        <f t="shared" si="80"/>
        <v>33328.993920898742</v>
      </c>
      <c r="BC11" s="69">
        <f t="shared" si="80"/>
        <v>33332.25936986765</v>
      </c>
      <c r="BD11" s="69">
        <f t="shared" si="80"/>
        <v>33335.525138772922</v>
      </c>
      <c r="BE11" s="69">
        <f t="shared" si="80"/>
        <v>33338.791227645896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46379.341412100643</v>
      </c>
      <c r="DG11" s="108">
        <f t="shared" si="20"/>
        <v>46383.885484836603</v>
      </c>
      <c r="DH11" s="108">
        <f t="shared" si="21"/>
        <v>46388.430002783651</v>
      </c>
      <c r="DI11" s="108">
        <f t="shared" si="22"/>
        <v>46392.974965985413</v>
      </c>
      <c r="DJ11" s="108">
        <f t="shared" si="23"/>
        <v>50340.114521301322</v>
      </c>
      <c r="DK11" s="108">
        <f t="shared" si="24"/>
        <v>50345.046655630031</v>
      </c>
      <c r="DL11" s="108">
        <f t="shared" si="25"/>
        <v>50349.979273190627</v>
      </c>
      <c r="DM11" s="108">
        <f t="shared" si="26"/>
        <v>50354.912374030479</v>
      </c>
      <c r="DN11" s="108">
        <f t="shared" si="27"/>
        <v>43257.54648942699</v>
      </c>
      <c r="DO11" s="108">
        <f t="shared" si="28"/>
        <v>43261.784700484815</v>
      </c>
      <c r="DP11" s="108">
        <f t="shared" si="29"/>
        <v>43266.023326786541</v>
      </c>
      <c r="DQ11" s="108">
        <f t="shared" si="30"/>
        <v>43270.262368372874</v>
      </c>
      <c r="DR11" s="108">
        <f t="shared" si="31"/>
        <v>43274.501825284489</v>
      </c>
      <c r="DS11" s="108">
        <f t="shared" si="32"/>
        <v>44565.786503487849</v>
      </c>
      <c r="DT11" s="108">
        <f t="shared" si="33"/>
        <v>44570.152890962127</v>
      </c>
      <c r="DU11" s="108">
        <f t="shared" si="34"/>
        <v>44574.519706238563</v>
      </c>
      <c r="DV11" s="108">
        <f t="shared" si="35"/>
        <v>44578.886949359068</v>
      </c>
      <c r="DW11" s="108">
        <f t="shared" si="36"/>
        <v>46817.132036522067</v>
      </c>
      <c r="DX11" s="108">
        <f t="shared" si="37"/>
        <v>46821.719002330239</v>
      </c>
      <c r="DY11" s="108">
        <f t="shared" si="38"/>
        <v>46826.306417551998</v>
      </c>
      <c r="DZ11" s="108">
        <f t="shared" si="39"/>
        <v>46830.894282231377</v>
      </c>
      <c r="EA11" s="108">
        <f t="shared" si="40"/>
        <v>51909.07222564549</v>
      </c>
      <c r="EB11" s="108">
        <f t="shared" si="41"/>
        <v>51914.158080525442</v>
      </c>
      <c r="EC11" s="108">
        <f t="shared" si="42"/>
        <v>51919.244433698244</v>
      </c>
      <c r="ED11" s="108">
        <f t="shared" si="43"/>
        <v>51924.331285212727</v>
      </c>
      <c r="EE11" s="108">
        <f t="shared" si="44"/>
        <v>51929.41863511772</v>
      </c>
      <c r="EF11" s="108">
        <f t="shared" si="45"/>
        <v>51765.567317233486</v>
      </c>
      <c r="EG11" s="108">
        <f t="shared" si="46"/>
        <v>51770.63911204441</v>
      </c>
      <c r="EH11" s="108">
        <f t="shared" si="47"/>
        <v>51775.711403770634</v>
      </c>
      <c r="EI11" s="108">
        <f t="shared" si="48"/>
        <v>51780.784192460851</v>
      </c>
      <c r="EJ11" s="108">
        <f t="shared" si="49"/>
        <v>55129.501912402542</v>
      </c>
      <c r="EK11" s="108">
        <f t="shared" si="50"/>
        <v>55134.903292822361</v>
      </c>
      <c r="EL11" s="108">
        <f t="shared" si="51"/>
        <v>55140.305202449032</v>
      </c>
      <c r="EM11" s="108">
        <f t="shared" si="52"/>
        <v>55145.707641334404</v>
      </c>
      <c r="EN11" s="108">
        <f t="shared" si="53"/>
        <v>62265.674673758782</v>
      </c>
      <c r="EO11" s="108">
        <f t="shared" si="54"/>
        <v>62271.775229438455</v>
      </c>
      <c r="EP11" s="108">
        <f t="shared" si="55"/>
        <v>62277.876382827541</v>
      </c>
      <c r="EQ11" s="108">
        <f t="shared" si="56"/>
        <v>62283.978133984601</v>
      </c>
      <c r="ER11" s="108">
        <f t="shared" si="57"/>
        <v>62290.080482968195</v>
      </c>
      <c r="ES11" s="108">
        <f t="shared" si="58"/>
        <v>57102.754979136029</v>
      </c>
      <c r="ET11" s="108">
        <f t="shared" si="59"/>
        <v>57108.349691440017</v>
      </c>
      <c r="EU11" s="108">
        <f t="shared" si="60"/>
        <v>57113.944951892779</v>
      </c>
      <c r="EV11" s="108">
        <f t="shared" si="61"/>
        <v>57119.540760548029</v>
      </c>
      <c r="EW11" s="108">
        <f t="shared" si="62"/>
        <v>51783.602445900637</v>
      </c>
      <c r="EX11" s="108">
        <f t="shared" si="63"/>
        <v>51788.676007725357</v>
      </c>
      <c r="EY11" s="108">
        <f t="shared" si="64"/>
        <v>51793.750066638502</v>
      </c>
      <c r="EZ11" s="108">
        <f t="shared" si="65"/>
        <v>51798.824622688786</v>
      </c>
      <c r="FA11" s="108">
        <f t="shared" si="66"/>
        <v>42178.744255609396</v>
      </c>
      <c r="FB11" s="108">
        <f t="shared" si="67"/>
        <v>42182.876769698072</v>
      </c>
      <c r="FC11" s="108">
        <f t="shared" si="68"/>
        <v>42187.009688674865</v>
      </c>
      <c r="FD11" s="108">
        <f t="shared" si="69"/>
        <v>42191.143012579465</v>
      </c>
      <c r="FE11" s="108">
        <f t="shared" si="70"/>
        <v>42195.276741451526</v>
      </c>
    </row>
    <row r="12" spans="1:161" ht="15.75" x14ac:dyDescent="0.25">
      <c r="A12" s="47" t="s">
        <v>188</v>
      </c>
      <c r="B12" s="12">
        <f>'Urb proj of all 25 ARs '!Y12</f>
        <v>78215.417671241739</v>
      </c>
      <c r="C12" s="12">
        <f>'Urb proj of all 25 ARs '!Z12</f>
        <v>78614.903947526574</v>
      </c>
      <c r="D12" s="100">
        <f t="shared" si="10"/>
        <v>5.1075131755221499E-3</v>
      </c>
      <c r="E12" s="101">
        <f t="shared" si="11"/>
        <v>9.7976223844664645E-5</v>
      </c>
      <c r="F12" s="69">
        <f t="shared" si="12"/>
        <v>78223.080922511595</v>
      </c>
      <c r="G12" s="69">
        <f t="shared" si="16"/>
        <v>78230.744924597879</v>
      </c>
      <c r="H12" s="69">
        <f t="shared" ref="H12:AM12" si="81">G12*(1+$E$12)</f>
        <v>78238.409677574149</v>
      </c>
      <c r="I12" s="69">
        <f t="shared" si="81"/>
        <v>78246.075181513967</v>
      </c>
      <c r="J12" s="69">
        <f t="shared" si="81"/>
        <v>78253.74143649092</v>
      </c>
      <c r="K12" s="69">
        <f t="shared" si="81"/>
        <v>78261.408442578584</v>
      </c>
      <c r="L12" s="69">
        <f t="shared" si="81"/>
        <v>78269.076199850548</v>
      </c>
      <c r="M12" s="69">
        <f t="shared" si="81"/>
        <v>78276.744708380415</v>
      </c>
      <c r="N12" s="69">
        <f t="shared" si="81"/>
        <v>78284.413968241788</v>
      </c>
      <c r="O12" s="69">
        <f t="shared" si="81"/>
        <v>78292.083979508287</v>
      </c>
      <c r="P12" s="69">
        <f t="shared" si="81"/>
        <v>78299.754742253528</v>
      </c>
      <c r="Q12" s="69">
        <f t="shared" si="81"/>
        <v>78307.426256551131</v>
      </c>
      <c r="R12" s="69">
        <f t="shared" si="81"/>
        <v>78315.098522474742</v>
      </c>
      <c r="S12" s="69">
        <f t="shared" si="81"/>
        <v>78322.771540097994</v>
      </c>
      <c r="T12" s="69">
        <f t="shared" si="81"/>
        <v>78330.445309494535</v>
      </c>
      <c r="U12" s="69">
        <f t="shared" si="81"/>
        <v>78338.119830738025</v>
      </c>
      <c r="V12" s="69">
        <f t="shared" si="81"/>
        <v>78345.795103902128</v>
      </c>
      <c r="W12" s="69">
        <f t="shared" si="81"/>
        <v>78353.471129060519</v>
      </c>
      <c r="X12" s="69">
        <f t="shared" si="81"/>
        <v>78361.14790628686</v>
      </c>
      <c r="Y12" s="69">
        <f t="shared" si="81"/>
        <v>78368.825435654857</v>
      </c>
      <c r="Z12" s="69">
        <f t="shared" si="81"/>
        <v>78376.503717238185</v>
      </c>
      <c r="AA12" s="69">
        <f t="shared" si="81"/>
        <v>78384.182751110551</v>
      </c>
      <c r="AB12" s="69">
        <f t="shared" si="81"/>
        <v>78391.86253734566</v>
      </c>
      <c r="AC12" s="69">
        <f t="shared" si="81"/>
        <v>78399.543076017217</v>
      </c>
      <c r="AD12" s="69">
        <f t="shared" si="81"/>
        <v>78407.224367198956</v>
      </c>
      <c r="AE12" s="69">
        <f t="shared" si="81"/>
        <v>78414.906410964599</v>
      </c>
      <c r="AF12" s="69">
        <f t="shared" si="81"/>
        <v>78422.589207387879</v>
      </c>
      <c r="AG12" s="69">
        <f t="shared" si="81"/>
        <v>78430.272756542545</v>
      </c>
      <c r="AH12" s="69">
        <f t="shared" si="81"/>
        <v>78437.957058502332</v>
      </c>
      <c r="AI12" s="69">
        <f t="shared" si="81"/>
        <v>78445.642113341019</v>
      </c>
      <c r="AJ12" s="69">
        <f t="shared" si="81"/>
        <v>78453.327921132353</v>
      </c>
      <c r="AK12" s="69">
        <f t="shared" si="81"/>
        <v>78461.014481950115</v>
      </c>
      <c r="AL12" s="69">
        <f t="shared" si="81"/>
        <v>78468.701795868081</v>
      </c>
      <c r="AM12" s="69">
        <f t="shared" si="81"/>
        <v>78476.38986296003</v>
      </c>
      <c r="AN12" s="69">
        <f t="shared" ref="AN12:BE12" si="82">AM12*(1+$E$12)</f>
        <v>78484.078683299769</v>
      </c>
      <c r="AO12" s="69">
        <f t="shared" si="82"/>
        <v>78491.768256961092</v>
      </c>
      <c r="AP12" s="69">
        <f t="shared" si="82"/>
        <v>78499.458584017804</v>
      </c>
      <c r="AQ12" s="69">
        <f t="shared" si="82"/>
        <v>78507.149664543715</v>
      </c>
      <c r="AR12" s="69">
        <f t="shared" si="82"/>
        <v>78514.841498612659</v>
      </c>
      <c r="AS12" s="69">
        <f t="shared" si="82"/>
        <v>78522.534086298459</v>
      </c>
      <c r="AT12" s="69">
        <f t="shared" si="82"/>
        <v>78530.227427674952</v>
      </c>
      <c r="AU12" s="69">
        <f t="shared" si="82"/>
        <v>78537.921522815974</v>
      </c>
      <c r="AV12" s="69">
        <f t="shared" si="82"/>
        <v>78545.61637179539</v>
      </c>
      <c r="AW12" s="69">
        <f t="shared" si="82"/>
        <v>78553.311974687051</v>
      </c>
      <c r="AX12" s="69">
        <f t="shared" si="82"/>
        <v>78561.008331564823</v>
      </c>
      <c r="AY12" s="69">
        <f t="shared" si="82"/>
        <v>78568.705442502585</v>
      </c>
      <c r="AZ12" s="69">
        <f t="shared" si="82"/>
        <v>78576.403307574205</v>
      </c>
      <c r="BA12" s="69">
        <f t="shared" si="82"/>
        <v>78584.101926853575</v>
      </c>
      <c r="BB12" s="69">
        <f t="shared" si="82"/>
        <v>78591.801300414591</v>
      </c>
      <c r="BC12" s="69">
        <f t="shared" si="82"/>
        <v>78599.501428331161</v>
      </c>
      <c r="BD12" s="69">
        <f t="shared" si="82"/>
        <v>78607.202310677181</v>
      </c>
      <c r="BE12" s="69">
        <f t="shared" si="82"/>
        <v>78614.903947526574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66832.84275643187</v>
      </c>
      <c r="DG12" s="108">
        <f t="shared" si="20"/>
        <v>66839.39078599395</v>
      </c>
      <c r="DH12" s="108">
        <f t="shared" si="21"/>
        <v>66845.939457107233</v>
      </c>
      <c r="DI12" s="108">
        <f t="shared" si="22"/>
        <v>66852.488769834599</v>
      </c>
      <c r="DJ12" s="108">
        <f t="shared" si="23"/>
        <v>71245.349657608996</v>
      </c>
      <c r="DK12" s="108">
        <f t="shared" si="24"/>
        <v>71252.330007934943</v>
      </c>
      <c r="DL12" s="108">
        <f t="shared" si="25"/>
        <v>71259.311042169255</v>
      </c>
      <c r="DM12" s="108">
        <f t="shared" si="26"/>
        <v>71266.292760378929</v>
      </c>
      <c r="DN12" s="108">
        <f t="shared" si="27"/>
        <v>63759.716875441045</v>
      </c>
      <c r="DO12" s="108">
        <f t="shared" si="28"/>
        <v>63765.963811733905</v>
      </c>
      <c r="DP12" s="108">
        <f t="shared" si="29"/>
        <v>63772.211360077992</v>
      </c>
      <c r="DQ12" s="108">
        <f t="shared" si="30"/>
        <v>63778.459520533273</v>
      </c>
      <c r="DR12" s="108">
        <f t="shared" si="31"/>
        <v>63784.708293159725</v>
      </c>
      <c r="DS12" s="108">
        <f t="shared" si="32"/>
        <v>65348.191625741092</v>
      </c>
      <c r="DT12" s="108">
        <f t="shared" si="33"/>
        <v>65354.594194791651</v>
      </c>
      <c r="DU12" s="108">
        <f t="shared" si="34"/>
        <v>65360.997391141755</v>
      </c>
      <c r="DV12" s="108">
        <f t="shared" si="35"/>
        <v>65367.401214852856</v>
      </c>
      <c r="DW12" s="108">
        <f t="shared" si="36"/>
        <v>64891.682119989076</v>
      </c>
      <c r="DX12" s="108">
        <f t="shared" si="37"/>
        <v>64898.039961962117</v>
      </c>
      <c r="DY12" s="108">
        <f t="shared" si="38"/>
        <v>64904.398426852516</v>
      </c>
      <c r="DZ12" s="108">
        <f t="shared" si="39"/>
        <v>64910.757514721292</v>
      </c>
      <c r="EA12" s="108">
        <f t="shared" si="40"/>
        <v>66403.982547105465</v>
      </c>
      <c r="EB12" s="108">
        <f t="shared" si="41"/>
        <v>66410.48855856368</v>
      </c>
      <c r="EC12" s="108">
        <f t="shared" si="42"/>
        <v>66416.995207456319</v>
      </c>
      <c r="ED12" s="108">
        <f t="shared" si="43"/>
        <v>66423.502493845866</v>
      </c>
      <c r="EE12" s="108">
        <f t="shared" si="44"/>
        <v>66430.010417794751</v>
      </c>
      <c r="EF12" s="108">
        <f t="shared" si="45"/>
        <v>63502.846461206937</v>
      </c>
      <c r="EG12" s="108">
        <f t="shared" si="46"/>
        <v>63509.068230306599</v>
      </c>
      <c r="EH12" s="108">
        <f t="shared" si="47"/>
        <v>63515.290608991694</v>
      </c>
      <c r="EI12" s="108">
        <f t="shared" si="48"/>
        <v>63521.513597321966</v>
      </c>
      <c r="EJ12" s="108">
        <f t="shared" si="49"/>
        <v>63648.579102030344</v>
      </c>
      <c r="EK12" s="108">
        <f t="shared" si="50"/>
        <v>63654.815149463844</v>
      </c>
      <c r="EL12" s="108">
        <f t="shared" si="51"/>
        <v>63661.051807881719</v>
      </c>
      <c r="EM12" s="108">
        <f t="shared" si="52"/>
        <v>63667.289077343834</v>
      </c>
      <c r="EN12" s="108">
        <f t="shared" si="53"/>
        <v>68466.502233824562</v>
      </c>
      <c r="EO12" s="108">
        <f t="shared" si="54"/>
        <v>68473.210323173291</v>
      </c>
      <c r="EP12" s="108">
        <f t="shared" si="55"/>
        <v>68479.919069755284</v>
      </c>
      <c r="EQ12" s="108">
        <f t="shared" si="56"/>
        <v>68486.628473634919</v>
      </c>
      <c r="ER12" s="108">
        <f t="shared" si="57"/>
        <v>68493.338534876617</v>
      </c>
      <c r="ES12" s="108">
        <f t="shared" si="58"/>
        <v>69081.761439493042</v>
      </c>
      <c r="ET12" s="108">
        <f t="shared" si="59"/>
        <v>69088.529809615429</v>
      </c>
      <c r="EU12" s="108">
        <f t="shared" si="60"/>
        <v>69095.29884287715</v>
      </c>
      <c r="EV12" s="108">
        <f t="shared" si="61"/>
        <v>69102.068539343192</v>
      </c>
      <c r="EW12" s="108">
        <f t="shared" si="62"/>
        <v>68452.31179028684</v>
      </c>
      <c r="EX12" s="108">
        <f t="shared" si="63"/>
        <v>68459.018489309485</v>
      </c>
      <c r="EY12" s="108">
        <f t="shared" si="64"/>
        <v>68465.725845429188</v>
      </c>
      <c r="EZ12" s="108">
        <f t="shared" si="65"/>
        <v>68472.433858710312</v>
      </c>
      <c r="FA12" s="108">
        <f t="shared" si="66"/>
        <v>63666.780301842547</v>
      </c>
      <c r="FB12" s="108">
        <f t="shared" si="67"/>
        <v>63673.018132560865</v>
      </c>
      <c r="FC12" s="108">
        <f t="shared" si="68"/>
        <v>63679.256574438296</v>
      </c>
      <c r="FD12" s="108">
        <f t="shared" si="69"/>
        <v>63685.495627534692</v>
      </c>
      <c r="FE12" s="108">
        <f t="shared" si="70"/>
        <v>63691.73529190995</v>
      </c>
    </row>
    <row r="13" spans="1:161" ht="15.75" x14ac:dyDescent="0.25">
      <c r="A13" s="47" t="s">
        <v>177</v>
      </c>
      <c r="B13" s="12">
        <f>'Urb proj of all 25 ARs '!Y13</f>
        <v>158596.19773983123</v>
      </c>
      <c r="C13" s="12">
        <f>'Urb proj of all 25 ARs '!Z13</f>
        <v>159406.22990937516</v>
      </c>
      <c r="D13" s="100">
        <f t="shared" si="10"/>
        <v>5.1075131755223399E-3</v>
      </c>
      <c r="E13" s="101">
        <f t="shared" si="11"/>
        <v>9.7976223844664645E-5</v>
      </c>
      <c r="F13" s="69">
        <f t="shared" si="12"/>
        <v>158611.73639640189</v>
      </c>
      <c r="G13" s="69">
        <f t="shared" si="16"/>
        <v>158627.27657539144</v>
      </c>
      <c r="H13" s="69">
        <f t="shared" ref="H13:AM13" si="83">G13*(1+$E$13)</f>
        <v>158642.81827694905</v>
      </c>
      <c r="I13" s="69">
        <f t="shared" si="83"/>
        <v>158658.3615012239</v>
      </c>
      <c r="J13" s="69">
        <f t="shared" si="83"/>
        <v>158673.90624836518</v>
      </c>
      <c r="K13" s="69">
        <f t="shared" si="83"/>
        <v>158689.45251852207</v>
      </c>
      <c r="L13" s="69">
        <f t="shared" si="83"/>
        <v>158705.00031184382</v>
      </c>
      <c r="M13" s="69">
        <f t="shared" si="83"/>
        <v>158720.54962847964</v>
      </c>
      <c r="N13" s="69">
        <f t="shared" si="83"/>
        <v>158736.10046857878</v>
      </c>
      <c r="O13" s="69">
        <f t="shared" si="83"/>
        <v>158751.65283229051</v>
      </c>
      <c r="P13" s="69">
        <f t="shared" si="83"/>
        <v>158767.2067197641</v>
      </c>
      <c r="Q13" s="69">
        <f t="shared" si="83"/>
        <v>158782.76213114886</v>
      </c>
      <c r="R13" s="69">
        <f t="shared" si="83"/>
        <v>158798.31906659409</v>
      </c>
      <c r="S13" s="69">
        <f t="shared" si="83"/>
        <v>158813.87752624913</v>
      </c>
      <c r="T13" s="69">
        <f t="shared" si="83"/>
        <v>158829.43751026326</v>
      </c>
      <c r="U13" s="69">
        <f t="shared" si="83"/>
        <v>158844.99901878589</v>
      </c>
      <c r="V13" s="69">
        <f t="shared" si="83"/>
        <v>158860.56205196635</v>
      </c>
      <c r="W13" s="69">
        <f t="shared" si="83"/>
        <v>158876.12660995405</v>
      </c>
      <c r="X13" s="69">
        <f t="shared" si="83"/>
        <v>158891.69269289836</v>
      </c>
      <c r="Y13" s="69">
        <f t="shared" si="83"/>
        <v>158907.26030094869</v>
      </c>
      <c r="Z13" s="69">
        <f t="shared" si="83"/>
        <v>158922.82943425447</v>
      </c>
      <c r="AA13" s="69">
        <f t="shared" si="83"/>
        <v>158938.40009296514</v>
      </c>
      <c r="AB13" s="69">
        <f t="shared" si="83"/>
        <v>158953.97227723015</v>
      </c>
      <c r="AC13" s="69">
        <f t="shared" si="83"/>
        <v>158969.54598719897</v>
      </c>
      <c r="AD13" s="69">
        <f t="shared" si="83"/>
        <v>158985.12122302109</v>
      </c>
      <c r="AE13" s="69">
        <f t="shared" si="83"/>
        <v>159000.69798484602</v>
      </c>
      <c r="AF13" s="69">
        <f t="shared" si="83"/>
        <v>159016.27627282325</v>
      </c>
      <c r="AG13" s="69">
        <f t="shared" si="83"/>
        <v>159031.85608710229</v>
      </c>
      <c r="AH13" s="69">
        <f t="shared" si="83"/>
        <v>159047.43742783272</v>
      </c>
      <c r="AI13" s="69">
        <f t="shared" si="83"/>
        <v>159063.02029516405</v>
      </c>
      <c r="AJ13" s="69">
        <f t="shared" si="83"/>
        <v>159078.6046892459</v>
      </c>
      <c r="AK13" s="69">
        <f t="shared" si="83"/>
        <v>159094.19061022782</v>
      </c>
      <c r="AL13" s="69">
        <f t="shared" si="83"/>
        <v>159109.77805825943</v>
      </c>
      <c r="AM13" s="69">
        <f t="shared" si="83"/>
        <v>159125.36703349033</v>
      </c>
      <c r="AN13" s="69">
        <f t="shared" ref="AN13:BE13" si="84">AM13*(1+$E$13)</f>
        <v>159140.95753607017</v>
      </c>
      <c r="AO13" s="69">
        <f t="shared" si="84"/>
        <v>159156.54956614858</v>
      </c>
      <c r="AP13" s="69">
        <f t="shared" si="84"/>
        <v>159172.14312387523</v>
      </c>
      <c r="AQ13" s="69">
        <f t="shared" si="84"/>
        <v>159187.73820939977</v>
      </c>
      <c r="AR13" s="69">
        <f t="shared" si="84"/>
        <v>159203.3348228719</v>
      </c>
      <c r="AS13" s="69">
        <f t="shared" si="84"/>
        <v>159218.93296444131</v>
      </c>
      <c r="AT13" s="69">
        <f t="shared" si="84"/>
        <v>159234.53263425775</v>
      </c>
      <c r="AU13" s="69">
        <f t="shared" si="84"/>
        <v>159250.13383247092</v>
      </c>
      <c r="AV13" s="69">
        <f t="shared" si="84"/>
        <v>159265.73655923057</v>
      </c>
      <c r="AW13" s="69">
        <f t="shared" si="84"/>
        <v>159281.3408146865</v>
      </c>
      <c r="AX13" s="69">
        <f t="shared" si="84"/>
        <v>159296.94659898843</v>
      </c>
      <c r="AY13" s="69">
        <f t="shared" si="84"/>
        <v>159312.55391228618</v>
      </c>
      <c r="AZ13" s="69">
        <f t="shared" si="84"/>
        <v>159328.16275472956</v>
      </c>
      <c r="BA13" s="69">
        <f t="shared" si="84"/>
        <v>159343.77312646838</v>
      </c>
      <c r="BB13" s="69">
        <f t="shared" si="84"/>
        <v>159359.38502765246</v>
      </c>
      <c r="BC13" s="69">
        <f t="shared" si="84"/>
        <v>159374.99845843168</v>
      </c>
      <c r="BD13" s="69">
        <f t="shared" si="84"/>
        <v>159390.61341895588</v>
      </c>
      <c r="BE13" s="69">
        <f t="shared" si="84"/>
        <v>159406.22990937496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170726.94003599274</v>
      </c>
      <c r="DG13" s="108">
        <f t="shared" si="20"/>
        <v>170743.66721688601</v>
      </c>
      <c r="DH13" s="108">
        <f t="shared" si="21"/>
        <v>170760.39603664531</v>
      </c>
      <c r="DI13" s="108">
        <f t="shared" si="22"/>
        <v>170777.12649543121</v>
      </c>
      <c r="DJ13" s="108">
        <f t="shared" si="23"/>
        <v>185458.12294825565</v>
      </c>
      <c r="DK13" s="108">
        <f t="shared" si="24"/>
        <v>185476.29343482346</v>
      </c>
      <c r="DL13" s="108">
        <f t="shared" si="25"/>
        <v>185494.46570166689</v>
      </c>
      <c r="DM13" s="108">
        <f t="shared" si="26"/>
        <v>185512.63974896044</v>
      </c>
      <c r="DN13" s="108">
        <f t="shared" si="27"/>
        <v>165109.57730394113</v>
      </c>
      <c r="DO13" s="108">
        <f t="shared" si="28"/>
        <v>165125.75411684593</v>
      </c>
      <c r="DP13" s="108">
        <f t="shared" si="29"/>
        <v>165141.93251469379</v>
      </c>
      <c r="DQ13" s="108">
        <f t="shared" si="30"/>
        <v>165158.11249763999</v>
      </c>
      <c r="DR13" s="108">
        <f t="shared" si="31"/>
        <v>165174.29406583981</v>
      </c>
      <c r="DS13" s="108">
        <f t="shared" si="32"/>
        <v>170005.05671676833</v>
      </c>
      <c r="DT13" s="108">
        <f t="shared" si="33"/>
        <v>170021.71317025993</v>
      </c>
      <c r="DU13" s="108">
        <f t="shared" si="34"/>
        <v>170038.37125568796</v>
      </c>
      <c r="DV13" s="108">
        <f t="shared" si="35"/>
        <v>170055.03097321227</v>
      </c>
      <c r="DW13" s="108">
        <f t="shared" si="36"/>
        <v>167006.4228088212</v>
      </c>
      <c r="DX13" s="108">
        <f t="shared" si="37"/>
        <v>167022.78546748581</v>
      </c>
      <c r="DY13" s="108">
        <f t="shared" si="38"/>
        <v>167039.14972930192</v>
      </c>
      <c r="DZ13" s="108">
        <f t="shared" si="39"/>
        <v>167055.5155944266</v>
      </c>
      <c r="EA13" s="108">
        <f t="shared" si="40"/>
        <v>172457.27652011209</v>
      </c>
      <c r="EB13" s="108">
        <f t="shared" si="41"/>
        <v>172474.17323284005</v>
      </c>
      <c r="EC13" s="108">
        <f t="shared" si="42"/>
        <v>172491.07160104412</v>
      </c>
      <c r="ED13" s="108">
        <f t="shared" si="43"/>
        <v>172507.9716248865</v>
      </c>
      <c r="EE13" s="108">
        <f t="shared" si="44"/>
        <v>172524.87330452944</v>
      </c>
      <c r="EF13" s="108">
        <f t="shared" si="45"/>
        <v>175745.74575889125</v>
      </c>
      <c r="EG13" s="108">
        <f t="shared" si="46"/>
        <v>175762.96466341746</v>
      </c>
      <c r="EH13" s="108">
        <f t="shared" si="47"/>
        <v>175780.18525498692</v>
      </c>
      <c r="EI13" s="108">
        <f t="shared" si="48"/>
        <v>175797.4075337649</v>
      </c>
      <c r="EJ13" s="108">
        <f t="shared" si="49"/>
        <v>176647.30066294986</v>
      </c>
      <c r="EK13" s="108">
        <f t="shared" si="50"/>
        <v>176664.60789842115</v>
      </c>
      <c r="EL13" s="108">
        <f t="shared" si="51"/>
        <v>176681.91682959005</v>
      </c>
      <c r="EM13" s="108">
        <f t="shared" si="52"/>
        <v>176699.22745662264</v>
      </c>
      <c r="EN13" s="108">
        <f t="shared" si="53"/>
        <v>190029.94205760112</v>
      </c>
      <c r="EO13" s="108">
        <f t="shared" si="54"/>
        <v>190048.56047374135</v>
      </c>
      <c r="EP13" s="108">
        <f t="shared" si="55"/>
        <v>190067.1807140437</v>
      </c>
      <c r="EQ13" s="108">
        <f t="shared" si="56"/>
        <v>190085.80277868686</v>
      </c>
      <c r="ER13" s="108">
        <f t="shared" si="57"/>
        <v>190104.42666784959</v>
      </c>
      <c r="ES13" s="108">
        <f t="shared" si="58"/>
        <v>183586.66571875304</v>
      </c>
      <c r="ET13" s="108">
        <f t="shared" si="59"/>
        <v>183604.6528470084</v>
      </c>
      <c r="EU13" s="108">
        <f t="shared" si="60"/>
        <v>183622.64173757465</v>
      </c>
      <c r="EV13" s="108">
        <f t="shared" si="61"/>
        <v>183640.63239062449</v>
      </c>
      <c r="EW13" s="108">
        <f t="shared" si="62"/>
        <v>182330.3850306255</v>
      </c>
      <c r="EX13" s="108">
        <f t="shared" si="63"/>
        <v>182348.24907324294</v>
      </c>
      <c r="EY13" s="108">
        <f t="shared" si="64"/>
        <v>182366.11486611183</v>
      </c>
      <c r="EZ13" s="108">
        <f t="shared" si="65"/>
        <v>182383.98240940363</v>
      </c>
      <c r="FA13" s="108">
        <f t="shared" si="66"/>
        <v>166346.32291492893</v>
      </c>
      <c r="FB13" s="108">
        <f t="shared" si="67"/>
        <v>166362.62089949858</v>
      </c>
      <c r="FC13" s="108">
        <f t="shared" si="68"/>
        <v>166378.92048088321</v>
      </c>
      <c r="FD13" s="108">
        <f t="shared" si="69"/>
        <v>166395.22165923927</v>
      </c>
      <c r="FE13" s="108">
        <f t="shared" si="70"/>
        <v>166411.52443472325</v>
      </c>
    </row>
    <row r="14" spans="1:161" ht="15.75" x14ac:dyDescent="0.25">
      <c r="A14" s="47" t="s">
        <v>194</v>
      </c>
      <c r="B14" s="12">
        <f>'Urb proj of all 25 ARs '!Y14</f>
        <v>45270.711525092447</v>
      </c>
      <c r="C14" s="12">
        <f>'Urb proj of all 25 ARs '!Z14</f>
        <v>45501.932280672125</v>
      </c>
      <c r="D14" s="100">
        <f t="shared" si="10"/>
        <v>5.1075131755222722E-3</v>
      </c>
      <c r="E14" s="101">
        <f t="shared" si="11"/>
        <v>9.7976223844664645E-5</v>
      </c>
      <c r="F14" s="69">
        <f t="shared" si="12"/>
        <v>45275.146978458433</v>
      </c>
      <c r="G14" s="69">
        <f t="shared" si="16"/>
        <v>45279.582866393393</v>
      </c>
      <c r="H14" s="69">
        <f t="shared" ref="H14:AM14" si="85">G14*(1+$E$14)</f>
        <v>45284.019188939907</v>
      </c>
      <c r="I14" s="69">
        <f t="shared" si="85"/>
        <v>45288.455946140552</v>
      </c>
      <c r="J14" s="69">
        <f t="shared" si="85"/>
        <v>45292.893138037907</v>
      </c>
      <c r="K14" s="69">
        <f t="shared" si="85"/>
        <v>45297.330764674574</v>
      </c>
      <c r="L14" s="69">
        <f t="shared" si="85"/>
        <v>45301.768826093139</v>
      </c>
      <c r="M14" s="69">
        <f t="shared" si="85"/>
        <v>45306.207322336202</v>
      </c>
      <c r="N14" s="69">
        <f t="shared" si="85"/>
        <v>45310.646253446372</v>
      </c>
      <c r="O14" s="69">
        <f t="shared" si="85"/>
        <v>45315.085619466248</v>
      </c>
      <c r="P14" s="69">
        <f t="shared" si="85"/>
        <v>45319.52542043844</v>
      </c>
      <c r="Q14" s="69">
        <f t="shared" si="85"/>
        <v>45323.965656405569</v>
      </c>
      <c r="R14" s="69">
        <f t="shared" si="85"/>
        <v>45328.406327410252</v>
      </c>
      <c r="S14" s="69">
        <f t="shared" si="85"/>
        <v>45332.84743349511</v>
      </c>
      <c r="T14" s="69">
        <f t="shared" si="85"/>
        <v>45337.288974702773</v>
      </c>
      <c r="U14" s="69">
        <f t="shared" si="85"/>
        <v>45341.730951075871</v>
      </c>
      <c r="V14" s="69">
        <f t="shared" si="85"/>
        <v>45346.173362657042</v>
      </c>
      <c r="W14" s="69">
        <f t="shared" si="85"/>
        <v>45350.616209488922</v>
      </c>
      <c r="X14" s="69">
        <f t="shared" si="85"/>
        <v>45355.059491614156</v>
      </c>
      <c r="Y14" s="69">
        <f t="shared" si="85"/>
        <v>45359.503209075396</v>
      </c>
      <c r="Z14" s="69">
        <f t="shared" si="85"/>
        <v>45363.947361915292</v>
      </c>
      <c r="AA14" s="69">
        <f t="shared" si="85"/>
        <v>45368.391950176498</v>
      </c>
      <c r="AB14" s="69">
        <f t="shared" si="85"/>
        <v>45372.836973901678</v>
      </c>
      <c r="AC14" s="69">
        <f t="shared" si="85"/>
        <v>45377.2824331335</v>
      </c>
      <c r="AD14" s="69">
        <f t="shared" si="85"/>
        <v>45381.728327914629</v>
      </c>
      <c r="AE14" s="69">
        <f t="shared" si="85"/>
        <v>45386.174658287739</v>
      </c>
      <c r="AF14" s="69">
        <f t="shared" si="85"/>
        <v>45390.62142429551</v>
      </c>
      <c r="AG14" s="69">
        <f t="shared" si="85"/>
        <v>45395.068625980624</v>
      </c>
      <c r="AH14" s="69">
        <f t="shared" si="85"/>
        <v>45399.516263385769</v>
      </c>
      <c r="AI14" s="69">
        <f t="shared" si="85"/>
        <v>45403.964336553632</v>
      </c>
      <c r="AJ14" s="69">
        <f t="shared" si="85"/>
        <v>45408.412845526902</v>
      </c>
      <c r="AK14" s="69">
        <f t="shared" si="85"/>
        <v>45412.861790348288</v>
      </c>
      <c r="AL14" s="69">
        <f t="shared" si="85"/>
        <v>45417.311171060486</v>
      </c>
      <c r="AM14" s="69">
        <f t="shared" si="85"/>
        <v>45421.760987706206</v>
      </c>
      <c r="AN14" s="69">
        <f t="shared" ref="AN14:BE14" si="86">AM14*(1+$E$14)</f>
        <v>45426.211240328157</v>
      </c>
      <c r="AO14" s="69">
        <f t="shared" si="86"/>
        <v>45430.661928969057</v>
      </c>
      <c r="AP14" s="69">
        <f t="shared" si="86"/>
        <v>45435.113053671623</v>
      </c>
      <c r="AQ14" s="69">
        <f t="shared" si="86"/>
        <v>45439.564614478579</v>
      </c>
      <c r="AR14" s="69">
        <f t="shared" si="86"/>
        <v>45444.016611432649</v>
      </c>
      <c r="AS14" s="69">
        <f t="shared" si="86"/>
        <v>45448.469044576574</v>
      </c>
      <c r="AT14" s="69">
        <f t="shared" si="86"/>
        <v>45452.921913953083</v>
      </c>
      <c r="AU14" s="69">
        <f t="shared" si="86"/>
        <v>45457.375219604917</v>
      </c>
      <c r="AV14" s="69">
        <f t="shared" si="86"/>
        <v>45461.828961574822</v>
      </c>
      <c r="AW14" s="69">
        <f t="shared" si="86"/>
        <v>45466.28313990555</v>
      </c>
      <c r="AX14" s="69">
        <f t="shared" si="86"/>
        <v>45470.737754639849</v>
      </c>
      <c r="AY14" s="69">
        <f t="shared" si="86"/>
        <v>45475.192805820479</v>
      </c>
      <c r="AZ14" s="69">
        <f t="shared" si="86"/>
        <v>45479.648293490201</v>
      </c>
      <c r="BA14" s="69">
        <f t="shared" si="86"/>
        <v>45484.104217691784</v>
      </c>
      <c r="BB14" s="69">
        <f t="shared" si="86"/>
        <v>45488.560578467994</v>
      </c>
      <c r="BC14" s="69">
        <f t="shared" si="86"/>
        <v>45493.0173758616</v>
      </c>
      <c r="BD14" s="69">
        <f t="shared" si="86"/>
        <v>45497.474609915385</v>
      </c>
      <c r="BE14" s="69">
        <f t="shared" si="86"/>
        <v>45501.932280672132</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53781.420804198977</v>
      </c>
      <c r="DG14" s="108">
        <f t="shared" si="20"/>
        <v>53786.690104722373</v>
      </c>
      <c r="DH14" s="108">
        <f t="shared" si="21"/>
        <v>53791.959921511938</v>
      </c>
      <c r="DI14" s="108">
        <f t="shared" si="22"/>
        <v>53797.230254618255</v>
      </c>
      <c r="DJ14" s="108">
        <f t="shared" si="23"/>
        <v>59185.358787048615</v>
      </c>
      <c r="DK14" s="108">
        <f t="shared" si="24"/>
        <v>59191.157545009468</v>
      </c>
      <c r="DL14" s="108">
        <f t="shared" si="25"/>
        <v>59196.95687111072</v>
      </c>
      <c r="DM14" s="108">
        <f t="shared" si="26"/>
        <v>59202.756765408041</v>
      </c>
      <c r="DN14" s="108">
        <f t="shared" si="27"/>
        <v>54036.065511323097</v>
      </c>
      <c r="DO14" s="108">
        <f t="shared" si="28"/>
        <v>54041.359760973326</v>
      </c>
      <c r="DP14" s="108">
        <f t="shared" si="29"/>
        <v>54046.654529334133</v>
      </c>
      <c r="DQ14" s="108">
        <f t="shared" si="30"/>
        <v>54051.949816456356</v>
      </c>
      <c r="DR14" s="108">
        <f t="shared" si="31"/>
        <v>54057.245622390816</v>
      </c>
      <c r="DS14" s="108">
        <f t="shared" si="32"/>
        <v>55042.35003011446</v>
      </c>
      <c r="DT14" s="108">
        <f t="shared" si="33"/>
        <v>55047.742871721945</v>
      </c>
      <c r="DU14" s="108">
        <f t="shared" si="34"/>
        <v>55053.136241699693</v>
      </c>
      <c r="DV14" s="108">
        <f t="shared" si="35"/>
        <v>55058.530140099465</v>
      </c>
      <c r="DW14" s="108">
        <f t="shared" si="36"/>
        <v>53441.481572021941</v>
      </c>
      <c r="DX14" s="108">
        <f t="shared" si="37"/>
        <v>53446.717566583029</v>
      </c>
      <c r="DY14" s="108">
        <f t="shared" si="38"/>
        <v>53451.954074147099</v>
      </c>
      <c r="DZ14" s="108">
        <f t="shared" si="39"/>
        <v>53457.191094764399</v>
      </c>
      <c r="EA14" s="108">
        <f t="shared" si="40"/>
        <v>54872.181587875188</v>
      </c>
      <c r="EB14" s="108">
        <f t="shared" si="41"/>
        <v>54877.557757021277</v>
      </c>
      <c r="EC14" s="108">
        <f t="shared" si="42"/>
        <v>54882.934452904126</v>
      </c>
      <c r="ED14" s="108">
        <f t="shared" si="43"/>
        <v>54888.311675575336</v>
      </c>
      <c r="EE14" s="108">
        <f t="shared" si="44"/>
        <v>54893.689425086515</v>
      </c>
      <c r="EF14" s="108">
        <f t="shared" si="45"/>
        <v>52158.268717801257</v>
      </c>
      <c r="EG14" s="108">
        <f t="shared" si="46"/>
        <v>52163.378988012497</v>
      </c>
      <c r="EH14" s="108">
        <f t="shared" si="47"/>
        <v>52168.489758908727</v>
      </c>
      <c r="EI14" s="108">
        <f t="shared" si="48"/>
        <v>52173.601030538986</v>
      </c>
      <c r="EJ14" s="108">
        <f t="shared" si="49"/>
        <v>52146.239520579962</v>
      </c>
      <c r="EK14" s="108">
        <f t="shared" si="50"/>
        <v>52151.348612215887</v>
      </c>
      <c r="EL14" s="108">
        <f t="shared" si="51"/>
        <v>52156.458204421317</v>
      </c>
      <c r="EM14" s="108">
        <f t="shared" si="52"/>
        <v>52161.5682972453</v>
      </c>
      <c r="EN14" s="108">
        <f t="shared" si="53"/>
        <v>56048.719571826317</v>
      </c>
      <c r="EO14" s="108">
        <f t="shared" si="54"/>
        <v>56054.211013721295</v>
      </c>
      <c r="EP14" s="108">
        <f t="shared" si="55"/>
        <v>56059.702993647013</v>
      </c>
      <c r="EQ14" s="108">
        <f t="shared" si="56"/>
        <v>56065.195511656188</v>
      </c>
      <c r="ER14" s="108">
        <f t="shared" si="57"/>
        <v>56070.688567801531</v>
      </c>
      <c r="ES14" s="108">
        <f t="shared" si="58"/>
        <v>56226.798379180473</v>
      </c>
      <c r="ET14" s="108">
        <f t="shared" si="59"/>
        <v>56232.307268564546</v>
      </c>
      <c r="EU14" s="108">
        <f t="shared" si="60"/>
        <v>56237.816697688788</v>
      </c>
      <c r="EV14" s="108">
        <f t="shared" si="61"/>
        <v>56243.326666606095</v>
      </c>
      <c r="EW14" s="108">
        <f t="shared" si="62"/>
        <v>55589.808177278028</v>
      </c>
      <c r="EX14" s="108">
        <f t="shared" si="63"/>
        <v>55595.254656767487</v>
      </c>
      <c r="EY14" s="108">
        <f t="shared" si="64"/>
        <v>55600.701669882437</v>
      </c>
      <c r="EZ14" s="108">
        <f t="shared" si="65"/>
        <v>55606.149216675163</v>
      </c>
      <c r="FA14" s="108">
        <f t="shared" si="66"/>
        <v>51908.54334299179</v>
      </c>
      <c r="FB14" s="108">
        <f t="shared" si="67"/>
        <v>51913.62914605382</v>
      </c>
      <c r="FC14" s="108">
        <f t="shared" si="68"/>
        <v>51918.715447403614</v>
      </c>
      <c r="FD14" s="108">
        <f t="shared" si="69"/>
        <v>51923.802247090018</v>
      </c>
      <c r="FE14" s="108">
        <f t="shared" si="70"/>
        <v>51928.889545161845</v>
      </c>
    </row>
    <row r="15" spans="1:161" ht="15.75" x14ac:dyDescent="0.25">
      <c r="A15" s="47" t="s">
        <v>179</v>
      </c>
      <c r="B15" s="12">
        <f>'Urb proj of all 25 ARs '!Y15</f>
        <v>2824.513391592217</v>
      </c>
      <c r="C15" s="12">
        <f>'Urb proj of all 25 ARs '!Z15</f>
        <v>2838.9396309542135</v>
      </c>
      <c r="D15" s="100">
        <f t="shared" si="10"/>
        <v>5.1075131755223338E-3</v>
      </c>
      <c r="E15" s="101">
        <f t="shared" si="11"/>
        <v>9.7976223844664645E-5</v>
      </c>
      <c r="F15" s="69">
        <f t="shared" si="12"/>
        <v>2824.790126748524</v>
      </c>
      <c r="G15" s="69">
        <f t="shared" si="16"/>
        <v>2825.0668890182965</v>
      </c>
      <c r="H15" s="69">
        <f t="shared" ref="H15:AM15" si="87">G15*(1+$E$15)</f>
        <v>2825.343678404191</v>
      </c>
      <c r="I15" s="69">
        <f t="shared" si="87"/>
        <v>2825.6204949088647</v>
      </c>
      <c r="J15" s="69">
        <f t="shared" si="87"/>
        <v>2825.8973385349741</v>
      </c>
      <c r="K15" s="69">
        <f t="shared" si="87"/>
        <v>2826.1742092851764</v>
      </c>
      <c r="L15" s="69">
        <f t="shared" si="87"/>
        <v>2826.4511071621291</v>
      </c>
      <c r="M15" s="69">
        <f t="shared" si="87"/>
        <v>2826.7280321684902</v>
      </c>
      <c r="N15" s="69">
        <f t="shared" si="87"/>
        <v>2827.0049843069178</v>
      </c>
      <c r="O15" s="69">
        <f t="shared" si="87"/>
        <v>2827.2819635800702</v>
      </c>
      <c r="P15" s="69">
        <f t="shared" si="87"/>
        <v>2827.5589699906059</v>
      </c>
      <c r="Q15" s="69">
        <f t="shared" si="87"/>
        <v>2827.8360035411838</v>
      </c>
      <c r="R15" s="69">
        <f t="shared" si="87"/>
        <v>2828.1130642344629</v>
      </c>
      <c r="S15" s="69">
        <f t="shared" si="87"/>
        <v>2828.3901520731024</v>
      </c>
      <c r="T15" s="69">
        <f t="shared" si="87"/>
        <v>2828.6672670597618</v>
      </c>
      <c r="U15" s="69">
        <f t="shared" si="87"/>
        <v>2828.9444091971013</v>
      </c>
      <c r="V15" s="69">
        <f t="shared" si="87"/>
        <v>2829.2215784877808</v>
      </c>
      <c r="W15" s="69">
        <f t="shared" si="87"/>
        <v>2829.4987749344609</v>
      </c>
      <c r="X15" s="69">
        <f t="shared" si="87"/>
        <v>2829.775998539802</v>
      </c>
      <c r="Y15" s="69">
        <f t="shared" si="87"/>
        <v>2830.0532493064652</v>
      </c>
      <c r="Z15" s="69">
        <f t="shared" si="87"/>
        <v>2830.3305272371117</v>
      </c>
      <c r="AA15" s="69">
        <f t="shared" si="87"/>
        <v>2830.6078323344027</v>
      </c>
      <c r="AB15" s="69">
        <f t="shared" si="87"/>
        <v>2830.8851646009998</v>
      </c>
      <c r="AC15" s="69">
        <f t="shared" si="87"/>
        <v>2831.1625240395651</v>
      </c>
      <c r="AD15" s="69">
        <f t="shared" si="87"/>
        <v>2831.4399106527612</v>
      </c>
      <c r="AE15" s="69">
        <f t="shared" si="87"/>
        <v>2831.7173244432502</v>
      </c>
      <c r="AF15" s="69">
        <f t="shared" si="87"/>
        <v>2831.9947654136945</v>
      </c>
      <c r="AG15" s="69">
        <f t="shared" si="87"/>
        <v>2832.2722335667577</v>
      </c>
      <c r="AH15" s="69">
        <f t="shared" si="87"/>
        <v>2832.5497289051027</v>
      </c>
      <c r="AI15" s="69">
        <f t="shared" si="87"/>
        <v>2832.8272514313931</v>
      </c>
      <c r="AJ15" s="69">
        <f t="shared" si="87"/>
        <v>2833.1048011482926</v>
      </c>
      <c r="AK15" s="69">
        <f t="shared" si="87"/>
        <v>2833.3823780584653</v>
      </c>
      <c r="AL15" s="69">
        <f t="shared" si="87"/>
        <v>2833.6599821645755</v>
      </c>
      <c r="AM15" s="69">
        <f t="shared" si="87"/>
        <v>2833.9376134692875</v>
      </c>
      <c r="AN15" s="69">
        <f t="shared" ref="AN15:BE15" si="88">AM15*(1+$E$15)</f>
        <v>2834.2152719752667</v>
      </c>
      <c r="AO15" s="69">
        <f t="shared" si="88"/>
        <v>2834.4929576851778</v>
      </c>
      <c r="AP15" s="69">
        <f t="shared" si="88"/>
        <v>2834.7706706016861</v>
      </c>
      <c r="AQ15" s="69">
        <f t="shared" si="88"/>
        <v>2835.0484107274574</v>
      </c>
      <c r="AR15" s="69">
        <f t="shared" si="88"/>
        <v>2835.3261780651574</v>
      </c>
      <c r="AS15" s="69">
        <f t="shared" si="88"/>
        <v>2835.6039726174522</v>
      </c>
      <c r="AT15" s="69">
        <f t="shared" si="88"/>
        <v>2835.8817943870081</v>
      </c>
      <c r="AU15" s="69">
        <f t="shared" si="88"/>
        <v>2836.1596433764921</v>
      </c>
      <c r="AV15" s="69">
        <f t="shared" si="88"/>
        <v>2836.4375195885709</v>
      </c>
      <c r="AW15" s="69">
        <f t="shared" si="88"/>
        <v>2836.7154230259116</v>
      </c>
      <c r="AX15" s="69">
        <f t="shared" si="88"/>
        <v>2836.9933536911817</v>
      </c>
      <c r="AY15" s="69">
        <f t="shared" si="88"/>
        <v>2837.2713115870488</v>
      </c>
      <c r="AZ15" s="69">
        <f t="shared" si="88"/>
        <v>2837.5492967161808</v>
      </c>
      <c r="BA15" s="69">
        <f t="shared" si="88"/>
        <v>2837.8273090812463</v>
      </c>
      <c r="BB15" s="69">
        <f t="shared" si="88"/>
        <v>2838.1053486849132</v>
      </c>
      <c r="BC15" s="69">
        <f t="shared" si="88"/>
        <v>2838.3834155298509</v>
      </c>
      <c r="BD15" s="69">
        <f t="shared" si="88"/>
        <v>2838.6615096187279</v>
      </c>
      <c r="BE15" s="69">
        <f t="shared" si="88"/>
        <v>2838.9396309542135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9284.1421485180854</v>
      </c>
      <c r="DG15" s="108">
        <f t="shared" si="20"/>
        <v>9285.0517737074351</v>
      </c>
      <c r="DH15" s="108">
        <f t="shared" si="21"/>
        <v>9285.9614880184236</v>
      </c>
      <c r="DI15" s="108">
        <f t="shared" si="22"/>
        <v>9286.8712914597872</v>
      </c>
      <c r="DJ15" s="108">
        <f t="shared" si="23"/>
        <v>10719.562086538028</v>
      </c>
      <c r="DK15" s="108">
        <f t="shared" si="24"/>
        <v>10720.612348752535</v>
      </c>
      <c r="DL15" s="108">
        <f t="shared" si="25"/>
        <v>10721.662713867767</v>
      </c>
      <c r="DM15" s="108">
        <f t="shared" si="26"/>
        <v>10722.713181893807</v>
      </c>
      <c r="DN15" s="108">
        <f t="shared" si="27"/>
        <v>8448.1498279070674</v>
      </c>
      <c r="DO15" s="108">
        <f t="shared" si="28"/>
        <v>8448.9775457256801</v>
      </c>
      <c r="DP15" s="108">
        <f t="shared" si="29"/>
        <v>8449.8053446409576</v>
      </c>
      <c r="DQ15" s="108">
        <f t="shared" si="30"/>
        <v>8450.633224660849</v>
      </c>
      <c r="DR15" s="108">
        <f t="shared" si="31"/>
        <v>8451.4611857932978</v>
      </c>
      <c r="DS15" s="108">
        <f t="shared" si="32"/>
        <v>8623.55777755688</v>
      </c>
      <c r="DT15" s="108">
        <f t="shared" si="33"/>
        <v>8624.4026811840304</v>
      </c>
      <c r="DU15" s="108">
        <f t="shared" si="34"/>
        <v>8625.2476675916496</v>
      </c>
      <c r="DV15" s="108">
        <f t="shared" si="35"/>
        <v>8626.0927367878448</v>
      </c>
      <c r="DW15" s="108">
        <f t="shared" si="36"/>
        <v>8007.277161534118</v>
      </c>
      <c r="DX15" s="108">
        <f t="shared" si="37"/>
        <v>8008.0616843136822</v>
      </c>
      <c r="DY15" s="108">
        <f t="shared" si="38"/>
        <v>8008.8462839578269</v>
      </c>
      <c r="DZ15" s="108">
        <f t="shared" si="39"/>
        <v>8009.6309604740818</v>
      </c>
      <c r="EA15" s="108">
        <f t="shared" si="40"/>
        <v>8441.5422588191668</v>
      </c>
      <c r="EB15" s="108">
        <f t="shared" si="41"/>
        <v>8442.3693292531098</v>
      </c>
      <c r="EC15" s="108">
        <f t="shared" si="42"/>
        <v>8443.1964807202912</v>
      </c>
      <c r="ED15" s="108">
        <f t="shared" si="43"/>
        <v>8444.0237132286529</v>
      </c>
      <c r="EE15" s="108">
        <f t="shared" si="44"/>
        <v>8444.8510267861293</v>
      </c>
      <c r="EF15" s="108">
        <f t="shared" si="45"/>
        <v>9470.3782015125144</v>
      </c>
      <c r="EG15" s="108">
        <f t="shared" si="46"/>
        <v>9471.3060734070805</v>
      </c>
      <c r="EH15" s="108">
        <f t="shared" si="47"/>
        <v>9472.2340362110299</v>
      </c>
      <c r="EI15" s="108">
        <f t="shared" si="48"/>
        <v>9473.1620899332702</v>
      </c>
      <c r="EJ15" s="108">
        <f t="shared" si="49"/>
        <v>9738.9848942920653</v>
      </c>
      <c r="EK15" s="108">
        <f t="shared" si="50"/>
        <v>9739.9390832560894</v>
      </c>
      <c r="EL15" s="108">
        <f t="shared" si="51"/>
        <v>9740.8933657079433</v>
      </c>
      <c r="EM15" s="108">
        <f t="shared" si="52"/>
        <v>9741.8477416567875</v>
      </c>
      <c r="EN15" s="108">
        <f t="shared" si="53"/>
        <v>10767.939927460719</v>
      </c>
      <c r="EO15" s="108">
        <f t="shared" si="54"/>
        <v>10768.994929553397</v>
      </c>
      <c r="EP15" s="108">
        <f t="shared" si="55"/>
        <v>10770.050035011198</v>
      </c>
      <c r="EQ15" s="108">
        <f t="shared" si="56"/>
        <v>10771.105243844248</v>
      </c>
      <c r="ER15" s="108">
        <f t="shared" si="57"/>
        <v>10772.160556062672</v>
      </c>
      <c r="ES15" s="108">
        <f t="shared" si="58"/>
        <v>10446.739404623224</v>
      </c>
      <c r="ET15" s="108">
        <f t="shared" si="59"/>
        <v>10447.762936701578</v>
      </c>
      <c r="EU15" s="108">
        <f t="shared" si="60"/>
        <v>10448.78656906174</v>
      </c>
      <c r="EV15" s="108">
        <f t="shared" si="61"/>
        <v>10449.810301713536</v>
      </c>
      <c r="EW15" s="108">
        <f t="shared" si="62"/>
        <v>9969.5687701520437</v>
      </c>
      <c r="EX15" s="108">
        <f t="shared" si="63"/>
        <v>9970.5455508535033</v>
      </c>
      <c r="EY15" s="108">
        <f t="shared" si="64"/>
        <v>9971.5224272562482</v>
      </c>
      <c r="EZ15" s="108">
        <f t="shared" si="65"/>
        <v>9972.4993993696535</v>
      </c>
      <c r="FA15" s="108">
        <f t="shared" si="66"/>
        <v>8822.4395848053755</v>
      </c>
      <c r="FB15" s="108">
        <f t="shared" si="67"/>
        <v>8823.3039741209905</v>
      </c>
      <c r="FC15" s="108">
        <f t="shared" si="68"/>
        <v>8824.1684481262091</v>
      </c>
      <c r="FD15" s="108">
        <f t="shared" si="69"/>
        <v>8825.033006829326</v>
      </c>
      <c r="FE15" s="108">
        <f t="shared" si="70"/>
        <v>8825.8976502386395</v>
      </c>
    </row>
    <row r="16" spans="1:161" ht="15.75" x14ac:dyDescent="0.25">
      <c r="A16" s="47" t="s">
        <v>170</v>
      </c>
      <c r="B16" s="12">
        <f>'Urb proj of all 25 ARs '!Y16</f>
        <v>21414.648407212069</v>
      </c>
      <c r="C16" s="12">
        <f>'Urb proj of all 25 ARs '!Z16</f>
        <v>21524.024006101081</v>
      </c>
      <c r="D16" s="100">
        <f t="shared" si="10"/>
        <v>5.1075131755222219E-3</v>
      </c>
      <c r="E16" s="101">
        <f t="shared" si="11"/>
        <v>9.7976223844664645E-5</v>
      </c>
      <c r="F16" s="69">
        <f t="shared" si="12"/>
        <v>21416.746533597969</v>
      </c>
      <c r="G16" s="69">
        <f t="shared" si="13"/>
        <v>21418.844865550367</v>
      </c>
      <c r="H16" s="69">
        <f>G16*(1+$E$16)</f>
        <v>21420.943403089408</v>
      </c>
      <c r="I16" s="69">
        <f t="shared" ref="I16:BE16" si="89">H16*(1+$E$16)</f>
        <v>21423.042146235231</v>
      </c>
      <c r="J16" s="69">
        <f t="shared" si="89"/>
        <v>21425.141095007984</v>
      </c>
      <c r="K16" s="69">
        <f t="shared" si="89"/>
        <v>21427.240249427814</v>
      </c>
      <c r="L16" s="69">
        <f t="shared" si="89"/>
        <v>21429.339609514864</v>
      </c>
      <c r="M16" s="69">
        <f t="shared" si="89"/>
        <v>21431.439175289288</v>
      </c>
      <c r="N16" s="69">
        <f t="shared" si="89"/>
        <v>21433.538946771241</v>
      </c>
      <c r="O16" s="69">
        <f t="shared" si="89"/>
        <v>21435.638923980874</v>
      </c>
      <c r="P16" s="69">
        <f t="shared" si="89"/>
        <v>21437.739106938345</v>
      </c>
      <c r="Q16" s="69">
        <f t="shared" si="89"/>
        <v>21439.839495663811</v>
      </c>
      <c r="R16" s="69">
        <f t="shared" si="89"/>
        <v>21441.940090177432</v>
      </c>
      <c r="S16" s="69">
        <f t="shared" si="89"/>
        <v>21444.040890499371</v>
      </c>
      <c r="T16" s="69">
        <f t="shared" si="89"/>
        <v>21446.141896649791</v>
      </c>
      <c r="U16" s="69">
        <f t="shared" si="89"/>
        <v>21448.243108648861</v>
      </c>
      <c r="V16" s="69">
        <f t="shared" si="89"/>
        <v>21450.34452651675</v>
      </c>
      <c r="W16" s="69">
        <f t="shared" si="89"/>
        <v>21452.446150273627</v>
      </c>
      <c r="X16" s="69">
        <f t="shared" si="89"/>
        <v>21454.54797993966</v>
      </c>
      <c r="Y16" s="69">
        <f t="shared" si="89"/>
        <v>21456.65001553503</v>
      </c>
      <c r="Z16" s="69">
        <f t="shared" si="89"/>
        <v>21458.752257079908</v>
      </c>
      <c r="AA16" s="69">
        <f t="shared" si="89"/>
        <v>21460.854704594476</v>
      </c>
      <c r="AB16" s="69">
        <f t="shared" si="89"/>
        <v>21462.957358098913</v>
      </c>
      <c r="AC16" s="69">
        <f t="shared" si="89"/>
        <v>21465.060217613398</v>
      </c>
      <c r="AD16" s="69">
        <f t="shared" si="89"/>
        <v>21467.163283158119</v>
      </c>
      <c r="AE16" s="69">
        <f t="shared" si="89"/>
        <v>21469.26655475326</v>
      </c>
      <c r="AF16" s="69">
        <f t="shared" si="89"/>
        <v>21471.37003241901</v>
      </c>
      <c r="AG16" s="69">
        <f t="shared" si="89"/>
        <v>21473.473716175558</v>
      </c>
      <c r="AH16" s="69">
        <f t="shared" si="89"/>
        <v>21475.577606043098</v>
      </c>
      <c r="AI16" s="69">
        <f t="shared" si="89"/>
        <v>21477.68170204182</v>
      </c>
      <c r="AJ16" s="69">
        <f t="shared" si="89"/>
        <v>21479.786004191923</v>
      </c>
      <c r="AK16" s="69">
        <f t="shared" si="89"/>
        <v>21481.890512513604</v>
      </c>
      <c r="AL16" s="69">
        <f t="shared" si="89"/>
        <v>21483.995227027066</v>
      </c>
      <c r="AM16" s="69">
        <f t="shared" si="89"/>
        <v>21486.100147752506</v>
      </c>
      <c r="AN16" s="69">
        <f t="shared" si="89"/>
        <v>21488.20527471013</v>
      </c>
      <c r="AO16" s="69">
        <f t="shared" si="89"/>
        <v>21490.310607920146</v>
      </c>
      <c r="AP16" s="69">
        <f t="shared" si="89"/>
        <v>21492.416147402761</v>
      </c>
      <c r="AQ16" s="69">
        <f t="shared" si="89"/>
        <v>21494.521893178182</v>
      </c>
      <c r="AR16" s="69">
        <f t="shared" si="89"/>
        <v>21496.627845266623</v>
      </c>
      <c r="AS16" s="69">
        <f t="shared" si="89"/>
        <v>21498.734003688296</v>
      </c>
      <c r="AT16" s="69">
        <f t="shared" si="89"/>
        <v>21500.840368463418</v>
      </c>
      <c r="AU16" s="69">
        <f t="shared" si="89"/>
        <v>21502.946939612208</v>
      </c>
      <c r="AV16" s="69">
        <f t="shared" si="89"/>
        <v>21505.053717154882</v>
      </c>
      <c r="AW16" s="69">
        <f t="shared" si="89"/>
        <v>21507.160701111665</v>
      </c>
      <c r="AX16" s="69">
        <f t="shared" si="89"/>
        <v>21509.267891502779</v>
      </c>
      <c r="AY16" s="69">
        <f t="shared" si="89"/>
        <v>21511.375288348452</v>
      </c>
      <c r="AZ16" s="69">
        <f t="shared" si="89"/>
        <v>21513.482891668911</v>
      </c>
      <c r="BA16" s="69">
        <f t="shared" si="89"/>
        <v>21515.590701484383</v>
      </c>
      <c r="BB16" s="69">
        <f t="shared" si="89"/>
        <v>21517.698717815103</v>
      </c>
      <c r="BC16" s="69">
        <f t="shared" si="89"/>
        <v>21519.806940681301</v>
      </c>
      <c r="BD16" s="69">
        <f t="shared" si="89"/>
        <v>21521.915370103216</v>
      </c>
      <c r="BE16" s="69">
        <f t="shared" si="89"/>
        <v>21524.024006101081</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23024.127574474944</v>
      </c>
      <c r="DG16" s="108">
        <f t="shared" si="15"/>
        <v>23026.383391552004</v>
      </c>
      <c r="DH16" s="108">
        <f t="shared" si="15"/>
        <v>23028.639429645507</v>
      </c>
      <c r="DI16" s="108">
        <f t="shared" si="15"/>
        <v>23030.895688777106</v>
      </c>
      <c r="DJ16" s="108">
        <f t="shared" si="15"/>
        <v>24445.403171083119</v>
      </c>
      <c r="DK16" s="108">
        <f t="shared" si="15"/>
        <v>24447.798239376185</v>
      </c>
      <c r="DL16" s="108">
        <f t="shared" si="15"/>
        <v>24450.193542328994</v>
      </c>
      <c r="DM16" s="108">
        <f t="shared" si="15"/>
        <v>24452.589079964542</v>
      </c>
      <c r="DN16" s="108">
        <f t="shared" si="15"/>
        <v>21269.486984898376</v>
      </c>
      <c r="DO16" s="108">
        <f t="shared" si="15"/>
        <v>21271.570888916271</v>
      </c>
      <c r="DP16" s="108">
        <f t="shared" si="15"/>
        <v>21273.654997107213</v>
      </c>
      <c r="DQ16" s="108">
        <f t="shared" si="15"/>
        <v>21275.739309491204</v>
      </c>
      <c r="DR16" s="108">
        <f t="shared" si="15"/>
        <v>21277.82382608825</v>
      </c>
      <c r="DS16" s="108">
        <f t="shared" si="15"/>
        <v>22530.583624550745</v>
      </c>
      <c r="DT16" s="108">
        <f t="shared" si="15"/>
        <v>22532.791086055295</v>
      </c>
      <c r="DU16" s="108">
        <f t="shared" si="15"/>
        <v>22534.998763838586</v>
      </c>
      <c r="DV16" s="108">
        <f t="shared" ref="DV16:EK28" si="90">V16*BV16</f>
        <v>22537.206657921812</v>
      </c>
      <c r="DW16" s="108">
        <f t="shared" si="90"/>
        <v>21558.578777707979</v>
      </c>
      <c r="DX16" s="108">
        <f t="shared" si="90"/>
        <v>21560.691005848072</v>
      </c>
      <c r="DY16" s="108">
        <f t="shared" si="90"/>
        <v>21562.80344093631</v>
      </c>
      <c r="DZ16" s="108">
        <f t="shared" si="90"/>
        <v>21564.916082992957</v>
      </c>
      <c r="EA16" s="108">
        <f t="shared" si="90"/>
        <v>22489.68995095088</v>
      </c>
      <c r="EB16" s="108">
        <f t="shared" si="90"/>
        <v>22491.893405847713</v>
      </c>
      <c r="EC16" s="108">
        <f t="shared" si="90"/>
        <v>22494.097076630733</v>
      </c>
      <c r="ED16" s="108">
        <f t="shared" si="90"/>
        <v>22496.300963321097</v>
      </c>
      <c r="EE16" s="108">
        <f t="shared" si="90"/>
        <v>22498.505065939957</v>
      </c>
      <c r="EF16" s="108">
        <f t="shared" si="90"/>
        <v>21976.697870348133</v>
      </c>
      <c r="EG16" s="108">
        <f t="shared" si="90"/>
        <v>21978.851064218044</v>
      </c>
      <c r="EH16" s="108">
        <f t="shared" si="90"/>
        <v>21981.004469049763</v>
      </c>
      <c r="EI16" s="108">
        <f t="shared" si="90"/>
        <v>21983.158084863953</v>
      </c>
      <c r="EJ16" s="108">
        <f t="shared" si="90"/>
        <v>22321.451131461883</v>
      </c>
      <c r="EK16" s="108">
        <f t="shared" si="90"/>
        <v>22323.638102954475</v>
      </c>
      <c r="EL16" s="108">
        <f t="shared" ref="EL16:FA28" si="91">AL16*CL16</f>
        <v>22325.825288718279</v>
      </c>
      <c r="EM16" s="108">
        <f t="shared" si="91"/>
        <v>22328.012688774284</v>
      </c>
      <c r="EN16" s="108">
        <f t="shared" si="91"/>
        <v>24248.659564893482</v>
      </c>
      <c r="EO16" s="108">
        <f t="shared" si="91"/>
        <v>24251.035356990946</v>
      </c>
      <c r="EP16" s="108">
        <f t="shared" si="91"/>
        <v>24253.411381859551</v>
      </c>
      <c r="EQ16" s="108">
        <f t="shared" si="91"/>
        <v>24255.787639522096</v>
      </c>
      <c r="ER16" s="108">
        <f t="shared" si="91"/>
        <v>24258.164130001394</v>
      </c>
      <c r="ES16" s="108">
        <f t="shared" si="91"/>
        <v>23975.605697344148</v>
      </c>
      <c r="ET16" s="108">
        <f t="shared" si="91"/>
        <v>23977.954736654763</v>
      </c>
      <c r="EU16" s="108">
        <f t="shared" si="91"/>
        <v>23980.304006115381</v>
      </c>
      <c r="EV16" s="108">
        <f t="shared" si="91"/>
        <v>23982.653505748545</v>
      </c>
      <c r="EW16" s="108">
        <f t="shared" si="91"/>
        <v>23534.531044340965</v>
      </c>
      <c r="EX16" s="108">
        <f t="shared" si="91"/>
        <v>23536.836868822644</v>
      </c>
      <c r="EY16" s="108">
        <f t="shared" si="91"/>
        <v>23539.1429192203</v>
      </c>
      <c r="EZ16" s="108">
        <f t="shared" si="91"/>
        <v>23541.449195556066</v>
      </c>
      <c r="FA16" s="108">
        <f t="shared" si="91"/>
        <v>21609.144554575123</v>
      </c>
      <c r="FB16" s="108">
        <f t="shared" ref="FB16:FE28" si="92">BB16*DB16</f>
        <v>21611.261736959095</v>
      </c>
      <c r="FC16" s="108">
        <f t="shared" si="92"/>
        <v>21613.379126776603</v>
      </c>
      <c r="FD16" s="108">
        <f t="shared" si="92"/>
        <v>21615.496724047967</v>
      </c>
      <c r="FE16" s="108">
        <f t="shared" si="92"/>
        <v>21617.614528793514</v>
      </c>
    </row>
    <row r="17" spans="1:161" ht="15.75" x14ac:dyDescent="0.25">
      <c r="A17" s="87" t="s">
        <v>174</v>
      </c>
      <c r="B17" s="12">
        <f>'Urb proj of all 25 ARs '!Y17</f>
        <v>25888.775205900158</v>
      </c>
      <c r="C17" s="12">
        <f>'Urb proj of all 25 ARs '!Z17</f>
        <v>26021.002466362428</v>
      </c>
      <c r="D17" s="100">
        <f t="shared" si="10"/>
        <v>5.1075131755223095E-3</v>
      </c>
      <c r="E17" s="101">
        <f t="shared" si="11"/>
        <v>9.7976223844664645E-5</v>
      </c>
      <c r="F17" s="69">
        <f t="shared" si="12"/>
        <v>25891.311690334795</v>
      </c>
      <c r="G17" s="69">
        <f t="shared" si="13"/>
        <v>25893.848423284599</v>
      </c>
      <c r="H17" s="69">
        <f>G17*(1+$E$17)</f>
        <v>25896.385404773919</v>
      </c>
      <c r="I17" s="69">
        <f t="shared" ref="I17:BE17" si="93">H17*(1+$E$17)</f>
        <v>25898.922634827104</v>
      </c>
      <c r="J17" s="69">
        <f t="shared" si="93"/>
        <v>25901.460113468511</v>
      </c>
      <c r="K17" s="69">
        <f t="shared" si="93"/>
        <v>25903.997840722492</v>
      </c>
      <c r="L17" s="69">
        <f t="shared" si="93"/>
        <v>25906.535816613406</v>
      </c>
      <c r="M17" s="69">
        <f t="shared" si="93"/>
        <v>25909.074041165615</v>
      </c>
      <c r="N17" s="69">
        <f t="shared" si="93"/>
        <v>25911.612514403481</v>
      </c>
      <c r="O17" s="69">
        <f t="shared" si="93"/>
        <v>25914.151236351368</v>
      </c>
      <c r="P17" s="69">
        <f t="shared" si="93"/>
        <v>25916.690207033647</v>
      </c>
      <c r="Q17" s="69">
        <f t="shared" si="93"/>
        <v>25919.229426474685</v>
      </c>
      <c r="R17" s="69">
        <f t="shared" si="93"/>
        <v>25921.768894698856</v>
      </c>
      <c r="S17" s="69">
        <f t="shared" si="93"/>
        <v>25924.308611730532</v>
      </c>
      <c r="T17" s="69">
        <f t="shared" si="93"/>
        <v>25926.848577594094</v>
      </c>
      <c r="U17" s="69">
        <f t="shared" si="93"/>
        <v>25929.388792313919</v>
      </c>
      <c r="V17" s="69">
        <f t="shared" si="93"/>
        <v>25931.929255914391</v>
      </c>
      <c r="W17" s="69">
        <f t="shared" si="93"/>
        <v>25934.469968419893</v>
      </c>
      <c r="X17" s="69">
        <f t="shared" si="93"/>
        <v>25937.010929854812</v>
      </c>
      <c r="Y17" s="69">
        <f t="shared" si="93"/>
        <v>25939.552140243537</v>
      </c>
      <c r="Z17" s="69">
        <f t="shared" si="93"/>
        <v>25942.09359961046</v>
      </c>
      <c r="AA17" s="69">
        <f t="shared" si="93"/>
        <v>25944.635307979974</v>
      </c>
      <c r="AB17" s="69">
        <f t="shared" si="93"/>
        <v>25947.177265376478</v>
      </c>
      <c r="AC17" s="69">
        <f t="shared" si="93"/>
        <v>25949.719471824366</v>
      </c>
      <c r="AD17" s="69">
        <f t="shared" si="93"/>
        <v>25952.261927348045</v>
      </c>
      <c r="AE17" s="69">
        <f t="shared" si="93"/>
        <v>25954.804631971914</v>
      </c>
      <c r="AF17" s="69">
        <f t="shared" si="93"/>
        <v>25957.347585720381</v>
      </c>
      <c r="AG17" s="69">
        <f t="shared" si="93"/>
        <v>25959.890788617853</v>
      </c>
      <c r="AH17" s="69">
        <f t="shared" si="93"/>
        <v>25962.434240688741</v>
      </c>
      <c r="AI17" s="69">
        <f t="shared" si="93"/>
        <v>25964.977941957459</v>
      </c>
      <c r="AJ17" s="69">
        <f t="shared" si="93"/>
        <v>25967.521892448422</v>
      </c>
      <c r="AK17" s="69">
        <f t="shared" si="93"/>
        <v>25970.066092186047</v>
      </c>
      <c r="AL17" s="69">
        <f t="shared" si="93"/>
        <v>25972.610541194757</v>
      </c>
      <c r="AM17" s="69">
        <f t="shared" si="93"/>
        <v>25975.15523949897</v>
      </c>
      <c r="AN17" s="69">
        <f t="shared" si="93"/>
        <v>25977.700187123115</v>
      </c>
      <c r="AO17" s="69">
        <f t="shared" si="93"/>
        <v>25980.245384091617</v>
      </c>
      <c r="AP17" s="69">
        <f t="shared" si="93"/>
        <v>25982.790830428909</v>
      </c>
      <c r="AQ17" s="69">
        <f t="shared" si="93"/>
        <v>25985.336526159419</v>
      </c>
      <c r="AR17" s="69">
        <f t="shared" si="93"/>
        <v>25987.882471307585</v>
      </c>
      <c r="AS17" s="69">
        <f t="shared" si="93"/>
        <v>25990.428665897842</v>
      </c>
      <c r="AT17" s="69">
        <f t="shared" si="93"/>
        <v>25992.97510995463</v>
      </c>
      <c r="AU17" s="69">
        <f t="shared" si="93"/>
        <v>25995.521803502394</v>
      </c>
      <c r="AV17" s="69">
        <f t="shared" si="93"/>
        <v>25998.068746565572</v>
      </c>
      <c r="AW17" s="69">
        <f t="shared" si="93"/>
        <v>26000.615939168616</v>
      </c>
      <c r="AX17" s="69">
        <f t="shared" si="93"/>
        <v>26003.163381335969</v>
      </c>
      <c r="AY17" s="69">
        <f t="shared" si="93"/>
        <v>26005.71107309209</v>
      </c>
      <c r="AZ17" s="69">
        <f t="shared" si="93"/>
        <v>26008.259014461426</v>
      </c>
      <c r="BA17" s="69">
        <f t="shared" si="93"/>
        <v>26010.807205468438</v>
      </c>
      <c r="BB17" s="69">
        <f t="shared" si="93"/>
        <v>26013.355646137581</v>
      </c>
      <c r="BC17" s="69">
        <f t="shared" si="93"/>
        <v>26015.904336493317</v>
      </c>
      <c r="BD17" s="69">
        <f t="shared" si="93"/>
        <v>26018.453276560111</v>
      </c>
      <c r="BE17" s="69">
        <f t="shared" si="93"/>
        <v>26021.002466362428</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42305.531304641889</v>
      </c>
      <c r="DG17" s="108">
        <f t="shared" si="15"/>
        <v>42309.676240846857</v>
      </c>
      <c r="DH17" s="108">
        <f t="shared" si="15"/>
        <v>42313.821583157027</v>
      </c>
      <c r="DI17" s="108">
        <f t="shared" si="15"/>
        <v>42317.967331612184</v>
      </c>
      <c r="DJ17" s="108">
        <f t="shared" si="15"/>
        <v>49096.359883517798</v>
      </c>
      <c r="DK17" s="108">
        <f t="shared" si="15"/>
        <v>49101.170159463705</v>
      </c>
      <c r="DL17" s="108">
        <f t="shared" si="15"/>
        <v>49105.98090670228</v>
      </c>
      <c r="DM17" s="108">
        <f t="shared" si="15"/>
        <v>49110.79212527971</v>
      </c>
      <c r="DN17" s="108">
        <f t="shared" si="15"/>
        <v>40849.414248976747</v>
      </c>
      <c r="DO17" s="108">
        <f t="shared" si="15"/>
        <v>40853.416520331128</v>
      </c>
      <c r="DP17" s="108">
        <f t="shared" si="15"/>
        <v>40857.419183812941</v>
      </c>
      <c r="DQ17" s="108">
        <f t="shared" si="15"/>
        <v>40861.422239460611</v>
      </c>
      <c r="DR17" s="108">
        <f t="shared" si="15"/>
        <v>40865.425687312563</v>
      </c>
      <c r="DS17" s="108">
        <f t="shared" si="15"/>
        <v>44314.606266160947</v>
      </c>
      <c r="DT17" s="108">
        <f t="shared" si="15"/>
        <v>44318.948043944067</v>
      </c>
      <c r="DU17" s="108">
        <f t="shared" si="15"/>
        <v>44323.290247118181</v>
      </c>
      <c r="DV17" s="108">
        <f t="shared" si="90"/>
        <v>44327.632875724965</v>
      </c>
      <c r="DW17" s="108">
        <f t="shared" si="90"/>
        <v>43236.649106616576</v>
      </c>
      <c r="DX17" s="108">
        <f t="shared" si="90"/>
        <v>43240.885270227744</v>
      </c>
      <c r="DY17" s="108">
        <f t="shared" si="90"/>
        <v>43245.12184888222</v>
      </c>
      <c r="DZ17" s="108">
        <f t="shared" si="90"/>
        <v>43249.358842620677</v>
      </c>
      <c r="EA17" s="108">
        <f t="shared" si="90"/>
        <v>48212.820849974778</v>
      </c>
      <c r="EB17" s="108">
        <f t="shared" si="90"/>
        <v>48217.544560102557</v>
      </c>
      <c r="EC17" s="108">
        <f t="shared" si="90"/>
        <v>48222.268733041616</v>
      </c>
      <c r="ED17" s="108">
        <f t="shared" si="90"/>
        <v>48226.993368837306</v>
      </c>
      <c r="EE17" s="108">
        <f t="shared" si="90"/>
        <v>48231.718467534964</v>
      </c>
      <c r="EF17" s="108">
        <f t="shared" si="90"/>
        <v>48355.676728673599</v>
      </c>
      <c r="EG17" s="108">
        <f t="shared" si="90"/>
        <v>48360.414435280923</v>
      </c>
      <c r="EH17" s="108">
        <f t="shared" si="90"/>
        <v>48365.152606070857</v>
      </c>
      <c r="EI17" s="108">
        <f t="shared" si="90"/>
        <v>48369.891241088866</v>
      </c>
      <c r="EJ17" s="108">
        <f t="shared" si="90"/>
        <v>51808.052305249352</v>
      </c>
      <c r="EK17" s="108">
        <f t="shared" si="90"/>
        <v>51813.128262578961</v>
      </c>
      <c r="EL17" s="108">
        <f t="shared" si="91"/>
        <v>51818.204717231711</v>
      </c>
      <c r="EM17" s="108">
        <f t="shared" si="91"/>
        <v>51823.281669256314</v>
      </c>
      <c r="EN17" s="108">
        <f t="shared" si="91"/>
        <v>51610.026348410996</v>
      </c>
      <c r="EO17" s="108">
        <f t="shared" si="91"/>
        <v>51615.082903905139</v>
      </c>
      <c r="EP17" s="108">
        <f t="shared" si="91"/>
        <v>51620.13995482149</v>
      </c>
      <c r="EQ17" s="108">
        <f t="shared" si="91"/>
        <v>51625.197501208597</v>
      </c>
      <c r="ER17" s="108">
        <f t="shared" si="91"/>
        <v>51630.255543114996</v>
      </c>
      <c r="ES17" s="108">
        <f t="shared" si="91"/>
        <v>51038.666698000954</v>
      </c>
      <c r="ET17" s="108">
        <f t="shared" si="91"/>
        <v>51043.667273834093</v>
      </c>
      <c r="EU17" s="108">
        <f t="shared" si="91"/>
        <v>51048.668339604767</v>
      </c>
      <c r="EV17" s="108">
        <f t="shared" si="91"/>
        <v>51053.669895360981</v>
      </c>
      <c r="EW17" s="108">
        <f t="shared" si="91"/>
        <v>45771.528759188579</v>
      </c>
      <c r="EX17" s="108">
        <f t="shared" si="91"/>
        <v>45776.013280735999</v>
      </c>
      <c r="EY17" s="108">
        <f t="shared" si="91"/>
        <v>45780.498241659909</v>
      </c>
      <c r="EZ17" s="108">
        <f t="shared" si="91"/>
        <v>45784.983642003353</v>
      </c>
      <c r="FA17" s="108">
        <f t="shared" si="91"/>
        <v>42783.106937485063</v>
      </c>
      <c r="FB17" s="108">
        <f t="shared" si="92"/>
        <v>42787.298664747141</v>
      </c>
      <c r="FC17" s="108">
        <f t="shared" si="92"/>
        <v>42791.490802698827</v>
      </c>
      <c r="FD17" s="108">
        <f t="shared" si="92"/>
        <v>42795.683351380358</v>
      </c>
      <c r="FE17" s="108">
        <f t="shared" si="92"/>
        <v>42799.876310831984</v>
      </c>
    </row>
    <row r="18" spans="1:161" ht="15.75" x14ac:dyDescent="0.25">
      <c r="A18" s="47" t="s">
        <v>222</v>
      </c>
      <c r="B18" s="12">
        <f>'Urb proj of all 25 ARs '!Y18</f>
        <v>30773.715139149695</v>
      </c>
      <c r="C18" s="12">
        <f>'Urb proj of all 25 ARs '!Z18</f>
        <v>30930.892294682671</v>
      </c>
      <c r="D18" s="100">
        <f t="shared" si="10"/>
        <v>5.1075131755222635E-3</v>
      </c>
      <c r="E18" s="101">
        <f t="shared" si="11"/>
        <v>9.7976223844664645E-5</v>
      </c>
      <c r="F18" s="69">
        <f t="shared" si="12"/>
        <v>30776.730231552701</v>
      </c>
      <c r="G18" s="69">
        <f t="shared" si="13"/>
        <v>30779.745619363075</v>
      </c>
      <c r="H18" s="69">
        <f>G18*(1+$E$18)</f>
        <v>30782.761302609761</v>
      </c>
      <c r="I18" s="69">
        <f t="shared" ref="I18:BE18" si="94">H18*(1+$E$18)</f>
        <v>30785.777281321702</v>
      </c>
      <c r="J18" s="69">
        <f t="shared" si="94"/>
        <v>30788.793555527849</v>
      </c>
      <c r="K18" s="69">
        <f t="shared" si="94"/>
        <v>30791.810125257154</v>
      </c>
      <c r="L18" s="69">
        <f t="shared" si="94"/>
        <v>30794.826990538568</v>
      </c>
      <c r="M18" s="69">
        <f t="shared" si="94"/>
        <v>30797.844151401052</v>
      </c>
      <c r="N18" s="69">
        <f t="shared" si="94"/>
        <v>30800.861607873561</v>
      </c>
      <c r="O18" s="69">
        <f t="shared" si="94"/>
        <v>30803.879359985061</v>
      </c>
      <c r="P18" s="69">
        <f t="shared" si="94"/>
        <v>30806.897407764518</v>
      </c>
      <c r="Q18" s="69">
        <f t="shared" si="94"/>
        <v>30809.9157512409</v>
      </c>
      <c r="R18" s="69">
        <f t="shared" si="94"/>
        <v>30812.934390443181</v>
      </c>
      <c r="S18" s="69">
        <f t="shared" si="94"/>
        <v>30815.953325400329</v>
      </c>
      <c r="T18" s="69">
        <f t="shared" si="94"/>
        <v>30818.972556141325</v>
      </c>
      <c r="U18" s="69">
        <f t="shared" si="94"/>
        <v>30821.992082695149</v>
      </c>
      <c r="V18" s="69">
        <f t="shared" si="94"/>
        <v>30825.011905090782</v>
      </c>
      <c r="W18" s="69">
        <f t="shared" si="94"/>
        <v>30828.032023357209</v>
      </c>
      <c r="X18" s="69">
        <f t="shared" si="94"/>
        <v>30831.05243752342</v>
      </c>
      <c r="Y18" s="69">
        <f t="shared" si="94"/>
        <v>30834.073147618405</v>
      </c>
      <c r="Z18" s="69">
        <f t="shared" si="94"/>
        <v>30837.094153671158</v>
      </c>
      <c r="AA18" s="69">
        <f t="shared" si="94"/>
        <v>30840.115455710678</v>
      </c>
      <c r="AB18" s="69">
        <f t="shared" si="94"/>
        <v>30843.137053765964</v>
      </c>
      <c r="AC18" s="69">
        <f t="shared" si="94"/>
        <v>30846.158947866017</v>
      </c>
      <c r="AD18" s="69">
        <f t="shared" si="94"/>
        <v>30849.181138039843</v>
      </c>
      <c r="AE18" s="69">
        <f t="shared" si="94"/>
        <v>30852.203624316448</v>
      </c>
      <c r="AF18" s="69">
        <f t="shared" si="94"/>
        <v>30855.226406724843</v>
      </c>
      <c r="AG18" s="69">
        <f t="shared" si="94"/>
        <v>30858.249485294047</v>
      </c>
      <c r="AH18" s="69">
        <f t="shared" si="94"/>
        <v>30861.272860053072</v>
      </c>
      <c r="AI18" s="69">
        <f t="shared" si="94"/>
        <v>30864.296531030941</v>
      </c>
      <c r="AJ18" s="69">
        <f t="shared" si="94"/>
        <v>30867.320498256675</v>
      </c>
      <c r="AK18" s="69">
        <f t="shared" si="94"/>
        <v>30870.344761759297</v>
      </c>
      <c r="AL18" s="69">
        <f t="shared" si="94"/>
        <v>30873.369321567836</v>
      </c>
      <c r="AM18" s="69">
        <f t="shared" si="94"/>
        <v>30876.394177711325</v>
      </c>
      <c r="AN18" s="69">
        <f t="shared" si="94"/>
        <v>30879.419330218796</v>
      </c>
      <c r="AO18" s="69">
        <f t="shared" si="94"/>
        <v>30882.444779119287</v>
      </c>
      <c r="AP18" s="69">
        <f t="shared" si="94"/>
        <v>30885.470524441836</v>
      </c>
      <c r="AQ18" s="69">
        <f t="shared" si="94"/>
        <v>30888.496566215486</v>
      </c>
      <c r="AR18" s="69">
        <f t="shared" si="94"/>
        <v>30891.522904469282</v>
      </c>
      <c r="AS18" s="69">
        <f t="shared" si="94"/>
        <v>30894.549539232274</v>
      </c>
      <c r="AT18" s="69">
        <f t="shared" si="94"/>
        <v>30897.57647053351</v>
      </c>
      <c r="AU18" s="69">
        <f t="shared" si="94"/>
        <v>30900.603698402043</v>
      </c>
      <c r="AV18" s="69">
        <f t="shared" si="94"/>
        <v>30903.631222866934</v>
      </c>
      <c r="AW18" s="69">
        <f t="shared" si="94"/>
        <v>30906.659043957239</v>
      </c>
      <c r="AX18" s="69">
        <f t="shared" si="94"/>
        <v>30909.687161702022</v>
      </c>
      <c r="AY18" s="69">
        <f t="shared" si="94"/>
        <v>30912.715576130347</v>
      </c>
      <c r="AZ18" s="69">
        <f t="shared" si="94"/>
        <v>30915.744287271282</v>
      </c>
      <c r="BA18" s="69">
        <f t="shared" si="94"/>
        <v>30918.773295153896</v>
      </c>
      <c r="BB18" s="69">
        <f t="shared" si="94"/>
        <v>30921.802599807266</v>
      </c>
      <c r="BC18" s="69">
        <f t="shared" si="94"/>
        <v>30924.832201260466</v>
      </c>
      <c r="BD18" s="69">
        <f t="shared" si="94"/>
        <v>30927.862099542574</v>
      </c>
      <c r="BE18" s="69">
        <f t="shared" si="94"/>
        <v>30930.892294682675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35232.139592737498</v>
      </c>
      <c r="DG18" s="108">
        <f t="shared" si="15"/>
        <v>35235.591504732765</v>
      </c>
      <c r="DH18" s="108">
        <f t="shared" si="15"/>
        <v>35239.043754933329</v>
      </c>
      <c r="DI18" s="108">
        <f t="shared" si="15"/>
        <v>35242.496343372339</v>
      </c>
      <c r="DJ18" s="108">
        <f t="shared" si="15"/>
        <v>39046.840456571648</v>
      </c>
      <c r="DK18" s="108">
        <f t="shared" si="15"/>
        <v>39050.666118552646</v>
      </c>
      <c r="DL18" s="108">
        <f t="shared" si="15"/>
        <v>39054.492155357562</v>
      </c>
      <c r="DM18" s="108">
        <f t="shared" si="15"/>
        <v>39058.318567023118</v>
      </c>
      <c r="DN18" s="108">
        <f t="shared" si="15"/>
        <v>34513.609610809675</v>
      </c>
      <c r="DO18" s="108">
        <f t="shared" si="15"/>
        <v>34516.991123950589</v>
      </c>
      <c r="DP18" s="108">
        <f t="shared" si="15"/>
        <v>34520.372968399395</v>
      </c>
      <c r="DQ18" s="108">
        <f t="shared" si="15"/>
        <v>34523.755144188544</v>
      </c>
      <c r="DR18" s="108">
        <f t="shared" si="15"/>
        <v>34527.137651350517</v>
      </c>
      <c r="DS18" s="108">
        <f t="shared" si="15"/>
        <v>35189.185376691094</v>
      </c>
      <c r="DT18" s="108">
        <f t="shared" si="15"/>
        <v>35192.633080194471</v>
      </c>
      <c r="DU18" s="108">
        <f t="shared" si="15"/>
        <v>35196.081121490817</v>
      </c>
      <c r="DV18" s="108">
        <f t="shared" si="90"/>
        <v>35199.529500613229</v>
      </c>
      <c r="DW18" s="108">
        <f t="shared" si="90"/>
        <v>34970.452947112193</v>
      </c>
      <c r="DX18" s="108">
        <f t="shared" si="90"/>
        <v>34973.879220038085</v>
      </c>
      <c r="DY18" s="108">
        <f t="shared" si="90"/>
        <v>34977.305828657263</v>
      </c>
      <c r="DZ18" s="108">
        <f t="shared" si="90"/>
        <v>34980.732773002615</v>
      </c>
      <c r="EA18" s="108">
        <f t="shared" si="90"/>
        <v>35697.822665430198</v>
      </c>
      <c r="EB18" s="108">
        <f t="shared" si="90"/>
        <v>35701.320203294439</v>
      </c>
      <c r="EC18" s="108">
        <f t="shared" si="90"/>
        <v>35704.818083834223</v>
      </c>
      <c r="ED18" s="108">
        <f t="shared" si="90"/>
        <v>35708.316307083143</v>
      </c>
      <c r="EE18" s="108">
        <f t="shared" si="90"/>
        <v>35711.814873074763</v>
      </c>
      <c r="EF18" s="108">
        <f t="shared" si="90"/>
        <v>35657.340885965721</v>
      </c>
      <c r="EG18" s="108">
        <f t="shared" si="90"/>
        <v>35660.834457578072</v>
      </c>
      <c r="EH18" s="108">
        <f t="shared" si="90"/>
        <v>35664.328371477379</v>
      </c>
      <c r="EI18" s="108">
        <f t="shared" si="90"/>
        <v>35667.822627697169</v>
      </c>
      <c r="EJ18" s="108">
        <f t="shared" si="90"/>
        <v>36386.171516839524</v>
      </c>
      <c r="EK18" s="108">
        <f t="shared" si="90"/>
        <v>36389.736496524907</v>
      </c>
      <c r="EL18" s="108">
        <f t="shared" si="91"/>
        <v>36393.301825493538</v>
      </c>
      <c r="EM18" s="108">
        <f t="shared" si="91"/>
        <v>36396.867503779635</v>
      </c>
      <c r="EN18" s="108">
        <f t="shared" si="91"/>
        <v>39160.292010107594</v>
      </c>
      <c r="EO18" s="108">
        <f t="shared" si="91"/>
        <v>39164.1287876434</v>
      </c>
      <c r="EP18" s="108">
        <f t="shared" si="91"/>
        <v>39167.965941092181</v>
      </c>
      <c r="EQ18" s="108">
        <f t="shared" si="91"/>
        <v>39171.80347049077</v>
      </c>
      <c r="ER18" s="108">
        <f t="shared" si="91"/>
        <v>39175.641375875988</v>
      </c>
      <c r="ES18" s="108">
        <f t="shared" si="91"/>
        <v>37246.400532109634</v>
      </c>
      <c r="ET18" s="108">
        <f t="shared" si="91"/>
        <v>37250.049793785576</v>
      </c>
      <c r="EU18" s="108">
        <f t="shared" si="91"/>
        <v>37253.699413002396</v>
      </c>
      <c r="EV18" s="108">
        <f t="shared" si="91"/>
        <v>37257.349389795127</v>
      </c>
      <c r="EW18" s="108">
        <f t="shared" si="91"/>
        <v>37538.475293704432</v>
      </c>
      <c r="EX18" s="108">
        <f t="shared" si="91"/>
        <v>37542.153171762599</v>
      </c>
      <c r="EY18" s="108">
        <f t="shared" si="91"/>
        <v>37545.831410165367</v>
      </c>
      <c r="EZ18" s="108">
        <f t="shared" si="91"/>
        <v>37549.510008948047</v>
      </c>
      <c r="FA18" s="108">
        <f t="shared" si="91"/>
        <v>35205.218824767835</v>
      </c>
      <c r="FB18" s="108">
        <f t="shared" si="92"/>
        <v>35208.66809916791</v>
      </c>
      <c r="FC18" s="108">
        <f t="shared" si="92"/>
        <v>35212.117711514868</v>
      </c>
      <c r="FD18" s="108">
        <f t="shared" si="92"/>
        <v>35215.567661841815</v>
      </c>
      <c r="FE18" s="108">
        <f t="shared" si="92"/>
        <v>35219.017950181871</v>
      </c>
    </row>
    <row r="19" spans="1:161" ht="15.75" x14ac:dyDescent="0.25">
      <c r="A19" s="47" t="s">
        <v>178</v>
      </c>
      <c r="B19" s="12">
        <f>'Urb proj of all 25 ARs '!Y19</f>
        <v>49697.674762578885</v>
      </c>
      <c r="C19" s="12">
        <f>'Urb proj of all 25 ARs '!Z19</f>
        <v>49951.50629122158</v>
      </c>
      <c r="D19" s="100">
        <f t="shared" si="10"/>
        <v>5.107513175522326E-3</v>
      </c>
      <c r="E19" s="101">
        <f t="shared" si="11"/>
        <v>9.7976223844664645E-5</v>
      </c>
      <c r="F19" s="69">
        <f t="shared" si="12"/>
        <v>49702.54395308598</v>
      </c>
      <c r="G19" s="69">
        <f t="shared" si="13"/>
        <v>49707.413620657979</v>
      </c>
      <c r="H19" s="69">
        <f>G19*(1+$E$19)</f>
        <v>49712.283765341614</v>
      </c>
      <c r="I19" s="69">
        <f t="shared" ref="I19:BE19" si="95">H19*(1+$E$19)</f>
        <v>49717.154387183633</v>
      </c>
      <c r="J19" s="69">
        <f t="shared" si="95"/>
        <v>49722.025486230792</v>
      </c>
      <c r="K19" s="69">
        <f t="shared" si="95"/>
        <v>49726.897062529839</v>
      </c>
      <c r="L19" s="69">
        <f t="shared" si="95"/>
        <v>49731.769116127536</v>
      </c>
      <c r="M19" s="69">
        <f t="shared" si="95"/>
        <v>49736.641647070646</v>
      </c>
      <c r="N19" s="69">
        <f t="shared" si="95"/>
        <v>49741.514655405939</v>
      </c>
      <c r="O19" s="69">
        <f t="shared" si="95"/>
        <v>49746.388141180192</v>
      </c>
      <c r="P19" s="69">
        <f t="shared" si="95"/>
        <v>49751.262104440175</v>
      </c>
      <c r="Q19" s="69">
        <f t="shared" si="95"/>
        <v>49756.136545232672</v>
      </c>
      <c r="R19" s="69">
        <f t="shared" si="95"/>
        <v>49761.011463604475</v>
      </c>
      <c r="S19" s="69">
        <f t="shared" si="95"/>
        <v>49765.886859602368</v>
      </c>
      <c r="T19" s="69">
        <f t="shared" si="95"/>
        <v>49770.76273327315</v>
      </c>
      <c r="U19" s="69">
        <f t="shared" si="95"/>
        <v>49775.639084663628</v>
      </c>
      <c r="V19" s="69">
        <f t="shared" si="95"/>
        <v>49780.5159138206</v>
      </c>
      <c r="W19" s="69">
        <f t="shared" si="95"/>
        <v>49785.393220790873</v>
      </c>
      <c r="X19" s="69">
        <f t="shared" si="95"/>
        <v>49790.271005621267</v>
      </c>
      <c r="Y19" s="69">
        <f t="shared" si="95"/>
        <v>49795.149268358604</v>
      </c>
      <c r="Z19" s="69">
        <f t="shared" si="95"/>
        <v>49800.028009049696</v>
      </c>
      <c r="AA19" s="69">
        <f t="shared" si="95"/>
        <v>49804.90722774138</v>
      </c>
      <c r="AB19" s="69">
        <f t="shared" si="95"/>
        <v>49809.78692448049</v>
      </c>
      <c r="AC19" s="69">
        <f t="shared" si="95"/>
        <v>49814.667099313854</v>
      </c>
      <c r="AD19" s="69">
        <f t="shared" si="95"/>
        <v>49819.547752288323</v>
      </c>
      <c r="AE19" s="69">
        <f t="shared" si="95"/>
        <v>49824.428883450739</v>
      </c>
      <c r="AF19" s="69">
        <f t="shared" si="95"/>
        <v>49829.310492847959</v>
      </c>
      <c r="AG19" s="69">
        <f t="shared" si="95"/>
        <v>49834.192580526833</v>
      </c>
      <c r="AH19" s="69">
        <f t="shared" si="95"/>
        <v>49839.075146534218</v>
      </c>
      <c r="AI19" s="69">
        <f t="shared" si="95"/>
        <v>49843.958190916986</v>
      </c>
      <c r="AJ19" s="69">
        <f t="shared" si="95"/>
        <v>49848.841713722002</v>
      </c>
      <c r="AK19" s="69">
        <f t="shared" si="95"/>
        <v>49853.725714996144</v>
      </c>
      <c r="AL19" s="69">
        <f t="shared" si="95"/>
        <v>49858.610194786284</v>
      </c>
      <c r="AM19" s="69">
        <f t="shared" si="95"/>
        <v>49863.495153139316</v>
      </c>
      <c r="AN19" s="69">
        <f t="shared" si="95"/>
        <v>49868.380590102119</v>
      </c>
      <c r="AO19" s="69">
        <f t="shared" si="95"/>
        <v>49873.266505721585</v>
      </c>
      <c r="AP19" s="69">
        <f t="shared" si="95"/>
        <v>49878.152900044617</v>
      </c>
      <c r="AQ19" s="69">
        <f t="shared" si="95"/>
        <v>49883.039773118107</v>
      </c>
      <c r="AR19" s="69">
        <f t="shared" si="95"/>
        <v>49887.927124988972</v>
      </c>
      <c r="AS19" s="69">
        <f t="shared" si="95"/>
        <v>49892.814955704118</v>
      </c>
      <c r="AT19" s="69">
        <f t="shared" si="95"/>
        <v>49897.703265310462</v>
      </c>
      <c r="AU19" s="69">
        <f t="shared" si="95"/>
        <v>49902.592053854918</v>
      </c>
      <c r="AV19" s="69">
        <f t="shared" si="95"/>
        <v>49907.481321384417</v>
      </c>
      <c r="AW19" s="69">
        <f t="shared" si="95"/>
        <v>49912.371067945882</v>
      </c>
      <c r="AX19" s="69">
        <f t="shared" si="95"/>
        <v>49917.261293586256</v>
      </c>
      <c r="AY19" s="69">
        <f t="shared" si="95"/>
        <v>49922.15199835247</v>
      </c>
      <c r="AZ19" s="69">
        <f t="shared" si="95"/>
        <v>49927.043182291469</v>
      </c>
      <c r="BA19" s="69">
        <f t="shared" si="95"/>
        <v>49931.934845450196</v>
      </c>
      <c r="BB19" s="69">
        <f t="shared" si="95"/>
        <v>49936.826987875611</v>
      </c>
      <c r="BC19" s="69">
        <f t="shared" si="95"/>
        <v>49941.719609614665</v>
      </c>
      <c r="BD19" s="69">
        <f t="shared" si="95"/>
        <v>49946.612710714326</v>
      </c>
      <c r="BE19" s="69">
        <f t="shared" si="95"/>
        <v>49951.506291221551</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50404.315262123921</v>
      </c>
      <c r="DG19" s="108">
        <f t="shared" si="15"/>
        <v>50409.253686598786</v>
      </c>
      <c r="DH19" s="108">
        <f t="shared" si="15"/>
        <v>50414.19259492182</v>
      </c>
      <c r="DI19" s="108">
        <f t="shared" si="15"/>
        <v>50419.131987140448</v>
      </c>
      <c r="DJ19" s="108">
        <f t="shared" si="15"/>
        <v>54324.404731203089</v>
      </c>
      <c r="DK19" s="108">
        <f t="shared" si="15"/>
        <v>54329.727231241261</v>
      </c>
      <c r="DL19" s="108">
        <f t="shared" si="15"/>
        <v>54335.050252757886</v>
      </c>
      <c r="DM19" s="108">
        <f t="shared" si="15"/>
        <v>54340.373795804058</v>
      </c>
      <c r="DN19" s="108">
        <f t="shared" si="15"/>
        <v>48187.44637292828</v>
      </c>
      <c r="DO19" s="108">
        <f t="shared" si="15"/>
        <v>48192.167596960622</v>
      </c>
      <c r="DP19" s="108">
        <f t="shared" si="15"/>
        <v>48196.88928356066</v>
      </c>
      <c r="DQ19" s="108">
        <f t="shared" si="15"/>
        <v>48201.611432773723</v>
      </c>
      <c r="DR19" s="108">
        <f t="shared" si="15"/>
        <v>48206.334044645133</v>
      </c>
      <c r="DS19" s="108">
        <f t="shared" si="15"/>
        <v>49319.584963578403</v>
      </c>
      <c r="DT19" s="108">
        <f t="shared" si="15"/>
        <v>49324.41711027472</v>
      </c>
      <c r="DU19" s="108">
        <f t="shared" si="15"/>
        <v>49329.249730406525</v>
      </c>
      <c r="DV19" s="108">
        <f t="shared" si="90"/>
        <v>49334.082824020203</v>
      </c>
      <c r="DW19" s="108">
        <f t="shared" si="90"/>
        <v>48664.079689738246</v>
      </c>
      <c r="DX19" s="108">
        <f t="shared" si="90"/>
        <v>48668.847612503123</v>
      </c>
      <c r="DY19" s="108">
        <f t="shared" si="90"/>
        <v>48673.616002411072</v>
      </c>
      <c r="DZ19" s="108">
        <f t="shared" si="90"/>
        <v>48678.384859507853</v>
      </c>
      <c r="EA19" s="108">
        <f t="shared" si="90"/>
        <v>49928.615770317381</v>
      </c>
      <c r="EB19" s="108">
        <f t="shared" si="90"/>
        <v>49933.507587552347</v>
      </c>
      <c r="EC19" s="108">
        <f t="shared" si="90"/>
        <v>49938.399884069091</v>
      </c>
      <c r="ED19" s="108">
        <f t="shared" si="90"/>
        <v>49943.292659914572</v>
      </c>
      <c r="EE19" s="108">
        <f t="shared" si="90"/>
        <v>49948.185915135764</v>
      </c>
      <c r="EF19" s="108">
        <f t="shared" si="90"/>
        <v>49668.20426779284</v>
      </c>
      <c r="EG19" s="108">
        <f t="shared" si="90"/>
        <v>49673.070570892145</v>
      </c>
      <c r="EH19" s="108">
        <f t="shared" si="90"/>
        <v>49677.937350773449</v>
      </c>
      <c r="EI19" s="108">
        <f t="shared" si="90"/>
        <v>49682.804607483471</v>
      </c>
      <c r="EJ19" s="108">
        <f t="shared" si="90"/>
        <v>49884.645453491663</v>
      </c>
      <c r="EK19" s="108">
        <f t="shared" si="90"/>
        <v>49889.532962681027</v>
      </c>
      <c r="EL19" s="108">
        <f t="shared" si="91"/>
        <v>49894.420950730084</v>
      </c>
      <c r="EM19" s="108">
        <f t="shared" si="91"/>
        <v>49899.309417685756</v>
      </c>
      <c r="EN19" s="108">
        <f t="shared" si="91"/>
        <v>54464.493684253255</v>
      </c>
      <c r="EO19" s="108">
        <f t="shared" si="91"/>
        <v>54469.829909678054</v>
      </c>
      <c r="EP19" s="108">
        <f t="shared" si="91"/>
        <v>54475.166657926064</v>
      </c>
      <c r="EQ19" s="108">
        <f t="shared" si="91"/>
        <v>54480.503929048515</v>
      </c>
      <c r="ER19" s="108">
        <f t="shared" si="91"/>
        <v>54485.841723096637</v>
      </c>
      <c r="ES19" s="108">
        <f t="shared" si="91"/>
        <v>52636.342805795561</v>
      </c>
      <c r="ET19" s="108">
        <f t="shared" si="91"/>
        <v>52641.499915900669</v>
      </c>
      <c r="EU19" s="108">
        <f t="shared" si="91"/>
        <v>52646.657531279954</v>
      </c>
      <c r="EV19" s="108">
        <f t="shared" si="91"/>
        <v>52651.815651982914</v>
      </c>
      <c r="EW19" s="108">
        <f t="shared" si="91"/>
        <v>52615.159118246338</v>
      </c>
      <c r="EX19" s="108">
        <f t="shared" si="91"/>
        <v>52620.314152853738</v>
      </c>
      <c r="EY19" s="108">
        <f t="shared" si="91"/>
        <v>52625.469692531951</v>
      </c>
      <c r="EZ19" s="108">
        <f t="shared" si="91"/>
        <v>52630.625737330483</v>
      </c>
      <c r="FA19" s="108">
        <f t="shared" si="91"/>
        <v>48250.782291038078</v>
      </c>
      <c r="FB19" s="108">
        <f t="shared" si="92"/>
        <v>48255.509720484508</v>
      </c>
      <c r="FC19" s="108">
        <f t="shared" si="92"/>
        <v>48260.237613106612</v>
      </c>
      <c r="FD19" s="108">
        <f t="shared" si="92"/>
        <v>48264.965968949793</v>
      </c>
      <c r="FE19" s="108">
        <f t="shared" si="92"/>
        <v>48269.694788059423</v>
      </c>
    </row>
    <row r="20" spans="1:161" ht="15.75" x14ac:dyDescent="0.25">
      <c r="A20" s="47" t="s">
        <v>195</v>
      </c>
      <c r="B20" s="12">
        <f>'Urb proj of all 25 ARs '!Y20</f>
        <v>165002.32503661703</v>
      </c>
      <c r="C20" s="12">
        <f>'Urb proj of all 25 ARs '!Z20</f>
        <v>165845.07658573336</v>
      </c>
      <c r="D20" s="100">
        <f t="shared" si="10"/>
        <v>5.1075131755223078E-3</v>
      </c>
      <c r="E20" s="101">
        <f t="shared" si="11"/>
        <v>9.7976223844664645E-5</v>
      </c>
      <c r="F20" s="69">
        <f t="shared" si="12"/>
        <v>165018.4913413497</v>
      </c>
      <c r="G20" s="69">
        <f t="shared" si="13"/>
        <v>165034.65922999586</v>
      </c>
      <c r="H20" s="69">
        <f>G20*(1+$E$20)</f>
        <v>165050.82870271071</v>
      </c>
      <c r="I20" s="69">
        <f t="shared" ref="I20:BE20" si="96">H20*(1+$E$20)</f>
        <v>165066.99975964945</v>
      </c>
      <c r="J20" s="69">
        <f t="shared" si="96"/>
        <v>165083.17240096728</v>
      </c>
      <c r="K20" s="69">
        <f t="shared" si="96"/>
        <v>165099.34662681943</v>
      </c>
      <c r="L20" s="69">
        <f t="shared" si="96"/>
        <v>165115.52243736116</v>
      </c>
      <c r="M20" s="69">
        <f t="shared" si="96"/>
        <v>165131.69983274772</v>
      </c>
      <c r="N20" s="69">
        <f t="shared" si="96"/>
        <v>165147.87881313439</v>
      </c>
      <c r="O20" s="69">
        <f t="shared" si="96"/>
        <v>165164.05937867647</v>
      </c>
      <c r="P20" s="69">
        <f t="shared" si="96"/>
        <v>165180.24152952924</v>
      </c>
      <c r="Q20" s="69">
        <f t="shared" si="96"/>
        <v>165196.42526584805</v>
      </c>
      <c r="R20" s="69">
        <f t="shared" si="96"/>
        <v>165212.61058778825</v>
      </c>
      <c r="S20" s="69">
        <f t="shared" si="96"/>
        <v>165228.79749550516</v>
      </c>
      <c r="T20" s="69">
        <f t="shared" si="96"/>
        <v>165244.98598915417</v>
      </c>
      <c r="U20" s="69">
        <f t="shared" si="96"/>
        <v>165261.17606889067</v>
      </c>
      <c r="V20" s="69">
        <f t="shared" si="96"/>
        <v>165277.36773487003</v>
      </c>
      <c r="W20" s="69">
        <f t="shared" si="96"/>
        <v>165293.56098724768</v>
      </c>
      <c r="X20" s="69">
        <f t="shared" si="96"/>
        <v>165309.75582617905</v>
      </c>
      <c r="Y20" s="69">
        <f t="shared" si="96"/>
        <v>165325.95225181957</v>
      </c>
      <c r="Z20" s="69">
        <f t="shared" si="96"/>
        <v>165342.15026432474</v>
      </c>
      <c r="AA20" s="69">
        <f t="shared" si="96"/>
        <v>165358.34986384999</v>
      </c>
      <c r="AB20" s="69">
        <f t="shared" si="96"/>
        <v>165374.55105055083</v>
      </c>
      <c r="AC20" s="69">
        <f t="shared" si="96"/>
        <v>165390.75382458276</v>
      </c>
      <c r="AD20" s="69">
        <f t="shared" si="96"/>
        <v>165406.95818610131</v>
      </c>
      <c r="AE20" s="69">
        <f t="shared" si="96"/>
        <v>165423.16413526202</v>
      </c>
      <c r="AF20" s="69">
        <f t="shared" si="96"/>
        <v>165439.37167222044</v>
      </c>
      <c r="AG20" s="69">
        <f t="shared" si="96"/>
        <v>165455.5807971321</v>
      </c>
      <c r="AH20" s="69">
        <f t="shared" si="96"/>
        <v>165471.79151015263</v>
      </c>
      <c r="AI20" s="69">
        <f t="shared" si="96"/>
        <v>165488.00381143761</v>
      </c>
      <c r="AJ20" s="69">
        <f t="shared" si="96"/>
        <v>165504.21770114265</v>
      </c>
      <c r="AK20" s="69">
        <f t="shared" si="96"/>
        <v>165520.43317942339</v>
      </c>
      <c r="AL20" s="69">
        <f t="shared" si="96"/>
        <v>165536.65024643543</v>
      </c>
      <c r="AM20" s="69">
        <f t="shared" si="96"/>
        <v>165552.86890233448</v>
      </c>
      <c r="AN20" s="69">
        <f t="shared" si="96"/>
        <v>165569.08914727619</v>
      </c>
      <c r="AO20" s="69">
        <f t="shared" si="96"/>
        <v>165585.31098141623</v>
      </c>
      <c r="AP20" s="69">
        <f t="shared" si="96"/>
        <v>165601.53440491034</v>
      </c>
      <c r="AQ20" s="69">
        <f t="shared" si="96"/>
        <v>165617.75941791423</v>
      </c>
      <c r="AR20" s="69">
        <f t="shared" si="96"/>
        <v>165633.9860205836</v>
      </c>
      <c r="AS20" s="69">
        <f t="shared" si="96"/>
        <v>165650.21421307424</v>
      </c>
      <c r="AT20" s="69">
        <f t="shared" si="96"/>
        <v>165666.44399554189</v>
      </c>
      <c r="AU20" s="69">
        <f t="shared" si="96"/>
        <v>165682.67536814234</v>
      </c>
      <c r="AV20" s="69">
        <f t="shared" si="96"/>
        <v>165698.90833103139</v>
      </c>
      <c r="AW20" s="69">
        <f t="shared" si="96"/>
        <v>165715.14288436485</v>
      </c>
      <c r="AX20" s="69">
        <f t="shared" si="96"/>
        <v>165731.37902829854</v>
      </c>
      <c r="AY20" s="69">
        <f t="shared" si="96"/>
        <v>165747.6167629883</v>
      </c>
      <c r="AZ20" s="69">
        <f t="shared" si="96"/>
        <v>165763.85608858999</v>
      </c>
      <c r="BA20" s="69">
        <f t="shared" si="96"/>
        <v>165780.09700525948</v>
      </c>
      <c r="BB20" s="69">
        <f t="shared" si="96"/>
        <v>165796.33951315266</v>
      </c>
      <c r="BC20" s="69">
        <f t="shared" si="96"/>
        <v>165812.58361242543</v>
      </c>
      <c r="BD20" s="69">
        <f t="shared" si="96"/>
        <v>165828.82930323371</v>
      </c>
      <c r="BE20" s="69">
        <f t="shared" si="96"/>
        <v>165845.07658573342</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180601.79319781673</v>
      </c>
      <c r="DG20" s="108">
        <f t="shared" si="15"/>
        <v>180619.48787953384</v>
      </c>
      <c r="DH20" s="108">
        <f t="shared" si="15"/>
        <v>180637.18429490904</v>
      </c>
      <c r="DI20" s="108">
        <f t="shared" si="15"/>
        <v>180654.88244411221</v>
      </c>
      <c r="DJ20" s="108">
        <f t="shared" si="15"/>
        <v>205720.91373515016</v>
      </c>
      <c r="DK20" s="108">
        <f t="shared" si="15"/>
        <v>205741.06949344379</v>
      </c>
      <c r="DL20" s="108">
        <f t="shared" si="15"/>
        <v>205761.22722652255</v>
      </c>
      <c r="DM20" s="108">
        <f t="shared" si="15"/>
        <v>205781.38693457984</v>
      </c>
      <c r="DN20" s="108">
        <f t="shared" si="15"/>
        <v>183091.63468810162</v>
      </c>
      <c r="DO20" s="108">
        <f t="shared" si="15"/>
        <v>183109.5733150859</v>
      </c>
      <c r="DP20" s="108">
        <f t="shared" si="15"/>
        <v>183127.51369962914</v>
      </c>
      <c r="DQ20" s="108">
        <f t="shared" si="15"/>
        <v>183145.45584190349</v>
      </c>
      <c r="DR20" s="108">
        <f t="shared" si="15"/>
        <v>183163.39974208118</v>
      </c>
      <c r="DS20" s="108">
        <f t="shared" si="15"/>
        <v>186070.96219829121</v>
      </c>
      <c r="DT20" s="108">
        <f t="shared" si="15"/>
        <v>186089.19272853454</v>
      </c>
      <c r="DU20" s="108">
        <f t="shared" si="15"/>
        <v>186107.42504493639</v>
      </c>
      <c r="DV20" s="108">
        <f t="shared" si="90"/>
        <v>186125.65914767174</v>
      </c>
      <c r="DW20" s="108">
        <f t="shared" si="90"/>
        <v>189017.21244471814</v>
      </c>
      <c r="DX20" s="108">
        <f t="shared" si="90"/>
        <v>189035.73163743512</v>
      </c>
      <c r="DY20" s="108">
        <f t="shared" si="90"/>
        <v>189054.25264459266</v>
      </c>
      <c r="DZ20" s="108">
        <f t="shared" si="90"/>
        <v>189072.77546636856</v>
      </c>
      <c r="EA20" s="108">
        <f t="shared" si="90"/>
        <v>192119.53416373488</v>
      </c>
      <c r="EB20" s="108">
        <f t="shared" si="90"/>
        <v>192138.35731021903</v>
      </c>
      <c r="EC20" s="108">
        <f t="shared" si="90"/>
        <v>192157.182300924</v>
      </c>
      <c r="ED20" s="108">
        <f t="shared" si="90"/>
        <v>192176.00913603048</v>
      </c>
      <c r="EE20" s="108">
        <f t="shared" si="90"/>
        <v>192194.83781571916</v>
      </c>
      <c r="EF20" s="108">
        <f t="shared" si="90"/>
        <v>201997.46494765929</v>
      </c>
      <c r="EG20" s="108">
        <f t="shared" si="90"/>
        <v>202017.25589650104</v>
      </c>
      <c r="EH20" s="108">
        <f t="shared" si="90"/>
        <v>202037.04878438523</v>
      </c>
      <c r="EI20" s="108">
        <f t="shared" si="90"/>
        <v>202056.84361150186</v>
      </c>
      <c r="EJ20" s="108">
        <f t="shared" si="90"/>
        <v>205269.0837615272</v>
      </c>
      <c r="EK20" s="108">
        <f t="shared" si="90"/>
        <v>205289.19525122622</v>
      </c>
      <c r="EL20" s="108">
        <f t="shared" si="91"/>
        <v>205309.30871137304</v>
      </c>
      <c r="EM20" s="108">
        <f t="shared" si="91"/>
        <v>205329.42414216074</v>
      </c>
      <c r="EN20" s="108">
        <f t="shared" si="91"/>
        <v>221570.11559340355</v>
      </c>
      <c r="EO20" s="108">
        <f t="shared" si="91"/>
        <v>221591.82419664622</v>
      </c>
      <c r="EP20" s="108">
        <f t="shared" si="91"/>
        <v>221613.53492681586</v>
      </c>
      <c r="EQ20" s="108">
        <f t="shared" si="91"/>
        <v>221635.24778412087</v>
      </c>
      <c r="ER20" s="108">
        <f t="shared" si="91"/>
        <v>221656.96276876962</v>
      </c>
      <c r="ES20" s="108">
        <f t="shared" si="91"/>
        <v>198856.04647135345</v>
      </c>
      <c r="ET20" s="108">
        <f t="shared" si="91"/>
        <v>198875.52963587537</v>
      </c>
      <c r="EU20" s="108">
        <f t="shared" si="91"/>
        <v>198895.01470928418</v>
      </c>
      <c r="EV20" s="108">
        <f t="shared" si="91"/>
        <v>198914.50169176693</v>
      </c>
      <c r="EW20" s="108">
        <f t="shared" si="91"/>
        <v>195951.26854817977</v>
      </c>
      <c r="EX20" s="108">
        <f t="shared" si="91"/>
        <v>195970.46711352968</v>
      </c>
      <c r="EY20" s="108">
        <f t="shared" si="91"/>
        <v>195989.66755988254</v>
      </c>
      <c r="EZ20" s="108">
        <f t="shared" si="91"/>
        <v>196008.86988742262</v>
      </c>
      <c r="FA20" s="108">
        <f t="shared" si="91"/>
        <v>181666.49540263452</v>
      </c>
      <c r="FB20" s="108">
        <f t="shared" si="92"/>
        <v>181684.29439985316</v>
      </c>
      <c r="FC20" s="108">
        <f t="shared" si="92"/>
        <v>181702.09514095035</v>
      </c>
      <c r="FD20" s="108">
        <f t="shared" si="92"/>
        <v>181719.89762609694</v>
      </c>
      <c r="FE20" s="108">
        <f t="shared" si="92"/>
        <v>181737.70185546376</v>
      </c>
    </row>
    <row r="21" spans="1:161" ht="15.75" x14ac:dyDescent="0.25">
      <c r="A21" s="47" t="s">
        <v>180</v>
      </c>
      <c r="B21" s="12">
        <f>'Urb proj of all 25 ARs '!Y21</f>
        <v>90832.035501037986</v>
      </c>
      <c r="C21" s="12">
        <f>'Urb proj of all 25 ARs '!Z21</f>
        <v>91295.961319119044</v>
      </c>
      <c r="D21" s="100">
        <f t="shared" si="10"/>
        <v>5.1075131755222635E-3</v>
      </c>
      <c r="E21" s="101">
        <f t="shared" si="11"/>
        <v>9.7976223844664645E-5</v>
      </c>
      <c r="F21" s="69">
        <f t="shared" si="12"/>
        <v>90840.934880880508</v>
      </c>
      <c r="G21" s="69">
        <f t="shared" si="13"/>
        <v>90849.835132650653</v>
      </c>
      <c r="H21" s="69">
        <f>G21*(1+$E$21)</f>
        <v>90858.736256433855</v>
      </c>
      <c r="I21" s="69">
        <f t="shared" ref="I21:BE21" si="97">H21*(1+$E$21)</f>
        <v>90867.638252315563</v>
      </c>
      <c r="J21" s="69">
        <f t="shared" si="97"/>
        <v>90876.541120381211</v>
      </c>
      <c r="K21" s="69">
        <f t="shared" si="97"/>
        <v>90885.444860716249</v>
      </c>
      <c r="L21" s="69">
        <f t="shared" si="97"/>
        <v>90894.349473406139</v>
      </c>
      <c r="M21" s="69">
        <f t="shared" si="97"/>
        <v>90903.254958536359</v>
      </c>
      <c r="N21" s="69">
        <f t="shared" si="97"/>
        <v>90912.161316192389</v>
      </c>
      <c r="O21" s="69">
        <f t="shared" si="97"/>
        <v>90921.068546459705</v>
      </c>
      <c r="P21" s="69">
        <f t="shared" si="97"/>
        <v>90929.976649423814</v>
      </c>
      <c r="Q21" s="69">
        <f t="shared" si="97"/>
        <v>90938.885625170209</v>
      </c>
      <c r="R21" s="69">
        <f t="shared" si="97"/>
        <v>90947.795473784412</v>
      </c>
      <c r="S21" s="69">
        <f t="shared" si="97"/>
        <v>90956.70619535193</v>
      </c>
      <c r="T21" s="69">
        <f t="shared" si="97"/>
        <v>90965.617789958298</v>
      </c>
      <c r="U21" s="69">
        <f t="shared" si="97"/>
        <v>90974.530257689054</v>
      </c>
      <c r="V21" s="69">
        <f t="shared" si="97"/>
        <v>90983.443598629747</v>
      </c>
      <c r="W21" s="69">
        <f t="shared" si="97"/>
        <v>90992.357812865928</v>
      </c>
      <c r="X21" s="69">
        <f t="shared" si="97"/>
        <v>91001.272900483149</v>
      </c>
      <c r="Y21" s="69">
        <f t="shared" si="97"/>
        <v>91010.188861567003</v>
      </c>
      <c r="Z21" s="69">
        <f t="shared" si="97"/>
        <v>91019.105696203056</v>
      </c>
      <c r="AA21" s="69">
        <f t="shared" si="97"/>
        <v>91028.023404476888</v>
      </c>
      <c r="AB21" s="69">
        <f t="shared" si="97"/>
        <v>91036.941986474107</v>
      </c>
      <c r="AC21" s="69">
        <f t="shared" si="97"/>
        <v>91045.861442280308</v>
      </c>
      <c r="AD21" s="69">
        <f t="shared" si="97"/>
        <v>91054.781771981114</v>
      </c>
      <c r="AE21" s="69">
        <f t="shared" si="97"/>
        <v>91063.702975662134</v>
      </c>
      <c r="AF21" s="69">
        <f t="shared" si="97"/>
        <v>91072.625053409007</v>
      </c>
      <c r="AG21" s="69">
        <f t="shared" si="97"/>
        <v>91081.548005307355</v>
      </c>
      <c r="AH21" s="69">
        <f t="shared" si="97"/>
        <v>91090.471831442846</v>
      </c>
      <c r="AI21" s="69">
        <f t="shared" si="97"/>
        <v>91099.396531901119</v>
      </c>
      <c r="AJ21" s="69">
        <f t="shared" si="97"/>
        <v>91108.322106767839</v>
      </c>
      <c r="AK21" s="69">
        <f t="shared" si="97"/>
        <v>91117.248556128689</v>
      </c>
      <c r="AL21" s="69">
        <f t="shared" si="97"/>
        <v>91126.175880069335</v>
      </c>
      <c r="AM21" s="69">
        <f t="shared" si="97"/>
        <v>91135.104078675475</v>
      </c>
      <c r="AN21" s="69">
        <f t="shared" si="97"/>
        <v>91144.033152032789</v>
      </c>
      <c r="AO21" s="69">
        <f t="shared" si="97"/>
        <v>91152.963100227003</v>
      </c>
      <c r="AP21" s="69">
        <f t="shared" si="97"/>
        <v>91161.893923343814</v>
      </c>
      <c r="AQ21" s="69">
        <f t="shared" si="97"/>
        <v>91170.825621468946</v>
      </c>
      <c r="AR21" s="69">
        <f t="shared" si="97"/>
        <v>91179.75819468814</v>
      </c>
      <c r="AS21" s="69">
        <f t="shared" si="97"/>
        <v>91188.691643087121</v>
      </c>
      <c r="AT21" s="69">
        <f t="shared" si="97"/>
        <v>91197.625966751642</v>
      </c>
      <c r="AU21" s="69">
        <f t="shared" si="97"/>
        <v>91206.56116576746</v>
      </c>
      <c r="AV21" s="69">
        <f t="shared" si="97"/>
        <v>91215.497240220342</v>
      </c>
      <c r="AW21" s="69">
        <f t="shared" si="97"/>
        <v>91224.434190196058</v>
      </c>
      <c r="AX21" s="69">
        <f t="shared" si="97"/>
        <v>91233.372015780376</v>
      </c>
      <c r="AY21" s="69">
        <f t="shared" si="97"/>
        <v>91242.310717059096</v>
      </c>
      <c r="AZ21" s="69">
        <f t="shared" si="97"/>
        <v>91251.250294118014</v>
      </c>
      <c r="BA21" s="69">
        <f t="shared" si="97"/>
        <v>91260.190747042929</v>
      </c>
      <c r="BB21" s="69">
        <f t="shared" si="97"/>
        <v>91269.132075919668</v>
      </c>
      <c r="BC21" s="69">
        <f t="shared" si="97"/>
        <v>91278.074280834044</v>
      </c>
      <c r="BD21" s="69">
        <f t="shared" si="97"/>
        <v>91287.017361871898</v>
      </c>
      <c r="BE21" s="69">
        <f t="shared" si="97"/>
        <v>91295.961319119058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110285.61356067531</v>
      </c>
      <c r="DG21" s="108">
        <f t="shared" si="15"/>
        <v>110296.41892863637</v>
      </c>
      <c r="DH21" s="108">
        <f t="shared" si="15"/>
        <v>110307.22535526658</v>
      </c>
      <c r="DI21" s="108">
        <f t="shared" si="15"/>
        <v>110318.03284066968</v>
      </c>
      <c r="DJ21" s="108">
        <f t="shared" si="15"/>
        <v>123857.1922322312</v>
      </c>
      <c r="DK21" s="108">
        <f t="shared" si="15"/>
        <v>123869.32729222212</v>
      </c>
      <c r="DL21" s="108">
        <f t="shared" si="15"/>
        <v>123881.46354116038</v>
      </c>
      <c r="DM21" s="108">
        <f t="shared" si="15"/>
        <v>123893.6009791625</v>
      </c>
      <c r="DN21" s="108">
        <f t="shared" si="15"/>
        <v>104526.17543222591</v>
      </c>
      <c r="DO21" s="108">
        <f t="shared" si="15"/>
        <v>104536.41651218769</v>
      </c>
      <c r="DP21" s="108">
        <f t="shared" si="15"/>
        <v>104546.65859553182</v>
      </c>
      <c r="DQ21" s="108">
        <f t="shared" si="15"/>
        <v>104556.90168235658</v>
      </c>
      <c r="DR21" s="108">
        <f t="shared" si="15"/>
        <v>104567.14577276033</v>
      </c>
      <c r="DS21" s="108">
        <f t="shared" si="15"/>
        <v>107577.12159798846</v>
      </c>
      <c r="DT21" s="108">
        <f t="shared" si="15"/>
        <v>107587.6615981347</v>
      </c>
      <c r="DU21" s="108">
        <f t="shared" si="15"/>
        <v>107598.20263095037</v>
      </c>
      <c r="DV21" s="108">
        <f t="shared" si="90"/>
        <v>107608.74469653663</v>
      </c>
      <c r="DW21" s="108">
        <f t="shared" si="90"/>
        <v>108940.50640564955</v>
      </c>
      <c r="DX21" s="108">
        <f t="shared" si="90"/>
        <v>108951.17998509089</v>
      </c>
      <c r="DY21" s="108">
        <f t="shared" si="90"/>
        <v>108961.85461028926</v>
      </c>
      <c r="DZ21" s="108">
        <f t="shared" si="90"/>
        <v>108972.53028134709</v>
      </c>
      <c r="EA21" s="108">
        <f t="shared" si="90"/>
        <v>116279.21385456536</v>
      </c>
      <c r="EB21" s="108">
        <f t="shared" si="90"/>
        <v>116290.60645285045</v>
      </c>
      <c r="EC21" s="108">
        <f t="shared" si="90"/>
        <v>116302.00016733931</v>
      </c>
      <c r="ED21" s="108">
        <f t="shared" si="90"/>
        <v>116313.3949981413</v>
      </c>
      <c r="EE21" s="108">
        <f t="shared" si="90"/>
        <v>116324.79094536578</v>
      </c>
      <c r="EF21" s="108">
        <f t="shared" si="90"/>
        <v>114677.16022418957</v>
      </c>
      <c r="EG21" s="108">
        <f t="shared" si="90"/>
        <v>114688.39585930956</v>
      </c>
      <c r="EH21" s="108">
        <f t="shared" si="90"/>
        <v>114699.63259525466</v>
      </c>
      <c r="EI21" s="108">
        <f t="shared" si="90"/>
        <v>114710.87043213271</v>
      </c>
      <c r="EJ21" s="108">
        <f t="shared" si="90"/>
        <v>122377.2574998381</v>
      </c>
      <c r="EK21" s="108">
        <f t="shared" si="90"/>
        <v>122389.2475614124</v>
      </c>
      <c r="EL21" s="108">
        <f t="shared" si="91"/>
        <v>122401.23879772767</v>
      </c>
      <c r="EM21" s="108">
        <f t="shared" si="91"/>
        <v>122413.23120889899</v>
      </c>
      <c r="EN21" s="108">
        <f t="shared" si="91"/>
        <v>131418.91479364518</v>
      </c>
      <c r="EO21" s="108">
        <f t="shared" si="91"/>
        <v>131431.79072265845</v>
      </c>
      <c r="EP21" s="108">
        <f t="shared" si="91"/>
        <v>131444.66791320659</v>
      </c>
      <c r="EQ21" s="108">
        <f t="shared" si="91"/>
        <v>131457.54636541323</v>
      </c>
      <c r="ER21" s="108">
        <f t="shared" si="91"/>
        <v>131470.42607940201</v>
      </c>
      <c r="ES21" s="108">
        <f t="shared" si="91"/>
        <v>125933.1102254958</v>
      </c>
      <c r="ET21" s="108">
        <f t="shared" si="91"/>
        <v>125945.4486760927</v>
      </c>
      <c r="EU21" s="108">
        <f t="shared" si="91"/>
        <v>125957.7883355644</v>
      </c>
      <c r="EV21" s="108">
        <f t="shared" si="91"/>
        <v>125970.12920402935</v>
      </c>
      <c r="EW21" s="108">
        <f t="shared" si="91"/>
        <v>118876.88563707325</v>
      </c>
      <c r="EX21" s="108">
        <f t="shared" si="91"/>
        <v>118888.53274543039</v>
      </c>
      <c r="EY21" s="108">
        <f t="shared" si="91"/>
        <v>118900.18099492721</v>
      </c>
      <c r="EZ21" s="108">
        <f t="shared" si="91"/>
        <v>118911.83038567555</v>
      </c>
      <c r="FA21" s="108">
        <f t="shared" si="91"/>
        <v>107297.11055943061</v>
      </c>
      <c r="FB21" s="108">
        <f t="shared" si="92"/>
        <v>107307.62312515268</v>
      </c>
      <c r="FC21" s="108">
        <f t="shared" si="92"/>
        <v>107318.13672085622</v>
      </c>
      <c r="FD21" s="108">
        <f t="shared" si="92"/>
        <v>107328.65134664219</v>
      </c>
      <c r="FE21" s="108">
        <f t="shared" si="92"/>
        <v>107339.16700261147</v>
      </c>
    </row>
    <row r="22" spans="1:161" ht="15.75" x14ac:dyDescent="0.25">
      <c r="A22" s="47" t="s">
        <v>181</v>
      </c>
      <c r="B22" s="12">
        <f>'Urb proj of all 25 ARs '!Y22</f>
        <v>270406.76522778335</v>
      </c>
      <c r="C22" s="12">
        <f>'Urb proj of all 25 ARs '!Z22</f>
        <v>271787.87134393456</v>
      </c>
      <c r="D22" s="100">
        <f t="shared" si="10"/>
        <v>5.1075131755220615E-3</v>
      </c>
      <c r="E22" s="101">
        <f t="shared" si="11"/>
        <v>9.7976223844664645E-5</v>
      </c>
      <c r="F22" s="69">
        <f t="shared" si="12"/>
        <v>270433.25866154244</v>
      </c>
      <c r="G22" s="69">
        <f t="shared" si="13"/>
        <v>270459.75469102809</v>
      </c>
      <c r="H22" s="69">
        <f>G22*(1+$E$22)</f>
        <v>270486.25331649469</v>
      </c>
      <c r="I22" s="69">
        <f t="shared" ref="I22:BD22" si="98">H22*(1+$E$22)</f>
        <v>270512.75453819655</v>
      </c>
      <c r="J22" s="69">
        <f t="shared" si="98"/>
        <v>270539.25835638802</v>
      </c>
      <c r="K22" s="69">
        <f t="shared" si="98"/>
        <v>270565.76477132353</v>
      </c>
      <c r="L22" s="69">
        <f t="shared" si="98"/>
        <v>270592.27378325746</v>
      </c>
      <c r="M22" s="69">
        <f t="shared" si="98"/>
        <v>270618.78539244429</v>
      </c>
      <c r="N22" s="69">
        <f t="shared" si="98"/>
        <v>270645.2995991385</v>
      </c>
      <c r="O22" s="69">
        <f t="shared" si="98"/>
        <v>270671.81640359451</v>
      </c>
      <c r="P22" s="69">
        <f t="shared" si="98"/>
        <v>270698.33580606693</v>
      </c>
      <c r="Q22" s="69">
        <f t="shared" si="98"/>
        <v>270724.85780681024</v>
      </c>
      <c r="R22" s="69">
        <f t="shared" si="98"/>
        <v>270751.38240607904</v>
      </c>
      <c r="S22" s="69">
        <f t="shared" si="98"/>
        <v>270777.90960412793</v>
      </c>
      <c r="T22" s="69">
        <f t="shared" si="98"/>
        <v>270804.43940121151</v>
      </c>
      <c r="U22" s="69">
        <f t="shared" si="98"/>
        <v>270830.97179758438</v>
      </c>
      <c r="V22" s="69">
        <f t="shared" si="98"/>
        <v>270857.50679350126</v>
      </c>
      <c r="W22" s="69">
        <f t="shared" si="98"/>
        <v>270884.04438921687</v>
      </c>
      <c r="X22" s="69">
        <f t="shared" si="98"/>
        <v>270910.58458498592</v>
      </c>
      <c r="Y22" s="69">
        <f t="shared" si="98"/>
        <v>270937.12738106312</v>
      </c>
      <c r="Z22" s="69">
        <f t="shared" si="98"/>
        <v>270963.67277770326</v>
      </c>
      <c r="AA22" s="69">
        <f t="shared" si="98"/>
        <v>270990.22077516111</v>
      </c>
      <c r="AB22" s="69">
        <f t="shared" si="98"/>
        <v>271016.7713736915</v>
      </c>
      <c r="AC22" s="69">
        <f t="shared" si="98"/>
        <v>271043.32457354927</v>
      </c>
      <c r="AD22" s="69">
        <f t="shared" si="98"/>
        <v>271069.8803749893</v>
      </c>
      <c r="AE22" s="69">
        <f t="shared" si="98"/>
        <v>271096.43877826649</v>
      </c>
      <c r="AF22" s="69">
        <f t="shared" si="98"/>
        <v>271122.99978363572</v>
      </c>
      <c r="AG22" s="69">
        <f t="shared" si="98"/>
        <v>271149.56339135196</v>
      </c>
      <c r="AH22" s="69">
        <f t="shared" si="98"/>
        <v>271176.1296016702</v>
      </c>
      <c r="AI22" s="69">
        <f t="shared" si="98"/>
        <v>271202.69841484539</v>
      </c>
      <c r="AJ22" s="69">
        <f t="shared" si="98"/>
        <v>271229.26983113255</v>
      </c>
      <c r="AK22" s="69">
        <f t="shared" si="98"/>
        <v>271255.84385078674</v>
      </c>
      <c r="AL22" s="69">
        <f t="shared" si="98"/>
        <v>271282.42047406302</v>
      </c>
      <c r="AM22" s="69">
        <f t="shared" si="98"/>
        <v>271308.99970121653</v>
      </c>
      <c r="AN22" s="69">
        <f t="shared" si="98"/>
        <v>271335.58153250231</v>
      </c>
      <c r="AO22" s="69">
        <f t="shared" si="98"/>
        <v>271362.16596817557</v>
      </c>
      <c r="AP22" s="69">
        <f t="shared" si="98"/>
        <v>271388.75300849142</v>
      </c>
      <c r="AQ22" s="69">
        <f t="shared" si="98"/>
        <v>271415.3426537051</v>
      </c>
      <c r="AR22" s="69">
        <f t="shared" si="98"/>
        <v>271441.93490407179</v>
      </c>
      <c r="AS22" s="69">
        <f t="shared" si="98"/>
        <v>271468.5297598468</v>
      </c>
      <c r="AT22" s="69">
        <f t="shared" si="98"/>
        <v>271495.12722128531</v>
      </c>
      <c r="AU22" s="69">
        <f t="shared" si="98"/>
        <v>271521.72728864267</v>
      </c>
      <c r="AV22" s="69">
        <f t="shared" si="98"/>
        <v>271548.32996217418</v>
      </c>
      <c r="AW22" s="69">
        <f t="shared" si="98"/>
        <v>271574.93524213519</v>
      </c>
      <c r="AX22" s="69">
        <f t="shared" si="98"/>
        <v>271601.54312878108</v>
      </c>
      <c r="AY22" s="69">
        <f t="shared" si="98"/>
        <v>271628.15362236724</v>
      </c>
      <c r="AZ22" s="69">
        <f t="shared" si="98"/>
        <v>271654.76672314905</v>
      </c>
      <c r="BA22" s="69">
        <f t="shared" si="98"/>
        <v>271681.38243138196</v>
      </c>
      <c r="BB22" s="69">
        <f t="shared" si="98"/>
        <v>271708.00074732146</v>
      </c>
      <c r="BC22" s="69">
        <f t="shared" si="98"/>
        <v>271734.62167122308</v>
      </c>
      <c r="BD22" s="69">
        <f t="shared" si="98"/>
        <v>271761.24520334229</v>
      </c>
      <c r="BE22" s="69">
        <f>BD22*(1+$E$22)</f>
        <v>271787.87134393462</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305063.69361783791</v>
      </c>
      <c r="DG22" s="108">
        <f t="shared" si="15"/>
        <v>305093.58260657068</v>
      </c>
      <c r="DH22" s="108">
        <f t="shared" si="15"/>
        <v>305123.47452371375</v>
      </c>
      <c r="DI22" s="108">
        <f t="shared" si="15"/>
        <v>305153.36936955398</v>
      </c>
      <c r="DJ22" s="108">
        <f t="shared" si="15"/>
        <v>334025.59384593304</v>
      </c>
      <c r="DK22" s="108">
        <f t="shared" si="15"/>
        <v>334058.32041228557</v>
      </c>
      <c r="DL22" s="108">
        <f t="shared" si="15"/>
        <v>334091.05018506345</v>
      </c>
      <c r="DM22" s="108">
        <f t="shared" si="15"/>
        <v>334123.78316458088</v>
      </c>
      <c r="DN22" s="108">
        <f t="shared" si="15"/>
        <v>294987.86055707029</v>
      </c>
      <c r="DO22" s="108">
        <f t="shared" si="15"/>
        <v>295016.76235372765</v>
      </c>
      <c r="DP22" s="108">
        <f t="shared" si="15"/>
        <v>295045.66698207398</v>
      </c>
      <c r="DQ22" s="108">
        <f t="shared" si="15"/>
        <v>295074.57444238663</v>
      </c>
      <c r="DR22" s="108">
        <f t="shared" si="15"/>
        <v>295103.48473494308</v>
      </c>
      <c r="DS22" s="108">
        <f t="shared" si="15"/>
        <v>299980.21864646603</v>
      </c>
      <c r="DT22" s="108">
        <f t="shared" si="15"/>
        <v>300009.60957551713</v>
      </c>
      <c r="DU22" s="108">
        <f t="shared" si="15"/>
        <v>300039.00338418043</v>
      </c>
      <c r="DV22" s="108">
        <f t="shared" si="90"/>
        <v>300068.40007273812</v>
      </c>
      <c r="DW22" s="108">
        <f t="shared" si="90"/>
        <v>296997.19244558597</v>
      </c>
      <c r="DX22" s="108">
        <f t="shared" si="90"/>
        <v>297026.29110899428</v>
      </c>
      <c r="DY22" s="108">
        <f t="shared" si="90"/>
        <v>297055.39262337977</v>
      </c>
      <c r="DZ22" s="108">
        <f t="shared" si="90"/>
        <v>297084.49698902172</v>
      </c>
      <c r="EA22" s="108">
        <f t="shared" si="90"/>
        <v>311024.97780201735</v>
      </c>
      <c r="EB22" s="108">
        <f t="shared" si="90"/>
        <v>311055.45085486374</v>
      </c>
      <c r="EC22" s="108">
        <f t="shared" si="90"/>
        <v>311085.92689334479</v>
      </c>
      <c r="ED22" s="108">
        <f t="shared" si="90"/>
        <v>311116.40591775306</v>
      </c>
      <c r="EE22" s="108">
        <f t="shared" si="90"/>
        <v>311146.88792838104</v>
      </c>
      <c r="EF22" s="108">
        <f t="shared" si="90"/>
        <v>311293.6582594447</v>
      </c>
      <c r="EG22" s="108">
        <f t="shared" si="90"/>
        <v>311324.1576365878</v>
      </c>
      <c r="EH22" s="108">
        <f t="shared" si="90"/>
        <v>311354.66000194463</v>
      </c>
      <c r="EI22" s="108">
        <f t="shared" si="90"/>
        <v>311385.1653558081</v>
      </c>
      <c r="EJ22" s="108">
        <f t="shared" si="90"/>
        <v>319869.13601020747</v>
      </c>
      <c r="EK22" s="108">
        <f t="shared" si="90"/>
        <v>319900.4755802782</v>
      </c>
      <c r="EL22" s="108">
        <f t="shared" si="91"/>
        <v>319931.81822088169</v>
      </c>
      <c r="EM22" s="108">
        <f t="shared" si="91"/>
        <v>319963.16393231874</v>
      </c>
      <c r="EN22" s="108">
        <f t="shared" si="91"/>
        <v>345549.26878092485</v>
      </c>
      <c r="EO22" s="108">
        <f t="shared" si="91"/>
        <v>345583.12439343234</v>
      </c>
      <c r="EP22" s="108">
        <f t="shared" si="91"/>
        <v>345616.98332298477</v>
      </c>
      <c r="EQ22" s="108">
        <f t="shared" si="91"/>
        <v>345650.84556990734</v>
      </c>
      <c r="ER22" s="108">
        <f t="shared" si="91"/>
        <v>345684.71113452502</v>
      </c>
      <c r="ES22" s="108">
        <f t="shared" si="91"/>
        <v>328045.86704939295</v>
      </c>
      <c r="ET22" s="108">
        <f t="shared" si="91"/>
        <v>328078.0077446943</v>
      </c>
      <c r="EU22" s="108">
        <f t="shared" si="91"/>
        <v>328110.15158901957</v>
      </c>
      <c r="EV22" s="108">
        <f t="shared" si="91"/>
        <v>328142.29858267738</v>
      </c>
      <c r="EW22" s="108">
        <f t="shared" si="91"/>
        <v>322446.22824306058</v>
      </c>
      <c r="EX22" s="108">
        <f t="shared" si="91"/>
        <v>322477.82030689681</v>
      </c>
      <c r="EY22" s="108">
        <f t="shared" si="91"/>
        <v>322509.41546600417</v>
      </c>
      <c r="EZ22" s="108">
        <f t="shared" si="91"/>
        <v>322541.01372068585</v>
      </c>
      <c r="FA22" s="108">
        <f t="shared" si="91"/>
        <v>299660.77001074114</v>
      </c>
      <c r="FB22" s="108">
        <f t="shared" si="92"/>
        <v>299690.12964142114</v>
      </c>
      <c r="FC22" s="108">
        <f t="shared" si="92"/>
        <v>299719.49214864691</v>
      </c>
      <c r="FD22" s="108">
        <f t="shared" si="92"/>
        <v>299748.85753270029</v>
      </c>
      <c r="FE22" s="108">
        <f t="shared" si="92"/>
        <v>299778.22579386306</v>
      </c>
    </row>
    <row r="23" spans="1:161" ht="15.75" x14ac:dyDescent="0.25">
      <c r="A23" s="47" t="s">
        <v>182</v>
      </c>
      <c r="B23" s="12">
        <f>'Urb proj of all 25 ARs '!Y23</f>
        <v>570585.84867085586</v>
      </c>
      <c r="C23" s="12">
        <f>'Urb proj of all 25 ARs '!Z23</f>
        <v>573500.12341070885</v>
      </c>
      <c r="D23" s="100">
        <f t="shared" si="10"/>
        <v>5.1075131755223355E-3</v>
      </c>
      <c r="E23" s="101">
        <f t="shared" si="11"/>
        <v>9.7976223844664645E-5</v>
      </c>
      <c r="F23" s="69">
        <f t="shared" si="12"/>
        <v>570641.75251768786</v>
      </c>
      <c r="G23" s="69">
        <f t="shared" si="13"/>
        <v>570697.66184176761</v>
      </c>
      <c r="H23" s="69">
        <f>G23*(1+$E$23)</f>
        <v>570753.57664363179</v>
      </c>
      <c r="I23" s="69">
        <f t="shared" ref="I23:BE23" si="99">H23*(1+$E$23)</f>
        <v>570809.49692381721</v>
      </c>
      <c r="J23" s="69">
        <f t="shared" si="99"/>
        <v>570865.42268286052</v>
      </c>
      <c r="K23" s="69">
        <f t="shared" si="99"/>
        <v>570921.35392129852</v>
      </c>
      <c r="L23" s="69">
        <f t="shared" si="99"/>
        <v>570977.290639668</v>
      </c>
      <c r="M23" s="69">
        <f t="shared" si="99"/>
        <v>571033.23283850588</v>
      </c>
      <c r="N23" s="69">
        <f t="shared" si="99"/>
        <v>571089.18051834917</v>
      </c>
      <c r="O23" s="69">
        <f t="shared" si="99"/>
        <v>571145.13367973489</v>
      </c>
      <c r="P23" s="69">
        <f t="shared" si="99"/>
        <v>571201.09232320008</v>
      </c>
      <c r="Q23" s="69">
        <f t="shared" si="99"/>
        <v>571257.05644928187</v>
      </c>
      <c r="R23" s="69">
        <f t="shared" si="99"/>
        <v>571313.0260585174</v>
      </c>
      <c r="S23" s="69">
        <f t="shared" si="99"/>
        <v>571369.00115144392</v>
      </c>
      <c r="T23" s="69">
        <f t="shared" si="99"/>
        <v>571424.98172859859</v>
      </c>
      <c r="U23" s="69">
        <f t="shared" si="99"/>
        <v>571480.96779051889</v>
      </c>
      <c r="V23" s="69">
        <f t="shared" si="99"/>
        <v>571536.95933774207</v>
      </c>
      <c r="W23" s="69">
        <f t="shared" si="99"/>
        <v>571592.95637080562</v>
      </c>
      <c r="X23" s="69">
        <f t="shared" si="99"/>
        <v>571648.95889024704</v>
      </c>
      <c r="Y23" s="69">
        <f t="shared" si="99"/>
        <v>571704.96689660382</v>
      </c>
      <c r="Z23" s="69">
        <f t="shared" si="99"/>
        <v>571760.98039041355</v>
      </c>
      <c r="AA23" s="69">
        <f t="shared" si="99"/>
        <v>571816.99937221396</v>
      </c>
      <c r="AB23" s="69">
        <f t="shared" si="99"/>
        <v>571873.02384254267</v>
      </c>
      <c r="AC23" s="69">
        <f t="shared" si="99"/>
        <v>571929.05380193738</v>
      </c>
      <c r="AD23" s="69">
        <f t="shared" si="99"/>
        <v>571985.08925093594</v>
      </c>
      <c r="AE23" s="69">
        <f t="shared" si="99"/>
        <v>572041.13019007619</v>
      </c>
      <c r="AF23" s="69">
        <f t="shared" si="99"/>
        <v>572097.17661989608</v>
      </c>
      <c r="AG23" s="69">
        <f t="shared" si="99"/>
        <v>572153.22854093346</v>
      </c>
      <c r="AH23" s="69">
        <f t="shared" si="99"/>
        <v>572209.28595372639</v>
      </c>
      <c r="AI23" s="69">
        <f t="shared" si="99"/>
        <v>572265.34885881294</v>
      </c>
      <c r="AJ23" s="69">
        <f t="shared" si="99"/>
        <v>572321.41725673131</v>
      </c>
      <c r="AK23" s="69">
        <f t="shared" si="99"/>
        <v>572377.49114801956</v>
      </c>
      <c r="AL23" s="69">
        <f t="shared" si="99"/>
        <v>572433.57053321588</v>
      </c>
      <c r="AM23" s="69">
        <f t="shared" si="99"/>
        <v>572489.6554128587</v>
      </c>
      <c r="AN23" s="69">
        <f t="shared" si="99"/>
        <v>572545.7457874862</v>
      </c>
      <c r="AO23" s="69">
        <f t="shared" si="99"/>
        <v>572601.8416576368</v>
      </c>
      <c r="AP23" s="69">
        <f t="shared" si="99"/>
        <v>572657.94302384893</v>
      </c>
      <c r="AQ23" s="69">
        <f t="shared" si="99"/>
        <v>572714.04988666112</v>
      </c>
      <c r="AR23" s="69">
        <f t="shared" si="99"/>
        <v>572770.16224661178</v>
      </c>
      <c r="AS23" s="69">
        <f t="shared" si="99"/>
        <v>572826.28010423959</v>
      </c>
      <c r="AT23" s="69">
        <f t="shared" si="99"/>
        <v>572882.40346008318</v>
      </c>
      <c r="AU23" s="69">
        <f t="shared" si="99"/>
        <v>572938.53231468122</v>
      </c>
      <c r="AV23" s="69">
        <f t="shared" si="99"/>
        <v>572994.66666857246</v>
      </c>
      <c r="AW23" s="69">
        <f t="shared" si="99"/>
        <v>573050.80652229581</v>
      </c>
      <c r="AX23" s="69">
        <f t="shared" si="99"/>
        <v>573106.95187639003</v>
      </c>
      <c r="AY23" s="69">
        <f t="shared" si="99"/>
        <v>573163.102731394</v>
      </c>
      <c r="AZ23" s="69">
        <f t="shared" si="99"/>
        <v>573219.25908784673</v>
      </c>
      <c r="BA23" s="69">
        <f t="shared" si="99"/>
        <v>573275.42094628722</v>
      </c>
      <c r="BB23" s="69">
        <f t="shared" si="99"/>
        <v>573331.58830725448</v>
      </c>
      <c r="BC23" s="69">
        <f t="shared" si="99"/>
        <v>573387.76117128774</v>
      </c>
      <c r="BD23" s="69">
        <f t="shared" si="99"/>
        <v>573443.939538926</v>
      </c>
      <c r="BE23" s="69">
        <f t="shared" si="99"/>
        <v>573500.12341070862</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531973.12241175945</v>
      </c>
      <c r="DG23" s="108">
        <f t="shared" si="15"/>
        <v>532025.24312948016</v>
      </c>
      <c r="DH23" s="108">
        <f t="shared" si="15"/>
        <v>532077.36895379191</v>
      </c>
      <c r="DI23" s="108">
        <f t="shared" si="15"/>
        <v>532129.49988519528</v>
      </c>
      <c r="DJ23" s="108">
        <f t="shared" si="15"/>
        <v>573932.28039105912</v>
      </c>
      <c r="DK23" s="108">
        <f t="shared" si="15"/>
        <v>573988.51210863434</v>
      </c>
      <c r="DL23" s="108">
        <f t="shared" si="15"/>
        <v>574044.74933558097</v>
      </c>
      <c r="DM23" s="108">
        <f t="shared" si="15"/>
        <v>574100.9920724387</v>
      </c>
      <c r="DN23" s="108">
        <f t="shared" si="15"/>
        <v>509042.4734390282</v>
      </c>
      <c r="DO23" s="108">
        <f t="shared" si="15"/>
        <v>509092.34749835229</v>
      </c>
      <c r="DP23" s="108">
        <f t="shared" si="15"/>
        <v>509142.2264441484</v>
      </c>
      <c r="DQ23" s="108">
        <f t="shared" si="15"/>
        <v>509192.11027689528</v>
      </c>
      <c r="DR23" s="108">
        <f t="shared" si="15"/>
        <v>509241.9989970717</v>
      </c>
      <c r="DS23" s="108">
        <f t="shared" si="15"/>
        <v>523052.73495708557</v>
      </c>
      <c r="DT23" s="108">
        <f t="shared" si="15"/>
        <v>523103.98168892827</v>
      </c>
      <c r="DU23" s="108">
        <f t="shared" si="15"/>
        <v>523155.23344173224</v>
      </c>
      <c r="DV23" s="108">
        <f t="shared" si="90"/>
        <v>523206.49021598941</v>
      </c>
      <c r="DW23" s="108">
        <f t="shared" si="90"/>
        <v>518304.94328969542</v>
      </c>
      <c r="DX23" s="108">
        <f t="shared" si="90"/>
        <v>518355.724850839</v>
      </c>
      <c r="DY23" s="108">
        <f t="shared" si="90"/>
        <v>518406.51138736808</v>
      </c>
      <c r="DZ23" s="108">
        <f t="shared" si="90"/>
        <v>518457.30289977026</v>
      </c>
      <c r="EA23" s="108">
        <f t="shared" si="90"/>
        <v>540436.74730665598</v>
      </c>
      <c r="EB23" s="108">
        <f t="shared" si="90"/>
        <v>540489.69725838397</v>
      </c>
      <c r="EC23" s="108">
        <f t="shared" si="90"/>
        <v>540542.65239794832</v>
      </c>
      <c r="ED23" s="108">
        <f t="shared" si="90"/>
        <v>540595.61272585718</v>
      </c>
      <c r="EE23" s="108">
        <f t="shared" si="90"/>
        <v>540648.57824261906</v>
      </c>
      <c r="EF23" s="108">
        <f t="shared" si="90"/>
        <v>519437.3846411109</v>
      </c>
      <c r="EG23" s="108">
        <f t="shared" si="90"/>
        <v>519488.27715458174</v>
      </c>
      <c r="EH23" s="108">
        <f t="shared" si="90"/>
        <v>519539.17465430888</v>
      </c>
      <c r="EI23" s="108">
        <f t="shared" si="90"/>
        <v>519590.07714078081</v>
      </c>
      <c r="EJ23" s="108">
        <f t="shared" si="90"/>
        <v>524413.90266622545</v>
      </c>
      <c r="EK23" s="108">
        <f t="shared" si="90"/>
        <v>524465.28276014037</v>
      </c>
      <c r="EL23" s="108">
        <f t="shared" si="91"/>
        <v>524516.6678880828</v>
      </c>
      <c r="EM23" s="108">
        <f t="shared" si="91"/>
        <v>524568.0580505461</v>
      </c>
      <c r="EN23" s="108">
        <f t="shared" si="91"/>
        <v>559389.8293546869</v>
      </c>
      <c r="EO23" s="108">
        <f t="shared" si="91"/>
        <v>559444.63625782414</v>
      </c>
      <c r="EP23" s="108">
        <f t="shared" si="91"/>
        <v>559499.44853073487</v>
      </c>
      <c r="EQ23" s="108">
        <f t="shared" si="91"/>
        <v>559554.26617394516</v>
      </c>
      <c r="ER23" s="108">
        <f t="shared" si="91"/>
        <v>559609.08918798098</v>
      </c>
      <c r="ES23" s="108">
        <f t="shared" si="91"/>
        <v>551511.42610580812</v>
      </c>
      <c r="ET23" s="108">
        <f t="shared" si="91"/>
        <v>551565.46111274522</v>
      </c>
      <c r="EU23" s="108">
        <f t="shared" si="91"/>
        <v>551619.50141382811</v>
      </c>
      <c r="EV23" s="108">
        <f t="shared" si="91"/>
        <v>551673.54700957565</v>
      </c>
      <c r="EW23" s="108">
        <f t="shared" si="91"/>
        <v>549321.68036455009</v>
      </c>
      <c r="EX23" s="108">
        <f t="shared" si="91"/>
        <v>549375.50082846824</v>
      </c>
      <c r="EY23" s="108">
        <f t="shared" si="91"/>
        <v>549429.32656551211</v>
      </c>
      <c r="EZ23" s="108">
        <f t="shared" si="91"/>
        <v>549483.15757619857</v>
      </c>
      <c r="FA23" s="108">
        <f t="shared" si="91"/>
        <v>517218.52922135167</v>
      </c>
      <c r="FB23" s="108">
        <f t="shared" si="92"/>
        <v>517269.20433974726</v>
      </c>
      <c r="FC23" s="108">
        <f t="shared" si="92"/>
        <v>517319.88442309963</v>
      </c>
      <c r="FD23" s="108">
        <f t="shared" si="92"/>
        <v>517370.56947189511</v>
      </c>
      <c r="FE23" s="108">
        <f t="shared" si="92"/>
        <v>517421.25948662037</v>
      </c>
    </row>
    <row r="24" spans="1:161" ht="15.75" x14ac:dyDescent="0.25">
      <c r="A24" s="47" t="s">
        <v>183</v>
      </c>
      <c r="B24" s="12">
        <f>'Urb proj of all 25 ARs '!Y24</f>
        <v>294708.82295295573</v>
      </c>
      <c r="C24" s="12">
        <f>'Urb proj of all 25 ARs '!Z24</f>
        <v>296214.05214913056</v>
      </c>
      <c r="D24" s="100">
        <f t="shared" si="10"/>
        <v>5.1075131755220857E-3</v>
      </c>
      <c r="E24" s="101">
        <f t="shared" si="11"/>
        <v>9.7976223844664645E-5</v>
      </c>
      <c r="F24" s="69">
        <f t="shared" si="12"/>
        <v>294737.69741056237</v>
      </c>
      <c r="G24" s="69">
        <f t="shared" si="13"/>
        <v>294766.57469717931</v>
      </c>
      <c r="H24" s="69">
        <f>G24*(1+$E$24)</f>
        <v>294795.45481308375</v>
      </c>
      <c r="I24" s="69">
        <f t="shared" ref="I24:BD24" si="100">H24*(1+$E$24)</f>
        <v>294824.33775855292</v>
      </c>
      <c r="J24" s="69">
        <f t="shared" si="100"/>
        <v>294853.22353386402</v>
      </c>
      <c r="K24" s="69">
        <f t="shared" si="100"/>
        <v>294882.11213929427</v>
      </c>
      <c r="L24" s="69">
        <f t="shared" si="100"/>
        <v>294911.00357512099</v>
      </c>
      <c r="M24" s="69">
        <f t="shared" si="100"/>
        <v>294939.89784162154</v>
      </c>
      <c r="N24" s="69">
        <f t="shared" si="100"/>
        <v>294968.79493907321</v>
      </c>
      <c r="O24" s="69">
        <f t="shared" si="100"/>
        <v>294997.69486775337</v>
      </c>
      <c r="P24" s="69">
        <f t="shared" si="100"/>
        <v>295026.59762793937</v>
      </c>
      <c r="Q24" s="69">
        <f t="shared" si="100"/>
        <v>295055.50321990869</v>
      </c>
      <c r="R24" s="69">
        <f t="shared" si="100"/>
        <v>295084.41164393874</v>
      </c>
      <c r="S24" s="69">
        <f t="shared" si="100"/>
        <v>295113.32290030702</v>
      </c>
      <c r="T24" s="69">
        <f t="shared" si="100"/>
        <v>295142.23698929104</v>
      </c>
      <c r="U24" s="69">
        <f t="shared" si="100"/>
        <v>295171.15391116834</v>
      </c>
      <c r="V24" s="69">
        <f t="shared" si="100"/>
        <v>295200.0736662164</v>
      </c>
      <c r="W24" s="69">
        <f t="shared" si="100"/>
        <v>295228.99625471287</v>
      </c>
      <c r="X24" s="69">
        <f t="shared" si="100"/>
        <v>295257.92167693534</v>
      </c>
      <c r="Y24" s="69">
        <f t="shared" si="100"/>
        <v>295286.84993316146</v>
      </c>
      <c r="Z24" s="69">
        <f t="shared" si="100"/>
        <v>295315.78102366888</v>
      </c>
      <c r="AA24" s="69">
        <f t="shared" si="100"/>
        <v>295344.71494873532</v>
      </c>
      <c r="AB24" s="69">
        <f t="shared" si="100"/>
        <v>295373.65170863847</v>
      </c>
      <c r="AC24" s="69">
        <f t="shared" si="100"/>
        <v>295402.59130365611</v>
      </c>
      <c r="AD24" s="69">
        <f t="shared" si="100"/>
        <v>295431.53373406595</v>
      </c>
      <c r="AE24" s="69">
        <f t="shared" si="100"/>
        <v>295460.47900014586</v>
      </c>
      <c r="AF24" s="69">
        <f t="shared" si="100"/>
        <v>295489.42710217362</v>
      </c>
      <c r="AG24" s="69">
        <f t="shared" si="100"/>
        <v>295518.37804042711</v>
      </c>
      <c r="AH24" s="69">
        <f t="shared" si="100"/>
        <v>295547.33181518421</v>
      </c>
      <c r="AI24" s="69">
        <f t="shared" si="100"/>
        <v>295576.28842672281</v>
      </c>
      <c r="AJ24" s="69">
        <f t="shared" si="100"/>
        <v>295605.2478753209</v>
      </c>
      <c r="AK24" s="69">
        <f t="shared" si="100"/>
        <v>295634.21016125637</v>
      </c>
      <c r="AL24" s="69">
        <f t="shared" si="100"/>
        <v>295663.17528480728</v>
      </c>
      <c r="AM24" s="69">
        <f t="shared" si="100"/>
        <v>295692.14324625162</v>
      </c>
      <c r="AN24" s="69">
        <f t="shared" si="100"/>
        <v>295721.11404586741</v>
      </c>
      <c r="AO24" s="69">
        <f t="shared" si="100"/>
        <v>295750.08768393274</v>
      </c>
      <c r="AP24" s="69">
        <f t="shared" si="100"/>
        <v>295779.06416072574</v>
      </c>
      <c r="AQ24" s="69">
        <f t="shared" si="100"/>
        <v>295808.04347652453</v>
      </c>
      <c r="AR24" s="69">
        <f t="shared" si="100"/>
        <v>295837.02563160722</v>
      </c>
      <c r="AS24" s="69">
        <f t="shared" si="100"/>
        <v>295866.01062625204</v>
      </c>
      <c r="AT24" s="69">
        <f t="shared" si="100"/>
        <v>295894.99846073717</v>
      </c>
      <c r="AU24" s="69">
        <f t="shared" si="100"/>
        <v>295923.9891353409</v>
      </c>
      <c r="AV24" s="69">
        <f t="shared" si="100"/>
        <v>295952.98265034141</v>
      </c>
      <c r="AW24" s="69">
        <f t="shared" si="100"/>
        <v>295981.97900601703</v>
      </c>
      <c r="AX24" s="69">
        <f t="shared" si="100"/>
        <v>296010.97820264613</v>
      </c>
      <c r="AY24" s="69">
        <f t="shared" si="100"/>
        <v>296039.98024050699</v>
      </c>
      <c r="AZ24" s="69">
        <f t="shared" si="100"/>
        <v>296068.98511987802</v>
      </c>
      <c r="BA24" s="69">
        <f t="shared" si="100"/>
        <v>296097.99284103757</v>
      </c>
      <c r="BB24" s="69">
        <f t="shared" si="100"/>
        <v>296127.00340426411</v>
      </c>
      <c r="BC24" s="69">
        <f t="shared" si="100"/>
        <v>296156.01680983609</v>
      </c>
      <c r="BD24" s="69">
        <f t="shared" si="100"/>
        <v>296185.03305803199</v>
      </c>
      <c r="BE24" s="69">
        <f>BD24*(1+$E$24)</f>
        <v>296214.05214913032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272047.30981507571</v>
      </c>
      <c r="DG24" s="108">
        <f t="shared" si="15"/>
        <v>272073.96398319851</v>
      </c>
      <c r="DH24" s="108">
        <f t="shared" si="15"/>
        <v>272100.62076279602</v>
      </c>
      <c r="DI24" s="108">
        <f t="shared" si="15"/>
        <v>272127.28015412414</v>
      </c>
      <c r="DJ24" s="108">
        <f t="shared" si="15"/>
        <v>293781.03849255102</v>
      </c>
      <c r="DK24" s="108">
        <f t="shared" si="15"/>
        <v>293809.82204933965</v>
      </c>
      <c r="DL24" s="108">
        <f t="shared" si="15"/>
        <v>293838.60842623247</v>
      </c>
      <c r="DM24" s="108">
        <f t="shared" si="15"/>
        <v>293867.39762350585</v>
      </c>
      <c r="DN24" s="108">
        <f t="shared" si="15"/>
        <v>260574.96853787638</v>
      </c>
      <c r="DO24" s="108">
        <f t="shared" si="15"/>
        <v>260600.49868932218</v>
      </c>
      <c r="DP24" s="108">
        <f t="shared" si="15"/>
        <v>260626.03134211578</v>
      </c>
      <c r="DQ24" s="108">
        <f t="shared" si="15"/>
        <v>260651.56649650229</v>
      </c>
      <c r="DR24" s="108">
        <f t="shared" si="15"/>
        <v>260677.1041527268</v>
      </c>
      <c r="DS24" s="108">
        <f t="shared" si="15"/>
        <v>269881.8321739292</v>
      </c>
      <c r="DT24" s="108">
        <f t="shared" si="15"/>
        <v>269908.2741767299</v>
      </c>
      <c r="DU24" s="108">
        <f t="shared" si="15"/>
        <v>269934.7187702182</v>
      </c>
      <c r="DV24" s="108">
        <f t="shared" si="90"/>
        <v>269961.16595464782</v>
      </c>
      <c r="DW24" s="108">
        <f t="shared" si="90"/>
        <v>265294.2120196381</v>
      </c>
      <c r="DX24" s="108">
        <f t="shared" si="90"/>
        <v>265320.20454473962</v>
      </c>
      <c r="DY24" s="108">
        <f t="shared" si="90"/>
        <v>265346.19961649063</v>
      </c>
      <c r="DZ24" s="108">
        <f t="shared" si="90"/>
        <v>265372.19723514054</v>
      </c>
      <c r="EA24" s="108">
        <f t="shared" si="90"/>
        <v>275193.25438878522</v>
      </c>
      <c r="EB24" s="108">
        <f t="shared" si="90"/>
        <v>275220.21678467776</v>
      </c>
      <c r="EC24" s="108">
        <f t="shared" si="90"/>
        <v>275247.18182224402</v>
      </c>
      <c r="ED24" s="108">
        <f t="shared" si="90"/>
        <v>275274.14950174285</v>
      </c>
      <c r="EE24" s="108">
        <f t="shared" si="90"/>
        <v>275301.11982343311</v>
      </c>
      <c r="EF24" s="108">
        <f t="shared" si="90"/>
        <v>267047.02244384232</v>
      </c>
      <c r="EG24" s="108">
        <f t="shared" si="90"/>
        <v>267073.18670269032</v>
      </c>
      <c r="EH24" s="108">
        <f t="shared" si="90"/>
        <v>267099.3535250136</v>
      </c>
      <c r="EI24" s="108">
        <f t="shared" si="90"/>
        <v>267125.52291106328</v>
      </c>
      <c r="EJ24" s="108">
        <f t="shared" si="90"/>
        <v>269512.1397932517</v>
      </c>
      <c r="EK24" s="108">
        <f t="shared" si="90"/>
        <v>269538.54557498888</v>
      </c>
      <c r="EL24" s="108">
        <f t="shared" si="91"/>
        <v>269564.95394386491</v>
      </c>
      <c r="EM24" s="108">
        <f t="shared" si="91"/>
        <v>269591.36490013322</v>
      </c>
      <c r="EN24" s="108">
        <f t="shared" si="91"/>
        <v>290287.69028518669</v>
      </c>
      <c r="EO24" s="108">
        <f t="shared" si="91"/>
        <v>290316.13157690939</v>
      </c>
      <c r="EP24" s="108">
        <f t="shared" si="91"/>
        <v>290344.5756552025</v>
      </c>
      <c r="EQ24" s="108">
        <f t="shared" si="91"/>
        <v>290373.022520339</v>
      </c>
      <c r="ER24" s="108">
        <f t="shared" si="91"/>
        <v>290401.47217259189</v>
      </c>
      <c r="ES24" s="108">
        <f t="shared" si="91"/>
        <v>284131.56518572255</v>
      </c>
      <c r="ET24" s="108">
        <f t="shared" si="91"/>
        <v>284159.40332355449</v>
      </c>
      <c r="EU24" s="108">
        <f t="shared" si="91"/>
        <v>284187.2441888621</v>
      </c>
      <c r="EV24" s="108">
        <f t="shared" si="91"/>
        <v>284215.08778191253</v>
      </c>
      <c r="EW24" s="108">
        <f t="shared" si="91"/>
        <v>284353.82439226721</v>
      </c>
      <c r="EX24" s="108">
        <f t="shared" si="91"/>
        <v>284381.68430621695</v>
      </c>
      <c r="EY24" s="108">
        <f t="shared" si="91"/>
        <v>284409.54694977583</v>
      </c>
      <c r="EZ24" s="108">
        <f t="shared" si="91"/>
        <v>284437.41232321138</v>
      </c>
      <c r="FA24" s="108">
        <f t="shared" si="91"/>
        <v>262368.0043808248</v>
      </c>
      <c r="FB24" s="108">
        <f t="shared" si="92"/>
        <v>262393.71020715171</v>
      </c>
      <c r="FC24" s="108">
        <f t="shared" si="92"/>
        <v>262419.41855203838</v>
      </c>
      <c r="FD24" s="108">
        <f t="shared" si="92"/>
        <v>262445.12941573164</v>
      </c>
      <c r="FE24" s="108">
        <f t="shared" si="92"/>
        <v>262470.8427984782</v>
      </c>
    </row>
    <row r="25" spans="1:161" ht="15.75" x14ac:dyDescent="0.25">
      <c r="A25" s="47" t="s">
        <v>189</v>
      </c>
      <c r="B25" s="12">
        <f>'Urb proj of all 25 ARs '!Y25</f>
        <v>173147.43964059561</v>
      </c>
      <c r="C25" s="12">
        <f>'Urb proj of all 25 ARs '!Z25</f>
        <v>174031.79246986791</v>
      </c>
      <c r="D25" s="100">
        <f t="shared" si="10"/>
        <v>5.1075131755223668E-3</v>
      </c>
      <c r="E25" s="101">
        <f t="shared" si="11"/>
        <v>9.7976223844664645E-5</v>
      </c>
      <c r="F25" s="69">
        <f t="shared" si="12"/>
        <v>173164.40397289998</v>
      </c>
      <c r="G25" s="69">
        <f t="shared" si="13"/>
        <v>173181.36996730557</v>
      </c>
      <c r="H25" s="69">
        <f>G25*(1+$E$25)</f>
        <v>173198.33762397521</v>
      </c>
      <c r="I25" s="69">
        <f t="shared" ref="I25:BE25" si="101">H25*(1+$E$25)</f>
        <v>173215.30694307177</v>
      </c>
      <c r="J25" s="69">
        <f t="shared" si="101"/>
        <v>173232.27792475815</v>
      </c>
      <c r="K25" s="69">
        <f t="shared" si="101"/>
        <v>173249.25056919723</v>
      </c>
      <c r="L25" s="69">
        <f t="shared" si="101"/>
        <v>173266.22487655192</v>
      </c>
      <c r="M25" s="69">
        <f t="shared" si="101"/>
        <v>173283.20084698516</v>
      </c>
      <c r="N25" s="69">
        <f t="shared" si="101"/>
        <v>173300.17848065987</v>
      </c>
      <c r="O25" s="69">
        <f t="shared" si="101"/>
        <v>173317.15777773902</v>
      </c>
      <c r="P25" s="69">
        <f t="shared" si="101"/>
        <v>173334.13873838558</v>
      </c>
      <c r="Q25" s="69">
        <f t="shared" si="101"/>
        <v>173351.12136276253</v>
      </c>
      <c r="R25" s="69">
        <f t="shared" si="101"/>
        <v>173368.10565103288</v>
      </c>
      <c r="S25" s="69">
        <f t="shared" si="101"/>
        <v>173385.09160335967</v>
      </c>
      <c r="T25" s="69">
        <f t="shared" si="101"/>
        <v>173402.07921990592</v>
      </c>
      <c r="U25" s="69">
        <f t="shared" si="101"/>
        <v>173419.06850083469</v>
      </c>
      <c r="V25" s="69">
        <f t="shared" si="101"/>
        <v>173436.05944630905</v>
      </c>
      <c r="W25" s="69">
        <f t="shared" si="101"/>
        <v>173453.0520564921</v>
      </c>
      <c r="X25" s="69">
        <f t="shared" si="101"/>
        <v>173470.04633154694</v>
      </c>
      <c r="Y25" s="69">
        <f t="shared" si="101"/>
        <v>173487.04227163666</v>
      </c>
      <c r="Z25" s="69">
        <f t="shared" si="101"/>
        <v>173504.03987692442</v>
      </c>
      <c r="AA25" s="69">
        <f t="shared" si="101"/>
        <v>173521.03914757335</v>
      </c>
      <c r="AB25" s="69">
        <f t="shared" si="101"/>
        <v>173538.04008374663</v>
      </c>
      <c r="AC25" s="69">
        <f t="shared" si="101"/>
        <v>173555.04268560745</v>
      </c>
      <c r="AD25" s="69">
        <f t="shared" si="101"/>
        <v>173572.04695331899</v>
      </c>
      <c r="AE25" s="69">
        <f t="shared" si="101"/>
        <v>173589.05288704447</v>
      </c>
      <c r="AF25" s="69">
        <f t="shared" si="101"/>
        <v>173606.0604869471</v>
      </c>
      <c r="AG25" s="69">
        <f t="shared" si="101"/>
        <v>173623.06975319015</v>
      </c>
      <c r="AH25" s="69">
        <f t="shared" si="101"/>
        <v>173640.0806859369</v>
      </c>
      <c r="AI25" s="69">
        <f t="shared" si="101"/>
        <v>173657.09328535059</v>
      </c>
      <c r="AJ25" s="69">
        <f t="shared" si="101"/>
        <v>173674.10755159453</v>
      </c>
      <c r="AK25" s="69">
        <f t="shared" si="101"/>
        <v>173691.12348483203</v>
      </c>
      <c r="AL25" s="69">
        <f t="shared" si="101"/>
        <v>173708.14108522641</v>
      </c>
      <c r="AM25" s="69">
        <f t="shared" si="101"/>
        <v>173725.16035294102</v>
      </c>
      <c r="AN25" s="69">
        <f t="shared" si="101"/>
        <v>173742.1812881392</v>
      </c>
      <c r="AO25" s="69">
        <f t="shared" si="101"/>
        <v>173759.20389098435</v>
      </c>
      <c r="AP25" s="69">
        <f t="shared" si="101"/>
        <v>173776.22816163985</v>
      </c>
      <c r="AQ25" s="69">
        <f t="shared" si="101"/>
        <v>173793.25410026911</v>
      </c>
      <c r="AR25" s="69">
        <f t="shared" si="101"/>
        <v>173810.28170703552</v>
      </c>
      <c r="AS25" s="69">
        <f t="shared" si="101"/>
        <v>173827.31098210256</v>
      </c>
      <c r="AT25" s="69">
        <f t="shared" si="101"/>
        <v>173844.34192563366</v>
      </c>
      <c r="AU25" s="69">
        <f t="shared" si="101"/>
        <v>173861.37453779229</v>
      </c>
      <c r="AV25" s="69">
        <f t="shared" si="101"/>
        <v>173878.40881874194</v>
      </c>
      <c r="AW25" s="69">
        <f t="shared" si="101"/>
        <v>173895.44476864612</v>
      </c>
      <c r="AX25" s="69">
        <f t="shared" si="101"/>
        <v>173912.48238766834</v>
      </c>
      <c r="AY25" s="69">
        <f t="shared" si="101"/>
        <v>173929.52167597212</v>
      </c>
      <c r="AZ25" s="69">
        <f t="shared" si="101"/>
        <v>173946.56263372104</v>
      </c>
      <c r="BA25" s="69">
        <f t="shared" si="101"/>
        <v>173963.60526107866</v>
      </c>
      <c r="BB25" s="69">
        <f t="shared" si="101"/>
        <v>173980.64955820853</v>
      </c>
      <c r="BC25" s="69">
        <f t="shared" si="101"/>
        <v>173997.69552527429</v>
      </c>
      <c r="BD25" s="69">
        <f t="shared" si="101"/>
        <v>174014.74316243952</v>
      </c>
      <c r="BE25" s="69">
        <f t="shared" si="101"/>
        <v>174031.79246986788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178761.38352305724</v>
      </c>
      <c r="DG25" s="108">
        <f t="shared" si="15"/>
        <v>178778.89788838409</v>
      </c>
      <c r="DH25" s="108">
        <f t="shared" si="15"/>
        <v>178796.41396970232</v>
      </c>
      <c r="DI25" s="108">
        <f t="shared" si="15"/>
        <v>178813.93176718001</v>
      </c>
      <c r="DJ25" s="108">
        <f t="shared" si="15"/>
        <v>192973.33528063499</v>
      </c>
      <c r="DK25" s="108">
        <f t="shared" si="15"/>
        <v>192992.24207932851</v>
      </c>
      <c r="DL25" s="108">
        <f t="shared" si="15"/>
        <v>193011.15073043873</v>
      </c>
      <c r="DM25" s="108">
        <f t="shared" si="15"/>
        <v>193030.06123414723</v>
      </c>
      <c r="DN25" s="108">
        <f t="shared" si="15"/>
        <v>171208.87994382204</v>
      </c>
      <c r="DO25" s="108">
        <f t="shared" si="15"/>
        <v>171225.65434336761</v>
      </c>
      <c r="DP25" s="108">
        <f t="shared" si="15"/>
        <v>171242.43038640553</v>
      </c>
      <c r="DQ25" s="108">
        <f t="shared" si="15"/>
        <v>171259.20807309676</v>
      </c>
      <c r="DR25" s="108">
        <f t="shared" si="15"/>
        <v>171275.98740360237</v>
      </c>
      <c r="DS25" s="108">
        <f t="shared" si="15"/>
        <v>177672.63201077684</v>
      </c>
      <c r="DT25" s="108">
        <f t="shared" si="15"/>
        <v>177690.03970434179</v>
      </c>
      <c r="DU25" s="108">
        <f t="shared" si="15"/>
        <v>177707.44910344682</v>
      </c>
      <c r="DV25" s="108">
        <f t="shared" si="90"/>
        <v>177724.86020825905</v>
      </c>
      <c r="DW25" s="108">
        <f t="shared" si="90"/>
        <v>174878.11938773247</v>
      </c>
      <c r="DX25" s="108">
        <f t="shared" si="90"/>
        <v>174895.25328550313</v>
      </c>
      <c r="DY25" s="108">
        <f t="shared" si="90"/>
        <v>174912.38886198841</v>
      </c>
      <c r="DZ25" s="108">
        <f t="shared" si="90"/>
        <v>174929.52611735277</v>
      </c>
      <c r="EA25" s="108">
        <f t="shared" si="90"/>
        <v>180799.55940635191</v>
      </c>
      <c r="EB25" s="108">
        <f t="shared" si="90"/>
        <v>180817.27346445533</v>
      </c>
      <c r="EC25" s="108">
        <f t="shared" si="90"/>
        <v>180834.98925811527</v>
      </c>
      <c r="ED25" s="108">
        <f t="shared" si="90"/>
        <v>180852.70678750178</v>
      </c>
      <c r="EE25" s="108">
        <f t="shared" si="90"/>
        <v>180870.42605278493</v>
      </c>
      <c r="EF25" s="108">
        <f t="shared" si="90"/>
        <v>177013.08662290347</v>
      </c>
      <c r="EG25" s="108">
        <f t="shared" si="90"/>
        <v>177030.42969670187</v>
      </c>
      <c r="EH25" s="108">
        <f t="shared" si="90"/>
        <v>177047.77446970917</v>
      </c>
      <c r="EI25" s="108">
        <f t="shared" si="90"/>
        <v>177065.12094209183</v>
      </c>
      <c r="EJ25" s="108">
        <f t="shared" si="90"/>
        <v>178824.7496193602</v>
      </c>
      <c r="EK25" s="108">
        <f t="shared" si="90"/>
        <v>178842.27019305789</v>
      </c>
      <c r="EL25" s="108">
        <f t="shared" si="91"/>
        <v>178859.79248335521</v>
      </c>
      <c r="EM25" s="108">
        <f t="shared" si="91"/>
        <v>178877.31649042037</v>
      </c>
      <c r="EN25" s="108">
        <f t="shared" si="91"/>
        <v>194258.37226094911</v>
      </c>
      <c r="EO25" s="108">
        <f t="shared" si="91"/>
        <v>194277.40496271345</v>
      </c>
      <c r="EP25" s="108">
        <f t="shared" si="91"/>
        <v>194296.43952923006</v>
      </c>
      <c r="EQ25" s="108">
        <f t="shared" si="91"/>
        <v>194315.47596068162</v>
      </c>
      <c r="ER25" s="108">
        <f t="shared" si="91"/>
        <v>194334.51425725079</v>
      </c>
      <c r="ES25" s="108">
        <f t="shared" si="91"/>
        <v>190230.70751099515</v>
      </c>
      <c r="ET25" s="108">
        <f t="shared" si="91"/>
        <v>190249.34559737638</v>
      </c>
      <c r="EU25" s="108">
        <f t="shared" si="91"/>
        <v>190267.98550984691</v>
      </c>
      <c r="EV25" s="108">
        <f t="shared" si="91"/>
        <v>190286.62724858572</v>
      </c>
      <c r="EW25" s="108">
        <f t="shared" si="91"/>
        <v>187526.87088674682</v>
      </c>
      <c r="EX25" s="108">
        <f t="shared" si="91"/>
        <v>187545.24406142571</v>
      </c>
      <c r="EY25" s="108">
        <f t="shared" si="91"/>
        <v>187563.61903623887</v>
      </c>
      <c r="EZ25" s="108">
        <f t="shared" si="91"/>
        <v>187581.99581136269</v>
      </c>
      <c r="FA25" s="108">
        <f t="shared" si="91"/>
        <v>171789.1255620546</v>
      </c>
      <c r="FB25" s="108">
        <f t="shared" si="92"/>
        <v>171805.95681187473</v>
      </c>
      <c r="FC25" s="108">
        <f t="shared" si="92"/>
        <v>171822.78971075718</v>
      </c>
      <c r="FD25" s="108">
        <f t="shared" si="92"/>
        <v>171839.62425886348</v>
      </c>
      <c r="FE25" s="108">
        <f t="shared" si="92"/>
        <v>171856.46045635527</v>
      </c>
    </row>
    <row r="26" spans="1:161" ht="15.75" x14ac:dyDescent="0.25">
      <c r="A26" s="47" t="s">
        <v>190</v>
      </c>
      <c r="B26" s="12">
        <f>'Urb proj of all 25 ARs '!Y26</f>
        <v>162451.26766495855</v>
      </c>
      <c r="C26" s="12">
        <f>'Urb proj of all 25 ARs '!Z26</f>
        <v>163280.98965493761</v>
      </c>
      <c r="D26" s="100">
        <f t="shared" si="10"/>
        <v>5.1075131755222367E-3</v>
      </c>
      <c r="E26" s="101">
        <f t="shared" si="11"/>
        <v>9.7976223844664645E-5</v>
      </c>
      <c r="F26" s="69">
        <f t="shared" si="12"/>
        <v>162467.18402672315</v>
      </c>
      <c r="G26" s="69">
        <f t="shared" si="13"/>
        <v>162483.10194791277</v>
      </c>
      <c r="H26" s="69">
        <f>G26*(1+$E$26)</f>
        <v>162499.02142868019</v>
      </c>
      <c r="I26" s="69">
        <f t="shared" ref="I26:BE26" si="102">H26*(1+$E$26)</f>
        <v>162514.94246917823</v>
      </c>
      <c r="J26" s="69">
        <f t="shared" si="102"/>
        <v>162530.86506955969</v>
      </c>
      <c r="K26" s="69">
        <f t="shared" si="102"/>
        <v>162546.78922997741</v>
      </c>
      <c r="L26" s="69">
        <f t="shared" si="102"/>
        <v>162562.71495058422</v>
      </c>
      <c r="M26" s="69">
        <f t="shared" si="102"/>
        <v>162578.64223153301</v>
      </c>
      <c r="N26" s="69">
        <f t="shared" si="102"/>
        <v>162594.57107297666</v>
      </c>
      <c r="O26" s="69">
        <f t="shared" si="102"/>
        <v>162610.50147506804</v>
      </c>
      <c r="P26" s="69">
        <f t="shared" si="102"/>
        <v>162626.43343796005</v>
      </c>
      <c r="Q26" s="69">
        <f t="shared" si="102"/>
        <v>162642.36696180562</v>
      </c>
      <c r="R26" s="69">
        <f t="shared" si="102"/>
        <v>162658.30204675769</v>
      </c>
      <c r="S26" s="69">
        <f t="shared" si="102"/>
        <v>162674.2386929692</v>
      </c>
      <c r="T26" s="69">
        <f t="shared" si="102"/>
        <v>162690.17690059316</v>
      </c>
      <c r="U26" s="69">
        <f t="shared" si="102"/>
        <v>162706.1166697825</v>
      </c>
      <c r="V26" s="69">
        <f t="shared" si="102"/>
        <v>162722.05800069022</v>
      </c>
      <c r="W26" s="69">
        <f t="shared" si="102"/>
        <v>162738.00089346935</v>
      </c>
      <c r="X26" s="69">
        <f t="shared" si="102"/>
        <v>162753.94534827291</v>
      </c>
      <c r="Y26" s="69">
        <f t="shared" si="102"/>
        <v>162769.89136525395</v>
      </c>
      <c r="Z26" s="69">
        <f t="shared" si="102"/>
        <v>162785.83894456553</v>
      </c>
      <c r="AA26" s="69">
        <f t="shared" si="102"/>
        <v>162801.7880863607</v>
      </c>
      <c r="AB26" s="69">
        <f t="shared" si="102"/>
        <v>162817.73879079256</v>
      </c>
      <c r="AC26" s="69">
        <f t="shared" si="102"/>
        <v>162833.6910580142</v>
      </c>
      <c r="AD26" s="69">
        <f t="shared" si="102"/>
        <v>162849.64488817877</v>
      </c>
      <c r="AE26" s="69">
        <f t="shared" si="102"/>
        <v>162865.60028143934</v>
      </c>
      <c r="AF26" s="69">
        <f t="shared" si="102"/>
        <v>162881.55723794911</v>
      </c>
      <c r="AG26" s="69">
        <f t="shared" si="102"/>
        <v>162897.51575786123</v>
      </c>
      <c r="AH26" s="69">
        <f t="shared" si="102"/>
        <v>162913.47584132885</v>
      </c>
      <c r="AI26" s="69">
        <f t="shared" si="102"/>
        <v>162929.43748850518</v>
      </c>
      <c r="AJ26" s="69">
        <f t="shared" si="102"/>
        <v>162945.40069954345</v>
      </c>
      <c r="AK26" s="69">
        <f t="shared" si="102"/>
        <v>162961.36547459685</v>
      </c>
      <c r="AL26" s="69">
        <f t="shared" si="102"/>
        <v>162977.33181381863</v>
      </c>
      <c r="AM26" s="69">
        <f t="shared" si="102"/>
        <v>162993.29971736204</v>
      </c>
      <c r="AN26" s="69">
        <f t="shared" si="102"/>
        <v>163009.26918538034</v>
      </c>
      <c r="AO26" s="69">
        <f t="shared" si="102"/>
        <v>163025.2402180268</v>
      </c>
      <c r="AP26" s="69">
        <f t="shared" si="102"/>
        <v>163041.21281545472</v>
      </c>
      <c r="AQ26" s="69">
        <f t="shared" si="102"/>
        <v>163057.18697781744</v>
      </c>
      <c r="AR26" s="69">
        <f t="shared" si="102"/>
        <v>163073.16270526827</v>
      </c>
      <c r="AS26" s="69">
        <f t="shared" si="102"/>
        <v>163089.13999796053</v>
      </c>
      <c r="AT26" s="69">
        <f t="shared" si="102"/>
        <v>163105.1188560476</v>
      </c>
      <c r="AU26" s="69">
        <f t="shared" si="102"/>
        <v>163121.09927968285</v>
      </c>
      <c r="AV26" s="69">
        <f t="shared" si="102"/>
        <v>163137.08126901966</v>
      </c>
      <c r="AW26" s="69">
        <f t="shared" si="102"/>
        <v>163153.06482421144</v>
      </c>
      <c r="AX26" s="69">
        <f t="shared" si="102"/>
        <v>163169.04994541159</v>
      </c>
      <c r="AY26" s="69">
        <f t="shared" si="102"/>
        <v>163185.03663277355</v>
      </c>
      <c r="AZ26" s="69">
        <f t="shared" si="102"/>
        <v>163201.02488645079</v>
      </c>
      <c r="BA26" s="69">
        <f t="shared" si="102"/>
        <v>163217.01470659673</v>
      </c>
      <c r="BB26" s="69">
        <f t="shared" si="102"/>
        <v>163233.00609336488</v>
      </c>
      <c r="BC26" s="69">
        <f t="shared" si="102"/>
        <v>163248.99904690872</v>
      </c>
      <c r="BD26" s="69">
        <f t="shared" si="102"/>
        <v>163264.99356738175</v>
      </c>
      <c r="BE26" s="69">
        <f t="shared" si="102"/>
        <v>163280.9896549375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157560.03146273212</v>
      </c>
      <c r="DG26" s="108">
        <f t="shared" si="15"/>
        <v>157575.46859964367</v>
      </c>
      <c r="DH26" s="108">
        <f t="shared" si="15"/>
        <v>157590.90724902763</v>
      </c>
      <c r="DI26" s="108">
        <f t="shared" si="15"/>
        <v>157606.34741103215</v>
      </c>
      <c r="DJ26" s="108">
        <f t="shared" si="15"/>
        <v>169599.4911661525</v>
      </c>
      <c r="DK26" s="108">
        <f t="shared" si="15"/>
        <v>169616.10788386295</v>
      </c>
      <c r="DL26" s="108">
        <f t="shared" si="15"/>
        <v>169632.72622961662</v>
      </c>
      <c r="DM26" s="108">
        <f t="shared" si="15"/>
        <v>169649.34620357308</v>
      </c>
      <c r="DN26" s="108">
        <f t="shared" si="15"/>
        <v>149900.5618732608</v>
      </c>
      <c r="DO26" s="108">
        <f t="shared" si="15"/>
        <v>149915.24856426535</v>
      </c>
      <c r="DP26" s="108">
        <f t="shared" si="15"/>
        <v>149929.93669421639</v>
      </c>
      <c r="DQ26" s="108">
        <f t="shared" si="15"/>
        <v>149944.62626325496</v>
      </c>
      <c r="DR26" s="108">
        <f t="shared" si="15"/>
        <v>149959.31727152201</v>
      </c>
      <c r="DS26" s="108">
        <f t="shared" si="15"/>
        <v>154217.50467249757</v>
      </c>
      <c r="DT26" s="108">
        <f t="shared" si="15"/>
        <v>154232.61432125614</v>
      </c>
      <c r="DU26" s="108">
        <f t="shared" si="15"/>
        <v>154247.72545040102</v>
      </c>
      <c r="DV26" s="108">
        <f t="shared" si="90"/>
        <v>154262.83806007728</v>
      </c>
      <c r="DW26" s="108">
        <f t="shared" si="90"/>
        <v>154676.61756964671</v>
      </c>
      <c r="DX26" s="108">
        <f t="shared" si="90"/>
        <v>154691.77220055324</v>
      </c>
      <c r="DY26" s="108">
        <f t="shared" si="90"/>
        <v>154706.92831625327</v>
      </c>
      <c r="DZ26" s="108">
        <f t="shared" si="90"/>
        <v>154722.08591689231</v>
      </c>
      <c r="EA26" s="108">
        <f t="shared" si="90"/>
        <v>160328.22958116859</v>
      </c>
      <c r="EB26" s="108">
        <f t="shared" si="90"/>
        <v>160343.93793567864</v>
      </c>
      <c r="EC26" s="108">
        <f t="shared" si="90"/>
        <v>160359.64782923396</v>
      </c>
      <c r="ED26" s="108">
        <f t="shared" si="90"/>
        <v>160375.35926198534</v>
      </c>
      <c r="EE26" s="108">
        <f t="shared" si="90"/>
        <v>160391.07223408355</v>
      </c>
      <c r="EF26" s="108">
        <f t="shared" si="90"/>
        <v>157073.25130430394</v>
      </c>
      <c r="EG26" s="108">
        <f t="shared" si="90"/>
        <v>157088.64074833374</v>
      </c>
      <c r="EH26" s="108">
        <f t="shared" si="90"/>
        <v>157104.03170016315</v>
      </c>
      <c r="EI26" s="108">
        <f t="shared" si="90"/>
        <v>157119.4241599399</v>
      </c>
      <c r="EJ26" s="108">
        <f t="shared" si="90"/>
        <v>155159.51155476799</v>
      </c>
      <c r="EK26" s="108">
        <f t="shared" si="90"/>
        <v>155174.71349780372</v>
      </c>
      <c r="EL26" s="108">
        <f t="shared" si="91"/>
        <v>155189.9169302684</v>
      </c>
      <c r="EM26" s="108">
        <f t="shared" si="91"/>
        <v>155205.12185230802</v>
      </c>
      <c r="EN26" s="108">
        <f t="shared" si="91"/>
        <v>167387.84317811893</v>
      </c>
      <c r="EO26" s="108">
        <f t="shared" si="91"/>
        <v>167404.24320691099</v>
      </c>
      <c r="EP26" s="108">
        <f t="shared" si="91"/>
        <v>167420.64484251599</v>
      </c>
      <c r="EQ26" s="108">
        <f t="shared" si="91"/>
        <v>167437.04808509132</v>
      </c>
      <c r="ER26" s="108">
        <f t="shared" si="91"/>
        <v>167453.45293479439</v>
      </c>
      <c r="ES26" s="108">
        <f t="shared" si="91"/>
        <v>165572.32235991297</v>
      </c>
      <c r="ET26" s="108">
        <f t="shared" si="91"/>
        <v>165588.54451083098</v>
      </c>
      <c r="EU26" s="108">
        <f t="shared" si="91"/>
        <v>165604.76825113408</v>
      </c>
      <c r="EV26" s="108">
        <f t="shared" si="91"/>
        <v>165620.99358097799</v>
      </c>
      <c r="EW26" s="108">
        <f t="shared" si="91"/>
        <v>162914.68055111438</v>
      </c>
      <c r="EX26" s="108">
        <f t="shared" si="91"/>
        <v>162930.64231632362</v>
      </c>
      <c r="EY26" s="108">
        <f t="shared" si="91"/>
        <v>162946.60564540635</v>
      </c>
      <c r="EZ26" s="108">
        <f t="shared" si="91"/>
        <v>162962.57053851581</v>
      </c>
      <c r="FA26" s="108">
        <f t="shared" si="91"/>
        <v>151409.63381174498</v>
      </c>
      <c r="FB26" s="108">
        <f t="shared" si="92"/>
        <v>151424.46835591955</v>
      </c>
      <c r="FC26" s="108">
        <f t="shared" si="92"/>
        <v>151439.30435352676</v>
      </c>
      <c r="FD26" s="108">
        <f t="shared" si="92"/>
        <v>151454.14180470898</v>
      </c>
      <c r="FE26" s="108">
        <f t="shared" si="92"/>
        <v>151468.98070960862</v>
      </c>
    </row>
    <row r="27" spans="1:161" ht="15.75" x14ac:dyDescent="0.25">
      <c r="A27" s="47" t="s">
        <v>191</v>
      </c>
      <c r="B27" s="12">
        <f>'Urb proj of all 25 ARs '!Y27</f>
        <v>174984.12995045472</v>
      </c>
      <c r="C27" s="12">
        <f>'Urb proj of all 25 ARs '!Z27</f>
        <v>175877.86369968398</v>
      </c>
      <c r="D27" s="100">
        <f t="shared" si="10"/>
        <v>5.1075131755223199E-3</v>
      </c>
      <c r="E27" s="101">
        <f t="shared" si="11"/>
        <v>9.7976223844664645E-5</v>
      </c>
      <c r="F27" s="69">
        <f t="shared" si="12"/>
        <v>175001.27423474001</v>
      </c>
      <c r="G27" s="69">
        <f t="shared" si="13"/>
        <v>175018.42019875752</v>
      </c>
      <c r="H27" s="69">
        <f>G27*(1+$E$27)</f>
        <v>175035.56784267185</v>
      </c>
      <c r="I27" s="69">
        <f t="shared" ref="I27:BD27" si="103">H27*(1+$E$27)</f>
        <v>175052.71716664758</v>
      </c>
      <c r="J27" s="69">
        <f t="shared" si="103"/>
        <v>175069.86817084931</v>
      </c>
      <c r="K27" s="69">
        <f t="shared" si="103"/>
        <v>175087.02085544166</v>
      </c>
      <c r="L27" s="69">
        <f t="shared" si="103"/>
        <v>175104.1752205893</v>
      </c>
      <c r="M27" s="69">
        <f t="shared" si="103"/>
        <v>175121.33126645684</v>
      </c>
      <c r="N27" s="69">
        <f t="shared" si="103"/>
        <v>175138.48899320897</v>
      </c>
      <c r="O27" s="69">
        <f t="shared" si="103"/>
        <v>175155.64840101037</v>
      </c>
      <c r="P27" s="69">
        <f t="shared" si="103"/>
        <v>175172.80949002577</v>
      </c>
      <c r="Q27" s="69">
        <f t="shared" si="103"/>
        <v>175189.97226041986</v>
      </c>
      <c r="R27" s="69">
        <f t="shared" si="103"/>
        <v>175207.1367123574</v>
      </c>
      <c r="S27" s="69">
        <f t="shared" si="103"/>
        <v>175224.30284600312</v>
      </c>
      <c r="T27" s="69">
        <f t="shared" si="103"/>
        <v>175241.47066152177</v>
      </c>
      <c r="U27" s="69">
        <f t="shared" si="103"/>
        <v>175258.64015907818</v>
      </c>
      <c r="V27" s="69">
        <f t="shared" si="103"/>
        <v>175275.81133883711</v>
      </c>
      <c r="W27" s="69">
        <f t="shared" si="103"/>
        <v>175292.9842009634</v>
      </c>
      <c r="X27" s="69">
        <f t="shared" si="103"/>
        <v>175310.15874562188</v>
      </c>
      <c r="Y27" s="69">
        <f t="shared" si="103"/>
        <v>175327.33497297738</v>
      </c>
      <c r="Z27" s="69">
        <f t="shared" si="103"/>
        <v>175344.51288319478</v>
      </c>
      <c r="AA27" s="69">
        <f t="shared" si="103"/>
        <v>175361.69247643897</v>
      </c>
      <c r="AB27" s="69">
        <f t="shared" si="103"/>
        <v>175378.87375287482</v>
      </c>
      <c r="AC27" s="69">
        <f t="shared" si="103"/>
        <v>175396.05671266725</v>
      </c>
      <c r="AD27" s="69">
        <f t="shared" si="103"/>
        <v>175413.24135598121</v>
      </c>
      <c r="AE27" s="69">
        <f t="shared" si="103"/>
        <v>175430.42768298162</v>
      </c>
      <c r="AF27" s="69">
        <f t="shared" si="103"/>
        <v>175447.61569383345</v>
      </c>
      <c r="AG27" s="69">
        <f t="shared" si="103"/>
        <v>175464.80538870167</v>
      </c>
      <c r="AH27" s="69">
        <f t="shared" si="103"/>
        <v>175481.99676775129</v>
      </c>
      <c r="AI27" s="69">
        <f t="shared" si="103"/>
        <v>175499.18983114732</v>
      </c>
      <c r="AJ27" s="69">
        <f t="shared" si="103"/>
        <v>175516.38457905478</v>
      </c>
      <c r="AK27" s="69">
        <f t="shared" si="103"/>
        <v>175533.58101163871</v>
      </c>
      <c r="AL27" s="69">
        <f t="shared" si="103"/>
        <v>175550.77912906418</v>
      </c>
      <c r="AM27" s="69">
        <f t="shared" si="103"/>
        <v>175567.97893149624</v>
      </c>
      <c r="AN27" s="69">
        <f t="shared" si="103"/>
        <v>175585.18041909998</v>
      </c>
      <c r="AO27" s="69">
        <f t="shared" si="103"/>
        <v>175602.38359204054</v>
      </c>
      <c r="AP27" s="69">
        <f t="shared" si="103"/>
        <v>175619.58845048302</v>
      </c>
      <c r="AQ27" s="69">
        <f t="shared" si="103"/>
        <v>175636.79499459255</v>
      </c>
      <c r="AR27" s="69">
        <f t="shared" si="103"/>
        <v>175654.0032245343</v>
      </c>
      <c r="AS27" s="69">
        <f t="shared" si="103"/>
        <v>175671.21314047344</v>
      </c>
      <c r="AT27" s="69">
        <f t="shared" si="103"/>
        <v>175688.42474257515</v>
      </c>
      <c r="AU27" s="69">
        <f t="shared" si="103"/>
        <v>175705.63803100464</v>
      </c>
      <c r="AV27" s="69">
        <f t="shared" si="103"/>
        <v>175722.85300592714</v>
      </c>
      <c r="AW27" s="69">
        <f t="shared" si="103"/>
        <v>175740.06966750787</v>
      </c>
      <c r="AX27" s="69">
        <f t="shared" si="103"/>
        <v>175757.28801591208</v>
      </c>
      <c r="AY27" s="69">
        <f t="shared" si="103"/>
        <v>175774.50805130505</v>
      </c>
      <c r="AZ27" s="69">
        <f t="shared" si="103"/>
        <v>175791.72977385207</v>
      </c>
      <c r="BA27" s="69">
        <f t="shared" si="103"/>
        <v>175808.95318371843</v>
      </c>
      <c r="BB27" s="69">
        <f t="shared" si="103"/>
        <v>175826.17828106947</v>
      </c>
      <c r="BC27" s="69">
        <f t="shared" si="103"/>
        <v>175843.4050660705</v>
      </c>
      <c r="BD27" s="69">
        <f t="shared" si="103"/>
        <v>175860.63353888685</v>
      </c>
      <c r="BE27" s="69">
        <f>BD27*(1+$E$27)</f>
        <v>175877.86369968392</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170394.5700726533</v>
      </c>
      <c r="DG27" s="108">
        <f t="shared" si="15"/>
        <v>170411.26468919264</v>
      </c>
      <c r="DH27" s="108">
        <f t="shared" si="15"/>
        <v>170427.96094140748</v>
      </c>
      <c r="DI27" s="108">
        <f t="shared" si="15"/>
        <v>170444.65882945806</v>
      </c>
      <c r="DJ27" s="108">
        <f t="shared" si="15"/>
        <v>182539.14834212625</v>
      </c>
      <c r="DK27" s="108">
        <f t="shared" si="15"/>
        <v>182557.03283858462</v>
      </c>
      <c r="DL27" s="108">
        <f t="shared" si="15"/>
        <v>182574.91908729845</v>
      </c>
      <c r="DM27" s="108">
        <f t="shared" si="15"/>
        <v>182592.80708843935</v>
      </c>
      <c r="DN27" s="108">
        <f t="shared" si="15"/>
        <v>160176.12880523794</v>
      </c>
      <c r="DO27" s="108">
        <f t="shared" si="15"/>
        <v>160191.82225748833</v>
      </c>
      <c r="DP27" s="108">
        <f t="shared" si="15"/>
        <v>160207.51724732391</v>
      </c>
      <c r="DQ27" s="108">
        <f t="shared" si="15"/>
        <v>160223.21377489532</v>
      </c>
      <c r="DR27" s="108">
        <f t="shared" si="15"/>
        <v>160238.91184035325</v>
      </c>
      <c r="DS27" s="108">
        <f t="shared" si="15"/>
        <v>166608.99458365896</v>
      </c>
      <c r="DT27" s="108">
        <f t="shared" si="15"/>
        <v>166625.31830380679</v>
      </c>
      <c r="DU27" s="108">
        <f t="shared" si="15"/>
        <v>166641.64362329114</v>
      </c>
      <c r="DV27" s="108">
        <f t="shared" si="90"/>
        <v>166657.97054226859</v>
      </c>
      <c r="DW27" s="108">
        <f t="shared" si="90"/>
        <v>160482.47337901787</v>
      </c>
      <c r="DX27" s="108">
        <f t="shared" si="90"/>
        <v>160498.19684575283</v>
      </c>
      <c r="DY27" s="108">
        <f t="shared" si="90"/>
        <v>160513.92185301363</v>
      </c>
      <c r="DZ27" s="108">
        <f t="shared" si="90"/>
        <v>160529.64840095129</v>
      </c>
      <c r="EA27" s="108">
        <f t="shared" si="90"/>
        <v>167048.29630892913</v>
      </c>
      <c r="EB27" s="108">
        <f t="shared" si="90"/>
        <v>167064.66307020118</v>
      </c>
      <c r="EC27" s="108">
        <f t="shared" si="90"/>
        <v>167081.03143502667</v>
      </c>
      <c r="ED27" s="108">
        <f t="shared" si="90"/>
        <v>167097.40140356275</v>
      </c>
      <c r="EE27" s="108">
        <f t="shared" si="90"/>
        <v>167113.77297596654</v>
      </c>
      <c r="EF27" s="108">
        <f t="shared" si="90"/>
        <v>162418.92061219137</v>
      </c>
      <c r="EG27" s="108">
        <f t="shared" si="90"/>
        <v>162434.83380471388</v>
      </c>
      <c r="EH27" s="108">
        <f t="shared" si="90"/>
        <v>162450.74855635088</v>
      </c>
      <c r="EI27" s="108">
        <f t="shared" si="90"/>
        <v>162466.6648672552</v>
      </c>
      <c r="EJ27" s="108">
        <f t="shared" si="90"/>
        <v>164587.37886607726</v>
      </c>
      <c r="EK27" s="108">
        <f t="shared" si="90"/>
        <v>164603.50451595106</v>
      </c>
      <c r="EL27" s="108">
        <f t="shared" si="91"/>
        <v>164619.63174575515</v>
      </c>
      <c r="EM27" s="108">
        <f t="shared" si="91"/>
        <v>164635.76055564432</v>
      </c>
      <c r="EN27" s="108">
        <f t="shared" si="91"/>
        <v>175844.64088775235</v>
      </c>
      <c r="EO27" s="108">
        <f t="shared" si="91"/>
        <v>175861.86948164986</v>
      </c>
      <c r="EP27" s="108">
        <f t="shared" si="91"/>
        <v>175879.09976353994</v>
      </c>
      <c r="EQ27" s="108">
        <f t="shared" si="91"/>
        <v>175896.33173358798</v>
      </c>
      <c r="ER27" s="108">
        <f t="shared" si="91"/>
        <v>175913.56539195936</v>
      </c>
      <c r="ES27" s="108">
        <f t="shared" si="91"/>
        <v>175757.61928682664</v>
      </c>
      <c r="ET27" s="108">
        <f t="shared" si="91"/>
        <v>175774.83935467631</v>
      </c>
      <c r="EU27" s="108">
        <f t="shared" si="91"/>
        <v>175792.06110968316</v>
      </c>
      <c r="EV27" s="108">
        <f t="shared" si="91"/>
        <v>175809.28455201257</v>
      </c>
      <c r="EW27" s="108">
        <f t="shared" si="91"/>
        <v>173945.84934506845</v>
      </c>
      <c r="EX27" s="108">
        <f t="shared" si="91"/>
        <v>173962.89190254072</v>
      </c>
      <c r="EY27" s="108">
        <f t="shared" si="91"/>
        <v>173979.93612977842</v>
      </c>
      <c r="EZ27" s="108">
        <f t="shared" si="91"/>
        <v>173996.98202694516</v>
      </c>
      <c r="FA27" s="108">
        <f t="shared" si="91"/>
        <v>161696.70095976937</v>
      </c>
      <c r="FB27" s="108">
        <f t="shared" si="92"/>
        <v>161712.54339193756</v>
      </c>
      <c r="FC27" s="108">
        <f t="shared" si="92"/>
        <v>161728.38737628743</v>
      </c>
      <c r="FD27" s="108">
        <f t="shared" si="92"/>
        <v>161744.23291297103</v>
      </c>
      <c r="FE27" s="108">
        <f t="shared" si="92"/>
        <v>161760.08000214049</v>
      </c>
    </row>
    <row r="28" spans="1:161" ht="15.75" x14ac:dyDescent="0.25">
      <c r="A28" s="47" t="s">
        <v>192</v>
      </c>
      <c r="B28" s="12">
        <f>'Urb proj of all 25 ARs '!Y28</f>
        <v>64362.177836782859</v>
      </c>
      <c r="C28" s="12">
        <f>'Urb proj of all 25 ARs '!Z28</f>
        <v>64690.908508089531</v>
      </c>
      <c r="D28" s="100">
        <f t="shared" si="10"/>
        <v>5.1075131755222072E-3</v>
      </c>
      <c r="E28" s="101">
        <f t="shared" si="11"/>
        <v>9.7976223844664645E-5</v>
      </c>
      <c r="F28" s="69">
        <f t="shared" si="12"/>
        <v>64368.483799925729</v>
      </c>
      <c r="G28" s="69">
        <f t="shared" si="13"/>
        <v>64374.790380903054</v>
      </c>
      <c r="H28" s="69">
        <f>G28*(1+$E$28)</f>
        <v>64381.097579775364</v>
      </c>
      <c r="I28" s="69">
        <f t="shared" ref="I28:BE28" si="104">H28*(1+$E$28)</f>
        <v>64387.405396603208</v>
      </c>
      <c r="J28" s="69">
        <f t="shared" si="104"/>
        <v>64393.713831447123</v>
      </c>
      <c r="K28" s="69">
        <f t="shared" si="104"/>
        <v>64400.02288436766</v>
      </c>
      <c r="L28" s="69">
        <f t="shared" si="104"/>
        <v>64406.332555425382</v>
      </c>
      <c r="M28" s="69">
        <f t="shared" si="104"/>
        <v>64412.64284468085</v>
      </c>
      <c r="N28" s="69">
        <f t="shared" si="104"/>
        <v>64418.953752194626</v>
      </c>
      <c r="O28" s="69">
        <f t="shared" si="104"/>
        <v>64425.265278027291</v>
      </c>
      <c r="P28" s="69">
        <f t="shared" si="104"/>
        <v>64431.577422239425</v>
      </c>
      <c r="Q28" s="69">
        <f t="shared" si="104"/>
        <v>64437.890184891614</v>
      </c>
      <c r="R28" s="69">
        <f t="shared" si="104"/>
        <v>64444.203566044445</v>
      </c>
      <c r="S28" s="69">
        <f t="shared" si="104"/>
        <v>64450.517565758521</v>
      </c>
      <c r="T28" s="69">
        <f t="shared" si="104"/>
        <v>64456.832184094448</v>
      </c>
      <c r="U28" s="69">
        <f t="shared" si="104"/>
        <v>64463.147421112837</v>
      </c>
      <c r="V28" s="69">
        <f t="shared" si="104"/>
        <v>64469.463276874303</v>
      </c>
      <c r="W28" s="69">
        <f t="shared" si="104"/>
        <v>64475.779751439462</v>
      </c>
      <c r="X28" s="69">
        <f t="shared" si="104"/>
        <v>64482.096844868945</v>
      </c>
      <c r="Y28" s="69">
        <f t="shared" si="104"/>
        <v>64488.41455722339</v>
      </c>
      <c r="Z28" s="69">
        <f t="shared" si="104"/>
        <v>64494.732888563434</v>
      </c>
      <c r="AA28" s="69">
        <f t="shared" si="104"/>
        <v>64501.051838949723</v>
      </c>
      <c r="AB28" s="69">
        <f t="shared" si="104"/>
        <v>64507.371408442916</v>
      </c>
      <c r="AC28" s="69">
        <f t="shared" si="104"/>
        <v>64513.691597103658</v>
      </c>
      <c r="AD28" s="69">
        <f t="shared" si="104"/>
        <v>64520.012404992623</v>
      </c>
      <c r="AE28" s="69">
        <f t="shared" si="104"/>
        <v>64526.333832170472</v>
      </c>
      <c r="AF28" s="69">
        <f t="shared" si="104"/>
        <v>64532.655878697886</v>
      </c>
      <c r="AG28" s="69">
        <f t="shared" si="104"/>
        <v>64538.978544635545</v>
      </c>
      <c r="AH28" s="69">
        <f t="shared" si="104"/>
        <v>64545.30183004414</v>
      </c>
      <c r="AI28" s="69">
        <f t="shared" si="104"/>
        <v>64551.625734984365</v>
      </c>
      <c r="AJ28" s="69">
        <f t="shared" si="104"/>
        <v>64557.950259516911</v>
      </c>
      <c r="AK28" s="69">
        <f t="shared" si="104"/>
        <v>64564.275403702493</v>
      </c>
      <c r="AL28" s="69">
        <f t="shared" si="104"/>
        <v>64570.601167601817</v>
      </c>
      <c r="AM28" s="69">
        <f t="shared" si="104"/>
        <v>64576.927551275599</v>
      </c>
      <c r="AN28" s="69">
        <f t="shared" si="104"/>
        <v>64583.254554784566</v>
      </c>
      <c r="AO28" s="69">
        <f t="shared" si="104"/>
        <v>64589.582178189441</v>
      </c>
      <c r="AP28" s="69">
        <f t="shared" si="104"/>
        <v>64595.910421550965</v>
      </c>
      <c r="AQ28" s="69">
        <f t="shared" si="104"/>
        <v>64602.239284929878</v>
      </c>
      <c r="AR28" s="69">
        <f t="shared" si="104"/>
        <v>64608.568768386926</v>
      </c>
      <c r="AS28" s="69">
        <f t="shared" si="104"/>
        <v>64614.898871982863</v>
      </c>
      <c r="AT28" s="69">
        <f t="shared" si="104"/>
        <v>64621.229595778444</v>
      </c>
      <c r="AU28" s="69">
        <f t="shared" si="104"/>
        <v>64627.560939834439</v>
      </c>
      <c r="AV28" s="69">
        <f t="shared" si="104"/>
        <v>64633.892904211614</v>
      </c>
      <c r="AW28" s="69">
        <f t="shared" si="104"/>
        <v>64640.225488970747</v>
      </c>
      <c r="AX28" s="69">
        <f t="shared" si="104"/>
        <v>64646.558694172621</v>
      </c>
      <c r="AY28" s="69">
        <f t="shared" si="104"/>
        <v>64652.892519878027</v>
      </c>
      <c r="AZ28" s="69">
        <f t="shared" si="104"/>
        <v>64659.226966147762</v>
      </c>
      <c r="BA28" s="69">
        <f t="shared" si="104"/>
        <v>64665.562033042617</v>
      </c>
      <c r="BB28" s="69">
        <f t="shared" si="104"/>
        <v>64671.897720623405</v>
      </c>
      <c r="BC28" s="69">
        <f t="shared" si="104"/>
        <v>64678.234028950937</v>
      </c>
      <c r="BD28" s="69">
        <f t="shared" si="104"/>
        <v>64684.570958086035</v>
      </c>
      <c r="BE28" s="69">
        <f t="shared" si="104"/>
        <v>64690.908508089524</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55964.883613795624</v>
      </c>
      <c r="DG28" s="108">
        <f t="shared" si="15"/>
        <v>55970.366841760013</v>
      </c>
      <c r="DH28" s="108">
        <f t="shared" si="15"/>
        <v>55975.850606950364</v>
      </c>
      <c r="DI28" s="108">
        <f t="shared" si="15"/>
        <v>55981.334909419333</v>
      </c>
      <c r="DJ28" s="108">
        <f t="shared" si="15"/>
        <v>59763.562553776988</v>
      </c>
      <c r="DK28" s="108">
        <f t="shared" si="15"/>
        <v>59769.417961959509</v>
      </c>
      <c r="DL28" s="108">
        <f t="shared" si="15"/>
        <v>59775.273943832821</v>
      </c>
      <c r="DM28" s="108">
        <f t="shared" si="15"/>
        <v>59781.130499453124</v>
      </c>
      <c r="DN28" s="108">
        <f t="shared" si="15"/>
        <v>52625.09670118965</v>
      </c>
      <c r="DO28" s="108">
        <f t="shared" si="15"/>
        <v>52630.252709443899</v>
      </c>
      <c r="DP28" s="108">
        <f t="shared" si="15"/>
        <v>52635.409222864357</v>
      </c>
      <c r="DQ28" s="108">
        <f t="shared" si="15"/>
        <v>52640.566241500535</v>
      </c>
      <c r="DR28" s="108">
        <f t="shared" si="15"/>
        <v>52645.723765401919</v>
      </c>
      <c r="DS28" s="108">
        <f t="shared" si="15"/>
        <v>54768.804926035504</v>
      </c>
      <c r="DT28" s="108">
        <f t="shared" si="15"/>
        <v>54774.17096672664</v>
      </c>
      <c r="DU28" s="108">
        <f t="shared" si="15"/>
        <v>54779.537533162191</v>
      </c>
      <c r="DV28" s="108">
        <f t="shared" si="90"/>
        <v>54784.904625393647</v>
      </c>
      <c r="DW28" s="108">
        <f t="shared" si="90"/>
        <v>52906.830542209296</v>
      </c>
      <c r="DX28" s="108">
        <f t="shared" si="90"/>
        <v>52912.014153681412</v>
      </c>
      <c r="DY28" s="108">
        <f t="shared" si="90"/>
        <v>52917.198273024202</v>
      </c>
      <c r="DZ28" s="108">
        <f t="shared" si="90"/>
        <v>52922.382900287434</v>
      </c>
      <c r="EA28" s="108">
        <f t="shared" si="90"/>
        <v>55645.597832433908</v>
      </c>
      <c r="EB28" s="108">
        <f t="shared" si="90"/>
        <v>55651.049777983106</v>
      </c>
      <c r="EC28" s="108">
        <f t="shared" si="90"/>
        <v>55656.502257693348</v>
      </c>
      <c r="ED28" s="108">
        <f t="shared" si="90"/>
        <v>55661.955271616956</v>
      </c>
      <c r="EE28" s="108">
        <f t="shared" si="90"/>
        <v>55667.408819806282</v>
      </c>
      <c r="EF28" s="108">
        <f t="shared" si="90"/>
        <v>55167.458839058861</v>
      </c>
      <c r="EG28" s="108">
        <f t="shared" si="90"/>
        <v>55172.863938355018</v>
      </c>
      <c r="EH28" s="108">
        <f t="shared" si="90"/>
        <v>55178.269567222393</v>
      </c>
      <c r="EI28" s="108">
        <f t="shared" si="90"/>
        <v>55183.675725712877</v>
      </c>
      <c r="EJ28" s="108">
        <f t="shared" si="90"/>
        <v>54977.905255319325</v>
      </c>
      <c r="EK28" s="108">
        <f t="shared" si="90"/>
        <v>54983.291782871129</v>
      </c>
      <c r="EL28" s="108">
        <f t="shared" si="91"/>
        <v>54988.678838174572</v>
      </c>
      <c r="EM28" s="108">
        <f t="shared" si="91"/>
        <v>54994.066421281343</v>
      </c>
      <c r="EN28" s="108">
        <f t="shared" si="91"/>
        <v>59100.101968432056</v>
      </c>
      <c r="EO28" s="108">
        <f t="shared" si="91"/>
        <v>59105.892373251758</v>
      </c>
      <c r="EP28" s="108">
        <f t="shared" si="91"/>
        <v>59111.68334539346</v>
      </c>
      <c r="EQ28" s="108">
        <f t="shared" si="91"/>
        <v>59117.474884912743</v>
      </c>
      <c r="ER28" s="108">
        <f t="shared" si="91"/>
        <v>59123.266991865195</v>
      </c>
      <c r="ES28" s="108">
        <f t="shared" si="91"/>
        <v>58943.605534308845</v>
      </c>
      <c r="ET28" s="108">
        <f t="shared" si="91"/>
        <v>58949.380606198887</v>
      </c>
      <c r="EU28" s="108">
        <f t="shared" si="91"/>
        <v>58955.156243908663</v>
      </c>
      <c r="EV28" s="108">
        <f t="shared" si="91"/>
        <v>58960.932447493615</v>
      </c>
      <c r="EW28" s="108">
        <f t="shared" si="91"/>
        <v>58378.728157315629</v>
      </c>
      <c r="EX28" s="108">
        <f t="shared" si="91"/>
        <v>58384.447884653331</v>
      </c>
      <c r="EY28" s="108">
        <f t="shared" si="91"/>
        <v>58390.168172388323</v>
      </c>
      <c r="EZ28" s="108">
        <f t="shared" si="91"/>
        <v>58395.889020575516</v>
      </c>
      <c r="FA28" s="108">
        <f t="shared" si="91"/>
        <v>53517.392099327983</v>
      </c>
      <c r="FB28" s="108">
        <f t="shared" si="92"/>
        <v>53522.635531315893</v>
      </c>
      <c r="FC28" s="108">
        <f t="shared" si="92"/>
        <v>53527.879477035458</v>
      </c>
      <c r="FD28" s="108">
        <f t="shared" si="92"/>
        <v>53533.123936537035</v>
      </c>
      <c r="FE28" s="108">
        <f t="shared" si="92"/>
        <v>53538.368909870944</v>
      </c>
    </row>
    <row r="29" spans="1:161" s="45" customFormat="1" ht="15.75" x14ac:dyDescent="0.25">
      <c r="A29" s="67" t="s">
        <v>95</v>
      </c>
      <c r="B29" s="74">
        <f>SUM(B4:B28)</f>
        <v>2963011.2891428866</v>
      </c>
      <c r="C29" s="74">
        <f>SUM(C4:C28)</f>
        <v>2978144.9083414045</v>
      </c>
      <c r="D29" s="102"/>
      <c r="E29" s="103"/>
      <c r="F29" s="29">
        <f>SUM(F4:F28)</f>
        <v>2963301.5938002053</v>
      </c>
      <c r="G29" s="29">
        <f t="shared" ref="G29:BE29" si="105">SUM(G4:G28)</f>
        <v>2963591.926900479</v>
      </c>
      <c r="H29" s="29">
        <f t="shared" si="105"/>
        <v>2963882.288446493</v>
      </c>
      <c r="I29" s="29">
        <f t="shared" si="105"/>
        <v>2964172.6784410346</v>
      </c>
      <c r="J29" s="29">
        <f t="shared" si="105"/>
        <v>2964463.0968868923</v>
      </c>
      <c r="K29" s="29">
        <f t="shared" si="105"/>
        <v>2964753.5437868522</v>
      </c>
      <c r="L29" s="29">
        <f t="shared" si="105"/>
        <v>2965044.019143702</v>
      </c>
      <c r="M29" s="29">
        <f t="shared" si="105"/>
        <v>2965334.5229602307</v>
      </c>
      <c r="N29" s="29">
        <f t="shared" si="105"/>
        <v>2965625.0552392271</v>
      </c>
      <c r="O29" s="29">
        <f t="shared" si="105"/>
        <v>2965915.6159834792</v>
      </c>
      <c r="P29" s="29">
        <f t="shared" si="105"/>
        <v>2966206.2051957748</v>
      </c>
      <c r="Q29" s="29">
        <f t="shared" si="105"/>
        <v>2966496.8228789037</v>
      </c>
      <c r="R29" s="29">
        <f t="shared" si="105"/>
        <v>2966787.4690356576</v>
      </c>
      <c r="S29" s="29">
        <f t="shared" si="105"/>
        <v>2967078.1436688229</v>
      </c>
      <c r="T29" s="29">
        <f t="shared" si="105"/>
        <v>2967368.8467811919</v>
      </c>
      <c r="U29" s="29">
        <f t="shared" si="105"/>
        <v>2967659.5783755532</v>
      </c>
      <c r="V29" s="29">
        <f t="shared" si="105"/>
        <v>2967950.3384546991</v>
      </c>
      <c r="W29" s="29">
        <f t="shared" si="105"/>
        <v>2968241.1270214198</v>
      </c>
      <c r="X29" s="29">
        <f t="shared" si="105"/>
        <v>2968531.9440785046</v>
      </c>
      <c r="Y29" s="29">
        <f t="shared" si="105"/>
        <v>2968822.7896287479</v>
      </c>
      <c r="Z29" s="29">
        <f t="shared" si="105"/>
        <v>2969113.6636749404</v>
      </c>
      <c r="AA29" s="29">
        <f t="shared" si="105"/>
        <v>2969404.5662198728</v>
      </c>
      <c r="AB29" s="29">
        <f t="shared" si="105"/>
        <v>2969695.4972663377</v>
      </c>
      <c r="AC29" s="29">
        <f t="shared" si="105"/>
        <v>2969986.4568171287</v>
      </c>
      <c r="AD29" s="29">
        <f t="shared" si="105"/>
        <v>2970277.4448750378</v>
      </c>
      <c r="AE29" s="29">
        <f t="shared" si="105"/>
        <v>2970568.4614428575</v>
      </c>
      <c r="AF29" s="29">
        <f t="shared" si="105"/>
        <v>2970859.5065233824</v>
      </c>
      <c r="AG29" s="29">
        <f t="shared" si="105"/>
        <v>2971150.5801194035</v>
      </c>
      <c r="AH29" s="29">
        <f t="shared" si="105"/>
        <v>2971441.6822337178</v>
      </c>
      <c r="AI29" s="29">
        <f t="shared" si="105"/>
        <v>2971732.8128691176</v>
      </c>
      <c r="AJ29" s="29">
        <f t="shared" si="105"/>
        <v>2972023.972028398</v>
      </c>
      <c r="AK29" s="29">
        <f t="shared" si="105"/>
        <v>2972315.1597143528</v>
      </c>
      <c r="AL29" s="29">
        <f t="shared" si="105"/>
        <v>2972606.3759297784</v>
      </c>
      <c r="AM29" s="29">
        <f t="shared" si="105"/>
        <v>2972897.6206774688</v>
      </c>
      <c r="AN29" s="29">
        <f t="shared" si="105"/>
        <v>2973188.8939602193</v>
      </c>
      <c r="AO29" s="29">
        <f t="shared" si="105"/>
        <v>2973480.1957808263</v>
      </c>
      <c r="AP29" s="29">
        <f t="shared" si="105"/>
        <v>2973771.5261420854</v>
      </c>
      <c r="AQ29" s="29">
        <f t="shared" si="105"/>
        <v>2974062.8850467941</v>
      </c>
      <c r="AR29" s="29">
        <f t="shared" si="105"/>
        <v>2974354.2724977466</v>
      </c>
      <c r="AS29" s="29">
        <f t="shared" si="105"/>
        <v>2974645.6884977431</v>
      </c>
      <c r="AT29" s="29">
        <f t="shared" si="105"/>
        <v>2974937.1330495779</v>
      </c>
      <c r="AU29" s="29">
        <f t="shared" si="105"/>
        <v>2975228.6061560488</v>
      </c>
      <c r="AV29" s="29">
        <f t="shared" si="105"/>
        <v>2975520.1078199549</v>
      </c>
      <c r="AW29" s="29">
        <f t="shared" si="105"/>
        <v>2975811.6380440928</v>
      </c>
      <c r="AX29" s="29">
        <f t="shared" si="105"/>
        <v>2976103.1968312617</v>
      </c>
      <c r="AY29" s="29">
        <f t="shared" si="105"/>
        <v>2976394.7841842594</v>
      </c>
      <c r="AZ29" s="29">
        <f t="shared" si="105"/>
        <v>2976686.4001058838</v>
      </c>
      <c r="BA29" s="29">
        <f t="shared" si="105"/>
        <v>2976978.0445989361</v>
      </c>
      <c r="BB29" s="29">
        <f t="shared" si="105"/>
        <v>2977269.7176662143</v>
      </c>
      <c r="BC29" s="29">
        <f t="shared" si="105"/>
        <v>2977561.4193105185</v>
      </c>
      <c r="BD29" s="29">
        <f t="shared" si="105"/>
        <v>2977853.1495346478</v>
      </c>
      <c r="BE29" s="29">
        <f t="shared" si="105"/>
        <v>2978144.9083414036</v>
      </c>
      <c r="DB29" s="178" t="s">
        <v>117</v>
      </c>
      <c r="DC29" s="178"/>
      <c r="DD29" s="178"/>
      <c r="DE29" s="178"/>
      <c r="DF29" s="135">
        <f>SUM(DF4:DF15)</f>
        <v>1201075.6845374196</v>
      </c>
      <c r="DG29" s="135">
        <f t="shared" ref="DG29:FE29" si="106">SUM(DG4:DG15)</f>
        <v>1201193.3613975423</v>
      </c>
      <c r="DH29" s="135">
        <f t="shared" si="106"/>
        <v>1201311.0497871994</v>
      </c>
      <c r="DI29" s="135">
        <f t="shared" si="106"/>
        <v>1201428.7497075202</v>
      </c>
      <c r="DJ29" s="135">
        <f t="shared" si="106"/>
        <v>1343053.4934729927</v>
      </c>
      <c r="DK29" s="135">
        <f t="shared" si="106"/>
        <v>1343185.0807827048</v>
      </c>
      <c r="DL29" s="135">
        <f t="shared" si="106"/>
        <v>1343316.6809848442</v>
      </c>
      <c r="DM29" s="135">
        <f t="shared" si="106"/>
        <v>1343448.2940806746</v>
      </c>
      <c r="DN29" s="135">
        <f t="shared" si="106"/>
        <v>1186469.9084679596</v>
      </c>
      <c r="DO29" s="135">
        <f t="shared" si="106"/>
        <v>1186586.1543092965</v>
      </c>
      <c r="DP29" s="135">
        <f t="shared" si="106"/>
        <v>1186702.4115399618</v>
      </c>
      <c r="DQ29" s="135">
        <f t="shared" si="106"/>
        <v>1186818.6801610719</v>
      </c>
      <c r="DR29" s="135">
        <f t="shared" si="106"/>
        <v>1186934.9601737424</v>
      </c>
      <c r="DS29" s="135">
        <f t="shared" si="106"/>
        <v>1232477.1909132779</v>
      </c>
      <c r="DT29" s="135">
        <f t="shared" si="106"/>
        <v>1232597.9443744184</v>
      </c>
      <c r="DU29" s="135">
        <f t="shared" si="106"/>
        <v>1232718.7096665266</v>
      </c>
      <c r="DV29" s="135">
        <f t="shared" si="106"/>
        <v>1232839.4867907625</v>
      </c>
      <c r="DW29" s="135">
        <f t="shared" si="106"/>
        <v>1230527.3784343572</v>
      </c>
      <c r="DX29" s="135">
        <f t="shared" si="106"/>
        <v>1230647.940860234</v>
      </c>
      <c r="DY29" s="135">
        <f t="shared" si="106"/>
        <v>1230768.5150983618</v>
      </c>
      <c r="DZ29" s="135">
        <f t="shared" si="106"/>
        <v>1230889.1011498976</v>
      </c>
      <c r="EA29" s="135">
        <f t="shared" si="106"/>
        <v>1280807.7617277806</v>
      </c>
      <c r="EB29" s="135">
        <f t="shared" si="106"/>
        <v>1280933.2504357463</v>
      </c>
      <c r="EC29" s="135">
        <f t="shared" si="106"/>
        <v>1281058.7514386207</v>
      </c>
      <c r="ED29" s="135">
        <f t="shared" si="106"/>
        <v>1281184.2647376098</v>
      </c>
      <c r="EE29" s="135">
        <f t="shared" si="106"/>
        <v>1281309.7903339178</v>
      </c>
      <c r="EF29" s="135">
        <f t="shared" si="106"/>
        <v>1296098.3300162796</v>
      </c>
      <c r="EG29" s="135">
        <f t="shared" si="106"/>
        <v>1296225.3168363858</v>
      </c>
      <c r="EH29" s="135">
        <f t="shared" si="106"/>
        <v>1296352.3160981811</v>
      </c>
      <c r="EI29" s="135">
        <f t="shared" si="106"/>
        <v>1296479.3278028846</v>
      </c>
      <c r="EJ29" s="135">
        <f t="shared" si="106"/>
        <v>1330759.4081124554</v>
      </c>
      <c r="EK29" s="135">
        <f t="shared" si="106"/>
        <v>1330889.7908941079</v>
      </c>
      <c r="EL29" s="135">
        <f t="shared" si="106"/>
        <v>1331020.1864501729</v>
      </c>
      <c r="EM29" s="135">
        <f t="shared" si="106"/>
        <v>1331150.5947819022</v>
      </c>
      <c r="EN29" s="135">
        <f t="shared" si="106"/>
        <v>1438531.9371554544</v>
      </c>
      <c r="EO29" s="135">
        <f t="shared" si="106"/>
        <v>1438672.879082537</v>
      </c>
      <c r="EP29" s="135">
        <f t="shared" si="106"/>
        <v>1438813.8348185774</v>
      </c>
      <c r="EQ29" s="135">
        <f t="shared" si="106"/>
        <v>1438954.804364928</v>
      </c>
      <c r="ER29" s="135">
        <f t="shared" si="106"/>
        <v>1439095.7877229431</v>
      </c>
      <c r="ES29" s="135">
        <f t="shared" si="106"/>
        <v>1370409.1681054132</v>
      </c>
      <c r="ET29" s="135">
        <f t="shared" si="106"/>
        <v>1370543.435620826</v>
      </c>
      <c r="EU29" s="135">
        <f t="shared" si="106"/>
        <v>1370677.7162912635</v>
      </c>
      <c r="EV29" s="135">
        <f t="shared" si="106"/>
        <v>1370812.0101180132</v>
      </c>
      <c r="EW29" s="135">
        <f t="shared" si="106"/>
        <v>1332400.3327451465</v>
      </c>
      <c r="EX29" s="135">
        <f t="shared" si="106"/>
        <v>1332530.8762983982</v>
      </c>
      <c r="EY29" s="135">
        <f t="shared" si="106"/>
        <v>1332661.432641814</v>
      </c>
      <c r="EZ29" s="135">
        <f t="shared" si="106"/>
        <v>1332792.0017766478</v>
      </c>
      <c r="FA29" s="135">
        <f t="shared" si="106"/>
        <v>1194779.8311417124</v>
      </c>
      <c r="FB29" s="135">
        <f t="shared" si="106"/>
        <v>1194896.8911578935</v>
      </c>
      <c r="FC29" s="135">
        <f t="shared" si="106"/>
        <v>1195013.9626431728</v>
      </c>
      <c r="FD29" s="135">
        <f t="shared" si="106"/>
        <v>1195131.0455986741</v>
      </c>
      <c r="FE29" s="135">
        <f t="shared" si="106"/>
        <v>1195248.1400255214</v>
      </c>
    </row>
    <row r="30" spans="1:161" x14ac:dyDescent="0.25">
      <c r="B30" s="167" t="s">
        <v>251</v>
      </c>
      <c r="C30" s="167"/>
      <c r="D30" s="167"/>
      <c r="E30" s="167"/>
      <c r="F30" s="137">
        <f>SUM(F4:F15)</f>
        <v>868840.78054532222</v>
      </c>
      <c r="G30" s="137">
        <f t="shared" ref="G30:BE30" si="107">SUM(G4:G15)</f>
        <v>868925.90628412226</v>
      </c>
      <c r="H30" s="137">
        <f t="shared" si="107"/>
        <v>869011.04036322096</v>
      </c>
      <c r="I30" s="137">
        <f t="shared" si="107"/>
        <v>869096.18278343498</v>
      </c>
      <c r="J30" s="137">
        <f t="shared" si="107"/>
        <v>869181.3335455819</v>
      </c>
      <c r="K30" s="137">
        <f t="shared" si="107"/>
        <v>869266.49265047896</v>
      </c>
      <c r="L30" s="137">
        <f t="shared" si="107"/>
        <v>869351.66009894351</v>
      </c>
      <c r="M30" s="137">
        <f t="shared" si="107"/>
        <v>869436.83589179302</v>
      </c>
      <c r="N30" s="137">
        <f t="shared" si="107"/>
        <v>869522.02002984507</v>
      </c>
      <c r="O30" s="137">
        <f t="shared" si="107"/>
        <v>869607.21251391748</v>
      </c>
      <c r="P30" s="137">
        <f t="shared" si="107"/>
        <v>869692.41334482771</v>
      </c>
      <c r="Q30" s="137">
        <f t="shared" si="107"/>
        <v>869777.62252339348</v>
      </c>
      <c r="R30" s="137">
        <f t="shared" si="107"/>
        <v>869862.84005043295</v>
      </c>
      <c r="S30" s="137">
        <f t="shared" si="107"/>
        <v>869948.06592676393</v>
      </c>
      <c r="T30" s="137">
        <f t="shared" si="107"/>
        <v>870033.30015320436</v>
      </c>
      <c r="U30" s="137">
        <f t="shared" si="107"/>
        <v>870118.5427305724</v>
      </c>
      <c r="V30" s="137">
        <f t="shared" si="107"/>
        <v>870203.79365968623</v>
      </c>
      <c r="W30" s="137">
        <f t="shared" si="107"/>
        <v>870289.05294136447</v>
      </c>
      <c r="X30" s="137">
        <f t="shared" si="107"/>
        <v>870374.32057642483</v>
      </c>
      <c r="Y30" s="137">
        <f t="shared" si="107"/>
        <v>870459.59656568663</v>
      </c>
      <c r="Z30" s="137">
        <f t="shared" si="107"/>
        <v>870544.88090996747</v>
      </c>
      <c r="AA30" s="137">
        <f t="shared" si="107"/>
        <v>870630.17361008609</v>
      </c>
      <c r="AB30" s="137">
        <f t="shared" si="107"/>
        <v>870715.47466686182</v>
      </c>
      <c r="AC30" s="137">
        <f t="shared" si="107"/>
        <v>870800.78408111259</v>
      </c>
      <c r="AD30" s="137">
        <f t="shared" si="107"/>
        <v>870886.10185365786</v>
      </c>
      <c r="AE30" s="137">
        <f t="shared" si="107"/>
        <v>870971.42798531649</v>
      </c>
      <c r="AF30" s="137">
        <f t="shared" si="107"/>
        <v>871056.762476907</v>
      </c>
      <c r="AG30" s="137">
        <f t="shared" si="107"/>
        <v>871142.10532924882</v>
      </c>
      <c r="AH30" s="137">
        <f t="shared" si="107"/>
        <v>871227.45654316118</v>
      </c>
      <c r="AI30" s="137">
        <f t="shared" si="107"/>
        <v>871312.81611946307</v>
      </c>
      <c r="AJ30" s="137">
        <f t="shared" si="107"/>
        <v>871398.1840589738</v>
      </c>
      <c r="AK30" s="137">
        <f t="shared" si="107"/>
        <v>871483.56036251294</v>
      </c>
      <c r="AL30" s="137">
        <f t="shared" si="107"/>
        <v>871568.94503089995</v>
      </c>
      <c r="AM30" s="137">
        <f t="shared" si="107"/>
        <v>871654.3380649545</v>
      </c>
      <c r="AN30" s="137">
        <f t="shared" si="107"/>
        <v>871739.73946549569</v>
      </c>
      <c r="AO30" s="137">
        <f t="shared" si="107"/>
        <v>871825.14923334389</v>
      </c>
      <c r="AP30" s="137">
        <f t="shared" si="107"/>
        <v>871910.56736931868</v>
      </c>
      <c r="AQ30" s="137">
        <f t="shared" si="107"/>
        <v>871995.99387423962</v>
      </c>
      <c r="AR30" s="137">
        <f t="shared" si="107"/>
        <v>872081.4287489272</v>
      </c>
      <c r="AS30" s="137">
        <f t="shared" si="107"/>
        <v>872166.87199420121</v>
      </c>
      <c r="AT30" s="137">
        <f t="shared" si="107"/>
        <v>872252.32361088158</v>
      </c>
      <c r="AU30" s="137">
        <f t="shared" si="107"/>
        <v>872337.78359978856</v>
      </c>
      <c r="AV30" s="137">
        <f t="shared" si="107"/>
        <v>872423.25196174276</v>
      </c>
      <c r="AW30" s="137">
        <f t="shared" si="107"/>
        <v>872508.72869756422</v>
      </c>
      <c r="AX30" s="137">
        <f t="shared" si="107"/>
        <v>872594.21380807355</v>
      </c>
      <c r="AY30" s="137">
        <f t="shared" si="107"/>
        <v>872679.70729409123</v>
      </c>
      <c r="AZ30" s="137">
        <f t="shared" si="107"/>
        <v>872765.20915643766</v>
      </c>
      <c r="BA30" s="137">
        <f t="shared" si="107"/>
        <v>872850.71939593379</v>
      </c>
      <c r="BB30" s="137">
        <f t="shared" si="107"/>
        <v>872936.23801340046</v>
      </c>
      <c r="BC30" s="137">
        <f t="shared" si="107"/>
        <v>873021.76500965806</v>
      </c>
      <c r="BD30" s="137">
        <f t="shared" si="107"/>
        <v>873107.30038552789</v>
      </c>
      <c r="BE30" s="137">
        <f t="shared" si="107"/>
        <v>873192.84414183092</v>
      </c>
      <c r="DB30" s="178" t="s">
        <v>118</v>
      </c>
      <c r="DC30" s="178"/>
      <c r="DD30" s="178"/>
      <c r="DE30" s="178"/>
      <c r="DF30" s="109">
        <f>SUM(DF16:DF28)</f>
        <v>2113618.5150093813</v>
      </c>
      <c r="DG30" s="109">
        <f t="shared" ref="DG30:FE30" si="108">SUM(DG16:DG28)</f>
        <v>2113825.5993701303</v>
      </c>
      <c r="DH30" s="109">
        <f t="shared" si="108"/>
        <v>2114032.7040202226</v>
      </c>
      <c r="DI30" s="109">
        <f t="shared" si="108"/>
        <v>2114239.8289616471</v>
      </c>
      <c r="DJ30" s="109">
        <f t="shared" si="108"/>
        <v>2303105.5642819908</v>
      </c>
      <c r="DK30" s="109">
        <f t="shared" si="108"/>
        <v>2303331.2138682948</v>
      </c>
      <c r="DL30" s="109">
        <f t="shared" si="108"/>
        <v>2303556.8855628925</v>
      </c>
      <c r="DM30" s="109">
        <f t="shared" si="108"/>
        <v>2303782.5793679524</v>
      </c>
      <c r="DN30" s="109">
        <f t="shared" si="108"/>
        <v>2030953.7371954259</v>
      </c>
      <c r="DO30" s="109">
        <f t="shared" si="108"/>
        <v>2031152.7223733997</v>
      </c>
      <c r="DP30" s="109">
        <f t="shared" si="108"/>
        <v>2031351.7270471894</v>
      </c>
      <c r="DQ30" s="109">
        <f t="shared" si="108"/>
        <v>2031550.7512187059</v>
      </c>
      <c r="DR30" s="109">
        <f t="shared" si="108"/>
        <v>2031749.7948898589</v>
      </c>
      <c r="DS30" s="109">
        <f t="shared" si="108"/>
        <v>2091184.7659977104</v>
      </c>
      <c r="DT30" s="109">
        <f t="shared" si="108"/>
        <v>2091389.6523844441</v>
      </c>
      <c r="DU30" s="109">
        <f t="shared" si="108"/>
        <v>2091594.5588451726</v>
      </c>
      <c r="DV30" s="109">
        <f t="shared" si="108"/>
        <v>2091799.4853818624</v>
      </c>
      <c r="DW30" s="109">
        <f t="shared" si="108"/>
        <v>2069927.8680050683</v>
      </c>
      <c r="DX30" s="109">
        <f t="shared" si="108"/>
        <v>2070130.6717212065</v>
      </c>
      <c r="DY30" s="109">
        <f t="shared" si="108"/>
        <v>2070333.4953072867</v>
      </c>
      <c r="DZ30" s="109">
        <f t="shared" si="108"/>
        <v>2070536.3387652561</v>
      </c>
      <c r="EA30" s="109">
        <f t="shared" si="108"/>
        <v>2155204.3598813158</v>
      </c>
      <c r="EB30" s="109">
        <f t="shared" si="108"/>
        <v>2155415.5186661105</v>
      </c>
      <c r="EC30" s="109">
        <f t="shared" si="108"/>
        <v>2155626.6981394454</v>
      </c>
      <c r="ED30" s="109">
        <f t="shared" si="108"/>
        <v>2155837.8983033476</v>
      </c>
      <c r="EE30" s="109">
        <f t="shared" si="108"/>
        <v>2156049.1191598447</v>
      </c>
      <c r="EF30" s="109">
        <f t="shared" si="108"/>
        <v>2121783.3276474844</v>
      </c>
      <c r="EG30" s="109">
        <f t="shared" si="108"/>
        <v>2121991.2119657439</v>
      </c>
      <c r="EH30" s="109">
        <f t="shared" si="108"/>
        <v>2122199.1166517241</v>
      </c>
      <c r="EI30" s="109">
        <f t="shared" si="108"/>
        <v>2122407.0417074198</v>
      </c>
      <c r="EJ30" s="109">
        <f t="shared" si="108"/>
        <v>2155391.385433617</v>
      </c>
      <c r="EK30" s="109">
        <f t="shared" si="108"/>
        <v>2155602.5625424697</v>
      </c>
      <c r="EL30" s="109">
        <f t="shared" si="108"/>
        <v>2155813.7603416573</v>
      </c>
      <c r="EM30" s="109">
        <f t="shared" si="108"/>
        <v>2156024.9788332079</v>
      </c>
      <c r="EN30" s="109">
        <f t="shared" si="108"/>
        <v>2314290.2487107646</v>
      </c>
      <c r="EO30" s="109">
        <f t="shared" si="108"/>
        <v>2314516.9941302142</v>
      </c>
      <c r="EP30" s="109">
        <f t="shared" si="108"/>
        <v>2314743.7617653231</v>
      </c>
      <c r="EQ30" s="109">
        <f t="shared" si="108"/>
        <v>2314970.5516182696</v>
      </c>
      <c r="ER30" s="109">
        <f t="shared" si="108"/>
        <v>2315197.3636912284</v>
      </c>
      <c r="ES30" s="109">
        <f t="shared" si="108"/>
        <v>2243879.2854630672</v>
      </c>
      <c r="ET30" s="109">
        <f t="shared" si="108"/>
        <v>2244099.1322822194</v>
      </c>
      <c r="EU30" s="109">
        <f t="shared" si="108"/>
        <v>2244319.0006411336</v>
      </c>
      <c r="EV30" s="109">
        <f t="shared" si="108"/>
        <v>2244538.890541919</v>
      </c>
      <c r="EW30" s="109">
        <f t="shared" si="108"/>
        <v>2213175.7103408561</v>
      </c>
      <c r="EX30" s="109">
        <f t="shared" si="108"/>
        <v>2213392.5489396607</v>
      </c>
      <c r="EY30" s="109">
        <f t="shared" si="108"/>
        <v>2213609.4087834917</v>
      </c>
      <c r="EZ30" s="109">
        <f t="shared" si="108"/>
        <v>2213826.2898744312</v>
      </c>
      <c r="FA30" s="109">
        <f t="shared" si="108"/>
        <v>2054472.0146157455</v>
      </c>
      <c r="FB30" s="109">
        <f t="shared" si="108"/>
        <v>2054673.3040257322</v>
      </c>
      <c r="FC30" s="109">
        <f t="shared" si="108"/>
        <v>2054874.6131572952</v>
      </c>
      <c r="FD30" s="109">
        <f t="shared" si="108"/>
        <v>2055075.9420123664</v>
      </c>
      <c r="FE30" s="109">
        <f t="shared" si="108"/>
        <v>2055277.2905928791</v>
      </c>
    </row>
    <row r="31" spans="1:161" x14ac:dyDescent="0.25">
      <c r="B31" s="167" t="s">
        <v>252</v>
      </c>
      <c r="C31" s="167"/>
      <c r="D31" s="167"/>
      <c r="E31" s="167"/>
      <c r="F31" s="137">
        <f>SUM(F16:F28)</f>
        <v>2094460.8132548833</v>
      </c>
      <c r="G31" s="137">
        <f t="shared" ref="G31:BE31" si="109">SUM(G16:G28)</f>
        <v>2094666.0206163563</v>
      </c>
      <c r="H31" s="137">
        <f t="shared" si="109"/>
        <v>2094871.2480832725</v>
      </c>
      <c r="I31" s="137">
        <f t="shared" si="109"/>
        <v>2095076.4956576005</v>
      </c>
      <c r="J31" s="137">
        <f t="shared" si="109"/>
        <v>2095281.7633413104</v>
      </c>
      <c r="K31" s="137">
        <f t="shared" si="109"/>
        <v>2095487.0511363738</v>
      </c>
      <c r="L31" s="137">
        <f t="shared" si="109"/>
        <v>2095692.3590447593</v>
      </c>
      <c r="M31" s="137">
        <f t="shared" si="109"/>
        <v>2095897.6870684384</v>
      </c>
      <c r="N31" s="137">
        <f t="shared" si="109"/>
        <v>2096103.035209382</v>
      </c>
      <c r="O31" s="137">
        <f t="shared" si="109"/>
        <v>2096308.4034695611</v>
      </c>
      <c r="P31" s="137">
        <f t="shared" si="109"/>
        <v>2096513.7918509468</v>
      </c>
      <c r="Q31" s="137">
        <f t="shared" si="109"/>
        <v>2096719.2003555105</v>
      </c>
      <c r="R31" s="137">
        <f t="shared" si="109"/>
        <v>2096924.6289852238</v>
      </c>
      <c r="S31" s="137">
        <f t="shared" si="109"/>
        <v>2097130.077742059</v>
      </c>
      <c r="T31" s="137">
        <f t="shared" si="109"/>
        <v>2097335.5466279872</v>
      </c>
      <c r="U31" s="137">
        <f t="shared" si="109"/>
        <v>2097541.0356449811</v>
      </c>
      <c r="V31" s="137">
        <f t="shared" si="109"/>
        <v>2097746.5447950126</v>
      </c>
      <c r="W31" s="137">
        <f t="shared" si="109"/>
        <v>2097952.0740800551</v>
      </c>
      <c r="X31" s="137">
        <f t="shared" si="109"/>
        <v>2098157.6235020803</v>
      </c>
      <c r="Y31" s="137">
        <f t="shared" si="109"/>
        <v>2098363.1930630622</v>
      </c>
      <c r="Z31" s="137">
        <f t="shared" si="109"/>
        <v>2098568.7827649727</v>
      </c>
      <c r="AA31" s="137">
        <f t="shared" si="109"/>
        <v>2098774.3926097867</v>
      </c>
      <c r="AB31" s="137">
        <f t="shared" si="109"/>
        <v>2098980.0225994764</v>
      </c>
      <c r="AC31" s="137">
        <f t="shared" si="109"/>
        <v>2099185.6727360161</v>
      </c>
      <c r="AD31" s="137">
        <f t="shared" si="109"/>
        <v>2099391.3430213793</v>
      </c>
      <c r="AE31" s="137">
        <f t="shared" si="109"/>
        <v>2099597.0334575404</v>
      </c>
      <c r="AF31" s="137">
        <f t="shared" si="109"/>
        <v>2099802.7440464748</v>
      </c>
      <c r="AG31" s="137">
        <f t="shared" si="109"/>
        <v>2100008.474790155</v>
      </c>
      <c r="AH31" s="137">
        <f t="shared" si="109"/>
        <v>2100214.2256905567</v>
      </c>
      <c r="AI31" s="137">
        <f t="shared" si="109"/>
        <v>2100419.9967496549</v>
      </c>
      <c r="AJ31" s="137">
        <f t="shared" si="109"/>
        <v>2100625.7879694239</v>
      </c>
      <c r="AK31" s="137">
        <f t="shared" si="109"/>
        <v>2100831.5993518401</v>
      </c>
      <c r="AL31" s="137">
        <f t="shared" si="109"/>
        <v>2101037.4308988778</v>
      </c>
      <c r="AM31" s="137">
        <f t="shared" si="109"/>
        <v>2101243.2826125142</v>
      </c>
      <c r="AN31" s="137">
        <f t="shared" si="109"/>
        <v>2101449.1544947233</v>
      </c>
      <c r="AO31" s="137">
        <f t="shared" si="109"/>
        <v>2101655.0465474823</v>
      </c>
      <c r="AP31" s="137">
        <f t="shared" si="109"/>
        <v>2101860.9587727669</v>
      </c>
      <c r="AQ31" s="137">
        <f t="shared" si="109"/>
        <v>2102066.8911725543</v>
      </c>
      <c r="AR31" s="137">
        <f t="shared" si="109"/>
        <v>2102272.84374882</v>
      </c>
      <c r="AS31" s="137">
        <f t="shared" si="109"/>
        <v>2102478.8165035415</v>
      </c>
      <c r="AT31" s="137">
        <f t="shared" si="109"/>
        <v>2102684.8094386957</v>
      </c>
      <c r="AU31" s="137">
        <f t="shared" si="109"/>
        <v>2102890.82255626</v>
      </c>
      <c r="AV31" s="137">
        <f t="shared" si="109"/>
        <v>2103096.8558582119</v>
      </c>
      <c r="AW31" s="137">
        <f t="shared" si="109"/>
        <v>2103302.9093465284</v>
      </c>
      <c r="AX31" s="137">
        <f t="shared" si="109"/>
        <v>2103508.9830231876</v>
      </c>
      <c r="AY31" s="137">
        <f t="shared" si="109"/>
        <v>2103715.0768901678</v>
      </c>
      <c r="AZ31" s="137">
        <f t="shared" si="109"/>
        <v>2103921.1909494465</v>
      </c>
      <c r="BA31" s="137">
        <f t="shared" si="109"/>
        <v>2104127.3252030024</v>
      </c>
      <c r="BB31" s="137">
        <f t="shared" si="109"/>
        <v>2104333.4796528141</v>
      </c>
      <c r="BC31" s="137">
        <f t="shared" si="109"/>
        <v>2104539.6543008606</v>
      </c>
      <c r="BD31" s="137">
        <f t="shared" si="109"/>
        <v>2104745.84914912</v>
      </c>
      <c r="BE31" s="137">
        <f t="shared" si="109"/>
        <v>2104952.0641995724</v>
      </c>
    </row>
    <row r="32" spans="1:161" x14ac:dyDescent="0.25">
      <c r="F32" s="72">
        <f>SUM(F30:F31)</f>
        <v>2963301.5938002057</v>
      </c>
      <c r="G32" s="72">
        <f t="shared" ref="G32:BE32" si="110">SUM(G30:G31)</f>
        <v>2963591.9269004785</v>
      </c>
      <c r="H32" s="72">
        <f t="shared" si="110"/>
        <v>2963882.2884464934</v>
      </c>
      <c r="I32" s="72">
        <f t="shared" si="110"/>
        <v>2964172.6784410356</v>
      </c>
      <c r="J32" s="72">
        <f t="shared" si="110"/>
        <v>2964463.0968868923</v>
      </c>
      <c r="K32" s="72">
        <f t="shared" si="110"/>
        <v>2964753.5437868526</v>
      </c>
      <c r="L32" s="72">
        <f t="shared" si="110"/>
        <v>2965044.0191437029</v>
      </c>
      <c r="M32" s="72">
        <f t="shared" si="110"/>
        <v>2965334.5229602316</v>
      </c>
      <c r="N32" s="72">
        <f t="shared" si="110"/>
        <v>2965625.0552392271</v>
      </c>
      <c r="O32" s="72">
        <f t="shared" si="110"/>
        <v>2965915.6159834787</v>
      </c>
      <c r="P32" s="72">
        <f t="shared" si="110"/>
        <v>2966206.2051957743</v>
      </c>
      <c r="Q32" s="72">
        <f t="shared" si="110"/>
        <v>2966496.8228789037</v>
      </c>
      <c r="R32" s="72">
        <f t="shared" si="110"/>
        <v>2966787.4690356567</v>
      </c>
      <c r="S32" s="72">
        <f t="shared" si="110"/>
        <v>2967078.1436688229</v>
      </c>
      <c r="T32" s="72">
        <f t="shared" si="110"/>
        <v>2967368.8467811914</v>
      </c>
      <c r="U32" s="72">
        <f t="shared" si="110"/>
        <v>2967659.5783755537</v>
      </c>
      <c r="V32" s="72">
        <f t="shared" si="110"/>
        <v>2967950.3384546987</v>
      </c>
      <c r="W32" s="72">
        <f t="shared" si="110"/>
        <v>2968241.1270214198</v>
      </c>
      <c r="X32" s="72">
        <f t="shared" si="110"/>
        <v>2968531.944078505</v>
      </c>
      <c r="Y32" s="72">
        <f t="shared" si="110"/>
        <v>2968822.7896287488</v>
      </c>
      <c r="Z32" s="72">
        <f t="shared" si="110"/>
        <v>2969113.6636749404</v>
      </c>
      <c r="AA32" s="72">
        <f t="shared" si="110"/>
        <v>2969404.5662198728</v>
      </c>
      <c r="AB32" s="72">
        <f t="shared" si="110"/>
        <v>2969695.4972663382</v>
      </c>
      <c r="AC32" s="72">
        <f t="shared" si="110"/>
        <v>2969986.4568171287</v>
      </c>
      <c r="AD32" s="72">
        <f t="shared" si="110"/>
        <v>2970277.4448750373</v>
      </c>
      <c r="AE32" s="72">
        <f t="shared" si="110"/>
        <v>2970568.461442857</v>
      </c>
      <c r="AF32" s="72">
        <f t="shared" si="110"/>
        <v>2970859.5065233819</v>
      </c>
      <c r="AG32" s="72">
        <f t="shared" si="110"/>
        <v>2971150.580119404</v>
      </c>
      <c r="AH32" s="72">
        <f t="shared" si="110"/>
        <v>2971441.6822337178</v>
      </c>
      <c r="AI32" s="72">
        <f t="shared" si="110"/>
        <v>2971732.8128691181</v>
      </c>
      <c r="AJ32" s="72">
        <f t="shared" si="110"/>
        <v>2972023.972028398</v>
      </c>
      <c r="AK32" s="72">
        <f t="shared" si="110"/>
        <v>2972315.1597143533</v>
      </c>
      <c r="AL32" s="72">
        <f t="shared" si="110"/>
        <v>2972606.3759297775</v>
      </c>
      <c r="AM32" s="72">
        <f t="shared" si="110"/>
        <v>2972897.6206774688</v>
      </c>
      <c r="AN32" s="72">
        <f t="shared" si="110"/>
        <v>2973188.8939602189</v>
      </c>
      <c r="AO32" s="72">
        <f t="shared" si="110"/>
        <v>2973480.1957808263</v>
      </c>
      <c r="AP32" s="72">
        <f t="shared" si="110"/>
        <v>2973771.5261420854</v>
      </c>
      <c r="AQ32" s="72">
        <f t="shared" si="110"/>
        <v>2974062.8850467941</v>
      </c>
      <c r="AR32" s="72">
        <f t="shared" si="110"/>
        <v>2974354.2724977471</v>
      </c>
      <c r="AS32" s="72">
        <f t="shared" si="110"/>
        <v>2974645.6884977426</v>
      </c>
      <c r="AT32" s="72">
        <f t="shared" si="110"/>
        <v>2974937.1330495775</v>
      </c>
      <c r="AU32" s="72">
        <f t="shared" si="110"/>
        <v>2975228.6061560484</v>
      </c>
      <c r="AV32" s="72">
        <f t="shared" si="110"/>
        <v>2975520.1078199549</v>
      </c>
      <c r="AW32" s="72">
        <f t="shared" si="110"/>
        <v>2975811.6380440928</v>
      </c>
      <c r="AX32" s="72">
        <f t="shared" si="110"/>
        <v>2976103.1968312613</v>
      </c>
      <c r="AY32" s="72">
        <f t="shared" si="110"/>
        <v>2976394.7841842589</v>
      </c>
      <c r="AZ32" s="72">
        <f t="shared" si="110"/>
        <v>2976686.4001058843</v>
      </c>
      <c r="BA32" s="72">
        <f t="shared" si="110"/>
        <v>2976978.0445989361</v>
      </c>
      <c r="BB32" s="72">
        <f t="shared" si="110"/>
        <v>2977269.7176662143</v>
      </c>
      <c r="BC32" s="72">
        <f t="shared" si="110"/>
        <v>2977561.4193105185</v>
      </c>
      <c r="BD32" s="72">
        <f t="shared" si="110"/>
        <v>2977853.1495346478</v>
      </c>
      <c r="BE32" s="72">
        <f t="shared" si="110"/>
        <v>2978144.9083414031</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2043</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2043</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2042</v>
      </c>
      <c r="C3" s="97">
        <v>2043</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'!Z4</f>
        <v>283753.93829536426</v>
      </c>
      <c r="C4" s="12">
        <f>'Urb proj of all 25 ARs '!AA4</f>
        <v>285104.85899068823</v>
      </c>
      <c r="D4" s="100">
        <f>(C4-B4)/B4</f>
        <v>4.7608879138014521E-3</v>
      </c>
      <c r="E4" s="101">
        <f>((1+D4)^(1/52))-1</f>
        <v>9.1342454721310418E-5</v>
      </c>
      <c r="F4" s="69">
        <f>B4*(1+E4)</f>
        <v>283779.85707662499</v>
      </c>
      <c r="G4" s="69">
        <f>F4*(1+E4)</f>
        <v>283805.77822537086</v>
      </c>
      <c r="H4" s="69">
        <f>G4*(1+E4)</f>
        <v>283831.70174181805</v>
      </c>
      <c r="I4" s="69">
        <f>H4*(1+$E$4)</f>
        <v>283857.62762618286</v>
      </c>
      <c r="J4" s="69">
        <f>I4*(1+$E$4)</f>
        <v>283883.5558786816</v>
      </c>
      <c r="K4" s="69">
        <f t="shared" ref="K4:BE4" si="5">J4*(1+$E$4)</f>
        <v>283909.48649953055</v>
      </c>
      <c r="L4" s="69">
        <f t="shared" si="5"/>
        <v>283935.41948894609</v>
      </c>
      <c r="M4" s="69">
        <f t="shared" si="5"/>
        <v>283961.35484714451</v>
      </c>
      <c r="N4" s="69">
        <f t="shared" si="5"/>
        <v>283987.29257434222</v>
      </c>
      <c r="O4" s="69">
        <f t="shared" si="5"/>
        <v>284013.23267075565</v>
      </c>
      <c r="P4" s="69">
        <f t="shared" si="5"/>
        <v>284039.17513660114</v>
      </c>
      <c r="Q4" s="69">
        <f t="shared" si="5"/>
        <v>284065.11997209513</v>
      </c>
      <c r="R4" s="69">
        <f t="shared" si="5"/>
        <v>284091.06717745407</v>
      </c>
      <c r="S4" s="69">
        <f t="shared" si="5"/>
        <v>284117.01675289444</v>
      </c>
      <c r="T4" s="69">
        <f t="shared" si="5"/>
        <v>284142.96869863273</v>
      </c>
      <c r="U4" s="69">
        <f t="shared" si="5"/>
        <v>284168.92301488545</v>
      </c>
      <c r="V4" s="69">
        <f t="shared" si="5"/>
        <v>284194.87970186915</v>
      </c>
      <c r="W4" s="69">
        <f t="shared" si="5"/>
        <v>284220.83875980036</v>
      </c>
      <c r="X4" s="69">
        <f t="shared" si="5"/>
        <v>284246.80018889561</v>
      </c>
      <c r="Y4" s="69">
        <f t="shared" si="5"/>
        <v>284272.76398937154</v>
      </c>
      <c r="Z4" s="69">
        <f t="shared" si="5"/>
        <v>284298.73016144475</v>
      </c>
      <c r="AA4" s="69">
        <f t="shared" si="5"/>
        <v>284324.69870533183</v>
      </c>
      <c r="AB4" s="69">
        <f t="shared" si="5"/>
        <v>284350.66962124949</v>
      </c>
      <c r="AC4" s="69">
        <f t="shared" si="5"/>
        <v>284376.64290941437</v>
      </c>
      <c r="AD4" s="69">
        <f t="shared" si="5"/>
        <v>284402.61857004312</v>
      </c>
      <c r="AE4" s="69">
        <f t="shared" si="5"/>
        <v>284428.59660335246</v>
      </c>
      <c r="AF4" s="69">
        <f t="shared" si="5"/>
        <v>284454.57700955914</v>
      </c>
      <c r="AG4" s="69">
        <f t="shared" si="5"/>
        <v>284480.55978887988</v>
      </c>
      <c r="AH4" s="69">
        <f t="shared" si="5"/>
        <v>284506.54494153149</v>
      </c>
      <c r="AI4" s="69">
        <f t="shared" si="5"/>
        <v>284532.53246773075</v>
      </c>
      <c r="AJ4" s="69">
        <f t="shared" si="5"/>
        <v>284558.52236769442</v>
      </c>
      <c r="AK4" s="69">
        <f t="shared" si="5"/>
        <v>284584.51464163937</v>
      </c>
      <c r="AL4" s="69">
        <f t="shared" si="5"/>
        <v>284610.50928978244</v>
      </c>
      <c r="AM4" s="69">
        <f t="shared" si="5"/>
        <v>284636.50631234044</v>
      </c>
      <c r="AN4" s="69">
        <f t="shared" si="5"/>
        <v>284662.50570953032</v>
      </c>
      <c r="AO4" s="69">
        <f t="shared" si="5"/>
        <v>284688.50748156896</v>
      </c>
      <c r="AP4" s="69">
        <f t="shared" si="5"/>
        <v>284714.5116286733</v>
      </c>
      <c r="AQ4" s="69">
        <f t="shared" si="5"/>
        <v>284740.51815106021</v>
      </c>
      <c r="AR4" s="69">
        <f t="shared" si="5"/>
        <v>284766.52704894677</v>
      </c>
      <c r="AS4" s="69">
        <f t="shared" si="5"/>
        <v>284792.5383225499</v>
      </c>
      <c r="AT4" s="69">
        <f t="shared" si="5"/>
        <v>284818.5519720866</v>
      </c>
      <c r="AU4" s="69">
        <f t="shared" si="5"/>
        <v>284844.56799777388</v>
      </c>
      <c r="AV4" s="69">
        <f t="shared" si="5"/>
        <v>284870.58639982884</v>
      </c>
      <c r="AW4" s="69">
        <f t="shared" si="5"/>
        <v>284896.60717846849</v>
      </c>
      <c r="AX4" s="69">
        <f t="shared" si="5"/>
        <v>284922.63033390994</v>
      </c>
      <c r="AY4" s="69">
        <f t="shared" si="5"/>
        <v>284948.6558663703</v>
      </c>
      <c r="AZ4" s="69">
        <f t="shared" si="5"/>
        <v>284974.6837760667</v>
      </c>
      <c r="BA4" s="69">
        <f t="shared" si="5"/>
        <v>285000.71406321623</v>
      </c>
      <c r="BB4" s="69">
        <f t="shared" si="5"/>
        <v>285026.74672803609</v>
      </c>
      <c r="BC4" s="69">
        <f t="shared" si="5"/>
        <v>285052.78177074343</v>
      </c>
      <c r="BD4" s="69">
        <f t="shared" si="5"/>
        <v>285078.81919155549</v>
      </c>
      <c r="BE4" s="69">
        <f t="shared" si="5"/>
        <v>285104.85899068951</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475782.63754784339</v>
      </c>
      <c r="DG4" s="108">
        <f t="shared" ref="DG4:DV5" si="6">G4*BG4</f>
        <v>475826.09670187085</v>
      </c>
      <c r="DH4" s="108">
        <f t="shared" si="6"/>
        <v>475869.55982556404</v>
      </c>
      <c r="DI4" s="108">
        <f t="shared" si="6"/>
        <v>475913.02691928559</v>
      </c>
      <c r="DJ4" s="108">
        <f t="shared" si="6"/>
        <v>545470.59189562558</v>
      </c>
      <c r="DK4" s="108">
        <f t="shared" si="6"/>
        <v>545520.41651846759</v>
      </c>
      <c r="DL4" s="108">
        <f t="shared" si="6"/>
        <v>545570.24569241295</v>
      </c>
      <c r="DM4" s="108">
        <f t="shared" si="6"/>
        <v>545620.07941787736</v>
      </c>
      <c r="DN4" s="108">
        <f t="shared" si="6"/>
        <v>484569.44459768588</v>
      </c>
      <c r="DO4" s="108">
        <f t="shared" si="6"/>
        <v>484613.70636023843</v>
      </c>
      <c r="DP4" s="108">
        <f t="shared" si="6"/>
        <v>484657.97216576902</v>
      </c>
      <c r="DQ4" s="108">
        <f t="shared" si="6"/>
        <v>484702.24201464688</v>
      </c>
      <c r="DR4" s="108">
        <f t="shared" si="6"/>
        <v>484746.51590724138</v>
      </c>
      <c r="DS4" s="108">
        <f t="shared" si="6"/>
        <v>500886.88924377679</v>
      </c>
      <c r="DT4" s="108">
        <f t="shared" si="6"/>
        <v>500932.641481778</v>
      </c>
      <c r="DU4" s="108">
        <f t="shared" si="6"/>
        <v>500978.39789890096</v>
      </c>
      <c r="DV4" s="108">
        <f t="shared" si="6"/>
        <v>501024.1584955274</v>
      </c>
      <c r="DW4" s="108">
        <f t="shared" ref="DW4:EL5" si="7">W4*BW4</f>
        <v>505816.82097953098</v>
      </c>
      <c r="DX4" s="108">
        <f t="shared" si="7"/>
        <v>505863.02352959855</v>
      </c>
      <c r="DY4" s="108">
        <f t="shared" si="7"/>
        <v>505909.23029992048</v>
      </c>
      <c r="DZ4" s="108">
        <f t="shared" si="7"/>
        <v>505955.4412908823</v>
      </c>
      <c r="EA4" s="108">
        <f t="shared" si="7"/>
        <v>520254.39167230914</v>
      </c>
      <c r="EB4" s="108">
        <f t="shared" si="7"/>
        <v>520301.91298552405</v>
      </c>
      <c r="EC4" s="108">
        <f t="shared" si="7"/>
        <v>520349.43863945239</v>
      </c>
      <c r="ED4" s="108">
        <f t="shared" si="7"/>
        <v>520396.96863449062</v>
      </c>
      <c r="EE4" s="108">
        <f t="shared" si="7"/>
        <v>520444.50297103514</v>
      </c>
      <c r="EF4" s="108">
        <f t="shared" si="7"/>
        <v>523099.16772126994</v>
      </c>
      <c r="EG4" s="108">
        <f t="shared" si="7"/>
        <v>523146.94888331223</v>
      </c>
      <c r="EH4" s="108">
        <f t="shared" si="7"/>
        <v>523194.73440980318</v>
      </c>
      <c r="EI4" s="108">
        <f t="shared" si="7"/>
        <v>523242.5243011415</v>
      </c>
      <c r="EJ4" s="108">
        <f t="shared" si="7"/>
        <v>547063.34120590496</v>
      </c>
      <c r="EK4" s="108">
        <f t="shared" si="7"/>
        <v>547113.31131437875</v>
      </c>
      <c r="EL4" s="108">
        <f t="shared" si="7"/>
        <v>547163.28598724504</v>
      </c>
      <c r="EM4" s="108">
        <f t="shared" ref="EM4:FB5" si="8">AM4*CM4</f>
        <v>547213.26522492047</v>
      </c>
      <c r="EN4" s="108">
        <f t="shared" si="8"/>
        <v>589967.3990919654</v>
      </c>
      <c r="EO4" s="108">
        <f t="shared" si="8"/>
        <v>590021.28816240397</v>
      </c>
      <c r="EP4" s="108">
        <f t="shared" si="8"/>
        <v>590075.18215520261</v>
      </c>
      <c r="EQ4" s="108">
        <f t="shared" si="8"/>
        <v>590129.08107081079</v>
      </c>
      <c r="ER4" s="108">
        <f t="shared" si="8"/>
        <v>590182.98490967823</v>
      </c>
      <c r="ES4" s="108">
        <f t="shared" si="8"/>
        <v>562487.73119017819</v>
      </c>
      <c r="ET4" s="108">
        <f t="shared" si="8"/>
        <v>562539.11020029569</v>
      </c>
      <c r="EU4" s="108">
        <f t="shared" si="8"/>
        <v>562590.49390349817</v>
      </c>
      <c r="EV4" s="108">
        <f t="shared" si="8"/>
        <v>562641.88230021414</v>
      </c>
      <c r="EW4" s="108">
        <f t="shared" si="8"/>
        <v>556756.45708958374</v>
      </c>
      <c r="EX4" s="108">
        <f t="shared" si="8"/>
        <v>556807.31259105622</v>
      </c>
      <c r="EY4" s="108">
        <f t="shared" si="8"/>
        <v>556858.17273779516</v>
      </c>
      <c r="EZ4" s="108">
        <f t="shared" si="8"/>
        <v>556909.03753022465</v>
      </c>
      <c r="FA4" s="108">
        <f t="shared" si="8"/>
        <v>487691.99489574105</v>
      </c>
      <c r="FB4" s="108">
        <f t="shared" si="8"/>
        <v>487736.54187970277</v>
      </c>
      <c r="FC4" s="108">
        <f t="shared" ref="FC4:FE5" si="9">BC4*DC4</f>
        <v>487781.09293269529</v>
      </c>
      <c r="FD4" s="108">
        <f t="shared" si="9"/>
        <v>487825.64805509039</v>
      </c>
      <c r="FE4" s="108">
        <f t="shared" si="9"/>
        <v>487870.20724725974</v>
      </c>
    </row>
    <row r="5" spans="1:161" ht="15.75" x14ac:dyDescent="0.25">
      <c r="A5" s="47" t="s">
        <v>169</v>
      </c>
      <c r="B5" s="12">
        <f>'Urb proj of all 25 ARs '!Z5</f>
        <v>41361.097671824769</v>
      </c>
      <c r="C5" s="12">
        <f>'Urb proj of all 25 ARs '!AA5</f>
        <v>41558.013221832116</v>
      </c>
      <c r="D5" s="100">
        <f t="shared" ref="D5:D28" si="10">(C5-B5)/B5</f>
        <v>4.7608879138013238E-3</v>
      </c>
      <c r="E5" s="101">
        <f t="shared" ref="E5:E28" si="11">((1+D5)^(1/52))-1</f>
        <v>9.1342454721310418E-5</v>
      </c>
      <c r="F5" s="69">
        <f t="shared" ref="F5:F28" si="12">B5*(1+E5)</f>
        <v>41364.875696016083</v>
      </c>
      <c r="G5" s="69">
        <f t="shared" ref="G5:G28" si="13">F5*(1+E5)</f>
        <v>41368.654065301402</v>
      </c>
      <c r="H5" s="69">
        <f>G5*(1+$E$5)</f>
        <v>41372.432779712246</v>
      </c>
      <c r="I5" s="69">
        <f t="shared" ref="I5:BE5" si="14">H5*(1+$E$5)</f>
        <v>41376.211839280135</v>
      </c>
      <c r="J5" s="69">
        <f t="shared" si="14"/>
        <v>41379.991244036602</v>
      </c>
      <c r="K5" s="69">
        <f t="shared" si="14"/>
        <v>41383.770994013183</v>
      </c>
      <c r="L5" s="69">
        <f t="shared" si="14"/>
        <v>41387.551089241402</v>
      </c>
      <c r="M5" s="69">
        <f t="shared" si="14"/>
        <v>41391.331529752795</v>
      </c>
      <c r="N5" s="69">
        <f t="shared" si="14"/>
        <v>41395.112315578903</v>
      </c>
      <c r="O5" s="69">
        <f t="shared" si="14"/>
        <v>41398.893446751274</v>
      </c>
      <c r="P5" s="69">
        <f t="shared" si="14"/>
        <v>41402.674923301449</v>
      </c>
      <c r="Q5" s="69">
        <f t="shared" si="14"/>
        <v>41406.45674526097</v>
      </c>
      <c r="R5" s="69">
        <f t="shared" si="14"/>
        <v>41410.238912661393</v>
      </c>
      <c r="S5" s="69">
        <f t="shared" si="14"/>
        <v>41414.021425534273</v>
      </c>
      <c r="T5" s="69">
        <f t="shared" si="14"/>
        <v>41417.804283911159</v>
      </c>
      <c r="U5" s="69">
        <f t="shared" si="14"/>
        <v>41421.587487823621</v>
      </c>
      <c r="V5" s="69">
        <f t="shared" si="14"/>
        <v>41425.371037303215</v>
      </c>
      <c r="W5" s="69">
        <f t="shared" si="14"/>
        <v>41429.154932381505</v>
      </c>
      <c r="X5" s="69">
        <f t="shared" si="14"/>
        <v>41432.939173090061</v>
      </c>
      <c r="Y5" s="69">
        <f t="shared" si="14"/>
        <v>41436.723759460452</v>
      </c>
      <c r="Z5" s="69">
        <f t="shared" si="14"/>
        <v>41440.50869152425</v>
      </c>
      <c r="AA5" s="69">
        <f t="shared" si="14"/>
        <v>41444.293969313032</v>
      </c>
      <c r="AB5" s="69">
        <f t="shared" si="14"/>
        <v>41448.079592858383</v>
      </c>
      <c r="AC5" s="69">
        <f t="shared" si="14"/>
        <v>41451.865562191881</v>
      </c>
      <c r="AD5" s="69">
        <f t="shared" si="14"/>
        <v>41455.65187734511</v>
      </c>
      <c r="AE5" s="69">
        <f t="shared" si="14"/>
        <v>41459.438538349656</v>
      </c>
      <c r="AF5" s="69">
        <f t="shared" si="14"/>
        <v>41463.225545237117</v>
      </c>
      <c r="AG5" s="69">
        <f t="shared" si="14"/>
        <v>41467.01289803908</v>
      </c>
      <c r="AH5" s="69">
        <f t="shared" si="14"/>
        <v>41470.80059678715</v>
      </c>
      <c r="AI5" s="69">
        <f t="shared" si="14"/>
        <v>41474.588641512921</v>
      </c>
      <c r="AJ5" s="69">
        <f t="shared" si="14"/>
        <v>41478.37703224799</v>
      </c>
      <c r="AK5" s="69">
        <f t="shared" si="14"/>
        <v>41482.165769023974</v>
      </c>
      <c r="AL5" s="69">
        <f t="shared" si="14"/>
        <v>41485.95485187247</v>
      </c>
      <c r="AM5" s="69">
        <f t="shared" si="14"/>
        <v>41489.7442808251</v>
      </c>
      <c r="AN5" s="69">
        <f t="shared" si="14"/>
        <v>41493.534055913471</v>
      </c>
      <c r="AO5" s="69">
        <f t="shared" si="14"/>
        <v>41497.324177169197</v>
      </c>
      <c r="AP5" s="69">
        <f t="shared" si="14"/>
        <v>41501.114644623907</v>
      </c>
      <c r="AQ5" s="69">
        <f t="shared" si="14"/>
        <v>41504.905458309215</v>
      </c>
      <c r="AR5" s="69">
        <f t="shared" si="14"/>
        <v>41508.696618256756</v>
      </c>
      <c r="AS5" s="69">
        <f t="shared" si="14"/>
        <v>41512.488124498152</v>
      </c>
      <c r="AT5" s="69">
        <f t="shared" si="14"/>
        <v>41516.279977065031</v>
      </c>
      <c r="AU5" s="69">
        <f t="shared" si="14"/>
        <v>41520.072175989037</v>
      </c>
      <c r="AV5" s="69">
        <f t="shared" si="14"/>
        <v>41523.864721301798</v>
      </c>
      <c r="AW5" s="69">
        <f t="shared" si="14"/>
        <v>41527.657613034957</v>
      </c>
      <c r="AX5" s="69">
        <f t="shared" si="14"/>
        <v>41531.450851220157</v>
      </c>
      <c r="AY5" s="69">
        <f t="shared" si="14"/>
        <v>41535.244435889043</v>
      </c>
      <c r="AZ5" s="69">
        <f t="shared" si="14"/>
        <v>41539.038367073263</v>
      </c>
      <c r="BA5" s="69">
        <f t="shared" si="14"/>
        <v>41542.832644804475</v>
      </c>
      <c r="BB5" s="69">
        <f t="shared" si="14"/>
        <v>41546.627269114331</v>
      </c>
      <c r="BC5" s="69">
        <f t="shared" si="14"/>
        <v>41550.422240034481</v>
      </c>
      <c r="BD5" s="69">
        <f t="shared" si="14"/>
        <v>41554.217557596596</v>
      </c>
      <c r="BE5" s="69">
        <f t="shared" si="14"/>
        <v>41558.013221832327</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47349.897025772414</v>
      </c>
      <c r="DG5" s="108">
        <f t="shared" si="6"/>
        <v>47354.222081597552</v>
      </c>
      <c r="DH5" s="108">
        <f t="shared" si="6"/>
        <v>47358.547532483906</v>
      </c>
      <c r="DI5" s="108">
        <f t="shared" si="6"/>
        <v>47362.873378467557</v>
      </c>
      <c r="DJ5" s="108">
        <f t="shared" si="6"/>
        <v>49606.728869994309</v>
      </c>
      <c r="DK5" s="108">
        <f t="shared" si="6"/>
        <v>49611.260070379991</v>
      </c>
      <c r="DL5" s="108">
        <f t="shared" si="6"/>
        <v>49615.791684656637</v>
      </c>
      <c r="DM5" s="108">
        <f t="shared" si="6"/>
        <v>49620.323712862053</v>
      </c>
      <c r="DN5" s="108">
        <f t="shared" si="6"/>
        <v>45636.734364484786</v>
      </c>
      <c r="DO5" s="108">
        <f t="shared" si="6"/>
        <v>45640.902935827107</v>
      </c>
      <c r="DP5" s="108">
        <f t="shared" si="6"/>
        <v>45645.071887936967</v>
      </c>
      <c r="DQ5" s="108">
        <f t="shared" si="6"/>
        <v>45649.241220849137</v>
      </c>
      <c r="DR5" s="108">
        <f t="shared" si="6"/>
        <v>45653.410934598411</v>
      </c>
      <c r="DS5" s="108">
        <f t="shared" si="6"/>
        <v>47928.377108598863</v>
      </c>
      <c r="DT5" s="108">
        <f t="shared" si="6"/>
        <v>47932.755004214763</v>
      </c>
      <c r="DU5" s="108">
        <f t="shared" si="6"/>
        <v>47937.133299718407</v>
      </c>
      <c r="DV5" s="108">
        <f t="shared" si="6"/>
        <v>47941.511995146313</v>
      </c>
      <c r="DW5" s="108">
        <f t="shared" si="7"/>
        <v>47070.914401186055</v>
      </c>
      <c r="DX5" s="108">
        <f t="shared" si="7"/>
        <v>47075.21397405344</v>
      </c>
      <c r="DY5" s="108">
        <f t="shared" si="7"/>
        <v>47079.513939654367</v>
      </c>
      <c r="DZ5" s="108">
        <f t="shared" si="7"/>
        <v>47083.814298024699</v>
      </c>
      <c r="EA5" s="108">
        <f t="shared" si="7"/>
        <v>48922.383607037533</v>
      </c>
      <c r="EB5" s="108">
        <f t="shared" si="7"/>
        <v>48926.852297647019</v>
      </c>
      <c r="EC5" s="108">
        <f t="shared" si="7"/>
        <v>48931.321396437677</v>
      </c>
      <c r="ED5" s="108">
        <f t="shared" si="7"/>
        <v>48935.790903446788</v>
      </c>
      <c r="EE5" s="108">
        <f t="shared" si="7"/>
        <v>48940.260818711635</v>
      </c>
      <c r="EF5" s="108">
        <f t="shared" si="7"/>
        <v>53609.378273472423</v>
      </c>
      <c r="EG5" s="108">
        <f t="shared" si="7"/>
        <v>53614.275085679998</v>
      </c>
      <c r="EH5" s="108">
        <f t="shared" si="7"/>
        <v>53619.172345174433</v>
      </c>
      <c r="EI5" s="108">
        <f t="shared" si="7"/>
        <v>53624.070051996569</v>
      </c>
      <c r="EJ5" s="108">
        <f t="shared" si="7"/>
        <v>50190.932928957402</v>
      </c>
      <c r="EK5" s="108">
        <f t="shared" si="7"/>
        <v>50195.517491975887</v>
      </c>
      <c r="EL5" s="108">
        <f t="shared" si="7"/>
        <v>50200.102473759609</v>
      </c>
      <c r="EM5" s="108">
        <f t="shared" si="8"/>
        <v>50204.687874346826</v>
      </c>
      <c r="EN5" s="108">
        <f t="shared" si="8"/>
        <v>55357.570566791786</v>
      </c>
      <c r="EO5" s="108">
        <f t="shared" si="8"/>
        <v>55362.627063174761</v>
      </c>
      <c r="EP5" s="108">
        <f t="shared" si="8"/>
        <v>55367.684021430534</v>
      </c>
      <c r="EQ5" s="108">
        <f t="shared" si="8"/>
        <v>55372.741441601283</v>
      </c>
      <c r="ER5" s="108">
        <f t="shared" si="8"/>
        <v>55377.79932372921</v>
      </c>
      <c r="ES5" s="108">
        <f t="shared" si="8"/>
        <v>51325.993548407634</v>
      </c>
      <c r="ET5" s="108">
        <f t="shared" si="8"/>
        <v>51330.681790649352</v>
      </c>
      <c r="EU5" s="108">
        <f t="shared" si="8"/>
        <v>51335.370461126637</v>
      </c>
      <c r="EV5" s="108">
        <f t="shared" si="8"/>
        <v>51340.05955987858</v>
      </c>
      <c r="EW5" s="108">
        <f t="shared" si="8"/>
        <v>50886.786288209732</v>
      </c>
      <c r="EX5" s="108">
        <f t="shared" si="8"/>
        <v>50891.434412182178</v>
      </c>
      <c r="EY5" s="108">
        <f t="shared" si="8"/>
        <v>50896.082960725675</v>
      </c>
      <c r="EZ5" s="108">
        <f t="shared" si="8"/>
        <v>50900.731933879004</v>
      </c>
      <c r="FA5" s="108">
        <f t="shared" si="8"/>
        <v>45525.127620815489</v>
      </c>
      <c r="FB5" s="108">
        <f t="shared" si="8"/>
        <v>45529.285997723884</v>
      </c>
      <c r="FC5" s="108">
        <f t="shared" si="9"/>
        <v>45533.444754468619</v>
      </c>
      <c r="FD5" s="108">
        <f t="shared" si="9"/>
        <v>45537.603891084414</v>
      </c>
      <c r="FE5" s="108">
        <f t="shared" si="9"/>
        <v>45541.763407605948</v>
      </c>
    </row>
    <row r="6" spans="1:161" ht="15.75" x14ac:dyDescent="0.25">
      <c r="A6" s="47" t="s">
        <v>171</v>
      </c>
      <c r="B6" s="12">
        <f>'Urb proj of all 25 ARs '!Z6</f>
        <v>69263.636936713403</v>
      </c>
      <c r="C6" s="12">
        <f>'Urb proj of all 25 ARs '!AA6</f>
        <v>69593.393348671321</v>
      </c>
      <c r="D6" s="100">
        <f t="shared" si="10"/>
        <v>4.7608879138012735E-3</v>
      </c>
      <c r="E6" s="101">
        <f t="shared" si="11"/>
        <v>9.1342454721310418E-5</v>
      </c>
      <c r="F6" s="69">
        <f t="shared" si="12"/>
        <v>69269.963647334123</v>
      </c>
      <c r="G6" s="69">
        <f t="shared" ref="G6:G15" si="16">F6*(1+E6)</f>
        <v>69276.290935852128</v>
      </c>
      <c r="H6" s="69">
        <f t="shared" ref="H6:AM6" si="17">G6*(1+$E$6)</f>
        <v>69282.618802320198</v>
      </c>
      <c r="I6" s="69">
        <f t="shared" si="17"/>
        <v>69288.947246791126</v>
      </c>
      <c r="J6" s="69">
        <f t="shared" si="17"/>
        <v>69295.276269317706</v>
      </c>
      <c r="K6" s="69">
        <f t="shared" si="17"/>
        <v>69301.605869952735</v>
      </c>
      <c r="L6" s="69">
        <f t="shared" si="17"/>
        <v>69307.936048749019</v>
      </c>
      <c r="M6" s="69">
        <f t="shared" si="17"/>
        <v>69314.266805759384</v>
      </c>
      <c r="N6" s="69">
        <f t="shared" si="17"/>
        <v>69320.598141036637</v>
      </c>
      <c r="O6" s="69">
        <f t="shared" si="17"/>
        <v>69326.930054633587</v>
      </c>
      <c r="P6" s="69">
        <f t="shared" si="17"/>
        <v>69333.262546603073</v>
      </c>
      <c r="Q6" s="69">
        <f t="shared" si="17"/>
        <v>69339.595616997918</v>
      </c>
      <c r="R6" s="69">
        <f t="shared" si="17"/>
        <v>69345.92926587096</v>
      </c>
      <c r="S6" s="69">
        <f t="shared" si="17"/>
        <v>69352.263493275037</v>
      </c>
      <c r="T6" s="69">
        <f t="shared" si="17"/>
        <v>69358.598299262987</v>
      </c>
      <c r="U6" s="69">
        <f t="shared" si="17"/>
        <v>69364.933683887677</v>
      </c>
      <c r="V6" s="69">
        <f t="shared" si="17"/>
        <v>69371.269647201945</v>
      </c>
      <c r="W6" s="69">
        <f t="shared" si="17"/>
        <v>69377.606189258659</v>
      </c>
      <c r="X6" s="69">
        <f t="shared" si="17"/>
        <v>69383.94331011067</v>
      </c>
      <c r="Y6" s="69">
        <f t="shared" si="17"/>
        <v>69390.28100981086</v>
      </c>
      <c r="Z6" s="69">
        <f t="shared" si="17"/>
        <v>69396.619288412097</v>
      </c>
      <c r="AA6" s="69">
        <f t="shared" si="17"/>
        <v>69402.958145967263</v>
      </c>
      <c r="AB6" s="69">
        <f t="shared" si="17"/>
        <v>69409.297582529238</v>
      </c>
      <c r="AC6" s="69">
        <f t="shared" si="17"/>
        <v>69415.637598150905</v>
      </c>
      <c r="AD6" s="69">
        <f t="shared" si="17"/>
        <v>69421.978192885159</v>
      </c>
      <c r="AE6" s="69">
        <f t="shared" si="17"/>
        <v>69428.319366784912</v>
      </c>
      <c r="AF6" s="69">
        <f t="shared" si="17"/>
        <v>69434.661119903045</v>
      </c>
      <c r="AG6" s="69">
        <f t="shared" si="17"/>
        <v>69441.003452292483</v>
      </c>
      <c r="AH6" s="69">
        <f t="shared" si="17"/>
        <v>69447.346364006124</v>
      </c>
      <c r="AI6" s="69">
        <f t="shared" si="17"/>
        <v>69453.689855096891</v>
      </c>
      <c r="AJ6" s="69">
        <f t="shared" si="17"/>
        <v>69460.03392561771</v>
      </c>
      <c r="AK6" s="69">
        <f t="shared" si="17"/>
        <v>69466.378575621507</v>
      </c>
      <c r="AL6" s="69">
        <f t="shared" si="17"/>
        <v>69472.723805161208</v>
      </c>
      <c r="AM6" s="69">
        <f t="shared" si="17"/>
        <v>69479.06961428975</v>
      </c>
      <c r="AN6" s="69">
        <f t="shared" ref="AN6:BE6" si="18">AM6*(1+$E$6)</f>
        <v>69485.416003060076</v>
      </c>
      <c r="AO6" s="69">
        <f t="shared" si="18"/>
        <v>69491.762971525124</v>
      </c>
      <c r="AP6" s="69">
        <f t="shared" si="18"/>
        <v>69498.110519737849</v>
      </c>
      <c r="AQ6" s="69">
        <f t="shared" si="18"/>
        <v>69504.45864775122</v>
      </c>
      <c r="AR6" s="69">
        <f t="shared" si="18"/>
        <v>69510.807355618177</v>
      </c>
      <c r="AS6" s="69">
        <f t="shared" si="18"/>
        <v>69517.156643391703</v>
      </c>
      <c r="AT6" s="69">
        <f t="shared" si="18"/>
        <v>69523.506511124753</v>
      </c>
      <c r="AU6" s="69">
        <f t="shared" si="18"/>
        <v>69529.85695887031</v>
      </c>
      <c r="AV6" s="69">
        <f t="shared" si="18"/>
        <v>69536.207986681358</v>
      </c>
      <c r="AW6" s="69">
        <f t="shared" si="18"/>
        <v>69542.559594610881</v>
      </c>
      <c r="AX6" s="69">
        <f t="shared" si="18"/>
        <v>69548.911782711861</v>
      </c>
      <c r="AY6" s="69">
        <f t="shared" si="18"/>
        <v>69555.264551037282</v>
      </c>
      <c r="AZ6" s="69">
        <f t="shared" si="18"/>
        <v>69561.617899640158</v>
      </c>
      <c r="BA6" s="69">
        <f t="shared" si="18"/>
        <v>69567.9718285735</v>
      </c>
      <c r="BB6" s="69">
        <f t="shared" si="18"/>
        <v>69574.326337890307</v>
      </c>
      <c r="BC6" s="69">
        <f t="shared" si="18"/>
        <v>69580.681427643591</v>
      </c>
      <c r="BD6" s="69">
        <f t="shared" si="18"/>
        <v>69587.037097886379</v>
      </c>
      <c r="BE6" s="69">
        <f t="shared" si="18"/>
        <v>69593.393348671685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79127.325477405917</v>
      </c>
      <c r="DG6" s="108">
        <f t="shared" ref="DG6:DG15" si="20">G6*BG6</f>
        <v>79134.553161550561</v>
      </c>
      <c r="DH6" s="108">
        <f t="shared" ref="DH6:DH15" si="21">H6*BH6</f>
        <v>79141.781505889609</v>
      </c>
      <c r="DI6" s="108">
        <f t="shared" ref="DI6:DI15" si="22">I6*BI6</f>
        <v>79149.010510483378</v>
      </c>
      <c r="DJ6" s="108">
        <f t="shared" ref="DJ6:DJ15" si="23">J6*BJ6</f>
        <v>87726.946190859628</v>
      </c>
      <c r="DK6" s="108">
        <f t="shared" ref="DK6:DK15" si="24">K6*BK6</f>
        <v>87734.959385469905</v>
      </c>
      <c r="DL6" s="108">
        <f t="shared" ref="DL6:DL15" si="25">L6*BL6</f>
        <v>87742.973312025046</v>
      </c>
      <c r="DM6" s="108">
        <f t="shared" ref="DM6:DM15" si="26">M6*BM6</f>
        <v>87750.987970591916</v>
      </c>
      <c r="DN6" s="108">
        <f t="shared" ref="DN6:DN15" si="27">N6*BN6</f>
        <v>79716.354157699025</v>
      </c>
      <c r="DO6" s="108">
        <f t="shared" ref="DO6:DO15" si="28">O6*BO6</f>
        <v>79723.635645169226</v>
      </c>
      <c r="DP6" s="108">
        <f t="shared" ref="DP6:DP15" si="29">P6*BP6</f>
        <v>79730.917797748363</v>
      </c>
      <c r="DQ6" s="108">
        <f t="shared" ref="DQ6:DQ15" si="30">Q6*BQ6</f>
        <v>79738.20061549719</v>
      </c>
      <c r="DR6" s="108">
        <f t="shared" ref="DR6:DR15" si="31">R6*BR6</f>
        <v>79745.484098476474</v>
      </c>
      <c r="DS6" s="108">
        <f t="shared" ref="DS6:DS15" si="32">S6*BS6</f>
        <v>82676.036216499255</v>
      </c>
      <c r="DT6" s="108">
        <f t="shared" ref="DT6:DT15" si="33">T6*BT6</f>
        <v>82683.588048593898</v>
      </c>
      <c r="DU6" s="108">
        <f t="shared" ref="DU6:DU15" si="34">U6*BU6</f>
        <v>82691.140570491436</v>
      </c>
      <c r="DV6" s="108">
        <f t="shared" ref="DV6:DV15" si="35">V6*BV6</f>
        <v>82698.69378225485</v>
      </c>
      <c r="DW6" s="108">
        <f t="shared" ref="DW6:DW15" si="36">W6*BW6</f>
        <v>82954.780545873189</v>
      </c>
      <c r="DX6" s="108">
        <f t="shared" ref="DX6:DX15" si="37">X6*BX6</f>
        <v>82962.357839159115</v>
      </c>
      <c r="DY6" s="108">
        <f t="shared" ref="DY6:DY15" si="38">Y6*BY6</f>
        <v>82969.935824573608</v>
      </c>
      <c r="DZ6" s="108">
        <f t="shared" ref="DZ6:DZ15" si="39">Z6*BZ6</f>
        <v>82977.514502179896</v>
      </c>
      <c r="EA6" s="108">
        <f t="shared" ref="EA6:EA15" si="40">AA6*CA6</f>
        <v>84349.490386272533</v>
      </c>
      <c r="EB6" s="108">
        <f t="shared" ref="EB6:EB15" si="41">AB6*CB6</f>
        <v>84357.195075778916</v>
      </c>
      <c r="EC6" s="108">
        <f t="shared" ref="EC6:EC15" si="42">AC6*CC6</f>
        <v>84364.900469050539</v>
      </c>
      <c r="ED6" s="108">
        <f t="shared" ref="ED6:ED15" si="43">AD6*CD6</f>
        <v>84372.606566151691</v>
      </c>
      <c r="EE6" s="108">
        <f t="shared" ref="EE6:EE15" si="44">AE6*CE6</f>
        <v>84380.313367146693</v>
      </c>
      <c r="EF6" s="108">
        <f t="shared" ref="EF6:EF15" si="45">AF6*CF6</f>
        <v>90662.507763367044</v>
      </c>
      <c r="EG6" s="108">
        <f t="shared" ref="EG6:EG15" si="46">AG6*CG6</f>
        <v>90670.789099377347</v>
      </c>
      <c r="EH6" s="108">
        <f t="shared" ref="EH6:EH15" si="47">AH6*CH6</f>
        <v>90679.071191825205</v>
      </c>
      <c r="EI6" s="108">
        <f t="shared" ref="EI6:EI15" si="48">AI6*CI6</f>
        <v>90687.354040779712</v>
      </c>
      <c r="EJ6" s="108">
        <f t="shared" ref="EJ6:EJ15" si="49">AJ6*CJ6</f>
        <v>87226.133737197815</v>
      </c>
      <c r="EK6" s="108">
        <f t="shared" ref="EK6:EK15" si="50">AK6*CK6</f>
        <v>87234.101186369226</v>
      </c>
      <c r="EL6" s="108">
        <f t="shared" ref="EL6:EL15" si="51">AL6*CL6</f>
        <v>87242.069363307004</v>
      </c>
      <c r="EM6" s="108">
        <f t="shared" ref="EM6:EM15" si="52">AM6*CM6</f>
        <v>87250.038268077624</v>
      </c>
      <c r="EN6" s="108">
        <f t="shared" ref="EN6:EN15" si="53">AN6*CN6</f>
        <v>98042.213924648211</v>
      </c>
      <c r="EO6" s="108">
        <f t="shared" ref="EO6:EO15" si="54">AO6*CO6</f>
        <v>98051.169341134402</v>
      </c>
      <c r="EP6" s="108">
        <f t="shared" ref="EP6:EP15" si="55">AP6*CP6</f>
        <v>98060.1255756303</v>
      </c>
      <c r="EQ6" s="108">
        <f t="shared" ref="EQ6:EQ15" si="56">AQ6*CQ6</f>
        <v>98069.082628210672</v>
      </c>
      <c r="ER6" s="108">
        <f t="shared" ref="ER6:ER15" si="57">AR6*CR6</f>
        <v>98078.040498950184</v>
      </c>
      <c r="ES6" s="108">
        <f t="shared" ref="ES6:ES15" si="58">AS6*CS6</f>
        <v>89753.568408141815</v>
      </c>
      <c r="ET6" s="108">
        <f t="shared" ref="ET6:ET15" si="59">AT6*CT6</f>
        <v>89761.766719400199</v>
      </c>
      <c r="EU6" s="108">
        <f t="shared" ref="EU6:EU15" si="60">AU6*CU6</f>
        <v>89769.96577951248</v>
      </c>
      <c r="EV6" s="108">
        <f t="shared" ref="EV6:EV15" si="61">AV6*CV6</f>
        <v>89778.165588547025</v>
      </c>
      <c r="EW6" s="108">
        <f t="shared" ref="EW6:EW15" si="62">AW6*CW6</f>
        <v>86522.034672344031</v>
      </c>
      <c r="EX6" s="108">
        <f t="shared" ref="EX6:EX15" si="63">AX6*CX6</f>
        <v>86529.93780737849</v>
      </c>
      <c r="EY6" s="108">
        <f t="shared" ref="EY6:EY15" si="64">AY6*CY6</f>
        <v>86537.841664304695</v>
      </c>
      <c r="EZ6" s="108">
        <f t="shared" ref="EZ6:EZ15" si="65">AZ6*CZ6</f>
        <v>86545.746243188594</v>
      </c>
      <c r="FA6" s="108">
        <f t="shared" ref="FA6:FA15" si="66">BA6*DA6</f>
        <v>80407.653454423518</v>
      </c>
      <c r="FB6" s="108">
        <f t="shared" ref="FB6:FB15" si="67">BB6*DB6</f>
        <v>80414.998086868422</v>
      </c>
      <c r="FC6" s="108">
        <f t="shared" ref="FC6:FC15" si="68">BC6*DC6</f>
        <v>80422.343390190086</v>
      </c>
      <c r="FD6" s="108">
        <f t="shared" ref="FD6:FD15" si="69">BD6*DD6</f>
        <v>80429.68936444979</v>
      </c>
      <c r="FE6" s="108">
        <f t="shared" ref="FE6:FE15" si="70">BE6*DE6</f>
        <v>80437.036009708812</v>
      </c>
    </row>
    <row r="7" spans="1:161" ht="15.75" x14ac:dyDescent="0.25">
      <c r="A7" s="87" t="s">
        <v>172</v>
      </c>
      <c r="B7" s="12">
        <f>'Urb proj of all 25 ARs '!Z7</f>
        <v>39536.430718697964</v>
      </c>
      <c r="C7" s="12">
        <f>'Urb proj of all 25 ARs '!AA7</f>
        <v>39724.659233861457</v>
      </c>
      <c r="D7" s="100">
        <f t="shared" si="10"/>
        <v>4.7608879138013429E-3</v>
      </c>
      <c r="E7" s="101">
        <f t="shared" si="11"/>
        <v>9.1342454721310418E-5</v>
      </c>
      <c r="F7" s="69">
        <f t="shared" si="12"/>
        <v>39540.042073330726</v>
      </c>
      <c r="G7" s="69">
        <f t="shared" si="16"/>
        <v>39543.65375783349</v>
      </c>
      <c r="H7" s="69">
        <f t="shared" ref="H7:AM7" si="71">G7*(1+$E$7)</f>
        <v>39547.26577223638</v>
      </c>
      <c r="I7" s="69">
        <f t="shared" si="71"/>
        <v>39550.878116569533</v>
      </c>
      <c r="J7" s="69">
        <f t="shared" si="71"/>
        <v>39554.490790863085</v>
      </c>
      <c r="K7" s="69">
        <f t="shared" si="71"/>
        <v>39558.103795147174</v>
      </c>
      <c r="L7" s="69">
        <f t="shared" si="71"/>
        <v>39561.717129451943</v>
      </c>
      <c r="M7" s="69">
        <f t="shared" si="71"/>
        <v>39565.330793807538</v>
      </c>
      <c r="N7" s="69">
        <f t="shared" si="71"/>
        <v>39568.944788244102</v>
      </c>
      <c r="O7" s="69">
        <f t="shared" si="71"/>
        <v>39572.559112791794</v>
      </c>
      <c r="P7" s="69">
        <f t="shared" si="71"/>
        <v>39576.173767480759</v>
      </c>
      <c r="Q7" s="69">
        <f t="shared" si="71"/>
        <v>39579.788752341155</v>
      </c>
      <c r="R7" s="69">
        <f t="shared" si="71"/>
        <v>39583.404067403142</v>
      </c>
      <c r="S7" s="69">
        <f t="shared" si="71"/>
        <v>39587.019712696885</v>
      </c>
      <c r="T7" s="69">
        <f t="shared" si="71"/>
        <v>39590.635688252543</v>
      </c>
      <c r="U7" s="69">
        <f t="shared" si="71"/>
        <v>39594.251994100283</v>
      </c>
      <c r="V7" s="69">
        <f t="shared" si="71"/>
        <v>39597.868630270277</v>
      </c>
      <c r="W7" s="69">
        <f t="shared" si="71"/>
        <v>39601.4855967927</v>
      </c>
      <c r="X7" s="69">
        <f t="shared" si="71"/>
        <v>39605.102893697724</v>
      </c>
      <c r="Y7" s="69">
        <f t="shared" si="71"/>
        <v>39608.720521015523</v>
      </c>
      <c r="Z7" s="69">
        <f t="shared" si="71"/>
        <v>39612.338478776284</v>
      </c>
      <c r="AA7" s="69">
        <f t="shared" si="71"/>
        <v>39615.95676701019</v>
      </c>
      <c r="AB7" s="69">
        <f t="shared" si="71"/>
        <v>39619.575385747419</v>
      </c>
      <c r="AC7" s="69">
        <f t="shared" si="71"/>
        <v>39623.194335018168</v>
      </c>
      <c r="AD7" s="69">
        <f t="shared" si="71"/>
        <v>39626.813614852632</v>
      </c>
      <c r="AE7" s="69">
        <f t="shared" si="71"/>
        <v>39630.433225280998</v>
      </c>
      <c r="AF7" s="69">
        <f t="shared" si="71"/>
        <v>39634.053166333462</v>
      </c>
      <c r="AG7" s="69">
        <f t="shared" si="71"/>
        <v>39637.673438040227</v>
      </c>
      <c r="AH7" s="69">
        <f t="shared" si="71"/>
        <v>39641.294040431501</v>
      </c>
      <c r="AI7" s="69">
        <f t="shared" si="71"/>
        <v>39644.914973537481</v>
      </c>
      <c r="AJ7" s="69">
        <f t="shared" si="71"/>
        <v>39648.536237388384</v>
      </c>
      <c r="AK7" s="69">
        <f t="shared" si="71"/>
        <v>39652.157832014411</v>
      </c>
      <c r="AL7" s="69">
        <f t="shared" si="71"/>
        <v>39655.779757445787</v>
      </c>
      <c r="AM7" s="69">
        <f t="shared" si="71"/>
        <v>39659.402013712723</v>
      </c>
      <c r="AN7" s="69">
        <f t="shared" ref="AN7:BE7" si="72">AM7*(1+$E$7)</f>
        <v>39663.024600845434</v>
      </c>
      <c r="AO7" s="69">
        <f t="shared" si="72"/>
        <v>39666.647518874146</v>
      </c>
      <c r="AP7" s="69">
        <f t="shared" si="72"/>
        <v>39670.270767829083</v>
      </c>
      <c r="AQ7" s="69">
        <f t="shared" si="72"/>
        <v>39673.894347740475</v>
      </c>
      <c r="AR7" s="69">
        <f t="shared" si="72"/>
        <v>39677.518258638549</v>
      </c>
      <c r="AS7" s="69">
        <f t="shared" si="72"/>
        <v>39681.142500553542</v>
      </c>
      <c r="AT7" s="69">
        <f t="shared" si="72"/>
        <v>39684.767073515686</v>
      </c>
      <c r="AU7" s="69">
        <f t="shared" si="72"/>
        <v>39688.391977555228</v>
      </c>
      <c r="AV7" s="69">
        <f t="shared" si="72"/>
        <v>39692.017212702398</v>
      </c>
      <c r="AW7" s="69">
        <f t="shared" si="72"/>
        <v>39695.642778987443</v>
      </c>
      <c r="AX7" s="69">
        <f t="shared" si="72"/>
        <v>39699.268676440617</v>
      </c>
      <c r="AY7" s="69">
        <f t="shared" si="72"/>
        <v>39702.894905092166</v>
      </c>
      <c r="AZ7" s="69">
        <f t="shared" si="72"/>
        <v>39706.521464972342</v>
      </c>
      <c r="BA7" s="69">
        <f t="shared" si="72"/>
        <v>39710.1483561114</v>
      </c>
      <c r="BB7" s="69">
        <f t="shared" si="72"/>
        <v>39713.775578539593</v>
      </c>
      <c r="BC7" s="69">
        <f t="shared" si="72"/>
        <v>39717.403132287189</v>
      </c>
      <c r="BD7" s="69">
        <f t="shared" si="72"/>
        <v>39721.031017384448</v>
      </c>
      <c r="BE7" s="69">
        <f t="shared" si="72"/>
        <v>39724.659233861639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105895.37073457419</v>
      </c>
      <c r="DG7" s="108">
        <f t="shared" si="20"/>
        <v>105905.04347768071</v>
      </c>
      <c r="DH7" s="108">
        <f t="shared" si="21"/>
        <v>105914.71710431932</v>
      </c>
      <c r="DI7" s="108">
        <f t="shared" si="22"/>
        <v>105924.39161457075</v>
      </c>
      <c r="DJ7" s="108">
        <f t="shared" si="23"/>
        <v>126654.4865064265</v>
      </c>
      <c r="DK7" s="108">
        <f t="shared" si="24"/>
        <v>126666.05543812546</v>
      </c>
      <c r="DL7" s="108">
        <f t="shared" si="25"/>
        <v>126677.62542655905</v>
      </c>
      <c r="DM7" s="108">
        <f t="shared" si="26"/>
        <v>126689.19647182379</v>
      </c>
      <c r="DN7" s="108">
        <f t="shared" si="27"/>
        <v>106060.29012009413</v>
      </c>
      <c r="DO7" s="108">
        <f t="shared" si="28"/>
        <v>106069.97792734214</v>
      </c>
      <c r="DP7" s="108">
        <f t="shared" si="29"/>
        <v>106079.66661949827</v>
      </c>
      <c r="DQ7" s="108">
        <f t="shared" si="30"/>
        <v>106089.3561966433</v>
      </c>
      <c r="DR7" s="108">
        <f t="shared" si="31"/>
        <v>106099.0466588581</v>
      </c>
      <c r="DS7" s="108">
        <f t="shared" si="32"/>
        <v>113729.34401893821</v>
      </c>
      <c r="DT7" s="108">
        <f t="shared" si="33"/>
        <v>113739.73233639475</v>
      </c>
      <c r="DU7" s="108">
        <f t="shared" si="34"/>
        <v>113750.12160274568</v>
      </c>
      <c r="DV7" s="108">
        <f t="shared" si="35"/>
        <v>113760.51181807774</v>
      </c>
      <c r="DW7" s="108">
        <f t="shared" si="36"/>
        <v>113945.95188951872</v>
      </c>
      <c r="DX7" s="108">
        <f t="shared" si="37"/>
        <v>113956.35999246988</v>
      </c>
      <c r="DY7" s="108">
        <f t="shared" si="38"/>
        <v>113966.76904612269</v>
      </c>
      <c r="DZ7" s="108">
        <f t="shared" si="39"/>
        <v>113977.17905056402</v>
      </c>
      <c r="EA7" s="108">
        <f t="shared" si="40"/>
        <v>123422.80621070054</v>
      </c>
      <c r="EB7" s="108">
        <f t="shared" si="41"/>
        <v>123434.07995278841</v>
      </c>
      <c r="EC7" s="108">
        <f t="shared" si="42"/>
        <v>123445.35472464756</v>
      </c>
      <c r="ED7" s="108">
        <f t="shared" si="43"/>
        <v>123456.63052637207</v>
      </c>
      <c r="EE7" s="108">
        <f t="shared" si="44"/>
        <v>123467.90735805598</v>
      </c>
      <c r="EF7" s="108">
        <f t="shared" si="45"/>
        <v>126484.87132773134</v>
      </c>
      <c r="EG7" s="108">
        <f t="shared" si="46"/>
        <v>126496.42476636352</v>
      </c>
      <c r="EH7" s="108">
        <f t="shared" si="47"/>
        <v>126507.97926031514</v>
      </c>
      <c r="EI7" s="108">
        <f t="shared" si="48"/>
        <v>126519.53480968261</v>
      </c>
      <c r="EJ7" s="108">
        <f t="shared" si="49"/>
        <v>135009.6232440233</v>
      </c>
      <c r="EK7" s="108">
        <f t="shared" si="50"/>
        <v>135021.9553544214</v>
      </c>
      <c r="EL7" s="108">
        <f t="shared" si="51"/>
        <v>135034.28859126475</v>
      </c>
      <c r="EM7" s="108">
        <f t="shared" si="52"/>
        <v>135046.62295465622</v>
      </c>
      <c r="EN7" s="108">
        <f t="shared" si="53"/>
        <v>139553.55638865722</v>
      </c>
      <c r="EO7" s="108">
        <f t="shared" si="54"/>
        <v>139566.30355306284</v>
      </c>
      <c r="EP7" s="108">
        <f t="shared" si="55"/>
        <v>139579.05188182576</v>
      </c>
      <c r="EQ7" s="108">
        <f t="shared" si="56"/>
        <v>139591.80137505231</v>
      </c>
      <c r="ER7" s="108">
        <f t="shared" si="57"/>
        <v>139604.55203284888</v>
      </c>
      <c r="ES7" s="108">
        <f t="shared" si="58"/>
        <v>130798.15301952338</v>
      </c>
      <c r="ET7" s="108">
        <f t="shared" si="59"/>
        <v>130810.1004438932</v>
      </c>
      <c r="EU7" s="108">
        <f t="shared" si="60"/>
        <v>130822.04895957009</v>
      </c>
      <c r="EV7" s="108">
        <f t="shared" si="61"/>
        <v>130833.99856665372</v>
      </c>
      <c r="EW7" s="108">
        <f t="shared" si="62"/>
        <v>116438.5858448089</v>
      </c>
      <c r="EX7" s="108">
        <f t="shared" si="63"/>
        <v>116449.22163106424</v>
      </c>
      <c r="EY7" s="108">
        <f t="shared" si="64"/>
        <v>116459.85838881842</v>
      </c>
      <c r="EZ7" s="108">
        <f t="shared" si="65"/>
        <v>116470.49611816015</v>
      </c>
      <c r="FA7" s="108">
        <f t="shared" si="66"/>
        <v>109303.7700113343</v>
      </c>
      <c r="FB7" s="108">
        <f t="shared" si="67"/>
        <v>109313.75408599743</v>
      </c>
      <c r="FC7" s="108">
        <f t="shared" si="68"/>
        <v>109323.73907263044</v>
      </c>
      <c r="FD7" s="108">
        <f t="shared" si="69"/>
        <v>109333.72497131665</v>
      </c>
      <c r="FE7" s="108">
        <f t="shared" si="70"/>
        <v>109343.71178213936</v>
      </c>
    </row>
    <row r="8" spans="1:161" ht="15.75" x14ac:dyDescent="0.25">
      <c r="A8" s="87" t="s">
        <v>173</v>
      </c>
      <c r="B8" s="12">
        <f>'Urb proj of all 25 ARs '!Z8</f>
        <v>11786.797851861265</v>
      </c>
      <c r="C8" s="12">
        <f>'Urb proj of all 25 ARs '!AA8</f>
        <v>11842.913475296611</v>
      </c>
      <c r="D8" s="100">
        <f t="shared" si="10"/>
        <v>4.7608879138013229E-3</v>
      </c>
      <c r="E8" s="101">
        <f t="shared" si="11"/>
        <v>9.1342454721310418E-5</v>
      </c>
      <c r="F8" s="69">
        <f t="shared" si="12"/>
        <v>11787.874486910358</v>
      </c>
      <c r="G8" s="69">
        <f t="shared" si="16"/>
        <v>11788.951220301939</v>
      </c>
      <c r="H8" s="69">
        <f t="shared" ref="H8:AM8" si="73">G8*(1+$E$8)</f>
        <v>11790.028052044991</v>
      </c>
      <c r="I8" s="69">
        <f t="shared" si="73"/>
        <v>11791.104982148498</v>
      </c>
      <c r="J8" s="69">
        <f t="shared" si="73"/>
        <v>11792.182010621444</v>
      </c>
      <c r="K8" s="69">
        <f t="shared" si="73"/>
        <v>11793.259137472814</v>
      </c>
      <c r="L8" s="69">
        <f t="shared" si="73"/>
        <v>11794.336362711596</v>
      </c>
      <c r="M8" s="69">
        <f t="shared" si="73"/>
        <v>11795.413686346776</v>
      </c>
      <c r="N8" s="69">
        <f t="shared" si="73"/>
        <v>11796.491108387339</v>
      </c>
      <c r="O8" s="69">
        <f t="shared" si="73"/>
        <v>11797.568628842278</v>
      </c>
      <c r="P8" s="69">
        <f t="shared" si="73"/>
        <v>11798.646247720581</v>
      </c>
      <c r="Q8" s="69">
        <f t="shared" si="73"/>
        <v>11799.723965031235</v>
      </c>
      <c r="R8" s="69">
        <f t="shared" si="73"/>
        <v>11800.801780783235</v>
      </c>
      <c r="S8" s="69">
        <f t="shared" si="73"/>
        <v>11801.879694985571</v>
      </c>
      <c r="T8" s="69">
        <f t="shared" si="73"/>
        <v>11802.957707647238</v>
      </c>
      <c r="U8" s="69">
        <f t="shared" si="73"/>
        <v>11804.035818777225</v>
      </c>
      <c r="V8" s="69">
        <f t="shared" si="73"/>
        <v>11805.114028384531</v>
      </c>
      <c r="W8" s="69">
        <f t="shared" si="73"/>
        <v>11806.192336478149</v>
      </c>
      <c r="X8" s="69">
        <f t="shared" si="73"/>
        <v>11807.270743067074</v>
      </c>
      <c r="Y8" s="69">
        <f t="shared" si="73"/>
        <v>11808.349248160304</v>
      </c>
      <c r="Z8" s="69">
        <f t="shared" si="73"/>
        <v>11809.427851766837</v>
      </c>
      <c r="AA8" s="69">
        <f t="shared" si="73"/>
        <v>11810.506553895671</v>
      </c>
      <c r="AB8" s="69">
        <f t="shared" si="73"/>
        <v>11811.585354555806</v>
      </c>
      <c r="AC8" s="69">
        <f t="shared" si="73"/>
        <v>11812.66425375624</v>
      </c>
      <c r="AD8" s="69">
        <f t="shared" si="73"/>
        <v>11813.743251505977</v>
      </c>
      <c r="AE8" s="69">
        <f t="shared" si="73"/>
        <v>11814.822347814017</v>
      </c>
      <c r="AF8" s="69">
        <f t="shared" si="73"/>
        <v>11815.901542689362</v>
      </c>
      <c r="AG8" s="69">
        <f t="shared" si="73"/>
        <v>11816.980836141016</v>
      </c>
      <c r="AH8" s="69">
        <f t="shared" si="73"/>
        <v>11818.060228177983</v>
      </c>
      <c r="AI8" s="69">
        <f t="shared" si="73"/>
        <v>11819.139718809269</v>
      </c>
      <c r="AJ8" s="69">
        <f t="shared" si="73"/>
        <v>11820.219308043879</v>
      </c>
      <c r="AK8" s="69">
        <f t="shared" si="73"/>
        <v>11821.29899589082</v>
      </c>
      <c r="AL8" s="69">
        <f t="shared" si="73"/>
        <v>11822.378782359099</v>
      </c>
      <c r="AM8" s="69">
        <f t="shared" si="73"/>
        <v>11823.458667457726</v>
      </c>
      <c r="AN8" s="69">
        <f t="shared" ref="AN8:BE8" si="74">AM8*(1+$E$8)</f>
        <v>11824.538651195708</v>
      </c>
      <c r="AO8" s="69">
        <f t="shared" si="74"/>
        <v>11825.618733582054</v>
      </c>
      <c r="AP8" s="69">
        <f t="shared" si="74"/>
        <v>11826.698914625778</v>
      </c>
      <c r="AQ8" s="69">
        <f t="shared" si="74"/>
        <v>11827.77919433589</v>
      </c>
      <c r="AR8" s="69">
        <f t="shared" si="74"/>
        <v>11828.859572721401</v>
      </c>
      <c r="AS8" s="69">
        <f t="shared" si="74"/>
        <v>11829.940049791328</v>
      </c>
      <c r="AT8" s="69">
        <f t="shared" si="74"/>
        <v>11831.020625554682</v>
      </c>
      <c r="AU8" s="69">
        <f t="shared" si="74"/>
        <v>11832.101300020478</v>
      </c>
      <c r="AV8" s="69">
        <f t="shared" si="74"/>
        <v>11833.182073197733</v>
      </c>
      <c r="AW8" s="69">
        <f t="shared" si="74"/>
        <v>11834.262945095463</v>
      </c>
      <c r="AX8" s="69">
        <f t="shared" si="74"/>
        <v>11835.343915722686</v>
      </c>
      <c r="AY8" s="69">
        <f t="shared" si="74"/>
        <v>11836.424985088419</v>
      </c>
      <c r="AZ8" s="69">
        <f t="shared" si="74"/>
        <v>11837.506153201681</v>
      </c>
      <c r="BA8" s="69">
        <f t="shared" si="74"/>
        <v>11838.587420071493</v>
      </c>
      <c r="BB8" s="69">
        <f t="shared" si="74"/>
        <v>11839.668785706875</v>
      </c>
      <c r="BC8" s="69">
        <f t="shared" si="74"/>
        <v>11840.750250116849</v>
      </c>
      <c r="BD8" s="69">
        <f t="shared" si="74"/>
        <v>11841.831813310437</v>
      </c>
      <c r="BE8" s="69">
        <f t="shared" si="74"/>
        <v>11842.913475296662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11016.000618461128</v>
      </c>
      <c r="DG8" s="108">
        <f t="shared" si="20"/>
        <v>11017.006846998829</v>
      </c>
      <c r="DH8" s="108">
        <f t="shared" si="21"/>
        <v>11018.013167447916</v>
      </c>
      <c r="DI8" s="108">
        <f t="shared" si="22"/>
        <v>11019.019579816782</v>
      </c>
      <c r="DJ8" s="108">
        <f t="shared" si="23"/>
        <v>12048.688334235469</v>
      </c>
      <c r="DK8" s="108">
        <f t="shared" si="24"/>
        <v>12049.788891004089</v>
      </c>
      <c r="DL8" s="108">
        <f t="shared" si="25"/>
        <v>12050.889548300267</v>
      </c>
      <c r="DM8" s="108">
        <f t="shared" si="26"/>
        <v>12051.990306133186</v>
      </c>
      <c r="DN8" s="108">
        <f t="shared" si="27"/>
        <v>10175.48630780209</v>
      </c>
      <c r="DO8" s="108">
        <f t="shared" si="28"/>
        <v>10176.415761699427</v>
      </c>
      <c r="DP8" s="108">
        <f t="shared" si="29"/>
        <v>10177.345300495366</v>
      </c>
      <c r="DQ8" s="108">
        <f t="shared" si="30"/>
        <v>10178.27492419766</v>
      </c>
      <c r="DR8" s="108">
        <f t="shared" si="31"/>
        <v>10179.204632814064</v>
      </c>
      <c r="DS8" s="108">
        <f t="shared" si="32"/>
        <v>10509.177557755364</v>
      </c>
      <c r="DT8" s="108">
        <f t="shared" si="33"/>
        <v>10510.13749183059</v>
      </c>
      <c r="DU8" s="108">
        <f t="shared" si="34"/>
        <v>10511.097513588553</v>
      </c>
      <c r="DV8" s="108">
        <f t="shared" si="35"/>
        <v>10512.057623037259</v>
      </c>
      <c r="DW8" s="108">
        <f t="shared" si="36"/>
        <v>10624.755807631933</v>
      </c>
      <c r="DX8" s="108">
        <f t="shared" si="37"/>
        <v>10625.726298908217</v>
      </c>
      <c r="DY8" s="108">
        <f t="shared" si="38"/>
        <v>10626.696878831555</v>
      </c>
      <c r="DZ8" s="108">
        <f t="shared" si="39"/>
        <v>10627.667547410047</v>
      </c>
      <c r="EA8" s="108">
        <f t="shared" si="40"/>
        <v>10989.886961682749</v>
      </c>
      <c r="EB8" s="108">
        <f t="shared" si="41"/>
        <v>10990.890804934937</v>
      </c>
      <c r="EC8" s="108">
        <f t="shared" si="42"/>
        <v>10991.894739880634</v>
      </c>
      <c r="ED8" s="108">
        <f t="shared" si="43"/>
        <v>10992.898766528213</v>
      </c>
      <c r="EE8" s="108">
        <f t="shared" si="44"/>
        <v>10993.902884886051</v>
      </c>
      <c r="EF8" s="108">
        <f t="shared" si="45"/>
        <v>10282.187988446807</v>
      </c>
      <c r="EG8" s="108">
        <f t="shared" si="46"/>
        <v>10283.127188737577</v>
      </c>
      <c r="EH8" s="108">
        <f t="shared" si="47"/>
        <v>10284.066474817208</v>
      </c>
      <c r="EI8" s="108">
        <f t="shared" si="48"/>
        <v>10285.005846693533</v>
      </c>
      <c r="EJ8" s="108">
        <f t="shared" si="49"/>
        <v>10429.788325156709</v>
      </c>
      <c r="EK8" s="108">
        <f t="shared" si="50"/>
        <v>10430.741007624552</v>
      </c>
      <c r="EL8" s="108">
        <f t="shared" si="51"/>
        <v>10431.69377711275</v>
      </c>
      <c r="EM8" s="108">
        <f t="shared" si="52"/>
        <v>10432.646633629254</v>
      </c>
      <c r="EN8" s="108">
        <f t="shared" si="53"/>
        <v>11543.547025177249</v>
      </c>
      <c r="EO8" s="108">
        <f t="shared" si="54"/>
        <v>11544.601441098719</v>
      </c>
      <c r="EP8" s="108">
        <f t="shared" si="55"/>
        <v>11545.655953333129</v>
      </c>
      <c r="EQ8" s="108">
        <f t="shared" si="56"/>
        <v>11546.710561889273</v>
      </c>
      <c r="ER8" s="108">
        <f t="shared" si="57"/>
        <v>11547.765266775952</v>
      </c>
      <c r="ES8" s="108">
        <f t="shared" si="58"/>
        <v>11347.388433356327</v>
      </c>
      <c r="ET8" s="108">
        <f t="shared" si="59"/>
        <v>11348.424931670506</v>
      </c>
      <c r="EU8" s="108">
        <f t="shared" si="60"/>
        <v>11349.461524660985</v>
      </c>
      <c r="EV8" s="108">
        <f t="shared" si="61"/>
        <v>11350.498212336412</v>
      </c>
      <c r="EW8" s="108">
        <f t="shared" si="62"/>
        <v>11409.84538268699</v>
      </c>
      <c r="EX8" s="108">
        <f t="shared" si="63"/>
        <v>11410.887585972236</v>
      </c>
      <c r="EY8" s="108">
        <f t="shared" si="64"/>
        <v>11411.929884454887</v>
      </c>
      <c r="EZ8" s="108">
        <f t="shared" si="65"/>
        <v>11412.972278143639</v>
      </c>
      <c r="FA8" s="108">
        <f t="shared" si="66"/>
        <v>10349.993964924768</v>
      </c>
      <c r="FB8" s="108">
        <f t="shared" si="67"/>
        <v>10350.939358779875</v>
      </c>
      <c r="FC8" s="108">
        <f t="shared" si="68"/>
        <v>10351.884838989577</v>
      </c>
      <c r="FD8" s="108">
        <f t="shared" si="69"/>
        <v>10352.830405561763</v>
      </c>
      <c r="FE8" s="108">
        <f t="shared" si="70"/>
        <v>10353.776058504322</v>
      </c>
    </row>
    <row r="9" spans="1:161" ht="15.75" x14ac:dyDescent="0.25">
      <c r="A9" s="87" t="s">
        <v>175</v>
      </c>
      <c r="B9" s="12">
        <f>'Urb proj of all 25 ARs '!Z9</f>
        <v>45171.7334589405</v>
      </c>
      <c r="C9" s="12">
        <f>'Urb proj of all 25 ARs '!AA9</f>
        <v>45386.791018810618</v>
      </c>
      <c r="D9" s="100">
        <f t="shared" si="10"/>
        <v>4.7608879138011755E-3</v>
      </c>
      <c r="E9" s="101">
        <f t="shared" si="11"/>
        <v>9.1342454721310418E-5</v>
      </c>
      <c r="F9" s="69">
        <f t="shared" si="12"/>
        <v>45175.859555958654</v>
      </c>
      <c r="G9" s="69">
        <f t="shared" si="16"/>
        <v>45179.986029864638</v>
      </c>
      <c r="H9" s="69">
        <f t="shared" ref="H9:AM9" si="75">G9*(1+$E$9)</f>
        <v>45184.112880692883</v>
      </c>
      <c r="I9" s="69">
        <f t="shared" si="75"/>
        <v>45188.24010847781</v>
      </c>
      <c r="J9" s="69">
        <f t="shared" si="75"/>
        <v>45192.367713253858</v>
      </c>
      <c r="K9" s="69">
        <f t="shared" si="75"/>
        <v>45196.495695055455</v>
      </c>
      <c r="L9" s="69">
        <f t="shared" si="75"/>
        <v>45200.624053917039</v>
      </c>
      <c r="M9" s="69">
        <f t="shared" si="75"/>
        <v>45204.752789873062</v>
      </c>
      <c r="N9" s="69">
        <f t="shared" si="75"/>
        <v>45208.881902957961</v>
      </c>
      <c r="O9" s="69">
        <f t="shared" si="75"/>
        <v>45213.011393206179</v>
      </c>
      <c r="P9" s="69">
        <f t="shared" si="75"/>
        <v>45217.141260652177</v>
      </c>
      <c r="Q9" s="69">
        <f t="shared" si="75"/>
        <v>45221.271505330405</v>
      </c>
      <c r="R9" s="69">
        <f t="shared" si="75"/>
        <v>45225.402127275323</v>
      </c>
      <c r="S9" s="69">
        <f t="shared" si="75"/>
        <v>45229.53312652139</v>
      </c>
      <c r="T9" s="69">
        <f t="shared" si="75"/>
        <v>45233.664503103064</v>
      </c>
      <c r="U9" s="69">
        <f t="shared" si="75"/>
        <v>45237.796257054819</v>
      </c>
      <c r="V9" s="69">
        <f t="shared" si="75"/>
        <v>45241.928388411121</v>
      </c>
      <c r="W9" s="69">
        <f t="shared" si="75"/>
        <v>45246.060897206444</v>
      </c>
      <c r="X9" s="69">
        <f t="shared" si="75"/>
        <v>45250.193783475268</v>
      </c>
      <c r="Y9" s="69">
        <f t="shared" si="75"/>
        <v>45254.327047252067</v>
      </c>
      <c r="Z9" s="69">
        <f t="shared" si="75"/>
        <v>45258.460688571322</v>
      </c>
      <c r="AA9" s="69">
        <f t="shared" si="75"/>
        <v>45262.59470746752</v>
      </c>
      <c r="AB9" s="69">
        <f t="shared" si="75"/>
        <v>45266.729103975158</v>
      </c>
      <c r="AC9" s="69">
        <f t="shared" si="75"/>
        <v>45270.863878128723</v>
      </c>
      <c r="AD9" s="69">
        <f t="shared" si="75"/>
        <v>45274.999029962702</v>
      </c>
      <c r="AE9" s="69">
        <f t="shared" si="75"/>
        <v>45279.134559511607</v>
      </c>
      <c r="AF9" s="69">
        <f t="shared" si="75"/>
        <v>45283.270466809932</v>
      </c>
      <c r="AG9" s="69">
        <f t="shared" si="75"/>
        <v>45287.40675189218</v>
      </c>
      <c r="AH9" s="69">
        <f t="shared" si="75"/>
        <v>45291.543414792861</v>
      </c>
      <c r="AI9" s="69">
        <f t="shared" si="75"/>
        <v>45295.680455546484</v>
      </c>
      <c r="AJ9" s="69">
        <f t="shared" si="75"/>
        <v>45299.817874187567</v>
      </c>
      <c r="AK9" s="69">
        <f t="shared" si="75"/>
        <v>45303.955670750627</v>
      </c>
      <c r="AL9" s="69">
        <f t="shared" si="75"/>
        <v>45308.093845270181</v>
      </c>
      <c r="AM9" s="69">
        <f t="shared" si="75"/>
        <v>45312.232397780754</v>
      </c>
      <c r="AN9" s="69">
        <f t="shared" ref="AN9:BE9" si="76">AM9*(1+$E$9)</f>
        <v>45316.371328316869</v>
      </c>
      <c r="AO9" s="69">
        <f t="shared" si="76"/>
        <v>45320.510636913059</v>
      </c>
      <c r="AP9" s="69">
        <f t="shared" si="76"/>
        <v>45324.650323603855</v>
      </c>
      <c r="AQ9" s="69">
        <f t="shared" si="76"/>
        <v>45328.790388423797</v>
      </c>
      <c r="AR9" s="69">
        <f t="shared" si="76"/>
        <v>45332.930831407422</v>
      </c>
      <c r="AS9" s="69">
        <f t="shared" si="76"/>
        <v>45337.071652589271</v>
      </c>
      <c r="AT9" s="69">
        <f t="shared" si="76"/>
        <v>45341.212852003897</v>
      </c>
      <c r="AU9" s="69">
        <f t="shared" si="76"/>
        <v>45345.354429685838</v>
      </c>
      <c r="AV9" s="69">
        <f t="shared" si="76"/>
        <v>45349.496385669656</v>
      </c>
      <c r="AW9" s="69">
        <f t="shared" si="76"/>
        <v>45353.638719989896</v>
      </c>
      <c r="AX9" s="69">
        <f t="shared" si="76"/>
        <v>45357.78143268112</v>
      </c>
      <c r="AY9" s="69">
        <f t="shared" si="76"/>
        <v>45361.924523777896</v>
      </c>
      <c r="AZ9" s="69">
        <f t="shared" si="76"/>
        <v>45366.067993314784</v>
      </c>
      <c r="BA9" s="69">
        <f t="shared" si="76"/>
        <v>45370.211841326345</v>
      </c>
      <c r="BB9" s="69">
        <f t="shared" si="76"/>
        <v>45374.356067847155</v>
      </c>
      <c r="BC9" s="69">
        <f t="shared" si="76"/>
        <v>45378.500672911789</v>
      </c>
      <c r="BD9" s="69">
        <f t="shared" si="76"/>
        <v>45382.645656554821</v>
      </c>
      <c r="BE9" s="69">
        <f t="shared" si="76"/>
        <v>45386.791018810836</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76774.549848002585</v>
      </c>
      <c r="DG9" s="108">
        <f t="shared" si="20"/>
        <v>76781.562623845821</v>
      </c>
      <c r="DH9" s="108">
        <f t="shared" si="21"/>
        <v>76788.576040253232</v>
      </c>
      <c r="DI9" s="108">
        <f t="shared" si="22"/>
        <v>76795.590097283304</v>
      </c>
      <c r="DJ9" s="108">
        <f t="shared" si="23"/>
        <v>82678.518145783033</v>
      </c>
      <c r="DK9" s="108">
        <f t="shared" si="24"/>
        <v>82686.0702045832</v>
      </c>
      <c r="DL9" s="108">
        <f t="shared" si="25"/>
        <v>82693.622953206941</v>
      </c>
      <c r="DM9" s="108">
        <f t="shared" si="26"/>
        <v>82701.176391717279</v>
      </c>
      <c r="DN9" s="108">
        <f t="shared" si="27"/>
        <v>70638.608417716241</v>
      </c>
      <c r="DO9" s="108">
        <f t="shared" si="28"/>
        <v>70645.060721607209</v>
      </c>
      <c r="DP9" s="108">
        <f t="shared" si="29"/>
        <v>70651.513614867465</v>
      </c>
      <c r="DQ9" s="108">
        <f t="shared" si="30"/>
        <v>70657.96709755082</v>
      </c>
      <c r="DR9" s="108">
        <f t="shared" si="31"/>
        <v>70664.421169711131</v>
      </c>
      <c r="DS9" s="108">
        <f t="shared" si="32"/>
        <v>75880.947066061664</v>
      </c>
      <c r="DT9" s="108">
        <f t="shared" si="33"/>
        <v>75887.878218033249</v>
      </c>
      <c r="DU9" s="108">
        <f t="shared" si="34"/>
        <v>75894.810003113278</v>
      </c>
      <c r="DV9" s="108">
        <f t="shared" si="35"/>
        <v>75901.742421359566</v>
      </c>
      <c r="DW9" s="108">
        <f t="shared" si="36"/>
        <v>72856.208704196237</v>
      </c>
      <c r="DX9" s="108">
        <f t="shared" si="37"/>
        <v>72862.863569140973</v>
      </c>
      <c r="DY9" s="108">
        <f t="shared" si="38"/>
        <v>72869.519041957406</v>
      </c>
      <c r="DZ9" s="108">
        <f t="shared" si="39"/>
        <v>72876.175122701054</v>
      </c>
      <c r="EA9" s="108">
        <f t="shared" si="40"/>
        <v>80505.619713332984</v>
      </c>
      <c r="EB9" s="108">
        <f t="shared" si="41"/>
        <v>80512.973294256473</v>
      </c>
      <c r="EC9" s="108">
        <f t="shared" si="42"/>
        <v>80520.327546874076</v>
      </c>
      <c r="ED9" s="108">
        <f t="shared" si="43"/>
        <v>80527.682471247172</v>
      </c>
      <c r="EE9" s="108">
        <f t="shared" si="44"/>
        <v>80535.038067437112</v>
      </c>
      <c r="EF9" s="108">
        <f t="shared" si="45"/>
        <v>82707.050782140257</v>
      </c>
      <c r="EG9" s="108">
        <f t="shared" si="46"/>
        <v>82714.605447181457</v>
      </c>
      <c r="EH9" s="108">
        <f t="shared" si="47"/>
        <v>82722.160802284314</v>
      </c>
      <c r="EI9" s="108">
        <f t="shared" si="48"/>
        <v>82729.716847511838</v>
      </c>
      <c r="EJ9" s="108">
        <f t="shared" si="49"/>
        <v>86936.988077708957</v>
      </c>
      <c r="EK9" s="108">
        <f t="shared" si="50"/>
        <v>86944.929115606064</v>
      </c>
      <c r="EL9" s="108">
        <f t="shared" si="51"/>
        <v>86952.870878857051</v>
      </c>
      <c r="EM9" s="108">
        <f t="shared" si="52"/>
        <v>86960.813367528201</v>
      </c>
      <c r="EN9" s="108">
        <f t="shared" si="53"/>
        <v>94465.687341209486</v>
      </c>
      <c r="EO9" s="108">
        <f t="shared" si="54"/>
        <v>94474.316068978165</v>
      </c>
      <c r="EP9" s="108">
        <f t="shared" si="55"/>
        <v>94482.945584916015</v>
      </c>
      <c r="EQ9" s="108">
        <f t="shared" si="56"/>
        <v>94491.575889095038</v>
      </c>
      <c r="ER9" s="108">
        <f t="shared" si="57"/>
        <v>94500.206981587238</v>
      </c>
      <c r="ES9" s="108">
        <f t="shared" si="58"/>
        <v>88251.264639678571</v>
      </c>
      <c r="ET9" s="108">
        <f t="shared" si="59"/>
        <v>88259.325726823023</v>
      </c>
      <c r="EU9" s="108">
        <f t="shared" si="60"/>
        <v>88267.387550286949</v>
      </c>
      <c r="EV9" s="108">
        <f t="shared" si="61"/>
        <v>88275.450110137637</v>
      </c>
      <c r="EW9" s="108">
        <f t="shared" si="62"/>
        <v>81457.755143204515</v>
      </c>
      <c r="EX9" s="108">
        <f t="shared" si="63"/>
        <v>81465.195694515365</v>
      </c>
      <c r="EY9" s="108">
        <f t="shared" si="64"/>
        <v>81472.636925464467</v>
      </c>
      <c r="EZ9" s="108">
        <f t="shared" si="65"/>
        <v>81480.078836113855</v>
      </c>
      <c r="FA9" s="108">
        <f t="shared" si="66"/>
        <v>71828.052944397408</v>
      </c>
      <c r="FB9" s="108">
        <f t="shared" si="67"/>
        <v>71834.613895071205</v>
      </c>
      <c r="FC9" s="108">
        <f t="shared" si="68"/>
        <v>71841.175445038331</v>
      </c>
      <c r="FD9" s="108">
        <f t="shared" si="69"/>
        <v>71847.737594353544</v>
      </c>
      <c r="FE9" s="108">
        <f t="shared" si="70"/>
        <v>71854.300343071576</v>
      </c>
    </row>
    <row r="10" spans="1:161" ht="15.75" x14ac:dyDescent="0.25">
      <c r="A10" s="47" t="s">
        <v>199</v>
      </c>
      <c r="B10" s="12">
        <f>'Urb proj of all 25 ARs '!Z10</f>
        <v>62618.412212255229</v>
      </c>
      <c r="C10" s="12">
        <f>'Urb proj of all 25 ARs '!AA10</f>
        <v>62916.531454137992</v>
      </c>
      <c r="D10" s="100">
        <f t="shared" si="10"/>
        <v>4.7608879138014521E-3</v>
      </c>
      <c r="E10" s="101">
        <f t="shared" si="11"/>
        <v>9.1342454721310418E-5</v>
      </c>
      <c r="F10" s="69">
        <f t="shared" si="12"/>
        <v>62624.131931737444</v>
      </c>
      <c r="G10" s="69">
        <f t="shared" si="16"/>
        <v>62629.85217367288</v>
      </c>
      <c r="H10" s="69">
        <f t="shared" ref="H10:AM10" si="77">G10*(1+$E$10)</f>
        <v>62635.572938109253</v>
      </c>
      <c r="I10" s="69">
        <f t="shared" si="77"/>
        <v>62641.294225094294</v>
      </c>
      <c r="J10" s="69">
        <f t="shared" si="77"/>
        <v>62647.016034675733</v>
      </c>
      <c r="K10" s="69">
        <f t="shared" si="77"/>
        <v>62652.738366901307</v>
      </c>
      <c r="L10" s="69">
        <f t="shared" si="77"/>
        <v>62658.461221818754</v>
      </c>
      <c r="M10" s="69">
        <f t="shared" si="77"/>
        <v>62664.184599475811</v>
      </c>
      <c r="N10" s="69">
        <f t="shared" si="77"/>
        <v>62669.908499920239</v>
      </c>
      <c r="O10" s="69">
        <f t="shared" si="77"/>
        <v>62675.632923199781</v>
      </c>
      <c r="P10" s="69">
        <f t="shared" si="77"/>
        <v>62681.357869362197</v>
      </c>
      <c r="Q10" s="69">
        <f t="shared" si="77"/>
        <v>62687.083338455246</v>
      </c>
      <c r="R10" s="69">
        <f t="shared" si="77"/>
        <v>62692.809330526703</v>
      </c>
      <c r="S10" s="69">
        <f t="shared" si="77"/>
        <v>62698.535845624327</v>
      </c>
      <c r="T10" s="69">
        <f t="shared" si="77"/>
        <v>62704.262883795898</v>
      </c>
      <c r="U10" s="69">
        <f t="shared" si="77"/>
        <v>62709.990445089192</v>
      </c>
      <c r="V10" s="69">
        <f t="shared" si="77"/>
        <v>62715.718529551996</v>
      </c>
      <c r="W10" s="69">
        <f t="shared" si="77"/>
        <v>62721.447137232099</v>
      </c>
      <c r="X10" s="69">
        <f t="shared" si="77"/>
        <v>62727.176268177289</v>
      </c>
      <c r="Y10" s="69">
        <f t="shared" si="77"/>
        <v>62732.905922435362</v>
      </c>
      <c r="Z10" s="69">
        <f t="shared" si="77"/>
        <v>62738.636100054122</v>
      </c>
      <c r="AA10" s="69">
        <f t="shared" si="77"/>
        <v>62744.366801081371</v>
      </c>
      <c r="AB10" s="69">
        <f t="shared" si="77"/>
        <v>62750.098025564919</v>
      </c>
      <c r="AC10" s="69">
        <f t="shared" si="77"/>
        <v>62755.829773552578</v>
      </c>
      <c r="AD10" s="69">
        <f t="shared" si="77"/>
        <v>62761.562045092163</v>
      </c>
      <c r="AE10" s="69">
        <f t="shared" si="77"/>
        <v>62767.294840231509</v>
      </c>
      <c r="AF10" s="69">
        <f t="shared" si="77"/>
        <v>62773.028159018431</v>
      </c>
      <c r="AG10" s="69">
        <f t="shared" si="77"/>
        <v>62778.762001500763</v>
      </c>
      <c r="AH10" s="69">
        <f t="shared" si="77"/>
        <v>62784.496367726344</v>
      </c>
      <c r="AI10" s="69">
        <f t="shared" si="77"/>
        <v>62790.231257743013</v>
      </c>
      <c r="AJ10" s="69">
        <f t="shared" si="77"/>
        <v>62795.966671598617</v>
      </c>
      <c r="AK10" s="69">
        <f t="shared" si="77"/>
        <v>62801.702609340995</v>
      </c>
      <c r="AL10" s="69">
        <f t="shared" si="77"/>
        <v>62807.439071018009</v>
      </c>
      <c r="AM10" s="69">
        <f t="shared" si="77"/>
        <v>62813.176056677512</v>
      </c>
      <c r="AN10" s="69">
        <f t="shared" ref="AN10:BE10" si="78">AM10*(1+$E$10)</f>
        <v>62818.913566367373</v>
      </c>
      <c r="AO10" s="69">
        <f t="shared" si="78"/>
        <v>62824.651600135454</v>
      </c>
      <c r="AP10" s="69">
        <f t="shared" si="78"/>
        <v>62830.390158029622</v>
      </c>
      <c r="AQ10" s="69">
        <f t="shared" si="78"/>
        <v>62836.129240097755</v>
      </c>
      <c r="AR10" s="69">
        <f t="shared" si="78"/>
        <v>62841.868846387733</v>
      </c>
      <c r="AS10" s="69">
        <f t="shared" si="78"/>
        <v>62847.608976947435</v>
      </c>
      <c r="AT10" s="69">
        <f t="shared" si="78"/>
        <v>62853.349631824756</v>
      </c>
      <c r="AU10" s="69">
        <f t="shared" si="78"/>
        <v>62859.090811067581</v>
      </c>
      <c r="AV10" s="69">
        <f t="shared" si="78"/>
        <v>62864.832514723814</v>
      </c>
      <c r="AW10" s="69">
        <f t="shared" si="78"/>
        <v>62870.574742841352</v>
      </c>
      <c r="AX10" s="69">
        <f t="shared" si="78"/>
        <v>62876.317495468102</v>
      </c>
      <c r="AY10" s="69">
        <f t="shared" si="78"/>
        <v>62882.060772651974</v>
      </c>
      <c r="AZ10" s="69">
        <f t="shared" si="78"/>
        <v>62887.804574440881</v>
      </c>
      <c r="BA10" s="69">
        <f t="shared" si="78"/>
        <v>62893.548900882743</v>
      </c>
      <c r="BB10" s="69">
        <f t="shared" si="78"/>
        <v>62899.293752025485</v>
      </c>
      <c r="BC10" s="69">
        <f t="shared" si="78"/>
        <v>62905.039127917029</v>
      </c>
      <c r="BD10" s="69">
        <f t="shared" si="78"/>
        <v>62910.785028605314</v>
      </c>
      <c r="BE10" s="69">
        <f t="shared" si="78"/>
        <v>62916.531454138269</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62481.700910454769</v>
      </c>
      <c r="DG10" s="108">
        <f t="shared" si="20"/>
        <v>62487.408142391097</v>
      </c>
      <c r="DH10" s="108">
        <f t="shared" si="21"/>
        <v>62493.115895639989</v>
      </c>
      <c r="DI10" s="108">
        <f t="shared" si="22"/>
        <v>62498.824170249078</v>
      </c>
      <c r="DJ10" s="108">
        <f t="shared" si="23"/>
        <v>66821.214798861314</v>
      </c>
      <c r="DK10" s="108">
        <f t="shared" si="24"/>
        <v>66827.318412648499</v>
      </c>
      <c r="DL10" s="108">
        <f t="shared" si="25"/>
        <v>66833.422583954758</v>
      </c>
      <c r="DM10" s="108">
        <f t="shared" si="26"/>
        <v>66839.527312830993</v>
      </c>
      <c r="DN10" s="108">
        <f t="shared" si="27"/>
        <v>59361.702091992571</v>
      </c>
      <c r="DO10" s="108">
        <f t="shared" si="28"/>
        <v>59367.124335578083</v>
      </c>
      <c r="DP10" s="108">
        <f t="shared" si="29"/>
        <v>59372.547074444643</v>
      </c>
      <c r="DQ10" s="108">
        <f t="shared" si="30"/>
        <v>59377.970308637472</v>
      </c>
      <c r="DR10" s="108">
        <f t="shared" si="31"/>
        <v>59383.394038201841</v>
      </c>
      <c r="DS10" s="108">
        <f t="shared" si="32"/>
        <v>61738.542095131132</v>
      </c>
      <c r="DT10" s="108">
        <f t="shared" si="33"/>
        <v>61744.181445117014</v>
      </c>
      <c r="DU10" s="108">
        <f t="shared" si="34"/>
        <v>61749.821310214968</v>
      </c>
      <c r="DV10" s="108">
        <f t="shared" si="35"/>
        <v>61755.461690472046</v>
      </c>
      <c r="DW10" s="108">
        <f t="shared" si="36"/>
        <v>61534.650224223136</v>
      </c>
      <c r="DX10" s="108">
        <f t="shared" si="37"/>
        <v>61540.270950225036</v>
      </c>
      <c r="DY10" s="108">
        <f t="shared" si="38"/>
        <v>61545.892189637845</v>
      </c>
      <c r="DZ10" s="108">
        <f t="shared" si="39"/>
        <v>61551.513942508464</v>
      </c>
      <c r="EA10" s="108">
        <f t="shared" si="40"/>
        <v>62876.464813152379</v>
      </c>
      <c r="EB10" s="108">
        <f t="shared" si="41"/>
        <v>62882.208103792611</v>
      </c>
      <c r="EC10" s="108">
        <f t="shared" si="42"/>
        <v>62887.951919039107</v>
      </c>
      <c r="ED10" s="108">
        <f t="shared" si="43"/>
        <v>62893.696258939788</v>
      </c>
      <c r="EE10" s="108">
        <f t="shared" si="44"/>
        <v>62899.44112354258</v>
      </c>
      <c r="EF10" s="108">
        <f t="shared" si="45"/>
        <v>61259.255430202713</v>
      </c>
      <c r="EG10" s="108">
        <f t="shared" si="46"/>
        <v>61264.851000968105</v>
      </c>
      <c r="EH10" s="108">
        <f t="shared" si="47"/>
        <v>61270.447082846666</v>
      </c>
      <c r="EI10" s="108">
        <f t="shared" si="48"/>
        <v>61276.043675885085</v>
      </c>
      <c r="EJ10" s="108">
        <f t="shared" si="49"/>
        <v>61362.727682607576</v>
      </c>
      <c r="EK10" s="108">
        <f t="shared" si="50"/>
        <v>61368.332704782501</v>
      </c>
      <c r="EL10" s="108">
        <f t="shared" si="51"/>
        <v>61373.938238933908</v>
      </c>
      <c r="EM10" s="108">
        <f t="shared" si="52"/>
        <v>61379.544285108561</v>
      </c>
      <c r="EN10" s="108">
        <f t="shared" si="53"/>
        <v>67145.734518296653</v>
      </c>
      <c r="EO10" s="108">
        <f t="shared" si="54"/>
        <v>67151.867774511615</v>
      </c>
      <c r="EP10" s="108">
        <f t="shared" si="55"/>
        <v>67158.001590953267</v>
      </c>
      <c r="EQ10" s="108">
        <f t="shared" si="56"/>
        <v>67164.135967672759</v>
      </c>
      <c r="ER10" s="108">
        <f t="shared" si="57"/>
        <v>67170.270904721285</v>
      </c>
      <c r="ES10" s="108">
        <f t="shared" si="58"/>
        <v>64811.999384206785</v>
      </c>
      <c r="ET10" s="108">
        <f t="shared" si="59"/>
        <v>64817.919471325935</v>
      </c>
      <c r="EU10" s="108">
        <f t="shared" si="60"/>
        <v>64823.840099200374</v>
      </c>
      <c r="EV10" s="108">
        <f t="shared" si="61"/>
        <v>64829.761267879498</v>
      </c>
      <c r="EW10" s="108">
        <f t="shared" si="62"/>
        <v>65445.41000354819</v>
      </c>
      <c r="EX10" s="108">
        <f t="shared" si="63"/>
        <v>65451.387947948155</v>
      </c>
      <c r="EY10" s="108">
        <f t="shared" si="64"/>
        <v>65457.366438388235</v>
      </c>
      <c r="EZ10" s="108">
        <f t="shared" si="65"/>
        <v>65463.345474918307</v>
      </c>
      <c r="FA10" s="108">
        <f t="shared" si="66"/>
        <v>60876.588878350405</v>
      </c>
      <c r="FB10" s="108">
        <f t="shared" si="67"/>
        <v>60882.149495413614</v>
      </c>
      <c r="FC10" s="108">
        <f t="shared" si="68"/>
        <v>60887.710620397236</v>
      </c>
      <c r="FD10" s="108">
        <f t="shared" si="69"/>
        <v>60893.272253347663</v>
      </c>
      <c r="FE10" s="108">
        <f t="shared" si="70"/>
        <v>60898.834394311292</v>
      </c>
    </row>
    <row r="11" spans="1:161" ht="15.75" x14ac:dyDescent="0.25">
      <c r="A11" s="47" t="s">
        <v>187</v>
      </c>
      <c r="B11" s="12">
        <f>'Urb proj of all 25 ARs '!Z11</f>
        <v>33338.791227645903</v>
      </c>
      <c r="C11" s="12">
        <f>'Urb proj of all 25 ARs '!AA11</f>
        <v>33497.513475862354</v>
      </c>
      <c r="D11" s="100">
        <f t="shared" si="10"/>
        <v>4.7608879138014946E-3</v>
      </c>
      <c r="E11" s="101">
        <f t="shared" si="11"/>
        <v>9.1342454721310418E-5</v>
      </c>
      <c r="F11" s="69">
        <f t="shared" si="12"/>
        <v>33341.836474674077</v>
      </c>
      <c r="G11" s="69">
        <f t="shared" si="16"/>
        <v>33344.881999862591</v>
      </c>
      <c r="H11" s="69">
        <f t="shared" ref="H11:AM11" si="79">G11*(1+$E$11)</f>
        <v>33347.927803236853</v>
      </c>
      <c r="I11" s="69">
        <f t="shared" si="79"/>
        <v>33350.97388482227</v>
      </c>
      <c r="J11" s="69">
        <f t="shared" si="79"/>
        <v>33354.020244644256</v>
      </c>
      <c r="K11" s="69">
        <f t="shared" si="79"/>
        <v>33357.066882728228</v>
      </c>
      <c r="L11" s="69">
        <f t="shared" si="79"/>
        <v>33360.113799099599</v>
      </c>
      <c r="M11" s="69">
        <f t="shared" si="79"/>
        <v>33363.160993783793</v>
      </c>
      <c r="N11" s="69">
        <f t="shared" si="79"/>
        <v>33366.208466806231</v>
      </c>
      <c r="O11" s="69">
        <f t="shared" si="79"/>
        <v>33369.256218192335</v>
      </c>
      <c r="P11" s="69">
        <f t="shared" si="79"/>
        <v>33372.304247967528</v>
      </c>
      <c r="Q11" s="69">
        <f t="shared" si="79"/>
        <v>33375.352556157246</v>
      </c>
      <c r="R11" s="69">
        <f t="shared" si="79"/>
        <v>33378.401142786912</v>
      </c>
      <c r="S11" s="69">
        <f t="shared" si="79"/>
        <v>33381.450007881969</v>
      </c>
      <c r="T11" s="69">
        <f t="shared" si="79"/>
        <v>33384.499151467848</v>
      </c>
      <c r="U11" s="69">
        <f t="shared" si="79"/>
        <v>33387.548573569984</v>
      </c>
      <c r="V11" s="69">
        <f t="shared" si="79"/>
        <v>33390.598274213822</v>
      </c>
      <c r="W11" s="69">
        <f t="shared" si="79"/>
        <v>33393.648253424799</v>
      </c>
      <c r="X11" s="69">
        <f t="shared" si="79"/>
        <v>33396.698511228366</v>
      </c>
      <c r="Y11" s="69">
        <f t="shared" si="79"/>
        <v>33399.749047649966</v>
      </c>
      <c r="Z11" s="69">
        <f t="shared" si="79"/>
        <v>33402.799862715052</v>
      </c>
      <c r="AA11" s="69">
        <f t="shared" si="79"/>
        <v>33405.850956449074</v>
      </c>
      <c r="AB11" s="69">
        <f t="shared" si="79"/>
        <v>33408.902328877492</v>
      </c>
      <c r="AC11" s="69">
        <f t="shared" si="79"/>
        <v>33411.953980025755</v>
      </c>
      <c r="AD11" s="69">
        <f t="shared" si="79"/>
        <v>33415.005909919324</v>
      </c>
      <c r="AE11" s="69">
        <f t="shared" si="79"/>
        <v>33418.058118583664</v>
      </c>
      <c r="AF11" s="69">
        <f t="shared" si="79"/>
        <v>33421.110606044233</v>
      </c>
      <c r="AG11" s="69">
        <f t="shared" si="79"/>
        <v>33424.163372326504</v>
      </c>
      <c r="AH11" s="69">
        <f t="shared" si="79"/>
        <v>33427.216417455937</v>
      </c>
      <c r="AI11" s="69">
        <f t="shared" si="79"/>
        <v>33430.269741458011</v>
      </c>
      <c r="AJ11" s="69">
        <f t="shared" si="79"/>
        <v>33433.323344358192</v>
      </c>
      <c r="AK11" s="69">
        <f t="shared" si="79"/>
        <v>33436.377226181954</v>
      </c>
      <c r="AL11" s="69">
        <f t="shared" si="79"/>
        <v>33439.431386954784</v>
      </c>
      <c r="AM11" s="69">
        <f t="shared" si="79"/>
        <v>33442.485826702155</v>
      </c>
      <c r="AN11" s="69">
        <f t="shared" ref="AN11:BE11" si="80">AM11*(1+$E$11)</f>
        <v>33445.540545449549</v>
      </c>
      <c r="AO11" s="69">
        <f t="shared" si="80"/>
        <v>33448.595543222451</v>
      </c>
      <c r="AP11" s="69">
        <f t="shared" si="80"/>
        <v>33451.65082004635</v>
      </c>
      <c r="AQ11" s="69">
        <f t="shared" si="80"/>
        <v>33454.706375946735</v>
      </c>
      <c r="AR11" s="69">
        <f t="shared" si="80"/>
        <v>33457.762210949091</v>
      </c>
      <c r="AS11" s="69">
        <f t="shared" si="80"/>
        <v>33460.818325078922</v>
      </c>
      <c r="AT11" s="69">
        <f t="shared" si="80"/>
        <v>33463.874718361716</v>
      </c>
      <c r="AU11" s="69">
        <f t="shared" si="80"/>
        <v>33466.931390822974</v>
      </c>
      <c r="AV11" s="69">
        <f t="shared" si="80"/>
        <v>33469.988342488199</v>
      </c>
      <c r="AW11" s="69">
        <f t="shared" si="80"/>
        <v>33473.045573382893</v>
      </c>
      <c r="AX11" s="69">
        <f t="shared" si="80"/>
        <v>33476.103083532566</v>
      </c>
      <c r="AY11" s="69">
        <f t="shared" si="80"/>
        <v>33479.160872962719</v>
      </c>
      <c r="AZ11" s="69">
        <f t="shared" si="80"/>
        <v>33482.218941698862</v>
      </c>
      <c r="BA11" s="69">
        <f t="shared" si="80"/>
        <v>33485.277289766513</v>
      </c>
      <c r="BB11" s="69">
        <f t="shared" si="80"/>
        <v>33488.335917191187</v>
      </c>
      <c r="BC11" s="69">
        <f t="shared" si="80"/>
        <v>33491.394823998395</v>
      </c>
      <c r="BD11" s="69">
        <f t="shared" si="80"/>
        <v>33494.45401021366</v>
      </c>
      <c r="BE11" s="69">
        <f t="shared" si="80"/>
        <v>33497.513475862506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46615.915298459506</v>
      </c>
      <c r="DG11" s="108">
        <f t="shared" si="20"/>
        <v>46620.173310591948</v>
      </c>
      <c r="DH11" s="108">
        <f t="shared" si="21"/>
        <v>46624.431711661673</v>
      </c>
      <c r="DI11" s="108">
        <f t="shared" si="22"/>
        <v>46628.690501704201</v>
      </c>
      <c r="DJ11" s="108">
        <f t="shared" si="23"/>
        <v>50595.549254528967</v>
      </c>
      <c r="DK11" s="108">
        <f t="shared" si="24"/>
        <v>50600.170776195853</v>
      </c>
      <c r="DL11" s="108">
        <f t="shared" si="25"/>
        <v>50604.792720003868</v>
      </c>
      <c r="DM11" s="108">
        <f t="shared" si="26"/>
        <v>50609.415085991583</v>
      </c>
      <c r="DN11" s="108">
        <f t="shared" si="27"/>
        <v>43475.889465153356</v>
      </c>
      <c r="DO11" s="108">
        <f t="shared" si="28"/>
        <v>43479.860659618302</v>
      </c>
      <c r="DP11" s="108">
        <f t="shared" si="29"/>
        <v>43483.832216821887</v>
      </c>
      <c r="DQ11" s="108">
        <f t="shared" si="30"/>
        <v>43487.804136797262</v>
      </c>
      <c r="DR11" s="108">
        <f t="shared" si="31"/>
        <v>43491.776419577553</v>
      </c>
      <c r="DS11" s="108">
        <f t="shared" si="32"/>
        <v>44789.247344453048</v>
      </c>
      <c r="DT11" s="108">
        <f t="shared" si="33"/>
        <v>44793.338504250612</v>
      </c>
      <c r="DU11" s="108">
        <f t="shared" si="34"/>
        <v>44797.430037744758</v>
      </c>
      <c r="DV11" s="108">
        <f t="shared" si="35"/>
        <v>44801.521944969609</v>
      </c>
      <c r="DW11" s="108">
        <f t="shared" si="36"/>
        <v>47050.633136953533</v>
      </c>
      <c r="DX11" s="108">
        <f t="shared" si="37"/>
        <v>47054.930857280451</v>
      </c>
      <c r="DY11" s="108">
        <f t="shared" si="38"/>
        <v>47059.228970171695</v>
      </c>
      <c r="DZ11" s="108">
        <f t="shared" si="39"/>
        <v>47063.527475663119</v>
      </c>
      <c r="EA11" s="108">
        <f t="shared" si="40"/>
        <v>52166.585317269448</v>
      </c>
      <c r="EB11" s="108">
        <f t="shared" si="41"/>
        <v>52171.35034122676</v>
      </c>
      <c r="EC11" s="108">
        <f t="shared" si="42"/>
        <v>52176.11580043305</v>
      </c>
      <c r="ED11" s="108">
        <f t="shared" si="43"/>
        <v>52180.881694928081</v>
      </c>
      <c r="EE11" s="108">
        <f t="shared" si="44"/>
        <v>52185.648024751623</v>
      </c>
      <c r="EF11" s="108">
        <f t="shared" si="45"/>
        <v>52020.643172636475</v>
      </c>
      <c r="EG11" s="108">
        <f t="shared" si="46"/>
        <v>52025.394865880051</v>
      </c>
      <c r="EH11" s="108">
        <f t="shared" si="47"/>
        <v>52030.146993154944</v>
      </c>
      <c r="EI11" s="108">
        <f t="shared" si="48"/>
        <v>52034.899554500815</v>
      </c>
      <c r="EJ11" s="108">
        <f t="shared" si="49"/>
        <v>55399.683706760217</v>
      </c>
      <c r="EK11" s="108">
        <f t="shared" si="50"/>
        <v>55404.744049860768</v>
      </c>
      <c r="EL11" s="108">
        <f t="shared" si="51"/>
        <v>55409.804855185495</v>
      </c>
      <c r="EM11" s="108">
        <f t="shared" si="52"/>
        <v>55414.866122776599</v>
      </c>
      <c r="EN11" s="108">
        <f t="shared" si="53"/>
        <v>62569.169686342095</v>
      </c>
      <c r="EO11" s="108">
        <f t="shared" si="54"/>
        <v>62574.884907891123</v>
      </c>
      <c r="EP11" s="108">
        <f t="shared" si="55"/>
        <v>62580.600651482513</v>
      </c>
      <c r="EQ11" s="108">
        <f t="shared" si="56"/>
        <v>62586.316917163953</v>
      </c>
      <c r="ER11" s="108">
        <f t="shared" si="57"/>
        <v>62592.033704983129</v>
      </c>
      <c r="ES11" s="108">
        <f t="shared" si="58"/>
        <v>57379.181864001504</v>
      </c>
      <c r="ET11" s="108">
        <f t="shared" si="59"/>
        <v>57384.423019322858</v>
      </c>
      <c r="EU11" s="108">
        <f t="shared" si="60"/>
        <v>57389.664653384207</v>
      </c>
      <c r="EV11" s="108">
        <f t="shared" si="61"/>
        <v>57394.906766229273</v>
      </c>
      <c r="EW11" s="108">
        <f t="shared" si="62"/>
        <v>52032.899432226266</v>
      </c>
      <c r="EX11" s="108">
        <f t="shared" si="63"/>
        <v>52037.652244986675</v>
      </c>
      <c r="EY11" s="108">
        <f t="shared" si="64"/>
        <v>52042.405491880665</v>
      </c>
      <c r="EZ11" s="108">
        <f t="shared" si="65"/>
        <v>52047.159172947897</v>
      </c>
      <c r="FA11" s="108">
        <f t="shared" si="66"/>
        <v>42380.676982502235</v>
      </c>
      <c r="FB11" s="108">
        <f t="shared" si="67"/>
        <v>42384.548137570571</v>
      </c>
      <c r="FC11" s="108">
        <f t="shared" si="68"/>
        <v>42388.419646239709</v>
      </c>
      <c r="FD11" s="108">
        <f t="shared" si="69"/>
        <v>42392.291508541959</v>
      </c>
      <c r="FE11" s="108">
        <f t="shared" si="70"/>
        <v>42396.163724509614</v>
      </c>
    </row>
    <row r="12" spans="1:161" ht="15.75" x14ac:dyDescent="0.25">
      <c r="A12" s="47" t="s">
        <v>188</v>
      </c>
      <c r="B12" s="12">
        <f>'Urb proj of all 25 ARs '!Z12</f>
        <v>78614.903947526574</v>
      </c>
      <c r="C12" s="12">
        <f>'Urb proj of all 25 ARs '!AA12</f>
        <v>78989.180693575021</v>
      </c>
      <c r="D12" s="100">
        <f t="shared" si="10"/>
        <v>4.7608879138015181E-3</v>
      </c>
      <c r="E12" s="101">
        <f t="shared" si="11"/>
        <v>9.1342454721310418E-5</v>
      </c>
      <c r="F12" s="69">
        <f t="shared" si="12"/>
        <v>78622.084825830825</v>
      </c>
      <c r="G12" s="69">
        <f t="shared" si="16"/>
        <v>78629.266360054127</v>
      </c>
      <c r="H12" s="69">
        <f t="shared" ref="H12:AM12" si="81">G12*(1+$E$12)</f>
        <v>78636.448550256391</v>
      </c>
      <c r="I12" s="69">
        <f t="shared" si="81"/>
        <v>78643.631396497542</v>
      </c>
      <c r="J12" s="69">
        <f t="shared" si="81"/>
        <v>78650.814898837489</v>
      </c>
      <c r="K12" s="69">
        <f t="shared" si="81"/>
        <v>78657.999057336187</v>
      </c>
      <c r="L12" s="69">
        <f t="shared" si="81"/>
        <v>78665.183872053545</v>
      </c>
      <c r="M12" s="69">
        <f t="shared" si="81"/>
        <v>78672.369343049519</v>
      </c>
      <c r="N12" s="69">
        <f t="shared" si="81"/>
        <v>78679.555470384061</v>
      </c>
      <c r="O12" s="69">
        <f t="shared" si="81"/>
        <v>78686.742254117111</v>
      </c>
      <c r="P12" s="69">
        <f t="shared" si="81"/>
        <v>78693.929694308623</v>
      </c>
      <c r="Q12" s="69">
        <f t="shared" si="81"/>
        <v>78701.117791018565</v>
      </c>
      <c r="R12" s="69">
        <f t="shared" si="81"/>
        <v>78708.306544306906</v>
      </c>
      <c r="S12" s="69">
        <f t="shared" si="81"/>
        <v>78715.495954233615</v>
      </c>
      <c r="T12" s="69">
        <f t="shared" si="81"/>
        <v>78722.686020858673</v>
      </c>
      <c r="U12" s="69">
        <f t="shared" si="81"/>
        <v>78729.876744242079</v>
      </c>
      <c r="V12" s="69">
        <f t="shared" si="81"/>
        <v>78737.068124443802</v>
      </c>
      <c r="W12" s="69">
        <f t="shared" si="81"/>
        <v>78744.260161523853</v>
      </c>
      <c r="X12" s="69">
        <f t="shared" si="81"/>
        <v>78751.452855542215</v>
      </c>
      <c r="Y12" s="69">
        <f t="shared" si="81"/>
        <v>78758.646206558915</v>
      </c>
      <c r="Z12" s="69">
        <f t="shared" si="81"/>
        <v>78765.84021463395</v>
      </c>
      <c r="AA12" s="69">
        <f t="shared" si="81"/>
        <v>78773.034879827348</v>
      </c>
      <c r="AB12" s="69">
        <f t="shared" si="81"/>
        <v>78780.23020219912</v>
      </c>
      <c r="AC12" s="69">
        <f t="shared" si="81"/>
        <v>78787.426181809293</v>
      </c>
      <c r="AD12" s="69">
        <f t="shared" si="81"/>
        <v>78794.622818717908</v>
      </c>
      <c r="AE12" s="69">
        <f t="shared" si="81"/>
        <v>78801.820112985006</v>
      </c>
      <c r="AF12" s="69">
        <f t="shared" si="81"/>
        <v>78809.018064670629</v>
      </c>
      <c r="AG12" s="69">
        <f t="shared" si="81"/>
        <v>78816.216673834831</v>
      </c>
      <c r="AH12" s="69">
        <f t="shared" si="81"/>
        <v>78823.41594053767</v>
      </c>
      <c r="AI12" s="69">
        <f t="shared" si="81"/>
        <v>78830.615864839201</v>
      </c>
      <c r="AJ12" s="69">
        <f t="shared" si="81"/>
        <v>78837.816446799494</v>
      </c>
      <c r="AK12" s="69">
        <f t="shared" si="81"/>
        <v>78845.017686478619</v>
      </c>
      <c r="AL12" s="69">
        <f t="shared" si="81"/>
        <v>78852.219583936647</v>
      </c>
      <c r="AM12" s="69">
        <f t="shared" si="81"/>
        <v>78859.422139233662</v>
      </c>
      <c r="AN12" s="69">
        <f t="shared" ref="AN12:BE12" si="82">AM12*(1+$E$12)</f>
        <v>78866.625352429764</v>
      </c>
      <c r="AO12" s="69">
        <f t="shared" si="82"/>
        <v>78873.829223585039</v>
      </c>
      <c r="AP12" s="69">
        <f t="shared" si="82"/>
        <v>78881.033752759584</v>
      </c>
      <c r="AQ12" s="69">
        <f t="shared" si="82"/>
        <v>78888.238940013514</v>
      </c>
      <c r="AR12" s="69">
        <f t="shared" si="82"/>
        <v>78895.444785406929</v>
      </c>
      <c r="AS12" s="69">
        <f t="shared" si="82"/>
        <v>78902.651288999958</v>
      </c>
      <c r="AT12" s="69">
        <f t="shared" si="82"/>
        <v>78909.858450852713</v>
      </c>
      <c r="AU12" s="69">
        <f t="shared" si="82"/>
        <v>78917.066271025324</v>
      </c>
      <c r="AV12" s="69">
        <f t="shared" si="82"/>
        <v>78924.274749577919</v>
      </c>
      <c r="AW12" s="69">
        <f t="shared" si="82"/>
        <v>78931.483886570641</v>
      </c>
      <c r="AX12" s="69">
        <f t="shared" si="82"/>
        <v>78938.693682063633</v>
      </c>
      <c r="AY12" s="69">
        <f t="shared" si="82"/>
        <v>78945.904136117053</v>
      </c>
      <c r="AZ12" s="69">
        <f t="shared" si="82"/>
        <v>78953.115248791044</v>
      </c>
      <c r="BA12" s="69">
        <f t="shared" si="82"/>
        <v>78960.327020145764</v>
      </c>
      <c r="BB12" s="69">
        <f t="shared" si="82"/>
        <v>78967.539450241384</v>
      </c>
      <c r="BC12" s="69">
        <f t="shared" si="82"/>
        <v>78974.752539138077</v>
      </c>
      <c r="BD12" s="69">
        <f t="shared" si="82"/>
        <v>78981.966286896015</v>
      </c>
      <c r="BE12" s="69">
        <f t="shared" si="82"/>
        <v>78989.18069357537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67173.74680694034</v>
      </c>
      <c r="DG12" s="108">
        <f t="shared" si="20"/>
        <v>67179.88262186652</v>
      </c>
      <c r="DH12" s="108">
        <f t="shared" si="21"/>
        <v>67186.018997253093</v>
      </c>
      <c r="DI12" s="108">
        <f t="shared" si="22"/>
        <v>67192.155933151254</v>
      </c>
      <c r="DJ12" s="108">
        <f t="shared" si="23"/>
        <v>71606.861288175554</v>
      </c>
      <c r="DK12" s="108">
        <f t="shared" si="24"/>
        <v>71613.40203466051</v>
      </c>
      <c r="DL12" s="108">
        <f t="shared" si="25"/>
        <v>71619.943378593292</v>
      </c>
      <c r="DM12" s="108">
        <f t="shared" si="26"/>
        <v>71626.485320028485</v>
      </c>
      <c r="DN12" s="108">
        <f t="shared" si="27"/>
        <v>64081.54479782351</v>
      </c>
      <c r="DO12" s="108">
        <f t="shared" si="28"/>
        <v>64087.398163427679</v>
      </c>
      <c r="DP12" s="108">
        <f t="shared" si="29"/>
        <v>64093.252063692627</v>
      </c>
      <c r="DQ12" s="108">
        <f t="shared" si="30"/>
        <v>64099.106498667192</v>
      </c>
      <c r="DR12" s="108">
        <f t="shared" si="31"/>
        <v>64104.961468400223</v>
      </c>
      <c r="DS12" s="108">
        <f t="shared" si="32"/>
        <v>65675.859170778145</v>
      </c>
      <c r="DT12" s="108">
        <f t="shared" si="33"/>
        <v>65681.858164970719</v>
      </c>
      <c r="DU12" s="108">
        <f t="shared" si="34"/>
        <v>65687.857707126168</v>
      </c>
      <c r="DV12" s="108">
        <f t="shared" si="35"/>
        <v>65693.85779729452</v>
      </c>
      <c r="DW12" s="108">
        <f t="shared" si="36"/>
        <v>65215.330291603816</v>
      </c>
      <c r="DX12" s="108">
        <f t="shared" si="37"/>
        <v>65221.287219958111</v>
      </c>
      <c r="DY12" s="108">
        <f t="shared" si="38"/>
        <v>65227.244692432869</v>
      </c>
      <c r="DZ12" s="108">
        <f t="shared" si="39"/>
        <v>65233.202709077785</v>
      </c>
      <c r="EA12" s="108">
        <f t="shared" si="40"/>
        <v>66733.402706408568</v>
      </c>
      <c r="EB12" s="108">
        <f t="shared" si="41"/>
        <v>66739.498299223691</v>
      </c>
      <c r="EC12" s="108">
        <f t="shared" si="42"/>
        <v>66745.594448825199</v>
      </c>
      <c r="ED12" s="108">
        <f t="shared" si="43"/>
        <v>66751.691155263979</v>
      </c>
      <c r="EE12" s="108">
        <f t="shared" si="44"/>
        <v>66757.788418590906</v>
      </c>
      <c r="EF12" s="108">
        <f t="shared" si="45"/>
        <v>63815.757991420665</v>
      </c>
      <c r="EG12" s="108">
        <f t="shared" si="46"/>
        <v>63821.587079405501</v>
      </c>
      <c r="EH12" s="108">
        <f t="shared" si="47"/>
        <v>63827.41669983355</v>
      </c>
      <c r="EI12" s="108">
        <f t="shared" si="48"/>
        <v>63833.246852753437</v>
      </c>
      <c r="EJ12" s="108">
        <f t="shared" si="49"/>
        <v>63960.511673767127</v>
      </c>
      <c r="EK12" s="108">
        <f t="shared" si="50"/>
        <v>63966.353983908652</v>
      </c>
      <c r="EL12" s="108">
        <f t="shared" si="51"/>
        <v>63972.196827701111</v>
      </c>
      <c r="EM12" s="108">
        <f t="shared" si="52"/>
        <v>63978.040205193261</v>
      </c>
      <c r="EN12" s="108">
        <f t="shared" si="53"/>
        <v>68800.221286350104</v>
      </c>
      <c r="EO12" s="108">
        <f t="shared" si="54"/>
        <v>68806.505667447767</v>
      </c>
      <c r="EP12" s="108">
        <f t="shared" si="55"/>
        <v>68812.790622576227</v>
      </c>
      <c r="EQ12" s="108">
        <f t="shared" si="56"/>
        <v>68819.076151787915</v>
      </c>
      <c r="ER12" s="108">
        <f t="shared" si="57"/>
        <v>68825.36225513526</v>
      </c>
      <c r="ES12" s="108">
        <f t="shared" si="58"/>
        <v>69416.177110378208</v>
      </c>
      <c r="ET12" s="108">
        <f t="shared" si="59"/>
        <v>69422.517754392829</v>
      </c>
      <c r="EU12" s="108">
        <f t="shared" si="60"/>
        <v>69428.85897757746</v>
      </c>
      <c r="EV12" s="108">
        <f t="shared" si="61"/>
        <v>69435.200779984967</v>
      </c>
      <c r="EW12" s="108">
        <f t="shared" si="62"/>
        <v>68781.855395411039</v>
      </c>
      <c r="EX12" s="108">
        <f t="shared" si="63"/>
        <v>68788.13809892314</v>
      </c>
      <c r="EY12" s="108">
        <f t="shared" si="64"/>
        <v>68794.421376312806</v>
      </c>
      <c r="EZ12" s="108">
        <f t="shared" si="65"/>
        <v>68800.705227632454</v>
      </c>
      <c r="FA12" s="108">
        <f t="shared" si="66"/>
        <v>63971.588014488669</v>
      </c>
      <c r="FB12" s="108">
        <f t="shared" si="67"/>
        <v>63977.431336370333</v>
      </c>
      <c r="FC12" s="108">
        <f t="shared" si="68"/>
        <v>63983.275191995366</v>
      </c>
      <c r="FD12" s="108">
        <f t="shared" si="69"/>
        <v>63989.119581412517</v>
      </c>
      <c r="FE12" s="108">
        <f t="shared" si="70"/>
        <v>63994.964504670534</v>
      </c>
    </row>
    <row r="13" spans="1:161" ht="15.75" x14ac:dyDescent="0.25">
      <c r="A13" s="47" t="s">
        <v>177</v>
      </c>
      <c r="B13" s="12">
        <f>'Urb proj of all 25 ARs '!Z13</f>
        <v>159406.22990937516</v>
      </c>
      <c r="C13" s="12">
        <f>'Urb proj of all 25 ARs '!AA13</f>
        <v>160165.14510273535</v>
      </c>
      <c r="D13" s="100">
        <f t="shared" si="10"/>
        <v>4.7608879138013437E-3</v>
      </c>
      <c r="E13" s="101">
        <f t="shared" si="11"/>
        <v>9.1342454721310418E-5</v>
      </c>
      <c r="F13" s="69">
        <f t="shared" si="12"/>
        <v>159420.79046571295</v>
      </c>
      <c r="G13" s="69">
        <f t="shared" si="16"/>
        <v>159435.35235204772</v>
      </c>
      <c r="H13" s="69">
        <f t="shared" ref="H13:AM13" si="83">G13*(1+$E$13)</f>
        <v>159449.9155685009</v>
      </c>
      <c r="I13" s="69">
        <f t="shared" si="83"/>
        <v>159464.48011519405</v>
      </c>
      <c r="J13" s="69">
        <f t="shared" si="83"/>
        <v>159479.04599224863</v>
      </c>
      <c r="K13" s="69">
        <f t="shared" si="83"/>
        <v>159493.61319978617</v>
      </c>
      <c r="L13" s="69">
        <f t="shared" si="83"/>
        <v>159508.18173792821</v>
      </c>
      <c r="M13" s="69">
        <f t="shared" si="83"/>
        <v>159522.75160679629</v>
      </c>
      <c r="N13" s="69">
        <f t="shared" si="83"/>
        <v>159537.32280651195</v>
      </c>
      <c r="O13" s="69">
        <f t="shared" si="83"/>
        <v>159551.89533719677</v>
      </c>
      <c r="P13" s="69">
        <f t="shared" si="83"/>
        <v>159566.46919897231</v>
      </c>
      <c r="Q13" s="69">
        <f t="shared" si="83"/>
        <v>159581.04439196017</v>
      </c>
      <c r="R13" s="69">
        <f t="shared" si="83"/>
        <v>159595.62091628191</v>
      </c>
      <c r="S13" s="69">
        <f t="shared" si="83"/>
        <v>159610.19877205917</v>
      </c>
      <c r="T13" s="69">
        <f t="shared" si="83"/>
        <v>159624.77795941356</v>
      </c>
      <c r="U13" s="69">
        <f t="shared" si="83"/>
        <v>159639.35847846672</v>
      </c>
      <c r="V13" s="69">
        <f t="shared" si="83"/>
        <v>159653.94032934029</v>
      </c>
      <c r="W13" s="69">
        <f t="shared" si="83"/>
        <v>159668.52351215589</v>
      </c>
      <c r="X13" s="69">
        <f t="shared" si="83"/>
        <v>159683.10802703522</v>
      </c>
      <c r="Y13" s="69">
        <f t="shared" si="83"/>
        <v>159697.69387409993</v>
      </c>
      <c r="Z13" s="69">
        <f t="shared" si="83"/>
        <v>159712.28105347173</v>
      </c>
      <c r="AA13" s="69">
        <f t="shared" si="83"/>
        <v>159726.8695652723</v>
      </c>
      <c r="AB13" s="69">
        <f t="shared" si="83"/>
        <v>159741.45940962335</v>
      </c>
      <c r="AC13" s="69">
        <f t="shared" si="83"/>
        <v>159756.0505866466</v>
      </c>
      <c r="AD13" s="69">
        <f t="shared" si="83"/>
        <v>159770.64309646375</v>
      </c>
      <c r="AE13" s="69">
        <f t="shared" si="83"/>
        <v>159785.23693919659</v>
      </c>
      <c r="AF13" s="69">
        <f t="shared" si="83"/>
        <v>159799.83211496685</v>
      </c>
      <c r="AG13" s="69">
        <f t="shared" si="83"/>
        <v>159814.4286238963</v>
      </c>
      <c r="AH13" s="69">
        <f t="shared" si="83"/>
        <v>159829.02646610668</v>
      </c>
      <c r="AI13" s="69">
        <f t="shared" si="83"/>
        <v>159843.62564171982</v>
      </c>
      <c r="AJ13" s="69">
        <f t="shared" si="83"/>
        <v>159858.22615085749</v>
      </c>
      <c r="AK13" s="69">
        <f t="shared" si="83"/>
        <v>159872.82799364149</v>
      </c>
      <c r="AL13" s="69">
        <f t="shared" si="83"/>
        <v>159887.43117019368</v>
      </c>
      <c r="AM13" s="69">
        <f t="shared" si="83"/>
        <v>159902.03568063586</v>
      </c>
      <c r="AN13" s="69">
        <f t="shared" ref="AN13:BE13" si="84">AM13*(1+$E$13)</f>
        <v>159916.64152508986</v>
      </c>
      <c r="AO13" s="69">
        <f t="shared" si="84"/>
        <v>159931.24870367756</v>
      </c>
      <c r="AP13" s="69">
        <f t="shared" si="84"/>
        <v>159945.85721652079</v>
      </c>
      <c r="AQ13" s="69">
        <f t="shared" si="84"/>
        <v>159960.46706374144</v>
      </c>
      <c r="AR13" s="69">
        <f t="shared" si="84"/>
        <v>159975.07824546139</v>
      </c>
      <c r="AS13" s="69">
        <f t="shared" si="84"/>
        <v>159989.69076180257</v>
      </c>
      <c r="AT13" s="69">
        <f t="shared" si="84"/>
        <v>160004.30461288686</v>
      </c>
      <c r="AU13" s="69">
        <f t="shared" si="84"/>
        <v>160018.91979883617</v>
      </c>
      <c r="AV13" s="69">
        <f t="shared" si="84"/>
        <v>160033.53631977245</v>
      </c>
      <c r="AW13" s="69">
        <f t="shared" si="84"/>
        <v>160048.15417581762</v>
      </c>
      <c r="AX13" s="69">
        <f t="shared" si="84"/>
        <v>160062.77336709364</v>
      </c>
      <c r="AY13" s="69">
        <f t="shared" si="84"/>
        <v>160077.3938937225</v>
      </c>
      <c r="AZ13" s="69">
        <f t="shared" si="84"/>
        <v>160092.01575582614</v>
      </c>
      <c r="BA13" s="69">
        <f t="shared" si="84"/>
        <v>160106.63895352656</v>
      </c>
      <c r="BB13" s="69">
        <f t="shared" si="84"/>
        <v>160121.26348694577</v>
      </c>
      <c r="BC13" s="69">
        <f t="shared" si="84"/>
        <v>160135.88935620573</v>
      </c>
      <c r="BD13" s="69">
        <f t="shared" si="84"/>
        <v>160150.51656142852</v>
      </c>
      <c r="BE13" s="69">
        <f t="shared" si="84"/>
        <v>160165.14510273613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171597.79189547899</v>
      </c>
      <c r="DG13" s="108">
        <f t="shared" si="20"/>
        <v>171613.46605901548</v>
      </c>
      <c r="DH13" s="108">
        <f t="shared" si="21"/>
        <v>171629.14165426855</v>
      </c>
      <c r="DI13" s="108">
        <f t="shared" si="22"/>
        <v>171644.81868136895</v>
      </c>
      <c r="DJ13" s="108">
        <f t="shared" si="23"/>
        <v>186399.1705920815</v>
      </c>
      <c r="DK13" s="108">
        <f t="shared" si="24"/>
        <v>186416.19674988138</v>
      </c>
      <c r="DL13" s="108">
        <f t="shared" si="25"/>
        <v>186433.22446289234</v>
      </c>
      <c r="DM13" s="108">
        <f t="shared" si="26"/>
        <v>186450.25373125638</v>
      </c>
      <c r="DN13" s="108">
        <f t="shared" si="27"/>
        <v>165942.96984131675</v>
      </c>
      <c r="DO13" s="108">
        <f t="shared" si="28"/>
        <v>165958.12747952581</v>
      </c>
      <c r="DP13" s="108">
        <f t="shared" si="29"/>
        <v>165973.28650227073</v>
      </c>
      <c r="DQ13" s="108">
        <f t="shared" si="30"/>
        <v>165988.44690967802</v>
      </c>
      <c r="DR13" s="108">
        <f t="shared" si="31"/>
        <v>166003.60870187412</v>
      </c>
      <c r="DS13" s="108">
        <f t="shared" si="32"/>
        <v>170857.49254081229</v>
      </c>
      <c r="DT13" s="108">
        <f t="shared" si="33"/>
        <v>170873.09908358849</v>
      </c>
      <c r="DU13" s="108">
        <f t="shared" si="34"/>
        <v>170888.70705190464</v>
      </c>
      <c r="DV13" s="108">
        <f t="shared" si="35"/>
        <v>170904.3164458909</v>
      </c>
      <c r="DW13" s="108">
        <f t="shared" si="36"/>
        <v>167839.36967695833</v>
      </c>
      <c r="DX13" s="108">
        <f t="shared" si="37"/>
        <v>167854.7005369835</v>
      </c>
      <c r="DY13" s="108">
        <f t="shared" si="38"/>
        <v>167870.03279736705</v>
      </c>
      <c r="DZ13" s="108">
        <f t="shared" si="39"/>
        <v>167885.36645823691</v>
      </c>
      <c r="EA13" s="108">
        <f t="shared" si="40"/>
        <v>173312.81110290522</v>
      </c>
      <c r="EB13" s="108">
        <f t="shared" si="41"/>
        <v>173328.64192050602</v>
      </c>
      <c r="EC13" s="108">
        <f t="shared" si="42"/>
        <v>173344.47418413256</v>
      </c>
      <c r="ED13" s="108">
        <f t="shared" si="43"/>
        <v>173360.30789391691</v>
      </c>
      <c r="EE13" s="108">
        <f t="shared" si="44"/>
        <v>173376.14304999117</v>
      </c>
      <c r="EF13" s="108">
        <f t="shared" si="45"/>
        <v>176611.73639235948</v>
      </c>
      <c r="EG13" s="108">
        <f t="shared" si="46"/>
        <v>176627.86854189416</v>
      </c>
      <c r="EH13" s="108">
        <f t="shared" si="47"/>
        <v>176644.00216497897</v>
      </c>
      <c r="EI13" s="108">
        <f t="shared" si="48"/>
        <v>176660.13726174852</v>
      </c>
      <c r="EJ13" s="108">
        <f t="shared" si="49"/>
        <v>177513.02378770077</v>
      </c>
      <c r="EK13" s="108">
        <f t="shared" si="50"/>
        <v>177529.23826303854</v>
      </c>
      <c r="EL13" s="108">
        <f t="shared" si="51"/>
        <v>177545.45421944631</v>
      </c>
      <c r="EM13" s="108">
        <f t="shared" si="52"/>
        <v>177561.67165705934</v>
      </c>
      <c r="EN13" s="108">
        <f t="shared" si="53"/>
        <v>190956.18496684721</v>
      </c>
      <c r="EO13" s="108">
        <f t="shared" si="54"/>
        <v>190973.62737352634</v>
      </c>
      <c r="EP13" s="108">
        <f t="shared" si="55"/>
        <v>190991.07137343765</v>
      </c>
      <c r="EQ13" s="108">
        <f t="shared" si="56"/>
        <v>191008.51696672675</v>
      </c>
      <c r="ER13" s="108">
        <f t="shared" si="57"/>
        <v>191025.96415353913</v>
      </c>
      <c r="ES13" s="108">
        <f t="shared" si="58"/>
        <v>184475.38448768164</v>
      </c>
      <c r="ET13" s="108">
        <f t="shared" si="59"/>
        <v>184492.23492213641</v>
      </c>
      <c r="EU13" s="108">
        <f t="shared" si="60"/>
        <v>184509.08689575121</v>
      </c>
      <c r="EV13" s="108">
        <f t="shared" si="61"/>
        <v>184525.94040866668</v>
      </c>
      <c r="EW13" s="108">
        <f t="shared" si="62"/>
        <v>183208.16126396554</v>
      </c>
      <c r="EX13" s="108">
        <f t="shared" si="63"/>
        <v>183224.89594714035</v>
      </c>
      <c r="EY13" s="108">
        <f t="shared" si="64"/>
        <v>183241.63215890224</v>
      </c>
      <c r="EZ13" s="108">
        <f t="shared" si="65"/>
        <v>183258.36989939076</v>
      </c>
      <c r="FA13" s="108">
        <f t="shared" si="66"/>
        <v>167142.71377927647</v>
      </c>
      <c r="FB13" s="108">
        <f t="shared" si="67"/>
        <v>167157.98100504186</v>
      </c>
      <c r="FC13" s="108">
        <f t="shared" si="68"/>
        <v>167173.24962535311</v>
      </c>
      <c r="FD13" s="108">
        <f t="shared" si="69"/>
        <v>167188.51964033762</v>
      </c>
      <c r="FE13" s="108">
        <f t="shared" si="70"/>
        <v>167203.79105012282</v>
      </c>
    </row>
    <row r="14" spans="1:161" ht="15.75" x14ac:dyDescent="0.25">
      <c r="A14" s="47" t="s">
        <v>194</v>
      </c>
      <c r="B14" s="12">
        <f>'Urb proj of all 25 ARs '!Z14</f>
        <v>45501.932280672125</v>
      </c>
      <c r="C14" s="12">
        <f>'Urb proj of all 25 ARs '!AA14</f>
        <v>45718.561880121786</v>
      </c>
      <c r="D14" s="100">
        <f t="shared" si="10"/>
        <v>4.7608879138013923E-3</v>
      </c>
      <c r="E14" s="101">
        <f t="shared" si="11"/>
        <v>9.1342454721310418E-5</v>
      </c>
      <c r="F14" s="69">
        <f t="shared" si="12"/>
        <v>45506.088538861208</v>
      </c>
      <c r="G14" s="69">
        <f t="shared" si="16"/>
        <v>45510.245176693112</v>
      </c>
      <c r="H14" s="69">
        <f t="shared" ref="H14:AM14" si="85">G14*(1+$E$14)</f>
        <v>45514.402194202521</v>
      </c>
      <c r="I14" s="69">
        <f t="shared" si="85"/>
        <v>45518.559591424113</v>
      </c>
      <c r="J14" s="69">
        <f t="shared" si="85"/>
        <v>45522.717368392572</v>
      </c>
      <c r="K14" s="69">
        <f t="shared" si="85"/>
        <v>45526.875525142583</v>
      </c>
      <c r="L14" s="69">
        <f t="shared" si="85"/>
        <v>45531.034061708844</v>
      </c>
      <c r="M14" s="69">
        <f t="shared" si="85"/>
        <v>45535.192978126041</v>
      </c>
      <c r="N14" s="69">
        <f t="shared" si="85"/>
        <v>45539.352274428871</v>
      </c>
      <c r="O14" s="69">
        <f t="shared" si="85"/>
        <v>45543.511950652035</v>
      </c>
      <c r="P14" s="69">
        <f t="shared" si="85"/>
        <v>45547.672006830238</v>
      </c>
      <c r="Q14" s="69">
        <f t="shared" si="85"/>
        <v>45551.83244299818</v>
      </c>
      <c r="R14" s="69">
        <f t="shared" si="85"/>
        <v>45555.993259190574</v>
      </c>
      <c r="S14" s="69">
        <f t="shared" si="85"/>
        <v>45560.154455442134</v>
      </c>
      <c r="T14" s="69">
        <f t="shared" si="85"/>
        <v>45564.316031787574</v>
      </c>
      <c r="U14" s="69">
        <f t="shared" si="85"/>
        <v>45568.477988261613</v>
      </c>
      <c r="V14" s="69">
        <f t="shared" si="85"/>
        <v>45572.640324898974</v>
      </c>
      <c r="W14" s="69">
        <f t="shared" si="85"/>
        <v>45576.803041734383</v>
      </c>
      <c r="X14" s="69">
        <f t="shared" si="85"/>
        <v>45580.966138802563</v>
      </c>
      <c r="Y14" s="69">
        <f t="shared" si="85"/>
        <v>45585.129616138249</v>
      </c>
      <c r="Z14" s="69">
        <f t="shared" si="85"/>
        <v>45589.293473776175</v>
      </c>
      <c r="AA14" s="69">
        <f t="shared" si="85"/>
        <v>45593.457711751078</v>
      </c>
      <c r="AB14" s="69">
        <f t="shared" si="85"/>
        <v>45597.6223300977</v>
      </c>
      <c r="AC14" s="69">
        <f t="shared" si="85"/>
        <v>45601.787328850784</v>
      </c>
      <c r="AD14" s="69">
        <f t="shared" si="85"/>
        <v>45605.952708045079</v>
      </c>
      <c r="AE14" s="69">
        <f t="shared" si="85"/>
        <v>45610.118467715336</v>
      </c>
      <c r="AF14" s="69">
        <f t="shared" si="85"/>
        <v>45614.284607896305</v>
      </c>
      <c r="AG14" s="69">
        <f t="shared" si="85"/>
        <v>45618.45112862275</v>
      </c>
      <c r="AH14" s="69">
        <f t="shared" si="85"/>
        <v>45622.618029929421</v>
      </c>
      <c r="AI14" s="69">
        <f t="shared" si="85"/>
        <v>45626.78531185109</v>
      </c>
      <c r="AJ14" s="69">
        <f t="shared" si="85"/>
        <v>45630.952974422515</v>
      </c>
      <c r="AK14" s="69">
        <f t="shared" si="85"/>
        <v>45635.121017678473</v>
      </c>
      <c r="AL14" s="69">
        <f t="shared" si="85"/>
        <v>45639.289441653731</v>
      </c>
      <c r="AM14" s="69">
        <f t="shared" si="85"/>
        <v>45643.458246383067</v>
      </c>
      <c r="AN14" s="69">
        <f t="shared" ref="AN14:BE14" si="86">AM14*(1+$E$14)</f>
        <v>45647.627431901259</v>
      </c>
      <c r="AO14" s="69">
        <f t="shared" si="86"/>
        <v>45651.796998243095</v>
      </c>
      <c r="AP14" s="69">
        <f t="shared" si="86"/>
        <v>45655.966945443353</v>
      </c>
      <c r="AQ14" s="69">
        <f t="shared" si="86"/>
        <v>45660.137273536828</v>
      </c>
      <c r="AR14" s="69">
        <f t="shared" si="86"/>
        <v>45664.307982558305</v>
      </c>
      <c r="AS14" s="69">
        <f t="shared" si="86"/>
        <v>45668.479072542585</v>
      </c>
      <c r="AT14" s="69">
        <f t="shared" si="86"/>
        <v>45672.650543524462</v>
      </c>
      <c r="AU14" s="69">
        <f t="shared" si="86"/>
        <v>45676.822395538737</v>
      </c>
      <c r="AV14" s="69">
        <f t="shared" si="86"/>
        <v>45680.994628620218</v>
      </c>
      <c r="AW14" s="69">
        <f t="shared" si="86"/>
        <v>45685.167242803705</v>
      </c>
      <c r="AX14" s="69">
        <f t="shared" si="86"/>
        <v>45689.340238124016</v>
      </c>
      <c r="AY14" s="69">
        <f t="shared" si="86"/>
        <v>45693.513614615964</v>
      </c>
      <c r="AZ14" s="69">
        <f t="shared" si="86"/>
        <v>45697.687372314365</v>
      </c>
      <c r="BA14" s="69">
        <f t="shared" si="86"/>
        <v>45701.861511254043</v>
      </c>
      <c r="BB14" s="69">
        <f t="shared" si="86"/>
        <v>45706.036031469812</v>
      </c>
      <c r="BC14" s="69">
        <f t="shared" si="86"/>
        <v>45710.21093299651</v>
      </c>
      <c r="BD14" s="69">
        <f t="shared" si="86"/>
        <v>45714.386215868959</v>
      </c>
      <c r="BE14" s="69">
        <f t="shared" si="86"/>
        <v>45718.561880121997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54055.751558930919</v>
      </c>
      <c r="DG14" s="108">
        <f t="shared" si="20"/>
        <v>54060.689143970114</v>
      </c>
      <c r="DH14" s="108">
        <f t="shared" si="21"/>
        <v>54065.627180020456</v>
      </c>
      <c r="DI14" s="108">
        <f t="shared" si="22"/>
        <v>54070.565667123126</v>
      </c>
      <c r="DJ14" s="108">
        <f t="shared" si="23"/>
        <v>59485.675869687671</v>
      </c>
      <c r="DK14" s="108">
        <f t="shared" si="24"/>
        <v>59491.109437342362</v>
      </c>
      <c r="DL14" s="108">
        <f t="shared" si="25"/>
        <v>59496.543501312466</v>
      </c>
      <c r="DM14" s="108">
        <f t="shared" si="26"/>
        <v>59501.978061643313</v>
      </c>
      <c r="DN14" s="108">
        <f t="shared" si="27"/>
        <v>54308.813188845008</v>
      </c>
      <c r="DO14" s="108">
        <f t="shared" si="28"/>
        <v>54313.773889154676</v>
      </c>
      <c r="DP14" s="108">
        <f t="shared" si="29"/>
        <v>54318.735042586894</v>
      </c>
      <c r="DQ14" s="108">
        <f t="shared" si="30"/>
        <v>54323.696649183039</v>
      </c>
      <c r="DR14" s="108">
        <f t="shared" si="31"/>
        <v>54328.658708984505</v>
      </c>
      <c r="DS14" s="108">
        <f t="shared" si="32"/>
        <v>55318.342238295641</v>
      </c>
      <c r="DT14" s="108">
        <f t="shared" si="33"/>
        <v>55323.395151466801</v>
      </c>
      <c r="DU14" s="108">
        <f t="shared" si="34"/>
        <v>55328.448526183449</v>
      </c>
      <c r="DV14" s="108">
        <f t="shared" si="35"/>
        <v>55333.50236248775</v>
      </c>
      <c r="DW14" s="108">
        <f t="shared" si="36"/>
        <v>53708.021708355314</v>
      </c>
      <c r="DX14" s="108">
        <f t="shared" si="37"/>
        <v>53712.927530896377</v>
      </c>
      <c r="DY14" s="108">
        <f t="shared" si="38"/>
        <v>53717.83380154732</v>
      </c>
      <c r="DZ14" s="108">
        <f t="shared" si="39"/>
        <v>53722.740520349063</v>
      </c>
      <c r="EA14" s="108">
        <f t="shared" si="40"/>
        <v>55144.394218904657</v>
      </c>
      <c r="EB14" s="108">
        <f t="shared" si="41"/>
        <v>55149.43124323673</v>
      </c>
      <c r="EC14" s="108">
        <f t="shared" si="42"/>
        <v>55154.468727662963</v>
      </c>
      <c r="ED14" s="108">
        <f t="shared" si="43"/>
        <v>55159.506672225398</v>
      </c>
      <c r="EE14" s="108">
        <f t="shared" si="44"/>
        <v>55164.54507696606</v>
      </c>
      <c r="EF14" s="108">
        <f t="shared" si="45"/>
        <v>52415.279617111941</v>
      </c>
      <c r="EG14" s="108">
        <f t="shared" si="46"/>
        <v>52420.06735741708</v>
      </c>
      <c r="EH14" s="108">
        <f t="shared" si="47"/>
        <v>52424.855535046161</v>
      </c>
      <c r="EI14" s="108">
        <f t="shared" si="48"/>
        <v>52429.644150039145</v>
      </c>
      <c r="EJ14" s="108">
        <f t="shared" si="49"/>
        <v>52401.80077315685</v>
      </c>
      <c r="EK14" s="108">
        <f t="shared" si="50"/>
        <v>52406.587282271292</v>
      </c>
      <c r="EL14" s="108">
        <f t="shared" si="51"/>
        <v>52411.374228597218</v>
      </c>
      <c r="EM14" s="108">
        <f t="shared" si="52"/>
        <v>52416.161612174576</v>
      </c>
      <c r="EN14" s="108">
        <f t="shared" si="53"/>
        <v>56321.911935690579</v>
      </c>
      <c r="EO14" s="108">
        <f t="shared" si="54"/>
        <v>56327.056517381381</v>
      </c>
      <c r="EP14" s="108">
        <f t="shared" si="55"/>
        <v>56332.201568990909</v>
      </c>
      <c r="EQ14" s="108">
        <f t="shared" si="56"/>
        <v>56337.347090562078</v>
      </c>
      <c r="ER14" s="108">
        <f t="shared" si="57"/>
        <v>56342.493082137815</v>
      </c>
      <c r="ES14" s="108">
        <f t="shared" si="58"/>
        <v>56498.984873993082</v>
      </c>
      <c r="ET14" s="108">
        <f t="shared" si="59"/>
        <v>56504.145629960738</v>
      </c>
      <c r="EU14" s="108">
        <f t="shared" si="60"/>
        <v>56509.306857324511</v>
      </c>
      <c r="EV14" s="108">
        <f t="shared" si="61"/>
        <v>56514.468556127467</v>
      </c>
      <c r="EW14" s="108">
        <f t="shared" si="62"/>
        <v>55857.429026242578</v>
      </c>
      <c r="EX14" s="108">
        <f t="shared" si="63"/>
        <v>55862.531180924256</v>
      </c>
      <c r="EY14" s="108">
        <f t="shared" si="64"/>
        <v>55867.633801649266</v>
      </c>
      <c r="EZ14" s="108">
        <f t="shared" si="65"/>
        <v>55872.736888460182</v>
      </c>
      <c r="FA14" s="108">
        <f t="shared" si="66"/>
        <v>52157.057941785017</v>
      </c>
      <c r="FB14" s="108">
        <f t="shared" si="67"/>
        <v>52161.82209548846</v>
      </c>
      <c r="FC14" s="108">
        <f t="shared" si="68"/>
        <v>52166.586684361399</v>
      </c>
      <c r="FD14" s="108">
        <f t="shared" si="69"/>
        <v>52171.351708443581</v>
      </c>
      <c r="FE14" s="108">
        <f t="shared" si="70"/>
        <v>52176.117167774762</v>
      </c>
    </row>
    <row r="15" spans="1:161" ht="15.75" x14ac:dyDescent="0.25">
      <c r="A15" s="47" t="s">
        <v>179</v>
      </c>
      <c r="B15" s="12">
        <f>'Urb proj of all 25 ARs '!Z15</f>
        <v>2838.9396309542135</v>
      </c>
      <c r="C15" s="12">
        <f>'Urb proj of all 25 ARs '!AA15</f>
        <v>2852.4555043312348</v>
      </c>
      <c r="D15" s="100">
        <f t="shared" si="10"/>
        <v>4.7608879138012544E-3</v>
      </c>
      <c r="E15" s="101">
        <f t="shared" si="11"/>
        <v>9.1342454721310418E-5</v>
      </c>
      <c r="F15" s="69">
        <f t="shared" si="12"/>
        <v>2839.1989466689106</v>
      </c>
      <c r="G15" s="69">
        <f t="shared" si="16"/>
        <v>2839.4582860701416</v>
      </c>
      <c r="H15" s="69">
        <f t="shared" ref="H15:AM15" si="87">G15*(1+$E$15)</f>
        <v>2839.7176491600699</v>
      </c>
      <c r="I15" s="69">
        <f t="shared" si="87"/>
        <v>2839.9770359408594</v>
      </c>
      <c r="J15" s="69">
        <f t="shared" si="87"/>
        <v>2840.2364464146744</v>
      </c>
      <c r="K15" s="69">
        <f t="shared" si="87"/>
        <v>2840.4958805836791</v>
      </c>
      <c r="L15" s="69">
        <f t="shared" si="87"/>
        <v>2840.7553384500375</v>
      </c>
      <c r="M15" s="69">
        <f t="shared" si="87"/>
        <v>2841.0148200159142</v>
      </c>
      <c r="N15" s="69">
        <f t="shared" si="87"/>
        <v>2841.2743252834739</v>
      </c>
      <c r="O15" s="69">
        <f t="shared" si="87"/>
        <v>2841.533854254882</v>
      </c>
      <c r="P15" s="69">
        <f t="shared" si="87"/>
        <v>2841.7934069323032</v>
      </c>
      <c r="Q15" s="69">
        <f t="shared" si="87"/>
        <v>2842.0529833179035</v>
      </c>
      <c r="R15" s="69">
        <f t="shared" si="87"/>
        <v>2842.3125834138477</v>
      </c>
      <c r="S15" s="69">
        <f t="shared" si="87"/>
        <v>2842.572207222302</v>
      </c>
      <c r="T15" s="69">
        <f t="shared" si="87"/>
        <v>2842.8318547454323</v>
      </c>
      <c r="U15" s="69">
        <f t="shared" si="87"/>
        <v>2843.0915259854046</v>
      </c>
      <c r="V15" s="69">
        <f t="shared" si="87"/>
        <v>2843.3512209443857</v>
      </c>
      <c r="W15" s="69">
        <f t="shared" si="87"/>
        <v>2843.6109396245415</v>
      </c>
      <c r="X15" s="69">
        <f t="shared" si="87"/>
        <v>2843.870682028039</v>
      </c>
      <c r="Y15" s="69">
        <f t="shared" si="87"/>
        <v>2844.1304481570455</v>
      </c>
      <c r="Z15" s="69">
        <f t="shared" si="87"/>
        <v>2844.3902380137279</v>
      </c>
      <c r="AA15" s="69">
        <f t="shared" si="87"/>
        <v>2844.6500516002534</v>
      </c>
      <c r="AB15" s="69">
        <f t="shared" si="87"/>
        <v>2844.9098889187899</v>
      </c>
      <c r="AC15" s="69">
        <f t="shared" si="87"/>
        <v>2845.1697499715046</v>
      </c>
      <c r="AD15" s="69">
        <f t="shared" si="87"/>
        <v>2845.4296347605659</v>
      </c>
      <c r="AE15" s="69">
        <f t="shared" si="87"/>
        <v>2845.6895432881415</v>
      </c>
      <c r="AF15" s="69">
        <f t="shared" si="87"/>
        <v>2845.9494755564001</v>
      </c>
      <c r="AG15" s="69">
        <f t="shared" si="87"/>
        <v>2846.2094315675104</v>
      </c>
      <c r="AH15" s="69">
        <f t="shared" si="87"/>
        <v>2846.4694113236405</v>
      </c>
      <c r="AI15" s="69">
        <f t="shared" si="87"/>
        <v>2846.7294148269598</v>
      </c>
      <c r="AJ15" s="69">
        <f t="shared" si="87"/>
        <v>2846.9894420796372</v>
      </c>
      <c r="AK15" s="69">
        <f t="shared" si="87"/>
        <v>2847.2494930838425</v>
      </c>
      <c r="AL15" s="69">
        <f t="shared" si="87"/>
        <v>2847.5095678417447</v>
      </c>
      <c r="AM15" s="69">
        <f t="shared" si="87"/>
        <v>2847.7696663555139</v>
      </c>
      <c r="AN15" s="69">
        <f t="shared" ref="AN15:BE15" si="88">AM15*(1+$E$15)</f>
        <v>2848.0297886273197</v>
      </c>
      <c r="AO15" s="69">
        <f t="shared" si="88"/>
        <v>2848.2899346593322</v>
      </c>
      <c r="AP15" s="69">
        <f t="shared" si="88"/>
        <v>2848.5501044537218</v>
      </c>
      <c r="AQ15" s="69">
        <f t="shared" si="88"/>
        <v>2848.8102980126591</v>
      </c>
      <c r="AR15" s="69">
        <f t="shared" si="88"/>
        <v>2849.0705153383151</v>
      </c>
      <c r="AS15" s="69">
        <f t="shared" si="88"/>
        <v>2849.3307564328602</v>
      </c>
      <c r="AT15" s="69">
        <f t="shared" si="88"/>
        <v>2849.5910212984659</v>
      </c>
      <c r="AU15" s="69">
        <f t="shared" si="88"/>
        <v>2849.8513099373031</v>
      </c>
      <c r="AV15" s="69">
        <f t="shared" si="88"/>
        <v>2850.1116223515437</v>
      </c>
      <c r="AW15" s="69">
        <f t="shared" si="88"/>
        <v>2850.3719585433591</v>
      </c>
      <c r="AX15" s="69">
        <f t="shared" si="88"/>
        <v>2850.6323185149213</v>
      </c>
      <c r="AY15" s="69">
        <f t="shared" si="88"/>
        <v>2850.8927022684024</v>
      </c>
      <c r="AZ15" s="69">
        <f t="shared" si="88"/>
        <v>2851.1531098059745</v>
      </c>
      <c r="BA15" s="69">
        <f t="shared" si="88"/>
        <v>2851.4135411298107</v>
      </c>
      <c r="BB15" s="69">
        <f t="shared" si="88"/>
        <v>2851.6739962420829</v>
      </c>
      <c r="BC15" s="69">
        <f t="shared" si="88"/>
        <v>2851.9344751449644</v>
      </c>
      <c r="BD15" s="69">
        <f t="shared" si="88"/>
        <v>2852.1949778406283</v>
      </c>
      <c r="BE15" s="69">
        <f t="shared" si="88"/>
        <v>2852.455504331248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9331.4991295081199</v>
      </c>
      <c r="DG15" s="108">
        <f t="shared" si="20"/>
        <v>9332.3514915448395</v>
      </c>
      <c r="DH15" s="108">
        <f t="shared" si="21"/>
        <v>9333.2039314383983</v>
      </c>
      <c r="DI15" s="108">
        <f t="shared" si="22"/>
        <v>9334.0564491959103</v>
      </c>
      <c r="DJ15" s="108">
        <f t="shared" si="23"/>
        <v>10773.95505937748</v>
      </c>
      <c r="DK15" s="108">
        <f t="shared" si="24"/>
        <v>10774.939178879662</v>
      </c>
      <c r="DL15" s="108">
        <f t="shared" si="25"/>
        <v>10775.923388273734</v>
      </c>
      <c r="DM15" s="108">
        <f t="shared" si="26"/>
        <v>10776.907687567907</v>
      </c>
      <c r="DN15" s="108">
        <f t="shared" si="27"/>
        <v>8490.7919637308896</v>
      </c>
      <c r="DO15" s="108">
        <f t="shared" si="28"/>
        <v>8491.5675335113865</v>
      </c>
      <c r="DP15" s="108">
        <f t="shared" si="29"/>
        <v>8492.3431741343284</v>
      </c>
      <c r="DQ15" s="108">
        <f t="shared" si="30"/>
        <v>8493.118885606189</v>
      </c>
      <c r="DR15" s="108">
        <f t="shared" si="31"/>
        <v>8493.8946679334404</v>
      </c>
      <c r="DS15" s="108">
        <f t="shared" si="32"/>
        <v>8666.7978418365474</v>
      </c>
      <c r="DT15" s="108">
        <f t="shared" si="33"/>
        <v>8667.5894884259942</v>
      </c>
      <c r="DU15" s="108">
        <f t="shared" si="34"/>
        <v>8668.3812073263834</v>
      </c>
      <c r="DV15" s="108">
        <f t="shared" si="35"/>
        <v>8669.1729985443217</v>
      </c>
      <c r="DW15" s="108">
        <f t="shared" si="36"/>
        <v>8047.2135683011811</v>
      </c>
      <c r="DX15" s="108">
        <f t="shared" si="37"/>
        <v>8047.9486205421763</v>
      </c>
      <c r="DY15" s="108">
        <f t="shared" si="38"/>
        <v>8048.6837399246479</v>
      </c>
      <c r="DZ15" s="108">
        <f t="shared" si="39"/>
        <v>8049.4189264547276</v>
      </c>
      <c r="EA15" s="108">
        <f t="shared" si="40"/>
        <v>8483.4194789646808</v>
      </c>
      <c r="EB15" s="108">
        <f t="shared" si="41"/>
        <v>8484.1943753243195</v>
      </c>
      <c r="EC15" s="108">
        <f t="shared" si="42"/>
        <v>8484.9693424648958</v>
      </c>
      <c r="ED15" s="108">
        <f t="shared" si="43"/>
        <v>8485.7443803928709</v>
      </c>
      <c r="EE15" s="108">
        <f t="shared" si="44"/>
        <v>8486.519489114713</v>
      </c>
      <c r="EF15" s="108">
        <f t="shared" si="45"/>
        <v>9517.0436771545919</v>
      </c>
      <c r="EG15" s="108">
        <f t="shared" si="46"/>
        <v>9517.9129872857538</v>
      </c>
      <c r="EH15" s="108">
        <f t="shared" si="47"/>
        <v>9518.782376821835</v>
      </c>
      <c r="EI15" s="108">
        <f t="shared" si="48"/>
        <v>9519.6518457700913</v>
      </c>
      <c r="EJ15" s="108">
        <f t="shared" si="49"/>
        <v>9786.7142646415941</v>
      </c>
      <c r="EK15" s="108">
        <f t="shared" si="50"/>
        <v>9787.6082071461824</v>
      </c>
      <c r="EL15" s="108">
        <f t="shared" si="51"/>
        <v>9788.5022313056743</v>
      </c>
      <c r="EM15" s="108">
        <f t="shared" si="52"/>
        <v>9789.3963371275258</v>
      </c>
      <c r="EN15" s="108">
        <f t="shared" si="53"/>
        <v>10820.424961645345</v>
      </c>
      <c r="EO15" s="108">
        <f t="shared" si="54"/>
        <v>10821.413325822468</v>
      </c>
      <c r="EP15" s="108">
        <f t="shared" si="55"/>
        <v>10822.401780279202</v>
      </c>
      <c r="EQ15" s="108">
        <f t="shared" si="56"/>
        <v>10823.390325023793</v>
      </c>
      <c r="ER15" s="108">
        <f t="shared" si="57"/>
        <v>10824.378960064489</v>
      </c>
      <c r="ES15" s="108">
        <f t="shared" si="58"/>
        <v>10497.310688472428</v>
      </c>
      <c r="ET15" s="108">
        <f t="shared" si="59"/>
        <v>10498.269538598684</v>
      </c>
      <c r="EU15" s="108">
        <f t="shared" si="60"/>
        <v>10499.228476308666</v>
      </c>
      <c r="EV15" s="108">
        <f t="shared" si="61"/>
        <v>10500.187501610373</v>
      </c>
      <c r="EW15" s="108">
        <f t="shared" si="62"/>
        <v>10017.564338864393</v>
      </c>
      <c r="EX15" s="108">
        <f t="shared" si="63"/>
        <v>10018.479367781432</v>
      </c>
      <c r="EY15" s="108">
        <f t="shared" si="64"/>
        <v>10019.394480279461</v>
      </c>
      <c r="EZ15" s="108">
        <f t="shared" si="65"/>
        <v>10020.309676366111</v>
      </c>
      <c r="FA15" s="108">
        <f t="shared" si="66"/>
        <v>8864.6774303043003</v>
      </c>
      <c r="FB15" s="108">
        <f t="shared" si="67"/>
        <v>8865.4871517010961</v>
      </c>
      <c r="FC15" s="108">
        <f t="shared" si="68"/>
        <v>8866.2969470598327</v>
      </c>
      <c r="FD15" s="108">
        <f t="shared" si="69"/>
        <v>8867.1068163872642</v>
      </c>
      <c r="FE15" s="108">
        <f t="shared" si="70"/>
        <v>8867.9167596901498</v>
      </c>
    </row>
    <row r="16" spans="1:161" ht="15.75" x14ac:dyDescent="0.25">
      <c r="A16" s="47" t="s">
        <v>170</v>
      </c>
      <c r="B16" s="12">
        <f>'Urb proj of all 25 ARs '!Z16</f>
        <v>21524.024006101081</v>
      </c>
      <c r="C16" s="12">
        <f>'Urb proj of all 25 ARs '!AA16</f>
        <v>21626.497471848099</v>
      </c>
      <c r="D16" s="100">
        <f t="shared" si="10"/>
        <v>4.7608879138014105E-3</v>
      </c>
      <c r="E16" s="101">
        <f t="shared" si="11"/>
        <v>9.1342454721310418E-5</v>
      </c>
      <c r="F16" s="69">
        <f t="shared" si="12"/>
        <v>21525.990063289279</v>
      </c>
      <c r="G16" s="69">
        <f t="shared" si="13"/>
        <v>21527.956300061967</v>
      </c>
      <c r="H16" s="69">
        <f>G16*(1+$E$16)</f>
        <v>21529.922716435547</v>
      </c>
      <c r="I16" s="69">
        <f t="shared" ref="I16:BE16" si="89">H16*(1+$E$16)</f>
        <v>21531.889312426425</v>
      </c>
      <c r="J16" s="69">
        <f t="shared" si="89"/>
        <v>21533.856088051009</v>
      </c>
      <c r="K16" s="69">
        <f t="shared" si="89"/>
        <v>21535.823043325705</v>
      </c>
      <c r="L16" s="69">
        <f t="shared" si="89"/>
        <v>21537.790178266925</v>
      </c>
      <c r="M16" s="69">
        <f t="shared" si="89"/>
        <v>21539.75749289108</v>
      </c>
      <c r="N16" s="69">
        <f t="shared" si="89"/>
        <v>21541.724987214584</v>
      </c>
      <c r="O16" s="69">
        <f t="shared" si="89"/>
        <v>21543.692661253848</v>
      </c>
      <c r="P16" s="69">
        <f t="shared" si="89"/>
        <v>21545.660515025287</v>
      </c>
      <c r="Q16" s="69">
        <f t="shared" si="89"/>
        <v>21547.628548545323</v>
      </c>
      <c r="R16" s="69">
        <f t="shared" si="89"/>
        <v>21549.596761830369</v>
      </c>
      <c r="S16" s="69">
        <f t="shared" si="89"/>
        <v>21551.565154896849</v>
      </c>
      <c r="T16" s="69">
        <f t="shared" si="89"/>
        <v>21553.533727761183</v>
      </c>
      <c r="U16" s="69">
        <f t="shared" si="89"/>
        <v>21555.502480439794</v>
      </c>
      <c r="V16" s="69">
        <f t="shared" si="89"/>
        <v>21557.471412949108</v>
      </c>
      <c r="W16" s="69">
        <f t="shared" si="89"/>
        <v>21559.440525305552</v>
      </c>
      <c r="X16" s="69">
        <f t="shared" si="89"/>
        <v>21561.409817525553</v>
      </c>
      <c r="Y16" s="69">
        <f t="shared" si="89"/>
        <v>21563.379289625536</v>
      </c>
      <c r="Z16" s="69">
        <f t="shared" si="89"/>
        <v>21565.348941621938</v>
      </c>
      <c r="AA16" s="69">
        <f t="shared" si="89"/>
        <v>21567.318773531188</v>
      </c>
      <c r="AB16" s="69">
        <f t="shared" si="89"/>
        <v>21569.288785369718</v>
      </c>
      <c r="AC16" s="69">
        <f t="shared" si="89"/>
        <v>21571.258977153964</v>
      </c>
      <c r="AD16" s="69">
        <f t="shared" si="89"/>
        <v>21573.229348900368</v>
      </c>
      <c r="AE16" s="69">
        <f t="shared" si="89"/>
        <v>21575.199900625361</v>
      </c>
      <c r="AF16" s="69">
        <f t="shared" si="89"/>
        <v>21577.170632345387</v>
      </c>
      <c r="AG16" s="69">
        <f t="shared" si="89"/>
        <v>21579.141544076887</v>
      </c>
      <c r="AH16" s="69">
        <f t="shared" si="89"/>
        <v>21581.1126358363</v>
      </c>
      <c r="AI16" s="69">
        <f t="shared" si="89"/>
        <v>21583.083907640073</v>
      </c>
      <c r="AJ16" s="69">
        <f t="shared" si="89"/>
        <v>21585.055359504655</v>
      </c>
      <c r="AK16" s="69">
        <f t="shared" si="89"/>
        <v>21587.026991446488</v>
      </c>
      <c r="AL16" s="69">
        <f t="shared" si="89"/>
        <v>21588.998803482024</v>
      </c>
      <c r="AM16" s="69">
        <f t="shared" si="89"/>
        <v>21590.970795627709</v>
      </c>
      <c r="AN16" s="69">
        <f t="shared" si="89"/>
        <v>21592.942967899999</v>
      </c>
      <c r="AO16" s="69">
        <f t="shared" si="89"/>
        <v>21594.915320315344</v>
      </c>
      <c r="AP16" s="69">
        <f t="shared" si="89"/>
        <v>21596.887852890199</v>
      </c>
      <c r="AQ16" s="69">
        <f t="shared" si="89"/>
        <v>21598.860565641022</v>
      </c>
      <c r="AR16" s="69">
        <f t="shared" si="89"/>
        <v>21600.833458584271</v>
      </c>
      <c r="AS16" s="69">
        <f t="shared" si="89"/>
        <v>21602.806531736405</v>
      </c>
      <c r="AT16" s="69">
        <f t="shared" si="89"/>
        <v>21604.779785113882</v>
      </c>
      <c r="AU16" s="69">
        <f t="shared" si="89"/>
        <v>21606.753218733167</v>
      </c>
      <c r="AV16" s="69">
        <f t="shared" si="89"/>
        <v>21608.726832610722</v>
      </c>
      <c r="AW16" s="69">
        <f t="shared" si="89"/>
        <v>21610.700626763017</v>
      </c>
      <c r="AX16" s="69">
        <f t="shared" si="89"/>
        <v>21612.674601206512</v>
      </c>
      <c r="AY16" s="69">
        <f t="shared" si="89"/>
        <v>21614.648755957678</v>
      </c>
      <c r="AZ16" s="69">
        <f t="shared" si="89"/>
        <v>21616.623091032987</v>
      </c>
      <c r="BA16" s="69">
        <f t="shared" si="89"/>
        <v>21618.597606448908</v>
      </c>
      <c r="BB16" s="69">
        <f t="shared" si="89"/>
        <v>21620.572302221914</v>
      </c>
      <c r="BC16" s="69">
        <f t="shared" si="89"/>
        <v>21622.547178368477</v>
      </c>
      <c r="BD16" s="69">
        <f t="shared" si="89"/>
        <v>21624.522234905078</v>
      </c>
      <c r="BE16" s="69">
        <f t="shared" si="89"/>
        <v>21626.49747184819</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23141.570107604464</v>
      </c>
      <c r="DG16" s="108">
        <f t="shared" si="15"/>
        <v>23143.683915424201</v>
      </c>
      <c r="DH16" s="108">
        <f t="shared" si="15"/>
        <v>23145.797916324329</v>
      </c>
      <c r="DI16" s="108">
        <f t="shared" si="15"/>
        <v>23147.912110322486</v>
      </c>
      <c r="DJ16" s="108">
        <f t="shared" si="15"/>
        <v>24569.443513403079</v>
      </c>
      <c r="DK16" s="108">
        <f t="shared" si="15"/>
        <v>24571.687746684729</v>
      </c>
      <c r="DL16" s="108">
        <f t="shared" si="15"/>
        <v>24573.932184960155</v>
      </c>
      <c r="DM16" s="108">
        <f t="shared" si="15"/>
        <v>24576.176828248084</v>
      </c>
      <c r="DN16" s="108">
        <f t="shared" si="15"/>
        <v>21376.844971130697</v>
      </c>
      <c r="DO16" s="108">
        <f t="shared" si="15"/>
        <v>21378.797584624557</v>
      </c>
      <c r="DP16" s="108">
        <f t="shared" si="15"/>
        <v>21380.750376474924</v>
      </c>
      <c r="DQ16" s="108">
        <f t="shared" si="15"/>
        <v>21382.703346698097</v>
      </c>
      <c r="DR16" s="108">
        <f t="shared" si="15"/>
        <v>21384.656495310363</v>
      </c>
      <c r="DS16" s="108">
        <f t="shared" si="15"/>
        <v>22643.556008955638</v>
      </c>
      <c r="DT16" s="108">
        <f t="shared" si="15"/>
        <v>22645.624326945115</v>
      </c>
      <c r="DU16" s="108">
        <f t="shared" si="15"/>
        <v>22647.692833859834</v>
      </c>
      <c r="DV16" s="108">
        <f t="shared" ref="DV16:EK28" si="90">V16*BV16</f>
        <v>22649.761529717052</v>
      </c>
      <c r="DW16" s="108">
        <f t="shared" si="90"/>
        <v>21666.102490702728</v>
      </c>
      <c r="DX16" s="108">
        <f t="shared" si="90"/>
        <v>21668.081525688474</v>
      </c>
      <c r="DY16" s="108">
        <f t="shared" si="90"/>
        <v>21670.060741444133</v>
      </c>
      <c r="DZ16" s="108">
        <f t="shared" si="90"/>
        <v>21672.040137986216</v>
      </c>
      <c r="EA16" s="108">
        <f t="shared" si="90"/>
        <v>22601.257916638224</v>
      </c>
      <c r="EB16" s="108">
        <f t="shared" si="90"/>
        <v>22603.322371016118</v>
      </c>
      <c r="EC16" s="108">
        <f t="shared" si="90"/>
        <v>22605.387013966341</v>
      </c>
      <c r="ED16" s="108">
        <f t="shared" si="90"/>
        <v>22607.451845506126</v>
      </c>
      <c r="EE16" s="108">
        <f t="shared" si="90"/>
        <v>22609.516865652684</v>
      </c>
      <c r="EF16" s="108">
        <f t="shared" si="90"/>
        <v>22084.988483176887</v>
      </c>
      <c r="EG16" s="108">
        <f t="shared" si="90"/>
        <v>22087.005780237432</v>
      </c>
      <c r="EH16" s="108">
        <f t="shared" si="90"/>
        <v>22089.023261562841</v>
      </c>
      <c r="EI16" s="108">
        <f t="shared" si="90"/>
        <v>22091.040927169946</v>
      </c>
      <c r="EJ16" s="108">
        <f t="shared" si="90"/>
        <v>22430.845367037371</v>
      </c>
      <c r="EK16" s="108">
        <f t="shared" si="90"/>
        <v>22432.894255514671</v>
      </c>
      <c r="EL16" s="108">
        <f t="shared" ref="EL16:FA28" si="91">AL16*CL16</f>
        <v>22434.943331142476</v>
      </c>
      <c r="EM16" s="108">
        <f t="shared" si="91"/>
        <v>22436.992593937874</v>
      </c>
      <c r="EN16" s="108">
        <f t="shared" si="91"/>
        <v>24366.852249359432</v>
      </c>
      <c r="EO16" s="108">
        <f t="shared" si="91"/>
        <v>24369.07797745772</v>
      </c>
      <c r="EP16" s="108">
        <f t="shared" si="91"/>
        <v>24371.303908859474</v>
      </c>
      <c r="EQ16" s="108">
        <f t="shared" si="91"/>
        <v>24373.530043583269</v>
      </c>
      <c r="ER16" s="108">
        <f t="shared" si="91"/>
        <v>24375.756381647672</v>
      </c>
      <c r="ES16" s="108">
        <f t="shared" si="91"/>
        <v>24091.668433688494</v>
      </c>
      <c r="ET16" s="108">
        <f t="shared" si="91"/>
        <v>24093.869025821557</v>
      </c>
      <c r="EU16" s="108">
        <f t="shared" si="91"/>
        <v>24096.069818962107</v>
      </c>
      <c r="EV16" s="108">
        <f t="shared" si="91"/>
        <v>24098.270813128507</v>
      </c>
      <c r="EW16" s="108">
        <f t="shared" si="91"/>
        <v>23647.831150683898</v>
      </c>
      <c r="EX16" s="108">
        <f t="shared" si="91"/>
        <v>23649.991201630037</v>
      </c>
      <c r="EY16" s="108">
        <f t="shared" si="91"/>
        <v>23652.15144988053</v>
      </c>
      <c r="EZ16" s="108">
        <f t="shared" si="91"/>
        <v>23654.311895453404</v>
      </c>
      <c r="FA16" s="108">
        <f t="shared" si="91"/>
        <v>21712.599353022477</v>
      </c>
      <c r="FB16" s="108">
        <f t="shared" ref="FB16:FE28" si="92">BB16*DB16</f>
        <v>21714.582635145762</v>
      </c>
      <c r="FC16" s="108">
        <f t="shared" si="92"/>
        <v>21716.566098426905</v>
      </c>
      <c r="FD16" s="108">
        <f t="shared" si="92"/>
        <v>21718.549742882453</v>
      </c>
      <c r="FE16" s="108">
        <f t="shared" si="92"/>
        <v>21720.533568528957</v>
      </c>
    </row>
    <row r="17" spans="1:161" ht="15.75" x14ac:dyDescent="0.25">
      <c r="A17" s="87" t="s">
        <v>174</v>
      </c>
      <c r="B17" s="12">
        <f>'Urb proj of all 25 ARs '!Z17</f>
        <v>26021.002466362428</v>
      </c>
      <c r="C17" s="12">
        <f>'Urb proj of all 25 ARs '!AA17</f>
        <v>26144.885542509528</v>
      </c>
      <c r="D17" s="100">
        <f t="shared" si="10"/>
        <v>4.7608879138013472E-3</v>
      </c>
      <c r="E17" s="101">
        <f t="shared" si="11"/>
        <v>9.1342454721310418E-5</v>
      </c>
      <c r="F17" s="69">
        <f t="shared" si="12"/>
        <v>26023.379288602016</v>
      </c>
      <c r="G17" s="69">
        <f t="shared" si="13"/>
        <v>26025.756327946379</v>
      </c>
      <c r="H17" s="69">
        <f>G17*(1+$E$17)</f>
        <v>26028.133584415351</v>
      </c>
      <c r="I17" s="69">
        <f t="shared" ref="I17:BE17" si="93">H17*(1+$E$17)</f>
        <v>26030.511058028766</v>
      </c>
      <c r="J17" s="69">
        <f t="shared" si="93"/>
        <v>26032.888748806457</v>
      </c>
      <c r="K17" s="69">
        <f t="shared" si="93"/>
        <v>26035.266656768261</v>
      </c>
      <c r="L17" s="69">
        <f t="shared" si="93"/>
        <v>26037.644781934014</v>
      </c>
      <c r="M17" s="69">
        <f t="shared" si="93"/>
        <v>26040.023124323558</v>
      </c>
      <c r="N17" s="69">
        <f t="shared" si="93"/>
        <v>26042.401683956734</v>
      </c>
      <c r="O17" s="69">
        <f t="shared" si="93"/>
        <v>26044.780460853384</v>
      </c>
      <c r="P17" s="69">
        <f t="shared" si="93"/>
        <v>26047.159455033358</v>
      </c>
      <c r="Q17" s="69">
        <f t="shared" si="93"/>
        <v>26049.538666516499</v>
      </c>
      <c r="R17" s="69">
        <f t="shared" si="93"/>
        <v>26051.918095322657</v>
      </c>
      <c r="S17" s="69">
        <f t="shared" si="93"/>
        <v>26054.297741471681</v>
      </c>
      <c r="T17" s="69">
        <f t="shared" si="93"/>
        <v>26056.677604983426</v>
      </c>
      <c r="U17" s="69">
        <f t="shared" si="93"/>
        <v>26059.057685877746</v>
      </c>
      <c r="V17" s="69">
        <f t="shared" si="93"/>
        <v>26061.437984174499</v>
      </c>
      <c r="W17" s="69">
        <f t="shared" si="93"/>
        <v>26063.818499893539</v>
      </c>
      <c r="X17" s="69">
        <f t="shared" si="93"/>
        <v>26066.199233054729</v>
      </c>
      <c r="Y17" s="69">
        <f t="shared" si="93"/>
        <v>26068.580183677932</v>
      </c>
      <c r="Z17" s="69">
        <f t="shared" si="93"/>
        <v>26070.961351783008</v>
      </c>
      <c r="AA17" s="69">
        <f t="shared" si="93"/>
        <v>26073.342737389823</v>
      </c>
      <c r="AB17" s="69">
        <f t="shared" si="93"/>
        <v>26075.724340518245</v>
      </c>
      <c r="AC17" s="69">
        <f t="shared" si="93"/>
        <v>26078.106161188145</v>
      </c>
      <c r="AD17" s="69">
        <f t="shared" si="93"/>
        <v>26080.488199419389</v>
      </c>
      <c r="AE17" s="69">
        <f t="shared" si="93"/>
        <v>26082.870455231856</v>
      </c>
      <c r="AF17" s="69">
        <f t="shared" si="93"/>
        <v>26085.252928645416</v>
      </c>
      <c r="AG17" s="69">
        <f t="shared" si="93"/>
        <v>26087.635619679942</v>
      </c>
      <c r="AH17" s="69">
        <f t="shared" si="93"/>
        <v>26090.018528355318</v>
      </c>
      <c r="AI17" s="69">
        <f t="shared" si="93"/>
        <v>26092.401654691424</v>
      </c>
      <c r="AJ17" s="69">
        <f t="shared" si="93"/>
        <v>26094.784998708139</v>
      </c>
      <c r="AK17" s="69">
        <f t="shared" si="93"/>
        <v>26097.168560425347</v>
      </c>
      <c r="AL17" s="69">
        <f t="shared" si="93"/>
        <v>26099.552339862934</v>
      </c>
      <c r="AM17" s="69">
        <f t="shared" si="93"/>
        <v>26101.936337040785</v>
      </c>
      <c r="AN17" s="69">
        <f t="shared" si="93"/>
        <v>26104.320551978788</v>
      </c>
      <c r="AO17" s="69">
        <f t="shared" si="93"/>
        <v>26106.704984696837</v>
      </c>
      <c r="AP17" s="69">
        <f t="shared" si="93"/>
        <v>26109.089635214823</v>
      </c>
      <c r="AQ17" s="69">
        <f t="shared" si="93"/>
        <v>26111.474503552643</v>
      </c>
      <c r="AR17" s="69">
        <f t="shared" si="93"/>
        <v>26113.859589730189</v>
      </c>
      <c r="AS17" s="69">
        <f t="shared" si="93"/>
        <v>26116.244893767362</v>
      </c>
      <c r="AT17" s="69">
        <f t="shared" si="93"/>
        <v>26118.63041568406</v>
      </c>
      <c r="AU17" s="69">
        <f t="shared" si="93"/>
        <v>26121.016155500187</v>
      </c>
      <c r="AV17" s="69">
        <f t="shared" si="93"/>
        <v>26123.402113235647</v>
      </c>
      <c r="AW17" s="69">
        <f t="shared" si="93"/>
        <v>26125.788288910342</v>
      </c>
      <c r="AX17" s="69">
        <f t="shared" si="93"/>
        <v>26128.174682544181</v>
      </c>
      <c r="AY17" s="69">
        <f t="shared" si="93"/>
        <v>26130.561294157073</v>
      </c>
      <c r="AZ17" s="69">
        <f t="shared" si="93"/>
        <v>26132.948123768925</v>
      </c>
      <c r="BA17" s="69">
        <f t="shared" si="93"/>
        <v>26135.335171399656</v>
      </c>
      <c r="BB17" s="69">
        <f t="shared" si="93"/>
        <v>26137.722437069177</v>
      </c>
      <c r="BC17" s="69">
        <f t="shared" si="93"/>
        <v>26140.109920797404</v>
      </c>
      <c r="BD17" s="69">
        <f t="shared" si="93"/>
        <v>26142.497622604253</v>
      </c>
      <c r="BE17" s="69">
        <f t="shared" si="93"/>
        <v>26144.885542509648</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42521.325312286099</v>
      </c>
      <c r="DG17" s="108">
        <f t="shared" si="15"/>
        <v>42525.209314518128</v>
      </c>
      <c r="DH17" s="108">
        <f t="shared" si="15"/>
        <v>42529.093671524446</v>
      </c>
      <c r="DI17" s="108">
        <f t="shared" si="15"/>
        <v>42532.978383337475</v>
      </c>
      <c r="DJ17" s="108">
        <f t="shared" si="15"/>
        <v>49345.483583544119</v>
      </c>
      <c r="DK17" s="108">
        <f t="shared" si="15"/>
        <v>49349.990921144054</v>
      </c>
      <c r="DL17" s="108">
        <f t="shared" si="15"/>
        <v>49354.498670455265</v>
      </c>
      <c r="DM17" s="108">
        <f t="shared" si="15"/>
        <v>49359.006831515362</v>
      </c>
      <c r="DN17" s="108">
        <f t="shared" si="15"/>
        <v>41055.602148837883</v>
      </c>
      <c r="DO17" s="108">
        <f t="shared" si="15"/>
        <v>41059.352268318216</v>
      </c>
      <c r="DP17" s="108">
        <f t="shared" si="15"/>
        <v>41063.102730343679</v>
      </c>
      <c r="DQ17" s="108">
        <f t="shared" si="15"/>
        <v>41066.853534945541</v>
      </c>
      <c r="DR17" s="108">
        <f t="shared" si="15"/>
        <v>41070.604682155106</v>
      </c>
      <c r="DS17" s="108">
        <f t="shared" si="15"/>
        <v>44536.807644397639</v>
      </c>
      <c r="DT17" s="108">
        <f t="shared" si="15"/>
        <v>44540.875745733327</v>
      </c>
      <c r="DU17" s="108">
        <f t="shared" si="15"/>
        <v>44544.944218659381</v>
      </c>
      <c r="DV17" s="108">
        <f t="shared" si="90"/>
        <v>44549.013063209735</v>
      </c>
      <c r="DW17" s="108">
        <f t="shared" si="90"/>
        <v>43452.292498387927</v>
      </c>
      <c r="DX17" s="108">
        <f t="shared" si="90"/>
        <v>43456.261537447994</v>
      </c>
      <c r="DY17" s="108">
        <f t="shared" si="90"/>
        <v>43460.230939049841</v>
      </c>
      <c r="DZ17" s="108">
        <f t="shared" si="90"/>
        <v>43464.200703226561</v>
      </c>
      <c r="EA17" s="108">
        <f t="shared" si="90"/>
        <v>48451.997395049941</v>
      </c>
      <c r="EB17" s="108">
        <f t="shared" si="90"/>
        <v>48456.42311942816</v>
      </c>
      <c r="EC17" s="108">
        <f t="shared" si="90"/>
        <v>48460.849248062899</v>
      </c>
      <c r="ED17" s="108">
        <f t="shared" si="90"/>
        <v>48465.275780991098</v>
      </c>
      <c r="EE17" s="108">
        <f t="shared" si="90"/>
        <v>48469.702718249682</v>
      </c>
      <c r="EF17" s="108">
        <f t="shared" si="90"/>
        <v>48593.950280851001</v>
      </c>
      <c r="EG17" s="108">
        <f t="shared" si="90"/>
        <v>48598.388971554254</v>
      </c>
      <c r="EH17" s="108">
        <f t="shared" si="90"/>
        <v>48602.828067698414</v>
      </c>
      <c r="EI17" s="108">
        <f t="shared" si="90"/>
        <v>48607.267569320516</v>
      </c>
      <c r="EJ17" s="108">
        <f t="shared" si="90"/>
        <v>52061.95615071214</v>
      </c>
      <c r="EK17" s="108">
        <f t="shared" si="90"/>
        <v>52066.711617584544</v>
      </c>
      <c r="EL17" s="108">
        <f t="shared" si="91"/>
        <v>52071.467518832964</v>
      </c>
      <c r="EM17" s="108">
        <f t="shared" si="91"/>
        <v>52076.223854497075</v>
      </c>
      <c r="EN17" s="108">
        <f t="shared" si="91"/>
        <v>51861.583657925483</v>
      </c>
      <c r="EO17" s="108">
        <f t="shared" si="91"/>
        <v>51866.320822282534</v>
      </c>
      <c r="EP17" s="108">
        <f t="shared" si="91"/>
        <v>51871.058419343797</v>
      </c>
      <c r="EQ17" s="108">
        <f t="shared" si="91"/>
        <v>51875.796449148816</v>
      </c>
      <c r="ER17" s="108">
        <f t="shared" si="91"/>
        <v>51880.534911737101</v>
      </c>
      <c r="ES17" s="108">
        <f t="shared" si="91"/>
        <v>51285.738133488965</v>
      </c>
      <c r="ET17" s="108">
        <f t="shared" si="91"/>
        <v>51290.42269870227</v>
      </c>
      <c r="EU17" s="108">
        <f t="shared" si="91"/>
        <v>51295.107691815261</v>
      </c>
      <c r="EV17" s="108">
        <f t="shared" si="91"/>
        <v>51299.793112867032</v>
      </c>
      <c r="EW17" s="108">
        <f t="shared" si="91"/>
        <v>45991.882377712966</v>
      </c>
      <c r="EX17" s="108">
        <f t="shared" si="91"/>
        <v>45996.083389146595</v>
      </c>
      <c r="EY17" s="108">
        <f t="shared" si="91"/>
        <v>46000.284784310927</v>
      </c>
      <c r="EZ17" s="108">
        <f t="shared" si="91"/>
        <v>46004.486563241007</v>
      </c>
      <c r="FA17" s="108">
        <f t="shared" si="91"/>
        <v>42987.933079213675</v>
      </c>
      <c r="FB17" s="108">
        <f t="shared" si="92"/>
        <v>42991.859702544527</v>
      </c>
      <c r="FC17" s="108">
        <f t="shared" si="92"/>
        <v>42995.786684542792</v>
      </c>
      <c r="FD17" s="108">
        <f t="shared" si="92"/>
        <v>42999.714025241228</v>
      </c>
      <c r="FE17" s="108">
        <f t="shared" si="92"/>
        <v>43003.641724672612</v>
      </c>
    </row>
    <row r="18" spans="1:161" ht="15.75" x14ac:dyDescent="0.25">
      <c r="A18" s="47" t="s">
        <v>222</v>
      </c>
      <c r="B18" s="12">
        <f>'Urb proj of all 25 ARs '!Z18</f>
        <v>30930.892294682671</v>
      </c>
      <c r="C18" s="12">
        <f>'Urb proj of all 25 ARs '!AA18</f>
        <v>31078.150805971516</v>
      </c>
      <c r="D18" s="100">
        <f t="shared" si="10"/>
        <v>4.7608879138013038E-3</v>
      </c>
      <c r="E18" s="101">
        <f t="shared" si="11"/>
        <v>9.1342454721310418E-5</v>
      </c>
      <c r="F18" s="69">
        <f t="shared" si="12"/>
        <v>30933.717598311589</v>
      </c>
      <c r="G18" s="69">
        <f t="shared" si="13"/>
        <v>30936.543160010675</v>
      </c>
      <c r="H18" s="69">
        <f>G18*(1+$E$18)</f>
        <v>30939.368979803501</v>
      </c>
      <c r="I18" s="69">
        <f t="shared" ref="I18:BE18" si="94">H18*(1+$E$18)</f>
        <v>30942.195057713645</v>
      </c>
      <c r="J18" s="69">
        <f t="shared" si="94"/>
        <v>30945.02139376468</v>
      </c>
      <c r="K18" s="69">
        <f t="shared" si="94"/>
        <v>30947.847987980189</v>
      </c>
      <c r="L18" s="69">
        <f t="shared" si="94"/>
        <v>30950.674840383752</v>
      </c>
      <c r="M18" s="69">
        <f t="shared" si="94"/>
        <v>30953.501950998954</v>
      </c>
      <c r="N18" s="69">
        <f t="shared" si="94"/>
        <v>30956.329319849381</v>
      </c>
      <c r="O18" s="69">
        <f t="shared" si="94"/>
        <v>30959.156946958617</v>
      </c>
      <c r="P18" s="69">
        <f t="shared" si="94"/>
        <v>30961.984832350256</v>
      </c>
      <c r="Q18" s="69">
        <f t="shared" si="94"/>
        <v>30964.812976047888</v>
      </c>
      <c r="R18" s="69">
        <f t="shared" si="94"/>
        <v>30967.641378075106</v>
      </c>
      <c r="S18" s="69">
        <f t="shared" si="94"/>
        <v>30970.470038455507</v>
      </c>
      <c r="T18" s="69">
        <f t="shared" si="94"/>
        <v>30973.298957212693</v>
      </c>
      <c r="U18" s="69">
        <f t="shared" si="94"/>
        <v>30976.128134370261</v>
      </c>
      <c r="V18" s="69">
        <f t="shared" si="94"/>
        <v>30978.957569951817</v>
      </c>
      <c r="W18" s="69">
        <f t="shared" si="94"/>
        <v>30981.787263980965</v>
      </c>
      <c r="X18" s="69">
        <f t="shared" si="94"/>
        <v>30984.617216481311</v>
      </c>
      <c r="Y18" s="69">
        <f t="shared" si="94"/>
        <v>30987.447427476465</v>
      </c>
      <c r="Z18" s="69">
        <f t="shared" si="94"/>
        <v>30990.277896990039</v>
      </c>
      <c r="AA18" s="69">
        <f t="shared" si="94"/>
        <v>30993.108625045646</v>
      </c>
      <c r="AB18" s="69">
        <f t="shared" si="94"/>
        <v>30995.939611666901</v>
      </c>
      <c r="AC18" s="69">
        <f t="shared" si="94"/>
        <v>30998.770856877425</v>
      </c>
      <c r="AD18" s="69">
        <f t="shared" si="94"/>
        <v>31001.602360700836</v>
      </c>
      <c r="AE18" s="69">
        <f t="shared" si="94"/>
        <v>31004.434123160758</v>
      </c>
      <c r="AF18" s="69">
        <f t="shared" si="94"/>
        <v>31007.266144280813</v>
      </c>
      <c r="AG18" s="69">
        <f t="shared" si="94"/>
        <v>31010.09842408463</v>
      </c>
      <c r="AH18" s="69">
        <f t="shared" si="94"/>
        <v>31012.930962595834</v>
      </c>
      <c r="AI18" s="69">
        <f t="shared" si="94"/>
        <v>31015.763759838061</v>
      </c>
      <c r="AJ18" s="69">
        <f t="shared" si="94"/>
        <v>31018.596815834939</v>
      </c>
      <c r="AK18" s="69">
        <f t="shared" si="94"/>
        <v>31021.430130610108</v>
      </c>
      <c r="AL18" s="69">
        <f t="shared" si="94"/>
        <v>31024.263704187204</v>
      </c>
      <c r="AM18" s="69">
        <f t="shared" si="94"/>
        <v>31027.097536589867</v>
      </c>
      <c r="AN18" s="69">
        <f t="shared" si="94"/>
        <v>31029.931627841735</v>
      </c>
      <c r="AO18" s="69">
        <f t="shared" si="94"/>
        <v>31032.765977966457</v>
      </c>
      <c r="AP18" s="69">
        <f t="shared" si="94"/>
        <v>31035.600586987675</v>
      </c>
      <c r="AQ18" s="69">
        <f t="shared" si="94"/>
        <v>31038.43545492904</v>
      </c>
      <c r="AR18" s="69">
        <f t="shared" si="94"/>
        <v>31041.270581814202</v>
      </c>
      <c r="AS18" s="69">
        <f t="shared" si="94"/>
        <v>31044.105967666812</v>
      </c>
      <c r="AT18" s="69">
        <f t="shared" si="94"/>
        <v>31046.941612510527</v>
      </c>
      <c r="AU18" s="69">
        <f t="shared" si="94"/>
        <v>31049.777516369002</v>
      </c>
      <c r="AV18" s="69">
        <f t="shared" si="94"/>
        <v>31052.613679265898</v>
      </c>
      <c r="AW18" s="69">
        <f t="shared" si="94"/>
        <v>31055.450101224877</v>
      </c>
      <c r="AX18" s="69">
        <f t="shared" si="94"/>
        <v>31058.286782269599</v>
      </c>
      <c r="AY18" s="69">
        <f t="shared" si="94"/>
        <v>31061.12372242373</v>
      </c>
      <c r="AZ18" s="69">
        <f t="shared" si="94"/>
        <v>31063.960921710939</v>
      </c>
      <c r="BA18" s="69">
        <f t="shared" si="94"/>
        <v>31066.798380154894</v>
      </c>
      <c r="BB18" s="69">
        <f t="shared" si="94"/>
        <v>31069.636097779268</v>
      </c>
      <c r="BC18" s="69">
        <f t="shared" si="94"/>
        <v>31072.474074607737</v>
      </c>
      <c r="BD18" s="69">
        <f t="shared" si="94"/>
        <v>31075.312310663976</v>
      </c>
      <c r="BE18" s="69">
        <f t="shared" si="94"/>
        <v>31078.150805971662</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35411.853317305773</v>
      </c>
      <c r="DG18" s="108">
        <f t="shared" si="15"/>
        <v>35415.087922914012</v>
      </c>
      <c r="DH18" s="108">
        <f t="shared" si="15"/>
        <v>35418.322823979055</v>
      </c>
      <c r="DI18" s="108">
        <f t="shared" si="15"/>
        <v>35421.558020527911</v>
      </c>
      <c r="DJ18" s="108">
        <f t="shared" si="15"/>
        <v>39244.971099901559</v>
      </c>
      <c r="DK18" s="108">
        <f t="shared" si="15"/>
        <v>39248.555831897291</v>
      </c>
      <c r="DL18" s="108">
        <f t="shared" si="15"/>
        <v>39252.140891331241</v>
      </c>
      <c r="DM18" s="108">
        <f t="shared" si="15"/>
        <v>39255.72627823332</v>
      </c>
      <c r="DN18" s="108">
        <f t="shared" si="15"/>
        <v>34687.817462087696</v>
      </c>
      <c r="DO18" s="108">
        <f t="shared" si="15"/>
        <v>34690.985932483607</v>
      </c>
      <c r="DP18" s="108">
        <f t="shared" si="15"/>
        <v>34694.154692295386</v>
      </c>
      <c r="DQ18" s="108">
        <f t="shared" si="15"/>
        <v>34697.323741549459</v>
      </c>
      <c r="DR18" s="108">
        <f t="shared" si="15"/>
        <v>34700.493080272274</v>
      </c>
      <c r="DS18" s="108">
        <f t="shared" si="15"/>
        <v>35365.630259057063</v>
      </c>
      <c r="DT18" s="108">
        <f t="shared" si="15"/>
        <v>35368.860642537693</v>
      </c>
      <c r="DU18" s="108">
        <f t="shared" si="15"/>
        <v>35372.09132108948</v>
      </c>
      <c r="DV18" s="108">
        <f t="shared" si="90"/>
        <v>35375.322294739373</v>
      </c>
      <c r="DW18" s="108">
        <f t="shared" si="90"/>
        <v>35144.868569995</v>
      </c>
      <c r="DX18" s="108">
        <f t="shared" si="90"/>
        <v>35148.078788561041</v>
      </c>
      <c r="DY18" s="108">
        <f t="shared" si="90"/>
        <v>35151.289300356329</v>
      </c>
      <c r="DZ18" s="108">
        <f t="shared" si="90"/>
        <v>35154.500105407642</v>
      </c>
      <c r="EA18" s="108">
        <f t="shared" si="90"/>
        <v>35874.914188832081</v>
      </c>
      <c r="EB18" s="108">
        <f t="shared" si="90"/>
        <v>35878.191091557004</v>
      </c>
      <c r="EC18" s="108">
        <f t="shared" si="90"/>
        <v>35881.468293602273</v>
      </c>
      <c r="ED18" s="108">
        <f t="shared" si="90"/>
        <v>35884.745794995215</v>
      </c>
      <c r="EE18" s="108">
        <f t="shared" si="90"/>
        <v>35888.023595763181</v>
      </c>
      <c r="EF18" s="108">
        <f t="shared" si="90"/>
        <v>35833.043137467088</v>
      </c>
      <c r="EG18" s="108">
        <f t="shared" si="90"/>
        <v>35836.316215587402</v>
      </c>
      <c r="EH18" s="108">
        <f t="shared" si="90"/>
        <v>35839.589592678705</v>
      </c>
      <c r="EI18" s="108">
        <f t="shared" si="90"/>
        <v>35842.863268768306</v>
      </c>
      <c r="EJ18" s="108">
        <f t="shared" si="90"/>
        <v>36564.49493296336</v>
      </c>
      <c r="EK18" s="108">
        <f t="shared" si="90"/>
        <v>36567.834823686186</v>
      </c>
      <c r="EL18" s="108">
        <f t="shared" si="91"/>
        <v>36571.17501948282</v>
      </c>
      <c r="EM18" s="108">
        <f t="shared" si="91"/>
        <v>36574.515520381145</v>
      </c>
      <c r="EN18" s="108">
        <f t="shared" si="91"/>
        <v>39351.16689227413</v>
      </c>
      <c r="EO18" s="108">
        <f t="shared" si="91"/>
        <v>39354.761324454223</v>
      </c>
      <c r="EP18" s="108">
        <f t="shared" si="91"/>
        <v>39358.35608495857</v>
      </c>
      <c r="EQ18" s="108">
        <f t="shared" si="91"/>
        <v>39361.951173817164</v>
      </c>
      <c r="ER18" s="108">
        <f t="shared" si="91"/>
        <v>39365.546591059996</v>
      </c>
      <c r="ES18" s="108">
        <f t="shared" si="91"/>
        <v>37426.705431151808</v>
      </c>
      <c r="ET18" s="108">
        <f t="shared" si="91"/>
        <v>37430.124078298017</v>
      </c>
      <c r="EU18" s="108">
        <f t="shared" si="91"/>
        <v>37433.543037711854</v>
      </c>
      <c r="EV18" s="108">
        <f t="shared" si="91"/>
        <v>37436.962309421833</v>
      </c>
      <c r="EW18" s="108">
        <f t="shared" si="91"/>
        <v>37719.193287817659</v>
      </c>
      <c r="EX18" s="108">
        <f t="shared" si="91"/>
        <v>37722.638651522677</v>
      </c>
      <c r="EY18" s="108">
        <f t="shared" si="91"/>
        <v>37726.084329935671</v>
      </c>
      <c r="EZ18" s="108">
        <f t="shared" si="91"/>
        <v>37729.530323085397</v>
      </c>
      <c r="FA18" s="108">
        <f t="shared" si="91"/>
        <v>35373.765469851962</v>
      </c>
      <c r="FB18" s="108">
        <f t="shared" si="92"/>
        <v>35376.996596422716</v>
      </c>
      <c r="FC18" s="108">
        <f t="shared" si="92"/>
        <v>35380.228018132497</v>
      </c>
      <c r="FD18" s="108">
        <f t="shared" si="92"/>
        <v>35383.459735008277</v>
      </c>
      <c r="FE18" s="108">
        <f t="shared" si="92"/>
        <v>35386.691747077006</v>
      </c>
    </row>
    <row r="19" spans="1:161" ht="15.75" x14ac:dyDescent="0.25">
      <c r="A19" s="47" t="s">
        <v>178</v>
      </c>
      <c r="B19" s="12">
        <f>'Urb proj of all 25 ARs '!Z19</f>
        <v>49951.50629122158</v>
      </c>
      <c r="C19" s="12">
        <f>'Urb proj of all 25 ARs '!AA19</f>
        <v>50189.31981379963</v>
      </c>
      <c r="D19" s="100">
        <f t="shared" si="10"/>
        <v>4.7608879138013663E-3</v>
      </c>
      <c r="E19" s="101">
        <f t="shared" si="11"/>
        <v>9.1342454721310418E-5</v>
      </c>
      <c r="F19" s="69">
        <f t="shared" si="12"/>
        <v>49956.068984423247</v>
      </c>
      <c r="G19" s="69">
        <f t="shared" si="13"/>
        <v>49960.632094392509</v>
      </c>
      <c r="H19" s="69">
        <f>G19*(1+$E$19)</f>
        <v>49965.195621167441</v>
      </c>
      <c r="I19" s="69">
        <f t="shared" ref="I19:BE19" si="95">H19*(1+$E$19)</f>
        <v>49969.759564786109</v>
      </c>
      <c r="J19" s="69">
        <f t="shared" si="95"/>
        <v>49974.32392528659</v>
      </c>
      <c r="K19" s="69">
        <f t="shared" si="95"/>
        <v>49978.888702706965</v>
      </c>
      <c r="L19" s="69">
        <f t="shared" si="95"/>
        <v>49983.45389708531</v>
      </c>
      <c r="M19" s="69">
        <f t="shared" si="95"/>
        <v>49988.019508459722</v>
      </c>
      <c r="N19" s="69">
        <f t="shared" si="95"/>
        <v>49992.585536868282</v>
      </c>
      <c r="O19" s="69">
        <f t="shared" si="95"/>
        <v>49997.151982349082</v>
      </c>
      <c r="P19" s="69">
        <f t="shared" si="95"/>
        <v>50001.718844940224</v>
      </c>
      <c r="Q19" s="69">
        <f t="shared" si="95"/>
        <v>50006.286124679806</v>
      </c>
      <c r="R19" s="69">
        <f t="shared" si="95"/>
        <v>50010.853821605931</v>
      </c>
      <c r="S19" s="69">
        <f t="shared" si="95"/>
        <v>50015.421935756705</v>
      </c>
      <c r="T19" s="69">
        <f t="shared" si="95"/>
        <v>50019.990467170239</v>
      </c>
      <c r="U19" s="69">
        <f t="shared" si="95"/>
        <v>50024.559415884643</v>
      </c>
      <c r="V19" s="69">
        <f t="shared" si="95"/>
        <v>50029.128781938045</v>
      </c>
      <c r="W19" s="69">
        <f t="shared" si="95"/>
        <v>50033.698565368555</v>
      </c>
      <c r="X19" s="69">
        <f t="shared" si="95"/>
        <v>50038.2687662143</v>
      </c>
      <c r="Y19" s="69">
        <f t="shared" si="95"/>
        <v>50042.839384513412</v>
      </c>
      <c r="Z19" s="69">
        <f t="shared" si="95"/>
        <v>50047.410420304019</v>
      </c>
      <c r="AA19" s="69">
        <f t="shared" si="95"/>
        <v>50051.981873624252</v>
      </c>
      <c r="AB19" s="69">
        <f t="shared" si="95"/>
        <v>50056.553744512254</v>
      </c>
      <c r="AC19" s="69">
        <f t="shared" si="95"/>
        <v>50061.126033006163</v>
      </c>
      <c r="AD19" s="69">
        <f t="shared" si="95"/>
        <v>50065.698739144129</v>
      </c>
      <c r="AE19" s="69">
        <f t="shared" si="95"/>
        <v>50070.271862964299</v>
      </c>
      <c r="AF19" s="69">
        <f t="shared" si="95"/>
        <v>50074.845404504827</v>
      </c>
      <c r="AG19" s="69">
        <f t="shared" si="95"/>
        <v>50079.419363803863</v>
      </c>
      <c r="AH19" s="69">
        <f t="shared" si="95"/>
        <v>50083.993740899568</v>
      </c>
      <c r="AI19" s="69">
        <f t="shared" si="95"/>
        <v>50088.568535830105</v>
      </c>
      <c r="AJ19" s="69">
        <f t="shared" si="95"/>
        <v>50093.143748633644</v>
      </c>
      <c r="AK19" s="69">
        <f t="shared" si="95"/>
        <v>50097.719379348353</v>
      </c>
      <c r="AL19" s="69">
        <f t="shared" si="95"/>
        <v>50102.295428012403</v>
      </c>
      <c r="AM19" s="69">
        <f t="shared" si="95"/>
        <v>50106.871894663971</v>
      </c>
      <c r="AN19" s="69">
        <f t="shared" si="95"/>
        <v>50111.448779341234</v>
      </c>
      <c r="AO19" s="69">
        <f t="shared" si="95"/>
        <v>50116.026082082382</v>
      </c>
      <c r="AP19" s="69">
        <f t="shared" si="95"/>
        <v>50120.603802925594</v>
      </c>
      <c r="AQ19" s="69">
        <f t="shared" si="95"/>
        <v>50125.181941909068</v>
      </c>
      <c r="AR19" s="69">
        <f t="shared" si="95"/>
        <v>50129.760499070995</v>
      </c>
      <c r="AS19" s="69">
        <f t="shared" si="95"/>
        <v>50134.339474449574</v>
      </c>
      <c r="AT19" s="69">
        <f t="shared" si="95"/>
        <v>50138.918868083005</v>
      </c>
      <c r="AU19" s="69">
        <f t="shared" si="95"/>
        <v>50143.498680009485</v>
      </c>
      <c r="AV19" s="69">
        <f t="shared" si="95"/>
        <v>50148.078910267235</v>
      </c>
      <c r="AW19" s="69">
        <f t="shared" si="95"/>
        <v>50152.659558894455</v>
      </c>
      <c r="AX19" s="69">
        <f t="shared" si="95"/>
        <v>50157.240625929364</v>
      </c>
      <c r="AY19" s="69">
        <f t="shared" si="95"/>
        <v>50161.822111410183</v>
      </c>
      <c r="AZ19" s="69">
        <f t="shared" si="95"/>
        <v>50166.404015375134</v>
      </c>
      <c r="BA19" s="69">
        <f t="shared" si="95"/>
        <v>50170.986337862436</v>
      </c>
      <c r="BB19" s="69">
        <f t="shared" si="95"/>
        <v>50175.569078910325</v>
      </c>
      <c r="BC19" s="69">
        <f t="shared" si="95"/>
        <v>50180.152238557028</v>
      </c>
      <c r="BD19" s="69">
        <f t="shared" si="95"/>
        <v>50184.735816840788</v>
      </c>
      <c r="BE19" s="69">
        <f t="shared" si="95"/>
        <v>50189.319813799841</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50661.419920960405</v>
      </c>
      <c r="DG19" s="108">
        <f t="shared" si="15"/>
        <v>50666.047459415655</v>
      </c>
      <c r="DH19" s="108">
        <f t="shared" si="15"/>
        <v>50670.675420561623</v>
      </c>
      <c r="DI19" s="108">
        <f t="shared" si="15"/>
        <v>50675.303804436924</v>
      </c>
      <c r="DJ19" s="108">
        <f t="shared" si="15"/>
        <v>54600.056464661</v>
      </c>
      <c r="DK19" s="108">
        <f t="shared" si="15"/>
        <v>54605.043767846408</v>
      </c>
      <c r="DL19" s="108">
        <f t="shared" si="15"/>
        <v>54610.031526584324</v>
      </c>
      <c r="DM19" s="108">
        <f t="shared" si="15"/>
        <v>54615.019740916374</v>
      </c>
      <c r="DN19" s="108">
        <f t="shared" si="15"/>
        <v>48430.673076419022</v>
      </c>
      <c r="DO19" s="108">
        <f t="shared" si="15"/>
        <v>48435.096852981624</v>
      </c>
      <c r="DP19" s="108">
        <f t="shared" si="15"/>
        <v>48439.521033622834</v>
      </c>
      <c r="DQ19" s="108">
        <f t="shared" si="15"/>
        <v>48443.94561837957</v>
      </c>
      <c r="DR19" s="108">
        <f t="shared" si="15"/>
        <v>48448.370607288743</v>
      </c>
      <c r="DS19" s="108">
        <f t="shared" si="15"/>
        <v>49566.882202036286</v>
      </c>
      <c r="DT19" s="108">
        <f t="shared" si="15"/>
        <v>49571.409762729498</v>
      </c>
      <c r="DU19" s="108">
        <f t="shared" si="15"/>
        <v>49575.937736981221</v>
      </c>
      <c r="DV19" s="108">
        <f t="shared" si="90"/>
        <v>49580.466124829232</v>
      </c>
      <c r="DW19" s="108">
        <f t="shared" si="90"/>
        <v>48906.79246740634</v>
      </c>
      <c r="DX19" s="108">
        <f t="shared" si="90"/>
        <v>48911.259733882856</v>
      </c>
      <c r="DY19" s="108">
        <f t="shared" si="90"/>
        <v>48915.727408410457</v>
      </c>
      <c r="DZ19" s="108">
        <f t="shared" si="90"/>
        <v>48920.195491026425</v>
      </c>
      <c r="EA19" s="108">
        <f t="shared" si="90"/>
        <v>50176.304115653795</v>
      </c>
      <c r="EB19" s="108">
        <f t="shared" si="90"/>
        <v>50180.887342440561</v>
      </c>
      <c r="EC19" s="108">
        <f t="shared" si="90"/>
        <v>50185.470987870511</v>
      </c>
      <c r="ED19" s="108">
        <f t="shared" si="90"/>
        <v>50190.055051981886</v>
      </c>
      <c r="EE19" s="108">
        <f t="shared" si="90"/>
        <v>50194.63953481293</v>
      </c>
      <c r="EF19" s="108">
        <f t="shared" si="90"/>
        <v>49912.945325343659</v>
      </c>
      <c r="EG19" s="108">
        <f t="shared" si="90"/>
        <v>49917.504496292044</v>
      </c>
      <c r="EH19" s="108">
        <f t="shared" si="90"/>
        <v>49922.064083686295</v>
      </c>
      <c r="EI19" s="108">
        <f t="shared" si="90"/>
        <v>49926.624087564451</v>
      </c>
      <c r="EJ19" s="108">
        <f t="shared" si="90"/>
        <v>50129.122957404841</v>
      </c>
      <c r="EK19" s="108">
        <f t="shared" si="90"/>
        <v>50133.701874548795</v>
      </c>
      <c r="EL19" s="108">
        <f t="shared" si="91"/>
        <v>50138.281209942288</v>
      </c>
      <c r="EM19" s="108">
        <f t="shared" si="91"/>
        <v>50142.860963623512</v>
      </c>
      <c r="EN19" s="108">
        <f t="shared" si="91"/>
        <v>54729.964222919276</v>
      </c>
      <c r="EO19" s="108">
        <f t="shared" si="91"/>
        <v>54734.963392198209</v>
      </c>
      <c r="EP19" s="108">
        <f t="shared" si="91"/>
        <v>54739.963018113536</v>
      </c>
      <c r="EQ19" s="108">
        <f t="shared" si="91"/>
        <v>54744.963100706962</v>
      </c>
      <c r="ER19" s="108">
        <f t="shared" si="91"/>
        <v>54749.963640020207</v>
      </c>
      <c r="ES19" s="108">
        <f t="shared" si="91"/>
        <v>52891.148380024584</v>
      </c>
      <c r="ET19" s="108">
        <f t="shared" si="91"/>
        <v>52895.979587350652</v>
      </c>
      <c r="EU19" s="108">
        <f t="shared" si="91"/>
        <v>52900.811235971043</v>
      </c>
      <c r="EV19" s="108">
        <f t="shared" si="91"/>
        <v>52905.643325926088</v>
      </c>
      <c r="EW19" s="108">
        <f t="shared" si="91"/>
        <v>52868.459390604308</v>
      </c>
      <c r="EX19" s="108">
        <f t="shared" si="91"/>
        <v>52873.288525462376</v>
      </c>
      <c r="EY19" s="108">
        <f t="shared" si="91"/>
        <v>52878.118101425476</v>
      </c>
      <c r="EZ19" s="108">
        <f t="shared" si="91"/>
        <v>52882.948118533903</v>
      </c>
      <c r="FA19" s="108">
        <f t="shared" si="91"/>
        <v>48481.785186328081</v>
      </c>
      <c r="FB19" s="108">
        <f t="shared" si="92"/>
        <v>48486.213631596271</v>
      </c>
      <c r="FC19" s="108">
        <f t="shared" si="92"/>
        <v>48490.642481369519</v>
      </c>
      <c r="FD19" s="108">
        <f t="shared" si="92"/>
        <v>48495.071735684782</v>
      </c>
      <c r="FE19" s="108">
        <f t="shared" si="92"/>
        <v>48499.501394579005</v>
      </c>
    </row>
    <row r="20" spans="1:161" ht="15.75" x14ac:dyDescent="0.25">
      <c r="A20" s="47" t="s">
        <v>195</v>
      </c>
      <c r="B20" s="12">
        <f>'Urb proj of all 25 ARs '!Z20</f>
        <v>165845.07658573336</v>
      </c>
      <c r="C20" s="12">
        <f>'Urb proj of all 25 ARs '!AA20</f>
        <v>166634.64640641381</v>
      </c>
      <c r="D20" s="100">
        <f t="shared" si="10"/>
        <v>4.7608879138011971E-3</v>
      </c>
      <c r="E20" s="101">
        <f t="shared" si="11"/>
        <v>9.1342454721310418E-5</v>
      </c>
      <c r="F20" s="69">
        <f t="shared" si="12"/>
        <v>165860.22528213216</v>
      </c>
      <c r="G20" s="69">
        <f t="shared" si="13"/>
        <v>165875.37536225005</v>
      </c>
      <c r="H20" s="69">
        <f>G20*(1+$E$20)</f>
        <v>165890.52682621346</v>
      </c>
      <c r="I20" s="69">
        <f t="shared" ref="I20:BE20" si="96">H20*(1+$E$20)</f>
        <v>165905.67967414879</v>
      </c>
      <c r="J20" s="69">
        <f t="shared" si="96"/>
        <v>165920.83390618244</v>
      </c>
      <c r="K20" s="69">
        <f t="shared" si="96"/>
        <v>165935.98952244082</v>
      </c>
      <c r="L20" s="69">
        <f t="shared" si="96"/>
        <v>165951.14652305041</v>
      </c>
      <c r="M20" s="69">
        <f t="shared" si="96"/>
        <v>165966.30490813765</v>
      </c>
      <c r="N20" s="69">
        <f t="shared" si="96"/>
        <v>165981.46467782898</v>
      </c>
      <c r="O20" s="69">
        <f t="shared" si="96"/>
        <v>165996.62583225089</v>
      </c>
      <c r="P20" s="69">
        <f t="shared" si="96"/>
        <v>166011.78837152987</v>
      </c>
      <c r="Q20" s="69">
        <f t="shared" si="96"/>
        <v>166026.95229579241</v>
      </c>
      <c r="R20" s="69">
        <f t="shared" si="96"/>
        <v>166042.117605165</v>
      </c>
      <c r="S20" s="69">
        <f t="shared" si="96"/>
        <v>166057.28429977418</v>
      </c>
      <c r="T20" s="69">
        <f t="shared" si="96"/>
        <v>166072.45237974648</v>
      </c>
      <c r="U20" s="69">
        <f t="shared" si="96"/>
        <v>166087.62184520843</v>
      </c>
      <c r="V20" s="69">
        <f t="shared" si="96"/>
        <v>166102.7926962866</v>
      </c>
      <c r="W20" s="69">
        <f t="shared" si="96"/>
        <v>166117.96493310755</v>
      </c>
      <c r="X20" s="69">
        <f t="shared" si="96"/>
        <v>166133.13855579784</v>
      </c>
      <c r="Y20" s="69">
        <f t="shared" si="96"/>
        <v>166148.31356448407</v>
      </c>
      <c r="Z20" s="69">
        <f t="shared" si="96"/>
        <v>166163.48995929284</v>
      </c>
      <c r="AA20" s="69">
        <f t="shared" si="96"/>
        <v>166178.66774035079</v>
      </c>
      <c r="AB20" s="69">
        <f t="shared" si="96"/>
        <v>166193.84690778452</v>
      </c>
      <c r="AC20" s="69">
        <f t="shared" si="96"/>
        <v>166209.02746172066</v>
      </c>
      <c r="AD20" s="69">
        <f t="shared" si="96"/>
        <v>166224.20940228587</v>
      </c>
      <c r="AE20" s="69">
        <f t="shared" si="96"/>
        <v>166239.39272960677</v>
      </c>
      <c r="AF20" s="69">
        <f t="shared" si="96"/>
        <v>166254.57744381006</v>
      </c>
      <c r="AG20" s="69">
        <f t="shared" si="96"/>
        <v>166269.76354502243</v>
      </c>
      <c r="AH20" s="69">
        <f t="shared" si="96"/>
        <v>166284.95103337057</v>
      </c>
      <c r="AI20" s="69">
        <f t="shared" si="96"/>
        <v>166300.13990898116</v>
      </c>
      <c r="AJ20" s="69">
        <f t="shared" si="96"/>
        <v>166315.33017198095</v>
      </c>
      <c r="AK20" s="69">
        <f t="shared" si="96"/>
        <v>166330.52182249664</v>
      </c>
      <c r="AL20" s="69">
        <f t="shared" si="96"/>
        <v>166345.71486065499</v>
      </c>
      <c r="AM20" s="69">
        <f t="shared" si="96"/>
        <v>166360.90928658273</v>
      </c>
      <c r="AN20" s="69">
        <f t="shared" si="96"/>
        <v>166376.10510040662</v>
      </c>
      <c r="AO20" s="69">
        <f t="shared" si="96"/>
        <v>166391.30230225346</v>
      </c>
      <c r="AP20" s="69">
        <f t="shared" si="96"/>
        <v>166406.50089225001</v>
      </c>
      <c r="AQ20" s="69">
        <f t="shared" si="96"/>
        <v>166421.70087052308</v>
      </c>
      <c r="AR20" s="69">
        <f t="shared" si="96"/>
        <v>166436.90223719948</v>
      </c>
      <c r="AS20" s="69">
        <f t="shared" si="96"/>
        <v>166452.10499240604</v>
      </c>
      <c r="AT20" s="69">
        <f t="shared" si="96"/>
        <v>166467.30913626958</v>
      </c>
      <c r="AU20" s="69">
        <f t="shared" si="96"/>
        <v>166482.51466891693</v>
      </c>
      <c r="AV20" s="69">
        <f t="shared" si="96"/>
        <v>166497.72159047498</v>
      </c>
      <c r="AW20" s="69">
        <f t="shared" si="96"/>
        <v>166512.92990107054</v>
      </c>
      <c r="AX20" s="69">
        <f t="shared" si="96"/>
        <v>166528.13960083053</v>
      </c>
      <c r="AY20" s="69">
        <f t="shared" si="96"/>
        <v>166543.35068988183</v>
      </c>
      <c r="AZ20" s="69">
        <f t="shared" si="96"/>
        <v>166558.56316835136</v>
      </c>
      <c r="BA20" s="69">
        <f t="shared" si="96"/>
        <v>166573.77703636602</v>
      </c>
      <c r="BB20" s="69">
        <f t="shared" si="96"/>
        <v>166588.99229405273</v>
      </c>
      <c r="BC20" s="69">
        <f t="shared" si="96"/>
        <v>166604.20894153841</v>
      </c>
      <c r="BD20" s="69">
        <f t="shared" si="96"/>
        <v>166619.42697895004</v>
      </c>
      <c r="BE20" s="69">
        <f t="shared" si="96"/>
        <v>166634.64640641457</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181523.01516430726</v>
      </c>
      <c r="DG20" s="108">
        <f t="shared" si="15"/>
        <v>181539.59592210079</v>
      </c>
      <c r="DH20" s="108">
        <f t="shared" si="15"/>
        <v>181556.17819442143</v>
      </c>
      <c r="DI20" s="108">
        <f t="shared" si="15"/>
        <v>181572.76198140753</v>
      </c>
      <c r="DJ20" s="108">
        <f t="shared" si="15"/>
        <v>206764.77839892745</v>
      </c>
      <c r="DK20" s="108">
        <f t="shared" si="15"/>
        <v>206783.6648013363</v>
      </c>
      <c r="DL20" s="108">
        <f t="shared" si="15"/>
        <v>206802.55292887552</v>
      </c>
      <c r="DM20" s="108">
        <f t="shared" si="15"/>
        <v>206821.44278170267</v>
      </c>
      <c r="DN20" s="108">
        <f t="shared" si="15"/>
        <v>184015.79187205504</v>
      </c>
      <c r="DO20" s="108">
        <f t="shared" si="15"/>
        <v>184032.60032619213</v>
      </c>
      <c r="DP20" s="108">
        <f t="shared" si="15"/>
        <v>184049.41031565465</v>
      </c>
      <c r="DQ20" s="108">
        <f t="shared" si="15"/>
        <v>184066.2218405829</v>
      </c>
      <c r="DR20" s="108">
        <f t="shared" si="15"/>
        <v>184083.03490111709</v>
      </c>
      <c r="DS20" s="108">
        <f t="shared" si="15"/>
        <v>187003.95535187944</v>
      </c>
      <c r="DT20" s="108">
        <f t="shared" si="15"/>
        <v>187021.03675220389</v>
      </c>
      <c r="DU20" s="108">
        <f t="shared" si="15"/>
        <v>187038.11971278535</v>
      </c>
      <c r="DV20" s="108">
        <f t="shared" si="90"/>
        <v>187055.20423376639</v>
      </c>
      <c r="DW20" s="108">
        <f t="shared" si="90"/>
        <v>189959.93843382597</v>
      </c>
      <c r="DX20" s="108">
        <f t="shared" si="90"/>
        <v>189977.28984090121</v>
      </c>
      <c r="DY20" s="108">
        <f t="shared" si="90"/>
        <v>189994.64283289656</v>
      </c>
      <c r="DZ20" s="108">
        <f t="shared" si="90"/>
        <v>190011.99740995682</v>
      </c>
      <c r="EA20" s="108">
        <f t="shared" si="90"/>
        <v>193072.6102462507</v>
      </c>
      <c r="EB20" s="108">
        <f t="shared" si="90"/>
        <v>193090.24597241005</v>
      </c>
      <c r="EC20" s="108">
        <f t="shared" si="90"/>
        <v>193107.88330945992</v>
      </c>
      <c r="ED20" s="108">
        <f t="shared" si="90"/>
        <v>193125.52225754745</v>
      </c>
      <c r="EE20" s="108">
        <f t="shared" si="90"/>
        <v>193143.16281681979</v>
      </c>
      <c r="EF20" s="108">
        <f t="shared" si="90"/>
        <v>202992.81144594058</v>
      </c>
      <c r="EG20" s="108">
        <f t="shared" si="90"/>
        <v>203011.35330762883</v>
      </c>
      <c r="EH20" s="108">
        <f t="shared" si="90"/>
        <v>203029.89686297625</v>
      </c>
      <c r="EI20" s="108">
        <f t="shared" si="90"/>
        <v>203048.44211213753</v>
      </c>
      <c r="EJ20" s="108">
        <f t="shared" si="90"/>
        <v>206275.07814662001</v>
      </c>
      <c r="EK20" s="108">
        <f t="shared" si="90"/>
        <v>206293.91981860573</v>
      </c>
      <c r="EL20" s="108">
        <f t="shared" si="91"/>
        <v>206312.76321163608</v>
      </c>
      <c r="EM20" s="108">
        <f t="shared" si="91"/>
        <v>206331.60832586815</v>
      </c>
      <c r="EN20" s="108">
        <f t="shared" si="91"/>
        <v>222650.09144482456</v>
      </c>
      <c r="EO20" s="108">
        <f t="shared" si="91"/>
        <v>222670.42885072107</v>
      </c>
      <c r="EP20" s="108">
        <f t="shared" si="91"/>
        <v>222690.76811428613</v>
      </c>
      <c r="EQ20" s="108">
        <f t="shared" si="91"/>
        <v>222711.10923568942</v>
      </c>
      <c r="ER20" s="108">
        <f t="shared" si="91"/>
        <v>222731.4522151007</v>
      </c>
      <c r="ES20" s="108">
        <f t="shared" si="91"/>
        <v>199818.68229308946</v>
      </c>
      <c r="ET20" s="108">
        <f t="shared" si="91"/>
        <v>199836.93422202932</v>
      </c>
      <c r="EU20" s="108">
        <f t="shared" si="91"/>
        <v>199855.18781814512</v>
      </c>
      <c r="EV20" s="108">
        <f t="shared" si="91"/>
        <v>199873.44308158924</v>
      </c>
      <c r="EW20" s="108">
        <f t="shared" si="91"/>
        <v>196894.61853559662</v>
      </c>
      <c r="EX20" s="108">
        <f t="shared" si="91"/>
        <v>196912.60337337505</v>
      </c>
      <c r="EY20" s="108">
        <f t="shared" si="91"/>
        <v>196930.58985393273</v>
      </c>
      <c r="EZ20" s="108">
        <f t="shared" si="91"/>
        <v>196948.57797741971</v>
      </c>
      <c r="FA20" s="108">
        <f t="shared" si="91"/>
        <v>182536.23231512774</v>
      </c>
      <c r="FB20" s="108">
        <f t="shared" si="92"/>
        <v>182552.90562266298</v>
      </c>
      <c r="FC20" s="108">
        <f t="shared" si="92"/>
        <v>182569.58045317905</v>
      </c>
      <c r="FD20" s="108">
        <f t="shared" si="92"/>
        <v>182586.2568068151</v>
      </c>
      <c r="FE20" s="108">
        <f t="shared" si="92"/>
        <v>182602.93468371022</v>
      </c>
    </row>
    <row r="21" spans="1:161" ht="15.75" x14ac:dyDescent="0.25">
      <c r="A21" s="47" t="s">
        <v>180</v>
      </c>
      <c r="B21" s="12">
        <f>'Urb proj of all 25 ARs '!Z21</f>
        <v>91295.961319119044</v>
      </c>
      <c r="C21" s="12">
        <f>'Urb proj of all 25 ARs '!AA21</f>
        <v>91730.611157942112</v>
      </c>
      <c r="D21" s="100">
        <f t="shared" si="10"/>
        <v>4.7608879138013394E-3</v>
      </c>
      <c r="E21" s="101">
        <f t="shared" si="11"/>
        <v>9.1342454721310418E-5</v>
      </c>
      <c r="F21" s="69">
        <f t="shared" si="12"/>
        <v>91304.300516332078</v>
      </c>
      <c r="G21" s="69">
        <f t="shared" si="13"/>
        <v>91312.64047526785</v>
      </c>
      <c r="H21" s="69">
        <f>G21*(1+$E$21)</f>
        <v>91320.981195995948</v>
      </c>
      <c r="I21" s="69">
        <f t="shared" ref="I21:BE21" si="97">H21*(1+$E$21)</f>
        <v>91329.322678585944</v>
      </c>
      <c r="J21" s="69">
        <f t="shared" si="97"/>
        <v>91337.664923107441</v>
      </c>
      <c r="K21" s="69">
        <f t="shared" si="97"/>
        <v>91346.007929630025</v>
      </c>
      <c r="L21" s="69">
        <f t="shared" si="97"/>
        <v>91354.351698223312</v>
      </c>
      <c r="M21" s="69">
        <f t="shared" si="97"/>
        <v>91362.696228956906</v>
      </c>
      <c r="N21" s="69">
        <f t="shared" si="97"/>
        <v>91371.041521900421</v>
      </c>
      <c r="O21" s="69">
        <f t="shared" si="97"/>
        <v>91379.387577123474</v>
      </c>
      <c r="P21" s="69">
        <f t="shared" si="97"/>
        <v>91387.734394695697</v>
      </c>
      <c r="Q21" s="69">
        <f t="shared" si="97"/>
        <v>91396.081974686735</v>
      </c>
      <c r="R21" s="69">
        <f t="shared" si="97"/>
        <v>91404.430317166218</v>
      </c>
      <c r="S21" s="69">
        <f t="shared" si="97"/>
        <v>91412.779422203792</v>
      </c>
      <c r="T21" s="69">
        <f t="shared" si="97"/>
        <v>91421.129289869117</v>
      </c>
      <c r="U21" s="69">
        <f t="shared" si="97"/>
        <v>91429.479920231854</v>
      </c>
      <c r="V21" s="69">
        <f t="shared" si="97"/>
        <v>91437.831313361661</v>
      </c>
      <c r="W21" s="69">
        <f t="shared" si="97"/>
        <v>91446.183469328214</v>
      </c>
      <c r="X21" s="69">
        <f t="shared" si="97"/>
        <v>91454.536388201202</v>
      </c>
      <c r="Y21" s="69">
        <f t="shared" si="97"/>
        <v>91462.8900700503</v>
      </c>
      <c r="Z21" s="69">
        <f t="shared" si="97"/>
        <v>91471.244514945211</v>
      </c>
      <c r="AA21" s="69">
        <f t="shared" si="97"/>
        <v>91479.599722955623</v>
      </c>
      <c r="AB21" s="69">
        <f t="shared" si="97"/>
        <v>91487.955694151242</v>
      </c>
      <c r="AC21" s="69">
        <f t="shared" si="97"/>
        <v>91496.312428601785</v>
      </c>
      <c r="AD21" s="69">
        <f t="shared" si="97"/>
        <v>91504.669926376955</v>
      </c>
      <c r="AE21" s="69">
        <f t="shared" si="97"/>
        <v>91513.028187546501</v>
      </c>
      <c r="AF21" s="69">
        <f t="shared" si="97"/>
        <v>91521.387212180125</v>
      </c>
      <c r="AG21" s="69">
        <f t="shared" si="97"/>
        <v>91529.74700034759</v>
      </c>
      <c r="AH21" s="69">
        <f t="shared" si="97"/>
        <v>91538.107552118629</v>
      </c>
      <c r="AI21" s="69">
        <f t="shared" si="97"/>
        <v>91546.468867562988</v>
      </c>
      <c r="AJ21" s="69">
        <f t="shared" si="97"/>
        <v>91554.830946750415</v>
      </c>
      <c r="AK21" s="69">
        <f t="shared" si="97"/>
        <v>91563.193789750687</v>
      </c>
      <c r="AL21" s="69">
        <f t="shared" si="97"/>
        <v>91571.557396633565</v>
      </c>
      <c r="AM21" s="69">
        <f t="shared" si="97"/>
        <v>91579.921767468826</v>
      </c>
      <c r="AN21" s="69">
        <f t="shared" si="97"/>
        <v>91588.286902326246</v>
      </c>
      <c r="AO21" s="69">
        <f t="shared" si="97"/>
        <v>91596.652801275632</v>
      </c>
      <c r="AP21" s="69">
        <f t="shared" si="97"/>
        <v>91605.019464386758</v>
      </c>
      <c r="AQ21" s="69">
        <f t="shared" si="97"/>
        <v>91613.386891729431</v>
      </c>
      <c r="AR21" s="69">
        <f t="shared" si="97"/>
        <v>91621.755083373457</v>
      </c>
      <c r="AS21" s="69">
        <f t="shared" si="97"/>
        <v>91630.12403938864</v>
      </c>
      <c r="AT21" s="69">
        <f t="shared" si="97"/>
        <v>91638.493759844816</v>
      </c>
      <c r="AU21" s="69">
        <f t="shared" si="97"/>
        <v>91646.864244811804</v>
      </c>
      <c r="AV21" s="69">
        <f t="shared" si="97"/>
        <v>91655.23549435944</v>
      </c>
      <c r="AW21" s="69">
        <f t="shared" si="97"/>
        <v>91663.607508557558</v>
      </c>
      <c r="AX21" s="69">
        <f t="shared" si="97"/>
        <v>91671.980287476006</v>
      </c>
      <c r="AY21" s="69">
        <f t="shared" si="97"/>
        <v>91680.353831184635</v>
      </c>
      <c r="AZ21" s="69">
        <f t="shared" si="97"/>
        <v>91688.728139753293</v>
      </c>
      <c r="BA21" s="69">
        <f t="shared" si="97"/>
        <v>91697.103213251859</v>
      </c>
      <c r="BB21" s="69">
        <f t="shared" si="97"/>
        <v>91705.479051750197</v>
      </c>
      <c r="BC21" s="69">
        <f t="shared" si="97"/>
        <v>91713.855655318184</v>
      </c>
      <c r="BD21" s="69">
        <f t="shared" si="97"/>
        <v>91722.2330240257</v>
      </c>
      <c r="BE21" s="69">
        <f t="shared" si="97"/>
        <v>91730.611157942636</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110848.16351104426</v>
      </c>
      <c r="DG21" s="108">
        <f t="shared" si="15"/>
        <v>110858.28865440071</v>
      </c>
      <c r="DH21" s="108">
        <f t="shared" si="15"/>
        <v>110868.41472261261</v>
      </c>
      <c r="DI21" s="108">
        <f t="shared" si="15"/>
        <v>110878.54171576443</v>
      </c>
      <c r="DJ21" s="108">
        <f t="shared" si="15"/>
        <v>124485.66574996186</v>
      </c>
      <c r="DK21" s="108">
        <f t="shared" si="15"/>
        <v>124497.03657624907</v>
      </c>
      <c r="DL21" s="108">
        <f t="shared" si="15"/>
        <v>124508.40844117547</v>
      </c>
      <c r="DM21" s="108">
        <f t="shared" si="15"/>
        <v>124519.78134483594</v>
      </c>
      <c r="DN21" s="108">
        <f t="shared" si="15"/>
        <v>105053.77253463547</v>
      </c>
      <c r="DO21" s="108">
        <f t="shared" si="15"/>
        <v>105063.36840409652</v>
      </c>
      <c r="DP21" s="108">
        <f t="shared" si="15"/>
        <v>105072.96515006784</v>
      </c>
      <c r="DQ21" s="108">
        <f t="shared" si="15"/>
        <v>105082.56277262951</v>
      </c>
      <c r="DR21" s="108">
        <f t="shared" si="15"/>
        <v>105092.16127186157</v>
      </c>
      <c r="DS21" s="108">
        <f t="shared" si="15"/>
        <v>108116.53256651292</v>
      </c>
      <c r="DT21" s="108">
        <f t="shared" si="15"/>
        <v>108126.4081959935</v>
      </c>
      <c r="DU21" s="108">
        <f t="shared" si="15"/>
        <v>108136.28472753832</v>
      </c>
      <c r="DV21" s="108">
        <f t="shared" si="90"/>
        <v>108146.16216122979</v>
      </c>
      <c r="DW21" s="108">
        <f t="shared" si="90"/>
        <v>109483.84870409351</v>
      </c>
      <c r="DX21" s="108">
        <f t="shared" si="90"/>
        <v>109493.84922758648</v>
      </c>
      <c r="DY21" s="108">
        <f t="shared" si="90"/>
        <v>109503.85066455182</v>
      </c>
      <c r="DZ21" s="108">
        <f t="shared" si="90"/>
        <v>109513.85301507296</v>
      </c>
      <c r="EA21" s="108">
        <f t="shared" si="90"/>
        <v>116856.05752692245</v>
      </c>
      <c r="EB21" s="108">
        <f t="shared" si="90"/>
        <v>116866.73144606601</v>
      </c>
      <c r="EC21" s="108">
        <f t="shared" si="90"/>
        <v>116877.40634019156</v>
      </c>
      <c r="ED21" s="108">
        <f t="shared" si="90"/>
        <v>116888.08220938813</v>
      </c>
      <c r="EE21" s="108">
        <f t="shared" si="90"/>
        <v>116898.75905374481</v>
      </c>
      <c r="EF21" s="108">
        <f t="shared" si="90"/>
        <v>115242.23419623956</v>
      </c>
      <c r="EG21" s="108">
        <f t="shared" si="90"/>
        <v>115252.76070479861</v>
      </c>
      <c r="EH21" s="108">
        <f t="shared" si="90"/>
        <v>115263.2881748748</v>
      </c>
      <c r="EI21" s="108">
        <f t="shared" si="90"/>
        <v>115273.81660655596</v>
      </c>
      <c r="EJ21" s="108">
        <f t="shared" si="90"/>
        <v>122977.01091448739</v>
      </c>
      <c r="EK21" s="108">
        <f t="shared" si="90"/>
        <v>122988.24393653861</v>
      </c>
      <c r="EL21" s="108">
        <f t="shared" si="91"/>
        <v>122999.47798464163</v>
      </c>
      <c r="EM21" s="108">
        <f t="shared" si="91"/>
        <v>123010.71305889019</v>
      </c>
      <c r="EN21" s="108">
        <f t="shared" si="91"/>
        <v>132059.47615282037</v>
      </c>
      <c r="EO21" s="108">
        <f t="shared" si="91"/>
        <v>132071.53878954137</v>
      </c>
      <c r="EP21" s="108">
        <f t="shared" si="91"/>
        <v>132083.60252809324</v>
      </c>
      <c r="EQ21" s="108">
        <f t="shared" si="91"/>
        <v>132095.6673685766</v>
      </c>
      <c r="ER21" s="108">
        <f t="shared" si="91"/>
        <v>132107.7333110921</v>
      </c>
      <c r="ES21" s="108">
        <f t="shared" si="91"/>
        <v>126542.73575711464</v>
      </c>
      <c r="ET21" s="108">
        <f t="shared" si="91"/>
        <v>126554.29448122585</v>
      </c>
      <c r="EU21" s="108">
        <f t="shared" si="91"/>
        <v>126565.85426113929</v>
      </c>
      <c r="EV21" s="108">
        <f t="shared" si="91"/>
        <v>126577.4150969514</v>
      </c>
      <c r="EW21" s="108">
        <f t="shared" si="91"/>
        <v>119449.18358339831</v>
      </c>
      <c r="EX21" s="108">
        <f t="shared" si="91"/>
        <v>119460.09436504128</v>
      </c>
      <c r="EY21" s="108">
        <f t="shared" si="91"/>
        <v>119471.00614330184</v>
      </c>
      <c r="EZ21" s="108">
        <f t="shared" si="91"/>
        <v>119481.918918271</v>
      </c>
      <c r="FA21" s="108">
        <f t="shared" si="91"/>
        <v>107810.80053539785</v>
      </c>
      <c r="FB21" s="108">
        <f t="shared" si="92"/>
        <v>107820.64823856423</v>
      </c>
      <c r="FC21" s="108">
        <f t="shared" si="92"/>
        <v>107830.49684124399</v>
      </c>
      <c r="FD21" s="108">
        <f t="shared" si="92"/>
        <v>107840.34634351928</v>
      </c>
      <c r="FE21" s="108">
        <f t="shared" si="92"/>
        <v>107850.19674547231</v>
      </c>
    </row>
    <row r="22" spans="1:161" ht="15.75" x14ac:dyDescent="0.25">
      <c r="A22" s="47" t="s">
        <v>181</v>
      </c>
      <c r="B22" s="12">
        <f>'Urb proj of all 25 ARs '!Z22</f>
        <v>271787.87134393456</v>
      </c>
      <c r="C22" s="12">
        <f>'Urb proj of all 25 ARs '!AA22</f>
        <v>273081.82293573371</v>
      </c>
      <c r="D22" s="100">
        <f t="shared" si="10"/>
        <v>4.7608879138014157E-3</v>
      </c>
      <c r="E22" s="101">
        <f t="shared" si="11"/>
        <v>9.1342454721310418E-5</v>
      </c>
      <c r="F22" s="69">
        <f t="shared" si="12"/>
        <v>271812.69711526658</v>
      </c>
      <c r="G22" s="69">
        <f t="shared" si="13"/>
        <v>271837.52515424549</v>
      </c>
      <c r="H22" s="69">
        <f>G22*(1+$E$22)</f>
        <v>271862.35546107846</v>
      </c>
      <c r="I22" s="69">
        <f t="shared" ref="I22:BD22" si="98">H22*(1+$E$22)</f>
        <v>271887.18803597259</v>
      </c>
      <c r="J22" s="69">
        <f t="shared" si="98"/>
        <v>271912.0228791351</v>
      </c>
      <c r="K22" s="69">
        <f t="shared" si="98"/>
        <v>271936.85999077314</v>
      </c>
      <c r="L22" s="69">
        <f t="shared" si="98"/>
        <v>271961.69937109388</v>
      </c>
      <c r="M22" s="69">
        <f t="shared" si="98"/>
        <v>271986.5410203046</v>
      </c>
      <c r="N22" s="69">
        <f t="shared" si="98"/>
        <v>272011.38493861258</v>
      </c>
      <c r="O22" s="69">
        <f t="shared" si="98"/>
        <v>272036.23112622503</v>
      </c>
      <c r="P22" s="69">
        <f t="shared" si="98"/>
        <v>272061.07958334923</v>
      </c>
      <c r="Q22" s="69">
        <f t="shared" si="98"/>
        <v>272085.93031019252</v>
      </c>
      <c r="R22" s="69">
        <f t="shared" si="98"/>
        <v>272110.78330696217</v>
      </c>
      <c r="S22" s="69">
        <f t="shared" si="98"/>
        <v>272135.63857386558</v>
      </c>
      <c r="T22" s="69">
        <f t="shared" si="98"/>
        <v>272160.49611111009</v>
      </c>
      <c r="U22" s="69">
        <f t="shared" si="98"/>
        <v>272185.35591890302</v>
      </c>
      <c r="V22" s="69">
        <f t="shared" si="98"/>
        <v>272210.21799745184</v>
      </c>
      <c r="W22" s="69">
        <f t="shared" si="98"/>
        <v>272235.08234696393</v>
      </c>
      <c r="X22" s="69">
        <f t="shared" si="98"/>
        <v>272259.94896764675</v>
      </c>
      <c r="Y22" s="69">
        <f t="shared" si="98"/>
        <v>272284.81785970775</v>
      </c>
      <c r="Z22" s="69">
        <f t="shared" si="98"/>
        <v>272309.68902335438</v>
      </c>
      <c r="AA22" s="69">
        <f t="shared" si="98"/>
        <v>272334.56245879416</v>
      </c>
      <c r="AB22" s="69">
        <f t="shared" si="98"/>
        <v>272359.43816623458</v>
      </c>
      <c r="AC22" s="69">
        <f t="shared" si="98"/>
        <v>272384.31614588323</v>
      </c>
      <c r="AD22" s="69">
        <f t="shared" si="98"/>
        <v>272409.19639794755</v>
      </c>
      <c r="AE22" s="69">
        <f t="shared" si="98"/>
        <v>272434.07892263518</v>
      </c>
      <c r="AF22" s="69">
        <f t="shared" si="98"/>
        <v>272458.96372015373</v>
      </c>
      <c r="AG22" s="69">
        <f t="shared" si="98"/>
        <v>272483.85079071077</v>
      </c>
      <c r="AH22" s="69">
        <f t="shared" si="98"/>
        <v>272508.74013451394</v>
      </c>
      <c r="AI22" s="69">
        <f t="shared" si="98"/>
        <v>272533.63175177085</v>
      </c>
      <c r="AJ22" s="69">
        <f t="shared" si="98"/>
        <v>272558.5256426892</v>
      </c>
      <c r="AK22" s="69">
        <f t="shared" si="98"/>
        <v>272583.42180747661</v>
      </c>
      <c r="AL22" s="69">
        <f t="shared" si="98"/>
        <v>272608.32024634082</v>
      </c>
      <c r="AM22" s="69">
        <f t="shared" si="98"/>
        <v>272633.22095948958</v>
      </c>
      <c r="AN22" s="69">
        <f t="shared" si="98"/>
        <v>272658.12394713057</v>
      </c>
      <c r="AO22" s="69">
        <f t="shared" si="98"/>
        <v>272683.0292094716</v>
      </c>
      <c r="AP22" s="69">
        <f t="shared" si="98"/>
        <v>272707.93674672046</v>
      </c>
      <c r="AQ22" s="69">
        <f t="shared" si="98"/>
        <v>272732.84655908489</v>
      </c>
      <c r="AR22" s="69">
        <f t="shared" si="98"/>
        <v>272757.75864677271</v>
      </c>
      <c r="AS22" s="69">
        <f t="shared" si="98"/>
        <v>272782.67300999176</v>
      </c>
      <c r="AT22" s="69">
        <f t="shared" si="98"/>
        <v>272807.58964894991</v>
      </c>
      <c r="AU22" s="69">
        <f t="shared" si="98"/>
        <v>272832.50856385508</v>
      </c>
      <c r="AV22" s="69">
        <f t="shared" si="98"/>
        <v>272857.42975491507</v>
      </c>
      <c r="AW22" s="69">
        <f t="shared" si="98"/>
        <v>272882.35322233784</v>
      </c>
      <c r="AX22" s="69">
        <f t="shared" si="98"/>
        <v>272907.27896633127</v>
      </c>
      <c r="AY22" s="69">
        <f t="shared" si="98"/>
        <v>272932.20698710339</v>
      </c>
      <c r="AZ22" s="69">
        <f t="shared" si="98"/>
        <v>272957.13728486211</v>
      </c>
      <c r="BA22" s="69">
        <f t="shared" si="98"/>
        <v>272982.06985981541</v>
      </c>
      <c r="BB22" s="69">
        <f t="shared" si="98"/>
        <v>273007.00471217133</v>
      </c>
      <c r="BC22" s="69">
        <f t="shared" si="98"/>
        <v>273031.94184213784</v>
      </c>
      <c r="BD22" s="69">
        <f t="shared" si="98"/>
        <v>273056.88124992303</v>
      </c>
      <c r="BE22" s="69">
        <f>BD22*(1+$E$22)</f>
        <v>273081.82293573493</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306619.77659333555</v>
      </c>
      <c r="DG22" s="108">
        <f t="shared" si="15"/>
        <v>306647.78399639565</v>
      </c>
      <c r="DH22" s="108">
        <f t="shared" si="15"/>
        <v>306675.79395772074</v>
      </c>
      <c r="DI22" s="108">
        <f t="shared" si="15"/>
        <v>306703.80647754442</v>
      </c>
      <c r="DJ22" s="108">
        <f t="shared" si="15"/>
        <v>335720.49937538186</v>
      </c>
      <c r="DK22" s="108">
        <f t="shared" si="15"/>
        <v>335751.1649098951</v>
      </c>
      <c r="DL22" s="108">
        <f t="shared" si="15"/>
        <v>335781.83324547345</v>
      </c>
      <c r="DM22" s="108">
        <f t="shared" si="15"/>
        <v>335812.50438237289</v>
      </c>
      <c r="DN22" s="108">
        <f t="shared" si="15"/>
        <v>296476.81525987393</v>
      </c>
      <c r="DO22" s="108">
        <f t="shared" si="15"/>
        <v>296503.89617994777</v>
      </c>
      <c r="DP22" s="108">
        <f t="shared" si="15"/>
        <v>296530.97957365925</v>
      </c>
      <c r="DQ22" s="108">
        <f t="shared" si="15"/>
        <v>296558.06544123444</v>
      </c>
      <c r="DR22" s="108">
        <f t="shared" si="15"/>
        <v>296585.15378289926</v>
      </c>
      <c r="DS22" s="108">
        <f t="shared" si="15"/>
        <v>301484.37322761334</v>
      </c>
      <c r="DT22" s="108">
        <f t="shared" si="15"/>
        <v>301511.91155032412</v>
      </c>
      <c r="DU22" s="108">
        <f t="shared" si="15"/>
        <v>301539.45238845277</v>
      </c>
      <c r="DV22" s="108">
        <f t="shared" si="90"/>
        <v>301566.99574222928</v>
      </c>
      <c r="DW22" s="108">
        <f t="shared" si="90"/>
        <v>298478.47009426786</v>
      </c>
      <c r="DX22" s="108">
        <f t="shared" si="90"/>
        <v>298505.73385040771</v>
      </c>
      <c r="DY22" s="108">
        <f t="shared" si="90"/>
        <v>298533.00009688601</v>
      </c>
      <c r="DZ22" s="108">
        <f t="shared" si="90"/>
        <v>298560.26883393014</v>
      </c>
      <c r="EA22" s="108">
        <f t="shared" si="90"/>
        <v>312567.92588742892</v>
      </c>
      <c r="EB22" s="108">
        <f t="shared" si="90"/>
        <v>312596.47660904663</v>
      </c>
      <c r="EC22" s="108">
        <f t="shared" si="90"/>
        <v>312625.02993855736</v>
      </c>
      <c r="ED22" s="108">
        <f t="shared" si="90"/>
        <v>312653.58587619924</v>
      </c>
      <c r="EE22" s="108">
        <f t="shared" si="90"/>
        <v>312682.14442221052</v>
      </c>
      <c r="EF22" s="108">
        <f t="shared" si="90"/>
        <v>312827.56390903279</v>
      </c>
      <c r="EG22" s="108">
        <f t="shared" si="90"/>
        <v>312856.13834662474</v>
      </c>
      <c r="EH22" s="108">
        <f t="shared" si="90"/>
        <v>312884.71539427596</v>
      </c>
      <c r="EI22" s="108">
        <f t="shared" si="90"/>
        <v>312913.29505222489</v>
      </c>
      <c r="EJ22" s="108">
        <f t="shared" si="90"/>
        <v>321436.7688407051</v>
      </c>
      <c r="EK22" s="108">
        <f t="shared" si="90"/>
        <v>321466.12966420868</v>
      </c>
      <c r="EL22" s="108">
        <f t="shared" si="91"/>
        <v>321495.49316960195</v>
      </c>
      <c r="EM22" s="108">
        <f t="shared" si="91"/>
        <v>321524.8593571299</v>
      </c>
      <c r="EN22" s="108">
        <f t="shared" si="91"/>
        <v>347233.54314599489</v>
      </c>
      <c r="EO22" s="108">
        <f t="shared" si="91"/>
        <v>347265.26031018741</v>
      </c>
      <c r="EP22" s="108">
        <f t="shared" si="91"/>
        <v>347296.98037150357</v>
      </c>
      <c r="EQ22" s="108">
        <f t="shared" si="91"/>
        <v>347328.70333020802</v>
      </c>
      <c r="ER22" s="108">
        <f t="shared" si="91"/>
        <v>347360.42918656534</v>
      </c>
      <c r="ES22" s="108">
        <f t="shared" si="91"/>
        <v>329633.89370685595</v>
      </c>
      <c r="ET22" s="108">
        <f t="shared" si="91"/>
        <v>329664.00327586645</v>
      </c>
      <c r="EU22" s="108">
        <f t="shared" si="91"/>
        <v>329694.11559515895</v>
      </c>
      <c r="EV22" s="108">
        <f t="shared" si="91"/>
        <v>329724.23066498456</v>
      </c>
      <c r="EW22" s="108">
        <f t="shared" si="91"/>
        <v>323998.55116298556</v>
      </c>
      <c r="EX22" s="108">
        <f t="shared" si="91"/>
        <v>324028.14598597487</v>
      </c>
      <c r="EY22" s="108">
        <f t="shared" si="91"/>
        <v>324057.74351222807</v>
      </c>
      <c r="EZ22" s="108">
        <f t="shared" si="91"/>
        <v>324087.34374199196</v>
      </c>
      <c r="FA22" s="108">
        <f t="shared" si="91"/>
        <v>301095.41007646627</v>
      </c>
      <c r="FB22" s="108">
        <f t="shared" si="92"/>
        <v>301122.912870328</v>
      </c>
      <c r="FC22" s="108">
        <f t="shared" si="92"/>
        <v>301150.41817636241</v>
      </c>
      <c r="FD22" s="108">
        <f t="shared" si="92"/>
        <v>301177.92599479895</v>
      </c>
      <c r="FE22" s="108">
        <f t="shared" si="92"/>
        <v>301205.43632586719</v>
      </c>
    </row>
    <row r="23" spans="1:161" ht="15.75" x14ac:dyDescent="0.25">
      <c r="A23" s="47" t="s">
        <v>182</v>
      </c>
      <c r="B23" s="12">
        <f>'Urb proj of all 25 ARs '!Z23</f>
        <v>573500.12341070885</v>
      </c>
      <c r="C23" s="12">
        <f>'Urb proj of all 25 ARs '!AA23</f>
        <v>576230.49321681843</v>
      </c>
      <c r="D23" s="100">
        <f t="shared" si="10"/>
        <v>4.7608879138012665E-3</v>
      </c>
      <c r="E23" s="101">
        <f t="shared" si="11"/>
        <v>9.1342454721310418E-5</v>
      </c>
      <c r="F23" s="69">
        <f t="shared" si="12"/>
        <v>573552.50831976417</v>
      </c>
      <c r="G23" s="69">
        <f t="shared" si="13"/>
        <v>573604.89801378571</v>
      </c>
      <c r="H23" s="69">
        <f>G23*(1+$E$23)</f>
        <v>573657.29249321041</v>
      </c>
      <c r="I23" s="69">
        <f t="shared" ref="I23:BE23" si="99">H23*(1+$E$23)</f>
        <v>573709.6917584755</v>
      </c>
      <c r="J23" s="69">
        <f t="shared" si="99"/>
        <v>573762.09581001813</v>
      </c>
      <c r="K23" s="69">
        <f t="shared" si="99"/>
        <v>573814.50464827544</v>
      </c>
      <c r="L23" s="69">
        <f t="shared" si="99"/>
        <v>573866.91827368469</v>
      </c>
      <c r="M23" s="69">
        <f t="shared" si="99"/>
        <v>573919.33668668312</v>
      </c>
      <c r="N23" s="69">
        <f t="shared" si="99"/>
        <v>573971.75988770812</v>
      </c>
      <c r="O23" s="69">
        <f t="shared" si="99"/>
        <v>574024.18787719694</v>
      </c>
      <c r="P23" s="69">
        <f t="shared" si="99"/>
        <v>574076.62065558706</v>
      </c>
      <c r="Q23" s="69">
        <f t="shared" si="99"/>
        <v>574129.05822331586</v>
      </c>
      <c r="R23" s="69">
        <f t="shared" si="99"/>
        <v>574181.50058082084</v>
      </c>
      <c r="S23" s="69">
        <f t="shared" si="99"/>
        <v>574233.94772853947</v>
      </c>
      <c r="T23" s="69">
        <f t="shared" si="99"/>
        <v>574286.39966690924</v>
      </c>
      <c r="U23" s="69">
        <f t="shared" si="99"/>
        <v>574338.85639636789</v>
      </c>
      <c r="V23" s="69">
        <f t="shared" si="99"/>
        <v>574391.31791735301</v>
      </c>
      <c r="W23" s="69">
        <f t="shared" si="99"/>
        <v>574443.7842303022</v>
      </c>
      <c r="X23" s="69">
        <f t="shared" si="99"/>
        <v>574496.2553356532</v>
      </c>
      <c r="Y23" s="69">
        <f t="shared" si="99"/>
        <v>574548.73123384372</v>
      </c>
      <c r="Z23" s="69">
        <f t="shared" si="99"/>
        <v>574601.2119253116</v>
      </c>
      <c r="AA23" s="69">
        <f t="shared" si="99"/>
        <v>574653.69741049467</v>
      </c>
      <c r="AB23" s="69">
        <f t="shared" si="99"/>
        <v>574706.18768983078</v>
      </c>
      <c r="AC23" s="69">
        <f t="shared" si="99"/>
        <v>574758.68276375788</v>
      </c>
      <c r="AD23" s="69">
        <f t="shared" si="99"/>
        <v>574811.18263271393</v>
      </c>
      <c r="AE23" s="69">
        <f t="shared" si="99"/>
        <v>574863.68729713687</v>
      </c>
      <c r="AF23" s="69">
        <f t="shared" si="99"/>
        <v>574916.19675746479</v>
      </c>
      <c r="AG23" s="69">
        <f t="shared" si="99"/>
        <v>574968.71101413562</v>
      </c>
      <c r="AH23" s="69">
        <f t="shared" si="99"/>
        <v>575021.23006758757</v>
      </c>
      <c r="AI23" s="69">
        <f t="shared" si="99"/>
        <v>575073.75391825882</v>
      </c>
      <c r="AJ23" s="69">
        <f t="shared" si="99"/>
        <v>575126.28256658756</v>
      </c>
      <c r="AK23" s="69">
        <f t="shared" si="99"/>
        <v>575178.81601301196</v>
      </c>
      <c r="AL23" s="69">
        <f t="shared" si="99"/>
        <v>575231.35425797023</v>
      </c>
      <c r="AM23" s="69">
        <f t="shared" si="99"/>
        <v>575283.89730190078</v>
      </c>
      <c r="AN23" s="69">
        <f t="shared" si="99"/>
        <v>575336.44514524203</v>
      </c>
      <c r="AO23" s="69">
        <f t="shared" si="99"/>
        <v>575388.99778843229</v>
      </c>
      <c r="AP23" s="69">
        <f t="shared" si="99"/>
        <v>575441.55523190997</v>
      </c>
      <c r="AQ23" s="69">
        <f t="shared" si="99"/>
        <v>575494.11747611349</v>
      </c>
      <c r="AR23" s="69">
        <f t="shared" si="99"/>
        <v>575546.68452148139</v>
      </c>
      <c r="AS23" s="69">
        <f t="shared" si="99"/>
        <v>575599.25636845233</v>
      </c>
      <c r="AT23" s="69">
        <f t="shared" si="99"/>
        <v>575651.83301746484</v>
      </c>
      <c r="AU23" s="69">
        <f t="shared" si="99"/>
        <v>575704.41446895746</v>
      </c>
      <c r="AV23" s="69">
        <f t="shared" si="99"/>
        <v>575757.00072336895</v>
      </c>
      <c r="AW23" s="69">
        <f t="shared" si="99"/>
        <v>575809.59178113798</v>
      </c>
      <c r="AX23" s="69">
        <f t="shared" si="99"/>
        <v>575862.1876427033</v>
      </c>
      <c r="AY23" s="69">
        <f t="shared" si="99"/>
        <v>575914.7883085038</v>
      </c>
      <c r="AZ23" s="69">
        <f t="shared" si="99"/>
        <v>575967.39377897826</v>
      </c>
      <c r="BA23" s="69">
        <f t="shared" si="99"/>
        <v>576020.00405456545</v>
      </c>
      <c r="BB23" s="69">
        <f t="shared" si="99"/>
        <v>576072.61913570436</v>
      </c>
      <c r="BC23" s="69">
        <f t="shared" si="99"/>
        <v>576125.23902283399</v>
      </c>
      <c r="BD23" s="69">
        <f t="shared" si="99"/>
        <v>576177.86371639324</v>
      </c>
      <c r="BE23" s="69">
        <f t="shared" si="99"/>
        <v>576230.49321682123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534686.63547976909</v>
      </c>
      <c r="DG23" s="108">
        <f t="shared" si="15"/>
        <v>534735.47506956058</v>
      </c>
      <c r="DH23" s="108">
        <f t="shared" si="15"/>
        <v>534784.31912047986</v>
      </c>
      <c r="DI23" s="108">
        <f t="shared" si="15"/>
        <v>534833.16763293487</v>
      </c>
      <c r="DJ23" s="108">
        <f t="shared" si="15"/>
        <v>576844.51530205423</v>
      </c>
      <c r="DK23" s="108">
        <f t="shared" si="15"/>
        <v>576897.20569607452</v>
      </c>
      <c r="DL23" s="108">
        <f t="shared" si="15"/>
        <v>576949.90090296464</v>
      </c>
      <c r="DM23" s="108">
        <f t="shared" si="15"/>
        <v>577002.60092316428</v>
      </c>
      <c r="DN23" s="108">
        <f t="shared" si="15"/>
        <v>511611.87132313964</v>
      </c>
      <c r="DO23" s="108">
        <f t="shared" si="15"/>
        <v>511658.60320733086</v>
      </c>
      <c r="DP23" s="108">
        <f t="shared" si="15"/>
        <v>511705.33936012711</v>
      </c>
      <c r="DQ23" s="108">
        <f t="shared" si="15"/>
        <v>511752.07978191826</v>
      </c>
      <c r="DR23" s="108">
        <f t="shared" si="15"/>
        <v>511798.82447309431</v>
      </c>
      <c r="DS23" s="108">
        <f t="shared" si="15"/>
        <v>525675.41511585494</v>
      </c>
      <c r="DT23" s="108">
        <f t="shared" si="15"/>
        <v>525723.43159865821</v>
      </c>
      <c r="DU23" s="108">
        <f t="shared" si="15"/>
        <v>525771.452467405</v>
      </c>
      <c r="DV23" s="108">
        <f t="shared" si="90"/>
        <v>525819.47772249579</v>
      </c>
      <c r="DW23" s="108">
        <f t="shared" si="90"/>
        <v>520889.99643910216</v>
      </c>
      <c r="DX23" s="108">
        <f t="shared" si="90"/>
        <v>520937.57581001671</v>
      </c>
      <c r="DY23" s="108">
        <f t="shared" si="90"/>
        <v>520985.15952694771</v>
      </c>
      <c r="DZ23" s="108">
        <f t="shared" si="90"/>
        <v>521032.74759029225</v>
      </c>
      <c r="EA23" s="108">
        <f t="shared" si="90"/>
        <v>543117.77263920591</v>
      </c>
      <c r="EB23" s="108">
        <f t="shared" si="90"/>
        <v>543167.38234976144</v>
      </c>
      <c r="EC23" s="108">
        <f t="shared" si="90"/>
        <v>543216.99659178988</v>
      </c>
      <c r="ED23" s="108">
        <f t="shared" si="90"/>
        <v>543266.61536570487</v>
      </c>
      <c r="EE23" s="108">
        <f t="shared" si="90"/>
        <v>543316.2386719205</v>
      </c>
      <c r="EF23" s="108">
        <f t="shared" si="90"/>
        <v>521996.92261359451</v>
      </c>
      <c r="EG23" s="108">
        <f t="shared" si="90"/>
        <v>522044.603093863</v>
      </c>
      <c r="EH23" s="108">
        <f t="shared" si="90"/>
        <v>522092.28792938357</v>
      </c>
      <c r="EI23" s="108">
        <f t="shared" si="90"/>
        <v>522139.97712055413</v>
      </c>
      <c r="EJ23" s="108">
        <f t="shared" si="90"/>
        <v>526983.98010740394</v>
      </c>
      <c r="EK23" s="108">
        <f t="shared" si="90"/>
        <v>527032.11611774587</v>
      </c>
      <c r="EL23" s="108">
        <f t="shared" si="91"/>
        <v>527080.25652494899</v>
      </c>
      <c r="EM23" s="108">
        <f t="shared" si="91"/>
        <v>527128.40132941504</v>
      </c>
      <c r="EN23" s="108">
        <f t="shared" si="91"/>
        <v>562116.40421617345</v>
      </c>
      <c r="EO23" s="108">
        <f t="shared" si="91"/>
        <v>562167.74930837378</v>
      </c>
      <c r="EP23" s="108">
        <f t="shared" si="91"/>
        <v>562219.09909056081</v>
      </c>
      <c r="EQ23" s="108">
        <f t="shared" si="91"/>
        <v>562270.45356316294</v>
      </c>
      <c r="ER23" s="108">
        <f t="shared" si="91"/>
        <v>562321.81272660859</v>
      </c>
      <c r="ES23" s="108">
        <f t="shared" si="91"/>
        <v>554181.21998075966</v>
      </c>
      <c r="ET23" s="108">
        <f t="shared" si="91"/>
        <v>554231.84025375312</v>
      </c>
      <c r="EU23" s="108">
        <f t="shared" si="91"/>
        <v>554282.46515052661</v>
      </c>
      <c r="EV23" s="108">
        <f t="shared" si="91"/>
        <v>554333.09467150248</v>
      </c>
      <c r="EW23" s="108">
        <f t="shared" si="91"/>
        <v>551966.22869587352</v>
      </c>
      <c r="EX23" s="108">
        <f t="shared" si="91"/>
        <v>552016.64664612582</v>
      </c>
      <c r="EY23" s="108">
        <f t="shared" si="91"/>
        <v>552067.06920167757</v>
      </c>
      <c r="EZ23" s="108">
        <f t="shared" si="91"/>
        <v>552117.49636294926</v>
      </c>
      <c r="FA23" s="108">
        <f t="shared" si="91"/>
        <v>519694.73731735937</v>
      </c>
      <c r="FB23" s="108">
        <f t="shared" si="92"/>
        <v>519742.20751037169</v>
      </c>
      <c r="FC23" s="108">
        <f t="shared" si="92"/>
        <v>519789.68203942804</v>
      </c>
      <c r="FD23" s="108">
        <f t="shared" si="92"/>
        <v>519837.16090492433</v>
      </c>
      <c r="FE23" s="108">
        <f t="shared" si="92"/>
        <v>519884.64410725678</v>
      </c>
    </row>
    <row r="24" spans="1:161" ht="15.75" x14ac:dyDescent="0.25">
      <c r="A24" s="47" t="s">
        <v>183</v>
      </c>
      <c r="B24" s="12">
        <f>'Urb proj of all 25 ARs '!Z24</f>
        <v>296214.05214913056</v>
      </c>
      <c r="C24" s="12">
        <f>'Urb proj of all 25 ARs '!AA24</f>
        <v>297624.2940499055</v>
      </c>
      <c r="D24" s="100">
        <f t="shared" si="10"/>
        <v>4.760887913801427E-3</v>
      </c>
      <c r="E24" s="101">
        <f t="shared" si="11"/>
        <v>9.1342454721310418E-5</v>
      </c>
      <c r="F24" s="69">
        <f t="shared" si="12"/>
        <v>296241.10906777682</v>
      </c>
      <c r="G24" s="69">
        <f t="shared" si="13"/>
        <v>296268.16845786845</v>
      </c>
      <c r="H24" s="69">
        <f>G24*(1+$E$24)</f>
        <v>296295.23031963117</v>
      </c>
      <c r="I24" s="69">
        <f t="shared" ref="I24:BD24" si="100">H24*(1+$E$24)</f>
        <v>296322.29465329077</v>
      </c>
      <c r="J24" s="69">
        <f t="shared" si="100"/>
        <v>296349.36145907303</v>
      </c>
      <c r="K24" s="69">
        <f t="shared" si="100"/>
        <v>296376.4307372038</v>
      </c>
      <c r="L24" s="69">
        <f t="shared" si="100"/>
        <v>296403.50248790887</v>
      </c>
      <c r="M24" s="69">
        <f t="shared" si="100"/>
        <v>296430.57671141409</v>
      </c>
      <c r="N24" s="69">
        <f t="shared" si="100"/>
        <v>296457.65340794536</v>
      </c>
      <c r="O24" s="69">
        <f t="shared" si="100"/>
        <v>296484.73257772857</v>
      </c>
      <c r="P24" s="69">
        <f t="shared" si="100"/>
        <v>296511.81422098959</v>
      </c>
      <c r="Q24" s="69">
        <f t="shared" si="100"/>
        <v>296538.89833795442</v>
      </c>
      <c r="R24" s="69">
        <f t="shared" si="100"/>
        <v>296565.98492884898</v>
      </c>
      <c r="S24" s="69">
        <f t="shared" si="100"/>
        <v>296593.07399389922</v>
      </c>
      <c r="T24" s="69">
        <f t="shared" si="100"/>
        <v>296620.16553333116</v>
      </c>
      <c r="U24" s="69">
        <f t="shared" si="100"/>
        <v>296647.25954737084</v>
      </c>
      <c r="V24" s="69">
        <f t="shared" si="100"/>
        <v>296674.35603624425</v>
      </c>
      <c r="W24" s="69">
        <f t="shared" si="100"/>
        <v>296701.45500017749</v>
      </c>
      <c r="X24" s="69">
        <f t="shared" si="100"/>
        <v>296728.55643939658</v>
      </c>
      <c r="Y24" s="69">
        <f t="shared" si="100"/>
        <v>296755.66035412764</v>
      </c>
      <c r="Z24" s="69">
        <f t="shared" si="100"/>
        <v>296782.76674459683</v>
      </c>
      <c r="AA24" s="69">
        <f t="shared" si="100"/>
        <v>296809.87561103026</v>
      </c>
      <c r="AB24" s="69">
        <f t="shared" si="100"/>
        <v>296836.98695365409</v>
      </c>
      <c r="AC24" s="69">
        <f t="shared" si="100"/>
        <v>296864.10077269451</v>
      </c>
      <c r="AD24" s="69">
        <f t="shared" si="100"/>
        <v>296891.21706837771</v>
      </c>
      <c r="AE24" s="69">
        <f t="shared" si="100"/>
        <v>296918.33584092994</v>
      </c>
      <c r="AF24" s="69">
        <f t="shared" si="100"/>
        <v>296945.4570905774</v>
      </c>
      <c r="AG24" s="69">
        <f t="shared" si="100"/>
        <v>296972.5808175464</v>
      </c>
      <c r="AH24" s="69">
        <f t="shared" si="100"/>
        <v>296999.7070220632</v>
      </c>
      <c r="AI24" s="69">
        <f t="shared" si="100"/>
        <v>297026.8357043541</v>
      </c>
      <c r="AJ24" s="69">
        <f t="shared" si="100"/>
        <v>297053.96686464542</v>
      </c>
      <c r="AK24" s="69">
        <f t="shared" si="100"/>
        <v>297081.10050316353</v>
      </c>
      <c r="AL24" s="69">
        <f t="shared" si="100"/>
        <v>297108.23662013479</v>
      </c>
      <c r="AM24" s="69">
        <f t="shared" si="100"/>
        <v>297135.37521578558</v>
      </c>
      <c r="AN24" s="69">
        <f t="shared" si="100"/>
        <v>297162.51629034232</v>
      </c>
      <c r="AO24" s="69">
        <f t="shared" si="100"/>
        <v>297189.65984403144</v>
      </c>
      <c r="AP24" s="69">
        <f t="shared" si="100"/>
        <v>297216.80587707937</v>
      </c>
      <c r="AQ24" s="69">
        <f t="shared" si="100"/>
        <v>297243.9543897126</v>
      </c>
      <c r="AR24" s="69">
        <f t="shared" si="100"/>
        <v>297271.10538215761</v>
      </c>
      <c r="AS24" s="69">
        <f t="shared" si="100"/>
        <v>297298.25885464094</v>
      </c>
      <c r="AT24" s="69">
        <f t="shared" si="100"/>
        <v>297325.41480738908</v>
      </c>
      <c r="AU24" s="69">
        <f t="shared" si="100"/>
        <v>297352.57324062864</v>
      </c>
      <c r="AV24" s="69">
        <f t="shared" si="100"/>
        <v>297379.73415458616</v>
      </c>
      <c r="AW24" s="69">
        <f t="shared" si="100"/>
        <v>297406.89754948823</v>
      </c>
      <c r="AX24" s="69">
        <f t="shared" si="100"/>
        <v>297434.06342556147</v>
      </c>
      <c r="AY24" s="69">
        <f t="shared" si="100"/>
        <v>297461.23178303248</v>
      </c>
      <c r="AZ24" s="69">
        <f t="shared" si="100"/>
        <v>297488.40262212796</v>
      </c>
      <c r="BA24" s="69">
        <f t="shared" si="100"/>
        <v>297515.5759430746</v>
      </c>
      <c r="BB24" s="69">
        <f t="shared" si="100"/>
        <v>297542.75174609903</v>
      </c>
      <c r="BC24" s="69">
        <f t="shared" si="100"/>
        <v>297569.93003142806</v>
      </c>
      <c r="BD24" s="69">
        <f t="shared" si="100"/>
        <v>297597.11079928838</v>
      </c>
      <c r="BE24" s="69">
        <f>BD24*(1+$E$24)</f>
        <v>297624.29404990678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273434.98129545676</v>
      </c>
      <c r="DG24" s="108">
        <f t="shared" si="15"/>
        <v>273459.95751785499</v>
      </c>
      <c r="DH24" s="108">
        <f t="shared" si="15"/>
        <v>273484.93602164264</v>
      </c>
      <c r="DI24" s="108">
        <f t="shared" si="15"/>
        <v>273509.91680702817</v>
      </c>
      <c r="DJ24" s="108">
        <f t="shared" si="15"/>
        <v>295271.73595933826</v>
      </c>
      <c r="DK24" s="108">
        <f t="shared" si="15"/>
        <v>295298.70680451061</v>
      </c>
      <c r="DL24" s="108">
        <f t="shared" si="15"/>
        <v>295325.68011326616</v>
      </c>
      <c r="DM24" s="108">
        <f t="shared" si="15"/>
        <v>295352.65588582994</v>
      </c>
      <c r="DN24" s="108">
        <f t="shared" si="15"/>
        <v>261890.22376263276</v>
      </c>
      <c r="DO24" s="108">
        <f t="shared" si="15"/>
        <v>261914.14545853875</v>
      </c>
      <c r="DP24" s="108">
        <f t="shared" si="15"/>
        <v>261938.06933951116</v>
      </c>
      <c r="DQ24" s="108">
        <f t="shared" si="15"/>
        <v>261961.99540574962</v>
      </c>
      <c r="DR24" s="108">
        <f t="shared" si="15"/>
        <v>261985.92365745368</v>
      </c>
      <c r="DS24" s="108">
        <f t="shared" si="15"/>
        <v>271235.06805082975</v>
      </c>
      <c r="DT24" s="108">
        <f t="shared" si="15"/>
        <v>271259.84332775202</v>
      </c>
      <c r="DU24" s="108">
        <f t="shared" si="15"/>
        <v>271284.62086770893</v>
      </c>
      <c r="DV24" s="108">
        <f t="shared" si="90"/>
        <v>271309.40067090717</v>
      </c>
      <c r="DW24" s="108">
        <f t="shared" si="90"/>
        <v>266617.37061030866</v>
      </c>
      <c r="DX24" s="108">
        <f t="shared" si="90"/>
        <v>266641.72409541154</v>
      </c>
      <c r="DY24" s="108">
        <f t="shared" si="90"/>
        <v>266666.07980502152</v>
      </c>
      <c r="DZ24" s="108">
        <f t="shared" si="90"/>
        <v>266690.43773934181</v>
      </c>
      <c r="EA24" s="108">
        <f t="shared" si="90"/>
        <v>276558.44668934616</v>
      </c>
      <c r="EB24" s="108">
        <f t="shared" si="90"/>
        <v>276583.70821674063</v>
      </c>
      <c r="EC24" s="108">
        <f t="shared" si="90"/>
        <v>276608.97205158509</v>
      </c>
      <c r="ED24" s="108">
        <f t="shared" si="90"/>
        <v>276634.2381940902</v>
      </c>
      <c r="EE24" s="108">
        <f t="shared" si="90"/>
        <v>276659.50664446683</v>
      </c>
      <c r="EF24" s="108">
        <f t="shared" si="90"/>
        <v>268362.90192151215</v>
      </c>
      <c r="EG24" s="108">
        <f t="shared" si="90"/>
        <v>268387.41484772979</v>
      </c>
      <c r="EH24" s="108">
        <f t="shared" si="90"/>
        <v>268411.93001301831</v>
      </c>
      <c r="EI24" s="108">
        <f t="shared" si="90"/>
        <v>268436.44741758215</v>
      </c>
      <c r="EJ24" s="108">
        <f t="shared" si="90"/>
        <v>270832.980196385</v>
      </c>
      <c r="EK24" s="108">
        <f t="shared" si="90"/>
        <v>270857.71874561562</v>
      </c>
      <c r="EL24" s="108">
        <f t="shared" si="91"/>
        <v>270882.45955452608</v>
      </c>
      <c r="EM24" s="108">
        <f t="shared" si="91"/>
        <v>270907.20262332272</v>
      </c>
      <c r="EN24" s="108">
        <f t="shared" si="91"/>
        <v>291702.60896514135</v>
      </c>
      <c r="EO24" s="108">
        <f t="shared" si="91"/>
        <v>291729.25379749289</v>
      </c>
      <c r="EP24" s="108">
        <f t="shared" si="91"/>
        <v>291755.90106364875</v>
      </c>
      <c r="EQ24" s="108">
        <f t="shared" si="91"/>
        <v>291782.5507638313</v>
      </c>
      <c r="ER24" s="108">
        <f t="shared" si="91"/>
        <v>291809.20289826288</v>
      </c>
      <c r="ES24" s="108">
        <f t="shared" si="91"/>
        <v>285507.00851564488</v>
      </c>
      <c r="ET24" s="108">
        <f t="shared" si="91"/>
        <v>285533.08742664283</v>
      </c>
      <c r="EU24" s="108">
        <f t="shared" si="91"/>
        <v>285559.16871975258</v>
      </c>
      <c r="EV24" s="108">
        <f t="shared" si="91"/>
        <v>285585.25239519164</v>
      </c>
      <c r="EW24" s="108">
        <f t="shared" si="91"/>
        <v>285722.7625912893</v>
      </c>
      <c r="EX24" s="108">
        <f t="shared" si="91"/>
        <v>285748.86120979412</v>
      </c>
      <c r="EY24" s="108">
        <f t="shared" si="91"/>
        <v>285774.96221221087</v>
      </c>
      <c r="EZ24" s="108">
        <f t="shared" si="91"/>
        <v>285801.06559875718</v>
      </c>
      <c r="FA24" s="108">
        <f t="shared" si="91"/>
        <v>263624.10357270658</v>
      </c>
      <c r="FB24" s="108">
        <f t="shared" si="92"/>
        <v>263648.18364545057</v>
      </c>
      <c r="FC24" s="108">
        <f t="shared" si="92"/>
        <v>263672.26591772755</v>
      </c>
      <c r="FD24" s="108">
        <f t="shared" si="92"/>
        <v>263696.35038973845</v>
      </c>
      <c r="FE24" s="108">
        <f t="shared" si="92"/>
        <v>263720.43706168409</v>
      </c>
    </row>
    <row r="25" spans="1:161" ht="15.75" x14ac:dyDescent="0.25">
      <c r="A25" s="47" t="s">
        <v>189</v>
      </c>
      <c r="B25" s="12">
        <f>'Urb proj of all 25 ARs '!Z25</f>
        <v>174031.79246986791</v>
      </c>
      <c r="C25" s="12">
        <f>'Urb proj of all 25 ARs '!AA25</f>
        <v>174860.33832725487</v>
      </c>
      <c r="D25" s="100">
        <f t="shared" si="10"/>
        <v>4.7608879138012102E-3</v>
      </c>
      <c r="E25" s="101">
        <f t="shared" si="11"/>
        <v>9.1342454721310418E-5</v>
      </c>
      <c r="F25" s="69">
        <f t="shared" si="12"/>
        <v>174047.68896099165</v>
      </c>
      <c r="G25" s="69">
        <f t="shared" si="13"/>
        <v>174063.58690413993</v>
      </c>
      <c r="H25" s="69">
        <f>G25*(1+$E$25)</f>
        <v>174079.48629944536</v>
      </c>
      <c r="I25" s="69">
        <f t="shared" ref="I25:BE25" si="101">H25*(1+$E$25)</f>
        <v>174095.38714704057</v>
      </c>
      <c r="J25" s="69">
        <f t="shared" si="101"/>
        <v>174111.28944705823</v>
      </c>
      <c r="K25" s="69">
        <f t="shared" si="101"/>
        <v>174127.193199631</v>
      </c>
      <c r="L25" s="69">
        <f t="shared" si="101"/>
        <v>174143.09840489159</v>
      </c>
      <c r="M25" s="69">
        <f t="shared" si="101"/>
        <v>174159.00506297266</v>
      </c>
      <c r="N25" s="69">
        <f t="shared" si="101"/>
        <v>174174.91317400694</v>
      </c>
      <c r="O25" s="69">
        <f t="shared" si="101"/>
        <v>174190.82273812711</v>
      </c>
      <c r="P25" s="69">
        <f t="shared" si="101"/>
        <v>174206.73375546595</v>
      </c>
      <c r="Q25" s="69">
        <f t="shared" si="101"/>
        <v>174222.64622615615</v>
      </c>
      <c r="R25" s="69">
        <f t="shared" si="101"/>
        <v>174238.56015033048</v>
      </c>
      <c r="S25" s="69">
        <f t="shared" si="101"/>
        <v>174254.47552812172</v>
      </c>
      <c r="T25" s="69">
        <f t="shared" si="101"/>
        <v>174270.39235966263</v>
      </c>
      <c r="U25" s="69">
        <f t="shared" si="101"/>
        <v>174286.31064508599</v>
      </c>
      <c r="V25" s="69">
        <f t="shared" si="101"/>
        <v>174302.23038452465</v>
      </c>
      <c r="W25" s="69">
        <f t="shared" si="101"/>
        <v>174318.15157811137</v>
      </c>
      <c r="X25" s="69">
        <f t="shared" si="101"/>
        <v>174334.07422597898</v>
      </c>
      <c r="Y25" s="69">
        <f t="shared" si="101"/>
        <v>174349.99832826035</v>
      </c>
      <c r="Z25" s="69">
        <f t="shared" si="101"/>
        <v>174365.9238850883</v>
      </c>
      <c r="AA25" s="69">
        <f t="shared" si="101"/>
        <v>174381.85089659572</v>
      </c>
      <c r="AB25" s="69">
        <f t="shared" si="101"/>
        <v>174397.77936291546</v>
      </c>
      <c r="AC25" s="69">
        <f t="shared" si="101"/>
        <v>174413.70928418043</v>
      </c>
      <c r="AD25" s="69">
        <f t="shared" si="101"/>
        <v>174429.6406605235</v>
      </c>
      <c r="AE25" s="69">
        <f t="shared" si="101"/>
        <v>174445.57349207759</v>
      </c>
      <c r="AF25" s="69">
        <f t="shared" si="101"/>
        <v>174461.50777897562</v>
      </c>
      <c r="AG25" s="69">
        <f t="shared" si="101"/>
        <v>174477.44352135053</v>
      </c>
      <c r="AH25" s="69">
        <f t="shared" si="101"/>
        <v>174493.38071933528</v>
      </c>
      <c r="AI25" s="69">
        <f t="shared" si="101"/>
        <v>174509.31937306281</v>
      </c>
      <c r="AJ25" s="69">
        <f t="shared" si="101"/>
        <v>174525.25948266609</v>
      </c>
      <c r="AK25" s="69">
        <f t="shared" si="101"/>
        <v>174541.2010482781</v>
      </c>
      <c r="AL25" s="69">
        <f t="shared" si="101"/>
        <v>174557.14407003185</v>
      </c>
      <c r="AM25" s="69">
        <f t="shared" si="101"/>
        <v>174573.08854806036</v>
      </c>
      <c r="AN25" s="69">
        <f t="shared" si="101"/>
        <v>174589.03448249662</v>
      </c>
      <c r="AO25" s="69">
        <f t="shared" si="101"/>
        <v>174604.98187347368</v>
      </c>
      <c r="AP25" s="69">
        <f t="shared" si="101"/>
        <v>174620.93072112458</v>
      </c>
      <c r="AQ25" s="69">
        <f t="shared" si="101"/>
        <v>174636.88102558238</v>
      </c>
      <c r="AR25" s="69">
        <f t="shared" si="101"/>
        <v>174652.83278698011</v>
      </c>
      <c r="AS25" s="69">
        <f t="shared" si="101"/>
        <v>174668.78600545091</v>
      </c>
      <c r="AT25" s="69">
        <f t="shared" si="101"/>
        <v>174684.74068112785</v>
      </c>
      <c r="AU25" s="69">
        <f t="shared" si="101"/>
        <v>174700.69681414403</v>
      </c>
      <c r="AV25" s="69">
        <f t="shared" si="101"/>
        <v>174716.65440463254</v>
      </c>
      <c r="AW25" s="69">
        <f t="shared" si="101"/>
        <v>174732.61345272657</v>
      </c>
      <c r="AX25" s="69">
        <f t="shared" si="101"/>
        <v>174748.57395855922</v>
      </c>
      <c r="AY25" s="69">
        <f t="shared" si="101"/>
        <v>174764.53592226363</v>
      </c>
      <c r="AZ25" s="69">
        <f t="shared" si="101"/>
        <v>174780.499343973</v>
      </c>
      <c r="BA25" s="69">
        <f t="shared" si="101"/>
        <v>174796.46422382048</v>
      </c>
      <c r="BB25" s="69">
        <f t="shared" si="101"/>
        <v>174812.43056193928</v>
      </c>
      <c r="BC25" s="69">
        <f t="shared" si="101"/>
        <v>174828.39835846261</v>
      </c>
      <c r="BD25" s="69">
        <f t="shared" si="101"/>
        <v>174844.36761352367</v>
      </c>
      <c r="BE25" s="69">
        <f t="shared" si="101"/>
        <v>174860.33832725568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179673.21784289312</v>
      </c>
      <c r="DG25" s="108">
        <f t="shared" si="15"/>
        <v>179689.62963565858</v>
      </c>
      <c r="DH25" s="108">
        <f t="shared" si="15"/>
        <v>179706.04292751747</v>
      </c>
      <c r="DI25" s="108">
        <f t="shared" si="15"/>
        <v>179722.45771860672</v>
      </c>
      <c r="DJ25" s="108">
        <f t="shared" si="15"/>
        <v>193952.51645426147</v>
      </c>
      <c r="DK25" s="108">
        <f t="shared" si="15"/>
        <v>193970.23255321378</v>
      </c>
      <c r="DL25" s="108">
        <f t="shared" si="15"/>
        <v>193987.95027039803</v>
      </c>
      <c r="DM25" s="108">
        <f t="shared" si="15"/>
        <v>194005.66960596209</v>
      </c>
      <c r="DN25" s="108">
        <f t="shared" si="15"/>
        <v>172073.05878315697</v>
      </c>
      <c r="DO25" s="108">
        <f t="shared" si="15"/>
        <v>172088.77635873764</v>
      </c>
      <c r="DP25" s="108">
        <f t="shared" si="15"/>
        <v>172104.49537000022</v>
      </c>
      <c r="DQ25" s="108">
        <f t="shared" si="15"/>
        <v>172120.21581707589</v>
      </c>
      <c r="DR25" s="108">
        <f t="shared" si="15"/>
        <v>172135.93770009579</v>
      </c>
      <c r="DS25" s="108">
        <f t="shared" si="15"/>
        <v>178563.51443158896</v>
      </c>
      <c r="DT25" s="108">
        <f t="shared" si="15"/>
        <v>178579.82486132081</v>
      </c>
      <c r="DU25" s="108">
        <f t="shared" si="15"/>
        <v>178596.13678088732</v>
      </c>
      <c r="DV25" s="108">
        <f t="shared" si="90"/>
        <v>178612.45019042466</v>
      </c>
      <c r="DW25" s="108">
        <f t="shared" si="90"/>
        <v>175750.32645258555</v>
      </c>
      <c r="DX25" s="108">
        <f t="shared" si="90"/>
        <v>175766.3799188218</v>
      </c>
      <c r="DY25" s="108">
        <f t="shared" si="90"/>
        <v>175782.43485142107</v>
      </c>
      <c r="DZ25" s="108">
        <f t="shared" si="90"/>
        <v>175798.49125051725</v>
      </c>
      <c r="EA25" s="108">
        <f t="shared" si="90"/>
        <v>181696.47879848795</v>
      </c>
      <c r="EB25" s="108">
        <f t="shared" si="90"/>
        <v>181713.07540087565</v>
      </c>
      <c r="EC25" s="108">
        <f t="shared" si="90"/>
        <v>181729.67351923772</v>
      </c>
      <c r="ED25" s="108">
        <f t="shared" si="90"/>
        <v>181746.27315371268</v>
      </c>
      <c r="EE25" s="108">
        <f t="shared" si="90"/>
        <v>181762.874304439</v>
      </c>
      <c r="EF25" s="108">
        <f t="shared" si="90"/>
        <v>177885.32210351079</v>
      </c>
      <c r="EG25" s="108">
        <f t="shared" si="90"/>
        <v>177901.57058549061</v>
      </c>
      <c r="EH25" s="108">
        <f t="shared" si="90"/>
        <v>177917.82055164667</v>
      </c>
      <c r="EI25" s="108">
        <f t="shared" si="90"/>
        <v>177934.07200211452</v>
      </c>
      <c r="EJ25" s="108">
        <f t="shared" si="90"/>
        <v>179701.14410963672</v>
      </c>
      <c r="EK25" s="108">
        <f t="shared" si="90"/>
        <v>179717.55845325592</v>
      </c>
      <c r="EL25" s="108">
        <f t="shared" si="91"/>
        <v>179733.97429620154</v>
      </c>
      <c r="EM25" s="108">
        <f t="shared" si="91"/>
        <v>179750.39163861057</v>
      </c>
      <c r="EN25" s="108">
        <f t="shared" si="91"/>
        <v>195205.22536167674</v>
      </c>
      <c r="EO25" s="108">
        <f t="shared" si="91"/>
        <v>195223.05588613573</v>
      </c>
      <c r="EP25" s="108">
        <f t="shared" si="91"/>
        <v>195240.88803927856</v>
      </c>
      <c r="EQ25" s="108">
        <f t="shared" si="91"/>
        <v>195258.72182125406</v>
      </c>
      <c r="ER25" s="108">
        <f t="shared" si="91"/>
        <v>195276.55723221094</v>
      </c>
      <c r="ES25" s="108">
        <f t="shared" si="91"/>
        <v>191151.58920754783</v>
      </c>
      <c r="ET25" s="108">
        <f t="shared" si="91"/>
        <v>191169.04946292992</v>
      </c>
      <c r="EU25" s="108">
        <f t="shared" si="91"/>
        <v>191186.51131317462</v>
      </c>
      <c r="EV25" s="108">
        <f t="shared" si="91"/>
        <v>191203.97475842756</v>
      </c>
      <c r="EW25" s="108">
        <f t="shared" si="91"/>
        <v>188429.66407916683</v>
      </c>
      <c r="EX25" s="108">
        <f t="shared" si="91"/>
        <v>188446.87570722617</v>
      </c>
      <c r="EY25" s="108">
        <f t="shared" si="91"/>
        <v>188464.08890743781</v>
      </c>
      <c r="EZ25" s="108">
        <f t="shared" si="91"/>
        <v>188481.30367994541</v>
      </c>
      <c r="FA25" s="108">
        <f t="shared" si="91"/>
        <v>172611.5741007085</v>
      </c>
      <c r="FB25" s="108">
        <f t="shared" si="92"/>
        <v>172627.34086560016</v>
      </c>
      <c r="FC25" s="108">
        <f t="shared" si="92"/>
        <v>172643.10907066683</v>
      </c>
      <c r="FD25" s="108">
        <f t="shared" si="92"/>
        <v>172658.87871604005</v>
      </c>
      <c r="FE25" s="108">
        <f t="shared" si="92"/>
        <v>172674.64980185142</v>
      </c>
    </row>
    <row r="26" spans="1:161" ht="15.75" x14ac:dyDescent="0.25">
      <c r="A26" s="47" t="s">
        <v>190</v>
      </c>
      <c r="B26" s="12">
        <f>'Urb proj of all 25 ARs '!Z26</f>
        <v>163280.98965493761</v>
      </c>
      <c r="C26" s="12">
        <f>'Urb proj of all 25 ARs '!AA26</f>
        <v>164058.35214513933</v>
      </c>
      <c r="D26" s="100">
        <f t="shared" si="10"/>
        <v>4.7608879138013645E-3</v>
      </c>
      <c r="E26" s="101">
        <f t="shared" si="11"/>
        <v>9.1342454721310418E-5</v>
      </c>
      <c r="F26" s="69">
        <f t="shared" si="12"/>
        <v>163295.90414134203</v>
      </c>
      <c r="G26" s="69">
        <f t="shared" si="13"/>
        <v>163310.81999007225</v>
      </c>
      <c r="H26" s="69">
        <f>G26*(1+$E$26)</f>
        <v>163325.73720125269</v>
      </c>
      <c r="I26" s="69">
        <f t="shared" ref="I26:BE26" si="102">H26*(1+$E$26)</f>
        <v>163340.65577500782</v>
      </c>
      <c r="J26" s="69">
        <f t="shared" si="102"/>
        <v>163355.57571146209</v>
      </c>
      <c r="K26" s="69">
        <f t="shared" si="102"/>
        <v>163370.49701073999</v>
      </c>
      <c r="L26" s="69">
        <f t="shared" si="102"/>
        <v>163385.41967296597</v>
      </c>
      <c r="M26" s="69">
        <f t="shared" si="102"/>
        <v>163400.34369826457</v>
      </c>
      <c r="N26" s="69">
        <f t="shared" si="102"/>
        <v>163415.26908676027</v>
      </c>
      <c r="O26" s="69">
        <f t="shared" si="102"/>
        <v>163430.19583857758</v>
      </c>
      <c r="P26" s="69">
        <f t="shared" si="102"/>
        <v>163445.12395384107</v>
      </c>
      <c r="Q26" s="69">
        <f t="shared" si="102"/>
        <v>163460.05343267525</v>
      </c>
      <c r="R26" s="69">
        <f t="shared" si="102"/>
        <v>163474.98427520468</v>
      </c>
      <c r="S26" s="69">
        <f t="shared" si="102"/>
        <v>163489.9164815539</v>
      </c>
      <c r="T26" s="69">
        <f t="shared" si="102"/>
        <v>163504.85005184749</v>
      </c>
      <c r="U26" s="69">
        <f t="shared" si="102"/>
        <v>163519.78498621006</v>
      </c>
      <c r="V26" s="69">
        <f t="shared" si="102"/>
        <v>163534.72128476619</v>
      </c>
      <c r="W26" s="69">
        <f t="shared" si="102"/>
        <v>163549.65894764051</v>
      </c>
      <c r="X26" s="69">
        <f t="shared" si="102"/>
        <v>163564.59797495761</v>
      </c>
      <c r="Y26" s="69">
        <f t="shared" si="102"/>
        <v>163579.53836684214</v>
      </c>
      <c r="Z26" s="69">
        <f t="shared" si="102"/>
        <v>163594.48012341876</v>
      </c>
      <c r="AA26" s="69">
        <f t="shared" si="102"/>
        <v>163609.42324481209</v>
      </c>
      <c r="AB26" s="69">
        <f t="shared" si="102"/>
        <v>163624.36773114681</v>
      </c>
      <c r="AC26" s="69">
        <f t="shared" si="102"/>
        <v>163639.31358254759</v>
      </c>
      <c r="AD26" s="69">
        <f t="shared" si="102"/>
        <v>163654.26079913913</v>
      </c>
      <c r="AE26" s="69">
        <f t="shared" si="102"/>
        <v>163669.20938104612</v>
      </c>
      <c r="AF26" s="69">
        <f t="shared" si="102"/>
        <v>163684.15932839329</v>
      </c>
      <c r="AG26" s="69">
        <f t="shared" si="102"/>
        <v>163699.11064130533</v>
      </c>
      <c r="AH26" s="69">
        <f t="shared" si="102"/>
        <v>163714.063319907</v>
      </c>
      <c r="AI26" s="69">
        <f t="shared" si="102"/>
        <v>163729.01736432305</v>
      </c>
      <c r="AJ26" s="69">
        <f t="shared" si="102"/>
        <v>163743.97277467823</v>
      </c>
      <c r="AK26" s="69">
        <f t="shared" si="102"/>
        <v>163758.9295510973</v>
      </c>
      <c r="AL26" s="69">
        <f t="shared" si="102"/>
        <v>163773.88769370504</v>
      </c>
      <c r="AM26" s="69">
        <f t="shared" si="102"/>
        <v>163788.84720262623</v>
      </c>
      <c r="AN26" s="69">
        <f t="shared" si="102"/>
        <v>163803.80807798568</v>
      </c>
      <c r="AO26" s="69">
        <f t="shared" si="102"/>
        <v>163818.77031990822</v>
      </c>
      <c r="AP26" s="69">
        <f t="shared" si="102"/>
        <v>163833.73392851866</v>
      </c>
      <c r="AQ26" s="69">
        <f t="shared" si="102"/>
        <v>163848.69890394184</v>
      </c>
      <c r="AR26" s="69">
        <f t="shared" si="102"/>
        <v>163863.66524630261</v>
      </c>
      <c r="AS26" s="69">
        <f t="shared" si="102"/>
        <v>163878.63295572583</v>
      </c>
      <c r="AT26" s="69">
        <f t="shared" si="102"/>
        <v>163893.60203233638</v>
      </c>
      <c r="AU26" s="69">
        <f t="shared" si="102"/>
        <v>163908.57247625914</v>
      </c>
      <c r="AV26" s="69">
        <f t="shared" si="102"/>
        <v>163923.54428761898</v>
      </c>
      <c r="AW26" s="69">
        <f t="shared" si="102"/>
        <v>163938.51746654083</v>
      </c>
      <c r="AX26" s="69">
        <f t="shared" si="102"/>
        <v>163953.4920131496</v>
      </c>
      <c r="AY26" s="69">
        <f t="shared" si="102"/>
        <v>163968.46792757022</v>
      </c>
      <c r="AZ26" s="69">
        <f t="shared" si="102"/>
        <v>163983.44520992762</v>
      </c>
      <c r="BA26" s="69">
        <f t="shared" si="102"/>
        <v>163998.42386034675</v>
      </c>
      <c r="BB26" s="69">
        <f t="shared" si="102"/>
        <v>164013.40387895258</v>
      </c>
      <c r="BC26" s="69">
        <f t="shared" si="102"/>
        <v>164028.38526587008</v>
      </c>
      <c r="BD26" s="69">
        <f t="shared" si="102"/>
        <v>164043.36802122425</v>
      </c>
      <c r="BE26" s="69">
        <f t="shared" si="102"/>
        <v>164058.35214514006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158363.72094695235</v>
      </c>
      <c r="DG26" s="108">
        <f t="shared" si="15"/>
        <v>158378.18627796246</v>
      </c>
      <c r="DH26" s="108">
        <f t="shared" si="15"/>
        <v>158392.65293027138</v>
      </c>
      <c r="DI26" s="108">
        <f t="shared" si="15"/>
        <v>158407.12090399986</v>
      </c>
      <c r="DJ26" s="108">
        <f t="shared" si="15"/>
        <v>170460.06927952252</v>
      </c>
      <c r="DK26" s="108">
        <f t="shared" si="15"/>
        <v>170475.63952068248</v>
      </c>
      <c r="DL26" s="108">
        <f t="shared" si="15"/>
        <v>170491.21118406646</v>
      </c>
      <c r="DM26" s="108">
        <f t="shared" si="15"/>
        <v>170506.78426980443</v>
      </c>
      <c r="DN26" s="108">
        <f t="shared" si="15"/>
        <v>150657.18672600092</v>
      </c>
      <c r="DO26" s="108">
        <f t="shared" si="15"/>
        <v>150670.94812325784</v>
      </c>
      <c r="DP26" s="108">
        <f t="shared" si="15"/>
        <v>150684.71077751464</v>
      </c>
      <c r="DQ26" s="108">
        <f t="shared" si="15"/>
        <v>150698.47468888602</v>
      </c>
      <c r="DR26" s="108">
        <f t="shared" si="15"/>
        <v>150712.23985748689</v>
      </c>
      <c r="DS26" s="108">
        <f t="shared" si="15"/>
        <v>154990.77888102012</v>
      </c>
      <c r="DT26" s="108">
        <f t="shared" si="15"/>
        <v>155004.93611922226</v>
      </c>
      <c r="DU26" s="108">
        <f t="shared" si="15"/>
        <v>155019.0946505813</v>
      </c>
      <c r="DV26" s="108">
        <f t="shared" si="90"/>
        <v>155033.25447521533</v>
      </c>
      <c r="DW26" s="108">
        <f t="shared" si="90"/>
        <v>155448.06936181011</v>
      </c>
      <c r="DX26" s="108">
        <f t="shared" si="90"/>
        <v>155462.2683700473</v>
      </c>
      <c r="DY26" s="108">
        <f t="shared" si="90"/>
        <v>155476.46867525674</v>
      </c>
      <c r="DZ26" s="108">
        <f t="shared" si="90"/>
        <v>155490.67027755696</v>
      </c>
      <c r="EA26" s="108">
        <f t="shared" si="90"/>
        <v>161123.59378830696</v>
      </c>
      <c r="EB26" s="108">
        <f t="shared" si="90"/>
        <v>161138.3112128771</v>
      </c>
      <c r="EC26" s="108">
        <f t="shared" si="90"/>
        <v>161153.02998177294</v>
      </c>
      <c r="ED26" s="108">
        <f t="shared" si="90"/>
        <v>161167.75009511726</v>
      </c>
      <c r="EE26" s="108">
        <f t="shared" si="90"/>
        <v>161182.47155303284</v>
      </c>
      <c r="EF26" s="108">
        <f t="shared" si="90"/>
        <v>157847.23285253736</v>
      </c>
      <c r="EG26" s="108">
        <f t="shared" si="90"/>
        <v>157861.65100625707</v>
      </c>
      <c r="EH26" s="108">
        <f t="shared" si="90"/>
        <v>157876.07047696633</v>
      </c>
      <c r="EI26" s="108">
        <f t="shared" si="90"/>
        <v>157890.49126478547</v>
      </c>
      <c r="EJ26" s="108">
        <f t="shared" si="90"/>
        <v>155919.92610213938</v>
      </c>
      <c r="EK26" s="108">
        <f t="shared" si="90"/>
        <v>155934.16821092952</v>
      </c>
      <c r="EL26" s="108">
        <f t="shared" si="91"/>
        <v>155948.41162062882</v>
      </c>
      <c r="EM26" s="108">
        <f t="shared" si="91"/>
        <v>155962.65633135615</v>
      </c>
      <c r="EN26" s="108">
        <f t="shared" si="91"/>
        <v>168203.72409224714</v>
      </c>
      <c r="EO26" s="108">
        <f t="shared" si="91"/>
        <v>168219.08823329897</v>
      </c>
      <c r="EP26" s="108">
        <f t="shared" si="91"/>
        <v>168234.45377774918</v>
      </c>
      <c r="EQ26" s="108">
        <f t="shared" si="91"/>
        <v>168249.82072572593</v>
      </c>
      <c r="ER26" s="108">
        <f t="shared" si="91"/>
        <v>168265.18907735741</v>
      </c>
      <c r="ES26" s="108">
        <f t="shared" si="91"/>
        <v>166373.8360750851</v>
      </c>
      <c r="ET26" s="108">
        <f t="shared" si="91"/>
        <v>166389.03306967361</v>
      </c>
      <c r="EU26" s="108">
        <f t="shared" si="91"/>
        <v>166404.23145239291</v>
      </c>
      <c r="EV26" s="108">
        <f t="shared" si="91"/>
        <v>166419.43122336979</v>
      </c>
      <c r="EW26" s="108">
        <f t="shared" si="91"/>
        <v>163698.98556218477</v>
      </c>
      <c r="EX26" s="108">
        <f t="shared" si="91"/>
        <v>163713.9382293614</v>
      </c>
      <c r="EY26" s="108">
        <f t="shared" si="91"/>
        <v>163728.89226235138</v>
      </c>
      <c r="EZ26" s="108">
        <f t="shared" si="91"/>
        <v>163743.84766127943</v>
      </c>
      <c r="FA26" s="108">
        <f t="shared" si="91"/>
        <v>152134.51457273134</v>
      </c>
      <c r="FB26" s="108">
        <f t="shared" si="92"/>
        <v>152148.41091274022</v>
      </c>
      <c r="FC26" s="108">
        <f t="shared" si="92"/>
        <v>152162.30852207495</v>
      </c>
      <c r="FD26" s="108">
        <f t="shared" si="92"/>
        <v>152176.20740085142</v>
      </c>
      <c r="FE26" s="108">
        <f t="shared" si="92"/>
        <v>152190.1075491856</v>
      </c>
    </row>
    <row r="27" spans="1:161" ht="15.75" x14ac:dyDescent="0.25">
      <c r="A27" s="47" t="s">
        <v>191</v>
      </c>
      <c r="B27" s="12">
        <f>'Urb proj of all 25 ARs '!Z27</f>
        <v>175877.86369968398</v>
      </c>
      <c r="C27" s="12">
        <f>'Urb proj of all 25 ARs '!AA27</f>
        <v>176715.19849527697</v>
      </c>
      <c r="D27" s="100">
        <f t="shared" si="10"/>
        <v>4.760887913801159E-3</v>
      </c>
      <c r="E27" s="101">
        <f t="shared" si="11"/>
        <v>9.1342454721310418E-5</v>
      </c>
      <c r="F27" s="69">
        <f t="shared" si="12"/>
        <v>175893.92881548544</v>
      </c>
      <c r="G27" s="69">
        <f t="shared" si="13"/>
        <v>175909.99539871403</v>
      </c>
      <c r="H27" s="69">
        <f>G27*(1+$E$27)</f>
        <v>175926.06344950377</v>
      </c>
      <c r="I27" s="69">
        <f t="shared" ref="I27:BD27" si="103">H27*(1+$E$27)</f>
        <v>175942.1329679887</v>
      </c>
      <c r="J27" s="69">
        <f t="shared" si="103"/>
        <v>175958.20395430291</v>
      </c>
      <c r="K27" s="69">
        <f t="shared" si="103"/>
        <v>175974.27640858045</v>
      </c>
      <c r="L27" s="69">
        <f t="shared" si="103"/>
        <v>175990.35033095541</v>
      </c>
      <c r="M27" s="69">
        <f t="shared" si="103"/>
        <v>176006.42572156189</v>
      </c>
      <c r="N27" s="69">
        <f t="shared" si="103"/>
        <v>176022.50258053403</v>
      </c>
      <c r="O27" s="69">
        <f t="shared" si="103"/>
        <v>176038.58090800591</v>
      </c>
      <c r="P27" s="69">
        <f t="shared" si="103"/>
        <v>176054.66070411171</v>
      </c>
      <c r="Q27" s="69">
        <f t="shared" si="103"/>
        <v>176070.74196898556</v>
      </c>
      <c r="R27" s="69">
        <f t="shared" si="103"/>
        <v>176086.8247027616</v>
      </c>
      <c r="S27" s="69">
        <f t="shared" si="103"/>
        <v>176102.90890557403</v>
      </c>
      <c r="T27" s="69">
        <f t="shared" si="103"/>
        <v>176118.99457755702</v>
      </c>
      <c r="U27" s="69">
        <f t="shared" si="103"/>
        <v>176135.0817188448</v>
      </c>
      <c r="V27" s="69">
        <f t="shared" si="103"/>
        <v>176151.17032957153</v>
      </c>
      <c r="W27" s="69">
        <f t="shared" si="103"/>
        <v>176167.26040987147</v>
      </c>
      <c r="X27" s="69">
        <f t="shared" si="103"/>
        <v>176183.35195987884</v>
      </c>
      <c r="Y27" s="69">
        <f t="shared" si="103"/>
        <v>176199.44497972788</v>
      </c>
      <c r="Z27" s="69">
        <f t="shared" si="103"/>
        <v>176215.53946955287</v>
      </c>
      <c r="AA27" s="69">
        <f t="shared" si="103"/>
        <v>176231.63542948806</v>
      </c>
      <c r="AB27" s="69">
        <f t="shared" si="103"/>
        <v>176247.73285966774</v>
      </c>
      <c r="AC27" s="69">
        <f t="shared" si="103"/>
        <v>176263.8317602262</v>
      </c>
      <c r="AD27" s="69">
        <f t="shared" si="103"/>
        <v>176279.93213129777</v>
      </c>
      <c r="AE27" s="69">
        <f t="shared" si="103"/>
        <v>176296.03397301675</v>
      </c>
      <c r="AF27" s="69">
        <f t="shared" si="103"/>
        <v>176312.13728551747</v>
      </c>
      <c r="AG27" s="69">
        <f t="shared" si="103"/>
        <v>176328.24206893428</v>
      </c>
      <c r="AH27" s="69">
        <f t="shared" si="103"/>
        <v>176344.34832340156</v>
      </c>
      <c r="AI27" s="69">
        <f t="shared" si="103"/>
        <v>176360.45604905364</v>
      </c>
      <c r="AJ27" s="69">
        <f t="shared" si="103"/>
        <v>176376.56524602493</v>
      </c>
      <c r="AK27" s="69">
        <f t="shared" si="103"/>
        <v>176392.67591444982</v>
      </c>
      <c r="AL27" s="69">
        <f t="shared" si="103"/>
        <v>176408.7880544627</v>
      </c>
      <c r="AM27" s="69">
        <f t="shared" si="103"/>
        <v>176424.90166619801</v>
      </c>
      <c r="AN27" s="69">
        <f t="shared" si="103"/>
        <v>176441.01674979017</v>
      </c>
      <c r="AO27" s="69">
        <f t="shared" si="103"/>
        <v>176457.13330537363</v>
      </c>
      <c r="AP27" s="69">
        <f t="shared" si="103"/>
        <v>176473.25133308282</v>
      </c>
      <c r="AQ27" s="69">
        <f t="shared" si="103"/>
        <v>176489.37083305223</v>
      </c>
      <c r="AR27" s="69">
        <f t="shared" si="103"/>
        <v>176505.49180541636</v>
      </c>
      <c r="AS27" s="69">
        <f t="shared" si="103"/>
        <v>176521.61425030965</v>
      </c>
      <c r="AT27" s="69">
        <f t="shared" si="103"/>
        <v>176537.73816786663</v>
      </c>
      <c r="AU27" s="69">
        <f t="shared" si="103"/>
        <v>176553.86355822184</v>
      </c>
      <c r="AV27" s="69">
        <f t="shared" si="103"/>
        <v>176569.99042150978</v>
      </c>
      <c r="AW27" s="69">
        <f t="shared" si="103"/>
        <v>176586.11875786498</v>
      </c>
      <c r="AX27" s="69">
        <f t="shared" si="103"/>
        <v>176602.24856742204</v>
      </c>
      <c r="AY27" s="69">
        <f t="shared" si="103"/>
        <v>176618.37985031548</v>
      </c>
      <c r="AZ27" s="69">
        <f t="shared" si="103"/>
        <v>176634.5126066799</v>
      </c>
      <c r="BA27" s="69">
        <f t="shared" si="103"/>
        <v>176650.64683664989</v>
      </c>
      <c r="BB27" s="69">
        <f t="shared" si="103"/>
        <v>176666.78254036006</v>
      </c>
      <c r="BC27" s="69">
        <f t="shared" si="103"/>
        <v>176682.91971794501</v>
      </c>
      <c r="BD27" s="69">
        <f t="shared" si="103"/>
        <v>176699.05836953939</v>
      </c>
      <c r="BE27" s="69">
        <f>BD27*(1+$E$27)</f>
        <v>176715.19849527781</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171263.72656408246</v>
      </c>
      <c r="DG27" s="108">
        <f t="shared" si="15"/>
        <v>171279.37021327156</v>
      </c>
      <c r="DH27" s="108">
        <f t="shared" si="15"/>
        <v>171295.01529138995</v>
      </c>
      <c r="DI27" s="108">
        <f t="shared" si="15"/>
        <v>171310.66179856821</v>
      </c>
      <c r="DJ27" s="108">
        <f t="shared" si="15"/>
        <v>183465.38458739041</v>
      </c>
      <c r="DK27" s="108">
        <f t="shared" si="15"/>
        <v>183482.142765975</v>
      </c>
      <c r="DL27" s="108">
        <f t="shared" si="15"/>
        <v>183498.90247529277</v>
      </c>
      <c r="DM27" s="108">
        <f t="shared" si="15"/>
        <v>183515.6637154835</v>
      </c>
      <c r="DN27" s="108">
        <f t="shared" si="15"/>
        <v>160984.61970317212</v>
      </c>
      <c r="DO27" s="108">
        <f t="shared" si="15"/>
        <v>160999.32443350818</v>
      </c>
      <c r="DP27" s="108">
        <f t="shared" si="15"/>
        <v>161014.03050701041</v>
      </c>
      <c r="DQ27" s="108">
        <f t="shared" si="15"/>
        <v>161028.7379238015</v>
      </c>
      <c r="DR27" s="108">
        <f t="shared" si="15"/>
        <v>161043.44668400413</v>
      </c>
      <c r="DS27" s="108">
        <f t="shared" si="15"/>
        <v>167444.401943498</v>
      </c>
      <c r="DT27" s="108">
        <f t="shared" si="15"/>
        <v>167459.69672620087</v>
      </c>
      <c r="DU27" s="108">
        <f t="shared" si="15"/>
        <v>167474.99290596673</v>
      </c>
      <c r="DV27" s="108">
        <f t="shared" si="90"/>
        <v>167490.29048292318</v>
      </c>
      <c r="DW27" s="108">
        <f t="shared" si="90"/>
        <v>161282.88195818351</v>
      </c>
      <c r="DX27" s="108">
        <f t="shared" si="90"/>
        <v>161297.61393252612</v>
      </c>
      <c r="DY27" s="108">
        <f t="shared" si="90"/>
        <v>161312.34725252338</v>
      </c>
      <c r="DZ27" s="108">
        <f t="shared" si="90"/>
        <v>161327.0819182983</v>
      </c>
      <c r="EA27" s="108">
        <f t="shared" si="90"/>
        <v>167876.9977552974</v>
      </c>
      <c r="EB27" s="108">
        <f t="shared" si="90"/>
        <v>167892.33205236361</v>
      </c>
      <c r="EC27" s="108">
        <f t="shared" si="90"/>
        <v>167907.66775010215</v>
      </c>
      <c r="ED27" s="108">
        <f t="shared" si="90"/>
        <v>167923.00484864097</v>
      </c>
      <c r="EE27" s="108">
        <f t="shared" si="90"/>
        <v>167938.34334810803</v>
      </c>
      <c r="EF27" s="108">
        <f t="shared" si="90"/>
        <v>163219.24305152442</v>
      </c>
      <c r="EG27" s="108">
        <f t="shared" si="90"/>
        <v>163234.15189784247</v>
      </c>
      <c r="EH27" s="108">
        <f t="shared" si="90"/>
        <v>163249.06210597118</v>
      </c>
      <c r="EI27" s="108">
        <f t="shared" si="90"/>
        <v>163263.97367603489</v>
      </c>
      <c r="EJ27" s="108">
        <f t="shared" si="90"/>
        <v>165393.99804107586</v>
      </c>
      <c r="EK27" s="108">
        <f t="shared" si="90"/>
        <v>165409.10553485309</v>
      </c>
      <c r="EL27" s="108">
        <f t="shared" si="91"/>
        <v>165424.21440858589</v>
      </c>
      <c r="EM27" s="108">
        <f t="shared" si="91"/>
        <v>165439.32466240032</v>
      </c>
      <c r="EN27" s="108">
        <f t="shared" si="91"/>
        <v>176701.74187924661</v>
      </c>
      <c r="EO27" s="108">
        <f t="shared" si="91"/>
        <v>176717.8822501034</v>
      </c>
      <c r="EP27" s="108">
        <f t="shared" si="91"/>
        <v>176734.02409526127</v>
      </c>
      <c r="EQ27" s="108">
        <f t="shared" si="91"/>
        <v>176750.16741485489</v>
      </c>
      <c r="ER27" s="108">
        <f t="shared" si="91"/>
        <v>176766.312209019</v>
      </c>
      <c r="ES27" s="108">
        <f t="shared" si="91"/>
        <v>176608.43867738993</v>
      </c>
      <c r="ET27" s="108">
        <f t="shared" si="91"/>
        <v>176624.5705257032</v>
      </c>
      <c r="EU27" s="108">
        <f t="shared" si="91"/>
        <v>176640.70384753912</v>
      </c>
      <c r="EV27" s="108">
        <f t="shared" si="91"/>
        <v>176656.83864303224</v>
      </c>
      <c r="EW27" s="108">
        <f t="shared" si="91"/>
        <v>174783.2606872184</v>
      </c>
      <c r="EX27" s="108">
        <f t="shared" si="91"/>
        <v>174799.22581929376</v>
      </c>
      <c r="EY27" s="108">
        <f t="shared" si="91"/>
        <v>174815.19240966346</v>
      </c>
      <c r="EZ27" s="108">
        <f t="shared" si="91"/>
        <v>174831.16045846074</v>
      </c>
      <c r="FA27" s="108">
        <f t="shared" si="91"/>
        <v>162470.83153977213</v>
      </c>
      <c r="FB27" s="108">
        <f t="shared" si="92"/>
        <v>162485.67202434561</v>
      </c>
      <c r="FC27" s="108">
        <f t="shared" si="92"/>
        <v>162500.51386448534</v>
      </c>
      <c r="FD27" s="108">
        <f t="shared" si="92"/>
        <v>162515.3570603152</v>
      </c>
      <c r="FE27" s="108">
        <f t="shared" si="92"/>
        <v>162530.20161195903</v>
      </c>
    </row>
    <row r="28" spans="1:161" ht="15.75" x14ac:dyDescent="0.25">
      <c r="A28" s="47" t="s">
        <v>192</v>
      </c>
      <c r="B28" s="12">
        <f>'Urb proj of all 25 ARs '!Z28</f>
        <v>64690.908508089531</v>
      </c>
      <c r="C28" s="12">
        <f>'Urb proj of all 25 ARs '!AA28</f>
        <v>64998.894672538518</v>
      </c>
      <c r="D28" s="100">
        <f t="shared" si="10"/>
        <v>4.7608879138012596E-3</v>
      </c>
      <c r="E28" s="101">
        <f t="shared" si="11"/>
        <v>9.1342454721310418E-5</v>
      </c>
      <c r="F28" s="69">
        <f t="shared" si="12"/>
        <v>64696.817534470814</v>
      </c>
      <c r="G28" s="69">
        <f t="shared" si="13"/>
        <v>64702.727100597069</v>
      </c>
      <c r="H28" s="69">
        <f>G28*(1+$E$28)</f>
        <v>64708.637206517604</v>
      </c>
      <c r="I28" s="69">
        <f t="shared" ref="I28:BE28" si="104">H28*(1+$E$28)</f>
        <v>64714.547852281721</v>
      </c>
      <c r="J28" s="69">
        <f t="shared" si="104"/>
        <v>64720.45903793873</v>
      </c>
      <c r="K28" s="69">
        <f t="shared" si="104"/>
        <v>64726.370763537947</v>
      </c>
      <c r="L28" s="69">
        <f t="shared" si="104"/>
        <v>64732.283029128688</v>
      </c>
      <c r="M28" s="69">
        <f t="shared" si="104"/>
        <v>64738.195834760285</v>
      </c>
      <c r="N28" s="69">
        <f t="shared" si="104"/>
        <v>64744.109180482061</v>
      </c>
      <c r="O28" s="69">
        <f t="shared" si="104"/>
        <v>64750.023066343354</v>
      </c>
      <c r="P28" s="69">
        <f t="shared" si="104"/>
        <v>64755.937492393496</v>
      </c>
      <c r="Q28" s="69">
        <f t="shared" si="104"/>
        <v>64761.852458681831</v>
      </c>
      <c r="R28" s="69">
        <f t="shared" si="104"/>
        <v>64767.767965257706</v>
      </c>
      <c r="S28" s="69">
        <f t="shared" si="104"/>
        <v>64773.684012170474</v>
      </c>
      <c r="T28" s="69">
        <f t="shared" si="104"/>
        <v>64779.600599469486</v>
      </c>
      <c r="U28" s="69">
        <f t="shared" si="104"/>
        <v>64785.517727204111</v>
      </c>
      <c r="V28" s="69">
        <f t="shared" si="104"/>
        <v>64791.435395423701</v>
      </c>
      <c r="W28" s="69">
        <f t="shared" si="104"/>
        <v>64797.353604177639</v>
      </c>
      <c r="X28" s="69">
        <f t="shared" si="104"/>
        <v>64803.272353515291</v>
      </c>
      <c r="Y28" s="69">
        <f t="shared" si="104"/>
        <v>64809.191643486032</v>
      </c>
      <c r="Z28" s="69">
        <f t="shared" si="104"/>
        <v>64815.111474139252</v>
      </c>
      <c r="AA28" s="69">
        <f t="shared" si="104"/>
        <v>64821.031845524332</v>
      </c>
      <c r="AB28" s="69">
        <f t="shared" si="104"/>
        <v>64826.952757690669</v>
      </c>
      <c r="AC28" s="69">
        <f t="shared" si="104"/>
        <v>64832.87421068766</v>
      </c>
      <c r="AD28" s="69">
        <f t="shared" si="104"/>
        <v>64838.7962045647</v>
      </c>
      <c r="AE28" s="69">
        <f t="shared" si="104"/>
        <v>64844.718739371201</v>
      </c>
      <c r="AF28" s="69">
        <f t="shared" si="104"/>
        <v>64850.641815156567</v>
      </c>
      <c r="AG28" s="69">
        <f t="shared" si="104"/>
        <v>64856.565431970215</v>
      </c>
      <c r="AH28" s="69">
        <f t="shared" si="104"/>
        <v>64862.489589861565</v>
      </c>
      <c r="AI28" s="69">
        <f t="shared" si="104"/>
        <v>64868.414288880042</v>
      </c>
      <c r="AJ28" s="69">
        <f t="shared" si="104"/>
        <v>64874.339529075063</v>
      </c>
      <c r="AK28" s="69">
        <f t="shared" si="104"/>
        <v>64880.26531049607</v>
      </c>
      <c r="AL28" s="69">
        <f t="shared" si="104"/>
        <v>64886.191633192502</v>
      </c>
      <c r="AM28" s="69">
        <f t="shared" si="104"/>
        <v>64892.118497213793</v>
      </c>
      <c r="AN28" s="69">
        <f t="shared" si="104"/>
        <v>64898.045902609396</v>
      </c>
      <c r="AO28" s="69">
        <f t="shared" si="104"/>
        <v>64903.973849428759</v>
      </c>
      <c r="AP28" s="69">
        <f t="shared" si="104"/>
        <v>64909.902337721331</v>
      </c>
      <c r="AQ28" s="69">
        <f t="shared" si="104"/>
        <v>64915.831367536579</v>
      </c>
      <c r="AR28" s="69">
        <f t="shared" si="104"/>
        <v>64921.760938923966</v>
      </c>
      <c r="AS28" s="69">
        <f t="shared" si="104"/>
        <v>64927.691051932954</v>
      </c>
      <c r="AT28" s="69">
        <f t="shared" si="104"/>
        <v>64933.621706613027</v>
      </c>
      <c r="AU28" s="69">
        <f t="shared" si="104"/>
        <v>64939.552903013653</v>
      </c>
      <c r="AV28" s="69">
        <f t="shared" si="104"/>
        <v>64945.484641184317</v>
      </c>
      <c r="AW28" s="69">
        <f t="shared" si="104"/>
        <v>64951.41692117451</v>
      </c>
      <c r="AX28" s="69">
        <f t="shared" si="104"/>
        <v>64957.349743033716</v>
      </c>
      <c r="AY28" s="69">
        <f t="shared" si="104"/>
        <v>64963.283106811432</v>
      </c>
      <c r="AZ28" s="69">
        <f t="shared" si="104"/>
        <v>64969.217012557165</v>
      </c>
      <c r="BA28" s="69">
        <f t="shared" si="104"/>
        <v>64975.151460320412</v>
      </c>
      <c r="BB28" s="69">
        <f t="shared" si="104"/>
        <v>64981.086450150688</v>
      </c>
      <c r="BC28" s="69">
        <f t="shared" si="104"/>
        <v>64987.021982097503</v>
      </c>
      <c r="BD28" s="69">
        <f t="shared" si="104"/>
        <v>64992.958056210373</v>
      </c>
      <c r="BE28" s="69">
        <f t="shared" si="104"/>
        <v>64998.894672538823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56250.351876453693</v>
      </c>
      <c r="DG28" s="108">
        <f t="shared" si="15"/>
        <v>56255.489921673019</v>
      </c>
      <c r="DH28" s="108">
        <f t="shared" si="15"/>
        <v>56260.628436214021</v>
      </c>
      <c r="DI28" s="108">
        <f t="shared" si="15"/>
        <v>56265.767420119548</v>
      </c>
      <c r="DJ28" s="108">
        <f t="shared" si="15"/>
        <v>60066.813545611716</v>
      </c>
      <c r="DK28" s="108">
        <f t="shared" si="15"/>
        <v>60072.30019580826</v>
      </c>
      <c r="DL28" s="108">
        <f t="shared" si="15"/>
        <v>60077.787347168902</v>
      </c>
      <c r="DM28" s="108">
        <f t="shared" si="15"/>
        <v>60083.27499973942</v>
      </c>
      <c r="DN28" s="108">
        <f t="shared" si="15"/>
        <v>52890.722497013136</v>
      </c>
      <c r="DO28" s="108">
        <f t="shared" si="15"/>
        <v>52895.553665437998</v>
      </c>
      <c r="DP28" s="108">
        <f t="shared" si="15"/>
        <v>52900.385275153647</v>
      </c>
      <c r="DQ28" s="108">
        <f t="shared" si="15"/>
        <v>52905.217326200378</v>
      </c>
      <c r="DR28" s="108">
        <f t="shared" si="15"/>
        <v>52910.049818618521</v>
      </c>
      <c r="DS28" s="108">
        <f t="shared" si="15"/>
        <v>55043.425530037915</v>
      </c>
      <c r="DT28" s="108">
        <f t="shared" si="15"/>
        <v>55048.453331642093</v>
      </c>
      <c r="DU28" s="108">
        <f t="shared" si="15"/>
        <v>55053.481592498021</v>
      </c>
      <c r="DV28" s="108">
        <f t="shared" si="90"/>
        <v>55058.510312647632</v>
      </c>
      <c r="DW28" s="108">
        <f t="shared" si="90"/>
        <v>53170.704099058283</v>
      </c>
      <c r="DX28" s="108">
        <f t="shared" si="90"/>
        <v>53175.560841689956</v>
      </c>
      <c r="DY28" s="108">
        <f t="shared" si="90"/>
        <v>53180.418027948414</v>
      </c>
      <c r="DZ28" s="108">
        <f t="shared" si="90"/>
        <v>53185.27565787419</v>
      </c>
      <c r="EA28" s="108">
        <f t="shared" si="90"/>
        <v>55921.647265003288</v>
      </c>
      <c r="EB28" s="108">
        <f t="shared" si="90"/>
        <v>55926.755285536528</v>
      </c>
      <c r="EC28" s="108">
        <f t="shared" si="90"/>
        <v>55931.863772648911</v>
      </c>
      <c r="ED28" s="108">
        <f t="shared" si="90"/>
        <v>55936.972726383035</v>
      </c>
      <c r="EE28" s="108">
        <f t="shared" si="90"/>
        <v>55942.082146781548</v>
      </c>
      <c r="EF28" s="108">
        <f t="shared" si="90"/>
        <v>55439.297582128085</v>
      </c>
      <c r="EG28" s="108">
        <f t="shared" si="90"/>
        <v>55444.361543657265</v>
      </c>
      <c r="EH28" s="108">
        <f t="shared" si="90"/>
        <v>55449.425967741117</v>
      </c>
      <c r="EI28" s="108">
        <f t="shared" si="90"/>
        <v>55454.4908544219</v>
      </c>
      <c r="EJ28" s="108">
        <f t="shared" si="90"/>
        <v>55247.344096169196</v>
      </c>
      <c r="EK28" s="108">
        <f t="shared" si="90"/>
        <v>55252.390524195769</v>
      </c>
      <c r="EL28" s="108">
        <f t="shared" si="91"/>
        <v>55257.437413175467</v>
      </c>
      <c r="EM28" s="108">
        <f t="shared" si="91"/>
        <v>55262.484763150394</v>
      </c>
      <c r="EN28" s="108">
        <f t="shared" si="91"/>
        <v>59388.167363765242</v>
      </c>
      <c r="EO28" s="108">
        <f t="shared" si="91"/>
        <v>59393.592024753649</v>
      </c>
      <c r="EP28" s="108">
        <f t="shared" si="91"/>
        <v>59399.0171812439</v>
      </c>
      <c r="EQ28" s="108">
        <f t="shared" si="91"/>
        <v>59404.442833281275</v>
      </c>
      <c r="ER28" s="108">
        <f t="shared" si="91"/>
        <v>59409.868980911015</v>
      </c>
      <c r="ES28" s="108">
        <f t="shared" si="91"/>
        <v>59228.943733254622</v>
      </c>
      <c r="ET28" s="108">
        <f t="shared" si="91"/>
        <v>59234.353850365769</v>
      </c>
      <c r="EU28" s="108">
        <f t="shared" si="91"/>
        <v>59239.764461650288</v>
      </c>
      <c r="EV28" s="108">
        <f t="shared" si="91"/>
        <v>59245.175567153325</v>
      </c>
      <c r="EW28" s="108">
        <f t="shared" si="91"/>
        <v>58659.775444636878</v>
      </c>
      <c r="EX28" s="108">
        <f t="shared" si="91"/>
        <v>58665.133572519393</v>
      </c>
      <c r="EY28" s="108">
        <f t="shared" si="91"/>
        <v>58670.492189826458</v>
      </c>
      <c r="EZ28" s="108">
        <f t="shared" si="91"/>
        <v>58675.851296602785</v>
      </c>
      <c r="FA28" s="108">
        <f t="shared" si="91"/>
        <v>53773.609137400985</v>
      </c>
      <c r="FB28" s="108">
        <f t="shared" si="92"/>
        <v>53778.520950858823</v>
      </c>
      <c r="FC28" s="108">
        <f t="shared" si="92"/>
        <v>53783.43321297376</v>
      </c>
      <c r="FD28" s="108">
        <f t="shared" si="92"/>
        <v>53788.345923786765</v>
      </c>
      <c r="FE28" s="108">
        <f t="shared" si="92"/>
        <v>53793.259083338839</v>
      </c>
    </row>
    <row r="29" spans="1:161" s="45" customFormat="1" ht="15.75" x14ac:dyDescent="0.25">
      <c r="A29" s="67" t="s">
        <v>95</v>
      </c>
      <c r="B29" s="74">
        <f>SUM(B4:B28)</f>
        <v>2978144.9083414045</v>
      </c>
      <c r="C29" s="74">
        <f>SUM(C4:C28)</f>
        <v>2992323.5224410766</v>
      </c>
      <c r="D29" s="102"/>
      <c r="E29" s="103"/>
      <c r="F29" s="29">
        <f>SUM(F4:F28)</f>
        <v>2978416.9394078483</v>
      </c>
      <c r="G29" s="29">
        <f t="shared" ref="G29:BE29" si="105">SUM(G4:G28)</f>
        <v>2978688.9953222778</v>
      </c>
      <c r="H29" s="29">
        <f t="shared" si="105"/>
        <v>2978961.0760869617</v>
      </c>
      <c r="I29" s="29">
        <f t="shared" si="105"/>
        <v>2979233.1817041705</v>
      </c>
      <c r="J29" s="29">
        <f t="shared" si="105"/>
        <v>2979505.3121761745</v>
      </c>
      <c r="K29" s="29">
        <f t="shared" si="105"/>
        <v>2979777.4675052441</v>
      </c>
      <c r="L29" s="29">
        <f t="shared" si="105"/>
        <v>2980049.6476936489</v>
      </c>
      <c r="M29" s="29">
        <f t="shared" si="105"/>
        <v>2980321.8527436601</v>
      </c>
      <c r="N29" s="29">
        <f t="shared" si="105"/>
        <v>2980594.08265755</v>
      </c>
      <c r="O29" s="29">
        <f t="shared" si="105"/>
        <v>2980866.3374375878</v>
      </c>
      <c r="P29" s="29">
        <f t="shared" si="105"/>
        <v>2981138.617086045</v>
      </c>
      <c r="Q29" s="29">
        <f t="shared" si="105"/>
        <v>2981410.9216051945</v>
      </c>
      <c r="R29" s="29">
        <f t="shared" si="105"/>
        <v>2981683.2509973068</v>
      </c>
      <c r="S29" s="29">
        <f t="shared" si="105"/>
        <v>2981955.6052646548</v>
      </c>
      <c r="T29" s="29">
        <f t="shared" si="105"/>
        <v>2982227.9844095092</v>
      </c>
      <c r="U29" s="29">
        <f t="shared" si="105"/>
        <v>2982500.3884341437</v>
      </c>
      <c r="V29" s="29">
        <f t="shared" si="105"/>
        <v>2982772.8173408303</v>
      </c>
      <c r="W29" s="29">
        <f t="shared" si="105"/>
        <v>2983045.2711318424</v>
      </c>
      <c r="X29" s="29">
        <f t="shared" si="105"/>
        <v>2983317.7498094523</v>
      </c>
      <c r="Y29" s="29">
        <f t="shared" si="105"/>
        <v>2983590.2533759326</v>
      </c>
      <c r="Z29" s="29">
        <f t="shared" si="105"/>
        <v>2983862.7818335593</v>
      </c>
      <c r="AA29" s="29">
        <f t="shared" si="105"/>
        <v>2984135.335184603</v>
      </c>
      <c r="AB29" s="29">
        <f t="shared" si="105"/>
        <v>2984407.9134313408</v>
      </c>
      <c r="AC29" s="29">
        <f t="shared" si="105"/>
        <v>2984680.5165760424</v>
      </c>
      <c r="AD29" s="29">
        <f t="shared" si="105"/>
        <v>2984953.1446209857</v>
      </c>
      <c r="AE29" s="29">
        <f t="shared" si="105"/>
        <v>2985225.7975684432</v>
      </c>
      <c r="AF29" s="29">
        <f t="shared" si="105"/>
        <v>2985498.4754206906</v>
      </c>
      <c r="AG29" s="29">
        <f t="shared" si="105"/>
        <v>2985771.1781800017</v>
      </c>
      <c r="AH29" s="29">
        <f t="shared" si="105"/>
        <v>2986043.9058486535</v>
      </c>
      <c r="AI29" s="29">
        <f t="shared" si="105"/>
        <v>2986316.6584289186</v>
      </c>
      <c r="AJ29" s="29">
        <f t="shared" si="105"/>
        <v>2986589.4359230758</v>
      </c>
      <c r="AK29" s="29">
        <f t="shared" si="105"/>
        <v>2986862.2383333966</v>
      </c>
      <c r="AL29" s="29">
        <f t="shared" si="105"/>
        <v>2987135.0656621605</v>
      </c>
      <c r="AM29" s="29">
        <f t="shared" si="105"/>
        <v>2987407.9179116422</v>
      </c>
      <c r="AN29" s="29">
        <f t="shared" si="105"/>
        <v>2987680.7950841184</v>
      </c>
      <c r="AO29" s="29">
        <f t="shared" si="105"/>
        <v>2987953.6971818656</v>
      </c>
      <c r="AP29" s="29">
        <f t="shared" si="105"/>
        <v>2988226.62420716</v>
      </c>
      <c r="AQ29" s="29">
        <f t="shared" si="105"/>
        <v>2988499.5761622787</v>
      </c>
      <c r="AR29" s="29">
        <f t="shared" si="105"/>
        <v>2988772.5530494982</v>
      </c>
      <c r="AS29" s="29">
        <f t="shared" si="105"/>
        <v>2989045.5548710977</v>
      </c>
      <c r="AT29" s="29">
        <f t="shared" si="105"/>
        <v>2989318.5816293526</v>
      </c>
      <c r="AU29" s="29">
        <f t="shared" si="105"/>
        <v>2989591.633326543</v>
      </c>
      <c r="AV29" s="29">
        <f t="shared" si="105"/>
        <v>2989864.7099649459</v>
      </c>
      <c r="AW29" s="29">
        <f t="shared" si="105"/>
        <v>2990137.8115468384</v>
      </c>
      <c r="AX29" s="29">
        <f t="shared" si="105"/>
        <v>2990410.9380744998</v>
      </c>
      <c r="AY29" s="29">
        <f t="shared" si="105"/>
        <v>2990684.0895502097</v>
      </c>
      <c r="AZ29" s="29">
        <f t="shared" si="105"/>
        <v>2990957.265976245</v>
      </c>
      <c r="BA29" s="29">
        <f t="shared" si="105"/>
        <v>2991230.4673548853</v>
      </c>
      <c r="BB29" s="29">
        <f t="shared" si="105"/>
        <v>2991503.6936884108</v>
      </c>
      <c r="BC29" s="29">
        <f t="shared" si="105"/>
        <v>2991776.9449791</v>
      </c>
      <c r="BD29" s="29">
        <f t="shared" si="105"/>
        <v>2992050.2212292333</v>
      </c>
      <c r="BE29" s="29">
        <f t="shared" si="105"/>
        <v>2992323.5224410887</v>
      </c>
      <c r="DB29" s="178" t="s">
        <v>117</v>
      </c>
      <c r="DC29" s="178"/>
      <c r="DD29" s="178"/>
      <c r="DE29" s="178"/>
      <c r="DF29" s="135">
        <f>SUM(DF4:DF15)</f>
        <v>1207202.1868518321</v>
      </c>
      <c r="DG29" s="135">
        <f t="shared" ref="DG29:FE29" si="106">SUM(DG4:DG15)</f>
        <v>1207312.4556629243</v>
      </c>
      <c r="DH29" s="135">
        <f t="shared" si="106"/>
        <v>1207422.7345462404</v>
      </c>
      <c r="DI29" s="135">
        <f t="shared" si="106"/>
        <v>1207533.0235026998</v>
      </c>
      <c r="DJ29" s="135">
        <f t="shared" si="106"/>
        <v>1349868.3868056368</v>
      </c>
      <c r="DK29" s="135">
        <f t="shared" si="106"/>
        <v>1349991.6870976384</v>
      </c>
      <c r="DL29" s="135">
        <f t="shared" si="106"/>
        <v>1350114.9986521914</v>
      </c>
      <c r="DM29" s="135">
        <f t="shared" si="106"/>
        <v>1350238.3214703242</v>
      </c>
      <c r="DN29" s="135">
        <f t="shared" si="106"/>
        <v>1192458.6293143444</v>
      </c>
      <c r="DO29" s="135">
        <f t="shared" si="106"/>
        <v>1192567.5514126995</v>
      </c>
      <c r="DP29" s="135">
        <f t="shared" si="106"/>
        <v>1192676.4834602666</v>
      </c>
      <c r="DQ29" s="135">
        <f t="shared" si="106"/>
        <v>1192785.4254579544</v>
      </c>
      <c r="DR29" s="135">
        <f t="shared" si="106"/>
        <v>1192894.3774066712</v>
      </c>
      <c r="DS29" s="135">
        <f t="shared" si="106"/>
        <v>1238657.0524429369</v>
      </c>
      <c r="DT29" s="135">
        <f t="shared" si="106"/>
        <v>1238770.1944186648</v>
      </c>
      <c r="DU29" s="135">
        <f t="shared" si="106"/>
        <v>1238883.3467290585</v>
      </c>
      <c r="DV29" s="135">
        <f t="shared" si="106"/>
        <v>1238996.5093750623</v>
      </c>
      <c r="DW29" s="135">
        <f t="shared" si="106"/>
        <v>1236664.6509343325</v>
      </c>
      <c r="DX29" s="135">
        <f t="shared" si="106"/>
        <v>1236777.6109192159</v>
      </c>
      <c r="DY29" s="135">
        <f t="shared" si="106"/>
        <v>1236890.5812221416</v>
      </c>
      <c r="DZ29" s="135">
        <f t="shared" si="106"/>
        <v>1237003.561844052</v>
      </c>
      <c r="EA29" s="135">
        <f t="shared" si="106"/>
        <v>1287161.6561889404</v>
      </c>
      <c r="EB29" s="135">
        <f t="shared" si="106"/>
        <v>1287279.2286942399</v>
      </c>
      <c r="EC29" s="135">
        <f t="shared" si="106"/>
        <v>1287396.8119389007</v>
      </c>
      <c r="ED29" s="135">
        <f t="shared" si="106"/>
        <v>1287514.4059239037</v>
      </c>
      <c r="EE29" s="135">
        <f t="shared" si="106"/>
        <v>1287632.0106502294</v>
      </c>
      <c r="EF29" s="135">
        <f t="shared" si="106"/>
        <v>1302484.8801373136</v>
      </c>
      <c r="EG29" s="135">
        <f t="shared" si="106"/>
        <v>1302603.8523035031</v>
      </c>
      <c r="EH29" s="135">
        <f t="shared" si="106"/>
        <v>1302722.8353369017</v>
      </c>
      <c r="EI29" s="135">
        <f t="shared" si="106"/>
        <v>1302841.829238503</v>
      </c>
      <c r="EJ29" s="135">
        <f t="shared" si="106"/>
        <v>1337281.2694075832</v>
      </c>
      <c r="EK29" s="135">
        <f t="shared" si="106"/>
        <v>1337403.4199613836</v>
      </c>
      <c r="EL29" s="135">
        <f t="shared" si="106"/>
        <v>1337525.5816727157</v>
      </c>
      <c r="EM29" s="135">
        <f t="shared" si="106"/>
        <v>1337647.7545425985</v>
      </c>
      <c r="EN29" s="135">
        <f t="shared" si="106"/>
        <v>1445543.6216936216</v>
      </c>
      <c r="EO29" s="135">
        <f t="shared" si="106"/>
        <v>1445675.6611964335</v>
      </c>
      <c r="EP29" s="135">
        <f t="shared" si="106"/>
        <v>1445807.712760058</v>
      </c>
      <c r="EQ29" s="135">
        <f t="shared" si="106"/>
        <v>1445939.7763855967</v>
      </c>
      <c r="ER29" s="135">
        <f t="shared" si="106"/>
        <v>1446071.8520741507</v>
      </c>
      <c r="ES29" s="135">
        <f t="shared" si="106"/>
        <v>1377043.1376480195</v>
      </c>
      <c r="ET29" s="135">
        <f t="shared" si="106"/>
        <v>1377168.9201484695</v>
      </c>
      <c r="EU29" s="135">
        <f t="shared" si="106"/>
        <v>1377294.7141382019</v>
      </c>
      <c r="EV29" s="135">
        <f t="shared" si="106"/>
        <v>1377420.5196182658</v>
      </c>
      <c r="EW29" s="135">
        <f t="shared" si="106"/>
        <v>1338814.7838810957</v>
      </c>
      <c r="EX29" s="135">
        <f t="shared" si="106"/>
        <v>1338937.0745098728</v>
      </c>
      <c r="EY29" s="135">
        <f t="shared" si="106"/>
        <v>1339059.3763089762</v>
      </c>
      <c r="EZ29" s="135">
        <f t="shared" si="106"/>
        <v>1339181.6892794257</v>
      </c>
      <c r="FA29" s="135">
        <f t="shared" si="106"/>
        <v>1200499.8959183437</v>
      </c>
      <c r="FB29" s="135">
        <f t="shared" si="106"/>
        <v>1200609.5525257296</v>
      </c>
      <c r="FC29" s="135">
        <f t="shared" si="106"/>
        <v>1200719.2191494189</v>
      </c>
      <c r="FD29" s="135">
        <f t="shared" si="106"/>
        <v>1200828.8957903271</v>
      </c>
      <c r="FE29" s="135">
        <f t="shared" si="106"/>
        <v>1200938.5824493691</v>
      </c>
    </row>
    <row r="30" spans="1:161" x14ac:dyDescent="0.25">
      <c r="B30" s="167" t="s">
        <v>251</v>
      </c>
      <c r="C30" s="167"/>
      <c r="D30" s="167"/>
      <c r="E30" s="167"/>
      <c r="F30" s="137">
        <f>SUM(F4:F15)</f>
        <v>873272.60371966031</v>
      </c>
      <c r="G30" s="137">
        <f t="shared" ref="G30:BE30" si="107">SUM(G4:G15)</f>
        <v>873352.37058292504</v>
      </c>
      <c r="H30" s="137">
        <f t="shared" si="107"/>
        <v>873432.14473229076</v>
      </c>
      <c r="I30" s="137">
        <f t="shared" si="107"/>
        <v>873511.92616842303</v>
      </c>
      <c r="J30" s="137">
        <f t="shared" si="107"/>
        <v>873591.71489198762</v>
      </c>
      <c r="K30" s="137">
        <f t="shared" si="107"/>
        <v>873671.51090364996</v>
      </c>
      <c r="L30" s="137">
        <f t="shared" si="107"/>
        <v>873751.31420407596</v>
      </c>
      <c r="M30" s="137">
        <f t="shared" si="107"/>
        <v>873831.12479393126</v>
      </c>
      <c r="N30" s="137">
        <f t="shared" si="107"/>
        <v>873910.942673882</v>
      </c>
      <c r="O30" s="137">
        <f t="shared" si="107"/>
        <v>873990.76784459362</v>
      </c>
      <c r="P30" s="137">
        <f t="shared" si="107"/>
        <v>874070.60030673235</v>
      </c>
      <c r="Q30" s="137">
        <f t="shared" si="107"/>
        <v>874150.44006096409</v>
      </c>
      <c r="R30" s="137">
        <f t="shared" si="107"/>
        <v>874230.28710795497</v>
      </c>
      <c r="S30" s="137">
        <f t="shared" si="107"/>
        <v>874310.14144837111</v>
      </c>
      <c r="T30" s="137">
        <f t="shared" si="107"/>
        <v>874390.00308287877</v>
      </c>
      <c r="U30" s="137">
        <f t="shared" si="107"/>
        <v>874469.87201214407</v>
      </c>
      <c r="V30" s="137">
        <f t="shared" si="107"/>
        <v>874549.74823683361</v>
      </c>
      <c r="W30" s="137">
        <f t="shared" si="107"/>
        <v>874629.63175761327</v>
      </c>
      <c r="X30" s="137">
        <f t="shared" si="107"/>
        <v>874709.52257515001</v>
      </c>
      <c r="Y30" s="137">
        <f t="shared" si="107"/>
        <v>874789.4206901103</v>
      </c>
      <c r="Z30" s="137">
        <f t="shared" si="107"/>
        <v>874869.32610316027</v>
      </c>
      <c r="AA30" s="137">
        <f t="shared" si="107"/>
        <v>874949.23881496699</v>
      </c>
      <c r="AB30" s="137">
        <f t="shared" si="107"/>
        <v>875029.1588261968</v>
      </c>
      <c r="AC30" s="137">
        <f t="shared" si="107"/>
        <v>875109.08613751677</v>
      </c>
      <c r="AD30" s="137">
        <f t="shared" si="107"/>
        <v>875189.02074959339</v>
      </c>
      <c r="AE30" s="137">
        <f t="shared" si="107"/>
        <v>875268.96266309381</v>
      </c>
      <c r="AF30" s="137">
        <f t="shared" si="107"/>
        <v>875348.91187868477</v>
      </c>
      <c r="AG30" s="137">
        <f t="shared" si="107"/>
        <v>875428.86839703354</v>
      </c>
      <c r="AH30" s="137">
        <f t="shared" si="107"/>
        <v>875508.83221880684</v>
      </c>
      <c r="AI30" s="137">
        <f t="shared" si="107"/>
        <v>875588.80334467185</v>
      </c>
      <c r="AJ30" s="137">
        <f t="shared" si="107"/>
        <v>875668.78177529597</v>
      </c>
      <c r="AK30" s="137">
        <f t="shared" si="107"/>
        <v>875748.76751134603</v>
      </c>
      <c r="AL30" s="137">
        <f t="shared" si="107"/>
        <v>875828.76055348979</v>
      </c>
      <c r="AM30" s="137">
        <f t="shared" si="107"/>
        <v>875908.76090239442</v>
      </c>
      <c r="AN30" s="137">
        <f t="shared" si="107"/>
        <v>875988.768558727</v>
      </c>
      <c r="AO30" s="137">
        <f t="shared" si="107"/>
        <v>876068.78352315561</v>
      </c>
      <c r="AP30" s="137">
        <f t="shared" si="107"/>
        <v>876148.80579634709</v>
      </c>
      <c r="AQ30" s="137">
        <f t="shared" si="107"/>
        <v>876228.8353789699</v>
      </c>
      <c r="AR30" s="137">
        <f t="shared" si="107"/>
        <v>876308.87227169087</v>
      </c>
      <c r="AS30" s="137">
        <f t="shared" si="107"/>
        <v>876388.91647517821</v>
      </c>
      <c r="AT30" s="137">
        <f t="shared" si="107"/>
        <v>876468.96799009957</v>
      </c>
      <c r="AU30" s="137">
        <f t="shared" si="107"/>
        <v>876549.02681712282</v>
      </c>
      <c r="AV30" s="137">
        <f t="shared" si="107"/>
        <v>876629.09295691596</v>
      </c>
      <c r="AW30" s="137">
        <f t="shared" si="107"/>
        <v>876709.16641014675</v>
      </c>
      <c r="AX30" s="137">
        <f t="shared" si="107"/>
        <v>876789.24717748316</v>
      </c>
      <c r="AY30" s="137">
        <f t="shared" si="107"/>
        <v>876869.33525959367</v>
      </c>
      <c r="AZ30" s="137">
        <f t="shared" si="107"/>
        <v>876949.43065714638</v>
      </c>
      <c r="BA30" s="137">
        <f t="shared" si="107"/>
        <v>877029.5333708087</v>
      </c>
      <c r="BB30" s="137">
        <f t="shared" si="107"/>
        <v>877109.64340125013</v>
      </c>
      <c r="BC30" s="137">
        <f t="shared" si="107"/>
        <v>877189.76074913808</v>
      </c>
      <c r="BD30" s="137">
        <f t="shared" si="107"/>
        <v>877269.88541514135</v>
      </c>
      <c r="BE30" s="137">
        <f t="shared" si="107"/>
        <v>877350.01739992807</v>
      </c>
      <c r="DB30" s="178" t="s">
        <v>118</v>
      </c>
      <c r="DC30" s="178"/>
      <c r="DD30" s="178"/>
      <c r="DE30" s="178"/>
      <c r="DF30" s="109">
        <f>SUM(DF16:DF28)</f>
        <v>2124399.7579324511</v>
      </c>
      <c r="DG30" s="109">
        <f t="shared" ref="DG30:FE30" si="108">SUM(DG16:DG28)</f>
        <v>2124593.8058211505</v>
      </c>
      <c r="DH30" s="109">
        <f t="shared" si="108"/>
        <v>2124787.8714346597</v>
      </c>
      <c r="DI30" s="109">
        <f t="shared" si="108"/>
        <v>2124981.9547745986</v>
      </c>
      <c r="DJ30" s="109">
        <f t="shared" si="108"/>
        <v>2314791.9333139597</v>
      </c>
      <c r="DK30" s="109">
        <f t="shared" si="108"/>
        <v>2315003.3720913175</v>
      </c>
      <c r="DL30" s="109">
        <f t="shared" si="108"/>
        <v>2315214.8301820126</v>
      </c>
      <c r="DM30" s="109">
        <f t="shared" si="108"/>
        <v>2315426.3075878085</v>
      </c>
      <c r="DN30" s="109">
        <f t="shared" si="108"/>
        <v>2041205.0001201553</v>
      </c>
      <c r="DO30" s="109">
        <f t="shared" si="108"/>
        <v>2041391.4487954557</v>
      </c>
      <c r="DP30" s="109">
        <f t="shared" si="108"/>
        <v>2041577.9145014356</v>
      </c>
      <c r="DQ30" s="109">
        <f t="shared" si="108"/>
        <v>2041764.3972396511</v>
      </c>
      <c r="DR30" s="109">
        <f t="shared" si="108"/>
        <v>2041950.8970116575</v>
      </c>
      <c r="DS30" s="109">
        <f t="shared" si="108"/>
        <v>2101670.3412132822</v>
      </c>
      <c r="DT30" s="109">
        <f t="shared" si="108"/>
        <v>2101862.3129412639</v>
      </c>
      <c r="DU30" s="109">
        <f t="shared" si="108"/>
        <v>2102054.3022044133</v>
      </c>
      <c r="DV30" s="109">
        <f t="shared" si="108"/>
        <v>2102246.3090043347</v>
      </c>
      <c r="DW30" s="109">
        <f t="shared" si="108"/>
        <v>2080251.6621797276</v>
      </c>
      <c r="DX30" s="109">
        <f t="shared" si="108"/>
        <v>2080441.6774729895</v>
      </c>
      <c r="DY30" s="109">
        <f t="shared" si="108"/>
        <v>2080631.7101227138</v>
      </c>
      <c r="DZ30" s="109">
        <f t="shared" si="108"/>
        <v>2080821.7601304874</v>
      </c>
      <c r="EA30" s="109">
        <f t="shared" si="108"/>
        <v>2165896.0042124232</v>
      </c>
      <c r="EB30" s="109">
        <f t="shared" si="108"/>
        <v>2166093.8424701192</v>
      </c>
      <c r="EC30" s="109">
        <f t="shared" si="108"/>
        <v>2166291.6987988474</v>
      </c>
      <c r="ED30" s="109">
        <f t="shared" si="108"/>
        <v>2166489.5732002584</v>
      </c>
      <c r="EE30" s="109">
        <f t="shared" si="108"/>
        <v>2166687.4656760022</v>
      </c>
      <c r="EF30" s="109">
        <f t="shared" si="108"/>
        <v>2132238.4569028588</v>
      </c>
      <c r="EG30" s="109">
        <f t="shared" si="108"/>
        <v>2132433.2207975639</v>
      </c>
      <c r="EH30" s="109">
        <f t="shared" si="108"/>
        <v>2132628.0024824804</v>
      </c>
      <c r="EI30" s="109">
        <f t="shared" si="108"/>
        <v>2132822.8019592348</v>
      </c>
      <c r="EJ30" s="109">
        <f t="shared" si="108"/>
        <v>2165954.6499627405</v>
      </c>
      <c r="EK30" s="109">
        <f t="shared" si="108"/>
        <v>2166152.4935772833</v>
      </c>
      <c r="EL30" s="109">
        <f t="shared" si="108"/>
        <v>2166350.3552633473</v>
      </c>
      <c r="EM30" s="109">
        <f t="shared" si="108"/>
        <v>2166548.235022583</v>
      </c>
      <c r="EN30" s="109">
        <f t="shared" si="108"/>
        <v>2325570.5496443687</v>
      </c>
      <c r="EO30" s="109">
        <f t="shared" si="108"/>
        <v>2325782.9729670007</v>
      </c>
      <c r="EP30" s="109">
        <f t="shared" si="108"/>
        <v>2325995.4156929008</v>
      </c>
      <c r="EQ30" s="109">
        <f t="shared" si="108"/>
        <v>2326207.8778238408</v>
      </c>
      <c r="ER30" s="109">
        <f t="shared" si="108"/>
        <v>2326420.3593615927</v>
      </c>
      <c r="ES30" s="109">
        <f t="shared" si="108"/>
        <v>2254741.6083250958</v>
      </c>
      <c r="ET30" s="109">
        <f t="shared" si="108"/>
        <v>2254947.5619583623</v>
      </c>
      <c r="EU30" s="109">
        <f t="shared" si="108"/>
        <v>2255153.5344039397</v>
      </c>
      <c r="EV30" s="109">
        <f t="shared" si="108"/>
        <v>2255359.5256635458</v>
      </c>
      <c r="EW30" s="109">
        <f t="shared" si="108"/>
        <v>2223830.3965491694</v>
      </c>
      <c r="EX30" s="109">
        <f t="shared" si="108"/>
        <v>2224033.5266764732</v>
      </c>
      <c r="EY30" s="109">
        <f t="shared" si="108"/>
        <v>2224236.6753581828</v>
      </c>
      <c r="EZ30" s="109">
        <f t="shared" si="108"/>
        <v>2224439.8425959912</v>
      </c>
      <c r="FA30" s="109">
        <f t="shared" si="108"/>
        <v>2064307.8962560871</v>
      </c>
      <c r="FB30" s="109">
        <f t="shared" si="108"/>
        <v>2064496.4552066314</v>
      </c>
      <c r="FC30" s="109">
        <f t="shared" si="108"/>
        <v>2064685.0313806133</v>
      </c>
      <c r="FD30" s="109">
        <f t="shared" si="108"/>
        <v>2064873.624779606</v>
      </c>
      <c r="FE30" s="109">
        <f t="shared" si="108"/>
        <v>2065062.2354051832</v>
      </c>
    </row>
    <row r="31" spans="1:161" x14ac:dyDescent="0.25">
      <c r="B31" s="167" t="s">
        <v>252</v>
      </c>
      <c r="C31" s="167"/>
      <c r="D31" s="167"/>
      <c r="E31" s="167"/>
      <c r="F31" s="137">
        <f>SUM(F16:F28)</f>
        <v>2105144.3356881877</v>
      </c>
      <c r="G31" s="137">
        <f t="shared" ref="G31:BE31" si="109">SUM(G16:G28)</f>
        <v>2105336.6247393521</v>
      </c>
      <c r="H31" s="137">
        <f t="shared" si="109"/>
        <v>2105528.9313546708</v>
      </c>
      <c r="I31" s="137">
        <f t="shared" si="109"/>
        <v>2105721.2555357474</v>
      </c>
      <c r="J31" s="137">
        <f t="shared" si="109"/>
        <v>2105913.5972841871</v>
      </c>
      <c r="K31" s="137">
        <f t="shared" si="109"/>
        <v>2106105.9566015936</v>
      </c>
      <c r="L31" s="137">
        <f t="shared" si="109"/>
        <v>2106298.3334895726</v>
      </c>
      <c r="M31" s="137">
        <f t="shared" si="109"/>
        <v>2106490.7279497287</v>
      </c>
      <c r="N31" s="137">
        <f t="shared" si="109"/>
        <v>2106683.1399836675</v>
      </c>
      <c r="O31" s="137">
        <f t="shared" si="109"/>
        <v>2106875.5695929937</v>
      </c>
      <c r="P31" s="137">
        <f t="shared" si="109"/>
        <v>2107068.0167793129</v>
      </c>
      <c r="Q31" s="137">
        <f t="shared" si="109"/>
        <v>2107260.4815442301</v>
      </c>
      <c r="R31" s="137">
        <f t="shared" si="109"/>
        <v>2107452.9638893516</v>
      </c>
      <c r="S31" s="137">
        <f t="shared" si="109"/>
        <v>2107645.4638162833</v>
      </c>
      <c r="T31" s="137">
        <f t="shared" si="109"/>
        <v>2107837.9813266303</v>
      </c>
      <c r="U31" s="137">
        <f t="shared" si="109"/>
        <v>2108030.5164219993</v>
      </c>
      <c r="V31" s="137">
        <f t="shared" si="109"/>
        <v>2108223.0691039967</v>
      </c>
      <c r="W31" s="137">
        <f t="shared" si="109"/>
        <v>2108415.6393742287</v>
      </c>
      <c r="X31" s="137">
        <f t="shared" si="109"/>
        <v>2108608.2272343026</v>
      </c>
      <c r="Y31" s="137">
        <f t="shared" si="109"/>
        <v>2108800.8326858236</v>
      </c>
      <c r="Z31" s="137">
        <f t="shared" si="109"/>
        <v>2108993.4557303996</v>
      </c>
      <c r="AA31" s="137">
        <f t="shared" si="109"/>
        <v>2109186.0963696367</v>
      </c>
      <c r="AB31" s="137">
        <f t="shared" si="109"/>
        <v>2109378.7546051429</v>
      </c>
      <c r="AC31" s="137">
        <f t="shared" si="109"/>
        <v>2109571.4304385255</v>
      </c>
      <c r="AD31" s="137">
        <f t="shared" si="109"/>
        <v>2109764.1238713916</v>
      </c>
      <c r="AE31" s="137">
        <f t="shared" si="109"/>
        <v>2109956.8349053492</v>
      </c>
      <c r="AF31" s="137">
        <f t="shared" si="109"/>
        <v>2110149.5635420056</v>
      </c>
      <c r="AG31" s="137">
        <f t="shared" si="109"/>
        <v>2110342.3097829688</v>
      </c>
      <c r="AH31" s="137">
        <f t="shared" si="109"/>
        <v>2110535.0736298463</v>
      </c>
      <c r="AI31" s="137">
        <f t="shared" si="109"/>
        <v>2110727.8550842474</v>
      </c>
      <c r="AJ31" s="137">
        <f t="shared" si="109"/>
        <v>2110920.6541477791</v>
      </c>
      <c r="AK31" s="137">
        <f t="shared" si="109"/>
        <v>2111113.4708220507</v>
      </c>
      <c r="AL31" s="137">
        <f t="shared" si="109"/>
        <v>2111306.3051086711</v>
      </c>
      <c r="AM31" s="137">
        <f t="shared" si="109"/>
        <v>2111499.1570092482</v>
      </c>
      <c r="AN31" s="137">
        <f t="shared" si="109"/>
        <v>2111692.0265253917</v>
      </c>
      <c r="AO31" s="137">
        <f t="shared" si="109"/>
        <v>2111884.9136587093</v>
      </c>
      <c r="AP31" s="137">
        <f t="shared" si="109"/>
        <v>2112077.8184108124</v>
      </c>
      <c r="AQ31" s="137">
        <f t="shared" si="109"/>
        <v>2112270.7407833082</v>
      </c>
      <c r="AR31" s="137">
        <f t="shared" si="109"/>
        <v>2112463.6807778073</v>
      </c>
      <c r="AS31" s="137">
        <f t="shared" si="109"/>
        <v>2112656.638395919</v>
      </c>
      <c r="AT31" s="137">
        <f t="shared" si="109"/>
        <v>2112849.6136392537</v>
      </c>
      <c r="AU31" s="137">
        <f t="shared" si="109"/>
        <v>2113042.6065094206</v>
      </c>
      <c r="AV31" s="137">
        <f t="shared" si="109"/>
        <v>2113235.6170080295</v>
      </c>
      <c r="AW31" s="137">
        <f t="shared" si="109"/>
        <v>2113428.6451366916</v>
      </c>
      <c r="AX31" s="137">
        <f t="shared" si="109"/>
        <v>2113621.6908970168</v>
      </c>
      <c r="AY31" s="137">
        <f t="shared" si="109"/>
        <v>2113814.7542906157</v>
      </c>
      <c r="AZ31" s="137">
        <f t="shared" si="109"/>
        <v>2114007.8353190986</v>
      </c>
      <c r="BA31" s="137">
        <f t="shared" si="109"/>
        <v>2114200.9339840766</v>
      </c>
      <c r="BB31" s="137">
        <f t="shared" si="109"/>
        <v>2114394.0502871606</v>
      </c>
      <c r="BC31" s="137">
        <f t="shared" si="109"/>
        <v>2114587.1842299621</v>
      </c>
      <c r="BD31" s="137">
        <f t="shared" si="109"/>
        <v>2114780.3358140923</v>
      </c>
      <c r="BE31" s="137">
        <f t="shared" si="109"/>
        <v>2114973.505041162</v>
      </c>
    </row>
    <row r="32" spans="1:161" x14ac:dyDescent="0.25">
      <c r="F32" s="72">
        <f>SUM(F30:F31)</f>
        <v>2978416.9394078478</v>
      </c>
      <c r="G32" s="72">
        <f t="shared" ref="G32:BE32" si="110">SUM(G30:G31)</f>
        <v>2978688.9953222773</v>
      </c>
      <c r="H32" s="72">
        <f t="shared" si="110"/>
        <v>2978961.0760869617</v>
      </c>
      <c r="I32" s="72">
        <f t="shared" si="110"/>
        <v>2979233.1817041705</v>
      </c>
      <c r="J32" s="72">
        <f t="shared" si="110"/>
        <v>2979505.3121761745</v>
      </c>
      <c r="K32" s="72">
        <f t="shared" si="110"/>
        <v>2979777.4675052436</v>
      </c>
      <c r="L32" s="72">
        <f t="shared" si="110"/>
        <v>2980049.6476936485</v>
      </c>
      <c r="M32" s="72">
        <f t="shared" si="110"/>
        <v>2980321.8527436601</v>
      </c>
      <c r="N32" s="72">
        <f t="shared" si="110"/>
        <v>2980594.0826575495</v>
      </c>
      <c r="O32" s="72">
        <f t="shared" si="110"/>
        <v>2980866.3374375873</v>
      </c>
      <c r="P32" s="72">
        <f t="shared" si="110"/>
        <v>2981138.6170860454</v>
      </c>
      <c r="Q32" s="72">
        <f t="shared" si="110"/>
        <v>2981410.921605194</v>
      </c>
      <c r="R32" s="72">
        <f t="shared" si="110"/>
        <v>2981683.2509973068</v>
      </c>
      <c r="S32" s="72">
        <f t="shared" si="110"/>
        <v>2981955.6052646544</v>
      </c>
      <c r="T32" s="72">
        <f t="shared" si="110"/>
        <v>2982227.9844095092</v>
      </c>
      <c r="U32" s="72">
        <f t="shared" si="110"/>
        <v>2982500.3884341433</v>
      </c>
      <c r="V32" s="72">
        <f t="shared" si="110"/>
        <v>2982772.8173408303</v>
      </c>
      <c r="W32" s="72">
        <f t="shared" si="110"/>
        <v>2983045.2711318419</v>
      </c>
      <c r="X32" s="72">
        <f t="shared" si="110"/>
        <v>2983317.7498094523</v>
      </c>
      <c r="Y32" s="72">
        <f t="shared" si="110"/>
        <v>2983590.253375934</v>
      </c>
      <c r="Z32" s="72">
        <f t="shared" si="110"/>
        <v>2983862.7818335597</v>
      </c>
      <c r="AA32" s="72">
        <f t="shared" si="110"/>
        <v>2984135.3351846039</v>
      </c>
      <c r="AB32" s="72">
        <f t="shared" si="110"/>
        <v>2984407.9134313399</v>
      </c>
      <c r="AC32" s="72">
        <f t="shared" si="110"/>
        <v>2984680.5165760424</v>
      </c>
      <c r="AD32" s="72">
        <f t="shared" si="110"/>
        <v>2984953.1446209848</v>
      </c>
      <c r="AE32" s="72">
        <f t="shared" si="110"/>
        <v>2985225.7975684432</v>
      </c>
      <c r="AF32" s="72">
        <f t="shared" si="110"/>
        <v>2985498.4754206901</v>
      </c>
      <c r="AG32" s="72">
        <f t="shared" si="110"/>
        <v>2985771.1781800026</v>
      </c>
      <c r="AH32" s="72">
        <f t="shared" si="110"/>
        <v>2986043.9058486531</v>
      </c>
      <c r="AI32" s="72">
        <f t="shared" si="110"/>
        <v>2986316.6584289195</v>
      </c>
      <c r="AJ32" s="72">
        <f t="shared" si="110"/>
        <v>2986589.4359230753</v>
      </c>
      <c r="AK32" s="72">
        <f t="shared" si="110"/>
        <v>2986862.2383333966</v>
      </c>
      <c r="AL32" s="72">
        <f t="shared" si="110"/>
        <v>2987135.065662161</v>
      </c>
      <c r="AM32" s="72">
        <f t="shared" si="110"/>
        <v>2987407.9179116427</v>
      </c>
      <c r="AN32" s="72">
        <f t="shared" si="110"/>
        <v>2987680.7950841188</v>
      </c>
      <c r="AO32" s="72">
        <f t="shared" si="110"/>
        <v>2987953.6971818646</v>
      </c>
      <c r="AP32" s="72">
        <f t="shared" si="110"/>
        <v>2988226.6242071595</v>
      </c>
      <c r="AQ32" s="72">
        <f t="shared" si="110"/>
        <v>2988499.5761622782</v>
      </c>
      <c r="AR32" s="72">
        <f t="shared" si="110"/>
        <v>2988772.5530494982</v>
      </c>
      <c r="AS32" s="72">
        <f t="shared" si="110"/>
        <v>2989045.5548710972</v>
      </c>
      <c r="AT32" s="72">
        <f t="shared" si="110"/>
        <v>2989318.5816293531</v>
      </c>
      <c r="AU32" s="72">
        <f t="shared" si="110"/>
        <v>2989591.6333265435</v>
      </c>
      <c r="AV32" s="72">
        <f t="shared" si="110"/>
        <v>2989864.7099649454</v>
      </c>
      <c r="AW32" s="72">
        <f t="shared" si="110"/>
        <v>2990137.8115468384</v>
      </c>
      <c r="AX32" s="72">
        <f t="shared" si="110"/>
        <v>2990410.9380744998</v>
      </c>
      <c r="AY32" s="72">
        <f t="shared" si="110"/>
        <v>2990684.0895502092</v>
      </c>
      <c r="AZ32" s="72">
        <f t="shared" si="110"/>
        <v>2990957.265976245</v>
      </c>
      <c r="BA32" s="72">
        <f t="shared" si="110"/>
        <v>2991230.4673548853</v>
      </c>
      <c r="BB32" s="72">
        <f t="shared" si="110"/>
        <v>2991503.6936884108</v>
      </c>
      <c r="BC32" s="72">
        <f t="shared" si="110"/>
        <v>2991776.9449791</v>
      </c>
      <c r="BD32" s="72">
        <f t="shared" si="110"/>
        <v>2992050.2212292338</v>
      </c>
      <c r="BE32" s="72">
        <f t="shared" si="110"/>
        <v>2992323.5224410901</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E32"/>
  <sheetViews>
    <sheetView topLeftCell="A28"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2044</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2044</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2043</v>
      </c>
      <c r="C3" s="97">
        <v>2044</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'!AA4</f>
        <v>285104.85899068823</v>
      </c>
      <c r="C4" s="12">
        <f>'Urb proj of all 25 ARs '!AB4</f>
        <v>286365.81793196913</v>
      </c>
      <c r="D4" s="100">
        <f>(C4-B4)/B4</f>
        <v>4.4227900771136421E-3</v>
      </c>
      <c r="E4" s="101">
        <f>((1+D4)^(1/52))-1</f>
        <v>8.48697220758865E-5</v>
      </c>
      <c r="F4" s="69">
        <f>B4*(1+E4)</f>
        <v>285129.05576083326</v>
      </c>
      <c r="G4" s="69">
        <f>F4*(1+E4)</f>
        <v>285153.25458455144</v>
      </c>
      <c r="H4" s="69">
        <f>G4*(1+E4)</f>
        <v>285177.45546201704</v>
      </c>
      <c r="I4" s="69">
        <f>H4*(1+$E$4)</f>
        <v>285201.65839340439</v>
      </c>
      <c r="J4" s="69">
        <f>I4*(1+$E$4)</f>
        <v>285225.86337888782</v>
      </c>
      <c r="K4" s="69">
        <f t="shared" ref="K4:BE4" si="5">J4*(1+$E$4)</f>
        <v>285250.07041864167</v>
      </c>
      <c r="L4" s="69">
        <f t="shared" si="5"/>
        <v>285274.27951284021</v>
      </c>
      <c r="M4" s="69">
        <f t="shared" si="5"/>
        <v>285298.49066165788</v>
      </c>
      <c r="N4" s="69">
        <f t="shared" si="5"/>
        <v>285322.70386526902</v>
      </c>
      <c r="O4" s="69">
        <f t="shared" si="5"/>
        <v>285346.91912384803</v>
      </c>
      <c r="P4" s="69">
        <f t="shared" si="5"/>
        <v>285371.13643756928</v>
      </c>
      <c r="Q4" s="69">
        <f t="shared" si="5"/>
        <v>285395.35580660723</v>
      </c>
      <c r="R4" s="69">
        <f t="shared" si="5"/>
        <v>285419.57723113627</v>
      </c>
      <c r="S4" s="69">
        <f t="shared" si="5"/>
        <v>285443.8007113309</v>
      </c>
      <c r="T4" s="69">
        <f t="shared" si="5"/>
        <v>285468.02624736557</v>
      </c>
      <c r="U4" s="69">
        <f t="shared" si="5"/>
        <v>285492.25383941474</v>
      </c>
      <c r="V4" s="69">
        <f t="shared" si="5"/>
        <v>285516.48348765291</v>
      </c>
      <c r="W4" s="69">
        <f t="shared" si="5"/>
        <v>285540.71519225457</v>
      </c>
      <c r="X4" s="69">
        <f t="shared" si="5"/>
        <v>285564.94895339431</v>
      </c>
      <c r="Y4" s="69">
        <f t="shared" si="5"/>
        <v>285589.18477124663</v>
      </c>
      <c r="Z4" s="69">
        <f t="shared" si="5"/>
        <v>285613.42264598602</v>
      </c>
      <c r="AA4" s="69">
        <f t="shared" si="5"/>
        <v>285637.66257778712</v>
      </c>
      <c r="AB4" s="69">
        <f t="shared" si="5"/>
        <v>285661.90456682449</v>
      </c>
      <c r="AC4" s="69">
        <f t="shared" si="5"/>
        <v>285686.14861327276</v>
      </c>
      <c r="AD4" s="69">
        <f t="shared" si="5"/>
        <v>285710.39471730648</v>
      </c>
      <c r="AE4" s="69">
        <f t="shared" si="5"/>
        <v>285734.64287910034</v>
      </c>
      <c r="AF4" s="69">
        <f t="shared" si="5"/>
        <v>285758.89309882896</v>
      </c>
      <c r="AG4" s="69">
        <f t="shared" si="5"/>
        <v>285783.14537666697</v>
      </c>
      <c r="AH4" s="69">
        <f t="shared" si="5"/>
        <v>285807.39971278905</v>
      </c>
      <c r="AI4" s="69">
        <f t="shared" si="5"/>
        <v>285831.65610736993</v>
      </c>
      <c r="AJ4" s="69">
        <f t="shared" si="5"/>
        <v>285855.91456058424</v>
      </c>
      <c r="AK4" s="69">
        <f t="shared" si="5"/>
        <v>285880.17507260671</v>
      </c>
      <c r="AL4" s="69">
        <f t="shared" si="5"/>
        <v>285904.43764361215</v>
      </c>
      <c r="AM4" s="69">
        <f t="shared" si="5"/>
        <v>285928.70227377524</v>
      </c>
      <c r="AN4" s="69">
        <f t="shared" si="5"/>
        <v>285952.96896327072</v>
      </c>
      <c r="AO4" s="69">
        <f t="shared" si="5"/>
        <v>285977.23771227337</v>
      </c>
      <c r="AP4" s="69">
        <f t="shared" si="5"/>
        <v>286001.50852095807</v>
      </c>
      <c r="AQ4" s="69">
        <f t="shared" si="5"/>
        <v>286025.78138949955</v>
      </c>
      <c r="AR4" s="69">
        <f t="shared" si="5"/>
        <v>286050.0563180726</v>
      </c>
      <c r="AS4" s="69">
        <f t="shared" si="5"/>
        <v>286074.33330685209</v>
      </c>
      <c r="AT4" s="69">
        <f t="shared" si="5"/>
        <v>286098.61235601286</v>
      </c>
      <c r="AU4" s="69">
        <f t="shared" si="5"/>
        <v>286122.89346572984</v>
      </c>
      <c r="AV4" s="69">
        <f t="shared" si="5"/>
        <v>286147.17663617781</v>
      </c>
      <c r="AW4" s="69">
        <f t="shared" si="5"/>
        <v>286171.4618675317</v>
      </c>
      <c r="AX4" s="69">
        <f t="shared" si="5"/>
        <v>286195.74915996648</v>
      </c>
      <c r="AY4" s="69">
        <f t="shared" si="5"/>
        <v>286220.038513657</v>
      </c>
      <c r="AZ4" s="69">
        <f t="shared" si="5"/>
        <v>286244.32992877823</v>
      </c>
      <c r="BA4" s="69">
        <f t="shared" si="5"/>
        <v>286268.62340550509</v>
      </c>
      <c r="BB4" s="69">
        <f t="shared" si="5"/>
        <v>286292.91894401255</v>
      </c>
      <c r="BC4" s="69">
        <f t="shared" si="5"/>
        <v>286317.21654447564</v>
      </c>
      <c r="BD4" s="69">
        <f t="shared" si="5"/>
        <v>286341.51620706933</v>
      </c>
      <c r="BE4" s="69">
        <f t="shared" si="5"/>
        <v>286365.8179319686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478044.6913636481</v>
      </c>
      <c r="DG4" s="108">
        <f t="shared" ref="DG4:DV5" si="6">G4*BG4</f>
        <v>478085.26288374397</v>
      </c>
      <c r="DH4" s="108">
        <f t="shared" si="6"/>
        <v>478125.83784713346</v>
      </c>
      <c r="DI4" s="108">
        <f t="shared" si="6"/>
        <v>478166.41625410877</v>
      </c>
      <c r="DJ4" s="108">
        <f t="shared" si="6"/>
        <v>548049.78062100674</v>
      </c>
      <c r="DK4" s="108">
        <f t="shared" si="6"/>
        <v>548096.29345357185</v>
      </c>
      <c r="DL4" s="108">
        <f t="shared" si="6"/>
        <v>548142.81023366807</v>
      </c>
      <c r="DM4" s="108">
        <f t="shared" si="6"/>
        <v>548189.33096163056</v>
      </c>
      <c r="DN4" s="108">
        <f t="shared" si="6"/>
        <v>486848.06594615517</v>
      </c>
      <c r="DO4" s="108">
        <f t="shared" si="6"/>
        <v>486889.38460620522</v>
      </c>
      <c r="DP4" s="108">
        <f t="shared" si="6"/>
        <v>486930.70677295845</v>
      </c>
      <c r="DQ4" s="108">
        <f t="shared" si="6"/>
        <v>486972.03244671249</v>
      </c>
      <c r="DR4" s="108">
        <f t="shared" si="6"/>
        <v>487013.36162776494</v>
      </c>
      <c r="DS4" s="108">
        <f t="shared" si="6"/>
        <v>503225.95607347594</v>
      </c>
      <c r="DT4" s="108">
        <f t="shared" si="6"/>
        <v>503268.66472050932</v>
      </c>
      <c r="DU4" s="108">
        <f t="shared" si="6"/>
        <v>503311.37699221366</v>
      </c>
      <c r="DV4" s="108">
        <f t="shared" si="6"/>
        <v>503354.09288889664</v>
      </c>
      <c r="DW4" s="108">
        <f t="shared" ref="DW4:EL5" si="7">W4*BW4</f>
        <v>508165.75395736238</v>
      </c>
      <c r="DX4" s="108">
        <f t="shared" si="7"/>
        <v>508208.88184366928</v>
      </c>
      <c r="DY4" s="108">
        <f t="shared" si="7"/>
        <v>508252.01339022786</v>
      </c>
      <c r="DZ4" s="108">
        <f t="shared" si="7"/>
        <v>508295.14859734877</v>
      </c>
      <c r="EA4" s="108">
        <f t="shared" si="7"/>
        <v>522656.83938037785</v>
      </c>
      <c r="EB4" s="108">
        <f t="shared" si="7"/>
        <v>522701.1971210771</v>
      </c>
      <c r="EC4" s="108">
        <f t="shared" si="7"/>
        <v>522745.55862640549</v>
      </c>
      <c r="ED4" s="108">
        <f t="shared" si="7"/>
        <v>522789.92389668251</v>
      </c>
      <c r="EE4" s="108">
        <f t="shared" si="7"/>
        <v>522834.29293222772</v>
      </c>
      <c r="EF4" s="108">
        <f t="shared" si="7"/>
        <v>525497.74632005824</v>
      </c>
      <c r="EG4" s="108">
        <f t="shared" si="7"/>
        <v>525542.3451677399</v>
      </c>
      <c r="EH4" s="108">
        <f t="shared" si="7"/>
        <v>525586.94780051336</v>
      </c>
      <c r="EI4" s="108">
        <f t="shared" si="7"/>
        <v>525631.55421869992</v>
      </c>
      <c r="EJ4" s="108">
        <f t="shared" si="7"/>
        <v>549557.57579073193</v>
      </c>
      <c r="EK4" s="108">
        <f t="shared" si="7"/>
        <v>549604.21658945398</v>
      </c>
      <c r="EL4" s="108">
        <f t="shared" si="7"/>
        <v>549650.86134656763</v>
      </c>
      <c r="EM4" s="108">
        <f t="shared" ref="EM4:FB5" si="8">AM4*CM4</f>
        <v>549697.51006240898</v>
      </c>
      <c r="EN4" s="108">
        <f t="shared" si="8"/>
        <v>592641.90393247933</v>
      </c>
      <c r="EO4" s="108">
        <f t="shared" si="8"/>
        <v>592692.20128615655</v>
      </c>
      <c r="EP4" s="108">
        <f t="shared" si="8"/>
        <v>592742.50290855637</v>
      </c>
      <c r="EQ4" s="108">
        <f t="shared" si="8"/>
        <v>592792.80880004074</v>
      </c>
      <c r="ER4" s="108">
        <f t="shared" si="8"/>
        <v>592843.11896097218</v>
      </c>
      <c r="ES4" s="108">
        <f t="shared" si="8"/>
        <v>565019.37740822101</v>
      </c>
      <c r="ET4" s="108">
        <f t="shared" si="8"/>
        <v>565067.33044574899</v>
      </c>
      <c r="EU4" s="108">
        <f t="shared" si="8"/>
        <v>565115.28755303822</v>
      </c>
      <c r="EV4" s="108">
        <f t="shared" si="8"/>
        <v>565163.24873043364</v>
      </c>
      <c r="EW4" s="108">
        <f t="shared" si="8"/>
        <v>559247.82961597631</v>
      </c>
      <c r="EX4" s="108">
        <f t="shared" si="8"/>
        <v>559295.29282384738</v>
      </c>
      <c r="EY4" s="108">
        <f t="shared" si="8"/>
        <v>559342.76005990768</v>
      </c>
      <c r="EZ4" s="108">
        <f t="shared" si="8"/>
        <v>559390.23132449924</v>
      </c>
      <c r="FA4" s="108">
        <f t="shared" si="8"/>
        <v>489861.63590355497</v>
      </c>
      <c r="FB4" s="108">
        <f t="shared" si="8"/>
        <v>489903.2103244497</v>
      </c>
      <c r="FC4" s="108">
        <f t="shared" ref="FC4:FE5" si="9">BC4*DC4</f>
        <v>489944.78827375406</v>
      </c>
      <c r="FD4" s="108">
        <f t="shared" si="9"/>
        <v>489986.36975176743</v>
      </c>
      <c r="FE4" s="108">
        <f t="shared" si="9"/>
        <v>490027.95475878922</v>
      </c>
    </row>
    <row r="5" spans="1:161" ht="15.75" x14ac:dyDescent="0.25">
      <c r="A5" s="47" t="s">
        <v>169</v>
      </c>
      <c r="B5" s="12">
        <f>'Urb proj of all 25 ARs '!AA5</f>
        <v>41558.013221832116</v>
      </c>
      <c r="C5" s="12">
        <f>'Urb proj of all 25 ARs '!AB5</f>
        <v>41741.81559033419</v>
      </c>
      <c r="D5" s="100">
        <f t="shared" ref="D5:D28" si="10">(C5-B5)/B5</f>
        <v>4.4227900771135883E-3</v>
      </c>
      <c r="E5" s="101">
        <f t="shared" ref="E5:E28" si="11">((1+D5)^(1/52))-1</f>
        <v>8.48697220758865E-5</v>
      </c>
      <c r="F5" s="69">
        <f t="shared" ref="F5:F28" si="12">B5*(1+E5)</f>
        <v>41561.540238864276</v>
      </c>
      <c r="G5" s="69">
        <f t="shared" ref="G5:G28" si="13">F5*(1+E5)</f>
        <v>41565.067555233392</v>
      </c>
      <c r="H5" s="69">
        <f>G5*(1+$E$5)</f>
        <v>41568.595170964873</v>
      </c>
      <c r="I5" s="69">
        <f t="shared" ref="I5:BE5" si="14">H5*(1+$E$5)</f>
        <v>41572.123086084117</v>
      </c>
      <c r="J5" s="69">
        <f t="shared" si="14"/>
        <v>41575.651300616541</v>
      </c>
      <c r="K5" s="69">
        <f t="shared" si="14"/>
        <v>41579.179814587551</v>
      </c>
      <c r="L5" s="69">
        <f t="shared" si="14"/>
        <v>41582.708628022556</v>
      </c>
      <c r="M5" s="69">
        <f t="shared" si="14"/>
        <v>41586.237740946977</v>
      </c>
      <c r="N5" s="69">
        <f t="shared" si="14"/>
        <v>41589.76715338623</v>
      </c>
      <c r="O5" s="69">
        <f t="shared" si="14"/>
        <v>41593.296865365737</v>
      </c>
      <c r="P5" s="69">
        <f t="shared" si="14"/>
        <v>41596.82687691092</v>
      </c>
      <c r="Q5" s="69">
        <f t="shared" si="14"/>
        <v>41600.357188047201</v>
      </c>
      <c r="R5" s="69">
        <f t="shared" si="14"/>
        <v>41603.887798800009</v>
      </c>
      <c r="S5" s="69">
        <f t="shared" si="14"/>
        <v>41607.418709194768</v>
      </c>
      <c r="T5" s="69">
        <f t="shared" si="14"/>
        <v>41610.949919256913</v>
      </c>
      <c r="U5" s="69">
        <f t="shared" si="14"/>
        <v>41614.481429011874</v>
      </c>
      <c r="V5" s="69">
        <f t="shared" si="14"/>
        <v>41618.013238485088</v>
      </c>
      <c r="W5" s="69">
        <f t="shared" si="14"/>
        <v>41621.545347701991</v>
      </c>
      <c r="X5" s="69">
        <f t="shared" si="14"/>
        <v>41625.077756688021</v>
      </c>
      <c r="Y5" s="69">
        <f t="shared" si="14"/>
        <v>41628.610465468621</v>
      </c>
      <c r="Z5" s="69">
        <f t="shared" si="14"/>
        <v>41632.143474069228</v>
      </c>
      <c r="AA5" s="69">
        <f t="shared" si="14"/>
        <v>41635.676782515293</v>
      </c>
      <c r="AB5" s="69">
        <f t="shared" si="14"/>
        <v>41639.210390832268</v>
      </c>
      <c r="AC5" s="69">
        <f t="shared" si="14"/>
        <v>41642.744299045597</v>
      </c>
      <c r="AD5" s="69">
        <f t="shared" si="14"/>
        <v>41646.27850718073</v>
      </c>
      <c r="AE5" s="69">
        <f t="shared" si="14"/>
        <v>41649.813015263127</v>
      </c>
      <c r="AF5" s="69">
        <f t="shared" si="14"/>
        <v>41653.347823318247</v>
      </c>
      <c r="AG5" s="69">
        <f t="shared" si="14"/>
        <v>41656.88293137154</v>
      </c>
      <c r="AH5" s="69">
        <f t="shared" si="14"/>
        <v>41660.418339448472</v>
      </c>
      <c r="AI5" s="69">
        <f t="shared" si="14"/>
        <v>41663.954047574509</v>
      </c>
      <c r="AJ5" s="69">
        <f t="shared" si="14"/>
        <v>41667.49005577511</v>
      </c>
      <c r="AK5" s="69">
        <f t="shared" si="14"/>
        <v>41671.02636407574</v>
      </c>
      <c r="AL5" s="69">
        <f t="shared" si="14"/>
        <v>41674.562972501873</v>
      </c>
      <c r="AM5" s="69">
        <f t="shared" si="14"/>
        <v>41678.099881078982</v>
      </c>
      <c r="AN5" s="69">
        <f t="shared" si="14"/>
        <v>41681.63708983254</v>
      </c>
      <c r="AO5" s="69">
        <f t="shared" si="14"/>
        <v>41685.17459878802</v>
      </c>
      <c r="AP5" s="69">
        <f t="shared" si="14"/>
        <v>41688.712407970903</v>
      </c>
      <c r="AQ5" s="69">
        <f t="shared" si="14"/>
        <v>41692.250517406668</v>
      </c>
      <c r="AR5" s="69">
        <f t="shared" si="14"/>
        <v>41695.788927120797</v>
      </c>
      <c r="AS5" s="69">
        <f t="shared" si="14"/>
        <v>41699.327637138776</v>
      </c>
      <c r="AT5" s="69">
        <f t="shared" si="14"/>
        <v>41702.866647486095</v>
      </c>
      <c r="AU5" s="69">
        <f t="shared" si="14"/>
        <v>41706.405958188232</v>
      </c>
      <c r="AV5" s="69">
        <f t="shared" si="14"/>
        <v>41709.945569270691</v>
      </c>
      <c r="AW5" s="69">
        <f t="shared" si="14"/>
        <v>41713.485480758958</v>
      </c>
      <c r="AX5" s="69">
        <f t="shared" si="14"/>
        <v>41717.02569267853</v>
      </c>
      <c r="AY5" s="69">
        <f t="shared" si="14"/>
        <v>41720.5662050549</v>
      </c>
      <c r="AZ5" s="69">
        <f t="shared" si="14"/>
        <v>41724.107017913571</v>
      </c>
      <c r="BA5" s="69">
        <f t="shared" si="14"/>
        <v>41727.648131280046</v>
      </c>
      <c r="BB5" s="69">
        <f t="shared" si="14"/>
        <v>41731.189545179826</v>
      </c>
      <c r="BC5" s="69">
        <f t="shared" si="14"/>
        <v>41734.731259638422</v>
      </c>
      <c r="BD5" s="69">
        <f t="shared" si="14"/>
        <v>41738.273274681342</v>
      </c>
      <c r="BE5" s="69">
        <f t="shared" si="14"/>
        <v>41741.815590334088</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47575.016664011273</v>
      </c>
      <c r="DG5" s="108">
        <f t="shared" si="6"/>
        <v>47579.054342453303</v>
      </c>
      <c r="DH5" s="108">
        <f t="shared" si="6"/>
        <v>47583.092363571981</v>
      </c>
      <c r="DI5" s="108">
        <f t="shared" si="6"/>
        <v>47587.13072739639</v>
      </c>
      <c r="DJ5" s="108">
        <f t="shared" si="6"/>
        <v>49841.288015263519</v>
      </c>
      <c r="DK5" s="108">
        <f t="shared" si="6"/>
        <v>49845.51803152528</v>
      </c>
      <c r="DL5" s="108">
        <f t="shared" si="6"/>
        <v>49849.748406787345</v>
      </c>
      <c r="DM5" s="108">
        <f t="shared" si="6"/>
        <v>49853.979141080177</v>
      </c>
      <c r="DN5" s="108">
        <f t="shared" si="6"/>
        <v>45851.334848185652</v>
      </c>
      <c r="DO5" s="108">
        <f t="shared" si="6"/>
        <v>45855.226238231022</v>
      </c>
      <c r="DP5" s="108">
        <f t="shared" si="6"/>
        <v>45859.117958537587</v>
      </c>
      <c r="DQ5" s="108">
        <f t="shared" si="6"/>
        <v>45863.010009133373</v>
      </c>
      <c r="DR5" s="108">
        <f t="shared" si="6"/>
        <v>45866.902390046416</v>
      </c>
      <c r="DS5" s="108">
        <f t="shared" si="6"/>
        <v>48152.195458616516</v>
      </c>
      <c r="DT5" s="108">
        <f t="shared" si="6"/>
        <v>48156.282122062432</v>
      </c>
      <c r="DU5" s="108">
        <f t="shared" si="6"/>
        <v>48160.369132342341</v>
      </c>
      <c r="DV5" s="108">
        <f t="shared" si="6"/>
        <v>48164.456489485674</v>
      </c>
      <c r="DW5" s="108">
        <f t="shared" si="7"/>
        <v>47289.504251399994</v>
      </c>
      <c r="DX5" s="108">
        <f t="shared" si="7"/>
        <v>47293.517698482916</v>
      </c>
      <c r="DY5" s="108">
        <f t="shared" si="7"/>
        <v>47297.531486185981</v>
      </c>
      <c r="DZ5" s="108">
        <f t="shared" si="7"/>
        <v>47301.545614538089</v>
      </c>
      <c r="EA5" s="108">
        <f t="shared" si="7"/>
        <v>49148.298986612048</v>
      </c>
      <c r="EB5" s="108">
        <f t="shared" si="7"/>
        <v>49152.470189087544</v>
      </c>
      <c r="EC5" s="108">
        <f t="shared" si="7"/>
        <v>49156.641745571833</v>
      </c>
      <c r="ED5" s="108">
        <f t="shared" si="7"/>
        <v>49160.813656094964</v>
      </c>
      <c r="EE5" s="108">
        <f t="shared" si="7"/>
        <v>49164.985920686981</v>
      </c>
      <c r="EF5" s="108">
        <f t="shared" si="7"/>
        <v>53855.194583946039</v>
      </c>
      <c r="EG5" s="108">
        <f t="shared" si="7"/>
        <v>53859.765259342719</v>
      </c>
      <c r="EH5" s="108">
        <f t="shared" si="7"/>
        <v>53864.336322651347</v>
      </c>
      <c r="EI5" s="108">
        <f t="shared" si="7"/>
        <v>53868.907773904859</v>
      </c>
      <c r="EJ5" s="108">
        <f t="shared" si="7"/>
        <v>50419.76924703375</v>
      </c>
      <c r="EK5" s="108">
        <f t="shared" si="7"/>
        <v>50424.048358836866</v>
      </c>
      <c r="EL5" s="108">
        <f t="shared" si="7"/>
        <v>50428.327833807023</v>
      </c>
      <c r="EM5" s="108">
        <f t="shared" si="8"/>
        <v>50432.607671975027</v>
      </c>
      <c r="EN5" s="108">
        <f t="shared" si="8"/>
        <v>55608.523569733661</v>
      </c>
      <c r="EO5" s="108">
        <f t="shared" si="8"/>
        <v>55613.243049674071</v>
      </c>
      <c r="EP5" s="108">
        <f t="shared" si="8"/>
        <v>55617.962930155438</v>
      </c>
      <c r="EQ5" s="108">
        <f t="shared" si="8"/>
        <v>55622.683211211748</v>
      </c>
      <c r="ER5" s="108">
        <f t="shared" si="8"/>
        <v>55627.403892876995</v>
      </c>
      <c r="ES5" s="108">
        <f t="shared" si="8"/>
        <v>51557.001711339719</v>
      </c>
      <c r="ET5" s="108">
        <f t="shared" si="8"/>
        <v>51561.377339746032</v>
      </c>
      <c r="EU5" s="108">
        <f t="shared" si="8"/>
        <v>51565.753339510702</v>
      </c>
      <c r="EV5" s="108">
        <f t="shared" si="8"/>
        <v>51570.129710665264</v>
      </c>
      <c r="EW5" s="108">
        <f t="shared" si="8"/>
        <v>51114.494363617698</v>
      </c>
      <c r="EX5" s="108">
        <f t="shared" si="8"/>
        <v>51118.832436548393</v>
      </c>
      <c r="EY5" s="108">
        <f t="shared" si="8"/>
        <v>51123.170877650125</v>
      </c>
      <c r="EZ5" s="108">
        <f t="shared" si="8"/>
        <v>51127.509686954145</v>
      </c>
      <c r="FA5" s="108">
        <f t="shared" si="8"/>
        <v>45727.659515547894</v>
      </c>
      <c r="FB5" s="108">
        <f t="shared" si="8"/>
        <v>45731.540409302157</v>
      </c>
      <c r="FC5" s="108">
        <f t="shared" si="9"/>
        <v>45735.421632426798</v>
      </c>
      <c r="FD5" s="108">
        <f t="shared" si="9"/>
        <v>45739.303184949771</v>
      </c>
      <c r="FE5" s="108">
        <f t="shared" si="9"/>
        <v>45743.185066899016</v>
      </c>
    </row>
    <row r="6" spans="1:161" ht="15.75" x14ac:dyDescent="0.25">
      <c r="A6" s="47" t="s">
        <v>171</v>
      </c>
      <c r="B6" s="12">
        <f>'Urb proj of all 25 ARs '!AA6</f>
        <v>69593.393348671321</v>
      </c>
      <c r="C6" s="12">
        <f>'Urb proj of all 25 ARs '!AB6</f>
        <v>69901.1903182065</v>
      </c>
      <c r="D6" s="100">
        <f t="shared" si="10"/>
        <v>4.4227900771137635E-3</v>
      </c>
      <c r="E6" s="101">
        <f t="shared" si="11"/>
        <v>8.48697220758865E-5</v>
      </c>
      <c r="F6" s="69">
        <f t="shared" si="12"/>
        <v>69599.299720623138</v>
      </c>
      <c r="G6" s="69">
        <f t="shared" ref="G6:G15" si="16">F6*(1+E6)</f>
        <v>69605.206593847106</v>
      </c>
      <c r="H6" s="69">
        <f t="shared" ref="H6:AM6" si="17">G6*(1+$E$6)</f>
        <v>69611.113968385762</v>
      </c>
      <c r="I6" s="69">
        <f t="shared" si="17"/>
        <v>69617.021844281655</v>
      </c>
      <c r="J6" s="69">
        <f t="shared" si="17"/>
        <v>69622.930221577335</v>
      </c>
      <c r="K6" s="69">
        <f t="shared" si="17"/>
        <v>69628.839100315352</v>
      </c>
      <c r="L6" s="69">
        <f t="shared" si="17"/>
        <v>69634.748480538256</v>
      </c>
      <c r="M6" s="69">
        <f t="shared" si="17"/>
        <v>69640.658362288625</v>
      </c>
      <c r="N6" s="69">
        <f t="shared" si="17"/>
        <v>69646.568745609009</v>
      </c>
      <c r="O6" s="69">
        <f t="shared" si="17"/>
        <v>69652.479630541988</v>
      </c>
      <c r="P6" s="69">
        <f t="shared" si="17"/>
        <v>69658.391017130125</v>
      </c>
      <c r="Q6" s="69">
        <f t="shared" si="17"/>
        <v>69664.302905416</v>
      </c>
      <c r="R6" s="69">
        <f t="shared" si="17"/>
        <v>69670.215295442191</v>
      </c>
      <c r="S6" s="69">
        <f t="shared" si="17"/>
        <v>69676.128187251277</v>
      </c>
      <c r="T6" s="69">
        <f t="shared" si="17"/>
        <v>69682.041580885852</v>
      </c>
      <c r="U6" s="69">
        <f t="shared" si="17"/>
        <v>69687.95547638851</v>
      </c>
      <c r="V6" s="69">
        <f t="shared" si="17"/>
        <v>69693.869873801828</v>
      </c>
      <c r="W6" s="69">
        <f t="shared" si="17"/>
        <v>69699.784773168416</v>
      </c>
      <c r="X6" s="69">
        <f t="shared" si="17"/>
        <v>69705.700174530866</v>
      </c>
      <c r="Y6" s="69">
        <f t="shared" si="17"/>
        <v>69711.616077931787</v>
      </c>
      <c r="Z6" s="69">
        <f t="shared" si="17"/>
        <v>69717.532483413786</v>
      </c>
      <c r="AA6" s="69">
        <f t="shared" si="17"/>
        <v>69723.449391019472</v>
      </c>
      <c r="AB6" s="69">
        <f t="shared" si="17"/>
        <v>69729.366800791468</v>
      </c>
      <c r="AC6" s="69">
        <f t="shared" si="17"/>
        <v>69735.28471277238</v>
      </c>
      <c r="AD6" s="69">
        <f t="shared" si="17"/>
        <v>69741.203127004832</v>
      </c>
      <c r="AE6" s="69">
        <f t="shared" si="17"/>
        <v>69747.122043531461</v>
      </c>
      <c r="AF6" s="69">
        <f t="shared" si="17"/>
        <v>69753.041462394889</v>
      </c>
      <c r="AG6" s="69">
        <f t="shared" si="17"/>
        <v>69758.961383637754</v>
      </c>
      <c r="AH6" s="69">
        <f t="shared" si="17"/>
        <v>69764.881807302692</v>
      </c>
      <c r="AI6" s="69">
        <f t="shared" si="17"/>
        <v>69770.802733432341</v>
      </c>
      <c r="AJ6" s="69">
        <f t="shared" si="17"/>
        <v>69776.724162069338</v>
      </c>
      <c r="AK6" s="69">
        <f t="shared" si="17"/>
        <v>69782.646093256335</v>
      </c>
      <c r="AL6" s="69">
        <f t="shared" si="17"/>
        <v>69788.568527035983</v>
      </c>
      <c r="AM6" s="69">
        <f t="shared" si="17"/>
        <v>69794.491463450948</v>
      </c>
      <c r="AN6" s="69">
        <f t="shared" ref="AN6:BE6" si="18">AM6*(1+$E$6)</f>
        <v>69800.414902543882</v>
      </c>
      <c r="AO6" s="69">
        <f t="shared" si="18"/>
        <v>69806.338844357437</v>
      </c>
      <c r="AP6" s="69">
        <f t="shared" si="18"/>
        <v>69812.263288934293</v>
      </c>
      <c r="AQ6" s="69">
        <f t="shared" si="18"/>
        <v>69818.188236317117</v>
      </c>
      <c r="AR6" s="69">
        <f t="shared" si="18"/>
        <v>69824.113686548575</v>
      </c>
      <c r="AS6" s="69">
        <f t="shared" si="18"/>
        <v>69830.039639671348</v>
      </c>
      <c r="AT6" s="69">
        <f t="shared" si="18"/>
        <v>69835.966095728116</v>
      </c>
      <c r="AU6" s="69">
        <f t="shared" si="18"/>
        <v>69841.89305476156</v>
      </c>
      <c r="AV6" s="69">
        <f t="shared" si="18"/>
        <v>69847.820516814376</v>
      </c>
      <c r="AW6" s="69">
        <f t="shared" si="18"/>
        <v>69853.748481929244</v>
      </c>
      <c r="AX6" s="69">
        <f t="shared" si="18"/>
        <v>69859.67695014886</v>
      </c>
      <c r="AY6" s="69">
        <f t="shared" si="18"/>
        <v>69865.605921515933</v>
      </c>
      <c r="AZ6" s="69">
        <f t="shared" si="18"/>
        <v>69871.535396073159</v>
      </c>
      <c r="BA6" s="69">
        <f t="shared" si="18"/>
        <v>69877.465373863233</v>
      </c>
      <c r="BB6" s="69">
        <f t="shared" si="18"/>
        <v>69883.39585492888</v>
      </c>
      <c r="BC6" s="69">
        <f t="shared" si="18"/>
        <v>69889.326839312809</v>
      </c>
      <c r="BD6" s="69">
        <f t="shared" si="18"/>
        <v>69895.258327057731</v>
      </c>
      <c r="BE6" s="69">
        <f t="shared" si="18"/>
        <v>69901.190318206369</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79503.527243517194</v>
      </c>
      <c r="DG6" s="108">
        <f t="shared" ref="DG6:DG15" si="20">G6*BG6</f>
        <v>79510.274685778408</v>
      </c>
      <c r="DH6" s="108">
        <f t="shared" ref="DH6:DH15" si="21">H6*BH6</f>
        <v>79517.022700693167</v>
      </c>
      <c r="DI6" s="108">
        <f t="shared" ref="DI6:DI15" si="22">I6*BI6</f>
        <v>79523.771288310076</v>
      </c>
      <c r="DJ6" s="108">
        <f t="shared" ref="DJ6:DJ15" si="23">J6*BJ6</f>
        <v>88141.751963873481</v>
      </c>
      <c r="DK6" s="108">
        <f t="shared" ref="DK6:DK15" si="24">K6*BK6</f>
        <v>88149.232529865942</v>
      </c>
      <c r="DL6" s="108">
        <f t="shared" ref="DL6:DL15" si="25">L6*BL6</f>
        <v>88156.71373073195</v>
      </c>
      <c r="DM6" s="108">
        <f t="shared" ref="DM6:DM15" si="26">M6*BM6</f>
        <v>88164.195566525406</v>
      </c>
      <c r="DN6" s="108">
        <f t="shared" ref="DN6:DN15" si="27">N6*BN6</f>
        <v>80091.209379031978</v>
      </c>
      <c r="DO6" s="108">
        <f t="shared" ref="DO6:DO15" si="28">O6*BO6</f>
        <v>80098.006697712684</v>
      </c>
      <c r="DP6" s="108">
        <f t="shared" ref="DP6:DP15" si="29">P6*BP6</f>
        <v>80104.804593279958</v>
      </c>
      <c r="DQ6" s="108">
        <f t="shared" ref="DQ6:DQ15" si="30">Q6*BQ6</f>
        <v>80111.603065782721</v>
      </c>
      <c r="DR6" s="108">
        <f t="shared" ref="DR6:DR15" si="31">R6*BR6</f>
        <v>80118.402115269972</v>
      </c>
      <c r="DS6" s="108">
        <f t="shared" ref="DS6:DS15" si="32">S6*BS6</f>
        <v>83062.120935580155</v>
      </c>
      <c r="DT6" s="108">
        <f t="shared" ref="DT6:DT15" si="33">T6*BT6</f>
        <v>83069.170394698987</v>
      </c>
      <c r="DU6" s="108">
        <f t="shared" ref="DU6:DU15" si="34">U6*BU6</f>
        <v>83076.220452103473</v>
      </c>
      <c r="DV6" s="108">
        <f t="shared" ref="DV6:DV15" si="35">V6*BV6</f>
        <v>83083.271107844354</v>
      </c>
      <c r="DW6" s="108">
        <f t="shared" ref="DW6:DW15" si="36">W6*BW6</f>
        <v>83340.009371034816</v>
      </c>
      <c r="DX6" s="108">
        <f t="shared" ref="DX6:DX15" si="37">X6*BX6</f>
        <v>83347.082414467935</v>
      </c>
      <c r="DY6" s="108">
        <f t="shared" ref="DY6:DY15" si="38">Y6*BY6</f>
        <v>83354.156058188295</v>
      </c>
      <c r="DZ6" s="108">
        <f t="shared" ref="DZ6:DZ15" si="39">Z6*BZ6</f>
        <v>83361.230302246826</v>
      </c>
      <c r="EA6" s="108">
        <f t="shared" ref="EA6:EA15" si="40">AA6*CA6</f>
        <v>84739.002215675544</v>
      </c>
      <c r="EB6" s="108">
        <f t="shared" ref="EB6:EB15" si="41">AB6*CB6</f>
        <v>84746.193991242588</v>
      </c>
      <c r="EC6" s="108">
        <f t="shared" ref="EC6:EC15" si="42">AC6*CC6</f>
        <v>84753.386377173607</v>
      </c>
      <c r="ED6" s="108">
        <f t="shared" ref="ED6:ED15" si="43">AD6*CD6</f>
        <v>84760.579373520435</v>
      </c>
      <c r="EE6" s="108">
        <f t="shared" ref="EE6:EE15" si="44">AE6*CE6</f>
        <v>84767.772980334848</v>
      </c>
      <c r="EF6" s="108">
        <f t="shared" ref="EF6:EF15" si="45">AF6*CF6</f>
        <v>91078.224637436972</v>
      </c>
      <c r="EG6" s="108">
        <f t="shared" ref="EG6:EG15" si="46">AG6*CG6</f>
        <v>91085.954421049115</v>
      </c>
      <c r="EH6" s="108">
        <f t="shared" ref="EH6:EH15" si="47">AH6*CH6</f>
        <v>91093.684860685855</v>
      </c>
      <c r="EI6" s="108">
        <f t="shared" ref="EI6:EI15" si="48">AI6*CI6</f>
        <v>91101.415956402867</v>
      </c>
      <c r="EJ6" s="108">
        <f t="shared" ref="EJ6:EJ15" si="49">AJ6*CJ6</f>
        <v>87623.825234837685</v>
      </c>
      <c r="EK6" s="108">
        <f t="shared" ref="EK6:EK15" si="50">AK6*CK6</f>
        <v>87631.261844532579</v>
      </c>
      <c r="EL6" s="108">
        <f t="shared" ref="EL6:EL15" si="51">AL6*CL6</f>
        <v>87638.699085370477</v>
      </c>
      <c r="EM6" s="108">
        <f t="shared" ref="EM6:EM15" si="52">AM6*CM6</f>
        <v>87646.136957404946</v>
      </c>
      <c r="EN6" s="108">
        <f t="shared" ref="EN6:EN15" si="53">AN6*CN6</f>
        <v>98486.66962867479</v>
      </c>
      <c r="EO6" s="108">
        <f t="shared" ref="EO6:EO15" si="54">AO6*CO6</f>
        <v>98495.028164954347</v>
      </c>
      <c r="EP6" s="108">
        <f t="shared" ref="EP6:EP15" si="55">AP6*CP6</f>
        <v>98503.387410620562</v>
      </c>
      <c r="EQ6" s="108">
        <f t="shared" ref="EQ6:EQ15" si="56">AQ6*CQ6</f>
        <v>98511.747365733652</v>
      </c>
      <c r="ER6" s="108">
        <f t="shared" ref="ER6:ER15" si="57">AR6*CR6</f>
        <v>98520.108030353789</v>
      </c>
      <c r="ES6" s="108">
        <f t="shared" ref="ES6:ES15" si="58">AS6*CS6</f>
        <v>90157.531498208715</v>
      </c>
      <c r="ET6" s="108">
        <f t="shared" ref="ET6:ET15" si="59">AT6*CT6</f>
        <v>90165.183142850015</v>
      </c>
      <c r="EU6" s="108">
        <f t="shared" ref="EU6:EU15" si="60">AU6*CU6</f>
        <v>90172.83543688427</v>
      </c>
      <c r="EV6" s="108">
        <f t="shared" ref="EV6:EV15" si="61">AV6*CV6</f>
        <v>90180.488380366602</v>
      </c>
      <c r="EW6" s="108">
        <f t="shared" ref="EW6:EW15" si="62">AW6*CW6</f>
        <v>86909.203276076223</v>
      </c>
      <c r="EX6" s="108">
        <f t="shared" ref="EX6:EX15" si="63">AX6*CX6</f>
        <v>86916.579236004094</v>
      </c>
      <c r="EY6" s="108">
        <f t="shared" ref="EY6:EY15" si="64">AY6*CY6</f>
        <v>86923.955821927637</v>
      </c>
      <c r="EZ6" s="108">
        <f t="shared" ref="EZ6:EZ15" si="65">AZ6*CZ6</f>
        <v>86931.333033899995</v>
      </c>
      <c r="FA6" s="108">
        <f t="shared" ref="FA6:FA15" si="66">BA6*DA6</f>
        <v>80765.370505559637</v>
      </c>
      <c r="FB6" s="108">
        <f t="shared" ref="FB6:FB15" si="67">BB6*DB6</f>
        <v>80772.225040107791</v>
      </c>
      <c r="FC6" s="108">
        <f t="shared" ref="FC6:FC15" si="68">BC6*DC6</f>
        <v>80779.080156398399</v>
      </c>
      <c r="FD6" s="108">
        <f t="shared" ref="FD6:FD15" si="69">BD6*DD6</f>
        <v>80785.93585448082</v>
      </c>
      <c r="FE6" s="108">
        <f t="shared" ref="FE6:FE15" si="70">BE6*DE6</f>
        <v>80792.79213440443</v>
      </c>
    </row>
    <row r="7" spans="1:161" ht="15.75" x14ac:dyDescent="0.25">
      <c r="A7" s="87" t="s">
        <v>172</v>
      </c>
      <c r="B7" s="12">
        <f>'Urb proj of all 25 ARs '!AA7</f>
        <v>39724.659233861457</v>
      </c>
      <c r="C7" s="12">
        <f>'Urb proj of all 25 ARs '!AB7</f>
        <v>39900.353062537702</v>
      </c>
      <c r="D7" s="100">
        <f t="shared" si="10"/>
        <v>4.4227900771136898E-3</v>
      </c>
      <c r="E7" s="101">
        <f t="shared" si="11"/>
        <v>8.48697220758865E-5</v>
      </c>
      <c r="F7" s="69">
        <f t="shared" si="12"/>
        <v>39728.030654650196</v>
      </c>
      <c r="G7" s="69">
        <f t="shared" si="16"/>
        <v>39731.402361570479</v>
      </c>
      <c r="H7" s="69">
        <f t="shared" ref="H7:AM7" si="71">G7*(1+$E$7)</f>
        <v>39734.774354646594</v>
      </c>
      <c r="I7" s="69">
        <f t="shared" si="71"/>
        <v>39738.146633902819</v>
      </c>
      <c r="J7" s="69">
        <f t="shared" si="71"/>
        <v>39741.519199363451</v>
      </c>
      <c r="K7" s="69">
        <f t="shared" si="71"/>
        <v>39744.892051052775</v>
      </c>
      <c r="L7" s="69">
        <f t="shared" si="71"/>
        <v>39748.265188995087</v>
      </c>
      <c r="M7" s="69">
        <f t="shared" si="71"/>
        <v>39751.638613214673</v>
      </c>
      <c r="N7" s="69">
        <f t="shared" si="71"/>
        <v>39755.012323735835</v>
      </c>
      <c r="O7" s="69">
        <f t="shared" si="71"/>
        <v>39758.386320582875</v>
      </c>
      <c r="P7" s="69">
        <f t="shared" si="71"/>
        <v>39761.760603780087</v>
      </c>
      <c r="Q7" s="69">
        <f t="shared" si="71"/>
        <v>39765.13517335178</v>
      </c>
      <c r="R7" s="69">
        <f t="shared" si="71"/>
        <v>39768.510029322249</v>
      </c>
      <c r="S7" s="69">
        <f t="shared" si="71"/>
        <v>39771.88517171581</v>
      </c>
      <c r="T7" s="69">
        <f t="shared" si="71"/>
        <v>39775.260600556765</v>
      </c>
      <c r="U7" s="69">
        <f t="shared" si="71"/>
        <v>39778.636315869429</v>
      </c>
      <c r="V7" s="69">
        <f t="shared" si="71"/>
        <v>39782.012317678113</v>
      </c>
      <c r="W7" s="69">
        <f t="shared" si="71"/>
        <v>39785.388606007131</v>
      </c>
      <c r="X7" s="69">
        <f t="shared" si="71"/>
        <v>39788.7651808808</v>
      </c>
      <c r="Y7" s="69">
        <f t="shared" si="71"/>
        <v>39792.142042323445</v>
      </c>
      <c r="Z7" s="69">
        <f t="shared" si="71"/>
        <v>39795.51919035938</v>
      </c>
      <c r="AA7" s="69">
        <f t="shared" si="71"/>
        <v>39798.896625012931</v>
      </c>
      <c r="AB7" s="69">
        <f t="shared" si="71"/>
        <v>39802.274346308419</v>
      </c>
      <c r="AC7" s="69">
        <f t="shared" si="71"/>
        <v>39805.652354270176</v>
      </c>
      <c r="AD7" s="69">
        <f t="shared" si="71"/>
        <v>39809.030648922533</v>
      </c>
      <c r="AE7" s="69">
        <f t="shared" si="71"/>
        <v>39812.409230289821</v>
      </c>
      <c r="AF7" s="69">
        <f t="shared" si="71"/>
        <v>39815.78809839637</v>
      </c>
      <c r="AG7" s="69">
        <f t="shared" si="71"/>
        <v>39819.167253266511</v>
      </c>
      <c r="AH7" s="69">
        <f t="shared" si="71"/>
        <v>39822.546694924589</v>
      </c>
      <c r="AI7" s="69">
        <f t="shared" si="71"/>
        <v>39825.926423394943</v>
      </c>
      <c r="AJ7" s="69">
        <f t="shared" si="71"/>
        <v>39829.306438701911</v>
      </c>
      <c r="AK7" s="69">
        <f t="shared" si="71"/>
        <v>39832.686740869838</v>
      </c>
      <c r="AL7" s="69">
        <f t="shared" si="71"/>
        <v>39836.067329923069</v>
      </c>
      <c r="AM7" s="69">
        <f t="shared" si="71"/>
        <v>39839.448205885958</v>
      </c>
      <c r="AN7" s="69">
        <f t="shared" ref="AN7:BE7" si="72">AM7*(1+$E$7)</f>
        <v>39842.829368782848</v>
      </c>
      <c r="AO7" s="69">
        <f t="shared" si="72"/>
        <v>39846.210818638094</v>
      </c>
      <c r="AP7" s="69">
        <f t="shared" si="72"/>
        <v>39849.592555476047</v>
      </c>
      <c r="AQ7" s="69">
        <f t="shared" si="72"/>
        <v>39852.974579321068</v>
      </c>
      <c r="AR7" s="69">
        <f t="shared" si="72"/>
        <v>39856.356890197509</v>
      </c>
      <c r="AS7" s="69">
        <f t="shared" si="72"/>
        <v>39859.739488129737</v>
      </c>
      <c r="AT7" s="69">
        <f t="shared" si="72"/>
        <v>39863.122373142112</v>
      </c>
      <c r="AU7" s="69">
        <f t="shared" si="72"/>
        <v>39866.505545258995</v>
      </c>
      <c r="AV7" s="69">
        <f t="shared" si="72"/>
        <v>39869.889004504759</v>
      </c>
      <c r="AW7" s="69">
        <f t="shared" si="72"/>
        <v>39873.272750903765</v>
      </c>
      <c r="AX7" s="69">
        <f t="shared" si="72"/>
        <v>39876.656784480387</v>
      </c>
      <c r="AY7" s="69">
        <f t="shared" si="72"/>
        <v>39880.041105258999</v>
      </c>
      <c r="AZ7" s="69">
        <f t="shared" si="72"/>
        <v>39883.425713263976</v>
      </c>
      <c r="BA7" s="69">
        <f t="shared" si="72"/>
        <v>39886.810608519692</v>
      </c>
      <c r="BB7" s="69">
        <f t="shared" si="72"/>
        <v>39890.19579105053</v>
      </c>
      <c r="BC7" s="69">
        <f t="shared" si="72"/>
        <v>39893.58126088087</v>
      </c>
      <c r="BD7" s="69">
        <f t="shared" si="72"/>
        <v>39896.967018035095</v>
      </c>
      <c r="BE7" s="69">
        <f t="shared" si="72"/>
        <v>39900.353062537586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106398.83809244326</v>
      </c>
      <c r="DG7" s="108">
        <f t="shared" si="20"/>
        <v>106407.86813226136</v>
      </c>
      <c r="DH7" s="108">
        <f t="shared" si="21"/>
        <v>106416.89893845643</v>
      </c>
      <c r="DI7" s="108">
        <f t="shared" si="22"/>
        <v>106425.93051109352</v>
      </c>
      <c r="DJ7" s="108">
        <f t="shared" si="23"/>
        <v>127253.35623188887</v>
      </c>
      <c r="DK7" s="108">
        <f t="shared" si="24"/>
        <v>127264.1561888655</v>
      </c>
      <c r="DL7" s="108">
        <f t="shared" si="25"/>
        <v>127274.95706243148</v>
      </c>
      <c r="DM7" s="108">
        <f t="shared" si="26"/>
        <v>127285.75885266458</v>
      </c>
      <c r="DN7" s="108">
        <f t="shared" si="27"/>
        <v>106559.02408689041</v>
      </c>
      <c r="DO7" s="108">
        <f t="shared" si="28"/>
        <v>106568.06772164933</v>
      </c>
      <c r="DP7" s="108">
        <f t="shared" si="29"/>
        <v>106577.11212393903</v>
      </c>
      <c r="DQ7" s="108">
        <f t="shared" si="30"/>
        <v>106586.15729382465</v>
      </c>
      <c r="DR7" s="108">
        <f t="shared" si="31"/>
        <v>106595.20323137131</v>
      </c>
      <c r="DS7" s="108">
        <f t="shared" si="32"/>
        <v>114260.44303923751</v>
      </c>
      <c r="DT7" s="108">
        <f t="shared" si="33"/>
        <v>114270.14029128251</v>
      </c>
      <c r="DU7" s="108">
        <f t="shared" si="34"/>
        <v>114279.8383663306</v>
      </c>
      <c r="DV7" s="108">
        <f t="shared" si="35"/>
        <v>114289.53726445162</v>
      </c>
      <c r="DW7" s="108">
        <f t="shared" si="36"/>
        <v>114475.09879207792</v>
      </c>
      <c r="DX7" s="108">
        <f t="shared" si="37"/>
        <v>114484.814261897</v>
      </c>
      <c r="DY7" s="108">
        <f t="shared" si="38"/>
        <v>114494.53055626532</v>
      </c>
      <c r="DZ7" s="108">
        <f t="shared" si="39"/>
        <v>114504.24767525283</v>
      </c>
      <c r="EA7" s="108">
        <f t="shared" si="40"/>
        <v>123992.75207305285</v>
      </c>
      <c r="EB7" s="108">
        <f t="shared" si="41"/>
        <v>124003.2753034607</v>
      </c>
      <c r="EC7" s="108">
        <f t="shared" si="42"/>
        <v>124013.79942697221</v>
      </c>
      <c r="ED7" s="108">
        <f t="shared" si="43"/>
        <v>124024.32444366315</v>
      </c>
      <c r="EE7" s="108">
        <f t="shared" si="44"/>
        <v>124034.85035360933</v>
      </c>
      <c r="EF7" s="108">
        <f t="shared" si="45"/>
        <v>127064.84530620035</v>
      </c>
      <c r="EG7" s="108">
        <f t="shared" si="46"/>
        <v>127075.62926430709</v>
      </c>
      <c r="EH7" s="108">
        <f t="shared" si="47"/>
        <v>127086.41413764538</v>
      </c>
      <c r="EI7" s="108">
        <f t="shared" si="48"/>
        <v>127097.19992629287</v>
      </c>
      <c r="EJ7" s="108">
        <f t="shared" si="49"/>
        <v>135625.1747646888</v>
      </c>
      <c r="EK7" s="108">
        <f t="shared" si="50"/>
        <v>135636.68523557758</v>
      </c>
      <c r="EL7" s="108">
        <f t="shared" si="51"/>
        <v>135648.1966833568</v>
      </c>
      <c r="EM7" s="108">
        <f t="shared" si="52"/>
        <v>135659.70910810941</v>
      </c>
      <c r="EN7" s="108">
        <f t="shared" si="53"/>
        <v>140186.19585762924</v>
      </c>
      <c r="EO7" s="108">
        <f t="shared" si="54"/>
        <v>140198.09342111056</v>
      </c>
      <c r="EP7" s="108">
        <f t="shared" si="55"/>
        <v>140209.99199433476</v>
      </c>
      <c r="EQ7" s="108">
        <f t="shared" si="56"/>
        <v>140221.89157738758</v>
      </c>
      <c r="ER7" s="108">
        <f t="shared" si="57"/>
        <v>140233.79217035472</v>
      </c>
      <c r="ES7" s="108">
        <f t="shared" si="58"/>
        <v>131386.84968090331</v>
      </c>
      <c r="ET7" s="108">
        <f t="shared" si="59"/>
        <v>131398.00044632016</v>
      </c>
      <c r="EU7" s="108">
        <f t="shared" si="60"/>
        <v>131409.15215809934</v>
      </c>
      <c r="EV7" s="108">
        <f t="shared" si="61"/>
        <v>131420.30481632124</v>
      </c>
      <c r="EW7" s="108">
        <f t="shared" si="62"/>
        <v>116959.62496360452</v>
      </c>
      <c r="EX7" s="108">
        <f t="shared" si="63"/>
        <v>116969.55129446927</v>
      </c>
      <c r="EY7" s="108">
        <f t="shared" si="64"/>
        <v>116979.47846777897</v>
      </c>
      <c r="EZ7" s="108">
        <f t="shared" si="65"/>
        <v>116989.40648360511</v>
      </c>
      <c r="FA7" s="108">
        <f t="shared" si="66"/>
        <v>109790.03991981599</v>
      </c>
      <c r="FB7" s="108">
        <f t="shared" si="67"/>
        <v>109799.35776999067</v>
      </c>
      <c r="FC7" s="108">
        <f t="shared" si="68"/>
        <v>109808.67641096874</v>
      </c>
      <c r="FD7" s="108">
        <f t="shared" si="69"/>
        <v>109817.99584281725</v>
      </c>
      <c r="FE7" s="108">
        <f t="shared" si="70"/>
        <v>109827.31606560337</v>
      </c>
    </row>
    <row r="8" spans="1:161" ht="15.75" x14ac:dyDescent="0.25">
      <c r="A8" s="87" t="s">
        <v>173</v>
      </c>
      <c r="B8" s="12">
        <f>'Urb proj of all 25 ARs '!AA8</f>
        <v>11842.913475296611</v>
      </c>
      <c r="C8" s="12">
        <f>'Urb proj of all 25 ARs '!AB8</f>
        <v>11895.292195499269</v>
      </c>
      <c r="D8" s="100">
        <f t="shared" si="10"/>
        <v>4.4227900771136907E-3</v>
      </c>
      <c r="E8" s="101">
        <f t="shared" si="11"/>
        <v>8.48697220758865E-5</v>
      </c>
      <c r="F8" s="69">
        <f t="shared" si="12"/>
        <v>11843.918580071828</v>
      </c>
      <c r="G8" s="69">
        <f t="shared" si="16"/>
        <v>11844.923770150008</v>
      </c>
      <c r="H8" s="69">
        <f t="shared" ref="H8:AM8" si="73">G8*(1+$E$8)</f>
        <v>11845.929045538391</v>
      </c>
      <c r="I8" s="69">
        <f t="shared" si="73"/>
        <v>11846.934406244216</v>
      </c>
      <c r="J8" s="69">
        <f t="shared" si="73"/>
        <v>11847.939852274725</v>
      </c>
      <c r="K8" s="69">
        <f t="shared" si="73"/>
        <v>11848.945383637159</v>
      </c>
      <c r="L8" s="69">
        <f t="shared" si="73"/>
        <v>11849.95100033876</v>
      </c>
      <c r="M8" s="69">
        <f t="shared" si="73"/>
        <v>11850.956702386771</v>
      </c>
      <c r="N8" s="69">
        <f t="shared" si="73"/>
        <v>11851.962489788437</v>
      </c>
      <c r="O8" s="69">
        <f t="shared" si="73"/>
        <v>11852.968362550999</v>
      </c>
      <c r="P8" s="69">
        <f t="shared" si="73"/>
        <v>11853.974320681702</v>
      </c>
      <c r="Q8" s="69">
        <f t="shared" si="73"/>
        <v>11854.980364187793</v>
      </c>
      <c r="R8" s="69">
        <f t="shared" si="73"/>
        <v>11855.986493076518</v>
      </c>
      <c r="S8" s="69">
        <f t="shared" si="73"/>
        <v>11856.992707355121</v>
      </c>
      <c r="T8" s="69">
        <f t="shared" si="73"/>
        <v>11857.99900703085</v>
      </c>
      <c r="U8" s="69">
        <f t="shared" si="73"/>
        <v>11859.005392110954</v>
      </c>
      <c r="V8" s="69">
        <f t="shared" si="73"/>
        <v>11860.011862602678</v>
      </c>
      <c r="W8" s="69">
        <f t="shared" si="73"/>
        <v>11861.018418513273</v>
      </c>
      <c r="X8" s="69">
        <f t="shared" si="73"/>
        <v>11862.02505984999</v>
      </c>
      <c r="Y8" s="69">
        <f t="shared" si="73"/>
        <v>11863.031786620077</v>
      </c>
      <c r="Z8" s="69">
        <f t="shared" si="73"/>
        <v>11864.038598830784</v>
      </c>
      <c r="AA8" s="69">
        <f t="shared" si="73"/>
        <v>11865.045496489365</v>
      </c>
      <c r="AB8" s="69">
        <f t="shared" si="73"/>
        <v>11866.05247960307</v>
      </c>
      <c r="AC8" s="69">
        <f t="shared" si="73"/>
        <v>11867.059548179152</v>
      </c>
      <c r="AD8" s="69">
        <f t="shared" si="73"/>
        <v>11868.066702224864</v>
      </c>
      <c r="AE8" s="69">
        <f t="shared" si="73"/>
        <v>11869.07394174746</v>
      </c>
      <c r="AF8" s="69">
        <f t="shared" si="73"/>
        <v>11870.081266754194</v>
      </c>
      <c r="AG8" s="69">
        <f t="shared" si="73"/>
        <v>11871.088677252321</v>
      </c>
      <c r="AH8" s="69">
        <f t="shared" si="73"/>
        <v>11872.096173249098</v>
      </c>
      <c r="AI8" s="69">
        <f t="shared" si="73"/>
        <v>11873.103754751779</v>
      </c>
      <c r="AJ8" s="69">
        <f t="shared" si="73"/>
        <v>11874.111421767622</v>
      </c>
      <c r="AK8" s="69">
        <f t="shared" si="73"/>
        <v>11875.119174303885</v>
      </c>
      <c r="AL8" s="69">
        <f t="shared" si="73"/>
        <v>11876.127012367826</v>
      </c>
      <c r="AM8" s="69">
        <f t="shared" si="73"/>
        <v>11877.134935966704</v>
      </c>
      <c r="AN8" s="69">
        <f t="shared" ref="AN8:BE8" si="74">AM8*(1+$E$8)</f>
        <v>11878.142945107777</v>
      </c>
      <c r="AO8" s="69">
        <f t="shared" si="74"/>
        <v>11879.151039798306</v>
      </c>
      <c r="AP8" s="69">
        <f t="shared" si="74"/>
        <v>11880.159220045551</v>
      </c>
      <c r="AQ8" s="69">
        <f t="shared" si="74"/>
        <v>11881.167485856773</v>
      </c>
      <c r="AR8" s="69">
        <f t="shared" si="74"/>
        <v>11882.175837239234</v>
      </c>
      <c r="AS8" s="69">
        <f t="shared" si="74"/>
        <v>11883.184274200197</v>
      </c>
      <c r="AT8" s="69">
        <f t="shared" si="74"/>
        <v>11884.192796746926</v>
      </c>
      <c r="AU8" s="69">
        <f t="shared" si="74"/>
        <v>11885.201404886682</v>
      </c>
      <c r="AV8" s="69">
        <f t="shared" si="74"/>
        <v>11886.210098626731</v>
      </c>
      <c r="AW8" s="69">
        <f t="shared" si="74"/>
        <v>11887.218877974337</v>
      </c>
      <c r="AX8" s="69">
        <f t="shared" si="74"/>
        <v>11888.227742936766</v>
      </c>
      <c r="AY8" s="69">
        <f t="shared" si="74"/>
        <v>11889.236693521283</v>
      </c>
      <c r="AZ8" s="69">
        <f t="shared" si="74"/>
        <v>11890.245729735158</v>
      </c>
      <c r="BA8" s="69">
        <f t="shared" si="74"/>
        <v>11891.254851585654</v>
      </c>
      <c r="BB8" s="69">
        <f t="shared" si="74"/>
        <v>11892.264059080042</v>
      </c>
      <c r="BC8" s="69">
        <f t="shared" si="74"/>
        <v>11893.273352225589</v>
      </c>
      <c r="BD8" s="69">
        <f t="shared" si="74"/>
        <v>11894.282731029565</v>
      </c>
      <c r="BE8" s="69">
        <f t="shared" si="74"/>
        <v>11895.29219549924</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11068.374926112047</v>
      </c>
      <c r="DG8" s="108">
        <f t="shared" si="20"/>
        <v>11069.314296015857</v>
      </c>
      <c r="DH8" s="108">
        <f t="shared" si="21"/>
        <v>11070.253745643731</v>
      </c>
      <c r="DI8" s="108">
        <f t="shared" si="22"/>
        <v>11071.193275002433</v>
      </c>
      <c r="DJ8" s="108">
        <f t="shared" si="23"/>
        <v>12105.659033607724</v>
      </c>
      <c r="DK8" s="108">
        <f t="shared" si="24"/>
        <v>12106.686437525452</v>
      </c>
      <c r="DL8" s="108">
        <f t="shared" si="25"/>
        <v>12107.713928638665</v>
      </c>
      <c r="DM8" s="108">
        <f t="shared" si="26"/>
        <v>12108.741506954761</v>
      </c>
      <c r="DN8" s="108">
        <f t="shared" si="27"/>
        <v>10223.33513646949</v>
      </c>
      <c r="DO8" s="108">
        <f t="shared" si="28"/>
        <v>10224.202788081209</v>
      </c>
      <c r="DP8" s="108">
        <f t="shared" si="29"/>
        <v>10225.070513330282</v>
      </c>
      <c r="DQ8" s="108">
        <f t="shared" si="30"/>
        <v>10225.938312222954</v>
      </c>
      <c r="DR8" s="108">
        <f t="shared" si="31"/>
        <v>10226.806184765479</v>
      </c>
      <c r="DS8" s="108">
        <f t="shared" si="32"/>
        <v>10558.253844559104</v>
      </c>
      <c r="DT8" s="108">
        <f t="shared" si="33"/>
        <v>10559.149920628499</v>
      </c>
      <c r="DU8" s="108">
        <f t="shared" si="34"/>
        <v>10560.04607274762</v>
      </c>
      <c r="DV8" s="108">
        <f t="shared" si="35"/>
        <v>10560.942300922923</v>
      </c>
      <c r="DW8" s="108">
        <f t="shared" si="36"/>
        <v>10674.095486074455</v>
      </c>
      <c r="DX8" s="108">
        <f t="shared" si="37"/>
        <v>10675.00139359177</v>
      </c>
      <c r="DY8" s="108">
        <f t="shared" si="38"/>
        <v>10675.907377993204</v>
      </c>
      <c r="DZ8" s="108">
        <f t="shared" si="39"/>
        <v>10676.813439285283</v>
      </c>
      <c r="EA8" s="108">
        <f t="shared" si="40"/>
        <v>11040.636420343071</v>
      </c>
      <c r="EB8" s="108">
        <f t="shared" si="41"/>
        <v>11041.573436087607</v>
      </c>
      <c r="EC8" s="108">
        <f t="shared" si="42"/>
        <v>11042.510531356409</v>
      </c>
      <c r="ED8" s="108">
        <f t="shared" si="43"/>
        <v>11043.447706156225</v>
      </c>
      <c r="EE8" s="108">
        <f t="shared" si="44"/>
        <v>11044.384960493806</v>
      </c>
      <c r="EF8" s="108">
        <f t="shared" si="45"/>
        <v>10329.335140611549</v>
      </c>
      <c r="EG8" s="108">
        <f t="shared" si="46"/>
        <v>10330.211788414161</v>
      </c>
      <c r="EH8" s="108">
        <f t="shared" si="47"/>
        <v>10331.088510617628</v>
      </c>
      <c r="EI8" s="108">
        <f t="shared" si="48"/>
        <v>10331.965307228265</v>
      </c>
      <c r="EJ8" s="108">
        <f t="shared" si="49"/>
        <v>10477.341024805133</v>
      </c>
      <c r="EK8" s="108">
        <f t="shared" si="50"/>
        <v>10478.230233826001</v>
      </c>
      <c r="EL8" s="108">
        <f t="shared" si="51"/>
        <v>10479.119518313793</v>
      </c>
      <c r="EM8" s="108">
        <f t="shared" si="52"/>
        <v>10480.008878274914</v>
      </c>
      <c r="EN8" s="108">
        <f t="shared" si="53"/>
        <v>11595.877497069514</v>
      </c>
      <c r="EO8" s="108">
        <f t="shared" si="54"/>
        <v>11596.861635969915</v>
      </c>
      <c r="EP8" s="108">
        <f t="shared" si="55"/>
        <v>11597.845858393914</v>
      </c>
      <c r="EQ8" s="108">
        <f t="shared" si="56"/>
        <v>11598.830164348594</v>
      </c>
      <c r="ER8" s="108">
        <f t="shared" si="57"/>
        <v>11599.814553841046</v>
      </c>
      <c r="ES8" s="108">
        <f t="shared" si="58"/>
        <v>11398.460788216729</v>
      </c>
      <c r="ET8" s="108">
        <f t="shared" si="59"/>
        <v>11399.428172415919</v>
      </c>
      <c r="EU8" s="108">
        <f t="shared" si="60"/>
        <v>11400.395638716736</v>
      </c>
      <c r="EV8" s="108">
        <f t="shared" si="61"/>
        <v>11401.363187126148</v>
      </c>
      <c r="EW8" s="108">
        <f t="shared" si="62"/>
        <v>11460.902132824041</v>
      </c>
      <c r="EX8" s="108">
        <f t="shared" si="63"/>
        <v>11461.874816402793</v>
      </c>
      <c r="EY8" s="108">
        <f t="shared" si="64"/>
        <v>11462.84758253293</v>
      </c>
      <c r="EZ8" s="108">
        <f t="shared" si="65"/>
        <v>11463.820431221458</v>
      </c>
      <c r="FA8" s="108">
        <f t="shared" si="66"/>
        <v>10396.038951457153</v>
      </c>
      <c r="FB8" s="108">
        <f t="shared" si="67"/>
        <v>10396.921260393654</v>
      </c>
      <c r="FC8" s="108">
        <f t="shared" si="68"/>
        <v>10397.803644211468</v>
      </c>
      <c r="FD8" s="108">
        <f t="shared" si="69"/>
        <v>10398.686102916952</v>
      </c>
      <c r="FE8" s="108">
        <f t="shared" si="70"/>
        <v>10399.56863651646</v>
      </c>
    </row>
    <row r="9" spans="1:161" ht="15.75" x14ac:dyDescent="0.25">
      <c r="A9" s="87" t="s">
        <v>175</v>
      </c>
      <c r="B9" s="12">
        <f>'Urb proj of all 25 ARs '!AA9</f>
        <v>45386.791018810618</v>
      </c>
      <c r="C9" s="12">
        <f>'Urb proj of all 25 ARs '!AB9</f>
        <v>45587.527267760648</v>
      </c>
      <c r="D9" s="100">
        <f t="shared" si="10"/>
        <v>4.4227900771137297E-3</v>
      </c>
      <c r="E9" s="101">
        <f t="shared" si="11"/>
        <v>8.48697220758865E-5</v>
      </c>
      <c r="F9" s="69">
        <f t="shared" si="12"/>
        <v>45390.642983150297</v>
      </c>
      <c r="G9" s="69">
        <f t="shared" si="16"/>
        <v>45394.495274405126</v>
      </c>
      <c r="H9" s="69">
        <f t="shared" ref="H9:AM9" si="75">G9*(1+$E$9)</f>
        <v>45398.34789260284</v>
      </c>
      <c r="I9" s="69">
        <f t="shared" si="75"/>
        <v>45402.20083777119</v>
      </c>
      <c r="J9" s="69">
        <f t="shared" si="75"/>
        <v>45406.054109937926</v>
      </c>
      <c r="K9" s="69">
        <f t="shared" si="75"/>
        <v>45409.907709130799</v>
      </c>
      <c r="L9" s="69">
        <f t="shared" si="75"/>
        <v>45413.761635377567</v>
      </c>
      <c r="M9" s="69">
        <f t="shared" si="75"/>
        <v>45417.615888705979</v>
      </c>
      <c r="N9" s="69">
        <f t="shared" si="75"/>
        <v>45421.470469143802</v>
      </c>
      <c r="O9" s="69">
        <f t="shared" si="75"/>
        <v>45425.3253767188</v>
      </c>
      <c r="P9" s="69">
        <f t="shared" si="75"/>
        <v>45429.180611458731</v>
      </c>
      <c r="Q9" s="69">
        <f t="shared" si="75"/>
        <v>45433.03617339136</v>
      </c>
      <c r="R9" s="69">
        <f t="shared" si="75"/>
        <v>45436.892062544459</v>
      </c>
      <c r="S9" s="69">
        <f t="shared" si="75"/>
        <v>45440.748278945801</v>
      </c>
      <c r="T9" s="69">
        <f t="shared" si="75"/>
        <v>45444.604822623158</v>
      </c>
      <c r="U9" s="69">
        <f t="shared" si="75"/>
        <v>45448.461693604302</v>
      </c>
      <c r="V9" s="69">
        <f t="shared" si="75"/>
        <v>45452.318891917013</v>
      </c>
      <c r="W9" s="69">
        <f t="shared" si="75"/>
        <v>45456.176417589078</v>
      </c>
      <c r="X9" s="69">
        <f t="shared" si="75"/>
        <v>45460.03427064827</v>
      </c>
      <c r="Y9" s="69">
        <f t="shared" si="75"/>
        <v>45463.892451122381</v>
      </c>
      <c r="Z9" s="69">
        <f t="shared" si="75"/>
        <v>45467.750959039193</v>
      </c>
      <c r="AA9" s="69">
        <f t="shared" si="75"/>
        <v>45471.609794426506</v>
      </c>
      <c r="AB9" s="69">
        <f t="shared" si="75"/>
        <v>45475.4689573121</v>
      </c>
      <c r="AC9" s="69">
        <f t="shared" si="75"/>
        <v>45479.328447723776</v>
      </c>
      <c r="AD9" s="69">
        <f t="shared" si="75"/>
        <v>45483.188265689329</v>
      </c>
      <c r="AE9" s="69">
        <f t="shared" si="75"/>
        <v>45487.048411236559</v>
      </c>
      <c r="AF9" s="69">
        <f t="shared" si="75"/>
        <v>45490.908884393277</v>
      </c>
      <c r="AG9" s="69">
        <f t="shared" si="75"/>
        <v>45494.769685187275</v>
      </c>
      <c r="AH9" s="69">
        <f t="shared" si="75"/>
        <v>45498.630813646363</v>
      </c>
      <c r="AI9" s="69">
        <f t="shared" si="75"/>
        <v>45502.492269798349</v>
      </c>
      <c r="AJ9" s="69">
        <f t="shared" si="75"/>
        <v>45506.35405367105</v>
      </c>
      <c r="AK9" s="69">
        <f t="shared" si="75"/>
        <v>45510.216165292273</v>
      </c>
      <c r="AL9" s="69">
        <f t="shared" si="75"/>
        <v>45514.078604689836</v>
      </c>
      <c r="AM9" s="69">
        <f t="shared" si="75"/>
        <v>45517.941371891553</v>
      </c>
      <c r="AN9" s="69">
        <f t="shared" ref="AN9:BE9" si="76">AM9*(1+$E$9)</f>
        <v>45521.804466925249</v>
      </c>
      <c r="AO9" s="69">
        <f t="shared" si="76"/>
        <v>45525.667889818753</v>
      </c>
      <c r="AP9" s="69">
        <f t="shared" si="76"/>
        <v>45529.531640599882</v>
      </c>
      <c r="AQ9" s="69">
        <f t="shared" si="76"/>
        <v>45533.395719296466</v>
      </c>
      <c r="AR9" s="69">
        <f t="shared" si="76"/>
        <v>45537.260125936336</v>
      </c>
      <c r="AS9" s="69">
        <f t="shared" si="76"/>
        <v>45541.124860547323</v>
      </c>
      <c r="AT9" s="69">
        <f t="shared" si="76"/>
        <v>45544.989923157264</v>
      </c>
      <c r="AU9" s="69">
        <f t="shared" si="76"/>
        <v>45548.855313793989</v>
      </c>
      <c r="AV9" s="69">
        <f t="shared" si="76"/>
        <v>45552.721032485344</v>
      </c>
      <c r="AW9" s="69">
        <f t="shared" si="76"/>
        <v>45556.587079259174</v>
      </c>
      <c r="AX9" s="69">
        <f t="shared" si="76"/>
        <v>45560.453454143317</v>
      </c>
      <c r="AY9" s="69">
        <f t="shared" si="76"/>
        <v>45564.320157165625</v>
      </c>
      <c r="AZ9" s="69">
        <f t="shared" si="76"/>
        <v>45568.187188353942</v>
      </c>
      <c r="BA9" s="69">
        <f t="shared" si="76"/>
        <v>45572.054547736123</v>
      </c>
      <c r="BB9" s="69">
        <f t="shared" si="76"/>
        <v>45575.922235340018</v>
      </c>
      <c r="BC9" s="69">
        <f t="shared" si="76"/>
        <v>45579.790251193481</v>
      </c>
      <c r="BD9" s="69">
        <f t="shared" si="76"/>
        <v>45583.658595324378</v>
      </c>
      <c r="BE9" s="69">
        <f t="shared" si="76"/>
        <v>45587.527267760568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77139.565613049039</v>
      </c>
      <c r="DG9" s="108">
        <f t="shared" si="20"/>
        <v>77146.112426543681</v>
      </c>
      <c r="DH9" s="108">
        <f t="shared" si="21"/>
        <v>77152.659795664556</v>
      </c>
      <c r="DI9" s="108">
        <f t="shared" si="22"/>
        <v>77159.207720458828</v>
      </c>
      <c r="DJ9" s="108">
        <f t="shared" si="23"/>
        <v>83069.453065100606</v>
      </c>
      <c r="DK9" s="108">
        <f t="shared" si="24"/>
        <v>83076.503146495234</v>
      </c>
      <c r="DL9" s="108">
        <f t="shared" si="25"/>
        <v>83083.553826228323</v>
      </c>
      <c r="DM9" s="108">
        <f t="shared" si="26"/>
        <v>83090.60510435063</v>
      </c>
      <c r="DN9" s="108">
        <f t="shared" si="27"/>
        <v>70970.776784833128</v>
      </c>
      <c r="DO9" s="108">
        <f t="shared" si="28"/>
        <v>70976.800054934371</v>
      </c>
      <c r="DP9" s="108">
        <f t="shared" si="29"/>
        <v>70982.823836228868</v>
      </c>
      <c r="DQ9" s="108">
        <f t="shared" si="30"/>
        <v>70988.848128760015</v>
      </c>
      <c r="DR9" s="108">
        <f t="shared" si="31"/>
        <v>70994.87293257119</v>
      </c>
      <c r="DS9" s="108">
        <f t="shared" si="32"/>
        <v>76235.29973549633</v>
      </c>
      <c r="DT9" s="108">
        <f t="shared" si="33"/>
        <v>76241.769804197262</v>
      </c>
      <c r="DU9" s="108">
        <f t="shared" si="34"/>
        <v>76248.24042201112</v>
      </c>
      <c r="DV9" s="108">
        <f t="shared" si="35"/>
        <v>76254.711588984501</v>
      </c>
      <c r="DW9" s="108">
        <f t="shared" si="36"/>
        <v>73194.541365679557</v>
      </c>
      <c r="DX9" s="108">
        <f t="shared" si="37"/>
        <v>73200.753366062723</v>
      </c>
      <c r="DY9" s="108">
        <f t="shared" si="38"/>
        <v>73206.965893656656</v>
      </c>
      <c r="DZ9" s="108">
        <f t="shared" si="39"/>
        <v>73213.178948506058</v>
      </c>
      <c r="EA9" s="108">
        <f t="shared" si="40"/>
        <v>80877.381191299981</v>
      </c>
      <c r="EB9" s="108">
        <f t="shared" si="41"/>
        <v>80884.245232163914</v>
      </c>
      <c r="EC9" s="108">
        <f t="shared" si="42"/>
        <v>80891.109855577073</v>
      </c>
      <c r="ED9" s="108">
        <f t="shared" si="43"/>
        <v>80897.975061588921</v>
      </c>
      <c r="EE9" s="108">
        <f t="shared" si="44"/>
        <v>80904.840850248904</v>
      </c>
      <c r="EF9" s="108">
        <f t="shared" si="45"/>
        <v>83086.289317041927</v>
      </c>
      <c r="EG9" s="108">
        <f t="shared" si="46"/>
        <v>83093.340827324588</v>
      </c>
      <c r="EH9" s="108">
        <f t="shared" si="47"/>
        <v>83100.392936066957</v>
      </c>
      <c r="EI9" s="108">
        <f t="shared" si="48"/>
        <v>83107.445643319836</v>
      </c>
      <c r="EJ9" s="108">
        <f t="shared" si="49"/>
        <v>87333.361268948705</v>
      </c>
      <c r="EK9" s="108">
        <f t="shared" si="50"/>
        <v>87340.773227047568</v>
      </c>
      <c r="EL9" s="108">
        <f t="shared" si="51"/>
        <v>87348.185814197233</v>
      </c>
      <c r="EM9" s="108">
        <f t="shared" si="52"/>
        <v>87355.599030451107</v>
      </c>
      <c r="EN9" s="108">
        <f t="shared" si="53"/>
        <v>94893.929543143604</v>
      </c>
      <c r="EO9" s="108">
        <f t="shared" si="54"/>
        <v>94901.983164570629</v>
      </c>
      <c r="EP9" s="108">
        <f t="shared" si="55"/>
        <v>94910.037469506264</v>
      </c>
      <c r="EQ9" s="108">
        <f t="shared" si="56"/>
        <v>94918.092458008512</v>
      </c>
      <c r="ER9" s="108">
        <f t="shared" si="57"/>
        <v>94926.148130135392</v>
      </c>
      <c r="ES9" s="108">
        <f t="shared" si="58"/>
        <v>88648.466157105053</v>
      </c>
      <c r="ET9" s="108">
        <f t="shared" si="59"/>
        <v>88655.989727790264</v>
      </c>
      <c r="EU9" s="108">
        <f t="shared" si="60"/>
        <v>88663.513936998817</v>
      </c>
      <c r="EV9" s="108">
        <f t="shared" si="61"/>
        <v>88671.03878478492</v>
      </c>
      <c r="EW9" s="108">
        <f t="shared" si="62"/>
        <v>81822.26212043158</v>
      </c>
      <c r="EX9" s="108">
        <f t="shared" si="63"/>
        <v>81829.206353077359</v>
      </c>
      <c r="EY9" s="108">
        <f t="shared" si="64"/>
        <v>81836.151175078237</v>
      </c>
      <c r="EZ9" s="108">
        <f t="shared" si="65"/>
        <v>81843.096586484229</v>
      </c>
      <c r="FA9" s="108">
        <f t="shared" si="66"/>
        <v>72147.601124007997</v>
      </c>
      <c r="FB9" s="108">
        <f t="shared" si="67"/>
        <v>72153.724270863837</v>
      </c>
      <c r="FC9" s="108">
        <f t="shared" si="68"/>
        <v>72159.847937389437</v>
      </c>
      <c r="FD9" s="108">
        <f t="shared" si="69"/>
        <v>72165.972123628919</v>
      </c>
      <c r="FE9" s="108">
        <f t="shared" si="70"/>
        <v>72172.096829626389</v>
      </c>
    </row>
    <row r="10" spans="1:161" ht="15.75" x14ac:dyDescent="0.25">
      <c r="A10" s="47" t="s">
        <v>199</v>
      </c>
      <c r="B10" s="12">
        <f>'Urb proj of all 25 ARs '!AA10</f>
        <v>62916.531454137992</v>
      </c>
      <c r="C10" s="12">
        <f>'Urb proj of all 25 ARs '!AB10</f>
        <v>63194.798065139759</v>
      </c>
      <c r="D10" s="100">
        <f t="shared" si="10"/>
        <v>4.4227900771135996E-3</v>
      </c>
      <c r="E10" s="101">
        <f t="shared" si="11"/>
        <v>8.48697220758865E-5</v>
      </c>
      <c r="F10" s="69">
        <f t="shared" si="12"/>
        <v>62921.871162676485</v>
      </c>
      <c r="G10" s="69">
        <f t="shared" si="16"/>
        <v>62927.211324394557</v>
      </c>
      <c r="H10" s="69">
        <f t="shared" ref="H10:AM10" si="77">G10*(1+$E$10)</f>
        <v>62932.551939330668</v>
      </c>
      <c r="I10" s="69">
        <f t="shared" si="77"/>
        <v>62937.893007523286</v>
      </c>
      <c r="J10" s="69">
        <f t="shared" si="77"/>
        <v>62943.234529010879</v>
      </c>
      <c r="K10" s="69">
        <f t="shared" si="77"/>
        <v>62948.576503831915</v>
      </c>
      <c r="L10" s="69">
        <f t="shared" si="77"/>
        <v>62953.91893202487</v>
      </c>
      <c r="M10" s="69">
        <f t="shared" si="77"/>
        <v>62959.261813628218</v>
      </c>
      <c r="N10" s="69">
        <f t="shared" si="77"/>
        <v>62964.605148680443</v>
      </c>
      <c r="O10" s="69">
        <f t="shared" si="77"/>
        <v>62969.948937220026</v>
      </c>
      <c r="P10" s="69">
        <f t="shared" si="77"/>
        <v>62975.293179285458</v>
      </c>
      <c r="Q10" s="69">
        <f t="shared" si="77"/>
        <v>62980.637874915228</v>
      </c>
      <c r="R10" s="69">
        <f t="shared" si="77"/>
        <v>62985.983024147834</v>
      </c>
      <c r="S10" s="69">
        <f t="shared" si="77"/>
        <v>62991.328627021772</v>
      </c>
      <c r="T10" s="69">
        <f t="shared" si="77"/>
        <v>62996.67468357554</v>
      </c>
      <c r="U10" s="69">
        <f t="shared" si="77"/>
        <v>63002.021193847642</v>
      </c>
      <c r="V10" s="69">
        <f t="shared" si="77"/>
        <v>63007.368157876583</v>
      </c>
      <c r="W10" s="69">
        <f t="shared" si="77"/>
        <v>63012.715575700873</v>
      </c>
      <c r="X10" s="69">
        <f t="shared" si="77"/>
        <v>63018.063447359033</v>
      </c>
      <c r="Y10" s="69">
        <f t="shared" si="77"/>
        <v>63023.411772889573</v>
      </c>
      <c r="Z10" s="69">
        <f t="shared" si="77"/>
        <v>63028.760552331012</v>
      </c>
      <c r="AA10" s="69">
        <f t="shared" si="77"/>
        <v>63034.109785721877</v>
      </c>
      <c r="AB10" s="69">
        <f t="shared" si="77"/>
        <v>63039.459473100695</v>
      </c>
      <c r="AC10" s="69">
        <f t="shared" si="77"/>
        <v>63044.80961450599</v>
      </c>
      <c r="AD10" s="69">
        <f t="shared" si="77"/>
        <v>63050.160209976297</v>
      </c>
      <c r="AE10" s="69">
        <f t="shared" si="77"/>
        <v>63055.511259550156</v>
      </c>
      <c r="AF10" s="69">
        <f t="shared" si="77"/>
        <v>63060.862763266108</v>
      </c>
      <c r="AG10" s="69">
        <f t="shared" si="77"/>
        <v>63066.214721162694</v>
      </c>
      <c r="AH10" s="69">
        <f t="shared" si="77"/>
        <v>63071.567133278455</v>
      </c>
      <c r="AI10" s="69">
        <f t="shared" si="77"/>
        <v>63076.919999651946</v>
      </c>
      <c r="AJ10" s="69">
        <f t="shared" si="77"/>
        <v>63082.273320321721</v>
      </c>
      <c r="AK10" s="69">
        <f t="shared" si="77"/>
        <v>63087.62709532633</v>
      </c>
      <c r="AL10" s="69">
        <f t="shared" si="77"/>
        <v>63092.981324704335</v>
      </c>
      <c r="AM10" s="69">
        <f t="shared" si="77"/>
        <v>63098.336008494305</v>
      </c>
      <c r="AN10" s="69">
        <f t="shared" ref="AN10:BE10" si="78">AM10*(1+$E$10)</f>
        <v>63103.691146734796</v>
      </c>
      <c r="AO10" s="69">
        <f t="shared" si="78"/>
        <v>63109.046739464386</v>
      </c>
      <c r="AP10" s="69">
        <f t="shared" si="78"/>
        <v>63114.402786721635</v>
      </c>
      <c r="AQ10" s="69">
        <f t="shared" si="78"/>
        <v>63119.75928854513</v>
      </c>
      <c r="AR10" s="69">
        <f t="shared" si="78"/>
        <v>63125.116244973447</v>
      </c>
      <c r="AS10" s="69">
        <f t="shared" si="78"/>
        <v>63130.473656045164</v>
      </c>
      <c r="AT10" s="69">
        <f t="shared" si="78"/>
        <v>63135.831521798871</v>
      </c>
      <c r="AU10" s="69">
        <f t="shared" si="78"/>
        <v>63141.189842273154</v>
      </c>
      <c r="AV10" s="69">
        <f t="shared" si="78"/>
        <v>63146.548617506611</v>
      </c>
      <c r="AW10" s="69">
        <f t="shared" si="78"/>
        <v>63151.907847537826</v>
      </c>
      <c r="AX10" s="69">
        <f t="shared" si="78"/>
        <v>63157.267532405407</v>
      </c>
      <c r="AY10" s="69">
        <f t="shared" si="78"/>
        <v>63162.627672147952</v>
      </c>
      <c r="AZ10" s="69">
        <f t="shared" si="78"/>
        <v>63167.988266804066</v>
      </c>
      <c r="BA10" s="69">
        <f t="shared" si="78"/>
        <v>63173.349316412365</v>
      </c>
      <c r="BB10" s="69">
        <f t="shared" si="78"/>
        <v>63178.710821011453</v>
      </c>
      <c r="BC10" s="69">
        <f t="shared" si="78"/>
        <v>63184.072780639945</v>
      </c>
      <c r="BD10" s="69">
        <f t="shared" si="78"/>
        <v>63189.43519533646</v>
      </c>
      <c r="BE10" s="69">
        <f t="shared" si="78"/>
        <v>63194.798065139621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62778.762969488504</v>
      </c>
      <c r="DG10" s="108">
        <f t="shared" si="20"/>
        <v>62784.090985653995</v>
      </c>
      <c r="DH10" s="108">
        <f t="shared" si="21"/>
        <v>62789.419454006733</v>
      </c>
      <c r="DI10" s="108">
        <f t="shared" si="22"/>
        <v>62794.748374585099</v>
      </c>
      <c r="DJ10" s="108">
        <f t="shared" si="23"/>
        <v>67137.170464274139</v>
      </c>
      <c r="DK10" s="108">
        <f t="shared" si="24"/>
        <v>67142.868377272403</v>
      </c>
      <c r="DL10" s="108">
        <f t="shared" si="25"/>
        <v>67148.566773850966</v>
      </c>
      <c r="DM10" s="108">
        <f t="shared" si="26"/>
        <v>67154.265654050847</v>
      </c>
      <c r="DN10" s="108">
        <f t="shared" si="27"/>
        <v>59640.842353881322</v>
      </c>
      <c r="DO10" s="108">
        <f t="shared" si="28"/>
        <v>59645.904055596264</v>
      </c>
      <c r="DP10" s="108">
        <f t="shared" si="29"/>
        <v>59650.966186896425</v>
      </c>
      <c r="DQ10" s="108">
        <f t="shared" si="30"/>
        <v>59656.028747818258</v>
      </c>
      <c r="DR10" s="108">
        <f t="shared" si="31"/>
        <v>59661.091738398238</v>
      </c>
      <c r="DS10" s="108">
        <f t="shared" si="32"/>
        <v>62026.851849348757</v>
      </c>
      <c r="DT10" s="108">
        <f t="shared" si="33"/>
        <v>62032.116051026453</v>
      </c>
      <c r="DU10" s="108">
        <f t="shared" si="34"/>
        <v>62037.380699475485</v>
      </c>
      <c r="DV10" s="108">
        <f t="shared" si="35"/>
        <v>62042.645794733762</v>
      </c>
      <c r="DW10" s="108">
        <f t="shared" si="36"/>
        <v>61820.407366326646</v>
      </c>
      <c r="DX10" s="108">
        <f t="shared" si="37"/>
        <v>61825.654047118442</v>
      </c>
      <c r="DY10" s="108">
        <f t="shared" si="38"/>
        <v>61830.901173194587</v>
      </c>
      <c r="DZ10" s="108">
        <f t="shared" si="39"/>
        <v>61836.148744592858</v>
      </c>
      <c r="EA10" s="108">
        <f t="shared" si="40"/>
        <v>63166.817804303966</v>
      </c>
      <c r="EB10" s="108">
        <f t="shared" si="41"/>
        <v>63172.178754575441</v>
      </c>
      <c r="EC10" s="108">
        <f t="shared" si="42"/>
        <v>63177.540159829266</v>
      </c>
      <c r="ED10" s="108">
        <f t="shared" si="43"/>
        <v>63182.902020104069</v>
      </c>
      <c r="EE10" s="108">
        <f t="shared" si="44"/>
        <v>63188.264335438464</v>
      </c>
      <c r="EF10" s="108">
        <f t="shared" si="45"/>
        <v>61540.148897674</v>
      </c>
      <c r="EG10" s="108">
        <f t="shared" si="46"/>
        <v>61545.371793007456</v>
      </c>
      <c r="EH10" s="108">
        <f t="shared" si="47"/>
        <v>61550.595131606584</v>
      </c>
      <c r="EI10" s="108">
        <f t="shared" si="48"/>
        <v>61555.818913509007</v>
      </c>
      <c r="EJ10" s="108">
        <f t="shared" si="49"/>
        <v>61642.49974203288</v>
      </c>
      <c r="EK10" s="108">
        <f t="shared" si="50"/>
        <v>61647.731323854045</v>
      </c>
      <c r="EL10" s="108">
        <f t="shared" si="51"/>
        <v>61652.96334967811</v>
      </c>
      <c r="EM10" s="108">
        <f t="shared" si="52"/>
        <v>61658.195819542758</v>
      </c>
      <c r="EN10" s="108">
        <f t="shared" si="53"/>
        <v>67450.12691737742</v>
      </c>
      <c r="EO10" s="108">
        <f t="shared" si="54"/>
        <v>67455.851390902884</v>
      </c>
      <c r="EP10" s="108">
        <f t="shared" si="55"/>
        <v>67461.576350262811</v>
      </c>
      <c r="EQ10" s="108">
        <f t="shared" si="56"/>
        <v>67467.301795498468</v>
      </c>
      <c r="ER10" s="108">
        <f t="shared" si="57"/>
        <v>67473.027726651053</v>
      </c>
      <c r="ES10" s="108">
        <f t="shared" si="58"/>
        <v>65103.705396669728</v>
      </c>
      <c r="ET10" s="108">
        <f t="shared" si="59"/>
        <v>65109.230730052856</v>
      </c>
      <c r="EU10" s="108">
        <f t="shared" si="60"/>
        <v>65114.756532369487</v>
      </c>
      <c r="EV10" s="108">
        <f t="shared" si="61"/>
        <v>65120.282803659429</v>
      </c>
      <c r="EW10" s="108">
        <f t="shared" si="62"/>
        <v>65738.264975206112</v>
      </c>
      <c r="EX10" s="108">
        <f t="shared" si="63"/>
        <v>65743.844163484304</v>
      </c>
      <c r="EY10" s="108">
        <f t="shared" si="64"/>
        <v>65749.423825266655</v>
      </c>
      <c r="EZ10" s="108">
        <f t="shared" si="65"/>
        <v>65755.003960593356</v>
      </c>
      <c r="FA10" s="108">
        <f t="shared" si="66"/>
        <v>61147.416255114156</v>
      </c>
      <c r="FB10" s="108">
        <f t="shared" si="67"/>
        <v>61152.605819337383</v>
      </c>
      <c r="FC10" s="108">
        <f t="shared" si="68"/>
        <v>61157.795823997491</v>
      </c>
      <c r="FD10" s="108">
        <f t="shared" si="69"/>
        <v>61162.986269131841</v>
      </c>
      <c r="FE10" s="108">
        <f t="shared" si="70"/>
        <v>61168.177154777833</v>
      </c>
    </row>
    <row r="11" spans="1:161" ht="15.75" x14ac:dyDescent="0.25">
      <c r="A11" s="47" t="s">
        <v>187</v>
      </c>
      <c r="B11" s="12">
        <f>'Urb proj of all 25 ARs '!AA11</f>
        <v>33497.513475862354</v>
      </c>
      <c r="C11" s="12">
        <f>'Urb proj of all 25 ARs '!AB11</f>
        <v>33645.665946071378</v>
      </c>
      <c r="D11" s="100">
        <f t="shared" si="10"/>
        <v>4.4227900771136447E-3</v>
      </c>
      <c r="E11" s="101">
        <f t="shared" si="11"/>
        <v>8.48697220758865E-5</v>
      </c>
      <c r="F11" s="69">
        <f t="shared" si="12"/>
        <v>33500.356400521283</v>
      </c>
      <c r="G11" s="69">
        <f t="shared" si="16"/>
        <v>33503.199566458439</v>
      </c>
      <c r="H11" s="69">
        <f t="shared" ref="H11:AM11" si="79">G11*(1+$E$11)</f>
        <v>33506.042973694297</v>
      </c>
      <c r="I11" s="69">
        <f t="shared" si="79"/>
        <v>33508.886622249338</v>
      </c>
      <c r="J11" s="69">
        <f t="shared" si="79"/>
        <v>33511.730512144044</v>
      </c>
      <c r="K11" s="69">
        <f t="shared" si="79"/>
        <v>33514.57464339889</v>
      </c>
      <c r="L11" s="69">
        <f t="shared" si="79"/>
        <v>33517.419016034364</v>
      </c>
      <c r="M11" s="69">
        <f t="shared" si="79"/>
        <v>33520.263630070956</v>
      </c>
      <c r="N11" s="69">
        <f t="shared" si="79"/>
        <v>33523.108485529148</v>
      </c>
      <c r="O11" s="69">
        <f t="shared" si="79"/>
        <v>33525.953582429436</v>
      </c>
      <c r="P11" s="69">
        <f t="shared" si="79"/>
        <v>33528.798920792309</v>
      </c>
      <c r="Q11" s="69">
        <f t="shared" si="79"/>
        <v>33531.644500638256</v>
      </c>
      <c r="R11" s="69">
        <f t="shared" si="79"/>
        <v>33534.490321987774</v>
      </c>
      <c r="S11" s="69">
        <f t="shared" si="79"/>
        <v>33537.336384861359</v>
      </c>
      <c r="T11" s="69">
        <f t="shared" si="79"/>
        <v>33540.182689279507</v>
      </c>
      <c r="U11" s="69">
        <f t="shared" si="79"/>
        <v>33543.029235262722</v>
      </c>
      <c r="V11" s="69">
        <f t="shared" si="79"/>
        <v>33545.8760228315</v>
      </c>
      <c r="W11" s="69">
        <f t="shared" si="79"/>
        <v>33548.723052006353</v>
      </c>
      <c r="X11" s="69">
        <f t="shared" si="79"/>
        <v>33551.570322807776</v>
      </c>
      <c r="Y11" s="69">
        <f t="shared" si="79"/>
        <v>33554.417835256281</v>
      </c>
      <c r="Z11" s="69">
        <f t="shared" si="79"/>
        <v>33557.265589372379</v>
      </c>
      <c r="AA11" s="69">
        <f t="shared" si="79"/>
        <v>33560.113585176572</v>
      </c>
      <c r="AB11" s="69">
        <f t="shared" si="79"/>
        <v>33562.96182268938</v>
      </c>
      <c r="AC11" s="69">
        <f t="shared" si="79"/>
        <v>33565.810301931313</v>
      </c>
      <c r="AD11" s="69">
        <f t="shared" si="79"/>
        <v>33568.65902292289</v>
      </c>
      <c r="AE11" s="69">
        <f t="shared" si="79"/>
        <v>33571.507985684628</v>
      </c>
      <c r="AF11" s="69">
        <f t="shared" si="79"/>
        <v>33574.357190237039</v>
      </c>
      <c r="AG11" s="69">
        <f t="shared" si="79"/>
        <v>33577.206636600647</v>
      </c>
      <c r="AH11" s="69">
        <f t="shared" si="79"/>
        <v>33580.05632479598</v>
      </c>
      <c r="AI11" s="69">
        <f t="shared" si="79"/>
        <v>33582.906254843561</v>
      </c>
      <c r="AJ11" s="69">
        <f t="shared" si="79"/>
        <v>33585.75642676391</v>
      </c>
      <c r="AK11" s="69">
        <f t="shared" si="79"/>
        <v>33588.606840577559</v>
      </c>
      <c r="AL11" s="69">
        <f t="shared" si="79"/>
        <v>33591.457496305033</v>
      </c>
      <c r="AM11" s="69">
        <f t="shared" si="79"/>
        <v>33594.308393966865</v>
      </c>
      <c r="AN11" s="69">
        <f t="shared" ref="AN11:BE11" si="80">AM11*(1+$E$11)</f>
        <v>33597.159533583595</v>
      </c>
      <c r="AO11" s="69">
        <f t="shared" si="80"/>
        <v>33600.01091517575</v>
      </c>
      <c r="AP11" s="69">
        <f t="shared" si="80"/>
        <v>33602.862538763868</v>
      </c>
      <c r="AQ11" s="69">
        <f t="shared" si="80"/>
        <v>33605.714404368489</v>
      </c>
      <c r="AR11" s="69">
        <f t="shared" si="80"/>
        <v>33608.566512010148</v>
      </c>
      <c r="AS11" s="69">
        <f t="shared" si="80"/>
        <v>33611.41886170939</v>
      </c>
      <c r="AT11" s="69">
        <f t="shared" si="80"/>
        <v>33614.271453486755</v>
      </c>
      <c r="AU11" s="69">
        <f t="shared" si="80"/>
        <v>33617.1242873628</v>
      </c>
      <c r="AV11" s="69">
        <f t="shared" si="80"/>
        <v>33619.977363358055</v>
      </c>
      <c r="AW11" s="69">
        <f t="shared" si="80"/>
        <v>33622.830681493084</v>
      </c>
      <c r="AX11" s="69">
        <f t="shared" si="80"/>
        <v>33625.684241788425</v>
      </c>
      <c r="AY11" s="69">
        <f t="shared" si="80"/>
        <v>33628.538044264635</v>
      </c>
      <c r="AZ11" s="69">
        <f t="shared" si="80"/>
        <v>33631.392088942273</v>
      </c>
      <c r="BA11" s="69">
        <f t="shared" si="80"/>
        <v>33634.246375841889</v>
      </c>
      <c r="BB11" s="69">
        <f t="shared" si="80"/>
        <v>33637.100904984036</v>
      </c>
      <c r="BC11" s="69">
        <f t="shared" si="80"/>
        <v>33639.955676389283</v>
      </c>
      <c r="BD11" s="69">
        <f t="shared" si="80"/>
        <v>33642.810690078186</v>
      </c>
      <c r="BE11" s="69">
        <f t="shared" si="80"/>
        <v>33645.665946071305</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46837.545305013715</v>
      </c>
      <c r="DG11" s="108">
        <f t="shared" si="20"/>
        <v>46841.520394466468</v>
      </c>
      <c r="DH11" s="108">
        <f t="shared" si="21"/>
        <v>46845.495821283956</v>
      </c>
      <c r="DI11" s="108">
        <f t="shared" si="22"/>
        <v>46849.471585494815</v>
      </c>
      <c r="DJ11" s="108">
        <f t="shared" si="23"/>
        <v>50834.783911961662</v>
      </c>
      <c r="DK11" s="108">
        <f t="shared" si="24"/>
        <v>50839.098245944049</v>
      </c>
      <c r="DL11" s="108">
        <f t="shared" si="25"/>
        <v>50843.412946082768</v>
      </c>
      <c r="DM11" s="108">
        <f t="shared" si="26"/>
        <v>50847.728012408894</v>
      </c>
      <c r="DN11" s="108">
        <f t="shared" si="27"/>
        <v>43680.328872101978</v>
      </c>
      <c r="DO11" s="108">
        <f t="shared" si="28"/>
        <v>43684.036009473537</v>
      </c>
      <c r="DP11" s="108">
        <f t="shared" si="29"/>
        <v>43687.743461468825</v>
      </c>
      <c r="DQ11" s="108">
        <f t="shared" si="30"/>
        <v>43691.451228114522</v>
      </c>
      <c r="DR11" s="108">
        <f t="shared" si="31"/>
        <v>43695.159309437346</v>
      </c>
      <c r="DS11" s="108">
        <f t="shared" si="32"/>
        <v>44998.406428151087</v>
      </c>
      <c r="DT11" s="108">
        <f t="shared" si="33"/>
        <v>45002.225430398503</v>
      </c>
      <c r="DU11" s="108">
        <f t="shared" si="34"/>
        <v>45006.044756763578</v>
      </c>
      <c r="DV11" s="108">
        <f t="shared" si="35"/>
        <v>45009.864407273817</v>
      </c>
      <c r="DW11" s="108">
        <f t="shared" si="36"/>
        <v>47269.128804197659</v>
      </c>
      <c r="DX11" s="108">
        <f t="shared" si="37"/>
        <v>47273.140522022033</v>
      </c>
      <c r="DY11" s="108">
        <f t="shared" si="38"/>
        <v>47277.152580319795</v>
      </c>
      <c r="DZ11" s="108">
        <f t="shared" si="39"/>
        <v>47281.164979119822</v>
      </c>
      <c r="EA11" s="108">
        <f t="shared" si="40"/>
        <v>52407.481877374157</v>
      </c>
      <c r="EB11" s="108">
        <f t="shared" si="41"/>
        <v>52411.929685795789</v>
      </c>
      <c r="EC11" s="108">
        <f t="shared" si="42"/>
        <v>52416.377871701676</v>
      </c>
      <c r="ED11" s="108">
        <f t="shared" si="43"/>
        <v>52420.826435123876</v>
      </c>
      <c r="EE11" s="108">
        <f t="shared" si="44"/>
        <v>52425.275376094418</v>
      </c>
      <c r="EF11" s="108">
        <f t="shared" si="45"/>
        <v>52259.174619651814</v>
      </c>
      <c r="EG11" s="108">
        <f t="shared" si="46"/>
        <v>52263.609841277692</v>
      </c>
      <c r="EH11" s="108">
        <f t="shared" si="47"/>
        <v>52268.045439319605</v>
      </c>
      <c r="EI11" s="108">
        <f t="shared" si="48"/>
        <v>52272.481413809495</v>
      </c>
      <c r="EJ11" s="108">
        <f t="shared" si="49"/>
        <v>55652.268365028962</v>
      </c>
      <c r="EK11" s="108">
        <f t="shared" si="50"/>
        <v>55656.991557577996</v>
      </c>
      <c r="EL11" s="108">
        <f t="shared" si="51"/>
        <v>55661.715150983066</v>
      </c>
      <c r="EM11" s="108">
        <f t="shared" si="52"/>
        <v>55666.439145278193</v>
      </c>
      <c r="EN11" s="108">
        <f t="shared" si="53"/>
        <v>62852.815100394801</v>
      </c>
      <c r="EO11" s="108">
        <f t="shared" si="54"/>
        <v>62858.149401344061</v>
      </c>
      <c r="EP11" s="108">
        <f t="shared" si="55"/>
        <v>62863.484155013954</v>
      </c>
      <c r="EQ11" s="108">
        <f t="shared" si="56"/>
        <v>62868.819361442918</v>
      </c>
      <c r="ER11" s="108">
        <f t="shared" si="57"/>
        <v>62874.155020669357</v>
      </c>
      <c r="ES11" s="108">
        <f t="shared" si="58"/>
        <v>57637.434232374071</v>
      </c>
      <c r="ET11" s="108">
        <f t="shared" si="59"/>
        <v>57642.325905398538</v>
      </c>
      <c r="EU11" s="108">
        <f t="shared" si="60"/>
        <v>57647.217993577942</v>
      </c>
      <c r="EV11" s="108">
        <f t="shared" si="61"/>
        <v>57652.110496947498</v>
      </c>
      <c r="EW11" s="108">
        <f t="shared" si="62"/>
        <v>52265.73613212131</v>
      </c>
      <c r="EX11" s="108">
        <f t="shared" si="63"/>
        <v>52270.171910620928</v>
      </c>
      <c r="EY11" s="108">
        <f t="shared" si="64"/>
        <v>52274.608065583838</v>
      </c>
      <c r="EZ11" s="108">
        <f t="shared" si="65"/>
        <v>52279.044597041997</v>
      </c>
      <c r="FA11" s="108">
        <f t="shared" si="66"/>
        <v>42569.219865474523</v>
      </c>
      <c r="FB11" s="108">
        <f t="shared" si="67"/>
        <v>42572.832703333494</v>
      </c>
      <c r="FC11" s="108">
        <f t="shared" si="68"/>
        <v>42576.445847813011</v>
      </c>
      <c r="FD11" s="108">
        <f t="shared" si="69"/>
        <v>42580.059298939093</v>
      </c>
      <c r="FE11" s="108">
        <f t="shared" si="70"/>
        <v>42583.673056737774</v>
      </c>
    </row>
    <row r="12" spans="1:161" ht="15.75" x14ac:dyDescent="0.25">
      <c r="A12" s="47" t="s">
        <v>188</v>
      </c>
      <c r="B12" s="12">
        <f>'Urb proj of all 25 ARs '!AA12</f>
        <v>78989.180693575021</v>
      </c>
      <c r="C12" s="12">
        <f>'Urb proj of all 25 ARs '!AB12</f>
        <v>79338.533258145893</v>
      </c>
      <c r="D12" s="100">
        <f t="shared" si="10"/>
        <v>4.4227900771135441E-3</v>
      </c>
      <c r="E12" s="101">
        <f t="shared" si="11"/>
        <v>8.48697220758865E-5</v>
      </c>
      <c r="F12" s="69">
        <f t="shared" si="12"/>
        <v>78995.88448338749</v>
      </c>
      <c r="G12" s="69">
        <f t="shared" si="16"/>
        <v>79002.588842148733</v>
      </c>
      <c r="H12" s="69">
        <f t="shared" ref="H12:AM12" si="81">G12*(1+$E$12)</f>
        <v>79009.293769907046</v>
      </c>
      <c r="I12" s="69">
        <f t="shared" si="81"/>
        <v>79015.999266710714</v>
      </c>
      <c r="J12" s="69">
        <f t="shared" si="81"/>
        <v>79022.705332608035</v>
      </c>
      <c r="K12" s="69">
        <f t="shared" si="81"/>
        <v>79029.411967647291</v>
      </c>
      <c r="L12" s="69">
        <f t="shared" si="81"/>
        <v>79036.11917187681</v>
      </c>
      <c r="M12" s="69">
        <f t="shared" si="81"/>
        <v>79042.826945344888</v>
      </c>
      <c r="N12" s="69">
        <f t="shared" si="81"/>
        <v>79049.535288099825</v>
      </c>
      <c r="O12" s="69">
        <f t="shared" si="81"/>
        <v>79056.244200189947</v>
      </c>
      <c r="P12" s="69">
        <f t="shared" si="81"/>
        <v>79062.953681663581</v>
      </c>
      <c r="Q12" s="69">
        <f t="shared" si="81"/>
        <v>79069.663732569039</v>
      </c>
      <c r="R12" s="69">
        <f t="shared" si="81"/>
        <v>79076.374352954663</v>
      </c>
      <c r="S12" s="69">
        <f t="shared" si="81"/>
        <v>79083.085542868765</v>
      </c>
      <c r="T12" s="69">
        <f t="shared" si="81"/>
        <v>79089.797302359686</v>
      </c>
      <c r="U12" s="69">
        <f t="shared" si="81"/>
        <v>79096.509631475768</v>
      </c>
      <c r="V12" s="69">
        <f t="shared" si="81"/>
        <v>79103.222530265368</v>
      </c>
      <c r="W12" s="69">
        <f t="shared" si="81"/>
        <v>79109.935998776811</v>
      </c>
      <c r="X12" s="69">
        <f t="shared" si="81"/>
        <v>79116.650037058469</v>
      </c>
      <c r="Y12" s="69">
        <f t="shared" si="81"/>
        <v>79123.364645158683</v>
      </c>
      <c r="Z12" s="69">
        <f t="shared" si="81"/>
        <v>79130.079823125823</v>
      </c>
      <c r="AA12" s="69">
        <f t="shared" si="81"/>
        <v>79136.795571008261</v>
      </c>
      <c r="AB12" s="69">
        <f t="shared" si="81"/>
        <v>79143.511888854351</v>
      </c>
      <c r="AC12" s="69">
        <f t="shared" si="81"/>
        <v>79150.228776712465</v>
      </c>
      <c r="AD12" s="69">
        <f t="shared" si="81"/>
        <v>79156.946234630988</v>
      </c>
      <c r="AE12" s="69">
        <f t="shared" si="81"/>
        <v>79163.664262658291</v>
      </c>
      <c r="AF12" s="69">
        <f t="shared" si="81"/>
        <v>79170.382860842772</v>
      </c>
      <c r="AG12" s="69">
        <f t="shared" si="81"/>
        <v>79177.102029232818</v>
      </c>
      <c r="AH12" s="69">
        <f t="shared" si="81"/>
        <v>79183.821767876812</v>
      </c>
      <c r="AI12" s="69">
        <f t="shared" si="81"/>
        <v>79190.542076823156</v>
      </c>
      <c r="AJ12" s="69">
        <f t="shared" si="81"/>
        <v>79197.262956120248</v>
      </c>
      <c r="AK12" s="69">
        <f t="shared" si="81"/>
        <v>79203.984405816504</v>
      </c>
      <c r="AL12" s="69">
        <f t="shared" si="81"/>
        <v>79210.706425960321</v>
      </c>
      <c r="AM12" s="69">
        <f t="shared" si="81"/>
        <v>79217.42901660013</v>
      </c>
      <c r="AN12" s="69">
        <f t="shared" ref="AN12:BE12" si="82">AM12*(1+$E$12)</f>
        <v>79224.15217778433</v>
      </c>
      <c r="AO12" s="69">
        <f t="shared" si="82"/>
        <v>79230.87590956135</v>
      </c>
      <c r="AP12" s="69">
        <f t="shared" si="82"/>
        <v>79237.600211979618</v>
      </c>
      <c r="AQ12" s="69">
        <f t="shared" si="82"/>
        <v>79244.325085087563</v>
      </c>
      <c r="AR12" s="69">
        <f t="shared" si="82"/>
        <v>79251.050528933629</v>
      </c>
      <c r="AS12" s="69">
        <f t="shared" si="82"/>
        <v>79257.776543566244</v>
      </c>
      <c r="AT12" s="69">
        <f t="shared" si="82"/>
        <v>79264.503129033852</v>
      </c>
      <c r="AU12" s="69">
        <f t="shared" si="82"/>
        <v>79271.230285384896</v>
      </c>
      <c r="AV12" s="69">
        <f t="shared" si="82"/>
        <v>79277.958012667834</v>
      </c>
      <c r="AW12" s="69">
        <f t="shared" si="82"/>
        <v>79284.686310931109</v>
      </c>
      <c r="AX12" s="69">
        <f t="shared" si="82"/>
        <v>79291.415180223194</v>
      </c>
      <c r="AY12" s="69">
        <f t="shared" si="82"/>
        <v>79298.144620592546</v>
      </c>
      <c r="AZ12" s="69">
        <f t="shared" si="82"/>
        <v>79304.874632087623</v>
      </c>
      <c r="BA12" s="69">
        <f t="shared" si="82"/>
        <v>79311.605214756913</v>
      </c>
      <c r="BB12" s="69">
        <f t="shared" si="82"/>
        <v>79318.336368648888</v>
      </c>
      <c r="BC12" s="69">
        <f t="shared" si="82"/>
        <v>79325.06809381202</v>
      </c>
      <c r="BD12" s="69">
        <f t="shared" si="82"/>
        <v>79331.800390294797</v>
      </c>
      <c r="BE12" s="69">
        <f t="shared" si="82"/>
        <v>79338.533258145704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67493.116658412197</v>
      </c>
      <c r="DG12" s="108">
        <f t="shared" si="20"/>
        <v>67498.84478046502</v>
      </c>
      <c r="DH12" s="108">
        <f t="shared" si="21"/>
        <v>67504.573388661986</v>
      </c>
      <c r="DI12" s="108">
        <f t="shared" si="22"/>
        <v>67510.302483044346</v>
      </c>
      <c r="DJ12" s="108">
        <f t="shared" si="23"/>
        <v>71945.445277923893</v>
      </c>
      <c r="DK12" s="108">
        <f t="shared" si="24"/>
        <v>71951.551267869247</v>
      </c>
      <c r="DL12" s="108">
        <f t="shared" si="25"/>
        <v>71957.657776028282</v>
      </c>
      <c r="DM12" s="108">
        <f t="shared" si="26"/>
        <v>71963.764802444974</v>
      </c>
      <c r="DN12" s="108">
        <f t="shared" si="27"/>
        <v>64382.879472651046</v>
      </c>
      <c r="DO12" s="108">
        <f t="shared" si="28"/>
        <v>64388.34362973833</v>
      </c>
      <c r="DP12" s="108">
        <f t="shared" si="29"/>
        <v>64393.808250567112</v>
      </c>
      <c r="DQ12" s="108">
        <f t="shared" si="30"/>
        <v>64399.273335176738</v>
      </c>
      <c r="DR12" s="108">
        <f t="shared" si="31"/>
        <v>64404.738883606595</v>
      </c>
      <c r="DS12" s="108">
        <f t="shared" si="32"/>
        <v>65982.55560663472</v>
      </c>
      <c r="DT12" s="108">
        <f t="shared" si="33"/>
        <v>65988.155527790906</v>
      </c>
      <c r="DU12" s="108">
        <f t="shared" si="34"/>
        <v>65993.75592421084</v>
      </c>
      <c r="DV12" s="108">
        <f t="shared" si="35"/>
        <v>65999.356795934873</v>
      </c>
      <c r="DW12" s="108">
        <f t="shared" si="36"/>
        <v>65518.179927338446</v>
      </c>
      <c r="DX12" s="108">
        <f t="shared" si="37"/>
        <v>65523.740437059801</v>
      </c>
      <c r="DY12" s="108">
        <f t="shared" si="38"/>
        <v>65529.301418700059</v>
      </c>
      <c r="DZ12" s="108">
        <f t="shared" si="39"/>
        <v>65534.862872299287</v>
      </c>
      <c r="EA12" s="108">
        <f t="shared" si="40"/>
        <v>67041.566391232584</v>
      </c>
      <c r="EB12" s="108">
        <f t="shared" si="41"/>
        <v>67047.256190339744</v>
      </c>
      <c r="EC12" s="108">
        <f t="shared" si="42"/>
        <v>67052.946472338561</v>
      </c>
      <c r="ED12" s="108">
        <f t="shared" si="43"/>
        <v>67058.637237270043</v>
      </c>
      <c r="EE12" s="108">
        <f t="shared" si="44"/>
        <v>67064.328485175152</v>
      </c>
      <c r="EF12" s="108">
        <f t="shared" si="45"/>
        <v>64108.373848659452</v>
      </c>
      <c r="EG12" s="108">
        <f t="shared" si="46"/>
        <v>64113.814708530728</v>
      </c>
      <c r="EH12" s="108">
        <f t="shared" si="47"/>
        <v>64119.256030166267</v>
      </c>
      <c r="EI12" s="108">
        <f t="shared" si="48"/>
        <v>64124.697813605257</v>
      </c>
      <c r="EJ12" s="108">
        <f t="shared" si="49"/>
        <v>64252.127851024132</v>
      </c>
      <c r="EK12" s="108">
        <f t="shared" si="50"/>
        <v>64257.580911257632</v>
      </c>
      <c r="EL12" s="108">
        <f t="shared" si="51"/>
        <v>64263.034434290836</v>
      </c>
      <c r="EM12" s="108">
        <f t="shared" si="52"/>
        <v>64268.488420163027</v>
      </c>
      <c r="EN12" s="108">
        <f t="shared" si="53"/>
        <v>69112.113986085635</v>
      </c>
      <c r="EO12" s="108">
        <f t="shared" si="54"/>
        <v>69117.979511991711</v>
      </c>
      <c r="EP12" s="108">
        <f t="shared" si="55"/>
        <v>69123.845535703338</v>
      </c>
      <c r="EQ12" s="108">
        <f t="shared" si="56"/>
        <v>69129.712057262761</v>
      </c>
      <c r="ER12" s="108">
        <f t="shared" si="57"/>
        <v>69135.579076712253</v>
      </c>
      <c r="ES12" s="108">
        <f t="shared" si="58"/>
        <v>69728.605617717578</v>
      </c>
      <c r="ET12" s="108">
        <f t="shared" si="59"/>
        <v>69734.523465097096</v>
      </c>
      <c r="EU12" s="108">
        <f t="shared" si="60"/>
        <v>69740.441814722668</v>
      </c>
      <c r="EV12" s="108">
        <f t="shared" si="61"/>
        <v>69746.360666636945</v>
      </c>
      <c r="EW12" s="108">
        <f t="shared" si="62"/>
        <v>69089.640285311019</v>
      </c>
      <c r="EX12" s="108">
        <f t="shared" si="63"/>
        <v>69095.503903880366</v>
      </c>
      <c r="EY12" s="108">
        <f t="shared" si="64"/>
        <v>69101.368020093374</v>
      </c>
      <c r="EZ12" s="108">
        <f t="shared" si="65"/>
        <v>69107.232633992302</v>
      </c>
      <c r="FA12" s="108">
        <f t="shared" si="66"/>
        <v>64256.184403487976</v>
      </c>
      <c r="FB12" s="108">
        <f t="shared" si="67"/>
        <v>64261.637807999963</v>
      </c>
      <c r="FC12" s="108">
        <f t="shared" si="68"/>
        <v>64267.091675340867</v>
      </c>
      <c r="FD12" s="108">
        <f t="shared" si="69"/>
        <v>64272.546005549986</v>
      </c>
      <c r="FE12" s="108">
        <f t="shared" si="70"/>
        <v>64278.000798666588</v>
      </c>
    </row>
    <row r="13" spans="1:161" ht="15.75" x14ac:dyDescent="0.25">
      <c r="A13" s="47" t="s">
        <v>177</v>
      </c>
      <c r="B13" s="12">
        <f>'Urb proj of all 25 ARs '!AA13</f>
        <v>160165.14510273535</v>
      </c>
      <c r="C13" s="12">
        <f>'Urb proj of all 25 ARs '!AB13</f>
        <v>160873.5219171952</v>
      </c>
      <c r="D13" s="100">
        <f t="shared" si="10"/>
        <v>4.4227900771137262E-3</v>
      </c>
      <c r="E13" s="101">
        <f t="shared" si="11"/>
        <v>8.48697220758865E-5</v>
      </c>
      <c r="F13" s="69">
        <f t="shared" si="12"/>
        <v>160178.73827408647</v>
      </c>
      <c r="G13" s="69">
        <f t="shared" si="16"/>
        <v>160192.33259908625</v>
      </c>
      <c r="H13" s="69">
        <f t="shared" ref="H13:AM13" si="83">G13*(1+$E$13)</f>
        <v>160205.92807783262</v>
      </c>
      <c r="I13" s="69">
        <f t="shared" si="83"/>
        <v>160219.52471042349</v>
      </c>
      <c r="J13" s="69">
        <f t="shared" si="83"/>
        <v>160233.12249695678</v>
      </c>
      <c r="K13" s="69">
        <f t="shared" si="83"/>
        <v>160246.72143753045</v>
      </c>
      <c r="L13" s="69">
        <f t="shared" si="83"/>
        <v>160260.32153224241</v>
      </c>
      <c r="M13" s="69">
        <f t="shared" si="83"/>
        <v>160273.92278119063</v>
      </c>
      <c r="N13" s="69">
        <f t="shared" si="83"/>
        <v>160287.52518447308</v>
      </c>
      <c r="O13" s="69">
        <f t="shared" si="83"/>
        <v>160301.12874218772</v>
      </c>
      <c r="P13" s="69">
        <f t="shared" si="83"/>
        <v>160314.73345443251</v>
      </c>
      <c r="Q13" s="69">
        <f t="shared" si="83"/>
        <v>160328.33932130545</v>
      </c>
      <c r="R13" s="69">
        <f t="shared" si="83"/>
        <v>160341.94634290453</v>
      </c>
      <c r="S13" s="69">
        <f t="shared" si="83"/>
        <v>160355.55451932776</v>
      </c>
      <c r="T13" s="69">
        <f t="shared" si="83"/>
        <v>160369.16385067315</v>
      </c>
      <c r="U13" s="69">
        <f t="shared" si="83"/>
        <v>160382.77433703869</v>
      </c>
      <c r="V13" s="69">
        <f t="shared" si="83"/>
        <v>160396.38597852242</v>
      </c>
      <c r="W13" s="69">
        <f t="shared" si="83"/>
        <v>160409.9987752224</v>
      </c>
      <c r="X13" s="69">
        <f t="shared" si="83"/>
        <v>160423.61272723664</v>
      </c>
      <c r="Y13" s="69">
        <f t="shared" si="83"/>
        <v>160437.22783466321</v>
      </c>
      <c r="Z13" s="69">
        <f t="shared" si="83"/>
        <v>160450.84409760017</v>
      </c>
      <c r="AA13" s="69">
        <f t="shared" si="83"/>
        <v>160464.46151614559</v>
      </c>
      <c r="AB13" s="69">
        <f t="shared" si="83"/>
        <v>160478.08009039753</v>
      </c>
      <c r="AC13" s="69">
        <f t="shared" si="83"/>
        <v>160491.69982045409</v>
      </c>
      <c r="AD13" s="69">
        <f t="shared" si="83"/>
        <v>160505.32070641333</v>
      </c>
      <c r="AE13" s="69">
        <f t="shared" si="83"/>
        <v>160518.94274837337</v>
      </c>
      <c r="AF13" s="69">
        <f t="shared" si="83"/>
        <v>160532.56594643235</v>
      </c>
      <c r="AG13" s="69">
        <f t="shared" si="83"/>
        <v>160546.19030068835</v>
      </c>
      <c r="AH13" s="69">
        <f t="shared" si="83"/>
        <v>160559.8158112395</v>
      </c>
      <c r="AI13" s="69">
        <f t="shared" si="83"/>
        <v>160573.44247818395</v>
      </c>
      <c r="AJ13" s="69">
        <f t="shared" si="83"/>
        <v>160587.07030161985</v>
      </c>
      <c r="AK13" s="69">
        <f t="shared" si="83"/>
        <v>160600.69928164533</v>
      </c>
      <c r="AL13" s="69">
        <f t="shared" si="83"/>
        <v>160614.32941835857</v>
      </c>
      <c r="AM13" s="69">
        <f t="shared" si="83"/>
        <v>160627.96071185771</v>
      </c>
      <c r="AN13" s="69">
        <f t="shared" ref="AN13:BE13" si="84">AM13*(1+$E$13)</f>
        <v>160641.59316224096</v>
      </c>
      <c r="AO13" s="69">
        <f t="shared" si="84"/>
        <v>160655.22676960647</v>
      </c>
      <c r="AP13" s="69">
        <f t="shared" si="84"/>
        <v>160668.86153405244</v>
      </c>
      <c r="AQ13" s="69">
        <f t="shared" si="84"/>
        <v>160682.49745567708</v>
      </c>
      <c r="AR13" s="69">
        <f t="shared" si="84"/>
        <v>160696.1345345786</v>
      </c>
      <c r="AS13" s="69">
        <f t="shared" si="84"/>
        <v>160709.77277085523</v>
      </c>
      <c r="AT13" s="69">
        <f t="shared" si="84"/>
        <v>160723.41216460516</v>
      </c>
      <c r="AU13" s="69">
        <f t="shared" si="84"/>
        <v>160737.05271592666</v>
      </c>
      <c r="AV13" s="69">
        <f t="shared" si="84"/>
        <v>160750.69442491795</v>
      </c>
      <c r="AW13" s="69">
        <f t="shared" si="84"/>
        <v>160764.33729167731</v>
      </c>
      <c r="AX13" s="69">
        <f t="shared" si="84"/>
        <v>160777.98131630296</v>
      </c>
      <c r="AY13" s="69">
        <f t="shared" si="84"/>
        <v>160791.62649889319</v>
      </c>
      <c r="AZ13" s="69">
        <f t="shared" si="84"/>
        <v>160805.27283954629</v>
      </c>
      <c r="BA13" s="69">
        <f t="shared" si="84"/>
        <v>160818.92033836053</v>
      </c>
      <c r="BB13" s="69">
        <f t="shared" si="84"/>
        <v>160832.56899543421</v>
      </c>
      <c r="BC13" s="69">
        <f t="shared" si="84"/>
        <v>160846.2188108656</v>
      </c>
      <c r="BD13" s="69">
        <f t="shared" si="84"/>
        <v>160859.86978475304</v>
      </c>
      <c r="BE13" s="69">
        <f t="shared" si="84"/>
        <v>160873.52191719483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172413.63385629831</v>
      </c>
      <c r="DG13" s="108">
        <f t="shared" si="20"/>
        <v>172428.26655348577</v>
      </c>
      <c r="DH13" s="108">
        <f t="shared" si="21"/>
        <v>172442.90049254618</v>
      </c>
      <c r="DI13" s="108">
        <f t="shared" si="22"/>
        <v>172457.53567358493</v>
      </c>
      <c r="DJ13" s="108">
        <f t="shared" si="23"/>
        <v>187280.53550222403</v>
      </c>
      <c r="DK13" s="108">
        <f t="shared" si="24"/>
        <v>187296.42994922231</v>
      </c>
      <c r="DL13" s="108">
        <f t="shared" si="25"/>
        <v>187312.32574517789</v>
      </c>
      <c r="DM13" s="108">
        <f t="shared" si="26"/>
        <v>187328.22289020527</v>
      </c>
      <c r="DN13" s="108">
        <f t="shared" si="27"/>
        <v>166723.29389584454</v>
      </c>
      <c r="DO13" s="108">
        <f t="shared" si="28"/>
        <v>166737.44365546107</v>
      </c>
      <c r="DP13" s="108">
        <f t="shared" si="29"/>
        <v>166751.59461596375</v>
      </c>
      <c r="DQ13" s="108">
        <f t="shared" si="30"/>
        <v>166765.74677745451</v>
      </c>
      <c r="DR13" s="108">
        <f t="shared" si="31"/>
        <v>166779.90014003526</v>
      </c>
      <c r="DS13" s="108">
        <f t="shared" si="32"/>
        <v>171655.37146715249</v>
      </c>
      <c r="DT13" s="108">
        <f t="shared" si="33"/>
        <v>171669.93981082176</v>
      </c>
      <c r="DU13" s="108">
        <f t="shared" si="34"/>
        <v>171684.50939090227</v>
      </c>
      <c r="DV13" s="108">
        <f t="shared" si="35"/>
        <v>171699.08020749898</v>
      </c>
      <c r="DW13" s="108">
        <f t="shared" si="36"/>
        <v>168618.78905184011</v>
      </c>
      <c r="DX13" s="108">
        <f t="shared" si="37"/>
        <v>168633.09968160369</v>
      </c>
      <c r="DY13" s="108">
        <f t="shared" si="38"/>
        <v>168647.41152590647</v>
      </c>
      <c r="DZ13" s="108">
        <f t="shared" si="39"/>
        <v>168661.7245848515</v>
      </c>
      <c r="EA13" s="108">
        <f t="shared" si="40"/>
        <v>174113.1406579804</v>
      </c>
      <c r="EB13" s="108">
        <f t="shared" si="41"/>
        <v>174127.91759183782</v>
      </c>
      <c r="EC13" s="108">
        <f t="shared" si="42"/>
        <v>174142.6957798095</v>
      </c>
      <c r="ED13" s="108">
        <f t="shared" si="43"/>
        <v>174157.47522200187</v>
      </c>
      <c r="EE13" s="108">
        <f t="shared" si="44"/>
        <v>174172.2559185214</v>
      </c>
      <c r="EF13" s="108">
        <f t="shared" si="45"/>
        <v>177421.55823369563</v>
      </c>
      <c r="EG13" s="108">
        <f t="shared" si="46"/>
        <v>177436.61595203317</v>
      </c>
      <c r="EH13" s="108">
        <f t="shared" si="47"/>
        <v>177451.67494831511</v>
      </c>
      <c r="EI13" s="108">
        <f t="shared" si="48"/>
        <v>177466.73522264985</v>
      </c>
      <c r="EJ13" s="108">
        <f t="shared" si="49"/>
        <v>178322.36173787742</v>
      </c>
      <c r="EK13" s="108">
        <f t="shared" si="50"/>
        <v>178337.49590715801</v>
      </c>
      <c r="EL13" s="108">
        <f t="shared" si="51"/>
        <v>178352.63136087137</v>
      </c>
      <c r="EM13" s="108">
        <f t="shared" si="52"/>
        <v>178367.76809912649</v>
      </c>
      <c r="EN13" s="108">
        <f t="shared" si="53"/>
        <v>191821.84846250113</v>
      </c>
      <c r="EO13" s="108">
        <f t="shared" si="54"/>
        <v>191838.12832946825</v>
      </c>
      <c r="EP13" s="108">
        <f t="shared" si="55"/>
        <v>191854.40957810314</v>
      </c>
      <c r="EQ13" s="108">
        <f t="shared" si="56"/>
        <v>191870.69220852305</v>
      </c>
      <c r="ER13" s="108">
        <f t="shared" si="57"/>
        <v>191886.97622084527</v>
      </c>
      <c r="ES13" s="108">
        <f t="shared" si="58"/>
        <v>185305.67176963174</v>
      </c>
      <c r="ET13" s="108">
        <f t="shared" si="59"/>
        <v>185321.3986104939</v>
      </c>
      <c r="EU13" s="108">
        <f t="shared" si="60"/>
        <v>185337.12678608869</v>
      </c>
      <c r="EV13" s="108">
        <f t="shared" si="61"/>
        <v>185352.85629652935</v>
      </c>
      <c r="EW13" s="108">
        <f t="shared" si="62"/>
        <v>184027.98072680554</v>
      </c>
      <c r="EX13" s="108">
        <f t="shared" si="63"/>
        <v>184043.59913038401</v>
      </c>
      <c r="EY13" s="108">
        <f t="shared" si="64"/>
        <v>184059.21885949204</v>
      </c>
      <c r="EZ13" s="108">
        <f t="shared" si="65"/>
        <v>184074.83991424215</v>
      </c>
      <c r="FA13" s="108">
        <f t="shared" si="66"/>
        <v>167886.29720850682</v>
      </c>
      <c r="FB13" s="108">
        <f t="shared" si="67"/>
        <v>167900.54567189128</v>
      </c>
      <c r="FC13" s="108">
        <f t="shared" si="68"/>
        <v>167914.79534453884</v>
      </c>
      <c r="FD13" s="108">
        <f t="shared" si="69"/>
        <v>167929.04622655216</v>
      </c>
      <c r="FE13" s="108">
        <f t="shared" si="70"/>
        <v>167943.29831803386</v>
      </c>
    </row>
    <row r="14" spans="1:161" ht="15.75" x14ac:dyDescent="0.25">
      <c r="A14" s="47" t="s">
        <v>194</v>
      </c>
      <c r="B14" s="12">
        <f>'Urb proj of all 25 ARs '!AA14</f>
        <v>45718.561880121786</v>
      </c>
      <c r="C14" s="12">
        <f>'Urb proj of all 25 ARs '!AB14</f>
        <v>45920.765481945098</v>
      </c>
      <c r="D14" s="100">
        <f t="shared" si="10"/>
        <v>4.4227900771137167E-3</v>
      </c>
      <c r="E14" s="101">
        <f t="shared" si="11"/>
        <v>8.48697220758865E-5</v>
      </c>
      <c r="F14" s="69">
        <f t="shared" si="12"/>
        <v>45722.442001762261</v>
      </c>
      <c r="G14" s="69">
        <f t="shared" si="16"/>
        <v>45726.32245270758</v>
      </c>
      <c r="H14" s="69">
        <f t="shared" ref="H14:AM14" si="85">G14*(1+$E$14)</f>
        <v>45730.203232985696</v>
      </c>
      <c r="I14" s="69">
        <f t="shared" si="85"/>
        <v>45734.084342624556</v>
      </c>
      <c r="J14" s="69">
        <f t="shared" si="85"/>
        <v>45737.965781652107</v>
      </c>
      <c r="K14" s="69">
        <f t="shared" si="85"/>
        <v>45741.84755009631</v>
      </c>
      <c r="L14" s="69">
        <f t="shared" si="85"/>
        <v>45745.729647985121</v>
      </c>
      <c r="M14" s="69">
        <f t="shared" si="85"/>
        <v>45749.612075346507</v>
      </c>
      <c r="N14" s="69">
        <f t="shared" si="85"/>
        <v>45753.494832208424</v>
      </c>
      <c r="O14" s="69">
        <f t="shared" si="85"/>
        <v>45757.377918598831</v>
      </c>
      <c r="P14" s="69">
        <f t="shared" si="85"/>
        <v>45761.261334545707</v>
      </c>
      <c r="Q14" s="69">
        <f t="shared" si="85"/>
        <v>45765.145080077011</v>
      </c>
      <c r="R14" s="69">
        <f t="shared" si="85"/>
        <v>45769.02915522072</v>
      </c>
      <c r="S14" s="69">
        <f t="shared" si="85"/>
        <v>45772.91356000481</v>
      </c>
      <c r="T14" s="69">
        <f t="shared" si="85"/>
        <v>45776.79829445725</v>
      </c>
      <c r="U14" s="69">
        <f t="shared" si="85"/>
        <v>45780.683358606024</v>
      </c>
      <c r="V14" s="69">
        <f t="shared" si="85"/>
        <v>45784.568752479114</v>
      </c>
      <c r="W14" s="69">
        <f t="shared" si="85"/>
        <v>45788.454476104504</v>
      </c>
      <c r="X14" s="69">
        <f t="shared" si="85"/>
        <v>45792.340529510177</v>
      </c>
      <c r="Y14" s="69">
        <f t="shared" si="85"/>
        <v>45796.226912724123</v>
      </c>
      <c r="Z14" s="69">
        <f t="shared" si="85"/>
        <v>45800.113625774327</v>
      </c>
      <c r="AA14" s="69">
        <f t="shared" si="85"/>
        <v>45804.000668688794</v>
      </c>
      <c r="AB14" s="69">
        <f t="shared" si="85"/>
        <v>45807.888041495506</v>
      </c>
      <c r="AC14" s="69">
        <f t="shared" si="85"/>
        <v>45811.775744222468</v>
      </c>
      <c r="AD14" s="69">
        <f t="shared" si="85"/>
        <v>45815.66377689768</v>
      </c>
      <c r="AE14" s="69">
        <f t="shared" si="85"/>
        <v>45819.552139549145</v>
      </c>
      <c r="AF14" s="69">
        <f t="shared" si="85"/>
        <v>45823.440832204869</v>
      </c>
      <c r="AG14" s="69">
        <f t="shared" si="85"/>
        <v>45827.329854892858</v>
      </c>
      <c r="AH14" s="69">
        <f t="shared" si="85"/>
        <v>45831.219207641123</v>
      </c>
      <c r="AI14" s="69">
        <f t="shared" si="85"/>
        <v>45835.108890477677</v>
      </c>
      <c r="AJ14" s="69">
        <f t="shared" si="85"/>
        <v>45838.998903430533</v>
      </c>
      <c r="AK14" s="69">
        <f t="shared" si="85"/>
        <v>45842.889246527702</v>
      </c>
      <c r="AL14" s="69">
        <f t="shared" si="85"/>
        <v>45846.779919797213</v>
      </c>
      <c r="AM14" s="69">
        <f t="shared" si="85"/>
        <v>45850.670923267084</v>
      </c>
      <c r="AN14" s="69">
        <f t="shared" ref="AN14:BE14" si="86">AM14*(1+$E$14)</f>
        <v>45854.562256965335</v>
      </c>
      <c r="AO14" s="69">
        <f t="shared" si="86"/>
        <v>45858.453920919994</v>
      </c>
      <c r="AP14" s="69">
        <f t="shared" si="86"/>
        <v>45862.345915159094</v>
      </c>
      <c r="AQ14" s="69">
        <f t="shared" si="86"/>
        <v>45866.238239710663</v>
      </c>
      <c r="AR14" s="69">
        <f t="shared" si="86"/>
        <v>45870.130894602735</v>
      </c>
      <c r="AS14" s="69">
        <f t="shared" si="86"/>
        <v>45874.023879863344</v>
      </c>
      <c r="AT14" s="69">
        <f t="shared" si="86"/>
        <v>45877.917195520531</v>
      </c>
      <c r="AU14" s="69">
        <f t="shared" si="86"/>
        <v>45881.810841602339</v>
      </c>
      <c r="AV14" s="69">
        <f t="shared" si="86"/>
        <v>45885.704818136801</v>
      </c>
      <c r="AW14" s="69">
        <f t="shared" si="86"/>
        <v>45889.599125151974</v>
      </c>
      <c r="AX14" s="69">
        <f t="shared" si="86"/>
        <v>45893.493762675898</v>
      </c>
      <c r="AY14" s="69">
        <f t="shared" si="86"/>
        <v>45897.388730736631</v>
      </c>
      <c r="AZ14" s="69">
        <f t="shared" si="86"/>
        <v>45901.284029362221</v>
      </c>
      <c r="BA14" s="69">
        <f t="shared" si="86"/>
        <v>45905.179658580717</v>
      </c>
      <c r="BB14" s="69">
        <f t="shared" si="86"/>
        <v>45909.075618420182</v>
      </c>
      <c r="BC14" s="69">
        <f t="shared" si="86"/>
        <v>45912.971908908679</v>
      </c>
      <c r="BD14" s="69">
        <f t="shared" si="86"/>
        <v>45916.868530074265</v>
      </c>
      <c r="BE14" s="69">
        <f t="shared" si="86"/>
        <v>45920.765481945011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54312.753411100792</v>
      </c>
      <c r="DG14" s="108">
        <f t="shared" si="20"/>
        <v>54317.362919387968</v>
      </c>
      <c r="DH14" s="108">
        <f t="shared" si="21"/>
        <v>54321.972818882838</v>
      </c>
      <c r="DI14" s="108">
        <f t="shared" si="22"/>
        <v>54326.583109618594</v>
      </c>
      <c r="DJ14" s="108">
        <f t="shared" si="23"/>
        <v>59766.946366767261</v>
      </c>
      <c r="DK14" s="108">
        <f t="shared" si="24"/>
        <v>59772.018770894727</v>
      </c>
      <c r="DL14" s="108">
        <f t="shared" si="25"/>
        <v>59777.091605515721</v>
      </c>
      <c r="DM14" s="108">
        <f t="shared" si="26"/>
        <v>59782.164870666791</v>
      </c>
      <c r="DN14" s="108">
        <f t="shared" si="27"/>
        <v>54564.19293373351</v>
      </c>
      <c r="DO14" s="108">
        <f t="shared" si="28"/>
        <v>54568.82378162309</v>
      </c>
      <c r="DP14" s="108">
        <f t="shared" si="29"/>
        <v>54573.455022531445</v>
      </c>
      <c r="DQ14" s="108">
        <f t="shared" si="30"/>
        <v>54578.086656491927</v>
      </c>
      <c r="DR14" s="108">
        <f t="shared" si="31"/>
        <v>54582.718683537896</v>
      </c>
      <c r="DS14" s="108">
        <f t="shared" si="32"/>
        <v>55576.670619776924</v>
      </c>
      <c r="DT14" s="108">
        <f t="shared" si="33"/>
        <v>55581.387396366321</v>
      </c>
      <c r="DU14" s="108">
        <f t="shared" si="34"/>
        <v>55586.104573267243</v>
      </c>
      <c r="DV14" s="108">
        <f t="shared" si="35"/>
        <v>55590.822150513661</v>
      </c>
      <c r="DW14" s="108">
        <f t="shared" si="36"/>
        <v>53957.433230733179</v>
      </c>
      <c r="DX14" s="108">
        <f t="shared" si="37"/>
        <v>53962.012583095398</v>
      </c>
      <c r="DY14" s="108">
        <f t="shared" si="38"/>
        <v>53966.592324105986</v>
      </c>
      <c r="DZ14" s="108">
        <f t="shared" si="39"/>
        <v>53971.17245379791</v>
      </c>
      <c r="EA14" s="108">
        <f t="shared" si="40"/>
        <v>55399.041802134452</v>
      </c>
      <c r="EB14" s="108">
        <f t="shared" si="41"/>
        <v>55403.743503415462</v>
      </c>
      <c r="EC14" s="108">
        <f t="shared" si="42"/>
        <v>55408.445603728556</v>
      </c>
      <c r="ED14" s="108">
        <f t="shared" si="43"/>
        <v>55413.148103107604</v>
      </c>
      <c r="EE14" s="108">
        <f t="shared" si="44"/>
        <v>55417.851001586459</v>
      </c>
      <c r="EF14" s="108">
        <f t="shared" si="45"/>
        <v>52655.620599657901</v>
      </c>
      <c r="EG14" s="108">
        <f t="shared" si="46"/>
        <v>52660.089467543927</v>
      </c>
      <c r="EH14" s="108">
        <f t="shared" si="47"/>
        <v>52664.558714701532</v>
      </c>
      <c r="EI14" s="108">
        <f t="shared" si="48"/>
        <v>52669.028341162899</v>
      </c>
      <c r="EJ14" s="108">
        <f t="shared" si="49"/>
        <v>52640.717136127736</v>
      </c>
      <c r="EK14" s="108">
        <f t="shared" si="50"/>
        <v>52645.184739160948</v>
      </c>
      <c r="EL14" s="108">
        <f t="shared" si="51"/>
        <v>52649.652721358398</v>
      </c>
      <c r="EM14" s="108">
        <f t="shared" si="52"/>
        <v>52654.121082752259</v>
      </c>
      <c r="EN14" s="108">
        <f t="shared" si="53"/>
        <v>56577.236596563125</v>
      </c>
      <c r="EO14" s="108">
        <f t="shared" si="54"/>
        <v>56582.038290908895</v>
      </c>
      <c r="EP14" s="108">
        <f t="shared" si="55"/>
        <v>56586.840392773134</v>
      </c>
      <c r="EQ14" s="108">
        <f t="shared" si="56"/>
        <v>56591.642902190419</v>
      </c>
      <c r="ER14" s="108">
        <f t="shared" si="57"/>
        <v>56596.445819195345</v>
      </c>
      <c r="ES14" s="108">
        <f t="shared" si="58"/>
        <v>56753.275649503616</v>
      </c>
      <c r="ET14" s="108">
        <f t="shared" si="59"/>
        <v>56758.092284234888</v>
      </c>
      <c r="EU14" s="108">
        <f t="shared" si="60"/>
        <v>56762.909327752612</v>
      </c>
      <c r="EV14" s="108">
        <f t="shared" si="61"/>
        <v>56767.726780091478</v>
      </c>
      <c r="EW14" s="108">
        <f t="shared" si="62"/>
        <v>56107.379722456091</v>
      </c>
      <c r="EX14" s="108">
        <f t="shared" si="63"/>
        <v>56112.141540179538</v>
      </c>
      <c r="EY14" s="108">
        <f t="shared" si="64"/>
        <v>56116.903762037138</v>
      </c>
      <c r="EZ14" s="108">
        <f t="shared" si="65"/>
        <v>56121.66638806319</v>
      </c>
      <c r="FA14" s="108">
        <f t="shared" si="66"/>
        <v>52389.093925442321</v>
      </c>
      <c r="FB14" s="108">
        <f t="shared" si="67"/>
        <v>52393.540173283582</v>
      </c>
      <c r="FC14" s="108">
        <f t="shared" si="68"/>
        <v>52397.986798476661</v>
      </c>
      <c r="FD14" s="108">
        <f t="shared" si="69"/>
        <v>52402.433801053579</v>
      </c>
      <c r="FE14" s="108">
        <f t="shared" si="70"/>
        <v>52406.881181046381</v>
      </c>
    </row>
    <row r="15" spans="1:161" ht="15.75" x14ac:dyDescent="0.25">
      <c r="A15" s="47" t="s">
        <v>179</v>
      </c>
      <c r="B15" s="12">
        <f>'Urb proj of all 25 ARs '!AA15</f>
        <v>2852.4555043312348</v>
      </c>
      <c r="C15" s="12">
        <f>'Urb proj of all 25 ARs '!AB15</f>
        <v>2865.0713162311995</v>
      </c>
      <c r="D15" s="100">
        <f t="shared" si="10"/>
        <v>4.4227900771137505E-3</v>
      </c>
      <c r="E15" s="101">
        <f t="shared" si="11"/>
        <v>8.48697220758865E-5</v>
      </c>
      <c r="F15" s="69">
        <f t="shared" si="12"/>
        <v>2852.6975914371214</v>
      </c>
      <c r="G15" s="69">
        <f t="shared" si="16"/>
        <v>2852.9396990888731</v>
      </c>
      <c r="H15" s="69">
        <f t="shared" ref="H15:AM15" si="87">G15*(1+$E$15)</f>
        <v>2853.1818272882342</v>
      </c>
      <c r="I15" s="69">
        <f t="shared" si="87"/>
        <v>2853.4239760369483</v>
      </c>
      <c r="J15" s="69">
        <f t="shared" si="87"/>
        <v>2853.6661453367592</v>
      </c>
      <c r="K15" s="69">
        <f t="shared" si="87"/>
        <v>2853.9083351894114</v>
      </c>
      <c r="L15" s="69">
        <f t="shared" si="87"/>
        <v>2854.150545596649</v>
      </c>
      <c r="M15" s="69">
        <f t="shared" si="87"/>
        <v>2854.3927765602166</v>
      </c>
      <c r="N15" s="69">
        <f t="shared" si="87"/>
        <v>2854.6350280818588</v>
      </c>
      <c r="O15" s="69">
        <f t="shared" si="87"/>
        <v>2854.8773001633203</v>
      </c>
      <c r="P15" s="69">
        <f t="shared" si="87"/>
        <v>2855.1195928063457</v>
      </c>
      <c r="Q15" s="69">
        <f t="shared" si="87"/>
        <v>2855.3619060126807</v>
      </c>
      <c r="R15" s="69">
        <f t="shared" si="87"/>
        <v>2855.6042397840702</v>
      </c>
      <c r="S15" s="69">
        <f t="shared" si="87"/>
        <v>2855.8465941222594</v>
      </c>
      <c r="T15" s="69">
        <f t="shared" si="87"/>
        <v>2856.0889690289937</v>
      </c>
      <c r="U15" s="69">
        <f t="shared" si="87"/>
        <v>2856.3313645060193</v>
      </c>
      <c r="V15" s="69">
        <f t="shared" si="87"/>
        <v>2856.5737805550816</v>
      </c>
      <c r="W15" s="69">
        <f t="shared" si="87"/>
        <v>2856.8162171779268</v>
      </c>
      <c r="X15" s="69">
        <f t="shared" si="87"/>
        <v>2857.0586743763006</v>
      </c>
      <c r="Y15" s="69">
        <f t="shared" si="87"/>
        <v>2857.3011521519493</v>
      </c>
      <c r="Z15" s="69">
        <f t="shared" si="87"/>
        <v>2857.5436505066195</v>
      </c>
      <c r="AA15" s="69">
        <f t="shared" si="87"/>
        <v>2857.7861694420576</v>
      </c>
      <c r="AB15" s="69">
        <f t="shared" si="87"/>
        <v>2858.0287089600106</v>
      </c>
      <c r="AC15" s="69">
        <f t="shared" si="87"/>
        <v>2858.2712690622247</v>
      </c>
      <c r="AD15" s="69">
        <f t="shared" si="87"/>
        <v>2858.5138497504477</v>
      </c>
      <c r="AE15" s="69">
        <f t="shared" si="87"/>
        <v>2858.756451026426</v>
      </c>
      <c r="AF15" s="69">
        <f t="shared" si="87"/>
        <v>2858.9990728919074</v>
      </c>
      <c r="AG15" s="69">
        <f t="shared" si="87"/>
        <v>2859.241715348639</v>
      </c>
      <c r="AH15" s="69">
        <f t="shared" si="87"/>
        <v>2859.4843783983683</v>
      </c>
      <c r="AI15" s="69">
        <f t="shared" si="87"/>
        <v>2859.7270620428435</v>
      </c>
      <c r="AJ15" s="69">
        <f t="shared" si="87"/>
        <v>2859.9697662838121</v>
      </c>
      <c r="AK15" s="69">
        <f t="shared" si="87"/>
        <v>2860.2124911230221</v>
      </c>
      <c r="AL15" s="69">
        <f t="shared" si="87"/>
        <v>2860.4552365622217</v>
      </c>
      <c r="AM15" s="69">
        <f t="shared" si="87"/>
        <v>2860.6980026031592</v>
      </c>
      <c r="AN15" s="69">
        <f t="shared" ref="AN15:BE15" si="88">AM15*(1+$E$15)</f>
        <v>2860.9407892475833</v>
      </c>
      <c r="AO15" s="69">
        <f t="shared" si="88"/>
        <v>2861.1835964972424</v>
      </c>
      <c r="AP15" s="69">
        <f t="shared" si="88"/>
        <v>2861.4264243538851</v>
      </c>
      <c r="AQ15" s="69">
        <f t="shared" si="88"/>
        <v>2861.6692728192606</v>
      </c>
      <c r="AR15" s="69">
        <f t="shared" si="88"/>
        <v>2861.9121418951181</v>
      </c>
      <c r="AS15" s="69">
        <f t="shared" si="88"/>
        <v>2862.1550315832064</v>
      </c>
      <c r="AT15" s="69">
        <f t="shared" si="88"/>
        <v>2862.397941885275</v>
      </c>
      <c r="AU15" s="69">
        <f t="shared" si="88"/>
        <v>2862.6408728030733</v>
      </c>
      <c r="AV15" s="69">
        <f t="shared" si="88"/>
        <v>2862.8838243383511</v>
      </c>
      <c r="AW15" s="69">
        <f t="shared" si="88"/>
        <v>2863.1267964928584</v>
      </c>
      <c r="AX15" s="69">
        <f t="shared" si="88"/>
        <v>2863.3697892683449</v>
      </c>
      <c r="AY15" s="69">
        <f t="shared" si="88"/>
        <v>2863.6128026665606</v>
      </c>
      <c r="AZ15" s="69">
        <f t="shared" si="88"/>
        <v>2863.8558366892557</v>
      </c>
      <c r="BA15" s="69">
        <f t="shared" si="88"/>
        <v>2864.0988913381811</v>
      </c>
      <c r="BB15" s="69">
        <f t="shared" si="88"/>
        <v>2864.3419666150867</v>
      </c>
      <c r="BC15" s="69">
        <f t="shared" si="88"/>
        <v>2864.5850625217236</v>
      </c>
      <c r="BD15" s="69">
        <f t="shared" si="88"/>
        <v>2864.8281790598426</v>
      </c>
      <c r="BE15" s="69">
        <f t="shared" si="88"/>
        <v>2865.0713162311945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9375.8646686162137</v>
      </c>
      <c r="DG15" s="108">
        <f t="shared" si="20"/>
        <v>9376.6603956448598</v>
      </c>
      <c r="DH15" s="108">
        <f t="shared" si="21"/>
        <v>9377.4561902066398</v>
      </c>
      <c r="DI15" s="108">
        <f t="shared" si="22"/>
        <v>9378.2520523072817</v>
      </c>
      <c r="DJ15" s="108">
        <f t="shared" si="23"/>
        <v>10824.898343634733</v>
      </c>
      <c r="DK15" s="108">
        <f t="shared" si="24"/>
        <v>10825.817049748657</v>
      </c>
      <c r="DL15" s="108">
        <f t="shared" si="25"/>
        <v>10826.735833832914</v>
      </c>
      <c r="DM15" s="108">
        <f t="shared" si="26"/>
        <v>10827.65469589412</v>
      </c>
      <c r="DN15" s="108">
        <f t="shared" si="27"/>
        <v>8530.7187483221678</v>
      </c>
      <c r="DO15" s="108">
        <f t="shared" si="28"/>
        <v>8531.442748051446</v>
      </c>
      <c r="DP15" s="108">
        <f t="shared" si="29"/>
        <v>8532.166809226379</v>
      </c>
      <c r="DQ15" s="108">
        <f t="shared" si="30"/>
        <v>8532.8909318521837</v>
      </c>
      <c r="DR15" s="108">
        <f t="shared" si="31"/>
        <v>8533.6151159340752</v>
      </c>
      <c r="DS15" s="108">
        <f t="shared" si="32"/>
        <v>8707.2704910251759</v>
      </c>
      <c r="DT15" s="108">
        <f t="shared" si="33"/>
        <v>8708.009474651788</v>
      </c>
      <c r="DU15" s="108">
        <f t="shared" si="34"/>
        <v>8708.7485209957376</v>
      </c>
      <c r="DV15" s="108">
        <f t="shared" si="35"/>
        <v>8709.4876300623419</v>
      </c>
      <c r="DW15" s="108">
        <f t="shared" si="36"/>
        <v>8084.58354997484</v>
      </c>
      <c r="DX15" s="108">
        <f t="shared" si="37"/>
        <v>8085.269686333826</v>
      </c>
      <c r="DY15" s="108">
        <f t="shared" si="38"/>
        <v>8085.9558809250129</v>
      </c>
      <c r="DZ15" s="108">
        <f t="shared" si="39"/>
        <v>8086.6421337533457</v>
      </c>
      <c r="EA15" s="108">
        <f t="shared" si="40"/>
        <v>8522.5944902861775</v>
      </c>
      <c r="EB15" s="108">
        <f t="shared" si="41"/>
        <v>8523.3178005119335</v>
      </c>
      <c r="EC15" s="108">
        <f t="shared" si="42"/>
        <v>8524.0411721248274</v>
      </c>
      <c r="ED15" s="108">
        <f t="shared" si="43"/>
        <v>8524.764605130069</v>
      </c>
      <c r="EE15" s="108">
        <f t="shared" si="44"/>
        <v>8525.4880995328695</v>
      </c>
      <c r="EF15" s="108">
        <f t="shared" si="45"/>
        <v>9560.6823955780892</v>
      </c>
      <c r="EG15" s="108">
        <f t="shared" si="46"/>
        <v>9561.493808035857</v>
      </c>
      <c r="EH15" s="108">
        <f t="shared" si="47"/>
        <v>9562.3052893579752</v>
      </c>
      <c r="EI15" s="108">
        <f t="shared" si="48"/>
        <v>9563.1168395502882</v>
      </c>
      <c r="EJ15" s="108">
        <f t="shared" si="49"/>
        <v>9831.3349865069613</v>
      </c>
      <c r="EK15" s="108">
        <f t="shared" si="50"/>
        <v>9832.1693691749006</v>
      </c>
      <c r="EL15" s="108">
        <f t="shared" si="51"/>
        <v>9833.0038226566649</v>
      </c>
      <c r="EM15" s="108">
        <f t="shared" si="52"/>
        <v>9833.8383469582659</v>
      </c>
      <c r="EN15" s="108">
        <f t="shared" si="53"/>
        <v>10869.477297386065</v>
      </c>
      <c r="EO15" s="108">
        <f t="shared" si="54"/>
        <v>10870.399786903405</v>
      </c>
      <c r="EP15" s="108">
        <f t="shared" si="55"/>
        <v>10871.322354712172</v>
      </c>
      <c r="EQ15" s="108">
        <f t="shared" si="56"/>
        <v>10872.245000819015</v>
      </c>
      <c r="ER15" s="108">
        <f t="shared" si="57"/>
        <v>10873.167725230576</v>
      </c>
      <c r="ES15" s="108">
        <f t="shared" si="58"/>
        <v>10544.557011246192</v>
      </c>
      <c r="ET15" s="108">
        <f t="shared" si="59"/>
        <v>10545.451924869149</v>
      </c>
      <c r="EU15" s="108">
        <f t="shared" si="60"/>
        <v>10546.346914443177</v>
      </c>
      <c r="EV15" s="108">
        <f t="shared" si="61"/>
        <v>10547.241979974722</v>
      </c>
      <c r="EW15" s="108">
        <f t="shared" si="62"/>
        <v>10062.390912956917</v>
      </c>
      <c r="EX15" s="108">
        <f t="shared" si="63"/>
        <v>10063.244905277119</v>
      </c>
      <c r="EY15" s="108">
        <f t="shared" si="64"/>
        <v>10064.098970075411</v>
      </c>
      <c r="EZ15" s="108">
        <f t="shared" si="65"/>
        <v>10064.953107357946</v>
      </c>
      <c r="FA15" s="108">
        <f t="shared" si="66"/>
        <v>8904.1145501978572</v>
      </c>
      <c r="FB15" s="108">
        <f t="shared" si="67"/>
        <v>8904.8702399250633</v>
      </c>
      <c r="FC15" s="108">
        <f t="shared" si="68"/>
        <v>8905.6259937874474</v>
      </c>
      <c r="FD15" s="108">
        <f t="shared" si="69"/>
        <v>8906.381811790452</v>
      </c>
      <c r="FE15" s="108">
        <f t="shared" si="70"/>
        <v>8907.1376939395213</v>
      </c>
    </row>
    <row r="16" spans="1:161" ht="15.75" x14ac:dyDescent="0.25">
      <c r="A16" s="47" t="s">
        <v>170</v>
      </c>
      <c r="B16" s="12">
        <f>'Urb proj of all 25 ARs '!AA16</f>
        <v>21626.497471848099</v>
      </c>
      <c r="C16" s="12">
        <f>'Urb proj of all 25 ARs '!AB16</f>
        <v>21722.146930269311</v>
      </c>
      <c r="D16" s="100">
        <f t="shared" si="10"/>
        <v>4.4227900771136091E-3</v>
      </c>
      <c r="E16" s="101">
        <f t="shared" si="11"/>
        <v>8.48697220758865E-5</v>
      </c>
      <c r="F16" s="69">
        <f t="shared" si="12"/>
        <v>21628.33290667801</v>
      </c>
      <c r="G16" s="69">
        <f t="shared" si="13"/>
        <v>21630.168497280763</v>
      </c>
      <c r="H16" s="69">
        <f>G16*(1+$E$16)</f>
        <v>21632.004243669584</v>
      </c>
      <c r="I16" s="69">
        <f t="shared" ref="I16:BE16" si="89">H16*(1+$E$16)</f>
        <v>21633.840145857688</v>
      </c>
      <c r="J16" s="69">
        <f t="shared" si="89"/>
        <v>21635.6762038583</v>
      </c>
      <c r="K16" s="69">
        <f t="shared" si="89"/>
        <v>21637.512417684644</v>
      </c>
      <c r="L16" s="69">
        <f t="shared" si="89"/>
        <v>21639.348787349947</v>
      </c>
      <c r="M16" s="69">
        <f t="shared" si="89"/>
        <v>21641.185312867434</v>
      </c>
      <c r="N16" s="69">
        <f t="shared" si="89"/>
        <v>21643.021994250328</v>
      </c>
      <c r="O16" s="69">
        <f t="shared" si="89"/>
        <v>21644.858831511861</v>
      </c>
      <c r="P16" s="69">
        <f t="shared" si="89"/>
        <v>21646.695824665265</v>
      </c>
      <c r="Q16" s="69">
        <f t="shared" si="89"/>
        <v>21648.532973723766</v>
      </c>
      <c r="R16" s="69">
        <f t="shared" si="89"/>
        <v>21650.370278700597</v>
      </c>
      <c r="S16" s="69">
        <f t="shared" si="89"/>
        <v>21652.207739608992</v>
      </c>
      <c r="T16" s="69">
        <f t="shared" si="89"/>
        <v>21654.045356462182</v>
      </c>
      <c r="U16" s="69">
        <f t="shared" si="89"/>
        <v>21655.883129273403</v>
      </c>
      <c r="V16" s="69">
        <f t="shared" si="89"/>
        <v>21657.721058055893</v>
      </c>
      <c r="W16" s="69">
        <f t="shared" si="89"/>
        <v>21659.559142822887</v>
      </c>
      <c r="X16" s="69">
        <f t="shared" si="89"/>
        <v>21661.397383587624</v>
      </c>
      <c r="Y16" s="69">
        <f t="shared" si="89"/>
        <v>21663.235780363346</v>
      </c>
      <c r="Z16" s="69">
        <f t="shared" si="89"/>
        <v>21665.074333163291</v>
      </c>
      <c r="AA16" s="69">
        <f t="shared" si="89"/>
        <v>21666.913042000699</v>
      </c>
      <c r="AB16" s="69">
        <f t="shared" si="89"/>
        <v>21668.751906888814</v>
      </c>
      <c r="AC16" s="69">
        <f t="shared" si="89"/>
        <v>21670.590927840884</v>
      </c>
      <c r="AD16" s="69">
        <f t="shared" si="89"/>
        <v>21672.430104870149</v>
      </c>
      <c r="AE16" s="69">
        <f t="shared" si="89"/>
        <v>21674.269437989857</v>
      </c>
      <c r="AF16" s="69">
        <f t="shared" si="89"/>
        <v>21676.108927213256</v>
      </c>
      <c r="AG16" s="69">
        <f t="shared" si="89"/>
        <v>21677.948572553596</v>
      </c>
      <c r="AH16" s="69">
        <f t="shared" si="89"/>
        <v>21679.788374024123</v>
      </c>
      <c r="AI16" s="69">
        <f t="shared" si="89"/>
        <v>21681.62833163809</v>
      </c>
      <c r="AJ16" s="69">
        <f t="shared" si="89"/>
        <v>21683.468445408751</v>
      </c>
      <c r="AK16" s="69">
        <f t="shared" si="89"/>
        <v>21685.308715349354</v>
      </c>
      <c r="AL16" s="69">
        <f t="shared" si="89"/>
        <v>21687.149141473157</v>
      </c>
      <c r="AM16" s="69">
        <f t="shared" si="89"/>
        <v>21688.989723793413</v>
      </c>
      <c r="AN16" s="69">
        <f t="shared" si="89"/>
        <v>21690.830462323378</v>
      </c>
      <c r="AO16" s="69">
        <f t="shared" si="89"/>
        <v>21692.67135707631</v>
      </c>
      <c r="AP16" s="69">
        <f t="shared" si="89"/>
        <v>21694.512408065468</v>
      </c>
      <c r="AQ16" s="69">
        <f t="shared" si="89"/>
        <v>21696.353615304113</v>
      </c>
      <c r="AR16" s="69">
        <f t="shared" si="89"/>
        <v>21698.194978805503</v>
      </c>
      <c r="AS16" s="69">
        <f t="shared" si="89"/>
        <v>21700.036498582904</v>
      </c>
      <c r="AT16" s="69">
        <f t="shared" si="89"/>
        <v>21701.878174649573</v>
      </c>
      <c r="AU16" s="69">
        <f t="shared" si="89"/>
        <v>21703.720007018779</v>
      </c>
      <c r="AV16" s="69">
        <f t="shared" si="89"/>
        <v>21705.561995703789</v>
      </c>
      <c r="AW16" s="69">
        <f t="shared" si="89"/>
        <v>21707.404140717867</v>
      </c>
      <c r="AX16" s="69">
        <f t="shared" si="89"/>
        <v>21709.24644207428</v>
      </c>
      <c r="AY16" s="69">
        <f t="shared" si="89"/>
        <v>21711.088899786297</v>
      </c>
      <c r="AZ16" s="69">
        <f t="shared" si="89"/>
        <v>21712.931513867188</v>
      </c>
      <c r="BA16" s="69">
        <f t="shared" si="89"/>
        <v>21714.774284330222</v>
      </c>
      <c r="BB16" s="69">
        <f t="shared" si="89"/>
        <v>21716.617211188674</v>
      </c>
      <c r="BC16" s="69">
        <f t="shared" si="89"/>
        <v>21718.460294455817</v>
      </c>
      <c r="BD16" s="69">
        <f t="shared" si="89"/>
        <v>21720.303534144925</v>
      </c>
      <c r="BE16" s="69">
        <f t="shared" si="89"/>
        <v>21722.146930269271</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23251.594040456268</v>
      </c>
      <c r="DG16" s="108">
        <f t="shared" si="15"/>
        <v>23253.567396780301</v>
      </c>
      <c r="DH16" s="108">
        <f t="shared" si="15"/>
        <v>23255.540920582542</v>
      </c>
      <c r="DI16" s="108">
        <f t="shared" si="15"/>
        <v>23257.514611877195</v>
      </c>
      <c r="DJ16" s="108">
        <f t="shared" si="15"/>
        <v>24685.617020536509</v>
      </c>
      <c r="DK16" s="108">
        <f t="shared" si="15"/>
        <v>24687.712081992311</v>
      </c>
      <c r="DL16" s="108">
        <f t="shared" si="15"/>
        <v>24689.807321255401</v>
      </c>
      <c r="DM16" s="108">
        <f t="shared" si="15"/>
        <v>24691.902738340865</v>
      </c>
      <c r="DN16" s="108">
        <f t="shared" si="15"/>
        <v>21477.36665250616</v>
      </c>
      <c r="DO16" s="108">
        <f t="shared" si="15"/>
        <v>21479.189430644878</v>
      </c>
      <c r="DP16" s="108">
        <f t="shared" si="15"/>
        <v>21481.012363482274</v>
      </c>
      <c r="DQ16" s="108">
        <f t="shared" si="15"/>
        <v>21482.835451031471</v>
      </c>
      <c r="DR16" s="108">
        <f t="shared" si="15"/>
        <v>21484.658693305602</v>
      </c>
      <c r="DS16" s="108">
        <f t="shared" si="15"/>
        <v>22749.298027571749</v>
      </c>
      <c r="DT16" s="108">
        <f t="shared" si="15"/>
        <v>22751.228754172771</v>
      </c>
      <c r="DU16" s="108">
        <f t="shared" si="15"/>
        <v>22753.159644634023</v>
      </c>
      <c r="DV16" s="108">
        <f t="shared" ref="DV16:EK28" si="90">V16*BV16</f>
        <v>22755.090698969412</v>
      </c>
      <c r="DW16" s="108">
        <f t="shared" si="90"/>
        <v>21766.716429446267</v>
      </c>
      <c r="DX16" s="108">
        <f t="shared" si="90"/>
        <v>21768.563764620139</v>
      </c>
      <c r="DY16" s="108">
        <f t="shared" si="90"/>
        <v>21770.411256576834</v>
      </c>
      <c r="DZ16" s="108">
        <f t="shared" si="90"/>
        <v>21772.258905329658</v>
      </c>
      <c r="EA16" s="108">
        <f t="shared" si="90"/>
        <v>22705.626743024786</v>
      </c>
      <c r="EB16" s="108">
        <f t="shared" si="90"/>
        <v>22707.553763256026</v>
      </c>
      <c r="EC16" s="108">
        <f t="shared" si="90"/>
        <v>22709.480947032935</v>
      </c>
      <c r="ED16" s="108">
        <f t="shared" si="90"/>
        <v>22711.408294369397</v>
      </c>
      <c r="EE16" s="108">
        <f t="shared" si="90"/>
        <v>22713.33580527929</v>
      </c>
      <c r="EF16" s="108">
        <f t="shared" si="90"/>
        <v>22186.255286871088</v>
      </c>
      <c r="EG16" s="108">
        <f t="shared" si="90"/>
        <v>22188.13822819119</v>
      </c>
      <c r="EH16" s="108">
        <f t="shared" si="90"/>
        <v>22190.021329315998</v>
      </c>
      <c r="EI16" s="108">
        <f t="shared" si="90"/>
        <v>22191.904590259077</v>
      </c>
      <c r="EJ16" s="108">
        <f t="shared" si="90"/>
        <v>22533.114676763078</v>
      </c>
      <c r="EK16" s="108">
        <f t="shared" si="90"/>
        <v>22535.027055943199</v>
      </c>
      <c r="EL16" s="108">
        <f t="shared" ref="EL16:FA28" si="91">AL16*CL16</f>
        <v>22536.939597426412</v>
      </c>
      <c r="EM16" s="108">
        <f t="shared" si="91"/>
        <v>22538.852301226489</v>
      </c>
      <c r="EN16" s="108">
        <f t="shared" si="91"/>
        <v>24477.314733200579</v>
      </c>
      <c r="EO16" s="108">
        <f t="shared" si="91"/>
        <v>24479.392116099149</v>
      </c>
      <c r="EP16" s="108">
        <f t="shared" si="91"/>
        <v>24481.46967530463</v>
      </c>
      <c r="EQ16" s="108">
        <f t="shared" si="91"/>
        <v>24483.547410831983</v>
      </c>
      <c r="ER16" s="108">
        <f t="shared" si="91"/>
        <v>24485.625322696171</v>
      </c>
      <c r="ES16" s="108">
        <f t="shared" si="91"/>
        <v>24200.100276543872</v>
      </c>
      <c r="ET16" s="108">
        <f t="shared" si="91"/>
        <v>24202.154132328549</v>
      </c>
      <c r="EU16" s="108">
        <f t="shared" si="91"/>
        <v>24204.208162423394</v>
      </c>
      <c r="EV16" s="108">
        <f t="shared" si="91"/>
        <v>24206.262366843206</v>
      </c>
      <c r="EW16" s="108">
        <f t="shared" si="91"/>
        <v>23753.650411668434</v>
      </c>
      <c r="EX16" s="108">
        <f t="shared" si="91"/>
        <v>23755.666377377162</v>
      </c>
      <c r="EY16" s="108">
        <f t="shared" si="91"/>
        <v>23757.682514180338</v>
      </c>
      <c r="EZ16" s="108">
        <f t="shared" si="91"/>
        <v>23759.698822092487</v>
      </c>
      <c r="FA16" s="108">
        <f t="shared" si="91"/>
        <v>21809.194225268897</v>
      </c>
      <c r="FB16" s="108">
        <f t="shared" ref="FB16:FE28" si="92">BB16*DB16</f>
        <v>21811.045165521493</v>
      </c>
      <c r="FC16" s="108">
        <f t="shared" si="92"/>
        <v>21812.896262862876</v>
      </c>
      <c r="FD16" s="108">
        <f t="shared" si="92"/>
        <v>21814.747517306379</v>
      </c>
      <c r="FE16" s="108">
        <f t="shared" si="92"/>
        <v>21816.598928865325</v>
      </c>
    </row>
    <row r="17" spans="1:161" ht="15.75" x14ac:dyDescent="0.25">
      <c r="A17" s="87" t="s">
        <v>174</v>
      </c>
      <c r="B17" s="12">
        <f>'Urb proj of all 25 ARs '!AA17</f>
        <v>26144.885542509528</v>
      </c>
      <c r="C17" s="12">
        <f>'Urb proj of all 25 ARs '!AB17</f>
        <v>26260.518882854212</v>
      </c>
      <c r="D17" s="100">
        <f t="shared" si="10"/>
        <v>4.4227900771136881E-3</v>
      </c>
      <c r="E17" s="101">
        <f t="shared" si="11"/>
        <v>8.48697220758865E-5</v>
      </c>
      <c r="F17" s="69">
        <f t="shared" si="12"/>
        <v>26147.104451679228</v>
      </c>
      <c r="G17" s="69">
        <f t="shared" si="13"/>
        <v>26149.323549167133</v>
      </c>
      <c r="H17" s="69">
        <f>G17*(1+$E$17)</f>
        <v>26151.542834989225</v>
      </c>
      <c r="I17" s="69">
        <f t="shared" ref="I17:BE17" si="93">H17*(1+$E$17)</f>
        <v>26153.762309161484</v>
      </c>
      <c r="J17" s="69">
        <f t="shared" si="93"/>
        <v>26155.981971699901</v>
      </c>
      <c r="K17" s="69">
        <f t="shared" si="93"/>
        <v>26158.20182262046</v>
      </c>
      <c r="L17" s="69">
        <f t="shared" si="93"/>
        <v>26160.42186193915</v>
      </c>
      <c r="M17" s="69">
        <f t="shared" si="93"/>
        <v>26162.642089671961</v>
      </c>
      <c r="N17" s="69">
        <f t="shared" si="93"/>
        <v>26164.862505834881</v>
      </c>
      <c r="O17" s="69">
        <f t="shared" si="93"/>
        <v>26167.083110443906</v>
      </c>
      <c r="P17" s="69">
        <f t="shared" si="93"/>
        <v>26169.303903515025</v>
      </c>
      <c r="Q17" s="69">
        <f t="shared" si="93"/>
        <v>26171.524885064235</v>
      </c>
      <c r="R17" s="69">
        <f t="shared" si="93"/>
        <v>26173.746055107531</v>
      </c>
      <c r="S17" s="69">
        <f t="shared" si="93"/>
        <v>26175.967413660914</v>
      </c>
      <c r="T17" s="69">
        <f t="shared" si="93"/>
        <v>26178.188960740379</v>
      </c>
      <c r="U17" s="69">
        <f t="shared" si="93"/>
        <v>26180.410696361927</v>
      </c>
      <c r="V17" s="69">
        <f t="shared" si="93"/>
        <v>26182.632620541561</v>
      </c>
      <c r="W17" s="69">
        <f t="shared" si="93"/>
        <v>26184.85473329528</v>
      </c>
      <c r="X17" s="69">
        <f t="shared" si="93"/>
        <v>26187.077034639093</v>
      </c>
      <c r="Y17" s="69">
        <f t="shared" si="93"/>
        <v>26189.299524589002</v>
      </c>
      <c r="Z17" s="69">
        <f t="shared" si="93"/>
        <v>26191.522203161014</v>
      </c>
      <c r="AA17" s="69">
        <f t="shared" si="93"/>
        <v>26193.74507037114</v>
      </c>
      <c r="AB17" s="69">
        <f t="shared" si="93"/>
        <v>26195.968126235388</v>
      </c>
      <c r="AC17" s="69">
        <f t="shared" si="93"/>
        <v>26198.191370769771</v>
      </c>
      <c r="AD17" s="69">
        <f t="shared" si="93"/>
        <v>26200.414803990301</v>
      </c>
      <c r="AE17" s="69">
        <f t="shared" si="93"/>
        <v>26202.638425912988</v>
      </c>
      <c r="AF17" s="69">
        <f t="shared" si="93"/>
        <v>26204.86223655385</v>
      </c>
      <c r="AG17" s="69">
        <f t="shared" si="93"/>
        <v>26207.086235928902</v>
      </c>
      <c r="AH17" s="69">
        <f t="shared" si="93"/>
        <v>26209.310424054165</v>
      </c>
      <c r="AI17" s="69">
        <f t="shared" si="93"/>
        <v>26211.534800945654</v>
      </c>
      <c r="AJ17" s="69">
        <f t="shared" si="93"/>
        <v>26213.759366619393</v>
      </c>
      <c r="AK17" s="69">
        <f t="shared" si="93"/>
        <v>26215.984121091402</v>
      </c>
      <c r="AL17" s="69">
        <f t="shared" si="93"/>
        <v>26218.209064377705</v>
      </c>
      <c r="AM17" s="69">
        <f t="shared" si="93"/>
        <v>26220.434196494327</v>
      </c>
      <c r="AN17" s="69">
        <f t="shared" si="93"/>
        <v>26222.659517457294</v>
      </c>
      <c r="AO17" s="69">
        <f t="shared" si="93"/>
        <v>26224.885027282631</v>
      </c>
      <c r="AP17" s="69">
        <f t="shared" si="93"/>
        <v>26227.110725986367</v>
      </c>
      <c r="AQ17" s="69">
        <f t="shared" si="93"/>
        <v>26229.336613584535</v>
      </c>
      <c r="AR17" s="69">
        <f t="shared" si="93"/>
        <v>26231.562690093164</v>
      </c>
      <c r="AS17" s="69">
        <f t="shared" si="93"/>
        <v>26233.788955528289</v>
      </c>
      <c r="AT17" s="69">
        <f t="shared" si="93"/>
        <v>26236.015409905944</v>
      </c>
      <c r="AU17" s="69">
        <f t="shared" si="93"/>
        <v>26238.24205324216</v>
      </c>
      <c r="AV17" s="69">
        <f t="shared" si="93"/>
        <v>26240.468885552978</v>
      </c>
      <c r="AW17" s="69">
        <f t="shared" si="93"/>
        <v>26242.695906854435</v>
      </c>
      <c r="AX17" s="69">
        <f t="shared" si="93"/>
        <v>26244.923117162572</v>
      </c>
      <c r="AY17" s="69">
        <f t="shared" si="93"/>
        <v>26247.150516493428</v>
      </c>
      <c r="AZ17" s="69">
        <f t="shared" si="93"/>
        <v>26249.378104863048</v>
      </c>
      <c r="BA17" s="69">
        <f t="shared" si="93"/>
        <v>26251.605882287473</v>
      </c>
      <c r="BB17" s="69">
        <f t="shared" si="93"/>
        <v>26253.83384878275</v>
      </c>
      <c r="BC17" s="69">
        <f t="shared" si="93"/>
        <v>26256.062004364921</v>
      </c>
      <c r="BD17" s="69">
        <f t="shared" si="93"/>
        <v>26258.290349050039</v>
      </c>
      <c r="BE17" s="69">
        <f t="shared" si="93"/>
        <v>26260.51888285415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42723.488061795964</v>
      </c>
      <c r="DG17" s="108">
        <f t="shared" si="15"/>
        <v>42727.113992353879</v>
      </c>
      <c r="DH17" s="108">
        <f t="shared" si="15"/>
        <v>42730.740230643518</v>
      </c>
      <c r="DI17" s="108">
        <f t="shared" si="15"/>
        <v>42734.366776690986</v>
      </c>
      <c r="DJ17" s="108">
        <f t="shared" si="15"/>
        <v>49578.807463507779</v>
      </c>
      <c r="DK17" s="108">
        <f t="shared" si="15"/>
        <v>49583.015203118062</v>
      </c>
      <c r="DL17" s="108">
        <f t="shared" si="15"/>
        <v>49587.223299838035</v>
      </c>
      <c r="DM17" s="108">
        <f t="shared" si="15"/>
        <v>49591.431753698009</v>
      </c>
      <c r="DN17" s="108">
        <f t="shared" si="15"/>
        <v>41248.660486654175</v>
      </c>
      <c r="DO17" s="108">
        <f t="shared" si="15"/>
        <v>41252.16124900568</v>
      </c>
      <c r="DP17" s="108">
        <f t="shared" si="15"/>
        <v>41255.662308465915</v>
      </c>
      <c r="DQ17" s="108">
        <f t="shared" si="15"/>
        <v>41259.163665060092</v>
      </c>
      <c r="DR17" s="108">
        <f t="shared" si="15"/>
        <v>41262.665318813422</v>
      </c>
      <c r="DS17" s="108">
        <f t="shared" si="15"/>
        <v>44744.787872466637</v>
      </c>
      <c r="DT17" s="108">
        <f t="shared" si="15"/>
        <v>44748.585350177716</v>
      </c>
      <c r="DU17" s="108">
        <f t="shared" si="15"/>
        <v>44752.383150179674</v>
      </c>
      <c r="DV17" s="108">
        <f t="shared" si="90"/>
        <v>44756.181272499867</v>
      </c>
      <c r="DW17" s="108">
        <f t="shared" si="90"/>
        <v>43654.078043230373</v>
      </c>
      <c r="DX17" s="108">
        <f t="shared" si="90"/>
        <v>43657.782952701375</v>
      </c>
      <c r="DY17" s="108">
        <f t="shared" si="90"/>
        <v>43661.488176607025</v>
      </c>
      <c r="DZ17" s="108">
        <f t="shared" si="90"/>
        <v>43665.19371497399</v>
      </c>
      <c r="EA17" s="108">
        <f t="shared" si="90"/>
        <v>48675.740609823974</v>
      </c>
      <c r="EB17" s="108">
        <f t="shared" si="90"/>
        <v>48679.871706401369</v>
      </c>
      <c r="EC17" s="108">
        <f t="shared" si="90"/>
        <v>48684.003153583777</v>
      </c>
      <c r="ED17" s="108">
        <f t="shared" si="90"/>
        <v>48688.134951400971</v>
      </c>
      <c r="EE17" s="108">
        <f t="shared" si="90"/>
        <v>48692.267099882687</v>
      </c>
      <c r="EF17" s="108">
        <f t="shared" si="90"/>
        <v>48816.769234438631</v>
      </c>
      <c r="EG17" s="108">
        <f t="shared" si="90"/>
        <v>48820.912300076197</v>
      </c>
      <c r="EH17" s="108">
        <f t="shared" si="90"/>
        <v>48825.055717334595</v>
      </c>
      <c r="EI17" s="108">
        <f t="shared" si="90"/>
        <v>48829.199486243662</v>
      </c>
      <c r="EJ17" s="108">
        <f t="shared" si="90"/>
        <v>52299.323054695487</v>
      </c>
      <c r="EK17" s="108">
        <f t="shared" si="90"/>
        <v>52303.761683707897</v>
      </c>
      <c r="EL17" s="108">
        <f t="shared" si="91"/>
        <v>52308.200689425517</v>
      </c>
      <c r="EM17" s="108">
        <f t="shared" si="91"/>
        <v>52312.64007188032</v>
      </c>
      <c r="EN17" s="108">
        <f t="shared" si="91"/>
        <v>52096.688270050341</v>
      </c>
      <c r="EO17" s="108">
        <f t="shared" si="91"/>
        <v>52101.109701504894</v>
      </c>
      <c r="EP17" s="108">
        <f t="shared" si="91"/>
        <v>52105.531508205102</v>
      </c>
      <c r="EQ17" s="108">
        <f t="shared" si="91"/>
        <v>52109.953690182818</v>
      </c>
      <c r="ER17" s="108">
        <f t="shared" si="91"/>
        <v>52114.376247469889</v>
      </c>
      <c r="ES17" s="108">
        <f t="shared" si="91"/>
        <v>51516.565114746758</v>
      </c>
      <c r="ET17" s="108">
        <f t="shared" si="91"/>
        <v>51520.937311310357</v>
      </c>
      <c r="EU17" s="108">
        <f t="shared" si="91"/>
        <v>51525.309878941058</v>
      </c>
      <c r="EV17" s="108">
        <f t="shared" si="91"/>
        <v>51529.682817670357</v>
      </c>
      <c r="EW17" s="108">
        <f t="shared" si="91"/>
        <v>46197.686748248474</v>
      </c>
      <c r="EX17" s="108">
        <f t="shared" si="91"/>
        <v>46201.607533083348</v>
      </c>
      <c r="EY17" s="108">
        <f t="shared" si="91"/>
        <v>46205.528650674139</v>
      </c>
      <c r="EZ17" s="108">
        <f t="shared" si="91"/>
        <v>46209.450101049093</v>
      </c>
      <c r="FA17" s="108">
        <f t="shared" si="91"/>
        <v>43179.177519200341</v>
      </c>
      <c r="FB17" s="108">
        <f t="shared" si="92"/>
        <v>43182.842123995862</v>
      </c>
      <c r="FC17" s="108">
        <f t="shared" si="92"/>
        <v>43186.507039805372</v>
      </c>
      <c r="FD17" s="108">
        <f t="shared" si="92"/>
        <v>43190.172266655267</v>
      </c>
      <c r="FE17" s="108">
        <f t="shared" si="92"/>
        <v>43193.837804571944</v>
      </c>
    </row>
    <row r="18" spans="1:161" ht="15.75" x14ac:dyDescent="0.25">
      <c r="A18" s="47" t="s">
        <v>222</v>
      </c>
      <c r="B18" s="12">
        <f>'Urb proj of all 25 ARs '!AA18</f>
        <v>31078.150805971516</v>
      </c>
      <c r="C18" s="12">
        <f>'Urb proj of all 25 ARs '!AB18</f>
        <v>31215.602942971214</v>
      </c>
      <c r="D18" s="100">
        <f t="shared" si="10"/>
        <v>4.422790077113839E-3</v>
      </c>
      <c r="E18" s="101">
        <f t="shared" si="11"/>
        <v>8.48697220758865E-5</v>
      </c>
      <c r="F18" s="69">
        <f t="shared" si="12"/>
        <v>31080.788399993053</v>
      </c>
      <c r="G18" s="69">
        <f t="shared" si="13"/>
        <v>31083.426217866461</v>
      </c>
      <c r="H18" s="69">
        <f>G18*(1+$E$18)</f>
        <v>31086.064259610739</v>
      </c>
      <c r="I18" s="69">
        <f t="shared" ref="I18:BE18" si="94">H18*(1+$E$18)</f>
        <v>31088.702525244884</v>
      </c>
      <c r="J18" s="69">
        <f t="shared" si="94"/>
        <v>31091.3410147879</v>
      </c>
      <c r="K18" s="69">
        <f t="shared" si="94"/>
        <v>31093.979728258793</v>
      </c>
      <c r="L18" s="69">
        <f t="shared" si="94"/>
        <v>31096.618665676564</v>
      </c>
      <c r="M18" s="69">
        <f t="shared" si="94"/>
        <v>31099.257827060221</v>
      </c>
      <c r="N18" s="69">
        <f t="shared" si="94"/>
        <v>31101.897212428768</v>
      </c>
      <c r="O18" s="69">
        <f t="shared" si="94"/>
        <v>31104.536821801219</v>
      </c>
      <c r="P18" s="69">
        <f t="shared" si="94"/>
        <v>31107.176655196585</v>
      </c>
      <c r="Q18" s="69">
        <f t="shared" si="94"/>
        <v>31109.816712633878</v>
      </c>
      <c r="R18" s="69">
        <f t="shared" si="94"/>
        <v>31112.45699413211</v>
      </c>
      <c r="S18" s="69">
        <f t="shared" si="94"/>
        <v>31115.0974997103</v>
      </c>
      <c r="T18" s="69">
        <f t="shared" si="94"/>
        <v>31117.738229387465</v>
      </c>
      <c r="U18" s="69">
        <f t="shared" si="94"/>
        <v>31120.379183182624</v>
      </c>
      <c r="V18" s="69">
        <f t="shared" si="94"/>
        <v>31123.020361114795</v>
      </c>
      <c r="W18" s="69">
        <f t="shared" si="94"/>
        <v>31125.661763203007</v>
      </c>
      <c r="X18" s="69">
        <f t="shared" si="94"/>
        <v>31128.303389466277</v>
      </c>
      <c r="Y18" s="69">
        <f t="shared" si="94"/>
        <v>31130.945239923636</v>
      </c>
      <c r="Z18" s="69">
        <f t="shared" si="94"/>
        <v>31133.587314594108</v>
      </c>
      <c r="AA18" s="69">
        <f t="shared" si="94"/>
        <v>31136.229613496722</v>
      </c>
      <c r="AB18" s="69">
        <f t="shared" si="94"/>
        <v>31138.872136650509</v>
      </c>
      <c r="AC18" s="69">
        <f t="shared" si="94"/>
        <v>31141.514884074502</v>
      </c>
      <c r="AD18" s="69">
        <f t="shared" si="94"/>
        <v>31144.157855787736</v>
      </c>
      <c r="AE18" s="69">
        <f t="shared" si="94"/>
        <v>31146.801051809245</v>
      </c>
      <c r="AF18" s="69">
        <f t="shared" si="94"/>
        <v>31149.444472158066</v>
      </c>
      <c r="AG18" s="69">
        <f t="shared" si="94"/>
        <v>31152.088116853236</v>
      </c>
      <c r="AH18" s="69">
        <f t="shared" si="94"/>
        <v>31154.731985913797</v>
      </c>
      <c r="AI18" s="69">
        <f t="shared" si="94"/>
        <v>31157.37607935879</v>
      </c>
      <c r="AJ18" s="69">
        <f t="shared" si="94"/>
        <v>31160.02039720726</v>
      </c>
      <c r="AK18" s="69">
        <f t="shared" si="94"/>
        <v>31162.664939478251</v>
      </c>
      <c r="AL18" s="69">
        <f t="shared" si="94"/>
        <v>31165.309706190808</v>
      </c>
      <c r="AM18" s="69">
        <f t="shared" si="94"/>
        <v>31167.954697363981</v>
      </c>
      <c r="AN18" s="69">
        <f t="shared" si="94"/>
        <v>31170.59991301682</v>
      </c>
      <c r="AO18" s="69">
        <f t="shared" si="94"/>
        <v>31173.245353168375</v>
      </c>
      <c r="AP18" s="69">
        <f t="shared" si="94"/>
        <v>31175.891017837701</v>
      </c>
      <c r="AQ18" s="69">
        <f t="shared" si="94"/>
        <v>31178.536907043854</v>
      </c>
      <c r="AR18" s="69">
        <f t="shared" si="94"/>
        <v>31181.183020805889</v>
      </c>
      <c r="AS18" s="69">
        <f t="shared" si="94"/>
        <v>31183.829359142863</v>
      </c>
      <c r="AT18" s="69">
        <f t="shared" si="94"/>
        <v>31186.475922073834</v>
      </c>
      <c r="AU18" s="69">
        <f t="shared" si="94"/>
        <v>31189.122709617866</v>
      </c>
      <c r="AV18" s="69">
        <f t="shared" si="94"/>
        <v>31191.769721794022</v>
      </c>
      <c r="AW18" s="69">
        <f t="shared" si="94"/>
        <v>31194.416958621365</v>
      </c>
      <c r="AX18" s="69">
        <f t="shared" si="94"/>
        <v>31197.064420118961</v>
      </c>
      <c r="AY18" s="69">
        <f t="shared" si="94"/>
        <v>31199.71210630588</v>
      </c>
      <c r="AZ18" s="69">
        <f t="shared" si="94"/>
        <v>31202.36001720119</v>
      </c>
      <c r="BA18" s="69">
        <f t="shared" si="94"/>
        <v>31205.008152823961</v>
      </c>
      <c r="BB18" s="69">
        <f t="shared" si="94"/>
        <v>31207.656513193266</v>
      </c>
      <c r="BC18" s="69">
        <f t="shared" si="94"/>
        <v>31210.305098328179</v>
      </c>
      <c r="BD18" s="69">
        <f t="shared" si="94"/>
        <v>31212.953908247779</v>
      </c>
      <c r="BE18" s="69">
        <f t="shared" si="94"/>
        <v>31215.602942971138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35580.21490009487</v>
      </c>
      <c r="DG18" s="108">
        <f t="shared" si="15"/>
        <v>35583.234583044839</v>
      </c>
      <c r="DH18" s="108">
        <f t="shared" si="15"/>
        <v>35586.254522274467</v>
      </c>
      <c r="DI18" s="108">
        <f t="shared" si="15"/>
        <v>35589.274717805492</v>
      </c>
      <c r="DJ18" s="108">
        <f t="shared" si="15"/>
        <v>39430.535983678368</v>
      </c>
      <c r="DK18" s="108">
        <f t="shared" si="15"/>
        <v>39433.882442308612</v>
      </c>
      <c r="DL18" s="108">
        <f t="shared" si="15"/>
        <v>39437.229184951859</v>
      </c>
      <c r="DM18" s="108">
        <f t="shared" si="15"/>
        <v>39440.576211632229</v>
      </c>
      <c r="DN18" s="108">
        <f t="shared" si="15"/>
        <v>34850.932165835751</v>
      </c>
      <c r="DO18" s="108">
        <f t="shared" si="15"/>
        <v>34853.889954762752</v>
      </c>
      <c r="DP18" s="108">
        <f t="shared" si="15"/>
        <v>34856.847994716481</v>
      </c>
      <c r="DQ18" s="108">
        <f t="shared" si="15"/>
        <v>34859.80628571823</v>
      </c>
      <c r="DR18" s="108">
        <f t="shared" si="15"/>
        <v>34862.764827789317</v>
      </c>
      <c r="DS18" s="108">
        <f t="shared" si="15"/>
        <v>35530.782460934919</v>
      </c>
      <c r="DT18" s="108">
        <f t="shared" si="15"/>
        <v>35533.797948567524</v>
      </c>
      <c r="DU18" s="108">
        <f t="shared" si="15"/>
        <v>35536.813692123716</v>
      </c>
      <c r="DV18" s="108">
        <f t="shared" si="90"/>
        <v>35539.829691625229</v>
      </c>
      <c r="DW18" s="108">
        <f t="shared" si="90"/>
        <v>35308.075757580693</v>
      </c>
      <c r="DX18" s="108">
        <f t="shared" si="90"/>
        <v>35311.07234415727</v>
      </c>
      <c r="DY18" s="108">
        <f t="shared" si="90"/>
        <v>35314.069185053319</v>
      </c>
      <c r="DZ18" s="108">
        <f t="shared" si="90"/>
        <v>35317.066280290426</v>
      </c>
      <c r="EA18" s="108">
        <f t="shared" si="90"/>
        <v>36040.578538330541</v>
      </c>
      <c r="EB18" s="108">
        <f t="shared" si="90"/>
        <v>36043.637292214538</v>
      </c>
      <c r="EC18" s="108">
        <f t="shared" si="90"/>
        <v>36046.696305694131</v>
      </c>
      <c r="ED18" s="108">
        <f t="shared" si="90"/>
        <v>36049.755578791352</v>
      </c>
      <c r="EE18" s="108">
        <f t="shared" si="90"/>
        <v>36052.815111528231</v>
      </c>
      <c r="EF18" s="108">
        <f t="shared" si="90"/>
        <v>35997.349211157445</v>
      </c>
      <c r="EG18" s="108">
        <f t="shared" si="90"/>
        <v>36000.404296180459</v>
      </c>
      <c r="EH18" s="108">
        <f t="shared" si="90"/>
        <v>36003.459640487694</v>
      </c>
      <c r="EI18" s="108">
        <f t="shared" si="90"/>
        <v>36006.515244101152</v>
      </c>
      <c r="EJ18" s="108">
        <f t="shared" si="90"/>
        <v>36731.204015749783</v>
      </c>
      <c r="EK18" s="108">
        <f t="shared" si="90"/>
        <v>36734.321382826114</v>
      </c>
      <c r="EL18" s="108">
        <f t="shared" si="91"/>
        <v>36737.439014472526</v>
      </c>
      <c r="EM18" s="108">
        <f t="shared" si="91"/>
        <v>36740.556910711464</v>
      </c>
      <c r="EN18" s="108">
        <f t="shared" si="91"/>
        <v>39529.557912685152</v>
      </c>
      <c r="EO18" s="108">
        <f t="shared" si="91"/>
        <v>39532.912775278979</v>
      </c>
      <c r="EP18" s="108">
        <f t="shared" si="91"/>
        <v>39536.267922599065</v>
      </c>
      <c r="EQ18" s="108">
        <f t="shared" si="91"/>
        <v>39539.623354669573</v>
      </c>
      <c r="ER18" s="108">
        <f t="shared" si="91"/>
        <v>39542.979071514674</v>
      </c>
      <c r="ES18" s="108">
        <f t="shared" si="91"/>
        <v>37595.155642604579</v>
      </c>
      <c r="ET18" s="108">
        <f t="shared" si="91"/>
        <v>37598.346333015361</v>
      </c>
      <c r="EU18" s="108">
        <f t="shared" si="91"/>
        <v>37601.537294219161</v>
      </c>
      <c r="EV18" s="108">
        <f t="shared" si="91"/>
        <v>37604.728526238941</v>
      </c>
      <c r="EW18" s="108">
        <f t="shared" si="91"/>
        <v>37887.979048051478</v>
      </c>
      <c r="EX18" s="108">
        <f t="shared" si="91"/>
        <v>37891.194590303305</v>
      </c>
      <c r="EY18" s="108">
        <f t="shared" si="91"/>
        <v>37894.410405457304</v>
      </c>
      <c r="EZ18" s="108">
        <f t="shared" si="91"/>
        <v>37897.626493536649</v>
      </c>
      <c r="FA18" s="108">
        <f t="shared" si="91"/>
        <v>35531.13604998745</v>
      </c>
      <c r="FB18" s="108">
        <f t="shared" si="92"/>
        <v>35534.151567629051</v>
      </c>
      <c r="FC18" s="108">
        <f t="shared" si="92"/>
        <v>35537.1673411968</v>
      </c>
      <c r="FD18" s="108">
        <f t="shared" si="92"/>
        <v>35540.18337071241</v>
      </c>
      <c r="FE18" s="108">
        <f t="shared" si="92"/>
        <v>35543.199656197605</v>
      </c>
    </row>
    <row r="19" spans="1:161" ht="15.75" x14ac:dyDescent="0.25">
      <c r="A19" s="47" t="s">
        <v>178</v>
      </c>
      <c r="B19" s="12">
        <f>'Urb proj of all 25 ARs '!AA19</f>
        <v>50189.31981379963</v>
      </c>
      <c r="C19" s="12">
        <f>'Urb proj of all 25 ARs '!AB19</f>
        <v>50411.296639449189</v>
      </c>
      <c r="D19" s="100">
        <f t="shared" si="10"/>
        <v>4.4227900771137002E-3</v>
      </c>
      <c r="E19" s="101">
        <f t="shared" si="11"/>
        <v>8.48697220758865E-5</v>
      </c>
      <c r="F19" s="69">
        <f t="shared" si="12"/>
        <v>50193.579367423401</v>
      </c>
      <c r="G19" s="69">
        <f t="shared" si="13"/>
        <v>50197.839282554305</v>
      </c>
      <c r="H19" s="69">
        <f>G19*(1+$E$19)</f>
        <v>50202.099559223025</v>
      </c>
      <c r="I19" s="69">
        <f t="shared" ref="I19:BE19" si="95">H19*(1+$E$19)</f>
        <v>50206.360197460242</v>
      </c>
      <c r="J19" s="69">
        <f t="shared" si="95"/>
        <v>50210.621197296641</v>
      </c>
      <c r="K19" s="69">
        <f t="shared" si="95"/>
        <v>50214.882558762911</v>
      </c>
      <c r="L19" s="69">
        <f t="shared" si="95"/>
        <v>50219.144281889749</v>
      </c>
      <c r="M19" s="69">
        <f t="shared" si="95"/>
        <v>50223.406366707844</v>
      </c>
      <c r="N19" s="69">
        <f t="shared" si="95"/>
        <v>50227.668813247888</v>
      </c>
      <c r="O19" s="69">
        <f t="shared" si="95"/>
        <v>50231.931621540585</v>
      </c>
      <c r="P19" s="69">
        <f t="shared" si="95"/>
        <v>50236.194791616639</v>
      </c>
      <c r="Q19" s="69">
        <f t="shared" si="95"/>
        <v>50240.458323506755</v>
      </c>
      <c r="R19" s="69">
        <f t="shared" si="95"/>
        <v>50244.722217241637</v>
      </c>
      <c r="S19" s="69">
        <f t="shared" si="95"/>
        <v>50248.986472851997</v>
      </c>
      <c r="T19" s="69">
        <f t="shared" si="95"/>
        <v>50253.25109036854</v>
      </c>
      <c r="U19" s="69">
        <f t="shared" si="95"/>
        <v>50257.516069821992</v>
      </c>
      <c r="V19" s="69">
        <f t="shared" si="95"/>
        <v>50261.781411243064</v>
      </c>
      <c r="W19" s="69">
        <f t="shared" si="95"/>
        <v>50266.047114662477</v>
      </c>
      <c r="X19" s="69">
        <f t="shared" si="95"/>
        <v>50270.313180110948</v>
      </c>
      <c r="Y19" s="69">
        <f t="shared" si="95"/>
        <v>50274.579607619213</v>
      </c>
      <c r="Z19" s="69">
        <f t="shared" si="95"/>
        <v>50278.846397217996</v>
      </c>
      <c r="AA19" s="69">
        <f t="shared" si="95"/>
        <v>50283.113548938025</v>
      </c>
      <c r="AB19" s="69">
        <f t="shared" si="95"/>
        <v>50287.381062810033</v>
      </c>
      <c r="AC19" s="69">
        <f t="shared" si="95"/>
        <v>50291.648938864761</v>
      </c>
      <c r="AD19" s="69">
        <f t="shared" si="95"/>
        <v>50295.917177132942</v>
      </c>
      <c r="AE19" s="69">
        <f t="shared" si="95"/>
        <v>50300.185777645318</v>
      </c>
      <c r="AF19" s="69">
        <f t="shared" si="95"/>
        <v>50304.454740432629</v>
      </c>
      <c r="AG19" s="69">
        <f t="shared" si="95"/>
        <v>50308.724065525632</v>
      </c>
      <c r="AH19" s="69">
        <f t="shared" si="95"/>
        <v>50312.993752955066</v>
      </c>
      <c r="AI19" s="69">
        <f t="shared" si="95"/>
        <v>50317.263802751688</v>
      </c>
      <c r="AJ19" s="69">
        <f t="shared" si="95"/>
        <v>50321.534214946245</v>
      </c>
      <c r="AK19" s="69">
        <f t="shared" si="95"/>
        <v>50325.8049895695</v>
      </c>
      <c r="AL19" s="69">
        <f t="shared" si="95"/>
        <v>50330.076126652209</v>
      </c>
      <c r="AM19" s="69">
        <f t="shared" si="95"/>
        <v>50334.347626225135</v>
      </c>
      <c r="AN19" s="69">
        <f t="shared" si="95"/>
        <v>50338.619488319047</v>
      </c>
      <c r="AO19" s="69">
        <f t="shared" si="95"/>
        <v>50342.891712964702</v>
      </c>
      <c r="AP19" s="69">
        <f t="shared" si="95"/>
        <v>50347.164300192875</v>
      </c>
      <c r="AQ19" s="69">
        <f t="shared" si="95"/>
        <v>50351.437250034338</v>
      </c>
      <c r="AR19" s="69">
        <f t="shared" si="95"/>
        <v>50355.710562519867</v>
      </c>
      <c r="AS19" s="69">
        <f t="shared" si="95"/>
        <v>50359.984237680241</v>
      </c>
      <c r="AT19" s="69">
        <f t="shared" si="95"/>
        <v>50364.258275546235</v>
      </c>
      <c r="AU19" s="69">
        <f t="shared" si="95"/>
        <v>50368.532676148636</v>
      </c>
      <c r="AV19" s="69">
        <f t="shared" si="95"/>
        <v>50372.807439518234</v>
      </c>
      <c r="AW19" s="69">
        <f t="shared" si="95"/>
        <v>50377.082565685807</v>
      </c>
      <c r="AX19" s="69">
        <f t="shared" si="95"/>
        <v>50381.358054682154</v>
      </c>
      <c r="AY19" s="69">
        <f t="shared" si="95"/>
        <v>50385.63390653806</v>
      </c>
      <c r="AZ19" s="69">
        <f t="shared" si="95"/>
        <v>50389.910121284323</v>
      </c>
      <c r="BA19" s="69">
        <f t="shared" si="95"/>
        <v>50394.186698951744</v>
      </c>
      <c r="BB19" s="69">
        <f t="shared" si="95"/>
        <v>50398.463639571128</v>
      </c>
      <c r="BC19" s="69">
        <f t="shared" si="95"/>
        <v>50402.740943173267</v>
      </c>
      <c r="BD19" s="69">
        <f t="shared" si="95"/>
        <v>50407.018609788975</v>
      </c>
      <c r="BE19" s="69">
        <f t="shared" si="95"/>
        <v>50411.296639449065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50902.283813844188</v>
      </c>
      <c r="DG19" s="108">
        <f t="shared" si="15"/>
        <v>50906.603876524496</v>
      </c>
      <c r="DH19" s="108">
        <f t="shared" si="15"/>
        <v>50910.924305847322</v>
      </c>
      <c r="DI19" s="108">
        <f t="shared" si="15"/>
        <v>50915.245101843786</v>
      </c>
      <c r="DJ19" s="108">
        <f t="shared" si="15"/>
        <v>54858.225928113527</v>
      </c>
      <c r="DK19" s="108">
        <f t="shared" si="15"/>
        <v>54862.88173050162</v>
      </c>
      <c r="DL19" s="108">
        <f t="shared" si="15"/>
        <v>54867.537928026373</v>
      </c>
      <c r="DM19" s="108">
        <f t="shared" si="15"/>
        <v>54872.194520721314</v>
      </c>
      <c r="DN19" s="108">
        <f t="shared" si="15"/>
        <v>48658.411673689166</v>
      </c>
      <c r="DO19" s="108">
        <f t="shared" si="15"/>
        <v>48662.54129956456</v>
      </c>
      <c r="DP19" s="108">
        <f t="shared" si="15"/>
        <v>48666.671275920162</v>
      </c>
      <c r="DQ19" s="108">
        <f t="shared" si="15"/>
        <v>48670.801602785708</v>
      </c>
      <c r="DR19" s="108">
        <f t="shared" si="15"/>
        <v>48674.932280190944</v>
      </c>
      <c r="DS19" s="108">
        <f t="shared" si="15"/>
        <v>49798.352125685953</v>
      </c>
      <c r="DT19" s="108">
        <f t="shared" si="15"/>
        <v>49802.578497990689</v>
      </c>
      <c r="DU19" s="108">
        <f t="shared" si="15"/>
        <v>49806.805228986479</v>
      </c>
      <c r="DV19" s="108">
        <f t="shared" si="90"/>
        <v>49811.032318703757</v>
      </c>
      <c r="DW19" s="108">
        <f t="shared" si="90"/>
        <v>49133.907843767622</v>
      </c>
      <c r="DX19" s="108">
        <f t="shared" si="90"/>
        <v>49138.077824870823</v>
      </c>
      <c r="DY19" s="108">
        <f t="shared" si="90"/>
        <v>49142.248159879164</v>
      </c>
      <c r="DZ19" s="108">
        <f t="shared" si="90"/>
        <v>49146.418848822679</v>
      </c>
      <c r="EA19" s="108">
        <f t="shared" si="90"/>
        <v>50408.009890273999</v>
      </c>
      <c r="EB19" s="108">
        <f t="shared" si="90"/>
        <v>50412.288004063783</v>
      </c>
      <c r="EC19" s="108">
        <f t="shared" si="90"/>
        <v>50416.5664809359</v>
      </c>
      <c r="ED19" s="108">
        <f t="shared" si="90"/>
        <v>50420.845320921166</v>
      </c>
      <c r="EE19" s="108">
        <f t="shared" si="90"/>
        <v>50425.124524050378</v>
      </c>
      <c r="EF19" s="108">
        <f t="shared" si="90"/>
        <v>50141.812297129094</v>
      </c>
      <c r="EG19" s="108">
        <f t="shared" si="90"/>
        <v>50146.067818803138</v>
      </c>
      <c r="EH19" s="108">
        <f t="shared" si="90"/>
        <v>50150.323701642119</v>
      </c>
      <c r="EI19" s="108">
        <f t="shared" si="90"/>
        <v>50154.579945676698</v>
      </c>
      <c r="EJ19" s="108">
        <f t="shared" si="90"/>
        <v>50357.677464295732</v>
      </c>
      <c r="EK19" s="108">
        <f t="shared" si="90"/>
        <v>50361.951306386509</v>
      </c>
      <c r="EL19" s="108">
        <f t="shared" si="91"/>
        <v>50366.225511197081</v>
      </c>
      <c r="EM19" s="108">
        <f t="shared" si="91"/>
        <v>50370.500078758225</v>
      </c>
      <c r="EN19" s="108">
        <f t="shared" si="91"/>
        <v>54978.072092033144</v>
      </c>
      <c r="EO19" s="108">
        <f t="shared" si="91"/>
        <v>54982.738065731857</v>
      </c>
      <c r="EP19" s="108">
        <f t="shared" si="91"/>
        <v>54987.404435430464</v>
      </c>
      <c r="EQ19" s="108">
        <f t="shared" si="91"/>
        <v>54992.071201162573</v>
      </c>
      <c r="ER19" s="108">
        <f t="shared" si="91"/>
        <v>54996.738362961791</v>
      </c>
      <c r="ES19" s="108">
        <f t="shared" si="91"/>
        <v>53129.200995822808</v>
      </c>
      <c r="ET19" s="108">
        <f t="shared" si="91"/>
        <v>53133.710056345437</v>
      </c>
      <c r="EU19" s="108">
        <f t="shared" si="91"/>
        <v>53138.219499550774</v>
      </c>
      <c r="EV19" s="108">
        <f t="shared" si="91"/>
        <v>53142.729325471308</v>
      </c>
      <c r="EW19" s="108">
        <f t="shared" si="91"/>
        <v>53105.035052298437</v>
      </c>
      <c r="EX19" s="108">
        <f t="shared" si="91"/>
        <v>53109.542061864158</v>
      </c>
      <c r="EY19" s="108">
        <f t="shared" si="91"/>
        <v>53114.049453938525</v>
      </c>
      <c r="EZ19" s="108">
        <f t="shared" si="91"/>
        <v>53118.557228554004</v>
      </c>
      <c r="FA19" s="108">
        <f t="shared" si="91"/>
        <v>48697.470640207153</v>
      </c>
      <c r="FB19" s="108">
        <f t="shared" si="92"/>
        <v>48701.603581006188</v>
      </c>
      <c r="FC19" s="108">
        <f t="shared" si="92"/>
        <v>48705.736872566755</v>
      </c>
      <c r="FD19" s="108">
        <f t="shared" si="92"/>
        <v>48709.870514918628</v>
      </c>
      <c r="FE19" s="108">
        <f t="shared" si="92"/>
        <v>48714.004508091588</v>
      </c>
    </row>
    <row r="20" spans="1:161" ht="15.75" x14ac:dyDescent="0.25">
      <c r="A20" s="47" t="s">
        <v>195</v>
      </c>
      <c r="B20" s="12">
        <f>'Urb proj of all 25 ARs '!AA20</f>
        <v>166634.64640641381</v>
      </c>
      <c r="C20" s="12">
        <f>'Urb proj of all 25 ARs '!AB20</f>
        <v>167371.63646704346</v>
      </c>
      <c r="D20" s="100">
        <f t="shared" si="10"/>
        <v>4.4227900771137375E-3</v>
      </c>
      <c r="E20" s="101">
        <f t="shared" si="11"/>
        <v>8.48697220758865E-5</v>
      </c>
      <c r="F20" s="69">
        <f t="shared" si="12"/>
        <v>166648.78864254255</v>
      </c>
      <c r="G20" s="69">
        <f t="shared" si="13"/>
        <v>166662.93207891894</v>
      </c>
      <c r="H20" s="69">
        <f>G20*(1+$E$20)</f>
        <v>166677.07671564483</v>
      </c>
      <c r="I20" s="69">
        <f t="shared" ref="I20:BE20" si="96">H20*(1+$E$20)</f>
        <v>166691.22255282212</v>
      </c>
      <c r="J20" s="69">
        <f t="shared" si="96"/>
        <v>166705.36959055267</v>
      </c>
      <c r="K20" s="69">
        <f t="shared" si="96"/>
        <v>166719.51782893838</v>
      </c>
      <c r="L20" s="69">
        <f t="shared" si="96"/>
        <v>166733.66726808113</v>
      </c>
      <c r="M20" s="69">
        <f t="shared" si="96"/>
        <v>166747.81790808286</v>
      </c>
      <c r="N20" s="69">
        <f t="shared" si="96"/>
        <v>166761.96974904547</v>
      </c>
      <c r="O20" s="69">
        <f t="shared" si="96"/>
        <v>166776.1227910709</v>
      </c>
      <c r="P20" s="69">
        <f t="shared" si="96"/>
        <v>166790.27703426106</v>
      </c>
      <c r="Q20" s="69">
        <f t="shared" si="96"/>
        <v>166804.43247871791</v>
      </c>
      <c r="R20" s="69">
        <f t="shared" si="96"/>
        <v>166818.58912454339</v>
      </c>
      <c r="S20" s="69">
        <f t="shared" si="96"/>
        <v>166832.74697183949</v>
      </c>
      <c r="T20" s="69">
        <f t="shared" si="96"/>
        <v>166846.90602070815</v>
      </c>
      <c r="U20" s="69">
        <f t="shared" si="96"/>
        <v>166861.06627125136</v>
      </c>
      <c r="V20" s="69">
        <f t="shared" si="96"/>
        <v>166875.22772357109</v>
      </c>
      <c r="W20" s="69">
        <f t="shared" si="96"/>
        <v>166889.39037776933</v>
      </c>
      <c r="X20" s="69">
        <f t="shared" si="96"/>
        <v>166903.55423394812</v>
      </c>
      <c r="Y20" s="69">
        <f t="shared" si="96"/>
        <v>166917.71929220943</v>
      </c>
      <c r="Z20" s="69">
        <f t="shared" si="96"/>
        <v>166931.88555265529</v>
      </c>
      <c r="AA20" s="69">
        <f t="shared" si="96"/>
        <v>166946.05301538776</v>
      </c>
      <c r="AB20" s="69">
        <f t="shared" si="96"/>
        <v>166960.22168050884</v>
      </c>
      <c r="AC20" s="69">
        <f t="shared" si="96"/>
        <v>166974.39154812059</v>
      </c>
      <c r="AD20" s="69">
        <f t="shared" si="96"/>
        <v>166988.56261832506</v>
      </c>
      <c r="AE20" s="69">
        <f t="shared" si="96"/>
        <v>167002.73489122433</v>
      </c>
      <c r="AF20" s="69">
        <f t="shared" si="96"/>
        <v>167016.90836692046</v>
      </c>
      <c r="AG20" s="69">
        <f t="shared" si="96"/>
        <v>167031.08304551552</v>
      </c>
      <c r="AH20" s="69">
        <f t="shared" si="96"/>
        <v>167045.25892711163</v>
      </c>
      <c r="AI20" s="69">
        <f t="shared" si="96"/>
        <v>167059.43601181087</v>
      </c>
      <c r="AJ20" s="69">
        <f t="shared" si="96"/>
        <v>167073.61429971535</v>
      </c>
      <c r="AK20" s="69">
        <f t="shared" si="96"/>
        <v>167087.79379092719</v>
      </c>
      <c r="AL20" s="69">
        <f t="shared" si="96"/>
        <v>167101.9744855485</v>
      </c>
      <c r="AM20" s="69">
        <f t="shared" si="96"/>
        <v>167116.15638368143</v>
      </c>
      <c r="AN20" s="69">
        <f t="shared" si="96"/>
        <v>167130.33948542809</v>
      </c>
      <c r="AO20" s="69">
        <f t="shared" si="96"/>
        <v>167144.52379089067</v>
      </c>
      <c r="AP20" s="69">
        <f t="shared" si="96"/>
        <v>167158.70930017132</v>
      </c>
      <c r="AQ20" s="69">
        <f t="shared" si="96"/>
        <v>167172.8960133722</v>
      </c>
      <c r="AR20" s="69">
        <f t="shared" si="96"/>
        <v>167187.08393059549</v>
      </c>
      <c r="AS20" s="69">
        <f t="shared" si="96"/>
        <v>167201.27305194337</v>
      </c>
      <c r="AT20" s="69">
        <f t="shared" si="96"/>
        <v>167215.46337751803</v>
      </c>
      <c r="AU20" s="69">
        <f t="shared" si="96"/>
        <v>167229.65490742167</v>
      </c>
      <c r="AV20" s="69">
        <f t="shared" si="96"/>
        <v>167243.84764175653</v>
      </c>
      <c r="AW20" s="69">
        <f t="shared" si="96"/>
        <v>167258.04158062479</v>
      </c>
      <c r="AX20" s="69">
        <f t="shared" si="96"/>
        <v>167272.23672412868</v>
      </c>
      <c r="AY20" s="69">
        <f t="shared" si="96"/>
        <v>167286.43307237048</v>
      </c>
      <c r="AZ20" s="69">
        <f t="shared" si="96"/>
        <v>167300.63062545241</v>
      </c>
      <c r="BA20" s="69">
        <f t="shared" si="96"/>
        <v>167314.82938347672</v>
      </c>
      <c r="BB20" s="69">
        <f t="shared" si="96"/>
        <v>167329.02934654566</v>
      </c>
      <c r="BC20" s="69">
        <f t="shared" si="96"/>
        <v>167343.23051476153</v>
      </c>
      <c r="BD20" s="69">
        <f t="shared" si="96"/>
        <v>167357.43288822658</v>
      </c>
      <c r="BE20" s="69">
        <f t="shared" si="96"/>
        <v>167371.63646704314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182386.04545735253</v>
      </c>
      <c r="DG20" s="108">
        <f t="shared" si="15"/>
        <v>182401.52451034103</v>
      </c>
      <c r="DH20" s="108">
        <f t="shared" si="15"/>
        <v>182417.00487703245</v>
      </c>
      <c r="DI20" s="108">
        <f t="shared" si="15"/>
        <v>182432.48655753827</v>
      </c>
      <c r="DJ20" s="108">
        <f t="shared" si="15"/>
        <v>207742.43951059098</v>
      </c>
      <c r="DK20" s="108">
        <f t="shared" si="15"/>
        <v>207760.07055369561</v>
      </c>
      <c r="DL20" s="108">
        <f t="shared" si="15"/>
        <v>207777.70309314196</v>
      </c>
      <c r="DM20" s="108">
        <f t="shared" si="15"/>
        <v>207795.33712905704</v>
      </c>
      <c r="DN20" s="108">
        <f t="shared" si="15"/>
        <v>184881.10089326915</v>
      </c>
      <c r="DO20" s="108">
        <f t="shared" si="15"/>
        <v>184896.79170091904</v>
      </c>
      <c r="DP20" s="108">
        <f t="shared" si="15"/>
        <v>184912.48384024343</v>
      </c>
      <c r="DQ20" s="108">
        <f t="shared" si="15"/>
        <v>184928.17731135528</v>
      </c>
      <c r="DR20" s="108">
        <f t="shared" si="15"/>
        <v>184943.8721143677</v>
      </c>
      <c r="DS20" s="108">
        <f t="shared" si="15"/>
        <v>187877.23584370155</v>
      </c>
      <c r="DT20" s="108">
        <f t="shared" si="15"/>
        <v>187893.18093249199</v>
      </c>
      <c r="DU20" s="108">
        <f t="shared" si="15"/>
        <v>187909.1273745377</v>
      </c>
      <c r="DV20" s="108">
        <f t="shared" si="90"/>
        <v>187925.07516995349</v>
      </c>
      <c r="DW20" s="108">
        <f t="shared" si="90"/>
        <v>190842.08221660857</v>
      </c>
      <c r="DX20" s="108">
        <f t="shared" si="90"/>
        <v>190858.27893108668</v>
      </c>
      <c r="DY20" s="108">
        <f t="shared" si="90"/>
        <v>190874.47702017546</v>
      </c>
      <c r="DZ20" s="108">
        <f t="shared" si="90"/>
        <v>190890.67648399153</v>
      </c>
      <c r="EA20" s="108">
        <f t="shared" si="90"/>
        <v>193964.18724665983</v>
      </c>
      <c r="EB20" s="108">
        <f t="shared" si="90"/>
        <v>193980.64893332412</v>
      </c>
      <c r="EC20" s="108">
        <f t="shared" si="90"/>
        <v>193997.11201708717</v>
      </c>
      <c r="ED20" s="108">
        <f t="shared" si="90"/>
        <v>194013.57649806759</v>
      </c>
      <c r="EE20" s="108">
        <f t="shared" si="90"/>
        <v>194030.04237638394</v>
      </c>
      <c r="EF20" s="108">
        <f t="shared" si="90"/>
        <v>203923.59903515244</v>
      </c>
      <c r="EG20" s="108">
        <f t="shared" si="90"/>
        <v>203940.90597432724</v>
      </c>
      <c r="EH20" s="108">
        <f t="shared" si="90"/>
        <v>203958.2143823372</v>
      </c>
      <c r="EI20" s="108">
        <f t="shared" si="90"/>
        <v>203975.52425930693</v>
      </c>
      <c r="EJ20" s="108">
        <f t="shared" si="90"/>
        <v>207215.55138828699</v>
      </c>
      <c r="EK20" s="108">
        <f t="shared" si="90"/>
        <v>207233.13771454312</v>
      </c>
      <c r="EL20" s="108">
        <f t="shared" si="91"/>
        <v>207250.72553334586</v>
      </c>
      <c r="EM20" s="108">
        <f t="shared" si="91"/>
        <v>207268.31484482193</v>
      </c>
      <c r="EN20" s="108">
        <f t="shared" si="91"/>
        <v>223659.43322917825</v>
      </c>
      <c r="EO20" s="108">
        <f t="shared" si="91"/>
        <v>223678.41514311609</v>
      </c>
      <c r="EP20" s="108">
        <f t="shared" si="91"/>
        <v>223697.39866804366</v>
      </c>
      <c r="EQ20" s="108">
        <f t="shared" si="91"/>
        <v>223716.38380409771</v>
      </c>
      <c r="ER20" s="108">
        <f t="shared" si="91"/>
        <v>223735.37055141502</v>
      </c>
      <c r="ES20" s="108">
        <f t="shared" si="91"/>
        <v>200718.02672901386</v>
      </c>
      <c r="ET20" s="108">
        <f t="shared" si="91"/>
        <v>200735.06161215797</v>
      </c>
      <c r="EU20" s="108">
        <f t="shared" si="91"/>
        <v>200752.09794104789</v>
      </c>
      <c r="EV20" s="108">
        <f t="shared" si="91"/>
        <v>200769.1357158063</v>
      </c>
      <c r="EW20" s="108">
        <f t="shared" si="91"/>
        <v>197775.6821262704</v>
      </c>
      <c r="EX20" s="108">
        <f t="shared" si="91"/>
        <v>197792.46729344584</v>
      </c>
      <c r="EY20" s="108">
        <f t="shared" si="91"/>
        <v>197809.25388517373</v>
      </c>
      <c r="EZ20" s="108">
        <f t="shared" si="91"/>
        <v>197826.04190157502</v>
      </c>
      <c r="FA20" s="108">
        <f t="shared" si="91"/>
        <v>183348.29833053864</v>
      </c>
      <c r="FB20" s="108">
        <f t="shared" si="92"/>
        <v>183363.85904966103</v>
      </c>
      <c r="FC20" s="108">
        <f t="shared" si="92"/>
        <v>183379.42108941733</v>
      </c>
      <c r="FD20" s="108">
        <f t="shared" si="92"/>
        <v>183394.98444991963</v>
      </c>
      <c r="FE20" s="108">
        <f t="shared" si="92"/>
        <v>183410.54913127999</v>
      </c>
    </row>
    <row r="21" spans="1:161" ht="15.75" x14ac:dyDescent="0.25">
      <c r="A21" s="47" t="s">
        <v>180</v>
      </c>
      <c r="B21" s="12">
        <f>'Urb proj of all 25 ARs '!AA21</f>
        <v>91730.611157942112</v>
      </c>
      <c r="C21" s="12">
        <f>'Urb proj of all 25 ARs '!AB21</f>
        <v>92136.316394739042</v>
      </c>
      <c r="D21" s="100">
        <f t="shared" si="10"/>
        <v>4.4227900771137913E-3</v>
      </c>
      <c r="E21" s="101">
        <f t="shared" si="11"/>
        <v>8.48697220758865E-5</v>
      </c>
      <c r="F21" s="69">
        <f t="shared" si="12"/>
        <v>91738.396309416945</v>
      </c>
      <c r="G21" s="69">
        <f t="shared" si="13"/>
        <v>91746.182121615406</v>
      </c>
      <c r="H21" s="69">
        <f>G21*(1+$E$21)</f>
        <v>91753.968594593593</v>
      </c>
      <c r="I21" s="69">
        <f t="shared" ref="I21:BE21" si="97">H21*(1+$E$21)</f>
        <v>91761.755728407574</v>
      </c>
      <c r="J21" s="69">
        <f t="shared" si="97"/>
        <v>91769.543523113432</v>
      </c>
      <c r="K21" s="69">
        <f t="shared" si="97"/>
        <v>91777.331978767266</v>
      </c>
      <c r="L21" s="69">
        <f t="shared" si="97"/>
        <v>91785.121095425173</v>
      </c>
      <c r="M21" s="69">
        <f t="shared" si="97"/>
        <v>91792.91087314325</v>
      </c>
      <c r="N21" s="69">
        <f t="shared" si="97"/>
        <v>91800.701311977595</v>
      </c>
      <c r="O21" s="69">
        <f t="shared" si="97"/>
        <v>91808.49241198432</v>
      </c>
      <c r="P21" s="69">
        <f t="shared" si="97"/>
        <v>91816.284173219537</v>
      </c>
      <c r="Q21" s="69">
        <f t="shared" si="97"/>
        <v>91824.07659573936</v>
      </c>
      <c r="R21" s="69">
        <f t="shared" si="97"/>
        <v>91831.869679599913</v>
      </c>
      <c r="S21" s="69">
        <f t="shared" si="97"/>
        <v>91839.663424857325</v>
      </c>
      <c r="T21" s="69">
        <f t="shared" si="97"/>
        <v>91847.457831567735</v>
      </c>
      <c r="U21" s="69">
        <f t="shared" si="97"/>
        <v>91855.252899787272</v>
      </c>
      <c r="V21" s="69">
        <f t="shared" si="97"/>
        <v>91863.048629572091</v>
      </c>
      <c r="W21" s="69">
        <f t="shared" si="97"/>
        <v>91870.845020978333</v>
      </c>
      <c r="X21" s="69">
        <f t="shared" si="97"/>
        <v>91878.64207406214</v>
      </c>
      <c r="Y21" s="69">
        <f t="shared" si="97"/>
        <v>91886.439788879681</v>
      </c>
      <c r="Z21" s="69">
        <f t="shared" si="97"/>
        <v>91894.238165487113</v>
      </c>
      <c r="AA21" s="69">
        <f t="shared" si="97"/>
        <v>91902.037203940592</v>
      </c>
      <c r="AB21" s="69">
        <f t="shared" si="97"/>
        <v>91909.836904296302</v>
      </c>
      <c r="AC21" s="69">
        <f t="shared" si="97"/>
        <v>91917.637266610414</v>
      </c>
      <c r="AD21" s="69">
        <f t="shared" si="97"/>
        <v>91925.438290939099</v>
      </c>
      <c r="AE21" s="69">
        <f t="shared" si="97"/>
        <v>91933.239977338555</v>
      </c>
      <c r="AF21" s="69">
        <f t="shared" si="97"/>
        <v>91941.042325864968</v>
      </c>
      <c r="AG21" s="69">
        <f t="shared" si="97"/>
        <v>91948.845336574537</v>
      </c>
      <c r="AH21" s="69">
        <f t="shared" si="97"/>
        <v>91956.649009523448</v>
      </c>
      <c r="AI21" s="69">
        <f t="shared" si="97"/>
        <v>91964.453344767913</v>
      </c>
      <c r="AJ21" s="69">
        <f t="shared" si="97"/>
        <v>91972.258342364148</v>
      </c>
      <c r="AK21" s="69">
        <f t="shared" si="97"/>
        <v>91980.064002368352</v>
      </c>
      <c r="AL21" s="69">
        <f t="shared" si="97"/>
        <v>91987.870324836753</v>
      </c>
      <c r="AM21" s="69">
        <f t="shared" si="97"/>
        <v>91995.67730982558</v>
      </c>
      <c r="AN21" s="69">
        <f t="shared" si="97"/>
        <v>92003.484957391047</v>
      </c>
      <c r="AO21" s="69">
        <f t="shared" si="97"/>
        <v>92011.293267589397</v>
      </c>
      <c r="AP21" s="69">
        <f t="shared" si="97"/>
        <v>92019.102240476859</v>
      </c>
      <c r="AQ21" s="69">
        <f t="shared" si="97"/>
        <v>92026.911876109676</v>
      </c>
      <c r="AR21" s="69">
        <f t="shared" si="97"/>
        <v>92034.722174544106</v>
      </c>
      <c r="AS21" s="69">
        <f t="shared" si="97"/>
        <v>92042.533135836391</v>
      </c>
      <c r="AT21" s="69">
        <f t="shared" si="97"/>
        <v>92050.34476004279</v>
      </c>
      <c r="AU21" s="69">
        <f t="shared" si="97"/>
        <v>92058.15704721956</v>
      </c>
      <c r="AV21" s="69">
        <f t="shared" si="97"/>
        <v>92065.969997422973</v>
      </c>
      <c r="AW21" s="69">
        <f t="shared" si="97"/>
        <v>92073.783610709303</v>
      </c>
      <c r="AX21" s="69">
        <f t="shared" si="97"/>
        <v>92081.59788713482</v>
      </c>
      <c r="AY21" s="69">
        <f t="shared" si="97"/>
        <v>92089.412826755812</v>
      </c>
      <c r="AZ21" s="69">
        <f t="shared" si="97"/>
        <v>92097.228429628551</v>
      </c>
      <c r="BA21" s="69">
        <f t="shared" si="97"/>
        <v>92105.044695809338</v>
      </c>
      <c r="BB21" s="69">
        <f t="shared" si="97"/>
        <v>92112.861625354461</v>
      </c>
      <c r="BC21" s="69">
        <f t="shared" si="97"/>
        <v>92120.67921832022</v>
      </c>
      <c r="BD21" s="69">
        <f t="shared" si="97"/>
        <v>92128.497474762917</v>
      </c>
      <c r="BE21" s="69">
        <f t="shared" si="97"/>
        <v>92136.316394738868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111375.1783523958</v>
      </c>
      <c r="DG21" s="108">
        <f t="shared" si="15"/>
        <v>111384.63073282871</v>
      </c>
      <c r="DH21" s="108">
        <f t="shared" si="15"/>
        <v>111394.08391548254</v>
      </c>
      <c r="DI21" s="108">
        <f t="shared" si="15"/>
        <v>111403.53790042533</v>
      </c>
      <c r="DJ21" s="108">
        <f t="shared" si="15"/>
        <v>125074.28048069937</v>
      </c>
      <c r="DK21" s="108">
        <f t="shared" si="15"/>
        <v>125084.8955001226</v>
      </c>
      <c r="DL21" s="108">
        <f t="shared" si="15"/>
        <v>125095.51142043958</v>
      </c>
      <c r="DM21" s="108">
        <f t="shared" si="15"/>
        <v>125106.12824172679</v>
      </c>
      <c r="DN21" s="108">
        <f t="shared" si="15"/>
        <v>105547.77349054258</v>
      </c>
      <c r="DO21" s="108">
        <f t="shared" si="15"/>
        <v>105556.73130074446</v>
      </c>
      <c r="DP21" s="108">
        <f t="shared" si="15"/>
        <v>105565.6898711932</v>
      </c>
      <c r="DQ21" s="108">
        <f t="shared" si="15"/>
        <v>105574.64920195332</v>
      </c>
      <c r="DR21" s="108">
        <f t="shared" si="15"/>
        <v>105583.60929308934</v>
      </c>
      <c r="DS21" s="108">
        <f t="shared" si="15"/>
        <v>108621.42059712239</v>
      </c>
      <c r="DT21" s="108">
        <f t="shared" si="15"/>
        <v>108630.63926689995</v>
      </c>
      <c r="DU21" s="108">
        <f t="shared" si="15"/>
        <v>108639.85871906346</v>
      </c>
      <c r="DV21" s="108">
        <f t="shared" si="90"/>
        <v>108649.0789536793</v>
      </c>
      <c r="DW21" s="108">
        <f t="shared" si="90"/>
        <v>109992.27430817464</v>
      </c>
      <c r="DX21" s="108">
        <f t="shared" si="90"/>
        <v>110001.60932192567</v>
      </c>
      <c r="DY21" s="108">
        <f t="shared" si="90"/>
        <v>110010.94512793673</v>
      </c>
      <c r="DZ21" s="108">
        <f t="shared" si="90"/>
        <v>110020.28172627505</v>
      </c>
      <c r="EA21" s="108">
        <f t="shared" si="90"/>
        <v>117395.67924290073</v>
      </c>
      <c r="EB21" s="108">
        <f t="shared" si="90"/>
        <v>117405.642581571</v>
      </c>
      <c r="EC21" s="108">
        <f t="shared" si="90"/>
        <v>117415.60676582703</v>
      </c>
      <c r="ED21" s="108">
        <f t="shared" si="90"/>
        <v>117425.57179574062</v>
      </c>
      <c r="EE21" s="108">
        <f t="shared" si="90"/>
        <v>117435.53767138353</v>
      </c>
      <c r="EF21" s="108">
        <f t="shared" si="90"/>
        <v>115770.65705308282</v>
      </c>
      <c r="EG21" s="108">
        <f t="shared" si="90"/>
        <v>115780.48247657146</v>
      </c>
      <c r="EH21" s="108">
        <f t="shared" si="90"/>
        <v>115790.30873394106</v>
      </c>
      <c r="EI21" s="108">
        <f t="shared" si="90"/>
        <v>115800.13582526238</v>
      </c>
      <c r="EJ21" s="108">
        <f t="shared" si="90"/>
        <v>123537.70195455116</v>
      </c>
      <c r="EK21" s="108">
        <f t="shared" si="90"/>
        <v>123548.18656498192</v>
      </c>
      <c r="EL21" s="108">
        <f t="shared" si="91"/>
        <v>123558.67206523867</v>
      </c>
      <c r="EM21" s="108">
        <f t="shared" si="91"/>
        <v>123569.15845539693</v>
      </c>
      <c r="EN21" s="108">
        <f t="shared" si="91"/>
        <v>132658.14263634136</v>
      </c>
      <c r="EO21" s="108">
        <f t="shared" si="91"/>
        <v>132669.40129603801</v>
      </c>
      <c r="EP21" s="108">
        <f t="shared" si="91"/>
        <v>132680.66091125397</v>
      </c>
      <c r="EQ21" s="108">
        <f t="shared" si="91"/>
        <v>132691.92148207035</v>
      </c>
      <c r="ER21" s="108">
        <f t="shared" si="91"/>
        <v>132703.18300856824</v>
      </c>
      <c r="ES21" s="108">
        <f t="shared" si="91"/>
        <v>127112.27962560471</v>
      </c>
      <c r="ET21" s="108">
        <f t="shared" si="91"/>
        <v>127123.06760944896</v>
      </c>
      <c r="EU21" s="108">
        <f t="shared" si="91"/>
        <v>127133.8565088664</v>
      </c>
      <c r="EV21" s="108">
        <f t="shared" si="91"/>
        <v>127144.64632393475</v>
      </c>
      <c r="EW21" s="108">
        <f t="shared" si="91"/>
        <v>119983.69451809912</v>
      </c>
      <c r="EX21" s="108">
        <f t="shared" si="91"/>
        <v>119993.8775009065</v>
      </c>
      <c r="EY21" s="108">
        <f t="shared" si="91"/>
        <v>120004.06134794082</v>
      </c>
      <c r="EZ21" s="108">
        <f t="shared" si="91"/>
        <v>120014.24605927541</v>
      </c>
      <c r="FA21" s="108">
        <f t="shared" si="91"/>
        <v>108290.42853088466</v>
      </c>
      <c r="FB21" s="108">
        <f t="shared" si="92"/>
        <v>108299.61910945755</v>
      </c>
      <c r="FC21" s="108">
        <f t="shared" si="92"/>
        <v>108308.8104680323</v>
      </c>
      <c r="FD21" s="108">
        <f t="shared" si="92"/>
        <v>108318.00260667509</v>
      </c>
      <c r="FE21" s="108">
        <f t="shared" si="92"/>
        <v>108327.19552545213</v>
      </c>
    </row>
    <row r="22" spans="1:161" ht="15.75" x14ac:dyDescent="0.25">
      <c r="A22" s="47" t="s">
        <v>181</v>
      </c>
      <c r="B22" s="12">
        <f>'Urb proj of all 25 ARs '!AA22</f>
        <v>273081.82293573371</v>
      </c>
      <c r="C22" s="12">
        <f>'Urb proj of all 25 ARs '!AB22</f>
        <v>274289.60651245399</v>
      </c>
      <c r="D22" s="100">
        <f t="shared" si="10"/>
        <v>4.4227900771136794E-3</v>
      </c>
      <c r="E22" s="101">
        <f t="shared" si="11"/>
        <v>8.48697220758865E-5</v>
      </c>
      <c r="F22" s="69">
        <f t="shared" si="12"/>
        <v>273104.99931415025</v>
      </c>
      <c r="G22" s="69">
        <f t="shared" si="13"/>
        <v>273128.17765953956</v>
      </c>
      <c r="H22" s="69">
        <f>G22*(1+$E$22)</f>
        <v>273151.3579720686</v>
      </c>
      <c r="I22" s="69">
        <f t="shared" ref="I22:BD22" si="98">H22*(1+$E$22)</f>
        <v>273174.54025190434</v>
      </c>
      <c r="J22" s="69">
        <f t="shared" si="98"/>
        <v>273197.72449921374</v>
      </c>
      <c r="K22" s="69">
        <f t="shared" si="98"/>
        <v>273220.91071416374</v>
      </c>
      <c r="L22" s="69">
        <f t="shared" si="98"/>
        <v>273244.09889692138</v>
      </c>
      <c r="M22" s="69">
        <f t="shared" si="98"/>
        <v>273267.28904765361</v>
      </c>
      <c r="N22" s="69">
        <f t="shared" si="98"/>
        <v>273290.48116652749</v>
      </c>
      <c r="O22" s="69">
        <f t="shared" si="98"/>
        <v>273313.67525371007</v>
      </c>
      <c r="P22" s="69">
        <f t="shared" si="98"/>
        <v>273336.87130936841</v>
      </c>
      <c r="Q22" s="69">
        <f t="shared" si="98"/>
        <v>273360.0693336695</v>
      </c>
      <c r="R22" s="69">
        <f t="shared" si="98"/>
        <v>273383.26932678052</v>
      </c>
      <c r="S22" s="69">
        <f t="shared" si="98"/>
        <v>273406.47128886846</v>
      </c>
      <c r="T22" s="69">
        <f t="shared" si="98"/>
        <v>273429.6752201005</v>
      </c>
      <c r="U22" s="69">
        <f t="shared" si="98"/>
        <v>273452.88112064375</v>
      </c>
      <c r="V22" s="69">
        <f t="shared" si="98"/>
        <v>273476.08899066533</v>
      </c>
      <c r="W22" s="69">
        <f t="shared" si="98"/>
        <v>273499.29883033235</v>
      </c>
      <c r="X22" s="69">
        <f t="shared" si="98"/>
        <v>273522.51063981204</v>
      </c>
      <c r="Y22" s="69">
        <f t="shared" si="98"/>
        <v>273545.72441927152</v>
      </c>
      <c r="Z22" s="69">
        <f t="shared" si="98"/>
        <v>273568.94016887801</v>
      </c>
      <c r="AA22" s="69">
        <f t="shared" si="98"/>
        <v>273592.15788879874</v>
      </c>
      <c r="AB22" s="69">
        <f t="shared" si="98"/>
        <v>273615.3775792009</v>
      </c>
      <c r="AC22" s="69">
        <f t="shared" si="98"/>
        <v>273638.59924025176</v>
      </c>
      <c r="AD22" s="69">
        <f t="shared" si="98"/>
        <v>273661.8228721185</v>
      </c>
      <c r="AE22" s="69">
        <f t="shared" si="98"/>
        <v>273685.04847496841</v>
      </c>
      <c r="AF22" s="69">
        <f t="shared" si="98"/>
        <v>273708.27604896878</v>
      </c>
      <c r="AG22" s="69">
        <f t="shared" si="98"/>
        <v>273731.50559428695</v>
      </c>
      <c r="AH22" s="69">
        <f t="shared" si="98"/>
        <v>273754.73711109016</v>
      </c>
      <c r="AI22" s="69">
        <f t="shared" si="98"/>
        <v>273777.97059954575</v>
      </c>
      <c r="AJ22" s="69">
        <f t="shared" si="98"/>
        <v>273801.20605982101</v>
      </c>
      <c r="AK22" s="69">
        <f t="shared" si="98"/>
        <v>273824.44349208334</v>
      </c>
      <c r="AL22" s="69">
        <f t="shared" si="98"/>
        <v>273847.6828965001</v>
      </c>
      <c r="AM22" s="69">
        <f t="shared" si="98"/>
        <v>273870.92427323863</v>
      </c>
      <c r="AN22" s="69">
        <f t="shared" si="98"/>
        <v>273894.1676224664</v>
      </c>
      <c r="AO22" s="69">
        <f t="shared" si="98"/>
        <v>273917.41294435074</v>
      </c>
      <c r="AP22" s="69">
        <f t="shared" si="98"/>
        <v>273940.66023905907</v>
      </c>
      <c r="AQ22" s="69">
        <f t="shared" si="98"/>
        <v>273963.90950675885</v>
      </c>
      <c r="AR22" s="69">
        <f t="shared" si="98"/>
        <v>273987.16074761748</v>
      </c>
      <c r="AS22" s="69">
        <f t="shared" si="98"/>
        <v>274010.41396180249</v>
      </c>
      <c r="AT22" s="69">
        <f t="shared" si="98"/>
        <v>274033.66914948134</v>
      </c>
      <c r="AU22" s="69">
        <f t="shared" si="98"/>
        <v>274056.92631082149</v>
      </c>
      <c r="AV22" s="69">
        <f t="shared" si="98"/>
        <v>274080.18544599047</v>
      </c>
      <c r="AW22" s="69">
        <f t="shared" si="98"/>
        <v>274103.4465551558</v>
      </c>
      <c r="AX22" s="69">
        <f t="shared" si="98"/>
        <v>274126.70963848499</v>
      </c>
      <c r="AY22" s="69">
        <f t="shared" si="98"/>
        <v>274149.97469614557</v>
      </c>
      <c r="AZ22" s="69">
        <f t="shared" si="98"/>
        <v>274173.24172830512</v>
      </c>
      <c r="BA22" s="69">
        <f t="shared" si="98"/>
        <v>274196.51073513122</v>
      </c>
      <c r="BB22" s="69">
        <f t="shared" si="98"/>
        <v>274219.78171679151</v>
      </c>
      <c r="BC22" s="69">
        <f t="shared" si="98"/>
        <v>274243.0546734535</v>
      </c>
      <c r="BD22" s="69">
        <f t="shared" si="98"/>
        <v>274266.3296052849</v>
      </c>
      <c r="BE22" s="69">
        <f>BD22*(1+$E$22)</f>
        <v>274289.60651245329</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308077.56504736328</v>
      </c>
      <c r="DG22" s="108">
        <f t="shared" si="15"/>
        <v>308103.71150468668</v>
      </c>
      <c r="DH22" s="108">
        <f t="shared" si="15"/>
        <v>308129.86018105259</v>
      </c>
      <c r="DI22" s="108">
        <f t="shared" si="15"/>
        <v>308156.01107664948</v>
      </c>
      <c r="DJ22" s="108">
        <f t="shared" si="15"/>
        <v>337307.91130873503</v>
      </c>
      <c r="DK22" s="108">
        <f t="shared" si="15"/>
        <v>337336.53853742173</v>
      </c>
      <c r="DL22" s="108">
        <f t="shared" si="15"/>
        <v>337365.16819569346</v>
      </c>
      <c r="DM22" s="108">
        <f t="shared" si="15"/>
        <v>337393.80028375628</v>
      </c>
      <c r="DN22" s="108">
        <f t="shared" si="15"/>
        <v>297870.95681813522</v>
      </c>
      <c r="DO22" s="108">
        <f t="shared" si="15"/>
        <v>297896.23704345484</v>
      </c>
      <c r="DP22" s="108">
        <f t="shared" si="15"/>
        <v>297921.51941430022</v>
      </c>
      <c r="DQ22" s="108">
        <f t="shared" si="15"/>
        <v>297946.80393085326</v>
      </c>
      <c r="DR22" s="108">
        <f t="shared" si="15"/>
        <v>297972.09059329634</v>
      </c>
      <c r="DS22" s="108">
        <f t="shared" si="15"/>
        <v>302892.26014226966</v>
      </c>
      <c r="DT22" s="108">
        <f t="shared" si="15"/>
        <v>302917.96652420692</v>
      </c>
      <c r="DU22" s="108">
        <f t="shared" si="15"/>
        <v>302943.67508783762</v>
      </c>
      <c r="DV22" s="108">
        <f t="shared" si="90"/>
        <v>302969.38583334698</v>
      </c>
      <c r="DW22" s="108">
        <f t="shared" si="90"/>
        <v>299864.55670210201</v>
      </c>
      <c r="DX22" s="108">
        <f t="shared" si="90"/>
        <v>299890.00612368976</v>
      </c>
      <c r="DY22" s="108">
        <f t="shared" si="90"/>
        <v>299915.45770516281</v>
      </c>
      <c r="DZ22" s="108">
        <f t="shared" si="90"/>
        <v>299940.91144670447</v>
      </c>
      <c r="EA22" s="108">
        <f t="shared" si="90"/>
        <v>314011.312256067</v>
      </c>
      <c r="EB22" s="108">
        <f t="shared" si="90"/>
        <v>314037.96230886684</v>
      </c>
      <c r="EC22" s="108">
        <f t="shared" si="90"/>
        <v>314064.61462344934</v>
      </c>
      <c r="ED22" s="108">
        <f t="shared" si="90"/>
        <v>314091.26920000627</v>
      </c>
      <c r="EE22" s="108">
        <f t="shared" si="90"/>
        <v>314117.92603872967</v>
      </c>
      <c r="EF22" s="108">
        <f t="shared" si="90"/>
        <v>314261.97930520284</v>
      </c>
      <c r="EG22" s="108">
        <f t="shared" si="90"/>
        <v>314288.65063204552</v>
      </c>
      <c r="EH22" s="108">
        <f t="shared" si="90"/>
        <v>314315.32422247628</v>
      </c>
      <c r="EI22" s="108">
        <f t="shared" si="90"/>
        <v>314342.00007668725</v>
      </c>
      <c r="EJ22" s="108">
        <f t="shared" si="90"/>
        <v>322902.3006087633</v>
      </c>
      <c r="EK22" s="108">
        <f t="shared" si="90"/>
        <v>322929.70523727359</v>
      </c>
      <c r="EL22" s="108">
        <f t="shared" si="91"/>
        <v>322957.11219160713</v>
      </c>
      <c r="EM22" s="108">
        <f t="shared" si="91"/>
        <v>322984.52147196128</v>
      </c>
      <c r="EN22" s="108">
        <f t="shared" si="91"/>
        <v>348807.6602808772</v>
      </c>
      <c r="EO22" s="108">
        <f t="shared" si="91"/>
        <v>348837.26349006325</v>
      </c>
      <c r="EP22" s="108">
        <f t="shared" si="91"/>
        <v>348866.86921166535</v>
      </c>
      <c r="EQ22" s="108">
        <f t="shared" si="91"/>
        <v>348896.47744589683</v>
      </c>
      <c r="ER22" s="108">
        <f t="shared" si="91"/>
        <v>348926.0881929709</v>
      </c>
      <c r="ES22" s="108">
        <f t="shared" si="91"/>
        <v>331117.51077806891</v>
      </c>
      <c r="ET22" s="108">
        <f t="shared" si="91"/>
        <v>331145.6126291831</v>
      </c>
      <c r="EU22" s="108">
        <f t="shared" si="91"/>
        <v>331173.71686529362</v>
      </c>
      <c r="EV22" s="108">
        <f t="shared" si="91"/>
        <v>331201.82348660281</v>
      </c>
      <c r="EW22" s="108">
        <f t="shared" si="91"/>
        <v>325448.37914195145</v>
      </c>
      <c r="EX22" s="108">
        <f t="shared" si="91"/>
        <v>325475.9998554393</v>
      </c>
      <c r="EY22" s="108">
        <f t="shared" si="91"/>
        <v>325503.62291308935</v>
      </c>
      <c r="EZ22" s="108">
        <f t="shared" si="91"/>
        <v>325531.24831510067</v>
      </c>
      <c r="FA22" s="108">
        <f t="shared" si="91"/>
        <v>302434.92139878357</v>
      </c>
      <c r="FB22" s="108">
        <f t="shared" si="92"/>
        <v>302460.58896650875</v>
      </c>
      <c r="FC22" s="108">
        <f t="shared" si="92"/>
        <v>302486.25871263322</v>
      </c>
      <c r="FD22" s="108">
        <f t="shared" si="92"/>
        <v>302511.93063734198</v>
      </c>
      <c r="FE22" s="108">
        <f t="shared" si="92"/>
        <v>302537.60474081984</v>
      </c>
    </row>
    <row r="23" spans="1:161" ht="15.75" x14ac:dyDescent="0.25">
      <c r="A23" s="47" t="s">
        <v>182</v>
      </c>
      <c r="B23" s="12">
        <f>'Urb proj of all 25 ARs '!AA23</f>
        <v>576230.49321681843</v>
      </c>
      <c r="C23" s="12">
        <f>'Urb proj of all 25 ARs '!AB23</f>
        <v>578779.03972434811</v>
      </c>
      <c r="D23" s="100">
        <f t="shared" si="10"/>
        <v>4.4227900771137063E-3</v>
      </c>
      <c r="E23" s="101">
        <f t="shared" si="11"/>
        <v>8.48697220758865E-5</v>
      </c>
      <c r="F23" s="69">
        <f t="shared" si="12"/>
        <v>576279.39773862937</v>
      </c>
      <c r="G23" s="69">
        <f t="shared" si="13"/>
        <v>576328.30641095352</v>
      </c>
      <c r="H23" s="69">
        <f>G23*(1+$E$23)</f>
        <v>576377.21923414303</v>
      </c>
      <c r="I23" s="69">
        <f t="shared" ref="I23:BE23" si="99">H23*(1+$E$23)</f>
        <v>576426.13620855031</v>
      </c>
      <c r="J23" s="69">
        <f t="shared" si="99"/>
        <v>576475.05733452761</v>
      </c>
      <c r="K23" s="69">
        <f t="shared" si="99"/>
        <v>576523.98261242732</v>
      </c>
      <c r="L23" s="69">
        <f t="shared" si="99"/>
        <v>576572.91204260173</v>
      </c>
      <c r="M23" s="69">
        <f t="shared" si="99"/>
        <v>576621.84562540322</v>
      </c>
      <c r="N23" s="69">
        <f t="shared" si="99"/>
        <v>576670.78336118429</v>
      </c>
      <c r="O23" s="69">
        <f t="shared" si="99"/>
        <v>576719.72525029746</v>
      </c>
      <c r="P23" s="69">
        <f t="shared" si="99"/>
        <v>576768.6712930951</v>
      </c>
      <c r="Q23" s="69">
        <f t="shared" si="99"/>
        <v>576817.62148992985</v>
      </c>
      <c r="R23" s="69">
        <f t="shared" si="99"/>
        <v>576866.5758411542</v>
      </c>
      <c r="S23" s="69">
        <f t="shared" si="99"/>
        <v>576915.53434712067</v>
      </c>
      <c r="T23" s="69">
        <f t="shared" si="99"/>
        <v>576964.49700818199</v>
      </c>
      <c r="U23" s="69">
        <f t="shared" si="99"/>
        <v>577013.46382469079</v>
      </c>
      <c r="V23" s="69">
        <f t="shared" si="99"/>
        <v>577062.43479699967</v>
      </c>
      <c r="W23" s="69">
        <f t="shared" si="99"/>
        <v>577111.40992546128</v>
      </c>
      <c r="X23" s="69">
        <f t="shared" si="99"/>
        <v>577160.38921042846</v>
      </c>
      <c r="Y23" s="69">
        <f t="shared" si="99"/>
        <v>577209.37265225395</v>
      </c>
      <c r="Z23" s="69">
        <f t="shared" si="99"/>
        <v>577258.36025129049</v>
      </c>
      <c r="AA23" s="69">
        <f t="shared" si="99"/>
        <v>577307.35200789105</v>
      </c>
      <c r="AB23" s="69">
        <f t="shared" si="99"/>
        <v>577356.34792240837</v>
      </c>
      <c r="AC23" s="69">
        <f t="shared" si="99"/>
        <v>577405.3479951953</v>
      </c>
      <c r="AD23" s="69">
        <f t="shared" si="99"/>
        <v>577454.35222660482</v>
      </c>
      <c r="AE23" s="69">
        <f t="shared" si="99"/>
        <v>577503.36061698978</v>
      </c>
      <c r="AF23" s="69">
        <f t="shared" si="99"/>
        <v>577552.37316670327</v>
      </c>
      <c r="AG23" s="69">
        <f t="shared" si="99"/>
        <v>577601.38987609814</v>
      </c>
      <c r="AH23" s="69">
        <f t="shared" si="99"/>
        <v>577650.4107455276</v>
      </c>
      <c r="AI23" s="69">
        <f t="shared" si="99"/>
        <v>577699.43577534461</v>
      </c>
      <c r="AJ23" s="69">
        <f t="shared" si="99"/>
        <v>577748.46496590227</v>
      </c>
      <c r="AK23" s="69">
        <f t="shared" si="99"/>
        <v>577797.49831755366</v>
      </c>
      <c r="AL23" s="69">
        <f t="shared" si="99"/>
        <v>577846.53583065199</v>
      </c>
      <c r="AM23" s="69">
        <f t="shared" si="99"/>
        <v>577895.57750555046</v>
      </c>
      <c r="AN23" s="69">
        <f t="shared" si="99"/>
        <v>577944.62334260228</v>
      </c>
      <c r="AO23" s="69">
        <f t="shared" si="99"/>
        <v>577993.67334216065</v>
      </c>
      <c r="AP23" s="69">
        <f t="shared" si="99"/>
        <v>578042.72750457877</v>
      </c>
      <c r="AQ23" s="69">
        <f t="shared" si="99"/>
        <v>578091.78583021008</v>
      </c>
      <c r="AR23" s="69">
        <f t="shared" si="99"/>
        <v>578140.84831940779</v>
      </c>
      <c r="AS23" s="69">
        <f t="shared" si="99"/>
        <v>578189.91497252532</v>
      </c>
      <c r="AT23" s="69">
        <f t="shared" si="99"/>
        <v>578238.98578991613</v>
      </c>
      <c r="AU23" s="69">
        <f t="shared" si="99"/>
        <v>578288.06077193352</v>
      </c>
      <c r="AV23" s="69">
        <f t="shared" si="99"/>
        <v>578337.13991893106</v>
      </c>
      <c r="AW23" s="69">
        <f t="shared" si="99"/>
        <v>578386.22323126218</v>
      </c>
      <c r="AX23" s="69">
        <f t="shared" si="99"/>
        <v>578435.31070928031</v>
      </c>
      <c r="AY23" s="69">
        <f t="shared" si="99"/>
        <v>578484.40235333913</v>
      </c>
      <c r="AZ23" s="69">
        <f t="shared" si="99"/>
        <v>578533.49816379207</v>
      </c>
      <c r="BA23" s="69">
        <f t="shared" si="99"/>
        <v>578582.59814099281</v>
      </c>
      <c r="BB23" s="69">
        <f t="shared" si="99"/>
        <v>578631.702285295</v>
      </c>
      <c r="BC23" s="69">
        <f t="shared" si="99"/>
        <v>578680.81059705222</v>
      </c>
      <c r="BD23" s="69">
        <f t="shared" si="99"/>
        <v>578729.92307661823</v>
      </c>
      <c r="BE23" s="69">
        <f t="shared" si="99"/>
        <v>578779.03972434672</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537228.74157737778</v>
      </c>
      <c r="DG23" s="108">
        <f t="shared" si="15"/>
        <v>537274.33603136661</v>
      </c>
      <c r="DH23" s="108">
        <f t="shared" si="15"/>
        <v>537319.93435494404</v>
      </c>
      <c r="DI23" s="108">
        <f t="shared" si="15"/>
        <v>537365.5365484386</v>
      </c>
      <c r="DJ23" s="108">
        <f t="shared" si="15"/>
        <v>579572.0516573959</v>
      </c>
      <c r="DK23" s="108">
        <f t="shared" si="15"/>
        <v>579621.23977634299</v>
      </c>
      <c r="DL23" s="108">
        <f t="shared" si="15"/>
        <v>579670.43206987216</v>
      </c>
      <c r="DM23" s="108">
        <f t="shared" si="15"/>
        <v>579719.62853833742</v>
      </c>
      <c r="DN23" s="108">
        <f t="shared" si="15"/>
        <v>514017.65597407857</v>
      </c>
      <c r="DO23" s="108">
        <f t="shared" si="15"/>
        <v>514061.28050968319</v>
      </c>
      <c r="DP23" s="108">
        <f t="shared" si="15"/>
        <v>514104.90874768997</v>
      </c>
      <c r="DQ23" s="108">
        <f t="shared" si="15"/>
        <v>514148.54068841325</v>
      </c>
      <c r="DR23" s="108">
        <f t="shared" si="15"/>
        <v>514192.17633216723</v>
      </c>
      <c r="DS23" s="108">
        <f t="shared" si="15"/>
        <v>528130.24065249879</v>
      </c>
      <c r="DT23" s="108">
        <f t="shared" si="15"/>
        <v>528175.06291924277</v>
      </c>
      <c r="DU23" s="108">
        <f t="shared" si="15"/>
        <v>528219.88899004029</v>
      </c>
      <c r="DV23" s="108">
        <f t="shared" si="90"/>
        <v>528264.7188652138</v>
      </c>
      <c r="DW23" s="108">
        <f t="shared" si="90"/>
        <v>523308.92684969772</v>
      </c>
      <c r="DX23" s="108">
        <f t="shared" si="90"/>
        <v>523353.33993287926</v>
      </c>
      <c r="DY23" s="108">
        <f t="shared" si="90"/>
        <v>523397.75678538682</v>
      </c>
      <c r="DZ23" s="108">
        <f t="shared" si="90"/>
        <v>523442.17740754032</v>
      </c>
      <c r="EA23" s="108">
        <f t="shared" si="90"/>
        <v>545625.79961403657</v>
      </c>
      <c r="EB23" s="108">
        <f t="shared" si="90"/>
        <v>545672.10672400729</v>
      </c>
      <c r="EC23" s="108">
        <f t="shared" si="90"/>
        <v>545718.41776404949</v>
      </c>
      <c r="ED23" s="108">
        <f t="shared" si="90"/>
        <v>545764.73273449682</v>
      </c>
      <c r="EE23" s="108">
        <f t="shared" si="90"/>
        <v>545811.05163568282</v>
      </c>
      <c r="EF23" s="108">
        <f t="shared" si="90"/>
        <v>524390.44706263614</v>
      </c>
      <c r="EG23" s="108">
        <f t="shared" si="90"/>
        <v>524434.95193413761</v>
      </c>
      <c r="EH23" s="108">
        <f t="shared" si="90"/>
        <v>524479.46058275516</v>
      </c>
      <c r="EI23" s="108">
        <f t="shared" si="90"/>
        <v>524523.97300880938</v>
      </c>
      <c r="EJ23" s="108">
        <f t="shared" si="90"/>
        <v>529386.66654209746</v>
      </c>
      <c r="EK23" s="108">
        <f t="shared" si="90"/>
        <v>529431.59544135758</v>
      </c>
      <c r="EL23" s="108">
        <f t="shared" si="91"/>
        <v>529476.52815372089</v>
      </c>
      <c r="EM23" s="108">
        <f t="shared" si="91"/>
        <v>529521.46467951103</v>
      </c>
      <c r="EN23" s="108">
        <f t="shared" si="91"/>
        <v>564664.65187582769</v>
      </c>
      <c r="EO23" s="108">
        <f t="shared" si="91"/>
        <v>564712.57480789849</v>
      </c>
      <c r="EP23" s="108">
        <f t="shared" si="91"/>
        <v>564760.50180717523</v>
      </c>
      <c r="EQ23" s="108">
        <f t="shared" si="91"/>
        <v>564808.43287400296</v>
      </c>
      <c r="ER23" s="108">
        <f t="shared" si="91"/>
        <v>564856.36800872709</v>
      </c>
      <c r="ES23" s="108">
        <f t="shared" si="91"/>
        <v>556675.48023192259</v>
      </c>
      <c r="ET23" s="108">
        <f t="shared" si="91"/>
        <v>556722.72512521641</v>
      </c>
      <c r="EU23" s="108">
        <f t="shared" si="91"/>
        <v>556769.97402817104</v>
      </c>
      <c r="EV23" s="108">
        <f t="shared" si="91"/>
        <v>556817.2269411271</v>
      </c>
      <c r="EW23" s="108">
        <f t="shared" si="91"/>
        <v>554436.16591915768</v>
      </c>
      <c r="EX23" s="108">
        <f t="shared" si="91"/>
        <v>554483.22076246794</v>
      </c>
      <c r="EY23" s="108">
        <f t="shared" si="91"/>
        <v>554530.2795993099</v>
      </c>
      <c r="EZ23" s="108">
        <f t="shared" si="91"/>
        <v>554577.34243002208</v>
      </c>
      <c r="FA23" s="108">
        <f t="shared" si="91"/>
        <v>522006.75191966951</v>
      </c>
      <c r="FB23" s="108">
        <f t="shared" si="92"/>
        <v>522051.05448762671</v>
      </c>
      <c r="FC23" s="108">
        <f t="shared" si="92"/>
        <v>522095.36081553047</v>
      </c>
      <c r="FD23" s="108">
        <f t="shared" si="92"/>
        <v>522139.67090369994</v>
      </c>
      <c r="FE23" s="108">
        <f t="shared" si="92"/>
        <v>522183.98475245433</v>
      </c>
    </row>
    <row r="24" spans="1:161" ht="15.75" x14ac:dyDescent="0.25">
      <c r="A24" s="47" t="s">
        <v>183</v>
      </c>
      <c r="B24" s="12">
        <f>'Urb proj of all 25 ARs '!AA24</f>
        <v>297624.2940499055</v>
      </c>
      <c r="C24" s="12">
        <f>'Urb proj of all 25 ARs '!AB24</f>
        <v>298940.62382433738</v>
      </c>
      <c r="D24" s="100">
        <f t="shared" si="10"/>
        <v>4.4227900771136742E-3</v>
      </c>
      <c r="E24" s="101">
        <f t="shared" si="11"/>
        <v>8.48697220758865E-5</v>
      </c>
      <c r="F24" s="69">
        <f t="shared" si="12"/>
        <v>297649.55334102456</v>
      </c>
      <c r="G24" s="69">
        <f t="shared" si="13"/>
        <v>297674.81477589259</v>
      </c>
      <c r="H24" s="69">
        <f>G24*(1+$E$24)</f>
        <v>297700.07835469162</v>
      </c>
      <c r="I24" s="69">
        <f t="shared" ref="I24:BD24" si="100">H24*(1+$E$24)</f>
        <v>297725.34407760354</v>
      </c>
      <c r="J24" s="69">
        <f t="shared" si="100"/>
        <v>297750.61194481037</v>
      </c>
      <c r="K24" s="69">
        <f t="shared" si="100"/>
        <v>297775.88195649406</v>
      </c>
      <c r="L24" s="69">
        <f t="shared" si="100"/>
        <v>297801.15411283664</v>
      </c>
      <c r="M24" s="69">
        <f t="shared" si="100"/>
        <v>297826.42841402005</v>
      </c>
      <c r="N24" s="69">
        <f t="shared" si="100"/>
        <v>297851.70486022643</v>
      </c>
      <c r="O24" s="69">
        <f t="shared" si="100"/>
        <v>297876.98345163773</v>
      </c>
      <c r="P24" s="69">
        <f t="shared" si="100"/>
        <v>297902.26418843609</v>
      </c>
      <c r="Q24" s="69">
        <f t="shared" si="100"/>
        <v>297927.54707080353</v>
      </c>
      <c r="R24" s="69">
        <f t="shared" si="100"/>
        <v>297952.83209892217</v>
      </c>
      <c r="S24" s="69">
        <f t="shared" si="100"/>
        <v>297978.11927297415</v>
      </c>
      <c r="T24" s="69">
        <f t="shared" si="100"/>
        <v>298003.40859314153</v>
      </c>
      <c r="U24" s="69">
        <f t="shared" si="100"/>
        <v>298028.70005960652</v>
      </c>
      <c r="V24" s="69">
        <f t="shared" si="100"/>
        <v>298053.99367255124</v>
      </c>
      <c r="W24" s="69">
        <f t="shared" si="100"/>
        <v>298079.28943215782</v>
      </c>
      <c r="X24" s="69">
        <f t="shared" si="100"/>
        <v>298104.58733860851</v>
      </c>
      <c r="Y24" s="69">
        <f t="shared" si="100"/>
        <v>298129.88739208551</v>
      </c>
      <c r="Z24" s="69">
        <f t="shared" si="100"/>
        <v>298155.189592771</v>
      </c>
      <c r="AA24" s="69">
        <f t="shared" si="100"/>
        <v>298180.49394084723</v>
      </c>
      <c r="AB24" s="69">
        <f t="shared" si="100"/>
        <v>298205.80043649644</v>
      </c>
      <c r="AC24" s="69">
        <f t="shared" si="100"/>
        <v>298231.1090799009</v>
      </c>
      <c r="AD24" s="69">
        <f t="shared" si="100"/>
        <v>298256.41987124289</v>
      </c>
      <c r="AE24" s="69">
        <f t="shared" si="100"/>
        <v>298281.73281070474</v>
      </c>
      <c r="AF24" s="69">
        <f t="shared" si="100"/>
        <v>298307.04789846868</v>
      </c>
      <c r="AG24" s="69">
        <f t="shared" si="100"/>
        <v>298332.36513471708</v>
      </c>
      <c r="AH24" s="69">
        <f t="shared" si="100"/>
        <v>298357.68451963231</v>
      </c>
      <c r="AI24" s="69">
        <f t="shared" si="100"/>
        <v>298383.00605339668</v>
      </c>
      <c r="AJ24" s="69">
        <f t="shared" si="100"/>
        <v>298408.32973619259</v>
      </c>
      <c r="AK24" s="69">
        <f t="shared" si="100"/>
        <v>298433.65556820243</v>
      </c>
      <c r="AL24" s="69">
        <f t="shared" si="100"/>
        <v>298458.98354960862</v>
      </c>
      <c r="AM24" s="69">
        <f t="shared" si="100"/>
        <v>298484.31368059351</v>
      </c>
      <c r="AN24" s="69">
        <f t="shared" si="100"/>
        <v>298509.64596133959</v>
      </c>
      <c r="AO24" s="69">
        <f t="shared" si="100"/>
        <v>298534.98039202928</v>
      </c>
      <c r="AP24" s="69">
        <f t="shared" si="100"/>
        <v>298560.31697284506</v>
      </c>
      <c r="AQ24" s="69">
        <f t="shared" si="100"/>
        <v>298585.65570396942</v>
      </c>
      <c r="AR24" s="69">
        <f t="shared" si="100"/>
        <v>298610.99658558489</v>
      </c>
      <c r="AS24" s="69">
        <f t="shared" si="100"/>
        <v>298636.33961787389</v>
      </c>
      <c r="AT24" s="69">
        <f t="shared" si="100"/>
        <v>298661.68480101903</v>
      </c>
      <c r="AU24" s="69">
        <f t="shared" si="100"/>
        <v>298687.03213520278</v>
      </c>
      <c r="AV24" s="69">
        <f t="shared" si="100"/>
        <v>298712.38162060775</v>
      </c>
      <c r="AW24" s="69">
        <f t="shared" si="100"/>
        <v>298737.73325741652</v>
      </c>
      <c r="AX24" s="69">
        <f t="shared" si="100"/>
        <v>298763.08704581164</v>
      </c>
      <c r="AY24" s="69">
        <f t="shared" si="100"/>
        <v>298788.44298597577</v>
      </c>
      <c r="AZ24" s="69">
        <f t="shared" si="100"/>
        <v>298813.80107809149</v>
      </c>
      <c r="BA24" s="69">
        <f t="shared" si="100"/>
        <v>298839.16132234142</v>
      </c>
      <c r="BB24" s="69">
        <f t="shared" si="100"/>
        <v>298864.52371890825</v>
      </c>
      <c r="BC24" s="69">
        <f t="shared" si="100"/>
        <v>298889.8882679746</v>
      </c>
      <c r="BD24" s="69">
        <f t="shared" si="100"/>
        <v>298915.25496972317</v>
      </c>
      <c r="BE24" s="69">
        <f>BD24*(1+$E$24)</f>
        <v>298940.62382433668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274734.99645784625</v>
      </c>
      <c r="DG24" s="108">
        <f t="shared" si="15"/>
        <v>274758.31314064015</v>
      </c>
      <c r="DH24" s="108">
        <f t="shared" si="15"/>
        <v>274781.63180231443</v>
      </c>
      <c r="DI24" s="108">
        <f t="shared" si="15"/>
        <v>274804.95244303707</v>
      </c>
      <c r="DJ24" s="108">
        <f t="shared" si="15"/>
        <v>296667.89102915331</v>
      </c>
      <c r="DK24" s="108">
        <f t="shared" si="15"/>
        <v>296693.0691506138</v>
      </c>
      <c r="DL24" s="108">
        <f t="shared" si="15"/>
        <v>296718.24940893444</v>
      </c>
      <c r="DM24" s="108">
        <f t="shared" si="15"/>
        <v>296743.43180429662</v>
      </c>
      <c r="DN24" s="108">
        <f t="shared" si="15"/>
        <v>263121.72661836148</v>
      </c>
      <c r="DO24" s="108">
        <f t="shared" si="15"/>
        <v>263144.05768617167</v>
      </c>
      <c r="DP24" s="108">
        <f t="shared" si="15"/>
        <v>263166.39064921346</v>
      </c>
      <c r="DQ24" s="108">
        <f t="shared" si="15"/>
        <v>263188.72550764756</v>
      </c>
      <c r="DR24" s="108">
        <f t="shared" si="15"/>
        <v>263211.06226163486</v>
      </c>
      <c r="DS24" s="108">
        <f t="shared" si="15"/>
        <v>272501.69523623429</v>
      </c>
      <c r="DT24" s="108">
        <f t="shared" si="15"/>
        <v>272524.82237937418</v>
      </c>
      <c r="DU24" s="108">
        <f t="shared" si="15"/>
        <v>272547.95148530835</v>
      </c>
      <c r="DV24" s="108">
        <f t="shared" si="90"/>
        <v>272571.08255420328</v>
      </c>
      <c r="DW24" s="108">
        <f t="shared" si="90"/>
        <v>267855.49933263235</v>
      </c>
      <c r="DX24" s="108">
        <f t="shared" si="90"/>
        <v>267878.2321544172</v>
      </c>
      <c r="DY24" s="108">
        <f t="shared" si="90"/>
        <v>267900.96690553031</v>
      </c>
      <c r="DZ24" s="108">
        <f t="shared" si="90"/>
        <v>267923.70358613547</v>
      </c>
      <c r="EA24" s="108">
        <f t="shared" si="90"/>
        <v>277835.54730979475</v>
      </c>
      <c r="EB24" s="108">
        <f t="shared" si="90"/>
        <v>277859.12713547773</v>
      </c>
      <c r="EC24" s="108">
        <f t="shared" si="90"/>
        <v>277882.70896237396</v>
      </c>
      <c r="ED24" s="108">
        <f t="shared" si="90"/>
        <v>277906.2927906533</v>
      </c>
      <c r="EE24" s="108">
        <f t="shared" si="90"/>
        <v>277929.8786204856</v>
      </c>
      <c r="EF24" s="108">
        <f t="shared" si="90"/>
        <v>269593.43248431478</v>
      </c>
      <c r="EG24" s="108">
        <f t="shared" si="90"/>
        <v>269616.31280400319</v>
      </c>
      <c r="EH24" s="108">
        <f t="shared" si="90"/>
        <v>269639.19506553799</v>
      </c>
      <c r="EI24" s="108">
        <f t="shared" si="90"/>
        <v>269662.07926908397</v>
      </c>
      <c r="EJ24" s="108">
        <f t="shared" si="90"/>
        <v>272067.79330674349</v>
      </c>
      <c r="EK24" s="108">
        <f t="shared" si="90"/>
        <v>272090.88362474722</v>
      </c>
      <c r="EL24" s="108">
        <f t="shared" si="91"/>
        <v>272113.97590241989</v>
      </c>
      <c r="EM24" s="108">
        <f t="shared" si="91"/>
        <v>272137.07013992767</v>
      </c>
      <c r="EN24" s="108">
        <f t="shared" si="91"/>
        <v>293024.98718615598</v>
      </c>
      <c r="EO24" s="108">
        <f t="shared" si="91"/>
        <v>293049.85613537976</v>
      </c>
      <c r="EP24" s="108">
        <f t="shared" si="91"/>
        <v>293074.72719522432</v>
      </c>
      <c r="EQ24" s="108">
        <f t="shared" si="91"/>
        <v>293099.60036586883</v>
      </c>
      <c r="ER24" s="108">
        <f t="shared" si="91"/>
        <v>293124.47564749245</v>
      </c>
      <c r="ES24" s="108">
        <f t="shared" si="91"/>
        <v>286792.01918921818</v>
      </c>
      <c r="ET24" s="108">
        <f t="shared" si="91"/>
        <v>286816.3591481804</v>
      </c>
      <c r="EU24" s="108">
        <f t="shared" si="91"/>
        <v>286840.70117286808</v>
      </c>
      <c r="EV24" s="108">
        <f t="shared" si="91"/>
        <v>286865.04526345665</v>
      </c>
      <c r="EW24" s="108">
        <f t="shared" si="91"/>
        <v>287001.31415871263</v>
      </c>
      <c r="EX24" s="108">
        <f t="shared" si="91"/>
        <v>287025.67188048066</v>
      </c>
      <c r="EY24" s="108">
        <f t="shared" si="91"/>
        <v>287050.03166948183</v>
      </c>
      <c r="EZ24" s="108">
        <f t="shared" si="91"/>
        <v>287074.39352589147</v>
      </c>
      <c r="FA24" s="108">
        <f t="shared" si="91"/>
        <v>264796.91278783797</v>
      </c>
      <c r="FB24" s="108">
        <f t="shared" si="92"/>
        <v>264819.38602823281</v>
      </c>
      <c r="FC24" s="108">
        <f t="shared" si="92"/>
        <v>264841.8611759253</v>
      </c>
      <c r="FD24" s="108">
        <f t="shared" si="92"/>
        <v>264864.33823107736</v>
      </c>
      <c r="FE24" s="108">
        <f t="shared" si="92"/>
        <v>264886.81719385082</v>
      </c>
    </row>
    <row r="25" spans="1:161" ht="15.75" x14ac:dyDescent="0.25">
      <c r="A25" s="47" t="s">
        <v>189</v>
      </c>
      <c r="B25" s="12">
        <f>'Urb proj of all 25 ARs '!AA25</f>
        <v>174860.33832725487</v>
      </c>
      <c r="C25" s="12">
        <f>'Urb proj of all 25 ARs '!AB25</f>
        <v>175633.70889648938</v>
      </c>
      <c r="D25" s="100">
        <f t="shared" si="10"/>
        <v>4.4227900771136022E-3</v>
      </c>
      <c r="E25" s="101">
        <f t="shared" si="11"/>
        <v>8.48697220758865E-5</v>
      </c>
      <c r="F25" s="69">
        <f t="shared" si="12"/>
        <v>174875.17867557079</v>
      </c>
      <c r="G25" s="69">
        <f t="shared" si="13"/>
        <v>174890.02028338297</v>
      </c>
      <c r="H25" s="69">
        <f>G25*(1+$E$25)</f>
        <v>174904.86315079828</v>
      </c>
      <c r="I25" s="69">
        <f t="shared" ref="I25:BE25" si="101">H25*(1+$E$25)</f>
        <v>174919.70727792362</v>
      </c>
      <c r="J25" s="69">
        <f t="shared" si="101"/>
        <v>174934.55266486589</v>
      </c>
      <c r="K25" s="69">
        <f t="shared" si="101"/>
        <v>174949.39931173204</v>
      </c>
      <c r="L25" s="69">
        <f t="shared" si="101"/>
        <v>174964.24721862897</v>
      </c>
      <c r="M25" s="69">
        <f t="shared" si="101"/>
        <v>174979.09638566364</v>
      </c>
      <c r="N25" s="69">
        <f t="shared" si="101"/>
        <v>174993.94681294297</v>
      </c>
      <c r="O25" s="69">
        <f t="shared" si="101"/>
        <v>175008.79850057396</v>
      </c>
      <c r="P25" s="69">
        <f t="shared" si="101"/>
        <v>175023.65144866353</v>
      </c>
      <c r="Q25" s="69">
        <f t="shared" si="101"/>
        <v>175038.50565731869</v>
      </c>
      <c r="R25" s="69">
        <f t="shared" si="101"/>
        <v>175053.3611266464</v>
      </c>
      <c r="S25" s="69">
        <f t="shared" si="101"/>
        <v>175068.21785675368</v>
      </c>
      <c r="T25" s="69">
        <f t="shared" si="101"/>
        <v>175083.0758477475</v>
      </c>
      <c r="U25" s="69">
        <f t="shared" si="101"/>
        <v>175097.9350997349</v>
      </c>
      <c r="V25" s="69">
        <f t="shared" si="101"/>
        <v>175112.79561282287</v>
      </c>
      <c r="W25" s="69">
        <f t="shared" si="101"/>
        <v>175127.65738711847</v>
      </c>
      <c r="X25" s="69">
        <f t="shared" si="101"/>
        <v>175142.5204227287</v>
      </c>
      <c r="Y25" s="69">
        <f t="shared" si="101"/>
        <v>175157.38471976065</v>
      </c>
      <c r="Z25" s="69">
        <f t="shared" si="101"/>
        <v>175172.25027832136</v>
      </c>
      <c r="AA25" s="69">
        <f t="shared" si="101"/>
        <v>175187.11709851789</v>
      </c>
      <c r="AB25" s="69">
        <f t="shared" si="101"/>
        <v>175201.98518045733</v>
      </c>
      <c r="AC25" s="69">
        <f t="shared" si="101"/>
        <v>175216.85452424674</v>
      </c>
      <c r="AD25" s="69">
        <f t="shared" si="101"/>
        <v>175231.72512999322</v>
      </c>
      <c r="AE25" s="69">
        <f t="shared" si="101"/>
        <v>175246.59699780389</v>
      </c>
      <c r="AF25" s="69">
        <f t="shared" si="101"/>
        <v>175261.47012778584</v>
      </c>
      <c r="AG25" s="69">
        <f t="shared" si="101"/>
        <v>175276.3445200462</v>
      </c>
      <c r="AH25" s="69">
        <f t="shared" si="101"/>
        <v>175291.22017469211</v>
      </c>
      <c r="AI25" s="69">
        <f t="shared" si="101"/>
        <v>175306.09709183068</v>
      </c>
      <c r="AJ25" s="69">
        <f t="shared" si="101"/>
        <v>175320.97527156907</v>
      </c>
      <c r="AK25" s="69">
        <f t="shared" si="101"/>
        <v>175335.85471401445</v>
      </c>
      <c r="AL25" s="69">
        <f t="shared" si="101"/>
        <v>175350.73541927396</v>
      </c>
      <c r="AM25" s="69">
        <f t="shared" si="101"/>
        <v>175365.61738745478</v>
      </c>
      <c r="AN25" s="69">
        <f t="shared" si="101"/>
        <v>175380.50061866411</v>
      </c>
      <c r="AO25" s="69">
        <f t="shared" si="101"/>
        <v>175395.38511300914</v>
      </c>
      <c r="AP25" s="69">
        <f t="shared" si="101"/>
        <v>175410.27087059707</v>
      </c>
      <c r="AQ25" s="69">
        <f t="shared" si="101"/>
        <v>175425.15789153511</v>
      </c>
      <c r="AR25" s="69">
        <f t="shared" si="101"/>
        <v>175440.04617593047</v>
      </c>
      <c r="AS25" s="69">
        <f t="shared" si="101"/>
        <v>175454.9357238904</v>
      </c>
      <c r="AT25" s="69">
        <f t="shared" si="101"/>
        <v>175469.82653552212</v>
      </c>
      <c r="AU25" s="69">
        <f t="shared" si="101"/>
        <v>175484.7186109329</v>
      </c>
      <c r="AV25" s="69">
        <f t="shared" si="101"/>
        <v>175499.61195022997</v>
      </c>
      <c r="AW25" s="69">
        <f t="shared" si="101"/>
        <v>175514.50655352062</v>
      </c>
      <c r="AX25" s="69">
        <f t="shared" si="101"/>
        <v>175529.40242091211</v>
      </c>
      <c r="AY25" s="69">
        <f t="shared" si="101"/>
        <v>175544.29955251171</v>
      </c>
      <c r="AZ25" s="69">
        <f t="shared" si="101"/>
        <v>175559.19794842674</v>
      </c>
      <c r="BA25" s="69">
        <f t="shared" si="101"/>
        <v>175574.09760876448</v>
      </c>
      <c r="BB25" s="69">
        <f t="shared" si="101"/>
        <v>175588.99853363226</v>
      </c>
      <c r="BC25" s="69">
        <f t="shared" si="101"/>
        <v>175603.9007231374</v>
      </c>
      <c r="BD25" s="69">
        <f t="shared" si="101"/>
        <v>175618.80417738721</v>
      </c>
      <c r="BE25" s="69">
        <f t="shared" si="101"/>
        <v>175633.70889648906</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180527.4534873759</v>
      </c>
      <c r="DG25" s="108">
        <f t="shared" si="15"/>
        <v>180542.77480218044</v>
      </c>
      <c r="DH25" s="108">
        <f t="shared" si="15"/>
        <v>180558.09741730074</v>
      </c>
      <c r="DI25" s="108">
        <f t="shared" si="15"/>
        <v>180573.42133284709</v>
      </c>
      <c r="DJ25" s="108">
        <f t="shared" si="15"/>
        <v>194869.59640528084</v>
      </c>
      <c r="DK25" s="108">
        <f t="shared" si="15"/>
        <v>194886.13493376883</v>
      </c>
      <c r="DL25" s="108">
        <f t="shared" si="15"/>
        <v>194902.67486587708</v>
      </c>
      <c r="DM25" s="108">
        <f t="shared" si="15"/>
        <v>194919.2162017248</v>
      </c>
      <c r="DN25" s="108">
        <f t="shared" si="15"/>
        <v>172882.20874011563</v>
      </c>
      <c r="DO25" s="108">
        <f t="shared" si="15"/>
        <v>172896.88120512327</v>
      </c>
      <c r="DP25" s="108">
        <f t="shared" si="15"/>
        <v>172911.55491537892</v>
      </c>
      <c r="DQ25" s="108">
        <f t="shared" si="15"/>
        <v>172926.22987098832</v>
      </c>
      <c r="DR25" s="108">
        <f t="shared" si="15"/>
        <v>172940.90607205709</v>
      </c>
      <c r="DS25" s="108">
        <f t="shared" si="15"/>
        <v>179397.3793271785</v>
      </c>
      <c r="DT25" s="108">
        <f t="shared" si="15"/>
        <v>179412.60473290316</v>
      </c>
      <c r="DU25" s="108">
        <f t="shared" si="15"/>
        <v>179427.83143080375</v>
      </c>
      <c r="DV25" s="108">
        <f t="shared" si="90"/>
        <v>179443.05942098994</v>
      </c>
      <c r="DW25" s="108">
        <f t="shared" si="90"/>
        <v>176566.48305423764</v>
      </c>
      <c r="DX25" s="108">
        <f t="shared" si="90"/>
        <v>176581.46820258236</v>
      </c>
      <c r="DY25" s="108">
        <f t="shared" si="90"/>
        <v>176596.45462271245</v>
      </c>
      <c r="DZ25" s="108">
        <f t="shared" si="90"/>
        <v>176611.44231473588</v>
      </c>
      <c r="EA25" s="108">
        <f t="shared" si="90"/>
        <v>182535.52272784419</v>
      </c>
      <c r="EB25" s="108">
        <f t="shared" si="90"/>
        <v>182551.0144669271</v>
      </c>
      <c r="EC25" s="108">
        <f t="shared" si="90"/>
        <v>182566.50752078957</v>
      </c>
      <c r="ED25" s="108">
        <f t="shared" si="90"/>
        <v>182582.00188954323</v>
      </c>
      <c r="EE25" s="108">
        <f t="shared" si="90"/>
        <v>182597.49757329965</v>
      </c>
      <c r="EF25" s="108">
        <f t="shared" si="90"/>
        <v>178700.98374658835</v>
      </c>
      <c r="EG25" s="108">
        <f t="shared" si="90"/>
        <v>178716.15004941361</v>
      </c>
      <c r="EH25" s="108">
        <f t="shared" si="90"/>
        <v>178731.3176393988</v>
      </c>
      <c r="EI25" s="108">
        <f t="shared" si="90"/>
        <v>178746.48651665309</v>
      </c>
      <c r="EJ25" s="108">
        <f t="shared" si="90"/>
        <v>180520.4583915683</v>
      </c>
      <c r="EK25" s="108">
        <f t="shared" si="90"/>
        <v>180535.77911270101</v>
      </c>
      <c r="EL25" s="108">
        <f t="shared" si="91"/>
        <v>180551.10113409907</v>
      </c>
      <c r="EM25" s="108">
        <f t="shared" si="91"/>
        <v>180566.4244558728</v>
      </c>
      <c r="EN25" s="108">
        <f t="shared" si="91"/>
        <v>196090.15107270243</v>
      </c>
      <c r="EO25" s="108">
        <f t="shared" si="91"/>
        <v>196106.79318932578</v>
      </c>
      <c r="EP25" s="108">
        <f t="shared" si="91"/>
        <v>196123.43671836096</v>
      </c>
      <c r="EQ25" s="108">
        <f t="shared" si="91"/>
        <v>196140.08165992782</v>
      </c>
      <c r="ER25" s="108">
        <f t="shared" si="91"/>
        <v>196156.72801414621</v>
      </c>
      <c r="ES25" s="108">
        <f t="shared" si="91"/>
        <v>192011.92476876301</v>
      </c>
      <c r="ET25" s="108">
        <f t="shared" si="91"/>
        <v>192028.2207674534</v>
      </c>
      <c r="EU25" s="108">
        <f t="shared" si="91"/>
        <v>192044.51814918066</v>
      </c>
      <c r="EV25" s="108">
        <f t="shared" si="91"/>
        <v>192060.81691406216</v>
      </c>
      <c r="EW25" s="108">
        <f t="shared" si="91"/>
        <v>189272.84871091449</v>
      </c>
      <c r="EX25" s="108">
        <f t="shared" si="91"/>
        <v>189288.9122449811</v>
      </c>
      <c r="EY25" s="108">
        <f t="shared" si="91"/>
        <v>189304.97714235538</v>
      </c>
      <c r="EZ25" s="108">
        <f t="shared" si="91"/>
        <v>189321.04340315302</v>
      </c>
      <c r="FA25" s="108">
        <f t="shared" si="91"/>
        <v>173379.48736053606</v>
      </c>
      <c r="FB25" s="108">
        <f t="shared" si="92"/>
        <v>173394.20202944201</v>
      </c>
      <c r="FC25" s="108">
        <f t="shared" si="92"/>
        <v>173408.9179471778</v>
      </c>
      <c r="FD25" s="108">
        <f t="shared" si="92"/>
        <v>173423.63511384948</v>
      </c>
      <c r="FE25" s="108">
        <f t="shared" si="92"/>
        <v>173438.35352956297</v>
      </c>
    </row>
    <row r="26" spans="1:161" ht="15.75" x14ac:dyDescent="0.25">
      <c r="A26" s="47" t="s">
        <v>190</v>
      </c>
      <c r="B26" s="12">
        <f>'Urb proj of all 25 ARs '!AA26</f>
        <v>164058.35214513933</v>
      </c>
      <c r="C26" s="12">
        <f>'Urb proj of all 25 ARs '!AB26</f>
        <v>164783.94779707445</v>
      </c>
      <c r="D26" s="100">
        <f t="shared" si="10"/>
        <v>4.4227900771135129E-3</v>
      </c>
      <c r="E26" s="101">
        <f t="shared" si="11"/>
        <v>8.48697220758865E-5</v>
      </c>
      <c r="F26" s="69">
        <f t="shared" si="12"/>
        <v>164072.27573189011</v>
      </c>
      <c r="G26" s="69">
        <f t="shared" si="13"/>
        <v>164086.20050033185</v>
      </c>
      <c r="H26" s="69">
        <f>G26*(1+$E$26)</f>
        <v>164100.1264505648</v>
      </c>
      <c r="I26" s="69">
        <f t="shared" ref="I26:BE26" si="102">H26*(1+$E$26)</f>
        <v>164114.05358268929</v>
      </c>
      <c r="J26" s="69">
        <f t="shared" si="102"/>
        <v>164127.98189680561</v>
      </c>
      <c r="K26" s="69">
        <f t="shared" si="102"/>
        <v>164141.91139301407</v>
      </c>
      <c r="L26" s="69">
        <f t="shared" si="102"/>
        <v>164155.84207141501</v>
      </c>
      <c r="M26" s="69">
        <f t="shared" si="102"/>
        <v>164169.77393210874</v>
      </c>
      <c r="N26" s="69">
        <f t="shared" si="102"/>
        <v>164183.70697519562</v>
      </c>
      <c r="O26" s="69">
        <f t="shared" si="102"/>
        <v>164197.64120077598</v>
      </c>
      <c r="P26" s="69">
        <f t="shared" si="102"/>
        <v>164211.57660895021</v>
      </c>
      <c r="Q26" s="69">
        <f t="shared" si="102"/>
        <v>164225.51319981867</v>
      </c>
      <c r="R26" s="69">
        <f t="shared" si="102"/>
        <v>164239.4509734817</v>
      </c>
      <c r="S26" s="69">
        <f t="shared" si="102"/>
        <v>164253.3899300397</v>
      </c>
      <c r="T26" s="69">
        <f t="shared" si="102"/>
        <v>164267.3300695931</v>
      </c>
      <c r="U26" s="69">
        <f t="shared" si="102"/>
        <v>164281.27139224226</v>
      </c>
      <c r="V26" s="69">
        <f t="shared" si="102"/>
        <v>164295.21389808759</v>
      </c>
      <c r="W26" s="69">
        <f t="shared" si="102"/>
        <v>164309.15758722951</v>
      </c>
      <c r="X26" s="69">
        <f t="shared" si="102"/>
        <v>164323.10245976844</v>
      </c>
      <c r="Y26" s="69">
        <f t="shared" si="102"/>
        <v>164337.04851580484</v>
      </c>
      <c r="Z26" s="69">
        <f t="shared" si="102"/>
        <v>164350.99575543916</v>
      </c>
      <c r="AA26" s="69">
        <f t="shared" si="102"/>
        <v>164364.94417877181</v>
      </c>
      <c r="AB26" s="69">
        <f t="shared" si="102"/>
        <v>164378.89378590329</v>
      </c>
      <c r="AC26" s="69">
        <f t="shared" si="102"/>
        <v>164392.84457693403</v>
      </c>
      <c r="AD26" s="69">
        <f t="shared" si="102"/>
        <v>164406.79655196454</v>
      </c>
      <c r="AE26" s="69">
        <f t="shared" si="102"/>
        <v>164420.7497110953</v>
      </c>
      <c r="AF26" s="69">
        <f t="shared" si="102"/>
        <v>164434.70405442678</v>
      </c>
      <c r="AG26" s="69">
        <f t="shared" si="102"/>
        <v>164448.65958205951</v>
      </c>
      <c r="AH26" s="69">
        <f t="shared" si="102"/>
        <v>164462.61629409398</v>
      </c>
      <c r="AI26" s="69">
        <f t="shared" si="102"/>
        <v>164476.57419063072</v>
      </c>
      <c r="AJ26" s="69">
        <f t="shared" si="102"/>
        <v>164490.53327177028</v>
      </c>
      <c r="AK26" s="69">
        <f t="shared" si="102"/>
        <v>164504.49353761316</v>
      </c>
      <c r="AL26" s="69">
        <f t="shared" si="102"/>
        <v>164518.45498825994</v>
      </c>
      <c r="AM26" s="69">
        <f t="shared" si="102"/>
        <v>164532.41762381114</v>
      </c>
      <c r="AN26" s="69">
        <f t="shared" si="102"/>
        <v>164546.38144436735</v>
      </c>
      <c r="AO26" s="69">
        <f t="shared" si="102"/>
        <v>164560.34645002912</v>
      </c>
      <c r="AP26" s="69">
        <f t="shared" si="102"/>
        <v>164574.31264089703</v>
      </c>
      <c r="AQ26" s="69">
        <f t="shared" si="102"/>
        <v>164588.28001707169</v>
      </c>
      <c r="AR26" s="69">
        <f t="shared" si="102"/>
        <v>164602.2485786537</v>
      </c>
      <c r="AS26" s="69">
        <f t="shared" si="102"/>
        <v>164616.21832574363</v>
      </c>
      <c r="AT26" s="69">
        <f t="shared" si="102"/>
        <v>164630.18925844211</v>
      </c>
      <c r="AU26" s="69">
        <f t="shared" si="102"/>
        <v>164644.16137684978</v>
      </c>
      <c r="AV26" s="69">
        <f t="shared" si="102"/>
        <v>164658.13468106725</v>
      </c>
      <c r="AW26" s="69">
        <f t="shared" si="102"/>
        <v>164672.10917119516</v>
      </c>
      <c r="AX26" s="69">
        <f t="shared" si="102"/>
        <v>164686.08484733416</v>
      </c>
      <c r="AY26" s="69">
        <f t="shared" si="102"/>
        <v>164700.06170958493</v>
      </c>
      <c r="AZ26" s="69">
        <f t="shared" si="102"/>
        <v>164714.03975804811</v>
      </c>
      <c r="BA26" s="69">
        <f t="shared" si="102"/>
        <v>164728.01899282436</v>
      </c>
      <c r="BB26" s="69">
        <f t="shared" si="102"/>
        <v>164741.9994140144</v>
      </c>
      <c r="BC26" s="69">
        <f t="shared" si="102"/>
        <v>164755.98102171888</v>
      </c>
      <c r="BD26" s="69">
        <f t="shared" si="102"/>
        <v>164769.96381603854</v>
      </c>
      <c r="BE26" s="69">
        <f t="shared" si="102"/>
        <v>164783.94779707407</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159116.643039905</v>
      </c>
      <c r="DG26" s="108">
        <f t="shared" si="15"/>
        <v>159130.14722517747</v>
      </c>
      <c r="DH26" s="108">
        <f t="shared" si="15"/>
        <v>159143.65255654635</v>
      </c>
      <c r="DI26" s="108">
        <f t="shared" si="15"/>
        <v>159157.15903410901</v>
      </c>
      <c r="DJ26" s="108">
        <f t="shared" si="15"/>
        <v>171266.06816442223</v>
      </c>
      <c r="DK26" s="108">
        <f t="shared" si="15"/>
        <v>171280.60346802839</v>
      </c>
      <c r="DL26" s="108">
        <f t="shared" si="15"/>
        <v>171295.1400052417</v>
      </c>
      <c r="DM26" s="108">
        <f t="shared" si="15"/>
        <v>171309.67777616691</v>
      </c>
      <c r="DN26" s="108">
        <f t="shared" si="15"/>
        <v>151365.63148206513</v>
      </c>
      <c r="DO26" s="108">
        <f t="shared" si="15"/>
        <v>151378.47784114085</v>
      </c>
      <c r="DP26" s="108">
        <f t="shared" si="15"/>
        <v>151391.32529048348</v>
      </c>
      <c r="DQ26" s="108">
        <f t="shared" si="15"/>
        <v>151404.17383018561</v>
      </c>
      <c r="DR26" s="108">
        <f t="shared" si="15"/>
        <v>151417.0234603397</v>
      </c>
      <c r="DS26" s="108">
        <f t="shared" si="15"/>
        <v>155714.56262855872</v>
      </c>
      <c r="DT26" s="108">
        <f t="shared" si="15"/>
        <v>155727.77808021219</v>
      </c>
      <c r="DU26" s="108">
        <f t="shared" si="15"/>
        <v>155740.99465345734</v>
      </c>
      <c r="DV26" s="108">
        <f t="shared" si="90"/>
        <v>155754.21234838941</v>
      </c>
      <c r="DW26" s="108">
        <f t="shared" si="90"/>
        <v>156169.94550613657</v>
      </c>
      <c r="DX26" s="108">
        <f t="shared" si="90"/>
        <v>156183.19960600827</v>
      </c>
      <c r="DY26" s="108">
        <f t="shared" si="90"/>
        <v>156196.45483075173</v>
      </c>
      <c r="DZ26" s="108">
        <f t="shared" si="90"/>
        <v>156209.71118046247</v>
      </c>
      <c r="EA26" s="108">
        <f t="shared" si="90"/>
        <v>161867.63557787883</v>
      </c>
      <c r="EB26" s="108">
        <f t="shared" si="90"/>
        <v>161881.37323912341</v>
      </c>
      <c r="EC26" s="108">
        <f t="shared" si="90"/>
        <v>161895.11206627946</v>
      </c>
      <c r="ED26" s="108">
        <f t="shared" si="90"/>
        <v>161908.85205944596</v>
      </c>
      <c r="EE26" s="108">
        <f t="shared" si="90"/>
        <v>161922.59321872189</v>
      </c>
      <c r="EF26" s="108">
        <f t="shared" si="90"/>
        <v>158571.01338586782</v>
      </c>
      <c r="EG26" s="108">
        <f t="shared" si="90"/>
        <v>158584.47126370316</v>
      </c>
      <c r="EH26" s="108">
        <f t="shared" si="90"/>
        <v>158597.93028370486</v>
      </c>
      <c r="EI26" s="108">
        <f t="shared" si="90"/>
        <v>158611.39044596982</v>
      </c>
      <c r="EJ26" s="108">
        <f t="shared" si="90"/>
        <v>156630.81429890706</v>
      </c>
      <c r="EK26" s="108">
        <f t="shared" si="90"/>
        <v>156644.10751258512</v>
      </c>
      <c r="EL26" s="108">
        <f t="shared" si="91"/>
        <v>156657.40185445454</v>
      </c>
      <c r="EM26" s="108">
        <f t="shared" si="91"/>
        <v>156670.69732461104</v>
      </c>
      <c r="EN26" s="108">
        <f t="shared" si="91"/>
        <v>168966.24363988577</v>
      </c>
      <c r="EO26" s="108">
        <f t="shared" si="91"/>
        <v>168980.58375802368</v>
      </c>
      <c r="EP26" s="108">
        <f t="shared" si="91"/>
        <v>168994.92509320343</v>
      </c>
      <c r="EQ26" s="108">
        <f t="shared" si="91"/>
        <v>169009.26764552834</v>
      </c>
      <c r="ER26" s="108">
        <f t="shared" si="91"/>
        <v>169023.61141510168</v>
      </c>
      <c r="ES26" s="108">
        <f t="shared" si="91"/>
        <v>167122.6518616793</v>
      </c>
      <c r="ET26" s="108">
        <f t="shared" si="91"/>
        <v>167136.83551469538</v>
      </c>
      <c r="EU26" s="108">
        <f t="shared" si="91"/>
        <v>167151.02037147415</v>
      </c>
      <c r="EV26" s="108">
        <f t="shared" si="91"/>
        <v>167165.20643211779</v>
      </c>
      <c r="EW26" s="108">
        <f t="shared" si="91"/>
        <v>164431.50541001893</v>
      </c>
      <c r="EX26" s="108">
        <f t="shared" si="91"/>
        <v>164445.46066618359</v>
      </c>
      <c r="EY26" s="108">
        <f t="shared" si="91"/>
        <v>164459.41710672696</v>
      </c>
      <c r="EZ26" s="108">
        <f t="shared" si="91"/>
        <v>164473.37473174959</v>
      </c>
      <c r="FA26" s="108">
        <f t="shared" si="91"/>
        <v>152811.32962193343</v>
      </c>
      <c r="FB26" s="108">
        <f t="shared" si="92"/>
        <v>152824.29867700848</v>
      </c>
      <c r="FC26" s="108">
        <f t="shared" si="92"/>
        <v>152837.26883276363</v>
      </c>
      <c r="FD26" s="108">
        <f t="shared" si="92"/>
        <v>152850.24008929232</v>
      </c>
      <c r="FE26" s="108">
        <f t="shared" si="92"/>
        <v>152863.21244668795</v>
      </c>
    </row>
    <row r="27" spans="1:161" ht="15.75" x14ac:dyDescent="0.25">
      <c r="A27" s="47" t="s">
        <v>191</v>
      </c>
      <c r="B27" s="12">
        <f>'Urb proj of all 25 ARs '!AA27</f>
        <v>176715.19849527697</v>
      </c>
      <c r="C27" s="12">
        <f>'Urb proj of all 25 ARs '!AB27</f>
        <v>177496.77272165706</v>
      </c>
      <c r="D27" s="100">
        <f t="shared" si="10"/>
        <v>4.4227900771137236E-3</v>
      </c>
      <c r="E27" s="101">
        <f t="shared" si="11"/>
        <v>8.48697220758865E-5</v>
      </c>
      <c r="F27" s="69">
        <f t="shared" si="12"/>
        <v>176730.19626505984</v>
      </c>
      <c r="G27" s="69">
        <f t="shared" si="13"/>
        <v>176745.19530769926</v>
      </c>
      <c r="H27" s="69">
        <f>G27*(1+$E$27)</f>
        <v>176760.19562330327</v>
      </c>
      <c r="I27" s="69">
        <f t="shared" ref="I27:BD27" si="103">H27*(1+$E$27)</f>
        <v>176775.19721197989</v>
      </c>
      <c r="J27" s="69">
        <f t="shared" si="103"/>
        <v>176790.20007383719</v>
      </c>
      <c r="K27" s="69">
        <f t="shared" si="103"/>
        <v>176805.2042089832</v>
      </c>
      <c r="L27" s="69">
        <f t="shared" si="103"/>
        <v>176820.20961752598</v>
      </c>
      <c r="M27" s="69">
        <f t="shared" si="103"/>
        <v>176835.21629957363</v>
      </c>
      <c r="N27" s="69">
        <f t="shared" si="103"/>
        <v>176850.22425523421</v>
      </c>
      <c r="O27" s="69">
        <f t="shared" si="103"/>
        <v>176865.2334846158</v>
      </c>
      <c r="P27" s="69">
        <f t="shared" si="103"/>
        <v>176880.24398782654</v>
      </c>
      <c r="Q27" s="69">
        <f t="shared" si="103"/>
        <v>176895.25576497451</v>
      </c>
      <c r="R27" s="69">
        <f t="shared" si="103"/>
        <v>176910.26881616784</v>
      </c>
      <c r="S27" s="69">
        <f t="shared" si="103"/>
        <v>176925.28314151464</v>
      </c>
      <c r="T27" s="69">
        <f t="shared" si="103"/>
        <v>176940.29874112306</v>
      </c>
      <c r="U27" s="69">
        <f t="shared" si="103"/>
        <v>176955.31561510125</v>
      </c>
      <c r="V27" s="69">
        <f t="shared" si="103"/>
        <v>176970.33376355737</v>
      </c>
      <c r="W27" s="69">
        <f t="shared" si="103"/>
        <v>176985.35318659956</v>
      </c>
      <c r="X27" s="69">
        <f t="shared" si="103"/>
        <v>177000.373884336</v>
      </c>
      <c r="Y27" s="69">
        <f t="shared" si="103"/>
        <v>177015.39585687491</v>
      </c>
      <c r="Z27" s="69">
        <f t="shared" si="103"/>
        <v>177030.41910432442</v>
      </c>
      <c r="AA27" s="69">
        <f t="shared" si="103"/>
        <v>177045.44362679278</v>
      </c>
      <c r="AB27" s="69">
        <f t="shared" si="103"/>
        <v>177060.4694243882</v>
      </c>
      <c r="AC27" s="69">
        <f t="shared" si="103"/>
        <v>177075.49649721888</v>
      </c>
      <c r="AD27" s="69">
        <f t="shared" si="103"/>
        <v>177090.52484539305</v>
      </c>
      <c r="AE27" s="69">
        <f t="shared" si="103"/>
        <v>177105.55446901894</v>
      </c>
      <c r="AF27" s="69">
        <f t="shared" si="103"/>
        <v>177120.58536820483</v>
      </c>
      <c r="AG27" s="69">
        <f t="shared" si="103"/>
        <v>177135.61754305896</v>
      </c>
      <c r="AH27" s="69">
        <f t="shared" si="103"/>
        <v>177150.65099368957</v>
      </c>
      <c r="AI27" s="69">
        <f t="shared" si="103"/>
        <v>177165.68572020496</v>
      </c>
      <c r="AJ27" s="69">
        <f t="shared" si="103"/>
        <v>177180.72172271341</v>
      </c>
      <c r="AK27" s="69">
        <f t="shared" si="103"/>
        <v>177195.75900132323</v>
      </c>
      <c r="AL27" s="69">
        <f t="shared" si="103"/>
        <v>177210.7975561427</v>
      </c>
      <c r="AM27" s="69">
        <f t="shared" si="103"/>
        <v>177225.83738728013</v>
      </c>
      <c r="AN27" s="69">
        <f t="shared" si="103"/>
        <v>177240.87849484387</v>
      </c>
      <c r="AO27" s="69">
        <f t="shared" si="103"/>
        <v>177255.92087894221</v>
      </c>
      <c r="AP27" s="69">
        <f t="shared" si="103"/>
        <v>177270.96453968351</v>
      </c>
      <c r="AQ27" s="69">
        <f t="shared" si="103"/>
        <v>177286.00947717612</v>
      </c>
      <c r="AR27" s="69">
        <f t="shared" si="103"/>
        <v>177301.0556915284</v>
      </c>
      <c r="AS27" s="69">
        <f t="shared" si="103"/>
        <v>177316.10318284869</v>
      </c>
      <c r="AT27" s="69">
        <f t="shared" si="103"/>
        <v>177331.15195124538</v>
      </c>
      <c r="AU27" s="69">
        <f t="shared" si="103"/>
        <v>177346.20199682689</v>
      </c>
      <c r="AV27" s="69">
        <f t="shared" si="103"/>
        <v>177361.25331970156</v>
      </c>
      <c r="AW27" s="69">
        <f t="shared" si="103"/>
        <v>177376.30591997784</v>
      </c>
      <c r="AX27" s="69">
        <f t="shared" si="103"/>
        <v>177391.3597977641</v>
      </c>
      <c r="AY27" s="69">
        <f t="shared" si="103"/>
        <v>177406.4149531688</v>
      </c>
      <c r="AZ27" s="69">
        <f t="shared" si="103"/>
        <v>177421.47138630037</v>
      </c>
      <c r="BA27" s="69">
        <f t="shared" si="103"/>
        <v>177436.52909726722</v>
      </c>
      <c r="BB27" s="69">
        <f t="shared" si="103"/>
        <v>177451.58808617783</v>
      </c>
      <c r="BC27" s="69">
        <f t="shared" si="103"/>
        <v>177466.64835314063</v>
      </c>
      <c r="BD27" s="69">
        <f t="shared" si="103"/>
        <v>177481.70989826409</v>
      </c>
      <c r="BE27" s="69">
        <f>BD27*(1+$E$27)</f>
        <v>177496.77272165671</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172077.98024971475</v>
      </c>
      <c r="DG27" s="108">
        <f t="shared" si="15"/>
        <v>172092.58446007391</v>
      </c>
      <c r="DH27" s="108">
        <f t="shared" si="15"/>
        <v>172107.18990988837</v>
      </c>
      <c r="DI27" s="108">
        <f t="shared" si="15"/>
        <v>172121.79659926327</v>
      </c>
      <c r="DJ27" s="108">
        <f t="shared" si="15"/>
        <v>184332.87746135276</v>
      </c>
      <c r="DK27" s="108">
        <f t="shared" si="15"/>
        <v>184348.52174143237</v>
      </c>
      <c r="DL27" s="108">
        <f t="shared" si="15"/>
        <v>184364.16734923766</v>
      </c>
      <c r="DM27" s="108">
        <f t="shared" si="15"/>
        <v>184379.81428488134</v>
      </c>
      <c r="DN27" s="108">
        <f t="shared" si="15"/>
        <v>161741.62779627499</v>
      </c>
      <c r="DO27" s="108">
        <f t="shared" si="15"/>
        <v>161755.35476327414</v>
      </c>
      <c r="DP27" s="108">
        <f t="shared" si="15"/>
        <v>161769.08289527721</v>
      </c>
      <c r="DQ27" s="108">
        <f t="shared" si="15"/>
        <v>161782.81219238302</v>
      </c>
      <c r="DR27" s="108">
        <f t="shared" si="15"/>
        <v>161796.54265469045</v>
      </c>
      <c r="DS27" s="108">
        <f t="shared" si="15"/>
        <v>168226.34224741798</v>
      </c>
      <c r="DT27" s="108">
        <f t="shared" si="15"/>
        <v>168240.61957033037</v>
      </c>
      <c r="DU27" s="108">
        <f t="shared" si="15"/>
        <v>168254.89810495518</v>
      </c>
      <c r="DV27" s="108">
        <f t="shared" si="90"/>
        <v>168269.17785139527</v>
      </c>
      <c r="DW27" s="108">
        <f t="shared" si="90"/>
        <v>162031.85404546521</v>
      </c>
      <c r="DX27" s="108">
        <f t="shared" si="90"/>
        <v>162045.60564388547</v>
      </c>
      <c r="DY27" s="108">
        <f t="shared" si="90"/>
        <v>162059.3584094001</v>
      </c>
      <c r="DZ27" s="108">
        <f t="shared" si="90"/>
        <v>162073.1123421081</v>
      </c>
      <c r="EA27" s="108">
        <f t="shared" si="90"/>
        <v>168652.22563410143</v>
      </c>
      <c r="EB27" s="108">
        <f t="shared" si="90"/>
        <v>168666.53910161849</v>
      </c>
      <c r="EC27" s="108">
        <f t="shared" si="90"/>
        <v>168680.85378391555</v>
      </c>
      <c r="ED27" s="108">
        <f t="shared" si="90"/>
        <v>168695.16968109572</v>
      </c>
      <c r="EE27" s="108">
        <f t="shared" si="90"/>
        <v>168709.48679326207</v>
      </c>
      <c r="EF27" s="108">
        <f t="shared" si="90"/>
        <v>163967.65598630157</v>
      </c>
      <c r="EG27" s="108">
        <f t="shared" si="90"/>
        <v>163981.57187569456</v>
      </c>
      <c r="EH27" s="108">
        <f t="shared" si="90"/>
        <v>163995.48894612523</v>
      </c>
      <c r="EI27" s="108">
        <f t="shared" si="90"/>
        <v>164009.40719769377</v>
      </c>
      <c r="EJ27" s="108">
        <f t="shared" si="90"/>
        <v>166148.08152458517</v>
      </c>
      <c r="EK27" s="108">
        <f t="shared" si="90"/>
        <v>166162.18246608763</v>
      </c>
      <c r="EL27" s="108">
        <f t="shared" si="91"/>
        <v>166176.28460433305</v>
      </c>
      <c r="EM27" s="108">
        <f t="shared" si="91"/>
        <v>166190.387939423</v>
      </c>
      <c r="EN27" s="108">
        <f t="shared" si="91"/>
        <v>177502.78557201783</v>
      </c>
      <c r="EO27" s="108">
        <f t="shared" si="91"/>
        <v>177517.85018409701</v>
      </c>
      <c r="EP27" s="108">
        <f t="shared" si="91"/>
        <v>177532.91607470566</v>
      </c>
      <c r="EQ27" s="108">
        <f t="shared" si="91"/>
        <v>177547.98324395224</v>
      </c>
      <c r="ER27" s="108">
        <f t="shared" si="91"/>
        <v>177563.05169194529</v>
      </c>
      <c r="ES27" s="108">
        <f t="shared" si="91"/>
        <v>177403.31838953224</v>
      </c>
      <c r="ET27" s="108">
        <f t="shared" si="91"/>
        <v>177418.37455985931</v>
      </c>
      <c r="EU27" s="108">
        <f t="shared" si="91"/>
        <v>177433.43200799936</v>
      </c>
      <c r="EV27" s="108">
        <f t="shared" si="91"/>
        <v>177448.49073406082</v>
      </c>
      <c r="EW27" s="108">
        <f t="shared" si="91"/>
        <v>175565.380424142</v>
      </c>
      <c r="EX27" s="108">
        <f t="shared" si="91"/>
        <v>175580.28060918476</v>
      </c>
      <c r="EY27" s="108">
        <f t="shared" si="91"/>
        <v>175595.18205880205</v>
      </c>
      <c r="EZ27" s="108">
        <f t="shared" si="91"/>
        <v>175610.08477310126</v>
      </c>
      <c r="FA27" s="108">
        <f t="shared" si="91"/>
        <v>163193.63072936653</v>
      </c>
      <c r="FB27" s="108">
        <f t="shared" si="92"/>
        <v>163207.48092745108</v>
      </c>
      <c r="FC27" s="108">
        <f t="shared" si="92"/>
        <v>163221.3323009981</v>
      </c>
      <c r="FD27" s="108">
        <f t="shared" si="92"/>
        <v>163235.18485010735</v>
      </c>
      <c r="FE27" s="108">
        <f t="shared" si="92"/>
        <v>163249.03857487859</v>
      </c>
    </row>
    <row r="28" spans="1:161" ht="15.75" x14ac:dyDescent="0.25">
      <c r="A28" s="47" t="s">
        <v>192</v>
      </c>
      <c r="B28" s="12">
        <f>'Urb proj of all 25 ARs '!AA28</f>
        <v>64998.894672538518</v>
      </c>
      <c r="C28" s="12">
        <f>'Urb proj of all 25 ARs '!AB28</f>
        <v>65286.371138919574</v>
      </c>
      <c r="D28" s="100">
        <f t="shared" si="10"/>
        <v>4.4227900771136178E-3</v>
      </c>
      <c r="E28" s="101">
        <f t="shared" si="11"/>
        <v>8.48697220758865E-5</v>
      </c>
      <c r="F28" s="69">
        <f t="shared" si="12"/>
        <v>65004.411110664616</v>
      </c>
      <c r="G28" s="69">
        <f t="shared" si="13"/>
        <v>65009.928016969287</v>
      </c>
      <c r="H28" s="69">
        <f>G28*(1+$E$28)</f>
        <v>65015.445391492263</v>
      </c>
      <c r="I28" s="69">
        <f t="shared" ref="I28:BE28" si="104">H28*(1+$E$28)</f>
        <v>65020.96323427328</v>
      </c>
      <c r="J28" s="69">
        <f t="shared" si="104"/>
        <v>65026.481545352079</v>
      </c>
      <c r="K28" s="69">
        <f t="shared" si="104"/>
        <v>65032.000324768407</v>
      </c>
      <c r="L28" s="69">
        <f t="shared" si="104"/>
        <v>65037.519572562007</v>
      </c>
      <c r="M28" s="69">
        <f t="shared" si="104"/>
        <v>65043.039288772634</v>
      </c>
      <c r="N28" s="69">
        <f t="shared" si="104"/>
        <v>65048.559473440044</v>
      </c>
      <c r="O28" s="69">
        <f t="shared" si="104"/>
        <v>65054.080126603993</v>
      </c>
      <c r="P28" s="69">
        <f t="shared" si="104"/>
        <v>65059.601248304243</v>
      </c>
      <c r="Q28" s="69">
        <f t="shared" si="104"/>
        <v>65065.122838580552</v>
      </c>
      <c r="R28" s="69">
        <f t="shared" si="104"/>
        <v>65070.644897472695</v>
      </c>
      <c r="S28" s="69">
        <f t="shared" si="104"/>
        <v>65076.167425020445</v>
      </c>
      <c r="T28" s="69">
        <f t="shared" si="104"/>
        <v>65081.690421263571</v>
      </c>
      <c r="U28" s="69">
        <f t="shared" si="104"/>
        <v>65087.213886241851</v>
      </c>
      <c r="V28" s="69">
        <f t="shared" si="104"/>
        <v>65092.737819995069</v>
      </c>
      <c r="W28" s="69">
        <f t="shared" si="104"/>
        <v>65098.262222563011</v>
      </c>
      <c r="X28" s="69">
        <f t="shared" si="104"/>
        <v>65103.787093985462</v>
      </c>
      <c r="Y28" s="69">
        <f t="shared" si="104"/>
        <v>65109.312434302214</v>
      </c>
      <c r="Z28" s="69">
        <f t="shared" si="104"/>
        <v>65114.838243553066</v>
      </c>
      <c r="AA28" s="69">
        <f t="shared" si="104"/>
        <v>65120.36452177781</v>
      </c>
      <c r="AB28" s="69">
        <f t="shared" si="104"/>
        <v>65125.891269016254</v>
      </c>
      <c r="AC28" s="69">
        <f t="shared" si="104"/>
        <v>65131.418485308197</v>
      </c>
      <c r="AD28" s="69">
        <f t="shared" si="104"/>
        <v>65136.946170693453</v>
      </c>
      <c r="AE28" s="69">
        <f t="shared" si="104"/>
        <v>65142.474325211828</v>
      </c>
      <c r="AF28" s="69">
        <f t="shared" si="104"/>
        <v>65148.002948903144</v>
      </c>
      <c r="AG28" s="69">
        <f t="shared" si="104"/>
        <v>65153.532041807215</v>
      </c>
      <c r="AH28" s="69">
        <f t="shared" si="104"/>
        <v>65159.061603963863</v>
      </c>
      <c r="AI28" s="69">
        <f t="shared" si="104"/>
        <v>65164.591635412915</v>
      </c>
      <c r="AJ28" s="69">
        <f t="shared" si="104"/>
        <v>65170.122136194201</v>
      </c>
      <c r="AK28" s="69">
        <f t="shared" si="104"/>
        <v>65175.653106347549</v>
      </c>
      <c r="AL28" s="69">
        <f t="shared" si="104"/>
        <v>65181.184545912802</v>
      </c>
      <c r="AM28" s="69">
        <f t="shared" si="104"/>
        <v>65186.716454929789</v>
      </c>
      <c r="AN28" s="69">
        <f t="shared" si="104"/>
        <v>65192.24883343836</v>
      </c>
      <c r="AO28" s="69">
        <f t="shared" si="104"/>
        <v>65197.781681478358</v>
      </c>
      <c r="AP28" s="69">
        <f t="shared" si="104"/>
        <v>65203.314999089627</v>
      </c>
      <c r="AQ28" s="69">
        <f t="shared" si="104"/>
        <v>65208.848786312024</v>
      </c>
      <c r="AR28" s="69">
        <f t="shared" si="104"/>
        <v>65214.383043185408</v>
      </c>
      <c r="AS28" s="69">
        <f t="shared" si="104"/>
        <v>65219.917769749634</v>
      </c>
      <c r="AT28" s="69">
        <f t="shared" si="104"/>
        <v>65225.452966044562</v>
      </c>
      <c r="AU28" s="69">
        <f t="shared" si="104"/>
        <v>65230.988632110064</v>
      </c>
      <c r="AV28" s="69">
        <f t="shared" si="104"/>
        <v>65236.524767986004</v>
      </c>
      <c r="AW28" s="69">
        <f t="shared" si="104"/>
        <v>65242.061373712262</v>
      </c>
      <c r="AX28" s="69">
        <f t="shared" si="104"/>
        <v>65247.598449328711</v>
      </c>
      <c r="AY28" s="69">
        <f t="shared" si="104"/>
        <v>65253.135994875222</v>
      </c>
      <c r="AZ28" s="69">
        <f t="shared" si="104"/>
        <v>65258.674010391689</v>
      </c>
      <c r="BA28" s="69">
        <f t="shared" si="104"/>
        <v>65264.212495917993</v>
      </c>
      <c r="BB28" s="69">
        <f t="shared" si="104"/>
        <v>65269.751451494019</v>
      </c>
      <c r="BC28" s="69">
        <f t="shared" si="104"/>
        <v>65275.29087715967</v>
      </c>
      <c r="BD28" s="69">
        <f t="shared" si="104"/>
        <v>65280.83077295484</v>
      </c>
      <c r="BE28" s="69">
        <f t="shared" si="104"/>
        <v>65286.371138919421</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56517.787703364644</v>
      </c>
      <c r="DG28" s="108">
        <f t="shared" si="15"/>
        <v>56522.584352299375</v>
      </c>
      <c r="DH28" s="108">
        <f t="shared" si="15"/>
        <v>56527.381408324363</v>
      </c>
      <c r="DI28" s="108">
        <f t="shared" si="15"/>
        <v>56532.178871474171</v>
      </c>
      <c r="DJ28" s="108">
        <f t="shared" si="15"/>
        <v>60350.83187871382</v>
      </c>
      <c r="DK28" s="108">
        <f t="shared" si="15"/>
        <v>60355.95383704242</v>
      </c>
      <c r="DL28" s="108">
        <f t="shared" si="15"/>
        <v>60361.07623007019</v>
      </c>
      <c r="DM28" s="108">
        <f t="shared" si="15"/>
        <v>60366.199057834034</v>
      </c>
      <c r="DN28" s="108">
        <f t="shared" si="15"/>
        <v>53139.433864932143</v>
      </c>
      <c r="DO28" s="108">
        <f t="shared" si="15"/>
        <v>53143.943793915532</v>
      </c>
      <c r="DP28" s="108">
        <f t="shared" si="15"/>
        <v>53148.454105655335</v>
      </c>
      <c r="DQ28" s="108">
        <f t="shared" si="15"/>
        <v>53152.964800184047</v>
      </c>
      <c r="DR28" s="108">
        <f t="shared" si="15"/>
        <v>53157.475877534147</v>
      </c>
      <c r="DS28" s="108">
        <f t="shared" si="15"/>
        <v>55300.470091624848</v>
      </c>
      <c r="DT28" s="108">
        <f t="shared" si="15"/>
        <v>55305.163427152191</v>
      </c>
      <c r="DU28" s="108">
        <f t="shared" si="15"/>
        <v>55309.857161001615</v>
      </c>
      <c r="DV28" s="108">
        <f t="shared" si="90"/>
        <v>55314.551293206925</v>
      </c>
      <c r="DW28" s="108">
        <f t="shared" si="90"/>
        <v>53417.620403800604</v>
      </c>
      <c r="DX28" s="108">
        <f t="shared" si="90"/>
        <v>53422.153942398232</v>
      </c>
      <c r="DY28" s="108">
        <f t="shared" si="90"/>
        <v>53426.687865756016</v>
      </c>
      <c r="DZ28" s="108">
        <f t="shared" si="90"/>
        <v>53431.222173906615</v>
      </c>
      <c r="EA28" s="108">
        <f t="shared" si="90"/>
        <v>56179.884072714522</v>
      </c>
      <c r="EB28" s="108">
        <f t="shared" si="90"/>
        <v>56184.652043862028</v>
      </c>
      <c r="EC28" s="108">
        <f t="shared" si="90"/>
        <v>56189.420419665919</v>
      </c>
      <c r="ED28" s="108">
        <f t="shared" si="90"/>
        <v>56194.189200160537</v>
      </c>
      <c r="EE28" s="108">
        <f t="shared" si="90"/>
        <v>56198.958385380232</v>
      </c>
      <c r="EF28" s="108">
        <f t="shared" si="90"/>
        <v>55693.504663534062</v>
      </c>
      <c r="EG28" s="108">
        <f t="shared" si="90"/>
        <v>55698.231355796292</v>
      </c>
      <c r="EH28" s="108">
        <f t="shared" si="90"/>
        <v>55702.958449211575</v>
      </c>
      <c r="EI28" s="108">
        <f t="shared" si="90"/>
        <v>55707.685943813958</v>
      </c>
      <c r="EJ28" s="108">
        <f t="shared" si="90"/>
        <v>55499.234190030562</v>
      </c>
      <c r="EK28" s="108">
        <f t="shared" si="90"/>
        <v>55503.944394611695</v>
      </c>
      <c r="EL28" s="108">
        <f t="shared" si="91"/>
        <v>55508.654998946578</v>
      </c>
      <c r="EM28" s="108">
        <f t="shared" si="91"/>
        <v>55513.366003069146</v>
      </c>
      <c r="EN28" s="108">
        <f t="shared" si="91"/>
        <v>59657.392309631883</v>
      </c>
      <c r="EO28" s="108">
        <f t="shared" si="91"/>
        <v>59662.455415936973</v>
      </c>
      <c r="EP28" s="108">
        <f t="shared" si="91"/>
        <v>59667.518951946484</v>
      </c>
      <c r="EQ28" s="108">
        <f t="shared" si="91"/>
        <v>59672.582917696891</v>
      </c>
      <c r="ER28" s="108">
        <f t="shared" si="91"/>
        <v>59677.647313224668</v>
      </c>
      <c r="ES28" s="108">
        <f t="shared" si="91"/>
        <v>59495.521514575594</v>
      </c>
      <c r="ET28" s="108">
        <f t="shared" si="91"/>
        <v>59500.570882951288</v>
      </c>
      <c r="EU28" s="108">
        <f t="shared" si="91"/>
        <v>59505.620679865482</v>
      </c>
      <c r="EV28" s="108">
        <f t="shared" si="91"/>
        <v>59510.670905354535</v>
      </c>
      <c r="EW28" s="108">
        <f t="shared" si="91"/>
        <v>58922.266074222141</v>
      </c>
      <c r="EX28" s="108">
        <f t="shared" si="91"/>
        <v>58927.266790567941</v>
      </c>
      <c r="EY28" s="108">
        <f t="shared" si="91"/>
        <v>58932.267931323149</v>
      </c>
      <c r="EZ28" s="108">
        <f t="shared" si="91"/>
        <v>58937.269496523782</v>
      </c>
      <c r="FA28" s="108">
        <f t="shared" si="91"/>
        <v>54012.836823612219</v>
      </c>
      <c r="FB28" s="108">
        <f t="shared" si="92"/>
        <v>54017.420878061967</v>
      </c>
      <c r="FC28" s="108">
        <f t="shared" si="92"/>
        <v>54022.00532155914</v>
      </c>
      <c r="FD28" s="108">
        <f t="shared" si="92"/>
        <v>54026.590154136764</v>
      </c>
      <c r="FE28" s="108">
        <f t="shared" si="92"/>
        <v>54031.175375827857</v>
      </c>
    </row>
    <row r="29" spans="1:161" s="45" customFormat="1" ht="15.75" x14ac:dyDescent="0.25">
      <c r="A29" s="67" t="s">
        <v>95</v>
      </c>
      <c r="B29" s="74">
        <f>SUM(B4:B28)</f>
        <v>2992323.5224410766</v>
      </c>
      <c r="C29" s="74">
        <f>SUM(C4:C28)</f>
        <v>3005557.9412236423</v>
      </c>
      <c r="D29" s="102"/>
      <c r="E29" s="103"/>
      <c r="F29" s="29">
        <f>SUM(F4:F28)</f>
        <v>2992577.4801067873</v>
      </c>
      <c r="G29" s="29">
        <f t="shared" ref="G29:BE29" si="105">SUM(G4:G28)</f>
        <v>2992831.4593258142</v>
      </c>
      <c r="H29" s="29">
        <f t="shared" si="105"/>
        <v>2993085.4600999872</v>
      </c>
      <c r="I29" s="29">
        <f t="shared" si="105"/>
        <v>2993339.4824311351</v>
      </c>
      <c r="J29" s="29">
        <f t="shared" si="105"/>
        <v>2993593.5263210875</v>
      </c>
      <c r="K29" s="29">
        <f t="shared" si="105"/>
        <v>2993847.5917716748</v>
      </c>
      <c r="L29" s="29">
        <f t="shared" si="105"/>
        <v>2994101.6787847262</v>
      </c>
      <c r="M29" s="29">
        <f t="shared" si="105"/>
        <v>2994355.7873620717</v>
      </c>
      <c r="N29" s="29">
        <f t="shared" si="105"/>
        <v>2994609.9175055409</v>
      </c>
      <c r="O29" s="29">
        <f t="shared" si="105"/>
        <v>2994864.0692169657</v>
      </c>
      <c r="P29" s="29">
        <f t="shared" si="105"/>
        <v>2995118.2424981752</v>
      </c>
      <c r="Q29" s="29">
        <f t="shared" si="105"/>
        <v>2995372.437351</v>
      </c>
      <c r="R29" s="29">
        <f t="shared" si="105"/>
        <v>2995626.653777272</v>
      </c>
      <c r="S29" s="29">
        <f t="shared" si="105"/>
        <v>2995880.8917788216</v>
      </c>
      <c r="T29" s="29">
        <f t="shared" si="105"/>
        <v>2996135.1513574789</v>
      </c>
      <c r="U29" s="29">
        <f t="shared" si="105"/>
        <v>2996389.4325150764</v>
      </c>
      <c r="V29" s="29">
        <f t="shared" si="105"/>
        <v>2996643.7352534449</v>
      </c>
      <c r="W29" s="29">
        <f t="shared" si="105"/>
        <v>2996898.0595744164</v>
      </c>
      <c r="X29" s="29">
        <f t="shared" si="105"/>
        <v>2997152.4054798228</v>
      </c>
      <c r="Y29" s="29">
        <f t="shared" si="105"/>
        <v>2997406.7729714946</v>
      </c>
      <c r="Z29" s="29">
        <f t="shared" si="105"/>
        <v>2997661.1620512656</v>
      </c>
      <c r="AA29" s="29">
        <f t="shared" si="105"/>
        <v>2997915.5727209658</v>
      </c>
      <c r="AB29" s="29">
        <f t="shared" si="105"/>
        <v>2998170.00498243</v>
      </c>
      <c r="AC29" s="29">
        <f t="shared" si="105"/>
        <v>2998424.4588374891</v>
      </c>
      <c r="AD29" s="29">
        <f t="shared" si="105"/>
        <v>2998678.934287976</v>
      </c>
      <c r="AE29" s="29">
        <f t="shared" si="105"/>
        <v>2998933.431335724</v>
      </c>
      <c r="AF29" s="29">
        <f t="shared" si="105"/>
        <v>2999187.9499825658</v>
      </c>
      <c r="AG29" s="29">
        <f t="shared" si="105"/>
        <v>2999442.4902303335</v>
      </c>
      <c r="AH29" s="29">
        <f t="shared" si="105"/>
        <v>2999697.0520808622</v>
      </c>
      <c r="AI29" s="29">
        <f t="shared" si="105"/>
        <v>2999951.6355359838</v>
      </c>
      <c r="AJ29" s="29">
        <f t="shared" si="105"/>
        <v>3000206.2405975335</v>
      </c>
      <c r="AK29" s="29">
        <f t="shared" si="105"/>
        <v>3000460.8672673437</v>
      </c>
      <c r="AL29" s="29">
        <f t="shared" si="105"/>
        <v>3000715.5155472476</v>
      </c>
      <c r="AM29" s="29">
        <f t="shared" si="105"/>
        <v>3000970.1854390805</v>
      </c>
      <c r="AN29" s="29">
        <f t="shared" si="105"/>
        <v>3001224.876944677</v>
      </c>
      <c r="AO29" s="29">
        <f t="shared" si="105"/>
        <v>3001479.5900658709</v>
      </c>
      <c r="AP29" s="29">
        <f t="shared" si="105"/>
        <v>3001734.324804496</v>
      </c>
      <c r="AQ29" s="29">
        <f t="shared" si="105"/>
        <v>3001989.0811623884</v>
      </c>
      <c r="AR29" s="29">
        <f t="shared" si="105"/>
        <v>3002243.859141381</v>
      </c>
      <c r="AS29" s="29">
        <f t="shared" si="105"/>
        <v>3002498.6587433103</v>
      </c>
      <c r="AT29" s="29">
        <f t="shared" si="105"/>
        <v>3002753.4799700114</v>
      </c>
      <c r="AU29" s="29">
        <f t="shared" si="105"/>
        <v>3003008.3228233182</v>
      </c>
      <c r="AV29" s="29">
        <f t="shared" si="105"/>
        <v>3003263.1873050681</v>
      </c>
      <c r="AW29" s="29">
        <f t="shared" si="105"/>
        <v>3003518.0734170945</v>
      </c>
      <c r="AX29" s="29">
        <f t="shared" si="105"/>
        <v>3003772.9811612363</v>
      </c>
      <c r="AY29" s="29">
        <f t="shared" si="105"/>
        <v>3004027.9105393267</v>
      </c>
      <c r="AZ29" s="29">
        <f t="shared" si="105"/>
        <v>3004282.8615532024</v>
      </c>
      <c r="BA29" s="29">
        <f t="shared" si="105"/>
        <v>3004537.8342046998</v>
      </c>
      <c r="BB29" s="29">
        <f t="shared" si="105"/>
        <v>3004792.8284956543</v>
      </c>
      <c r="BC29" s="29">
        <f t="shared" si="105"/>
        <v>3005047.8444279055</v>
      </c>
      <c r="BD29" s="29">
        <f t="shared" si="105"/>
        <v>3005302.8820032859</v>
      </c>
      <c r="BE29" s="29">
        <f t="shared" si="105"/>
        <v>3005557.9412236353</v>
      </c>
      <c r="DB29" s="178" t="s">
        <v>117</v>
      </c>
      <c r="DC29" s="178"/>
      <c r="DD29" s="178"/>
      <c r="DE29" s="178"/>
      <c r="DF29" s="135">
        <f>SUM(DF4:DF15)</f>
        <v>1212941.6907717108</v>
      </c>
      <c r="DG29" s="135">
        <f t="shared" ref="DG29:FE29" si="106">SUM(DG4:DG15)</f>
        <v>1213044.6327959006</v>
      </c>
      <c r="DH29" s="135">
        <f t="shared" si="106"/>
        <v>1213147.5835567517</v>
      </c>
      <c r="DI29" s="135">
        <f t="shared" si="106"/>
        <v>1213250.5430550051</v>
      </c>
      <c r="DJ29" s="135">
        <f t="shared" si="106"/>
        <v>1356251.0687975266</v>
      </c>
      <c r="DK29" s="135">
        <f t="shared" si="106"/>
        <v>1356366.1734488008</v>
      </c>
      <c r="DL29" s="135">
        <f t="shared" si="106"/>
        <v>1356481.2878689745</v>
      </c>
      <c r="DM29" s="135">
        <f t="shared" si="106"/>
        <v>1356596.4120588771</v>
      </c>
      <c r="DN29" s="135">
        <f t="shared" si="106"/>
        <v>1198066.0024581004</v>
      </c>
      <c r="DO29" s="135">
        <f t="shared" si="106"/>
        <v>1198167.6819867573</v>
      </c>
      <c r="DP29" s="135">
        <f t="shared" si="106"/>
        <v>1198269.3701449283</v>
      </c>
      <c r="DQ29" s="135">
        <f t="shared" si="106"/>
        <v>1198371.0669333444</v>
      </c>
      <c r="DR29" s="135">
        <f t="shared" si="106"/>
        <v>1198472.7723527388</v>
      </c>
      <c r="DS29" s="135">
        <f t="shared" si="106"/>
        <v>1244441.3955490545</v>
      </c>
      <c r="DT29" s="135">
        <f t="shared" si="106"/>
        <v>1244547.0109444349</v>
      </c>
      <c r="DU29" s="135">
        <f t="shared" si="106"/>
        <v>1244652.6353033644</v>
      </c>
      <c r="DV29" s="135">
        <f t="shared" si="106"/>
        <v>1244758.2686266031</v>
      </c>
      <c r="DW29" s="135">
        <f t="shared" si="106"/>
        <v>1242407.5251540404</v>
      </c>
      <c r="DX29" s="135">
        <f t="shared" si="106"/>
        <v>1242512.9679354047</v>
      </c>
      <c r="DY29" s="135">
        <f t="shared" si="106"/>
        <v>1242618.4196656693</v>
      </c>
      <c r="DZ29" s="135">
        <f t="shared" si="106"/>
        <v>1242723.8803455925</v>
      </c>
      <c r="EA29" s="135">
        <f t="shared" si="106"/>
        <v>1293105.5532906731</v>
      </c>
      <c r="EB29" s="135">
        <f t="shared" si="106"/>
        <v>1293215.2987995956</v>
      </c>
      <c r="EC29" s="135">
        <f t="shared" si="106"/>
        <v>1293325.0536225892</v>
      </c>
      <c r="ED29" s="135">
        <f t="shared" si="106"/>
        <v>1293434.8177604438</v>
      </c>
      <c r="EE29" s="135">
        <f t="shared" si="106"/>
        <v>1293544.5912139504</v>
      </c>
      <c r="EF29" s="135">
        <f t="shared" si="106"/>
        <v>1308457.1939002122</v>
      </c>
      <c r="EG29" s="135">
        <f t="shared" si="106"/>
        <v>1308568.2422986063</v>
      </c>
      <c r="EH29" s="135">
        <f t="shared" si="106"/>
        <v>1308679.3001216475</v>
      </c>
      <c r="EI29" s="135">
        <f t="shared" si="106"/>
        <v>1308790.3673701354</v>
      </c>
      <c r="EJ29" s="135">
        <f t="shared" si="106"/>
        <v>1343378.3571496441</v>
      </c>
      <c r="EK29" s="135">
        <f t="shared" si="106"/>
        <v>1343492.3692974579</v>
      </c>
      <c r="EL29" s="135">
        <f t="shared" si="106"/>
        <v>1343606.3911214515</v>
      </c>
      <c r="EM29" s="135">
        <f t="shared" si="106"/>
        <v>1343720.422622445</v>
      </c>
      <c r="EN29" s="135">
        <f t="shared" si="106"/>
        <v>1452096.7183890385</v>
      </c>
      <c r="EO29" s="135">
        <f t="shared" si="106"/>
        <v>1452219.957433955</v>
      </c>
      <c r="EP29" s="135">
        <f t="shared" si="106"/>
        <v>1452343.2069381354</v>
      </c>
      <c r="EQ29" s="135">
        <f t="shared" si="106"/>
        <v>1452466.4669024672</v>
      </c>
      <c r="ER29" s="135">
        <f t="shared" si="106"/>
        <v>1452589.7373278379</v>
      </c>
      <c r="ES29" s="135">
        <f t="shared" si="106"/>
        <v>1383240.9369211376</v>
      </c>
      <c r="ET29" s="135">
        <f t="shared" si="106"/>
        <v>1383358.3321950177</v>
      </c>
      <c r="EU29" s="135">
        <f t="shared" si="106"/>
        <v>1383475.737432203</v>
      </c>
      <c r="EV29" s="135">
        <f t="shared" si="106"/>
        <v>1383593.1526335371</v>
      </c>
      <c r="EW29" s="135">
        <f t="shared" si="106"/>
        <v>1344805.7092273873</v>
      </c>
      <c r="EX29" s="135">
        <f t="shared" si="106"/>
        <v>1344919.8425141755</v>
      </c>
      <c r="EY29" s="135">
        <f t="shared" si="106"/>
        <v>1345033.9854874241</v>
      </c>
      <c r="EZ29" s="135">
        <f t="shared" si="106"/>
        <v>1345148.1381479553</v>
      </c>
      <c r="FA29" s="135">
        <f t="shared" si="106"/>
        <v>1205840.6721281672</v>
      </c>
      <c r="FB29" s="135">
        <f t="shared" si="106"/>
        <v>1205943.0114908784</v>
      </c>
      <c r="FC29" s="135">
        <f t="shared" si="106"/>
        <v>1206045.3595391032</v>
      </c>
      <c r="FD29" s="135">
        <f t="shared" si="106"/>
        <v>1206147.7162735781</v>
      </c>
      <c r="FE29" s="135">
        <f t="shared" si="106"/>
        <v>1206250.0816950407</v>
      </c>
    </row>
    <row r="30" spans="1:161" x14ac:dyDescent="0.25">
      <c r="B30" s="167" t="s">
        <v>251</v>
      </c>
      <c r="C30" s="167"/>
      <c r="D30" s="167"/>
      <c r="E30" s="167"/>
      <c r="F30" s="137">
        <f>SUM(F4:F15)</f>
        <v>877424.47785206395</v>
      </c>
      <c r="G30" s="137">
        <f t="shared" ref="G30:BE30" si="107">SUM(G4:G15)</f>
        <v>877498.94462364202</v>
      </c>
      <c r="H30" s="137">
        <f t="shared" si="107"/>
        <v>877573.41771519405</v>
      </c>
      <c r="I30" s="137">
        <f t="shared" si="107"/>
        <v>877647.89712725673</v>
      </c>
      <c r="J30" s="137">
        <f t="shared" si="107"/>
        <v>877722.38286036649</v>
      </c>
      <c r="K30" s="137">
        <f t="shared" si="107"/>
        <v>877796.87491505966</v>
      </c>
      <c r="L30" s="137">
        <f t="shared" si="107"/>
        <v>877871.37329187256</v>
      </c>
      <c r="M30" s="137">
        <f t="shared" si="107"/>
        <v>877945.87799134245</v>
      </c>
      <c r="N30" s="137">
        <f t="shared" si="107"/>
        <v>878020.38901400508</v>
      </c>
      <c r="O30" s="137">
        <f t="shared" si="107"/>
        <v>878094.9063603977</v>
      </c>
      <c r="P30" s="137">
        <f t="shared" si="107"/>
        <v>878169.43003105675</v>
      </c>
      <c r="Q30" s="137">
        <f t="shared" si="107"/>
        <v>878243.96002651902</v>
      </c>
      <c r="R30" s="137">
        <f t="shared" si="107"/>
        <v>878318.4963473212</v>
      </c>
      <c r="S30" s="137">
        <f t="shared" si="107"/>
        <v>878393.03899400041</v>
      </c>
      <c r="T30" s="137">
        <f t="shared" si="107"/>
        <v>878467.58796709334</v>
      </c>
      <c r="U30" s="137">
        <f t="shared" si="107"/>
        <v>878542.14326713677</v>
      </c>
      <c r="V30" s="137">
        <f t="shared" si="107"/>
        <v>878616.70489466761</v>
      </c>
      <c r="W30" s="137">
        <f t="shared" si="107"/>
        <v>878691.27285022335</v>
      </c>
      <c r="X30" s="137">
        <f t="shared" si="107"/>
        <v>878765.84713434079</v>
      </c>
      <c r="Y30" s="137">
        <f t="shared" si="107"/>
        <v>878840.42774755671</v>
      </c>
      <c r="Z30" s="137">
        <f t="shared" si="107"/>
        <v>878915.01469040883</v>
      </c>
      <c r="AA30" s="137">
        <f t="shared" si="107"/>
        <v>878989.60796343384</v>
      </c>
      <c r="AB30" s="137">
        <f t="shared" si="107"/>
        <v>879064.20756716933</v>
      </c>
      <c r="AC30" s="137">
        <f t="shared" si="107"/>
        <v>879138.81350215233</v>
      </c>
      <c r="AD30" s="137">
        <f t="shared" si="107"/>
        <v>879213.42576892034</v>
      </c>
      <c r="AE30" s="137">
        <f t="shared" si="107"/>
        <v>879288.04436801083</v>
      </c>
      <c r="AF30" s="137">
        <f t="shared" si="107"/>
        <v>879362.66929996107</v>
      </c>
      <c r="AG30" s="137">
        <f t="shared" si="107"/>
        <v>879437.30056530831</v>
      </c>
      <c r="AH30" s="137">
        <f t="shared" si="107"/>
        <v>879511.93816459051</v>
      </c>
      <c r="AI30" s="137">
        <f t="shared" si="107"/>
        <v>879586.58209834492</v>
      </c>
      <c r="AJ30" s="137">
        <f t="shared" si="107"/>
        <v>879661.23236710939</v>
      </c>
      <c r="AK30" s="137">
        <f t="shared" si="107"/>
        <v>879735.88897142129</v>
      </c>
      <c r="AL30" s="137">
        <f t="shared" si="107"/>
        <v>879810.55191181833</v>
      </c>
      <c r="AM30" s="137">
        <f t="shared" si="107"/>
        <v>879885.22118883859</v>
      </c>
      <c r="AN30" s="137">
        <f t="shared" si="107"/>
        <v>879959.89680301957</v>
      </c>
      <c r="AO30" s="137">
        <f t="shared" si="107"/>
        <v>880034.57875489921</v>
      </c>
      <c r="AP30" s="137">
        <f t="shared" si="107"/>
        <v>880109.26704501524</v>
      </c>
      <c r="AQ30" s="137">
        <f t="shared" si="107"/>
        <v>880183.96167390607</v>
      </c>
      <c r="AR30" s="137">
        <f t="shared" si="107"/>
        <v>880258.66264210897</v>
      </c>
      <c r="AS30" s="137">
        <f t="shared" si="107"/>
        <v>880333.36995016201</v>
      </c>
      <c r="AT30" s="137">
        <f t="shared" si="107"/>
        <v>880408.08359860384</v>
      </c>
      <c r="AU30" s="137">
        <f t="shared" si="107"/>
        <v>880482.8035879723</v>
      </c>
      <c r="AV30" s="137">
        <f t="shared" si="107"/>
        <v>880557.52991880523</v>
      </c>
      <c r="AW30" s="137">
        <f t="shared" si="107"/>
        <v>880632.26259164116</v>
      </c>
      <c r="AX30" s="137">
        <f t="shared" si="107"/>
        <v>880707.00160701852</v>
      </c>
      <c r="AY30" s="137">
        <f t="shared" si="107"/>
        <v>880781.74696547538</v>
      </c>
      <c r="AZ30" s="137">
        <f t="shared" si="107"/>
        <v>880856.49866754981</v>
      </c>
      <c r="BA30" s="137">
        <f t="shared" si="107"/>
        <v>880931.25671378057</v>
      </c>
      <c r="BB30" s="137">
        <f t="shared" si="107"/>
        <v>881006.02110470564</v>
      </c>
      <c r="BC30" s="137">
        <f t="shared" si="107"/>
        <v>881080.791840864</v>
      </c>
      <c r="BD30" s="137">
        <f t="shared" si="107"/>
        <v>881155.56892279407</v>
      </c>
      <c r="BE30" s="137">
        <f t="shared" si="107"/>
        <v>881230.35235103406</v>
      </c>
      <c r="DB30" s="178" t="s">
        <v>118</v>
      </c>
      <c r="DC30" s="178"/>
      <c r="DD30" s="178"/>
      <c r="DE30" s="178"/>
      <c r="DF30" s="109">
        <f>SUM(DF16:DF28)</f>
        <v>2134499.9721888872</v>
      </c>
      <c r="DG30" s="109">
        <f t="shared" ref="DG30:FE30" si="108">SUM(DG16:DG28)</f>
        <v>2134681.1266082977</v>
      </c>
      <c r="DH30" s="109">
        <f t="shared" si="108"/>
        <v>2134862.2964022337</v>
      </c>
      <c r="DI30" s="109">
        <f t="shared" si="108"/>
        <v>2135043.4815719998</v>
      </c>
      <c r="DJ30" s="109">
        <f t="shared" si="108"/>
        <v>2325737.1342921802</v>
      </c>
      <c r="DK30" s="109">
        <f t="shared" si="108"/>
        <v>2325934.5189563888</v>
      </c>
      <c r="DL30" s="109">
        <f t="shared" si="108"/>
        <v>2326131.9203725797</v>
      </c>
      <c r="DM30" s="109">
        <f t="shared" si="108"/>
        <v>2326329.3385421736</v>
      </c>
      <c r="DN30" s="109">
        <f t="shared" si="108"/>
        <v>2050803.4866564602</v>
      </c>
      <c r="DO30" s="109">
        <f t="shared" si="108"/>
        <v>2050977.5377784045</v>
      </c>
      <c r="DP30" s="109">
        <f t="shared" si="108"/>
        <v>2051151.6036720201</v>
      </c>
      <c r="DQ30" s="109">
        <f t="shared" si="108"/>
        <v>2051325.6843385592</v>
      </c>
      <c r="DR30" s="109">
        <f t="shared" si="108"/>
        <v>2051499.7797792763</v>
      </c>
      <c r="DS30" s="109">
        <f t="shared" si="108"/>
        <v>2111484.8272532658</v>
      </c>
      <c r="DT30" s="109">
        <f t="shared" si="108"/>
        <v>2111664.0283837225</v>
      </c>
      <c r="DU30" s="109">
        <f t="shared" si="108"/>
        <v>2111843.2447229293</v>
      </c>
      <c r="DV30" s="109">
        <f t="shared" si="108"/>
        <v>2112022.4762721765</v>
      </c>
      <c r="DW30" s="109">
        <f t="shared" si="108"/>
        <v>2089912.0204928804</v>
      </c>
      <c r="DX30" s="109">
        <f t="shared" si="108"/>
        <v>2090089.3907452226</v>
      </c>
      <c r="DY30" s="109">
        <f t="shared" si="108"/>
        <v>2090266.7760509287</v>
      </c>
      <c r="DZ30" s="109">
        <f t="shared" si="108"/>
        <v>2090444.1764112767</v>
      </c>
      <c r="EA30" s="109">
        <f t="shared" si="108"/>
        <v>2175897.7494634511</v>
      </c>
      <c r="EB30" s="109">
        <f t="shared" si="108"/>
        <v>2176082.4173007137</v>
      </c>
      <c r="EC30" s="109">
        <f t="shared" si="108"/>
        <v>2176267.1008106843</v>
      </c>
      <c r="ED30" s="109">
        <f t="shared" si="108"/>
        <v>2176451.7999946931</v>
      </c>
      <c r="EE30" s="109">
        <f t="shared" si="108"/>
        <v>2176636.5148540698</v>
      </c>
      <c r="EF30" s="109">
        <f t="shared" si="108"/>
        <v>2142015.4587522768</v>
      </c>
      <c r="EG30" s="109">
        <f t="shared" si="108"/>
        <v>2142197.2510089437</v>
      </c>
      <c r="EH30" s="109">
        <f t="shared" si="108"/>
        <v>2142379.0586942686</v>
      </c>
      <c r="EI30" s="109">
        <f t="shared" si="108"/>
        <v>2142560.881809561</v>
      </c>
      <c r="EJ30" s="109">
        <f t="shared" si="108"/>
        <v>2175829.9214170375</v>
      </c>
      <c r="EK30" s="109">
        <f t="shared" si="108"/>
        <v>2176014.5834977524</v>
      </c>
      <c r="EL30" s="109">
        <f t="shared" si="108"/>
        <v>2176199.2612506868</v>
      </c>
      <c r="EM30" s="109">
        <f t="shared" si="108"/>
        <v>2176383.9546771715</v>
      </c>
      <c r="EN30" s="109">
        <f t="shared" si="108"/>
        <v>2336113.0808105874</v>
      </c>
      <c r="EO30" s="109">
        <f t="shared" si="108"/>
        <v>2336311.3460784941</v>
      </c>
      <c r="EP30" s="109">
        <f t="shared" si="108"/>
        <v>2336509.6281731185</v>
      </c>
      <c r="EQ30" s="109">
        <f t="shared" si="108"/>
        <v>2336707.9270958886</v>
      </c>
      <c r="ER30" s="109">
        <f t="shared" si="108"/>
        <v>2336906.2428482343</v>
      </c>
      <c r="ES30" s="109">
        <f t="shared" si="108"/>
        <v>2264889.7551180962</v>
      </c>
      <c r="ET30" s="109">
        <f t="shared" si="108"/>
        <v>2265081.9756821459</v>
      </c>
      <c r="EU30" s="109">
        <f t="shared" si="108"/>
        <v>2265274.2125599007</v>
      </c>
      <c r="EV30" s="109">
        <f t="shared" si="108"/>
        <v>2265466.4657527469</v>
      </c>
      <c r="EW30" s="109">
        <f t="shared" si="108"/>
        <v>2233781.5877437554</v>
      </c>
      <c r="EX30" s="109">
        <f t="shared" si="108"/>
        <v>2233971.1681662858</v>
      </c>
      <c r="EY30" s="109">
        <f t="shared" si="108"/>
        <v>2234160.7646784531</v>
      </c>
      <c r="EZ30" s="109">
        <f t="shared" si="108"/>
        <v>2234350.3772816244</v>
      </c>
      <c r="FA30" s="109">
        <f t="shared" si="108"/>
        <v>2073491.5759378264</v>
      </c>
      <c r="FB30" s="109">
        <f t="shared" si="108"/>
        <v>2073667.5525916028</v>
      </c>
      <c r="FC30" s="109">
        <f t="shared" si="108"/>
        <v>2073843.5441804689</v>
      </c>
      <c r="FD30" s="109">
        <f t="shared" si="108"/>
        <v>2074019.550705693</v>
      </c>
      <c r="FE30" s="109">
        <f t="shared" si="108"/>
        <v>2074195.5721685409</v>
      </c>
    </row>
    <row r="31" spans="1:161" x14ac:dyDescent="0.25">
      <c r="B31" s="167" t="s">
        <v>252</v>
      </c>
      <c r="C31" s="167"/>
      <c r="D31" s="167"/>
      <c r="E31" s="167"/>
      <c r="F31" s="137">
        <f>SUM(F16:F28)</f>
        <v>2115153.0022547226</v>
      </c>
      <c r="G31" s="137">
        <f t="shared" ref="G31:BE31" si="109">SUM(G16:G28)</f>
        <v>2115332.514702172</v>
      </c>
      <c r="H31" s="137">
        <f t="shared" si="109"/>
        <v>2115512.0423847931</v>
      </c>
      <c r="I31" s="137">
        <f t="shared" si="109"/>
        <v>2115691.5853038784</v>
      </c>
      <c r="J31" s="137">
        <f t="shared" si="109"/>
        <v>2115871.1434607212</v>
      </c>
      <c r="K31" s="137">
        <f t="shared" si="109"/>
        <v>2116050.7168566152</v>
      </c>
      <c r="L31" s="137">
        <f t="shared" si="109"/>
        <v>2116230.3054928533</v>
      </c>
      <c r="M31" s="137">
        <f t="shared" si="109"/>
        <v>2116409.9093707288</v>
      </c>
      <c r="N31" s="137">
        <f t="shared" si="109"/>
        <v>2116589.5284915357</v>
      </c>
      <c r="O31" s="137">
        <f t="shared" si="109"/>
        <v>2116769.1628565677</v>
      </c>
      <c r="P31" s="137">
        <f t="shared" si="109"/>
        <v>2116948.8124671187</v>
      </c>
      <c r="Q31" s="137">
        <f t="shared" si="109"/>
        <v>2117128.4773244816</v>
      </c>
      <c r="R31" s="137">
        <f t="shared" si="109"/>
        <v>2117308.1574299508</v>
      </c>
      <c r="S31" s="137">
        <f t="shared" si="109"/>
        <v>2117487.8527848208</v>
      </c>
      <c r="T31" s="137">
        <f t="shared" si="109"/>
        <v>2117667.5633903858</v>
      </c>
      <c r="U31" s="137">
        <f t="shared" si="109"/>
        <v>2117847.2892479398</v>
      </c>
      <c r="V31" s="137">
        <f t="shared" si="109"/>
        <v>2118027.0303587774</v>
      </c>
      <c r="W31" s="137">
        <f t="shared" si="109"/>
        <v>2118206.786724193</v>
      </c>
      <c r="X31" s="137">
        <f t="shared" si="109"/>
        <v>2118386.5583454818</v>
      </c>
      <c r="Y31" s="137">
        <f t="shared" si="109"/>
        <v>2118566.3452239381</v>
      </c>
      <c r="Z31" s="137">
        <f t="shared" si="109"/>
        <v>2118746.1473608562</v>
      </c>
      <c r="AA31" s="137">
        <f t="shared" si="109"/>
        <v>2118925.9647575323</v>
      </c>
      <c r="AB31" s="137">
        <f t="shared" si="109"/>
        <v>2119105.7974152607</v>
      </c>
      <c r="AC31" s="137">
        <f t="shared" si="109"/>
        <v>2119285.6453353367</v>
      </c>
      <c r="AD31" s="137">
        <f t="shared" si="109"/>
        <v>2119465.5085190558</v>
      </c>
      <c r="AE31" s="137">
        <f t="shared" si="109"/>
        <v>2119645.3869677135</v>
      </c>
      <c r="AF31" s="137">
        <f t="shared" si="109"/>
        <v>2119825.2806826048</v>
      </c>
      <c r="AG31" s="137">
        <f t="shared" si="109"/>
        <v>2120005.1896650256</v>
      </c>
      <c r="AH31" s="137">
        <f t="shared" si="109"/>
        <v>2120185.1139162718</v>
      </c>
      <c r="AI31" s="137">
        <f t="shared" si="109"/>
        <v>2120365.0534376395</v>
      </c>
      <c r="AJ31" s="137">
        <f t="shared" si="109"/>
        <v>2120545.008230424</v>
      </c>
      <c r="AK31" s="137">
        <f t="shared" si="109"/>
        <v>2120724.9782959218</v>
      </c>
      <c r="AL31" s="137">
        <f t="shared" si="109"/>
        <v>2120904.9636354293</v>
      </c>
      <c r="AM31" s="137">
        <f t="shared" si="109"/>
        <v>2121084.9642502419</v>
      </c>
      <c r="AN31" s="137">
        <f t="shared" si="109"/>
        <v>2121264.9801416574</v>
      </c>
      <c r="AO31" s="137">
        <f t="shared" si="109"/>
        <v>2121445.0113109713</v>
      </c>
      <c r="AP31" s="137">
        <f t="shared" si="109"/>
        <v>2121625.0577594806</v>
      </c>
      <c r="AQ31" s="137">
        <f t="shared" si="109"/>
        <v>2121805.1194884819</v>
      </c>
      <c r="AR31" s="137">
        <f t="shared" si="109"/>
        <v>2121985.1964992722</v>
      </c>
      <c r="AS31" s="137">
        <f t="shared" si="109"/>
        <v>2122165.288793148</v>
      </c>
      <c r="AT31" s="137">
        <f t="shared" si="109"/>
        <v>2122345.396371407</v>
      </c>
      <c r="AU31" s="137">
        <f t="shared" si="109"/>
        <v>2122525.519235346</v>
      </c>
      <c r="AV31" s="137">
        <f t="shared" si="109"/>
        <v>2122705.6573862624</v>
      </c>
      <c r="AW31" s="137">
        <f t="shared" si="109"/>
        <v>2122885.8108254541</v>
      </c>
      <c r="AX31" s="137">
        <f t="shared" si="109"/>
        <v>2123065.9795542178</v>
      </c>
      <c r="AY31" s="137">
        <f t="shared" si="109"/>
        <v>2123246.1635738509</v>
      </c>
      <c r="AZ31" s="137">
        <f t="shared" si="109"/>
        <v>2123426.3628856521</v>
      </c>
      <c r="BA31" s="137">
        <f t="shared" si="109"/>
        <v>2123606.5774909188</v>
      </c>
      <c r="BB31" s="137">
        <f t="shared" si="109"/>
        <v>2123786.8073909492</v>
      </c>
      <c r="BC31" s="137">
        <f t="shared" si="109"/>
        <v>2123967.0525870407</v>
      </c>
      <c r="BD31" s="137">
        <f t="shared" si="109"/>
        <v>2124147.313080492</v>
      </c>
      <c r="BE31" s="137">
        <f t="shared" si="109"/>
        <v>2124327.5888726017</v>
      </c>
    </row>
    <row r="32" spans="1:161" x14ac:dyDescent="0.25">
      <c r="F32" s="72">
        <f>SUM(F30:F31)</f>
        <v>2992577.4801067868</v>
      </c>
      <c r="G32" s="72">
        <f t="shared" ref="G32:BE32" si="110">SUM(G30:G31)</f>
        <v>2992831.4593258142</v>
      </c>
      <c r="H32" s="72">
        <f t="shared" si="110"/>
        <v>2993085.4600999872</v>
      </c>
      <c r="I32" s="72">
        <f t="shared" si="110"/>
        <v>2993339.4824311351</v>
      </c>
      <c r="J32" s="72">
        <f t="shared" si="110"/>
        <v>2993593.526321088</v>
      </c>
      <c r="K32" s="72">
        <f t="shared" si="110"/>
        <v>2993847.5917716748</v>
      </c>
      <c r="L32" s="72">
        <f t="shared" si="110"/>
        <v>2994101.6787847257</v>
      </c>
      <c r="M32" s="72">
        <f t="shared" si="110"/>
        <v>2994355.7873620712</v>
      </c>
      <c r="N32" s="72">
        <f t="shared" si="110"/>
        <v>2994609.9175055409</v>
      </c>
      <c r="O32" s="72">
        <f t="shared" si="110"/>
        <v>2994864.0692169652</v>
      </c>
      <c r="P32" s="72">
        <f t="shared" si="110"/>
        <v>2995118.2424981752</v>
      </c>
      <c r="Q32" s="72">
        <f t="shared" si="110"/>
        <v>2995372.4373510005</v>
      </c>
      <c r="R32" s="72">
        <f t="shared" si="110"/>
        <v>2995626.653777272</v>
      </c>
      <c r="S32" s="72">
        <f t="shared" si="110"/>
        <v>2995880.8917788211</v>
      </c>
      <c r="T32" s="72">
        <f t="shared" si="110"/>
        <v>2996135.1513574794</v>
      </c>
      <c r="U32" s="72">
        <f t="shared" si="110"/>
        <v>2996389.4325150764</v>
      </c>
      <c r="V32" s="72">
        <f t="shared" si="110"/>
        <v>2996643.7352534449</v>
      </c>
      <c r="W32" s="72">
        <f t="shared" si="110"/>
        <v>2996898.0595744164</v>
      </c>
      <c r="X32" s="72">
        <f t="shared" si="110"/>
        <v>2997152.4054798223</v>
      </c>
      <c r="Y32" s="72">
        <f t="shared" si="110"/>
        <v>2997406.7729714951</v>
      </c>
      <c r="Z32" s="72">
        <f t="shared" si="110"/>
        <v>2997661.1620512651</v>
      </c>
      <c r="AA32" s="72">
        <f t="shared" si="110"/>
        <v>2997915.5727209663</v>
      </c>
      <c r="AB32" s="72">
        <f t="shared" si="110"/>
        <v>2998170.00498243</v>
      </c>
      <c r="AC32" s="72">
        <f t="shared" si="110"/>
        <v>2998424.4588374891</v>
      </c>
      <c r="AD32" s="72">
        <f t="shared" si="110"/>
        <v>2998678.934287976</v>
      </c>
      <c r="AE32" s="72">
        <f t="shared" si="110"/>
        <v>2998933.4313357244</v>
      </c>
      <c r="AF32" s="72">
        <f t="shared" si="110"/>
        <v>2999187.9499825658</v>
      </c>
      <c r="AG32" s="72">
        <f t="shared" si="110"/>
        <v>2999442.490230334</v>
      </c>
      <c r="AH32" s="72">
        <f t="shared" si="110"/>
        <v>2999697.0520808622</v>
      </c>
      <c r="AI32" s="72">
        <f t="shared" si="110"/>
        <v>2999951.6355359843</v>
      </c>
      <c r="AJ32" s="72">
        <f t="shared" si="110"/>
        <v>3000206.2405975335</v>
      </c>
      <c r="AK32" s="72">
        <f t="shared" si="110"/>
        <v>3000460.8672673432</v>
      </c>
      <c r="AL32" s="72">
        <f t="shared" si="110"/>
        <v>3000715.5155472476</v>
      </c>
      <c r="AM32" s="72">
        <f t="shared" si="110"/>
        <v>3000970.1854390805</v>
      </c>
      <c r="AN32" s="72">
        <f t="shared" si="110"/>
        <v>3001224.876944677</v>
      </c>
      <c r="AO32" s="72">
        <f t="shared" si="110"/>
        <v>3001479.5900658704</v>
      </c>
      <c r="AP32" s="72">
        <f t="shared" si="110"/>
        <v>3001734.324804496</v>
      </c>
      <c r="AQ32" s="72">
        <f t="shared" si="110"/>
        <v>3001989.081162388</v>
      </c>
      <c r="AR32" s="72">
        <f t="shared" si="110"/>
        <v>3002243.8591413815</v>
      </c>
      <c r="AS32" s="72">
        <f t="shared" si="110"/>
        <v>3002498.6587433098</v>
      </c>
      <c r="AT32" s="72">
        <f t="shared" si="110"/>
        <v>3002753.4799700109</v>
      </c>
      <c r="AU32" s="72">
        <f t="shared" si="110"/>
        <v>3003008.3228233182</v>
      </c>
      <c r="AV32" s="72">
        <f t="shared" si="110"/>
        <v>3003263.1873050677</v>
      </c>
      <c r="AW32" s="72">
        <f t="shared" si="110"/>
        <v>3003518.0734170955</v>
      </c>
      <c r="AX32" s="72">
        <f t="shared" si="110"/>
        <v>3003772.9811612363</v>
      </c>
      <c r="AY32" s="72">
        <f t="shared" si="110"/>
        <v>3004027.9105393263</v>
      </c>
      <c r="AZ32" s="72">
        <f t="shared" si="110"/>
        <v>3004282.8615532019</v>
      </c>
      <c r="BA32" s="72">
        <f t="shared" si="110"/>
        <v>3004537.8342046994</v>
      </c>
      <c r="BB32" s="72">
        <f t="shared" si="110"/>
        <v>3004792.8284956547</v>
      </c>
      <c r="BC32" s="72">
        <f t="shared" si="110"/>
        <v>3005047.8444279046</v>
      </c>
      <c r="BD32" s="72">
        <f t="shared" si="110"/>
        <v>3005302.8820032859</v>
      </c>
      <c r="BE32" s="72">
        <f t="shared" si="110"/>
        <v>3005557.9412236358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2045</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2045</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2044</v>
      </c>
      <c r="C3" s="97">
        <v>2045</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'!AB4</f>
        <v>286365.81793196913</v>
      </c>
      <c r="C4" s="12">
        <f>'Urb proj of all 25 ARs '!AC4</f>
        <v>287536.99844578537</v>
      </c>
      <c r="D4" s="100">
        <f>(C4-B4)/B4</f>
        <v>4.0898055580588823E-3</v>
      </c>
      <c r="E4" s="101">
        <f>((1+D4)^(1/52))-1</f>
        <v>7.8492792634943243E-5</v>
      </c>
      <c r="F4" s="69">
        <f>B4*(1+E4)</f>
        <v>286388.29558473377</v>
      </c>
      <c r="G4" s="69">
        <f>F4*(1+E4)</f>
        <v>286410.77500183217</v>
      </c>
      <c r="H4" s="69">
        <f>G4*(1+E4)</f>
        <v>286433.25618340279</v>
      </c>
      <c r="I4" s="69">
        <f>H4*(1+$E$4)</f>
        <v>286455.73912958417</v>
      </c>
      <c r="J4" s="69">
        <f>I4*(1+$E$4)</f>
        <v>286478.22384051478</v>
      </c>
      <c r="K4" s="69">
        <f t="shared" ref="K4:BE4" si="5">J4*(1+$E$4)</f>
        <v>286500.7103163331</v>
      </c>
      <c r="L4" s="69">
        <f t="shared" si="5"/>
        <v>286523.19855717773</v>
      </c>
      <c r="M4" s="69">
        <f t="shared" si="5"/>
        <v>286545.6885631872</v>
      </c>
      <c r="N4" s="69">
        <f t="shared" si="5"/>
        <v>286568.18033450004</v>
      </c>
      <c r="O4" s="69">
        <f t="shared" si="5"/>
        <v>286590.67387125478</v>
      </c>
      <c r="P4" s="69">
        <f t="shared" si="5"/>
        <v>286613.16917359008</v>
      </c>
      <c r="Q4" s="69">
        <f t="shared" si="5"/>
        <v>286635.66624164447</v>
      </c>
      <c r="R4" s="69">
        <f t="shared" si="5"/>
        <v>286658.16507555655</v>
      </c>
      <c r="S4" s="69">
        <f t="shared" si="5"/>
        <v>286680.66567546496</v>
      </c>
      <c r="T4" s="69">
        <f t="shared" si="5"/>
        <v>286703.1680415083</v>
      </c>
      <c r="U4" s="69">
        <f t="shared" si="5"/>
        <v>286725.67217382515</v>
      </c>
      <c r="V4" s="69">
        <f t="shared" si="5"/>
        <v>286748.17807255423</v>
      </c>
      <c r="W4" s="69">
        <f t="shared" si="5"/>
        <v>286770.68573783414</v>
      </c>
      <c r="X4" s="69">
        <f t="shared" si="5"/>
        <v>286793.19516980351</v>
      </c>
      <c r="Y4" s="69">
        <f t="shared" si="5"/>
        <v>286815.70636860107</v>
      </c>
      <c r="Z4" s="69">
        <f t="shared" si="5"/>
        <v>286838.21933436551</v>
      </c>
      <c r="AA4" s="69">
        <f t="shared" si="5"/>
        <v>286860.73406723549</v>
      </c>
      <c r="AB4" s="69">
        <f t="shared" si="5"/>
        <v>286883.25056734972</v>
      </c>
      <c r="AC4" s="69">
        <f t="shared" si="5"/>
        <v>286905.76883484697</v>
      </c>
      <c r="AD4" s="69">
        <f t="shared" si="5"/>
        <v>286928.28886986588</v>
      </c>
      <c r="AE4" s="69">
        <f t="shared" si="5"/>
        <v>286950.81067254522</v>
      </c>
      <c r="AF4" s="69">
        <f t="shared" si="5"/>
        <v>286973.33424302377</v>
      </c>
      <c r="AG4" s="69">
        <f t="shared" si="5"/>
        <v>286995.85958144028</v>
      </c>
      <c r="AH4" s="69">
        <f t="shared" si="5"/>
        <v>287018.38668793347</v>
      </c>
      <c r="AI4" s="69">
        <f t="shared" si="5"/>
        <v>287040.91556264216</v>
      </c>
      <c r="AJ4" s="69">
        <f t="shared" si="5"/>
        <v>287063.44620570517</v>
      </c>
      <c r="AK4" s="69">
        <f t="shared" si="5"/>
        <v>287085.97861726128</v>
      </c>
      <c r="AL4" s="69">
        <f t="shared" si="5"/>
        <v>287108.51279744931</v>
      </c>
      <c r="AM4" s="69">
        <f t="shared" si="5"/>
        <v>287131.04874640802</v>
      </c>
      <c r="AN4" s="69">
        <f t="shared" si="5"/>
        <v>287153.5864642763</v>
      </c>
      <c r="AO4" s="69">
        <f t="shared" si="5"/>
        <v>287176.12595119304</v>
      </c>
      <c r="AP4" s="69">
        <f t="shared" si="5"/>
        <v>287198.66720729705</v>
      </c>
      <c r="AQ4" s="69">
        <f t="shared" si="5"/>
        <v>287221.21023272717</v>
      </c>
      <c r="AR4" s="69">
        <f t="shared" si="5"/>
        <v>287243.75502762233</v>
      </c>
      <c r="AS4" s="69">
        <f t="shared" si="5"/>
        <v>287266.30159212142</v>
      </c>
      <c r="AT4" s="69">
        <f t="shared" si="5"/>
        <v>287288.84992636333</v>
      </c>
      <c r="AU4" s="69">
        <f t="shared" si="5"/>
        <v>287311.40003048693</v>
      </c>
      <c r="AV4" s="69">
        <f t="shared" si="5"/>
        <v>287333.95190463116</v>
      </c>
      <c r="AW4" s="69">
        <f t="shared" si="5"/>
        <v>287356.50554893498</v>
      </c>
      <c r="AX4" s="69">
        <f t="shared" si="5"/>
        <v>287379.06096353731</v>
      </c>
      <c r="AY4" s="69">
        <f t="shared" si="5"/>
        <v>287401.61814857717</v>
      </c>
      <c r="AZ4" s="69">
        <f t="shared" si="5"/>
        <v>287424.17710419343</v>
      </c>
      <c r="BA4" s="69">
        <f t="shared" si="5"/>
        <v>287446.73783052515</v>
      </c>
      <c r="BB4" s="69">
        <f t="shared" si="5"/>
        <v>287469.30032771127</v>
      </c>
      <c r="BC4" s="69">
        <f t="shared" si="5"/>
        <v>287491.8645958908</v>
      </c>
      <c r="BD4" s="69">
        <f t="shared" si="5"/>
        <v>287514.43063520273</v>
      </c>
      <c r="BE4" s="69">
        <f t="shared" si="5"/>
        <v>287536.99844578613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480155.92100091896</v>
      </c>
      <c r="DG4" s="108">
        <f t="shared" ref="DG4:DV5" si="6">G4*BG4</f>
        <v>480193.6097800585</v>
      </c>
      <c r="DH4" s="108">
        <f t="shared" si="6"/>
        <v>480231.30151749559</v>
      </c>
      <c r="DI4" s="108">
        <f t="shared" si="6"/>
        <v>480268.99621346244</v>
      </c>
      <c r="DJ4" s="108">
        <f t="shared" si="6"/>
        <v>550456.13980639854</v>
      </c>
      <c r="DK4" s="108">
        <f t="shared" si="6"/>
        <v>550499.34664603497</v>
      </c>
      <c r="DL4" s="108">
        <f t="shared" si="6"/>
        <v>550542.55687709688</v>
      </c>
      <c r="DM4" s="108">
        <f t="shared" si="6"/>
        <v>550585.77049985062</v>
      </c>
      <c r="DN4" s="108">
        <f t="shared" si="6"/>
        <v>488973.23089802277</v>
      </c>
      <c r="DO4" s="108">
        <f t="shared" si="6"/>
        <v>489011.61177243962</v>
      </c>
      <c r="DP4" s="108">
        <f t="shared" si="6"/>
        <v>489049.99565947859</v>
      </c>
      <c r="DQ4" s="108">
        <f t="shared" si="6"/>
        <v>489088.38255937601</v>
      </c>
      <c r="DR4" s="108">
        <f t="shared" si="6"/>
        <v>489126.77247236838</v>
      </c>
      <c r="DS4" s="108">
        <f t="shared" si="6"/>
        <v>505406.49932773149</v>
      </c>
      <c r="DT4" s="108">
        <f t="shared" si="6"/>
        <v>505446.17009527964</v>
      </c>
      <c r="DU4" s="108">
        <f t="shared" si="6"/>
        <v>505485.84397669701</v>
      </c>
      <c r="DV4" s="108">
        <f t="shared" si="6"/>
        <v>505525.5209722282</v>
      </c>
      <c r="DW4" s="108">
        <f t="shared" ref="DW4:EL5" si="7">W4*BW4</f>
        <v>510354.68490970996</v>
      </c>
      <c r="DX4" s="108">
        <f t="shared" si="7"/>
        <v>510394.74407416279</v>
      </c>
      <c r="DY4" s="108">
        <f t="shared" si="7"/>
        <v>510434.80638297135</v>
      </c>
      <c r="DZ4" s="108">
        <f t="shared" si="7"/>
        <v>510474.87183638243</v>
      </c>
      <c r="EA4" s="108">
        <f t="shared" si="7"/>
        <v>524894.80293617211</v>
      </c>
      <c r="EB4" s="108">
        <f t="shared" si="7"/>
        <v>524936.00339509407</v>
      </c>
      <c r="EC4" s="108">
        <f t="shared" si="7"/>
        <v>524977.2070879552</v>
      </c>
      <c r="ED4" s="108">
        <f t="shared" si="7"/>
        <v>525018.41401500918</v>
      </c>
      <c r="EE4" s="108">
        <f t="shared" si="7"/>
        <v>525059.62417651003</v>
      </c>
      <c r="EF4" s="108">
        <f t="shared" si="7"/>
        <v>527731.0489388922</v>
      </c>
      <c r="EG4" s="108">
        <f t="shared" si="7"/>
        <v>527772.47202268359</v>
      </c>
      <c r="EH4" s="108">
        <f t="shared" si="7"/>
        <v>527813.89835788845</v>
      </c>
      <c r="EI4" s="108">
        <f t="shared" si="7"/>
        <v>527855.32794476207</v>
      </c>
      <c r="EJ4" s="108">
        <f t="shared" si="7"/>
        <v>551879.05360448768</v>
      </c>
      <c r="EK4" s="108">
        <f t="shared" si="7"/>
        <v>551922.37213260191</v>
      </c>
      <c r="EL4" s="108">
        <f t="shared" si="7"/>
        <v>551965.69406090828</v>
      </c>
      <c r="EM4" s="108">
        <f t="shared" ref="EM4:FB5" si="8">AM4*CM4</f>
        <v>552009.01938967383</v>
      </c>
      <c r="EN4" s="108">
        <f t="shared" si="8"/>
        <v>595130.20207559818</v>
      </c>
      <c r="EO4" s="108">
        <f t="shared" si="8"/>
        <v>595176.91550714045</v>
      </c>
      <c r="EP4" s="108">
        <f t="shared" si="8"/>
        <v>595223.63260535046</v>
      </c>
      <c r="EQ4" s="108">
        <f t="shared" si="8"/>
        <v>595270.35337051598</v>
      </c>
      <c r="ER4" s="108">
        <f t="shared" si="8"/>
        <v>595317.07780292479</v>
      </c>
      <c r="ES4" s="108">
        <f t="shared" si="8"/>
        <v>567373.60880901851</v>
      </c>
      <c r="ET4" s="108">
        <f t="shared" si="8"/>
        <v>567418.14354804135</v>
      </c>
      <c r="EU4" s="108">
        <f t="shared" si="8"/>
        <v>567462.68178272014</v>
      </c>
      <c r="EV4" s="108">
        <f t="shared" si="8"/>
        <v>567507.2235133294</v>
      </c>
      <c r="EW4" s="108">
        <f t="shared" si="8"/>
        <v>561563.68984361726</v>
      </c>
      <c r="EX4" s="108">
        <f t="shared" si="8"/>
        <v>561607.76854587544</v>
      </c>
      <c r="EY4" s="108">
        <f t="shared" si="8"/>
        <v>561651.85070799419</v>
      </c>
      <c r="EZ4" s="108">
        <f t="shared" si="8"/>
        <v>561695.93633024476</v>
      </c>
      <c r="FA4" s="108">
        <f t="shared" si="8"/>
        <v>491877.62023553118</v>
      </c>
      <c r="FB4" s="108">
        <f t="shared" si="8"/>
        <v>491916.2290835781</v>
      </c>
      <c r="FC4" s="108">
        <f t="shared" ref="FC4:FE5" si="9">BC4*DC4</f>
        <v>491954.84096214129</v>
      </c>
      <c r="FD4" s="108">
        <f t="shared" si="9"/>
        <v>491993.45587145869</v>
      </c>
      <c r="FE4" s="108">
        <f t="shared" si="9"/>
        <v>492032.07381176815</v>
      </c>
    </row>
    <row r="5" spans="1:161" ht="15.75" x14ac:dyDescent="0.25">
      <c r="A5" s="47" t="s">
        <v>169</v>
      </c>
      <c r="B5" s="12">
        <f>'Urb proj of all 25 ARs '!AB5</f>
        <v>41741.81559033419</v>
      </c>
      <c r="C5" s="12">
        <f>'Urb proj of all 25 ARs '!AC5</f>
        <v>41912.531499739009</v>
      </c>
      <c r="D5" s="100">
        <f t="shared" ref="D5:D28" si="10">(C5-B5)/B5</f>
        <v>4.0898055580588987E-3</v>
      </c>
      <c r="E5" s="101">
        <f t="shared" ref="E5:E28" si="11">((1+D5)^(1/52))-1</f>
        <v>7.8492792634943243E-5</v>
      </c>
      <c r="F5" s="69">
        <f t="shared" ref="F5:F28" si="12">B5*(1+E5)</f>
        <v>41745.092022009529</v>
      </c>
      <c r="G5" s="69">
        <f t="shared" ref="G5:G28" si="13">F5*(1+E5)</f>
        <v>41748.368710861141</v>
      </c>
      <c r="H5" s="69">
        <f>G5*(1+$E$5)</f>
        <v>41751.645656909212</v>
      </c>
      <c r="I5" s="69">
        <f t="shared" ref="I5:BE5" si="14">H5*(1+$E$5)</f>
        <v>41754.922860173931</v>
      </c>
      <c r="J5" s="69">
        <f t="shared" si="14"/>
        <v>41758.200320675482</v>
      </c>
      <c r="K5" s="69">
        <f t="shared" si="14"/>
        <v>41761.478038434063</v>
      </c>
      <c r="L5" s="69">
        <f t="shared" si="14"/>
        <v>41764.756013469865</v>
      </c>
      <c r="M5" s="69">
        <f t="shared" si="14"/>
        <v>41768.034245803079</v>
      </c>
      <c r="N5" s="69">
        <f t="shared" si="14"/>
        <v>41771.312735453903</v>
      </c>
      <c r="O5" s="69">
        <f t="shared" si="14"/>
        <v>41774.591482442534</v>
      </c>
      <c r="P5" s="69">
        <f t="shared" si="14"/>
        <v>41777.870486789172</v>
      </c>
      <c r="Q5" s="69">
        <f t="shared" si="14"/>
        <v>41781.149748514021</v>
      </c>
      <c r="R5" s="69">
        <f t="shared" si="14"/>
        <v>41784.429267637279</v>
      </c>
      <c r="S5" s="69">
        <f t="shared" si="14"/>
        <v>41787.709044179152</v>
      </c>
      <c r="T5" s="69">
        <f t="shared" si="14"/>
        <v>41790.989078159844</v>
      </c>
      <c r="U5" s="69">
        <f t="shared" si="14"/>
        <v>41794.269369599562</v>
      </c>
      <c r="V5" s="69">
        <f t="shared" si="14"/>
        <v>41797.549918518518</v>
      </c>
      <c r="W5" s="69">
        <f t="shared" si="14"/>
        <v>41800.830724936925</v>
      </c>
      <c r="X5" s="69">
        <f t="shared" si="14"/>
        <v>41804.111788874987</v>
      </c>
      <c r="Y5" s="69">
        <f t="shared" si="14"/>
        <v>41807.393110352918</v>
      </c>
      <c r="Z5" s="69">
        <f t="shared" si="14"/>
        <v>41810.674689390937</v>
      </c>
      <c r="AA5" s="69">
        <f t="shared" si="14"/>
        <v>41813.956526009257</v>
      </c>
      <c r="AB5" s="69">
        <f t="shared" si="14"/>
        <v>41817.238620228098</v>
      </c>
      <c r="AC5" s="69">
        <f t="shared" si="14"/>
        <v>41820.520972067679</v>
      </c>
      <c r="AD5" s="69">
        <f t="shared" si="14"/>
        <v>41823.803581548222</v>
      </c>
      <c r="AE5" s="69">
        <f t="shared" si="14"/>
        <v>41827.086448689952</v>
      </c>
      <c r="AF5" s="69">
        <f t="shared" si="14"/>
        <v>41830.36957351309</v>
      </c>
      <c r="AG5" s="69">
        <f t="shared" si="14"/>
        <v>41833.652956037869</v>
      </c>
      <c r="AH5" s="69">
        <f t="shared" si="14"/>
        <v>41836.936596284511</v>
      </c>
      <c r="AI5" s="69">
        <f t="shared" si="14"/>
        <v>41840.220494273242</v>
      </c>
      <c r="AJ5" s="69">
        <f t="shared" si="14"/>
        <v>41843.504650024297</v>
      </c>
      <c r="AK5" s="69">
        <f t="shared" si="14"/>
        <v>41846.78906355791</v>
      </c>
      <c r="AL5" s="69">
        <f t="shared" si="14"/>
        <v>41850.073734894315</v>
      </c>
      <c r="AM5" s="69">
        <f t="shared" si="14"/>
        <v>41853.358664053747</v>
      </c>
      <c r="AN5" s="69">
        <f t="shared" si="14"/>
        <v>41856.64385105644</v>
      </c>
      <c r="AO5" s="69">
        <f t="shared" si="14"/>
        <v>41859.929295922637</v>
      </c>
      <c r="AP5" s="69">
        <f t="shared" si="14"/>
        <v>41863.214998672578</v>
      </c>
      <c r="AQ5" s="69">
        <f t="shared" si="14"/>
        <v>41866.500959326499</v>
      </c>
      <c r="AR5" s="69">
        <f t="shared" si="14"/>
        <v>41869.787177904647</v>
      </c>
      <c r="AS5" s="69">
        <f t="shared" si="14"/>
        <v>41873.073654427273</v>
      </c>
      <c r="AT5" s="69">
        <f t="shared" si="14"/>
        <v>41876.360388914618</v>
      </c>
      <c r="AU5" s="69">
        <f t="shared" si="14"/>
        <v>41879.647381386931</v>
      </c>
      <c r="AV5" s="69">
        <f t="shared" si="14"/>
        <v>41882.93463186446</v>
      </c>
      <c r="AW5" s="69">
        <f t="shared" si="14"/>
        <v>41886.222140367463</v>
      </c>
      <c r="AX5" s="69">
        <f t="shared" si="14"/>
        <v>41889.509906916188</v>
      </c>
      <c r="AY5" s="69">
        <f t="shared" si="14"/>
        <v>41892.797931530891</v>
      </c>
      <c r="AZ5" s="69">
        <f t="shared" si="14"/>
        <v>41896.086214231829</v>
      </c>
      <c r="BA5" s="69">
        <f t="shared" si="14"/>
        <v>41899.374755039258</v>
      </c>
      <c r="BB5" s="69">
        <f t="shared" si="14"/>
        <v>41902.663553973442</v>
      </c>
      <c r="BC5" s="69">
        <f t="shared" si="14"/>
        <v>41905.952611054636</v>
      </c>
      <c r="BD5" s="69">
        <f t="shared" si="14"/>
        <v>41909.241926303104</v>
      </c>
      <c r="BE5" s="69">
        <f t="shared" si="14"/>
        <v>41912.531499739111</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47785.126277169416</v>
      </c>
      <c r="DG5" s="108">
        <f t="shared" si="6"/>
        <v>47788.877065177323</v>
      </c>
      <c r="DH5" s="108">
        <f t="shared" si="6"/>
        <v>47792.62814759506</v>
      </c>
      <c r="DI5" s="108">
        <f t="shared" si="6"/>
        <v>47796.379524445736</v>
      </c>
      <c r="DJ5" s="108">
        <f t="shared" si="6"/>
        <v>50060.129524681484</v>
      </c>
      <c r="DK5" s="108">
        <f t="shared" si="6"/>
        <v>50064.058884047547</v>
      </c>
      <c r="DL5" s="108">
        <f t="shared" si="6"/>
        <v>50067.988551839997</v>
      </c>
      <c r="DM5" s="108">
        <f t="shared" si="6"/>
        <v>50071.918528083042</v>
      </c>
      <c r="DN5" s="108">
        <f t="shared" si="6"/>
        <v>46051.482813498696</v>
      </c>
      <c r="DO5" s="108">
        <f t="shared" si="6"/>
        <v>46055.097522989709</v>
      </c>
      <c r="DP5" s="108">
        <f t="shared" si="6"/>
        <v>46058.712516209358</v>
      </c>
      <c r="DQ5" s="108">
        <f t="shared" si="6"/>
        <v>46062.327793179924</v>
      </c>
      <c r="DR5" s="108">
        <f t="shared" si="6"/>
        <v>46065.943353923678</v>
      </c>
      <c r="DS5" s="108">
        <f t="shared" si="6"/>
        <v>48360.845159049604</v>
      </c>
      <c r="DT5" s="108">
        <f t="shared" si="6"/>
        <v>48364.641136840321</v>
      </c>
      <c r="DU5" s="108">
        <f t="shared" si="6"/>
        <v>48368.437412587933</v>
      </c>
      <c r="DV5" s="108">
        <f t="shared" si="6"/>
        <v>48372.233986315834</v>
      </c>
      <c r="DW5" s="108">
        <f t="shared" si="7"/>
        <v>47493.204439322821</v>
      </c>
      <c r="DX5" s="108">
        <f t="shared" si="7"/>
        <v>47496.932313570447</v>
      </c>
      <c r="DY5" s="108">
        <f t="shared" si="7"/>
        <v>47500.660480429331</v>
      </c>
      <c r="DZ5" s="108">
        <f t="shared" si="7"/>
        <v>47504.388939922443</v>
      </c>
      <c r="EA5" s="108">
        <f t="shared" si="7"/>
        <v>49358.747016129309</v>
      </c>
      <c r="EB5" s="108">
        <f t="shared" si="7"/>
        <v>49362.621322023566</v>
      </c>
      <c r="EC5" s="108">
        <f t="shared" si="7"/>
        <v>49366.49593202291</v>
      </c>
      <c r="ED5" s="108">
        <f t="shared" si="7"/>
        <v>49370.370846151207</v>
      </c>
      <c r="EE5" s="108">
        <f t="shared" si="7"/>
        <v>49374.246064432344</v>
      </c>
      <c r="EF5" s="108">
        <f t="shared" si="7"/>
        <v>54084.072724612488</v>
      </c>
      <c r="EG5" s="108">
        <f t="shared" si="7"/>
        <v>54088.31793451772</v>
      </c>
      <c r="EH5" s="108">
        <f t="shared" si="7"/>
        <v>54092.563477641328</v>
      </c>
      <c r="EI5" s="108">
        <f t="shared" si="7"/>
        <v>54096.809354009463</v>
      </c>
      <c r="EJ5" s="108">
        <f t="shared" si="7"/>
        <v>50632.755803561988</v>
      </c>
      <c r="EK5" s="108">
        <f t="shared" si="7"/>
        <v>50636.730109963813</v>
      </c>
      <c r="EL5" s="108">
        <f t="shared" si="7"/>
        <v>50640.704728320045</v>
      </c>
      <c r="EM5" s="108">
        <f t="shared" si="8"/>
        <v>50644.679658655179</v>
      </c>
      <c r="EN5" s="108">
        <f t="shared" si="8"/>
        <v>55842.004504885219</v>
      </c>
      <c r="EO5" s="108">
        <f t="shared" si="8"/>
        <v>55846.387699765146</v>
      </c>
      <c r="EP5" s="108">
        <f t="shared" si="8"/>
        <v>55850.771238694273</v>
      </c>
      <c r="EQ5" s="108">
        <f t="shared" si="8"/>
        <v>55855.155121699616</v>
      </c>
      <c r="ER5" s="108">
        <f t="shared" si="8"/>
        <v>55859.539348808168</v>
      </c>
      <c r="ES5" s="108">
        <f t="shared" si="8"/>
        <v>51771.821091369806</v>
      </c>
      <c r="ET5" s="108">
        <f t="shared" si="8"/>
        <v>51775.884806187067</v>
      </c>
      <c r="EU5" s="108">
        <f t="shared" si="8"/>
        <v>51779.948839976649</v>
      </c>
      <c r="EV5" s="108">
        <f t="shared" si="8"/>
        <v>51784.013192763588</v>
      </c>
      <c r="EW5" s="108">
        <f t="shared" si="8"/>
        <v>51326.16085257657</v>
      </c>
      <c r="EX5" s="108">
        <f t="shared" si="8"/>
        <v>51330.18958627712</v>
      </c>
      <c r="EY5" s="108">
        <f t="shared" si="8"/>
        <v>51334.218636204227</v>
      </c>
      <c r="EZ5" s="108">
        <f t="shared" si="8"/>
        <v>51338.248002382716</v>
      </c>
      <c r="FA5" s="108">
        <f t="shared" si="8"/>
        <v>45915.847849486832</v>
      </c>
      <c r="FB5" s="108">
        <f t="shared" si="8"/>
        <v>45919.451912610748</v>
      </c>
      <c r="FC5" s="108">
        <f t="shared" si="9"/>
        <v>45923.056258627636</v>
      </c>
      <c r="FD5" s="108">
        <f t="shared" si="9"/>
        <v>45926.660887559701</v>
      </c>
      <c r="FE5" s="108">
        <f t="shared" si="9"/>
        <v>45930.265799429166</v>
      </c>
    </row>
    <row r="6" spans="1:161" ht="15.75" x14ac:dyDescent="0.25">
      <c r="A6" s="47" t="s">
        <v>171</v>
      </c>
      <c r="B6" s="12">
        <f>'Urb proj of all 25 ARs '!AB6</f>
        <v>69901.1903182065</v>
      </c>
      <c r="C6" s="12">
        <f>'Urb proj of all 25 ARs '!AC6</f>
        <v>70187.072594884827</v>
      </c>
      <c r="D6" s="100">
        <f t="shared" si="10"/>
        <v>4.0898055580587999E-3</v>
      </c>
      <c r="E6" s="101">
        <f t="shared" si="11"/>
        <v>7.8492792634943243E-5</v>
      </c>
      <c r="F6" s="69">
        <f t="shared" si="12"/>
        <v>69906.677057843088</v>
      </c>
      <c r="G6" s="69">
        <f t="shared" ref="G6:G15" si="16">F6*(1+E6)</f>
        <v>69912.16422814918</v>
      </c>
      <c r="H6" s="69">
        <f t="shared" ref="H6:AM6" si="17">G6*(1+$E$6)</f>
        <v>69917.651829158596</v>
      </c>
      <c r="I6" s="69">
        <f t="shared" si="17"/>
        <v>69923.139860905139</v>
      </c>
      <c r="J6" s="69">
        <f t="shared" si="17"/>
        <v>69928.628323422628</v>
      </c>
      <c r="K6" s="69">
        <f t="shared" si="17"/>
        <v>69934.117216744868</v>
      </c>
      <c r="L6" s="69">
        <f t="shared" si="17"/>
        <v>69939.606540905676</v>
      </c>
      <c r="M6" s="69">
        <f t="shared" si="17"/>
        <v>69945.096295938856</v>
      </c>
      <c r="N6" s="69">
        <f t="shared" si="17"/>
        <v>69950.586481878243</v>
      </c>
      <c r="O6" s="69">
        <f t="shared" si="17"/>
        <v>69956.077098757654</v>
      </c>
      <c r="P6" s="69">
        <f t="shared" si="17"/>
        <v>69961.568146610924</v>
      </c>
      <c r="Q6" s="69">
        <f t="shared" si="17"/>
        <v>69967.059625471869</v>
      </c>
      <c r="R6" s="69">
        <f t="shared" si="17"/>
        <v>69972.551535374325</v>
      </c>
      <c r="S6" s="69">
        <f t="shared" si="17"/>
        <v>69978.043876352123</v>
      </c>
      <c r="T6" s="69">
        <f t="shared" si="17"/>
        <v>69983.536648439112</v>
      </c>
      <c r="U6" s="69">
        <f t="shared" si="17"/>
        <v>69989.029851669125</v>
      </c>
      <c r="V6" s="69">
        <f t="shared" si="17"/>
        <v>69994.523486075996</v>
      </c>
      <c r="W6" s="69">
        <f t="shared" si="17"/>
        <v>70000.017551693571</v>
      </c>
      <c r="X6" s="69">
        <f t="shared" si="17"/>
        <v>70005.512048555698</v>
      </c>
      <c r="Y6" s="69">
        <f t="shared" si="17"/>
        <v>70011.006976696226</v>
      </c>
      <c r="Z6" s="69">
        <f t="shared" si="17"/>
        <v>70016.502336149017</v>
      </c>
      <c r="AA6" s="69">
        <f t="shared" si="17"/>
        <v>70021.998126947918</v>
      </c>
      <c r="AB6" s="69">
        <f t="shared" si="17"/>
        <v>70027.494349126777</v>
      </c>
      <c r="AC6" s="69">
        <f t="shared" si="17"/>
        <v>70032.991002719471</v>
      </c>
      <c r="AD6" s="69">
        <f t="shared" si="17"/>
        <v>70038.488087759848</v>
      </c>
      <c r="AE6" s="69">
        <f t="shared" si="17"/>
        <v>70043.985604281785</v>
      </c>
      <c r="AF6" s="69">
        <f t="shared" si="17"/>
        <v>70049.483552319143</v>
      </c>
      <c r="AG6" s="69">
        <f t="shared" si="17"/>
        <v>70054.981931905801</v>
      </c>
      <c r="AH6" s="69">
        <f t="shared" si="17"/>
        <v>70060.480743075619</v>
      </c>
      <c r="AI6" s="69">
        <f t="shared" si="17"/>
        <v>70065.97998586249</v>
      </c>
      <c r="AJ6" s="69">
        <f t="shared" si="17"/>
        <v>70071.479660300291</v>
      </c>
      <c r="AK6" s="69">
        <f t="shared" si="17"/>
        <v>70076.979766422897</v>
      </c>
      <c r="AL6" s="69">
        <f t="shared" si="17"/>
        <v>70082.480304264187</v>
      </c>
      <c r="AM6" s="69">
        <f t="shared" si="17"/>
        <v>70087.981273858051</v>
      </c>
      <c r="AN6" s="69">
        <f t="shared" ref="AN6:BE6" si="18">AM6*(1+$E$6)</f>
        <v>70093.482675238381</v>
      </c>
      <c r="AO6" s="69">
        <f t="shared" si="18"/>
        <v>70098.984508439069</v>
      </c>
      <c r="AP6" s="69">
        <f t="shared" si="18"/>
        <v>70104.486773494005</v>
      </c>
      <c r="AQ6" s="69">
        <f t="shared" si="18"/>
        <v>70109.989470437096</v>
      </c>
      <c r="AR6" s="69">
        <f t="shared" si="18"/>
        <v>70115.492599302233</v>
      </c>
      <c r="AS6" s="69">
        <f t="shared" si="18"/>
        <v>70120.996160123323</v>
      </c>
      <c r="AT6" s="69">
        <f t="shared" si="18"/>
        <v>70126.50015293427</v>
      </c>
      <c r="AU6" s="69">
        <f t="shared" si="18"/>
        <v>70132.004577768996</v>
      </c>
      <c r="AV6" s="69">
        <f t="shared" si="18"/>
        <v>70137.509434661391</v>
      </c>
      <c r="AW6" s="69">
        <f t="shared" si="18"/>
        <v>70143.014723645378</v>
      </c>
      <c r="AX6" s="69">
        <f t="shared" si="18"/>
        <v>70148.520444754875</v>
      </c>
      <c r="AY6" s="69">
        <f t="shared" si="18"/>
        <v>70154.026598023789</v>
      </c>
      <c r="AZ6" s="69">
        <f t="shared" si="18"/>
        <v>70159.533183486055</v>
      </c>
      <c r="BA6" s="69">
        <f t="shared" si="18"/>
        <v>70165.040201175594</v>
      </c>
      <c r="BB6" s="69">
        <f t="shared" si="18"/>
        <v>70170.547651126326</v>
      </c>
      <c r="BC6" s="69">
        <f t="shared" si="18"/>
        <v>70176.055533372186</v>
      </c>
      <c r="BD6" s="69">
        <f t="shared" si="18"/>
        <v>70181.563847947109</v>
      </c>
      <c r="BE6" s="69">
        <f t="shared" si="18"/>
        <v>70187.072594885016</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79854.645467433249</v>
      </c>
      <c r="DG6" s="108">
        <f t="shared" ref="DG6:DG15" si="20">G6*BG6</f>
        <v>79860.913481560841</v>
      </c>
      <c r="DH6" s="108">
        <f t="shared" ref="DH6:DH15" si="21">H6*BH6</f>
        <v>79867.181987682387</v>
      </c>
      <c r="DI6" s="108">
        <f t="shared" ref="DI6:DI15" si="22">I6*BI6</f>
        <v>79873.450985836476</v>
      </c>
      <c r="DJ6" s="108">
        <f t="shared" ref="DJ6:DJ15" si="23">J6*BJ6</f>
        <v>88528.761907047694</v>
      </c>
      <c r="DK6" s="108">
        <f t="shared" ref="DK6:DK15" si="24">K6*BK6</f>
        <v>88535.710776798296</v>
      </c>
      <c r="DL6" s="108">
        <f t="shared" ref="DL6:DL15" si="25">L6*BL6</f>
        <v>88542.660191985095</v>
      </c>
      <c r="DM6" s="108">
        <f t="shared" ref="DM6:DM15" si="26">M6*BM6</f>
        <v>88549.610152650886</v>
      </c>
      <c r="DN6" s="108">
        <f t="shared" ref="DN6:DN15" si="27">N6*BN6</f>
        <v>80440.819540868033</v>
      </c>
      <c r="DO6" s="108">
        <f t="shared" ref="DO6:DO15" si="28">O6*BO6</f>
        <v>80447.133565435637</v>
      </c>
      <c r="DP6" s="108">
        <f t="shared" ref="DP6:DP15" si="29">P6*BP6</f>
        <v>80453.448085608659</v>
      </c>
      <c r="DQ6" s="108">
        <f t="shared" ref="DQ6:DQ15" si="30">Q6*BQ6</f>
        <v>80459.763101426011</v>
      </c>
      <c r="DR6" s="108">
        <f t="shared" ref="DR6:DR15" si="31">R6*BR6</f>
        <v>80466.078612926576</v>
      </c>
      <c r="DS6" s="108">
        <f t="shared" ref="DS6:DS15" si="32">S6*BS6</f>
        <v>83422.039865246392</v>
      </c>
      <c r="DT6" s="108">
        <f t="shared" ref="DT6:DT15" si="33">T6*BT6</f>
        <v>83428.587894122727</v>
      </c>
      <c r="DU6" s="108">
        <f t="shared" ref="DU6:DU15" si="34">U6*BU6</f>
        <v>83435.136436972141</v>
      </c>
      <c r="DV6" s="108">
        <f t="shared" ref="DV6:DV15" si="35">V6*BV6</f>
        <v>83441.685493834957</v>
      </c>
      <c r="DW6" s="108">
        <f t="shared" ref="DW6:DW15" si="36">W6*BW6</f>
        <v>83698.997604028758</v>
      </c>
      <c r="DX6" s="108">
        <f t="shared" ref="DX6:DX15" si="37">X6*BX6</f>
        <v>83705.567372091449</v>
      </c>
      <c r="DY6" s="108">
        <f t="shared" ref="DY6:DY15" si="38">Y6*BY6</f>
        <v>83712.137655833576</v>
      </c>
      <c r="DZ6" s="108">
        <f t="shared" ref="DZ6:DZ15" si="39">Z6*BZ6</f>
        <v>83718.708455295622</v>
      </c>
      <c r="EA6" s="108">
        <f t="shared" ref="EA6:EA15" si="40">AA6*CA6</f>
        <v>85101.846025273204</v>
      </c>
      <c r="EB6" s="108">
        <f t="shared" ref="EB6:EB15" si="41">AB6*CB6</f>
        <v>85108.525906826122</v>
      </c>
      <c r="EC6" s="108">
        <f t="shared" ref="EC6:EC15" si="42">AC6*CC6</f>
        <v>85115.206312701586</v>
      </c>
      <c r="ED6" s="108">
        <f t="shared" ref="ED6:ED15" si="43">AD6*CD6</f>
        <v>85121.887242940764</v>
      </c>
      <c r="EE6" s="108">
        <f t="shared" ref="EE6:EE15" si="44">AE6*CE6</f>
        <v>85128.568697584822</v>
      </c>
      <c r="EF6" s="108">
        <f t="shared" ref="EF6:EF15" si="45">AF6*CF6</f>
        <v>91465.296207250431</v>
      </c>
      <c r="EG6" s="108">
        <f t="shared" ref="EG6:EG15" si="46">AG6*CG6</f>
        <v>91472.475573778924</v>
      </c>
      <c r="EH6" s="108">
        <f t="shared" ref="EH6:EH15" si="47">AH6*CH6</f>
        <v>91479.655503835922</v>
      </c>
      <c r="EI6" s="108">
        <f t="shared" ref="EI6:EI15" si="48">AI6*CI6</f>
        <v>91486.835997465707</v>
      </c>
      <c r="EJ6" s="108">
        <f t="shared" ref="EJ6:EJ15" si="49">AJ6*CJ6</f>
        <v>87993.971649335552</v>
      </c>
      <c r="EK6" s="108">
        <f t="shared" ref="EK6:EK15" si="50">AK6*CK6</f>
        <v>88000.878541905346</v>
      </c>
      <c r="EL6" s="108">
        <f t="shared" ref="EL6:EL15" si="51">AL6*CL6</f>
        <v>88007.785976616433</v>
      </c>
      <c r="EM6" s="108">
        <f t="shared" ref="EM6:EM15" si="52">AM6*CM6</f>
        <v>88014.693953511349</v>
      </c>
      <c r="EN6" s="108">
        <f t="shared" ref="EN6:EN15" si="53">AN6*CN6</f>
        <v>98900.181051901629</v>
      </c>
      <c r="EO6" s="108">
        <f t="shared" ref="EO6:EO15" si="54">AO6*CO6</f>
        <v>98907.944003304496</v>
      </c>
      <c r="EP6" s="108">
        <f t="shared" ref="EP6:EP15" si="55">AP6*CP6</f>
        <v>98915.707564043085</v>
      </c>
      <c r="EQ6" s="108">
        <f t="shared" ref="EQ6:EQ15" si="56">AQ6*CQ6</f>
        <v>98923.471734165258</v>
      </c>
      <c r="ER6" s="108">
        <f t="shared" ref="ER6:ER15" si="57">AR6*CR6</f>
        <v>98931.236513718803</v>
      </c>
      <c r="ES6" s="108">
        <f t="shared" ref="ES6:ES15" si="58">AS6*CS6</f>
        <v>90533.185325596147</v>
      </c>
      <c r="ET6" s="108">
        <f t="shared" ref="ET6:ET15" si="59">AT6*CT6</f>
        <v>90540.291528138478</v>
      </c>
      <c r="EU6" s="108">
        <f t="shared" ref="EU6:EU15" si="60">AU6*CU6</f>
        <v>90547.398288466517</v>
      </c>
      <c r="EV6" s="108">
        <f t="shared" ref="EV6:EV15" si="61">AV6*CV6</f>
        <v>90554.505606624007</v>
      </c>
      <c r="EW6" s="108">
        <f t="shared" ref="EW6:EW15" si="62">AW6*CW6</f>
        <v>87269.096612490626</v>
      </c>
      <c r="EX6" s="108">
        <f t="shared" ref="EX6:EX15" si="63">AX6*CX6</f>
        <v>87275.946607594466</v>
      </c>
      <c r="EY6" s="108">
        <f t="shared" ref="EY6:EY15" si="64">AY6*CY6</f>
        <v>87282.797140373557</v>
      </c>
      <c r="EZ6" s="108">
        <f t="shared" ref="EZ6:EZ15" si="65">AZ6*CZ6</f>
        <v>87289.648210870087</v>
      </c>
      <c r="FA6" s="108">
        <f t="shared" ref="FA6:FA15" si="66">BA6*DA6</f>
        <v>81097.753590030276</v>
      </c>
      <c r="FB6" s="108">
        <f t="shared" ref="FB6:FB15" si="67">BB6*DB6</f>
        <v>81104.119179185975</v>
      </c>
      <c r="FC6" s="108">
        <f t="shared" ref="FC6:FC15" si="68">BC6*DC6</f>
        <v>81110.485267994547</v>
      </c>
      <c r="FD6" s="108">
        <f t="shared" ref="FD6:FD15" si="69">BD6*DD6</f>
        <v>81116.85185649521</v>
      </c>
      <c r="FE6" s="108">
        <f t="shared" ref="FE6:FE15" si="70">BE6*DE6</f>
        <v>81123.218944727167</v>
      </c>
    </row>
    <row r="7" spans="1:161" ht="15.75" x14ac:dyDescent="0.25">
      <c r="A7" s="87" t="s">
        <v>172</v>
      </c>
      <c r="B7" s="12">
        <f>'Urb proj of all 25 ARs '!AB7</f>
        <v>39900.353062537702</v>
      </c>
      <c r="C7" s="12">
        <f>'Urb proj of all 25 ARs '!AC7</f>
        <v>40063.537748261377</v>
      </c>
      <c r="D7" s="100">
        <f t="shared" si="10"/>
        <v>4.0898055580587756E-3</v>
      </c>
      <c r="E7" s="101">
        <f t="shared" si="11"/>
        <v>7.8492792634943243E-5</v>
      </c>
      <c r="F7" s="69">
        <f t="shared" si="12"/>
        <v>39903.484952676699</v>
      </c>
      <c r="G7" s="69">
        <f t="shared" si="16"/>
        <v>39906.617088646504</v>
      </c>
      <c r="H7" s="69">
        <f t="shared" ref="H7:AM7" si="71">G7*(1+$E$7)</f>
        <v>39909.749470466406</v>
      </c>
      <c r="I7" s="69">
        <f t="shared" si="71"/>
        <v>39912.882098155707</v>
      </c>
      <c r="J7" s="69">
        <f t="shared" si="71"/>
        <v>39916.014971733704</v>
      </c>
      <c r="K7" s="69">
        <f t="shared" si="71"/>
        <v>39919.148091219693</v>
      </c>
      <c r="L7" s="69">
        <f t="shared" si="71"/>
        <v>39922.281456632983</v>
      </c>
      <c r="M7" s="69">
        <f t="shared" si="71"/>
        <v>39925.415067992872</v>
      </c>
      <c r="N7" s="69">
        <f t="shared" si="71"/>
        <v>39928.548925318668</v>
      </c>
      <c r="O7" s="69">
        <f t="shared" si="71"/>
        <v>39931.683028629675</v>
      </c>
      <c r="P7" s="69">
        <f t="shared" si="71"/>
        <v>39934.817377945204</v>
      </c>
      <c r="Q7" s="69">
        <f t="shared" si="71"/>
        <v>39937.951973284566</v>
      </c>
      <c r="R7" s="69">
        <f t="shared" si="71"/>
        <v>39941.086814667069</v>
      </c>
      <c r="S7" s="69">
        <f t="shared" si="71"/>
        <v>39944.221902112025</v>
      </c>
      <c r="T7" s="69">
        <f t="shared" si="71"/>
        <v>39947.357235638752</v>
      </c>
      <c r="U7" s="69">
        <f t="shared" si="71"/>
        <v>39950.49281526656</v>
      </c>
      <c r="V7" s="69">
        <f t="shared" si="71"/>
        <v>39953.628641014773</v>
      </c>
      <c r="W7" s="69">
        <f t="shared" si="71"/>
        <v>39956.764712902703</v>
      </c>
      <c r="X7" s="69">
        <f t="shared" si="71"/>
        <v>39959.901030949673</v>
      </c>
      <c r="Y7" s="69">
        <f t="shared" si="71"/>
        <v>39963.03759517501</v>
      </c>
      <c r="Z7" s="69">
        <f t="shared" si="71"/>
        <v>39966.174405598031</v>
      </c>
      <c r="AA7" s="69">
        <f t="shared" si="71"/>
        <v>39969.31146223806</v>
      </c>
      <c r="AB7" s="69">
        <f t="shared" si="71"/>
        <v>39972.44876511443</v>
      </c>
      <c r="AC7" s="69">
        <f t="shared" si="71"/>
        <v>39975.586314246459</v>
      </c>
      <c r="AD7" s="69">
        <f t="shared" si="71"/>
        <v>39978.724109653485</v>
      </c>
      <c r="AE7" s="69">
        <f t="shared" si="71"/>
        <v>39981.862151354835</v>
      </c>
      <c r="AF7" s="69">
        <f t="shared" si="71"/>
        <v>39985.00043936984</v>
      </c>
      <c r="AG7" s="69">
        <f t="shared" si="71"/>
        <v>39988.138973717832</v>
      </c>
      <c r="AH7" s="69">
        <f t="shared" si="71"/>
        <v>39991.277754418152</v>
      </c>
      <c r="AI7" s="69">
        <f t="shared" si="71"/>
        <v>39994.416781490138</v>
      </c>
      <c r="AJ7" s="69">
        <f t="shared" si="71"/>
        <v>39997.556054953122</v>
      </c>
      <c r="AK7" s="69">
        <f t="shared" si="71"/>
        <v>40000.695574826444</v>
      </c>
      <c r="AL7" s="69">
        <f t="shared" si="71"/>
        <v>40003.835341129452</v>
      </c>
      <c r="AM7" s="69">
        <f t="shared" si="71"/>
        <v>40006.975353881484</v>
      </c>
      <c r="AN7" s="69">
        <f t="shared" ref="AN7:BE7" si="72">AM7*(1+$E$7)</f>
        <v>40010.115613101887</v>
      </c>
      <c r="AO7" s="69">
        <f t="shared" si="72"/>
        <v>40013.256118810008</v>
      </c>
      <c r="AP7" s="69">
        <f t="shared" si="72"/>
        <v>40016.396871025194</v>
      </c>
      <c r="AQ7" s="69">
        <f t="shared" si="72"/>
        <v>40019.537869766791</v>
      </c>
      <c r="AR7" s="69">
        <f t="shared" si="72"/>
        <v>40022.679115054147</v>
      </c>
      <c r="AS7" s="69">
        <f t="shared" si="72"/>
        <v>40025.820606906622</v>
      </c>
      <c r="AT7" s="69">
        <f t="shared" si="72"/>
        <v>40028.962345343563</v>
      </c>
      <c r="AU7" s="69">
        <f t="shared" si="72"/>
        <v>40032.104330384325</v>
      </c>
      <c r="AV7" s="69">
        <f t="shared" si="72"/>
        <v>40035.246562048269</v>
      </c>
      <c r="AW7" s="69">
        <f t="shared" si="72"/>
        <v>40038.389040354756</v>
      </c>
      <c r="AX7" s="69">
        <f t="shared" si="72"/>
        <v>40041.53176532314</v>
      </c>
      <c r="AY7" s="69">
        <f t="shared" si="72"/>
        <v>40044.674736972782</v>
      </c>
      <c r="AZ7" s="69">
        <f t="shared" si="72"/>
        <v>40047.817955323044</v>
      </c>
      <c r="BA7" s="69">
        <f t="shared" si="72"/>
        <v>40050.961420393294</v>
      </c>
      <c r="BB7" s="69">
        <f t="shared" si="72"/>
        <v>40054.105132202894</v>
      </c>
      <c r="BC7" s="69">
        <f t="shared" si="72"/>
        <v>40057.249090771213</v>
      </c>
      <c r="BD7" s="69">
        <f t="shared" si="72"/>
        <v>40060.393296117618</v>
      </c>
      <c r="BE7" s="69">
        <f t="shared" si="72"/>
        <v>40063.537748261486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106868.73637687181</v>
      </c>
      <c r="DG7" s="108">
        <f t="shared" si="20"/>
        <v>106877.12480243541</v>
      </c>
      <c r="DH7" s="108">
        <f t="shared" si="21"/>
        <v>106885.51388642995</v>
      </c>
      <c r="DI7" s="108">
        <f t="shared" si="22"/>
        <v>106893.90362890712</v>
      </c>
      <c r="DJ7" s="108">
        <f t="shared" si="23"/>
        <v>127812.09613740175</v>
      </c>
      <c r="DK7" s="108">
        <f t="shared" si="24"/>
        <v>127822.12846576009</v>
      </c>
      <c r="DL7" s="108">
        <f t="shared" si="25"/>
        <v>127832.16158158392</v>
      </c>
      <c r="DM7" s="108">
        <f t="shared" si="26"/>
        <v>127842.19548493501</v>
      </c>
      <c r="DN7" s="108">
        <f t="shared" si="27"/>
        <v>107024.17023644855</v>
      </c>
      <c r="DO7" s="108">
        <f t="shared" si="28"/>
        <v>107032.57086244984</v>
      </c>
      <c r="DP7" s="108">
        <f t="shared" si="29"/>
        <v>107040.97214783973</v>
      </c>
      <c r="DQ7" s="108">
        <f t="shared" si="30"/>
        <v>107049.37409266997</v>
      </c>
      <c r="DR7" s="108">
        <f t="shared" si="31"/>
        <v>107057.77669699233</v>
      </c>
      <c r="DS7" s="108">
        <f t="shared" si="32"/>
        <v>114755.54833992888</v>
      </c>
      <c r="DT7" s="108">
        <f t="shared" si="33"/>
        <v>114764.55582338844</v>
      </c>
      <c r="DU7" s="108">
        <f t="shared" si="34"/>
        <v>114773.56401387052</v>
      </c>
      <c r="DV7" s="108">
        <f t="shared" si="35"/>
        <v>114782.57291143063</v>
      </c>
      <c r="DW7" s="108">
        <f t="shared" si="36"/>
        <v>114968.20184962881</v>
      </c>
      <c r="DX7" s="108">
        <f t="shared" si="37"/>
        <v>114977.22602485619</v>
      </c>
      <c r="DY7" s="108">
        <f t="shared" si="38"/>
        <v>114986.2509084163</v>
      </c>
      <c r="DZ7" s="108">
        <f t="shared" si="39"/>
        <v>114995.27650036474</v>
      </c>
      <c r="EA7" s="108">
        <f t="shared" si="40"/>
        <v>124523.67645672898</v>
      </c>
      <c r="EB7" s="108">
        <f t="shared" si="41"/>
        <v>124533.45066784325</v>
      </c>
      <c r="EC7" s="108">
        <f t="shared" si="42"/>
        <v>124543.22564616264</v>
      </c>
      <c r="ED7" s="108">
        <f t="shared" si="43"/>
        <v>124553.00139174737</v>
      </c>
      <c r="EE7" s="108">
        <f t="shared" si="44"/>
        <v>124562.77790465768</v>
      </c>
      <c r="EF7" s="108">
        <f t="shared" si="45"/>
        <v>127604.85571304095</v>
      </c>
      <c r="EG7" s="108">
        <f t="shared" si="46"/>
        <v>127614.87177451963</v>
      </c>
      <c r="EH7" s="108">
        <f t="shared" si="47"/>
        <v>127624.88862218696</v>
      </c>
      <c r="EI7" s="108">
        <f t="shared" si="48"/>
        <v>127634.90625610464</v>
      </c>
      <c r="EJ7" s="108">
        <f t="shared" si="49"/>
        <v>136198.09168563195</v>
      </c>
      <c r="EK7" s="108">
        <f t="shared" si="50"/>
        <v>136208.7822541999</v>
      </c>
      <c r="EL7" s="108">
        <f t="shared" si="51"/>
        <v>136219.47366190044</v>
      </c>
      <c r="EM7" s="108">
        <f t="shared" si="52"/>
        <v>136230.16590879942</v>
      </c>
      <c r="EN7" s="108">
        <f t="shared" si="53"/>
        <v>140774.78915238081</v>
      </c>
      <c r="EO7" s="108">
        <f t="shared" si="54"/>
        <v>140785.83895871398</v>
      </c>
      <c r="EP7" s="108">
        <f t="shared" si="55"/>
        <v>140796.88963237731</v>
      </c>
      <c r="EQ7" s="108">
        <f t="shared" si="56"/>
        <v>140807.94117343889</v>
      </c>
      <c r="ER7" s="108">
        <f t="shared" si="57"/>
        <v>140818.99358196676</v>
      </c>
      <c r="ES7" s="108">
        <f t="shared" si="58"/>
        <v>131934.29116616622</v>
      </c>
      <c r="ET7" s="108">
        <f t="shared" si="59"/>
        <v>131944.64705712418</v>
      </c>
      <c r="EU7" s="108">
        <f t="shared" si="60"/>
        <v>131955.00376094491</v>
      </c>
      <c r="EV7" s="108">
        <f t="shared" si="61"/>
        <v>131965.36127769225</v>
      </c>
      <c r="EW7" s="108">
        <f t="shared" si="62"/>
        <v>117443.95790036183</v>
      </c>
      <c r="EX7" s="108">
        <f t="shared" si="63"/>
        <v>117453.17640459552</v>
      </c>
      <c r="EY7" s="108">
        <f t="shared" si="64"/>
        <v>117462.39563241537</v>
      </c>
      <c r="EZ7" s="108">
        <f t="shared" si="65"/>
        <v>117471.61558387814</v>
      </c>
      <c r="FA7" s="108">
        <f t="shared" si="66"/>
        <v>110241.87158831804</v>
      </c>
      <c r="FB7" s="108">
        <f t="shared" si="67"/>
        <v>110250.52478068431</v>
      </c>
      <c r="FC7" s="108">
        <f t="shared" si="68"/>
        <v>110259.17865226381</v>
      </c>
      <c r="FD7" s="108">
        <f t="shared" si="69"/>
        <v>110267.83320310985</v>
      </c>
      <c r="FE7" s="108">
        <f t="shared" si="70"/>
        <v>110276.48843327578</v>
      </c>
    </row>
    <row r="8" spans="1:161" ht="15.75" x14ac:dyDescent="0.25">
      <c r="A8" s="87" t="s">
        <v>173</v>
      </c>
      <c r="B8" s="12">
        <f>'Urb proj of all 25 ARs '!AB8</f>
        <v>11895.292195499269</v>
      </c>
      <c r="C8" s="12">
        <f>'Urb proj of all 25 ARs '!AC8</f>
        <v>11943.941627635155</v>
      </c>
      <c r="D8" s="100">
        <f t="shared" si="10"/>
        <v>4.0898055580587634E-3</v>
      </c>
      <c r="E8" s="101">
        <f t="shared" si="11"/>
        <v>7.8492792634943243E-5</v>
      </c>
      <c r="F8" s="69">
        <f t="shared" si="12"/>
        <v>11896.225890202903</v>
      </c>
      <c r="G8" s="69">
        <f t="shared" si="16"/>
        <v>11897.159658194842</v>
      </c>
      <c r="H8" s="69">
        <f t="shared" ref="H8:AM8" si="73">G8*(1+$E$8)</f>
        <v>11898.093499480838</v>
      </c>
      <c r="I8" s="69">
        <f t="shared" si="73"/>
        <v>11899.027414066644</v>
      </c>
      <c r="J8" s="69">
        <f t="shared" si="73"/>
        <v>11899.961401958015</v>
      </c>
      <c r="K8" s="69">
        <f t="shared" si="73"/>
        <v>11900.895463160703</v>
      </c>
      <c r="L8" s="69">
        <f t="shared" si="73"/>
        <v>11901.829597680464</v>
      </c>
      <c r="M8" s="69">
        <f t="shared" si="73"/>
        <v>11902.763805523051</v>
      </c>
      <c r="N8" s="69">
        <f t="shared" si="73"/>
        <v>11903.698086694221</v>
      </c>
      <c r="O8" s="69">
        <f t="shared" si="73"/>
        <v>11904.632441199728</v>
      </c>
      <c r="P8" s="69">
        <f t="shared" si="73"/>
        <v>11905.566869045331</v>
      </c>
      <c r="Q8" s="69">
        <f t="shared" si="73"/>
        <v>11906.501370236785</v>
      </c>
      <c r="R8" s="69">
        <f t="shared" si="73"/>
        <v>11907.435944779847</v>
      </c>
      <c r="S8" s="69">
        <f t="shared" si="73"/>
        <v>11908.370592680274</v>
      </c>
      <c r="T8" s="69">
        <f t="shared" si="73"/>
        <v>11909.305313943825</v>
      </c>
      <c r="U8" s="69">
        <f t="shared" si="73"/>
        <v>11910.240108576259</v>
      </c>
      <c r="V8" s="69">
        <f t="shared" si="73"/>
        <v>11911.174976583334</v>
      </c>
      <c r="W8" s="69">
        <f t="shared" si="73"/>
        <v>11912.109917970809</v>
      </c>
      <c r="X8" s="69">
        <f t="shared" si="73"/>
        <v>11913.044932744446</v>
      </c>
      <c r="Y8" s="69">
        <f t="shared" si="73"/>
        <v>11913.980020910003</v>
      </c>
      <c r="Z8" s="69">
        <f t="shared" si="73"/>
        <v>11914.915182473242</v>
      </c>
      <c r="AA8" s="69">
        <f t="shared" si="73"/>
        <v>11915.850417439922</v>
      </c>
      <c r="AB8" s="69">
        <f t="shared" si="73"/>
        <v>11916.785725815807</v>
      </c>
      <c r="AC8" s="69">
        <f t="shared" si="73"/>
        <v>11917.72110760666</v>
      </c>
      <c r="AD8" s="69">
        <f t="shared" si="73"/>
        <v>11918.65656281824</v>
      </c>
      <c r="AE8" s="69">
        <f t="shared" si="73"/>
        <v>11919.592091456312</v>
      </c>
      <c r="AF8" s="69">
        <f t="shared" si="73"/>
        <v>11920.527693526639</v>
      </c>
      <c r="AG8" s="69">
        <f t="shared" si="73"/>
        <v>11921.463369034986</v>
      </c>
      <c r="AH8" s="69">
        <f t="shared" si="73"/>
        <v>11922.399117987115</v>
      </c>
      <c r="AI8" s="69">
        <f t="shared" si="73"/>
        <v>11923.334940388795</v>
      </c>
      <c r="AJ8" s="69">
        <f t="shared" si="73"/>
        <v>11924.270836245789</v>
      </c>
      <c r="AK8" s="69">
        <f t="shared" si="73"/>
        <v>11925.206805563861</v>
      </c>
      <c r="AL8" s="69">
        <f t="shared" si="73"/>
        <v>11926.14284834878</v>
      </c>
      <c r="AM8" s="69">
        <f t="shared" si="73"/>
        <v>11927.078964606309</v>
      </c>
      <c r="AN8" s="69">
        <f t="shared" ref="AN8:BE8" si="74">AM8*(1+$E$8)</f>
        <v>11928.015154342218</v>
      </c>
      <c r="AO8" s="69">
        <f t="shared" si="74"/>
        <v>11928.951417562273</v>
      </c>
      <c r="AP8" s="69">
        <f t="shared" si="74"/>
        <v>11929.887754272244</v>
      </c>
      <c r="AQ8" s="69">
        <f t="shared" si="74"/>
        <v>11930.824164477897</v>
      </c>
      <c r="AR8" s="69">
        <f t="shared" si="74"/>
        <v>11931.760648185003</v>
      </c>
      <c r="AS8" s="69">
        <f t="shared" si="74"/>
        <v>11932.69720539933</v>
      </c>
      <c r="AT8" s="69">
        <f t="shared" si="74"/>
        <v>11933.63383612665</v>
      </c>
      <c r="AU8" s="69">
        <f t="shared" si="74"/>
        <v>11934.57054037273</v>
      </c>
      <c r="AV8" s="69">
        <f t="shared" si="74"/>
        <v>11935.507318143342</v>
      </c>
      <c r="AW8" s="69">
        <f t="shared" si="74"/>
        <v>11936.444169444258</v>
      </c>
      <c r="AX8" s="69">
        <f t="shared" si="74"/>
        <v>11937.381094281249</v>
      </c>
      <c r="AY8" s="69">
        <f t="shared" si="74"/>
        <v>11938.318092660087</v>
      </c>
      <c r="AZ8" s="69">
        <f t="shared" si="74"/>
        <v>11939.255164586544</v>
      </c>
      <c r="BA8" s="69">
        <f t="shared" si="74"/>
        <v>11940.192310066393</v>
      </c>
      <c r="BB8" s="69">
        <f t="shared" si="74"/>
        <v>11941.129529105408</v>
      </c>
      <c r="BC8" s="69">
        <f t="shared" si="74"/>
        <v>11942.066821709364</v>
      </c>
      <c r="BD8" s="69">
        <f t="shared" si="74"/>
        <v>11943.004187884033</v>
      </c>
      <c r="BE8" s="69">
        <f t="shared" si="74"/>
        <v>11943.941627635191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11117.257136504921</v>
      </c>
      <c r="DG8" s="108">
        <f t="shared" si="20"/>
        <v>11118.129761064007</v>
      </c>
      <c r="DH8" s="108">
        <f t="shared" si="21"/>
        <v>11119.002454117832</v>
      </c>
      <c r="DI8" s="108">
        <f t="shared" si="22"/>
        <v>11119.875215671771</v>
      </c>
      <c r="DJ8" s="108">
        <f t="shared" si="23"/>
        <v>12158.812168306065</v>
      </c>
      <c r="DK8" s="108">
        <f t="shared" si="24"/>
        <v>12159.766547428278</v>
      </c>
      <c r="DL8" s="108">
        <f t="shared" si="25"/>
        <v>12160.721001462376</v>
      </c>
      <c r="DM8" s="108">
        <f t="shared" si="26"/>
        <v>12161.675530414235</v>
      </c>
      <c r="DN8" s="108">
        <f t="shared" si="27"/>
        <v>10267.961530293198</v>
      </c>
      <c r="DO8" s="108">
        <f t="shared" si="28"/>
        <v>10268.767491268378</v>
      </c>
      <c r="DP8" s="108">
        <f t="shared" si="29"/>
        <v>10269.573515505688</v>
      </c>
      <c r="DQ8" s="108">
        <f t="shared" si="30"/>
        <v>10270.379603010089</v>
      </c>
      <c r="DR8" s="108">
        <f t="shared" si="31"/>
        <v>10271.185753786551</v>
      </c>
      <c r="DS8" s="108">
        <f t="shared" si="32"/>
        <v>10604.004126156487</v>
      </c>
      <c r="DT8" s="108">
        <f t="shared" si="33"/>
        <v>10604.836464053462</v>
      </c>
      <c r="DU8" s="108">
        <f t="shared" si="34"/>
        <v>10605.668867282962</v>
      </c>
      <c r="DV8" s="108">
        <f t="shared" si="35"/>
        <v>10606.501335850116</v>
      </c>
      <c r="DW8" s="108">
        <f t="shared" si="36"/>
        <v>10720.074298727273</v>
      </c>
      <c r="DX8" s="108">
        <f t="shared" si="37"/>
        <v>10720.915747296236</v>
      </c>
      <c r="DY8" s="108">
        <f t="shared" si="38"/>
        <v>10721.757261912846</v>
      </c>
      <c r="DZ8" s="108">
        <f t="shared" si="39"/>
        <v>10722.598842582287</v>
      </c>
      <c r="EA8" s="108">
        <f t="shared" si="40"/>
        <v>11087.911305276748</v>
      </c>
      <c r="EB8" s="108">
        <f t="shared" si="41"/>
        <v>11088.781626399588</v>
      </c>
      <c r="EC8" s="108">
        <f t="shared" si="42"/>
        <v>11089.652015836364</v>
      </c>
      <c r="ED8" s="108">
        <f t="shared" si="43"/>
        <v>11090.522473592437</v>
      </c>
      <c r="EE8" s="108">
        <f t="shared" si="44"/>
        <v>11091.392999673169</v>
      </c>
      <c r="EF8" s="108">
        <f t="shared" si="45"/>
        <v>10373.233580484773</v>
      </c>
      <c r="EG8" s="108">
        <f t="shared" si="46"/>
        <v>10374.04780455716</v>
      </c>
      <c r="EH8" s="108">
        <f t="shared" si="47"/>
        <v>10374.862092540267</v>
      </c>
      <c r="EI8" s="108">
        <f t="shared" si="48"/>
        <v>10375.676444439114</v>
      </c>
      <c r="EJ8" s="108">
        <f t="shared" si="49"/>
        <v>10521.600108489398</v>
      </c>
      <c r="EK8" s="108">
        <f t="shared" si="50"/>
        <v>10522.425978264902</v>
      </c>
      <c r="EL8" s="108">
        <f t="shared" si="51"/>
        <v>10523.251912865231</v>
      </c>
      <c r="EM8" s="108">
        <f t="shared" si="52"/>
        <v>10524.077912295472</v>
      </c>
      <c r="EN8" s="108">
        <f t="shared" si="53"/>
        <v>11644.564571426452</v>
      </c>
      <c r="EO8" s="108">
        <f t="shared" si="54"/>
        <v>11645.478585818681</v>
      </c>
      <c r="EP8" s="108">
        <f t="shared" si="55"/>
        <v>11646.392671954451</v>
      </c>
      <c r="EQ8" s="108">
        <f t="shared" si="56"/>
        <v>11647.306829839396</v>
      </c>
      <c r="ER8" s="108">
        <f t="shared" si="57"/>
        <v>11648.221059479145</v>
      </c>
      <c r="ES8" s="108">
        <f t="shared" si="58"/>
        <v>11445.954051954826</v>
      </c>
      <c r="ET8" s="108">
        <f t="shared" si="59"/>
        <v>11446.852476852735</v>
      </c>
      <c r="EU8" s="108">
        <f t="shared" si="60"/>
        <v>11447.750972270524</v>
      </c>
      <c r="EV8" s="108">
        <f t="shared" si="61"/>
        <v>11448.649538213725</v>
      </c>
      <c r="EW8" s="108">
        <f t="shared" si="62"/>
        <v>11508.362035244265</v>
      </c>
      <c r="EX8" s="108">
        <f t="shared" si="63"/>
        <v>11509.265358719065</v>
      </c>
      <c r="EY8" s="108">
        <f t="shared" si="64"/>
        <v>11510.168753098249</v>
      </c>
      <c r="EZ8" s="108">
        <f t="shared" si="65"/>
        <v>11511.072218387379</v>
      </c>
      <c r="FA8" s="108">
        <f t="shared" si="66"/>
        <v>10438.822974749972</v>
      </c>
      <c r="FB8" s="108">
        <f t="shared" si="67"/>
        <v>10439.642347117082</v>
      </c>
      <c r="FC8" s="108">
        <f t="shared" si="68"/>
        <v>10440.461783799017</v>
      </c>
      <c r="FD8" s="108">
        <f t="shared" si="69"/>
        <v>10441.281284800825</v>
      </c>
      <c r="FE8" s="108">
        <f t="shared" si="70"/>
        <v>10442.100850127557</v>
      </c>
    </row>
    <row r="9" spans="1:161" ht="15.75" x14ac:dyDescent="0.25">
      <c r="A9" s="87" t="s">
        <v>175</v>
      </c>
      <c r="B9" s="12">
        <f>'Urb proj of all 25 ARs '!AB9</f>
        <v>45587.527267760648</v>
      </c>
      <c r="C9" s="12">
        <f>'Urb proj of all 25 ARs '!AC9</f>
        <v>45773.971390158498</v>
      </c>
      <c r="D9" s="100">
        <f t="shared" si="10"/>
        <v>4.0898055580589222E-3</v>
      </c>
      <c r="E9" s="101">
        <f t="shared" si="11"/>
        <v>7.8492792634943243E-5</v>
      </c>
      <c r="F9" s="69">
        <f t="shared" si="12"/>
        <v>45591.10556008522</v>
      </c>
      <c r="G9" s="69">
        <f t="shared" si="16"/>
        <v>45594.684133279945</v>
      </c>
      <c r="H9" s="69">
        <f t="shared" ref="H9:AM9" si="75">G9*(1+$E$9)</f>
        <v>45598.262987366877</v>
      </c>
      <c r="I9" s="69">
        <f t="shared" si="75"/>
        <v>45601.842122368056</v>
      </c>
      <c r="J9" s="69">
        <f t="shared" si="75"/>
        <v>45605.421538305542</v>
      </c>
      <c r="K9" s="69">
        <f t="shared" si="75"/>
        <v>45609.00123520138</v>
      </c>
      <c r="L9" s="69">
        <f t="shared" si="75"/>
        <v>45612.581213077625</v>
      </c>
      <c r="M9" s="69">
        <f t="shared" si="75"/>
        <v>45616.161471956329</v>
      </c>
      <c r="N9" s="69">
        <f t="shared" si="75"/>
        <v>45619.742011859547</v>
      </c>
      <c r="O9" s="69">
        <f t="shared" si="75"/>
        <v>45623.322832809346</v>
      </c>
      <c r="P9" s="69">
        <f t="shared" si="75"/>
        <v>45626.90393482778</v>
      </c>
      <c r="Q9" s="69">
        <f t="shared" si="75"/>
        <v>45630.485317936909</v>
      </c>
      <c r="R9" s="69">
        <f t="shared" si="75"/>
        <v>45634.066982158802</v>
      </c>
      <c r="S9" s="69">
        <f t="shared" si="75"/>
        <v>45637.648927515518</v>
      </c>
      <c r="T9" s="69">
        <f t="shared" si="75"/>
        <v>45641.231154029134</v>
      </c>
      <c r="U9" s="69">
        <f t="shared" si="75"/>
        <v>45644.81366172171</v>
      </c>
      <c r="V9" s="69">
        <f t="shared" si="75"/>
        <v>45648.396450615321</v>
      </c>
      <c r="W9" s="69">
        <f t="shared" si="75"/>
        <v>45651.979520732035</v>
      </c>
      <c r="X9" s="69">
        <f t="shared" si="75"/>
        <v>45655.562872093928</v>
      </c>
      <c r="Y9" s="69">
        <f t="shared" si="75"/>
        <v>45659.146504723081</v>
      </c>
      <c r="Z9" s="69">
        <f t="shared" si="75"/>
        <v>45662.730418641564</v>
      </c>
      <c r="AA9" s="69">
        <f t="shared" si="75"/>
        <v>45666.314613871458</v>
      </c>
      <c r="AB9" s="69">
        <f t="shared" si="75"/>
        <v>45669.899090434847</v>
      </c>
      <c r="AC9" s="69">
        <f t="shared" si="75"/>
        <v>45673.483848353811</v>
      </c>
      <c r="AD9" s="69">
        <f t="shared" si="75"/>
        <v>45677.068887650435</v>
      </c>
      <c r="AE9" s="69">
        <f t="shared" si="75"/>
        <v>45680.654208346808</v>
      </c>
      <c r="AF9" s="69">
        <f t="shared" si="75"/>
        <v>45684.239810465013</v>
      </c>
      <c r="AG9" s="69">
        <f t="shared" si="75"/>
        <v>45687.825694027139</v>
      </c>
      <c r="AH9" s="69">
        <f t="shared" si="75"/>
        <v>45691.411859055283</v>
      </c>
      <c r="AI9" s="69">
        <f t="shared" si="75"/>
        <v>45694.998305571535</v>
      </c>
      <c r="AJ9" s="69">
        <f t="shared" si="75"/>
        <v>45698.585033597985</v>
      </c>
      <c r="AK9" s="69">
        <f t="shared" si="75"/>
        <v>45702.172043156737</v>
      </c>
      <c r="AL9" s="69">
        <f t="shared" si="75"/>
        <v>45705.759334269889</v>
      </c>
      <c r="AM9" s="69">
        <f t="shared" si="75"/>
        <v>45709.346906959538</v>
      </c>
      <c r="AN9" s="69">
        <f t="shared" ref="AN9:BE9" si="76">AM9*(1+$E$9)</f>
        <v>45712.934761247787</v>
      </c>
      <c r="AO9" s="69">
        <f t="shared" si="76"/>
        <v>45716.522897156734</v>
      </c>
      <c r="AP9" s="69">
        <f t="shared" si="76"/>
        <v>45720.111314708491</v>
      </c>
      <c r="AQ9" s="69">
        <f t="shared" si="76"/>
        <v>45723.700013925161</v>
      </c>
      <c r="AR9" s="69">
        <f t="shared" si="76"/>
        <v>45727.288994828858</v>
      </c>
      <c r="AS9" s="69">
        <f t="shared" si="76"/>
        <v>45730.878257441684</v>
      </c>
      <c r="AT9" s="69">
        <f t="shared" si="76"/>
        <v>45734.467801785759</v>
      </c>
      <c r="AU9" s="69">
        <f t="shared" si="76"/>
        <v>45738.057627883194</v>
      </c>
      <c r="AV9" s="69">
        <f t="shared" si="76"/>
        <v>45741.647735756102</v>
      </c>
      <c r="AW9" s="69">
        <f t="shared" si="76"/>
        <v>45745.238125426607</v>
      </c>
      <c r="AX9" s="69">
        <f t="shared" si="76"/>
        <v>45748.828796916823</v>
      </c>
      <c r="AY9" s="69">
        <f t="shared" si="76"/>
        <v>45752.419750248868</v>
      </c>
      <c r="AZ9" s="69">
        <f t="shared" si="76"/>
        <v>45756.010985444867</v>
      </c>
      <c r="BA9" s="69">
        <f t="shared" si="76"/>
        <v>45759.602502526948</v>
      </c>
      <c r="BB9" s="69">
        <f t="shared" si="76"/>
        <v>45763.194301517236</v>
      </c>
      <c r="BC9" s="69">
        <f t="shared" si="76"/>
        <v>45766.786382437858</v>
      </c>
      <c r="BD9" s="69">
        <f t="shared" si="76"/>
        <v>45770.37874531094</v>
      </c>
      <c r="BE9" s="69">
        <f t="shared" si="76"/>
        <v>45773.971390158622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77480.243671127508</v>
      </c>
      <c r="DG9" s="108">
        <f t="shared" si="20"/>
        <v>77486.325311827284</v>
      </c>
      <c r="DH9" s="108">
        <f t="shared" si="21"/>
        <v>77492.407429892031</v>
      </c>
      <c r="DI9" s="108">
        <f t="shared" si="22"/>
        <v>77498.490025359206</v>
      </c>
      <c r="DJ9" s="108">
        <f t="shared" si="23"/>
        <v>83434.19172293233</v>
      </c>
      <c r="DK9" s="108">
        <f t="shared" si="24"/>
        <v>83440.740705641903</v>
      </c>
      <c r="DL9" s="108">
        <f t="shared" si="25"/>
        <v>83447.290202399425</v>
      </c>
      <c r="DM9" s="108">
        <f t="shared" si="26"/>
        <v>83453.840213245232</v>
      </c>
      <c r="DN9" s="108">
        <f t="shared" si="27"/>
        <v>71280.57488814251</v>
      </c>
      <c r="DO9" s="108">
        <f t="shared" si="28"/>
        <v>71286.169899526096</v>
      </c>
      <c r="DP9" s="108">
        <f t="shared" si="29"/>
        <v>71291.765350077767</v>
      </c>
      <c r="DQ9" s="108">
        <f t="shared" si="30"/>
        <v>71297.361239831967</v>
      </c>
      <c r="DR9" s="108">
        <f t="shared" si="31"/>
        <v>71302.957568823185</v>
      </c>
      <c r="DS9" s="108">
        <f t="shared" si="32"/>
        <v>76565.637164573869</v>
      </c>
      <c r="DT9" s="108">
        <f t="shared" si="33"/>
        <v>76571.647015254784</v>
      </c>
      <c r="DU9" s="108">
        <f t="shared" si="34"/>
        <v>76577.657337665674</v>
      </c>
      <c r="DV9" s="108">
        <f t="shared" si="35"/>
        <v>76583.668131843544</v>
      </c>
      <c r="DW9" s="108">
        <f t="shared" si="36"/>
        <v>73509.827856141608</v>
      </c>
      <c r="DX9" s="108">
        <f t="shared" si="37"/>
        <v>73515.597847816141</v>
      </c>
      <c r="DY9" s="108">
        <f t="shared" si="38"/>
        <v>73521.368292393454</v>
      </c>
      <c r="DZ9" s="108">
        <f t="shared" si="39"/>
        <v>73527.139189909067</v>
      </c>
      <c r="EA9" s="108">
        <f t="shared" si="40"/>
        <v>81223.689931483692</v>
      </c>
      <c r="EB9" s="108">
        <f t="shared" si="41"/>
        <v>81230.065405734524</v>
      </c>
      <c r="EC9" s="108">
        <f t="shared" si="42"/>
        <v>81236.441380414137</v>
      </c>
      <c r="ED9" s="108">
        <f t="shared" si="43"/>
        <v>81242.817855561807</v>
      </c>
      <c r="EE9" s="108">
        <f t="shared" si="44"/>
        <v>81249.194831216824</v>
      </c>
      <c r="EF9" s="108">
        <f t="shared" si="45"/>
        <v>83439.396116871969</v>
      </c>
      <c r="EG9" s="108">
        <f t="shared" si="46"/>
        <v>83445.945508088946</v>
      </c>
      <c r="EH9" s="108">
        <f t="shared" si="47"/>
        <v>83452.495413385943</v>
      </c>
      <c r="EI9" s="108">
        <f t="shared" si="48"/>
        <v>83459.045832803298</v>
      </c>
      <c r="EJ9" s="108">
        <f t="shared" si="49"/>
        <v>87702.280686163343</v>
      </c>
      <c r="EK9" s="108">
        <f t="shared" si="50"/>
        <v>87709.164683094859</v>
      </c>
      <c r="EL9" s="108">
        <f t="shared" si="51"/>
        <v>87716.049220370507</v>
      </c>
      <c r="EM9" s="108">
        <f t="shared" si="52"/>
        <v>87722.93429803272</v>
      </c>
      <c r="EN9" s="108">
        <f t="shared" si="53"/>
        <v>95292.356294793601</v>
      </c>
      <c r="EO9" s="108">
        <f t="shared" si="54"/>
        <v>95299.836057955938</v>
      </c>
      <c r="EP9" s="108">
        <f t="shared" si="55"/>
        <v>95307.316408225772</v>
      </c>
      <c r="EQ9" s="108">
        <f t="shared" si="56"/>
        <v>95314.797345649204</v>
      </c>
      <c r="ER9" s="108">
        <f t="shared" si="57"/>
        <v>95322.27887027229</v>
      </c>
      <c r="ES9" s="108">
        <f t="shared" si="58"/>
        <v>89017.832254984591</v>
      </c>
      <c r="ET9" s="108">
        <f t="shared" si="59"/>
        <v>89024.819513232593</v>
      </c>
      <c r="EU9" s="108">
        <f t="shared" si="60"/>
        <v>89031.807319930012</v>
      </c>
      <c r="EV9" s="108">
        <f t="shared" si="61"/>
        <v>89038.79567511988</v>
      </c>
      <c r="EW9" s="108">
        <f t="shared" si="62"/>
        <v>82161.090297396411</v>
      </c>
      <c r="EX9" s="108">
        <f t="shared" si="63"/>
        <v>82167.539350819789</v>
      </c>
      <c r="EY9" s="108">
        <f t="shared" si="64"/>
        <v>82173.98891044737</v>
      </c>
      <c r="EZ9" s="108">
        <f t="shared" si="65"/>
        <v>82180.438976318896</v>
      </c>
      <c r="FA9" s="108">
        <f t="shared" si="66"/>
        <v>72444.518503927698</v>
      </c>
      <c r="FB9" s="108">
        <f t="shared" si="67"/>
        <v>72450.204876496166</v>
      </c>
      <c r="FC9" s="108">
        <f t="shared" si="68"/>
        <v>72455.891695403901</v>
      </c>
      <c r="FD9" s="108">
        <f t="shared" si="69"/>
        <v>72461.578960685918</v>
      </c>
      <c r="FE9" s="108">
        <f t="shared" si="70"/>
        <v>72467.266672377285</v>
      </c>
    </row>
    <row r="10" spans="1:161" ht="15.75" x14ac:dyDescent="0.25">
      <c r="A10" s="47" t="s">
        <v>199</v>
      </c>
      <c r="B10" s="12">
        <f>'Urb proj of all 25 ARs '!AB10</f>
        <v>63194.798065139759</v>
      </c>
      <c r="C10" s="12">
        <f>'Urb proj of all 25 ARs '!AC10</f>
        <v>63453.252501506984</v>
      </c>
      <c r="D10" s="100">
        <f t="shared" si="10"/>
        <v>4.089805558059002E-3</v>
      </c>
      <c r="E10" s="101">
        <f t="shared" si="11"/>
        <v>7.8492792634943243E-5</v>
      </c>
      <c r="F10" s="69">
        <f t="shared" si="12"/>
        <v>63199.758401319894</v>
      </c>
      <c r="G10" s="69">
        <f t="shared" si="16"/>
        <v>63204.719126850665</v>
      </c>
      <c r="H10" s="69">
        <f t="shared" ref="H10:AM10" si="77">G10*(1+$E$10)</f>
        <v>63209.680241762639</v>
      </c>
      <c r="I10" s="69">
        <f t="shared" si="77"/>
        <v>63214.641746086374</v>
      </c>
      <c r="J10" s="69">
        <f t="shared" si="77"/>
        <v>63219.603639852445</v>
      </c>
      <c r="K10" s="69">
        <f t="shared" si="77"/>
        <v>63224.56592309141</v>
      </c>
      <c r="L10" s="69">
        <f t="shared" si="77"/>
        <v>63229.528595833843</v>
      </c>
      <c r="M10" s="69">
        <f t="shared" si="77"/>
        <v>63234.491658110317</v>
      </c>
      <c r="N10" s="69">
        <f t="shared" si="77"/>
        <v>63239.455109951414</v>
      </c>
      <c r="O10" s="69">
        <f t="shared" si="77"/>
        <v>63244.418951387706</v>
      </c>
      <c r="P10" s="69">
        <f t="shared" si="77"/>
        <v>63249.383182449776</v>
      </c>
      <c r="Q10" s="69">
        <f t="shared" si="77"/>
        <v>63254.347803168203</v>
      </c>
      <c r="R10" s="69">
        <f t="shared" si="77"/>
        <v>63259.312813573575</v>
      </c>
      <c r="S10" s="69">
        <f t="shared" si="77"/>
        <v>63264.278213696482</v>
      </c>
      <c r="T10" s="69">
        <f t="shared" si="77"/>
        <v>63269.24400356751</v>
      </c>
      <c r="U10" s="69">
        <f t="shared" si="77"/>
        <v>63274.210183217248</v>
      </c>
      <c r="V10" s="69">
        <f t="shared" si="77"/>
        <v>63279.1767526763</v>
      </c>
      <c r="W10" s="69">
        <f t="shared" si="77"/>
        <v>63284.143711975259</v>
      </c>
      <c r="X10" s="69">
        <f t="shared" si="77"/>
        <v>63289.111061144722</v>
      </c>
      <c r="Y10" s="69">
        <f t="shared" si="77"/>
        <v>63294.078800215291</v>
      </c>
      <c r="Z10" s="69">
        <f t="shared" si="77"/>
        <v>63299.046929217577</v>
      </c>
      <c r="AA10" s="69">
        <f t="shared" si="77"/>
        <v>63304.015448182181</v>
      </c>
      <c r="AB10" s="69">
        <f t="shared" si="77"/>
        <v>63308.984357139714</v>
      </c>
      <c r="AC10" s="69">
        <f t="shared" si="77"/>
        <v>63313.953656120786</v>
      </c>
      <c r="AD10" s="69">
        <f t="shared" si="77"/>
        <v>63318.923345156014</v>
      </c>
      <c r="AE10" s="69">
        <f t="shared" si="77"/>
        <v>63323.893424276015</v>
      </c>
      <c r="AF10" s="69">
        <f t="shared" si="77"/>
        <v>63328.863893511407</v>
      </c>
      <c r="AG10" s="69">
        <f t="shared" si="77"/>
        <v>63333.834752892806</v>
      </c>
      <c r="AH10" s="69">
        <f t="shared" si="77"/>
        <v>63338.806002450838</v>
      </c>
      <c r="AI10" s="69">
        <f t="shared" si="77"/>
        <v>63343.777642216133</v>
      </c>
      <c r="AJ10" s="69">
        <f t="shared" si="77"/>
        <v>63348.749672219317</v>
      </c>
      <c r="AK10" s="69">
        <f t="shared" si="77"/>
        <v>63353.722092491022</v>
      </c>
      <c r="AL10" s="69">
        <f t="shared" si="77"/>
        <v>63358.694903061878</v>
      </c>
      <c r="AM10" s="69">
        <f t="shared" si="77"/>
        <v>63363.668103962525</v>
      </c>
      <c r="AN10" s="69">
        <f t="shared" ref="AN10:BE10" si="78">AM10*(1+$E$10)</f>
        <v>63368.641695223596</v>
      </c>
      <c r="AO10" s="69">
        <f t="shared" si="78"/>
        <v>63373.615676875736</v>
      </c>
      <c r="AP10" s="69">
        <f t="shared" si="78"/>
        <v>63378.590048949591</v>
      </c>
      <c r="AQ10" s="69">
        <f t="shared" si="78"/>
        <v>63383.564811475801</v>
      </c>
      <c r="AR10" s="69">
        <f t="shared" si="78"/>
        <v>63388.539964485011</v>
      </c>
      <c r="AS10" s="69">
        <f t="shared" si="78"/>
        <v>63393.515508007877</v>
      </c>
      <c r="AT10" s="69">
        <f t="shared" si="78"/>
        <v>63398.49144207505</v>
      </c>
      <c r="AU10" s="69">
        <f t="shared" si="78"/>
        <v>63403.467766717178</v>
      </c>
      <c r="AV10" s="69">
        <f t="shared" si="78"/>
        <v>63408.444481964929</v>
      </c>
      <c r="AW10" s="69">
        <f t="shared" si="78"/>
        <v>63413.421587848956</v>
      </c>
      <c r="AX10" s="69">
        <f t="shared" si="78"/>
        <v>63418.39908439992</v>
      </c>
      <c r="AY10" s="69">
        <f t="shared" si="78"/>
        <v>63423.376971648489</v>
      </c>
      <c r="AZ10" s="69">
        <f t="shared" si="78"/>
        <v>63428.355249625332</v>
      </c>
      <c r="BA10" s="69">
        <f t="shared" si="78"/>
        <v>63433.333918361117</v>
      </c>
      <c r="BB10" s="69">
        <f t="shared" si="78"/>
        <v>63438.312977886511</v>
      </c>
      <c r="BC10" s="69">
        <f t="shared" si="78"/>
        <v>63443.292428232198</v>
      </c>
      <c r="BD10" s="69">
        <f t="shared" si="78"/>
        <v>63448.272269428846</v>
      </c>
      <c r="BE10" s="69">
        <f t="shared" si="78"/>
        <v>63453.252501507137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63056.018187184389</v>
      </c>
      <c r="DG10" s="108">
        <f t="shared" si="20"/>
        <v>63060.96763014434</v>
      </c>
      <c r="DH10" s="108">
        <f t="shared" si="21"/>
        <v>63065.917461599885</v>
      </c>
      <c r="DI10" s="108">
        <f t="shared" si="22"/>
        <v>63070.867681581534</v>
      </c>
      <c r="DJ10" s="108">
        <f t="shared" si="23"/>
        <v>67431.954172872371</v>
      </c>
      <c r="DK10" s="108">
        <f t="shared" si="24"/>
        <v>67437.247095268234</v>
      </c>
      <c r="DL10" s="108">
        <f t="shared" si="25"/>
        <v>67442.540433120346</v>
      </c>
      <c r="DM10" s="108">
        <f t="shared" si="26"/>
        <v>67447.834186461332</v>
      </c>
      <c r="DN10" s="108">
        <f t="shared" si="27"/>
        <v>59901.183591191148</v>
      </c>
      <c r="DO10" s="108">
        <f t="shared" si="28"/>
        <v>59905.885402373358</v>
      </c>
      <c r="DP10" s="108">
        <f t="shared" si="29"/>
        <v>59910.587582613865</v>
      </c>
      <c r="DQ10" s="108">
        <f t="shared" si="30"/>
        <v>59915.29013194162</v>
      </c>
      <c r="DR10" s="108">
        <f t="shared" si="31"/>
        <v>59919.993050385609</v>
      </c>
      <c r="DS10" s="108">
        <f t="shared" si="32"/>
        <v>62295.622233209979</v>
      </c>
      <c r="DT10" s="108">
        <f t="shared" si="33"/>
        <v>62300.511990567997</v>
      </c>
      <c r="DU10" s="108">
        <f t="shared" si="34"/>
        <v>62305.402131736722</v>
      </c>
      <c r="DV10" s="108">
        <f t="shared" si="35"/>
        <v>62310.292656746286</v>
      </c>
      <c r="DW10" s="108">
        <f t="shared" si="36"/>
        <v>62086.69961864208</v>
      </c>
      <c r="DX10" s="108">
        <f t="shared" si="37"/>
        <v>62091.572977080636</v>
      </c>
      <c r="DY10" s="108">
        <f t="shared" si="38"/>
        <v>62096.446718042695</v>
      </c>
      <c r="DZ10" s="108">
        <f t="shared" si="39"/>
        <v>62101.320841558307</v>
      </c>
      <c r="EA10" s="108">
        <f t="shared" si="40"/>
        <v>63437.291709034864</v>
      </c>
      <c r="EB10" s="108">
        <f t="shared" si="41"/>
        <v>63442.271079218299</v>
      </c>
      <c r="EC10" s="108">
        <f t="shared" si="42"/>
        <v>63447.250840246408</v>
      </c>
      <c r="ED10" s="108">
        <f t="shared" si="43"/>
        <v>63452.230992149867</v>
      </c>
      <c r="EE10" s="108">
        <f t="shared" si="44"/>
        <v>63457.211534959366</v>
      </c>
      <c r="EF10" s="108">
        <f t="shared" si="45"/>
        <v>61801.687175733336</v>
      </c>
      <c r="EG10" s="108">
        <f t="shared" si="46"/>
        <v>61806.538162749312</v>
      </c>
      <c r="EH10" s="108">
        <f t="shared" si="47"/>
        <v>61811.389530532804</v>
      </c>
      <c r="EI10" s="108">
        <f t="shared" si="48"/>
        <v>61816.241279113696</v>
      </c>
      <c r="EJ10" s="108">
        <f t="shared" si="49"/>
        <v>61902.894106226056</v>
      </c>
      <c r="EK10" s="108">
        <f t="shared" si="50"/>
        <v>61907.75303725664</v>
      </c>
      <c r="EL10" s="108">
        <f t="shared" si="51"/>
        <v>61912.612349678289</v>
      </c>
      <c r="EM10" s="108">
        <f t="shared" si="52"/>
        <v>61917.472043520938</v>
      </c>
      <c r="EN10" s="108">
        <f t="shared" si="53"/>
        <v>67733.326644646033</v>
      </c>
      <c r="EO10" s="108">
        <f t="shared" si="54"/>
        <v>67738.643222608822</v>
      </c>
      <c r="EP10" s="108">
        <f t="shared" si="55"/>
        <v>67743.960217884669</v>
      </c>
      <c r="EQ10" s="108">
        <f t="shared" si="56"/>
        <v>67749.277630506331</v>
      </c>
      <c r="ER10" s="108">
        <f t="shared" si="57"/>
        <v>67754.595460506549</v>
      </c>
      <c r="ES10" s="108">
        <f t="shared" si="58"/>
        <v>65374.968991656795</v>
      </c>
      <c r="ET10" s="108">
        <f t="shared" si="59"/>
        <v>65380.100455541375</v>
      </c>
      <c r="EU10" s="108">
        <f t="shared" si="60"/>
        <v>65385.232322208882</v>
      </c>
      <c r="EV10" s="108">
        <f t="shared" si="61"/>
        <v>65390.364591690937</v>
      </c>
      <c r="EW10" s="108">
        <f t="shared" si="62"/>
        <v>66010.488889592583</v>
      </c>
      <c r="EX10" s="108">
        <f t="shared" si="63"/>
        <v>66015.670237208717</v>
      </c>
      <c r="EY10" s="108">
        <f t="shared" si="64"/>
        <v>66020.851991523305</v>
      </c>
      <c r="EZ10" s="108">
        <f t="shared" si="65"/>
        <v>66026.034152568245</v>
      </c>
      <c r="FA10" s="108">
        <f t="shared" si="66"/>
        <v>61399.063300067493</v>
      </c>
      <c r="FB10" s="108">
        <f t="shared" si="67"/>
        <v>61403.882684011085</v>
      </c>
      <c r="FC10" s="108">
        <f t="shared" si="68"/>
        <v>61408.702446241587</v>
      </c>
      <c r="FD10" s="108">
        <f t="shared" si="69"/>
        <v>61413.522586788677</v>
      </c>
      <c r="FE10" s="108">
        <f t="shared" si="70"/>
        <v>61418.34310568207</v>
      </c>
    </row>
    <row r="11" spans="1:161" ht="15.75" x14ac:dyDescent="0.25">
      <c r="A11" s="47" t="s">
        <v>187</v>
      </c>
      <c r="B11" s="12">
        <f>'Urb proj of all 25 ARs '!AB11</f>
        <v>33645.665946071378</v>
      </c>
      <c r="C11" s="12">
        <f>'Urb proj of all 25 ARs '!AC11</f>
        <v>33783.27017766222</v>
      </c>
      <c r="D11" s="100">
        <f t="shared" si="10"/>
        <v>4.0898055580590748E-3</v>
      </c>
      <c r="E11" s="101">
        <f t="shared" si="11"/>
        <v>7.8492792634943243E-5</v>
      </c>
      <c r="F11" s="69">
        <f t="shared" si="12"/>
        <v>33648.306888351544</v>
      </c>
      <c r="G11" s="69">
        <f t="shared" si="16"/>
        <v>33650.948037926646</v>
      </c>
      <c r="H11" s="69">
        <f t="shared" ref="H11:AM11" si="79">G11*(1+$E$11)</f>
        <v>33653.58939481296</v>
      </c>
      <c r="I11" s="69">
        <f t="shared" si="79"/>
        <v>33656.230959026747</v>
      </c>
      <c r="J11" s="69">
        <f t="shared" si="79"/>
        <v>33658.872730584284</v>
      </c>
      <c r="K11" s="69">
        <f t="shared" si="79"/>
        <v>33661.514709501855</v>
      </c>
      <c r="L11" s="69">
        <f t="shared" si="79"/>
        <v>33664.156895795728</v>
      </c>
      <c r="M11" s="69">
        <f t="shared" si="79"/>
        <v>33666.79928948218</v>
      </c>
      <c r="N11" s="69">
        <f t="shared" si="79"/>
        <v>33669.441890577495</v>
      </c>
      <c r="O11" s="69">
        <f t="shared" si="79"/>
        <v>33672.084699097948</v>
      </c>
      <c r="P11" s="69">
        <f t="shared" si="79"/>
        <v>33674.727715059824</v>
      </c>
      <c r="Q11" s="69">
        <f t="shared" si="79"/>
        <v>33677.370938479398</v>
      </c>
      <c r="R11" s="69">
        <f t="shared" si="79"/>
        <v>33680.014369372962</v>
      </c>
      <c r="S11" s="69">
        <f t="shared" si="79"/>
        <v>33682.6580077568</v>
      </c>
      <c r="T11" s="69">
        <f t="shared" si="79"/>
        <v>33685.301853647194</v>
      </c>
      <c r="U11" s="69">
        <f t="shared" si="79"/>
        <v>33687.945907060435</v>
      </c>
      <c r="V11" s="69">
        <f t="shared" si="79"/>
        <v>33690.590168012815</v>
      </c>
      <c r="W11" s="69">
        <f t="shared" si="79"/>
        <v>33693.234636520625</v>
      </c>
      <c r="X11" s="69">
        <f t="shared" si="79"/>
        <v>33695.879312600147</v>
      </c>
      <c r="Y11" s="69">
        <f t="shared" si="79"/>
        <v>33698.524196267681</v>
      </c>
      <c r="Z11" s="69">
        <f t="shared" si="79"/>
        <v>33701.169287539524</v>
      </c>
      <c r="AA11" s="69">
        <f t="shared" si="79"/>
        <v>33703.814586431967</v>
      </c>
      <c r="AB11" s="69">
        <f t="shared" si="79"/>
        <v>33706.460092961308</v>
      </c>
      <c r="AC11" s="69">
        <f t="shared" si="79"/>
        <v>33709.105807143846</v>
      </c>
      <c r="AD11" s="69">
        <f t="shared" si="79"/>
        <v>33711.751728995878</v>
      </c>
      <c r="AE11" s="69">
        <f t="shared" si="79"/>
        <v>33714.397858533703</v>
      </c>
      <c r="AF11" s="69">
        <f t="shared" si="79"/>
        <v>33717.044195773626</v>
      </c>
      <c r="AG11" s="69">
        <f t="shared" si="79"/>
        <v>33719.690740731945</v>
      </c>
      <c r="AH11" s="69">
        <f t="shared" si="79"/>
        <v>33722.337493424973</v>
      </c>
      <c r="AI11" s="69">
        <f t="shared" si="79"/>
        <v>33724.984453869009</v>
      </c>
      <c r="AJ11" s="69">
        <f t="shared" si="79"/>
        <v>33727.631622080364</v>
      </c>
      <c r="AK11" s="69">
        <f t="shared" si="79"/>
        <v>33730.278998075344</v>
      </c>
      <c r="AL11" s="69">
        <f t="shared" si="79"/>
        <v>33732.926581870262</v>
      </c>
      <c r="AM11" s="69">
        <f t="shared" si="79"/>
        <v>33735.574373481424</v>
      </c>
      <c r="AN11" s="69">
        <f t="shared" ref="AN11:BE11" si="80">AM11*(1+$E$11)</f>
        <v>33738.222372925142</v>
      </c>
      <c r="AO11" s="69">
        <f t="shared" si="80"/>
        <v>33740.870580217728</v>
      </c>
      <c r="AP11" s="69">
        <f t="shared" si="80"/>
        <v>33743.518995375503</v>
      </c>
      <c r="AQ11" s="69">
        <f t="shared" si="80"/>
        <v>33746.16761841478</v>
      </c>
      <c r="AR11" s="69">
        <f t="shared" si="80"/>
        <v>33748.816449351878</v>
      </c>
      <c r="AS11" s="69">
        <f t="shared" si="80"/>
        <v>33751.46548820311</v>
      </c>
      <c r="AT11" s="69">
        <f t="shared" si="80"/>
        <v>33754.114734984803</v>
      </c>
      <c r="AU11" s="69">
        <f t="shared" si="80"/>
        <v>33756.764189713271</v>
      </c>
      <c r="AV11" s="69">
        <f t="shared" si="80"/>
        <v>33759.413852404839</v>
      </c>
      <c r="AW11" s="69">
        <f t="shared" si="80"/>
        <v>33762.063723075837</v>
      </c>
      <c r="AX11" s="69">
        <f t="shared" si="80"/>
        <v>33764.713801742582</v>
      </c>
      <c r="AY11" s="69">
        <f t="shared" si="80"/>
        <v>33767.364088421404</v>
      </c>
      <c r="AZ11" s="69">
        <f t="shared" si="80"/>
        <v>33770.014583128628</v>
      </c>
      <c r="BA11" s="69">
        <f t="shared" si="80"/>
        <v>33772.665285880583</v>
      </c>
      <c r="BB11" s="69">
        <f t="shared" si="80"/>
        <v>33775.316196693595</v>
      </c>
      <c r="BC11" s="69">
        <f t="shared" si="80"/>
        <v>33777.967315583999</v>
      </c>
      <c r="BD11" s="69">
        <f t="shared" si="80"/>
        <v>33780.61864256813</v>
      </c>
      <c r="BE11" s="69">
        <f t="shared" si="80"/>
        <v>33783.270177662322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47044.397960364593</v>
      </c>
      <c r="DG11" s="108">
        <f t="shared" si="20"/>
        <v>47048.090606538331</v>
      </c>
      <c r="DH11" s="108">
        <f t="shared" si="21"/>
        <v>47051.783542558187</v>
      </c>
      <c r="DI11" s="108">
        <f t="shared" si="22"/>
        <v>47055.476768446897</v>
      </c>
      <c r="DJ11" s="108">
        <f t="shared" si="23"/>
        <v>51057.987630910931</v>
      </c>
      <c r="DK11" s="108">
        <f t="shared" si="24"/>
        <v>51061.995314946405</v>
      </c>
      <c r="DL11" s="108">
        <f t="shared" si="25"/>
        <v>51066.00331355619</v>
      </c>
      <c r="DM11" s="108">
        <f t="shared" si="26"/>
        <v>51070.011626764972</v>
      </c>
      <c r="DN11" s="108">
        <f t="shared" si="27"/>
        <v>43871.000070157657</v>
      </c>
      <c r="DO11" s="108">
        <f t="shared" si="28"/>
        <v>43874.443627468856</v>
      </c>
      <c r="DP11" s="108">
        <f t="shared" si="29"/>
        <v>43877.88745507448</v>
      </c>
      <c r="DQ11" s="108">
        <f t="shared" si="30"/>
        <v>43881.331552995754</v>
      </c>
      <c r="DR11" s="108">
        <f t="shared" si="31"/>
        <v>43884.775921253888</v>
      </c>
      <c r="DS11" s="108">
        <f t="shared" si="32"/>
        <v>45193.390352181486</v>
      </c>
      <c r="DT11" s="108">
        <f t="shared" si="33"/>
        <v>45196.937707598867</v>
      </c>
      <c r="DU11" s="108">
        <f t="shared" si="34"/>
        <v>45200.485341458079</v>
      </c>
      <c r="DV11" s="108">
        <f t="shared" si="35"/>
        <v>45204.033253780981</v>
      </c>
      <c r="DW11" s="108">
        <f t="shared" si="36"/>
        <v>47472.741224602294</v>
      </c>
      <c r="DX11" s="108">
        <f t="shared" si="37"/>
        <v>47476.467492635042</v>
      </c>
      <c r="DY11" s="108">
        <f t="shared" si="38"/>
        <v>47480.194053152976</v>
      </c>
      <c r="DZ11" s="108">
        <f t="shared" si="39"/>
        <v>47483.920906179061</v>
      </c>
      <c r="EA11" s="108">
        <f t="shared" si="40"/>
        <v>52631.88539734255</v>
      </c>
      <c r="EB11" s="108">
        <f t="shared" si="41"/>
        <v>52636.016621009032</v>
      </c>
      <c r="EC11" s="108">
        <f t="shared" si="42"/>
        <v>52640.148168946798</v>
      </c>
      <c r="ED11" s="108">
        <f t="shared" si="43"/>
        <v>52644.2800411813</v>
      </c>
      <c r="EE11" s="108">
        <f t="shared" si="44"/>
        <v>52648.41223773799</v>
      </c>
      <c r="EF11" s="108">
        <f t="shared" si="45"/>
        <v>52481.26986621278</v>
      </c>
      <c r="EG11" s="108">
        <f t="shared" si="46"/>
        <v>52485.389267645602</v>
      </c>
      <c r="EH11" s="108">
        <f t="shared" si="47"/>
        <v>52489.508992421754</v>
      </c>
      <c r="EI11" s="108">
        <f t="shared" si="48"/>
        <v>52493.629040566608</v>
      </c>
      <c r="EJ11" s="108">
        <f t="shared" si="49"/>
        <v>55887.358393782946</v>
      </c>
      <c r="EK11" s="108">
        <f t="shared" si="50"/>
        <v>55891.745148616268</v>
      </c>
      <c r="EL11" s="108">
        <f t="shared" si="51"/>
        <v>55896.132247778231</v>
      </c>
      <c r="EM11" s="108">
        <f t="shared" si="52"/>
        <v>55900.519691295849</v>
      </c>
      <c r="EN11" s="108">
        <f t="shared" si="53"/>
        <v>63116.712307234811</v>
      </c>
      <c r="EO11" s="108">
        <f t="shared" si="54"/>
        <v>63121.666514245735</v>
      </c>
      <c r="EP11" s="108">
        <f t="shared" si="55"/>
        <v>63126.621110126209</v>
      </c>
      <c r="EQ11" s="108">
        <f t="shared" si="56"/>
        <v>63131.576094906755</v>
      </c>
      <c r="ER11" s="108">
        <f t="shared" si="57"/>
        <v>63136.53146861789</v>
      </c>
      <c r="ES11" s="108">
        <f t="shared" si="58"/>
        <v>57877.588575670583</v>
      </c>
      <c r="ET11" s="108">
        <f t="shared" si="59"/>
        <v>57882.131549228863</v>
      </c>
      <c r="EU11" s="108">
        <f t="shared" si="60"/>
        <v>57886.674879377824</v>
      </c>
      <c r="EV11" s="108">
        <f t="shared" si="61"/>
        <v>57891.218566145457</v>
      </c>
      <c r="EW11" s="108">
        <f t="shared" si="62"/>
        <v>52482.169944050249</v>
      </c>
      <c r="EX11" s="108">
        <f t="shared" si="63"/>
        <v>52486.289416132699</v>
      </c>
      <c r="EY11" s="108">
        <f t="shared" si="64"/>
        <v>52490.409211564023</v>
      </c>
      <c r="EZ11" s="108">
        <f t="shared" si="65"/>
        <v>52494.529330369594</v>
      </c>
      <c r="FA11" s="108">
        <f t="shared" si="66"/>
        <v>42744.409906872592</v>
      </c>
      <c r="FB11" s="108">
        <f t="shared" si="67"/>
        <v>42747.76503497571</v>
      </c>
      <c r="FC11" s="108">
        <f t="shared" si="68"/>
        <v>42751.120426432208</v>
      </c>
      <c r="FD11" s="108">
        <f t="shared" si="69"/>
        <v>42754.47608126275</v>
      </c>
      <c r="FE11" s="108">
        <f t="shared" si="70"/>
        <v>42757.831999488008</v>
      </c>
    </row>
    <row r="12" spans="1:161" ht="15.75" x14ac:dyDescent="0.25">
      <c r="A12" s="47" t="s">
        <v>188</v>
      </c>
      <c r="B12" s="12">
        <f>'Urb proj of all 25 ARs '!AB12</f>
        <v>79338.533258145893</v>
      </c>
      <c r="C12" s="12">
        <f>'Urb proj of all 25 ARs '!AC12</f>
        <v>79663.012432433316</v>
      </c>
      <c r="D12" s="100">
        <f t="shared" si="10"/>
        <v>4.0898055580591052E-3</v>
      </c>
      <c r="E12" s="101">
        <f t="shared" si="11"/>
        <v>7.8492792634943243E-5</v>
      </c>
      <c r="F12" s="69">
        <f t="shared" si="12"/>
        <v>79344.76076118488</v>
      </c>
      <c r="G12" s="69">
        <f t="shared" si="16"/>
        <v>79350.988753037978</v>
      </c>
      <c r="H12" s="69">
        <f t="shared" ref="H12:AM12" si="81">G12*(1+$E$12)</f>
        <v>79357.217233743548</v>
      </c>
      <c r="I12" s="69">
        <f t="shared" si="81"/>
        <v>79363.446203339961</v>
      </c>
      <c r="J12" s="69">
        <f t="shared" si="81"/>
        <v>79369.675661865593</v>
      </c>
      <c r="K12" s="69">
        <f t="shared" si="81"/>
        <v>79375.905609358815</v>
      </c>
      <c r="L12" s="69">
        <f t="shared" si="81"/>
        <v>79382.136045858017</v>
      </c>
      <c r="M12" s="69">
        <f t="shared" si="81"/>
        <v>79388.366971401585</v>
      </c>
      <c r="N12" s="69">
        <f t="shared" si="81"/>
        <v>79394.598386027894</v>
      </c>
      <c r="O12" s="69">
        <f t="shared" si="81"/>
        <v>79400.830289775346</v>
      </c>
      <c r="P12" s="69">
        <f t="shared" si="81"/>
        <v>79407.062682682328</v>
      </c>
      <c r="Q12" s="69">
        <f t="shared" si="81"/>
        <v>79413.29556478723</v>
      </c>
      <c r="R12" s="69">
        <f t="shared" si="81"/>
        <v>79419.528936128452</v>
      </c>
      <c r="S12" s="69">
        <f t="shared" si="81"/>
        <v>79425.762796744399</v>
      </c>
      <c r="T12" s="69">
        <f t="shared" si="81"/>
        <v>79431.997146673471</v>
      </c>
      <c r="U12" s="69">
        <f t="shared" si="81"/>
        <v>79438.231985954088</v>
      </c>
      <c r="V12" s="69">
        <f t="shared" si="81"/>
        <v>79444.46731462465</v>
      </c>
      <c r="W12" s="69">
        <f t="shared" si="81"/>
        <v>79450.703132723575</v>
      </c>
      <c r="X12" s="69">
        <f t="shared" si="81"/>
        <v>79456.939440289265</v>
      </c>
      <c r="Y12" s="69">
        <f t="shared" si="81"/>
        <v>79463.176237360152</v>
      </c>
      <c r="Z12" s="69">
        <f t="shared" si="81"/>
        <v>79469.413523974668</v>
      </c>
      <c r="AA12" s="69">
        <f t="shared" si="81"/>
        <v>79475.65130017123</v>
      </c>
      <c r="AB12" s="69">
        <f t="shared" si="81"/>
        <v>79481.889565988255</v>
      </c>
      <c r="AC12" s="69">
        <f t="shared" si="81"/>
        <v>79488.128321464188</v>
      </c>
      <c r="AD12" s="69">
        <f t="shared" si="81"/>
        <v>79494.367566637462</v>
      </c>
      <c r="AE12" s="69">
        <f t="shared" si="81"/>
        <v>79500.607301546523</v>
      </c>
      <c r="AF12" s="69">
        <f t="shared" si="81"/>
        <v>79506.847526229802</v>
      </c>
      <c r="AG12" s="69">
        <f t="shared" si="81"/>
        <v>79513.08824072573</v>
      </c>
      <c r="AH12" s="69">
        <f t="shared" si="81"/>
        <v>79519.32944507277</v>
      </c>
      <c r="AI12" s="69">
        <f t="shared" si="81"/>
        <v>79525.571139309366</v>
      </c>
      <c r="AJ12" s="69">
        <f t="shared" si="81"/>
        <v>79531.81332347398</v>
      </c>
      <c r="AK12" s="69">
        <f t="shared" si="81"/>
        <v>79538.055997605057</v>
      </c>
      <c r="AL12" s="69">
        <f t="shared" si="81"/>
        <v>79544.299161741059</v>
      </c>
      <c r="AM12" s="69">
        <f t="shared" si="81"/>
        <v>79550.54281592046</v>
      </c>
      <c r="AN12" s="69">
        <f t="shared" ref="AN12:BE12" si="82">AM12*(1+$E$12)</f>
        <v>79556.786960181707</v>
      </c>
      <c r="AO12" s="69">
        <f t="shared" si="82"/>
        <v>79563.031594563276</v>
      </c>
      <c r="AP12" s="69">
        <f t="shared" si="82"/>
        <v>79569.27671910364</v>
      </c>
      <c r="AQ12" s="69">
        <f t="shared" si="82"/>
        <v>79575.522333841262</v>
      </c>
      <c r="AR12" s="69">
        <f t="shared" si="82"/>
        <v>79581.76843881463</v>
      </c>
      <c r="AS12" s="69">
        <f t="shared" si="82"/>
        <v>79588.01503406222</v>
      </c>
      <c r="AT12" s="69">
        <f t="shared" si="82"/>
        <v>79594.262119622523</v>
      </c>
      <c r="AU12" s="69">
        <f t="shared" si="82"/>
        <v>79600.509695534012</v>
      </c>
      <c r="AV12" s="69">
        <f t="shared" si="82"/>
        <v>79606.757761835179</v>
      </c>
      <c r="AW12" s="69">
        <f t="shared" si="82"/>
        <v>79613.006318564512</v>
      </c>
      <c r="AX12" s="69">
        <f t="shared" si="82"/>
        <v>79619.255365760517</v>
      </c>
      <c r="AY12" s="69">
        <f t="shared" si="82"/>
        <v>79625.504903461697</v>
      </c>
      <c r="AZ12" s="69">
        <f t="shared" si="82"/>
        <v>79631.754931706542</v>
      </c>
      <c r="BA12" s="69">
        <f t="shared" si="82"/>
        <v>79638.005450533557</v>
      </c>
      <c r="BB12" s="69">
        <f t="shared" si="82"/>
        <v>79644.256459981247</v>
      </c>
      <c r="BC12" s="69">
        <f t="shared" si="82"/>
        <v>79650.507960088129</v>
      </c>
      <c r="BD12" s="69">
        <f t="shared" si="82"/>
        <v>79656.759950892709</v>
      </c>
      <c r="BE12" s="69">
        <f t="shared" si="82"/>
        <v>79663.012432433505</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67791.192279322335</v>
      </c>
      <c r="DG12" s="108">
        <f t="shared" si="20"/>
        <v>67796.513399320393</v>
      </c>
      <c r="DH12" s="108">
        <f t="shared" si="21"/>
        <v>67801.834936988016</v>
      </c>
      <c r="DI12" s="108">
        <f t="shared" si="22"/>
        <v>67807.156892357991</v>
      </c>
      <c r="DJ12" s="108">
        <f t="shared" si="23"/>
        <v>72261.341003482681</v>
      </c>
      <c r="DK12" s="108">
        <f t="shared" si="24"/>
        <v>72267.012997937592</v>
      </c>
      <c r="DL12" s="108">
        <f t="shared" si="25"/>
        <v>72272.685437603184</v>
      </c>
      <c r="DM12" s="108">
        <f t="shared" si="26"/>
        <v>72278.35832251441</v>
      </c>
      <c r="DN12" s="108">
        <f t="shared" si="27"/>
        <v>64663.92041442755</v>
      </c>
      <c r="DO12" s="108">
        <f t="shared" si="28"/>
        <v>64668.996066123604</v>
      </c>
      <c r="DP12" s="108">
        <f t="shared" si="29"/>
        <v>64674.072116221731</v>
      </c>
      <c r="DQ12" s="108">
        <f t="shared" si="30"/>
        <v>64679.14856475321</v>
      </c>
      <c r="DR12" s="108">
        <f t="shared" si="31"/>
        <v>64684.225411749307</v>
      </c>
      <c r="DS12" s="108">
        <f t="shared" si="32"/>
        <v>66268.466567287876</v>
      </c>
      <c r="DT12" s="108">
        <f t="shared" si="33"/>
        <v>66273.66816429238</v>
      </c>
      <c r="DU12" s="108">
        <f t="shared" si="34"/>
        <v>66278.870169584756</v>
      </c>
      <c r="DV12" s="108">
        <f t="shared" si="35"/>
        <v>66284.072583197063</v>
      </c>
      <c r="DW12" s="108">
        <f t="shared" si="36"/>
        <v>65800.400385658533</v>
      </c>
      <c r="DX12" s="108">
        <f t="shared" si="37"/>
        <v>65805.565242841301</v>
      </c>
      <c r="DY12" s="108">
        <f t="shared" si="38"/>
        <v>65810.730505428117</v>
      </c>
      <c r="DZ12" s="108">
        <f t="shared" si="39"/>
        <v>65815.896173450848</v>
      </c>
      <c r="EA12" s="108">
        <f t="shared" si="40"/>
        <v>67328.631576268337</v>
      </c>
      <c r="EB12" s="108">
        <f t="shared" si="41"/>
        <v>67333.916388585043</v>
      </c>
      <c r="EC12" s="108">
        <f t="shared" si="42"/>
        <v>67339.201615721424</v>
      </c>
      <c r="ED12" s="108">
        <f t="shared" si="43"/>
        <v>67344.487257710047</v>
      </c>
      <c r="EE12" s="108">
        <f t="shared" si="44"/>
        <v>67349.773314583479</v>
      </c>
      <c r="EF12" s="108">
        <f t="shared" si="45"/>
        <v>64380.826775828056</v>
      </c>
      <c r="EG12" s="108">
        <f t="shared" si="46"/>
        <v>64385.880206713831</v>
      </c>
      <c r="EH12" s="108">
        <f t="shared" si="47"/>
        <v>64390.934034257516</v>
      </c>
      <c r="EI12" s="108">
        <f t="shared" si="48"/>
        <v>64395.98825849023</v>
      </c>
      <c r="EJ12" s="108">
        <f t="shared" si="49"/>
        <v>64523.545980558847</v>
      </c>
      <c r="EK12" s="108">
        <f t="shared" si="50"/>
        <v>64528.61061387357</v>
      </c>
      <c r="EL12" s="108">
        <f t="shared" si="51"/>
        <v>64533.675644725503</v>
      </c>
      <c r="EM12" s="108">
        <f t="shared" si="52"/>
        <v>64538.741073145859</v>
      </c>
      <c r="EN12" s="108">
        <f t="shared" si="53"/>
        <v>69402.291821566861</v>
      </c>
      <c r="EO12" s="108">
        <f t="shared" si="54"/>
        <v>69407.739401267201</v>
      </c>
      <c r="EP12" s="108">
        <f t="shared" si="55"/>
        <v>69413.187408563288</v>
      </c>
      <c r="EQ12" s="108">
        <f t="shared" si="56"/>
        <v>69418.635843488679</v>
      </c>
      <c r="ER12" s="108">
        <f t="shared" si="57"/>
        <v>69424.084706076945</v>
      </c>
      <c r="ES12" s="108">
        <f t="shared" si="58"/>
        <v>70019.139499284734</v>
      </c>
      <c r="ET12" s="108">
        <f t="shared" si="59"/>
        <v>70024.635497081938</v>
      </c>
      <c r="EU12" s="108">
        <f t="shared" si="60"/>
        <v>70030.131926275339</v>
      </c>
      <c r="EV12" s="108">
        <f t="shared" si="61"/>
        <v>70035.628786898829</v>
      </c>
      <c r="EW12" s="108">
        <f t="shared" si="62"/>
        <v>69375.742334537834</v>
      </c>
      <c r="EX12" s="108">
        <f t="shared" si="63"/>
        <v>69381.187830294788</v>
      </c>
      <c r="EY12" s="108">
        <f t="shared" si="64"/>
        <v>69386.633753483926</v>
      </c>
      <c r="EZ12" s="108">
        <f t="shared" si="65"/>
        <v>69392.080104138775</v>
      </c>
      <c r="FA12" s="108">
        <f t="shared" si="66"/>
        <v>64520.625322097745</v>
      </c>
      <c r="FB12" s="108">
        <f t="shared" si="67"/>
        <v>64525.689726161829</v>
      </c>
      <c r="FC12" s="108">
        <f t="shared" si="68"/>
        <v>64530.754527745135</v>
      </c>
      <c r="FD12" s="108">
        <f t="shared" si="69"/>
        <v>64535.819726878864</v>
      </c>
      <c r="FE12" s="108">
        <f t="shared" si="70"/>
        <v>64540.885323594208</v>
      </c>
    </row>
    <row r="13" spans="1:161" ht="15.75" x14ac:dyDescent="0.25">
      <c r="A13" s="47" t="s">
        <v>177</v>
      </c>
      <c r="B13" s="12">
        <f>'Urb proj of all 25 ARs '!AB13</f>
        <v>160873.5219171952</v>
      </c>
      <c r="C13" s="12">
        <f>'Urb proj of all 25 ARs '!AC13</f>
        <v>161531.46334127666</v>
      </c>
      <c r="D13" s="100">
        <f t="shared" si="10"/>
        <v>4.0898055580588753E-3</v>
      </c>
      <c r="E13" s="101">
        <f t="shared" si="11"/>
        <v>7.8492792634943243E-5</v>
      </c>
      <c r="F13" s="69">
        <f t="shared" si="12"/>
        <v>160886.14932919151</v>
      </c>
      <c r="G13" s="69">
        <f t="shared" si="16"/>
        <v>160898.77773234865</v>
      </c>
      <c r="H13" s="69">
        <f t="shared" ref="H13:AM13" si="83">G13*(1+$E$13)</f>
        <v>160911.40712674442</v>
      </c>
      <c r="I13" s="69">
        <f t="shared" si="83"/>
        <v>160924.03751245662</v>
      </c>
      <c r="J13" s="69">
        <f t="shared" si="83"/>
        <v>160936.66888956307</v>
      </c>
      <c r="K13" s="69">
        <f t="shared" si="83"/>
        <v>160949.30125814158</v>
      </c>
      <c r="L13" s="69">
        <f t="shared" si="83"/>
        <v>160961.93461826997</v>
      </c>
      <c r="M13" s="69">
        <f t="shared" si="83"/>
        <v>160974.56897002607</v>
      </c>
      <c r="N13" s="69">
        <f t="shared" si="83"/>
        <v>160987.20431348775</v>
      </c>
      <c r="O13" s="69">
        <f t="shared" si="83"/>
        <v>160999.84064873282</v>
      </c>
      <c r="P13" s="69">
        <f t="shared" si="83"/>
        <v>161012.47797583911</v>
      </c>
      <c r="Q13" s="69">
        <f t="shared" si="83"/>
        <v>161025.1162948845</v>
      </c>
      <c r="R13" s="69">
        <f t="shared" si="83"/>
        <v>161037.75560594685</v>
      </c>
      <c r="S13" s="69">
        <f t="shared" si="83"/>
        <v>161050.39590910403</v>
      </c>
      <c r="T13" s="69">
        <f t="shared" si="83"/>
        <v>161063.0372044339</v>
      </c>
      <c r="U13" s="69">
        <f t="shared" si="83"/>
        <v>161075.67949201434</v>
      </c>
      <c r="V13" s="69">
        <f t="shared" si="83"/>
        <v>161088.32277192324</v>
      </c>
      <c r="W13" s="69">
        <f t="shared" si="83"/>
        <v>161100.9670442385</v>
      </c>
      <c r="X13" s="69">
        <f t="shared" si="83"/>
        <v>161113.612309038</v>
      </c>
      <c r="Y13" s="69">
        <f t="shared" si="83"/>
        <v>161126.25856639963</v>
      </c>
      <c r="Z13" s="69">
        <f t="shared" si="83"/>
        <v>161138.90581640133</v>
      </c>
      <c r="AA13" s="69">
        <f t="shared" si="83"/>
        <v>161151.554059121</v>
      </c>
      <c r="AB13" s="69">
        <f t="shared" si="83"/>
        <v>161164.20329463657</v>
      </c>
      <c r="AC13" s="69">
        <f t="shared" si="83"/>
        <v>161176.85352302596</v>
      </c>
      <c r="AD13" s="69">
        <f t="shared" si="83"/>
        <v>161189.50474436709</v>
      </c>
      <c r="AE13" s="69">
        <f t="shared" si="83"/>
        <v>161202.15695873793</v>
      </c>
      <c r="AF13" s="69">
        <f t="shared" si="83"/>
        <v>161214.8101662164</v>
      </c>
      <c r="AG13" s="69">
        <f t="shared" si="83"/>
        <v>161227.46436688045</v>
      </c>
      <c r="AH13" s="69">
        <f t="shared" si="83"/>
        <v>161240.11956080806</v>
      </c>
      <c r="AI13" s="69">
        <f t="shared" si="83"/>
        <v>161252.77574807717</v>
      </c>
      <c r="AJ13" s="69">
        <f t="shared" si="83"/>
        <v>161265.43292876577</v>
      </c>
      <c r="AK13" s="69">
        <f t="shared" si="83"/>
        <v>161278.09110295185</v>
      </c>
      <c r="AL13" s="69">
        <f t="shared" si="83"/>
        <v>161290.75027071335</v>
      </c>
      <c r="AM13" s="69">
        <f t="shared" si="83"/>
        <v>161303.41043212829</v>
      </c>
      <c r="AN13" s="69">
        <f t="shared" ref="AN13:BE13" si="84">AM13*(1+$E$13)</f>
        <v>161316.07158727467</v>
      </c>
      <c r="AO13" s="69">
        <f t="shared" si="84"/>
        <v>161328.73373623044</v>
      </c>
      <c r="AP13" s="69">
        <f t="shared" si="84"/>
        <v>161341.39687907367</v>
      </c>
      <c r="AQ13" s="69">
        <f t="shared" si="84"/>
        <v>161354.06101588233</v>
      </c>
      <c r="AR13" s="69">
        <f t="shared" si="84"/>
        <v>161366.72614673447</v>
      </c>
      <c r="AS13" s="69">
        <f t="shared" si="84"/>
        <v>161379.39227170809</v>
      </c>
      <c r="AT13" s="69">
        <f t="shared" si="84"/>
        <v>161392.05939088122</v>
      </c>
      <c r="AU13" s="69">
        <f t="shared" si="84"/>
        <v>161404.72750433191</v>
      </c>
      <c r="AV13" s="69">
        <f t="shared" si="84"/>
        <v>161417.3966121382</v>
      </c>
      <c r="AW13" s="69">
        <f t="shared" si="84"/>
        <v>161430.06671437813</v>
      </c>
      <c r="AX13" s="69">
        <f t="shared" si="84"/>
        <v>161442.7378111298</v>
      </c>
      <c r="AY13" s="69">
        <f t="shared" si="84"/>
        <v>161455.40990247123</v>
      </c>
      <c r="AZ13" s="69">
        <f t="shared" si="84"/>
        <v>161468.08298848048</v>
      </c>
      <c r="BA13" s="69">
        <f t="shared" si="84"/>
        <v>161480.75706923567</v>
      </c>
      <c r="BB13" s="69">
        <f t="shared" si="84"/>
        <v>161493.43214481484</v>
      </c>
      <c r="BC13" s="69">
        <f t="shared" si="84"/>
        <v>161506.10821529609</v>
      </c>
      <c r="BD13" s="69">
        <f t="shared" si="84"/>
        <v>161518.7852807575</v>
      </c>
      <c r="BE13" s="69">
        <f t="shared" si="84"/>
        <v>161531.46334127718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173175.07892669257</v>
      </c>
      <c r="DG13" s="108">
        <f t="shared" si="20"/>
        <v>173188.67192225231</v>
      </c>
      <c r="DH13" s="108">
        <f t="shared" si="21"/>
        <v>173202.26598476424</v>
      </c>
      <c r="DI13" s="108">
        <f t="shared" si="22"/>
        <v>173215.86111431208</v>
      </c>
      <c r="DJ13" s="108">
        <f t="shared" si="23"/>
        <v>188102.84079781274</v>
      </c>
      <c r="DK13" s="108">
        <f t="shared" si="24"/>
        <v>188117.60551508953</v>
      </c>
      <c r="DL13" s="108">
        <f t="shared" si="25"/>
        <v>188132.37139129022</v>
      </c>
      <c r="DM13" s="108">
        <f t="shared" si="26"/>
        <v>188147.13842650573</v>
      </c>
      <c r="DN13" s="108">
        <f t="shared" si="27"/>
        <v>167451.0661221937</v>
      </c>
      <c r="DO13" s="108">
        <f t="shared" si="28"/>
        <v>167464.20982400334</v>
      </c>
      <c r="DP13" s="108">
        <f t="shared" si="29"/>
        <v>167477.35455749882</v>
      </c>
      <c r="DQ13" s="108">
        <f t="shared" si="30"/>
        <v>167490.50032276116</v>
      </c>
      <c r="DR13" s="108">
        <f t="shared" si="31"/>
        <v>167503.64711987131</v>
      </c>
      <c r="DS13" s="108">
        <f t="shared" si="32"/>
        <v>172399.17642751275</v>
      </c>
      <c r="DT13" s="108">
        <f t="shared" si="33"/>
        <v>172412.70852031853</v>
      </c>
      <c r="DU13" s="108">
        <f t="shared" si="34"/>
        <v>172426.24167529604</v>
      </c>
      <c r="DV13" s="108">
        <f t="shared" si="35"/>
        <v>172439.77589252868</v>
      </c>
      <c r="DW13" s="108">
        <f t="shared" si="36"/>
        <v>169345.11679751886</v>
      </c>
      <c r="DX13" s="108">
        <f t="shared" si="37"/>
        <v>169358.4091686554</v>
      </c>
      <c r="DY13" s="108">
        <f t="shared" si="38"/>
        <v>169371.70258314724</v>
      </c>
      <c r="DZ13" s="108">
        <f t="shared" si="39"/>
        <v>169384.99704107633</v>
      </c>
      <c r="EA13" s="108">
        <f t="shared" si="40"/>
        <v>174858.67546020259</v>
      </c>
      <c r="EB13" s="108">
        <f t="shared" si="41"/>
        <v>174872.40060595589</v>
      </c>
      <c r="EC13" s="108">
        <f t="shared" si="42"/>
        <v>174886.12682903424</v>
      </c>
      <c r="ED13" s="108">
        <f t="shared" si="43"/>
        <v>174899.85412952217</v>
      </c>
      <c r="EE13" s="108">
        <f t="shared" si="44"/>
        <v>174913.58250750427</v>
      </c>
      <c r="EF13" s="108">
        <f t="shared" si="45"/>
        <v>178175.57865227168</v>
      </c>
      <c r="EG13" s="108">
        <f t="shared" si="46"/>
        <v>178189.56415101944</v>
      </c>
      <c r="EH13" s="108">
        <f t="shared" si="47"/>
        <v>178203.55074752806</v>
      </c>
      <c r="EI13" s="108">
        <f t="shared" si="48"/>
        <v>178217.53844188369</v>
      </c>
      <c r="EJ13" s="108">
        <f t="shared" si="49"/>
        <v>179075.64296755655</v>
      </c>
      <c r="EK13" s="108">
        <f t="shared" si="50"/>
        <v>179089.69911486597</v>
      </c>
      <c r="EL13" s="108">
        <f t="shared" si="51"/>
        <v>179103.75636548165</v>
      </c>
      <c r="EM13" s="108">
        <f t="shared" si="52"/>
        <v>179117.81471949018</v>
      </c>
      <c r="EN13" s="108">
        <f t="shared" si="53"/>
        <v>192627.24198289143</v>
      </c>
      <c r="EO13" s="108">
        <f t="shared" si="54"/>
        <v>192642.36183305224</v>
      </c>
      <c r="EP13" s="108">
        <f t="shared" si="55"/>
        <v>192657.48287001232</v>
      </c>
      <c r="EQ13" s="108">
        <f t="shared" si="56"/>
        <v>192672.60509386481</v>
      </c>
      <c r="ER13" s="108">
        <f t="shared" si="57"/>
        <v>192687.72850470289</v>
      </c>
      <c r="ES13" s="108">
        <f t="shared" si="58"/>
        <v>186077.77348626166</v>
      </c>
      <c r="ET13" s="108">
        <f t="shared" si="59"/>
        <v>186092.37925034988</v>
      </c>
      <c r="EU13" s="108">
        <f t="shared" si="60"/>
        <v>186106.98616088534</v>
      </c>
      <c r="EV13" s="108">
        <f t="shared" si="61"/>
        <v>186121.59421795796</v>
      </c>
      <c r="EW13" s="108">
        <f t="shared" si="62"/>
        <v>184790.04551949509</v>
      </c>
      <c r="EX13" s="108">
        <f t="shared" si="63"/>
        <v>184804.55020621905</v>
      </c>
      <c r="EY13" s="108">
        <f t="shared" si="64"/>
        <v>184819.05603145639</v>
      </c>
      <c r="EZ13" s="108">
        <f t="shared" si="65"/>
        <v>184833.56299529644</v>
      </c>
      <c r="FA13" s="108">
        <f t="shared" si="66"/>
        <v>168577.21913404536</v>
      </c>
      <c r="FB13" s="108">
        <f t="shared" si="67"/>
        <v>168590.45123074984</v>
      </c>
      <c r="FC13" s="108">
        <f t="shared" si="68"/>
        <v>168603.68436607852</v>
      </c>
      <c r="FD13" s="108">
        <f t="shared" si="69"/>
        <v>168616.91854011294</v>
      </c>
      <c r="FE13" s="108">
        <f t="shared" si="70"/>
        <v>168630.15375293465</v>
      </c>
    </row>
    <row r="14" spans="1:161" ht="15.75" x14ac:dyDescent="0.25">
      <c r="A14" s="47" t="s">
        <v>194</v>
      </c>
      <c r="B14" s="12">
        <f>'Urb proj of all 25 ARs '!AB14</f>
        <v>45920.765481945098</v>
      </c>
      <c r="C14" s="12">
        <f>'Urb proj of all 25 ARs '!AC14</f>
        <v>46108.572483843476</v>
      </c>
      <c r="D14" s="100">
        <f t="shared" si="10"/>
        <v>4.0898055580588944E-3</v>
      </c>
      <c r="E14" s="101">
        <f t="shared" si="11"/>
        <v>7.8492792634943243E-5</v>
      </c>
      <c r="F14" s="69">
        <f t="shared" si="12"/>
        <v>45924.369931067711</v>
      </c>
      <c r="G14" s="69">
        <f t="shared" si="16"/>
        <v>45927.9746631136</v>
      </c>
      <c r="H14" s="69">
        <f t="shared" ref="H14:AM14" si="85">G14*(1+$E$14)</f>
        <v>45931.579678104972</v>
      </c>
      <c r="I14" s="69">
        <f t="shared" si="85"/>
        <v>45935.18497606404</v>
      </c>
      <c r="J14" s="69">
        <f t="shared" si="85"/>
        <v>45938.790557013017</v>
      </c>
      <c r="K14" s="69">
        <f t="shared" si="85"/>
        <v>45942.39642097411</v>
      </c>
      <c r="L14" s="69">
        <f t="shared" si="85"/>
        <v>45946.002567969532</v>
      </c>
      <c r="M14" s="69">
        <f t="shared" si="85"/>
        <v>45949.608998021504</v>
      </c>
      <c r="N14" s="69">
        <f t="shared" si="85"/>
        <v>45953.215711152239</v>
      </c>
      <c r="O14" s="69">
        <f t="shared" si="85"/>
        <v>45956.822707383966</v>
      </c>
      <c r="P14" s="69">
        <f t="shared" si="85"/>
        <v>45960.429986738898</v>
      </c>
      <c r="Q14" s="69">
        <f t="shared" si="85"/>
        <v>45964.037549239263</v>
      </c>
      <c r="R14" s="69">
        <f t="shared" si="85"/>
        <v>45967.645394907282</v>
      </c>
      <c r="S14" s="69">
        <f t="shared" si="85"/>
        <v>45971.253523765183</v>
      </c>
      <c r="T14" s="69">
        <f t="shared" si="85"/>
        <v>45974.861935835193</v>
      </c>
      <c r="U14" s="69">
        <f t="shared" si="85"/>
        <v>45978.470631139542</v>
      </c>
      <c r="V14" s="69">
        <f t="shared" si="85"/>
        <v>45982.079609700464</v>
      </c>
      <c r="W14" s="69">
        <f t="shared" si="85"/>
        <v>45985.688871540195</v>
      </c>
      <c r="X14" s="69">
        <f t="shared" si="85"/>
        <v>45989.298416680962</v>
      </c>
      <c r="Y14" s="69">
        <f t="shared" si="85"/>
        <v>45992.908245145009</v>
      </c>
      <c r="Z14" s="69">
        <f t="shared" si="85"/>
        <v>45996.51835695457</v>
      </c>
      <c r="AA14" s="69">
        <f t="shared" si="85"/>
        <v>46000.128752131888</v>
      </c>
      <c r="AB14" s="69">
        <f t="shared" si="85"/>
        <v>46003.739430699206</v>
      </c>
      <c r="AC14" s="69">
        <f t="shared" si="85"/>
        <v>46007.350392678774</v>
      </c>
      <c r="AD14" s="69">
        <f t="shared" si="85"/>
        <v>46010.961638092827</v>
      </c>
      <c r="AE14" s="69">
        <f t="shared" si="85"/>
        <v>46014.573166963622</v>
      </c>
      <c r="AF14" s="69">
        <f t="shared" si="85"/>
        <v>46018.184979313402</v>
      </c>
      <c r="AG14" s="69">
        <f t="shared" si="85"/>
        <v>46021.797075164417</v>
      </c>
      <c r="AH14" s="69">
        <f t="shared" si="85"/>
        <v>46025.409454538923</v>
      </c>
      <c r="AI14" s="69">
        <f t="shared" si="85"/>
        <v>46029.022117459179</v>
      </c>
      <c r="AJ14" s="69">
        <f t="shared" si="85"/>
        <v>46032.635063947433</v>
      </c>
      <c r="AK14" s="69">
        <f t="shared" si="85"/>
        <v>46036.248294025951</v>
      </c>
      <c r="AL14" s="69">
        <f t="shared" si="85"/>
        <v>46039.861807716981</v>
      </c>
      <c r="AM14" s="69">
        <f t="shared" si="85"/>
        <v>46043.475605042797</v>
      </c>
      <c r="AN14" s="69">
        <f t="shared" ref="AN14:BE14" si="86">AM14*(1+$E$14)</f>
        <v>46047.089686025654</v>
      </c>
      <c r="AO14" s="69">
        <f t="shared" si="86"/>
        <v>46050.704050687826</v>
      </c>
      <c r="AP14" s="69">
        <f t="shared" si="86"/>
        <v>46054.318699051568</v>
      </c>
      <c r="AQ14" s="69">
        <f t="shared" si="86"/>
        <v>46057.933631139153</v>
      </c>
      <c r="AR14" s="69">
        <f t="shared" si="86"/>
        <v>46061.548846972859</v>
      </c>
      <c r="AS14" s="69">
        <f t="shared" si="86"/>
        <v>46065.164346574951</v>
      </c>
      <c r="AT14" s="69">
        <f t="shared" si="86"/>
        <v>46068.780129967701</v>
      </c>
      <c r="AU14" s="69">
        <f t="shared" si="86"/>
        <v>46072.396197173388</v>
      </c>
      <c r="AV14" s="69">
        <f t="shared" si="86"/>
        <v>46076.01254821429</v>
      </c>
      <c r="AW14" s="69">
        <f t="shared" si="86"/>
        <v>46079.62918311268</v>
      </c>
      <c r="AX14" s="69">
        <f t="shared" si="86"/>
        <v>46083.246101890843</v>
      </c>
      <c r="AY14" s="69">
        <f t="shared" si="86"/>
        <v>46086.863304571067</v>
      </c>
      <c r="AZ14" s="69">
        <f t="shared" si="86"/>
        <v>46090.480791175629</v>
      </c>
      <c r="BA14" s="69">
        <f t="shared" si="86"/>
        <v>46094.098561726816</v>
      </c>
      <c r="BB14" s="69">
        <f t="shared" si="86"/>
        <v>46097.716616246915</v>
      </c>
      <c r="BC14" s="69">
        <f t="shared" si="86"/>
        <v>46101.334954758218</v>
      </c>
      <c r="BD14" s="69">
        <f t="shared" si="86"/>
        <v>46104.953577283013</v>
      </c>
      <c r="BE14" s="69">
        <f t="shared" si="86"/>
        <v>46108.5724838436</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54552.619467046767</v>
      </c>
      <c r="DG14" s="108">
        <f t="shared" si="20"/>
        <v>54556.901454494284</v>
      </c>
      <c r="DH14" s="108">
        <f t="shared" si="21"/>
        <v>54561.18377804695</v>
      </c>
      <c r="DI14" s="108">
        <f t="shared" si="22"/>
        <v>54565.466437731156</v>
      </c>
      <c r="DJ14" s="108">
        <f t="shared" si="23"/>
        <v>60029.369134658009</v>
      </c>
      <c r="DK14" s="108">
        <f t="shared" si="24"/>
        <v>60034.081007481502</v>
      </c>
      <c r="DL14" s="108">
        <f t="shared" si="25"/>
        <v>60038.793250153052</v>
      </c>
      <c r="DM14" s="108">
        <f t="shared" si="26"/>
        <v>60043.505862701684</v>
      </c>
      <c r="DN14" s="108">
        <f t="shared" si="27"/>
        <v>54802.373833609025</v>
      </c>
      <c r="DO14" s="108">
        <f t="shared" si="28"/>
        <v>54806.675424974252</v>
      </c>
      <c r="DP14" s="108">
        <f t="shared" si="29"/>
        <v>54810.977353983399</v>
      </c>
      <c r="DQ14" s="108">
        <f t="shared" si="30"/>
        <v>54815.279620662965</v>
      </c>
      <c r="DR14" s="108">
        <f t="shared" si="31"/>
        <v>54819.582225039456</v>
      </c>
      <c r="DS14" s="108">
        <f t="shared" si="32"/>
        <v>55817.491532830623</v>
      </c>
      <c r="DT14" s="108">
        <f t="shared" si="33"/>
        <v>55821.872803618913</v>
      </c>
      <c r="DU14" s="108">
        <f t="shared" si="34"/>
        <v>55826.254418305383</v>
      </c>
      <c r="DV14" s="108">
        <f t="shared" si="35"/>
        <v>55830.636376917028</v>
      </c>
      <c r="DW14" s="108">
        <f t="shared" si="36"/>
        <v>54189.855614154731</v>
      </c>
      <c r="DX14" s="108">
        <f t="shared" si="37"/>
        <v>54194.109127254364</v>
      </c>
      <c r="DY14" s="108">
        <f t="shared" si="38"/>
        <v>54198.362974224125</v>
      </c>
      <c r="DZ14" s="108">
        <f t="shared" si="39"/>
        <v>54202.617155090215</v>
      </c>
      <c r="EA14" s="108">
        <f t="shared" si="40"/>
        <v>55636.254878167434</v>
      </c>
      <c r="EB14" s="108">
        <f t="shared" si="41"/>
        <v>55640.621923184568</v>
      </c>
      <c r="EC14" s="108">
        <f t="shared" si="42"/>
        <v>55644.989310983263</v>
      </c>
      <c r="ED14" s="108">
        <f t="shared" si="43"/>
        <v>55649.357041590425</v>
      </c>
      <c r="EE14" s="108">
        <f t="shared" si="44"/>
        <v>55653.725115032961</v>
      </c>
      <c r="EF14" s="108">
        <f t="shared" si="45"/>
        <v>52879.400694254029</v>
      </c>
      <c r="EG14" s="108">
        <f t="shared" si="46"/>
        <v>52883.551346087377</v>
      </c>
      <c r="EH14" s="108">
        <f t="shared" si="47"/>
        <v>52887.702323716985</v>
      </c>
      <c r="EI14" s="108">
        <f t="shared" si="48"/>
        <v>52891.853627168421</v>
      </c>
      <c r="EJ14" s="108">
        <f t="shared" si="49"/>
        <v>52863.085569054681</v>
      </c>
      <c r="EK14" s="108">
        <f t="shared" si="50"/>
        <v>52867.234940268303</v>
      </c>
      <c r="EL14" s="108">
        <f t="shared" si="51"/>
        <v>52871.384637177645</v>
      </c>
      <c r="EM14" s="108">
        <f t="shared" si="52"/>
        <v>52875.534659808298</v>
      </c>
      <c r="EN14" s="108">
        <f t="shared" si="53"/>
        <v>56814.784822282345</v>
      </c>
      <c r="EO14" s="108">
        <f t="shared" si="54"/>
        <v>56819.244373406</v>
      </c>
      <c r="EP14" s="108">
        <f t="shared" si="55"/>
        <v>56823.704274572279</v>
      </c>
      <c r="EQ14" s="108">
        <f t="shared" si="56"/>
        <v>56828.164525808643</v>
      </c>
      <c r="ER14" s="108">
        <f t="shared" si="57"/>
        <v>56832.625127142601</v>
      </c>
      <c r="ES14" s="108">
        <f t="shared" si="58"/>
        <v>56989.746023749998</v>
      </c>
      <c r="ET14" s="108">
        <f t="shared" si="59"/>
        <v>56994.21930806696</v>
      </c>
      <c r="EU14" s="108">
        <f t="shared" si="60"/>
        <v>56998.692943504495</v>
      </c>
      <c r="EV14" s="108">
        <f t="shared" si="61"/>
        <v>57003.166930090178</v>
      </c>
      <c r="EW14" s="108">
        <f t="shared" si="62"/>
        <v>56339.721883293088</v>
      </c>
      <c r="EX14" s="108">
        <f t="shared" si="63"/>
        <v>56344.144145399987</v>
      </c>
      <c r="EY14" s="108">
        <f t="shared" si="64"/>
        <v>56348.566754622589</v>
      </c>
      <c r="EZ14" s="108">
        <f t="shared" si="65"/>
        <v>56352.989710988135</v>
      </c>
      <c r="FA14" s="108">
        <f t="shared" si="66"/>
        <v>52604.69683201678</v>
      </c>
      <c r="FB14" s="108">
        <f t="shared" si="67"/>
        <v>52608.825921576834</v>
      </c>
      <c r="FC14" s="108">
        <f t="shared" si="68"/>
        <v>52612.955335240666</v>
      </c>
      <c r="FD14" s="108">
        <f t="shared" si="69"/>
        <v>52617.085073033704</v>
      </c>
      <c r="FE14" s="108">
        <f t="shared" si="70"/>
        <v>52621.215134981394</v>
      </c>
    </row>
    <row r="15" spans="1:161" ht="15.75" x14ac:dyDescent="0.25">
      <c r="A15" s="47" t="s">
        <v>179</v>
      </c>
      <c r="B15" s="12">
        <f>'Urb proj of all 25 ARs '!AB15</f>
        <v>2865.0713162311995</v>
      </c>
      <c r="C15" s="12">
        <f>'Urb proj of all 25 ARs '!AC15</f>
        <v>2876.788900824557</v>
      </c>
      <c r="D15" s="100">
        <f t="shared" si="10"/>
        <v>4.0898055580589092E-3</v>
      </c>
      <c r="E15" s="101">
        <f t="shared" si="11"/>
        <v>7.8492792634943243E-5</v>
      </c>
      <c r="F15" s="69">
        <f t="shared" si="12"/>
        <v>2865.2962036799086</v>
      </c>
      <c r="G15" s="69">
        <f t="shared" si="16"/>
        <v>2865.5211087806615</v>
      </c>
      <c r="H15" s="69">
        <f t="shared" ref="H15:AM15" si="87">G15*(1+$E$15)</f>
        <v>2865.746031534844</v>
      </c>
      <c r="I15" s="69">
        <f t="shared" si="87"/>
        <v>2865.9709719438415</v>
      </c>
      <c r="J15" s="69">
        <f t="shared" si="87"/>
        <v>2866.1959300090402</v>
      </c>
      <c r="K15" s="69">
        <f t="shared" si="87"/>
        <v>2866.4209057318258</v>
      </c>
      <c r="L15" s="69">
        <f t="shared" si="87"/>
        <v>2866.6458991135837</v>
      </c>
      <c r="M15" s="69">
        <f t="shared" si="87"/>
        <v>2866.8709101557006</v>
      </c>
      <c r="N15" s="69">
        <f t="shared" si="87"/>
        <v>2867.0959388595625</v>
      </c>
      <c r="O15" s="69">
        <f t="shared" si="87"/>
        <v>2867.3209852265559</v>
      </c>
      <c r="P15" s="69">
        <f t="shared" si="87"/>
        <v>2867.5460492580669</v>
      </c>
      <c r="Q15" s="69">
        <f t="shared" si="87"/>
        <v>2867.7711309554825</v>
      </c>
      <c r="R15" s="69">
        <f t="shared" si="87"/>
        <v>2867.9962303201892</v>
      </c>
      <c r="S15" s="69">
        <f t="shared" si="87"/>
        <v>2868.2213473535735</v>
      </c>
      <c r="T15" s="69">
        <f t="shared" si="87"/>
        <v>2868.4464820570224</v>
      </c>
      <c r="U15" s="69">
        <f t="shared" si="87"/>
        <v>2868.6716344319229</v>
      </c>
      <c r="V15" s="69">
        <f t="shared" si="87"/>
        <v>2868.896804479662</v>
      </c>
      <c r="W15" s="69">
        <f t="shared" si="87"/>
        <v>2869.1219922016271</v>
      </c>
      <c r="X15" s="69">
        <f t="shared" si="87"/>
        <v>2869.3471975992052</v>
      </c>
      <c r="Y15" s="69">
        <f t="shared" si="87"/>
        <v>2869.5724206737841</v>
      </c>
      <c r="Z15" s="69">
        <f t="shared" si="87"/>
        <v>2869.7976614267509</v>
      </c>
      <c r="AA15" s="69">
        <f t="shared" si="87"/>
        <v>2870.0229198594934</v>
      </c>
      <c r="AB15" s="69">
        <f t="shared" si="87"/>
        <v>2870.2481959733996</v>
      </c>
      <c r="AC15" s="69">
        <f t="shared" si="87"/>
        <v>2870.4734897698568</v>
      </c>
      <c r="AD15" s="69">
        <f t="shared" si="87"/>
        <v>2870.6988012502534</v>
      </c>
      <c r="AE15" s="69">
        <f t="shared" si="87"/>
        <v>2870.9241304159773</v>
      </c>
      <c r="AF15" s="69">
        <f t="shared" si="87"/>
        <v>2871.1494772684168</v>
      </c>
      <c r="AG15" s="69">
        <f t="shared" si="87"/>
        <v>2871.3748418089599</v>
      </c>
      <c r="AH15" s="69">
        <f t="shared" si="87"/>
        <v>2871.6002240389953</v>
      </c>
      <c r="AI15" s="69">
        <f t="shared" si="87"/>
        <v>2871.8256239599114</v>
      </c>
      <c r="AJ15" s="69">
        <f t="shared" si="87"/>
        <v>2872.0510415730964</v>
      </c>
      <c r="AK15" s="69">
        <f t="shared" si="87"/>
        <v>2872.2764768799398</v>
      </c>
      <c r="AL15" s="69">
        <f t="shared" si="87"/>
        <v>2872.5019298818297</v>
      </c>
      <c r="AM15" s="69">
        <f t="shared" si="87"/>
        <v>2872.7274005801555</v>
      </c>
      <c r="AN15" s="69">
        <f t="shared" ref="AN15:BE15" si="88">AM15*(1+$E$15)</f>
        <v>2872.952888976306</v>
      </c>
      <c r="AO15" s="69">
        <f t="shared" si="88"/>
        <v>2873.1783950716704</v>
      </c>
      <c r="AP15" s="69">
        <f t="shared" si="88"/>
        <v>2873.4039188676379</v>
      </c>
      <c r="AQ15" s="69">
        <f t="shared" si="88"/>
        <v>2873.6294603655979</v>
      </c>
      <c r="AR15" s="69">
        <f t="shared" si="88"/>
        <v>2873.85501956694</v>
      </c>
      <c r="AS15" s="69">
        <f t="shared" si="88"/>
        <v>2874.0805964730539</v>
      </c>
      <c r="AT15" s="69">
        <f t="shared" si="88"/>
        <v>2874.3061910853289</v>
      </c>
      <c r="AU15" s="69">
        <f t="shared" si="88"/>
        <v>2874.5318034051552</v>
      </c>
      <c r="AV15" s="69">
        <f t="shared" si="88"/>
        <v>2874.7574334339224</v>
      </c>
      <c r="AW15" s="69">
        <f t="shared" si="88"/>
        <v>2874.9830811730208</v>
      </c>
      <c r="AX15" s="69">
        <f t="shared" si="88"/>
        <v>2875.2087466238404</v>
      </c>
      <c r="AY15" s="69">
        <f t="shared" si="88"/>
        <v>2875.4344297877715</v>
      </c>
      <c r="AZ15" s="69">
        <f t="shared" si="88"/>
        <v>2875.6601306662042</v>
      </c>
      <c r="BA15" s="69">
        <f t="shared" si="88"/>
        <v>2875.8858492605291</v>
      </c>
      <c r="BB15" s="69">
        <f t="shared" si="88"/>
        <v>2876.1115855721368</v>
      </c>
      <c r="BC15" s="69">
        <f t="shared" si="88"/>
        <v>2876.3373396024181</v>
      </c>
      <c r="BD15" s="69">
        <f t="shared" si="88"/>
        <v>2876.5631113527638</v>
      </c>
      <c r="BE15" s="69">
        <f t="shared" si="88"/>
        <v>2876.7889008245647</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9417.2721012705933</v>
      </c>
      <c r="DG15" s="108">
        <f t="shared" si="20"/>
        <v>9418.011289256825</v>
      </c>
      <c r="DH15" s="108">
        <f t="shared" si="21"/>
        <v>9418.7505352639855</v>
      </c>
      <c r="DI15" s="108">
        <f t="shared" si="22"/>
        <v>9419.4898392966297</v>
      </c>
      <c r="DJ15" s="108">
        <f t="shared" si="23"/>
        <v>10872.427955872912</v>
      </c>
      <c r="DK15" s="108">
        <f t="shared" si="24"/>
        <v>10873.281363105891</v>
      </c>
      <c r="DL15" s="108">
        <f t="shared" si="25"/>
        <v>10874.134837325186</v>
      </c>
      <c r="DM15" s="108">
        <f t="shared" si="26"/>
        <v>10874.988378536056</v>
      </c>
      <c r="DN15" s="108">
        <f t="shared" si="27"/>
        <v>8567.9566173130625</v>
      </c>
      <c r="DO15" s="108">
        <f t="shared" si="28"/>
        <v>8568.6291401551298</v>
      </c>
      <c r="DP15" s="108">
        <f t="shared" si="29"/>
        <v>8569.3017157853938</v>
      </c>
      <c r="DQ15" s="108">
        <f t="shared" si="30"/>
        <v>8569.9743442079962</v>
      </c>
      <c r="DR15" s="108">
        <f t="shared" si="31"/>
        <v>8570.6470254270844</v>
      </c>
      <c r="DS15" s="108">
        <f t="shared" si="32"/>
        <v>8745.0002219800899</v>
      </c>
      <c r="DT15" s="108">
        <f t="shared" si="33"/>
        <v>8745.6866414691067</v>
      </c>
      <c r="DU15" s="108">
        <f t="shared" si="34"/>
        <v>8746.3731148371062</v>
      </c>
      <c r="DV15" s="108">
        <f t="shared" si="35"/>
        <v>8747.0596420883157</v>
      </c>
      <c r="DW15" s="108">
        <f t="shared" si="36"/>
        <v>8119.4080044595521</v>
      </c>
      <c r="DX15" s="108">
        <f t="shared" si="37"/>
        <v>8120.0453194683641</v>
      </c>
      <c r="DY15" s="108">
        <f t="shared" si="38"/>
        <v>8120.6826845018113</v>
      </c>
      <c r="DZ15" s="108">
        <f t="shared" si="39"/>
        <v>8121.3200995638199</v>
      </c>
      <c r="EA15" s="108">
        <f t="shared" si="40"/>
        <v>8559.0873751639174</v>
      </c>
      <c r="EB15" s="108">
        <f t="shared" si="41"/>
        <v>8559.7592018344003</v>
      </c>
      <c r="EC15" s="108">
        <f t="shared" si="42"/>
        <v>8560.4310812384338</v>
      </c>
      <c r="ED15" s="108">
        <f t="shared" si="43"/>
        <v>8561.1030133801596</v>
      </c>
      <c r="EE15" s="108">
        <f t="shared" si="44"/>
        <v>8561.774998263716</v>
      </c>
      <c r="EF15" s="108">
        <f t="shared" si="45"/>
        <v>9601.3141531477559</v>
      </c>
      <c r="EG15" s="108">
        <f t="shared" si="46"/>
        <v>9602.0677871086027</v>
      </c>
      <c r="EH15" s="108">
        <f t="shared" si="47"/>
        <v>9602.8214802242819</v>
      </c>
      <c r="EI15" s="108">
        <f t="shared" si="48"/>
        <v>9603.575232499441</v>
      </c>
      <c r="EJ15" s="108">
        <f t="shared" si="49"/>
        <v>9872.8651683408407</v>
      </c>
      <c r="EK15" s="108">
        <f t="shared" si="50"/>
        <v>9873.6401170992121</v>
      </c>
      <c r="EL15" s="108">
        <f t="shared" si="51"/>
        <v>9874.4151266854751</v>
      </c>
      <c r="EM15" s="108">
        <f t="shared" si="52"/>
        <v>9875.1901971044063</v>
      </c>
      <c r="EN15" s="108">
        <f t="shared" si="53"/>
        <v>10915.114468831905</v>
      </c>
      <c r="EO15" s="108">
        <f t="shared" si="54"/>
        <v>10915.971226648493</v>
      </c>
      <c r="EP15" s="108">
        <f t="shared" si="55"/>
        <v>10916.828051714396</v>
      </c>
      <c r="EQ15" s="108">
        <f t="shared" si="56"/>
        <v>10917.684944034891</v>
      </c>
      <c r="ER15" s="108">
        <f t="shared" si="57"/>
        <v>10918.541903615256</v>
      </c>
      <c r="ES15" s="108">
        <f t="shared" si="58"/>
        <v>10588.492366768409</v>
      </c>
      <c r="ET15" s="108">
        <f t="shared" si="59"/>
        <v>10589.323487104069</v>
      </c>
      <c r="EU15" s="108">
        <f t="shared" si="60"/>
        <v>10590.154672676688</v>
      </c>
      <c r="EV15" s="108">
        <f t="shared" si="61"/>
        <v>10590.985923491382</v>
      </c>
      <c r="EW15" s="108">
        <f t="shared" si="62"/>
        <v>10104.059542992176</v>
      </c>
      <c r="EX15" s="108">
        <f t="shared" si="63"/>
        <v>10104.852638842654</v>
      </c>
      <c r="EY15" s="108">
        <f t="shared" si="64"/>
        <v>10105.645796945442</v>
      </c>
      <c r="EZ15" s="108">
        <f t="shared" si="65"/>
        <v>10106.439017305425</v>
      </c>
      <c r="FA15" s="108">
        <f t="shared" si="66"/>
        <v>8940.7586841893026</v>
      </c>
      <c r="FB15" s="108">
        <f t="shared" si="67"/>
        <v>8941.4604693066995</v>
      </c>
      <c r="FC15" s="108">
        <f t="shared" si="68"/>
        <v>8942.1623095091709</v>
      </c>
      <c r="FD15" s="108">
        <f t="shared" si="69"/>
        <v>8942.8642048010406</v>
      </c>
      <c r="FE15" s="108">
        <f t="shared" si="70"/>
        <v>8943.5661551866306</v>
      </c>
    </row>
    <row r="16" spans="1:161" ht="15.75" x14ac:dyDescent="0.25">
      <c r="A16" s="47" t="s">
        <v>170</v>
      </c>
      <c r="B16" s="12">
        <f>'Urb proj of all 25 ARs '!AB16</f>
        <v>21722.146930269311</v>
      </c>
      <c r="C16" s="12">
        <f>'Urb proj of all 25 ARs '!AC16</f>
        <v>21810.986287517699</v>
      </c>
      <c r="D16" s="100">
        <f t="shared" si="10"/>
        <v>4.0898055580588944E-3</v>
      </c>
      <c r="E16" s="101">
        <f t="shared" si="11"/>
        <v>7.8492792634943243E-5</v>
      </c>
      <c r="F16" s="69">
        <f t="shared" si="12"/>
        <v>21723.851962243894</v>
      </c>
      <c r="G16" s="69">
        <f t="shared" si="13"/>
        <v>21725.557128051198</v>
      </c>
      <c r="H16" s="69">
        <f>G16*(1+$E$16)</f>
        <v>21727.262427701728</v>
      </c>
      <c r="I16" s="69">
        <f t="shared" ref="I16:BE16" si="89">H16*(1+$E$16)</f>
        <v>21728.967861205991</v>
      </c>
      <c r="J16" s="69">
        <f t="shared" si="89"/>
        <v>21730.673428574493</v>
      </c>
      <c r="K16" s="69">
        <f t="shared" si="89"/>
        <v>21732.379129817738</v>
      </c>
      <c r="L16" s="69">
        <f t="shared" si="89"/>
        <v>21734.08496494624</v>
      </c>
      <c r="M16" s="69">
        <f t="shared" si="89"/>
        <v>21735.790933970504</v>
      </c>
      <c r="N16" s="69">
        <f t="shared" si="89"/>
        <v>21737.497036901041</v>
      </c>
      <c r="O16" s="69">
        <f t="shared" si="89"/>
        <v>21739.203273748361</v>
      </c>
      <c r="P16" s="69">
        <f t="shared" si="89"/>
        <v>21740.909644522977</v>
      </c>
      <c r="Q16" s="69">
        <f t="shared" si="89"/>
        <v>21742.6161492354</v>
      </c>
      <c r="R16" s="69">
        <f t="shared" si="89"/>
        <v>21744.322787896144</v>
      </c>
      <c r="S16" s="69">
        <f t="shared" si="89"/>
        <v>21746.029560515723</v>
      </c>
      <c r="T16" s="69">
        <f t="shared" si="89"/>
        <v>21747.736467104649</v>
      </c>
      <c r="U16" s="69">
        <f t="shared" si="89"/>
        <v>21749.443507673441</v>
      </c>
      <c r="V16" s="69">
        <f t="shared" si="89"/>
        <v>21751.150682232616</v>
      </c>
      <c r="W16" s="69">
        <f t="shared" si="89"/>
        <v>21752.857990792687</v>
      </c>
      <c r="X16" s="69">
        <f t="shared" si="89"/>
        <v>21754.565433364176</v>
      </c>
      <c r="Y16" s="69">
        <f t="shared" si="89"/>
        <v>21756.2730099576</v>
      </c>
      <c r="Z16" s="69">
        <f t="shared" si="89"/>
        <v>21757.98072058348</v>
      </c>
      <c r="AA16" s="69">
        <f t="shared" si="89"/>
        <v>21759.688565252338</v>
      </c>
      <c r="AB16" s="69">
        <f t="shared" si="89"/>
        <v>21761.39654397469</v>
      </c>
      <c r="AC16" s="69">
        <f t="shared" si="89"/>
        <v>21763.104656761061</v>
      </c>
      <c r="AD16" s="69">
        <f t="shared" si="89"/>
        <v>21764.812903621976</v>
      </c>
      <c r="AE16" s="69">
        <f t="shared" si="89"/>
        <v>21766.52128456796</v>
      </c>
      <c r="AF16" s="69">
        <f t="shared" si="89"/>
        <v>21768.229799609533</v>
      </c>
      <c r="AG16" s="69">
        <f t="shared" si="89"/>
        <v>21769.938448757224</v>
      </c>
      <c r="AH16" s="69">
        <f t="shared" si="89"/>
        <v>21771.647232021558</v>
      </c>
      <c r="AI16" s="69">
        <f t="shared" si="89"/>
        <v>21773.356149413063</v>
      </c>
      <c r="AJ16" s="69">
        <f t="shared" si="89"/>
        <v>21775.065200942267</v>
      </c>
      <c r="AK16" s="69">
        <f t="shared" si="89"/>
        <v>21776.774386619698</v>
      </c>
      <c r="AL16" s="69">
        <f t="shared" si="89"/>
        <v>21778.483706455885</v>
      </c>
      <c r="AM16" s="69">
        <f t="shared" si="89"/>
        <v>21780.19316046136</v>
      </c>
      <c r="AN16" s="69">
        <f t="shared" si="89"/>
        <v>21781.902748646655</v>
      </c>
      <c r="AO16" s="69">
        <f t="shared" si="89"/>
        <v>21783.612471022298</v>
      </c>
      <c r="AP16" s="69">
        <f t="shared" si="89"/>
        <v>21785.322327598824</v>
      </c>
      <c r="AQ16" s="69">
        <f t="shared" si="89"/>
        <v>21787.032318386769</v>
      </c>
      <c r="AR16" s="69">
        <f t="shared" si="89"/>
        <v>21788.742443396666</v>
      </c>
      <c r="AS16" s="69">
        <f t="shared" si="89"/>
        <v>21790.452702639053</v>
      </c>
      <c r="AT16" s="69">
        <f t="shared" si="89"/>
        <v>21792.163096124463</v>
      </c>
      <c r="AU16" s="69">
        <f t="shared" si="89"/>
        <v>21793.873623863434</v>
      </c>
      <c r="AV16" s="69">
        <f t="shared" si="89"/>
        <v>21795.584285866506</v>
      </c>
      <c r="AW16" s="69">
        <f t="shared" si="89"/>
        <v>21797.295082144214</v>
      </c>
      <c r="AX16" s="69">
        <f t="shared" si="89"/>
        <v>21799.006012707097</v>
      </c>
      <c r="AY16" s="69">
        <f t="shared" si="89"/>
        <v>21800.7170775657</v>
      </c>
      <c r="AZ16" s="69">
        <f t="shared" si="89"/>
        <v>21802.428276730563</v>
      </c>
      <c r="BA16" s="69">
        <f t="shared" si="89"/>
        <v>21804.139610212227</v>
      </c>
      <c r="BB16" s="69">
        <f t="shared" si="89"/>
        <v>21805.851078021235</v>
      </c>
      <c r="BC16" s="69">
        <f t="shared" si="89"/>
        <v>21807.562680168132</v>
      </c>
      <c r="BD16" s="69">
        <f t="shared" si="89"/>
        <v>21809.274416663458</v>
      </c>
      <c r="BE16" s="69">
        <f t="shared" si="89"/>
        <v>21810.986287517764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23354.282042935643</v>
      </c>
      <c r="DG16" s="108">
        <f t="shared" si="15"/>
        <v>23356.115185753177</v>
      </c>
      <c r="DH16" s="108">
        <f t="shared" si="15"/>
        <v>23357.948472459208</v>
      </c>
      <c r="DI16" s="108">
        <f t="shared" si="15"/>
        <v>23359.781903065035</v>
      </c>
      <c r="DJ16" s="108">
        <f t="shared" si="15"/>
        <v>24794.005826380238</v>
      </c>
      <c r="DK16" s="108">
        <f t="shared" si="15"/>
        <v>24795.951977138157</v>
      </c>
      <c r="DL16" s="108">
        <f t="shared" si="15"/>
        <v>24797.898280654885</v>
      </c>
      <c r="DM16" s="108">
        <f t="shared" si="15"/>
        <v>24799.84473694241</v>
      </c>
      <c r="DN16" s="108">
        <f t="shared" si="15"/>
        <v>21571.118584702115</v>
      </c>
      <c r="DO16" s="108">
        <f t="shared" si="15"/>
        <v>21572.811762040088</v>
      </c>
      <c r="DP16" s="108">
        <f t="shared" si="15"/>
        <v>21574.505072280277</v>
      </c>
      <c r="DQ16" s="108">
        <f t="shared" si="15"/>
        <v>21576.19851543312</v>
      </c>
      <c r="DR16" s="108">
        <f t="shared" si="15"/>
        <v>21577.892091509042</v>
      </c>
      <c r="DS16" s="108">
        <f t="shared" si="15"/>
        <v>22847.873682810463</v>
      </c>
      <c r="DT16" s="108">
        <f t="shared" si="15"/>
        <v>22849.667076221594</v>
      </c>
      <c r="DU16" s="108">
        <f t="shared" si="15"/>
        <v>22851.460610401187</v>
      </c>
      <c r="DV16" s="108">
        <f t="shared" ref="DV16:EK28" si="90">V16*BV16</f>
        <v>22853.254285360286</v>
      </c>
      <c r="DW16" s="108">
        <f t="shared" si="90"/>
        <v>21860.476858897371</v>
      </c>
      <c r="DX16" s="108">
        <f t="shared" si="90"/>
        <v>21862.19274877436</v>
      </c>
      <c r="DY16" s="108">
        <f t="shared" si="90"/>
        <v>21863.908773336334</v>
      </c>
      <c r="DZ16" s="108">
        <f t="shared" si="90"/>
        <v>21865.624932593866</v>
      </c>
      <c r="EA16" s="108">
        <f t="shared" si="90"/>
        <v>22802.849932953002</v>
      </c>
      <c r="EB16" s="108">
        <f t="shared" si="90"/>
        <v>22804.639792324273</v>
      </c>
      <c r="EC16" s="108">
        <f t="shared" si="90"/>
        <v>22806.429792186605</v>
      </c>
      <c r="ED16" s="108">
        <f t="shared" si="90"/>
        <v>22808.219932551026</v>
      </c>
      <c r="EE16" s="108">
        <f t="shared" si="90"/>
        <v>22810.010213428566</v>
      </c>
      <c r="EF16" s="108">
        <f t="shared" si="90"/>
        <v>22280.544220327552</v>
      </c>
      <c r="EG16" s="108">
        <f t="shared" si="90"/>
        <v>22282.293082464832</v>
      </c>
      <c r="EH16" s="108">
        <f t="shared" si="90"/>
        <v>22284.042081875188</v>
      </c>
      <c r="EI16" s="108">
        <f t="shared" si="90"/>
        <v>22285.791218569389</v>
      </c>
      <c r="EJ16" s="108">
        <f t="shared" si="90"/>
        <v>22628.300564650548</v>
      </c>
      <c r="EK16" s="108">
        <f t="shared" si="90"/>
        <v>22630.076723154452</v>
      </c>
      <c r="EL16" s="108">
        <f t="shared" ref="EL16:FA28" si="91">AL16*CL16</f>
        <v>22631.853021073995</v>
      </c>
      <c r="EM16" s="108">
        <f t="shared" si="91"/>
        <v>22633.629458420124</v>
      </c>
      <c r="EN16" s="108">
        <f t="shared" si="91"/>
        <v>24580.086502113674</v>
      </c>
      <c r="EO16" s="108">
        <f t="shared" si="91"/>
        <v>24582.015861746433</v>
      </c>
      <c r="EP16" s="108">
        <f t="shared" si="91"/>
        <v>24583.945372820017</v>
      </c>
      <c r="EQ16" s="108">
        <f t="shared" si="91"/>
        <v>24585.875035346315</v>
      </c>
      <c r="ER16" s="108">
        <f t="shared" si="91"/>
        <v>24587.804849337212</v>
      </c>
      <c r="ES16" s="108">
        <f t="shared" si="91"/>
        <v>24300.933342189921</v>
      </c>
      <c r="ET16" s="108">
        <f t="shared" si="91"/>
        <v>24302.840790311584</v>
      </c>
      <c r="EU16" s="108">
        <f t="shared" si="91"/>
        <v>24304.748388154178</v>
      </c>
      <c r="EV16" s="108">
        <f t="shared" si="91"/>
        <v>24306.656135729456</v>
      </c>
      <c r="EW16" s="108">
        <f t="shared" si="91"/>
        <v>23852.01491365935</v>
      </c>
      <c r="EX16" s="108">
        <f t="shared" si="91"/>
        <v>23853.887124919889</v>
      </c>
      <c r="EY16" s="108">
        <f t="shared" si="91"/>
        <v>23855.759483135524</v>
      </c>
      <c r="EZ16" s="108">
        <f t="shared" si="91"/>
        <v>23857.631988317782</v>
      </c>
      <c r="FA16" s="108">
        <f t="shared" si="91"/>
        <v>21898.948128470714</v>
      </c>
      <c r="FB16" s="108">
        <f t="shared" ref="FB16:FE28" si="92">BB16*DB16</f>
        <v>21900.667038065083</v>
      </c>
      <c r="FC16" s="108">
        <f t="shared" si="92"/>
        <v>21902.386082581474</v>
      </c>
      <c r="FD16" s="108">
        <f t="shared" si="92"/>
        <v>21904.105262030462</v>
      </c>
      <c r="FE16" s="108">
        <f t="shared" si="92"/>
        <v>21905.824576422649</v>
      </c>
    </row>
    <row r="17" spans="1:161" ht="15.75" x14ac:dyDescent="0.25">
      <c r="A17" s="87" t="s">
        <v>174</v>
      </c>
      <c r="B17" s="12">
        <f>'Urb proj of all 25 ARs '!AB17</f>
        <v>26260.518882854212</v>
      </c>
      <c r="C17" s="12">
        <f>'Urb proj of all 25 ARs '!AC17</f>
        <v>26367.919298938818</v>
      </c>
      <c r="D17" s="100">
        <f t="shared" si="10"/>
        <v>4.0898055580588007E-3</v>
      </c>
      <c r="E17" s="101">
        <f t="shared" si="11"/>
        <v>7.8492792634943243E-5</v>
      </c>
      <c r="F17" s="69">
        <f t="shared" si="12"/>
        <v>26262.58014431737</v>
      </c>
      <c r="G17" s="69">
        <f t="shared" si="13"/>
        <v>26264.641567574698</v>
      </c>
      <c r="H17" s="69">
        <f>G17*(1+$E$17)</f>
        <v>26266.703152638893</v>
      </c>
      <c r="I17" s="69">
        <f t="shared" ref="I17:BE17" si="93">H17*(1+$E$17)</f>
        <v>26268.764899522655</v>
      </c>
      <c r="J17" s="69">
        <f t="shared" si="93"/>
        <v>26270.826808238689</v>
      </c>
      <c r="K17" s="69">
        <f t="shared" si="93"/>
        <v>26272.888878799698</v>
      </c>
      <c r="L17" s="69">
        <f t="shared" si="93"/>
        <v>26274.951111218383</v>
      </c>
      <c r="M17" s="69">
        <f t="shared" si="93"/>
        <v>26277.01350550745</v>
      </c>
      <c r="N17" s="69">
        <f t="shared" si="93"/>
        <v>26279.076061679603</v>
      </c>
      <c r="O17" s="69">
        <f t="shared" si="93"/>
        <v>26281.138779747551</v>
      </c>
      <c r="P17" s="69">
        <f t="shared" si="93"/>
        <v>26283.201659724</v>
      </c>
      <c r="Q17" s="69">
        <f t="shared" si="93"/>
        <v>26285.264701621658</v>
      </c>
      <c r="R17" s="69">
        <f t="shared" si="93"/>
        <v>26287.327905453236</v>
      </c>
      <c r="S17" s="69">
        <f t="shared" si="93"/>
        <v>26289.391271231445</v>
      </c>
      <c r="T17" s="69">
        <f t="shared" si="93"/>
        <v>26291.454798968996</v>
      </c>
      <c r="U17" s="69">
        <f t="shared" si="93"/>
        <v>26293.518488678601</v>
      </c>
      <c r="V17" s="69">
        <f t="shared" si="93"/>
        <v>26295.582340372977</v>
      </c>
      <c r="W17" s="69">
        <f t="shared" si="93"/>
        <v>26297.646354064836</v>
      </c>
      <c r="X17" s="69">
        <f t="shared" si="93"/>
        <v>26299.710529766893</v>
      </c>
      <c r="Y17" s="69">
        <f t="shared" si="93"/>
        <v>26301.774867491866</v>
      </c>
      <c r="Z17" s="69">
        <f t="shared" si="93"/>
        <v>26303.839367252469</v>
      </c>
      <c r="AA17" s="69">
        <f t="shared" si="93"/>
        <v>26305.904029061425</v>
      </c>
      <c r="AB17" s="69">
        <f t="shared" si="93"/>
        <v>26307.968852931452</v>
      </c>
      <c r="AC17" s="69">
        <f t="shared" si="93"/>
        <v>26310.033838875272</v>
      </c>
      <c r="AD17" s="69">
        <f t="shared" si="93"/>
        <v>26312.098986905607</v>
      </c>
      <c r="AE17" s="69">
        <f t="shared" si="93"/>
        <v>26314.164297035175</v>
      </c>
      <c r="AF17" s="69">
        <f t="shared" si="93"/>
        <v>26316.229769276702</v>
      </c>
      <c r="AG17" s="69">
        <f t="shared" si="93"/>
        <v>26318.295403642915</v>
      </c>
      <c r="AH17" s="69">
        <f t="shared" si="93"/>
        <v>26320.361200146537</v>
      </c>
      <c r="AI17" s="69">
        <f t="shared" si="93"/>
        <v>26322.427158800296</v>
      </c>
      <c r="AJ17" s="69">
        <f t="shared" si="93"/>
        <v>26324.49327961692</v>
      </c>
      <c r="AK17" s="69">
        <f t="shared" si="93"/>
        <v>26326.559562609138</v>
      </c>
      <c r="AL17" s="69">
        <f t="shared" si="93"/>
        <v>26328.626007789677</v>
      </c>
      <c r="AM17" s="69">
        <f t="shared" si="93"/>
        <v>26330.692615171269</v>
      </c>
      <c r="AN17" s="69">
        <f t="shared" si="93"/>
        <v>26332.759384766647</v>
      </c>
      <c r="AO17" s="69">
        <f t="shared" si="93"/>
        <v>26334.82631658854</v>
      </c>
      <c r="AP17" s="69">
        <f t="shared" si="93"/>
        <v>26336.893410649685</v>
      </c>
      <c r="AQ17" s="69">
        <f t="shared" si="93"/>
        <v>26338.960666962816</v>
      </c>
      <c r="AR17" s="69">
        <f t="shared" si="93"/>
        <v>26341.028085540667</v>
      </c>
      <c r="AS17" s="69">
        <f t="shared" si="93"/>
        <v>26343.095666395977</v>
      </c>
      <c r="AT17" s="69">
        <f t="shared" si="93"/>
        <v>26345.163409541481</v>
      </c>
      <c r="AU17" s="69">
        <f t="shared" si="93"/>
        <v>26347.23131498992</v>
      </c>
      <c r="AV17" s="69">
        <f t="shared" si="93"/>
        <v>26349.299382754034</v>
      </c>
      <c r="AW17" s="69">
        <f t="shared" si="93"/>
        <v>26351.367612846559</v>
      </c>
      <c r="AX17" s="69">
        <f t="shared" si="93"/>
        <v>26353.43600528024</v>
      </c>
      <c r="AY17" s="69">
        <f t="shared" si="93"/>
        <v>26355.50456006782</v>
      </c>
      <c r="AZ17" s="69">
        <f t="shared" si="93"/>
        <v>26357.573277222044</v>
      </c>
      <c r="BA17" s="69">
        <f t="shared" si="93"/>
        <v>26359.642156755654</v>
      </c>
      <c r="BB17" s="69">
        <f t="shared" si="93"/>
        <v>26361.711198681394</v>
      </c>
      <c r="BC17" s="69">
        <f t="shared" si="93"/>
        <v>26363.780403012013</v>
      </c>
      <c r="BD17" s="69">
        <f t="shared" si="93"/>
        <v>26365.849769760262</v>
      </c>
      <c r="BE17" s="69">
        <f t="shared" si="93"/>
        <v>26367.919298938883</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42912.171454443531</v>
      </c>
      <c r="DG17" s="108">
        <f t="shared" si="15"/>
        <v>42915.539750619027</v>
      </c>
      <c r="DH17" s="108">
        <f t="shared" si="15"/>
        <v>42918.908311181491</v>
      </c>
      <c r="DI17" s="108">
        <f t="shared" si="15"/>
        <v>42922.277136151672</v>
      </c>
      <c r="DJ17" s="108">
        <f t="shared" si="15"/>
        <v>49796.496481840004</v>
      </c>
      <c r="DK17" s="108">
        <f t="shared" si="15"/>
        <v>49800.405147912301</v>
      </c>
      <c r="DL17" s="108">
        <f t="shared" si="15"/>
        <v>49804.314120786716</v>
      </c>
      <c r="DM17" s="108">
        <f t="shared" si="15"/>
        <v>49808.223400487324</v>
      </c>
      <c r="DN17" s="108">
        <f t="shared" si="15"/>
        <v>41428.717086873723</v>
      </c>
      <c r="DO17" s="108">
        <f t="shared" si="15"/>
        <v>41431.968942573156</v>
      </c>
      <c r="DP17" s="108">
        <f t="shared" si="15"/>
        <v>41435.221053519817</v>
      </c>
      <c r="DQ17" s="108">
        <f t="shared" si="15"/>
        <v>41438.473419733753</v>
      </c>
      <c r="DR17" s="108">
        <f t="shared" si="15"/>
        <v>41441.726041235001</v>
      </c>
      <c r="DS17" s="108">
        <f t="shared" si="15"/>
        <v>44938.672834442157</v>
      </c>
      <c r="DT17" s="108">
        <f t="shared" si="15"/>
        <v>44942.200196370242</v>
      </c>
      <c r="DU17" s="108">
        <f t="shared" si="15"/>
        <v>44945.727835170816</v>
      </c>
      <c r="DV17" s="108">
        <f t="shared" si="90"/>
        <v>44949.25575086561</v>
      </c>
      <c r="DW17" s="108">
        <f t="shared" si="90"/>
        <v>43842.118582918214</v>
      </c>
      <c r="DX17" s="108">
        <f t="shared" si="90"/>
        <v>43845.559873240818</v>
      </c>
      <c r="DY17" s="108">
        <f t="shared" si="90"/>
        <v>43849.001433679914</v>
      </c>
      <c r="DZ17" s="108">
        <f t="shared" si="90"/>
        <v>43852.443264256697</v>
      </c>
      <c r="EA17" s="108">
        <f t="shared" si="90"/>
        <v>48884.165192319117</v>
      </c>
      <c r="EB17" s="108">
        <f t="shared" si="90"/>
        <v>48888.002246960685</v>
      </c>
      <c r="EC17" s="108">
        <f t="shared" si="90"/>
        <v>48891.839602783395</v>
      </c>
      <c r="ED17" s="108">
        <f t="shared" si="90"/>
        <v>48895.67725981088</v>
      </c>
      <c r="EE17" s="108">
        <f t="shared" si="90"/>
        <v>48899.515218066779</v>
      </c>
      <c r="EF17" s="108">
        <f t="shared" si="90"/>
        <v>49024.234669519479</v>
      </c>
      <c r="EG17" s="108">
        <f t="shared" si="90"/>
        <v>49028.082718605474</v>
      </c>
      <c r="EH17" s="108">
        <f t="shared" si="90"/>
        <v>49031.93106973559</v>
      </c>
      <c r="EI17" s="108">
        <f t="shared" si="90"/>
        <v>49035.779722933541</v>
      </c>
      <c r="EJ17" s="108">
        <f t="shared" si="90"/>
        <v>52520.249347943711</v>
      </c>
      <c r="EK17" s="108">
        <f t="shared" si="90"/>
        <v>52524.371808984921</v>
      </c>
      <c r="EL17" s="108">
        <f t="shared" si="91"/>
        <v>52528.494593609605</v>
      </c>
      <c r="EM17" s="108">
        <f t="shared" si="91"/>
        <v>52532.617701843163</v>
      </c>
      <c r="EN17" s="108">
        <f t="shared" si="91"/>
        <v>52315.424224806215</v>
      </c>
      <c r="EO17" s="108">
        <f t="shared" si="91"/>
        <v>52319.530608551504</v>
      </c>
      <c r="EP17" s="108">
        <f t="shared" si="91"/>
        <v>52323.637314618318</v>
      </c>
      <c r="EQ17" s="108">
        <f t="shared" si="91"/>
        <v>52327.744343031954</v>
      </c>
      <c r="ER17" s="108">
        <f t="shared" si="91"/>
        <v>52331.851693817727</v>
      </c>
      <c r="ES17" s="108">
        <f t="shared" si="91"/>
        <v>51731.216010103126</v>
      </c>
      <c r="ET17" s="108">
        <f t="shared" si="91"/>
        <v>51735.276537714155</v>
      </c>
      <c r="EU17" s="108">
        <f t="shared" si="91"/>
        <v>51739.337384047343</v>
      </c>
      <c r="EV17" s="108">
        <f t="shared" si="91"/>
        <v>51743.398549127705</v>
      </c>
      <c r="EW17" s="108">
        <f t="shared" si="91"/>
        <v>46388.992605300708</v>
      </c>
      <c r="EX17" s="108">
        <f t="shared" si="91"/>
        <v>46392.63380687782</v>
      </c>
      <c r="EY17" s="108">
        <f t="shared" si="91"/>
        <v>46396.27529426301</v>
      </c>
      <c r="EZ17" s="108">
        <f t="shared" si="91"/>
        <v>46399.917067478716</v>
      </c>
      <c r="FA17" s="108">
        <f t="shared" si="91"/>
        <v>43356.877789983475</v>
      </c>
      <c r="FB17" s="108">
        <f t="shared" si="92"/>
        <v>43360.280992401138</v>
      </c>
      <c r="FC17" s="108">
        <f t="shared" si="92"/>
        <v>43363.684461945668</v>
      </c>
      <c r="FD17" s="108">
        <f t="shared" si="92"/>
        <v>43367.088198638026</v>
      </c>
      <c r="FE17" s="108">
        <f t="shared" si="92"/>
        <v>43370.492202499183</v>
      </c>
    </row>
    <row r="18" spans="1:161" ht="15.75" x14ac:dyDescent="0.25">
      <c r="A18" s="47" t="s">
        <v>222</v>
      </c>
      <c r="B18" s="12">
        <f>'Urb proj of all 25 ARs '!AB18</f>
        <v>31215.602942971214</v>
      </c>
      <c r="C18" s="12">
        <f>'Urb proj of all 25 ARs '!AC18</f>
        <v>31343.268689385535</v>
      </c>
      <c r="D18" s="100">
        <f t="shared" si="10"/>
        <v>4.089805558058819E-3</v>
      </c>
      <c r="E18" s="101">
        <f t="shared" si="11"/>
        <v>7.8492792634943243E-5</v>
      </c>
      <c r="F18" s="69">
        <f t="shared" si="12"/>
        <v>31218.05314281999</v>
      </c>
      <c r="G18" s="69">
        <f t="shared" si="13"/>
        <v>31220.503534991796</v>
      </c>
      <c r="H18" s="69">
        <f>G18*(1+$E$18)</f>
        <v>31222.954119501726</v>
      </c>
      <c r="I18" s="69">
        <f t="shared" ref="I18:BE18" si="94">H18*(1+$E$18)</f>
        <v>31225.404896364878</v>
      </c>
      <c r="J18" s="69">
        <f t="shared" si="94"/>
        <v>31227.85586559635</v>
      </c>
      <c r="K18" s="69">
        <f t="shared" si="94"/>
        <v>31230.307027211242</v>
      </c>
      <c r="L18" s="69">
        <f t="shared" si="94"/>
        <v>31232.758381224656</v>
      </c>
      <c r="M18" s="69">
        <f t="shared" si="94"/>
        <v>31235.209927651689</v>
      </c>
      <c r="N18" s="69">
        <f t="shared" si="94"/>
        <v>31237.661666507451</v>
      </c>
      <c r="O18" s="69">
        <f t="shared" si="94"/>
        <v>31240.113597807042</v>
      </c>
      <c r="P18" s="69">
        <f t="shared" si="94"/>
        <v>31242.565721565566</v>
      </c>
      <c r="Q18" s="69">
        <f t="shared" si="94"/>
        <v>31245.018037798134</v>
      </c>
      <c r="R18" s="69">
        <f t="shared" si="94"/>
        <v>31247.470546519849</v>
      </c>
      <c r="S18" s="69">
        <f t="shared" si="94"/>
        <v>31249.923247745824</v>
      </c>
      <c r="T18" s="69">
        <f t="shared" si="94"/>
        <v>31252.376141491168</v>
      </c>
      <c r="U18" s="69">
        <f t="shared" si="94"/>
        <v>31254.829227770992</v>
      </c>
      <c r="V18" s="69">
        <f t="shared" si="94"/>
        <v>31257.282506600408</v>
      </c>
      <c r="W18" s="69">
        <f t="shared" si="94"/>
        <v>31259.735977994529</v>
      </c>
      <c r="X18" s="69">
        <f t="shared" si="94"/>
        <v>31262.189641968474</v>
      </c>
      <c r="Y18" s="69">
        <f t="shared" si="94"/>
        <v>31264.643498537356</v>
      </c>
      <c r="Z18" s="69">
        <f t="shared" si="94"/>
        <v>31267.097547716294</v>
      </c>
      <c r="AA18" s="69">
        <f t="shared" si="94"/>
        <v>31269.551789520403</v>
      </c>
      <c r="AB18" s="69">
        <f t="shared" si="94"/>
        <v>31272.006223964807</v>
      </c>
      <c r="AC18" s="69">
        <f t="shared" si="94"/>
        <v>31274.460851064625</v>
      </c>
      <c r="AD18" s="69">
        <f t="shared" si="94"/>
        <v>31276.915670834976</v>
      </c>
      <c r="AE18" s="69">
        <f t="shared" si="94"/>
        <v>31279.370683290988</v>
      </c>
      <c r="AF18" s="69">
        <f t="shared" si="94"/>
        <v>31281.825888447784</v>
      </c>
      <c r="AG18" s="69">
        <f t="shared" si="94"/>
        <v>31284.281286320489</v>
      </c>
      <c r="AH18" s="69">
        <f t="shared" si="94"/>
        <v>31286.736876924231</v>
      </c>
      <c r="AI18" s="69">
        <f t="shared" si="94"/>
        <v>31289.192660274137</v>
      </c>
      <c r="AJ18" s="69">
        <f t="shared" si="94"/>
        <v>31291.648636385333</v>
      </c>
      <c r="AK18" s="69">
        <f t="shared" si="94"/>
        <v>31294.104805272953</v>
      </c>
      <c r="AL18" s="69">
        <f t="shared" si="94"/>
        <v>31296.561166952128</v>
      </c>
      <c r="AM18" s="69">
        <f t="shared" si="94"/>
        <v>31299.017721437991</v>
      </c>
      <c r="AN18" s="69">
        <f t="shared" si="94"/>
        <v>31301.474468745677</v>
      </c>
      <c r="AO18" s="69">
        <f t="shared" si="94"/>
        <v>31303.931408890319</v>
      </c>
      <c r="AP18" s="69">
        <f t="shared" si="94"/>
        <v>31306.388541887056</v>
      </c>
      <c r="AQ18" s="69">
        <f t="shared" si="94"/>
        <v>31308.845867751024</v>
      </c>
      <c r="AR18" s="69">
        <f t="shared" si="94"/>
        <v>31311.303386497362</v>
      </c>
      <c r="AS18" s="69">
        <f t="shared" si="94"/>
        <v>31313.761098141207</v>
      </c>
      <c r="AT18" s="69">
        <f t="shared" si="94"/>
        <v>31316.219002697704</v>
      </c>
      <c r="AU18" s="69">
        <f t="shared" si="94"/>
        <v>31318.677100181994</v>
      </c>
      <c r="AV18" s="69">
        <f t="shared" si="94"/>
        <v>31321.135390609219</v>
      </c>
      <c r="AW18" s="69">
        <f t="shared" si="94"/>
        <v>31323.593873994527</v>
      </c>
      <c r="AX18" s="69">
        <f t="shared" si="94"/>
        <v>31326.052550353059</v>
      </c>
      <c r="AY18" s="69">
        <f t="shared" si="94"/>
        <v>31328.511419699964</v>
      </c>
      <c r="AZ18" s="69">
        <f t="shared" si="94"/>
        <v>31330.97048205039</v>
      </c>
      <c r="BA18" s="69">
        <f t="shared" si="94"/>
        <v>31333.42973741949</v>
      </c>
      <c r="BB18" s="69">
        <f t="shared" si="94"/>
        <v>31335.889185822412</v>
      </c>
      <c r="BC18" s="69">
        <f t="shared" si="94"/>
        <v>31338.348827274305</v>
      </c>
      <c r="BD18" s="69">
        <f t="shared" si="94"/>
        <v>31340.808661790325</v>
      </c>
      <c r="BE18" s="69">
        <f t="shared" si="94"/>
        <v>31343.268689385626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35737.350844818517</v>
      </c>
      <c r="DG18" s="108">
        <f t="shared" si="15"/>
        <v>35740.155969287698</v>
      </c>
      <c r="DH18" s="108">
        <f t="shared" si="15"/>
        <v>35742.96131393894</v>
      </c>
      <c r="DI18" s="108">
        <f t="shared" si="15"/>
        <v>35745.766878789509</v>
      </c>
      <c r="DJ18" s="108">
        <f t="shared" si="15"/>
        <v>39603.666301040648</v>
      </c>
      <c r="DK18" s="108">
        <f t="shared" si="15"/>
        <v>39606.774903407197</v>
      </c>
      <c r="DL18" s="108">
        <f t="shared" si="15"/>
        <v>39609.883749776629</v>
      </c>
      <c r="DM18" s="108">
        <f t="shared" si="15"/>
        <v>39612.992840168095</v>
      </c>
      <c r="DN18" s="108">
        <f t="shared" si="15"/>
        <v>35003.061720740756</v>
      </c>
      <c r="DO18" s="108">
        <f t="shared" si="15"/>
        <v>35005.809208805993</v>
      </c>
      <c r="DP18" s="108">
        <f t="shared" si="15"/>
        <v>35008.556912529239</v>
      </c>
      <c r="DQ18" s="108">
        <f t="shared" si="15"/>
        <v>35011.304831927424</v>
      </c>
      <c r="DR18" s="108">
        <f t="shared" si="15"/>
        <v>35014.052967017473</v>
      </c>
      <c r="DS18" s="108">
        <f t="shared" si="15"/>
        <v>35684.741943903849</v>
      </c>
      <c r="DT18" s="108">
        <f t="shared" si="15"/>
        <v>35687.542938953484</v>
      </c>
      <c r="DU18" s="108">
        <f t="shared" si="15"/>
        <v>35690.344153861042</v>
      </c>
      <c r="DV18" s="108">
        <f t="shared" si="90"/>
        <v>35693.145588643776</v>
      </c>
      <c r="DW18" s="108">
        <f t="shared" si="90"/>
        <v>35460.165777995731</v>
      </c>
      <c r="DX18" s="108">
        <f t="shared" si="90"/>
        <v>35462.949145434948</v>
      </c>
      <c r="DY18" s="108">
        <f t="shared" si="90"/>
        <v>35465.732731348442</v>
      </c>
      <c r="DZ18" s="108">
        <f t="shared" si="90"/>
        <v>35468.51653575337</v>
      </c>
      <c r="EA18" s="108">
        <f t="shared" si="90"/>
        <v>36194.900638839455</v>
      </c>
      <c r="EB18" s="108">
        <f t="shared" si="90"/>
        <v>36197.741677669743</v>
      </c>
      <c r="EC18" s="108">
        <f t="shared" si="90"/>
        <v>36200.582939501102</v>
      </c>
      <c r="ED18" s="108">
        <f t="shared" si="90"/>
        <v>36203.424424351033</v>
      </c>
      <c r="EE18" s="108">
        <f t="shared" si="90"/>
        <v>36206.266132237048</v>
      </c>
      <c r="EF18" s="108">
        <f t="shared" si="90"/>
        <v>36150.333643207523</v>
      </c>
      <c r="EG18" s="108">
        <f t="shared" si="90"/>
        <v>36153.17118384986</v>
      </c>
      <c r="EH18" s="108">
        <f t="shared" si="90"/>
        <v>36156.008947218696</v>
      </c>
      <c r="EI18" s="108">
        <f t="shared" si="90"/>
        <v>36158.846933331493</v>
      </c>
      <c r="EJ18" s="108">
        <f t="shared" si="90"/>
        <v>36886.366420839775</v>
      </c>
      <c r="EK18" s="108">
        <f t="shared" si="90"/>
        <v>36889.261734750296</v>
      </c>
      <c r="EL18" s="108">
        <f t="shared" si="91"/>
        <v>36892.157275922102</v>
      </c>
      <c r="EM18" s="108">
        <f t="shared" si="91"/>
        <v>36895.053044373009</v>
      </c>
      <c r="EN18" s="108">
        <f t="shared" si="91"/>
        <v>39695.52883863516</v>
      </c>
      <c r="EO18" s="108">
        <f t="shared" si="91"/>
        <v>39698.644651548828</v>
      </c>
      <c r="EP18" s="108">
        <f t="shared" si="91"/>
        <v>39701.760709031347</v>
      </c>
      <c r="EQ18" s="108">
        <f t="shared" si="91"/>
        <v>39704.877011101926</v>
      </c>
      <c r="ER18" s="108">
        <f t="shared" si="91"/>
        <v>39707.993557779759</v>
      </c>
      <c r="ES18" s="108">
        <f t="shared" si="91"/>
        <v>37751.801059506361</v>
      </c>
      <c r="ET18" s="108">
        <f t="shared" si="91"/>
        <v>37754.764303798518</v>
      </c>
      <c r="EU18" s="108">
        <f t="shared" si="91"/>
        <v>37757.727780683999</v>
      </c>
      <c r="EV18" s="108">
        <f t="shared" si="91"/>
        <v>37760.691490181052</v>
      </c>
      <c r="EW18" s="108">
        <f t="shared" si="91"/>
        <v>38044.874183153457</v>
      </c>
      <c r="EX18" s="108">
        <f t="shared" si="91"/>
        <v>38047.860431573536</v>
      </c>
      <c r="EY18" s="108">
        <f t="shared" si="91"/>
        <v>38050.846914392598</v>
      </c>
      <c r="EZ18" s="108">
        <f t="shared" si="91"/>
        <v>38053.83363162903</v>
      </c>
      <c r="FA18" s="108">
        <f t="shared" si="91"/>
        <v>35677.361449823016</v>
      </c>
      <c r="FB18" s="108">
        <f t="shared" si="92"/>
        <v>35680.161865557056</v>
      </c>
      <c r="FC18" s="108">
        <f t="shared" si="92"/>
        <v>35682.962501103553</v>
      </c>
      <c r="FD18" s="108">
        <f t="shared" si="92"/>
        <v>35685.763356479751</v>
      </c>
      <c r="FE18" s="108">
        <f t="shared" si="92"/>
        <v>35688.564431702907</v>
      </c>
    </row>
    <row r="19" spans="1:161" ht="15.75" x14ac:dyDescent="0.25">
      <c r="A19" s="47" t="s">
        <v>178</v>
      </c>
      <c r="B19" s="12">
        <f>'Urb proj of all 25 ARs '!AB19</f>
        <v>50411.296639449189</v>
      </c>
      <c r="C19" s="12">
        <f>'Urb proj of all 25 ARs '!AC19</f>
        <v>50617.469040634162</v>
      </c>
      <c r="D19" s="100">
        <f t="shared" si="10"/>
        <v>4.0898055580588528E-3</v>
      </c>
      <c r="E19" s="101">
        <f t="shared" si="11"/>
        <v>7.8492792634943243E-5</v>
      </c>
      <c r="F19" s="69">
        <f t="shared" si="12"/>
        <v>50415.25356290277</v>
      </c>
      <c r="G19" s="69">
        <f t="shared" si="13"/>
        <v>50419.210796946318</v>
      </c>
      <c r="H19" s="69">
        <f>G19*(1+$E$19)</f>
        <v>50423.168341604221</v>
      </c>
      <c r="I19" s="69">
        <f t="shared" ref="I19:BE19" si="95">H19*(1+$E$19)</f>
        <v>50427.126196900856</v>
      </c>
      <c r="J19" s="69">
        <f t="shared" si="95"/>
        <v>50431.084362860602</v>
      </c>
      <c r="K19" s="69">
        <f t="shared" si="95"/>
        <v>50435.042839507849</v>
      </c>
      <c r="L19" s="69">
        <f t="shared" si="95"/>
        <v>50439.001626866986</v>
      </c>
      <c r="M19" s="69">
        <f t="shared" si="95"/>
        <v>50442.960724962395</v>
      </c>
      <c r="N19" s="69">
        <f t="shared" si="95"/>
        <v>50446.920133818472</v>
      </c>
      <c r="O19" s="69">
        <f t="shared" si="95"/>
        <v>50450.879853459606</v>
      </c>
      <c r="P19" s="69">
        <f t="shared" si="95"/>
        <v>50454.839883910194</v>
      </c>
      <c r="Q19" s="69">
        <f t="shared" si="95"/>
        <v>50458.800225194631</v>
      </c>
      <c r="R19" s="69">
        <f t="shared" si="95"/>
        <v>50462.760877337314</v>
      </c>
      <c r="S19" s="69">
        <f t="shared" si="95"/>
        <v>50466.721840362647</v>
      </c>
      <c r="T19" s="69">
        <f t="shared" si="95"/>
        <v>50470.683114295025</v>
      </c>
      <c r="U19" s="69">
        <f t="shared" si="95"/>
        <v>50474.64469915886</v>
      </c>
      <c r="V19" s="69">
        <f t="shared" si="95"/>
        <v>50478.606594978555</v>
      </c>
      <c r="W19" s="69">
        <f t="shared" si="95"/>
        <v>50482.568801778514</v>
      </c>
      <c r="X19" s="69">
        <f t="shared" si="95"/>
        <v>50486.531319583155</v>
      </c>
      <c r="Y19" s="69">
        <f t="shared" si="95"/>
        <v>50490.494148416881</v>
      </c>
      <c r="Z19" s="69">
        <f t="shared" si="95"/>
        <v>50494.457288304111</v>
      </c>
      <c r="AA19" s="69">
        <f t="shared" si="95"/>
        <v>50498.420739269255</v>
      </c>
      <c r="AB19" s="69">
        <f t="shared" si="95"/>
        <v>50502.384501336732</v>
      </c>
      <c r="AC19" s="69">
        <f t="shared" si="95"/>
        <v>50506.348574530966</v>
      </c>
      <c r="AD19" s="69">
        <f t="shared" si="95"/>
        <v>50510.312958876377</v>
      </c>
      <c r="AE19" s="69">
        <f t="shared" si="95"/>
        <v>50514.277654397381</v>
      </c>
      <c r="AF19" s="69">
        <f t="shared" si="95"/>
        <v>50518.242661118413</v>
      </c>
      <c r="AG19" s="69">
        <f t="shared" si="95"/>
        <v>50522.207979063896</v>
      </c>
      <c r="AH19" s="69">
        <f t="shared" si="95"/>
        <v>50526.173608258257</v>
      </c>
      <c r="AI19" s="69">
        <f t="shared" si="95"/>
        <v>50530.139548725929</v>
      </c>
      <c r="AJ19" s="69">
        <f t="shared" si="95"/>
        <v>50534.105800491343</v>
      </c>
      <c r="AK19" s="69">
        <f t="shared" si="95"/>
        <v>50538.072363578933</v>
      </c>
      <c r="AL19" s="69">
        <f t="shared" si="95"/>
        <v>50542.039238013138</v>
      </c>
      <c r="AM19" s="69">
        <f t="shared" si="95"/>
        <v>50546.006423818391</v>
      </c>
      <c r="AN19" s="69">
        <f t="shared" si="95"/>
        <v>50549.97392101914</v>
      </c>
      <c r="AO19" s="69">
        <f t="shared" si="95"/>
        <v>50553.941729639824</v>
      </c>
      <c r="AP19" s="69">
        <f t="shared" si="95"/>
        <v>50557.909849704891</v>
      </c>
      <c r="AQ19" s="69">
        <f t="shared" si="95"/>
        <v>50561.87828123878</v>
      </c>
      <c r="AR19" s="69">
        <f t="shared" si="95"/>
        <v>50565.847024265946</v>
      </c>
      <c r="AS19" s="69">
        <f t="shared" si="95"/>
        <v>50569.816078810829</v>
      </c>
      <c r="AT19" s="69">
        <f t="shared" si="95"/>
        <v>50573.785444897891</v>
      </c>
      <c r="AU19" s="69">
        <f t="shared" si="95"/>
        <v>50577.755122551578</v>
      </c>
      <c r="AV19" s="69">
        <f t="shared" si="95"/>
        <v>50581.725111796353</v>
      </c>
      <c r="AW19" s="69">
        <f t="shared" si="95"/>
        <v>50585.695412656671</v>
      </c>
      <c r="AX19" s="69">
        <f t="shared" si="95"/>
        <v>50589.666025156992</v>
      </c>
      <c r="AY19" s="69">
        <f t="shared" si="95"/>
        <v>50593.636949321779</v>
      </c>
      <c r="AZ19" s="69">
        <f t="shared" si="95"/>
        <v>50597.608185175486</v>
      </c>
      <c r="BA19" s="69">
        <f t="shared" si="95"/>
        <v>50601.57973274259</v>
      </c>
      <c r="BB19" s="69">
        <f t="shared" si="95"/>
        <v>50605.551592047552</v>
      </c>
      <c r="BC19" s="69">
        <f t="shared" si="95"/>
        <v>50609.523763114841</v>
      </c>
      <c r="BD19" s="69">
        <f t="shared" si="95"/>
        <v>50613.496245968934</v>
      </c>
      <c r="BE19" s="69">
        <f t="shared" si="95"/>
        <v>50617.4690406343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51127.087921355589</v>
      </c>
      <c r="DG19" s="108">
        <f t="shared" si="15"/>
        <v>51131.101029265825</v>
      </c>
      <c r="DH19" s="108">
        <f t="shared" si="15"/>
        <v>51135.114452176116</v>
      </c>
      <c r="DI19" s="108">
        <f t="shared" si="15"/>
        <v>51139.128190111172</v>
      </c>
      <c r="DJ19" s="108">
        <f t="shared" si="15"/>
        <v>55099.095645654204</v>
      </c>
      <c r="DK19" s="108">
        <f t="shared" si="15"/>
        <v>55103.420527543094</v>
      </c>
      <c r="DL19" s="108">
        <f t="shared" si="15"/>
        <v>55107.745748904039</v>
      </c>
      <c r="DM19" s="108">
        <f t="shared" si="15"/>
        <v>55112.071309763684</v>
      </c>
      <c r="DN19" s="108">
        <f t="shared" si="15"/>
        <v>48870.812951080516</v>
      </c>
      <c r="DO19" s="108">
        <f t="shared" si="15"/>
        <v>48874.648957667385</v>
      </c>
      <c r="DP19" s="108">
        <f t="shared" si="15"/>
        <v>48878.48526535312</v>
      </c>
      <c r="DQ19" s="108">
        <f t="shared" si="15"/>
        <v>48882.321874161367</v>
      </c>
      <c r="DR19" s="108">
        <f t="shared" si="15"/>
        <v>48886.158784115745</v>
      </c>
      <c r="DS19" s="108">
        <f t="shared" si="15"/>
        <v>50014.134836196325</v>
      </c>
      <c r="DT19" s="108">
        <f t="shared" si="15"/>
        <v>50018.060585310835</v>
      </c>
      <c r="DU19" s="108">
        <f t="shared" si="15"/>
        <v>50021.986642568358</v>
      </c>
      <c r="DV19" s="108">
        <f t="shared" si="90"/>
        <v>50025.913007993084</v>
      </c>
      <c r="DW19" s="108">
        <f t="shared" si="90"/>
        <v>49345.552825452156</v>
      </c>
      <c r="DX19" s="108">
        <f t="shared" si="90"/>
        <v>49349.426095697541</v>
      </c>
      <c r="DY19" s="108">
        <f t="shared" si="90"/>
        <v>49353.299669966727</v>
      </c>
      <c r="DZ19" s="108">
        <f t="shared" si="90"/>
        <v>49357.173548283572</v>
      </c>
      <c r="EA19" s="108">
        <f t="shared" si="90"/>
        <v>50623.851874066451</v>
      </c>
      <c r="EB19" s="108">
        <f t="shared" si="90"/>
        <v>50627.825481573978</v>
      </c>
      <c r="EC19" s="108">
        <f t="shared" si="90"/>
        <v>50631.799400981065</v>
      </c>
      <c r="ED19" s="108">
        <f t="shared" si="90"/>
        <v>50635.773632312179</v>
      </c>
      <c r="EE19" s="108">
        <f t="shared" si="90"/>
        <v>50639.748175591812</v>
      </c>
      <c r="EF19" s="108">
        <f t="shared" si="90"/>
        <v>50354.909006868482</v>
      </c>
      <c r="EG19" s="108">
        <f t="shared" si="90"/>
        <v>50358.861504299311</v>
      </c>
      <c r="EH19" s="108">
        <f t="shared" si="90"/>
        <v>50362.814311972703</v>
      </c>
      <c r="EI19" s="108">
        <f t="shared" si="90"/>
        <v>50366.767429913009</v>
      </c>
      <c r="EJ19" s="108">
        <f t="shared" si="90"/>
        <v>50570.401728568548</v>
      </c>
      <c r="EK19" s="108">
        <f t="shared" si="90"/>
        <v>50574.371140624891</v>
      </c>
      <c r="EL19" s="108">
        <f t="shared" si="91"/>
        <v>50578.340864251477</v>
      </c>
      <c r="EM19" s="108">
        <f t="shared" si="91"/>
        <v>50582.310899472752</v>
      </c>
      <c r="EN19" s="108">
        <f t="shared" si="91"/>
        <v>55208.905979733478</v>
      </c>
      <c r="EO19" s="108">
        <f t="shared" si="91"/>
        <v>55213.239480942146</v>
      </c>
      <c r="EP19" s="108">
        <f t="shared" si="91"/>
        <v>55217.573322299431</v>
      </c>
      <c r="EQ19" s="108">
        <f t="shared" si="91"/>
        <v>55221.907503832022</v>
      </c>
      <c r="ER19" s="108">
        <f t="shared" si="91"/>
        <v>55226.242025566629</v>
      </c>
      <c r="ES19" s="108">
        <f t="shared" si="91"/>
        <v>53350.571161669868</v>
      </c>
      <c r="ET19" s="108">
        <f t="shared" si="91"/>
        <v>53354.758796989016</v>
      </c>
      <c r="EU19" s="108">
        <f t="shared" si="91"/>
        <v>53358.946761007355</v>
      </c>
      <c r="EV19" s="108">
        <f t="shared" si="91"/>
        <v>53363.135053750681</v>
      </c>
      <c r="EW19" s="108">
        <f t="shared" si="91"/>
        <v>53324.944423515051</v>
      </c>
      <c r="EX19" s="108">
        <f t="shared" si="91"/>
        <v>53329.130047319959</v>
      </c>
      <c r="EY19" s="108">
        <f t="shared" si="91"/>
        <v>53333.315999666171</v>
      </c>
      <c r="EZ19" s="108">
        <f t="shared" si="91"/>
        <v>53337.502280579458</v>
      </c>
      <c r="FA19" s="108">
        <f t="shared" si="91"/>
        <v>48897.880981867122</v>
      </c>
      <c r="FB19" s="108">
        <f t="shared" si="92"/>
        <v>48901.719113099323</v>
      </c>
      <c r="FC19" s="108">
        <f t="shared" si="92"/>
        <v>48905.557545597156</v>
      </c>
      <c r="FD19" s="108">
        <f t="shared" si="92"/>
        <v>48909.39627938428</v>
      </c>
      <c r="FE19" s="108">
        <f t="shared" si="92"/>
        <v>48913.235314484336</v>
      </c>
    </row>
    <row r="20" spans="1:161" ht="15.75" x14ac:dyDescent="0.25">
      <c r="A20" s="47" t="s">
        <v>195</v>
      </c>
      <c r="B20" s="12">
        <f>'Urb proj of all 25 ARs '!AB20</f>
        <v>167371.63646704346</v>
      </c>
      <c r="C20" s="12">
        <f>'Urb proj of all 25 ARs '!AC20</f>
        <v>168056.15391612778</v>
      </c>
      <c r="D20" s="100">
        <f t="shared" si="10"/>
        <v>4.0898055580588528E-3</v>
      </c>
      <c r="E20" s="101">
        <f t="shared" si="11"/>
        <v>7.8492792634943243E-5</v>
      </c>
      <c r="F20" s="69">
        <f t="shared" si="12"/>
        <v>167384.77393419764</v>
      </c>
      <c r="G20" s="69">
        <f t="shared" si="13"/>
        <v>167397.9124325483</v>
      </c>
      <c r="H20" s="69">
        <f>G20*(1+$E$20)</f>
        <v>167411.0519621764</v>
      </c>
      <c r="I20" s="69">
        <f t="shared" ref="I20:BE20" si="96">H20*(1+$E$20)</f>
        <v>167424.19252316287</v>
      </c>
      <c r="J20" s="69">
        <f t="shared" si="96"/>
        <v>167437.33411558866</v>
      </c>
      <c r="K20" s="69">
        <f t="shared" si="96"/>
        <v>167450.47673953473</v>
      </c>
      <c r="L20" s="69">
        <f t="shared" si="96"/>
        <v>167463.62039508208</v>
      </c>
      <c r="M20" s="69">
        <f t="shared" si="96"/>
        <v>167476.76508231164</v>
      </c>
      <c r="N20" s="69">
        <f t="shared" si="96"/>
        <v>167489.91080130442</v>
      </c>
      <c r="O20" s="69">
        <f t="shared" si="96"/>
        <v>167503.0575521414</v>
      </c>
      <c r="P20" s="69">
        <f t="shared" si="96"/>
        <v>167516.20533490356</v>
      </c>
      <c r="Q20" s="69">
        <f t="shared" si="96"/>
        <v>167529.35414967191</v>
      </c>
      <c r="R20" s="69">
        <f t="shared" si="96"/>
        <v>167542.50399652743</v>
      </c>
      <c r="S20" s="69">
        <f t="shared" si="96"/>
        <v>167555.65487555118</v>
      </c>
      <c r="T20" s="69">
        <f t="shared" si="96"/>
        <v>167568.80678682413</v>
      </c>
      <c r="U20" s="69">
        <f t="shared" si="96"/>
        <v>167581.95973042733</v>
      </c>
      <c r="V20" s="69">
        <f t="shared" si="96"/>
        <v>167595.1137064418</v>
      </c>
      <c r="W20" s="69">
        <f t="shared" si="96"/>
        <v>167608.26871494859</v>
      </c>
      <c r="X20" s="69">
        <f t="shared" si="96"/>
        <v>167621.42475602872</v>
      </c>
      <c r="Y20" s="69">
        <f t="shared" si="96"/>
        <v>167634.58182976328</v>
      </c>
      <c r="Z20" s="69">
        <f t="shared" si="96"/>
        <v>167647.73993623329</v>
      </c>
      <c r="AA20" s="69">
        <f t="shared" si="96"/>
        <v>167660.89907551982</v>
      </c>
      <c r="AB20" s="69">
        <f t="shared" si="96"/>
        <v>167674.05924770393</v>
      </c>
      <c r="AC20" s="69">
        <f t="shared" si="96"/>
        <v>167687.22045286672</v>
      </c>
      <c r="AD20" s="69">
        <f t="shared" si="96"/>
        <v>167700.38269108927</v>
      </c>
      <c r="AE20" s="69">
        <f t="shared" si="96"/>
        <v>167713.54596245263</v>
      </c>
      <c r="AF20" s="69">
        <f t="shared" si="96"/>
        <v>167726.71026703794</v>
      </c>
      <c r="AG20" s="69">
        <f t="shared" si="96"/>
        <v>167739.87560492626</v>
      </c>
      <c r="AH20" s="69">
        <f t="shared" si="96"/>
        <v>167753.04197619873</v>
      </c>
      <c r="AI20" s="69">
        <f t="shared" si="96"/>
        <v>167766.20938093646</v>
      </c>
      <c r="AJ20" s="69">
        <f t="shared" si="96"/>
        <v>167779.37781922054</v>
      </c>
      <c r="AK20" s="69">
        <f t="shared" si="96"/>
        <v>167792.54729113213</v>
      </c>
      <c r="AL20" s="69">
        <f t="shared" si="96"/>
        <v>167805.71779675235</v>
      </c>
      <c r="AM20" s="69">
        <f t="shared" si="96"/>
        <v>167818.88933616233</v>
      </c>
      <c r="AN20" s="69">
        <f t="shared" si="96"/>
        <v>167832.06190944323</v>
      </c>
      <c r="AO20" s="69">
        <f t="shared" si="96"/>
        <v>167845.23551667618</v>
      </c>
      <c r="AP20" s="69">
        <f t="shared" si="96"/>
        <v>167858.41015794236</v>
      </c>
      <c r="AQ20" s="69">
        <f t="shared" si="96"/>
        <v>167871.58583332293</v>
      </c>
      <c r="AR20" s="69">
        <f t="shared" si="96"/>
        <v>167884.76254289903</v>
      </c>
      <c r="AS20" s="69">
        <f t="shared" si="96"/>
        <v>167897.94028675187</v>
      </c>
      <c r="AT20" s="69">
        <f t="shared" si="96"/>
        <v>167911.11906496264</v>
      </c>
      <c r="AU20" s="69">
        <f t="shared" si="96"/>
        <v>167924.29887761251</v>
      </c>
      <c r="AV20" s="69">
        <f t="shared" si="96"/>
        <v>167937.47972478269</v>
      </c>
      <c r="AW20" s="69">
        <f t="shared" si="96"/>
        <v>167950.66160655438</v>
      </c>
      <c r="AX20" s="69">
        <f t="shared" si="96"/>
        <v>167963.84452300877</v>
      </c>
      <c r="AY20" s="69">
        <f t="shared" si="96"/>
        <v>167977.02847422709</v>
      </c>
      <c r="AZ20" s="69">
        <f t="shared" si="96"/>
        <v>167990.21346029054</v>
      </c>
      <c r="BA20" s="69">
        <f t="shared" si="96"/>
        <v>168003.39948128039</v>
      </c>
      <c r="BB20" s="69">
        <f t="shared" si="96"/>
        <v>168016.58653727785</v>
      </c>
      <c r="BC20" s="69">
        <f t="shared" si="96"/>
        <v>168029.77462836416</v>
      </c>
      <c r="BD20" s="69">
        <f t="shared" si="96"/>
        <v>168042.96375462055</v>
      </c>
      <c r="BE20" s="69">
        <f t="shared" si="96"/>
        <v>168056.1539161283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183191.53254161618</v>
      </c>
      <c r="DG20" s="108">
        <f t="shared" si="15"/>
        <v>183205.91175659242</v>
      </c>
      <c r="DH20" s="108">
        <f t="shared" si="15"/>
        <v>183220.29210023343</v>
      </c>
      <c r="DI20" s="108">
        <f t="shared" si="15"/>
        <v>183234.6735726278</v>
      </c>
      <c r="DJ20" s="108">
        <f t="shared" si="15"/>
        <v>208654.58827004404</v>
      </c>
      <c r="DK20" s="108">
        <f t="shared" si="15"/>
        <v>208670.96615137346</v>
      </c>
      <c r="DL20" s="108">
        <f t="shared" si="15"/>
        <v>208687.34531824852</v>
      </c>
      <c r="DM20" s="108">
        <f t="shared" si="15"/>
        <v>208703.72577077011</v>
      </c>
      <c r="DN20" s="108">
        <f t="shared" si="15"/>
        <v>185688.13467518939</v>
      </c>
      <c r="DO20" s="108">
        <f t="shared" si="15"/>
        <v>185702.70985543923</v>
      </c>
      <c r="DP20" s="108">
        <f t="shared" si="15"/>
        <v>185717.28617973565</v>
      </c>
      <c r="DQ20" s="108">
        <f t="shared" si="15"/>
        <v>185731.86364816848</v>
      </c>
      <c r="DR20" s="108">
        <f t="shared" si="15"/>
        <v>185746.44226082752</v>
      </c>
      <c r="DS20" s="108">
        <f t="shared" si="15"/>
        <v>188691.33224374367</v>
      </c>
      <c r="DT20" s="108">
        <f t="shared" si="15"/>
        <v>188706.14315335749</v>
      </c>
      <c r="DU20" s="108">
        <f t="shared" si="15"/>
        <v>188720.95522552097</v>
      </c>
      <c r="DV20" s="108">
        <f t="shared" si="90"/>
        <v>188735.76846032534</v>
      </c>
      <c r="DW20" s="108">
        <f t="shared" si="90"/>
        <v>191664.13710228557</v>
      </c>
      <c r="DX20" s="108">
        <f t="shared" si="90"/>
        <v>191679.1813556547</v>
      </c>
      <c r="DY20" s="108">
        <f t="shared" si="90"/>
        <v>191694.22678988928</v>
      </c>
      <c r="DZ20" s="108">
        <f t="shared" si="90"/>
        <v>191709.27340508203</v>
      </c>
      <c r="EA20" s="108">
        <f t="shared" si="90"/>
        <v>194794.72221622398</v>
      </c>
      <c r="EB20" s="108">
        <f t="shared" si="90"/>
        <v>194810.01219796127</v>
      </c>
      <c r="EC20" s="108">
        <f t="shared" si="90"/>
        <v>194825.30337985192</v>
      </c>
      <c r="ED20" s="108">
        <f t="shared" si="90"/>
        <v>194840.59576199017</v>
      </c>
      <c r="EE20" s="108">
        <f t="shared" si="90"/>
        <v>194855.88934447017</v>
      </c>
      <c r="EF20" s="108">
        <f t="shared" si="90"/>
        <v>204790.24995983578</v>
      </c>
      <c r="EG20" s="108">
        <f t="shared" si="90"/>
        <v>204806.32451845953</v>
      </c>
      <c r="EH20" s="108">
        <f t="shared" si="90"/>
        <v>204822.40033882027</v>
      </c>
      <c r="EI20" s="108">
        <f t="shared" si="90"/>
        <v>204838.47742101707</v>
      </c>
      <c r="EJ20" s="108">
        <f t="shared" si="90"/>
        <v>208090.88515931353</v>
      </c>
      <c r="EK20" s="108">
        <f t="shared" si="90"/>
        <v>208107.21879401157</v>
      </c>
      <c r="EL20" s="108">
        <f t="shared" si="91"/>
        <v>208123.5537107822</v>
      </c>
      <c r="EM20" s="108">
        <f t="shared" si="91"/>
        <v>208139.8899097261</v>
      </c>
      <c r="EN20" s="108">
        <f t="shared" si="91"/>
        <v>224598.50174374389</v>
      </c>
      <c r="EO20" s="108">
        <f t="shared" si="91"/>
        <v>224616.13110736737</v>
      </c>
      <c r="EP20" s="108">
        <f t="shared" si="91"/>
        <v>224633.76185476885</v>
      </c>
      <c r="EQ20" s="108">
        <f t="shared" si="91"/>
        <v>224651.39398605694</v>
      </c>
      <c r="ER20" s="108">
        <f t="shared" si="91"/>
        <v>224669.02750134023</v>
      </c>
      <c r="ES20" s="108">
        <f t="shared" si="91"/>
        <v>201554.34615472826</v>
      </c>
      <c r="ET20" s="108">
        <f t="shared" si="91"/>
        <v>201570.16671822566</v>
      </c>
      <c r="EU20" s="108">
        <f t="shared" si="91"/>
        <v>201585.98852352329</v>
      </c>
      <c r="EV20" s="108">
        <f t="shared" si="91"/>
        <v>201601.81157071859</v>
      </c>
      <c r="EW20" s="108">
        <f t="shared" si="91"/>
        <v>198594.67651833681</v>
      </c>
      <c r="EX20" s="108">
        <f t="shared" si="91"/>
        <v>198610.26476909916</v>
      </c>
      <c r="EY20" s="108">
        <f t="shared" si="91"/>
        <v>198625.85424342687</v>
      </c>
      <c r="EZ20" s="108">
        <f t="shared" si="91"/>
        <v>198641.44494141595</v>
      </c>
      <c r="FA20" s="108">
        <f t="shared" si="91"/>
        <v>184102.85282029185</v>
      </c>
      <c r="FB20" s="108">
        <f t="shared" si="92"/>
        <v>184117.30356734179</v>
      </c>
      <c r="FC20" s="108">
        <f t="shared" si="92"/>
        <v>184131.75544867123</v>
      </c>
      <c r="FD20" s="108">
        <f t="shared" si="92"/>
        <v>184146.20846436915</v>
      </c>
      <c r="FE20" s="108">
        <f t="shared" si="92"/>
        <v>184160.66261452466</v>
      </c>
    </row>
    <row r="21" spans="1:161" ht="15.75" x14ac:dyDescent="0.25">
      <c r="A21" s="47" t="s">
        <v>180</v>
      </c>
      <c r="B21" s="12">
        <f>'Urb proj of all 25 ARs '!AB21</f>
        <v>92136.316394739042</v>
      </c>
      <c r="C21" s="12">
        <f>'Urb proj of all 25 ARs '!AC21</f>
        <v>92513.136013629308</v>
      </c>
      <c r="D21" s="100">
        <f t="shared" si="10"/>
        <v>4.0898055580587764E-3</v>
      </c>
      <c r="E21" s="101">
        <f t="shared" si="11"/>
        <v>7.8492792634943243E-5</v>
      </c>
      <c r="F21" s="69">
        <f t="shared" si="12"/>
        <v>92143.548431515956</v>
      </c>
      <c r="G21" s="69">
        <f t="shared" si="13"/>
        <v>92150.781035955632</v>
      </c>
      <c r="H21" s="69">
        <f>G21*(1+$E$21)</f>
        <v>92158.014208102628</v>
      </c>
      <c r="I21" s="69">
        <f t="shared" ref="I21:BE21" si="97">H21*(1+$E$21)</f>
        <v>92165.247948001517</v>
      </c>
      <c r="J21" s="69">
        <f t="shared" si="97"/>
        <v>92172.482255696843</v>
      </c>
      <c r="K21" s="69">
        <f t="shared" si="97"/>
        <v>92179.717131233192</v>
      </c>
      <c r="L21" s="69">
        <f t="shared" si="97"/>
        <v>92186.952574655123</v>
      </c>
      <c r="M21" s="69">
        <f t="shared" si="97"/>
        <v>92194.188586007207</v>
      </c>
      <c r="N21" s="69">
        <f t="shared" si="97"/>
        <v>92201.425165334032</v>
      </c>
      <c r="O21" s="69">
        <f t="shared" si="97"/>
        <v>92208.662312680186</v>
      </c>
      <c r="P21" s="69">
        <f t="shared" si="97"/>
        <v>92215.90002809024</v>
      </c>
      <c r="Q21" s="69">
        <f t="shared" si="97"/>
        <v>92223.138311608796</v>
      </c>
      <c r="R21" s="69">
        <f t="shared" si="97"/>
        <v>92230.377163280427</v>
      </c>
      <c r="S21" s="69">
        <f t="shared" si="97"/>
        <v>92237.616583149749</v>
      </c>
      <c r="T21" s="69">
        <f t="shared" si="97"/>
        <v>92244.856571261349</v>
      </c>
      <c r="U21" s="69">
        <f t="shared" si="97"/>
        <v>92252.097127659843</v>
      </c>
      <c r="V21" s="69">
        <f t="shared" si="97"/>
        <v>92259.338252389818</v>
      </c>
      <c r="W21" s="69">
        <f t="shared" si="97"/>
        <v>92266.579945495905</v>
      </c>
      <c r="X21" s="69">
        <f t="shared" si="97"/>
        <v>92273.822207022706</v>
      </c>
      <c r="Y21" s="69">
        <f t="shared" si="97"/>
        <v>92281.065037014836</v>
      </c>
      <c r="Z21" s="69">
        <f t="shared" si="97"/>
        <v>92288.308435516912</v>
      </c>
      <c r="AA21" s="69">
        <f t="shared" si="97"/>
        <v>92295.552402573565</v>
      </c>
      <c r="AB21" s="69">
        <f t="shared" si="97"/>
        <v>92302.796938229425</v>
      </c>
      <c r="AC21" s="69">
        <f t="shared" si="97"/>
        <v>92310.042042529123</v>
      </c>
      <c r="AD21" s="69">
        <f t="shared" si="97"/>
        <v>92317.28771551729</v>
      </c>
      <c r="AE21" s="69">
        <f t="shared" si="97"/>
        <v>92324.533957238571</v>
      </c>
      <c r="AF21" s="69">
        <f t="shared" si="97"/>
        <v>92331.780767737597</v>
      </c>
      <c r="AG21" s="69">
        <f t="shared" si="97"/>
        <v>92339.028147059013</v>
      </c>
      <c r="AH21" s="69">
        <f t="shared" si="97"/>
        <v>92346.276095247478</v>
      </c>
      <c r="AI21" s="69">
        <f t="shared" si="97"/>
        <v>92353.524612347624</v>
      </c>
      <c r="AJ21" s="69">
        <f t="shared" si="97"/>
        <v>92360.773698404126</v>
      </c>
      <c r="AK21" s="69">
        <f t="shared" si="97"/>
        <v>92368.023353461642</v>
      </c>
      <c r="AL21" s="69">
        <f t="shared" si="97"/>
        <v>92375.273577564818</v>
      </c>
      <c r="AM21" s="69">
        <f t="shared" si="97"/>
        <v>92382.524370758343</v>
      </c>
      <c r="AN21" s="69">
        <f t="shared" si="97"/>
        <v>92389.775733086863</v>
      </c>
      <c r="AO21" s="69">
        <f t="shared" si="97"/>
        <v>92397.027664595065</v>
      </c>
      <c r="AP21" s="69">
        <f t="shared" si="97"/>
        <v>92404.280165327626</v>
      </c>
      <c r="AQ21" s="69">
        <f t="shared" si="97"/>
        <v>92411.533235329218</v>
      </c>
      <c r="AR21" s="69">
        <f t="shared" si="97"/>
        <v>92418.786874644531</v>
      </c>
      <c r="AS21" s="69">
        <f t="shared" si="97"/>
        <v>92426.041083318254</v>
      </c>
      <c r="AT21" s="69">
        <f t="shared" si="97"/>
        <v>92433.295861395076</v>
      </c>
      <c r="AU21" s="69">
        <f t="shared" si="97"/>
        <v>92440.551208919685</v>
      </c>
      <c r="AV21" s="69">
        <f t="shared" si="97"/>
        <v>92447.807125936786</v>
      </c>
      <c r="AW21" s="69">
        <f t="shared" si="97"/>
        <v>92455.063612491082</v>
      </c>
      <c r="AX21" s="69">
        <f t="shared" si="97"/>
        <v>92462.320668627261</v>
      </c>
      <c r="AY21" s="69">
        <f t="shared" si="97"/>
        <v>92469.578294390056</v>
      </c>
      <c r="AZ21" s="69">
        <f t="shared" si="97"/>
        <v>92476.836489824156</v>
      </c>
      <c r="BA21" s="69">
        <f t="shared" si="97"/>
        <v>92484.095254974294</v>
      </c>
      <c r="BB21" s="69">
        <f t="shared" si="97"/>
        <v>92491.354589885173</v>
      </c>
      <c r="BC21" s="69">
        <f t="shared" si="97"/>
        <v>92498.614494601527</v>
      </c>
      <c r="BD21" s="69">
        <f t="shared" si="97"/>
        <v>92505.874969168071</v>
      </c>
      <c r="BE21" s="69">
        <f t="shared" si="97"/>
        <v>92513.136013629541</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111867.05407372882</v>
      </c>
      <c r="DG21" s="108">
        <f t="shared" si="15"/>
        <v>111875.8348312069</v>
      </c>
      <c r="DH21" s="108">
        <f t="shared" si="15"/>
        <v>111884.61627791116</v>
      </c>
      <c r="DI21" s="108">
        <f t="shared" si="15"/>
        <v>111893.39841389572</v>
      </c>
      <c r="DJ21" s="108">
        <f t="shared" si="15"/>
        <v>125623.45257114331</v>
      </c>
      <c r="DK21" s="108">
        <f t="shared" si="15"/>
        <v>125633.31310675606</v>
      </c>
      <c r="DL21" s="108">
        <f t="shared" si="15"/>
        <v>125643.17441634979</v>
      </c>
      <c r="DM21" s="108">
        <f t="shared" si="15"/>
        <v>125653.03649998525</v>
      </c>
      <c r="DN21" s="108">
        <f t="shared" si="15"/>
        <v>106008.50537931742</v>
      </c>
      <c r="DO21" s="108">
        <f t="shared" si="15"/>
        <v>106016.8262829477</v>
      </c>
      <c r="DP21" s="108">
        <f t="shared" si="15"/>
        <v>106025.14783970895</v>
      </c>
      <c r="DQ21" s="108">
        <f t="shared" si="15"/>
        <v>106033.47004965243</v>
      </c>
      <c r="DR21" s="108">
        <f t="shared" si="15"/>
        <v>106041.79291282939</v>
      </c>
      <c r="DS21" s="108">
        <f t="shared" si="15"/>
        <v>109092.09128310766</v>
      </c>
      <c r="DT21" s="108">
        <f t="shared" si="15"/>
        <v>109100.65422600685</v>
      </c>
      <c r="DU21" s="108">
        <f t="shared" si="15"/>
        <v>109109.21784103537</v>
      </c>
      <c r="DV21" s="108">
        <f t="shared" si="90"/>
        <v>109117.78212824592</v>
      </c>
      <c r="DW21" s="108">
        <f t="shared" si="90"/>
        <v>110466.06753779958</v>
      </c>
      <c r="DX21" s="108">
        <f t="shared" si="90"/>
        <v>110474.73832793202</v>
      </c>
      <c r="DY21" s="108">
        <f t="shared" si="90"/>
        <v>110483.40979865901</v>
      </c>
      <c r="DZ21" s="108">
        <f t="shared" si="90"/>
        <v>110492.08195003393</v>
      </c>
      <c r="EA21" s="108">
        <f t="shared" si="90"/>
        <v>117898.35563007816</v>
      </c>
      <c r="EB21" s="108">
        <f t="shared" si="90"/>
        <v>117907.60980125863</v>
      </c>
      <c r="EC21" s="108">
        <f t="shared" si="90"/>
        <v>117916.86469882485</v>
      </c>
      <c r="ED21" s="108">
        <f t="shared" si="90"/>
        <v>117926.12032283381</v>
      </c>
      <c r="EE21" s="108">
        <f t="shared" si="90"/>
        <v>117935.37667334256</v>
      </c>
      <c r="EF21" s="108">
        <f t="shared" si="90"/>
        <v>116262.668509633</v>
      </c>
      <c r="EG21" s="108">
        <f t="shared" si="90"/>
        <v>116271.79429116352</v>
      </c>
      <c r="EH21" s="108">
        <f t="shared" si="90"/>
        <v>116280.92078900212</v>
      </c>
      <c r="EI21" s="108">
        <f t="shared" si="90"/>
        <v>116290.048003205</v>
      </c>
      <c r="EJ21" s="108">
        <f t="shared" si="90"/>
        <v>124059.55816559002</v>
      </c>
      <c r="EK21" s="108">
        <f t="shared" si="90"/>
        <v>124069.29594676349</v>
      </c>
      <c r="EL21" s="108">
        <f t="shared" si="91"/>
        <v>124079.0344922826</v>
      </c>
      <c r="EM21" s="108">
        <f t="shared" si="91"/>
        <v>124088.77380220736</v>
      </c>
      <c r="EN21" s="108">
        <f t="shared" si="91"/>
        <v>133215.12824232239</v>
      </c>
      <c r="EO21" s="108">
        <f t="shared" si="91"/>
        <v>133225.58466975935</v>
      </c>
      <c r="EP21" s="108">
        <f t="shared" si="91"/>
        <v>133236.0419179505</v>
      </c>
      <c r="EQ21" s="108">
        <f t="shared" si="91"/>
        <v>133246.49998696023</v>
      </c>
      <c r="ER21" s="108">
        <f t="shared" si="91"/>
        <v>133256.95887685305</v>
      </c>
      <c r="ES21" s="108">
        <f t="shared" si="91"/>
        <v>127641.91052338773</v>
      </c>
      <c r="ET21" s="108">
        <f t="shared" si="91"/>
        <v>127651.92949340197</v>
      </c>
      <c r="EU21" s="108">
        <f t="shared" si="91"/>
        <v>127661.94924983314</v>
      </c>
      <c r="EV21" s="108">
        <f t="shared" si="91"/>
        <v>127671.96979274298</v>
      </c>
      <c r="EW21" s="108">
        <f t="shared" si="91"/>
        <v>120480.55020780409</v>
      </c>
      <c r="EX21" s="108">
        <f t="shared" si="91"/>
        <v>120490.00706264809</v>
      </c>
      <c r="EY21" s="108">
        <f t="shared" si="91"/>
        <v>120499.46465978705</v>
      </c>
      <c r="EZ21" s="108">
        <f t="shared" si="91"/>
        <v>120508.9229992792</v>
      </c>
      <c r="FA21" s="108">
        <f t="shared" si="91"/>
        <v>108736.08867493442</v>
      </c>
      <c r="FB21" s="108">
        <f t="shared" si="92"/>
        <v>108744.62367419472</v>
      </c>
      <c r="FC21" s="108">
        <f t="shared" si="92"/>
        <v>108753.15934339094</v>
      </c>
      <c r="FD21" s="108">
        <f t="shared" si="92"/>
        <v>108761.69568257568</v>
      </c>
      <c r="FE21" s="108">
        <f t="shared" si="92"/>
        <v>108770.23269180152</v>
      </c>
    </row>
    <row r="22" spans="1:161" ht="15.75" x14ac:dyDescent="0.25">
      <c r="A22" s="47" t="s">
        <v>181</v>
      </c>
      <c r="B22" s="12">
        <f>'Urb proj of all 25 ARs '!AB22</f>
        <v>274289.60651245399</v>
      </c>
      <c r="C22" s="12">
        <f>'Urb proj of all 25 ARs '!AC22</f>
        <v>275411.39766968641</v>
      </c>
      <c r="D22" s="100">
        <f t="shared" si="10"/>
        <v>4.0898055580588996E-3</v>
      </c>
      <c r="E22" s="101">
        <f t="shared" si="11"/>
        <v>7.8492792634943243E-5</v>
      </c>
      <c r="F22" s="69">
        <f t="shared" si="12"/>
        <v>274311.13626965991</v>
      </c>
      <c r="G22" s="69">
        <f t="shared" si="13"/>
        <v>274332.66771679657</v>
      </c>
      <c r="H22" s="69">
        <f>G22*(1+$E$22)</f>
        <v>274354.20085399668</v>
      </c>
      <c r="I22" s="69">
        <f t="shared" ref="I22:BD22" si="98">H22*(1+$E$22)</f>
        <v>274375.73568139283</v>
      </c>
      <c r="J22" s="69">
        <f t="shared" si="98"/>
        <v>274397.27219911775</v>
      </c>
      <c r="K22" s="69">
        <f t="shared" si="98"/>
        <v>274418.81040730409</v>
      </c>
      <c r="L22" s="69">
        <f t="shared" si="98"/>
        <v>274440.3503060845</v>
      </c>
      <c r="M22" s="69">
        <f t="shared" si="98"/>
        <v>274461.89189559175</v>
      </c>
      <c r="N22" s="69">
        <f t="shared" si="98"/>
        <v>274483.4351759585</v>
      </c>
      <c r="O22" s="69">
        <f t="shared" si="98"/>
        <v>274504.98014731752</v>
      </c>
      <c r="P22" s="69">
        <f t="shared" si="98"/>
        <v>274526.52680980146</v>
      </c>
      <c r="Q22" s="69">
        <f t="shared" si="98"/>
        <v>274548.07516354311</v>
      </c>
      <c r="R22" s="69">
        <f t="shared" si="98"/>
        <v>274569.62520867522</v>
      </c>
      <c r="S22" s="69">
        <f t="shared" si="98"/>
        <v>274591.17694533058</v>
      </c>
      <c r="T22" s="69">
        <f t="shared" si="98"/>
        <v>274612.73037364194</v>
      </c>
      <c r="U22" s="69">
        <f t="shared" si="98"/>
        <v>274634.28549374209</v>
      </c>
      <c r="V22" s="69">
        <f t="shared" si="98"/>
        <v>274655.8423057638</v>
      </c>
      <c r="W22" s="69">
        <f t="shared" si="98"/>
        <v>274677.40080983989</v>
      </c>
      <c r="X22" s="69">
        <f t="shared" si="98"/>
        <v>274698.96100610314</v>
      </c>
      <c r="Y22" s="69">
        <f t="shared" si="98"/>
        <v>274720.52289468644</v>
      </c>
      <c r="Z22" s="69">
        <f t="shared" si="98"/>
        <v>274742.08647572255</v>
      </c>
      <c r="AA22" s="69">
        <f t="shared" si="98"/>
        <v>274763.65174934437</v>
      </c>
      <c r="AB22" s="69">
        <f t="shared" si="98"/>
        <v>274785.21871568472</v>
      </c>
      <c r="AC22" s="69">
        <f t="shared" si="98"/>
        <v>274806.7873748765</v>
      </c>
      <c r="AD22" s="69">
        <f t="shared" si="98"/>
        <v>274828.35772705259</v>
      </c>
      <c r="AE22" s="69">
        <f t="shared" si="98"/>
        <v>274849.92977234587</v>
      </c>
      <c r="AF22" s="69">
        <f t="shared" si="98"/>
        <v>274871.50351088925</v>
      </c>
      <c r="AG22" s="69">
        <f t="shared" si="98"/>
        <v>274893.0789428156</v>
      </c>
      <c r="AH22" s="69">
        <f t="shared" si="98"/>
        <v>274914.65606825781</v>
      </c>
      <c r="AI22" s="69">
        <f t="shared" si="98"/>
        <v>274936.2348873489</v>
      </c>
      <c r="AJ22" s="69">
        <f t="shared" si="98"/>
        <v>274957.81540022173</v>
      </c>
      <c r="AK22" s="69">
        <f t="shared" si="98"/>
        <v>274979.39760700928</v>
      </c>
      <c r="AL22" s="69">
        <f t="shared" si="98"/>
        <v>275000.98150784452</v>
      </c>
      <c r="AM22" s="69">
        <f t="shared" si="98"/>
        <v>275022.56710286043</v>
      </c>
      <c r="AN22" s="69">
        <f t="shared" si="98"/>
        <v>275044.15439218999</v>
      </c>
      <c r="AO22" s="69">
        <f t="shared" si="98"/>
        <v>275065.74337596615</v>
      </c>
      <c r="AP22" s="69">
        <f t="shared" si="98"/>
        <v>275087.33405432192</v>
      </c>
      <c r="AQ22" s="69">
        <f t="shared" si="98"/>
        <v>275108.92642739037</v>
      </c>
      <c r="AR22" s="69">
        <f t="shared" si="98"/>
        <v>275130.52049530443</v>
      </c>
      <c r="AS22" s="69">
        <f t="shared" si="98"/>
        <v>275152.11625819723</v>
      </c>
      <c r="AT22" s="69">
        <f t="shared" si="98"/>
        <v>275173.71371620178</v>
      </c>
      <c r="AU22" s="69">
        <f t="shared" si="98"/>
        <v>275195.31286945107</v>
      </c>
      <c r="AV22" s="69">
        <f t="shared" si="98"/>
        <v>275216.91371807823</v>
      </c>
      <c r="AW22" s="69">
        <f t="shared" si="98"/>
        <v>275238.51626221632</v>
      </c>
      <c r="AX22" s="69">
        <f t="shared" si="98"/>
        <v>275260.12050199846</v>
      </c>
      <c r="AY22" s="69">
        <f t="shared" si="98"/>
        <v>275281.72643755772</v>
      </c>
      <c r="AZ22" s="69">
        <f t="shared" si="98"/>
        <v>275303.33406902716</v>
      </c>
      <c r="BA22" s="69">
        <f t="shared" si="98"/>
        <v>275324.94339653995</v>
      </c>
      <c r="BB22" s="69">
        <f t="shared" si="98"/>
        <v>275346.55442022922</v>
      </c>
      <c r="BC22" s="69">
        <f t="shared" si="98"/>
        <v>275368.16714022809</v>
      </c>
      <c r="BD22" s="69">
        <f t="shared" si="98"/>
        <v>275389.78155666968</v>
      </c>
      <c r="BE22" s="69">
        <f>BD22*(1+$E$22)</f>
        <v>275411.39766968717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309438.15433463454</v>
      </c>
      <c r="DG22" s="108">
        <f t="shared" si="15"/>
        <v>309462.44299951609</v>
      </c>
      <c r="DH22" s="108">
        <f t="shared" si="15"/>
        <v>309486.73357088276</v>
      </c>
      <c r="DI22" s="108">
        <f t="shared" si="15"/>
        <v>309511.0260488842</v>
      </c>
      <c r="DJ22" s="108">
        <f t="shared" si="15"/>
        <v>338788.95193567104</v>
      </c>
      <c r="DK22" s="108">
        <f t="shared" si="15"/>
        <v>338815.54442662239</v>
      </c>
      <c r="DL22" s="108">
        <f t="shared" si="15"/>
        <v>338842.13900489255</v>
      </c>
      <c r="DM22" s="108">
        <f t="shared" si="15"/>
        <v>338868.73567064543</v>
      </c>
      <c r="DN22" s="108">
        <f t="shared" si="15"/>
        <v>299171.20829675411</v>
      </c>
      <c r="DO22" s="108">
        <f t="shared" si="15"/>
        <v>299194.69108036935</v>
      </c>
      <c r="DP22" s="108">
        <f t="shared" si="15"/>
        <v>299218.17570721376</v>
      </c>
      <c r="DQ22" s="108">
        <f t="shared" si="15"/>
        <v>299241.6621774321</v>
      </c>
      <c r="DR22" s="108">
        <f t="shared" si="15"/>
        <v>299265.15049116913</v>
      </c>
      <c r="DS22" s="108">
        <f t="shared" si="15"/>
        <v>304204.73154134647</v>
      </c>
      <c r="DT22" s="108">
        <f t="shared" si="15"/>
        <v>304228.60942025791</v>
      </c>
      <c r="DU22" s="108">
        <f t="shared" si="15"/>
        <v>304252.48917341075</v>
      </c>
      <c r="DV22" s="108">
        <f t="shared" si="90"/>
        <v>304276.37080095214</v>
      </c>
      <c r="DW22" s="108">
        <f t="shared" si="90"/>
        <v>301156.2273913715</v>
      </c>
      <c r="DX22" s="108">
        <f t="shared" si="90"/>
        <v>301179.86598467885</v>
      </c>
      <c r="DY22" s="108">
        <f t="shared" si="90"/>
        <v>301203.50643344544</v>
      </c>
      <c r="DZ22" s="108">
        <f t="shared" si="90"/>
        <v>301227.14873781678</v>
      </c>
      <c r="EA22" s="108">
        <f t="shared" si="90"/>
        <v>315355.87683455675</v>
      </c>
      <c r="EB22" s="108">
        <f t="shared" si="90"/>
        <v>315380.62999800331</v>
      </c>
      <c r="EC22" s="108">
        <f t="shared" si="90"/>
        <v>315405.38510439481</v>
      </c>
      <c r="ED22" s="108">
        <f t="shared" si="90"/>
        <v>315430.14215388376</v>
      </c>
      <c r="EE22" s="108">
        <f t="shared" si="90"/>
        <v>315454.90114662267</v>
      </c>
      <c r="EF22" s="108">
        <f t="shared" si="90"/>
        <v>315597.55515932827</v>
      </c>
      <c r="EG22" s="108">
        <f t="shared" si="90"/>
        <v>315622.3272927815</v>
      </c>
      <c r="EH22" s="108">
        <f t="shared" si="90"/>
        <v>315647.10137066862</v>
      </c>
      <c r="EI22" s="108">
        <f t="shared" si="90"/>
        <v>315671.87739314232</v>
      </c>
      <c r="EJ22" s="108">
        <f t="shared" si="90"/>
        <v>324266.32607196516</v>
      </c>
      <c r="EK22" s="108">
        <f t="shared" si="90"/>
        <v>324291.77864145598</v>
      </c>
      <c r="EL22" s="108">
        <f t="shared" si="91"/>
        <v>324317.23320879013</v>
      </c>
      <c r="EM22" s="108">
        <f t="shared" si="91"/>
        <v>324342.6897741243</v>
      </c>
      <c r="EN22" s="108">
        <f t="shared" si="91"/>
        <v>350272.18286630942</v>
      </c>
      <c r="EO22" s="108">
        <f t="shared" si="91"/>
        <v>350299.67670812493</v>
      </c>
      <c r="EP22" s="108">
        <f t="shared" si="91"/>
        <v>350327.17270800885</v>
      </c>
      <c r="EQ22" s="108">
        <f t="shared" si="91"/>
        <v>350354.67086613062</v>
      </c>
      <c r="ER22" s="108">
        <f t="shared" si="91"/>
        <v>350382.17118265957</v>
      </c>
      <c r="ES22" s="108">
        <f t="shared" si="91"/>
        <v>332497.157693549</v>
      </c>
      <c r="ET22" s="108">
        <f t="shared" si="91"/>
        <v>332523.25632399961</v>
      </c>
      <c r="EU22" s="108">
        <f t="shared" si="91"/>
        <v>332549.35700300452</v>
      </c>
      <c r="EV22" s="108">
        <f t="shared" si="91"/>
        <v>332575.45973072463</v>
      </c>
      <c r="EW22" s="108">
        <f t="shared" si="91"/>
        <v>326796.06958881946</v>
      </c>
      <c r="EX22" s="108">
        <f t="shared" si="91"/>
        <v>326821.72072494362</v>
      </c>
      <c r="EY22" s="108">
        <f t="shared" si="91"/>
        <v>326847.37387449713</v>
      </c>
      <c r="EZ22" s="108">
        <f t="shared" si="91"/>
        <v>326873.02903763793</v>
      </c>
      <c r="FA22" s="108">
        <f t="shared" si="91"/>
        <v>303679.56686251319</v>
      </c>
      <c r="FB22" s="108">
        <f t="shared" si="92"/>
        <v>303703.40351978241</v>
      </c>
      <c r="FC22" s="108">
        <f t="shared" si="92"/>
        <v>303727.24204805744</v>
      </c>
      <c r="FD22" s="108">
        <f t="shared" si="92"/>
        <v>303751.08244748513</v>
      </c>
      <c r="FE22" s="108">
        <f t="shared" si="92"/>
        <v>303774.92471821228</v>
      </c>
    </row>
    <row r="23" spans="1:161" ht="15.75" x14ac:dyDescent="0.25">
      <c r="A23" s="47" t="s">
        <v>182</v>
      </c>
      <c r="B23" s="12">
        <f>'Urb proj of all 25 ARs '!AB23</f>
        <v>578779.03972434811</v>
      </c>
      <c r="C23" s="12">
        <f>'Urb proj of all 25 ARs '!AC23</f>
        <v>581146.13345790072</v>
      </c>
      <c r="D23" s="100">
        <f t="shared" si="10"/>
        <v>4.0898055580588632E-3</v>
      </c>
      <c r="E23" s="101">
        <f t="shared" si="11"/>
        <v>7.8492792634943243E-5</v>
      </c>
      <c r="F23" s="69">
        <f t="shared" si="12"/>
        <v>578824.4697074946</v>
      </c>
      <c r="G23" s="69">
        <f t="shared" si="13"/>
        <v>578869.90325656743</v>
      </c>
      <c r="H23" s="69">
        <f>G23*(1+$E$23)</f>
        <v>578915.34037184634</v>
      </c>
      <c r="I23" s="69">
        <f t="shared" ref="I23:BE23" si="99">H23*(1+$E$23)</f>
        <v>578960.78105361131</v>
      </c>
      <c r="J23" s="69">
        <f t="shared" si="99"/>
        <v>579006.22530214232</v>
      </c>
      <c r="K23" s="69">
        <f t="shared" si="99"/>
        <v>579051.67311771936</v>
      </c>
      <c r="L23" s="69">
        <f t="shared" si="99"/>
        <v>579097.12450062227</v>
      </c>
      <c r="M23" s="69">
        <f t="shared" si="99"/>
        <v>579142.57945113117</v>
      </c>
      <c r="N23" s="69">
        <f t="shared" si="99"/>
        <v>579188.03796952614</v>
      </c>
      <c r="O23" s="69">
        <f t="shared" si="99"/>
        <v>579233.50005608716</v>
      </c>
      <c r="P23" s="69">
        <f t="shared" si="99"/>
        <v>579278.96571109432</v>
      </c>
      <c r="Q23" s="69">
        <f t="shared" si="99"/>
        <v>579324.43493482762</v>
      </c>
      <c r="R23" s="69">
        <f t="shared" si="99"/>
        <v>579369.90772756736</v>
      </c>
      <c r="S23" s="69">
        <f t="shared" si="99"/>
        <v>579415.38408959354</v>
      </c>
      <c r="T23" s="69">
        <f t="shared" si="99"/>
        <v>579460.86402118637</v>
      </c>
      <c r="U23" s="69">
        <f t="shared" si="99"/>
        <v>579506.34752262605</v>
      </c>
      <c r="V23" s="69">
        <f t="shared" si="99"/>
        <v>579551.8345941928</v>
      </c>
      <c r="W23" s="69">
        <f t="shared" si="99"/>
        <v>579597.32523616683</v>
      </c>
      <c r="X23" s="69">
        <f t="shared" si="99"/>
        <v>579642.81944882835</v>
      </c>
      <c r="Y23" s="69">
        <f t="shared" si="99"/>
        <v>579688.31723245769</v>
      </c>
      <c r="Z23" s="69">
        <f t="shared" si="99"/>
        <v>579733.81858733506</v>
      </c>
      <c r="AA23" s="69">
        <f t="shared" si="99"/>
        <v>579779.32351374091</v>
      </c>
      <c r="AB23" s="69">
        <f t="shared" si="99"/>
        <v>579824.83201195544</v>
      </c>
      <c r="AC23" s="69">
        <f t="shared" si="99"/>
        <v>579870.34408225911</v>
      </c>
      <c r="AD23" s="69">
        <f t="shared" si="99"/>
        <v>579915.85972493235</v>
      </c>
      <c r="AE23" s="69">
        <f t="shared" si="99"/>
        <v>579961.3789402555</v>
      </c>
      <c r="AF23" s="69">
        <f t="shared" si="99"/>
        <v>580006.90172850888</v>
      </c>
      <c r="AG23" s="69">
        <f t="shared" si="99"/>
        <v>580052.42808997305</v>
      </c>
      <c r="AH23" s="69">
        <f t="shared" si="99"/>
        <v>580097.95802492846</v>
      </c>
      <c r="AI23" s="69">
        <f t="shared" si="99"/>
        <v>580143.49153365567</v>
      </c>
      <c r="AJ23" s="69">
        <f t="shared" si="99"/>
        <v>580189.02861643513</v>
      </c>
      <c r="AK23" s="69">
        <f t="shared" si="99"/>
        <v>580234.56927354739</v>
      </c>
      <c r="AL23" s="69">
        <f t="shared" si="99"/>
        <v>580280.11350527301</v>
      </c>
      <c r="AM23" s="69">
        <f t="shared" si="99"/>
        <v>580325.66131189256</v>
      </c>
      <c r="AN23" s="69">
        <f t="shared" si="99"/>
        <v>580371.2126936866</v>
      </c>
      <c r="AO23" s="69">
        <f t="shared" si="99"/>
        <v>580416.7676509358</v>
      </c>
      <c r="AP23" s="69">
        <f t="shared" si="99"/>
        <v>580462.32618392084</v>
      </c>
      <c r="AQ23" s="69">
        <f t="shared" si="99"/>
        <v>580507.88829292241</v>
      </c>
      <c r="AR23" s="69">
        <f t="shared" si="99"/>
        <v>580553.45397822117</v>
      </c>
      <c r="AS23" s="69">
        <f t="shared" si="99"/>
        <v>580599.0232400978</v>
      </c>
      <c r="AT23" s="69">
        <f t="shared" si="99"/>
        <v>580644.59607883298</v>
      </c>
      <c r="AU23" s="69">
        <f t="shared" si="99"/>
        <v>580690.17249470763</v>
      </c>
      <c r="AV23" s="69">
        <f t="shared" si="99"/>
        <v>580735.75248800241</v>
      </c>
      <c r="AW23" s="69">
        <f t="shared" si="99"/>
        <v>580781.33605899813</v>
      </c>
      <c r="AX23" s="69">
        <f t="shared" si="99"/>
        <v>580826.92320797569</v>
      </c>
      <c r="AY23" s="69">
        <f t="shared" si="99"/>
        <v>580872.51393521589</v>
      </c>
      <c r="AZ23" s="69">
        <f t="shared" si="99"/>
        <v>580918.10824099951</v>
      </c>
      <c r="BA23" s="69">
        <f t="shared" si="99"/>
        <v>580963.7061256076</v>
      </c>
      <c r="BB23" s="69">
        <f t="shared" si="99"/>
        <v>581009.30758932093</v>
      </c>
      <c r="BC23" s="69">
        <f t="shared" si="99"/>
        <v>581054.91263242054</v>
      </c>
      <c r="BD23" s="69">
        <f t="shared" si="99"/>
        <v>581100.52125518734</v>
      </c>
      <c r="BE23" s="69">
        <f t="shared" si="99"/>
        <v>581146.13345790224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539601.3507950987</v>
      </c>
      <c r="DG23" s="108">
        <f t="shared" si="15"/>
        <v>539643.70561203221</v>
      </c>
      <c r="DH23" s="108">
        <f t="shared" si="15"/>
        <v>539686.0637535135</v>
      </c>
      <c r="DI23" s="108">
        <f t="shared" si="15"/>
        <v>539728.4252198037</v>
      </c>
      <c r="DJ23" s="108">
        <f t="shared" si="15"/>
        <v>582116.81780714553</v>
      </c>
      <c r="DK23" s="108">
        <f t="shared" si="15"/>
        <v>582162.50978181511</v>
      </c>
      <c r="DL23" s="108">
        <f t="shared" si="15"/>
        <v>582208.20534297521</v>
      </c>
      <c r="DM23" s="108">
        <f t="shared" si="15"/>
        <v>582253.90449090756</v>
      </c>
      <c r="DN23" s="108">
        <f t="shared" si="15"/>
        <v>516261.42026837508</v>
      </c>
      <c r="DO23" s="108">
        <f t="shared" si="15"/>
        <v>516301.94306898164</v>
      </c>
      <c r="DP23" s="108">
        <f t="shared" si="15"/>
        <v>516342.46905033599</v>
      </c>
      <c r="DQ23" s="108">
        <f t="shared" si="15"/>
        <v>516382.99821268773</v>
      </c>
      <c r="DR23" s="108">
        <f t="shared" si="15"/>
        <v>516423.53055628674</v>
      </c>
      <c r="DS23" s="108">
        <f t="shared" si="15"/>
        <v>530418.69739787199</v>
      </c>
      <c r="DT23" s="108">
        <f t="shared" si="15"/>
        <v>530460.33144269651</v>
      </c>
      <c r="DU23" s="108">
        <f t="shared" si="15"/>
        <v>530501.96875549352</v>
      </c>
      <c r="DV23" s="108">
        <f t="shared" si="90"/>
        <v>530543.6093365195</v>
      </c>
      <c r="DW23" s="108">
        <f t="shared" si="90"/>
        <v>525563.08722689864</v>
      </c>
      <c r="DX23" s="108">
        <f t="shared" si="90"/>
        <v>525604.34014132095</v>
      </c>
      <c r="DY23" s="108">
        <f t="shared" si="90"/>
        <v>525645.5962937997</v>
      </c>
      <c r="DZ23" s="108">
        <f t="shared" si="90"/>
        <v>525686.85568458901</v>
      </c>
      <c r="EA23" s="108">
        <f t="shared" si="90"/>
        <v>547962.11392704747</v>
      </c>
      <c r="EB23" s="108">
        <f t="shared" si="90"/>
        <v>548005.12500362762</v>
      </c>
      <c r="EC23" s="108">
        <f t="shared" si="90"/>
        <v>548048.13945626735</v>
      </c>
      <c r="ED23" s="108">
        <f t="shared" si="90"/>
        <v>548091.15728523175</v>
      </c>
      <c r="EE23" s="108">
        <f t="shared" si="90"/>
        <v>548134.17849078565</v>
      </c>
      <c r="EF23" s="108">
        <f t="shared" si="90"/>
        <v>526619.04379196127</v>
      </c>
      <c r="EG23" s="108">
        <f t="shared" si="90"/>
        <v>526660.37959136325</v>
      </c>
      <c r="EH23" s="108">
        <f t="shared" si="90"/>
        <v>526701.71863532753</v>
      </c>
      <c r="EI23" s="108">
        <f t="shared" si="90"/>
        <v>526743.06092410884</v>
      </c>
      <c r="EJ23" s="108">
        <f t="shared" si="90"/>
        <v>531622.93705389486</v>
      </c>
      <c r="EK23" s="108">
        <f t="shared" si="90"/>
        <v>531664.66562285298</v>
      </c>
      <c r="EL23" s="108">
        <f t="shared" si="91"/>
        <v>531706.39746720297</v>
      </c>
      <c r="EM23" s="108">
        <f t="shared" si="91"/>
        <v>531748.13258720213</v>
      </c>
      <c r="EN23" s="108">
        <f t="shared" si="91"/>
        <v>567035.48322512012</v>
      </c>
      <c r="EO23" s="108">
        <f t="shared" si="91"/>
        <v>567079.99142372154</v>
      </c>
      <c r="EP23" s="108">
        <f t="shared" si="91"/>
        <v>567124.50311589567</v>
      </c>
      <c r="EQ23" s="108">
        <f t="shared" si="91"/>
        <v>567169.01830191701</v>
      </c>
      <c r="ER23" s="108">
        <f t="shared" si="91"/>
        <v>567213.5369820596</v>
      </c>
      <c r="ES23" s="108">
        <f t="shared" si="91"/>
        <v>558994.94563083979</v>
      </c>
      <c r="ET23" s="108">
        <f t="shared" si="91"/>
        <v>559038.82270519109</v>
      </c>
      <c r="EU23" s="108">
        <f t="shared" si="91"/>
        <v>559082.70322357654</v>
      </c>
      <c r="EV23" s="108">
        <f t="shared" si="91"/>
        <v>559126.58718626655</v>
      </c>
      <c r="EW23" s="108">
        <f t="shared" si="91"/>
        <v>556732.10091867216</v>
      </c>
      <c r="EX23" s="108">
        <f t="shared" si="91"/>
        <v>556775.80037602282</v>
      </c>
      <c r="EY23" s="108">
        <f t="shared" si="91"/>
        <v>556819.50326346594</v>
      </c>
      <c r="EZ23" s="108">
        <f t="shared" si="91"/>
        <v>556863.2095812707</v>
      </c>
      <c r="FA23" s="108">
        <f t="shared" si="91"/>
        <v>524155.02677102591</v>
      </c>
      <c r="FB23" s="108">
        <f t="shared" si="92"/>
        <v>524196.16916285083</v>
      </c>
      <c r="FC23" s="108">
        <f t="shared" si="92"/>
        <v>524237.31478405697</v>
      </c>
      <c r="FD23" s="108">
        <f t="shared" si="92"/>
        <v>524278.46363489784</v>
      </c>
      <c r="FE23" s="108">
        <f t="shared" si="92"/>
        <v>524319.61571562686</v>
      </c>
    </row>
    <row r="24" spans="1:161" ht="15.75" x14ac:dyDescent="0.25">
      <c r="A24" s="47" t="s">
        <v>183</v>
      </c>
      <c r="B24" s="12">
        <f>'Urb proj of all 25 ARs '!AB24</f>
        <v>298940.62382433738</v>
      </c>
      <c r="C24" s="12">
        <f>'Urb proj of all 25 ARs '!AC24</f>
        <v>300163.23284918373</v>
      </c>
      <c r="D24" s="100">
        <f t="shared" si="10"/>
        <v>4.0898055580588146E-3</v>
      </c>
      <c r="E24" s="101">
        <f t="shared" si="11"/>
        <v>7.8492792634943243E-5</v>
      </c>
      <c r="F24" s="69">
        <f t="shared" si="12"/>
        <v>298964.08850873337</v>
      </c>
      <c r="G24" s="69">
        <f t="shared" si="13"/>
        <v>298987.55503493798</v>
      </c>
      <c r="H24" s="69">
        <f>G24*(1+$E$24)</f>
        <v>299011.02340309578</v>
      </c>
      <c r="I24" s="69">
        <f t="shared" ref="I24:BD24" si="100">H24*(1+$E$24)</f>
        <v>299034.49361335131</v>
      </c>
      <c r="J24" s="69">
        <f t="shared" si="100"/>
        <v>299057.96566584922</v>
      </c>
      <c r="K24" s="69">
        <f t="shared" si="100"/>
        <v>299081.43956073403</v>
      </c>
      <c r="L24" s="69">
        <f t="shared" si="100"/>
        <v>299104.91529815044</v>
      </c>
      <c r="M24" s="69">
        <f t="shared" si="100"/>
        <v>299128.39287824306</v>
      </c>
      <c r="N24" s="69">
        <f t="shared" si="100"/>
        <v>299151.87230115646</v>
      </c>
      <c r="O24" s="69">
        <f t="shared" si="100"/>
        <v>299175.35356703534</v>
      </c>
      <c r="P24" s="69">
        <f t="shared" si="100"/>
        <v>299198.83667602437</v>
      </c>
      <c r="Q24" s="69">
        <f t="shared" si="100"/>
        <v>299222.32162826817</v>
      </c>
      <c r="R24" s="69">
        <f t="shared" si="100"/>
        <v>299245.80842391145</v>
      </c>
      <c r="S24" s="69">
        <f t="shared" si="100"/>
        <v>299269.29706309893</v>
      </c>
      <c r="T24" s="69">
        <f t="shared" si="100"/>
        <v>299292.7875459753</v>
      </c>
      <c r="U24" s="69">
        <f t="shared" si="100"/>
        <v>299316.27987268526</v>
      </c>
      <c r="V24" s="69">
        <f t="shared" si="100"/>
        <v>299339.77404337359</v>
      </c>
      <c r="W24" s="69">
        <f t="shared" si="100"/>
        <v>299363.27005818498</v>
      </c>
      <c r="X24" s="69">
        <f t="shared" si="100"/>
        <v>299386.76791726419</v>
      </c>
      <c r="Y24" s="69">
        <f t="shared" si="100"/>
        <v>299410.26762075594</v>
      </c>
      <c r="Z24" s="69">
        <f t="shared" si="100"/>
        <v>299433.7691688051</v>
      </c>
      <c r="AA24" s="69">
        <f t="shared" si="100"/>
        <v>299457.27256155637</v>
      </c>
      <c r="AB24" s="69">
        <f t="shared" si="100"/>
        <v>299480.77779915457</v>
      </c>
      <c r="AC24" s="69">
        <f t="shared" si="100"/>
        <v>299504.28488174453</v>
      </c>
      <c r="AD24" s="69">
        <f t="shared" si="100"/>
        <v>299527.79380947101</v>
      </c>
      <c r="AE24" s="69">
        <f t="shared" si="100"/>
        <v>299551.30458247889</v>
      </c>
      <c r="AF24" s="69">
        <f t="shared" si="100"/>
        <v>299574.81720091298</v>
      </c>
      <c r="AG24" s="69">
        <f t="shared" si="100"/>
        <v>299598.33166491817</v>
      </c>
      <c r="AH24" s="69">
        <f t="shared" si="100"/>
        <v>299621.84797463933</v>
      </c>
      <c r="AI24" s="69">
        <f t="shared" si="100"/>
        <v>299645.36613022129</v>
      </c>
      <c r="AJ24" s="69">
        <f t="shared" si="100"/>
        <v>299668.88613180898</v>
      </c>
      <c r="AK24" s="69">
        <f t="shared" si="100"/>
        <v>299692.40797954728</v>
      </c>
      <c r="AL24" s="69">
        <f t="shared" si="100"/>
        <v>299715.93167358107</v>
      </c>
      <c r="AM24" s="69">
        <f t="shared" si="100"/>
        <v>299739.45721405529</v>
      </c>
      <c r="AN24" s="69">
        <f t="shared" si="100"/>
        <v>299762.98460111488</v>
      </c>
      <c r="AO24" s="69">
        <f t="shared" si="100"/>
        <v>299786.51383490482</v>
      </c>
      <c r="AP24" s="69">
        <f t="shared" si="100"/>
        <v>299810.04491557</v>
      </c>
      <c r="AQ24" s="69">
        <f t="shared" si="100"/>
        <v>299833.57784325542</v>
      </c>
      <c r="AR24" s="69">
        <f t="shared" si="100"/>
        <v>299857.11261810607</v>
      </c>
      <c r="AS24" s="69">
        <f t="shared" si="100"/>
        <v>299880.64924026694</v>
      </c>
      <c r="AT24" s="69">
        <f t="shared" si="100"/>
        <v>299904.18770988297</v>
      </c>
      <c r="AU24" s="69">
        <f t="shared" si="100"/>
        <v>299927.72802709922</v>
      </c>
      <c r="AV24" s="69">
        <f t="shared" si="100"/>
        <v>299951.27019206074</v>
      </c>
      <c r="AW24" s="69">
        <f t="shared" si="100"/>
        <v>299974.81420491252</v>
      </c>
      <c r="AX24" s="69">
        <f t="shared" si="100"/>
        <v>299998.36006579961</v>
      </c>
      <c r="AY24" s="69">
        <f t="shared" si="100"/>
        <v>300021.90777486708</v>
      </c>
      <c r="AZ24" s="69">
        <f t="shared" si="100"/>
        <v>300045.45733225998</v>
      </c>
      <c r="BA24" s="69">
        <f t="shared" si="100"/>
        <v>300069.0087381234</v>
      </c>
      <c r="BB24" s="69">
        <f t="shared" si="100"/>
        <v>300092.56199260248</v>
      </c>
      <c r="BC24" s="69">
        <f t="shared" si="100"/>
        <v>300116.11709584226</v>
      </c>
      <c r="BD24" s="69">
        <f t="shared" si="100"/>
        <v>300139.67404798785</v>
      </c>
      <c r="BE24" s="69">
        <f>BD24*(1+$E$24)</f>
        <v>300163.23284918442</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275948.33210908581</v>
      </c>
      <c r="DG24" s="108">
        <f t="shared" si="15"/>
        <v>275969.99206429604</v>
      </c>
      <c r="DH24" s="108">
        <f t="shared" si="15"/>
        <v>275991.65371965664</v>
      </c>
      <c r="DI24" s="108">
        <f t="shared" si="15"/>
        <v>276013.31707530102</v>
      </c>
      <c r="DJ24" s="108">
        <f t="shared" si="15"/>
        <v>297970.49077434407</v>
      </c>
      <c r="DK24" s="108">
        <f t="shared" si="15"/>
        <v>297993.87931028771</v>
      </c>
      <c r="DL24" s="108">
        <f t="shared" si="15"/>
        <v>298017.26968206296</v>
      </c>
      <c r="DM24" s="108">
        <f t="shared" si="15"/>
        <v>298040.66188981372</v>
      </c>
      <c r="DN24" s="108">
        <f t="shared" si="15"/>
        <v>264270.29248643672</v>
      </c>
      <c r="DO24" s="108">
        <f t="shared" si="15"/>
        <v>264291.03579970443</v>
      </c>
      <c r="DP24" s="108">
        <f t="shared" si="15"/>
        <v>264311.78074117273</v>
      </c>
      <c r="DQ24" s="108">
        <f t="shared" si="15"/>
        <v>264332.52731096942</v>
      </c>
      <c r="DR24" s="108">
        <f t="shared" si="15"/>
        <v>264353.27550922229</v>
      </c>
      <c r="DS24" s="108">
        <f t="shared" si="15"/>
        <v>273682.48038085783</v>
      </c>
      <c r="DT24" s="108">
        <f t="shared" si="15"/>
        <v>273703.96248303814</v>
      </c>
      <c r="DU24" s="108">
        <f t="shared" si="15"/>
        <v>273725.4462714087</v>
      </c>
      <c r="DV24" s="108">
        <f t="shared" si="90"/>
        <v>273746.93174610176</v>
      </c>
      <c r="DW24" s="108">
        <f t="shared" si="90"/>
        <v>269009.29056842433</v>
      </c>
      <c r="DX24" s="108">
        <f t="shared" si="90"/>
        <v>269030.40585888579</v>
      </c>
      <c r="DY24" s="108">
        <f t="shared" si="90"/>
        <v>269051.52280674537</v>
      </c>
      <c r="DZ24" s="108">
        <f t="shared" si="90"/>
        <v>269072.64141213318</v>
      </c>
      <c r="EA24" s="108">
        <f t="shared" si="90"/>
        <v>279025.21093329304</v>
      </c>
      <c r="EB24" s="108">
        <f t="shared" si="90"/>
        <v>279047.11240131472</v>
      </c>
      <c r="EC24" s="108">
        <f t="shared" si="90"/>
        <v>279069.01558844384</v>
      </c>
      <c r="ED24" s="108">
        <f t="shared" si="90"/>
        <v>279090.92049481528</v>
      </c>
      <c r="EE24" s="108">
        <f t="shared" si="90"/>
        <v>279112.82712056395</v>
      </c>
      <c r="EF24" s="108">
        <f t="shared" si="90"/>
        <v>270739.17235285632</v>
      </c>
      <c r="EG24" s="108">
        <f t="shared" si="90"/>
        <v>270760.42342656996</v>
      </c>
      <c r="EH24" s="108">
        <f t="shared" si="90"/>
        <v>270781.67616833973</v>
      </c>
      <c r="EI24" s="108">
        <f t="shared" si="90"/>
        <v>270802.93057829654</v>
      </c>
      <c r="EJ24" s="108">
        <f t="shared" si="90"/>
        <v>273217.08024922677</v>
      </c>
      <c r="EK24" s="108">
        <f t="shared" si="90"/>
        <v>273238.52582085109</v>
      </c>
      <c r="EL24" s="108">
        <f t="shared" si="91"/>
        <v>273259.97307579825</v>
      </c>
      <c r="EM24" s="108">
        <f t="shared" si="91"/>
        <v>273281.4220142003</v>
      </c>
      <c r="EN24" s="108">
        <f t="shared" si="91"/>
        <v>294255.29764288286</v>
      </c>
      <c r="EO24" s="108">
        <f t="shared" si="91"/>
        <v>294278.3945629425</v>
      </c>
      <c r="EP24" s="108">
        <f t="shared" si="91"/>
        <v>294301.49329594389</v>
      </c>
      <c r="EQ24" s="108">
        <f t="shared" si="91"/>
        <v>294324.59384202928</v>
      </c>
      <c r="ER24" s="108">
        <f t="shared" si="91"/>
        <v>294347.69620134111</v>
      </c>
      <c r="ES24" s="108">
        <f t="shared" si="91"/>
        <v>287986.97781200102</v>
      </c>
      <c r="ET24" s="108">
        <f t="shared" si="91"/>
        <v>288009.58271413198</v>
      </c>
      <c r="EU24" s="108">
        <f t="shared" si="91"/>
        <v>288032.18939058483</v>
      </c>
      <c r="EV24" s="108">
        <f t="shared" si="91"/>
        <v>288054.79784149886</v>
      </c>
      <c r="EW24" s="108">
        <f t="shared" si="91"/>
        <v>288189.79428065999</v>
      </c>
      <c r="EX24" s="108">
        <f t="shared" si="91"/>
        <v>288212.41510242195</v>
      </c>
      <c r="EY24" s="108">
        <f t="shared" si="91"/>
        <v>288235.0376997554</v>
      </c>
      <c r="EZ24" s="108">
        <f t="shared" si="91"/>
        <v>288257.66207279969</v>
      </c>
      <c r="FA24" s="108">
        <f t="shared" si="91"/>
        <v>265886.66219503793</v>
      </c>
      <c r="FB24" s="108">
        <f t="shared" si="92"/>
        <v>265907.53238167806</v>
      </c>
      <c r="FC24" s="108">
        <f t="shared" si="92"/>
        <v>265928.40420647734</v>
      </c>
      <c r="FD24" s="108">
        <f t="shared" si="92"/>
        <v>265949.27766956447</v>
      </c>
      <c r="FE24" s="108">
        <f t="shared" si="92"/>
        <v>265970.15277106798</v>
      </c>
    </row>
    <row r="25" spans="1:161" ht="15.75" x14ac:dyDescent="0.25">
      <c r="A25" s="47" t="s">
        <v>189</v>
      </c>
      <c r="B25" s="12">
        <f>'Urb proj of all 25 ARs '!AB25</f>
        <v>175633.70889648938</v>
      </c>
      <c r="C25" s="12">
        <f>'Urb proj of all 25 ARs '!AC25</f>
        <v>176352.01661531677</v>
      </c>
      <c r="D25" s="100">
        <f t="shared" si="10"/>
        <v>4.0898055580590601E-3</v>
      </c>
      <c r="E25" s="101">
        <f t="shared" si="11"/>
        <v>7.8492792634943243E-5</v>
      </c>
      <c r="F25" s="69">
        <f t="shared" si="12"/>
        <v>175647.49487678151</v>
      </c>
      <c r="G25" s="69">
        <f t="shared" si="13"/>
        <v>175661.28193917373</v>
      </c>
      <c r="H25" s="69">
        <f>G25*(1+$E$25)</f>
        <v>175675.07008375096</v>
      </c>
      <c r="I25" s="69">
        <f t="shared" ref="I25:BE25" si="101">H25*(1+$E$25)</f>
        <v>175688.85931059817</v>
      </c>
      <c r="J25" s="69">
        <f t="shared" si="101"/>
        <v>175702.6496198003</v>
      </c>
      <c r="K25" s="69">
        <f t="shared" si="101"/>
        <v>175716.44101144231</v>
      </c>
      <c r="L25" s="69">
        <f t="shared" si="101"/>
        <v>175730.23348560918</v>
      </c>
      <c r="M25" s="69">
        <f t="shared" si="101"/>
        <v>175744.02704238586</v>
      </c>
      <c r="N25" s="69">
        <f t="shared" si="101"/>
        <v>175757.82168185734</v>
      </c>
      <c r="O25" s="69">
        <f t="shared" si="101"/>
        <v>175771.61740410858</v>
      </c>
      <c r="P25" s="69">
        <f t="shared" si="101"/>
        <v>175785.41420922457</v>
      </c>
      <c r="Q25" s="69">
        <f t="shared" si="101"/>
        <v>175799.21209729035</v>
      </c>
      <c r="R25" s="69">
        <f t="shared" si="101"/>
        <v>175813.01106839089</v>
      </c>
      <c r="S25" s="69">
        <f t="shared" si="101"/>
        <v>175826.81112261119</v>
      </c>
      <c r="T25" s="69">
        <f t="shared" si="101"/>
        <v>175840.61226003632</v>
      </c>
      <c r="U25" s="69">
        <f t="shared" si="101"/>
        <v>175854.41448075123</v>
      </c>
      <c r="V25" s="69">
        <f t="shared" si="101"/>
        <v>175868.21778484102</v>
      </c>
      <c r="W25" s="69">
        <f t="shared" si="101"/>
        <v>175882.02217239069</v>
      </c>
      <c r="X25" s="69">
        <f t="shared" si="101"/>
        <v>175895.82764348527</v>
      </c>
      <c r="Y25" s="69">
        <f t="shared" si="101"/>
        <v>175909.63419820985</v>
      </c>
      <c r="Z25" s="69">
        <f t="shared" si="101"/>
        <v>175923.44183664946</v>
      </c>
      <c r="AA25" s="69">
        <f t="shared" si="101"/>
        <v>175937.25055888918</v>
      </c>
      <c r="AB25" s="69">
        <f t="shared" si="101"/>
        <v>175951.06036501407</v>
      </c>
      <c r="AC25" s="69">
        <f t="shared" si="101"/>
        <v>175964.8712551092</v>
      </c>
      <c r="AD25" s="69">
        <f t="shared" si="101"/>
        <v>175978.68322925965</v>
      </c>
      <c r="AE25" s="69">
        <f t="shared" si="101"/>
        <v>175992.49628755054</v>
      </c>
      <c r="AF25" s="69">
        <f t="shared" si="101"/>
        <v>176006.31043006695</v>
      </c>
      <c r="AG25" s="69">
        <f t="shared" si="101"/>
        <v>176020.12565689397</v>
      </c>
      <c r="AH25" s="69">
        <f t="shared" si="101"/>
        <v>176033.94196811673</v>
      </c>
      <c r="AI25" s="69">
        <f t="shared" si="101"/>
        <v>176047.75936382034</v>
      </c>
      <c r="AJ25" s="69">
        <f t="shared" si="101"/>
        <v>176061.57784408994</v>
      </c>
      <c r="AK25" s="69">
        <f t="shared" si="101"/>
        <v>176075.39740901065</v>
      </c>
      <c r="AL25" s="69">
        <f t="shared" si="101"/>
        <v>176089.21805866758</v>
      </c>
      <c r="AM25" s="69">
        <f t="shared" si="101"/>
        <v>176103.0397931459</v>
      </c>
      <c r="AN25" s="69">
        <f t="shared" si="101"/>
        <v>176116.86261253076</v>
      </c>
      <c r="AO25" s="69">
        <f t="shared" si="101"/>
        <v>176130.68651690733</v>
      </c>
      <c r="AP25" s="69">
        <f t="shared" si="101"/>
        <v>176144.51150636075</v>
      </c>
      <c r="AQ25" s="69">
        <f t="shared" si="101"/>
        <v>176158.33758097619</v>
      </c>
      <c r="AR25" s="69">
        <f t="shared" si="101"/>
        <v>176172.16474083887</v>
      </c>
      <c r="AS25" s="69">
        <f t="shared" si="101"/>
        <v>176185.99298603393</v>
      </c>
      <c r="AT25" s="69">
        <f t="shared" si="101"/>
        <v>176199.82231664658</v>
      </c>
      <c r="AU25" s="69">
        <f t="shared" si="101"/>
        <v>176213.65273276198</v>
      </c>
      <c r="AV25" s="69">
        <f t="shared" si="101"/>
        <v>176227.48423446537</v>
      </c>
      <c r="AW25" s="69">
        <f t="shared" si="101"/>
        <v>176241.31682184196</v>
      </c>
      <c r="AX25" s="69">
        <f t="shared" si="101"/>
        <v>176255.15049497696</v>
      </c>
      <c r="AY25" s="69">
        <f t="shared" si="101"/>
        <v>176268.98525395562</v>
      </c>
      <c r="AZ25" s="69">
        <f t="shared" si="101"/>
        <v>176282.82109886312</v>
      </c>
      <c r="BA25" s="69">
        <f t="shared" si="101"/>
        <v>176296.65802978474</v>
      </c>
      <c r="BB25" s="69">
        <f t="shared" si="101"/>
        <v>176310.4960468057</v>
      </c>
      <c r="BC25" s="69">
        <f t="shared" si="101"/>
        <v>176324.33515001126</v>
      </c>
      <c r="BD25" s="69">
        <f t="shared" si="101"/>
        <v>176338.17533948668</v>
      </c>
      <c r="BE25" s="69">
        <f t="shared" si="101"/>
        <v>176352.01661531723</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181324.73231303631</v>
      </c>
      <c r="DG25" s="108">
        <f t="shared" si="15"/>
        <v>181338.96499764937</v>
      </c>
      <c r="DH25" s="108">
        <f t="shared" si="15"/>
        <v>181353.19879942556</v>
      </c>
      <c r="DI25" s="108">
        <f t="shared" si="15"/>
        <v>181367.43371845258</v>
      </c>
      <c r="DJ25" s="108">
        <f t="shared" si="15"/>
        <v>195725.22350311864</v>
      </c>
      <c r="DK25" s="108">
        <f t="shared" si="15"/>
        <v>195740.5865225005</v>
      </c>
      <c r="DL25" s="108">
        <f t="shared" si="15"/>
        <v>195755.95074776866</v>
      </c>
      <c r="DM25" s="108">
        <f t="shared" si="15"/>
        <v>195771.31617901777</v>
      </c>
      <c r="DN25" s="108">
        <f t="shared" si="15"/>
        <v>173636.86555507476</v>
      </c>
      <c r="DO25" s="108">
        <f t="shared" si="15"/>
        <v>173650.49479755654</v>
      </c>
      <c r="DP25" s="108">
        <f t="shared" si="15"/>
        <v>173664.12510983562</v>
      </c>
      <c r="DQ25" s="108">
        <f t="shared" si="15"/>
        <v>173677.756491996</v>
      </c>
      <c r="DR25" s="108">
        <f t="shared" si="15"/>
        <v>173691.38894412163</v>
      </c>
      <c r="DS25" s="108">
        <f t="shared" si="15"/>
        <v>180174.73141047577</v>
      </c>
      <c r="DT25" s="108">
        <f t="shared" si="15"/>
        <v>180188.87382830644</v>
      </c>
      <c r="DU25" s="108">
        <f t="shared" si="15"/>
        <v>180203.01735621496</v>
      </c>
      <c r="DV25" s="108">
        <f t="shared" si="90"/>
        <v>180217.1619942885</v>
      </c>
      <c r="DW25" s="108">
        <f t="shared" si="90"/>
        <v>177327.04560079789</v>
      </c>
      <c r="DX25" s="108">
        <f t="shared" si="90"/>
        <v>177340.96449581679</v>
      </c>
      <c r="DY25" s="108">
        <f t="shared" si="90"/>
        <v>177354.88448336866</v>
      </c>
      <c r="DZ25" s="108">
        <f t="shared" si="90"/>
        <v>177368.80556353921</v>
      </c>
      <c r="EA25" s="108">
        <f t="shared" si="90"/>
        <v>183317.12131552753</v>
      </c>
      <c r="EB25" s="108">
        <f t="shared" si="90"/>
        <v>183331.5103883174</v>
      </c>
      <c r="EC25" s="108">
        <f t="shared" si="90"/>
        <v>183345.90059054576</v>
      </c>
      <c r="ED25" s="108">
        <f t="shared" si="90"/>
        <v>183360.29192230129</v>
      </c>
      <c r="EE25" s="108">
        <f t="shared" si="90"/>
        <v>183374.68438367263</v>
      </c>
      <c r="EF25" s="108">
        <f t="shared" si="90"/>
        <v>179460.44157068792</v>
      </c>
      <c r="EG25" s="108">
        <f t="shared" si="90"/>
        <v>179474.5279219143</v>
      </c>
      <c r="EH25" s="108">
        <f t="shared" si="90"/>
        <v>179488.61537881772</v>
      </c>
      <c r="EI25" s="108">
        <f t="shared" si="90"/>
        <v>179502.70394148497</v>
      </c>
      <c r="EJ25" s="108">
        <f t="shared" si="90"/>
        <v>181283.02496793121</v>
      </c>
      <c r="EK25" s="108">
        <f t="shared" si="90"/>
        <v>181297.25437881824</v>
      </c>
      <c r="EL25" s="108">
        <f t="shared" si="91"/>
        <v>181311.4849066115</v>
      </c>
      <c r="EM25" s="108">
        <f t="shared" si="91"/>
        <v>181325.7165513986</v>
      </c>
      <c r="EN25" s="108">
        <f t="shared" si="91"/>
        <v>196913.46571778643</v>
      </c>
      <c r="EO25" s="108">
        <f t="shared" si="91"/>
        <v>196928.92200561805</v>
      </c>
      <c r="EP25" s="108">
        <f t="shared" si="91"/>
        <v>196944.37950665684</v>
      </c>
      <c r="EQ25" s="108">
        <f t="shared" si="91"/>
        <v>196959.83822099806</v>
      </c>
      <c r="ER25" s="108">
        <f t="shared" si="91"/>
        <v>196975.298148737</v>
      </c>
      <c r="ES25" s="108">
        <f t="shared" si="91"/>
        <v>192811.96901625721</v>
      </c>
      <c r="ET25" s="108">
        <f t="shared" si="91"/>
        <v>192827.10336615876</v>
      </c>
      <c r="EU25" s="108">
        <f t="shared" si="91"/>
        <v>192842.23890399764</v>
      </c>
      <c r="EV25" s="108">
        <f t="shared" si="91"/>
        <v>192857.37562986719</v>
      </c>
      <c r="EW25" s="108">
        <f t="shared" si="91"/>
        <v>190056.63264227618</v>
      </c>
      <c r="EX25" s="108">
        <f t="shared" si="91"/>
        <v>190071.55071813104</v>
      </c>
      <c r="EY25" s="108">
        <f t="shared" si="91"/>
        <v>190086.46996494738</v>
      </c>
      <c r="EZ25" s="108">
        <f t="shared" si="91"/>
        <v>190101.39038281704</v>
      </c>
      <c r="FA25" s="108">
        <f t="shared" si="91"/>
        <v>174093.01604779527</v>
      </c>
      <c r="FB25" s="108">
        <f t="shared" si="92"/>
        <v>174106.68109480309</v>
      </c>
      <c r="FC25" s="108">
        <f t="shared" si="92"/>
        <v>174120.34721441864</v>
      </c>
      <c r="FD25" s="108">
        <f t="shared" si="92"/>
        <v>174134.01440672606</v>
      </c>
      <c r="FE25" s="108">
        <f t="shared" si="92"/>
        <v>174147.68267180957</v>
      </c>
    </row>
    <row r="26" spans="1:161" ht="15.75" x14ac:dyDescent="0.25">
      <c r="A26" s="47" t="s">
        <v>190</v>
      </c>
      <c r="B26" s="12">
        <f>'Urb proj of all 25 ARs '!AB26</f>
        <v>164783.94779707445</v>
      </c>
      <c r="C26" s="12">
        <f>'Urb proj of all 25 ARs '!AC26</f>
        <v>165457.88210265385</v>
      </c>
      <c r="D26" s="100">
        <f t="shared" si="10"/>
        <v>4.0898055580591355E-3</v>
      </c>
      <c r="E26" s="101">
        <f t="shared" si="11"/>
        <v>7.8492792634943243E-5</v>
      </c>
      <c r="F26" s="69">
        <f t="shared" si="12"/>
        <v>164796.88214931844</v>
      </c>
      <c r="G26" s="69">
        <f t="shared" si="13"/>
        <v>164809.81751681588</v>
      </c>
      <c r="H26" s="69">
        <f>G26*(1+$E$26)</f>
        <v>164822.75389964643</v>
      </c>
      <c r="I26" s="69">
        <f t="shared" ref="I26:BE26" si="102">H26*(1+$E$26)</f>
        <v>164835.6912978898</v>
      </c>
      <c r="J26" s="69">
        <f t="shared" si="102"/>
        <v>164848.62971162569</v>
      </c>
      <c r="K26" s="69">
        <f t="shared" si="102"/>
        <v>164861.5691409338</v>
      </c>
      <c r="L26" s="69">
        <f t="shared" si="102"/>
        <v>164874.50958589386</v>
      </c>
      <c r="M26" s="69">
        <f t="shared" si="102"/>
        <v>164887.45104658557</v>
      </c>
      <c r="N26" s="69">
        <f t="shared" si="102"/>
        <v>164900.39352308869</v>
      </c>
      <c r="O26" s="69">
        <f t="shared" si="102"/>
        <v>164913.33701548292</v>
      </c>
      <c r="P26" s="69">
        <f t="shared" si="102"/>
        <v>164926.28152384801</v>
      </c>
      <c r="Q26" s="69">
        <f t="shared" si="102"/>
        <v>164939.22704826371</v>
      </c>
      <c r="R26" s="69">
        <f t="shared" si="102"/>
        <v>164952.17358880979</v>
      </c>
      <c r="S26" s="69">
        <f t="shared" si="102"/>
        <v>164965.12114556599</v>
      </c>
      <c r="T26" s="69">
        <f t="shared" si="102"/>
        <v>164978.06971861207</v>
      </c>
      <c r="U26" s="69">
        <f t="shared" si="102"/>
        <v>164991.01930802781</v>
      </c>
      <c r="V26" s="69">
        <f t="shared" si="102"/>
        <v>165003.96991389297</v>
      </c>
      <c r="W26" s="69">
        <f t="shared" si="102"/>
        <v>165016.92153628735</v>
      </c>
      <c r="X26" s="69">
        <f t="shared" si="102"/>
        <v>165029.87417529075</v>
      </c>
      <c r="Y26" s="69">
        <f t="shared" si="102"/>
        <v>165042.82783098298</v>
      </c>
      <c r="Z26" s="69">
        <f t="shared" si="102"/>
        <v>165055.7825034438</v>
      </c>
      <c r="AA26" s="69">
        <f t="shared" si="102"/>
        <v>165068.73819275305</v>
      </c>
      <c r="AB26" s="69">
        <f t="shared" si="102"/>
        <v>165081.69489899054</v>
      </c>
      <c r="AC26" s="69">
        <f t="shared" si="102"/>
        <v>165094.65262223606</v>
      </c>
      <c r="AD26" s="69">
        <f t="shared" si="102"/>
        <v>165107.61136256947</v>
      </c>
      <c r="AE26" s="69">
        <f t="shared" si="102"/>
        <v>165120.57112007061</v>
      </c>
      <c r="AF26" s="69">
        <f t="shared" si="102"/>
        <v>165133.53189481932</v>
      </c>
      <c r="AG26" s="69">
        <f t="shared" si="102"/>
        <v>165146.49368689541</v>
      </c>
      <c r="AH26" s="69">
        <f t="shared" si="102"/>
        <v>165159.45649637876</v>
      </c>
      <c r="AI26" s="69">
        <f t="shared" si="102"/>
        <v>165172.42032334922</v>
      </c>
      <c r="AJ26" s="69">
        <f t="shared" si="102"/>
        <v>165185.38516788668</v>
      </c>
      <c r="AK26" s="69">
        <f t="shared" si="102"/>
        <v>165198.35103007097</v>
      </c>
      <c r="AL26" s="69">
        <f t="shared" si="102"/>
        <v>165211.31790998203</v>
      </c>
      <c r="AM26" s="69">
        <f t="shared" si="102"/>
        <v>165224.28580769969</v>
      </c>
      <c r="AN26" s="69">
        <f t="shared" si="102"/>
        <v>165237.25472330386</v>
      </c>
      <c r="AO26" s="69">
        <f t="shared" si="102"/>
        <v>165250.22465687443</v>
      </c>
      <c r="AP26" s="69">
        <f t="shared" si="102"/>
        <v>165263.19560849131</v>
      </c>
      <c r="AQ26" s="69">
        <f t="shared" si="102"/>
        <v>165276.1675782344</v>
      </c>
      <c r="AR26" s="69">
        <f t="shared" si="102"/>
        <v>165289.1405661836</v>
      </c>
      <c r="AS26" s="69">
        <f t="shared" si="102"/>
        <v>165302.11457241888</v>
      </c>
      <c r="AT26" s="69">
        <f t="shared" si="102"/>
        <v>165315.08959702012</v>
      </c>
      <c r="AU26" s="69">
        <f t="shared" si="102"/>
        <v>165328.0656400673</v>
      </c>
      <c r="AV26" s="69">
        <f t="shared" si="102"/>
        <v>165341.04270164031</v>
      </c>
      <c r="AW26" s="69">
        <f t="shared" si="102"/>
        <v>165354.02078181913</v>
      </c>
      <c r="AX26" s="69">
        <f t="shared" si="102"/>
        <v>165366.9998806837</v>
      </c>
      <c r="AY26" s="69">
        <f t="shared" si="102"/>
        <v>165379.979998314</v>
      </c>
      <c r="AZ26" s="69">
        <f t="shared" si="102"/>
        <v>165392.96113478998</v>
      </c>
      <c r="BA26" s="69">
        <f t="shared" si="102"/>
        <v>165405.94329019162</v>
      </c>
      <c r="BB26" s="69">
        <f t="shared" si="102"/>
        <v>165418.92646459889</v>
      </c>
      <c r="BC26" s="69">
        <f t="shared" si="102"/>
        <v>165431.91065809177</v>
      </c>
      <c r="BD26" s="69">
        <f t="shared" si="102"/>
        <v>165444.89587075025</v>
      </c>
      <c r="BE26" s="69">
        <f t="shared" si="102"/>
        <v>165457.88210265434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159819.36347303152</v>
      </c>
      <c r="DG26" s="108">
        <f t="shared" si="15"/>
        <v>159831.90814118768</v>
      </c>
      <c r="DH26" s="108">
        <f t="shared" si="15"/>
        <v>159844.45379400984</v>
      </c>
      <c r="DI26" s="108">
        <f t="shared" si="15"/>
        <v>159857.00043157535</v>
      </c>
      <c r="DJ26" s="108">
        <f t="shared" si="15"/>
        <v>172018.05765670221</v>
      </c>
      <c r="DK26" s="108">
        <f t="shared" si="15"/>
        <v>172031.55983443133</v>
      </c>
      <c r="DL26" s="108">
        <f t="shared" si="15"/>
        <v>172045.0630719841</v>
      </c>
      <c r="DM26" s="108">
        <f t="shared" si="15"/>
        <v>172058.56736944366</v>
      </c>
      <c r="DN26" s="108">
        <f t="shared" si="15"/>
        <v>152026.3652046441</v>
      </c>
      <c r="DO26" s="108">
        <f t="shared" si="15"/>
        <v>152038.29817860315</v>
      </c>
      <c r="DP26" s="108">
        <f t="shared" si="15"/>
        <v>152050.23208921464</v>
      </c>
      <c r="DQ26" s="108">
        <f t="shared" si="15"/>
        <v>152062.16693655212</v>
      </c>
      <c r="DR26" s="108">
        <f t="shared" si="15"/>
        <v>152074.10272068912</v>
      </c>
      <c r="DS26" s="108">
        <f t="shared" si="15"/>
        <v>156389.29399929009</v>
      </c>
      <c r="DT26" s="108">
        <f t="shared" si="15"/>
        <v>156401.56943171428</v>
      </c>
      <c r="DU26" s="108">
        <f t="shared" si="15"/>
        <v>156413.8458276715</v>
      </c>
      <c r="DV26" s="108">
        <f t="shared" si="90"/>
        <v>156426.12318723724</v>
      </c>
      <c r="DW26" s="108">
        <f t="shared" si="90"/>
        <v>156842.64968756292</v>
      </c>
      <c r="DX26" s="108">
        <f t="shared" si="90"/>
        <v>156854.96070514116</v>
      </c>
      <c r="DY26" s="108">
        <f t="shared" si="90"/>
        <v>156867.27268904555</v>
      </c>
      <c r="DZ26" s="108">
        <f t="shared" si="90"/>
        <v>156879.58563935195</v>
      </c>
      <c r="EA26" s="108">
        <f t="shared" si="90"/>
        <v>162560.73636981595</v>
      </c>
      <c r="EB26" s="108">
        <f t="shared" si="90"/>
        <v>162573.49621598641</v>
      </c>
      <c r="EC26" s="108">
        <f t="shared" si="90"/>
        <v>162586.25706371281</v>
      </c>
      <c r="ED26" s="108">
        <f t="shared" si="90"/>
        <v>162599.01891307381</v>
      </c>
      <c r="EE26" s="108">
        <f t="shared" si="90"/>
        <v>162611.78176414801</v>
      </c>
      <c r="EF26" s="108">
        <f t="shared" si="90"/>
        <v>159244.92124169745</v>
      </c>
      <c r="EG26" s="108">
        <f t="shared" si="90"/>
        <v>159257.42082027864</v>
      </c>
      <c r="EH26" s="108">
        <f t="shared" si="90"/>
        <v>159269.92137998666</v>
      </c>
      <c r="EI26" s="108">
        <f t="shared" si="90"/>
        <v>159282.42292089851</v>
      </c>
      <c r="EJ26" s="108">
        <f t="shared" si="90"/>
        <v>157292.46464522841</v>
      </c>
      <c r="EK26" s="108">
        <f t="shared" si="90"/>
        <v>157304.81097003884</v>
      </c>
      <c r="EL26" s="108">
        <f t="shared" si="91"/>
        <v>157317.1582639468</v>
      </c>
      <c r="EM26" s="108">
        <f t="shared" si="91"/>
        <v>157329.50652702834</v>
      </c>
      <c r="EN26" s="108">
        <f t="shared" si="91"/>
        <v>169675.67438973513</v>
      </c>
      <c r="EO26" s="108">
        <f t="shared" si="91"/>
        <v>169688.99270726019</v>
      </c>
      <c r="EP26" s="108">
        <f t="shared" si="91"/>
        <v>169702.3120701772</v>
      </c>
      <c r="EQ26" s="108">
        <f t="shared" si="91"/>
        <v>169715.63247856821</v>
      </c>
      <c r="ER26" s="108">
        <f t="shared" si="91"/>
        <v>169728.95393251523</v>
      </c>
      <c r="ES26" s="108">
        <f t="shared" si="91"/>
        <v>167818.99151042226</v>
      </c>
      <c r="ET26" s="108">
        <f t="shared" si="91"/>
        <v>167832.16409172307</v>
      </c>
      <c r="EU26" s="108">
        <f t="shared" si="91"/>
        <v>167845.3377069766</v>
      </c>
      <c r="EV26" s="108">
        <f t="shared" si="91"/>
        <v>167858.51235626396</v>
      </c>
      <c r="EW26" s="108">
        <f t="shared" si="91"/>
        <v>165112.42067402942</v>
      </c>
      <c r="EX26" s="108">
        <f t="shared" si="91"/>
        <v>165125.38080902683</v>
      </c>
      <c r="EY26" s="108">
        <f t="shared" si="91"/>
        <v>165138.34196130143</v>
      </c>
      <c r="EZ26" s="108">
        <f t="shared" si="91"/>
        <v>165151.30413093307</v>
      </c>
      <c r="FA26" s="108">
        <f t="shared" si="91"/>
        <v>153440.21178719652</v>
      </c>
      <c r="FB26" s="108">
        <f t="shared" si="92"/>
        <v>153452.25573792218</v>
      </c>
      <c r="FC26" s="108">
        <f t="shared" si="92"/>
        <v>153464.30063401119</v>
      </c>
      <c r="FD26" s="108">
        <f t="shared" si="92"/>
        <v>153476.34647553772</v>
      </c>
      <c r="FE26" s="108">
        <f t="shared" si="92"/>
        <v>153488.39326257599</v>
      </c>
    </row>
    <row r="27" spans="1:161" ht="15.75" x14ac:dyDescent="0.25">
      <c r="A27" s="47" t="s">
        <v>191</v>
      </c>
      <c r="B27" s="12">
        <f>'Urb proj of all 25 ARs '!AB27</f>
        <v>177496.77272165706</v>
      </c>
      <c r="C27" s="12">
        <f>'Urb proj of all 25 ARs '!AC27</f>
        <v>178222.70000927165</v>
      </c>
      <c r="D27" s="100">
        <f t="shared" si="10"/>
        <v>4.0898055580590904E-3</v>
      </c>
      <c r="E27" s="101">
        <f t="shared" si="11"/>
        <v>7.8492792634943243E-5</v>
      </c>
      <c r="F27" s="69">
        <f t="shared" si="12"/>
        <v>177510.70493903168</v>
      </c>
      <c r="G27" s="69">
        <f t="shared" si="13"/>
        <v>177524.63824998494</v>
      </c>
      <c r="H27" s="69">
        <f>G27*(1+$E$27)</f>
        <v>177538.5726546027</v>
      </c>
      <c r="I27" s="69">
        <f t="shared" ref="I27:BD27" si="103">H27*(1+$E$27)</f>
        <v>177552.50815297078</v>
      </c>
      <c r="J27" s="69">
        <f t="shared" si="103"/>
        <v>177566.44474517505</v>
      </c>
      <c r="K27" s="69">
        <f t="shared" si="103"/>
        <v>177580.38243130135</v>
      </c>
      <c r="L27" s="69">
        <f t="shared" si="103"/>
        <v>177594.32121143557</v>
      </c>
      <c r="M27" s="69">
        <f t="shared" si="103"/>
        <v>177608.26108566357</v>
      </c>
      <c r="N27" s="69">
        <f t="shared" si="103"/>
        <v>177622.20205407121</v>
      </c>
      <c r="O27" s="69">
        <f t="shared" si="103"/>
        <v>177636.1441167444</v>
      </c>
      <c r="P27" s="69">
        <f t="shared" si="103"/>
        <v>177650.08727376902</v>
      </c>
      <c r="Q27" s="69">
        <f t="shared" si="103"/>
        <v>177664.031525231</v>
      </c>
      <c r="R27" s="69">
        <f t="shared" si="103"/>
        <v>177677.9768712162</v>
      </c>
      <c r="S27" s="69">
        <f t="shared" si="103"/>
        <v>177691.92331181056</v>
      </c>
      <c r="T27" s="69">
        <f t="shared" si="103"/>
        <v>177705.87084709998</v>
      </c>
      <c r="U27" s="69">
        <f t="shared" si="103"/>
        <v>177719.81947717039</v>
      </c>
      <c r="V27" s="69">
        <f t="shared" si="103"/>
        <v>177733.76920210774</v>
      </c>
      <c r="W27" s="69">
        <f t="shared" si="103"/>
        <v>177747.72002199796</v>
      </c>
      <c r="X27" s="69">
        <f t="shared" si="103"/>
        <v>177761.67193692698</v>
      </c>
      <c r="Y27" s="69">
        <f t="shared" si="103"/>
        <v>177775.62494698077</v>
      </c>
      <c r="Z27" s="69">
        <f t="shared" si="103"/>
        <v>177789.57905224527</v>
      </c>
      <c r="AA27" s="69">
        <f t="shared" si="103"/>
        <v>177803.53425280648</v>
      </c>
      <c r="AB27" s="69">
        <f t="shared" si="103"/>
        <v>177817.49054875036</v>
      </c>
      <c r="AC27" s="69">
        <f t="shared" si="103"/>
        <v>177831.44794016288</v>
      </c>
      <c r="AD27" s="69">
        <f t="shared" si="103"/>
        <v>177845.40642713002</v>
      </c>
      <c r="AE27" s="69">
        <f t="shared" si="103"/>
        <v>177859.36600973777</v>
      </c>
      <c r="AF27" s="69">
        <f t="shared" si="103"/>
        <v>177873.32668807215</v>
      </c>
      <c r="AG27" s="69">
        <f t="shared" si="103"/>
        <v>177887.28846221918</v>
      </c>
      <c r="AH27" s="69">
        <f t="shared" si="103"/>
        <v>177901.25133226483</v>
      </c>
      <c r="AI27" s="69">
        <f t="shared" si="103"/>
        <v>177915.21529829514</v>
      </c>
      <c r="AJ27" s="69">
        <f t="shared" si="103"/>
        <v>177929.18036039616</v>
      </c>
      <c r="AK27" s="69">
        <f t="shared" si="103"/>
        <v>177943.1465186539</v>
      </c>
      <c r="AL27" s="69">
        <f t="shared" si="103"/>
        <v>177957.11377315439</v>
      </c>
      <c r="AM27" s="69">
        <f t="shared" si="103"/>
        <v>177971.08212398371</v>
      </c>
      <c r="AN27" s="69">
        <f t="shared" si="103"/>
        <v>177985.05157122787</v>
      </c>
      <c r="AO27" s="69">
        <f t="shared" si="103"/>
        <v>177999.02211497296</v>
      </c>
      <c r="AP27" s="69">
        <f t="shared" si="103"/>
        <v>178012.99375530507</v>
      </c>
      <c r="AQ27" s="69">
        <f t="shared" si="103"/>
        <v>178026.96649231022</v>
      </c>
      <c r="AR27" s="69">
        <f t="shared" si="103"/>
        <v>178040.94032607455</v>
      </c>
      <c r="AS27" s="69">
        <f t="shared" si="103"/>
        <v>178054.91525668409</v>
      </c>
      <c r="AT27" s="69">
        <f t="shared" si="103"/>
        <v>178068.89128422496</v>
      </c>
      <c r="AU27" s="69">
        <f t="shared" si="103"/>
        <v>178082.86840878325</v>
      </c>
      <c r="AV27" s="69">
        <f t="shared" si="103"/>
        <v>178096.8466304451</v>
      </c>
      <c r="AW27" s="69">
        <f t="shared" si="103"/>
        <v>178110.82594929659</v>
      </c>
      <c r="AX27" s="69">
        <f t="shared" si="103"/>
        <v>178124.80636542386</v>
      </c>
      <c r="AY27" s="69">
        <f t="shared" si="103"/>
        <v>178138.78787891305</v>
      </c>
      <c r="AZ27" s="69">
        <f t="shared" si="103"/>
        <v>178152.77048985026</v>
      </c>
      <c r="BA27" s="69">
        <f t="shared" si="103"/>
        <v>178166.75419832167</v>
      </c>
      <c r="BB27" s="69">
        <f t="shared" si="103"/>
        <v>178180.73900441339</v>
      </c>
      <c r="BC27" s="69">
        <f t="shared" si="103"/>
        <v>178194.72490821162</v>
      </c>
      <c r="BD27" s="69">
        <f t="shared" si="103"/>
        <v>178208.71190980249</v>
      </c>
      <c r="BE27" s="69">
        <f>BD27*(1+$E$27)</f>
        <v>178222.70000927217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172837.94294439213</v>
      </c>
      <c r="DG27" s="108">
        <f t="shared" si="15"/>
        <v>172851.50947720712</v>
      </c>
      <c r="DH27" s="108">
        <f t="shared" si="15"/>
        <v>172865.07707489716</v>
      </c>
      <c r="DI27" s="108">
        <f t="shared" si="15"/>
        <v>172878.64573754583</v>
      </c>
      <c r="DJ27" s="108">
        <f t="shared" si="15"/>
        <v>185142.24027570552</v>
      </c>
      <c r="DK27" s="108">
        <f t="shared" si="15"/>
        <v>185156.77260717945</v>
      </c>
      <c r="DL27" s="108">
        <f t="shared" si="15"/>
        <v>185171.30607933667</v>
      </c>
      <c r="DM27" s="108">
        <f t="shared" si="15"/>
        <v>185185.84069226671</v>
      </c>
      <c r="DN27" s="108">
        <f t="shared" si="15"/>
        <v>162447.65430165437</v>
      </c>
      <c r="DO27" s="108">
        <f t="shared" si="15"/>
        <v>162460.4052716975</v>
      </c>
      <c r="DP27" s="108">
        <f t="shared" si="15"/>
        <v>162473.15724259987</v>
      </c>
      <c r="DQ27" s="108">
        <f t="shared" si="15"/>
        <v>162485.91021444005</v>
      </c>
      <c r="DR27" s="108">
        <f t="shared" si="15"/>
        <v>162498.66418729664</v>
      </c>
      <c r="DS27" s="108">
        <f t="shared" si="15"/>
        <v>168955.28877998146</v>
      </c>
      <c r="DT27" s="108">
        <f t="shared" si="15"/>
        <v>168968.55055242826</v>
      </c>
      <c r="DU27" s="108">
        <f t="shared" si="15"/>
        <v>168981.8133658286</v>
      </c>
      <c r="DV27" s="108">
        <f t="shared" si="90"/>
        <v>168995.07722026421</v>
      </c>
      <c r="DW27" s="108">
        <f t="shared" si="90"/>
        <v>162729.80847829412</v>
      </c>
      <c r="DX27" s="108">
        <f t="shared" si="90"/>
        <v>162742.58159540652</v>
      </c>
      <c r="DY27" s="108">
        <f t="shared" si="90"/>
        <v>162755.35571511657</v>
      </c>
      <c r="DZ27" s="108">
        <f t="shared" si="90"/>
        <v>162768.13083750295</v>
      </c>
      <c r="EA27" s="108">
        <f t="shared" si="90"/>
        <v>169374.37735227312</v>
      </c>
      <c r="EB27" s="108">
        <f t="shared" si="90"/>
        <v>169387.67202015233</v>
      </c>
      <c r="EC27" s="108">
        <f t="shared" si="90"/>
        <v>169400.96773156713</v>
      </c>
      <c r="ED27" s="108">
        <f t="shared" si="90"/>
        <v>169414.26448659945</v>
      </c>
      <c r="EE27" s="108">
        <f t="shared" si="90"/>
        <v>169427.56228533119</v>
      </c>
      <c r="EF27" s="108">
        <f t="shared" si="90"/>
        <v>164664.49892822216</v>
      </c>
      <c r="EG27" s="108">
        <f t="shared" si="90"/>
        <v>164677.42390459089</v>
      </c>
      <c r="EH27" s="108">
        <f t="shared" si="90"/>
        <v>164690.34989547709</v>
      </c>
      <c r="EI27" s="108">
        <f t="shared" si="90"/>
        <v>164703.27690096039</v>
      </c>
      <c r="EJ27" s="108">
        <f t="shared" si="90"/>
        <v>166849.93534673017</v>
      </c>
      <c r="EK27" s="108">
        <f t="shared" si="90"/>
        <v>166863.03186410648</v>
      </c>
      <c r="EL27" s="108">
        <f t="shared" si="91"/>
        <v>166876.12940946504</v>
      </c>
      <c r="EM27" s="108">
        <f t="shared" si="91"/>
        <v>166889.22798288651</v>
      </c>
      <c r="EN27" s="108">
        <f t="shared" si="91"/>
        <v>178248.05830552947</v>
      </c>
      <c r="EO27" s="108">
        <f t="shared" si="91"/>
        <v>178262.04949340763</v>
      </c>
      <c r="EP27" s="108">
        <f t="shared" si="91"/>
        <v>178276.04177949321</v>
      </c>
      <c r="EQ27" s="108">
        <f t="shared" si="91"/>
        <v>178290.03516387238</v>
      </c>
      <c r="ER27" s="108">
        <f t="shared" si="91"/>
        <v>178304.02964663139</v>
      </c>
      <c r="ES27" s="108">
        <f t="shared" si="91"/>
        <v>178142.49385759167</v>
      </c>
      <c r="ET27" s="108">
        <f t="shared" si="91"/>
        <v>178156.47675942149</v>
      </c>
      <c r="EU27" s="108">
        <f t="shared" si="91"/>
        <v>178170.46075880833</v>
      </c>
      <c r="EV27" s="108">
        <f t="shared" si="91"/>
        <v>178184.44585583833</v>
      </c>
      <c r="EW27" s="108">
        <f t="shared" si="91"/>
        <v>176292.40136252303</v>
      </c>
      <c r="EX27" s="108">
        <f t="shared" si="91"/>
        <v>176306.23904542628</v>
      </c>
      <c r="EY27" s="108">
        <f t="shared" si="91"/>
        <v>176320.07781448792</v>
      </c>
      <c r="EZ27" s="108">
        <f t="shared" si="91"/>
        <v>176333.91766979318</v>
      </c>
      <c r="FA27" s="108">
        <f t="shared" si="91"/>
        <v>163865.24038098153</v>
      </c>
      <c r="FB27" s="108">
        <f t="shared" si="92"/>
        <v>163878.10262131484</v>
      </c>
      <c r="FC27" s="108">
        <f t="shared" si="92"/>
        <v>163890.96587124132</v>
      </c>
      <c r="FD27" s="108">
        <f t="shared" si="92"/>
        <v>163903.83013084019</v>
      </c>
      <c r="FE27" s="108">
        <f t="shared" si="92"/>
        <v>163916.69540019074</v>
      </c>
    </row>
    <row r="28" spans="1:161" ht="15.75" x14ac:dyDescent="0.25">
      <c r="A28" s="47" t="s">
        <v>192</v>
      </c>
      <c r="B28" s="12">
        <f>'Urb proj of all 25 ARs '!AB28</f>
        <v>65286.371138919574</v>
      </c>
      <c r="C28" s="12">
        <f>'Urb proj of all 25 ARs '!AC28</f>
        <v>65553.379702469043</v>
      </c>
      <c r="D28" s="100">
        <f t="shared" si="10"/>
        <v>4.0898055580591971E-3</v>
      </c>
      <c r="E28" s="101">
        <f t="shared" si="11"/>
        <v>7.8492792634943243E-5</v>
      </c>
      <c r="F28" s="69">
        <f t="shared" si="12"/>
        <v>65291.495648511271</v>
      </c>
      <c r="G28" s="69">
        <f t="shared" si="13"/>
        <v>65296.620560340038</v>
      </c>
      <c r="H28" s="69">
        <f>G28*(1+$E$28)</f>
        <v>65301.745874437445</v>
      </c>
      <c r="I28" s="69">
        <f t="shared" ref="I28:BE28" si="104">H28*(1+$E$28)</f>
        <v>65306.871590835064</v>
      </c>
      <c r="J28" s="69">
        <f t="shared" si="104"/>
        <v>65311.997709564479</v>
      </c>
      <c r="K28" s="69">
        <f t="shared" si="104"/>
        <v>65317.124230657268</v>
      </c>
      <c r="L28" s="69">
        <f t="shared" si="104"/>
        <v>65322.251154145015</v>
      </c>
      <c r="M28" s="69">
        <f t="shared" si="104"/>
        <v>65327.378480059306</v>
      </c>
      <c r="N28" s="69">
        <f t="shared" si="104"/>
        <v>65332.506208431725</v>
      </c>
      <c r="O28" s="69">
        <f t="shared" si="104"/>
        <v>65337.634339293865</v>
      </c>
      <c r="P28" s="69">
        <f t="shared" si="104"/>
        <v>65342.762872677318</v>
      </c>
      <c r="Q28" s="69">
        <f t="shared" si="104"/>
        <v>65347.891808613676</v>
      </c>
      <c r="R28" s="69">
        <f t="shared" si="104"/>
        <v>65353.021147134539</v>
      </c>
      <c r="S28" s="69">
        <f t="shared" si="104"/>
        <v>65358.150888271506</v>
      </c>
      <c r="T28" s="69">
        <f t="shared" si="104"/>
        <v>65363.281032056184</v>
      </c>
      <c r="U28" s="69">
        <f t="shared" si="104"/>
        <v>65368.411578520172</v>
      </c>
      <c r="V28" s="69">
        <f t="shared" si="104"/>
        <v>65373.542527695077</v>
      </c>
      <c r="W28" s="69">
        <f t="shared" si="104"/>
        <v>65378.673879612514</v>
      </c>
      <c r="X28" s="69">
        <f t="shared" si="104"/>
        <v>65383.805634304095</v>
      </c>
      <c r="Y28" s="69">
        <f t="shared" si="104"/>
        <v>65388.937791801429</v>
      </c>
      <c r="Z28" s="69">
        <f t="shared" si="104"/>
        <v>65394.070352136143</v>
      </c>
      <c r="AA28" s="69">
        <f t="shared" si="104"/>
        <v>65399.203315339852</v>
      </c>
      <c r="AB28" s="69">
        <f t="shared" si="104"/>
        <v>65404.336681444176</v>
      </c>
      <c r="AC28" s="69">
        <f t="shared" si="104"/>
        <v>65409.470450480738</v>
      </c>
      <c r="AD28" s="69">
        <f t="shared" si="104"/>
        <v>65414.604622481165</v>
      </c>
      <c r="AE28" s="69">
        <f t="shared" si="104"/>
        <v>65419.739197477094</v>
      </c>
      <c r="AF28" s="69">
        <f t="shared" si="104"/>
        <v>65424.874175500154</v>
      </c>
      <c r="AG28" s="69">
        <f t="shared" si="104"/>
        <v>65430.009556581979</v>
      </c>
      <c r="AH28" s="69">
        <f t="shared" si="104"/>
        <v>65435.145340754207</v>
      </c>
      <c r="AI28" s="69">
        <f t="shared" si="104"/>
        <v>65440.281528048479</v>
      </c>
      <c r="AJ28" s="69">
        <f t="shared" si="104"/>
        <v>65445.418118496433</v>
      </c>
      <c r="AK28" s="69">
        <f t="shared" si="104"/>
        <v>65450.555112129718</v>
      </c>
      <c r="AL28" s="69">
        <f t="shared" si="104"/>
        <v>65455.692508979977</v>
      </c>
      <c r="AM28" s="69">
        <f t="shared" si="104"/>
        <v>65460.830309078861</v>
      </c>
      <c r="AN28" s="69">
        <f t="shared" si="104"/>
        <v>65465.968512458021</v>
      </c>
      <c r="AO28" s="69">
        <f t="shared" si="104"/>
        <v>65471.107119149114</v>
      </c>
      <c r="AP28" s="69">
        <f t="shared" si="104"/>
        <v>65476.246129183797</v>
      </c>
      <c r="AQ28" s="69">
        <f t="shared" si="104"/>
        <v>65481.385542593729</v>
      </c>
      <c r="AR28" s="69">
        <f t="shared" si="104"/>
        <v>65486.525359410574</v>
      </c>
      <c r="AS28" s="69">
        <f t="shared" si="104"/>
        <v>65491.665579665991</v>
      </c>
      <c r="AT28" s="69">
        <f t="shared" si="104"/>
        <v>65496.80620339165</v>
      </c>
      <c r="AU28" s="69">
        <f t="shared" si="104"/>
        <v>65501.947230619226</v>
      </c>
      <c r="AV28" s="69">
        <f t="shared" si="104"/>
        <v>65507.088661380381</v>
      </c>
      <c r="AW28" s="69">
        <f t="shared" si="104"/>
        <v>65512.230495706797</v>
      </c>
      <c r="AX28" s="69">
        <f t="shared" si="104"/>
        <v>65517.372733630153</v>
      </c>
      <c r="AY28" s="69">
        <f t="shared" si="104"/>
        <v>65522.51537518212</v>
      </c>
      <c r="AZ28" s="69">
        <f t="shared" si="104"/>
        <v>65527.658420394386</v>
      </c>
      <c r="BA28" s="69">
        <f t="shared" si="104"/>
        <v>65532.80186929863</v>
      </c>
      <c r="BB28" s="69">
        <f t="shared" si="104"/>
        <v>65537.945721926546</v>
      </c>
      <c r="BC28" s="69">
        <f t="shared" si="104"/>
        <v>65543.089978309814</v>
      </c>
      <c r="BD28" s="69">
        <f t="shared" si="104"/>
        <v>65548.234638480135</v>
      </c>
      <c r="BE28" s="69">
        <f t="shared" si="104"/>
        <v>65553.379702469203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56767.392040758197</v>
      </c>
      <c r="DG28" s="108">
        <f t="shared" si="15"/>
        <v>56771.847871890081</v>
      </c>
      <c r="DH28" s="108">
        <f t="shared" si="15"/>
        <v>56776.304052772597</v>
      </c>
      <c r="DI28" s="108">
        <f t="shared" si="15"/>
        <v>56780.760583433184</v>
      </c>
      <c r="DJ28" s="108">
        <f t="shared" si="15"/>
        <v>60615.818352155722</v>
      </c>
      <c r="DK28" s="108">
        <f t="shared" si="15"/>
        <v>60620.576257016037</v>
      </c>
      <c r="DL28" s="108">
        <f t="shared" si="15"/>
        <v>60625.334535337584</v>
      </c>
      <c r="DM28" s="108">
        <f t="shared" si="15"/>
        <v>60630.093187149694</v>
      </c>
      <c r="DN28" s="108">
        <f t="shared" si="15"/>
        <v>53371.395477416656</v>
      </c>
      <c r="DO28" s="108">
        <f t="shared" si="15"/>
        <v>53375.584747294502</v>
      </c>
      <c r="DP28" s="108">
        <f t="shared" si="15"/>
        <v>53379.774345999838</v>
      </c>
      <c r="DQ28" s="108">
        <f t="shared" si="15"/>
        <v>53383.964273558478</v>
      </c>
      <c r="DR28" s="108">
        <f t="shared" si="15"/>
        <v>53388.154529996231</v>
      </c>
      <c r="DS28" s="108">
        <f t="shared" si="15"/>
        <v>55540.094192011755</v>
      </c>
      <c r="DT28" s="108">
        <f t="shared" si="15"/>
        <v>55544.453689108093</v>
      </c>
      <c r="DU28" s="108">
        <f t="shared" si="15"/>
        <v>55548.813528393533</v>
      </c>
      <c r="DV28" s="108">
        <f t="shared" si="90"/>
        <v>55553.173709894931</v>
      </c>
      <c r="DW28" s="108">
        <f t="shared" si="90"/>
        <v>53647.717536069053</v>
      </c>
      <c r="DX28" s="108">
        <f t="shared" si="90"/>
        <v>53651.928495236949</v>
      </c>
      <c r="DY28" s="108">
        <f t="shared" si="90"/>
        <v>53656.139784934785</v>
      </c>
      <c r="DZ28" s="108">
        <f t="shared" si="90"/>
        <v>53660.351405188521</v>
      </c>
      <c r="EA28" s="108">
        <f t="shared" si="90"/>
        <v>56420.440636123378</v>
      </c>
      <c r="EB28" s="108">
        <f t="shared" si="90"/>
        <v>56424.869234070604</v>
      </c>
      <c r="EC28" s="108">
        <f t="shared" si="90"/>
        <v>56429.298179630845</v>
      </c>
      <c r="ED28" s="108">
        <f t="shared" si="90"/>
        <v>56433.727472831393</v>
      </c>
      <c r="EE28" s="108">
        <f t="shared" si="90"/>
        <v>56438.157113699534</v>
      </c>
      <c r="EF28" s="108">
        <f t="shared" si="90"/>
        <v>55930.195402339566</v>
      </c>
      <c r="EG28" s="108">
        <f t="shared" si="90"/>
        <v>55934.585519569315</v>
      </c>
      <c r="EH28" s="108">
        <f t="shared" si="90"/>
        <v>55938.975981391624</v>
      </c>
      <c r="EI28" s="108">
        <f t="shared" si="90"/>
        <v>55943.366787833547</v>
      </c>
      <c r="EJ28" s="108">
        <f t="shared" si="90"/>
        <v>55733.67776160215</v>
      </c>
      <c r="EK28" s="108">
        <f t="shared" si="90"/>
        <v>55738.052453613476</v>
      </c>
      <c r="EL28" s="108">
        <f t="shared" si="91"/>
        <v>55742.427489006594</v>
      </c>
      <c r="EM28" s="108">
        <f t="shared" si="91"/>
        <v>55746.802867808459</v>
      </c>
      <c r="EN28" s="108">
        <f t="shared" si="91"/>
        <v>59907.873042638392</v>
      </c>
      <c r="EO28" s="108">
        <f t="shared" si="91"/>
        <v>59912.575378894326</v>
      </c>
      <c r="EP28" s="108">
        <f t="shared" si="91"/>
        <v>59917.278084249767</v>
      </c>
      <c r="EQ28" s="108">
        <f t="shared" si="91"/>
        <v>59921.981158733681</v>
      </c>
      <c r="ER28" s="108">
        <f t="shared" si="91"/>
        <v>59926.684602375055</v>
      </c>
      <c r="ES28" s="108">
        <f t="shared" si="91"/>
        <v>59743.417835581327</v>
      </c>
      <c r="ET28" s="108">
        <f t="shared" si="91"/>
        <v>59748.107263288795</v>
      </c>
      <c r="EU28" s="108">
        <f t="shared" si="91"/>
        <v>59752.797059082543</v>
      </c>
      <c r="EV28" s="108">
        <f t="shared" si="91"/>
        <v>59757.487222991454</v>
      </c>
      <c r="EW28" s="108">
        <f t="shared" si="91"/>
        <v>59166.264754766824</v>
      </c>
      <c r="EX28" s="108">
        <f t="shared" si="91"/>
        <v>59170.908880117204</v>
      </c>
      <c r="EY28" s="108">
        <f t="shared" si="91"/>
        <v>59175.553369997957</v>
      </c>
      <c r="EZ28" s="108">
        <f t="shared" si="91"/>
        <v>59180.198224437685</v>
      </c>
      <c r="FA28" s="108">
        <f t="shared" si="91"/>
        <v>54235.122107417214</v>
      </c>
      <c r="FB28" s="108">
        <f t="shared" si="92"/>
        <v>54239.379173610323</v>
      </c>
      <c r="FC28" s="108">
        <f t="shared" si="92"/>
        <v>54243.636573952441</v>
      </c>
      <c r="FD28" s="108">
        <f t="shared" si="92"/>
        <v>54247.894308469804</v>
      </c>
      <c r="FE28" s="108">
        <f t="shared" si="92"/>
        <v>54252.152377188642</v>
      </c>
    </row>
    <row r="29" spans="1:161" s="45" customFormat="1" ht="15.75" x14ac:dyDescent="0.25">
      <c r="A29" s="67" t="s">
        <v>95</v>
      </c>
      <c r="B29" s="74">
        <f>SUM(B4:B28)</f>
        <v>3005557.9412236423</v>
      </c>
      <c r="C29" s="74">
        <f>SUM(C4:C28)</f>
        <v>3017850.0887967269</v>
      </c>
      <c r="D29" s="102"/>
      <c r="E29" s="103"/>
      <c r="F29" s="29">
        <f>SUM(F4:F28)</f>
        <v>3005793.8558598747</v>
      </c>
      <c r="G29" s="29">
        <f t="shared" ref="G29:BE29" si="105">SUM(G4:G28)</f>
        <v>3006029.7890137061</v>
      </c>
      <c r="H29" s="29">
        <f t="shared" si="105"/>
        <v>3006265.7406865894</v>
      </c>
      <c r="I29" s="29">
        <f t="shared" si="105"/>
        <v>3006501.7108799792</v>
      </c>
      <c r="J29" s="29">
        <f t="shared" si="105"/>
        <v>3006737.699595328</v>
      </c>
      <c r="K29" s="29">
        <f t="shared" si="105"/>
        <v>3006973.7068340909</v>
      </c>
      <c r="L29" s="29">
        <f t="shared" si="105"/>
        <v>3007209.7325977199</v>
      </c>
      <c r="M29" s="29">
        <f t="shared" si="105"/>
        <v>3007445.7768876692</v>
      </c>
      <c r="N29" s="29">
        <f t="shared" si="105"/>
        <v>3007681.8397053964</v>
      </c>
      <c r="O29" s="29">
        <f t="shared" si="105"/>
        <v>3007917.9210523521</v>
      </c>
      <c r="P29" s="29">
        <f t="shared" si="105"/>
        <v>3008154.0209299922</v>
      </c>
      <c r="Q29" s="29">
        <f t="shared" si="105"/>
        <v>3008390.1393397711</v>
      </c>
      <c r="R29" s="29">
        <f t="shared" si="105"/>
        <v>3008626.2762831426</v>
      </c>
      <c r="S29" s="29">
        <f t="shared" si="105"/>
        <v>3008862.4317615628</v>
      </c>
      <c r="T29" s="29">
        <f t="shared" si="105"/>
        <v>3009098.605776486</v>
      </c>
      <c r="U29" s="29">
        <f t="shared" si="105"/>
        <v>3009334.7983293682</v>
      </c>
      <c r="V29" s="29">
        <f t="shared" si="105"/>
        <v>3009571.0094216624</v>
      </c>
      <c r="W29" s="29">
        <f t="shared" si="105"/>
        <v>3009807.2390548252</v>
      </c>
      <c r="X29" s="29">
        <f t="shared" si="105"/>
        <v>3010043.4872303111</v>
      </c>
      <c r="Y29" s="29">
        <f t="shared" si="105"/>
        <v>3010279.753949577</v>
      </c>
      <c r="Z29" s="29">
        <f t="shared" si="105"/>
        <v>3010516.0392140765</v>
      </c>
      <c r="AA29" s="29">
        <f t="shared" si="105"/>
        <v>3010752.3430252671</v>
      </c>
      <c r="AB29" s="29">
        <f t="shared" si="105"/>
        <v>3010988.6653846032</v>
      </c>
      <c r="AC29" s="29">
        <f t="shared" si="105"/>
        <v>3011225.0062935408</v>
      </c>
      <c r="AD29" s="29">
        <f t="shared" si="105"/>
        <v>3011461.3657535375</v>
      </c>
      <c r="AE29" s="29">
        <f t="shared" si="105"/>
        <v>3011697.7437660485</v>
      </c>
      <c r="AF29" s="29">
        <f t="shared" si="105"/>
        <v>3011934.1403325289</v>
      </c>
      <c r="AG29" s="29">
        <f t="shared" si="105"/>
        <v>3012170.5554544353</v>
      </c>
      <c r="AH29" s="29">
        <f t="shared" si="105"/>
        <v>3012406.9891332262</v>
      </c>
      <c r="AI29" s="29">
        <f t="shared" si="105"/>
        <v>3012643.4413703554</v>
      </c>
      <c r="AJ29" s="29">
        <f t="shared" si="105"/>
        <v>3012879.9121672818</v>
      </c>
      <c r="AK29" s="29">
        <f t="shared" si="105"/>
        <v>3013116.4015254616</v>
      </c>
      <c r="AL29" s="29">
        <f t="shared" si="105"/>
        <v>3013352.9094463526</v>
      </c>
      <c r="AM29" s="29">
        <f t="shared" si="105"/>
        <v>3013589.4359314092</v>
      </c>
      <c r="AN29" s="29">
        <f t="shared" si="105"/>
        <v>3013825.9809820899</v>
      </c>
      <c r="AO29" s="29">
        <f t="shared" si="105"/>
        <v>3014062.544599853</v>
      </c>
      <c r="AP29" s="29">
        <f t="shared" si="105"/>
        <v>3014299.1267861556</v>
      </c>
      <c r="AQ29" s="29">
        <f t="shared" si="105"/>
        <v>3014535.7275424534</v>
      </c>
      <c r="AR29" s="29">
        <f t="shared" si="105"/>
        <v>3014772.3468702068</v>
      </c>
      <c r="AS29" s="29">
        <f t="shared" si="105"/>
        <v>3015008.9847708712</v>
      </c>
      <c r="AT29" s="29">
        <f t="shared" si="105"/>
        <v>3015245.6412459053</v>
      </c>
      <c r="AU29" s="29">
        <f t="shared" si="105"/>
        <v>3015482.316296767</v>
      </c>
      <c r="AV29" s="29">
        <f t="shared" si="105"/>
        <v>3015719.0099249142</v>
      </c>
      <c r="AW29" s="29">
        <f t="shared" si="105"/>
        <v>3015955.722131805</v>
      </c>
      <c r="AX29" s="29">
        <f t="shared" si="105"/>
        <v>3016192.4529188988</v>
      </c>
      <c r="AY29" s="29">
        <f t="shared" si="105"/>
        <v>3016429.202287653</v>
      </c>
      <c r="AZ29" s="29">
        <f t="shared" si="105"/>
        <v>3016665.9702395257</v>
      </c>
      <c r="BA29" s="29">
        <f t="shared" si="105"/>
        <v>3016902.7567759776</v>
      </c>
      <c r="BB29" s="29">
        <f t="shared" si="105"/>
        <v>3017139.5618984653</v>
      </c>
      <c r="BC29" s="29">
        <f t="shared" si="105"/>
        <v>3017376.3856084477</v>
      </c>
      <c r="BD29" s="29">
        <f t="shared" si="105"/>
        <v>3017613.2279073847</v>
      </c>
      <c r="BE29" s="29">
        <f t="shared" si="105"/>
        <v>3017850.0887967353</v>
      </c>
      <c r="DB29" s="178" t="s">
        <v>117</v>
      </c>
      <c r="DC29" s="178"/>
      <c r="DD29" s="178"/>
      <c r="DE29" s="178"/>
      <c r="DF29" s="135">
        <f>SUM(DF4:DF15)</f>
        <v>1218298.508851907</v>
      </c>
      <c r="DG29" s="135">
        <f t="shared" ref="DG29:FE29" si="106">SUM(DG4:DG15)</f>
        <v>1218394.13650413</v>
      </c>
      <c r="DH29" s="135">
        <f t="shared" si="106"/>
        <v>1218489.7716624341</v>
      </c>
      <c r="DI29" s="135">
        <f t="shared" si="106"/>
        <v>1218585.4143274089</v>
      </c>
      <c r="DJ29" s="135">
        <f t="shared" si="106"/>
        <v>1362206.0519623773</v>
      </c>
      <c r="DK29" s="135">
        <f t="shared" si="106"/>
        <v>1362312.9753195404</v>
      </c>
      <c r="DL29" s="135">
        <f t="shared" si="106"/>
        <v>1362419.907069416</v>
      </c>
      <c r="DM29" s="135">
        <f t="shared" si="106"/>
        <v>1362526.8472126632</v>
      </c>
      <c r="DN29" s="135">
        <f t="shared" si="106"/>
        <v>1203295.7405561658</v>
      </c>
      <c r="DO29" s="135">
        <f t="shared" si="106"/>
        <v>1203390.1905992078</v>
      </c>
      <c r="DP29" s="135">
        <f t="shared" si="106"/>
        <v>1203484.6480558976</v>
      </c>
      <c r="DQ29" s="135">
        <f t="shared" si="106"/>
        <v>1203579.1129268168</v>
      </c>
      <c r="DR29" s="135">
        <f t="shared" si="106"/>
        <v>1203673.5852125471</v>
      </c>
      <c r="DS29" s="135">
        <f t="shared" si="106"/>
        <v>1249833.7213176894</v>
      </c>
      <c r="DT29" s="135">
        <f t="shared" si="106"/>
        <v>1249931.8242568052</v>
      </c>
      <c r="DU29" s="135">
        <f t="shared" si="106"/>
        <v>1250029.9348962945</v>
      </c>
      <c r="DV29" s="135">
        <f t="shared" si="106"/>
        <v>1250128.0532367616</v>
      </c>
      <c r="DW29" s="135">
        <f t="shared" si="106"/>
        <v>1247759.2126025953</v>
      </c>
      <c r="DX29" s="135">
        <f t="shared" si="106"/>
        <v>1247857.1527077283</v>
      </c>
      <c r="DY29" s="135">
        <f t="shared" si="106"/>
        <v>1247955.100500454</v>
      </c>
      <c r="DZ29" s="135">
        <f t="shared" si="106"/>
        <v>1248053.0559813753</v>
      </c>
      <c r="EA29" s="135">
        <f t="shared" si="106"/>
        <v>1298642.5000672438</v>
      </c>
      <c r="EB29" s="135">
        <f t="shared" si="106"/>
        <v>1298744.4341437081</v>
      </c>
      <c r="EC29" s="135">
        <f t="shared" si="106"/>
        <v>1298846.3762212635</v>
      </c>
      <c r="ED29" s="135">
        <f t="shared" si="106"/>
        <v>1298948.3263005367</v>
      </c>
      <c r="EE29" s="135">
        <f t="shared" si="106"/>
        <v>1299050.2843821563</v>
      </c>
      <c r="EF29" s="135">
        <f t="shared" si="106"/>
        <v>1314017.9805986008</v>
      </c>
      <c r="EG29" s="135">
        <f t="shared" si="106"/>
        <v>1314121.1215394705</v>
      </c>
      <c r="EH29" s="135">
        <f t="shared" si="106"/>
        <v>1314224.2705761602</v>
      </c>
      <c r="EI29" s="135">
        <f t="shared" si="106"/>
        <v>1314327.4277093064</v>
      </c>
      <c r="EJ29" s="135">
        <f t="shared" si="106"/>
        <v>1349053.1457231897</v>
      </c>
      <c r="EK29" s="135">
        <f t="shared" si="106"/>
        <v>1349159.0366720106</v>
      </c>
      <c r="EL29" s="135">
        <f t="shared" si="106"/>
        <v>1349264.9359325075</v>
      </c>
      <c r="EM29" s="135">
        <f t="shared" si="106"/>
        <v>1349370.8435053332</v>
      </c>
      <c r="EN29" s="135">
        <f t="shared" si="106"/>
        <v>1458193.5696984392</v>
      </c>
      <c r="EO29" s="135">
        <f t="shared" si="106"/>
        <v>1458308.0273839273</v>
      </c>
      <c r="EP29" s="135">
        <f t="shared" si="106"/>
        <v>1458422.4940535184</v>
      </c>
      <c r="EQ29" s="135">
        <f t="shared" si="106"/>
        <v>1458536.9697079181</v>
      </c>
      <c r="ER29" s="135">
        <f t="shared" si="106"/>
        <v>1458651.4543478321</v>
      </c>
      <c r="ES29" s="135">
        <f t="shared" si="106"/>
        <v>1389004.4016424823</v>
      </c>
      <c r="ET29" s="135">
        <f t="shared" si="106"/>
        <v>1389113.4284769497</v>
      </c>
      <c r="EU29" s="135">
        <f t="shared" si="106"/>
        <v>1389222.4638692376</v>
      </c>
      <c r="EV29" s="135">
        <f t="shared" si="106"/>
        <v>1389331.5078200176</v>
      </c>
      <c r="EW29" s="135">
        <f t="shared" si="106"/>
        <v>1350374.585655648</v>
      </c>
      <c r="EX29" s="135">
        <f t="shared" si="106"/>
        <v>1350480.5803279793</v>
      </c>
      <c r="EY29" s="135">
        <f t="shared" si="106"/>
        <v>1350586.5833201287</v>
      </c>
      <c r="EZ29" s="135">
        <f t="shared" si="106"/>
        <v>1350692.5946327485</v>
      </c>
      <c r="FA29" s="135">
        <f t="shared" si="106"/>
        <v>1210803.2079213331</v>
      </c>
      <c r="FB29" s="135">
        <f t="shared" si="106"/>
        <v>1210898.2472464547</v>
      </c>
      <c r="FC29" s="135">
        <f t="shared" si="106"/>
        <v>1210993.2940314775</v>
      </c>
      <c r="FD29" s="135">
        <f t="shared" si="106"/>
        <v>1211088.3482769884</v>
      </c>
      <c r="FE29" s="135">
        <f t="shared" si="106"/>
        <v>1211183.4099835721</v>
      </c>
    </row>
    <row r="30" spans="1:161" x14ac:dyDescent="0.25">
      <c r="B30" s="167" t="s">
        <v>251</v>
      </c>
      <c r="C30" s="167"/>
      <c r="D30" s="167"/>
      <c r="E30" s="167"/>
      <c r="F30" s="137">
        <f>SUM(F4:F15)</f>
        <v>881299.52258234657</v>
      </c>
      <c r="G30" s="137">
        <f t="shared" ref="G30:BE30" si="107">SUM(G4:G15)</f>
        <v>881368.69824302208</v>
      </c>
      <c r="H30" s="137">
        <f t="shared" si="107"/>
        <v>881437.87933348806</v>
      </c>
      <c r="I30" s="137">
        <f t="shared" si="107"/>
        <v>881507.06585417117</v>
      </c>
      <c r="J30" s="137">
        <f t="shared" si="107"/>
        <v>881576.2578054975</v>
      </c>
      <c r="K30" s="137">
        <f t="shared" si="107"/>
        <v>881645.45518789347</v>
      </c>
      <c r="L30" s="137">
        <f t="shared" si="107"/>
        <v>881714.65800178505</v>
      </c>
      <c r="M30" s="137">
        <f t="shared" si="107"/>
        <v>881783.86624759878</v>
      </c>
      <c r="N30" s="137">
        <f t="shared" si="107"/>
        <v>881853.07992576086</v>
      </c>
      <c r="O30" s="137">
        <f t="shared" si="107"/>
        <v>881922.29903669818</v>
      </c>
      <c r="P30" s="137">
        <f t="shared" si="107"/>
        <v>881991.5235808366</v>
      </c>
      <c r="Q30" s="137">
        <f t="shared" si="107"/>
        <v>882060.75355860265</v>
      </c>
      <c r="R30" s="137">
        <f t="shared" si="107"/>
        <v>882129.98897042323</v>
      </c>
      <c r="S30" s="137">
        <f t="shared" si="107"/>
        <v>882199.22981672431</v>
      </c>
      <c r="T30" s="137">
        <f t="shared" si="107"/>
        <v>882268.47609793337</v>
      </c>
      <c r="U30" s="137">
        <f t="shared" si="107"/>
        <v>882337.72781447601</v>
      </c>
      <c r="V30" s="137">
        <f t="shared" si="107"/>
        <v>882406.98496677936</v>
      </c>
      <c r="W30" s="137">
        <f t="shared" si="107"/>
        <v>882476.24755526998</v>
      </c>
      <c r="X30" s="137">
        <f t="shared" si="107"/>
        <v>882545.51558037463</v>
      </c>
      <c r="Y30" s="137">
        <f t="shared" si="107"/>
        <v>882614.78904251987</v>
      </c>
      <c r="Z30" s="137">
        <f t="shared" si="107"/>
        <v>882684.06794213282</v>
      </c>
      <c r="AA30" s="137">
        <f t="shared" si="107"/>
        <v>882753.35227964004</v>
      </c>
      <c r="AB30" s="137">
        <f t="shared" si="107"/>
        <v>882822.64205546817</v>
      </c>
      <c r="AC30" s="137">
        <f t="shared" si="107"/>
        <v>882891.93727004447</v>
      </c>
      <c r="AD30" s="137">
        <f t="shared" si="107"/>
        <v>882961.23792379559</v>
      </c>
      <c r="AE30" s="137">
        <f t="shared" si="107"/>
        <v>883030.54401714867</v>
      </c>
      <c r="AF30" s="137">
        <f t="shared" si="107"/>
        <v>883099.8555505306</v>
      </c>
      <c r="AG30" s="137">
        <f t="shared" si="107"/>
        <v>883169.17252436804</v>
      </c>
      <c r="AH30" s="137">
        <f t="shared" si="107"/>
        <v>883238.49493908882</v>
      </c>
      <c r="AI30" s="137">
        <f t="shared" si="107"/>
        <v>883307.82279511925</v>
      </c>
      <c r="AJ30" s="137">
        <f t="shared" si="107"/>
        <v>883377.15609288658</v>
      </c>
      <c r="AK30" s="137">
        <f t="shared" si="107"/>
        <v>883446.49483281828</v>
      </c>
      <c r="AL30" s="137">
        <f t="shared" si="107"/>
        <v>883515.83901534136</v>
      </c>
      <c r="AM30" s="137">
        <f t="shared" si="107"/>
        <v>883585.18864088284</v>
      </c>
      <c r="AN30" s="137">
        <f t="shared" si="107"/>
        <v>883654.54370987008</v>
      </c>
      <c r="AO30" s="137">
        <f t="shared" si="107"/>
        <v>883723.90422273031</v>
      </c>
      <c r="AP30" s="137">
        <f t="shared" si="107"/>
        <v>883793.27017989114</v>
      </c>
      <c r="AQ30" s="137">
        <f t="shared" si="107"/>
        <v>883862.64158177946</v>
      </c>
      <c r="AR30" s="137">
        <f t="shared" si="107"/>
        <v>883932.01842882298</v>
      </c>
      <c r="AS30" s="137">
        <f t="shared" si="107"/>
        <v>884001.40072144894</v>
      </c>
      <c r="AT30" s="137">
        <f t="shared" si="107"/>
        <v>884070.78846008482</v>
      </c>
      <c r="AU30" s="137">
        <f t="shared" si="107"/>
        <v>884140.1816451581</v>
      </c>
      <c r="AV30" s="137">
        <f t="shared" si="107"/>
        <v>884209.58027709613</v>
      </c>
      <c r="AW30" s="137">
        <f t="shared" si="107"/>
        <v>884278.9843563264</v>
      </c>
      <c r="AX30" s="137">
        <f t="shared" si="107"/>
        <v>884348.39388327696</v>
      </c>
      <c r="AY30" s="137">
        <f t="shared" si="107"/>
        <v>884417.8088583753</v>
      </c>
      <c r="AZ30" s="137">
        <f t="shared" si="107"/>
        <v>884487.22928204865</v>
      </c>
      <c r="BA30" s="137">
        <f t="shared" si="107"/>
        <v>884556.65515472495</v>
      </c>
      <c r="BB30" s="137">
        <f t="shared" si="107"/>
        <v>884626.08647683181</v>
      </c>
      <c r="BC30" s="137">
        <f t="shared" si="107"/>
        <v>884695.52324879693</v>
      </c>
      <c r="BD30" s="137">
        <f t="shared" si="107"/>
        <v>884764.96547104837</v>
      </c>
      <c r="BE30" s="137">
        <f t="shared" si="107"/>
        <v>884834.41314401396</v>
      </c>
      <c r="DB30" s="178" t="s">
        <v>118</v>
      </c>
      <c r="DC30" s="178"/>
      <c r="DD30" s="178"/>
      <c r="DE30" s="178"/>
      <c r="DF30" s="109">
        <f>SUM(DF16:DF28)</f>
        <v>2143926.7468889356</v>
      </c>
      <c r="DG30" s="109">
        <f t="shared" ref="DG30:FE30" si="108">SUM(DG16:DG28)</f>
        <v>2144095.029686504</v>
      </c>
      <c r="DH30" s="109">
        <f t="shared" si="108"/>
        <v>2144263.3256930583</v>
      </c>
      <c r="DI30" s="109">
        <f t="shared" si="108"/>
        <v>2144431.6349096368</v>
      </c>
      <c r="DJ30" s="109">
        <f t="shared" si="108"/>
        <v>2335948.9054009453</v>
      </c>
      <c r="DK30" s="109">
        <f t="shared" si="108"/>
        <v>2336132.260553983</v>
      </c>
      <c r="DL30" s="109">
        <f t="shared" si="108"/>
        <v>2336315.6300990782</v>
      </c>
      <c r="DM30" s="109">
        <f t="shared" si="108"/>
        <v>2336499.0140373614</v>
      </c>
      <c r="DN30" s="109">
        <f t="shared" si="108"/>
        <v>2059755.5519882599</v>
      </c>
      <c r="DO30" s="109">
        <f t="shared" si="108"/>
        <v>2059917.2279536808</v>
      </c>
      <c r="DP30" s="109">
        <f t="shared" si="108"/>
        <v>2060078.9166094996</v>
      </c>
      <c r="DQ30" s="109">
        <f t="shared" si="108"/>
        <v>2060240.6179567124</v>
      </c>
      <c r="DR30" s="109">
        <f t="shared" si="108"/>
        <v>2060402.3319963156</v>
      </c>
      <c r="DS30" s="109">
        <f t="shared" si="108"/>
        <v>2120634.1645260397</v>
      </c>
      <c r="DT30" s="109">
        <f t="shared" si="108"/>
        <v>2120800.6190237701</v>
      </c>
      <c r="DU30" s="109">
        <f t="shared" si="108"/>
        <v>2120967.0865869792</v>
      </c>
      <c r="DV30" s="109">
        <f t="shared" si="108"/>
        <v>2121133.567216692</v>
      </c>
      <c r="DW30" s="109">
        <f t="shared" si="108"/>
        <v>2098914.3451747671</v>
      </c>
      <c r="DX30" s="109">
        <f t="shared" si="108"/>
        <v>2099079.0948232217</v>
      </c>
      <c r="DY30" s="109">
        <f t="shared" si="108"/>
        <v>2099243.8574033356</v>
      </c>
      <c r="DZ30" s="109">
        <f t="shared" si="108"/>
        <v>2099408.632916125</v>
      </c>
      <c r="EA30" s="109">
        <f t="shared" si="108"/>
        <v>2185214.7228531176</v>
      </c>
      <c r="EB30" s="109">
        <f t="shared" si="108"/>
        <v>2185386.246459221</v>
      </c>
      <c r="EC30" s="109">
        <f t="shared" si="108"/>
        <v>2185557.7835286912</v>
      </c>
      <c r="ED30" s="109">
        <f t="shared" si="108"/>
        <v>2185729.3340625856</v>
      </c>
      <c r="EE30" s="109">
        <f t="shared" si="108"/>
        <v>2185900.8980619609</v>
      </c>
      <c r="EF30" s="109">
        <f t="shared" si="108"/>
        <v>2151118.7684564842</v>
      </c>
      <c r="EG30" s="109">
        <f t="shared" si="108"/>
        <v>2151287.6157759107</v>
      </c>
      <c r="EH30" s="109">
        <f t="shared" si="108"/>
        <v>2151456.4763486334</v>
      </c>
      <c r="EI30" s="109">
        <f t="shared" si="108"/>
        <v>2151625.3501756946</v>
      </c>
      <c r="EJ30" s="109">
        <f t="shared" si="108"/>
        <v>2185021.2074834849</v>
      </c>
      <c r="EK30" s="109">
        <f t="shared" si="108"/>
        <v>2185192.7159000267</v>
      </c>
      <c r="EL30" s="109">
        <f t="shared" si="108"/>
        <v>2185364.2377787433</v>
      </c>
      <c r="EM30" s="109">
        <f t="shared" si="108"/>
        <v>2185535.7731206911</v>
      </c>
      <c r="EN30" s="109">
        <f t="shared" si="108"/>
        <v>2345921.6107213567</v>
      </c>
      <c r="EO30" s="109">
        <f t="shared" si="108"/>
        <v>2346105.748659885</v>
      </c>
      <c r="EP30" s="109">
        <f t="shared" si="108"/>
        <v>2346289.9010519139</v>
      </c>
      <c r="EQ30" s="109">
        <f t="shared" si="108"/>
        <v>2346474.0678985789</v>
      </c>
      <c r="ER30" s="109">
        <f t="shared" si="108"/>
        <v>2346658.2492010137</v>
      </c>
      <c r="ES30" s="109">
        <f t="shared" si="108"/>
        <v>2274326.7316078274</v>
      </c>
      <c r="ET30" s="109">
        <f t="shared" si="108"/>
        <v>2274505.2498643557</v>
      </c>
      <c r="EU30" s="109">
        <f t="shared" si="108"/>
        <v>2274683.7821332803</v>
      </c>
      <c r="EV30" s="109">
        <f t="shared" si="108"/>
        <v>2274862.3284157016</v>
      </c>
      <c r="EW30" s="109">
        <f t="shared" si="108"/>
        <v>2243031.7370735165</v>
      </c>
      <c r="EX30" s="109">
        <f t="shared" si="108"/>
        <v>2243207.7988985283</v>
      </c>
      <c r="EY30" s="109">
        <f t="shared" si="108"/>
        <v>2243383.8745431243</v>
      </c>
      <c r="EZ30" s="109">
        <f t="shared" si="108"/>
        <v>2243559.9640083895</v>
      </c>
      <c r="FA30" s="109">
        <f t="shared" si="108"/>
        <v>2082024.8559973382</v>
      </c>
      <c r="FB30" s="109">
        <f t="shared" si="108"/>
        <v>2082188.2799426208</v>
      </c>
      <c r="FC30" s="109">
        <f t="shared" si="108"/>
        <v>2082351.7167155056</v>
      </c>
      <c r="FD30" s="109">
        <f t="shared" si="108"/>
        <v>2082515.1663169982</v>
      </c>
      <c r="FE30" s="109">
        <f t="shared" si="108"/>
        <v>2082678.6287481075</v>
      </c>
    </row>
    <row r="31" spans="1:161" x14ac:dyDescent="0.25">
      <c r="B31" s="167" t="s">
        <v>252</v>
      </c>
      <c r="C31" s="167"/>
      <c r="D31" s="167"/>
      <c r="E31" s="167"/>
      <c r="F31" s="137">
        <f>SUM(F16:F28)</f>
        <v>2124494.3332775286</v>
      </c>
      <c r="G31" s="137">
        <f t="shared" ref="G31:BE31" si="109">SUM(G16:G28)</f>
        <v>2124661.0907706846</v>
      </c>
      <c r="H31" s="137">
        <f t="shared" si="109"/>
        <v>2124827.8613531021</v>
      </c>
      <c r="I31" s="137">
        <f t="shared" si="109"/>
        <v>2124994.6450258084</v>
      </c>
      <c r="J31" s="137">
        <f t="shared" si="109"/>
        <v>2125161.4417898301</v>
      </c>
      <c r="K31" s="137">
        <f t="shared" si="109"/>
        <v>2125328.2516461965</v>
      </c>
      <c r="L31" s="137">
        <f t="shared" si="109"/>
        <v>2125495.0745959347</v>
      </c>
      <c r="M31" s="137">
        <f t="shared" si="109"/>
        <v>2125661.9106400711</v>
      </c>
      <c r="N31" s="137">
        <f t="shared" si="109"/>
        <v>2125828.7597796349</v>
      </c>
      <c r="O31" s="137">
        <f t="shared" si="109"/>
        <v>2125995.6220156541</v>
      </c>
      <c r="P31" s="137">
        <f t="shared" si="109"/>
        <v>2126162.4973491556</v>
      </c>
      <c r="Q31" s="137">
        <f t="shared" si="109"/>
        <v>2126329.385781168</v>
      </c>
      <c r="R31" s="137">
        <f t="shared" si="109"/>
        <v>2126496.28731272</v>
      </c>
      <c r="S31" s="137">
        <f t="shared" si="109"/>
        <v>2126663.2019448387</v>
      </c>
      <c r="T31" s="137">
        <f t="shared" si="109"/>
        <v>2126830.1296785534</v>
      </c>
      <c r="U31" s="137">
        <f t="shared" si="109"/>
        <v>2126997.0705148922</v>
      </c>
      <c r="V31" s="137">
        <f t="shared" si="109"/>
        <v>2127164.0244548833</v>
      </c>
      <c r="W31" s="137">
        <f t="shared" si="109"/>
        <v>2127330.9914995553</v>
      </c>
      <c r="X31" s="137">
        <f t="shared" si="109"/>
        <v>2127497.9716499369</v>
      </c>
      <c r="Y31" s="137">
        <f t="shared" si="109"/>
        <v>2127664.9649070567</v>
      </c>
      <c r="Z31" s="137">
        <f t="shared" si="109"/>
        <v>2127831.9712719438</v>
      </c>
      <c r="AA31" s="137">
        <f t="shared" si="109"/>
        <v>2127998.9907456273</v>
      </c>
      <c r="AB31" s="137">
        <f t="shared" si="109"/>
        <v>2128166.0233291346</v>
      </c>
      <c r="AC31" s="137">
        <f t="shared" si="109"/>
        <v>2128333.0690234969</v>
      </c>
      <c r="AD31" s="137">
        <f t="shared" si="109"/>
        <v>2128500.1278297417</v>
      </c>
      <c r="AE31" s="137">
        <f t="shared" si="109"/>
        <v>2128667.1997488993</v>
      </c>
      <c r="AF31" s="137">
        <f t="shared" si="109"/>
        <v>2128834.284781998</v>
      </c>
      <c r="AG31" s="137">
        <f t="shared" si="109"/>
        <v>2129001.3829300674</v>
      </c>
      <c r="AH31" s="137">
        <f t="shared" si="109"/>
        <v>2129168.4941941369</v>
      </c>
      <c r="AI31" s="137">
        <f t="shared" si="109"/>
        <v>2129335.6185752368</v>
      </c>
      <c r="AJ31" s="137">
        <f t="shared" si="109"/>
        <v>2129502.7560743955</v>
      </c>
      <c r="AK31" s="137">
        <f t="shared" si="109"/>
        <v>2129669.9066926436</v>
      </c>
      <c r="AL31" s="137">
        <f t="shared" si="109"/>
        <v>2129837.0704310108</v>
      </c>
      <c r="AM31" s="137">
        <f t="shared" si="109"/>
        <v>2130004.2472905261</v>
      </c>
      <c r="AN31" s="137">
        <f t="shared" si="109"/>
        <v>2130171.4372722204</v>
      </c>
      <c r="AO31" s="137">
        <f t="shared" si="109"/>
        <v>2130338.6403771229</v>
      </c>
      <c r="AP31" s="137">
        <f t="shared" si="109"/>
        <v>2130505.8566062646</v>
      </c>
      <c r="AQ31" s="137">
        <f t="shared" si="109"/>
        <v>2130673.0859606741</v>
      </c>
      <c r="AR31" s="137">
        <f t="shared" si="109"/>
        <v>2130840.3284413833</v>
      </c>
      <c r="AS31" s="137">
        <f t="shared" si="109"/>
        <v>2131007.5840494223</v>
      </c>
      <c r="AT31" s="137">
        <f t="shared" si="109"/>
        <v>2131174.8527858201</v>
      </c>
      <c r="AU31" s="137">
        <f t="shared" si="109"/>
        <v>2131342.1346516088</v>
      </c>
      <c r="AV31" s="137">
        <f t="shared" si="109"/>
        <v>2131509.4296478182</v>
      </c>
      <c r="AW31" s="137">
        <f t="shared" si="109"/>
        <v>2131676.737775479</v>
      </c>
      <c r="AX31" s="137">
        <f t="shared" si="109"/>
        <v>2131844.0590356216</v>
      </c>
      <c r="AY31" s="137">
        <f t="shared" si="109"/>
        <v>2132011.3934292779</v>
      </c>
      <c r="AZ31" s="137">
        <f t="shared" si="109"/>
        <v>2132178.7409574776</v>
      </c>
      <c r="BA31" s="137">
        <f t="shared" si="109"/>
        <v>2132346.101621252</v>
      </c>
      <c r="BB31" s="137">
        <f t="shared" si="109"/>
        <v>2132513.4754216326</v>
      </c>
      <c r="BC31" s="137">
        <f t="shared" si="109"/>
        <v>2132680.8623596504</v>
      </c>
      <c r="BD31" s="137">
        <f t="shared" si="109"/>
        <v>2132848.2624363359</v>
      </c>
      <c r="BE31" s="137">
        <f t="shared" si="109"/>
        <v>2133015.675652721</v>
      </c>
    </row>
    <row r="32" spans="1:161" x14ac:dyDescent="0.25">
      <c r="F32" s="72">
        <f>SUM(F30:F31)</f>
        <v>3005793.8558598752</v>
      </c>
      <c r="G32" s="72">
        <f t="shared" ref="G32:BE32" si="110">SUM(G30:G31)</f>
        <v>3006029.7890137066</v>
      </c>
      <c r="H32" s="72">
        <f t="shared" si="110"/>
        <v>3006265.7406865903</v>
      </c>
      <c r="I32" s="72">
        <f t="shared" si="110"/>
        <v>3006501.7108799797</v>
      </c>
      <c r="J32" s="72">
        <f t="shared" si="110"/>
        <v>3006737.6995953275</v>
      </c>
      <c r="K32" s="72">
        <f t="shared" si="110"/>
        <v>3006973.7068340899</v>
      </c>
      <c r="L32" s="72">
        <f t="shared" si="110"/>
        <v>3007209.7325977199</v>
      </c>
      <c r="M32" s="72">
        <f t="shared" si="110"/>
        <v>3007445.7768876702</v>
      </c>
      <c r="N32" s="72">
        <f t="shared" si="110"/>
        <v>3007681.8397053955</v>
      </c>
      <c r="O32" s="72">
        <f t="shared" si="110"/>
        <v>3007917.9210523525</v>
      </c>
      <c r="P32" s="72">
        <f t="shared" si="110"/>
        <v>3008154.0209299922</v>
      </c>
      <c r="Q32" s="72">
        <f t="shared" si="110"/>
        <v>3008390.1393397707</v>
      </c>
      <c r="R32" s="72">
        <f t="shared" si="110"/>
        <v>3008626.2762831431</v>
      </c>
      <c r="S32" s="72">
        <f t="shared" si="110"/>
        <v>3008862.4317615628</v>
      </c>
      <c r="T32" s="72">
        <f t="shared" si="110"/>
        <v>3009098.6057764869</v>
      </c>
      <c r="U32" s="72">
        <f t="shared" si="110"/>
        <v>3009334.7983293682</v>
      </c>
      <c r="V32" s="72">
        <f t="shared" si="110"/>
        <v>3009571.0094216624</v>
      </c>
      <c r="W32" s="72">
        <f t="shared" si="110"/>
        <v>3009807.2390548252</v>
      </c>
      <c r="X32" s="72">
        <f t="shared" si="110"/>
        <v>3010043.4872303116</v>
      </c>
      <c r="Y32" s="72">
        <f t="shared" si="110"/>
        <v>3010279.7539495765</v>
      </c>
      <c r="Z32" s="72">
        <f t="shared" si="110"/>
        <v>3010516.0392140765</v>
      </c>
      <c r="AA32" s="72">
        <f t="shared" si="110"/>
        <v>3010752.3430252671</v>
      </c>
      <c r="AB32" s="72">
        <f t="shared" si="110"/>
        <v>3010988.6653846027</v>
      </c>
      <c r="AC32" s="72">
        <f t="shared" si="110"/>
        <v>3011225.0062935413</v>
      </c>
      <c r="AD32" s="72">
        <f t="shared" si="110"/>
        <v>3011461.365753537</v>
      </c>
      <c r="AE32" s="72">
        <f t="shared" si="110"/>
        <v>3011697.743766048</v>
      </c>
      <c r="AF32" s="72">
        <f t="shared" si="110"/>
        <v>3011934.1403325284</v>
      </c>
      <c r="AG32" s="72">
        <f t="shared" si="110"/>
        <v>3012170.5554544353</v>
      </c>
      <c r="AH32" s="72">
        <f t="shared" si="110"/>
        <v>3012406.9891332258</v>
      </c>
      <c r="AI32" s="72">
        <f t="shared" si="110"/>
        <v>3012643.4413703559</v>
      </c>
      <c r="AJ32" s="72">
        <f t="shared" si="110"/>
        <v>3012879.9121672818</v>
      </c>
      <c r="AK32" s="72">
        <f t="shared" si="110"/>
        <v>3013116.401525462</v>
      </c>
      <c r="AL32" s="72">
        <f t="shared" si="110"/>
        <v>3013352.9094463522</v>
      </c>
      <c r="AM32" s="72">
        <f t="shared" si="110"/>
        <v>3013589.4359314088</v>
      </c>
      <c r="AN32" s="72">
        <f t="shared" si="110"/>
        <v>3013825.9809820903</v>
      </c>
      <c r="AO32" s="72">
        <f t="shared" si="110"/>
        <v>3014062.5445998535</v>
      </c>
      <c r="AP32" s="72">
        <f t="shared" si="110"/>
        <v>3014299.1267861556</v>
      </c>
      <c r="AQ32" s="72">
        <f t="shared" si="110"/>
        <v>3014535.7275424534</v>
      </c>
      <c r="AR32" s="72">
        <f t="shared" si="110"/>
        <v>3014772.3468702063</v>
      </c>
      <c r="AS32" s="72">
        <f t="shared" si="110"/>
        <v>3015008.9847708712</v>
      </c>
      <c r="AT32" s="72">
        <f t="shared" si="110"/>
        <v>3015245.6412459048</v>
      </c>
      <c r="AU32" s="72">
        <f t="shared" si="110"/>
        <v>3015482.316296767</v>
      </c>
      <c r="AV32" s="72">
        <f t="shared" si="110"/>
        <v>3015719.0099249142</v>
      </c>
      <c r="AW32" s="72">
        <f t="shared" si="110"/>
        <v>3015955.7221318055</v>
      </c>
      <c r="AX32" s="72">
        <f t="shared" si="110"/>
        <v>3016192.4529188983</v>
      </c>
      <c r="AY32" s="72">
        <f t="shared" si="110"/>
        <v>3016429.2022876535</v>
      </c>
      <c r="AZ32" s="72">
        <f t="shared" si="110"/>
        <v>3016665.9702395261</v>
      </c>
      <c r="BA32" s="72">
        <f t="shared" si="110"/>
        <v>3016902.7567759771</v>
      </c>
      <c r="BB32" s="72">
        <f t="shared" si="110"/>
        <v>3017139.5618984643</v>
      </c>
      <c r="BC32" s="72">
        <f t="shared" si="110"/>
        <v>3017376.3856084472</v>
      </c>
      <c r="BD32" s="72">
        <f t="shared" si="110"/>
        <v>3017613.2279073843</v>
      </c>
      <c r="BE32" s="72">
        <f t="shared" si="110"/>
        <v>3017850.0887967348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2046</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2046</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2045</v>
      </c>
      <c r="C3" s="97">
        <v>2046</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'!AC4</f>
        <v>287536.99844578537</v>
      </c>
      <c r="C4" s="12">
        <f>'Urb proj of all 25 ARs '!AD4</f>
        <v>288618.2756511246</v>
      </c>
      <c r="D4" s="100">
        <f>(C4-B4)/B4</f>
        <v>3.7604802553543332E-3</v>
      </c>
      <c r="E4" s="101">
        <f>((1+D4)^(1/52))-1</f>
        <v>7.2183899854527667E-5</v>
      </c>
      <c r="F4" s="69">
        <f>B4*(1+E4)</f>
        <v>287557.75398768566</v>
      </c>
      <c r="G4" s="69">
        <f>F4*(1+E4)</f>
        <v>287578.5110278019</v>
      </c>
      <c r="H4" s="69">
        <f>G4*(1+E4)</f>
        <v>287599.26956624223</v>
      </c>
      <c r="I4" s="69">
        <f>H4*(1+$E$4)</f>
        <v>287620.02960311482</v>
      </c>
      <c r="J4" s="69">
        <f>I4*(1+$E$4)</f>
        <v>287640.79113852786</v>
      </c>
      <c r="K4" s="69">
        <f t="shared" ref="K4:BE4" si="5">J4*(1+$E$4)</f>
        <v>287661.5541725895</v>
      </c>
      <c r="L4" s="69">
        <f t="shared" si="5"/>
        <v>287682.3187054079</v>
      </c>
      <c r="M4" s="69">
        <f t="shared" si="5"/>
        <v>287703.08473709127</v>
      </c>
      <c r="N4" s="69">
        <f t="shared" si="5"/>
        <v>287723.85226774774</v>
      </c>
      <c r="O4" s="69">
        <f t="shared" si="5"/>
        <v>287744.6212974856</v>
      </c>
      <c r="P4" s="69">
        <f t="shared" si="5"/>
        <v>287765.39182641305</v>
      </c>
      <c r="Q4" s="69">
        <f t="shared" si="5"/>
        <v>287786.16385463823</v>
      </c>
      <c r="R4" s="69">
        <f t="shared" si="5"/>
        <v>287806.93738226942</v>
      </c>
      <c r="S4" s="69">
        <f t="shared" si="5"/>
        <v>287827.71240941487</v>
      </c>
      <c r="T4" s="69">
        <f t="shared" si="5"/>
        <v>287848.48893618281</v>
      </c>
      <c r="U4" s="69">
        <f t="shared" si="5"/>
        <v>287869.26696268143</v>
      </c>
      <c r="V4" s="69">
        <f t="shared" si="5"/>
        <v>287890.04648901906</v>
      </c>
      <c r="W4" s="69">
        <f t="shared" si="5"/>
        <v>287910.82751530391</v>
      </c>
      <c r="X4" s="69">
        <f t="shared" si="5"/>
        <v>287931.61004164431</v>
      </c>
      <c r="Y4" s="69">
        <f t="shared" si="5"/>
        <v>287952.39406814851</v>
      </c>
      <c r="Z4" s="69">
        <f t="shared" si="5"/>
        <v>287973.17959492479</v>
      </c>
      <c r="AA4" s="69">
        <f t="shared" si="5"/>
        <v>287993.96662208147</v>
      </c>
      <c r="AB4" s="69">
        <f t="shared" si="5"/>
        <v>288014.75514972681</v>
      </c>
      <c r="AC4" s="69">
        <f t="shared" si="5"/>
        <v>288035.54517796915</v>
      </c>
      <c r="AD4" s="69">
        <f t="shared" si="5"/>
        <v>288056.3367069168</v>
      </c>
      <c r="AE4" s="69">
        <f t="shared" si="5"/>
        <v>288077.12973667809</v>
      </c>
      <c r="AF4" s="69">
        <f t="shared" si="5"/>
        <v>288097.92426736141</v>
      </c>
      <c r="AG4" s="69">
        <f t="shared" si="5"/>
        <v>288118.72029907501</v>
      </c>
      <c r="AH4" s="69">
        <f t="shared" si="5"/>
        <v>288139.51783192728</v>
      </c>
      <c r="AI4" s="69">
        <f t="shared" si="5"/>
        <v>288160.31686602661</v>
      </c>
      <c r="AJ4" s="69">
        <f t="shared" si="5"/>
        <v>288181.11740148132</v>
      </c>
      <c r="AK4" s="69">
        <f t="shared" si="5"/>
        <v>288201.91943839978</v>
      </c>
      <c r="AL4" s="69">
        <f t="shared" si="5"/>
        <v>288222.72297689039</v>
      </c>
      <c r="AM4" s="69">
        <f t="shared" si="5"/>
        <v>288243.52801706153</v>
      </c>
      <c r="AN4" s="69">
        <f t="shared" si="5"/>
        <v>288264.33455902163</v>
      </c>
      <c r="AO4" s="69">
        <f t="shared" si="5"/>
        <v>288285.14260287909</v>
      </c>
      <c r="AP4" s="69">
        <f t="shared" si="5"/>
        <v>288305.95214874228</v>
      </c>
      <c r="AQ4" s="69">
        <f t="shared" si="5"/>
        <v>288326.76319671964</v>
      </c>
      <c r="AR4" s="69">
        <f t="shared" si="5"/>
        <v>288347.57574691961</v>
      </c>
      <c r="AS4" s="69">
        <f t="shared" si="5"/>
        <v>288368.38979945064</v>
      </c>
      <c r="AT4" s="69">
        <f t="shared" si="5"/>
        <v>288389.20535442111</v>
      </c>
      <c r="AU4" s="69">
        <f t="shared" si="5"/>
        <v>288410.02241193951</v>
      </c>
      <c r="AV4" s="69">
        <f t="shared" si="5"/>
        <v>288430.84097211435</v>
      </c>
      <c r="AW4" s="69">
        <f t="shared" si="5"/>
        <v>288451.66103505401</v>
      </c>
      <c r="AX4" s="69">
        <f t="shared" si="5"/>
        <v>288472.48260086705</v>
      </c>
      <c r="AY4" s="69">
        <f t="shared" si="5"/>
        <v>288493.3056696619</v>
      </c>
      <c r="AZ4" s="69">
        <f t="shared" si="5"/>
        <v>288514.13024154707</v>
      </c>
      <c r="BA4" s="69">
        <f t="shared" si="5"/>
        <v>288534.95631663105</v>
      </c>
      <c r="BB4" s="69">
        <f t="shared" si="5"/>
        <v>288555.78389502235</v>
      </c>
      <c r="BC4" s="69">
        <f t="shared" si="5"/>
        <v>288576.61297682946</v>
      </c>
      <c r="BD4" s="69">
        <f t="shared" si="5"/>
        <v>288597.44356216094</v>
      </c>
      <c r="BE4" s="69">
        <f t="shared" si="5"/>
        <v>288618.2756511253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482116.6239528156</v>
      </c>
      <c r="DG4" s="108">
        <f t="shared" ref="DG4:DV5" si="6">G4*BG4</f>
        <v>482151.42501091718</v>
      </c>
      <c r="DH4" s="108">
        <f t="shared" si="6"/>
        <v>482186.22858109488</v>
      </c>
      <c r="DI4" s="108">
        <f t="shared" si="6"/>
        <v>482221.03466352995</v>
      </c>
      <c r="DJ4" s="108">
        <f t="shared" si="6"/>
        <v>552689.96511622623</v>
      </c>
      <c r="DK4" s="108">
        <f t="shared" si="6"/>
        <v>552729.86043331889</v>
      </c>
      <c r="DL4" s="108">
        <f t="shared" si="6"/>
        <v>552769.758630211</v>
      </c>
      <c r="DM4" s="108">
        <f t="shared" si="6"/>
        <v>552809.65970711061</v>
      </c>
      <c r="DN4" s="108">
        <f t="shared" si="6"/>
        <v>490945.16176068404</v>
      </c>
      <c r="DO4" s="108">
        <f t="shared" si="6"/>
        <v>490980.60009707464</v>
      </c>
      <c r="DP4" s="108">
        <f t="shared" si="6"/>
        <v>491016.04099154263</v>
      </c>
      <c r="DQ4" s="108">
        <f t="shared" si="6"/>
        <v>491051.48444427253</v>
      </c>
      <c r="DR4" s="108">
        <f t="shared" si="6"/>
        <v>491086.93045544904</v>
      </c>
      <c r="DS4" s="108">
        <f t="shared" si="6"/>
        <v>507428.69664963672</v>
      </c>
      <c r="DT4" s="108">
        <f t="shared" si="6"/>
        <v>507465.32483185903</v>
      </c>
      <c r="DU4" s="108">
        <f t="shared" si="6"/>
        <v>507501.9556580463</v>
      </c>
      <c r="DV4" s="108">
        <f t="shared" si="6"/>
        <v>507538.58912838949</v>
      </c>
      <c r="DW4" s="108">
        <f t="shared" ref="DW4:EL5" si="7">W4*BW4</f>
        <v>512383.75108185329</v>
      </c>
      <c r="DX4" s="108">
        <f t="shared" si="7"/>
        <v>512420.73693922843</v>
      </c>
      <c r="DY4" s="108">
        <f t="shared" si="7"/>
        <v>512457.72546638706</v>
      </c>
      <c r="DZ4" s="108">
        <f t="shared" si="7"/>
        <v>512494.71666352177</v>
      </c>
      <c r="EA4" s="108">
        <f t="shared" si="7"/>
        <v>526968.38013902935</v>
      </c>
      <c r="EB4" s="108">
        <f t="shared" si="7"/>
        <v>527006.4187718078</v>
      </c>
      <c r="EC4" s="108">
        <f t="shared" si="7"/>
        <v>527044.46015036316</v>
      </c>
      <c r="ED4" s="108">
        <f t="shared" si="7"/>
        <v>527082.50427489344</v>
      </c>
      <c r="EE4" s="108">
        <f t="shared" si="7"/>
        <v>527120.55114559701</v>
      </c>
      <c r="EF4" s="108">
        <f t="shared" si="7"/>
        <v>529799.11939127557</v>
      </c>
      <c r="EG4" s="108">
        <f t="shared" si="7"/>
        <v>529837.36235785263</v>
      </c>
      <c r="EH4" s="108">
        <f t="shared" si="7"/>
        <v>529875.6080849563</v>
      </c>
      <c r="EI4" s="108">
        <f t="shared" si="7"/>
        <v>529913.85657278565</v>
      </c>
      <c r="EJ4" s="108">
        <f t="shared" si="7"/>
        <v>554027.77483639237</v>
      </c>
      <c r="EK4" s="108">
        <f t="shared" si="7"/>
        <v>554067.76672180777</v>
      </c>
      <c r="EL4" s="108">
        <f t="shared" si="7"/>
        <v>554107.76149399346</v>
      </c>
      <c r="EM4" s="108">
        <f t="shared" ref="EM4:FB5" si="8">AM4*CM4</f>
        <v>554147.75915315771</v>
      </c>
      <c r="EN4" s="108">
        <f t="shared" si="8"/>
        <v>597432.24449902819</v>
      </c>
      <c r="EO4" s="108">
        <f t="shared" si="8"/>
        <v>597475.3694883351</v>
      </c>
      <c r="EP4" s="108">
        <f t="shared" si="8"/>
        <v>597518.49759057176</v>
      </c>
      <c r="EQ4" s="108">
        <f t="shared" si="8"/>
        <v>597561.62880596297</v>
      </c>
      <c r="ER4" s="108">
        <f t="shared" si="8"/>
        <v>597604.76313473366</v>
      </c>
      <c r="ES4" s="108">
        <f t="shared" si="8"/>
        <v>569550.31996501784</v>
      </c>
      <c r="ET4" s="108">
        <f t="shared" si="8"/>
        <v>569591.43232827634</v>
      </c>
      <c r="EU4" s="108">
        <f t="shared" si="8"/>
        <v>569632.54765918537</v>
      </c>
      <c r="EV4" s="108">
        <f t="shared" si="8"/>
        <v>569673.6659579596</v>
      </c>
      <c r="EW4" s="108">
        <f t="shared" si="8"/>
        <v>563703.88692933368</v>
      </c>
      <c r="EX4" s="108">
        <f t="shared" si="8"/>
        <v>563744.57727425545</v>
      </c>
      <c r="EY4" s="108">
        <f t="shared" si="8"/>
        <v>563785.27055636502</v>
      </c>
      <c r="EZ4" s="108">
        <f t="shared" si="8"/>
        <v>563825.96677587426</v>
      </c>
      <c r="FA4" s="108">
        <f t="shared" si="8"/>
        <v>493739.77502386511</v>
      </c>
      <c r="FB4" s="108">
        <f t="shared" si="8"/>
        <v>493775.41508633964</v>
      </c>
      <c r="FC4" s="108">
        <f t="shared" ref="FC4:FE5" si="9">BC4*DC4</f>
        <v>493811.05772145285</v>
      </c>
      <c r="FD4" s="108">
        <f t="shared" si="9"/>
        <v>493846.70292939048</v>
      </c>
      <c r="FE4" s="108">
        <f t="shared" si="9"/>
        <v>493882.35071033821</v>
      </c>
    </row>
    <row r="5" spans="1:161" ht="15.75" x14ac:dyDescent="0.25">
      <c r="A5" s="47" t="s">
        <v>169</v>
      </c>
      <c r="B5" s="12">
        <f>'Urb proj of all 25 ARs '!AC5</f>
        <v>41912.531499739009</v>
      </c>
      <c r="C5" s="12">
        <f>'Urb proj of all 25 ARs '!AD5</f>
        <v>42070.142746895697</v>
      </c>
      <c r="D5" s="100">
        <f t="shared" ref="D5:D28" si="10">(C5-B5)/B5</f>
        <v>3.7604802553544143E-3</v>
      </c>
      <c r="E5" s="101">
        <f t="shared" ref="E5:E28" si="11">((1+D5)^(1/52))-1</f>
        <v>7.2183899854527667E-5</v>
      </c>
      <c r="F5" s="69">
        <f t="shared" ref="F5:F28" si="12">B5*(1+E5)</f>
        <v>41915.556909715437</v>
      </c>
      <c r="G5" s="69">
        <f t="shared" ref="G5:G28" si="13">F5*(1+E5)</f>
        <v>41918.582538077753</v>
      </c>
      <c r="H5" s="69">
        <f>G5*(1+$E$5)</f>
        <v>41921.608384841726</v>
      </c>
      <c r="I5" s="69">
        <f t="shared" ref="I5:BE5" si="14">H5*(1+$E$5)</f>
        <v>41924.634450023121</v>
      </c>
      <c r="J5" s="69">
        <f t="shared" si="14"/>
        <v>41927.660733637698</v>
      </c>
      <c r="K5" s="69">
        <f t="shared" si="14"/>
        <v>41930.687235701233</v>
      </c>
      <c r="L5" s="69">
        <f t="shared" si="14"/>
        <v>41933.713956229483</v>
      </c>
      <c r="M5" s="69">
        <f t="shared" si="14"/>
        <v>41936.740895238225</v>
      </c>
      <c r="N5" s="69">
        <f t="shared" si="14"/>
        <v>41939.768052743231</v>
      </c>
      <c r="O5" s="69">
        <f t="shared" si="14"/>
        <v>41942.79542876027</v>
      </c>
      <c r="P5" s="69">
        <f t="shared" si="14"/>
        <v>41945.823023305122</v>
      </c>
      <c r="Q5" s="69">
        <f t="shared" si="14"/>
        <v>41948.850836393554</v>
      </c>
      <c r="R5" s="69">
        <f t="shared" si="14"/>
        <v>41951.878868041342</v>
      </c>
      <c r="S5" s="69">
        <f t="shared" si="14"/>
        <v>41954.907118264258</v>
      </c>
      <c r="T5" s="69">
        <f t="shared" si="14"/>
        <v>41957.935587078086</v>
      </c>
      <c r="U5" s="69">
        <f t="shared" si="14"/>
        <v>41960.964274498605</v>
      </c>
      <c r="V5" s="69">
        <f t="shared" si="14"/>
        <v>41963.993180541598</v>
      </c>
      <c r="W5" s="69">
        <f t="shared" si="14"/>
        <v>41967.022305222839</v>
      </c>
      <c r="X5" s="69">
        <f t="shared" si="14"/>
        <v>41970.05164855811</v>
      </c>
      <c r="Y5" s="69">
        <f t="shared" si="14"/>
        <v>41973.081210563199</v>
      </c>
      <c r="Z5" s="69">
        <f t="shared" si="14"/>
        <v>41976.110991253889</v>
      </c>
      <c r="AA5" s="69">
        <f t="shared" si="14"/>
        <v>41979.140990645967</v>
      </c>
      <c r="AB5" s="69">
        <f t="shared" si="14"/>
        <v>41982.171208755215</v>
      </c>
      <c r="AC5" s="69">
        <f t="shared" si="14"/>
        <v>41985.201645597423</v>
      </c>
      <c r="AD5" s="69">
        <f t="shared" si="14"/>
        <v>41988.232301188378</v>
      </c>
      <c r="AE5" s="69">
        <f t="shared" si="14"/>
        <v>41991.263175543878</v>
      </c>
      <c r="AF5" s="69">
        <f t="shared" si="14"/>
        <v>41994.294268679703</v>
      </c>
      <c r="AG5" s="69">
        <f t="shared" si="14"/>
        <v>41997.325580611658</v>
      </c>
      <c r="AH5" s="69">
        <f t="shared" si="14"/>
        <v>42000.35711135553</v>
      </c>
      <c r="AI5" s="69">
        <f t="shared" si="14"/>
        <v>42003.388860927109</v>
      </c>
      <c r="AJ5" s="69">
        <f t="shared" si="14"/>
        <v>42006.420829342198</v>
      </c>
      <c r="AK5" s="69">
        <f t="shared" si="14"/>
        <v>42009.453016616593</v>
      </c>
      <c r="AL5" s="69">
        <f t="shared" si="14"/>
        <v>42012.485422766091</v>
      </c>
      <c r="AM5" s="69">
        <f t="shared" si="14"/>
        <v>42015.518047806487</v>
      </c>
      <c r="AN5" s="69">
        <f t="shared" si="14"/>
        <v>42018.550891753584</v>
      </c>
      <c r="AO5" s="69">
        <f t="shared" si="14"/>
        <v>42021.583954623187</v>
      </c>
      <c r="AP5" s="69">
        <f t="shared" si="14"/>
        <v>42024.617236431099</v>
      </c>
      <c r="AQ5" s="69">
        <f t="shared" si="14"/>
        <v>42027.650737193115</v>
      </c>
      <c r="AR5" s="69">
        <f t="shared" si="14"/>
        <v>42030.684456925046</v>
      </c>
      <c r="AS5" s="69">
        <f t="shared" si="14"/>
        <v>42033.718395642703</v>
      </c>
      <c r="AT5" s="69">
        <f t="shared" si="14"/>
        <v>42036.75255336189</v>
      </c>
      <c r="AU5" s="69">
        <f t="shared" si="14"/>
        <v>42039.786930098409</v>
      </c>
      <c r="AV5" s="69">
        <f t="shared" si="14"/>
        <v>42042.821525868079</v>
      </c>
      <c r="AW5" s="69">
        <f t="shared" si="14"/>
        <v>42045.856340686703</v>
      </c>
      <c r="AX5" s="69">
        <f t="shared" si="14"/>
        <v>42048.891374570099</v>
      </c>
      <c r="AY5" s="69">
        <f t="shared" si="14"/>
        <v>42051.926627534078</v>
      </c>
      <c r="AZ5" s="69">
        <f t="shared" si="14"/>
        <v>42054.96209959445</v>
      </c>
      <c r="BA5" s="69">
        <f t="shared" si="14"/>
        <v>42057.997790767033</v>
      </c>
      <c r="BB5" s="69">
        <f t="shared" si="14"/>
        <v>42061.033701067645</v>
      </c>
      <c r="BC5" s="69">
        <f t="shared" si="14"/>
        <v>42064.069830512104</v>
      </c>
      <c r="BD5" s="69">
        <f t="shared" si="14"/>
        <v>42067.106179116221</v>
      </c>
      <c r="BE5" s="69">
        <f t="shared" si="14"/>
        <v>42070.142746895821</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47980.255471771634</v>
      </c>
      <c r="DG5" s="108">
        <f t="shared" si="6"/>
        <v>47983.718873727601</v>
      </c>
      <c r="DH5" s="108">
        <f t="shared" si="6"/>
        <v>47987.182525685435</v>
      </c>
      <c r="DI5" s="108">
        <f t="shared" si="6"/>
        <v>47990.646427663174</v>
      </c>
      <c r="DJ5" s="108">
        <f t="shared" si="6"/>
        <v>50263.280286856316</v>
      </c>
      <c r="DK5" s="108">
        <f t="shared" si="6"/>
        <v>50266.908486446904</v>
      </c>
      <c r="DL5" s="108">
        <f t="shared" si="6"/>
        <v>50270.536947935085</v>
      </c>
      <c r="DM5" s="108">
        <f t="shared" si="6"/>
        <v>50274.165671339761</v>
      </c>
      <c r="DN5" s="108">
        <f t="shared" si="6"/>
        <v>46237.199197327056</v>
      </c>
      <c r="DO5" s="108">
        <f t="shared" si="6"/>
        <v>46240.536778683469</v>
      </c>
      <c r="DP5" s="108">
        <f t="shared" si="6"/>
        <v>46243.874600959527</v>
      </c>
      <c r="DQ5" s="108">
        <f t="shared" si="6"/>
        <v>46247.212664172606</v>
      </c>
      <c r="DR5" s="108">
        <f t="shared" si="6"/>
        <v>46250.550968340111</v>
      </c>
      <c r="DS5" s="108">
        <f t="shared" si="6"/>
        <v>48554.34320803747</v>
      </c>
      <c r="DT5" s="108">
        <f t="shared" si="6"/>
        <v>48557.848049885091</v>
      </c>
      <c r="DU5" s="108">
        <f t="shared" si="6"/>
        <v>48561.353144725879</v>
      </c>
      <c r="DV5" s="108">
        <f t="shared" si="6"/>
        <v>48564.858492578081</v>
      </c>
      <c r="DW5" s="108">
        <f t="shared" si="7"/>
        <v>47682.027736891985</v>
      </c>
      <c r="DX5" s="108">
        <f t="shared" si="7"/>
        <v>47685.469611607004</v>
      </c>
      <c r="DY5" s="108">
        <f t="shared" si="7"/>
        <v>47688.911734769965</v>
      </c>
      <c r="DZ5" s="108">
        <f t="shared" si="7"/>
        <v>47692.354106398794</v>
      </c>
      <c r="EA5" s="108">
        <f t="shared" si="7"/>
        <v>49553.736892199195</v>
      </c>
      <c r="EB5" s="108">
        <f t="shared" si="7"/>
        <v>49557.313874180436</v>
      </c>
      <c r="EC5" s="108">
        <f t="shared" si="7"/>
        <v>49560.891114362188</v>
      </c>
      <c r="ED5" s="108">
        <f t="shared" si="7"/>
        <v>49564.468612763085</v>
      </c>
      <c r="EE5" s="108">
        <f t="shared" si="7"/>
        <v>49568.046369401774</v>
      </c>
      <c r="EF5" s="108">
        <f t="shared" si="7"/>
        <v>54296.017185661782</v>
      </c>
      <c r="EG5" s="108">
        <f t="shared" si="7"/>
        <v>54299.936483928817</v>
      </c>
      <c r="EH5" s="108">
        <f t="shared" si="7"/>
        <v>54303.856065106083</v>
      </c>
      <c r="EI5" s="108">
        <f t="shared" si="7"/>
        <v>54307.775929213996</v>
      </c>
      <c r="EJ5" s="108">
        <f t="shared" si="7"/>
        <v>50829.892615902296</v>
      </c>
      <c r="EK5" s="108">
        <f t="shared" si="7"/>
        <v>50833.561715780503</v>
      </c>
      <c r="EL5" s="108">
        <f t="shared" si="7"/>
        <v>50837.231080508645</v>
      </c>
      <c r="EM5" s="108">
        <f t="shared" si="8"/>
        <v>50840.900710105838</v>
      </c>
      <c r="EN5" s="108">
        <f t="shared" si="8"/>
        <v>56058.00877240736</v>
      </c>
      <c r="EO5" s="108">
        <f t="shared" si="8"/>
        <v>56062.055258098633</v>
      </c>
      <c r="EP5" s="108">
        <f t="shared" si="8"/>
        <v>56066.102035881027</v>
      </c>
      <c r="EQ5" s="108">
        <f t="shared" si="8"/>
        <v>56070.149105775614</v>
      </c>
      <c r="ER5" s="108">
        <f t="shared" si="8"/>
        <v>56074.196467803486</v>
      </c>
      <c r="ES5" s="108">
        <f t="shared" si="8"/>
        <v>51970.442068423283</v>
      </c>
      <c r="ET5" s="108">
        <f t="shared" si="8"/>
        <v>51974.193497608947</v>
      </c>
      <c r="EU5" s="108">
        <f t="shared" si="8"/>
        <v>51977.945197587396</v>
      </c>
      <c r="EV5" s="108">
        <f t="shared" si="8"/>
        <v>51981.697168378189</v>
      </c>
      <c r="EW5" s="108">
        <f t="shared" si="8"/>
        <v>51521.771968224581</v>
      </c>
      <c r="EX5" s="108">
        <f t="shared" si="8"/>
        <v>51525.491010652666</v>
      </c>
      <c r="EY5" s="108">
        <f t="shared" si="8"/>
        <v>51529.210321535735</v>
      </c>
      <c r="EZ5" s="108">
        <f t="shared" si="8"/>
        <v>51532.92990089317</v>
      </c>
      <c r="FA5" s="108">
        <f t="shared" si="8"/>
        <v>46089.676485748867</v>
      </c>
      <c r="FB5" s="108">
        <f t="shared" si="8"/>
        <v>46093.003418340639</v>
      </c>
      <c r="FC5" s="108">
        <f t="shared" si="9"/>
        <v>46096.330591083388</v>
      </c>
      <c r="FD5" s="108">
        <f t="shared" si="9"/>
        <v>46099.658003994431</v>
      </c>
      <c r="FE5" s="108">
        <f t="shared" si="9"/>
        <v>46102.985657091122</v>
      </c>
    </row>
    <row r="6" spans="1:161" ht="15.75" x14ac:dyDescent="0.25">
      <c r="A6" s="47" t="s">
        <v>171</v>
      </c>
      <c r="B6" s="12">
        <f>'Urb proj of all 25 ARs '!AC6</f>
        <v>70187.072594884827</v>
      </c>
      <c r="C6" s="12">
        <f>'Urb proj of all 25 ARs '!AD6</f>
        <v>70451.009695559012</v>
      </c>
      <c r="D6" s="100">
        <f t="shared" si="10"/>
        <v>3.7604802553543358E-3</v>
      </c>
      <c r="E6" s="101">
        <f t="shared" si="11"/>
        <v>7.2183899854527667E-5</v>
      </c>
      <c r="F6" s="69">
        <f t="shared" si="12"/>
        <v>70192.1389715041</v>
      </c>
      <c r="G6" s="69">
        <f t="shared" ref="G6:G15" si="16">F6*(1+E6)</f>
        <v>70197.205713834192</v>
      </c>
      <c r="H6" s="69">
        <f t="shared" ref="H6:AM6" si="17">G6*(1+$E$6)</f>
        <v>70202.272821901512</v>
      </c>
      <c r="I6" s="69">
        <f t="shared" si="17"/>
        <v>70207.340295732443</v>
      </c>
      <c r="J6" s="69">
        <f t="shared" si="17"/>
        <v>70212.408135353398</v>
      </c>
      <c r="K6" s="69">
        <f t="shared" si="17"/>
        <v>70217.476340790789</v>
      </c>
      <c r="L6" s="69">
        <f t="shared" si="17"/>
        <v>70222.544912071011</v>
      </c>
      <c r="M6" s="69">
        <f t="shared" si="17"/>
        <v>70227.613849220477</v>
      </c>
      <c r="N6" s="69">
        <f t="shared" si="17"/>
        <v>70232.683152265585</v>
      </c>
      <c r="O6" s="69">
        <f t="shared" si="17"/>
        <v>70237.75282123276</v>
      </c>
      <c r="P6" s="69">
        <f t="shared" si="17"/>
        <v>70242.822856148414</v>
      </c>
      <c r="Q6" s="69">
        <f t="shared" si="17"/>
        <v>70247.893257038959</v>
      </c>
      <c r="R6" s="69">
        <f t="shared" si="17"/>
        <v>70252.964023930821</v>
      </c>
      <c r="S6" s="69">
        <f t="shared" si="17"/>
        <v>70258.035156850412</v>
      </c>
      <c r="T6" s="69">
        <f t="shared" si="17"/>
        <v>70263.106655824144</v>
      </c>
      <c r="U6" s="69">
        <f t="shared" si="17"/>
        <v>70268.178520878457</v>
      </c>
      <c r="V6" s="69">
        <f t="shared" si="17"/>
        <v>70273.250752039763</v>
      </c>
      <c r="W6" s="69">
        <f t="shared" si="17"/>
        <v>70278.323349334503</v>
      </c>
      <c r="X6" s="69">
        <f t="shared" si="17"/>
        <v>70283.396312789089</v>
      </c>
      <c r="Y6" s="69">
        <f t="shared" si="17"/>
        <v>70288.469642429962</v>
      </c>
      <c r="Z6" s="69">
        <f t="shared" si="17"/>
        <v>70293.543338283562</v>
      </c>
      <c r="AA6" s="69">
        <f t="shared" si="17"/>
        <v>70298.617400376315</v>
      </c>
      <c r="AB6" s="69">
        <f t="shared" si="17"/>
        <v>70303.691828734649</v>
      </c>
      <c r="AC6" s="69">
        <f t="shared" si="17"/>
        <v>70308.766623385018</v>
      </c>
      <c r="AD6" s="69">
        <f t="shared" si="17"/>
        <v>70313.841784353863</v>
      </c>
      <c r="AE6" s="69">
        <f t="shared" si="17"/>
        <v>70318.91731166761</v>
      </c>
      <c r="AF6" s="69">
        <f t="shared" si="17"/>
        <v>70323.993205352715</v>
      </c>
      <c r="AG6" s="69">
        <f t="shared" si="17"/>
        <v>70329.069465435619</v>
      </c>
      <c r="AH6" s="69">
        <f t="shared" si="17"/>
        <v>70334.146091942777</v>
      </c>
      <c r="AI6" s="69">
        <f t="shared" si="17"/>
        <v>70339.22308490063</v>
      </c>
      <c r="AJ6" s="69">
        <f t="shared" si="17"/>
        <v>70344.300444335633</v>
      </c>
      <c r="AK6" s="69">
        <f t="shared" si="17"/>
        <v>70349.378170274242</v>
      </c>
      <c r="AL6" s="69">
        <f t="shared" si="17"/>
        <v>70354.456262742911</v>
      </c>
      <c r="AM6" s="69">
        <f t="shared" si="17"/>
        <v>70359.534721768097</v>
      </c>
      <c r="AN6" s="69">
        <f t="shared" ref="AN6:BE6" si="18">AM6*(1+$E$6)</f>
        <v>70364.61354737627</v>
      </c>
      <c r="AO6" s="69">
        <f t="shared" si="18"/>
        <v>70369.692739593869</v>
      </c>
      <c r="AP6" s="69">
        <f t="shared" si="18"/>
        <v>70374.77229844738</v>
      </c>
      <c r="AQ6" s="69">
        <f t="shared" si="18"/>
        <v>70379.852223963258</v>
      </c>
      <c r="AR6" s="69">
        <f t="shared" si="18"/>
        <v>70384.932516167974</v>
      </c>
      <c r="AS6" s="69">
        <f t="shared" si="18"/>
        <v>70390.013175087995</v>
      </c>
      <c r="AT6" s="69">
        <f t="shared" si="18"/>
        <v>70395.09420074978</v>
      </c>
      <c r="AU6" s="69">
        <f t="shared" si="18"/>
        <v>70400.175593179811</v>
      </c>
      <c r="AV6" s="69">
        <f t="shared" si="18"/>
        <v>70405.257352404573</v>
      </c>
      <c r="AW6" s="69">
        <f t="shared" si="18"/>
        <v>70410.339478450536</v>
      </c>
      <c r="AX6" s="69">
        <f t="shared" si="18"/>
        <v>70415.421971344171</v>
      </c>
      <c r="AY6" s="69">
        <f t="shared" si="18"/>
        <v>70420.504831111961</v>
      </c>
      <c r="AZ6" s="69">
        <f t="shared" si="18"/>
        <v>70425.588057780391</v>
      </c>
      <c r="BA6" s="69">
        <f t="shared" si="18"/>
        <v>70430.671651375946</v>
      </c>
      <c r="BB6" s="69">
        <f t="shared" si="18"/>
        <v>70435.755611925109</v>
      </c>
      <c r="BC6" s="69">
        <f t="shared" si="18"/>
        <v>70440.839939454381</v>
      </c>
      <c r="BD6" s="69">
        <f t="shared" si="18"/>
        <v>70445.924633990246</v>
      </c>
      <c r="BE6" s="69">
        <f t="shared" si="18"/>
        <v>70451.009695559187</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80180.729625188207</v>
      </c>
      <c r="DG6" s="108">
        <f t="shared" ref="DG6:DG15" si="20">G6*BG6</f>
        <v>80186.517382945734</v>
      </c>
      <c r="DH6" s="108">
        <f t="shared" ref="DH6:DH15" si="21">H6*BH6</f>
        <v>80192.305558486187</v>
      </c>
      <c r="DI6" s="108">
        <f t="shared" ref="DI6:DI15" si="22">I6*BI6</f>
        <v>80198.09415183973</v>
      </c>
      <c r="DJ6" s="108">
        <f t="shared" ref="DJ6:DJ15" si="23">J6*BJ6</f>
        <v>88888.02357150153</v>
      </c>
      <c r="DK6" s="108">
        <f t="shared" ref="DK6:DK15" si="24">K6*BK6</f>
        <v>88894.439855693272</v>
      </c>
      <c r="DL6" s="108">
        <f t="shared" ref="DL6:DL15" si="25">L6*BL6</f>
        <v>88900.85660303745</v>
      </c>
      <c r="DM6" s="108">
        <f t="shared" ref="DM6:DM15" si="26">M6*BM6</f>
        <v>88907.273813567474</v>
      </c>
      <c r="DN6" s="108">
        <f t="shared" ref="DN6:DN15" si="27">N6*BN6</f>
        <v>80765.221214920995</v>
      </c>
      <c r="DO6" s="108">
        <f t="shared" ref="DO6:DO15" si="28">O6*BO6</f>
        <v>80771.0511635609</v>
      </c>
      <c r="DP6" s="108">
        <f t="shared" ref="DP6:DP15" si="29">P6*BP6</f>
        <v>80776.881533029227</v>
      </c>
      <c r="DQ6" s="108">
        <f t="shared" ref="DQ6:DQ15" si="30">Q6*BQ6</f>
        <v>80782.712323356362</v>
      </c>
      <c r="DR6" s="108">
        <f t="shared" ref="DR6:DR15" si="31">R6*BR6</f>
        <v>80788.543534572702</v>
      </c>
      <c r="DS6" s="108">
        <f t="shared" ref="DS6:DS15" si="32">S6*BS6</f>
        <v>83755.822327141461</v>
      </c>
      <c r="DT6" s="108">
        <f t="shared" ref="DT6:DT15" si="33">T6*BT6</f>
        <v>83761.868149032554</v>
      </c>
      <c r="DU6" s="108">
        <f t="shared" ref="DU6:DU15" si="34">U6*BU6</f>
        <v>83767.914407334654</v>
      </c>
      <c r="DV6" s="108">
        <f t="shared" ref="DV6:DV15" si="35">V6*BV6</f>
        <v>83773.961102079251</v>
      </c>
      <c r="DW6" s="108">
        <f t="shared" ref="DW6:DW15" si="36">W6*BW6</f>
        <v>84031.767753303851</v>
      </c>
      <c r="DX6" s="108">
        <f t="shared" ref="DX6:DX15" si="37">X6*BX6</f>
        <v>84037.833494011938</v>
      </c>
      <c r="DY6" s="108">
        <f t="shared" ref="DY6:DY15" si="38">Y6*BY6</f>
        <v>84043.899672568863</v>
      </c>
      <c r="DZ6" s="108">
        <f t="shared" ref="DZ6:DZ15" si="39">Z6*BZ6</f>
        <v>84049.966289006217</v>
      </c>
      <c r="EA6" s="108">
        <f t="shared" ref="EA6:EA15" si="40">AA6*CA6</f>
        <v>85438.037671393438</v>
      </c>
      <c r="EB6" s="108">
        <f t="shared" ref="EB6:EB15" si="41">AB6*CB6</f>
        <v>85444.204922148478</v>
      </c>
      <c r="EC6" s="108">
        <f t="shared" ref="EC6:EC15" si="42">AC6*CC6</f>
        <v>85450.372618079724</v>
      </c>
      <c r="ED6" s="108">
        <f t="shared" ref="ED6:ED15" si="43">AD6*CD6</f>
        <v>85456.540759219322</v>
      </c>
      <c r="EE6" s="108">
        <f t="shared" ref="EE6:EE15" si="44">AE6*CE6</f>
        <v>85462.709345599404</v>
      </c>
      <c r="EF6" s="108">
        <f t="shared" ref="EF6:EF15" si="45">AF6*CF6</f>
        <v>91823.73006647671</v>
      </c>
      <c r="EG6" s="108">
        <f t="shared" ref="EG6:EG15" si="46">AG6*CG6</f>
        <v>91830.358261412082</v>
      </c>
      <c r="EH6" s="108">
        <f t="shared" ref="EH6:EH15" si="47">AH6*CH6</f>
        <v>91836.986934796441</v>
      </c>
      <c r="EI6" s="108">
        <f t="shared" ref="EI6:EI15" si="48">AI6*CI6</f>
        <v>91843.616086664275</v>
      </c>
      <c r="EJ6" s="108">
        <f t="shared" ref="EJ6:EJ15" si="49">AJ6*CJ6</f>
        <v>88336.573010861481</v>
      </c>
      <c r="EK6" s="108">
        <f t="shared" ref="EK6:EK15" si="50">AK6*CK6</f>
        <v>88342.949489201186</v>
      </c>
      <c r="EL6" s="108">
        <f t="shared" ref="EL6:EL15" si="51">AL6*CL6</f>
        <v>88349.326427819964</v>
      </c>
      <c r="EM6" s="108">
        <f t="shared" ref="EM6:EM15" si="52">AM6*CM6</f>
        <v>88355.703826751036</v>
      </c>
      <c r="EN6" s="108">
        <f t="shared" ref="EN6:EN15" si="53">AN6*CN6</f>
        <v>99282.740047684987</v>
      </c>
      <c r="EO6" s="108">
        <f t="shared" ref="EO6:EO15" si="54">AO6*CO6</f>
        <v>99289.906663049856</v>
      </c>
      <c r="EP6" s="108">
        <f t="shared" ref="EP6:EP15" si="55">AP6*CP6</f>
        <v>99297.073795728997</v>
      </c>
      <c r="EQ6" s="108">
        <f t="shared" ref="EQ6:EQ15" si="56">AQ6*CQ6</f>
        <v>99304.241445759719</v>
      </c>
      <c r="ER6" s="108">
        <f t="shared" ref="ER6:ER15" si="57">AR6*CR6</f>
        <v>99311.409613179378</v>
      </c>
      <c r="ES6" s="108">
        <f t="shared" ref="ES6:ES15" si="58">AS6*CS6</f>
        <v>90880.513067716631</v>
      </c>
      <c r="ET6" s="108">
        <f t="shared" ref="ET6:ET15" si="59">AT6*CT6</f>
        <v>90887.073177570637</v>
      </c>
      <c r="EU6" s="108">
        <f t="shared" ref="EU6:EU15" si="60">AU6*CU6</f>
        <v>90893.633760958954</v>
      </c>
      <c r="EV6" s="108">
        <f t="shared" ref="EV6:EV15" si="61">AV6*CV6</f>
        <v>90900.194817915763</v>
      </c>
      <c r="EW6" s="108">
        <f t="shared" ref="EW6:EW15" si="62">AW6*CW6</f>
        <v>87601.691239994383</v>
      </c>
      <c r="EX6" s="108">
        <f t="shared" ref="EX6:EX15" si="63">AX6*CX6</f>
        <v>87608.014671701938</v>
      </c>
      <c r="EY6" s="108">
        <f t="shared" ref="EY6:EY15" si="64">AY6*CY6</f>
        <v>87614.338559859447</v>
      </c>
      <c r="EZ6" s="108">
        <f t="shared" ref="EZ6:EZ15" si="65">AZ6*CZ6</f>
        <v>87620.66290449987</v>
      </c>
      <c r="FA6" s="108">
        <f t="shared" ref="FA6:FA15" si="66">BA6*DA6</f>
        <v>81404.774206456132</v>
      </c>
      <c r="FB6" s="108">
        <f t="shared" ref="FB6:FB15" si="67">BB6*DB6</f>
        <v>81410.650320525136</v>
      </c>
      <c r="FC6" s="108">
        <f t="shared" ref="FC6:FC15" si="68">BC6*DC6</f>
        <v>81416.526858754965</v>
      </c>
      <c r="FD6" s="108">
        <f t="shared" ref="FD6:FD15" si="69">BD6*DD6</f>
        <v>81422.403821176238</v>
      </c>
      <c r="FE6" s="108">
        <f t="shared" ref="FE6:FE15" si="70">BE6*DE6</f>
        <v>81428.281207819586</v>
      </c>
    </row>
    <row r="7" spans="1:161" ht="15.75" x14ac:dyDescent="0.25">
      <c r="A7" s="87" t="s">
        <v>172</v>
      </c>
      <c r="B7" s="12">
        <f>'Urb proj of all 25 ARs '!AC7</f>
        <v>40063.537748261377</v>
      </c>
      <c r="C7" s="12">
        <f>'Urb proj of all 25 ARs '!AD7</f>
        <v>40214.195890923358</v>
      </c>
      <c r="D7" s="100">
        <f t="shared" si="10"/>
        <v>3.7604802553543705E-3</v>
      </c>
      <c r="E7" s="101">
        <f t="shared" si="11"/>
        <v>7.2183899854527667E-5</v>
      </c>
      <c r="F7" s="69">
        <f t="shared" si="12"/>
        <v>40066.429690658013</v>
      </c>
      <c r="G7" s="69">
        <f t="shared" si="16"/>
        <v>40069.321841806333</v>
      </c>
      <c r="H7" s="69">
        <f t="shared" ref="H7:AM7" si="71">G7*(1+$E$7)</f>
        <v>40072.214201721399</v>
      </c>
      <c r="I7" s="69">
        <f t="shared" si="71"/>
        <v>40075.106770418286</v>
      </c>
      <c r="J7" s="69">
        <f t="shared" si="71"/>
        <v>40077.999547912063</v>
      </c>
      <c r="K7" s="69">
        <f t="shared" si="71"/>
        <v>40080.892534217797</v>
      </c>
      <c r="L7" s="69">
        <f t="shared" si="71"/>
        <v>40083.785729350566</v>
      </c>
      <c r="M7" s="69">
        <f t="shared" si="71"/>
        <v>40086.679133325444</v>
      </c>
      <c r="N7" s="69">
        <f t="shared" si="71"/>
        <v>40089.572746157508</v>
      </c>
      <c r="O7" s="69">
        <f t="shared" si="71"/>
        <v>40092.466567861826</v>
      </c>
      <c r="P7" s="69">
        <f t="shared" si="71"/>
        <v>40095.360598453481</v>
      </c>
      <c r="Q7" s="69">
        <f t="shared" si="71"/>
        <v>40098.254837947548</v>
      </c>
      <c r="R7" s="69">
        <f t="shared" si="71"/>
        <v>40101.149286359112</v>
      </c>
      <c r="S7" s="69">
        <f t="shared" si="71"/>
        <v>40104.043943703247</v>
      </c>
      <c r="T7" s="69">
        <f t="shared" si="71"/>
        <v>40106.938809995045</v>
      </c>
      <c r="U7" s="69">
        <f t="shared" si="71"/>
        <v>40109.83388524958</v>
      </c>
      <c r="V7" s="69">
        <f t="shared" si="71"/>
        <v>40112.729169481936</v>
      </c>
      <c r="W7" s="69">
        <f t="shared" si="71"/>
        <v>40115.624662707196</v>
      </c>
      <c r="X7" s="69">
        <f t="shared" si="71"/>
        <v>40118.52036494045</v>
      </c>
      <c r="Y7" s="69">
        <f t="shared" si="71"/>
        <v>40121.416276196782</v>
      </c>
      <c r="Z7" s="69">
        <f t="shared" si="71"/>
        <v>40124.312396491281</v>
      </c>
      <c r="AA7" s="69">
        <f t="shared" si="71"/>
        <v>40127.208725839038</v>
      </c>
      <c r="AB7" s="69">
        <f t="shared" si="71"/>
        <v>40130.105264255144</v>
      </c>
      <c r="AC7" s="69">
        <f t="shared" si="71"/>
        <v>40133.002011754688</v>
      </c>
      <c r="AD7" s="69">
        <f t="shared" si="71"/>
        <v>40135.898968352769</v>
      </c>
      <c r="AE7" s="69">
        <f t="shared" si="71"/>
        <v>40138.796134064469</v>
      </c>
      <c r="AF7" s="69">
        <f t="shared" si="71"/>
        <v>40141.693508904893</v>
      </c>
      <c r="AG7" s="69">
        <f t="shared" si="71"/>
        <v>40144.591092889132</v>
      </c>
      <c r="AH7" s="69">
        <f t="shared" si="71"/>
        <v>40147.488886032283</v>
      </c>
      <c r="AI7" s="69">
        <f t="shared" si="71"/>
        <v>40150.386888349443</v>
      </c>
      <c r="AJ7" s="69">
        <f t="shared" si="71"/>
        <v>40153.285099855711</v>
      </c>
      <c r="AK7" s="69">
        <f t="shared" si="71"/>
        <v>40156.183520566192</v>
      </c>
      <c r="AL7" s="69">
        <f t="shared" si="71"/>
        <v>40159.082150495982</v>
      </c>
      <c r="AM7" s="69">
        <f t="shared" si="71"/>
        <v>40161.98098966018</v>
      </c>
      <c r="AN7" s="69">
        <f t="shared" ref="AN7:BE7" si="72">AM7*(1+$E$7)</f>
        <v>40164.880038073898</v>
      </c>
      <c r="AO7" s="69">
        <f t="shared" si="72"/>
        <v>40167.779295752232</v>
      </c>
      <c r="AP7" s="69">
        <f t="shared" si="72"/>
        <v>40170.678762710297</v>
      </c>
      <c r="AQ7" s="69">
        <f t="shared" si="72"/>
        <v>40173.578438963195</v>
      </c>
      <c r="AR7" s="69">
        <f t="shared" si="72"/>
        <v>40176.478324526033</v>
      </c>
      <c r="AS7" s="69">
        <f t="shared" si="72"/>
        <v>40179.378419413915</v>
      </c>
      <c r="AT7" s="69">
        <f t="shared" si="72"/>
        <v>40182.278723641961</v>
      </c>
      <c r="AU7" s="69">
        <f t="shared" si="72"/>
        <v>40185.179237225275</v>
      </c>
      <c r="AV7" s="69">
        <f t="shared" si="72"/>
        <v>40188.079960178969</v>
      </c>
      <c r="AW7" s="69">
        <f t="shared" si="72"/>
        <v>40190.980892518164</v>
      </c>
      <c r="AX7" s="69">
        <f t="shared" si="72"/>
        <v>40193.882034257964</v>
      </c>
      <c r="AY7" s="69">
        <f t="shared" si="72"/>
        <v>40196.783385413488</v>
      </c>
      <c r="AZ7" s="69">
        <f t="shared" si="72"/>
        <v>40199.684945999856</v>
      </c>
      <c r="BA7" s="69">
        <f t="shared" si="72"/>
        <v>40202.58671603218</v>
      </c>
      <c r="BB7" s="69">
        <f t="shared" si="72"/>
        <v>40205.488695525586</v>
      </c>
      <c r="BC7" s="69">
        <f t="shared" si="72"/>
        <v>40208.390884495187</v>
      </c>
      <c r="BD7" s="69">
        <f t="shared" si="72"/>
        <v>40211.293282956103</v>
      </c>
      <c r="BE7" s="69">
        <f t="shared" si="72"/>
        <v>40214.19589092346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107305.13180118061</v>
      </c>
      <c r="DG7" s="108">
        <f t="shared" si="20"/>
        <v>107312.87750406844</v>
      </c>
      <c r="DH7" s="108">
        <f t="shared" si="21"/>
        <v>107320.62376607128</v>
      </c>
      <c r="DI7" s="108">
        <f t="shared" si="22"/>
        <v>107328.37058722954</v>
      </c>
      <c r="DJ7" s="108">
        <f t="shared" si="23"/>
        <v>128330.77487419313</v>
      </c>
      <c r="DK7" s="108">
        <f t="shared" si="24"/>
        <v>128340.03828999489</v>
      </c>
      <c r="DL7" s="108">
        <f t="shared" si="25"/>
        <v>128349.30237446615</v>
      </c>
      <c r="DM7" s="108">
        <f t="shared" si="26"/>
        <v>128358.56712765514</v>
      </c>
      <c r="DN7" s="108">
        <f t="shared" si="27"/>
        <v>107455.77722636978</v>
      </c>
      <c r="DO7" s="108">
        <f t="shared" si="28"/>
        <v>107463.53380343187</v>
      </c>
      <c r="DP7" s="108">
        <f t="shared" si="29"/>
        <v>107471.29094039396</v>
      </c>
      <c r="DQ7" s="108">
        <f t="shared" si="30"/>
        <v>107479.04863729642</v>
      </c>
      <c r="DR7" s="108">
        <f t="shared" si="31"/>
        <v>107486.80689417972</v>
      </c>
      <c r="DS7" s="108">
        <f t="shared" si="32"/>
        <v>115214.70025593198</v>
      </c>
      <c r="DT7" s="108">
        <f t="shared" si="33"/>
        <v>115223.01690231703</v>
      </c>
      <c r="DU7" s="108">
        <f t="shared" si="34"/>
        <v>115231.33414903005</v>
      </c>
      <c r="DV7" s="108">
        <f t="shared" si="35"/>
        <v>115239.65199611438</v>
      </c>
      <c r="DW7" s="108">
        <f t="shared" si="36"/>
        <v>115425.29197957736</v>
      </c>
      <c r="DX7" s="108">
        <f t="shared" si="37"/>
        <v>115433.6238272943</v>
      </c>
      <c r="DY7" s="108">
        <f t="shared" si="38"/>
        <v>115441.95627643648</v>
      </c>
      <c r="DZ7" s="108">
        <f t="shared" si="39"/>
        <v>115450.28932704734</v>
      </c>
      <c r="EA7" s="108">
        <f t="shared" si="40"/>
        <v>125015.60256320263</v>
      </c>
      <c r="EB7" s="108">
        <f t="shared" si="41"/>
        <v>125024.62667693829</v>
      </c>
      <c r="EC7" s="108">
        <f t="shared" si="42"/>
        <v>125033.65144206969</v>
      </c>
      <c r="ED7" s="108">
        <f t="shared" si="43"/>
        <v>125042.67685864384</v>
      </c>
      <c r="EE7" s="108">
        <f t="shared" si="44"/>
        <v>125051.70292670773</v>
      </c>
      <c r="EF7" s="108">
        <f t="shared" si="45"/>
        <v>128104.91314231552</v>
      </c>
      <c r="EG7" s="108">
        <f t="shared" si="46"/>
        <v>128114.16025453666</v>
      </c>
      <c r="EH7" s="108">
        <f t="shared" si="47"/>
        <v>128123.40803425043</v>
      </c>
      <c r="EI7" s="108">
        <f t="shared" si="48"/>
        <v>128132.65648150499</v>
      </c>
      <c r="EJ7" s="108">
        <f t="shared" si="49"/>
        <v>136728.3740535501</v>
      </c>
      <c r="EK7" s="108">
        <f t="shared" si="50"/>
        <v>136738.24364081005</v>
      </c>
      <c r="EL7" s="108">
        <f t="shared" si="51"/>
        <v>136748.1139404953</v>
      </c>
      <c r="EM7" s="108">
        <f t="shared" si="52"/>
        <v>136757.98495265728</v>
      </c>
      <c r="EN7" s="108">
        <f t="shared" si="53"/>
        <v>141319.32467695675</v>
      </c>
      <c r="EO7" s="108">
        <f t="shared" si="54"/>
        <v>141329.52565693672</v>
      </c>
      <c r="EP7" s="108">
        <f t="shared" si="55"/>
        <v>141339.72737326322</v>
      </c>
      <c r="EQ7" s="108">
        <f t="shared" si="56"/>
        <v>141349.92982598941</v>
      </c>
      <c r="ER7" s="108">
        <f t="shared" si="57"/>
        <v>141360.13301516842</v>
      </c>
      <c r="ES7" s="108">
        <f t="shared" si="58"/>
        <v>132440.45295970311</v>
      </c>
      <c r="ET7" s="108">
        <f t="shared" si="59"/>
        <v>132450.01302809623</v>
      </c>
      <c r="EU7" s="108">
        <f t="shared" si="60"/>
        <v>132459.57378657238</v>
      </c>
      <c r="EV7" s="108">
        <f t="shared" si="61"/>
        <v>132469.13523518137</v>
      </c>
      <c r="EW7" s="108">
        <f t="shared" si="62"/>
        <v>117891.55310813492</v>
      </c>
      <c r="EX7" s="108">
        <f t="shared" si="63"/>
        <v>117900.06298019817</v>
      </c>
      <c r="EY7" s="108">
        <f t="shared" si="64"/>
        <v>117908.57346653717</v>
      </c>
      <c r="EZ7" s="108">
        <f t="shared" si="65"/>
        <v>117917.08456719626</v>
      </c>
      <c r="FA7" s="108">
        <f t="shared" si="66"/>
        <v>110659.22627291374</v>
      </c>
      <c r="FB7" s="108">
        <f t="shared" si="67"/>
        <v>110667.21408742102</v>
      </c>
      <c r="FC7" s="108">
        <f t="shared" si="68"/>
        <v>110675.20247851989</v>
      </c>
      <c r="FD7" s="108">
        <f t="shared" si="69"/>
        <v>110683.19144625196</v>
      </c>
      <c r="FE7" s="108">
        <f t="shared" si="70"/>
        <v>110691.1809906589</v>
      </c>
    </row>
    <row r="8" spans="1:161" ht="15.75" x14ac:dyDescent="0.25">
      <c r="A8" s="87" t="s">
        <v>173</v>
      </c>
      <c r="B8" s="12">
        <f>'Urb proj of all 25 ARs '!AC8</f>
        <v>11943.941627635155</v>
      </c>
      <c r="C8" s="12">
        <f>'Urb proj of all 25 ARs '!AD8</f>
        <v>11988.856584296982</v>
      </c>
      <c r="D8" s="100">
        <f t="shared" si="10"/>
        <v>3.7604802553543662E-3</v>
      </c>
      <c r="E8" s="101">
        <f t="shared" si="11"/>
        <v>7.2183899854527667E-5</v>
      </c>
      <c r="F8" s="69">
        <f t="shared" si="12"/>
        <v>11944.803787921472</v>
      </c>
      <c r="G8" s="69">
        <f t="shared" si="16"/>
        <v>11945.666010441881</v>
      </c>
      <c r="H8" s="69">
        <f t="shared" ref="H8:AM8" si="73">G8*(1+$E$8)</f>
        <v>11946.528295200875</v>
      </c>
      <c r="I8" s="69">
        <f t="shared" si="73"/>
        <v>11947.390642202945</v>
      </c>
      <c r="J8" s="69">
        <f t="shared" si="73"/>
        <v>11948.253051452584</v>
      </c>
      <c r="K8" s="69">
        <f t="shared" si="73"/>
        <v>11949.115522954287</v>
      </c>
      <c r="L8" s="69">
        <f t="shared" si="73"/>
        <v>11949.978056712547</v>
      </c>
      <c r="M8" s="69">
        <f t="shared" si="73"/>
        <v>11950.840652731857</v>
      </c>
      <c r="N8" s="69">
        <f t="shared" si="73"/>
        <v>11951.70331101671</v>
      </c>
      <c r="O8" s="69">
        <f t="shared" si="73"/>
        <v>11952.566031571603</v>
      </c>
      <c r="P8" s="69">
        <f t="shared" si="73"/>
        <v>11953.428814401032</v>
      </c>
      <c r="Q8" s="69">
        <f t="shared" si="73"/>
        <v>11954.291659509488</v>
      </c>
      <c r="R8" s="69">
        <f t="shared" si="73"/>
        <v>11955.15456690147</v>
      </c>
      <c r="S8" s="69">
        <f t="shared" si="73"/>
        <v>11956.017536581474</v>
      </c>
      <c r="T8" s="69">
        <f t="shared" si="73"/>
        <v>11956.880568553994</v>
      </c>
      <c r="U8" s="69">
        <f t="shared" si="73"/>
        <v>11957.743662823526</v>
      </c>
      <c r="V8" s="69">
        <f t="shared" si="73"/>
        <v>11958.60681939457</v>
      </c>
      <c r="W8" s="69">
        <f t="shared" si="73"/>
        <v>11959.470038271622</v>
      </c>
      <c r="X8" s="69">
        <f t="shared" si="73"/>
        <v>11960.333319459178</v>
      </c>
      <c r="Y8" s="69">
        <f t="shared" si="73"/>
        <v>11961.196662961736</v>
      </c>
      <c r="Z8" s="69">
        <f t="shared" si="73"/>
        <v>11962.060068783796</v>
      </c>
      <c r="AA8" s="69">
        <f t="shared" si="73"/>
        <v>11962.923536929855</v>
      </c>
      <c r="AB8" s="69">
        <f t="shared" si="73"/>
        <v>11963.787067404412</v>
      </c>
      <c r="AC8" s="69">
        <f t="shared" si="73"/>
        <v>11964.650660211966</v>
      </c>
      <c r="AD8" s="69">
        <f t="shared" si="73"/>
        <v>11965.514315357017</v>
      </c>
      <c r="AE8" s="69">
        <f t="shared" si="73"/>
        <v>11966.378032844064</v>
      </c>
      <c r="AF8" s="69">
        <f t="shared" si="73"/>
        <v>11967.241812677608</v>
      </c>
      <c r="AG8" s="69">
        <f t="shared" si="73"/>
        <v>11968.105654862149</v>
      </c>
      <c r="AH8" s="69">
        <f t="shared" si="73"/>
        <v>11968.969559402189</v>
      </c>
      <c r="AI8" s="69">
        <f t="shared" si="73"/>
        <v>11969.833526302227</v>
      </c>
      <c r="AJ8" s="69">
        <f t="shared" si="73"/>
        <v>11970.697555566765</v>
      </c>
      <c r="AK8" s="69">
        <f t="shared" si="73"/>
        <v>11971.561647200306</v>
      </c>
      <c r="AL8" s="69">
        <f t="shared" si="73"/>
        <v>11972.42580120735</v>
      </c>
      <c r="AM8" s="69">
        <f t="shared" si="73"/>
        <v>11973.290017592401</v>
      </c>
      <c r="AN8" s="69">
        <f t="shared" ref="AN8:BE8" si="74">AM8*(1+$E$8)</f>
        <v>11974.15429635996</v>
      </c>
      <c r="AO8" s="69">
        <f t="shared" si="74"/>
        <v>11975.018637514531</v>
      </c>
      <c r="AP8" s="69">
        <f t="shared" si="74"/>
        <v>11975.883041060617</v>
      </c>
      <c r="AQ8" s="69">
        <f t="shared" si="74"/>
        <v>11976.747507002723</v>
      </c>
      <c r="AR8" s="69">
        <f t="shared" si="74"/>
        <v>11977.612035345352</v>
      </c>
      <c r="AS8" s="69">
        <f t="shared" si="74"/>
        <v>11978.476626093008</v>
      </c>
      <c r="AT8" s="69">
        <f t="shared" si="74"/>
        <v>11979.341279250197</v>
      </c>
      <c r="AU8" s="69">
        <f t="shared" si="74"/>
        <v>11980.205994821421</v>
      </c>
      <c r="AV8" s="69">
        <f t="shared" si="74"/>
        <v>11981.070772811188</v>
      </c>
      <c r="AW8" s="69">
        <f t="shared" si="74"/>
        <v>11981.935613224003</v>
      </c>
      <c r="AX8" s="69">
        <f t="shared" si="74"/>
        <v>11982.800516064372</v>
      </c>
      <c r="AY8" s="69">
        <f t="shared" si="74"/>
        <v>11983.6654813368</v>
      </c>
      <c r="AZ8" s="69">
        <f t="shared" si="74"/>
        <v>11984.530509045795</v>
      </c>
      <c r="BA8" s="69">
        <f t="shared" si="74"/>
        <v>11985.395599195863</v>
      </c>
      <c r="BB8" s="69">
        <f t="shared" si="74"/>
        <v>11986.260751791511</v>
      </c>
      <c r="BC8" s="69">
        <f t="shared" si="74"/>
        <v>11987.12596683725</v>
      </c>
      <c r="BD8" s="69">
        <f t="shared" si="74"/>
        <v>11987.991244337583</v>
      </c>
      <c r="BE8" s="69">
        <f t="shared" si="74"/>
        <v>11988.856584297022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11162.654137627178</v>
      </c>
      <c r="DG8" s="108">
        <f t="shared" si="20"/>
        <v>11163.45990153556</v>
      </c>
      <c r="DH8" s="108">
        <f t="shared" si="21"/>
        <v>11164.265723607123</v>
      </c>
      <c r="DI8" s="108">
        <f t="shared" si="22"/>
        <v>11165.071603846065</v>
      </c>
      <c r="DJ8" s="108">
        <f t="shared" si="23"/>
        <v>12208.154269147293</v>
      </c>
      <c r="DK8" s="108">
        <f t="shared" si="24"/>
        <v>12209.035501332466</v>
      </c>
      <c r="DL8" s="108">
        <f t="shared" si="25"/>
        <v>12209.916797128415</v>
      </c>
      <c r="DM8" s="108">
        <f t="shared" si="26"/>
        <v>12210.798156539731</v>
      </c>
      <c r="DN8" s="108">
        <f t="shared" si="27"/>
        <v>10309.370157511943</v>
      </c>
      <c r="DO8" s="108">
        <f t="shared" si="28"/>
        <v>10310.114328054957</v>
      </c>
      <c r="DP8" s="108">
        <f t="shared" si="29"/>
        <v>10310.858552315101</v>
      </c>
      <c r="DQ8" s="108">
        <f t="shared" si="30"/>
        <v>10311.602830296257</v>
      </c>
      <c r="DR8" s="108">
        <f t="shared" si="31"/>
        <v>10312.347162002299</v>
      </c>
      <c r="DS8" s="108">
        <f t="shared" si="32"/>
        <v>10646.432129701961</v>
      </c>
      <c r="DT8" s="108">
        <f t="shared" si="33"/>
        <v>10647.200630692621</v>
      </c>
      <c r="DU8" s="108">
        <f t="shared" si="34"/>
        <v>10647.969187156677</v>
      </c>
      <c r="DV8" s="108">
        <f t="shared" si="35"/>
        <v>10648.737799098139</v>
      </c>
      <c r="DW8" s="108">
        <f t="shared" si="36"/>
        <v>10762.695128447411</v>
      </c>
      <c r="DX8" s="108">
        <f t="shared" si="37"/>
        <v>10763.472021754727</v>
      </c>
      <c r="DY8" s="108">
        <f t="shared" si="38"/>
        <v>10764.248971141233</v>
      </c>
      <c r="DZ8" s="108">
        <f t="shared" si="39"/>
        <v>10765.025976610974</v>
      </c>
      <c r="EA8" s="108">
        <f t="shared" si="40"/>
        <v>11131.713682403199</v>
      </c>
      <c r="EB8" s="108">
        <f t="shared" si="41"/>
        <v>11132.517212908857</v>
      </c>
      <c r="EC8" s="108">
        <f t="shared" si="42"/>
        <v>11133.320801416483</v>
      </c>
      <c r="ED8" s="108">
        <f t="shared" si="43"/>
        <v>11134.12444793026</v>
      </c>
      <c r="EE8" s="108">
        <f t="shared" si="44"/>
        <v>11134.928152454379</v>
      </c>
      <c r="EF8" s="108">
        <f t="shared" si="45"/>
        <v>10413.884169277311</v>
      </c>
      <c r="EG8" s="108">
        <f t="shared" si="46"/>
        <v>10414.635884049281</v>
      </c>
      <c r="EH8" s="108">
        <f t="shared" si="47"/>
        <v>10415.387653082958</v>
      </c>
      <c r="EI8" s="108">
        <f t="shared" si="48"/>
        <v>10416.139476382255</v>
      </c>
      <c r="EJ8" s="108">
        <f t="shared" si="49"/>
        <v>10562.565579816966</v>
      </c>
      <c r="EK8" s="108">
        <f t="shared" si="50"/>
        <v>10563.328026992987</v>
      </c>
      <c r="EL8" s="108">
        <f t="shared" si="51"/>
        <v>10564.090529205419</v>
      </c>
      <c r="EM8" s="108">
        <f t="shared" si="52"/>
        <v>10564.853086458234</v>
      </c>
      <c r="EN8" s="108">
        <f t="shared" si="53"/>
        <v>11689.607289057492</v>
      </c>
      <c r="EO8" s="108">
        <f t="shared" si="54"/>
        <v>11690.451090499384</v>
      </c>
      <c r="EP8" s="108">
        <f t="shared" si="55"/>
        <v>11691.294952850154</v>
      </c>
      <c r="EQ8" s="108">
        <f t="shared" si="56"/>
        <v>11692.138876114203</v>
      </c>
      <c r="ER8" s="108">
        <f t="shared" si="57"/>
        <v>11692.982860295921</v>
      </c>
      <c r="ES8" s="108">
        <f t="shared" si="58"/>
        <v>11489.866097719956</v>
      </c>
      <c r="ET8" s="108">
        <f t="shared" si="59"/>
        <v>11490.695481063698</v>
      </c>
      <c r="EU8" s="108">
        <f t="shared" si="60"/>
        <v>11491.524924275562</v>
      </c>
      <c r="EV8" s="108">
        <f t="shared" si="61"/>
        <v>11492.354427359871</v>
      </c>
      <c r="EW8" s="108">
        <f t="shared" si="62"/>
        <v>11552.221998654763</v>
      </c>
      <c r="EX8" s="108">
        <f t="shared" si="63"/>
        <v>11553.05588309061</v>
      </c>
      <c r="EY8" s="108">
        <f t="shared" si="64"/>
        <v>11553.889827719489</v>
      </c>
      <c r="EZ8" s="108">
        <f t="shared" si="65"/>
        <v>11554.723832545744</v>
      </c>
      <c r="FA8" s="108">
        <f t="shared" si="66"/>
        <v>10478.34236613374</v>
      </c>
      <c r="FB8" s="108">
        <f t="shared" si="67"/>
        <v>10479.098733749737</v>
      </c>
      <c r="FC8" s="108">
        <f t="shared" si="68"/>
        <v>10479.8551559633</v>
      </c>
      <c r="FD8" s="108">
        <f t="shared" si="69"/>
        <v>10480.611632778369</v>
      </c>
      <c r="FE8" s="108">
        <f t="shared" si="70"/>
        <v>10481.368164198884</v>
      </c>
    </row>
    <row r="9" spans="1:161" ht="15.75" x14ac:dyDescent="0.25">
      <c r="A9" s="87" t="s">
        <v>175</v>
      </c>
      <c r="B9" s="12">
        <f>'Urb proj of all 25 ARs '!AC9</f>
        <v>45773.971390158498</v>
      </c>
      <c r="C9" s="12">
        <f>'Urb proj of all 25 ARs '!AD9</f>
        <v>45946.103505780338</v>
      </c>
      <c r="D9" s="100">
        <f t="shared" si="10"/>
        <v>3.7604802553542213E-3</v>
      </c>
      <c r="E9" s="101">
        <f t="shared" si="11"/>
        <v>7.2183899854527667E-5</v>
      </c>
      <c r="F9" s="69">
        <f t="shared" si="12"/>
        <v>45777.275533925269</v>
      </c>
      <c r="G9" s="69">
        <f t="shared" si="16"/>
        <v>45780.579916198025</v>
      </c>
      <c r="H9" s="69">
        <f t="shared" ref="H9:AM9" si="75">G9*(1+$E$9)</f>
        <v>45783.884536993981</v>
      </c>
      <c r="I9" s="69">
        <f t="shared" si="75"/>
        <v>45787.189396330352</v>
      </c>
      <c r="J9" s="69">
        <f t="shared" si="75"/>
        <v>45790.49449422436</v>
      </c>
      <c r="K9" s="69">
        <f t="shared" si="75"/>
        <v>45793.79983069322</v>
      </c>
      <c r="L9" s="69">
        <f t="shared" si="75"/>
        <v>45797.105405754155</v>
      </c>
      <c r="M9" s="69">
        <f t="shared" si="75"/>
        <v>45800.411219424393</v>
      </c>
      <c r="N9" s="69">
        <f t="shared" si="75"/>
        <v>45803.717271721151</v>
      </c>
      <c r="O9" s="69">
        <f t="shared" si="75"/>
        <v>45807.023562661656</v>
      </c>
      <c r="P9" s="69">
        <f t="shared" si="75"/>
        <v>45810.330092263139</v>
      </c>
      <c r="Q9" s="69">
        <f t="shared" si="75"/>
        <v>45813.636860542822</v>
      </c>
      <c r="R9" s="69">
        <f t="shared" si="75"/>
        <v>45816.943867517934</v>
      </c>
      <c r="S9" s="69">
        <f t="shared" si="75"/>
        <v>45820.251113205704</v>
      </c>
      <c r="T9" s="69">
        <f t="shared" si="75"/>
        <v>45823.558597623371</v>
      </c>
      <c r="U9" s="69">
        <f t="shared" si="75"/>
        <v>45826.866320788162</v>
      </c>
      <c r="V9" s="69">
        <f t="shared" si="75"/>
        <v>45830.174282717308</v>
      </c>
      <c r="W9" s="69">
        <f t="shared" si="75"/>
        <v>45833.482483428044</v>
      </c>
      <c r="X9" s="69">
        <f t="shared" si="75"/>
        <v>45836.790922937609</v>
      </c>
      <c r="Y9" s="69">
        <f t="shared" si="75"/>
        <v>45840.099601263246</v>
      </c>
      <c r="Z9" s="69">
        <f t="shared" si="75"/>
        <v>45843.408518422184</v>
      </c>
      <c r="AA9" s="69">
        <f t="shared" si="75"/>
        <v>45846.717674431668</v>
      </c>
      <c r="AB9" s="69">
        <f t="shared" si="75"/>
        <v>45850.027069308941</v>
      </c>
      <c r="AC9" s="69">
        <f t="shared" si="75"/>
        <v>45853.33670307124</v>
      </c>
      <c r="AD9" s="69">
        <f t="shared" si="75"/>
        <v>45856.646575735809</v>
      </c>
      <c r="AE9" s="69">
        <f t="shared" si="75"/>
        <v>45859.9566873199</v>
      </c>
      <c r="AF9" s="69">
        <f t="shared" si="75"/>
        <v>45863.267037840749</v>
      </c>
      <c r="AG9" s="69">
        <f t="shared" si="75"/>
        <v>45866.577627315608</v>
      </c>
      <c r="AH9" s="69">
        <f t="shared" si="75"/>
        <v>45869.888455761728</v>
      </c>
      <c r="AI9" s="69">
        <f t="shared" si="75"/>
        <v>45873.199523196359</v>
      </c>
      <c r="AJ9" s="69">
        <f t="shared" si="75"/>
        <v>45876.510829636747</v>
      </c>
      <c r="AK9" s="69">
        <f t="shared" si="75"/>
        <v>45879.82237510015</v>
      </c>
      <c r="AL9" s="69">
        <f t="shared" si="75"/>
        <v>45883.134159603818</v>
      </c>
      <c r="AM9" s="69">
        <f t="shared" si="75"/>
        <v>45886.446183165004</v>
      </c>
      <c r="AN9" s="69">
        <f t="shared" ref="AN9:BE9" si="76">AM9*(1+$E$9)</f>
        <v>45889.758445800973</v>
      </c>
      <c r="AO9" s="69">
        <f t="shared" si="76"/>
        <v>45893.070947528977</v>
      </c>
      <c r="AP9" s="69">
        <f t="shared" si="76"/>
        <v>45896.383688366273</v>
      </c>
      <c r="AQ9" s="69">
        <f t="shared" si="76"/>
        <v>45899.696668330122</v>
      </c>
      <c r="AR9" s="69">
        <f t="shared" si="76"/>
        <v>45903.00988743778</v>
      </c>
      <c r="AS9" s="69">
        <f t="shared" si="76"/>
        <v>45906.323345706514</v>
      </c>
      <c r="AT9" s="69">
        <f t="shared" si="76"/>
        <v>45909.637043153591</v>
      </c>
      <c r="AU9" s="69">
        <f t="shared" si="76"/>
        <v>45912.950979796275</v>
      </c>
      <c r="AV9" s="69">
        <f t="shared" si="76"/>
        <v>45916.265155651825</v>
      </c>
      <c r="AW9" s="69">
        <f t="shared" si="76"/>
        <v>45919.579570737515</v>
      </c>
      <c r="AX9" s="69">
        <f t="shared" si="76"/>
        <v>45922.89422507061</v>
      </c>
      <c r="AY9" s="69">
        <f t="shared" si="76"/>
        <v>45926.209118668383</v>
      </c>
      <c r="AZ9" s="69">
        <f t="shared" si="76"/>
        <v>45929.5242515481</v>
      </c>
      <c r="BA9" s="69">
        <f t="shared" si="76"/>
        <v>45932.839623727043</v>
      </c>
      <c r="BB9" s="69">
        <f t="shared" si="76"/>
        <v>45936.155235222475</v>
      </c>
      <c r="BC9" s="69">
        <f t="shared" si="76"/>
        <v>45939.471086051679</v>
      </c>
      <c r="BD9" s="69">
        <f t="shared" si="76"/>
        <v>45942.787176231926</v>
      </c>
      <c r="BE9" s="69">
        <f t="shared" si="76"/>
        <v>45946.103505780491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77796.632027149361</v>
      </c>
      <c r="DG9" s="108">
        <f t="shared" si="20"/>
        <v>77802.247691444631</v>
      </c>
      <c r="DH9" s="108">
        <f t="shared" si="21"/>
        <v>77807.863761100452</v>
      </c>
      <c r="DI9" s="108">
        <f t="shared" si="22"/>
        <v>77813.48023614609</v>
      </c>
      <c r="DJ9" s="108">
        <f t="shared" si="23"/>
        <v>83772.778933970185</v>
      </c>
      <c r="DK9" s="108">
        <f t="shared" si="24"/>
        <v>83778.82597985529</v>
      </c>
      <c r="DL9" s="108">
        <f t="shared" si="25"/>
        <v>83784.873462239746</v>
      </c>
      <c r="DM9" s="108">
        <f t="shared" si="26"/>
        <v>83790.921381155073</v>
      </c>
      <c r="DN9" s="108">
        <f t="shared" si="27"/>
        <v>71568.035134733145</v>
      </c>
      <c r="DO9" s="108">
        <f t="shared" si="28"/>
        <v>71573.201194614085</v>
      </c>
      <c r="DP9" s="108">
        <f t="shared" si="29"/>
        <v>71578.3676274014</v>
      </c>
      <c r="DQ9" s="108">
        <f t="shared" si="30"/>
        <v>71583.534433121953</v>
      </c>
      <c r="DR9" s="108">
        <f t="shared" si="31"/>
        <v>71588.70161180271</v>
      </c>
      <c r="DS9" s="108">
        <f t="shared" si="32"/>
        <v>76871.986265011059</v>
      </c>
      <c r="DT9" s="108">
        <f t="shared" si="33"/>
        <v>76877.535184769236</v>
      </c>
      <c r="DU9" s="108">
        <f t="shared" si="34"/>
        <v>76883.084505070074</v>
      </c>
      <c r="DV9" s="108">
        <f t="shared" si="35"/>
        <v>76888.6342259425</v>
      </c>
      <c r="DW9" s="108">
        <f t="shared" si="36"/>
        <v>73802.087943945779</v>
      </c>
      <c r="DX9" s="108">
        <f t="shared" si="37"/>
        <v>73807.415266470969</v>
      </c>
      <c r="DY9" s="108">
        <f t="shared" si="38"/>
        <v>73812.742973543092</v>
      </c>
      <c r="DZ9" s="108">
        <f t="shared" si="39"/>
        <v>73818.071065189884</v>
      </c>
      <c r="EA9" s="108">
        <f t="shared" si="40"/>
        <v>81544.561067627044</v>
      </c>
      <c r="EB9" s="108">
        <f t="shared" si="41"/>
        <v>81550.447272056845</v>
      </c>
      <c r="EC9" s="108">
        <f t="shared" si="42"/>
        <v>81556.333901375823</v>
      </c>
      <c r="ED9" s="108">
        <f t="shared" si="43"/>
        <v>81562.220955614655</v>
      </c>
      <c r="EE9" s="108">
        <f t="shared" si="44"/>
        <v>81568.108434804031</v>
      </c>
      <c r="EF9" s="108">
        <f t="shared" si="45"/>
        <v>83766.378108969977</v>
      </c>
      <c r="EG9" s="108">
        <f t="shared" si="46"/>
        <v>83772.424692818575</v>
      </c>
      <c r="EH9" s="108">
        <f t="shared" si="47"/>
        <v>83778.471713133171</v>
      </c>
      <c r="EI9" s="108">
        <f t="shared" si="48"/>
        <v>83784.519169945284</v>
      </c>
      <c r="EJ9" s="108">
        <f t="shared" si="49"/>
        <v>88043.746359422759</v>
      </c>
      <c r="EK9" s="108">
        <f t="shared" si="50"/>
        <v>88050.101700392799</v>
      </c>
      <c r="EL9" s="108">
        <f t="shared" si="51"/>
        <v>88056.457500116114</v>
      </c>
      <c r="EM9" s="108">
        <f t="shared" si="52"/>
        <v>88062.813758625838</v>
      </c>
      <c r="EN9" s="108">
        <f t="shared" si="53"/>
        <v>95660.959746700712</v>
      </c>
      <c r="EO9" s="108">
        <f t="shared" si="54"/>
        <v>95667.864927839066</v>
      </c>
      <c r="EP9" s="108">
        <f t="shared" si="55"/>
        <v>95674.770607420316</v>
      </c>
      <c r="EQ9" s="108">
        <f t="shared" si="56"/>
        <v>95681.676785480449</v>
      </c>
      <c r="ER9" s="108">
        <f t="shared" si="57"/>
        <v>95688.583462055438</v>
      </c>
      <c r="ES9" s="108">
        <f t="shared" si="58"/>
        <v>89359.346392307736</v>
      </c>
      <c r="ET9" s="108">
        <f t="shared" si="59"/>
        <v>89365.796698418781</v>
      </c>
      <c r="EU9" s="108">
        <f t="shared" si="60"/>
        <v>89372.247470138085</v>
      </c>
      <c r="EV9" s="108">
        <f t="shared" si="61"/>
        <v>89378.698707499236</v>
      </c>
      <c r="EW9" s="108">
        <f t="shared" si="62"/>
        <v>82474.217604581776</v>
      </c>
      <c r="EX9" s="108">
        <f t="shared" si="63"/>
        <v>82480.170915245923</v>
      </c>
      <c r="EY9" s="108">
        <f t="shared" si="64"/>
        <v>82486.12465564326</v>
      </c>
      <c r="EZ9" s="108">
        <f t="shared" si="65"/>
        <v>82492.078825804783</v>
      </c>
      <c r="FA9" s="108">
        <f t="shared" si="66"/>
        <v>72718.779623911309</v>
      </c>
      <c r="FB9" s="108">
        <f t="shared" si="67"/>
        <v>72724.02874901722</v>
      </c>
      <c r="FC9" s="108">
        <f t="shared" si="68"/>
        <v>72729.278253025463</v>
      </c>
      <c r="FD9" s="108">
        <f t="shared" si="69"/>
        <v>72734.528135963366</v>
      </c>
      <c r="FE9" s="108">
        <f t="shared" si="70"/>
        <v>72739.778397858303</v>
      </c>
    </row>
    <row r="10" spans="1:161" ht="15.75" x14ac:dyDescent="0.25">
      <c r="A10" s="47" t="s">
        <v>199</v>
      </c>
      <c r="B10" s="12">
        <f>'Urb proj of all 25 ARs '!AC10</f>
        <v>63453.252501506984</v>
      </c>
      <c r="C10" s="12">
        <f>'Urb proj of all 25 ARs '!AD10</f>
        <v>63691.867204676906</v>
      </c>
      <c r="D10" s="100">
        <f t="shared" si="10"/>
        <v>3.7604802553542075E-3</v>
      </c>
      <c r="E10" s="101">
        <f t="shared" si="11"/>
        <v>7.2183899854527667E-5</v>
      </c>
      <c r="F10" s="69">
        <f t="shared" si="12"/>
        <v>63457.832804730999</v>
      </c>
      <c r="G10" s="69">
        <f t="shared" si="16"/>
        <v>63462.413438579162</v>
      </c>
      <c r="H10" s="69">
        <f t="shared" ref="H10:AM10" si="77">G10*(1+$E$10)</f>
        <v>63466.99440307534</v>
      </c>
      <c r="I10" s="69">
        <f t="shared" si="77"/>
        <v>63471.575698243396</v>
      </c>
      <c r="J10" s="69">
        <f t="shared" si="77"/>
        <v>63476.157324107204</v>
      </c>
      <c r="K10" s="69">
        <f t="shared" si="77"/>
        <v>63480.739280690635</v>
      </c>
      <c r="L10" s="69">
        <f t="shared" si="77"/>
        <v>63485.321568017564</v>
      </c>
      <c r="M10" s="69">
        <f t="shared" si="77"/>
        <v>63489.90418611186</v>
      </c>
      <c r="N10" s="69">
        <f t="shared" si="77"/>
        <v>63494.487134997406</v>
      </c>
      <c r="O10" s="69">
        <f t="shared" si="77"/>
        <v>63499.070414698072</v>
      </c>
      <c r="P10" s="69">
        <f t="shared" si="77"/>
        <v>63503.654025237738</v>
      </c>
      <c r="Q10" s="69">
        <f t="shared" si="77"/>
        <v>63508.237966640292</v>
      </c>
      <c r="R10" s="69">
        <f t="shared" si="77"/>
        <v>63512.822238929613</v>
      </c>
      <c r="S10" s="69">
        <f t="shared" si="77"/>
        <v>63517.406842129589</v>
      </c>
      <c r="T10" s="69">
        <f t="shared" si="77"/>
        <v>63521.991776264098</v>
      </c>
      <c r="U10" s="69">
        <f t="shared" si="77"/>
        <v>63526.577041357035</v>
      </c>
      <c r="V10" s="69">
        <f t="shared" si="77"/>
        <v>63531.162637432288</v>
      </c>
      <c r="W10" s="69">
        <f t="shared" si="77"/>
        <v>63535.748564513749</v>
      </c>
      <c r="X10" s="69">
        <f t="shared" si="77"/>
        <v>63540.334822625315</v>
      </c>
      <c r="Y10" s="69">
        <f t="shared" si="77"/>
        <v>63544.921411790878</v>
      </c>
      <c r="Z10" s="69">
        <f t="shared" si="77"/>
        <v>63549.508332034333</v>
      </c>
      <c r="AA10" s="69">
        <f t="shared" si="77"/>
        <v>63554.095583379574</v>
      </c>
      <c r="AB10" s="69">
        <f t="shared" si="77"/>
        <v>63558.683165850511</v>
      </c>
      <c r="AC10" s="69">
        <f t="shared" si="77"/>
        <v>63563.271079471037</v>
      </c>
      <c r="AD10" s="69">
        <f t="shared" si="77"/>
        <v>63567.85932426506</v>
      </c>
      <c r="AE10" s="69">
        <f t="shared" si="77"/>
        <v>63572.447900256491</v>
      </c>
      <c r="AF10" s="69">
        <f t="shared" si="77"/>
        <v>63577.036807469231</v>
      </c>
      <c r="AG10" s="69">
        <f t="shared" si="77"/>
        <v>63581.626045927187</v>
      </c>
      <c r="AH10" s="69">
        <f t="shared" si="77"/>
        <v>63586.215615654277</v>
      </c>
      <c r="AI10" s="69">
        <f t="shared" si="77"/>
        <v>63590.805516674409</v>
      </c>
      <c r="AJ10" s="69">
        <f t="shared" si="77"/>
        <v>63595.395749011492</v>
      </c>
      <c r="AK10" s="69">
        <f t="shared" si="77"/>
        <v>63599.986312689449</v>
      </c>
      <c r="AL10" s="69">
        <f t="shared" si="77"/>
        <v>63604.577207732196</v>
      </c>
      <c r="AM10" s="69">
        <f t="shared" si="77"/>
        <v>63609.16843416365</v>
      </c>
      <c r="AN10" s="69">
        <f t="shared" ref="AN10:BE10" si="78">AM10*(1+$E$10)</f>
        <v>63613.759992007734</v>
      </c>
      <c r="AO10" s="69">
        <f t="shared" si="78"/>
        <v>63618.35188128837</v>
      </c>
      <c r="AP10" s="69">
        <f t="shared" si="78"/>
        <v>63622.944102029476</v>
      </c>
      <c r="AQ10" s="69">
        <f t="shared" si="78"/>
        <v>63627.536654254989</v>
      </c>
      <c r="AR10" s="69">
        <f t="shared" si="78"/>
        <v>63632.129537988832</v>
      </c>
      <c r="AS10" s="69">
        <f t="shared" si="78"/>
        <v>63636.72275325493</v>
      </c>
      <c r="AT10" s="69">
        <f t="shared" si="78"/>
        <v>63641.316300077218</v>
      </c>
      <c r="AU10" s="69">
        <f t="shared" si="78"/>
        <v>63645.910178479637</v>
      </c>
      <c r="AV10" s="69">
        <f t="shared" si="78"/>
        <v>63650.504388486108</v>
      </c>
      <c r="AW10" s="69">
        <f t="shared" si="78"/>
        <v>63655.098930120577</v>
      </c>
      <c r="AX10" s="69">
        <f t="shared" si="78"/>
        <v>63659.693803406983</v>
      </c>
      <c r="AY10" s="69">
        <f t="shared" si="78"/>
        <v>63664.289008369255</v>
      </c>
      <c r="AZ10" s="69">
        <f t="shared" si="78"/>
        <v>63668.884545031346</v>
      </c>
      <c r="BA10" s="69">
        <f t="shared" si="78"/>
        <v>63673.480413417194</v>
      </c>
      <c r="BB10" s="69">
        <f t="shared" si="78"/>
        <v>63678.076613550744</v>
      </c>
      <c r="BC10" s="69">
        <f t="shared" si="78"/>
        <v>63682.673145455949</v>
      </c>
      <c r="BD10" s="69">
        <f t="shared" si="78"/>
        <v>63687.270009156746</v>
      </c>
      <c r="BE10" s="69">
        <f t="shared" si="78"/>
        <v>63691.867204677095</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63313.505631547741</v>
      </c>
      <c r="DG10" s="108">
        <f t="shared" si="20"/>
        <v>63318.075847297689</v>
      </c>
      <c r="DH10" s="108">
        <f t="shared" si="21"/>
        <v>63322.646392943636</v>
      </c>
      <c r="DI10" s="108">
        <f t="shared" si="22"/>
        <v>63327.217268509383</v>
      </c>
      <c r="DJ10" s="108">
        <f t="shared" si="23"/>
        <v>67705.602144126693</v>
      </c>
      <c r="DK10" s="108">
        <f t="shared" si="24"/>
        <v>67710.489398531456</v>
      </c>
      <c r="DL10" s="108">
        <f t="shared" si="25"/>
        <v>67715.37700571731</v>
      </c>
      <c r="DM10" s="108">
        <f t="shared" si="26"/>
        <v>67720.264965709692</v>
      </c>
      <c r="DN10" s="108">
        <f t="shared" si="27"/>
        <v>60142.753037470407</v>
      </c>
      <c r="DO10" s="108">
        <f t="shared" si="28"/>
        <v>60147.09437593264</v>
      </c>
      <c r="DP10" s="108">
        <f t="shared" si="29"/>
        <v>60151.436027769611</v>
      </c>
      <c r="DQ10" s="108">
        <f t="shared" si="30"/>
        <v>60155.777993003947</v>
      </c>
      <c r="DR10" s="108">
        <f t="shared" si="31"/>
        <v>60160.120271658263</v>
      </c>
      <c r="DS10" s="108">
        <f t="shared" si="32"/>
        <v>62544.875142727338</v>
      </c>
      <c r="DT10" s="108">
        <f t="shared" si="33"/>
        <v>62549.389875731053</v>
      </c>
      <c r="DU10" s="108">
        <f t="shared" si="34"/>
        <v>62553.904934625803</v>
      </c>
      <c r="DV10" s="108">
        <f t="shared" si="35"/>
        <v>62558.420319435114</v>
      </c>
      <c r="DW10" s="108">
        <f t="shared" si="36"/>
        <v>62333.543677609632</v>
      </c>
      <c r="DX10" s="108">
        <f t="shared" si="37"/>
        <v>62338.043155884036</v>
      </c>
      <c r="DY10" s="108">
        <f t="shared" si="38"/>
        <v>62342.542958948332</v>
      </c>
      <c r="DZ10" s="108">
        <f t="shared" si="39"/>
        <v>62347.043086825965</v>
      </c>
      <c r="EA10" s="108">
        <f t="shared" si="40"/>
        <v>63687.898347094619</v>
      </c>
      <c r="EB10" s="108">
        <f t="shared" si="41"/>
        <v>63692.49558797085</v>
      </c>
      <c r="EC10" s="108">
        <f t="shared" si="42"/>
        <v>63697.093160693854</v>
      </c>
      <c r="ED10" s="108">
        <f t="shared" si="43"/>
        <v>63701.691065287589</v>
      </c>
      <c r="EE10" s="108">
        <f t="shared" si="44"/>
        <v>63706.289301776014</v>
      </c>
      <c r="EF10" s="108">
        <f t="shared" si="45"/>
        <v>62043.875395305724</v>
      </c>
      <c r="EG10" s="108">
        <f t="shared" si="46"/>
        <v>62048.353964193848</v>
      </c>
      <c r="EH10" s="108">
        <f t="shared" si="47"/>
        <v>62052.83285636254</v>
      </c>
      <c r="EI10" s="108">
        <f t="shared" si="48"/>
        <v>62057.312071835135</v>
      </c>
      <c r="EJ10" s="108">
        <f t="shared" si="49"/>
        <v>62143.910796411459</v>
      </c>
      <c r="EK10" s="108">
        <f t="shared" si="50"/>
        <v>62148.396586244962</v>
      </c>
      <c r="EL10" s="108">
        <f t="shared" si="51"/>
        <v>62152.882699880261</v>
      </c>
      <c r="EM10" s="108">
        <f t="shared" si="52"/>
        <v>62157.369137340742</v>
      </c>
      <c r="EN10" s="108">
        <f t="shared" si="53"/>
        <v>67995.328120746955</v>
      </c>
      <c r="EO10" s="108">
        <f t="shared" si="54"/>
        <v>68000.23628870261</v>
      </c>
      <c r="EP10" s="108">
        <f t="shared" si="55"/>
        <v>68005.144810948943</v>
      </c>
      <c r="EQ10" s="108">
        <f t="shared" si="56"/>
        <v>68010.053687511579</v>
      </c>
      <c r="ER10" s="108">
        <f t="shared" si="57"/>
        <v>68014.962918416059</v>
      </c>
      <c r="ES10" s="108">
        <f t="shared" si="58"/>
        <v>65625.778021399965</v>
      </c>
      <c r="ET10" s="108">
        <f t="shared" si="59"/>
        <v>65630.515145988538</v>
      </c>
      <c r="EU10" s="108">
        <f t="shared" si="60"/>
        <v>65635.252612521246</v>
      </c>
      <c r="EV10" s="108">
        <f t="shared" si="61"/>
        <v>65639.990421022754</v>
      </c>
      <c r="EW10" s="108">
        <f t="shared" si="62"/>
        <v>66262.064015448021</v>
      </c>
      <c r="EX10" s="108">
        <f t="shared" si="63"/>
        <v>66266.847069641066</v>
      </c>
      <c r="EY10" s="108">
        <f t="shared" si="64"/>
        <v>66271.630469093609</v>
      </c>
      <c r="EZ10" s="108">
        <f t="shared" si="65"/>
        <v>66276.414213830591</v>
      </c>
      <c r="FA10" s="108">
        <f t="shared" si="66"/>
        <v>61631.508434832351</v>
      </c>
      <c r="FB10" s="108">
        <f t="shared" si="67"/>
        <v>61635.957237465089</v>
      </c>
      <c r="FC10" s="108">
        <f t="shared" si="68"/>
        <v>61640.406361229761</v>
      </c>
      <c r="FD10" s="108">
        <f t="shared" si="69"/>
        <v>61644.855806149528</v>
      </c>
      <c r="FE10" s="108">
        <f t="shared" si="70"/>
        <v>61649.305572247591</v>
      </c>
    </row>
    <row r="11" spans="1:161" ht="15.75" x14ac:dyDescent="0.25">
      <c r="A11" s="47" t="s">
        <v>187</v>
      </c>
      <c r="B11" s="12">
        <f>'Urb proj of all 25 ARs '!AC11</f>
        <v>33783.27017766222</v>
      </c>
      <c r="C11" s="12">
        <f>'Urb proj of all 25 ARs '!AD11</f>
        <v>33910.311498126612</v>
      </c>
      <c r="D11" s="100">
        <f t="shared" si="10"/>
        <v>3.7604802553541038E-3</v>
      </c>
      <c r="E11" s="101">
        <f t="shared" si="11"/>
        <v>7.2183899854527667E-5</v>
      </c>
      <c r="F11" s="69">
        <f t="shared" si="12"/>
        <v>33785.70878585348</v>
      </c>
      <c r="G11" s="69">
        <f t="shared" si="16"/>
        <v>33788.147570072993</v>
      </c>
      <c r="H11" s="69">
        <f t="shared" ref="H11:AM11" si="79">G11*(1+$E$11)</f>
        <v>33790.586530333465</v>
      </c>
      <c r="I11" s="69">
        <f t="shared" si="79"/>
        <v>33793.025666647598</v>
      </c>
      <c r="J11" s="69">
        <f t="shared" si="79"/>
        <v>33795.464979028104</v>
      </c>
      <c r="K11" s="69">
        <f t="shared" si="79"/>
        <v>33797.904467487686</v>
      </c>
      <c r="L11" s="69">
        <f t="shared" si="79"/>
        <v>33800.344132039063</v>
      </c>
      <c r="M11" s="69">
        <f t="shared" si="79"/>
        <v>33802.783972694939</v>
      </c>
      <c r="N11" s="69">
        <f t="shared" si="79"/>
        <v>33805.223989468032</v>
      </c>
      <c r="O11" s="69">
        <f t="shared" si="79"/>
        <v>33807.664182371045</v>
      </c>
      <c r="P11" s="69">
        <f t="shared" si="79"/>
        <v>33810.104551416698</v>
      </c>
      <c r="Q11" s="69">
        <f t="shared" si="79"/>
        <v>33812.545096617709</v>
      </c>
      <c r="R11" s="69">
        <f t="shared" si="79"/>
        <v>33814.985817986788</v>
      </c>
      <c r="S11" s="69">
        <f t="shared" si="79"/>
        <v>33817.426715536654</v>
      </c>
      <c r="T11" s="69">
        <f t="shared" si="79"/>
        <v>33819.867789280026</v>
      </c>
      <c r="U11" s="69">
        <f t="shared" si="79"/>
        <v>33822.309039229622</v>
      </c>
      <c r="V11" s="69">
        <f t="shared" si="79"/>
        <v>33824.75046539816</v>
      </c>
      <c r="W11" s="69">
        <f t="shared" si="79"/>
        <v>33827.192067798358</v>
      </c>
      <c r="X11" s="69">
        <f t="shared" si="79"/>
        <v>33829.633846442943</v>
      </c>
      <c r="Y11" s="69">
        <f t="shared" si="79"/>
        <v>33832.075801344632</v>
      </c>
      <c r="Z11" s="69">
        <f t="shared" si="79"/>
        <v>33834.517932516144</v>
      </c>
      <c r="AA11" s="69">
        <f t="shared" si="79"/>
        <v>33836.960239970213</v>
      </c>
      <c r="AB11" s="69">
        <f t="shared" si="79"/>
        <v>33839.402723719555</v>
      </c>
      <c r="AC11" s="69">
        <f t="shared" si="79"/>
        <v>33841.845383776898</v>
      </c>
      <c r="AD11" s="69">
        <f t="shared" si="79"/>
        <v>33844.288220154973</v>
      </c>
      <c r="AE11" s="69">
        <f t="shared" si="79"/>
        <v>33846.731232866507</v>
      </c>
      <c r="AF11" s="69">
        <f t="shared" si="79"/>
        <v>33849.174421924225</v>
      </c>
      <c r="AG11" s="69">
        <f t="shared" si="79"/>
        <v>33851.617787340852</v>
      </c>
      <c r="AH11" s="69">
        <f t="shared" si="79"/>
        <v>33854.06132912913</v>
      </c>
      <c r="AI11" s="69">
        <f t="shared" si="79"/>
        <v>33856.505047301784</v>
      </c>
      <c r="AJ11" s="69">
        <f t="shared" si="79"/>
        <v>33858.948941871546</v>
      </c>
      <c r="AK11" s="69">
        <f t="shared" si="79"/>
        <v>33861.393012851142</v>
      </c>
      <c r="AL11" s="69">
        <f t="shared" si="79"/>
        <v>33863.83726025332</v>
      </c>
      <c r="AM11" s="69">
        <f t="shared" si="79"/>
        <v>33866.281684090805</v>
      </c>
      <c r="AN11" s="69">
        <f t="shared" ref="AN11:BE11" si="80">AM11*(1+$E$11)</f>
        <v>33868.726284376338</v>
      </c>
      <c r="AO11" s="69">
        <f t="shared" si="80"/>
        <v>33871.171061122652</v>
      </c>
      <c r="AP11" s="69">
        <f t="shared" si="80"/>
        <v>33873.616014342486</v>
      </c>
      <c r="AQ11" s="69">
        <f t="shared" si="80"/>
        <v>33876.061144048574</v>
      </c>
      <c r="AR11" s="69">
        <f t="shared" si="80"/>
        <v>33878.506450253662</v>
      </c>
      <c r="AS11" s="69">
        <f t="shared" si="80"/>
        <v>33880.951932970485</v>
      </c>
      <c r="AT11" s="69">
        <f t="shared" si="80"/>
        <v>33883.39759221179</v>
      </c>
      <c r="AU11" s="69">
        <f t="shared" si="80"/>
        <v>33885.843427990316</v>
      </c>
      <c r="AV11" s="69">
        <f t="shared" si="80"/>
        <v>33888.289440318811</v>
      </c>
      <c r="AW11" s="69">
        <f t="shared" si="80"/>
        <v>33890.735629210016</v>
      </c>
      <c r="AX11" s="69">
        <f t="shared" si="80"/>
        <v>33893.18199467667</v>
      </c>
      <c r="AY11" s="69">
        <f t="shared" si="80"/>
        <v>33895.628536731529</v>
      </c>
      <c r="AZ11" s="69">
        <f t="shared" si="80"/>
        <v>33898.075255387332</v>
      </c>
      <c r="BA11" s="69">
        <f t="shared" si="80"/>
        <v>33900.522150656827</v>
      </c>
      <c r="BB11" s="69">
        <f t="shared" si="80"/>
        <v>33902.969222552769</v>
      </c>
      <c r="BC11" s="69">
        <f t="shared" si="80"/>
        <v>33905.416471087898</v>
      </c>
      <c r="BD11" s="69">
        <f t="shared" si="80"/>
        <v>33907.863896274976</v>
      </c>
      <c r="BE11" s="69">
        <f t="shared" si="80"/>
        <v>33910.311498126743</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47236.502412099369</v>
      </c>
      <c r="DG11" s="108">
        <f t="shared" si="20"/>
        <v>47239.912127058968</v>
      </c>
      <c r="DH11" s="108">
        <f t="shared" si="21"/>
        <v>47243.322088145091</v>
      </c>
      <c r="DI11" s="108">
        <f t="shared" si="22"/>
        <v>47246.732295375499</v>
      </c>
      <c r="DJ11" s="108">
        <f t="shared" si="23"/>
        <v>51265.187835960751</v>
      </c>
      <c r="DK11" s="108">
        <f t="shared" si="24"/>
        <v>51268.888357145523</v>
      </c>
      <c r="DL11" s="108">
        <f t="shared" si="25"/>
        <v>51272.58914544835</v>
      </c>
      <c r="DM11" s="108">
        <f t="shared" si="26"/>
        <v>51276.290200888507</v>
      </c>
      <c r="DN11" s="108">
        <f t="shared" si="27"/>
        <v>44047.923004886194</v>
      </c>
      <c r="DO11" s="108">
        <f t="shared" si="28"/>
        <v>44051.102555749174</v>
      </c>
      <c r="DP11" s="108">
        <f t="shared" si="29"/>
        <v>44054.282336124539</v>
      </c>
      <c r="DQ11" s="108">
        <f t="shared" si="30"/>
        <v>44057.462346028849</v>
      </c>
      <c r="DR11" s="108">
        <f t="shared" si="31"/>
        <v>44060.642585478679</v>
      </c>
      <c r="DS11" s="108">
        <f t="shared" si="32"/>
        <v>45374.215001368953</v>
      </c>
      <c r="DT11" s="108">
        <f t="shared" si="33"/>
        <v>45377.490289160589</v>
      </c>
      <c r="DU11" s="108">
        <f t="shared" si="34"/>
        <v>45380.76581337527</v>
      </c>
      <c r="DV11" s="108">
        <f t="shared" si="35"/>
        <v>45384.041574030067</v>
      </c>
      <c r="DW11" s="108">
        <f t="shared" si="36"/>
        <v>47661.483164601937</v>
      </c>
      <c r="DX11" s="108">
        <f t="shared" si="37"/>
        <v>47664.923556329617</v>
      </c>
      <c r="DY11" s="108">
        <f t="shared" si="38"/>
        <v>47668.364196398186</v>
      </c>
      <c r="DZ11" s="108">
        <f t="shared" si="39"/>
        <v>47671.805084825559</v>
      </c>
      <c r="EA11" s="108">
        <f t="shared" si="40"/>
        <v>52839.805683641549</v>
      </c>
      <c r="EB11" s="108">
        <f t="shared" si="41"/>
        <v>52843.619866883346</v>
      </c>
      <c r="EC11" s="108">
        <f t="shared" si="42"/>
        <v>52847.434325447764</v>
      </c>
      <c r="ED11" s="108">
        <f t="shared" si="43"/>
        <v>52851.249059354683</v>
      </c>
      <c r="EE11" s="108">
        <f t="shared" si="44"/>
        <v>52855.064068623971</v>
      </c>
      <c r="EF11" s="108">
        <f t="shared" si="45"/>
        <v>52686.933269440829</v>
      </c>
      <c r="EG11" s="108">
        <f t="shared" si="46"/>
        <v>52690.736417755586</v>
      </c>
      <c r="EH11" s="108">
        <f t="shared" si="47"/>
        <v>52694.539840596437</v>
      </c>
      <c r="EI11" s="108">
        <f t="shared" si="48"/>
        <v>52698.343537983172</v>
      </c>
      <c r="EJ11" s="108">
        <f t="shared" si="49"/>
        <v>56104.953812183929</v>
      </c>
      <c r="EK11" s="108">
        <f t="shared" si="50"/>
        <v>56109.003686551245</v>
      </c>
      <c r="EL11" s="108">
        <f t="shared" si="51"/>
        <v>56113.0538532543</v>
      </c>
      <c r="EM11" s="108">
        <f t="shared" si="52"/>
        <v>56117.104312314179</v>
      </c>
      <c r="EN11" s="108">
        <f t="shared" si="53"/>
        <v>63360.856107787986</v>
      </c>
      <c r="EO11" s="108">
        <f t="shared" si="54"/>
        <v>63365.429741479973</v>
      </c>
      <c r="EP11" s="108">
        <f t="shared" si="55"/>
        <v>63370.003705314673</v>
      </c>
      <c r="EQ11" s="108">
        <f t="shared" si="56"/>
        <v>63374.577999315916</v>
      </c>
      <c r="ER11" s="108">
        <f t="shared" si="57"/>
        <v>63379.152623507543</v>
      </c>
      <c r="ES11" s="108">
        <f t="shared" si="58"/>
        <v>58099.634139262234</v>
      </c>
      <c r="ET11" s="108">
        <f t="shared" si="59"/>
        <v>58103.827997434528</v>
      </c>
      <c r="EU11" s="108">
        <f t="shared" si="60"/>
        <v>58108.022158335858</v>
      </c>
      <c r="EV11" s="108">
        <f t="shared" si="61"/>
        <v>58112.216621988089</v>
      </c>
      <c r="EW11" s="108">
        <f t="shared" si="62"/>
        <v>52682.186770632543</v>
      </c>
      <c r="EX11" s="108">
        <f t="shared" si="63"/>
        <v>52685.989576326509</v>
      </c>
      <c r="EY11" s="108">
        <f t="shared" si="64"/>
        <v>52689.792656521829</v>
      </c>
      <c r="EZ11" s="108">
        <f t="shared" si="65"/>
        <v>52693.596011238304</v>
      </c>
      <c r="FA11" s="108">
        <f t="shared" si="66"/>
        <v>42906.232084398158</v>
      </c>
      <c r="FB11" s="108">
        <f t="shared" si="67"/>
        <v>42909.329223558074</v>
      </c>
      <c r="FC11" s="108">
        <f t="shared" si="68"/>
        <v>42912.426586281574</v>
      </c>
      <c r="FD11" s="108">
        <f t="shared" si="69"/>
        <v>42915.524172584795</v>
      </c>
      <c r="FE11" s="108">
        <f t="shared" si="70"/>
        <v>42918.62198248387</v>
      </c>
    </row>
    <row r="12" spans="1:161" ht="15.75" x14ac:dyDescent="0.25">
      <c r="A12" s="47" t="s">
        <v>188</v>
      </c>
      <c r="B12" s="12">
        <f>'Urb proj of all 25 ARs '!AC12</f>
        <v>79663.012432433316</v>
      </c>
      <c r="C12" s="12">
        <f>'Urb proj of all 25 ARs '!AD12</f>
        <v>79962.583617767508</v>
      </c>
      <c r="D12" s="100">
        <f t="shared" si="10"/>
        <v>3.7604802553540878E-3</v>
      </c>
      <c r="E12" s="101">
        <f t="shared" si="11"/>
        <v>7.2183899854527667E-5</v>
      </c>
      <c r="F12" s="69">
        <f t="shared" si="12"/>
        <v>79668.762819344847</v>
      </c>
      <c r="G12" s="69">
        <f t="shared" si="16"/>
        <v>79674.513621341728</v>
      </c>
      <c r="H12" s="69">
        <f t="shared" ref="H12:AM12" si="81">G12*(1+$E$12)</f>
        <v>79680.264838453935</v>
      </c>
      <c r="I12" s="69">
        <f t="shared" si="81"/>
        <v>79686.016470711416</v>
      </c>
      <c r="J12" s="69">
        <f t="shared" si="81"/>
        <v>79691.768518144148</v>
      </c>
      <c r="K12" s="69">
        <f t="shared" si="81"/>
        <v>79697.520980782094</v>
      </c>
      <c r="L12" s="69">
        <f t="shared" si="81"/>
        <v>79703.27385865523</v>
      </c>
      <c r="M12" s="69">
        <f t="shared" si="81"/>
        <v>79709.027151793518</v>
      </c>
      <c r="N12" s="69">
        <f t="shared" si="81"/>
        <v>79714.780860226951</v>
      </c>
      <c r="O12" s="69">
        <f t="shared" si="81"/>
        <v>79720.53498398549</v>
      </c>
      <c r="P12" s="69">
        <f t="shared" si="81"/>
        <v>79726.289523099127</v>
      </c>
      <c r="Q12" s="69">
        <f t="shared" si="81"/>
        <v>79732.044477597839</v>
      </c>
      <c r="R12" s="69">
        <f t="shared" si="81"/>
        <v>79737.799847511604</v>
      </c>
      <c r="S12" s="69">
        <f t="shared" si="81"/>
        <v>79743.555632870412</v>
      </c>
      <c r="T12" s="69">
        <f t="shared" si="81"/>
        <v>79749.311833704254</v>
      </c>
      <c r="U12" s="69">
        <f t="shared" si="81"/>
        <v>79755.068450043123</v>
      </c>
      <c r="V12" s="69">
        <f t="shared" si="81"/>
        <v>79760.825481917011</v>
      </c>
      <c r="W12" s="69">
        <f t="shared" si="81"/>
        <v>79766.582929355907</v>
      </c>
      <c r="X12" s="69">
        <f t="shared" si="81"/>
        <v>79772.340792389819</v>
      </c>
      <c r="Y12" s="69">
        <f t="shared" si="81"/>
        <v>79778.099071048739</v>
      </c>
      <c r="Z12" s="69">
        <f t="shared" si="81"/>
        <v>79783.857765362671</v>
      </c>
      <c r="AA12" s="69">
        <f t="shared" si="81"/>
        <v>79789.616875361608</v>
      </c>
      <c r="AB12" s="69">
        <f t="shared" si="81"/>
        <v>79795.376401075569</v>
      </c>
      <c r="AC12" s="69">
        <f t="shared" si="81"/>
        <v>79801.136342534563</v>
      </c>
      <c r="AD12" s="69">
        <f t="shared" si="81"/>
        <v>79806.896699768593</v>
      </c>
      <c r="AE12" s="69">
        <f t="shared" si="81"/>
        <v>79812.657472807667</v>
      </c>
      <c r="AF12" s="69">
        <f t="shared" si="81"/>
        <v>79818.418661681804</v>
      </c>
      <c r="AG12" s="69">
        <f t="shared" si="81"/>
        <v>79824.180266421026</v>
      </c>
      <c r="AH12" s="69">
        <f t="shared" si="81"/>
        <v>79829.942287055354</v>
      </c>
      <c r="AI12" s="69">
        <f t="shared" si="81"/>
        <v>79835.704723614792</v>
      </c>
      <c r="AJ12" s="69">
        <f t="shared" si="81"/>
        <v>79841.467576129377</v>
      </c>
      <c r="AK12" s="69">
        <f t="shared" si="81"/>
        <v>79847.230844629128</v>
      </c>
      <c r="AL12" s="69">
        <f t="shared" si="81"/>
        <v>79852.994529144082</v>
      </c>
      <c r="AM12" s="69">
        <f t="shared" si="81"/>
        <v>79858.758629704258</v>
      </c>
      <c r="AN12" s="69">
        <f t="shared" ref="AN12:BE12" si="82">AM12*(1+$E$12)</f>
        <v>79864.523146339692</v>
      </c>
      <c r="AO12" s="69">
        <f t="shared" si="82"/>
        <v>79870.288079080419</v>
      </c>
      <c r="AP12" s="69">
        <f t="shared" si="82"/>
        <v>79876.053427956474</v>
      </c>
      <c r="AQ12" s="69">
        <f t="shared" si="82"/>
        <v>79881.819192997893</v>
      </c>
      <c r="AR12" s="69">
        <f t="shared" si="82"/>
        <v>79887.585374234724</v>
      </c>
      <c r="AS12" s="69">
        <f t="shared" si="82"/>
        <v>79893.351971697004</v>
      </c>
      <c r="AT12" s="69">
        <f t="shared" si="82"/>
        <v>79899.118985414767</v>
      </c>
      <c r="AU12" s="69">
        <f t="shared" si="82"/>
        <v>79904.886415418077</v>
      </c>
      <c r="AV12" s="69">
        <f t="shared" si="82"/>
        <v>79910.654261736971</v>
      </c>
      <c r="AW12" s="69">
        <f t="shared" si="82"/>
        <v>79916.422524401511</v>
      </c>
      <c r="AX12" s="69">
        <f t="shared" si="82"/>
        <v>79922.191203441747</v>
      </c>
      <c r="AY12" s="69">
        <f t="shared" si="82"/>
        <v>79927.96029888773</v>
      </c>
      <c r="AZ12" s="69">
        <f t="shared" si="82"/>
        <v>79933.729810769524</v>
      </c>
      <c r="BA12" s="69">
        <f t="shared" si="82"/>
        <v>79939.499739117178</v>
      </c>
      <c r="BB12" s="69">
        <f t="shared" si="82"/>
        <v>79945.270083960771</v>
      </c>
      <c r="BC12" s="69">
        <f t="shared" si="82"/>
        <v>79951.040845330353</v>
      </c>
      <c r="BD12" s="69">
        <f t="shared" si="82"/>
        <v>79956.812023256003</v>
      </c>
      <c r="BE12" s="69">
        <f t="shared" si="82"/>
        <v>79962.58361776777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68068.015671477086</v>
      </c>
      <c r="DG12" s="108">
        <f t="shared" si="20"/>
        <v>68072.929086303615</v>
      </c>
      <c r="DH12" s="108">
        <f t="shared" si="21"/>
        <v>68077.842855799594</v>
      </c>
      <c r="DI12" s="108">
        <f t="shared" si="22"/>
        <v>68082.756979990605</v>
      </c>
      <c r="DJ12" s="108">
        <f t="shared" si="23"/>
        <v>72554.587278312974</v>
      </c>
      <c r="DK12" s="108">
        <f t="shared" si="24"/>
        <v>72559.824551375059</v>
      </c>
      <c r="DL12" s="108">
        <f t="shared" si="25"/>
        <v>72565.062202483939</v>
      </c>
      <c r="DM12" s="108">
        <f t="shared" si="26"/>
        <v>72570.300231666901</v>
      </c>
      <c r="DN12" s="108">
        <f t="shared" si="27"/>
        <v>64924.697022037995</v>
      </c>
      <c r="DO12" s="108">
        <f t="shared" si="28"/>
        <v>64929.383539865921</v>
      </c>
      <c r="DP12" s="108">
        <f t="shared" si="29"/>
        <v>64934.070395984978</v>
      </c>
      <c r="DQ12" s="108">
        <f t="shared" si="30"/>
        <v>64938.757590419591</v>
      </c>
      <c r="DR12" s="108">
        <f t="shared" si="31"/>
        <v>64943.445123194171</v>
      </c>
      <c r="DS12" s="108">
        <f t="shared" si="32"/>
        <v>66533.6153451477</v>
      </c>
      <c r="DT12" s="108">
        <f t="shared" si="33"/>
        <v>66538.418000974722</v>
      </c>
      <c r="DU12" s="108">
        <f t="shared" si="34"/>
        <v>66543.221003476181</v>
      </c>
      <c r="DV12" s="108">
        <f t="shared" si="35"/>
        <v>66548.024352677094</v>
      </c>
      <c r="DW12" s="108">
        <f t="shared" si="36"/>
        <v>66062.009361697754</v>
      </c>
      <c r="DX12" s="108">
        <f t="shared" si="37"/>
        <v>66066.777975165707</v>
      </c>
      <c r="DY12" s="108">
        <f t="shared" si="38"/>
        <v>66071.546932850775</v>
      </c>
      <c r="DZ12" s="108">
        <f t="shared" si="39"/>
        <v>66076.316234777812</v>
      </c>
      <c r="EA12" s="108">
        <f t="shared" si="40"/>
        <v>67594.610806306795</v>
      </c>
      <c r="EB12" s="108">
        <f t="shared" si="41"/>
        <v>67599.490048923937</v>
      </c>
      <c r="EC12" s="108">
        <f t="shared" si="42"/>
        <v>67604.369643743848</v>
      </c>
      <c r="ED12" s="108">
        <f t="shared" si="43"/>
        <v>67609.249590791951</v>
      </c>
      <c r="EE12" s="108">
        <f t="shared" si="44"/>
        <v>67614.129890093653</v>
      </c>
      <c r="EF12" s="108">
        <f t="shared" si="45"/>
        <v>64633.122117977873</v>
      </c>
      <c r="EG12" s="108">
        <f t="shared" si="46"/>
        <v>64637.787588792125</v>
      </c>
      <c r="EH12" s="108">
        <f t="shared" si="47"/>
        <v>64642.453396378252</v>
      </c>
      <c r="EI12" s="108">
        <f t="shared" si="48"/>
        <v>64647.11954076057</v>
      </c>
      <c r="EJ12" s="108">
        <f t="shared" si="49"/>
        <v>64774.766084494149</v>
      </c>
      <c r="EK12" s="108">
        <f t="shared" si="50"/>
        <v>64779.441779722292</v>
      </c>
      <c r="EL12" s="108">
        <f t="shared" si="51"/>
        <v>64784.117812460354</v>
      </c>
      <c r="EM12" s="108">
        <f t="shared" si="52"/>
        <v>64788.794182732694</v>
      </c>
      <c r="EN12" s="108">
        <f t="shared" si="53"/>
        <v>69670.749075961532</v>
      </c>
      <c r="EO12" s="108">
        <f t="shared" si="54"/>
        <v>69675.778182335634</v>
      </c>
      <c r="EP12" s="108">
        <f t="shared" si="55"/>
        <v>69680.807651730225</v>
      </c>
      <c r="EQ12" s="108">
        <f t="shared" si="56"/>
        <v>69685.837484171541</v>
      </c>
      <c r="ER12" s="108">
        <f t="shared" si="57"/>
        <v>69690.867679685791</v>
      </c>
      <c r="ES12" s="108">
        <f t="shared" si="58"/>
        <v>70287.765744346689</v>
      </c>
      <c r="ET12" s="108">
        <f t="shared" si="59"/>
        <v>70292.839389390167</v>
      </c>
      <c r="EU12" s="108">
        <f t="shared" si="60"/>
        <v>70297.913400669146</v>
      </c>
      <c r="EV12" s="108">
        <f t="shared" si="61"/>
        <v>70302.987778210038</v>
      </c>
      <c r="EW12" s="108">
        <f t="shared" si="62"/>
        <v>69640.142907881862</v>
      </c>
      <c r="EX12" s="108">
        <f t="shared" si="63"/>
        <v>69645.169804983394</v>
      </c>
      <c r="EY12" s="108">
        <f t="shared" si="64"/>
        <v>69650.19706494594</v>
      </c>
      <c r="EZ12" s="108">
        <f t="shared" si="65"/>
        <v>69655.224687795722</v>
      </c>
      <c r="FA12" s="108">
        <f t="shared" si="66"/>
        <v>64764.888094883274</v>
      </c>
      <c r="FB12" s="108">
        <f t="shared" si="67"/>
        <v>64769.563077079605</v>
      </c>
      <c r="FC12" s="108">
        <f t="shared" si="68"/>
        <v>64774.238396734385</v>
      </c>
      <c r="FD12" s="108">
        <f t="shared" si="69"/>
        <v>64778.914053871973</v>
      </c>
      <c r="FE12" s="108">
        <f t="shared" si="70"/>
        <v>64783.590048516715</v>
      </c>
    </row>
    <row r="13" spans="1:161" ht="15.75" x14ac:dyDescent="0.25">
      <c r="A13" s="47" t="s">
        <v>177</v>
      </c>
      <c r="B13" s="12">
        <f>'Urb proj of all 25 ARs '!AC13</f>
        <v>161531.46334127666</v>
      </c>
      <c r="C13" s="12">
        <f>'Urb proj of all 25 ARs '!AD13</f>
        <v>162138.89921979001</v>
      </c>
      <c r="D13" s="100">
        <f t="shared" si="10"/>
        <v>3.760480255354263E-3</v>
      </c>
      <c r="E13" s="101">
        <f t="shared" si="11"/>
        <v>7.2183899854527667E-5</v>
      </c>
      <c r="F13" s="69">
        <f t="shared" si="12"/>
        <v>161543.12331224984</v>
      </c>
      <c r="G13" s="69">
        <f t="shared" si="16"/>
        <v>161554.78412488519</v>
      </c>
      <c r="H13" s="69">
        <f t="shared" ref="H13:AM13" si="83">G13*(1+$E$13)</f>
        <v>161566.44577924348</v>
      </c>
      <c r="I13" s="69">
        <f t="shared" si="83"/>
        <v>161578.10827538546</v>
      </c>
      <c r="J13" s="69">
        <f t="shared" si="83"/>
        <v>161589.77161337188</v>
      </c>
      <c r="K13" s="69">
        <f t="shared" si="83"/>
        <v>161601.43579326355</v>
      </c>
      <c r="L13" s="69">
        <f t="shared" si="83"/>
        <v>161613.1008151212</v>
      </c>
      <c r="M13" s="69">
        <f t="shared" si="83"/>
        <v>161624.76667900561</v>
      </c>
      <c r="N13" s="69">
        <f t="shared" si="83"/>
        <v>161636.43338497757</v>
      </c>
      <c r="O13" s="69">
        <f t="shared" si="83"/>
        <v>161648.10093309788</v>
      </c>
      <c r="P13" s="69">
        <f t="shared" si="83"/>
        <v>161659.76932342732</v>
      </c>
      <c r="Q13" s="69">
        <f t="shared" si="83"/>
        <v>161671.43855602667</v>
      </c>
      <c r="R13" s="69">
        <f t="shared" si="83"/>
        <v>161683.10863095673</v>
      </c>
      <c r="S13" s="69">
        <f t="shared" si="83"/>
        <v>161694.77954827831</v>
      </c>
      <c r="T13" s="69">
        <f t="shared" si="83"/>
        <v>161706.45130805223</v>
      </c>
      <c r="U13" s="69">
        <f t="shared" si="83"/>
        <v>161718.12391033929</v>
      </c>
      <c r="V13" s="69">
        <f t="shared" si="83"/>
        <v>161729.79735520028</v>
      </c>
      <c r="W13" s="69">
        <f t="shared" si="83"/>
        <v>161741.47164269607</v>
      </c>
      <c r="X13" s="69">
        <f t="shared" si="83"/>
        <v>161753.14677288744</v>
      </c>
      <c r="Y13" s="69">
        <f t="shared" si="83"/>
        <v>161764.82274583526</v>
      </c>
      <c r="Z13" s="69">
        <f t="shared" si="83"/>
        <v>161776.49956160033</v>
      </c>
      <c r="AA13" s="69">
        <f t="shared" si="83"/>
        <v>161788.17722024349</v>
      </c>
      <c r="AB13" s="69">
        <f t="shared" si="83"/>
        <v>161799.85572182562</v>
      </c>
      <c r="AC13" s="69">
        <f t="shared" si="83"/>
        <v>161811.53506640752</v>
      </c>
      <c r="AD13" s="69">
        <f t="shared" si="83"/>
        <v>161823.21525405007</v>
      </c>
      <c r="AE13" s="69">
        <f t="shared" si="83"/>
        <v>161834.89628481411</v>
      </c>
      <c r="AF13" s="69">
        <f t="shared" si="83"/>
        <v>161846.5781587605</v>
      </c>
      <c r="AG13" s="69">
        <f t="shared" si="83"/>
        <v>161858.2608759501</v>
      </c>
      <c r="AH13" s="69">
        <f t="shared" si="83"/>
        <v>161869.94443644379</v>
      </c>
      <c r="AI13" s="69">
        <f t="shared" si="83"/>
        <v>161881.62884030247</v>
      </c>
      <c r="AJ13" s="69">
        <f t="shared" si="83"/>
        <v>161893.31408758697</v>
      </c>
      <c r="AK13" s="69">
        <f t="shared" si="83"/>
        <v>161905.0001783582</v>
      </c>
      <c r="AL13" s="69">
        <f t="shared" si="83"/>
        <v>161916.68711267703</v>
      </c>
      <c r="AM13" s="69">
        <f t="shared" si="83"/>
        <v>161928.37489060435</v>
      </c>
      <c r="AN13" s="69">
        <f t="shared" ref="AN13:BE13" si="84">AM13*(1+$E$13)</f>
        <v>161940.06351220107</v>
      </c>
      <c r="AO13" s="69">
        <f t="shared" si="84"/>
        <v>161951.75297752809</v>
      </c>
      <c r="AP13" s="69">
        <f t="shared" si="84"/>
        <v>161963.44328664627</v>
      </c>
      <c r="AQ13" s="69">
        <f t="shared" si="84"/>
        <v>161975.13443961658</v>
      </c>
      <c r="AR13" s="69">
        <f t="shared" si="84"/>
        <v>161986.82643649989</v>
      </c>
      <c r="AS13" s="69">
        <f t="shared" si="84"/>
        <v>161998.51927735715</v>
      </c>
      <c r="AT13" s="69">
        <f t="shared" si="84"/>
        <v>162010.21296224924</v>
      </c>
      <c r="AU13" s="69">
        <f t="shared" si="84"/>
        <v>162021.9074912371</v>
      </c>
      <c r="AV13" s="69">
        <f t="shared" si="84"/>
        <v>162033.60286438168</v>
      </c>
      <c r="AW13" s="69">
        <f t="shared" si="84"/>
        <v>162045.29908174393</v>
      </c>
      <c r="AX13" s="69">
        <f t="shared" si="84"/>
        <v>162056.99614338475</v>
      </c>
      <c r="AY13" s="69">
        <f t="shared" si="84"/>
        <v>162068.69404936509</v>
      </c>
      <c r="AZ13" s="69">
        <f t="shared" si="84"/>
        <v>162080.3927997459</v>
      </c>
      <c r="BA13" s="69">
        <f t="shared" si="84"/>
        <v>162092.09239458814</v>
      </c>
      <c r="BB13" s="69">
        <f t="shared" si="84"/>
        <v>162103.79283395276</v>
      </c>
      <c r="BC13" s="69">
        <f t="shared" si="84"/>
        <v>162115.49411790073</v>
      </c>
      <c r="BD13" s="69">
        <f t="shared" si="84"/>
        <v>162127.196246493</v>
      </c>
      <c r="BE13" s="69">
        <f t="shared" si="84"/>
        <v>162138.89921979056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173882.23440181132</v>
      </c>
      <c r="DG13" s="108">
        <f t="shared" si="20"/>
        <v>173894.78589960586</v>
      </c>
      <c r="DH13" s="108">
        <f t="shared" si="21"/>
        <v>173907.33830341647</v>
      </c>
      <c r="DI13" s="108">
        <f t="shared" si="22"/>
        <v>173919.89161330851</v>
      </c>
      <c r="DJ13" s="108">
        <f t="shared" si="23"/>
        <v>188866.18751381521</v>
      </c>
      <c r="DK13" s="108">
        <f t="shared" si="24"/>
        <v>188879.82061178063</v>
      </c>
      <c r="DL13" s="108">
        <f t="shared" si="25"/>
        <v>188893.45469383622</v>
      </c>
      <c r="DM13" s="108">
        <f t="shared" si="26"/>
        <v>188907.089760053</v>
      </c>
      <c r="DN13" s="108">
        <f t="shared" si="27"/>
        <v>168126.36265052398</v>
      </c>
      <c r="DO13" s="108">
        <f t="shared" si="28"/>
        <v>168138.49866704846</v>
      </c>
      <c r="DP13" s="108">
        <f t="shared" si="29"/>
        <v>168150.63555959793</v>
      </c>
      <c r="DQ13" s="108">
        <f t="shared" si="30"/>
        <v>168162.77332823563</v>
      </c>
      <c r="DR13" s="108">
        <f t="shared" si="31"/>
        <v>168174.91197302483</v>
      </c>
      <c r="DS13" s="108">
        <f t="shared" si="32"/>
        <v>173088.96801771605</v>
      </c>
      <c r="DT13" s="108">
        <f t="shared" si="33"/>
        <v>173101.46225444938</v>
      </c>
      <c r="DU13" s="108">
        <f t="shared" si="34"/>
        <v>173113.95739306542</v>
      </c>
      <c r="DV13" s="108">
        <f t="shared" si="35"/>
        <v>173126.4534336293</v>
      </c>
      <c r="DW13" s="108">
        <f t="shared" si="36"/>
        <v>170018.39845451451</v>
      </c>
      <c r="DX13" s="108">
        <f t="shared" si="37"/>
        <v>170030.67104556196</v>
      </c>
      <c r="DY13" s="108">
        <f t="shared" si="38"/>
        <v>170042.94452249294</v>
      </c>
      <c r="DZ13" s="108">
        <f t="shared" si="39"/>
        <v>170055.21888537132</v>
      </c>
      <c r="EA13" s="108">
        <f t="shared" si="40"/>
        <v>175549.44808955202</v>
      </c>
      <c r="EB13" s="108">
        <f t="shared" si="41"/>
        <v>175562.11993333243</v>
      </c>
      <c r="EC13" s="108">
        <f t="shared" si="42"/>
        <v>175574.79269181596</v>
      </c>
      <c r="ED13" s="108">
        <f t="shared" si="43"/>
        <v>175587.4663650686</v>
      </c>
      <c r="EE13" s="108">
        <f t="shared" si="44"/>
        <v>175600.14095315643</v>
      </c>
      <c r="EF13" s="108">
        <f t="shared" si="45"/>
        <v>178873.81244065298</v>
      </c>
      <c r="EG13" s="108">
        <f t="shared" si="46"/>
        <v>178886.72425001679</v>
      </c>
      <c r="EH13" s="108">
        <f t="shared" si="47"/>
        <v>178899.63699140534</v>
      </c>
      <c r="EI13" s="108">
        <f t="shared" si="48"/>
        <v>178912.55066488596</v>
      </c>
      <c r="EJ13" s="108">
        <f t="shared" si="49"/>
        <v>179772.86753813631</v>
      </c>
      <c r="EK13" s="108">
        <f t="shared" si="50"/>
        <v>179785.84424480324</v>
      </c>
      <c r="EL13" s="108">
        <f t="shared" si="51"/>
        <v>179798.82188817949</v>
      </c>
      <c r="EM13" s="108">
        <f t="shared" si="52"/>
        <v>179811.80046833263</v>
      </c>
      <c r="EN13" s="108">
        <f t="shared" si="53"/>
        <v>193372.34966085234</v>
      </c>
      <c r="EO13" s="108">
        <f t="shared" si="54"/>
        <v>193386.30803117491</v>
      </c>
      <c r="EP13" s="108">
        <f t="shared" si="55"/>
        <v>193400.26740906708</v>
      </c>
      <c r="EQ13" s="108">
        <f t="shared" si="56"/>
        <v>193414.22779460158</v>
      </c>
      <c r="ER13" s="108">
        <f t="shared" si="57"/>
        <v>193428.18918785112</v>
      </c>
      <c r="ES13" s="108">
        <f t="shared" si="58"/>
        <v>186791.65506119304</v>
      </c>
      <c r="ET13" s="108">
        <f t="shared" si="59"/>
        <v>186805.13841131562</v>
      </c>
      <c r="EU13" s="108">
        <f t="shared" si="60"/>
        <v>186818.62273471899</v>
      </c>
      <c r="EV13" s="108">
        <f t="shared" si="61"/>
        <v>186832.10803147344</v>
      </c>
      <c r="EW13" s="108">
        <f t="shared" si="62"/>
        <v>185494.30600506958</v>
      </c>
      <c r="EX13" s="108">
        <f t="shared" si="63"/>
        <v>185507.69570747786</v>
      </c>
      <c r="EY13" s="108">
        <f t="shared" si="64"/>
        <v>185521.08637640704</v>
      </c>
      <c r="EZ13" s="108">
        <f t="shared" si="65"/>
        <v>185534.47801192693</v>
      </c>
      <c r="FA13" s="108">
        <f t="shared" si="66"/>
        <v>169215.42031031393</v>
      </c>
      <c r="FB13" s="108">
        <f t="shared" si="67"/>
        <v>169227.63493926745</v>
      </c>
      <c r="FC13" s="108">
        <f t="shared" si="68"/>
        <v>169239.85044992054</v>
      </c>
      <c r="FD13" s="108">
        <f t="shared" si="69"/>
        <v>169252.06684233682</v>
      </c>
      <c r="FE13" s="108">
        <f t="shared" si="70"/>
        <v>169264.28411657995</v>
      </c>
    </row>
    <row r="14" spans="1:161" ht="15.75" x14ac:dyDescent="0.25">
      <c r="A14" s="47" t="s">
        <v>194</v>
      </c>
      <c r="B14" s="12">
        <f>'Urb proj of all 25 ARs '!AC14</f>
        <v>46108.572483843476</v>
      </c>
      <c r="C14" s="12">
        <f>'Urb proj of all 25 ARs '!AD14</f>
        <v>46281.962860271538</v>
      </c>
      <c r="D14" s="100">
        <f t="shared" si="10"/>
        <v>3.7604802553542174E-3</v>
      </c>
      <c r="E14" s="101">
        <f t="shared" si="11"/>
        <v>7.2183899854527667E-5</v>
      </c>
      <c r="F14" s="69">
        <f t="shared" si="12"/>
        <v>46111.900780422082</v>
      </c>
      <c r="G14" s="69">
        <f t="shared" si="16"/>
        <v>46115.229317250116</v>
      </c>
      <c r="H14" s="69">
        <f t="shared" ref="H14:AM14" si="85">G14*(1+$E$14)</f>
        <v>46118.558094344924</v>
      </c>
      <c r="I14" s="69">
        <f t="shared" si="85"/>
        <v>46121.887111723845</v>
      </c>
      <c r="J14" s="69">
        <f t="shared" si="85"/>
        <v>46125.216369404217</v>
      </c>
      <c r="K14" s="69">
        <f t="shared" si="85"/>
        <v>46128.545867403394</v>
      </c>
      <c r="L14" s="69">
        <f t="shared" si="85"/>
        <v>46131.875605738722</v>
      </c>
      <c r="M14" s="69">
        <f t="shared" si="85"/>
        <v>46135.205584427546</v>
      </c>
      <c r="N14" s="69">
        <f t="shared" si="85"/>
        <v>46138.535803487219</v>
      </c>
      <c r="O14" s="69">
        <f t="shared" si="85"/>
        <v>46141.866262935095</v>
      </c>
      <c r="P14" s="69">
        <f t="shared" si="85"/>
        <v>46145.196962788519</v>
      </c>
      <c r="Q14" s="69">
        <f t="shared" si="85"/>
        <v>46148.527903064845</v>
      </c>
      <c r="R14" s="69">
        <f t="shared" si="85"/>
        <v>46151.859083781434</v>
      </c>
      <c r="S14" s="69">
        <f t="shared" si="85"/>
        <v>46155.190504955637</v>
      </c>
      <c r="T14" s="69">
        <f t="shared" si="85"/>
        <v>46158.522166604816</v>
      </c>
      <c r="U14" s="69">
        <f t="shared" si="85"/>
        <v>46161.854068746325</v>
      </c>
      <c r="V14" s="69">
        <f t="shared" si="85"/>
        <v>46165.186211397522</v>
      </c>
      <c r="W14" s="69">
        <f t="shared" si="85"/>
        <v>46168.518594575769</v>
      </c>
      <c r="X14" s="69">
        <f t="shared" si="85"/>
        <v>46171.851218298434</v>
      </c>
      <c r="Y14" s="69">
        <f t="shared" si="85"/>
        <v>46175.184082582877</v>
      </c>
      <c r="Z14" s="69">
        <f t="shared" si="85"/>
        <v>46178.517187446458</v>
      </c>
      <c r="AA14" s="69">
        <f t="shared" si="85"/>
        <v>46181.850532906545</v>
      </c>
      <c r="AB14" s="69">
        <f t="shared" si="85"/>
        <v>46185.184118980505</v>
      </c>
      <c r="AC14" s="69">
        <f t="shared" si="85"/>
        <v>46188.517945685715</v>
      </c>
      <c r="AD14" s="69">
        <f t="shared" si="85"/>
        <v>46191.852013039534</v>
      </c>
      <c r="AE14" s="69">
        <f t="shared" si="85"/>
        <v>46195.186321059336</v>
      </c>
      <c r="AF14" s="69">
        <f t="shared" si="85"/>
        <v>46198.520869762498</v>
      </c>
      <c r="AG14" s="69">
        <f t="shared" si="85"/>
        <v>46201.855659166387</v>
      </c>
      <c r="AH14" s="69">
        <f t="shared" si="85"/>
        <v>46205.190689288385</v>
      </c>
      <c r="AI14" s="69">
        <f t="shared" si="85"/>
        <v>46208.52596014586</v>
      </c>
      <c r="AJ14" s="69">
        <f t="shared" si="85"/>
        <v>46211.861471756194</v>
      </c>
      <c r="AK14" s="69">
        <f t="shared" si="85"/>
        <v>46215.197224136762</v>
      </c>
      <c r="AL14" s="69">
        <f t="shared" si="85"/>
        <v>46218.533217304946</v>
      </c>
      <c r="AM14" s="69">
        <f t="shared" si="85"/>
        <v>46221.869451278129</v>
      </c>
      <c r="AN14" s="69">
        <f t="shared" ref="AN14:BE14" si="86">AM14*(1+$E$14)</f>
        <v>46225.205926073686</v>
      </c>
      <c r="AO14" s="69">
        <f t="shared" si="86"/>
        <v>46228.542641709006</v>
      </c>
      <c r="AP14" s="69">
        <f t="shared" si="86"/>
        <v>46231.879598201478</v>
      </c>
      <c r="AQ14" s="69">
        <f t="shared" si="86"/>
        <v>46235.216795568478</v>
      </c>
      <c r="AR14" s="69">
        <f t="shared" si="86"/>
        <v>46238.554233827403</v>
      </c>
      <c r="AS14" s="69">
        <f t="shared" si="86"/>
        <v>46241.891912995634</v>
      </c>
      <c r="AT14" s="69">
        <f t="shared" si="86"/>
        <v>46245.229833090569</v>
      </c>
      <c r="AU14" s="69">
        <f t="shared" si="86"/>
        <v>46248.567994129589</v>
      </c>
      <c r="AV14" s="69">
        <f t="shared" si="86"/>
        <v>46251.906396130093</v>
      </c>
      <c r="AW14" s="69">
        <f t="shared" si="86"/>
        <v>46255.245039109475</v>
      </c>
      <c r="AX14" s="69">
        <f t="shared" si="86"/>
        <v>46258.583923085127</v>
      </c>
      <c r="AY14" s="69">
        <f t="shared" si="86"/>
        <v>46261.923048074445</v>
      </c>
      <c r="AZ14" s="69">
        <f t="shared" si="86"/>
        <v>46265.262414094825</v>
      </c>
      <c r="BA14" s="69">
        <f t="shared" si="86"/>
        <v>46268.602021163664</v>
      </c>
      <c r="BB14" s="69">
        <f t="shared" si="86"/>
        <v>46271.941869298367</v>
      </c>
      <c r="BC14" s="69">
        <f t="shared" si="86"/>
        <v>46275.281958516338</v>
      </c>
      <c r="BD14" s="69">
        <f t="shared" si="86"/>
        <v>46278.622288834973</v>
      </c>
      <c r="BE14" s="69">
        <f t="shared" si="86"/>
        <v>46281.962860271677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54775.38352627102</v>
      </c>
      <c r="DG14" s="108">
        <f t="shared" si="20"/>
        <v>54779.337427069971</v>
      </c>
      <c r="DH14" s="108">
        <f t="shared" si="21"/>
        <v>54783.29161327691</v>
      </c>
      <c r="DI14" s="108">
        <f t="shared" si="22"/>
        <v>54787.246084912425</v>
      </c>
      <c r="DJ14" s="108">
        <f t="shared" si="23"/>
        <v>60272.97641670805</v>
      </c>
      <c r="DK14" s="108">
        <f t="shared" si="24"/>
        <v>60277.327155201645</v>
      </c>
      <c r="DL14" s="108">
        <f t="shared" si="25"/>
        <v>60281.678207748511</v>
      </c>
      <c r="DM14" s="108">
        <f t="shared" si="26"/>
        <v>60286.029574371321</v>
      </c>
      <c r="DN14" s="108">
        <f t="shared" si="27"/>
        <v>55023.380803890665</v>
      </c>
      <c r="DO14" s="108">
        <f t="shared" si="28"/>
        <v>55027.352606100278</v>
      </c>
      <c r="DP14" s="108">
        <f t="shared" si="29"/>
        <v>55031.324695010051</v>
      </c>
      <c r="DQ14" s="108">
        <f t="shared" si="30"/>
        <v>55035.2970706407</v>
      </c>
      <c r="DR14" s="108">
        <f t="shared" si="31"/>
        <v>55039.269733012909</v>
      </c>
      <c r="DS14" s="108">
        <f t="shared" si="32"/>
        <v>56040.824596499755</v>
      </c>
      <c r="DT14" s="108">
        <f t="shared" si="33"/>
        <v>56044.869841770196</v>
      </c>
      <c r="DU14" s="108">
        <f t="shared" si="34"/>
        <v>56048.915379042213</v>
      </c>
      <c r="DV14" s="108">
        <f t="shared" si="35"/>
        <v>56052.961208336892</v>
      </c>
      <c r="DW14" s="108">
        <f t="shared" si="36"/>
        <v>54405.303431430009</v>
      </c>
      <c r="DX14" s="108">
        <f t="shared" si="37"/>
        <v>54409.230618404465</v>
      </c>
      <c r="DY14" s="108">
        <f t="shared" si="38"/>
        <v>54413.158088858589</v>
      </c>
      <c r="DZ14" s="108">
        <f t="shared" si="39"/>
        <v>54417.085842812841</v>
      </c>
      <c r="EA14" s="108">
        <f t="shared" si="40"/>
        <v>55856.043813250028</v>
      </c>
      <c r="EB14" s="108">
        <f t="shared" si="41"/>
        <v>55860.075720322908</v>
      </c>
      <c r="EC14" s="108">
        <f t="shared" si="42"/>
        <v>55864.107918434573</v>
      </c>
      <c r="ED14" s="108">
        <f t="shared" si="43"/>
        <v>55868.140407606021</v>
      </c>
      <c r="EE14" s="108">
        <f t="shared" si="44"/>
        <v>55872.173187858258</v>
      </c>
      <c r="EF14" s="108">
        <f t="shared" si="45"/>
        <v>53086.624291075583</v>
      </c>
      <c r="EG14" s="108">
        <f t="shared" si="46"/>
        <v>53090.456290647024</v>
      </c>
      <c r="EH14" s="108">
        <f t="shared" si="47"/>
        <v>53094.288566827141</v>
      </c>
      <c r="EI14" s="108">
        <f t="shared" si="48"/>
        <v>53098.1211196359</v>
      </c>
      <c r="EJ14" s="108">
        <f t="shared" si="49"/>
        <v>53068.906090062599</v>
      </c>
      <c r="EK14" s="108">
        <f t="shared" si="50"/>
        <v>53072.736810665192</v>
      </c>
      <c r="EL14" s="108">
        <f t="shared" si="51"/>
        <v>53076.567807784137</v>
      </c>
      <c r="EM14" s="108">
        <f t="shared" si="52"/>
        <v>53080.399081439398</v>
      </c>
      <c r="EN14" s="108">
        <f t="shared" si="53"/>
        <v>57034.551932878996</v>
      </c>
      <c r="EO14" s="108">
        <f t="shared" si="54"/>
        <v>57038.668909263964</v>
      </c>
      <c r="EP14" s="108">
        <f t="shared" si="55"/>
        <v>57042.786182828349</v>
      </c>
      <c r="EQ14" s="108">
        <f t="shared" si="56"/>
        <v>57046.903753593593</v>
      </c>
      <c r="ER14" s="108">
        <f t="shared" si="57"/>
        <v>57051.021621581152</v>
      </c>
      <c r="ES14" s="108">
        <f t="shared" si="58"/>
        <v>57208.385407079557</v>
      </c>
      <c r="ET14" s="108">
        <f t="shared" si="59"/>
        <v>57212.514931442631</v>
      </c>
      <c r="EU14" s="108">
        <f t="shared" si="60"/>
        <v>57216.644753890861</v>
      </c>
      <c r="EV14" s="108">
        <f t="shared" si="61"/>
        <v>57220.774874445793</v>
      </c>
      <c r="EW14" s="108">
        <f t="shared" si="62"/>
        <v>56554.440375185426</v>
      </c>
      <c r="EX14" s="108">
        <f t="shared" si="63"/>
        <v>56558.522695245796</v>
      </c>
      <c r="EY14" s="108">
        <f t="shared" si="64"/>
        <v>56562.605309983956</v>
      </c>
      <c r="EZ14" s="108">
        <f t="shared" si="65"/>
        <v>56566.688219421158</v>
      </c>
      <c r="FA14" s="108">
        <f t="shared" si="66"/>
        <v>52803.848173864164</v>
      </c>
      <c r="FB14" s="108">
        <f t="shared" si="67"/>
        <v>52807.659761552677</v>
      </c>
      <c r="FC14" s="108">
        <f t="shared" si="68"/>
        <v>52811.471624376456</v>
      </c>
      <c r="FD14" s="108">
        <f t="shared" si="69"/>
        <v>52815.283762355364</v>
      </c>
      <c r="FE14" s="108">
        <f t="shared" si="70"/>
        <v>52819.096175509258</v>
      </c>
    </row>
    <row r="15" spans="1:161" ht="15.75" x14ac:dyDescent="0.25">
      <c r="A15" s="47" t="s">
        <v>179</v>
      </c>
      <c r="B15" s="12">
        <f>'Urb proj of all 25 ARs '!AC15</f>
        <v>2876.788900824557</v>
      </c>
      <c r="C15" s="12">
        <f>'Urb proj of all 25 ARs '!AD15</f>
        <v>2887.60700868493</v>
      </c>
      <c r="D15" s="100">
        <f t="shared" si="10"/>
        <v>3.7604802553542309E-3</v>
      </c>
      <c r="E15" s="101">
        <f t="shared" si="11"/>
        <v>7.2183899854527667E-5</v>
      </c>
      <c r="F15" s="69">
        <f t="shared" si="12"/>
        <v>2876.9965586664766</v>
      </c>
      <c r="G15" s="69">
        <f t="shared" si="16"/>
        <v>2877.2042314979494</v>
      </c>
      <c r="H15" s="69">
        <f t="shared" ref="H15:AM15" si="87">G15*(1+$E$15)</f>
        <v>2877.4119193200568</v>
      </c>
      <c r="I15" s="69">
        <f t="shared" si="87"/>
        <v>2877.619622133881</v>
      </c>
      <c r="J15" s="69">
        <f t="shared" si="87"/>
        <v>2877.8273399405043</v>
      </c>
      <c r="K15" s="69">
        <f t="shared" si="87"/>
        <v>2878.0350727410091</v>
      </c>
      <c r="L15" s="69">
        <f t="shared" si="87"/>
        <v>2878.2428205364777</v>
      </c>
      <c r="M15" s="69">
        <f t="shared" si="87"/>
        <v>2878.4505833279923</v>
      </c>
      <c r="N15" s="69">
        <f t="shared" si="87"/>
        <v>2878.6583611166352</v>
      </c>
      <c r="O15" s="69">
        <f t="shared" si="87"/>
        <v>2878.8661539034892</v>
      </c>
      <c r="P15" s="69">
        <f t="shared" si="87"/>
        <v>2879.0739616896371</v>
      </c>
      <c r="Q15" s="69">
        <f t="shared" si="87"/>
        <v>2879.2817844761616</v>
      </c>
      <c r="R15" s="69">
        <f t="shared" si="87"/>
        <v>2879.4896222641451</v>
      </c>
      <c r="S15" s="69">
        <f t="shared" si="87"/>
        <v>2879.6974750546706</v>
      </c>
      <c r="T15" s="69">
        <f t="shared" si="87"/>
        <v>2879.9053428488214</v>
      </c>
      <c r="U15" s="69">
        <f t="shared" si="87"/>
        <v>2880.1132256476803</v>
      </c>
      <c r="V15" s="69">
        <f t="shared" si="87"/>
        <v>2880.3211234523301</v>
      </c>
      <c r="W15" s="69">
        <f t="shared" si="87"/>
        <v>2880.5290362638543</v>
      </c>
      <c r="X15" s="69">
        <f t="shared" si="87"/>
        <v>2880.7369640833363</v>
      </c>
      <c r="Y15" s="69">
        <f t="shared" si="87"/>
        <v>2880.9449069118591</v>
      </c>
      <c r="Z15" s="69">
        <f t="shared" si="87"/>
        <v>2881.1528647505061</v>
      </c>
      <c r="AA15" s="69">
        <f t="shared" si="87"/>
        <v>2881.3608376003608</v>
      </c>
      <c r="AB15" s="69">
        <f t="shared" si="87"/>
        <v>2881.568825462507</v>
      </c>
      <c r="AC15" s="69">
        <f t="shared" si="87"/>
        <v>2881.7768283380283</v>
      </c>
      <c r="AD15" s="69">
        <f t="shared" si="87"/>
        <v>2881.9848462280083</v>
      </c>
      <c r="AE15" s="69">
        <f t="shared" si="87"/>
        <v>2882.1928791335308</v>
      </c>
      <c r="AF15" s="69">
        <f t="shared" si="87"/>
        <v>2882.4009270556799</v>
      </c>
      <c r="AG15" s="69">
        <f t="shared" si="87"/>
        <v>2882.6089899955391</v>
      </c>
      <c r="AH15" s="69">
        <f t="shared" si="87"/>
        <v>2882.8170679541927</v>
      </c>
      <c r="AI15" s="69">
        <f t="shared" si="87"/>
        <v>2883.0251609327247</v>
      </c>
      <c r="AJ15" s="69">
        <f t="shared" si="87"/>
        <v>2883.2332689322197</v>
      </c>
      <c r="AK15" s="69">
        <f t="shared" si="87"/>
        <v>2883.4413919537615</v>
      </c>
      <c r="AL15" s="69">
        <f t="shared" si="87"/>
        <v>2883.6495299984344</v>
      </c>
      <c r="AM15" s="69">
        <f t="shared" si="87"/>
        <v>2883.8576830673233</v>
      </c>
      <c r="AN15" s="69">
        <f t="shared" ref="AN15:BE15" si="88">AM15*(1+$E$15)</f>
        <v>2884.0658511615125</v>
      </c>
      <c r="AO15" s="69">
        <f t="shared" si="88"/>
        <v>2884.2740342820866</v>
      </c>
      <c r="AP15" s="69">
        <f t="shared" si="88"/>
        <v>2884.4822324301304</v>
      </c>
      <c r="AQ15" s="69">
        <f t="shared" si="88"/>
        <v>2884.6904456067282</v>
      </c>
      <c r="AR15" s="69">
        <f t="shared" si="88"/>
        <v>2884.8986738129652</v>
      </c>
      <c r="AS15" s="69">
        <f t="shared" si="88"/>
        <v>2885.1069170499263</v>
      </c>
      <c r="AT15" s="69">
        <f t="shared" si="88"/>
        <v>2885.3151753186962</v>
      </c>
      <c r="AU15" s="69">
        <f t="shared" si="88"/>
        <v>2885.5234486203603</v>
      </c>
      <c r="AV15" s="69">
        <f t="shared" si="88"/>
        <v>2885.7317369560033</v>
      </c>
      <c r="AW15" s="69">
        <f t="shared" si="88"/>
        <v>2885.9400403267109</v>
      </c>
      <c r="AX15" s="69">
        <f t="shared" si="88"/>
        <v>2886.1483587335679</v>
      </c>
      <c r="AY15" s="69">
        <f t="shared" si="88"/>
        <v>2886.3566921776601</v>
      </c>
      <c r="AZ15" s="69">
        <f t="shared" si="88"/>
        <v>2886.5650406600726</v>
      </c>
      <c r="BA15" s="69">
        <f t="shared" si="88"/>
        <v>2886.7734041818912</v>
      </c>
      <c r="BB15" s="69">
        <f t="shared" si="88"/>
        <v>2886.9817827442016</v>
      </c>
      <c r="BC15" s="69">
        <f t="shared" si="88"/>
        <v>2887.1901763480892</v>
      </c>
      <c r="BD15" s="69">
        <f t="shared" si="88"/>
        <v>2887.3985849946398</v>
      </c>
      <c r="BE15" s="69">
        <f t="shared" si="88"/>
        <v>2887.607008684939</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9455.7272621884986</v>
      </c>
      <c r="DG15" s="108">
        <f t="shared" si="20"/>
        <v>9456.4098134582437</v>
      </c>
      <c r="DH15" s="108">
        <f t="shared" si="21"/>
        <v>9457.0924139972012</v>
      </c>
      <c r="DI15" s="108">
        <f t="shared" si="22"/>
        <v>9457.7750638089274</v>
      </c>
      <c r="DJ15" s="108">
        <f t="shared" si="23"/>
        <v>10916.549735958151</v>
      </c>
      <c r="DK15" s="108">
        <f t="shared" si="24"/>
        <v>10917.337735091049</v>
      </c>
      <c r="DL15" s="108">
        <f t="shared" si="25"/>
        <v>10918.125791104796</v>
      </c>
      <c r="DM15" s="108">
        <f t="shared" si="26"/>
        <v>10918.913904003501</v>
      </c>
      <c r="DN15" s="108">
        <f t="shared" si="27"/>
        <v>8602.5094660499817</v>
      </c>
      <c r="DO15" s="108">
        <f t="shared" si="28"/>
        <v>8603.1304287317762</v>
      </c>
      <c r="DP15" s="108">
        <f t="shared" si="29"/>
        <v>8603.7514362370803</v>
      </c>
      <c r="DQ15" s="108">
        <f t="shared" si="30"/>
        <v>8604.3724885691263</v>
      </c>
      <c r="DR15" s="108">
        <f t="shared" si="31"/>
        <v>8604.9935857311521</v>
      </c>
      <c r="DS15" s="108">
        <f t="shared" si="32"/>
        <v>8779.9901084427111</v>
      </c>
      <c r="DT15" s="108">
        <f t="shared" si="33"/>
        <v>8780.6238823694221</v>
      </c>
      <c r="DU15" s="108">
        <f t="shared" si="34"/>
        <v>8781.2577020444078</v>
      </c>
      <c r="DV15" s="108">
        <f t="shared" si="35"/>
        <v>8781.8915674709697</v>
      </c>
      <c r="DW15" s="108">
        <f t="shared" si="36"/>
        <v>8151.6891152376265</v>
      </c>
      <c r="DX15" s="108">
        <f t="shared" si="37"/>
        <v>8152.2775359483667</v>
      </c>
      <c r="DY15" s="108">
        <f t="shared" si="38"/>
        <v>8152.8659991336081</v>
      </c>
      <c r="DZ15" s="108">
        <f t="shared" si="39"/>
        <v>8153.4545047964175</v>
      </c>
      <c r="EA15" s="108">
        <f t="shared" si="40"/>
        <v>8592.899728342356</v>
      </c>
      <c r="EB15" s="108">
        <f t="shared" si="41"/>
        <v>8593.5199973558065</v>
      </c>
      <c r="EC15" s="108">
        <f t="shared" si="42"/>
        <v>8594.1403111426953</v>
      </c>
      <c r="ED15" s="108">
        <f t="shared" si="43"/>
        <v>8594.7606697062511</v>
      </c>
      <c r="EE15" s="108">
        <f t="shared" si="44"/>
        <v>8595.3810730497062</v>
      </c>
      <c r="EF15" s="108">
        <f t="shared" si="45"/>
        <v>9638.939746987844</v>
      </c>
      <c r="EG15" s="108">
        <f t="shared" si="46"/>
        <v>9639.6355232492442</v>
      </c>
      <c r="EH15" s="108">
        <f t="shared" si="47"/>
        <v>9640.331349734488</v>
      </c>
      <c r="EI15" s="108">
        <f t="shared" si="48"/>
        <v>9641.0272264472023</v>
      </c>
      <c r="EJ15" s="108">
        <f t="shared" si="49"/>
        <v>9911.3048135283043</v>
      </c>
      <c r="EK15" s="108">
        <f t="shared" si="50"/>
        <v>9912.0202501623917</v>
      </c>
      <c r="EL15" s="108">
        <f t="shared" si="51"/>
        <v>9912.7357384394836</v>
      </c>
      <c r="EM15" s="108">
        <f t="shared" si="52"/>
        <v>9913.4512783633108</v>
      </c>
      <c r="EN15" s="108">
        <f t="shared" si="53"/>
        <v>10957.335576878877</v>
      </c>
      <c r="EO15" s="108">
        <f t="shared" si="54"/>
        <v>10958.126520092832</v>
      </c>
      <c r="EP15" s="108">
        <f t="shared" si="55"/>
        <v>10958.917520400151</v>
      </c>
      <c r="EQ15" s="108">
        <f t="shared" si="56"/>
        <v>10959.708577804957</v>
      </c>
      <c r="ER15" s="108">
        <f t="shared" si="57"/>
        <v>10960.499692311372</v>
      </c>
      <c r="ES15" s="108">
        <f t="shared" si="58"/>
        <v>10629.114787519249</v>
      </c>
      <c r="ET15" s="108">
        <f t="shared" si="59"/>
        <v>10629.882038476613</v>
      </c>
      <c r="EU15" s="108">
        <f t="shared" si="60"/>
        <v>10630.649344817146</v>
      </c>
      <c r="EV15" s="108">
        <f t="shared" si="61"/>
        <v>10631.41670654484</v>
      </c>
      <c r="EW15" s="108">
        <f t="shared" si="62"/>
        <v>10142.567514890865</v>
      </c>
      <c r="EX15" s="108">
        <f t="shared" si="63"/>
        <v>10143.299644968627</v>
      </c>
      <c r="EY15" s="108">
        <f t="shared" si="64"/>
        <v>10144.031827894394</v>
      </c>
      <c r="EZ15" s="108">
        <f t="shared" si="65"/>
        <v>10144.764063671979</v>
      </c>
      <c r="FA15" s="108">
        <f t="shared" si="66"/>
        <v>8974.6066900959995</v>
      </c>
      <c r="FB15" s="108">
        <f t="shared" si="67"/>
        <v>8975.254512206553</v>
      </c>
      <c r="FC15" s="108">
        <f t="shared" si="68"/>
        <v>8975.9023810794315</v>
      </c>
      <c r="FD15" s="108">
        <f t="shared" si="69"/>
        <v>8976.5502967180109</v>
      </c>
      <c r="FE15" s="108">
        <f t="shared" si="70"/>
        <v>8977.1982591256674</v>
      </c>
    </row>
    <row r="16" spans="1:161" ht="15.75" x14ac:dyDescent="0.25">
      <c r="A16" s="47" t="s">
        <v>170</v>
      </c>
      <c r="B16" s="12">
        <f>'Urb proj of all 25 ARs '!AC16</f>
        <v>21810.986287517699</v>
      </c>
      <c r="C16" s="12">
        <f>'Urb proj of all 25 ARs '!AD16</f>
        <v>21893.006070801712</v>
      </c>
      <c r="D16" s="100">
        <f t="shared" si="10"/>
        <v>3.760480255354273E-3</v>
      </c>
      <c r="E16" s="101">
        <f t="shared" si="11"/>
        <v>7.2183899854527667E-5</v>
      </c>
      <c r="F16" s="69">
        <f t="shared" si="12"/>
        <v>21812.560689567606</v>
      </c>
      <c r="G16" s="69">
        <f t="shared" si="13"/>
        <v>21814.135205263992</v>
      </c>
      <c r="H16" s="69">
        <f>G16*(1+$E$16)</f>
        <v>21815.709834615063</v>
      </c>
      <c r="I16" s="69">
        <f t="shared" ref="I16:BE16" si="89">H16*(1+$E$16)</f>
        <v>21817.28457762902</v>
      </c>
      <c r="J16" s="69">
        <f t="shared" si="89"/>
        <v>21818.859434314068</v>
      </c>
      <c r="K16" s="69">
        <f t="shared" si="89"/>
        <v>21820.434404678414</v>
      </c>
      <c r="L16" s="69">
        <f t="shared" si="89"/>
        <v>21822.009488730262</v>
      </c>
      <c r="M16" s="69">
        <f t="shared" si="89"/>
        <v>21823.584686477821</v>
      </c>
      <c r="N16" s="69">
        <f t="shared" si="89"/>
        <v>21825.159997929299</v>
      </c>
      <c r="O16" s="69">
        <f t="shared" si="89"/>
        <v>21826.735423092898</v>
      </c>
      <c r="P16" s="69">
        <f t="shared" si="89"/>
        <v>21828.310961976829</v>
      </c>
      <c r="Q16" s="69">
        <f t="shared" si="89"/>
        <v>21829.886614589301</v>
      </c>
      <c r="R16" s="69">
        <f t="shared" si="89"/>
        <v>21831.462380938523</v>
      </c>
      <c r="S16" s="69">
        <f t="shared" si="89"/>
        <v>21833.038261032707</v>
      </c>
      <c r="T16" s="69">
        <f t="shared" si="89"/>
        <v>21834.61425488006</v>
      </c>
      <c r="U16" s="69">
        <f t="shared" si="89"/>
        <v>21836.190362488796</v>
      </c>
      <c r="V16" s="69">
        <f t="shared" si="89"/>
        <v>21837.766583867127</v>
      </c>
      <c r="W16" s="69">
        <f t="shared" si="89"/>
        <v>21839.342919023264</v>
      </c>
      <c r="X16" s="69">
        <f t="shared" si="89"/>
        <v>21840.91936796542</v>
      </c>
      <c r="Y16" s="69">
        <f t="shared" si="89"/>
        <v>21842.495930701807</v>
      </c>
      <c r="Z16" s="69">
        <f t="shared" si="89"/>
        <v>21844.072607240643</v>
      </c>
      <c r="AA16" s="69">
        <f t="shared" si="89"/>
        <v>21845.649397590139</v>
      </c>
      <c r="AB16" s="69">
        <f t="shared" si="89"/>
        <v>21847.226301758514</v>
      </c>
      <c r="AC16" s="69">
        <f t="shared" si="89"/>
        <v>21848.803319753981</v>
      </c>
      <c r="AD16" s="69">
        <f t="shared" si="89"/>
        <v>21850.380451584755</v>
      </c>
      <c r="AE16" s="69">
        <f t="shared" si="89"/>
        <v>21851.957697259055</v>
      </c>
      <c r="AF16" s="69">
        <f t="shared" si="89"/>
        <v>21853.535056785098</v>
      </c>
      <c r="AG16" s="69">
        <f t="shared" si="89"/>
        <v>21855.112530171104</v>
      </c>
      <c r="AH16" s="69">
        <f t="shared" si="89"/>
        <v>21856.690117425293</v>
      </c>
      <c r="AI16" s="69">
        <f t="shared" si="89"/>
        <v>21858.26781855588</v>
      </c>
      <c r="AJ16" s="69">
        <f t="shared" si="89"/>
        <v>21859.845633571087</v>
      </c>
      <c r="AK16" s="69">
        <f t="shared" si="89"/>
        <v>21861.423562479136</v>
      </c>
      <c r="AL16" s="69">
        <f t="shared" si="89"/>
        <v>21863.001605288249</v>
      </c>
      <c r="AM16" s="69">
        <f t="shared" si="89"/>
        <v>21864.579762006644</v>
      </c>
      <c r="AN16" s="69">
        <f t="shared" si="89"/>
        <v>21866.158032642546</v>
      </c>
      <c r="AO16" s="69">
        <f t="shared" si="89"/>
        <v>21867.736417204178</v>
      </c>
      <c r="AP16" s="69">
        <f t="shared" si="89"/>
        <v>21869.314915699764</v>
      </c>
      <c r="AQ16" s="69">
        <f t="shared" si="89"/>
        <v>21870.893528137527</v>
      </c>
      <c r="AR16" s="69">
        <f t="shared" si="89"/>
        <v>21872.472254525692</v>
      </c>
      <c r="AS16" s="69">
        <f t="shared" si="89"/>
        <v>21874.051094872484</v>
      </c>
      <c r="AT16" s="69">
        <f t="shared" si="89"/>
        <v>21875.630049186129</v>
      </c>
      <c r="AU16" s="69">
        <f t="shared" si="89"/>
        <v>21877.209117474853</v>
      </c>
      <c r="AV16" s="69">
        <f t="shared" si="89"/>
        <v>21878.788299746884</v>
      </c>
      <c r="AW16" s="69">
        <f t="shared" si="89"/>
        <v>21880.367596010452</v>
      </c>
      <c r="AX16" s="69">
        <f t="shared" si="89"/>
        <v>21881.947006273782</v>
      </c>
      <c r="AY16" s="69">
        <f t="shared" si="89"/>
        <v>21883.526530545103</v>
      </c>
      <c r="AZ16" s="69">
        <f t="shared" si="89"/>
        <v>21885.106168832648</v>
      </c>
      <c r="BA16" s="69">
        <f t="shared" si="89"/>
        <v>21886.685921144646</v>
      </c>
      <c r="BB16" s="69">
        <f t="shared" si="89"/>
        <v>21888.265787489327</v>
      </c>
      <c r="BC16" s="69">
        <f t="shared" si="89"/>
        <v>21889.845767874918</v>
      </c>
      <c r="BD16" s="69">
        <f t="shared" si="89"/>
        <v>21891.425862309658</v>
      </c>
      <c r="BE16" s="69">
        <f t="shared" si="89"/>
        <v>21893.006070801774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23449.64858479887</v>
      </c>
      <c r="DG16" s="108">
        <f t="shared" si="15"/>
        <v>23451.341271883939</v>
      </c>
      <c r="DH16" s="108">
        <f t="shared" si="15"/>
        <v>23453.034081153764</v>
      </c>
      <c r="DI16" s="108">
        <f t="shared" si="15"/>
        <v>23454.727012617161</v>
      </c>
      <c r="DJ16" s="108">
        <f t="shared" si="15"/>
        <v>24894.623248444899</v>
      </c>
      <c r="DK16" s="108">
        <f t="shared" si="15"/>
        <v>24896.420239436382</v>
      </c>
      <c r="DL16" s="108">
        <f t="shared" si="15"/>
        <v>24898.21736014168</v>
      </c>
      <c r="DM16" s="108">
        <f t="shared" si="15"/>
        <v>24900.014610570161</v>
      </c>
      <c r="DN16" s="108">
        <f t="shared" si="15"/>
        <v>21658.110574838633</v>
      </c>
      <c r="DO16" s="108">
        <f t="shared" si="15"/>
        <v>21659.673941723402</v>
      </c>
      <c r="DP16" s="108">
        <f t="shared" si="15"/>
        <v>21661.237421458096</v>
      </c>
      <c r="DQ16" s="108">
        <f t="shared" si="15"/>
        <v>21662.801014050849</v>
      </c>
      <c r="DR16" s="108">
        <f t="shared" si="15"/>
        <v>21664.364719509813</v>
      </c>
      <c r="DS16" s="108">
        <f t="shared" si="15"/>
        <v>22939.291005369752</v>
      </c>
      <c r="DT16" s="108">
        <f t="shared" si="15"/>
        <v>22940.946852854417</v>
      </c>
      <c r="DU16" s="108">
        <f t="shared" si="15"/>
        <v>22942.602819864613</v>
      </c>
      <c r="DV16" s="108">
        <f t="shared" ref="DV16:EK28" si="90">V16*BV16</f>
        <v>22944.258906408963</v>
      </c>
      <c r="DW16" s="108">
        <f t="shared" si="90"/>
        <v>21947.389657805365</v>
      </c>
      <c r="DX16" s="108">
        <f t="shared" si="90"/>
        <v>21948.973905982493</v>
      </c>
      <c r="DY16" s="108">
        <f t="shared" si="90"/>
        <v>21950.55826851683</v>
      </c>
      <c r="DZ16" s="108">
        <f t="shared" si="90"/>
        <v>21952.142745416641</v>
      </c>
      <c r="EA16" s="108">
        <f t="shared" si="90"/>
        <v>22892.931735090591</v>
      </c>
      <c r="EB16" s="108">
        <f t="shared" si="90"/>
        <v>22894.584236182334</v>
      </c>
      <c r="EC16" s="108">
        <f t="shared" si="90"/>
        <v>22896.236856558051</v>
      </c>
      <c r="ED16" s="108">
        <f t="shared" si="90"/>
        <v>22897.889596226352</v>
      </c>
      <c r="EE16" s="108">
        <f t="shared" si="90"/>
        <v>22899.542455195846</v>
      </c>
      <c r="EF16" s="108">
        <f t="shared" si="90"/>
        <v>22367.857133330737</v>
      </c>
      <c r="EG16" s="108">
        <f t="shared" si="90"/>
        <v>22369.471732490008</v>
      </c>
      <c r="EH16" s="108">
        <f t="shared" si="90"/>
        <v>22371.086448197348</v>
      </c>
      <c r="EI16" s="108">
        <f t="shared" si="90"/>
        <v>22372.701280461159</v>
      </c>
      <c r="EJ16" s="108">
        <f t="shared" si="90"/>
        <v>22716.403038458207</v>
      </c>
      <c r="EK16" s="108">
        <f t="shared" si="90"/>
        <v>22718.042797020189</v>
      </c>
      <c r="EL16" s="108">
        <f t="shared" ref="EL16:FA28" si="91">AL16*CL16</f>
        <v>22719.682673946343</v>
      </c>
      <c r="EM16" s="108">
        <f t="shared" si="91"/>
        <v>22721.322669245204</v>
      </c>
      <c r="EN16" s="108">
        <f t="shared" si="91"/>
        <v>24675.165531378363</v>
      </c>
      <c r="EO16" s="108">
        <f t="shared" si="91"/>
        <v>24676.946681055975</v>
      </c>
      <c r="EP16" s="108">
        <f t="shared" si="91"/>
        <v>24678.727959303917</v>
      </c>
      <c r="EQ16" s="108">
        <f t="shared" si="91"/>
        <v>24680.509366131468</v>
      </c>
      <c r="ER16" s="108">
        <f t="shared" si="91"/>
        <v>24682.290901547913</v>
      </c>
      <c r="ES16" s="108">
        <f t="shared" si="91"/>
        <v>24394.16311510477</v>
      </c>
      <c r="ET16" s="108">
        <f t="shared" si="91"/>
        <v>24395.923980932108</v>
      </c>
      <c r="EU16" s="108">
        <f t="shared" si="91"/>
        <v>24397.684973865606</v>
      </c>
      <c r="EV16" s="108">
        <f t="shared" si="91"/>
        <v>24399.446093914437</v>
      </c>
      <c r="EW16" s="108">
        <f t="shared" si="91"/>
        <v>23942.91824970107</v>
      </c>
      <c r="EX16" s="108">
        <f t="shared" si="91"/>
        <v>23944.64654291423</v>
      </c>
      <c r="EY16" s="108">
        <f t="shared" si="91"/>
        <v>23946.374960882335</v>
      </c>
      <c r="EZ16" s="108">
        <f t="shared" si="91"/>
        <v>23948.103503614388</v>
      </c>
      <c r="FA16" s="108">
        <f t="shared" si="91"/>
        <v>21981.853366357696</v>
      </c>
      <c r="FB16" s="108">
        <f t="shared" ref="FB16:FE28" si="92">BB16*DB16</f>
        <v>21983.440102259712</v>
      </c>
      <c r="FC16" s="108">
        <f t="shared" si="92"/>
        <v>21985.02695269851</v>
      </c>
      <c r="FD16" s="108">
        <f t="shared" si="92"/>
        <v>21986.613917682364</v>
      </c>
      <c r="FE16" s="108">
        <f t="shared" si="92"/>
        <v>21988.200997219537</v>
      </c>
    </row>
    <row r="17" spans="1:161" ht="15.75" x14ac:dyDescent="0.25">
      <c r="A17" s="87" t="s">
        <v>174</v>
      </c>
      <c r="B17" s="12">
        <f>'Urb proj of all 25 ARs '!AC17</f>
        <v>26367.919298938818</v>
      </c>
      <c r="C17" s="12">
        <f>'Urb proj of all 25 ARs '!AD17</f>
        <v>26467.075338837254</v>
      </c>
      <c r="D17" s="100">
        <f t="shared" si="10"/>
        <v>3.7604802553543588E-3</v>
      </c>
      <c r="E17" s="101">
        <f t="shared" si="11"/>
        <v>7.2183899854527667E-5</v>
      </c>
      <c r="F17" s="69">
        <f t="shared" si="12"/>
        <v>26369.822638184865</v>
      </c>
      <c r="G17" s="69">
        <f t="shared" si="13"/>
        <v>26371.726114821362</v>
      </c>
      <c r="H17" s="69">
        <f>G17*(1+$E$17)</f>
        <v>26373.629728858225</v>
      </c>
      <c r="I17" s="69">
        <f t="shared" ref="I17:BE17" si="93">H17*(1+$E$17)</f>
        <v>26375.533480305374</v>
      </c>
      <c r="J17" s="69">
        <f t="shared" si="93"/>
        <v>26377.437369172727</v>
      </c>
      <c r="K17" s="69">
        <f t="shared" si="93"/>
        <v>26379.341395470201</v>
      </c>
      <c r="L17" s="69">
        <f t="shared" si="93"/>
        <v>26381.24555920772</v>
      </c>
      <c r="M17" s="69">
        <f t="shared" si="93"/>
        <v>26383.149860395202</v>
      </c>
      <c r="N17" s="69">
        <f t="shared" si="93"/>
        <v>26385.054299042571</v>
      </c>
      <c r="O17" s="69">
        <f t="shared" si="93"/>
        <v>26386.958875159751</v>
      </c>
      <c r="P17" s="69">
        <f t="shared" si="93"/>
        <v>26388.86358875666</v>
      </c>
      <c r="Q17" s="69">
        <f t="shared" si="93"/>
        <v>26390.768439843225</v>
      </c>
      <c r="R17" s="69">
        <f t="shared" si="93"/>
        <v>26392.673428429371</v>
      </c>
      <c r="S17" s="69">
        <f t="shared" si="93"/>
        <v>26394.578554525022</v>
      </c>
      <c r="T17" s="69">
        <f t="shared" si="93"/>
        <v>26396.483818140103</v>
      </c>
      <c r="U17" s="69">
        <f t="shared" si="93"/>
        <v>26398.389219284541</v>
      </c>
      <c r="V17" s="69">
        <f t="shared" si="93"/>
        <v>26400.294757968266</v>
      </c>
      <c r="W17" s="69">
        <f t="shared" si="93"/>
        <v>26402.200434201204</v>
      </c>
      <c r="X17" s="69">
        <f t="shared" si="93"/>
        <v>26404.106247993284</v>
      </c>
      <c r="Y17" s="69">
        <f t="shared" si="93"/>
        <v>26406.012199354438</v>
      </c>
      <c r="Z17" s="69">
        <f t="shared" si="93"/>
        <v>26407.918288294593</v>
      </c>
      <c r="AA17" s="69">
        <f t="shared" si="93"/>
        <v>26409.824514823682</v>
      </c>
      <c r="AB17" s="69">
        <f t="shared" si="93"/>
        <v>26411.730878951636</v>
      </c>
      <c r="AC17" s="69">
        <f t="shared" si="93"/>
        <v>26413.637380688386</v>
      </c>
      <c r="AD17" s="69">
        <f t="shared" si="93"/>
        <v>26415.544020043868</v>
      </c>
      <c r="AE17" s="69">
        <f t="shared" si="93"/>
        <v>26417.450797028014</v>
      </c>
      <c r="AF17" s="69">
        <f t="shared" si="93"/>
        <v>26419.357711650759</v>
      </c>
      <c r="AG17" s="69">
        <f t="shared" si="93"/>
        <v>26421.264763922038</v>
      </c>
      <c r="AH17" s="69">
        <f t="shared" si="93"/>
        <v>26423.171953851786</v>
      </c>
      <c r="AI17" s="69">
        <f t="shared" si="93"/>
        <v>26425.079281449944</v>
      </c>
      <c r="AJ17" s="69">
        <f t="shared" si="93"/>
        <v>26426.986746726445</v>
      </c>
      <c r="AK17" s="69">
        <f t="shared" si="93"/>
        <v>26428.894349691229</v>
      </c>
      <c r="AL17" s="69">
        <f t="shared" si="93"/>
        <v>26430.802090354231</v>
      </c>
      <c r="AM17" s="69">
        <f t="shared" si="93"/>
        <v>26432.709968725398</v>
      </c>
      <c r="AN17" s="69">
        <f t="shared" si="93"/>
        <v>26434.617984814664</v>
      </c>
      <c r="AO17" s="69">
        <f t="shared" si="93"/>
        <v>26436.526138631973</v>
      </c>
      <c r="AP17" s="69">
        <f t="shared" si="93"/>
        <v>26438.434430187266</v>
      </c>
      <c r="AQ17" s="69">
        <f t="shared" si="93"/>
        <v>26440.342859490484</v>
      </c>
      <c r="AR17" s="69">
        <f t="shared" si="93"/>
        <v>26442.251426551571</v>
      </c>
      <c r="AS17" s="69">
        <f t="shared" si="93"/>
        <v>26444.160131380475</v>
      </c>
      <c r="AT17" s="69">
        <f t="shared" si="93"/>
        <v>26446.068973987134</v>
      </c>
      <c r="AU17" s="69">
        <f t="shared" si="93"/>
        <v>26447.977954381498</v>
      </c>
      <c r="AV17" s="69">
        <f t="shared" si="93"/>
        <v>26449.887072573511</v>
      </c>
      <c r="AW17" s="69">
        <f t="shared" si="93"/>
        <v>26451.79632857312</v>
      </c>
      <c r="AX17" s="69">
        <f t="shared" si="93"/>
        <v>26453.705722390274</v>
      </c>
      <c r="AY17" s="69">
        <f t="shared" si="93"/>
        <v>26455.615254034921</v>
      </c>
      <c r="AZ17" s="69">
        <f t="shared" si="93"/>
        <v>26457.524923517009</v>
      </c>
      <c r="BA17" s="69">
        <f t="shared" si="93"/>
        <v>26459.434730846486</v>
      </c>
      <c r="BB17" s="69">
        <f t="shared" si="93"/>
        <v>26461.344676033306</v>
      </c>
      <c r="BC17" s="69">
        <f t="shared" si="93"/>
        <v>26463.254759087416</v>
      </c>
      <c r="BD17" s="69">
        <f t="shared" si="93"/>
        <v>26465.16498001877</v>
      </c>
      <c r="BE17" s="69">
        <f t="shared" si="93"/>
        <v>26467.07533883732</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43087.402077587001</v>
      </c>
      <c r="DG17" s="108">
        <f t="shared" si="15"/>
        <v>43090.512294303568</v>
      </c>
      <c r="DH17" s="108">
        <f t="shared" si="15"/>
        <v>43093.622735527693</v>
      </c>
      <c r="DI17" s="108">
        <f t="shared" si="15"/>
        <v>43096.733401275611</v>
      </c>
      <c r="DJ17" s="108">
        <f t="shared" si="15"/>
        <v>49998.577385544711</v>
      </c>
      <c r="DK17" s="108">
        <f t="shared" si="15"/>
        <v>50002.186477847579</v>
      </c>
      <c r="DL17" s="108">
        <f t="shared" si="15"/>
        <v>50005.795830668801</v>
      </c>
      <c r="DM17" s="108">
        <f t="shared" si="15"/>
        <v>50009.405444027187</v>
      </c>
      <c r="DN17" s="108">
        <f t="shared" si="15"/>
        <v>41595.79078469974</v>
      </c>
      <c r="DO17" s="108">
        <f t="shared" si="15"/>
        <v>41598.793331096109</v>
      </c>
      <c r="DP17" s="108">
        <f t="shared" si="15"/>
        <v>41601.79609422799</v>
      </c>
      <c r="DQ17" s="108">
        <f t="shared" si="15"/>
        <v>41604.799074111026</v>
      </c>
      <c r="DR17" s="108">
        <f t="shared" si="15"/>
        <v>41607.802270760862</v>
      </c>
      <c r="DS17" s="108">
        <f t="shared" si="15"/>
        <v>45118.478325619377</v>
      </c>
      <c r="DT17" s="108">
        <f t="shared" si="15"/>
        <v>45121.735153340422</v>
      </c>
      <c r="DU17" s="108">
        <f t="shared" si="15"/>
        <v>45124.992216151993</v>
      </c>
      <c r="DV17" s="108">
        <f t="shared" si="90"/>
        <v>45128.249514071053</v>
      </c>
      <c r="DW17" s="108">
        <f t="shared" si="90"/>
        <v>44016.4259075339</v>
      </c>
      <c r="DX17" s="108">
        <f t="shared" si="90"/>
        <v>44019.603184813561</v>
      </c>
      <c r="DY17" s="108">
        <f t="shared" si="90"/>
        <v>44022.78069144149</v>
      </c>
      <c r="DZ17" s="108">
        <f t="shared" si="90"/>
        <v>44025.958427434241</v>
      </c>
      <c r="EA17" s="108">
        <f t="shared" si="90"/>
        <v>49077.280250720301</v>
      </c>
      <c r="EB17" s="108">
        <f t="shared" si="90"/>
        <v>49080.822840203051</v>
      </c>
      <c r="EC17" s="108">
        <f t="shared" si="90"/>
        <v>49084.365685403725</v>
      </c>
      <c r="ED17" s="108">
        <f t="shared" si="90"/>
        <v>49087.908786340784</v>
      </c>
      <c r="EE17" s="108">
        <f t="shared" si="90"/>
        <v>49091.452143032686</v>
      </c>
      <c r="EF17" s="108">
        <f t="shared" si="90"/>
        <v>49216.350656203591</v>
      </c>
      <c r="EG17" s="108">
        <f t="shared" si="90"/>
        <v>49219.903284330561</v>
      </c>
      <c r="EH17" s="108">
        <f t="shared" si="90"/>
        <v>49223.456168900084</v>
      </c>
      <c r="EI17" s="108">
        <f t="shared" si="90"/>
        <v>49227.009309930676</v>
      </c>
      <c r="EJ17" s="108">
        <f t="shared" si="90"/>
        <v>52724.735048464136</v>
      </c>
      <c r="EK17" s="108">
        <f t="shared" si="90"/>
        <v>52728.540925458728</v>
      </c>
      <c r="EL17" s="108">
        <f t="shared" si="91"/>
        <v>52732.347077176368</v>
      </c>
      <c r="EM17" s="108">
        <f t="shared" si="91"/>
        <v>52736.15350363688</v>
      </c>
      <c r="EN17" s="108">
        <f t="shared" si="91"/>
        <v>52517.787212846866</v>
      </c>
      <c r="EO17" s="108">
        <f t="shared" si="91"/>
        <v>52521.578151539623</v>
      </c>
      <c r="EP17" s="108">
        <f t="shared" si="91"/>
        <v>52525.369363877115</v>
      </c>
      <c r="EQ17" s="108">
        <f t="shared" si="91"/>
        <v>52529.160849879096</v>
      </c>
      <c r="ER17" s="108">
        <f t="shared" si="91"/>
        <v>52532.952609565327</v>
      </c>
      <c r="ES17" s="108">
        <f t="shared" si="91"/>
        <v>51929.681207028625</v>
      </c>
      <c r="ET17" s="108">
        <f t="shared" si="91"/>
        <v>51933.429693936348</v>
      </c>
      <c r="EU17" s="108">
        <f t="shared" si="91"/>
        <v>51937.178451424479</v>
      </c>
      <c r="EV17" s="108">
        <f t="shared" si="91"/>
        <v>51940.927479512538</v>
      </c>
      <c r="EW17" s="108">
        <f t="shared" si="91"/>
        <v>46565.787488194306</v>
      </c>
      <c r="EX17" s="108">
        <f t="shared" si="91"/>
        <v>46569.148788334998</v>
      </c>
      <c r="EY17" s="108">
        <f t="shared" si="91"/>
        <v>46572.510331107449</v>
      </c>
      <c r="EZ17" s="108">
        <f t="shared" si="91"/>
        <v>46575.872116529164</v>
      </c>
      <c r="FA17" s="108">
        <f t="shared" si="91"/>
        <v>43521.018654016225</v>
      </c>
      <c r="FB17" s="108">
        <f t="shared" si="92"/>
        <v>43524.160170868316</v>
      </c>
      <c r="FC17" s="108">
        <f t="shared" si="92"/>
        <v>43527.301914487347</v>
      </c>
      <c r="FD17" s="108">
        <f t="shared" si="92"/>
        <v>43530.443884889675</v>
      </c>
      <c r="FE17" s="108">
        <f t="shared" si="92"/>
        <v>43533.586082091679</v>
      </c>
    </row>
    <row r="18" spans="1:161" ht="15.75" x14ac:dyDescent="0.25">
      <c r="A18" s="47" t="s">
        <v>222</v>
      </c>
      <c r="B18" s="12">
        <f>'Urb proj of all 25 ARs '!AC18</f>
        <v>31343.268689385535</v>
      </c>
      <c r="C18" s="12">
        <f>'Urb proj of all 25 ARs '!AD18</f>
        <v>31461.134432430234</v>
      </c>
      <c r="D18" s="100">
        <f t="shared" si="10"/>
        <v>3.7604802553542799E-3</v>
      </c>
      <c r="E18" s="101">
        <f t="shared" si="11"/>
        <v>7.2183899854527667E-5</v>
      </c>
      <c r="F18" s="69">
        <f t="shared" si="12"/>
        <v>31345.531168753725</v>
      </c>
      <c r="G18" s="69">
        <f t="shared" si="13"/>
        <v>31347.793811436499</v>
      </c>
      <c r="H18" s="69">
        <f>G18*(1+$E$18)</f>
        <v>31350.056617445643</v>
      </c>
      <c r="I18" s="69">
        <f t="shared" ref="I18:BE18" si="94">H18*(1+$E$18)</f>
        <v>31352.31958679295</v>
      </c>
      <c r="J18" s="69">
        <f t="shared" si="94"/>
        <v>31354.582719490209</v>
      </c>
      <c r="K18" s="69">
        <f t="shared" si="94"/>
        <v>31356.846015549214</v>
      </c>
      <c r="L18" s="69">
        <f t="shared" si="94"/>
        <v>31359.109474981753</v>
      </c>
      <c r="M18" s="69">
        <f t="shared" si="94"/>
        <v>31361.373097799624</v>
      </c>
      <c r="N18" s="69">
        <f t="shared" si="94"/>
        <v>31363.636884014617</v>
      </c>
      <c r="O18" s="69">
        <f t="shared" si="94"/>
        <v>31365.900833638527</v>
      </c>
      <c r="P18" s="69">
        <f t="shared" si="94"/>
        <v>31368.164946683148</v>
      </c>
      <c r="Q18" s="69">
        <f t="shared" si="94"/>
        <v>31370.429223160278</v>
      </c>
      <c r="R18" s="69">
        <f t="shared" si="94"/>
        <v>31372.693663081714</v>
      </c>
      <c r="S18" s="69">
        <f t="shared" si="94"/>
        <v>31374.958266459256</v>
      </c>
      <c r="T18" s="69">
        <f t="shared" si="94"/>
        <v>31377.223033304701</v>
      </c>
      <c r="U18" s="69">
        <f t="shared" si="94"/>
        <v>31379.48796362985</v>
      </c>
      <c r="V18" s="69">
        <f t="shared" si="94"/>
        <v>31381.753057446502</v>
      </c>
      <c r="W18" s="69">
        <f t="shared" si="94"/>
        <v>31384.018314766461</v>
      </c>
      <c r="X18" s="69">
        <f t="shared" si="94"/>
        <v>31386.283735601526</v>
      </c>
      <c r="Y18" s="69">
        <f t="shared" si="94"/>
        <v>31388.549319963502</v>
      </c>
      <c r="Z18" s="69">
        <f t="shared" si="94"/>
        <v>31390.815067864194</v>
      </c>
      <c r="AA18" s="69">
        <f t="shared" si="94"/>
        <v>31393.080979315404</v>
      </c>
      <c r="AB18" s="69">
        <f t="shared" si="94"/>
        <v>31395.34705432894</v>
      </c>
      <c r="AC18" s="69">
        <f t="shared" si="94"/>
        <v>31397.613292916609</v>
      </c>
      <c r="AD18" s="69">
        <f t="shared" si="94"/>
        <v>31399.879695090214</v>
      </c>
      <c r="AE18" s="69">
        <f t="shared" si="94"/>
        <v>31402.146260861569</v>
      </c>
      <c r="AF18" s="69">
        <f t="shared" si="94"/>
        <v>31404.412990242479</v>
      </c>
      <c r="AG18" s="69">
        <f t="shared" si="94"/>
        <v>31406.679883244757</v>
      </c>
      <c r="AH18" s="69">
        <f t="shared" si="94"/>
        <v>31408.94693988021</v>
      </c>
      <c r="AI18" s="69">
        <f t="shared" si="94"/>
        <v>31411.214160160656</v>
      </c>
      <c r="AJ18" s="69">
        <f t="shared" si="94"/>
        <v>31413.481544097904</v>
      </c>
      <c r="AK18" s="69">
        <f t="shared" si="94"/>
        <v>31415.749091703765</v>
      </c>
      <c r="AL18" s="69">
        <f t="shared" si="94"/>
        <v>31418.016802990056</v>
      </c>
      <c r="AM18" s="69">
        <f t="shared" si="94"/>
        <v>31420.28467796859</v>
      </c>
      <c r="AN18" s="69">
        <f t="shared" si="94"/>
        <v>31422.552716651186</v>
      </c>
      <c r="AO18" s="69">
        <f t="shared" si="94"/>
        <v>31424.820919049656</v>
      </c>
      <c r="AP18" s="69">
        <f t="shared" si="94"/>
        <v>31427.089285175822</v>
      </c>
      <c r="AQ18" s="69">
        <f t="shared" si="94"/>
        <v>31429.357815041501</v>
      </c>
      <c r="AR18" s="69">
        <f t="shared" si="94"/>
        <v>31431.626508658515</v>
      </c>
      <c r="AS18" s="69">
        <f t="shared" si="94"/>
        <v>31433.89536603868</v>
      </c>
      <c r="AT18" s="69">
        <f t="shared" si="94"/>
        <v>31436.164387193818</v>
      </c>
      <c r="AU18" s="69">
        <f t="shared" si="94"/>
        <v>31438.433572135753</v>
      </c>
      <c r="AV18" s="69">
        <f t="shared" si="94"/>
        <v>31440.702920876309</v>
      </c>
      <c r="AW18" s="69">
        <f t="shared" si="94"/>
        <v>31442.972433427305</v>
      </c>
      <c r="AX18" s="69">
        <f t="shared" si="94"/>
        <v>31445.242109800569</v>
      </c>
      <c r="AY18" s="69">
        <f t="shared" si="94"/>
        <v>31447.511950007924</v>
      </c>
      <c r="AZ18" s="69">
        <f t="shared" si="94"/>
        <v>31449.781954061196</v>
      </c>
      <c r="BA18" s="69">
        <f t="shared" si="94"/>
        <v>31452.052121972214</v>
      </c>
      <c r="BB18" s="69">
        <f t="shared" si="94"/>
        <v>31454.322453752808</v>
      </c>
      <c r="BC18" s="69">
        <f t="shared" si="94"/>
        <v>31456.5929494148</v>
      </c>
      <c r="BD18" s="69">
        <f t="shared" si="94"/>
        <v>31458.863608970027</v>
      </c>
      <c r="BE18" s="69">
        <f t="shared" si="94"/>
        <v>31461.134432430314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35883.283293487133</v>
      </c>
      <c r="DG18" s="108">
        <f t="shared" si="15"/>
        <v>35885.873488814846</v>
      </c>
      <c r="DH18" s="108">
        <f t="shared" si="15"/>
        <v>35888.463871112952</v>
      </c>
      <c r="DI18" s="108">
        <f t="shared" si="15"/>
        <v>35891.054440394953</v>
      </c>
      <c r="DJ18" s="108">
        <f t="shared" si="15"/>
        <v>39764.383324155977</v>
      </c>
      <c r="DK18" s="108">
        <f t="shared" si="15"/>
        <v>39767.253672419625</v>
      </c>
      <c r="DL18" s="108">
        <f t="shared" si="15"/>
        <v>39770.1242278762</v>
      </c>
      <c r="DM18" s="108">
        <f t="shared" si="15"/>
        <v>39772.994990540668</v>
      </c>
      <c r="DN18" s="108">
        <f t="shared" si="15"/>
        <v>35144.222040638029</v>
      </c>
      <c r="DO18" s="108">
        <f t="shared" si="15"/>
        <v>35146.758887642281</v>
      </c>
      <c r="DP18" s="108">
        <f t="shared" si="15"/>
        <v>35149.295917766038</v>
      </c>
      <c r="DQ18" s="108">
        <f t="shared" si="15"/>
        <v>35151.833131022519</v>
      </c>
      <c r="DR18" s="108">
        <f t="shared" si="15"/>
        <v>35154.370527424951</v>
      </c>
      <c r="DS18" s="108">
        <f t="shared" si="15"/>
        <v>35827.5212506358</v>
      </c>
      <c r="DT18" s="108">
        <f t="shared" si="15"/>
        <v>35830.107420841792</v>
      </c>
      <c r="DU18" s="108">
        <f t="shared" si="15"/>
        <v>35832.693777727633</v>
      </c>
      <c r="DV18" s="108">
        <f t="shared" si="90"/>
        <v>35835.280321306804</v>
      </c>
      <c r="DW18" s="108">
        <f t="shared" si="90"/>
        <v>35601.148167236373</v>
      </c>
      <c r="DX18" s="108">
        <f t="shared" si="90"/>
        <v>35603.717996950385</v>
      </c>
      <c r="DY18" s="108">
        <f t="shared" si="90"/>
        <v>35606.288012164725</v>
      </c>
      <c r="DZ18" s="108">
        <f t="shared" si="90"/>
        <v>35608.858212892788</v>
      </c>
      <c r="EA18" s="108">
        <f t="shared" si="90"/>
        <v>36337.887234257323</v>
      </c>
      <c r="EB18" s="108">
        <f t="shared" si="90"/>
        <v>36340.510244670368</v>
      </c>
      <c r="EC18" s="108">
        <f t="shared" si="90"/>
        <v>36343.133444422536</v>
      </c>
      <c r="ED18" s="108">
        <f t="shared" si="90"/>
        <v>36345.756833527485</v>
      </c>
      <c r="EE18" s="108">
        <f t="shared" si="90"/>
        <v>36348.380411998893</v>
      </c>
      <c r="EF18" s="108">
        <f t="shared" si="90"/>
        <v>36291.999434905076</v>
      </c>
      <c r="EG18" s="108">
        <f t="shared" si="90"/>
        <v>36294.619132957807</v>
      </c>
      <c r="EH18" s="108">
        <f t="shared" si="90"/>
        <v>36297.239020110559</v>
      </c>
      <c r="EI18" s="108">
        <f t="shared" si="90"/>
        <v>36299.859096376982</v>
      </c>
      <c r="EJ18" s="108">
        <f t="shared" si="90"/>
        <v>37029.982160880289</v>
      </c>
      <c r="EK18" s="108">
        <f t="shared" si="90"/>
        <v>37032.655129404207</v>
      </c>
      <c r="EL18" s="108">
        <f t="shared" si="91"/>
        <v>37035.328290873411</v>
      </c>
      <c r="EM18" s="108">
        <f t="shared" si="91"/>
        <v>37038.00164530184</v>
      </c>
      <c r="EN18" s="108">
        <f t="shared" si="91"/>
        <v>39849.076400308768</v>
      </c>
      <c r="EO18" s="108">
        <f t="shared" si="91"/>
        <v>39851.952862048944</v>
      </c>
      <c r="EP18" s="108">
        <f t="shared" si="91"/>
        <v>39854.82953142334</v>
      </c>
      <c r="EQ18" s="108">
        <f t="shared" si="91"/>
        <v>39857.706408446953</v>
      </c>
      <c r="ER18" s="108">
        <f t="shared" si="91"/>
        <v>39860.583493134778</v>
      </c>
      <c r="ES18" s="108">
        <f t="shared" si="91"/>
        <v>37896.634666937949</v>
      </c>
      <c r="ET18" s="108">
        <f t="shared" si="91"/>
        <v>37899.370193819574</v>
      </c>
      <c r="EU18" s="108">
        <f t="shared" si="91"/>
        <v>37902.105918162189</v>
      </c>
      <c r="EV18" s="108">
        <f t="shared" si="91"/>
        <v>37904.841839980065</v>
      </c>
      <c r="EW18" s="108">
        <f t="shared" si="91"/>
        <v>38189.868473784867</v>
      </c>
      <c r="EX18" s="108">
        <f t="shared" si="91"/>
        <v>38192.625167426238</v>
      </c>
      <c r="EY18" s="108">
        <f t="shared" si="91"/>
        <v>38195.382060056501</v>
      </c>
      <c r="EZ18" s="108">
        <f t="shared" si="91"/>
        <v>38198.139151690026</v>
      </c>
      <c r="FA18" s="108">
        <f t="shared" si="91"/>
        <v>35812.429130737408</v>
      </c>
      <c r="FB18" s="108">
        <f t="shared" si="92"/>
        <v>35815.01421153533</v>
      </c>
      <c r="FC18" s="108">
        <f t="shared" si="92"/>
        <v>35817.59947893447</v>
      </c>
      <c r="FD18" s="108">
        <f t="shared" si="92"/>
        <v>35820.184932948287</v>
      </c>
      <c r="FE18" s="108">
        <f t="shared" si="92"/>
        <v>35822.770573590256</v>
      </c>
    </row>
    <row r="19" spans="1:161" ht="15.75" x14ac:dyDescent="0.25">
      <c r="A19" s="47" t="s">
        <v>178</v>
      </c>
      <c r="B19" s="12">
        <f>'Urb proj of all 25 ARs '!AC19</f>
        <v>50617.469040634162</v>
      </c>
      <c r="C19" s="12">
        <f>'Urb proj of all 25 ARs '!AD19</f>
        <v>50807.815033537474</v>
      </c>
      <c r="D19" s="100">
        <f t="shared" si="10"/>
        <v>3.760480255354302E-3</v>
      </c>
      <c r="E19" s="101">
        <f t="shared" si="11"/>
        <v>7.2183899854527667E-5</v>
      </c>
      <c r="F19" s="69">
        <f t="shared" si="12"/>
        <v>50621.122806950283</v>
      </c>
      <c r="G19" s="69">
        <f t="shared" si="13"/>
        <v>50624.776837009507</v>
      </c>
      <c r="H19" s="69">
        <f>G19*(1+$E$19)</f>
        <v>50628.431130830868</v>
      </c>
      <c r="I19" s="69">
        <f t="shared" ref="I19:BE19" si="95">H19*(1+$E$19)</f>
        <v>50632.085688433406</v>
      </c>
      <c r="J19" s="69">
        <f t="shared" si="95"/>
        <v>50635.740509836163</v>
      </c>
      <c r="K19" s="69">
        <f t="shared" si="95"/>
        <v>50639.395595058188</v>
      </c>
      <c r="L19" s="69">
        <f t="shared" si="95"/>
        <v>50643.050944118513</v>
      </c>
      <c r="M19" s="69">
        <f t="shared" si="95"/>
        <v>50646.706557036188</v>
      </c>
      <c r="N19" s="69">
        <f t="shared" si="95"/>
        <v>50650.362433830262</v>
      </c>
      <c r="O19" s="69">
        <f t="shared" si="95"/>
        <v>50654.018574519781</v>
      </c>
      <c r="P19" s="69">
        <f t="shared" si="95"/>
        <v>50657.674979123796</v>
      </c>
      <c r="Q19" s="69">
        <f t="shared" si="95"/>
        <v>50661.331647661355</v>
      </c>
      <c r="R19" s="69">
        <f t="shared" si="95"/>
        <v>50664.988580151505</v>
      </c>
      <c r="S19" s="69">
        <f t="shared" si="95"/>
        <v>50668.645776613303</v>
      </c>
      <c r="T19" s="69">
        <f t="shared" si="95"/>
        <v>50672.303237065804</v>
      </c>
      <c r="U19" s="69">
        <f t="shared" si="95"/>
        <v>50675.960961528064</v>
      </c>
      <c r="V19" s="69">
        <f t="shared" si="95"/>
        <v>50679.618950019147</v>
      </c>
      <c r="W19" s="69">
        <f t="shared" si="95"/>
        <v>50683.2772025581</v>
      </c>
      <c r="X19" s="69">
        <f t="shared" si="95"/>
        <v>50686.935719163987</v>
      </c>
      <c r="Y19" s="69">
        <f t="shared" si="95"/>
        <v>50690.59449985587</v>
      </c>
      <c r="Z19" s="69">
        <f t="shared" si="95"/>
        <v>50694.253544652813</v>
      </c>
      <c r="AA19" s="69">
        <f t="shared" si="95"/>
        <v>50697.912853573878</v>
      </c>
      <c r="AB19" s="69">
        <f t="shared" si="95"/>
        <v>50701.572426638137</v>
      </c>
      <c r="AC19" s="69">
        <f t="shared" si="95"/>
        <v>50705.232263864651</v>
      </c>
      <c r="AD19" s="69">
        <f t="shared" si="95"/>
        <v>50708.892365272484</v>
      </c>
      <c r="AE19" s="69">
        <f t="shared" si="95"/>
        <v>50712.552730880714</v>
      </c>
      <c r="AF19" s="69">
        <f t="shared" si="95"/>
        <v>50716.213360708411</v>
      </c>
      <c r="AG19" s="69">
        <f t="shared" si="95"/>
        <v>50719.874254774644</v>
      </c>
      <c r="AH19" s="69">
        <f t="shared" si="95"/>
        <v>50723.535413098485</v>
      </c>
      <c r="AI19" s="69">
        <f t="shared" si="95"/>
        <v>50727.196835699011</v>
      </c>
      <c r="AJ19" s="69">
        <f t="shared" si="95"/>
        <v>50730.858522595299</v>
      </c>
      <c r="AK19" s="69">
        <f t="shared" si="95"/>
        <v>50734.520473806428</v>
      </c>
      <c r="AL19" s="69">
        <f t="shared" si="95"/>
        <v>50738.182689351474</v>
      </c>
      <c r="AM19" s="69">
        <f t="shared" si="95"/>
        <v>50741.845169249522</v>
      </c>
      <c r="AN19" s="69">
        <f t="shared" si="95"/>
        <v>50745.50791351965</v>
      </c>
      <c r="AO19" s="69">
        <f t="shared" si="95"/>
        <v>50749.170922180943</v>
      </c>
      <c r="AP19" s="69">
        <f t="shared" si="95"/>
        <v>50752.834195252493</v>
      </c>
      <c r="AQ19" s="69">
        <f t="shared" si="95"/>
        <v>50756.497732753378</v>
      </c>
      <c r="AR19" s="69">
        <f t="shared" si="95"/>
        <v>50760.161534702689</v>
      </c>
      <c r="AS19" s="69">
        <f t="shared" si="95"/>
        <v>50763.825601119512</v>
      </c>
      <c r="AT19" s="69">
        <f t="shared" si="95"/>
        <v>50767.489932022938</v>
      </c>
      <c r="AU19" s="69">
        <f t="shared" si="95"/>
        <v>50771.15452743206</v>
      </c>
      <c r="AV19" s="69">
        <f t="shared" si="95"/>
        <v>50774.819387365969</v>
      </c>
      <c r="AW19" s="69">
        <f t="shared" si="95"/>
        <v>50778.484511843759</v>
      </c>
      <c r="AX19" s="69">
        <f t="shared" si="95"/>
        <v>50782.149900884528</v>
      </c>
      <c r="AY19" s="69">
        <f t="shared" si="95"/>
        <v>50785.815554507368</v>
      </c>
      <c r="AZ19" s="69">
        <f t="shared" si="95"/>
        <v>50789.481472731386</v>
      </c>
      <c r="BA19" s="69">
        <f t="shared" si="95"/>
        <v>50793.147655575674</v>
      </c>
      <c r="BB19" s="69">
        <f t="shared" si="95"/>
        <v>50796.81410305934</v>
      </c>
      <c r="BC19" s="69">
        <f t="shared" si="95"/>
        <v>50800.480815201481</v>
      </c>
      <c r="BD19" s="69">
        <f t="shared" si="95"/>
        <v>50804.147792021206</v>
      </c>
      <c r="BE19" s="69">
        <f t="shared" si="95"/>
        <v>50807.815033537619</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51335.863920619144</v>
      </c>
      <c r="DG19" s="108">
        <f t="shared" si="15"/>
        <v>51339.569543479338</v>
      </c>
      <c r="DH19" s="108">
        <f t="shared" si="15"/>
        <v>51343.275433825838</v>
      </c>
      <c r="DI19" s="108">
        <f t="shared" si="15"/>
        <v>51346.981591677955</v>
      </c>
      <c r="DJ19" s="108">
        <f t="shared" si="15"/>
        <v>55322.695212451981</v>
      </c>
      <c r="DK19" s="108">
        <f t="shared" si="15"/>
        <v>55326.68862034288</v>
      </c>
      <c r="DL19" s="108">
        <f t="shared" si="15"/>
        <v>55330.682316493534</v>
      </c>
      <c r="DM19" s="108">
        <f t="shared" si="15"/>
        <v>55334.676300924744</v>
      </c>
      <c r="DN19" s="108">
        <f t="shared" si="15"/>
        <v>49067.899127279969</v>
      </c>
      <c r="DO19" s="108">
        <f t="shared" si="15"/>
        <v>49071.441039596648</v>
      </c>
      <c r="DP19" s="108">
        <f t="shared" si="15"/>
        <v>49074.983207582372</v>
      </c>
      <c r="DQ19" s="108">
        <f t="shared" si="15"/>
        <v>49078.525631255594</v>
      </c>
      <c r="DR19" s="108">
        <f t="shared" si="15"/>
        <v>49082.068310634764</v>
      </c>
      <c r="DS19" s="108">
        <f t="shared" si="15"/>
        <v>50214.247912814244</v>
      </c>
      <c r="DT19" s="108">
        <f t="shared" si="15"/>
        <v>50217.872573056848</v>
      </c>
      <c r="DU19" s="108">
        <f t="shared" si="15"/>
        <v>50221.49749494157</v>
      </c>
      <c r="DV19" s="108">
        <f t="shared" si="90"/>
        <v>50225.122678487292</v>
      </c>
      <c r="DW19" s="108">
        <f t="shared" si="90"/>
        <v>49541.740682533469</v>
      </c>
      <c r="DX19" s="108">
        <f t="shared" si="90"/>
        <v>49545.316798581516</v>
      </c>
      <c r="DY19" s="108">
        <f t="shared" si="90"/>
        <v>49548.893172767559</v>
      </c>
      <c r="DZ19" s="108">
        <f t="shared" si="90"/>
        <v>49552.469805110246</v>
      </c>
      <c r="EA19" s="108">
        <f t="shared" si="90"/>
        <v>50823.839499357637</v>
      </c>
      <c r="EB19" s="108">
        <f t="shared" si="90"/>
        <v>50827.508162298283</v>
      </c>
      <c r="EC19" s="108">
        <f t="shared" si="90"/>
        <v>50831.177090057325</v>
      </c>
      <c r="ED19" s="108">
        <f t="shared" si="90"/>
        <v>50834.846282653882</v>
      </c>
      <c r="EE19" s="108">
        <f t="shared" si="90"/>
        <v>50838.515740107068</v>
      </c>
      <c r="EF19" s="108">
        <f t="shared" si="90"/>
        <v>50552.2396351477</v>
      </c>
      <c r="EG19" s="108">
        <f t="shared" si="90"/>
        <v>50555.888692950946</v>
      </c>
      <c r="EH19" s="108">
        <f t="shared" si="90"/>
        <v>50559.538014157421</v>
      </c>
      <c r="EI19" s="108">
        <f t="shared" si="90"/>
        <v>50563.18759878612</v>
      </c>
      <c r="EJ19" s="108">
        <f t="shared" si="90"/>
        <v>50767.295767562107</v>
      </c>
      <c r="EK19" s="108">
        <f t="shared" si="90"/>
        <v>50770.960348955676</v>
      </c>
      <c r="EL19" s="108">
        <f t="shared" si="91"/>
        <v>50774.625194873021</v>
      </c>
      <c r="EM19" s="108">
        <f t="shared" si="91"/>
        <v>50778.290305333241</v>
      </c>
      <c r="EN19" s="108">
        <f t="shared" si="91"/>
        <v>55422.461338331079</v>
      </c>
      <c r="EO19" s="108">
        <f t="shared" si="91"/>
        <v>55426.461947730015</v>
      </c>
      <c r="EP19" s="108">
        <f t="shared" si="91"/>
        <v>55430.462845908543</v>
      </c>
      <c r="EQ19" s="108">
        <f t="shared" si="91"/>
        <v>55434.464032887503</v>
      </c>
      <c r="ER19" s="108">
        <f t="shared" si="91"/>
        <v>55438.465508687746</v>
      </c>
      <c r="ES19" s="108">
        <f t="shared" si="91"/>
        <v>53555.248964132901</v>
      </c>
      <c r="ET19" s="108">
        <f t="shared" si="91"/>
        <v>53559.114790860818</v>
      </c>
      <c r="EU19" s="108">
        <f t="shared" si="91"/>
        <v>53562.980896639179</v>
      </c>
      <c r="EV19" s="108">
        <f t="shared" si="91"/>
        <v>53566.847281488139</v>
      </c>
      <c r="EW19" s="108">
        <f t="shared" si="91"/>
        <v>53528.173180493628</v>
      </c>
      <c r="EX19" s="108">
        <f t="shared" si="91"/>
        <v>53532.037052785883</v>
      </c>
      <c r="EY19" s="108">
        <f t="shared" si="91"/>
        <v>53535.901203987509</v>
      </c>
      <c r="EZ19" s="108">
        <f t="shared" si="91"/>
        <v>53539.765634118638</v>
      </c>
      <c r="FA19" s="108">
        <f t="shared" si="91"/>
        <v>49082.999026404665</v>
      </c>
      <c r="FB19" s="108">
        <f t="shared" si="92"/>
        <v>49086.542028690943</v>
      </c>
      <c r="FC19" s="108">
        <f t="shared" si="92"/>
        <v>49090.085286724941</v>
      </c>
      <c r="FD19" s="108">
        <f t="shared" si="92"/>
        <v>49093.628800525126</v>
      </c>
      <c r="FE19" s="108">
        <f t="shared" si="92"/>
        <v>49097.172570109964</v>
      </c>
    </row>
    <row r="20" spans="1:161" ht="15.75" x14ac:dyDescent="0.25">
      <c r="A20" s="47" t="s">
        <v>195</v>
      </c>
      <c r="B20" s="12">
        <f>'Urb proj of all 25 ARs '!AC20</f>
        <v>168056.15391612778</v>
      </c>
      <c r="C20" s="12">
        <f>'Urb proj of all 25 ARs '!AD20</f>
        <v>168688.12576472017</v>
      </c>
      <c r="D20" s="100">
        <f t="shared" si="10"/>
        <v>3.7604802553543788E-3</v>
      </c>
      <c r="E20" s="101">
        <f t="shared" si="11"/>
        <v>7.2183899854527667E-5</v>
      </c>
      <c r="F20" s="69">
        <f t="shared" si="12"/>
        <v>168068.28486471198</v>
      </c>
      <c r="G20" s="69">
        <f t="shared" si="13"/>
        <v>168080.41668895539</v>
      </c>
      <c r="H20" s="69">
        <f>G20*(1+$E$20)</f>
        <v>168092.54938892118</v>
      </c>
      <c r="I20" s="69">
        <f t="shared" ref="I20:BE20" si="96">H20*(1+$E$20)</f>
        <v>168104.68296467257</v>
      </c>
      <c r="J20" s="69">
        <f t="shared" si="96"/>
        <v>168116.81741627277</v>
      </c>
      <c r="K20" s="69">
        <f t="shared" si="96"/>
        <v>168128.95274378499</v>
      </c>
      <c r="L20" s="69">
        <f t="shared" si="96"/>
        <v>168141.08894727248</v>
      </c>
      <c r="M20" s="69">
        <f t="shared" si="96"/>
        <v>168153.22602679848</v>
      </c>
      <c r="N20" s="69">
        <f t="shared" si="96"/>
        <v>168165.36398242621</v>
      </c>
      <c r="O20" s="69">
        <f t="shared" si="96"/>
        <v>168177.50281421893</v>
      </c>
      <c r="P20" s="69">
        <f t="shared" si="96"/>
        <v>168189.64252223985</v>
      </c>
      <c r="Q20" s="69">
        <f t="shared" si="96"/>
        <v>168201.78310655226</v>
      </c>
      <c r="R20" s="69">
        <f t="shared" si="96"/>
        <v>168213.92456721936</v>
      </c>
      <c r="S20" s="69">
        <f t="shared" si="96"/>
        <v>168226.06690430446</v>
      </c>
      <c r="T20" s="69">
        <f t="shared" si="96"/>
        <v>168238.2101178708</v>
      </c>
      <c r="U20" s="69">
        <f t="shared" si="96"/>
        <v>168250.35420798164</v>
      </c>
      <c r="V20" s="69">
        <f t="shared" si="96"/>
        <v>168262.49917470026</v>
      </c>
      <c r="W20" s="69">
        <f t="shared" si="96"/>
        <v>168274.64501808997</v>
      </c>
      <c r="X20" s="69">
        <f t="shared" si="96"/>
        <v>168286.791738214</v>
      </c>
      <c r="Y20" s="69">
        <f t="shared" si="96"/>
        <v>168298.93933513568</v>
      </c>
      <c r="Z20" s="69">
        <f t="shared" si="96"/>
        <v>168311.08780891827</v>
      </c>
      <c r="AA20" s="69">
        <f t="shared" si="96"/>
        <v>168323.23715962507</v>
      </c>
      <c r="AB20" s="69">
        <f t="shared" si="96"/>
        <v>168335.38738731938</v>
      </c>
      <c r="AC20" s="69">
        <f t="shared" si="96"/>
        <v>168347.53849206452</v>
      </c>
      <c r="AD20" s="69">
        <f t="shared" si="96"/>
        <v>168359.69047392378</v>
      </c>
      <c r="AE20" s="69">
        <f t="shared" si="96"/>
        <v>168371.8433329605</v>
      </c>
      <c r="AF20" s="69">
        <f t="shared" si="96"/>
        <v>168383.99706923796</v>
      </c>
      <c r="AG20" s="69">
        <f t="shared" si="96"/>
        <v>168396.1516828195</v>
      </c>
      <c r="AH20" s="69">
        <f t="shared" si="96"/>
        <v>168408.30717376847</v>
      </c>
      <c r="AI20" s="69">
        <f t="shared" si="96"/>
        <v>168420.46354214818</v>
      </c>
      <c r="AJ20" s="69">
        <f t="shared" si="96"/>
        <v>168432.62078802197</v>
      </c>
      <c r="AK20" s="69">
        <f t="shared" si="96"/>
        <v>168444.77891145318</v>
      </c>
      <c r="AL20" s="69">
        <f t="shared" si="96"/>
        <v>168456.93791250515</v>
      </c>
      <c r="AM20" s="69">
        <f t="shared" si="96"/>
        <v>168469.09779124122</v>
      </c>
      <c r="AN20" s="69">
        <f t="shared" si="96"/>
        <v>168481.25854772478</v>
      </c>
      <c r="AO20" s="69">
        <f t="shared" si="96"/>
        <v>168493.42018201915</v>
      </c>
      <c r="AP20" s="69">
        <f t="shared" si="96"/>
        <v>168505.58269418773</v>
      </c>
      <c r="AQ20" s="69">
        <f t="shared" si="96"/>
        <v>168517.74608429385</v>
      </c>
      <c r="AR20" s="69">
        <f t="shared" si="96"/>
        <v>168529.91035240091</v>
      </c>
      <c r="AS20" s="69">
        <f t="shared" si="96"/>
        <v>168542.07549857229</v>
      </c>
      <c r="AT20" s="69">
        <f t="shared" si="96"/>
        <v>168554.24152287137</v>
      </c>
      <c r="AU20" s="69">
        <f t="shared" si="96"/>
        <v>168566.4084253615</v>
      </c>
      <c r="AV20" s="69">
        <f t="shared" si="96"/>
        <v>168578.57620610611</v>
      </c>
      <c r="AW20" s="69">
        <f t="shared" si="96"/>
        <v>168590.74486516858</v>
      </c>
      <c r="AX20" s="69">
        <f t="shared" si="96"/>
        <v>168602.91440261234</v>
      </c>
      <c r="AY20" s="69">
        <f t="shared" si="96"/>
        <v>168615.08481850076</v>
      </c>
      <c r="AZ20" s="69">
        <f t="shared" si="96"/>
        <v>168627.25611289727</v>
      </c>
      <c r="BA20" s="69">
        <f t="shared" si="96"/>
        <v>168639.42828586526</v>
      </c>
      <c r="BB20" s="69">
        <f t="shared" si="96"/>
        <v>168651.60133746816</v>
      </c>
      <c r="BC20" s="69">
        <f t="shared" si="96"/>
        <v>168663.77526776941</v>
      </c>
      <c r="BD20" s="69">
        <f t="shared" si="96"/>
        <v>168675.95007683244</v>
      </c>
      <c r="BE20" s="69">
        <f t="shared" si="96"/>
        <v>168688.12576472064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183939.58991820345</v>
      </c>
      <c r="DG20" s="108">
        <f t="shared" si="15"/>
        <v>183952.86739514139</v>
      </c>
      <c r="DH20" s="108">
        <f t="shared" si="15"/>
        <v>183966.14583049939</v>
      </c>
      <c r="DI20" s="108">
        <f t="shared" si="15"/>
        <v>183979.42522434666</v>
      </c>
      <c r="DJ20" s="108">
        <f t="shared" si="15"/>
        <v>209501.33675113693</v>
      </c>
      <c r="DK20" s="108">
        <f t="shared" si="15"/>
        <v>209516.45937464834</v>
      </c>
      <c r="DL20" s="108">
        <f t="shared" si="15"/>
        <v>209531.5830897697</v>
      </c>
      <c r="DM20" s="108">
        <f t="shared" si="15"/>
        <v>209546.70789657981</v>
      </c>
      <c r="DN20" s="108">
        <f t="shared" si="15"/>
        <v>186436.97763929915</v>
      </c>
      <c r="DO20" s="108">
        <f t="shared" si="15"/>
        <v>186450.43538742224</v>
      </c>
      <c r="DP20" s="108">
        <f t="shared" si="15"/>
        <v>186463.89410697808</v>
      </c>
      <c r="DQ20" s="108">
        <f t="shared" si="15"/>
        <v>186477.35379803681</v>
      </c>
      <c r="DR20" s="108">
        <f t="shared" si="15"/>
        <v>186490.81446066848</v>
      </c>
      <c r="DS20" s="108">
        <f t="shared" si="15"/>
        <v>189446.31087428675</v>
      </c>
      <c r="DT20" s="108">
        <f t="shared" si="15"/>
        <v>189459.98584781869</v>
      </c>
      <c r="DU20" s="108">
        <f t="shared" si="15"/>
        <v>189473.66180846357</v>
      </c>
      <c r="DV20" s="108">
        <f t="shared" si="90"/>
        <v>189487.33875629259</v>
      </c>
      <c r="DW20" s="108">
        <f t="shared" si="90"/>
        <v>192426.15463343865</v>
      </c>
      <c r="DX20" s="108">
        <f t="shared" si="90"/>
        <v>192440.04470371408</v>
      </c>
      <c r="DY20" s="108">
        <f t="shared" si="90"/>
        <v>192453.93577662899</v>
      </c>
      <c r="DZ20" s="108">
        <f t="shared" si="90"/>
        <v>192467.82785225569</v>
      </c>
      <c r="EA20" s="108">
        <f t="shared" si="90"/>
        <v>195564.25144944366</v>
      </c>
      <c r="EB20" s="108">
        <f t="shared" si="90"/>
        <v>195578.36803978542</v>
      </c>
      <c r="EC20" s="108">
        <f t="shared" si="90"/>
        <v>195592.48564911771</v>
      </c>
      <c r="ED20" s="108">
        <f t="shared" si="90"/>
        <v>195606.6042775141</v>
      </c>
      <c r="EE20" s="108">
        <f t="shared" si="90"/>
        <v>195620.72392504817</v>
      </c>
      <c r="EF20" s="108">
        <f t="shared" si="90"/>
        <v>205592.78122217042</v>
      </c>
      <c r="EG20" s="108">
        <f t="shared" si="90"/>
        <v>205607.62171090097</v>
      </c>
      <c r="EH20" s="108">
        <f t="shared" si="90"/>
        <v>205622.46327087589</v>
      </c>
      <c r="EI20" s="108">
        <f t="shared" si="90"/>
        <v>205637.30590217249</v>
      </c>
      <c r="EJ20" s="108">
        <f t="shared" si="90"/>
        <v>208901.07953104647</v>
      </c>
      <c r="EK20" s="108">
        <f t="shared" si="90"/>
        <v>208916.15882565087</v>
      </c>
      <c r="EL20" s="108">
        <f t="shared" si="91"/>
        <v>208931.23920873753</v>
      </c>
      <c r="EM20" s="108">
        <f t="shared" si="91"/>
        <v>208946.32068038505</v>
      </c>
      <c r="EN20" s="108">
        <f t="shared" si="91"/>
        <v>225467.27848780717</v>
      </c>
      <c r="EO20" s="108">
        <f t="shared" si="91"/>
        <v>225483.55359525801</v>
      </c>
      <c r="EP20" s="108">
        <f t="shared" si="91"/>
        <v>225499.82987750959</v>
      </c>
      <c r="EQ20" s="108">
        <f t="shared" si="91"/>
        <v>225516.10733464666</v>
      </c>
      <c r="ER20" s="108">
        <f t="shared" si="91"/>
        <v>225532.38596675408</v>
      </c>
      <c r="ES20" s="108">
        <f t="shared" si="91"/>
        <v>202327.60311804758</v>
      </c>
      <c r="ET20" s="108">
        <f t="shared" si="91"/>
        <v>202342.20791348888</v>
      </c>
      <c r="EU20" s="108">
        <f t="shared" si="91"/>
        <v>202356.81376316125</v>
      </c>
      <c r="EV20" s="108">
        <f t="shared" si="91"/>
        <v>202371.4206671408</v>
      </c>
      <c r="EW20" s="108">
        <f t="shared" si="91"/>
        <v>199351.54836673167</v>
      </c>
      <c r="EX20" s="108">
        <f t="shared" si="91"/>
        <v>199365.93833893482</v>
      </c>
      <c r="EY20" s="108">
        <f t="shared" si="91"/>
        <v>199380.3293498623</v>
      </c>
      <c r="EZ20" s="108">
        <f t="shared" si="91"/>
        <v>199394.72139958906</v>
      </c>
      <c r="FA20" s="108">
        <f t="shared" si="91"/>
        <v>184799.83108240733</v>
      </c>
      <c r="FB20" s="108">
        <f t="shared" si="92"/>
        <v>184813.1706549073</v>
      </c>
      <c r="FC20" s="108">
        <f t="shared" si="92"/>
        <v>184826.51119030965</v>
      </c>
      <c r="FD20" s="108">
        <f t="shared" si="92"/>
        <v>184839.8526886839</v>
      </c>
      <c r="FE20" s="108">
        <f t="shared" si="92"/>
        <v>184853.19515009949</v>
      </c>
    </row>
    <row r="21" spans="1:161" ht="15.75" x14ac:dyDescent="0.25">
      <c r="A21" s="47" t="s">
        <v>180</v>
      </c>
      <c r="B21" s="12">
        <f>'Urb proj of all 25 ARs '!AC21</f>
        <v>92513.136013629308</v>
      </c>
      <c r="C21" s="12">
        <f>'Urb proj of all 25 ARs '!AD21</f>
        <v>92861.029834969479</v>
      </c>
      <c r="D21" s="100">
        <f t="shared" si="10"/>
        <v>3.7604802553544174E-3</v>
      </c>
      <c r="E21" s="101">
        <f t="shared" si="11"/>
        <v>7.2183899854527667E-5</v>
      </c>
      <c r="F21" s="69">
        <f t="shared" si="12"/>
        <v>92519.813972574542</v>
      </c>
      <c r="G21" s="69">
        <f t="shared" si="13"/>
        <v>92526.492413560904</v>
      </c>
      <c r="H21" s="69">
        <f>G21*(1+$E$21)</f>
        <v>92533.171336623171</v>
      </c>
      <c r="I21" s="69">
        <f t="shared" ref="I21:BE21" si="97">H21*(1+$E$21)</f>
        <v>92539.850741796152</v>
      </c>
      <c r="J21" s="69">
        <f t="shared" si="97"/>
        <v>92546.530629114655</v>
      </c>
      <c r="K21" s="69">
        <f t="shared" si="97"/>
        <v>92553.210998613475</v>
      </c>
      <c r="L21" s="69">
        <f t="shared" si="97"/>
        <v>92559.891850327418</v>
      </c>
      <c r="M21" s="69">
        <f t="shared" si="97"/>
        <v>92566.573184291294</v>
      </c>
      <c r="N21" s="69">
        <f t="shared" si="97"/>
        <v>92573.25500053991</v>
      </c>
      <c r="O21" s="69">
        <f t="shared" si="97"/>
        <v>92579.937299108075</v>
      </c>
      <c r="P21" s="69">
        <f t="shared" si="97"/>
        <v>92586.620080030611</v>
      </c>
      <c r="Q21" s="69">
        <f t="shared" si="97"/>
        <v>92593.303343342341</v>
      </c>
      <c r="R21" s="69">
        <f t="shared" si="97"/>
        <v>92599.987089078073</v>
      </c>
      <c r="S21" s="69">
        <f t="shared" si="97"/>
        <v>92606.671317272645</v>
      </c>
      <c r="T21" s="69">
        <f t="shared" si="97"/>
        <v>92613.356027960879</v>
      </c>
      <c r="U21" s="69">
        <f t="shared" si="97"/>
        <v>92620.041221177598</v>
      </c>
      <c r="V21" s="69">
        <f t="shared" si="97"/>
        <v>92626.726896957625</v>
      </c>
      <c r="W21" s="69">
        <f t="shared" si="97"/>
        <v>92633.413055335812</v>
      </c>
      <c r="X21" s="69">
        <f t="shared" si="97"/>
        <v>92640.099696346981</v>
      </c>
      <c r="Y21" s="69">
        <f t="shared" si="97"/>
        <v>92646.786820025969</v>
      </c>
      <c r="Z21" s="69">
        <f t="shared" si="97"/>
        <v>92653.474426407629</v>
      </c>
      <c r="AA21" s="69">
        <f t="shared" si="97"/>
        <v>92660.162515526798</v>
      </c>
      <c r="AB21" s="69">
        <f t="shared" si="97"/>
        <v>92666.851087418327</v>
      </c>
      <c r="AC21" s="69">
        <f t="shared" si="97"/>
        <v>92673.540142117054</v>
      </c>
      <c r="AD21" s="69">
        <f t="shared" si="97"/>
        <v>92680.22967965783</v>
      </c>
      <c r="AE21" s="69">
        <f t="shared" si="97"/>
        <v>92686.919700075523</v>
      </c>
      <c r="AF21" s="69">
        <f t="shared" si="97"/>
        <v>92693.610203404984</v>
      </c>
      <c r="AG21" s="69">
        <f t="shared" si="97"/>
        <v>92700.301189681064</v>
      </c>
      <c r="AH21" s="69">
        <f t="shared" si="97"/>
        <v>92706.99265893863</v>
      </c>
      <c r="AI21" s="69">
        <f t="shared" si="97"/>
        <v>92713.684611212535</v>
      </c>
      <c r="AJ21" s="69">
        <f t="shared" si="97"/>
        <v>92720.377046537658</v>
      </c>
      <c r="AK21" s="69">
        <f t="shared" si="97"/>
        <v>92727.069964948852</v>
      </c>
      <c r="AL21" s="69">
        <f t="shared" si="97"/>
        <v>92733.763366481013</v>
      </c>
      <c r="AM21" s="69">
        <f t="shared" si="97"/>
        <v>92740.457251168991</v>
      </c>
      <c r="AN21" s="69">
        <f t="shared" si="97"/>
        <v>92747.151619047669</v>
      </c>
      <c r="AO21" s="69">
        <f t="shared" si="97"/>
        <v>92753.846470151926</v>
      </c>
      <c r="AP21" s="69">
        <f t="shared" si="97"/>
        <v>92760.541804516644</v>
      </c>
      <c r="AQ21" s="69">
        <f t="shared" si="97"/>
        <v>92767.237622176719</v>
      </c>
      <c r="AR21" s="69">
        <f t="shared" si="97"/>
        <v>92773.933923167016</v>
      </c>
      <c r="AS21" s="69">
        <f t="shared" si="97"/>
        <v>92780.630707522432</v>
      </c>
      <c r="AT21" s="69">
        <f t="shared" si="97"/>
        <v>92787.327975277862</v>
      </c>
      <c r="AU21" s="69">
        <f t="shared" si="97"/>
        <v>92794.0257264682</v>
      </c>
      <c r="AV21" s="69">
        <f t="shared" si="97"/>
        <v>92800.723961128344</v>
      </c>
      <c r="AW21" s="69">
        <f t="shared" si="97"/>
        <v>92807.422679293188</v>
      </c>
      <c r="AX21" s="69">
        <f t="shared" si="97"/>
        <v>92814.121880997627</v>
      </c>
      <c r="AY21" s="69">
        <f t="shared" si="97"/>
        <v>92820.821566276572</v>
      </c>
      <c r="AZ21" s="69">
        <f t="shared" si="97"/>
        <v>92827.521735164933</v>
      </c>
      <c r="BA21" s="69">
        <f t="shared" si="97"/>
        <v>92834.222387697606</v>
      </c>
      <c r="BB21" s="69">
        <f t="shared" si="97"/>
        <v>92840.923523909514</v>
      </c>
      <c r="BC21" s="69">
        <f t="shared" si="97"/>
        <v>92847.625143835568</v>
      </c>
      <c r="BD21" s="69">
        <f t="shared" si="97"/>
        <v>92854.327247510679</v>
      </c>
      <c r="BE21" s="69">
        <f t="shared" si="97"/>
        <v>92861.02983496977</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112323.85998520254</v>
      </c>
      <c r="DG21" s="108">
        <f t="shared" si="15"/>
        <v>112331.967959463</v>
      </c>
      <c r="DH21" s="108">
        <f t="shared" si="15"/>
        <v>112340.07651898864</v>
      </c>
      <c r="DI21" s="108">
        <f t="shared" si="15"/>
        <v>112348.18566382173</v>
      </c>
      <c r="DJ21" s="108">
        <f t="shared" si="15"/>
        <v>126133.24949694393</v>
      </c>
      <c r="DK21" s="108">
        <f t="shared" si="15"/>
        <v>126142.35428679394</v>
      </c>
      <c r="DL21" s="108">
        <f t="shared" si="15"/>
        <v>126151.4597338632</v>
      </c>
      <c r="DM21" s="108">
        <f t="shared" si="15"/>
        <v>126160.56583819914</v>
      </c>
      <c r="DN21" s="108">
        <f t="shared" si="15"/>
        <v>106436.01639679824</v>
      </c>
      <c r="DO21" s="108">
        <f t="shared" si="15"/>
        <v>106443.69936354674</v>
      </c>
      <c r="DP21" s="108">
        <f t="shared" si="15"/>
        <v>106451.38288488174</v>
      </c>
      <c r="DQ21" s="108">
        <f t="shared" si="15"/>
        <v>106459.06696084328</v>
      </c>
      <c r="DR21" s="108">
        <f t="shared" si="15"/>
        <v>106466.75159147139</v>
      </c>
      <c r="DS21" s="108">
        <f t="shared" si="15"/>
        <v>109528.58296876504</v>
      </c>
      <c r="DT21" s="108">
        <f t="shared" si="15"/>
        <v>109536.48916902927</v>
      </c>
      <c r="DU21" s="108">
        <f t="shared" si="15"/>
        <v>109544.39593999388</v>
      </c>
      <c r="DV21" s="108">
        <f t="shared" si="90"/>
        <v>109552.30328170002</v>
      </c>
      <c r="DW21" s="108">
        <f t="shared" si="90"/>
        <v>110905.2580996543</v>
      </c>
      <c r="DX21" s="108">
        <f t="shared" si="90"/>
        <v>110913.26367369831</v>
      </c>
      <c r="DY21" s="108">
        <f t="shared" si="90"/>
        <v>110921.26982561586</v>
      </c>
      <c r="DZ21" s="108">
        <f t="shared" si="90"/>
        <v>110929.2765554487</v>
      </c>
      <c r="EA21" s="108">
        <f t="shared" si="90"/>
        <v>118364.10865548706</v>
      </c>
      <c r="EB21" s="108">
        <f t="shared" si="90"/>
        <v>118372.65263845262</v>
      </c>
      <c r="EC21" s="108">
        <f t="shared" si="90"/>
        <v>118381.19723815618</v>
      </c>
      <c r="ED21" s="108">
        <f t="shared" si="90"/>
        <v>118389.74245464227</v>
      </c>
      <c r="EE21" s="108">
        <f t="shared" si="90"/>
        <v>118398.28828795542</v>
      </c>
      <c r="EF21" s="108">
        <f t="shared" si="90"/>
        <v>116718.2782182971</v>
      </c>
      <c r="EG21" s="108">
        <f t="shared" si="90"/>
        <v>116726.70339880321</v>
      </c>
      <c r="EH21" s="108">
        <f t="shared" si="90"/>
        <v>116735.1291874717</v>
      </c>
      <c r="EI21" s="108">
        <f t="shared" si="90"/>
        <v>116743.55558434647</v>
      </c>
      <c r="EJ21" s="108">
        <f t="shared" si="90"/>
        <v>124542.57959013969</v>
      </c>
      <c r="EK21" s="108">
        <f t="shared" si="90"/>
        <v>124551.56955923243</v>
      </c>
      <c r="EL21" s="108">
        <f t="shared" si="91"/>
        <v>124560.56017725624</v>
      </c>
      <c r="EM21" s="108">
        <f t="shared" si="91"/>
        <v>124569.55144425789</v>
      </c>
      <c r="EN21" s="108">
        <f t="shared" si="91"/>
        <v>133730.42199751583</v>
      </c>
      <c r="EO21" s="108">
        <f t="shared" si="91"/>
        <v>133740.07518090479</v>
      </c>
      <c r="EP21" s="108">
        <f t="shared" si="91"/>
        <v>133749.72906109819</v>
      </c>
      <c r="EQ21" s="108">
        <f t="shared" si="91"/>
        <v>133759.3836381463</v>
      </c>
      <c r="ER21" s="108">
        <f t="shared" si="91"/>
        <v>133769.03891209944</v>
      </c>
      <c r="ES21" s="108">
        <f t="shared" si="91"/>
        <v>128131.60473245149</v>
      </c>
      <c r="ET21" s="108">
        <f t="shared" si="91"/>
        <v>128140.85377137571</v>
      </c>
      <c r="EU21" s="108">
        <f t="shared" si="91"/>
        <v>128150.10347793161</v>
      </c>
      <c r="EV21" s="108">
        <f t="shared" si="91"/>
        <v>128159.35385216742</v>
      </c>
      <c r="EW21" s="108">
        <f t="shared" si="91"/>
        <v>120939.71828990025</v>
      </c>
      <c r="EX21" s="108">
        <f t="shared" si="91"/>
        <v>120948.44819041372</v>
      </c>
      <c r="EY21" s="108">
        <f t="shared" si="91"/>
        <v>120957.17872108545</v>
      </c>
      <c r="EZ21" s="108">
        <f t="shared" si="91"/>
        <v>120965.90988196095</v>
      </c>
      <c r="FA21" s="108">
        <f t="shared" si="91"/>
        <v>109147.74275282037</v>
      </c>
      <c r="FB21" s="108">
        <f t="shared" si="92"/>
        <v>109155.62146255259</v>
      </c>
      <c r="FC21" s="108">
        <f t="shared" si="92"/>
        <v>109163.5007410008</v>
      </c>
      <c r="FD21" s="108">
        <f t="shared" si="92"/>
        <v>109171.38058820606</v>
      </c>
      <c r="FE21" s="108">
        <f t="shared" si="92"/>
        <v>109179.26100420942</v>
      </c>
    </row>
    <row r="22" spans="1:161" ht="15.75" x14ac:dyDescent="0.25">
      <c r="A22" s="47" t="s">
        <v>181</v>
      </c>
      <c r="B22" s="12">
        <f>'Urb proj of all 25 ARs '!AC22</f>
        <v>275411.39766968641</v>
      </c>
      <c r="C22" s="12">
        <f>'Urb proj of all 25 ARs '!AD22</f>
        <v>276447.0767927228</v>
      </c>
      <c r="D22" s="100">
        <f t="shared" si="10"/>
        <v>3.7604802553543063E-3</v>
      </c>
      <c r="E22" s="101">
        <f t="shared" si="11"/>
        <v>7.2183899854527667E-5</v>
      </c>
      <c r="F22" s="69">
        <f t="shared" si="12"/>
        <v>275431.27793843462</v>
      </c>
      <c r="G22" s="69">
        <f t="shared" si="13"/>
        <v>275451.15964221815</v>
      </c>
      <c r="H22" s="69">
        <f>G22*(1+$E$22)</f>
        <v>275471.0427811406</v>
      </c>
      <c r="I22" s="69">
        <f t="shared" ref="I22:BD22" si="98">H22*(1+$E$22)</f>
        <v>275490.92735530552</v>
      </c>
      <c r="J22" s="69">
        <f t="shared" si="98"/>
        <v>275510.8133648166</v>
      </c>
      <c r="K22" s="69">
        <f t="shared" si="98"/>
        <v>275530.70080977737</v>
      </c>
      <c r="L22" s="69">
        <f t="shared" si="98"/>
        <v>275550.58969029144</v>
      </c>
      <c r="M22" s="69">
        <f t="shared" si="98"/>
        <v>275570.48000646249</v>
      </c>
      <c r="N22" s="69">
        <f t="shared" si="98"/>
        <v>275590.37175839412</v>
      </c>
      <c r="O22" s="69">
        <f t="shared" si="98"/>
        <v>275610.26494619</v>
      </c>
      <c r="P22" s="69">
        <f t="shared" si="98"/>
        <v>275630.15956995374</v>
      </c>
      <c r="Q22" s="69">
        <f t="shared" si="98"/>
        <v>275650.05562978901</v>
      </c>
      <c r="R22" s="69">
        <f t="shared" si="98"/>
        <v>275669.95312579948</v>
      </c>
      <c r="S22" s="69">
        <f t="shared" si="98"/>
        <v>275689.85205808881</v>
      </c>
      <c r="T22" s="69">
        <f t="shared" si="98"/>
        <v>275709.75242676068</v>
      </c>
      <c r="U22" s="69">
        <f t="shared" si="98"/>
        <v>275729.65423191874</v>
      </c>
      <c r="V22" s="69">
        <f t="shared" si="98"/>
        <v>275749.55747366673</v>
      </c>
      <c r="W22" s="69">
        <f t="shared" si="98"/>
        <v>275769.46215210832</v>
      </c>
      <c r="X22" s="69">
        <f t="shared" si="98"/>
        <v>275789.36826734722</v>
      </c>
      <c r="Y22" s="69">
        <f t="shared" si="98"/>
        <v>275809.27581948717</v>
      </c>
      <c r="Z22" s="69">
        <f t="shared" si="98"/>
        <v>275829.18480863189</v>
      </c>
      <c r="AA22" s="69">
        <f t="shared" si="98"/>
        <v>275849.09523488506</v>
      </c>
      <c r="AB22" s="69">
        <f t="shared" si="98"/>
        <v>275869.00709835044</v>
      </c>
      <c r="AC22" s="69">
        <f t="shared" si="98"/>
        <v>275888.92039913178</v>
      </c>
      <c r="AD22" s="69">
        <f t="shared" si="98"/>
        <v>275908.83513733285</v>
      </c>
      <c r="AE22" s="69">
        <f t="shared" si="98"/>
        <v>275928.75131305738</v>
      </c>
      <c r="AF22" s="69">
        <f t="shared" si="98"/>
        <v>275948.66892640915</v>
      </c>
      <c r="AG22" s="69">
        <f t="shared" si="98"/>
        <v>275968.5879774919</v>
      </c>
      <c r="AH22" s="69">
        <f t="shared" si="98"/>
        <v>275988.50846640946</v>
      </c>
      <c r="AI22" s="69">
        <f t="shared" si="98"/>
        <v>276008.43039326562</v>
      </c>
      <c r="AJ22" s="69">
        <f t="shared" si="98"/>
        <v>276028.35375816416</v>
      </c>
      <c r="AK22" s="69">
        <f t="shared" si="98"/>
        <v>276048.27856120886</v>
      </c>
      <c r="AL22" s="69">
        <f t="shared" si="98"/>
        <v>276068.20480250352</v>
      </c>
      <c r="AM22" s="69">
        <f t="shared" si="98"/>
        <v>276088.13248215202</v>
      </c>
      <c r="AN22" s="69">
        <f t="shared" si="98"/>
        <v>276108.06160025817</v>
      </c>
      <c r="AO22" s="69">
        <f t="shared" si="98"/>
        <v>276127.99215692573</v>
      </c>
      <c r="AP22" s="69">
        <f t="shared" si="98"/>
        <v>276147.92415225861</v>
      </c>
      <c r="AQ22" s="69">
        <f t="shared" si="98"/>
        <v>276167.85758636065</v>
      </c>
      <c r="AR22" s="69">
        <f t="shared" si="98"/>
        <v>276187.7924593357</v>
      </c>
      <c r="AS22" s="69">
        <f t="shared" si="98"/>
        <v>276207.72877128766</v>
      </c>
      <c r="AT22" s="69">
        <f t="shared" si="98"/>
        <v>276227.6665223203</v>
      </c>
      <c r="AU22" s="69">
        <f t="shared" si="98"/>
        <v>276247.6057125376</v>
      </c>
      <c r="AV22" s="69">
        <f t="shared" si="98"/>
        <v>276267.54634204338</v>
      </c>
      <c r="AW22" s="69">
        <f t="shared" si="98"/>
        <v>276287.48841094162</v>
      </c>
      <c r="AX22" s="69">
        <f t="shared" si="98"/>
        <v>276307.43191933614</v>
      </c>
      <c r="AY22" s="69">
        <f t="shared" si="98"/>
        <v>276327.37686733087</v>
      </c>
      <c r="AZ22" s="69">
        <f t="shared" si="98"/>
        <v>276347.32325502974</v>
      </c>
      <c r="BA22" s="69">
        <f t="shared" si="98"/>
        <v>276367.27108253667</v>
      </c>
      <c r="BB22" s="69">
        <f t="shared" si="98"/>
        <v>276387.22034995555</v>
      </c>
      <c r="BC22" s="69">
        <f t="shared" si="98"/>
        <v>276407.17105739034</v>
      </c>
      <c r="BD22" s="69">
        <f t="shared" si="98"/>
        <v>276427.123204945</v>
      </c>
      <c r="BE22" s="69">
        <f>BD22*(1+$E$22)</f>
        <v>276447.0767927235</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310701.73617565114</v>
      </c>
      <c r="DG22" s="108">
        <f t="shared" si="15"/>
        <v>310724.16383865988</v>
      </c>
      <c r="DH22" s="108">
        <f t="shared" si="15"/>
        <v>310746.59312058485</v>
      </c>
      <c r="DI22" s="108">
        <f t="shared" si="15"/>
        <v>310769.02402154275</v>
      </c>
      <c r="DJ22" s="108">
        <f t="shared" si="15"/>
        <v>340163.80322861898</v>
      </c>
      <c r="DK22" s="108">
        <f t="shared" si="15"/>
        <v>340188.35757852538</v>
      </c>
      <c r="DL22" s="108">
        <f t="shared" si="15"/>
        <v>340212.91370086046</v>
      </c>
      <c r="DM22" s="108">
        <f t="shared" si="15"/>
        <v>340237.47159575223</v>
      </c>
      <c r="DN22" s="108">
        <f t="shared" si="15"/>
        <v>300377.70571129886</v>
      </c>
      <c r="DO22" s="108">
        <f t="shared" si="15"/>
        <v>300399.38814552641</v>
      </c>
      <c r="DP22" s="108">
        <f t="shared" si="15"/>
        <v>300421.0721448767</v>
      </c>
      <c r="DQ22" s="108">
        <f t="shared" si="15"/>
        <v>300442.75770946254</v>
      </c>
      <c r="DR22" s="108">
        <f t="shared" si="15"/>
        <v>300464.44483939704</v>
      </c>
      <c r="DS22" s="108">
        <f t="shared" si="15"/>
        <v>305421.8943484177</v>
      </c>
      <c r="DT22" s="108">
        <f t="shared" si="15"/>
        <v>305443.94089185272</v>
      </c>
      <c r="DU22" s="108">
        <f t="shared" si="15"/>
        <v>305465.98902669322</v>
      </c>
      <c r="DV22" s="108">
        <f t="shared" si="90"/>
        <v>305488.03875305405</v>
      </c>
      <c r="DW22" s="108">
        <f t="shared" si="90"/>
        <v>302353.56314942031</v>
      </c>
      <c r="DX22" s="108">
        <f t="shared" si="90"/>
        <v>302375.3882087433</v>
      </c>
      <c r="DY22" s="108">
        <f t="shared" si="90"/>
        <v>302397.21484348422</v>
      </c>
      <c r="DZ22" s="108">
        <f t="shared" si="90"/>
        <v>302419.04305375682</v>
      </c>
      <c r="EA22" s="108">
        <f t="shared" si="90"/>
        <v>316601.67838056805</v>
      </c>
      <c r="EB22" s="108">
        <f t="shared" si="90"/>
        <v>316624.53192441404</v>
      </c>
      <c r="EC22" s="108">
        <f t="shared" si="90"/>
        <v>316647.38711791794</v>
      </c>
      <c r="ED22" s="108">
        <f t="shared" si="90"/>
        <v>316670.24396119884</v>
      </c>
      <c r="EE22" s="108">
        <f t="shared" si="90"/>
        <v>316693.10245437588</v>
      </c>
      <c r="EF22" s="108">
        <f t="shared" si="90"/>
        <v>316834.31767307787</v>
      </c>
      <c r="EG22" s="108">
        <f t="shared" si="90"/>
        <v>316857.18800973526</v>
      </c>
      <c r="EH22" s="108">
        <f t="shared" si="90"/>
        <v>316880.05999726272</v>
      </c>
      <c r="EI22" s="108">
        <f t="shared" si="90"/>
        <v>316902.93363577948</v>
      </c>
      <c r="EJ22" s="108">
        <f t="shared" si="90"/>
        <v>325528.84534148953</v>
      </c>
      <c r="EK22" s="108">
        <f t="shared" si="90"/>
        <v>325552.34328306146</v>
      </c>
      <c r="EL22" s="108">
        <f t="shared" si="91"/>
        <v>325575.84292080638</v>
      </c>
      <c r="EM22" s="108">
        <f t="shared" si="91"/>
        <v>325599.34425484686</v>
      </c>
      <c r="EN22" s="108">
        <f t="shared" si="91"/>
        <v>351627.08204953605</v>
      </c>
      <c r="EO22" s="108">
        <f t="shared" si="91"/>
        <v>351652.46386361285</v>
      </c>
      <c r="EP22" s="108">
        <f t="shared" si="91"/>
        <v>351677.84750984795</v>
      </c>
      <c r="EQ22" s="108">
        <f t="shared" si="91"/>
        <v>351703.23298837367</v>
      </c>
      <c r="ER22" s="108">
        <f t="shared" si="91"/>
        <v>351728.62029932218</v>
      </c>
      <c r="ES22" s="108">
        <f t="shared" si="91"/>
        <v>333772.77266973531</v>
      </c>
      <c r="ET22" s="108">
        <f t="shared" si="91"/>
        <v>333796.86569013185</v>
      </c>
      <c r="EU22" s="108">
        <f t="shared" si="91"/>
        <v>333820.96044965659</v>
      </c>
      <c r="EV22" s="108">
        <f t="shared" si="91"/>
        <v>333845.05694843497</v>
      </c>
      <c r="EW22" s="108">
        <f t="shared" si="91"/>
        <v>328041.53472199501</v>
      </c>
      <c r="EX22" s="108">
        <f t="shared" si="91"/>
        <v>328065.21403928549</v>
      </c>
      <c r="EY22" s="108">
        <f t="shared" si="91"/>
        <v>328088.8950658415</v>
      </c>
      <c r="EZ22" s="108">
        <f t="shared" si="91"/>
        <v>328112.5778017863</v>
      </c>
      <c r="FA22" s="108">
        <f t="shared" si="91"/>
        <v>304829.2397410667</v>
      </c>
      <c r="FB22" s="108">
        <f t="shared" si="92"/>
        <v>304851.24350438092</v>
      </c>
      <c r="FC22" s="108">
        <f t="shared" si="92"/>
        <v>304873.24885601253</v>
      </c>
      <c r="FD22" s="108">
        <f t="shared" si="92"/>
        <v>304895.25579607626</v>
      </c>
      <c r="FE22" s="108">
        <f t="shared" si="92"/>
        <v>304917.26432468678</v>
      </c>
    </row>
    <row r="23" spans="1:161" ht="15.75" x14ac:dyDescent="0.25">
      <c r="A23" s="47" t="s">
        <v>182</v>
      </c>
      <c r="B23" s="12">
        <f>'Urb proj of all 25 ARs '!AC23</f>
        <v>581146.13345790072</v>
      </c>
      <c r="C23" s="12">
        <f>'Urb proj of all 25 ARs '!AD23</f>
        <v>583331.52201824472</v>
      </c>
      <c r="D23" s="100">
        <f t="shared" si="10"/>
        <v>3.7604802553544182E-3</v>
      </c>
      <c r="E23" s="101">
        <f t="shared" si="11"/>
        <v>7.2183899854527667E-5</v>
      </c>
      <c r="F23" s="69">
        <f t="shared" si="12"/>
        <v>581188.08285219909</v>
      </c>
      <c r="G23" s="69">
        <f t="shared" si="13"/>
        <v>581230.03527456836</v>
      </c>
      <c r="H23" s="69">
        <f>G23*(1+$E$23)</f>
        <v>581271.99072522705</v>
      </c>
      <c r="I23" s="69">
        <f t="shared" ref="I23:BE23" si="99">H23*(1+$E$23)</f>
        <v>581313.94920439378</v>
      </c>
      <c r="J23" s="69">
        <f t="shared" si="99"/>
        <v>581355.91071228718</v>
      </c>
      <c r="K23" s="69">
        <f t="shared" si="99"/>
        <v>581397.87524912588</v>
      </c>
      <c r="L23" s="69">
        <f t="shared" si="99"/>
        <v>581439.8428151285</v>
      </c>
      <c r="M23" s="69">
        <f t="shared" si="99"/>
        <v>581481.81341051369</v>
      </c>
      <c r="N23" s="69">
        <f t="shared" si="99"/>
        <v>581523.78703550017</v>
      </c>
      <c r="O23" s="69">
        <f t="shared" si="99"/>
        <v>581565.76369030657</v>
      </c>
      <c r="P23" s="69">
        <f t="shared" si="99"/>
        <v>581607.74337515165</v>
      </c>
      <c r="Q23" s="69">
        <f t="shared" si="99"/>
        <v>581649.72609025403</v>
      </c>
      <c r="R23" s="69">
        <f t="shared" si="99"/>
        <v>581691.71183583257</v>
      </c>
      <c r="S23" s="69">
        <f t="shared" si="99"/>
        <v>581733.70061210589</v>
      </c>
      <c r="T23" s="69">
        <f t="shared" si="99"/>
        <v>581775.69241929287</v>
      </c>
      <c r="U23" s="69">
        <f t="shared" si="99"/>
        <v>581817.68725761224</v>
      </c>
      <c r="V23" s="69">
        <f t="shared" si="99"/>
        <v>581859.68512728286</v>
      </c>
      <c r="W23" s="69">
        <f t="shared" si="99"/>
        <v>581901.68602852349</v>
      </c>
      <c r="X23" s="69">
        <f t="shared" si="99"/>
        <v>581943.68996155297</v>
      </c>
      <c r="Y23" s="69">
        <f t="shared" si="99"/>
        <v>581985.69692659017</v>
      </c>
      <c r="Z23" s="69">
        <f t="shared" si="99"/>
        <v>582027.70692385384</v>
      </c>
      <c r="AA23" s="69">
        <f t="shared" si="99"/>
        <v>582069.71995356295</v>
      </c>
      <c r="AB23" s="69">
        <f t="shared" si="99"/>
        <v>582111.73601593648</v>
      </c>
      <c r="AC23" s="69">
        <f t="shared" si="99"/>
        <v>582153.75511119317</v>
      </c>
      <c r="AD23" s="69">
        <f t="shared" si="99"/>
        <v>582195.777239552</v>
      </c>
      <c r="AE23" s="69">
        <f t="shared" si="99"/>
        <v>582237.80240123195</v>
      </c>
      <c r="AF23" s="69">
        <f t="shared" si="99"/>
        <v>582279.830596452</v>
      </c>
      <c r="AG23" s="69">
        <f t="shared" si="99"/>
        <v>582321.86182543111</v>
      </c>
      <c r="AH23" s="69">
        <f t="shared" si="99"/>
        <v>582363.89608838817</v>
      </c>
      <c r="AI23" s="69">
        <f t="shared" si="99"/>
        <v>582405.93338554236</v>
      </c>
      <c r="AJ23" s="69">
        <f t="shared" si="99"/>
        <v>582447.97371711256</v>
      </c>
      <c r="AK23" s="69">
        <f t="shared" si="99"/>
        <v>582490.01708331786</v>
      </c>
      <c r="AL23" s="69">
        <f t="shared" si="99"/>
        <v>582532.06348437723</v>
      </c>
      <c r="AM23" s="69">
        <f t="shared" si="99"/>
        <v>582574.11292050988</v>
      </c>
      <c r="AN23" s="69">
        <f t="shared" si="99"/>
        <v>582616.1653919348</v>
      </c>
      <c r="AO23" s="69">
        <f t="shared" si="99"/>
        <v>582658.22089887108</v>
      </c>
      <c r="AP23" s="69">
        <f t="shared" si="99"/>
        <v>582700.2794415378</v>
      </c>
      <c r="AQ23" s="69">
        <f t="shared" si="99"/>
        <v>582742.34102015418</v>
      </c>
      <c r="AR23" s="69">
        <f t="shared" si="99"/>
        <v>582784.40563493932</v>
      </c>
      <c r="AS23" s="69">
        <f t="shared" si="99"/>
        <v>582826.47328611242</v>
      </c>
      <c r="AT23" s="69">
        <f t="shared" si="99"/>
        <v>582868.54397389269</v>
      </c>
      <c r="AU23" s="69">
        <f t="shared" si="99"/>
        <v>582910.61769849923</v>
      </c>
      <c r="AV23" s="69">
        <f t="shared" si="99"/>
        <v>582952.69446015137</v>
      </c>
      <c r="AW23" s="69">
        <f t="shared" si="99"/>
        <v>582994.77425906819</v>
      </c>
      <c r="AX23" s="69">
        <f t="shared" si="99"/>
        <v>583036.85709546902</v>
      </c>
      <c r="AY23" s="69">
        <f t="shared" si="99"/>
        <v>583078.94296957308</v>
      </c>
      <c r="AZ23" s="69">
        <f t="shared" si="99"/>
        <v>583121.03188159969</v>
      </c>
      <c r="BA23" s="69">
        <f t="shared" si="99"/>
        <v>583163.12383176805</v>
      </c>
      <c r="BB23" s="69">
        <f t="shared" si="99"/>
        <v>583205.21882029762</v>
      </c>
      <c r="BC23" s="69">
        <f t="shared" si="99"/>
        <v>583247.31684740761</v>
      </c>
      <c r="BD23" s="69">
        <f t="shared" si="99"/>
        <v>583289.41791331733</v>
      </c>
      <c r="BE23" s="69">
        <f t="shared" si="99"/>
        <v>583331.52201824624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541804.79745706182</v>
      </c>
      <c r="DG23" s="108">
        <f t="shared" si="15"/>
        <v>541843.90704030218</v>
      </c>
      <c r="DH23" s="108">
        <f t="shared" si="15"/>
        <v>541883.01944662479</v>
      </c>
      <c r="DI23" s="108">
        <f t="shared" si="15"/>
        <v>541922.1346762334</v>
      </c>
      <c r="DJ23" s="108">
        <f t="shared" si="15"/>
        <v>584479.12642150919</v>
      </c>
      <c r="DK23" s="108">
        <f t="shared" si="15"/>
        <v>584521.31640423788</v>
      </c>
      <c r="DL23" s="108">
        <f t="shared" si="15"/>
        <v>584563.50943240407</v>
      </c>
      <c r="DM23" s="108">
        <f t="shared" si="15"/>
        <v>584605.70550622744</v>
      </c>
      <c r="DN23" s="108">
        <f t="shared" si="15"/>
        <v>518343.39891976037</v>
      </c>
      <c r="DO23" s="108">
        <f t="shared" si="15"/>
        <v>518380.81496775826</v>
      </c>
      <c r="DP23" s="108">
        <f t="shared" si="15"/>
        <v>518418.23371659243</v>
      </c>
      <c r="DQ23" s="108">
        <f t="shared" si="15"/>
        <v>518455.65516645776</v>
      </c>
      <c r="DR23" s="108">
        <f t="shared" si="15"/>
        <v>518493.0793175493</v>
      </c>
      <c r="DS23" s="108">
        <f t="shared" si="15"/>
        <v>532540.97178649413</v>
      </c>
      <c r="DT23" s="108">
        <f t="shared" si="15"/>
        <v>532579.41267066996</v>
      </c>
      <c r="DU23" s="108">
        <f t="shared" si="15"/>
        <v>532617.85632965877</v>
      </c>
      <c r="DV23" s="108">
        <f t="shared" si="90"/>
        <v>532656.30276366079</v>
      </c>
      <c r="DW23" s="108">
        <f t="shared" si="90"/>
        <v>527652.61890584859</v>
      </c>
      <c r="DX23" s="108">
        <f t="shared" si="90"/>
        <v>527690.70692964969</v>
      </c>
      <c r="DY23" s="108">
        <f t="shared" si="90"/>
        <v>527728.79770279292</v>
      </c>
      <c r="DZ23" s="108">
        <f t="shared" si="90"/>
        <v>527766.89122547652</v>
      </c>
      <c r="EA23" s="108">
        <f t="shared" si="90"/>
        <v>550126.81767551787</v>
      </c>
      <c r="EB23" s="108">
        <f t="shared" si="90"/>
        <v>550166.52797463234</v>
      </c>
      <c r="EC23" s="108">
        <f t="shared" si="90"/>
        <v>550206.24114019098</v>
      </c>
      <c r="ED23" s="108">
        <f t="shared" si="90"/>
        <v>550245.95717240067</v>
      </c>
      <c r="EE23" s="108">
        <f t="shared" si="90"/>
        <v>550285.67607146851</v>
      </c>
      <c r="EF23" s="108">
        <f t="shared" si="90"/>
        <v>528682.75652275153</v>
      </c>
      <c r="EG23" s="108">
        <f t="shared" si="90"/>
        <v>528720.91890590324</v>
      </c>
      <c r="EH23" s="108">
        <f t="shared" si="90"/>
        <v>528759.08404376451</v>
      </c>
      <c r="EI23" s="108">
        <f t="shared" si="90"/>
        <v>528797.2519365343</v>
      </c>
      <c r="EJ23" s="108">
        <f t="shared" si="90"/>
        <v>533692.79182507074</v>
      </c>
      <c r="EK23" s="108">
        <f t="shared" si="90"/>
        <v>533731.31585210888</v>
      </c>
      <c r="EL23" s="108">
        <f t="shared" si="91"/>
        <v>533769.84265996155</v>
      </c>
      <c r="EM23" s="108">
        <f t="shared" si="91"/>
        <v>533808.37224882958</v>
      </c>
      <c r="EN23" s="108">
        <f t="shared" si="91"/>
        <v>569228.85155598621</v>
      </c>
      <c r="EO23" s="108">
        <f t="shared" si="91"/>
        <v>569269.94071440131</v>
      </c>
      <c r="EP23" s="108">
        <f t="shared" si="91"/>
        <v>569311.03283879196</v>
      </c>
      <c r="EQ23" s="108">
        <f t="shared" si="91"/>
        <v>569352.12792937236</v>
      </c>
      <c r="ER23" s="108">
        <f t="shared" si="91"/>
        <v>569393.22598635673</v>
      </c>
      <c r="ES23" s="108">
        <f t="shared" si="91"/>
        <v>561139.51230685436</v>
      </c>
      <c r="ET23" s="108">
        <f t="shared" si="91"/>
        <v>561180.0175452152</v>
      </c>
      <c r="EU23" s="108">
        <f t="shared" si="91"/>
        <v>561220.52570740203</v>
      </c>
      <c r="EV23" s="108">
        <f t="shared" si="91"/>
        <v>561261.03679362603</v>
      </c>
      <c r="EW23" s="108">
        <f t="shared" si="91"/>
        <v>558853.88414907106</v>
      </c>
      <c r="EX23" s="108">
        <f t="shared" si="91"/>
        <v>558894.22440187784</v>
      </c>
      <c r="EY23" s="108">
        <f t="shared" si="91"/>
        <v>558934.56756660133</v>
      </c>
      <c r="EZ23" s="108">
        <f t="shared" si="91"/>
        <v>558974.91364345176</v>
      </c>
      <c r="FA23" s="108">
        <f t="shared" si="91"/>
        <v>526139.37765989872</v>
      </c>
      <c r="FB23" s="108">
        <f t="shared" si="92"/>
        <v>526177.35645204538</v>
      </c>
      <c r="FC23" s="108">
        <f t="shared" si="92"/>
        <v>526215.33798564924</v>
      </c>
      <c r="FD23" s="108">
        <f t="shared" si="92"/>
        <v>526253.32226090832</v>
      </c>
      <c r="FE23" s="108">
        <f t="shared" si="92"/>
        <v>526291.30927802052</v>
      </c>
    </row>
    <row r="24" spans="1:161" ht="15.75" x14ac:dyDescent="0.25">
      <c r="A24" s="47" t="s">
        <v>183</v>
      </c>
      <c r="B24" s="12">
        <f>'Urb proj of all 25 ARs '!AC24</f>
        <v>300163.23284918373</v>
      </c>
      <c r="C24" s="12">
        <f>'Urb proj of all 25 ARs '!AD24</f>
        <v>301291.9907596964</v>
      </c>
      <c r="D24" s="100">
        <f t="shared" si="10"/>
        <v>3.7604802553543272E-3</v>
      </c>
      <c r="E24" s="101">
        <f t="shared" si="11"/>
        <v>7.2183899854527667E-5</v>
      </c>
      <c r="F24" s="69">
        <f t="shared" si="12"/>
        <v>300184.89980192372</v>
      </c>
      <c r="G24" s="69">
        <f t="shared" si="13"/>
        <v>300206.56831866887</v>
      </c>
      <c r="H24" s="69">
        <f>G24*(1+$E$24)</f>
        <v>300228.23839953204</v>
      </c>
      <c r="I24" s="69">
        <f t="shared" ref="I24:BD24" si="100">H24*(1+$E$24)</f>
        <v>300249.91004462616</v>
      </c>
      <c r="J24" s="69">
        <f t="shared" si="100"/>
        <v>300271.58325406414</v>
      </c>
      <c r="K24" s="69">
        <f t="shared" si="100"/>
        <v>300293.25802795892</v>
      </c>
      <c r="L24" s="69">
        <f t="shared" si="100"/>
        <v>300314.9343664234</v>
      </c>
      <c r="M24" s="69">
        <f t="shared" si="100"/>
        <v>300336.61226957053</v>
      </c>
      <c r="N24" s="69">
        <f t="shared" si="100"/>
        <v>300358.29173751327</v>
      </c>
      <c r="O24" s="69">
        <f t="shared" si="100"/>
        <v>300379.97277036455</v>
      </c>
      <c r="P24" s="69">
        <f t="shared" si="100"/>
        <v>300401.65536823729</v>
      </c>
      <c r="Q24" s="69">
        <f t="shared" si="100"/>
        <v>300423.33953124454</v>
      </c>
      <c r="R24" s="69">
        <f t="shared" si="100"/>
        <v>300445.02525949921</v>
      </c>
      <c r="S24" s="69">
        <f t="shared" si="100"/>
        <v>300466.71255311434</v>
      </c>
      <c r="T24" s="69">
        <f t="shared" si="100"/>
        <v>300488.40141220292</v>
      </c>
      <c r="U24" s="69">
        <f t="shared" si="100"/>
        <v>300510.09183687792</v>
      </c>
      <c r="V24" s="69">
        <f t="shared" si="100"/>
        <v>300531.78382725234</v>
      </c>
      <c r="W24" s="69">
        <f t="shared" si="100"/>
        <v>300553.47738343925</v>
      </c>
      <c r="X24" s="69">
        <f t="shared" si="100"/>
        <v>300575.17250555166</v>
      </c>
      <c r="Y24" s="69">
        <f t="shared" si="100"/>
        <v>300596.86919370253</v>
      </c>
      <c r="Z24" s="69">
        <f t="shared" si="100"/>
        <v>300618.56744800496</v>
      </c>
      <c r="AA24" s="69">
        <f t="shared" si="100"/>
        <v>300640.26726857206</v>
      </c>
      <c r="AB24" s="69">
        <f t="shared" si="100"/>
        <v>300661.9686555168</v>
      </c>
      <c r="AC24" s="69">
        <f t="shared" si="100"/>
        <v>300683.67160895228</v>
      </c>
      <c r="AD24" s="69">
        <f t="shared" si="100"/>
        <v>300705.3761289916</v>
      </c>
      <c r="AE24" s="69">
        <f t="shared" si="100"/>
        <v>300727.0822157478</v>
      </c>
      <c r="AF24" s="69">
        <f t="shared" si="100"/>
        <v>300748.78986933402</v>
      </c>
      <c r="AG24" s="69">
        <f t="shared" si="100"/>
        <v>300770.49908986333</v>
      </c>
      <c r="AH24" s="69">
        <f t="shared" si="100"/>
        <v>300792.2098774488</v>
      </c>
      <c r="AI24" s="69">
        <f t="shared" si="100"/>
        <v>300813.92223220359</v>
      </c>
      <c r="AJ24" s="69">
        <f t="shared" si="100"/>
        <v>300835.63615424087</v>
      </c>
      <c r="AK24" s="69">
        <f t="shared" si="100"/>
        <v>300857.35164367373</v>
      </c>
      <c r="AL24" s="69">
        <f t="shared" si="100"/>
        <v>300879.06870061526</v>
      </c>
      <c r="AM24" s="69">
        <f t="shared" si="100"/>
        <v>300900.78732517868</v>
      </c>
      <c r="AN24" s="69">
        <f t="shared" si="100"/>
        <v>300922.50751747709</v>
      </c>
      <c r="AO24" s="69">
        <f t="shared" si="100"/>
        <v>300944.2292776237</v>
      </c>
      <c r="AP24" s="69">
        <f t="shared" si="100"/>
        <v>300965.95260573167</v>
      </c>
      <c r="AQ24" s="69">
        <f t="shared" si="100"/>
        <v>300987.67750191421</v>
      </c>
      <c r="AR24" s="69">
        <f t="shared" si="100"/>
        <v>301009.40396628447</v>
      </c>
      <c r="AS24" s="69">
        <f t="shared" si="100"/>
        <v>301031.13199895562</v>
      </c>
      <c r="AT24" s="69">
        <f t="shared" si="100"/>
        <v>301052.86160004092</v>
      </c>
      <c r="AU24" s="69">
        <f t="shared" si="100"/>
        <v>301074.59276965359</v>
      </c>
      <c r="AV24" s="69">
        <f t="shared" si="100"/>
        <v>301096.32550790685</v>
      </c>
      <c r="AW24" s="69">
        <f t="shared" si="100"/>
        <v>301118.0598149139</v>
      </c>
      <c r="AX24" s="69">
        <f t="shared" si="100"/>
        <v>301139.79569078796</v>
      </c>
      <c r="AY24" s="69">
        <f t="shared" si="100"/>
        <v>301161.5331356423</v>
      </c>
      <c r="AZ24" s="69">
        <f t="shared" si="100"/>
        <v>301183.27214959019</v>
      </c>
      <c r="BA24" s="69">
        <f t="shared" si="100"/>
        <v>301205.01273274492</v>
      </c>
      <c r="BB24" s="69">
        <f t="shared" si="100"/>
        <v>301226.75488521968</v>
      </c>
      <c r="BC24" s="69">
        <f t="shared" si="100"/>
        <v>301248.49860712781</v>
      </c>
      <c r="BD24" s="69">
        <f t="shared" si="100"/>
        <v>301270.24389858259</v>
      </c>
      <c r="BE24" s="69">
        <f>BD24*(1+$E$24)</f>
        <v>301291.99075969734</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277075.15922018205</v>
      </c>
      <c r="DG24" s="108">
        <f t="shared" si="15"/>
        <v>277095.15958572738</v>
      </c>
      <c r="DH24" s="108">
        <f t="shared" si="15"/>
        <v>277115.16139497707</v>
      </c>
      <c r="DI24" s="108">
        <f t="shared" si="15"/>
        <v>277135.16464803537</v>
      </c>
      <c r="DJ24" s="108">
        <f t="shared" si="15"/>
        <v>299179.69524267392</v>
      </c>
      <c r="DK24" s="108">
        <f t="shared" si="15"/>
        <v>299201.29119983385</v>
      </c>
      <c r="DL24" s="108">
        <f t="shared" si="15"/>
        <v>299222.88871587417</v>
      </c>
      <c r="DM24" s="108">
        <f t="shared" si="15"/>
        <v>299244.48779090738</v>
      </c>
      <c r="DN24" s="108">
        <f t="shared" si="15"/>
        <v>265336.04151503177</v>
      </c>
      <c r="DO24" s="108">
        <f t="shared" si="15"/>
        <v>265355.19450528029</v>
      </c>
      <c r="DP24" s="108">
        <f t="shared" si="15"/>
        <v>265374.34887806629</v>
      </c>
      <c r="DQ24" s="108">
        <f t="shared" si="15"/>
        <v>265393.50463348971</v>
      </c>
      <c r="DR24" s="108">
        <f t="shared" si="15"/>
        <v>265412.66177165019</v>
      </c>
      <c r="DS24" s="108">
        <f t="shared" si="15"/>
        <v>274777.51968014409</v>
      </c>
      <c r="DT24" s="108">
        <f t="shared" si="15"/>
        <v>274797.35419310699</v>
      </c>
      <c r="DU24" s="108">
        <f t="shared" si="15"/>
        <v>274817.19013780239</v>
      </c>
      <c r="DV24" s="108">
        <f t="shared" si="90"/>
        <v>274837.02751433355</v>
      </c>
      <c r="DW24" s="108">
        <f t="shared" si="90"/>
        <v>270078.81666003121</v>
      </c>
      <c r="DX24" s="108">
        <f t="shared" si="90"/>
        <v>270098.31200228585</v>
      </c>
      <c r="DY24" s="108">
        <f t="shared" si="90"/>
        <v>270117.80875179032</v>
      </c>
      <c r="DZ24" s="108">
        <f t="shared" si="90"/>
        <v>270137.30690864613</v>
      </c>
      <c r="EA24" s="108">
        <f t="shared" si="90"/>
        <v>280127.48954831704</v>
      </c>
      <c r="EB24" s="108">
        <f t="shared" si="90"/>
        <v>280147.7102429691</v>
      </c>
      <c r="EC24" s="108">
        <f t="shared" si="90"/>
        <v>280167.93239722971</v>
      </c>
      <c r="ED24" s="108">
        <f t="shared" si="90"/>
        <v>280188.15601120435</v>
      </c>
      <c r="EE24" s="108">
        <f t="shared" si="90"/>
        <v>280208.38108499825</v>
      </c>
      <c r="EF24" s="108">
        <f t="shared" si="90"/>
        <v>271800.14400455571</v>
      </c>
      <c r="EG24" s="108">
        <f t="shared" si="90"/>
        <v>271819.76359893096</v>
      </c>
      <c r="EH24" s="108">
        <f t="shared" si="90"/>
        <v>271839.38460952503</v>
      </c>
      <c r="EI24" s="108">
        <f t="shared" si="90"/>
        <v>271859.00703644019</v>
      </c>
      <c r="EJ24" s="108">
        <f t="shared" si="90"/>
        <v>274280.84111751174</v>
      </c>
      <c r="EK24" s="108">
        <f t="shared" si="90"/>
        <v>274300.639778279</v>
      </c>
      <c r="EL24" s="108">
        <f t="shared" si="91"/>
        <v>274320.43986819079</v>
      </c>
      <c r="EM24" s="108">
        <f t="shared" si="91"/>
        <v>274340.24138735031</v>
      </c>
      <c r="EN24" s="108">
        <f t="shared" si="91"/>
        <v>295393.51609681215</v>
      </c>
      <c r="EO24" s="108">
        <f t="shared" si="91"/>
        <v>295414.83875279577</v>
      </c>
      <c r="EP24" s="108">
        <f t="shared" si="91"/>
        <v>295436.16294793179</v>
      </c>
      <c r="EQ24" s="108">
        <f t="shared" si="91"/>
        <v>295457.48868233146</v>
      </c>
      <c r="ER24" s="108">
        <f t="shared" si="91"/>
        <v>295478.81595610583</v>
      </c>
      <c r="ES24" s="108">
        <f t="shared" si="91"/>
        <v>289091.83087117295</v>
      </c>
      <c r="ET24" s="108">
        <f t="shared" si="91"/>
        <v>289112.69864694128</v>
      </c>
      <c r="EU24" s="108">
        <f t="shared" si="91"/>
        <v>289133.56792902708</v>
      </c>
      <c r="EV24" s="108">
        <f t="shared" si="91"/>
        <v>289154.43871753913</v>
      </c>
      <c r="EW24" s="108">
        <f t="shared" si="91"/>
        <v>289288.12554567581</v>
      </c>
      <c r="EX24" s="108">
        <f t="shared" si="91"/>
        <v>289309.00749075925</v>
      </c>
      <c r="EY24" s="108">
        <f t="shared" si="91"/>
        <v>289329.89094318298</v>
      </c>
      <c r="EZ24" s="108">
        <f t="shared" si="91"/>
        <v>289350.77590305574</v>
      </c>
      <c r="FA24" s="108">
        <f t="shared" si="91"/>
        <v>266893.25834983698</v>
      </c>
      <c r="FB24" s="108">
        <f t="shared" si="92"/>
        <v>266912.52374606952</v>
      </c>
      <c r="FC24" s="108">
        <f t="shared" si="92"/>
        <v>266931.79053295351</v>
      </c>
      <c r="FD24" s="108">
        <f t="shared" si="92"/>
        <v>266951.05871058931</v>
      </c>
      <c r="FE24" s="108">
        <f t="shared" si="92"/>
        <v>266970.32827907737</v>
      </c>
    </row>
    <row r="25" spans="1:161" ht="15.75" x14ac:dyDescent="0.25">
      <c r="A25" s="47" t="s">
        <v>189</v>
      </c>
      <c r="B25" s="12">
        <f>'Urb proj of all 25 ARs '!AC25</f>
        <v>176352.01661531677</v>
      </c>
      <c r="C25" s="12">
        <f>'Urb proj of all 25 ARs '!AD25</f>
        <v>177015.18489179056</v>
      </c>
      <c r="D25" s="100">
        <f t="shared" si="10"/>
        <v>3.7604802553541884E-3</v>
      </c>
      <c r="E25" s="101">
        <f t="shared" si="11"/>
        <v>7.2183899854527667E-5</v>
      </c>
      <c r="F25" s="69">
        <f t="shared" si="12"/>
        <v>176364.74639162328</v>
      </c>
      <c r="G25" s="69">
        <f t="shared" si="13"/>
        <v>176377.47708681467</v>
      </c>
      <c r="H25" s="69">
        <f>G25*(1+$E$25)</f>
        <v>176390.2087009573</v>
      </c>
      <c r="I25" s="69">
        <f t="shared" ref="I25:BE25" si="101">H25*(1+$E$25)</f>
        <v>176402.94123411749</v>
      </c>
      <c r="J25" s="69">
        <f t="shared" si="101"/>
        <v>176415.67468636157</v>
      </c>
      <c r="K25" s="69">
        <f t="shared" si="101"/>
        <v>176428.4090577559</v>
      </c>
      <c r="L25" s="69">
        <f t="shared" si="101"/>
        <v>176441.14434836683</v>
      </c>
      <c r="M25" s="69">
        <f t="shared" si="101"/>
        <v>176453.88055826069</v>
      </c>
      <c r="N25" s="69">
        <f t="shared" si="101"/>
        <v>176466.61768750384</v>
      </c>
      <c r="O25" s="69">
        <f t="shared" si="101"/>
        <v>176479.35573616266</v>
      </c>
      <c r="P25" s="69">
        <f t="shared" si="101"/>
        <v>176492.09470430351</v>
      </c>
      <c r="Q25" s="69">
        <f t="shared" si="101"/>
        <v>176504.83459199275</v>
      </c>
      <c r="R25" s="69">
        <f t="shared" si="101"/>
        <v>176517.57539929679</v>
      </c>
      <c r="S25" s="69">
        <f t="shared" si="101"/>
        <v>176530.317126282</v>
      </c>
      <c r="T25" s="69">
        <f t="shared" si="101"/>
        <v>176543.05977301474</v>
      </c>
      <c r="U25" s="69">
        <f t="shared" si="101"/>
        <v>176555.80333956142</v>
      </c>
      <c r="V25" s="69">
        <f t="shared" si="101"/>
        <v>176568.54782598841</v>
      </c>
      <c r="W25" s="69">
        <f t="shared" si="101"/>
        <v>176581.29323236214</v>
      </c>
      <c r="X25" s="69">
        <f t="shared" si="101"/>
        <v>176594.03955874901</v>
      </c>
      <c r="Y25" s="69">
        <f t="shared" si="101"/>
        <v>176606.78680521541</v>
      </c>
      <c r="Z25" s="69">
        <f t="shared" si="101"/>
        <v>176619.53497182779</v>
      </c>
      <c r="AA25" s="69">
        <f t="shared" si="101"/>
        <v>176632.28405865256</v>
      </c>
      <c r="AB25" s="69">
        <f t="shared" si="101"/>
        <v>176645.03406575613</v>
      </c>
      <c r="AC25" s="69">
        <f t="shared" si="101"/>
        <v>176657.78499320493</v>
      </c>
      <c r="AD25" s="69">
        <f t="shared" si="101"/>
        <v>176670.53684106539</v>
      </c>
      <c r="AE25" s="69">
        <f t="shared" si="101"/>
        <v>176683.28960940396</v>
      </c>
      <c r="AF25" s="69">
        <f t="shared" si="101"/>
        <v>176696.04329828708</v>
      </c>
      <c r="AG25" s="69">
        <f t="shared" si="101"/>
        <v>176708.79790778121</v>
      </c>
      <c r="AH25" s="69">
        <f t="shared" si="101"/>
        <v>176721.5534379528</v>
      </c>
      <c r="AI25" s="69">
        <f t="shared" si="101"/>
        <v>176734.3098888683</v>
      </c>
      <c r="AJ25" s="69">
        <f t="shared" si="101"/>
        <v>176747.06726059417</v>
      </c>
      <c r="AK25" s="69">
        <f t="shared" si="101"/>
        <v>176759.82555319689</v>
      </c>
      <c r="AL25" s="69">
        <f t="shared" si="101"/>
        <v>176772.58476674292</v>
      </c>
      <c r="AM25" s="69">
        <f t="shared" si="101"/>
        <v>176785.34490129875</v>
      </c>
      <c r="AN25" s="69">
        <f t="shared" si="101"/>
        <v>176798.10595693087</v>
      </c>
      <c r="AO25" s="69">
        <f t="shared" si="101"/>
        <v>176810.86793370574</v>
      </c>
      <c r="AP25" s="69">
        <f t="shared" si="101"/>
        <v>176823.63083168986</v>
      </c>
      <c r="AQ25" s="69">
        <f t="shared" si="101"/>
        <v>176836.39465094975</v>
      </c>
      <c r="AR25" s="69">
        <f t="shared" si="101"/>
        <v>176849.15939155186</v>
      </c>
      <c r="AS25" s="69">
        <f t="shared" si="101"/>
        <v>176861.92505356274</v>
      </c>
      <c r="AT25" s="69">
        <f t="shared" si="101"/>
        <v>176874.69163704888</v>
      </c>
      <c r="AU25" s="69">
        <f t="shared" si="101"/>
        <v>176887.45914207681</v>
      </c>
      <c r="AV25" s="69">
        <f t="shared" si="101"/>
        <v>176900.22756871305</v>
      </c>
      <c r="AW25" s="69">
        <f t="shared" si="101"/>
        <v>176912.99691702411</v>
      </c>
      <c r="AX25" s="69">
        <f t="shared" si="101"/>
        <v>176925.76718707653</v>
      </c>
      <c r="AY25" s="69">
        <f t="shared" si="101"/>
        <v>176938.53837893685</v>
      </c>
      <c r="AZ25" s="69">
        <f t="shared" si="101"/>
        <v>176951.31049267159</v>
      </c>
      <c r="BA25" s="69">
        <f t="shared" si="101"/>
        <v>176964.08352834731</v>
      </c>
      <c r="BB25" s="69">
        <f t="shared" si="101"/>
        <v>176976.85748603058</v>
      </c>
      <c r="BC25" s="69">
        <f t="shared" si="101"/>
        <v>176989.63236578793</v>
      </c>
      <c r="BD25" s="69">
        <f t="shared" si="101"/>
        <v>177002.40816768591</v>
      </c>
      <c r="BE25" s="69">
        <f t="shared" si="101"/>
        <v>177015.18489179108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182065.16666435479</v>
      </c>
      <c r="DG25" s="108">
        <f t="shared" si="15"/>
        <v>182078.30883811228</v>
      </c>
      <c r="DH25" s="108">
        <f t="shared" si="15"/>
        <v>182091.45196052312</v>
      </c>
      <c r="DI25" s="108">
        <f t="shared" si="15"/>
        <v>182104.59603165582</v>
      </c>
      <c r="DJ25" s="108">
        <f t="shared" si="15"/>
        <v>196519.50287692444</v>
      </c>
      <c r="DK25" s="108">
        <f t="shared" si="15"/>
        <v>196533.68842103955</v>
      </c>
      <c r="DL25" s="108">
        <f t="shared" si="15"/>
        <v>196547.87498912259</v>
      </c>
      <c r="DM25" s="108">
        <f t="shared" si="15"/>
        <v>196562.06258124742</v>
      </c>
      <c r="DN25" s="108">
        <f t="shared" si="15"/>
        <v>174337.10817051402</v>
      </c>
      <c r="DO25" s="108">
        <f t="shared" si="15"/>
        <v>174349.69250287113</v>
      </c>
      <c r="DP25" s="108">
        <f t="shared" si="15"/>
        <v>174362.27774361442</v>
      </c>
      <c r="DQ25" s="108">
        <f t="shared" si="15"/>
        <v>174374.86389280949</v>
      </c>
      <c r="DR25" s="108">
        <f t="shared" si="15"/>
        <v>174387.45095052189</v>
      </c>
      <c r="DS25" s="108">
        <f t="shared" si="15"/>
        <v>180895.63401029969</v>
      </c>
      <c r="DT25" s="108">
        <f t="shared" si="15"/>
        <v>180908.69176262923</v>
      </c>
      <c r="DU25" s="108">
        <f t="shared" si="15"/>
        <v>180921.75045751827</v>
      </c>
      <c r="DV25" s="108">
        <f t="shared" si="90"/>
        <v>180934.81009503477</v>
      </c>
      <c r="DW25" s="108">
        <f t="shared" si="90"/>
        <v>178032.06177929815</v>
      </c>
      <c r="DX25" s="108">
        <f t="shared" si="90"/>
        <v>178044.91282781653</v>
      </c>
      <c r="DY25" s="108">
        <f t="shared" si="90"/>
        <v>178057.7648039737</v>
      </c>
      <c r="DZ25" s="108">
        <f t="shared" si="90"/>
        <v>178070.61770783662</v>
      </c>
      <c r="EA25" s="108">
        <f t="shared" si="90"/>
        <v>184041.30871751171</v>
      </c>
      <c r="EB25" s="108">
        <f t="shared" si="90"/>
        <v>184054.59353690926</v>
      </c>
      <c r="EC25" s="108">
        <f t="shared" si="90"/>
        <v>184067.8793152569</v>
      </c>
      <c r="ED25" s="108">
        <f t="shared" si="90"/>
        <v>184081.16605262383</v>
      </c>
      <c r="EE25" s="108">
        <f t="shared" si="90"/>
        <v>184094.45374907926</v>
      </c>
      <c r="EF25" s="108">
        <f t="shared" si="90"/>
        <v>180163.71047504793</v>
      </c>
      <c r="EG25" s="108">
        <f t="shared" si="90"/>
        <v>180176.71539428228</v>
      </c>
      <c r="EH25" s="108">
        <f t="shared" si="90"/>
        <v>180189.72125226242</v>
      </c>
      <c r="EI25" s="108">
        <f t="shared" si="90"/>
        <v>180202.72804905611</v>
      </c>
      <c r="EJ25" s="108">
        <f t="shared" si="90"/>
        <v>181988.84390088107</v>
      </c>
      <c r="EK25" s="108">
        <f t="shared" si="90"/>
        <v>182001.98056536386</v>
      </c>
      <c r="EL25" s="108">
        <f t="shared" si="91"/>
        <v>182015.1181781023</v>
      </c>
      <c r="EM25" s="108">
        <f t="shared" si="91"/>
        <v>182028.25673916491</v>
      </c>
      <c r="EN25" s="108">
        <f t="shared" si="91"/>
        <v>197675.15307669726</v>
      </c>
      <c r="EO25" s="108">
        <f t="shared" si="91"/>
        <v>197689.42204015068</v>
      </c>
      <c r="EP25" s="108">
        <f t="shared" si="91"/>
        <v>197703.69203359354</v>
      </c>
      <c r="EQ25" s="108">
        <f t="shared" si="91"/>
        <v>197717.96305710016</v>
      </c>
      <c r="ER25" s="108">
        <f t="shared" si="91"/>
        <v>197732.23511074492</v>
      </c>
      <c r="ES25" s="108">
        <f t="shared" si="91"/>
        <v>193551.68612232583</v>
      </c>
      <c r="ET25" s="108">
        <f t="shared" si="91"/>
        <v>193565.65743785357</v>
      </c>
      <c r="EU25" s="108">
        <f t="shared" si="91"/>
        <v>193579.62976188536</v>
      </c>
      <c r="EV25" s="108">
        <f t="shared" si="91"/>
        <v>193593.60309449394</v>
      </c>
      <c r="EW25" s="108">
        <f t="shared" si="91"/>
        <v>190780.96482161529</v>
      </c>
      <c r="EX25" s="108">
        <f t="shared" si="91"/>
        <v>190794.73613567412</v>
      </c>
      <c r="EY25" s="108">
        <f t="shared" si="91"/>
        <v>190808.50844380012</v>
      </c>
      <c r="EZ25" s="108">
        <f t="shared" si="91"/>
        <v>190822.28174606501</v>
      </c>
      <c r="FA25" s="108">
        <f t="shared" si="91"/>
        <v>174752.09897841062</v>
      </c>
      <c r="FB25" s="108">
        <f t="shared" si="92"/>
        <v>174764.71326642265</v>
      </c>
      <c r="FC25" s="108">
        <f t="shared" si="92"/>
        <v>174777.32846498321</v>
      </c>
      <c r="FD25" s="108">
        <f t="shared" si="92"/>
        <v>174789.94457415794</v>
      </c>
      <c r="FE25" s="108">
        <f t="shared" si="92"/>
        <v>174802.56159401266</v>
      </c>
    </row>
    <row r="26" spans="1:161" ht="15.75" x14ac:dyDescent="0.25">
      <c r="A26" s="47" t="s">
        <v>190</v>
      </c>
      <c r="B26" s="12">
        <f>'Urb proj of all 25 ARs '!AC26</f>
        <v>165457.88210265385</v>
      </c>
      <c r="C26" s="12">
        <f>'Urb proj of all 25 ARs '!AD26</f>
        <v>166080.08320139357</v>
      </c>
      <c r="D26" s="100">
        <f t="shared" si="10"/>
        <v>3.7604802553540167E-3</v>
      </c>
      <c r="E26" s="101">
        <f t="shared" si="11"/>
        <v>7.2183899854527667E-5</v>
      </c>
      <c r="F26" s="69">
        <f t="shared" si="12"/>
        <v>165469.82549784568</v>
      </c>
      <c r="G26" s="69">
        <f t="shared" si="13"/>
        <v>165481.76975515837</v>
      </c>
      <c r="H26" s="69">
        <f>G26*(1+$E$26)</f>
        <v>165493.71487465414</v>
      </c>
      <c r="I26" s="69">
        <f t="shared" ref="I26:BE26" si="102">H26*(1+$E$26)</f>
        <v>165505.6608563952</v>
      </c>
      <c r="J26" s="69">
        <f t="shared" si="102"/>
        <v>165517.60770044383</v>
      </c>
      <c r="K26" s="69">
        <f t="shared" si="102"/>
        <v>165529.55540686223</v>
      </c>
      <c r="L26" s="69">
        <f t="shared" si="102"/>
        <v>165541.50397571269</v>
      </c>
      <c r="M26" s="69">
        <f t="shared" si="102"/>
        <v>165553.45340705744</v>
      </c>
      <c r="N26" s="69">
        <f t="shared" si="102"/>
        <v>165565.40370095876</v>
      </c>
      <c r="O26" s="69">
        <f t="shared" si="102"/>
        <v>165577.35485747887</v>
      </c>
      <c r="P26" s="69">
        <f t="shared" si="102"/>
        <v>165589.30687668009</v>
      </c>
      <c r="Q26" s="69">
        <f t="shared" si="102"/>
        <v>165601.25975862466</v>
      </c>
      <c r="R26" s="69">
        <f t="shared" si="102"/>
        <v>165613.21350337486</v>
      </c>
      <c r="S26" s="69">
        <f t="shared" si="102"/>
        <v>165625.16811099299</v>
      </c>
      <c r="T26" s="69">
        <f t="shared" si="102"/>
        <v>165637.12358154129</v>
      </c>
      <c r="U26" s="69">
        <f t="shared" si="102"/>
        <v>165649.07991508208</v>
      </c>
      <c r="V26" s="69">
        <f t="shared" si="102"/>
        <v>165661.03711167767</v>
      </c>
      <c r="W26" s="69">
        <f t="shared" si="102"/>
        <v>165672.99517139033</v>
      </c>
      <c r="X26" s="69">
        <f t="shared" si="102"/>
        <v>165684.95409428238</v>
      </c>
      <c r="Y26" s="69">
        <f t="shared" si="102"/>
        <v>165696.91388041613</v>
      </c>
      <c r="Z26" s="69">
        <f t="shared" si="102"/>
        <v>165708.87452985387</v>
      </c>
      <c r="AA26" s="69">
        <f t="shared" si="102"/>
        <v>165720.83604265793</v>
      </c>
      <c r="AB26" s="69">
        <f t="shared" si="102"/>
        <v>165732.79841889066</v>
      </c>
      <c r="AC26" s="69">
        <f t="shared" si="102"/>
        <v>165744.76165861433</v>
      </c>
      <c r="AD26" s="69">
        <f t="shared" si="102"/>
        <v>165756.72576189131</v>
      </c>
      <c r="AE26" s="69">
        <f t="shared" si="102"/>
        <v>165768.69072878393</v>
      </c>
      <c r="AF26" s="69">
        <f t="shared" si="102"/>
        <v>165780.65655935451</v>
      </c>
      <c r="AG26" s="69">
        <f t="shared" si="102"/>
        <v>165792.6232536654</v>
      </c>
      <c r="AH26" s="69">
        <f t="shared" si="102"/>
        <v>165804.59081177897</v>
      </c>
      <c r="AI26" s="69">
        <f t="shared" si="102"/>
        <v>165816.55923375755</v>
      </c>
      <c r="AJ26" s="69">
        <f t="shared" si="102"/>
        <v>165828.52851966349</v>
      </c>
      <c r="AK26" s="69">
        <f t="shared" si="102"/>
        <v>165840.49866955919</v>
      </c>
      <c r="AL26" s="69">
        <f t="shared" si="102"/>
        <v>165852.46968350699</v>
      </c>
      <c r="AM26" s="69">
        <f t="shared" si="102"/>
        <v>165864.44156156926</v>
      </c>
      <c r="AN26" s="69">
        <f t="shared" si="102"/>
        <v>165876.41430380836</v>
      </c>
      <c r="AO26" s="69">
        <f t="shared" si="102"/>
        <v>165888.38791028669</v>
      </c>
      <c r="AP26" s="69">
        <f t="shared" si="102"/>
        <v>165900.36238106663</v>
      </c>
      <c r="AQ26" s="69">
        <f t="shared" si="102"/>
        <v>165912.33771621058</v>
      </c>
      <c r="AR26" s="69">
        <f t="shared" si="102"/>
        <v>165924.31391578092</v>
      </c>
      <c r="AS26" s="69">
        <f t="shared" si="102"/>
        <v>165936.29097984004</v>
      </c>
      <c r="AT26" s="69">
        <f t="shared" si="102"/>
        <v>165948.26890845035</v>
      </c>
      <c r="AU26" s="69">
        <f t="shared" si="102"/>
        <v>165960.24770167426</v>
      </c>
      <c r="AV26" s="69">
        <f t="shared" si="102"/>
        <v>165972.2273595742</v>
      </c>
      <c r="AW26" s="69">
        <f t="shared" si="102"/>
        <v>165984.20788221256</v>
      </c>
      <c r="AX26" s="69">
        <f t="shared" si="102"/>
        <v>165996.18926965178</v>
      </c>
      <c r="AY26" s="69">
        <f t="shared" si="102"/>
        <v>166008.17152195424</v>
      </c>
      <c r="AZ26" s="69">
        <f t="shared" si="102"/>
        <v>166020.15463918241</v>
      </c>
      <c r="BA26" s="69">
        <f t="shared" si="102"/>
        <v>166032.13862139871</v>
      </c>
      <c r="BB26" s="69">
        <f t="shared" si="102"/>
        <v>166044.12346866558</v>
      </c>
      <c r="BC26" s="69">
        <f t="shared" si="102"/>
        <v>166056.10918104547</v>
      </c>
      <c r="BD26" s="69">
        <f t="shared" si="102"/>
        <v>166068.09575860083</v>
      </c>
      <c r="BE26" s="69">
        <f t="shared" si="102"/>
        <v>166080.0832013941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160471.98126659868</v>
      </c>
      <c r="DG26" s="108">
        <f t="shared" si="15"/>
        <v>160483.5647600239</v>
      </c>
      <c r="DH26" s="108">
        <f t="shared" si="15"/>
        <v>160495.14908959085</v>
      </c>
      <c r="DI26" s="108">
        <f t="shared" si="15"/>
        <v>160506.73425535986</v>
      </c>
      <c r="DJ26" s="108">
        <f t="shared" si="15"/>
        <v>172716.13015177171</v>
      </c>
      <c r="DK26" s="108">
        <f t="shared" si="15"/>
        <v>172728.59747561385</v>
      </c>
      <c r="DL26" s="108">
        <f t="shared" si="15"/>
        <v>172741.06569939604</v>
      </c>
      <c r="DM26" s="108">
        <f t="shared" si="15"/>
        <v>172753.53482318326</v>
      </c>
      <c r="DN26" s="108">
        <f t="shared" si="15"/>
        <v>152639.45701119292</v>
      </c>
      <c r="DO26" s="108">
        <f t="shared" si="15"/>
        <v>152650.47512247163</v>
      </c>
      <c r="DP26" s="108">
        <f t="shared" si="15"/>
        <v>152661.49402908064</v>
      </c>
      <c r="DQ26" s="108">
        <f t="shared" si="15"/>
        <v>152672.51373107728</v>
      </c>
      <c r="DR26" s="108">
        <f t="shared" si="15"/>
        <v>152683.53422851898</v>
      </c>
      <c r="DS26" s="108">
        <f t="shared" si="15"/>
        <v>157015.0279617949</v>
      </c>
      <c r="DT26" s="108">
        <f t="shared" si="15"/>
        <v>157026.36191884894</v>
      </c>
      <c r="DU26" s="108">
        <f t="shared" si="15"/>
        <v>157037.6966940322</v>
      </c>
      <c r="DV26" s="108">
        <f t="shared" si="90"/>
        <v>157049.03228740374</v>
      </c>
      <c r="DW26" s="108">
        <f t="shared" si="90"/>
        <v>157466.22408442909</v>
      </c>
      <c r="DX26" s="108">
        <f t="shared" si="90"/>
        <v>157477.59061057886</v>
      </c>
      <c r="DY26" s="108">
        <f t="shared" si="90"/>
        <v>157488.95795720886</v>
      </c>
      <c r="DZ26" s="108">
        <f t="shared" si="90"/>
        <v>157500.32612437822</v>
      </c>
      <c r="EA26" s="108">
        <f t="shared" si="90"/>
        <v>163202.92645272508</v>
      </c>
      <c r="EB26" s="108">
        <f t="shared" si="90"/>
        <v>163214.70707642412</v>
      </c>
      <c r="EC26" s="108">
        <f t="shared" si="90"/>
        <v>163226.48855049451</v>
      </c>
      <c r="ED26" s="108">
        <f t="shared" si="90"/>
        <v>163238.27087499766</v>
      </c>
      <c r="EE26" s="108">
        <f t="shared" si="90"/>
        <v>163250.05404999491</v>
      </c>
      <c r="EF26" s="108">
        <f t="shared" si="90"/>
        <v>159868.96964092329</v>
      </c>
      <c r="EG26" s="108">
        <f t="shared" si="90"/>
        <v>159880.50960661768</v>
      </c>
      <c r="EH26" s="108">
        <f t="shared" si="90"/>
        <v>159892.05040531181</v>
      </c>
      <c r="EI26" s="108">
        <f t="shared" si="90"/>
        <v>159903.5920370658</v>
      </c>
      <c r="EJ26" s="108">
        <f t="shared" si="90"/>
        <v>157904.8771950333</v>
      </c>
      <c r="EK26" s="108">
        <f t="shared" si="90"/>
        <v>157916.27538487531</v>
      </c>
      <c r="EL26" s="108">
        <f t="shared" si="91"/>
        <v>157927.67439748309</v>
      </c>
      <c r="EM26" s="108">
        <f t="shared" si="91"/>
        <v>157939.07423291606</v>
      </c>
      <c r="EN26" s="108">
        <f t="shared" si="91"/>
        <v>170332.00236520509</v>
      </c>
      <c r="EO26" s="108">
        <f t="shared" si="91"/>
        <v>170344.29759340582</v>
      </c>
      <c r="EP26" s="108">
        <f t="shared" si="91"/>
        <v>170356.59370912411</v>
      </c>
      <c r="EQ26" s="108">
        <f t="shared" si="91"/>
        <v>170368.89071242395</v>
      </c>
      <c r="ER26" s="108">
        <f t="shared" si="91"/>
        <v>170381.18860336946</v>
      </c>
      <c r="ES26" s="108">
        <f t="shared" si="91"/>
        <v>168462.82383772437</v>
      </c>
      <c r="ET26" s="108">
        <f t="shared" si="91"/>
        <v>168474.98414132948</v>
      </c>
      <c r="EU26" s="108">
        <f t="shared" si="91"/>
        <v>168487.14532271272</v>
      </c>
      <c r="EV26" s="108">
        <f t="shared" si="91"/>
        <v>168499.30738193748</v>
      </c>
      <c r="EW26" s="108">
        <f t="shared" si="91"/>
        <v>165741.68700291295</v>
      </c>
      <c r="EX26" s="108">
        <f t="shared" si="91"/>
        <v>165753.65088424931</v>
      </c>
      <c r="EY26" s="108">
        <f t="shared" si="91"/>
        <v>165765.61562918525</v>
      </c>
      <c r="EZ26" s="108">
        <f t="shared" si="91"/>
        <v>165777.58123778313</v>
      </c>
      <c r="FA26" s="108">
        <f t="shared" si="91"/>
        <v>154021.10714276423</v>
      </c>
      <c r="FB26" s="108">
        <f t="shared" si="92"/>
        <v>154032.22498693771</v>
      </c>
      <c r="FC26" s="108">
        <f t="shared" si="92"/>
        <v>154043.34363364053</v>
      </c>
      <c r="FD26" s="108">
        <f t="shared" si="92"/>
        <v>154054.46308293063</v>
      </c>
      <c r="FE26" s="108">
        <f t="shared" si="92"/>
        <v>154065.58333486595</v>
      </c>
    </row>
    <row r="27" spans="1:161" ht="15.75" x14ac:dyDescent="0.25">
      <c r="A27" s="47" t="s">
        <v>191</v>
      </c>
      <c r="B27" s="12">
        <f>'Urb proj of all 25 ARs '!AC27</f>
        <v>178222.70000927165</v>
      </c>
      <c r="C27" s="12">
        <f>'Urb proj of all 25 ARs '!AD27</f>
        <v>178892.90295371242</v>
      </c>
      <c r="D27" s="100">
        <f t="shared" si="10"/>
        <v>3.7604802553541233E-3</v>
      </c>
      <c r="E27" s="101">
        <f t="shared" si="11"/>
        <v>7.2183899854527667E-5</v>
      </c>
      <c r="F27" s="69">
        <f t="shared" si="12"/>
        <v>178235.56481880092</v>
      </c>
      <c r="G27" s="69">
        <f t="shared" si="13"/>
        <v>178248.43055696232</v>
      </c>
      <c r="H27" s="69">
        <f>G27*(1+$E$27)</f>
        <v>178261.29722382288</v>
      </c>
      <c r="I27" s="69">
        <f t="shared" ref="I27:BD27" si="103">H27*(1+$E$27)</f>
        <v>178274.16481944962</v>
      </c>
      <c r="J27" s="69">
        <f t="shared" si="103"/>
        <v>178287.0333439096</v>
      </c>
      <c r="K27" s="69">
        <f t="shared" si="103"/>
        <v>178299.90279726987</v>
      </c>
      <c r="L27" s="69">
        <f t="shared" si="103"/>
        <v>178312.77317959745</v>
      </c>
      <c r="M27" s="69">
        <f t="shared" si="103"/>
        <v>178325.64449095944</v>
      </c>
      <c r="N27" s="69">
        <f t="shared" si="103"/>
        <v>178338.51673142286</v>
      </c>
      <c r="O27" s="69">
        <f t="shared" si="103"/>
        <v>178351.38990105482</v>
      </c>
      <c r="P27" s="69">
        <f t="shared" si="103"/>
        <v>178364.26399992235</v>
      </c>
      <c r="Q27" s="69">
        <f t="shared" si="103"/>
        <v>178377.13902809256</v>
      </c>
      <c r="R27" s="69">
        <f t="shared" si="103"/>
        <v>178390.0149856325</v>
      </c>
      <c r="S27" s="69">
        <f t="shared" si="103"/>
        <v>178402.89187260927</v>
      </c>
      <c r="T27" s="69">
        <f t="shared" si="103"/>
        <v>178415.76968908997</v>
      </c>
      <c r="U27" s="69">
        <f t="shared" si="103"/>
        <v>178428.64843514169</v>
      </c>
      <c r="V27" s="69">
        <f t="shared" si="103"/>
        <v>178441.52811083151</v>
      </c>
      <c r="W27" s="69">
        <f t="shared" si="103"/>
        <v>178454.40871622655</v>
      </c>
      <c r="X27" s="69">
        <f t="shared" si="103"/>
        <v>178467.29025139392</v>
      </c>
      <c r="Y27" s="69">
        <f t="shared" si="103"/>
        <v>178480.17271640073</v>
      </c>
      <c r="Z27" s="69">
        <f t="shared" si="103"/>
        <v>178493.0561113141</v>
      </c>
      <c r="AA27" s="69">
        <f t="shared" si="103"/>
        <v>178505.94043620117</v>
      </c>
      <c r="AB27" s="69">
        <f t="shared" si="103"/>
        <v>178518.82569112905</v>
      </c>
      <c r="AC27" s="69">
        <f t="shared" si="103"/>
        <v>178531.71187616489</v>
      </c>
      <c r="AD27" s="69">
        <f t="shared" si="103"/>
        <v>178544.59899137582</v>
      </c>
      <c r="AE27" s="69">
        <f t="shared" si="103"/>
        <v>178557.48703682897</v>
      </c>
      <c r="AF27" s="69">
        <f t="shared" si="103"/>
        <v>178570.3760125915</v>
      </c>
      <c r="AG27" s="69">
        <f t="shared" si="103"/>
        <v>178583.26591873058</v>
      </c>
      <c r="AH27" s="69">
        <f t="shared" si="103"/>
        <v>178596.15675531336</v>
      </c>
      <c r="AI27" s="69">
        <f t="shared" si="103"/>
        <v>178609.04852240699</v>
      </c>
      <c r="AJ27" s="69">
        <f t="shared" si="103"/>
        <v>178621.94122007865</v>
      </c>
      <c r="AK27" s="69">
        <f t="shared" si="103"/>
        <v>178634.83484839549</v>
      </c>
      <c r="AL27" s="69">
        <f t="shared" si="103"/>
        <v>178647.72940742472</v>
      </c>
      <c r="AM27" s="69">
        <f t="shared" si="103"/>
        <v>178660.6248972335</v>
      </c>
      <c r="AN27" s="69">
        <f t="shared" si="103"/>
        <v>178673.52131788904</v>
      </c>
      <c r="AO27" s="69">
        <f t="shared" si="103"/>
        <v>178686.41866945851</v>
      </c>
      <c r="AP27" s="69">
        <f t="shared" si="103"/>
        <v>178699.3169520091</v>
      </c>
      <c r="AQ27" s="69">
        <f t="shared" si="103"/>
        <v>178712.21616560803</v>
      </c>
      <c r="AR27" s="69">
        <f t="shared" si="103"/>
        <v>178725.11631032251</v>
      </c>
      <c r="AS27" s="69">
        <f t="shared" si="103"/>
        <v>178738.01738621976</v>
      </c>
      <c r="AT27" s="69">
        <f t="shared" si="103"/>
        <v>178750.91939336696</v>
      </c>
      <c r="AU27" s="69">
        <f t="shared" si="103"/>
        <v>178763.82233183135</v>
      </c>
      <c r="AV27" s="69">
        <f t="shared" si="103"/>
        <v>178776.72620168017</v>
      </c>
      <c r="AW27" s="69">
        <f t="shared" si="103"/>
        <v>178789.63100298063</v>
      </c>
      <c r="AX27" s="69">
        <f t="shared" si="103"/>
        <v>178802.53673579998</v>
      </c>
      <c r="AY27" s="69">
        <f t="shared" si="103"/>
        <v>178815.44340020546</v>
      </c>
      <c r="AZ27" s="69">
        <f t="shared" si="103"/>
        <v>178828.35099626431</v>
      </c>
      <c r="BA27" s="69">
        <f t="shared" si="103"/>
        <v>178841.25952404377</v>
      </c>
      <c r="BB27" s="69">
        <f t="shared" si="103"/>
        <v>178854.1689836111</v>
      </c>
      <c r="BC27" s="69">
        <f t="shared" si="103"/>
        <v>178867.07937503359</v>
      </c>
      <c r="BD27" s="69">
        <f t="shared" si="103"/>
        <v>178879.99069837847</v>
      </c>
      <c r="BE27" s="69">
        <f>BD27*(1+$E$27)</f>
        <v>178892.90295371303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173543.72173438268</v>
      </c>
      <c r="DG27" s="108">
        <f t="shared" si="15"/>
        <v>173556.24879701273</v>
      </c>
      <c r="DH27" s="108">
        <f t="shared" si="15"/>
        <v>173568.77676389503</v>
      </c>
      <c r="DI27" s="108">
        <f t="shared" si="15"/>
        <v>173581.30563509482</v>
      </c>
      <c r="DJ27" s="108">
        <f t="shared" si="15"/>
        <v>185893.57247520023</v>
      </c>
      <c r="DK27" s="108">
        <f t="shared" si="15"/>
        <v>185906.99099821938</v>
      </c>
      <c r="DL27" s="108">
        <f t="shared" si="15"/>
        <v>185920.41048983985</v>
      </c>
      <c r="DM27" s="108">
        <f t="shared" si="15"/>
        <v>185933.83095013158</v>
      </c>
      <c r="DN27" s="108">
        <f t="shared" si="15"/>
        <v>163102.77307471292</v>
      </c>
      <c r="DO27" s="108">
        <f t="shared" si="15"/>
        <v>163114.54646895055</v>
      </c>
      <c r="DP27" s="108">
        <f t="shared" si="15"/>
        <v>163126.32071303768</v>
      </c>
      <c r="DQ27" s="108">
        <f t="shared" si="15"/>
        <v>163138.09580703566</v>
      </c>
      <c r="DR27" s="108">
        <f t="shared" si="15"/>
        <v>163149.87175100588</v>
      </c>
      <c r="DS27" s="108">
        <f t="shared" si="15"/>
        <v>169631.30092653495</v>
      </c>
      <c r="DT27" s="108">
        <f t="shared" si="15"/>
        <v>169643.54557537322</v>
      </c>
      <c r="DU27" s="108">
        <f t="shared" si="15"/>
        <v>169655.79110807803</v>
      </c>
      <c r="DV27" s="108">
        <f t="shared" si="90"/>
        <v>169668.03752471312</v>
      </c>
      <c r="DW27" s="108">
        <f t="shared" si="90"/>
        <v>163376.78901819282</v>
      </c>
      <c r="DX27" s="108">
        <f t="shared" si="90"/>
        <v>163388.58219196985</v>
      </c>
      <c r="DY27" s="108">
        <f t="shared" si="90"/>
        <v>163400.37621702417</v>
      </c>
      <c r="DZ27" s="108">
        <f t="shared" si="90"/>
        <v>163412.17109341719</v>
      </c>
      <c r="EA27" s="108">
        <f t="shared" si="90"/>
        <v>170043.48446794893</v>
      </c>
      <c r="EB27" s="108">
        <f t="shared" si="90"/>
        <v>170055.7588698027</v>
      </c>
      <c r="EC27" s="108">
        <f t="shared" si="90"/>
        <v>170068.03415767063</v>
      </c>
      <c r="ED27" s="108">
        <f t="shared" si="90"/>
        <v>170080.31033161673</v>
      </c>
      <c r="EE27" s="108">
        <f t="shared" si="90"/>
        <v>170092.58739170493</v>
      </c>
      <c r="EF27" s="108">
        <f t="shared" si="90"/>
        <v>165309.78554812958</v>
      </c>
      <c r="EG27" s="108">
        <f t="shared" si="90"/>
        <v>165321.71825313458</v>
      </c>
      <c r="EH27" s="108">
        <f t="shared" si="90"/>
        <v>165333.65181948873</v>
      </c>
      <c r="EI27" s="108">
        <f t="shared" si="90"/>
        <v>165345.58624725425</v>
      </c>
      <c r="EJ27" s="108">
        <f t="shared" si="90"/>
        <v>167499.55956471761</v>
      </c>
      <c r="EK27" s="108">
        <f t="shared" si="90"/>
        <v>167511.65033615089</v>
      </c>
      <c r="EL27" s="108">
        <f t="shared" si="91"/>
        <v>167523.74198034321</v>
      </c>
      <c r="EM27" s="108">
        <f t="shared" si="91"/>
        <v>167535.8344973576</v>
      </c>
      <c r="EN27" s="108">
        <f t="shared" si="91"/>
        <v>178937.54539706392</v>
      </c>
      <c r="EO27" s="108">
        <f t="shared" si="91"/>
        <v>178950.46180692108</v>
      </c>
      <c r="EP27" s="108">
        <f t="shared" si="91"/>
        <v>178963.37914913506</v>
      </c>
      <c r="EQ27" s="108">
        <f t="shared" si="91"/>
        <v>178976.29742377318</v>
      </c>
      <c r="ER27" s="108">
        <f t="shared" si="91"/>
        <v>178989.21663090275</v>
      </c>
      <c r="ES27" s="108">
        <f t="shared" si="91"/>
        <v>178825.93197969848</v>
      </c>
      <c r="ET27" s="108">
        <f t="shared" si="91"/>
        <v>178838.84033286388</v>
      </c>
      <c r="EU27" s="108">
        <f t="shared" si="91"/>
        <v>178851.74961780457</v>
      </c>
      <c r="EV27" s="108">
        <f t="shared" si="91"/>
        <v>178864.6598345878</v>
      </c>
      <c r="EW27" s="108">
        <f t="shared" si="91"/>
        <v>176964.27614797285</v>
      </c>
      <c r="EX27" s="108">
        <f t="shared" si="91"/>
        <v>176977.05011956015</v>
      </c>
      <c r="EY27" s="108">
        <f t="shared" si="91"/>
        <v>176989.82501322252</v>
      </c>
      <c r="EZ27" s="108">
        <f t="shared" si="91"/>
        <v>177002.60082902657</v>
      </c>
      <c r="FA27" s="108">
        <f t="shared" si="91"/>
        <v>164485.60290503962</v>
      </c>
      <c r="FB27" s="108">
        <f t="shared" si="92"/>
        <v>164497.47611732723</v>
      </c>
      <c r="FC27" s="108">
        <f t="shared" si="92"/>
        <v>164509.35018666959</v>
      </c>
      <c r="FD27" s="108">
        <f t="shared" si="92"/>
        <v>164521.2251131286</v>
      </c>
      <c r="FE27" s="108">
        <f t="shared" si="92"/>
        <v>164533.10089676612</v>
      </c>
    </row>
    <row r="28" spans="1:161" ht="15.75" x14ac:dyDescent="0.25">
      <c r="A28" s="47" t="s">
        <v>192</v>
      </c>
      <c r="B28" s="12">
        <f>'Urb proj of all 25 ARs '!AC28</f>
        <v>65553.379702469043</v>
      </c>
      <c r="C28" s="12">
        <f>'Urb proj of all 25 ARs '!AD28</f>
        <v>65799.891892511907</v>
      </c>
      <c r="D28" s="100">
        <f t="shared" si="10"/>
        <v>3.760480255354083E-3</v>
      </c>
      <c r="E28" s="101">
        <f t="shared" si="11"/>
        <v>7.2183899854527667E-5</v>
      </c>
      <c r="F28" s="69">
        <f t="shared" si="12"/>
        <v>65558.111601064607</v>
      </c>
      <c r="G28" s="69">
        <f t="shared" si="13"/>
        <v>65562.843841227077</v>
      </c>
      <c r="H28" s="69">
        <f>G28*(1+$E$28)</f>
        <v>65567.576422981088</v>
      </c>
      <c r="I28" s="69">
        <f t="shared" ref="I28:BE28" si="104">H28*(1+$E$28)</f>
        <v>65572.309346351307</v>
      </c>
      <c r="J28" s="69">
        <f t="shared" si="104"/>
        <v>65577.042611362398</v>
      </c>
      <c r="K28" s="69">
        <f t="shared" si="104"/>
        <v>65581.776218039013</v>
      </c>
      <c r="L28" s="69">
        <f t="shared" si="104"/>
        <v>65586.510166405817</v>
      </c>
      <c r="M28" s="69">
        <f t="shared" si="104"/>
        <v>65591.244456487475</v>
      </c>
      <c r="N28" s="69">
        <f t="shared" si="104"/>
        <v>65595.979088308653</v>
      </c>
      <c r="O28" s="69">
        <f t="shared" si="104"/>
        <v>65600.714061894018</v>
      </c>
      <c r="P28" s="69">
        <f t="shared" si="104"/>
        <v>65605.449377268247</v>
      </c>
      <c r="Q28" s="69">
        <f t="shared" si="104"/>
        <v>65610.185034456008</v>
      </c>
      <c r="R28" s="69">
        <f t="shared" si="104"/>
        <v>65614.921033481965</v>
      </c>
      <c r="S28" s="69">
        <f t="shared" si="104"/>
        <v>65619.657374370814</v>
      </c>
      <c r="T28" s="69">
        <f t="shared" si="104"/>
        <v>65624.394057147219</v>
      </c>
      <c r="U28" s="69">
        <f t="shared" si="104"/>
        <v>65629.131081835862</v>
      </c>
      <c r="V28" s="69">
        <f t="shared" si="104"/>
        <v>65633.868448461406</v>
      </c>
      <c r="W28" s="69">
        <f t="shared" si="104"/>
        <v>65638.606157048562</v>
      </c>
      <c r="X28" s="69">
        <f t="shared" si="104"/>
        <v>65643.344207621994</v>
      </c>
      <c r="Y28" s="69">
        <f t="shared" si="104"/>
        <v>65648.082600206399</v>
      </c>
      <c r="Z28" s="69">
        <f t="shared" si="104"/>
        <v>65652.821334826454</v>
      </c>
      <c r="AA28" s="69">
        <f t="shared" si="104"/>
        <v>65657.560411506856</v>
      </c>
      <c r="AB28" s="69">
        <f t="shared" si="104"/>
        <v>65662.299830272299</v>
      </c>
      <c r="AC28" s="69">
        <f t="shared" si="104"/>
        <v>65667.039591147462</v>
      </c>
      <c r="AD28" s="69">
        <f t="shared" si="104"/>
        <v>65671.779694157056</v>
      </c>
      <c r="AE28" s="69">
        <f t="shared" si="104"/>
        <v>65676.520139325774</v>
      </c>
      <c r="AF28" s="69">
        <f t="shared" si="104"/>
        <v>65681.260926678311</v>
      </c>
      <c r="AG28" s="69">
        <f t="shared" si="104"/>
        <v>65686.002056239362</v>
      </c>
      <c r="AH28" s="69">
        <f t="shared" si="104"/>
        <v>65690.743528033636</v>
      </c>
      <c r="AI28" s="69">
        <f t="shared" si="104"/>
        <v>65695.485342085827</v>
      </c>
      <c r="AJ28" s="69">
        <f t="shared" si="104"/>
        <v>65700.22749842066</v>
      </c>
      <c r="AK28" s="69">
        <f t="shared" si="104"/>
        <v>65704.969997062828</v>
      </c>
      <c r="AL28" s="69">
        <f t="shared" si="104"/>
        <v>65709.712838037041</v>
      </c>
      <c r="AM28" s="69">
        <f t="shared" si="104"/>
        <v>65714.456021368009</v>
      </c>
      <c r="AN28" s="69">
        <f t="shared" si="104"/>
        <v>65719.199547080454</v>
      </c>
      <c r="AO28" s="69">
        <f t="shared" si="104"/>
        <v>65723.943415199086</v>
      </c>
      <c r="AP28" s="69">
        <f t="shared" si="104"/>
        <v>65728.687625748615</v>
      </c>
      <c r="AQ28" s="69">
        <f t="shared" si="104"/>
        <v>65733.432178753763</v>
      </c>
      <c r="AR28" s="69">
        <f t="shared" si="104"/>
        <v>65738.177074239255</v>
      </c>
      <c r="AS28" s="69">
        <f t="shared" si="104"/>
        <v>65742.922312229799</v>
      </c>
      <c r="AT28" s="69">
        <f t="shared" si="104"/>
        <v>65747.667892750134</v>
      </c>
      <c r="AU28" s="69">
        <f t="shared" si="104"/>
        <v>65752.41381582497</v>
      </c>
      <c r="AV28" s="69">
        <f t="shared" si="104"/>
        <v>65757.160081479044</v>
      </c>
      <c r="AW28" s="69">
        <f t="shared" si="104"/>
        <v>65761.906689737079</v>
      </c>
      <c r="AX28" s="69">
        <f t="shared" si="104"/>
        <v>65766.653640623816</v>
      </c>
      <c r="AY28" s="69">
        <f t="shared" si="104"/>
        <v>65771.400934163976</v>
      </c>
      <c r="AZ28" s="69">
        <f t="shared" si="104"/>
        <v>65776.148570382298</v>
      </c>
      <c r="BA28" s="69">
        <f t="shared" si="104"/>
        <v>65780.896549303521</v>
      </c>
      <c r="BB28" s="69">
        <f t="shared" si="104"/>
        <v>65785.644870952383</v>
      </c>
      <c r="BC28" s="69">
        <f t="shared" si="104"/>
        <v>65790.393535353607</v>
      </c>
      <c r="BD28" s="69">
        <f t="shared" si="104"/>
        <v>65795.142542531947</v>
      </c>
      <c r="BE28" s="69">
        <f t="shared" si="104"/>
        <v>65799.891892512154</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56999.200060356852</v>
      </c>
      <c r="DG28" s="108">
        <f t="shared" si="15"/>
        <v>57003.314484905801</v>
      </c>
      <c r="DH28" s="108">
        <f t="shared" si="15"/>
        <v>57007.429206449953</v>
      </c>
      <c r="DI28" s="108">
        <f t="shared" si="15"/>
        <v>57011.544225010752</v>
      </c>
      <c r="DJ28" s="108">
        <f t="shared" si="15"/>
        <v>60861.805524282827</v>
      </c>
      <c r="DK28" s="108">
        <f t="shared" si="15"/>
        <v>60866.198766757756</v>
      </c>
      <c r="DL28" s="108">
        <f t="shared" si="15"/>
        <v>60870.592326354061</v>
      </c>
      <c r="DM28" s="108">
        <f t="shared" si="15"/>
        <v>60874.986203094631</v>
      </c>
      <c r="DN28" s="108">
        <f t="shared" si="15"/>
        <v>53586.631599304026</v>
      </c>
      <c r="DO28" s="108">
        <f t="shared" si="15"/>
        <v>53590.499691352925</v>
      </c>
      <c r="DP28" s="108">
        <f t="shared" si="15"/>
        <v>53594.368062615802</v>
      </c>
      <c r="DQ28" s="108">
        <f t="shared" si="15"/>
        <v>53598.236713112798</v>
      </c>
      <c r="DR28" s="108">
        <f t="shared" si="15"/>
        <v>53602.105642864073</v>
      </c>
      <c r="DS28" s="108">
        <f t="shared" si="15"/>
        <v>55762.317352740494</v>
      </c>
      <c r="DT28" s="108">
        <f t="shared" si="15"/>
        <v>55766.342494271943</v>
      </c>
      <c r="DU28" s="108">
        <f t="shared" si="15"/>
        <v>55770.367926353807</v>
      </c>
      <c r="DV28" s="108">
        <f t="shared" si="90"/>
        <v>55774.393649007048</v>
      </c>
      <c r="DW28" s="108">
        <f t="shared" si="90"/>
        <v>53861.009922881211</v>
      </c>
      <c r="DX28" s="108">
        <f t="shared" si="90"/>
        <v>53864.89782062755</v>
      </c>
      <c r="DY28" s="108">
        <f t="shared" si="90"/>
        <v>53868.785999017506</v>
      </c>
      <c r="DZ28" s="108">
        <f t="shared" si="90"/>
        <v>53872.674458071349</v>
      </c>
      <c r="EA28" s="108">
        <f t="shared" si="90"/>
        <v>56643.327467587158</v>
      </c>
      <c r="EB28" s="108">
        <f t="shared" si="90"/>
        <v>56647.416203864515</v>
      </c>
      <c r="EC28" s="108">
        <f t="shared" si="90"/>
        <v>56651.505235282784</v>
      </c>
      <c r="ED28" s="108">
        <f t="shared" si="90"/>
        <v>56655.594561863298</v>
      </c>
      <c r="EE28" s="108">
        <f t="shared" si="90"/>
        <v>56659.68418362736</v>
      </c>
      <c r="EF28" s="108">
        <f t="shared" si="90"/>
        <v>56149.374442004198</v>
      </c>
      <c r="EG28" s="108">
        <f t="shared" si="90"/>
        <v>56153.427522825812</v>
      </c>
      <c r="EH28" s="108">
        <f t="shared" si="90"/>
        <v>56157.480896214613</v>
      </c>
      <c r="EI28" s="108">
        <f t="shared" si="90"/>
        <v>56161.5345621917</v>
      </c>
      <c r="EJ28" s="108">
        <f t="shared" si="90"/>
        <v>55950.674829993055</v>
      </c>
      <c r="EK28" s="108">
        <f t="shared" si="90"/>
        <v>55954.713567901774</v>
      </c>
      <c r="EL28" s="108">
        <f t="shared" si="91"/>
        <v>55958.752597342354</v>
      </c>
      <c r="EM28" s="108">
        <f t="shared" si="91"/>
        <v>55962.791918335817</v>
      </c>
      <c r="EN28" s="108">
        <f t="shared" si="91"/>
        <v>60139.604628030422</v>
      </c>
      <c r="EO28" s="108">
        <f t="shared" si="91"/>
        <v>60143.945739228191</v>
      </c>
      <c r="EP28" s="108">
        <f t="shared" si="91"/>
        <v>60148.287163784284</v>
      </c>
      <c r="EQ28" s="108">
        <f t="shared" si="91"/>
        <v>60152.628901721342</v>
      </c>
      <c r="ER28" s="108">
        <f t="shared" si="91"/>
        <v>60156.970953061973</v>
      </c>
      <c r="ES28" s="108">
        <f t="shared" si="91"/>
        <v>59972.62159494064</v>
      </c>
      <c r="ET28" s="108">
        <f t="shared" si="91"/>
        <v>59976.950652651867</v>
      </c>
      <c r="EU28" s="108">
        <f t="shared" si="91"/>
        <v>59981.280022851352</v>
      </c>
      <c r="EV28" s="108">
        <f t="shared" si="91"/>
        <v>59985.60970556167</v>
      </c>
      <c r="EW28" s="108">
        <f t="shared" si="91"/>
        <v>59391.755593457259</v>
      </c>
      <c r="EX28" s="108">
        <f t="shared" si="91"/>
        <v>59396.042721995203</v>
      </c>
      <c r="EY28" s="108">
        <f t="shared" si="91"/>
        <v>59400.330159994803</v>
      </c>
      <c r="EZ28" s="108">
        <f t="shared" si="91"/>
        <v>59404.617907478394</v>
      </c>
      <c r="FA28" s="108">
        <f t="shared" si="91"/>
        <v>54440.445928167348</v>
      </c>
      <c r="FB28" s="108">
        <f t="shared" si="92"/>
        <v>54444.375651864262</v>
      </c>
      <c r="FC28" s="108">
        <f t="shared" si="92"/>
        <v>54448.305659223959</v>
      </c>
      <c r="FD28" s="108">
        <f t="shared" si="92"/>
        <v>54452.235950266906</v>
      </c>
      <c r="FE28" s="108">
        <f t="shared" si="92"/>
        <v>54456.166525013599</v>
      </c>
    </row>
    <row r="29" spans="1:161" s="45" customFormat="1" ht="15.75" x14ac:dyDescent="0.25">
      <c r="A29" s="67" t="s">
        <v>95</v>
      </c>
      <c r="B29" s="74">
        <f>SUM(B4:B28)</f>
        <v>3017850.0887967269</v>
      </c>
      <c r="C29" s="74">
        <f>SUM(C4:C28)</f>
        <v>3029198.6544692661</v>
      </c>
      <c r="D29" s="102"/>
      <c r="E29" s="103"/>
      <c r="F29" s="29">
        <f>SUM(F4:F28)</f>
        <v>3018067.9289853126</v>
      </c>
      <c r="G29" s="29">
        <f t="shared" ref="G29:BE29" si="105">SUM(G4:G28)</f>
        <v>3018285.7848984529</v>
      </c>
      <c r="H29" s="29">
        <f t="shared" si="105"/>
        <v>3018503.6565372818</v>
      </c>
      <c r="I29" s="29">
        <f t="shared" si="105"/>
        <v>3018721.5439029359</v>
      </c>
      <c r="J29" s="29">
        <f t="shared" si="105"/>
        <v>3018939.4469965501</v>
      </c>
      <c r="K29" s="29">
        <f t="shared" si="105"/>
        <v>3019157.3658192595</v>
      </c>
      <c r="L29" s="29">
        <f t="shared" si="105"/>
        <v>3019375.3003721982</v>
      </c>
      <c r="M29" s="29">
        <f t="shared" si="105"/>
        <v>3019593.2506565033</v>
      </c>
      <c r="N29" s="29">
        <f t="shared" si="105"/>
        <v>3019811.2166733104</v>
      </c>
      <c r="O29" s="29">
        <f t="shared" si="105"/>
        <v>3020029.198423754</v>
      </c>
      <c r="P29" s="29">
        <f t="shared" si="105"/>
        <v>3020247.1959089702</v>
      </c>
      <c r="Q29" s="29">
        <f t="shared" si="105"/>
        <v>3020465.2091300962</v>
      </c>
      <c r="R29" s="29">
        <f t="shared" si="105"/>
        <v>3020683.2380882669</v>
      </c>
      <c r="S29" s="29">
        <f t="shared" si="105"/>
        <v>3020901.2827846166</v>
      </c>
      <c r="T29" s="29">
        <f t="shared" si="105"/>
        <v>3021119.3432202842</v>
      </c>
      <c r="U29" s="29">
        <f t="shared" si="105"/>
        <v>3021337.4193964037</v>
      </c>
      <c r="V29" s="29">
        <f t="shared" si="105"/>
        <v>3021555.5113141118</v>
      </c>
      <c r="W29" s="29">
        <f t="shared" si="105"/>
        <v>3021773.618974546</v>
      </c>
      <c r="X29" s="29">
        <f t="shared" si="105"/>
        <v>3021991.7423788407</v>
      </c>
      <c r="Y29" s="29">
        <f t="shared" si="105"/>
        <v>3022209.8815281335</v>
      </c>
      <c r="Z29" s="29">
        <f t="shared" si="105"/>
        <v>3022428.0364235607</v>
      </c>
      <c r="AA29" s="29">
        <f t="shared" si="105"/>
        <v>3022646.2070662598</v>
      </c>
      <c r="AB29" s="29">
        <f t="shared" si="105"/>
        <v>3022864.3934573662</v>
      </c>
      <c r="AC29" s="29">
        <f t="shared" si="105"/>
        <v>3023082.5955980169</v>
      </c>
      <c r="AD29" s="29">
        <f t="shared" si="105"/>
        <v>3023300.8134893496</v>
      </c>
      <c r="AE29" s="29">
        <f t="shared" si="105"/>
        <v>3023519.0471325004</v>
      </c>
      <c r="AF29" s="29">
        <f t="shared" si="105"/>
        <v>3023737.2965286071</v>
      </c>
      <c r="AG29" s="29">
        <f t="shared" si="105"/>
        <v>3023955.5616788063</v>
      </c>
      <c r="AH29" s="29">
        <f t="shared" si="105"/>
        <v>3024173.8425842347</v>
      </c>
      <c r="AI29" s="29">
        <f t="shared" si="105"/>
        <v>3024392.1392460307</v>
      </c>
      <c r="AJ29" s="29">
        <f t="shared" si="105"/>
        <v>3024610.4516653311</v>
      </c>
      <c r="AK29" s="29">
        <f t="shared" si="105"/>
        <v>3024828.7798432731</v>
      </c>
      <c r="AL29" s="29">
        <f t="shared" si="105"/>
        <v>3025047.1237809947</v>
      </c>
      <c r="AM29" s="29">
        <f t="shared" si="105"/>
        <v>3025265.483479633</v>
      </c>
      <c r="AN29" s="29">
        <f t="shared" si="105"/>
        <v>3025483.8589403252</v>
      </c>
      <c r="AO29" s="29">
        <f t="shared" si="105"/>
        <v>3025702.2501642117</v>
      </c>
      <c r="AP29" s="29">
        <f t="shared" si="105"/>
        <v>3025920.6571524264</v>
      </c>
      <c r="AQ29" s="29">
        <f t="shared" si="105"/>
        <v>3026139.0799061102</v>
      </c>
      <c r="AR29" s="29">
        <f t="shared" si="105"/>
        <v>3026357.5184263992</v>
      </c>
      <c r="AS29" s="29">
        <f t="shared" si="105"/>
        <v>3026575.9727144339</v>
      </c>
      <c r="AT29" s="29">
        <f t="shared" si="105"/>
        <v>3026794.442771351</v>
      </c>
      <c r="AU29" s="29">
        <f t="shared" si="105"/>
        <v>3027012.928598287</v>
      </c>
      <c r="AV29" s="29">
        <f t="shared" si="105"/>
        <v>3027231.430196384</v>
      </c>
      <c r="AW29" s="29">
        <f t="shared" si="105"/>
        <v>3027449.9475667779</v>
      </c>
      <c r="AX29" s="29">
        <f t="shared" si="105"/>
        <v>3027668.4807106075</v>
      </c>
      <c r="AY29" s="29">
        <f t="shared" si="105"/>
        <v>3027887.0296290116</v>
      </c>
      <c r="AZ29" s="29">
        <f t="shared" si="105"/>
        <v>3028105.5943231299</v>
      </c>
      <c r="BA29" s="29">
        <f t="shared" si="105"/>
        <v>3028324.1747940984</v>
      </c>
      <c r="BB29" s="29">
        <f t="shared" si="105"/>
        <v>3028542.771043059</v>
      </c>
      <c r="BC29" s="29">
        <f t="shared" si="105"/>
        <v>3028761.3830711497</v>
      </c>
      <c r="BD29" s="29">
        <f t="shared" si="105"/>
        <v>3028980.0108795082</v>
      </c>
      <c r="BE29" s="29">
        <f t="shared" si="105"/>
        <v>3029198.6544692749</v>
      </c>
      <c r="DB29" s="178" t="s">
        <v>117</v>
      </c>
      <c r="DC29" s="178"/>
      <c r="DD29" s="178"/>
      <c r="DE29" s="178"/>
      <c r="DF29" s="135">
        <f>SUM(DF4:DF15)</f>
        <v>1223273.3959211276</v>
      </c>
      <c r="DG29" s="135">
        <f t="shared" ref="DG29:FE29" si="106">SUM(DG4:DG15)</f>
        <v>1223361.6965654334</v>
      </c>
      <c r="DH29" s="135">
        <f t="shared" si="106"/>
        <v>1223450.0035836243</v>
      </c>
      <c r="DI29" s="135">
        <f t="shared" si="106"/>
        <v>1223538.31697616</v>
      </c>
      <c r="DJ29" s="135">
        <f t="shared" si="106"/>
        <v>1367734.0679767765</v>
      </c>
      <c r="DK29" s="135">
        <f t="shared" si="106"/>
        <v>1367832.7963557674</v>
      </c>
      <c r="DL29" s="135">
        <f t="shared" si="106"/>
        <v>1367931.5318613569</v>
      </c>
      <c r="DM29" s="135">
        <f t="shared" si="106"/>
        <v>1368030.2744940608</v>
      </c>
      <c r="DN29" s="135">
        <f t="shared" si="106"/>
        <v>1208148.3906764062</v>
      </c>
      <c r="DO29" s="135">
        <f t="shared" si="106"/>
        <v>1208235.599538848</v>
      </c>
      <c r="DP29" s="135">
        <f t="shared" si="106"/>
        <v>1208322.814696366</v>
      </c>
      <c r="DQ29" s="135">
        <f t="shared" si="106"/>
        <v>1208410.036149414</v>
      </c>
      <c r="DR29" s="135">
        <f t="shared" si="106"/>
        <v>1208497.2638984467</v>
      </c>
      <c r="DS29" s="135">
        <f t="shared" si="106"/>
        <v>1254834.4690473629</v>
      </c>
      <c r="DT29" s="135">
        <f t="shared" si="106"/>
        <v>1254925.047893011</v>
      </c>
      <c r="DU29" s="135">
        <f t="shared" si="106"/>
        <v>1255015.6332769929</v>
      </c>
      <c r="DV29" s="135">
        <f t="shared" si="106"/>
        <v>1255106.2251997814</v>
      </c>
      <c r="DW29" s="135">
        <f t="shared" si="106"/>
        <v>1252720.048829111</v>
      </c>
      <c r="DX29" s="135">
        <f t="shared" si="106"/>
        <v>1252810.4750476615</v>
      </c>
      <c r="DY29" s="135">
        <f t="shared" si="106"/>
        <v>1252900.9077935291</v>
      </c>
      <c r="DZ29" s="135">
        <f t="shared" si="106"/>
        <v>1252991.3470671847</v>
      </c>
      <c r="EA29" s="135">
        <f t="shared" si="106"/>
        <v>1303772.7384840425</v>
      </c>
      <c r="EB29" s="135">
        <f t="shared" si="106"/>
        <v>1303866.8498848299</v>
      </c>
      <c r="EC29" s="135">
        <f t="shared" si="106"/>
        <v>1303960.9680789455</v>
      </c>
      <c r="ED29" s="135">
        <f t="shared" si="106"/>
        <v>1304055.0930668798</v>
      </c>
      <c r="EE29" s="135">
        <f t="shared" si="106"/>
        <v>1304149.2248491221</v>
      </c>
      <c r="EF29" s="135">
        <f t="shared" si="106"/>
        <v>1319167.3493254175</v>
      </c>
      <c r="EG29" s="135">
        <f t="shared" si="106"/>
        <v>1319262.5719692523</v>
      </c>
      <c r="EH29" s="135">
        <f t="shared" si="106"/>
        <v>1319357.8014866298</v>
      </c>
      <c r="EI29" s="135">
        <f t="shared" si="106"/>
        <v>1319453.0378780442</v>
      </c>
      <c r="EJ29" s="135">
        <f t="shared" si="106"/>
        <v>1354305.6355907626</v>
      </c>
      <c r="EK29" s="135">
        <f t="shared" si="106"/>
        <v>1354403.3946531345</v>
      </c>
      <c r="EL29" s="135">
        <f t="shared" si="106"/>
        <v>1354501.1607721369</v>
      </c>
      <c r="EM29" s="135">
        <f t="shared" si="106"/>
        <v>1354598.9339482791</v>
      </c>
      <c r="EN29" s="135">
        <f t="shared" si="106"/>
        <v>1463834.0555069421</v>
      </c>
      <c r="EO29" s="135">
        <f t="shared" si="106"/>
        <v>1463939.7207578085</v>
      </c>
      <c r="EP29" s="135">
        <f t="shared" si="106"/>
        <v>1464045.3936360048</v>
      </c>
      <c r="EQ29" s="135">
        <f t="shared" si="106"/>
        <v>1464151.0741420814</v>
      </c>
      <c r="ER29" s="135">
        <f t="shared" si="106"/>
        <v>1464256.7622765894</v>
      </c>
      <c r="ES29" s="135">
        <f t="shared" si="106"/>
        <v>1394333.2737116893</v>
      </c>
      <c r="ET29" s="135">
        <f t="shared" si="106"/>
        <v>1394433.9221250827</v>
      </c>
      <c r="EU29" s="135">
        <f t="shared" si="106"/>
        <v>1394534.5778036709</v>
      </c>
      <c r="EV29" s="135">
        <f t="shared" si="106"/>
        <v>1394635.2407479787</v>
      </c>
      <c r="EW29" s="135">
        <f t="shared" si="106"/>
        <v>1355521.050438032</v>
      </c>
      <c r="EX29" s="135">
        <f t="shared" si="106"/>
        <v>1355618.8972337879</v>
      </c>
      <c r="EY29" s="135">
        <f t="shared" si="106"/>
        <v>1355716.7510925068</v>
      </c>
      <c r="EZ29" s="135">
        <f t="shared" si="106"/>
        <v>1355814.6120146986</v>
      </c>
      <c r="FA29" s="135">
        <f t="shared" si="106"/>
        <v>1215387.0777674168</v>
      </c>
      <c r="FB29" s="135">
        <f t="shared" si="106"/>
        <v>1215474.809146523</v>
      </c>
      <c r="FC29" s="135">
        <f t="shared" si="106"/>
        <v>1215562.5468584222</v>
      </c>
      <c r="FD29" s="135">
        <f t="shared" si="106"/>
        <v>1215650.2909035713</v>
      </c>
      <c r="FE29" s="135">
        <f t="shared" si="106"/>
        <v>1215738.0412824282</v>
      </c>
    </row>
    <row r="30" spans="1:161" x14ac:dyDescent="0.25">
      <c r="B30" s="167" t="s">
        <v>251</v>
      </c>
      <c r="C30" s="167"/>
      <c r="D30" s="167"/>
      <c r="E30" s="167"/>
      <c r="F30" s="137">
        <f>SUM(F4:F15)</f>
        <v>884898.28394267766</v>
      </c>
      <c r="G30" s="137">
        <f t="shared" ref="G30:BE30" si="107">SUM(G4:G15)</f>
        <v>884962.1593517873</v>
      </c>
      <c r="H30" s="137">
        <f t="shared" si="107"/>
        <v>885026.0393716729</v>
      </c>
      <c r="I30" s="137">
        <f t="shared" si="107"/>
        <v>885089.92400266754</v>
      </c>
      <c r="J30" s="137">
        <f t="shared" si="107"/>
        <v>885153.81324510404</v>
      </c>
      <c r="K30" s="137">
        <f t="shared" si="107"/>
        <v>885217.70709931524</v>
      </c>
      <c r="L30" s="137">
        <f t="shared" si="107"/>
        <v>885281.60556563409</v>
      </c>
      <c r="M30" s="137">
        <f t="shared" si="107"/>
        <v>885345.50864439306</v>
      </c>
      <c r="N30" s="137">
        <f t="shared" si="107"/>
        <v>885409.41633592581</v>
      </c>
      <c r="O30" s="137">
        <f t="shared" si="107"/>
        <v>885473.32864056481</v>
      </c>
      <c r="P30" s="137">
        <f t="shared" si="107"/>
        <v>885537.24555864313</v>
      </c>
      <c r="Q30" s="137">
        <f t="shared" si="107"/>
        <v>885601.16709049395</v>
      </c>
      <c r="R30" s="137">
        <f t="shared" si="107"/>
        <v>885665.09323645034</v>
      </c>
      <c r="S30" s="137">
        <f t="shared" si="107"/>
        <v>885729.02399684512</v>
      </c>
      <c r="T30" s="137">
        <f t="shared" si="107"/>
        <v>885792.95937201183</v>
      </c>
      <c r="U30" s="137">
        <f t="shared" si="107"/>
        <v>885856.89936228283</v>
      </c>
      <c r="V30" s="137">
        <f t="shared" si="107"/>
        <v>885920.84396799188</v>
      </c>
      <c r="W30" s="137">
        <f t="shared" si="107"/>
        <v>885984.79318947194</v>
      </c>
      <c r="X30" s="137">
        <f t="shared" si="107"/>
        <v>886048.74702705606</v>
      </c>
      <c r="Y30" s="137">
        <f t="shared" si="107"/>
        <v>886112.70548107754</v>
      </c>
      <c r="Z30" s="137">
        <f t="shared" si="107"/>
        <v>886176.66855187004</v>
      </c>
      <c r="AA30" s="137">
        <f t="shared" si="107"/>
        <v>886240.63623976614</v>
      </c>
      <c r="AB30" s="137">
        <f t="shared" si="107"/>
        <v>886304.60854509939</v>
      </c>
      <c r="AC30" s="137">
        <f t="shared" si="107"/>
        <v>886368.58546820318</v>
      </c>
      <c r="AD30" s="137">
        <f t="shared" si="107"/>
        <v>886432.56700941094</v>
      </c>
      <c r="AE30" s="137">
        <f t="shared" si="107"/>
        <v>886496.55316905561</v>
      </c>
      <c r="AF30" s="137">
        <f t="shared" si="107"/>
        <v>886560.54394747096</v>
      </c>
      <c r="AG30" s="137">
        <f t="shared" si="107"/>
        <v>886624.53934499028</v>
      </c>
      <c r="AH30" s="137">
        <f t="shared" si="107"/>
        <v>886688.53936194687</v>
      </c>
      <c r="AI30" s="137">
        <f t="shared" si="107"/>
        <v>886752.54399867426</v>
      </c>
      <c r="AJ30" s="137">
        <f t="shared" si="107"/>
        <v>886816.55325550621</v>
      </c>
      <c r="AK30" s="137">
        <f t="shared" si="107"/>
        <v>886880.56713277567</v>
      </c>
      <c r="AL30" s="137">
        <f t="shared" si="107"/>
        <v>886944.58563081664</v>
      </c>
      <c r="AM30" s="137">
        <f t="shared" si="107"/>
        <v>887008.6087499623</v>
      </c>
      <c r="AN30" s="137">
        <f t="shared" si="107"/>
        <v>887072.6364905464</v>
      </c>
      <c r="AO30" s="137">
        <f t="shared" si="107"/>
        <v>887136.66885290248</v>
      </c>
      <c r="AP30" s="137">
        <f t="shared" si="107"/>
        <v>887200.70583736431</v>
      </c>
      <c r="AQ30" s="137">
        <f t="shared" si="107"/>
        <v>887264.74744426529</v>
      </c>
      <c r="AR30" s="137">
        <f t="shared" si="107"/>
        <v>887328.79367393919</v>
      </c>
      <c r="AS30" s="137">
        <f t="shared" si="107"/>
        <v>887392.84452671988</v>
      </c>
      <c r="AT30" s="137">
        <f t="shared" si="107"/>
        <v>887456.90000294079</v>
      </c>
      <c r="AU30" s="137">
        <f t="shared" si="107"/>
        <v>887520.9601029359</v>
      </c>
      <c r="AV30" s="137">
        <f t="shared" si="107"/>
        <v>887585.02482703875</v>
      </c>
      <c r="AW30" s="137">
        <f t="shared" si="107"/>
        <v>887649.0941755831</v>
      </c>
      <c r="AX30" s="137">
        <f t="shared" si="107"/>
        <v>887713.16814890318</v>
      </c>
      <c r="AY30" s="137">
        <f t="shared" si="107"/>
        <v>887777.24674733228</v>
      </c>
      <c r="AZ30" s="137">
        <f t="shared" si="107"/>
        <v>887841.32997120486</v>
      </c>
      <c r="BA30" s="137">
        <f t="shared" si="107"/>
        <v>887905.41782085411</v>
      </c>
      <c r="BB30" s="137">
        <f t="shared" si="107"/>
        <v>887969.51029661426</v>
      </c>
      <c r="BC30" s="137">
        <f t="shared" si="107"/>
        <v>888033.60739881941</v>
      </c>
      <c r="BD30" s="137">
        <f t="shared" si="107"/>
        <v>888097.70912780333</v>
      </c>
      <c r="BE30" s="137">
        <f t="shared" si="107"/>
        <v>888161.81548390002</v>
      </c>
      <c r="DB30" s="178" t="s">
        <v>118</v>
      </c>
      <c r="DC30" s="178"/>
      <c r="DD30" s="178"/>
      <c r="DE30" s="178"/>
      <c r="DF30" s="109">
        <f>SUM(DF16:DF28)</f>
        <v>2152681.4103584862</v>
      </c>
      <c r="DG30" s="109">
        <f t="shared" ref="DG30:FE30" si="108">SUM(DG16:DG28)</f>
        <v>2152836.7992978306</v>
      </c>
      <c r="DH30" s="109">
        <f t="shared" si="108"/>
        <v>2152992.1994537539</v>
      </c>
      <c r="DI30" s="109">
        <f t="shared" si="108"/>
        <v>2153147.6108270669</v>
      </c>
      <c r="DJ30" s="109">
        <f t="shared" si="108"/>
        <v>2345428.5013396591</v>
      </c>
      <c r="DK30" s="109">
        <f t="shared" si="108"/>
        <v>2345597.8035157165</v>
      </c>
      <c r="DL30" s="109">
        <f t="shared" si="108"/>
        <v>2345767.1179126645</v>
      </c>
      <c r="DM30" s="109">
        <f t="shared" si="108"/>
        <v>2345936.4445313853</v>
      </c>
      <c r="DN30" s="109">
        <f t="shared" si="108"/>
        <v>2068062.1325653689</v>
      </c>
      <c r="DO30" s="109">
        <f t="shared" si="108"/>
        <v>2068211.4133552387</v>
      </c>
      <c r="DP30" s="109">
        <f t="shared" si="108"/>
        <v>2068360.7049207785</v>
      </c>
      <c r="DQ30" s="109">
        <f t="shared" si="108"/>
        <v>2068510.0072627654</v>
      </c>
      <c r="DR30" s="109">
        <f t="shared" si="108"/>
        <v>2068659.3203819776</v>
      </c>
      <c r="DS30" s="109">
        <f t="shared" si="108"/>
        <v>2129119.0984039167</v>
      </c>
      <c r="DT30" s="109">
        <f t="shared" si="108"/>
        <v>2129272.7865236946</v>
      </c>
      <c r="DU30" s="109">
        <f t="shared" si="108"/>
        <v>2129426.48573728</v>
      </c>
      <c r="DV30" s="109">
        <f t="shared" si="108"/>
        <v>2129580.1960454737</v>
      </c>
      <c r="DW30" s="109">
        <f t="shared" si="108"/>
        <v>2107259.2006683033</v>
      </c>
      <c r="DX30" s="109">
        <f t="shared" si="108"/>
        <v>2107411.3108554119</v>
      </c>
      <c r="DY30" s="109">
        <f t="shared" si="108"/>
        <v>2107563.4320224272</v>
      </c>
      <c r="DZ30" s="109">
        <f t="shared" si="108"/>
        <v>2107715.5641701412</v>
      </c>
      <c r="EA30" s="109">
        <f t="shared" si="108"/>
        <v>2193847.3315345324</v>
      </c>
      <c r="EB30" s="109">
        <f t="shared" si="108"/>
        <v>2194005.6919906079</v>
      </c>
      <c r="EC30" s="109">
        <f t="shared" si="108"/>
        <v>2194164.063877759</v>
      </c>
      <c r="ED30" s="109">
        <f t="shared" si="108"/>
        <v>2194322.44719681</v>
      </c>
      <c r="EE30" s="109">
        <f t="shared" si="108"/>
        <v>2194480.841948587</v>
      </c>
      <c r="EF30" s="109">
        <f t="shared" si="108"/>
        <v>2159548.5646065446</v>
      </c>
      <c r="EG30" s="109">
        <f t="shared" si="108"/>
        <v>2159704.4492438636</v>
      </c>
      <c r="EH30" s="109">
        <f t="shared" si="108"/>
        <v>2159860.3451335425</v>
      </c>
      <c r="EI30" s="109">
        <f t="shared" si="108"/>
        <v>2160016.2522763959</v>
      </c>
      <c r="EJ30" s="109">
        <f t="shared" si="108"/>
        <v>2193528.5089112478</v>
      </c>
      <c r="EK30" s="109">
        <f t="shared" si="108"/>
        <v>2193686.8463534634</v>
      </c>
      <c r="EL30" s="109">
        <f t="shared" si="108"/>
        <v>2193845.1952250921</v>
      </c>
      <c r="EM30" s="109">
        <f t="shared" si="108"/>
        <v>2194003.5555269616</v>
      </c>
      <c r="EN30" s="109">
        <f t="shared" si="108"/>
        <v>2354995.9461375186</v>
      </c>
      <c r="EO30" s="109">
        <f t="shared" si="108"/>
        <v>2355165.9389290535</v>
      </c>
      <c r="EP30" s="109">
        <f t="shared" si="108"/>
        <v>2355335.9439913295</v>
      </c>
      <c r="EQ30" s="109">
        <f t="shared" si="108"/>
        <v>2355505.9613252338</v>
      </c>
      <c r="ER30" s="109">
        <f t="shared" si="108"/>
        <v>2355675.9909316534</v>
      </c>
      <c r="ES30" s="109">
        <f t="shared" si="108"/>
        <v>2283052.1151861553</v>
      </c>
      <c r="ET30" s="109">
        <f t="shared" si="108"/>
        <v>2283216.914791401</v>
      </c>
      <c r="EU30" s="109">
        <f t="shared" si="108"/>
        <v>2283381.726292524</v>
      </c>
      <c r="EV30" s="109">
        <f t="shared" si="108"/>
        <v>2283546.5496903849</v>
      </c>
      <c r="EW30" s="109">
        <f t="shared" si="108"/>
        <v>2251580.2420315063</v>
      </c>
      <c r="EX30" s="109">
        <f t="shared" si="108"/>
        <v>2251742.7698742114</v>
      </c>
      <c r="EY30" s="109">
        <f t="shared" si="108"/>
        <v>2251905.3094488098</v>
      </c>
      <c r="EZ30" s="109">
        <f t="shared" si="108"/>
        <v>2252067.8607561495</v>
      </c>
      <c r="FA30" s="109">
        <f t="shared" si="108"/>
        <v>2089907.0047179281</v>
      </c>
      <c r="FB30" s="109">
        <f t="shared" si="108"/>
        <v>2090057.8623558623</v>
      </c>
      <c r="FC30" s="109">
        <f t="shared" si="108"/>
        <v>2090208.7308832884</v>
      </c>
      <c r="FD30" s="109">
        <f t="shared" si="108"/>
        <v>2090359.6103009933</v>
      </c>
      <c r="FE30" s="109">
        <f t="shared" si="108"/>
        <v>2090510.5006097632</v>
      </c>
    </row>
    <row r="31" spans="1:161" x14ac:dyDescent="0.25">
      <c r="B31" s="167" t="s">
        <v>252</v>
      </c>
      <c r="C31" s="167"/>
      <c r="D31" s="167"/>
      <c r="E31" s="167"/>
      <c r="F31" s="137">
        <f>SUM(F16:F28)</f>
        <v>2133169.645042635</v>
      </c>
      <c r="G31" s="137">
        <f t="shared" ref="G31:BE31" si="109">SUM(G16:G28)</f>
        <v>2133323.6255466649</v>
      </c>
      <c r="H31" s="137">
        <f t="shared" si="109"/>
        <v>2133477.6171656093</v>
      </c>
      <c r="I31" s="137">
        <f t="shared" si="109"/>
        <v>2133631.6199002685</v>
      </c>
      <c r="J31" s="137">
        <f t="shared" si="109"/>
        <v>2133785.6337514459</v>
      </c>
      <c r="K31" s="137">
        <f t="shared" si="109"/>
        <v>2133939.6587199438</v>
      </c>
      <c r="L31" s="137">
        <f t="shared" si="109"/>
        <v>2134093.6948065646</v>
      </c>
      <c r="M31" s="137">
        <f t="shared" si="109"/>
        <v>2134247.7420121105</v>
      </c>
      <c r="N31" s="137">
        <f t="shared" si="109"/>
        <v>2134401.8003373845</v>
      </c>
      <c r="O31" s="137">
        <f t="shared" si="109"/>
        <v>2134555.8697831896</v>
      </c>
      <c r="P31" s="137">
        <f t="shared" si="109"/>
        <v>2134709.9503503279</v>
      </c>
      <c r="Q31" s="137">
        <f t="shared" si="109"/>
        <v>2134864.0420396025</v>
      </c>
      <c r="R31" s="137">
        <f t="shared" si="109"/>
        <v>2135018.1448518164</v>
      </c>
      <c r="S31" s="137">
        <f t="shared" si="109"/>
        <v>2135172.2587877717</v>
      </c>
      <c r="T31" s="137">
        <f t="shared" si="109"/>
        <v>2135326.3838482723</v>
      </c>
      <c r="U31" s="137">
        <f t="shared" si="109"/>
        <v>2135480.5200341204</v>
      </c>
      <c r="V31" s="137">
        <f t="shared" si="109"/>
        <v>2135634.6673461199</v>
      </c>
      <c r="W31" s="137">
        <f t="shared" si="109"/>
        <v>2135788.825785073</v>
      </c>
      <c r="X31" s="137">
        <f t="shared" si="109"/>
        <v>2135942.9953517844</v>
      </c>
      <c r="Y31" s="137">
        <f t="shared" si="109"/>
        <v>2136097.176047056</v>
      </c>
      <c r="Z31" s="137">
        <f t="shared" si="109"/>
        <v>2136251.367871691</v>
      </c>
      <c r="AA31" s="137">
        <f t="shared" si="109"/>
        <v>2136405.5708264937</v>
      </c>
      <c r="AB31" s="137">
        <f t="shared" si="109"/>
        <v>2136559.7849122668</v>
      </c>
      <c r="AC31" s="137">
        <f t="shared" si="109"/>
        <v>2136714.010129814</v>
      </c>
      <c r="AD31" s="137">
        <f t="shared" si="109"/>
        <v>2136868.2464799392</v>
      </c>
      <c r="AE31" s="137">
        <f t="shared" si="109"/>
        <v>2137022.4939634451</v>
      </c>
      <c r="AF31" s="137">
        <f t="shared" si="109"/>
        <v>2137176.7525811363</v>
      </c>
      <c r="AG31" s="137">
        <f t="shared" si="109"/>
        <v>2137331.0223338162</v>
      </c>
      <c r="AH31" s="137">
        <f t="shared" si="109"/>
        <v>2137485.3032222884</v>
      </c>
      <c r="AI31" s="137">
        <f t="shared" si="109"/>
        <v>2137639.5952473562</v>
      </c>
      <c r="AJ31" s="137">
        <f t="shared" si="109"/>
        <v>2137793.8984098248</v>
      </c>
      <c r="AK31" s="137">
        <f t="shared" si="109"/>
        <v>2137948.2127104974</v>
      </c>
      <c r="AL31" s="137">
        <f t="shared" si="109"/>
        <v>2138102.5381501778</v>
      </c>
      <c r="AM31" s="137">
        <f t="shared" si="109"/>
        <v>2138256.8747296706</v>
      </c>
      <c r="AN31" s="137">
        <f t="shared" si="109"/>
        <v>2138411.222449779</v>
      </c>
      <c r="AO31" s="137">
        <f t="shared" si="109"/>
        <v>2138565.5813113083</v>
      </c>
      <c r="AP31" s="137">
        <f t="shared" si="109"/>
        <v>2138719.9513150617</v>
      </c>
      <c r="AQ31" s="137">
        <f t="shared" si="109"/>
        <v>2138874.3324618442</v>
      </c>
      <c r="AR31" s="137">
        <f t="shared" si="109"/>
        <v>2139028.7247524601</v>
      </c>
      <c r="AS31" s="137">
        <f t="shared" si="109"/>
        <v>2139183.1281877137</v>
      </c>
      <c r="AT31" s="137">
        <f t="shared" si="109"/>
        <v>2139337.5427684095</v>
      </c>
      <c r="AU31" s="137">
        <f t="shared" si="109"/>
        <v>2139491.9684953513</v>
      </c>
      <c r="AV31" s="137">
        <f t="shared" si="109"/>
        <v>2139646.4053693451</v>
      </c>
      <c r="AW31" s="137">
        <f t="shared" si="109"/>
        <v>2139800.8533911943</v>
      </c>
      <c r="AX31" s="137">
        <f t="shared" si="109"/>
        <v>2139955.3125617043</v>
      </c>
      <c r="AY31" s="137">
        <f t="shared" si="109"/>
        <v>2140109.7828816795</v>
      </c>
      <c r="AZ31" s="137">
        <f t="shared" si="109"/>
        <v>2140264.2643519244</v>
      </c>
      <c r="BA31" s="137">
        <f t="shared" si="109"/>
        <v>2140418.7569732447</v>
      </c>
      <c r="BB31" s="137">
        <f t="shared" si="109"/>
        <v>2140573.260746445</v>
      </c>
      <c r="BC31" s="137">
        <f t="shared" si="109"/>
        <v>2140727.7756723301</v>
      </c>
      <c r="BD31" s="137">
        <f t="shared" si="109"/>
        <v>2140882.3017517049</v>
      </c>
      <c r="BE31" s="137">
        <f t="shared" si="109"/>
        <v>2141036.8389853751</v>
      </c>
    </row>
    <row r="32" spans="1:161" x14ac:dyDescent="0.25">
      <c r="F32" s="72">
        <f>SUM(F30:F31)</f>
        <v>3018067.9289853126</v>
      </c>
      <c r="G32" s="72">
        <f t="shared" ref="G32:BE32" si="110">SUM(G30:G31)</f>
        <v>3018285.7848984525</v>
      </c>
      <c r="H32" s="72">
        <f t="shared" si="110"/>
        <v>3018503.6565372823</v>
      </c>
      <c r="I32" s="72">
        <f t="shared" si="110"/>
        <v>3018721.5439029359</v>
      </c>
      <c r="J32" s="72">
        <f t="shared" si="110"/>
        <v>3018939.4469965501</v>
      </c>
      <c r="K32" s="72">
        <f t="shared" si="110"/>
        <v>3019157.3658192591</v>
      </c>
      <c r="L32" s="72">
        <f t="shared" si="110"/>
        <v>3019375.3003721987</v>
      </c>
      <c r="M32" s="72">
        <f t="shared" si="110"/>
        <v>3019593.2506565037</v>
      </c>
      <c r="N32" s="72">
        <f t="shared" si="110"/>
        <v>3019811.2166733104</v>
      </c>
      <c r="O32" s="72">
        <f t="shared" si="110"/>
        <v>3020029.1984237544</v>
      </c>
      <c r="P32" s="72">
        <f t="shared" si="110"/>
        <v>3020247.1959089711</v>
      </c>
      <c r="Q32" s="72">
        <f t="shared" si="110"/>
        <v>3020465.2091300962</v>
      </c>
      <c r="R32" s="72">
        <f t="shared" si="110"/>
        <v>3020683.2380882669</v>
      </c>
      <c r="S32" s="72">
        <f t="shared" si="110"/>
        <v>3020901.2827846166</v>
      </c>
      <c r="T32" s="72">
        <f t="shared" si="110"/>
        <v>3021119.3432202842</v>
      </c>
      <c r="U32" s="72">
        <f t="shared" si="110"/>
        <v>3021337.4193964032</v>
      </c>
      <c r="V32" s="72">
        <f t="shared" si="110"/>
        <v>3021555.5113141118</v>
      </c>
      <c r="W32" s="72">
        <f t="shared" si="110"/>
        <v>3021773.618974545</v>
      </c>
      <c r="X32" s="72">
        <f t="shared" si="110"/>
        <v>3021991.7423788402</v>
      </c>
      <c r="Y32" s="72">
        <f t="shared" si="110"/>
        <v>3022209.8815281335</v>
      </c>
      <c r="Z32" s="72">
        <f t="shared" si="110"/>
        <v>3022428.0364235612</v>
      </c>
      <c r="AA32" s="72">
        <f t="shared" si="110"/>
        <v>3022646.2070662598</v>
      </c>
      <c r="AB32" s="72">
        <f t="shared" si="110"/>
        <v>3022864.3934573662</v>
      </c>
      <c r="AC32" s="72">
        <f t="shared" si="110"/>
        <v>3023082.5955980173</v>
      </c>
      <c r="AD32" s="72">
        <f t="shared" si="110"/>
        <v>3023300.81348935</v>
      </c>
      <c r="AE32" s="72">
        <f t="shared" si="110"/>
        <v>3023519.0471325004</v>
      </c>
      <c r="AF32" s="72">
        <f t="shared" si="110"/>
        <v>3023737.2965286071</v>
      </c>
      <c r="AG32" s="72">
        <f t="shared" si="110"/>
        <v>3023955.5616788063</v>
      </c>
      <c r="AH32" s="72">
        <f t="shared" si="110"/>
        <v>3024173.8425842351</v>
      </c>
      <c r="AI32" s="72">
        <f t="shared" si="110"/>
        <v>3024392.1392460307</v>
      </c>
      <c r="AJ32" s="72">
        <f t="shared" si="110"/>
        <v>3024610.4516653311</v>
      </c>
      <c r="AK32" s="72">
        <f t="shared" si="110"/>
        <v>3024828.7798432731</v>
      </c>
      <c r="AL32" s="72">
        <f t="shared" si="110"/>
        <v>3025047.1237809947</v>
      </c>
      <c r="AM32" s="72">
        <f t="shared" si="110"/>
        <v>3025265.483479633</v>
      </c>
      <c r="AN32" s="72">
        <f t="shared" si="110"/>
        <v>3025483.8589403257</v>
      </c>
      <c r="AO32" s="72">
        <f t="shared" si="110"/>
        <v>3025702.2501642108</v>
      </c>
      <c r="AP32" s="72">
        <f t="shared" si="110"/>
        <v>3025920.657152426</v>
      </c>
      <c r="AQ32" s="72">
        <f t="shared" si="110"/>
        <v>3026139.0799061097</v>
      </c>
      <c r="AR32" s="72">
        <f t="shared" si="110"/>
        <v>3026357.5184263992</v>
      </c>
      <c r="AS32" s="72">
        <f t="shared" si="110"/>
        <v>3026575.9727144334</v>
      </c>
      <c r="AT32" s="72">
        <f t="shared" si="110"/>
        <v>3026794.44277135</v>
      </c>
      <c r="AU32" s="72">
        <f t="shared" si="110"/>
        <v>3027012.928598287</v>
      </c>
      <c r="AV32" s="72">
        <f t="shared" si="110"/>
        <v>3027231.430196384</v>
      </c>
      <c r="AW32" s="72">
        <f t="shared" si="110"/>
        <v>3027449.9475667775</v>
      </c>
      <c r="AX32" s="72">
        <f t="shared" si="110"/>
        <v>3027668.4807106075</v>
      </c>
      <c r="AY32" s="72">
        <f t="shared" si="110"/>
        <v>3027887.0296290116</v>
      </c>
      <c r="AZ32" s="72">
        <f t="shared" si="110"/>
        <v>3028105.5943231294</v>
      </c>
      <c r="BA32" s="72">
        <f t="shared" si="110"/>
        <v>3028324.1747940988</v>
      </c>
      <c r="BB32" s="72">
        <f t="shared" si="110"/>
        <v>3028542.7710430594</v>
      </c>
      <c r="BC32" s="72">
        <f t="shared" si="110"/>
        <v>3028761.3830711497</v>
      </c>
      <c r="BD32" s="72">
        <f t="shared" si="110"/>
        <v>3028980.0108795082</v>
      </c>
      <c r="BE32" s="72">
        <f t="shared" si="110"/>
        <v>3029198.6544692749</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2047</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2047</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2046</v>
      </c>
      <c r="C3" s="97">
        <v>2047</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'!AD4</f>
        <v>288618.2756511246</v>
      </c>
      <c r="C4" s="12">
        <f>'Urb proj of all 25 ARs '!AE4</f>
        <v>289610.06526810455</v>
      </c>
      <c r="D4" s="100">
        <f>(C4-B4)/B4</f>
        <v>3.4363368526905171E-3</v>
      </c>
      <c r="E4" s="101">
        <f>((1+D4)^(1/52))-1</f>
        <v>6.597229412097505E-5</v>
      </c>
      <c r="F4" s="69">
        <f>B4*(1+E4)</f>
        <v>288637.31646089454</v>
      </c>
      <c r="G4" s="69">
        <f>F4*(1+E4)</f>
        <v>288656.35852683039</v>
      </c>
      <c r="H4" s="69">
        <f>G4*(1+E4)</f>
        <v>288675.40184901503</v>
      </c>
      <c r="I4" s="69">
        <f>H4*(1+$E$4)</f>
        <v>288694.44642753131</v>
      </c>
      <c r="J4" s="69">
        <f>I4*(1+$E$4)</f>
        <v>288713.4922624621</v>
      </c>
      <c r="K4" s="69">
        <f t="shared" ref="K4:BE4" si="5">J4*(1+$E$4)</f>
        <v>288732.53935389034</v>
      </c>
      <c r="L4" s="69">
        <f t="shared" si="5"/>
        <v>288751.58770189888</v>
      </c>
      <c r="M4" s="69">
        <f t="shared" si="5"/>
        <v>288770.63730657066</v>
      </c>
      <c r="N4" s="69">
        <f t="shared" si="5"/>
        <v>288789.68816798856</v>
      </c>
      <c r="O4" s="69">
        <f t="shared" si="5"/>
        <v>288808.74028623546</v>
      </c>
      <c r="P4" s="69">
        <f t="shared" si="5"/>
        <v>288827.79366139433</v>
      </c>
      <c r="Q4" s="69">
        <f t="shared" si="5"/>
        <v>288846.8482935481</v>
      </c>
      <c r="R4" s="69">
        <f t="shared" si="5"/>
        <v>288865.90418277966</v>
      </c>
      <c r="S4" s="69">
        <f t="shared" si="5"/>
        <v>288884.9613291719</v>
      </c>
      <c r="T4" s="69">
        <f t="shared" si="5"/>
        <v>288904.01973280782</v>
      </c>
      <c r="U4" s="69">
        <f t="shared" si="5"/>
        <v>288923.07939377037</v>
      </c>
      <c r="V4" s="69">
        <f t="shared" si="5"/>
        <v>288942.1403121425</v>
      </c>
      <c r="W4" s="69">
        <f t="shared" si="5"/>
        <v>288961.20248800714</v>
      </c>
      <c r="X4" s="69">
        <f t="shared" si="5"/>
        <v>288980.26592144725</v>
      </c>
      <c r="Y4" s="69">
        <f t="shared" si="5"/>
        <v>288999.33061254577</v>
      </c>
      <c r="Z4" s="69">
        <f t="shared" si="5"/>
        <v>289018.39656138571</v>
      </c>
      <c r="AA4" s="69">
        <f t="shared" si="5"/>
        <v>289037.46376805002</v>
      </c>
      <c r="AB4" s="69">
        <f t="shared" si="5"/>
        <v>289056.53223262168</v>
      </c>
      <c r="AC4" s="69">
        <f t="shared" si="5"/>
        <v>289075.60195518372</v>
      </c>
      <c r="AD4" s="69">
        <f t="shared" si="5"/>
        <v>289094.67293581914</v>
      </c>
      <c r="AE4" s="69">
        <f t="shared" si="5"/>
        <v>289113.74517461087</v>
      </c>
      <c r="AF4" s="69">
        <f t="shared" si="5"/>
        <v>289132.81867164193</v>
      </c>
      <c r="AG4" s="69">
        <f t="shared" si="5"/>
        <v>289151.89342699538</v>
      </c>
      <c r="AH4" s="69">
        <f t="shared" si="5"/>
        <v>289170.96944075415</v>
      </c>
      <c r="AI4" s="69">
        <f t="shared" si="5"/>
        <v>289190.04671300133</v>
      </c>
      <c r="AJ4" s="69">
        <f t="shared" si="5"/>
        <v>289209.12524381996</v>
      </c>
      <c r="AK4" s="69">
        <f t="shared" si="5"/>
        <v>289228.20503329299</v>
      </c>
      <c r="AL4" s="69">
        <f t="shared" si="5"/>
        <v>289247.28608150355</v>
      </c>
      <c r="AM4" s="69">
        <f t="shared" si="5"/>
        <v>289266.36838853464</v>
      </c>
      <c r="AN4" s="69">
        <f t="shared" si="5"/>
        <v>289285.45195446926</v>
      </c>
      <c r="AO4" s="69">
        <f t="shared" si="5"/>
        <v>289304.53677939053</v>
      </c>
      <c r="AP4" s="69">
        <f t="shared" si="5"/>
        <v>289323.62286338146</v>
      </c>
      <c r="AQ4" s="69">
        <f t="shared" si="5"/>
        <v>289342.71020652517</v>
      </c>
      <c r="AR4" s="69">
        <f t="shared" si="5"/>
        <v>289361.79880890466</v>
      </c>
      <c r="AS4" s="69">
        <f t="shared" si="5"/>
        <v>289380.88867060305</v>
      </c>
      <c r="AT4" s="69">
        <f t="shared" si="5"/>
        <v>289399.9797917034</v>
      </c>
      <c r="AU4" s="69">
        <f t="shared" si="5"/>
        <v>289419.07217228884</v>
      </c>
      <c r="AV4" s="69">
        <f t="shared" si="5"/>
        <v>289438.16581244243</v>
      </c>
      <c r="AW4" s="69">
        <f t="shared" si="5"/>
        <v>289457.26071224723</v>
      </c>
      <c r="AX4" s="69">
        <f t="shared" si="5"/>
        <v>289476.35687178641</v>
      </c>
      <c r="AY4" s="69">
        <f t="shared" si="5"/>
        <v>289495.45429114305</v>
      </c>
      <c r="AZ4" s="69">
        <f t="shared" si="5"/>
        <v>289514.55297040025</v>
      </c>
      <c r="BA4" s="69">
        <f t="shared" si="5"/>
        <v>289533.6529096411</v>
      </c>
      <c r="BB4" s="69">
        <f t="shared" si="5"/>
        <v>289552.75410894875</v>
      </c>
      <c r="BC4" s="69">
        <f t="shared" si="5"/>
        <v>289571.85656840634</v>
      </c>
      <c r="BD4" s="69">
        <f t="shared" si="5"/>
        <v>289590.96028809703</v>
      </c>
      <c r="BE4" s="69">
        <f t="shared" si="5"/>
        <v>289610.06526810396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483926.60823497095</v>
      </c>
      <c r="DG4" s="108">
        <f t="shared" ref="DG4:DV5" si="6">G4*BG4</f>
        <v>483958.53398350242</v>
      </c>
      <c r="DH4" s="108">
        <f t="shared" si="6"/>
        <v>483990.46183824877</v>
      </c>
      <c r="DI4" s="108">
        <f t="shared" si="6"/>
        <v>484022.39179934893</v>
      </c>
      <c r="DJ4" s="108">
        <f t="shared" si="6"/>
        <v>554751.11626388051</v>
      </c>
      <c r="DK4" s="108">
        <f t="shared" si="6"/>
        <v>554787.7144676866</v>
      </c>
      <c r="DL4" s="108">
        <f t="shared" si="6"/>
        <v>554824.3150859602</v>
      </c>
      <c r="DM4" s="108">
        <f t="shared" si="6"/>
        <v>554860.91811886046</v>
      </c>
      <c r="DN4" s="108">
        <f t="shared" si="6"/>
        <v>492763.80479055399</v>
      </c>
      <c r="DO4" s="108">
        <f t="shared" si="6"/>
        <v>492796.31354921579</v>
      </c>
      <c r="DP4" s="108">
        <f t="shared" si="6"/>
        <v>492828.82445255498</v>
      </c>
      <c r="DQ4" s="108">
        <f t="shared" si="6"/>
        <v>492861.33750071313</v>
      </c>
      <c r="DR4" s="108">
        <f t="shared" si="6"/>
        <v>492893.85269383161</v>
      </c>
      <c r="DS4" s="108">
        <f t="shared" si="6"/>
        <v>509292.58403176424</v>
      </c>
      <c r="DT4" s="108">
        <f t="shared" si="6"/>
        <v>509326.18323191162</v>
      </c>
      <c r="DU4" s="108">
        <f t="shared" si="6"/>
        <v>509359.7846486753</v>
      </c>
      <c r="DV4" s="108">
        <f t="shared" si="6"/>
        <v>509393.3882822016</v>
      </c>
      <c r="DW4" s="108">
        <f t="shared" ref="DW4:EL5" si="7">W4*BW4</f>
        <v>514253.06274755497</v>
      </c>
      <c r="DX4" s="108">
        <f t="shared" si="7"/>
        <v>514286.98920186318</v>
      </c>
      <c r="DY4" s="108">
        <f t="shared" si="7"/>
        <v>514320.91789437737</v>
      </c>
      <c r="DZ4" s="108">
        <f t="shared" si="7"/>
        <v>514354.84882524528</v>
      </c>
      <c r="EA4" s="108">
        <f t="shared" si="7"/>
        <v>528877.76041925012</v>
      </c>
      <c r="EB4" s="108">
        <f t="shared" si="7"/>
        <v>528912.65169841447</v>
      </c>
      <c r="EC4" s="108">
        <f t="shared" si="7"/>
        <v>528947.54527943663</v>
      </c>
      <c r="ED4" s="108">
        <f t="shared" si="7"/>
        <v>528982.4411624684</v>
      </c>
      <c r="EE4" s="108">
        <f t="shared" si="7"/>
        <v>529017.33934766159</v>
      </c>
      <c r="EF4" s="108">
        <f t="shared" si="7"/>
        <v>531702.2436343435</v>
      </c>
      <c r="EG4" s="108">
        <f t="shared" si="7"/>
        <v>531737.32125114533</v>
      </c>
      <c r="EH4" s="108">
        <f t="shared" si="7"/>
        <v>531772.40118209796</v>
      </c>
      <c r="EI4" s="108">
        <f t="shared" si="7"/>
        <v>531807.48342735413</v>
      </c>
      <c r="EJ4" s="108">
        <f t="shared" si="7"/>
        <v>556004.11840303824</v>
      </c>
      <c r="EK4" s="108">
        <f t="shared" si="7"/>
        <v>556040.79927027004</v>
      </c>
      <c r="EL4" s="108">
        <f t="shared" si="7"/>
        <v>556077.48255742271</v>
      </c>
      <c r="EM4" s="108">
        <f t="shared" ref="EM4:FB5" si="8">AM4*CM4</f>
        <v>556114.16826465609</v>
      </c>
      <c r="EN4" s="108">
        <f t="shared" si="8"/>
        <v>599548.52592660242</v>
      </c>
      <c r="EO4" s="108">
        <f t="shared" si="8"/>
        <v>599588.07951829466</v>
      </c>
      <c r="EP4" s="108">
        <f t="shared" si="8"/>
        <v>599627.63571942807</v>
      </c>
      <c r="EQ4" s="108">
        <f t="shared" si="8"/>
        <v>599667.19453017483</v>
      </c>
      <c r="ER4" s="108">
        <f t="shared" si="8"/>
        <v>599706.75595070701</v>
      </c>
      <c r="ES4" s="108">
        <f t="shared" si="8"/>
        <v>571550.0851141389</v>
      </c>
      <c r="ET4" s="108">
        <f t="shared" si="8"/>
        <v>571587.79158445878</v>
      </c>
      <c r="EU4" s="108">
        <f t="shared" si="8"/>
        <v>571625.50054236129</v>
      </c>
      <c r="EV4" s="108">
        <f t="shared" si="8"/>
        <v>571663.21198801009</v>
      </c>
      <c r="EW4" s="108">
        <f t="shared" si="8"/>
        <v>565669.07043597265</v>
      </c>
      <c r="EX4" s="108">
        <f t="shared" si="8"/>
        <v>565706.3889222627</v>
      </c>
      <c r="EY4" s="108">
        <f t="shared" si="8"/>
        <v>565743.70987053879</v>
      </c>
      <c r="EZ4" s="108">
        <f t="shared" si="8"/>
        <v>565781.03328096354</v>
      </c>
      <c r="FA4" s="108">
        <f t="shared" si="8"/>
        <v>495448.74033415067</v>
      </c>
      <c r="FB4" s="108">
        <f t="shared" si="8"/>
        <v>495481.42622416985</v>
      </c>
      <c r="FC4" s="108">
        <f t="shared" ref="FC4:FE5" si="9">BC4*DC4</f>
        <v>495514.11427055212</v>
      </c>
      <c r="FD4" s="108">
        <f t="shared" si="9"/>
        <v>495546.80447343987</v>
      </c>
      <c r="FE4" s="108">
        <f t="shared" si="9"/>
        <v>495579.49683297536</v>
      </c>
    </row>
    <row r="5" spans="1:161" ht="15.75" x14ac:dyDescent="0.25">
      <c r="A5" s="47" t="s">
        <v>169</v>
      </c>
      <c r="B5" s="12">
        <f>'Urb proj of all 25 ARs '!AD5</f>
        <v>42070.142746895697</v>
      </c>
      <c r="C5" s="12">
        <f>'Urb proj of all 25 ARs '!AE5</f>
        <v>42214.709928814809</v>
      </c>
      <c r="D5" s="100">
        <f t="shared" ref="D5:D28" si="10">(C5-B5)/B5</f>
        <v>3.4363368526906051E-3</v>
      </c>
      <c r="E5" s="101">
        <f t="shared" ref="E5:E28" si="11">((1+D5)^(1/52))-1</f>
        <v>6.597229412097505E-5</v>
      </c>
      <c r="F5" s="69">
        <f t="shared" ref="F5:F28" si="12">B5*(1+E5)</f>
        <v>42072.918210726704</v>
      </c>
      <c r="G5" s="69">
        <f t="shared" ref="G5:G28" si="13">F5*(1+E5)</f>
        <v>42075.693857661427</v>
      </c>
      <c r="H5" s="69">
        <f>G5*(1+$E$5)</f>
        <v>42078.46968771195</v>
      </c>
      <c r="I5" s="69">
        <f t="shared" ref="I5:BE5" si="14">H5*(1+$E$5)</f>
        <v>42081.245700890351</v>
      </c>
      <c r="J5" s="69">
        <f t="shared" si="14"/>
        <v>42084.02189720871</v>
      </c>
      <c r="K5" s="69">
        <f t="shared" si="14"/>
        <v>42086.798276679103</v>
      </c>
      <c r="L5" s="69">
        <f t="shared" si="14"/>
        <v>42089.574839313624</v>
      </c>
      <c r="M5" s="69">
        <f t="shared" si="14"/>
        <v>42092.35158512435</v>
      </c>
      <c r="N5" s="69">
        <f t="shared" si="14"/>
        <v>42095.128514123367</v>
      </c>
      <c r="O5" s="69">
        <f t="shared" si="14"/>
        <v>42097.905626322761</v>
      </c>
      <c r="P5" s="69">
        <f t="shared" si="14"/>
        <v>42100.682921734617</v>
      </c>
      <c r="Q5" s="69">
        <f t="shared" si="14"/>
        <v>42103.460400371026</v>
      </c>
      <c r="R5" s="69">
        <f t="shared" si="14"/>
        <v>42106.238062244069</v>
      </c>
      <c r="S5" s="69">
        <f t="shared" si="14"/>
        <v>42109.015907365836</v>
      </c>
      <c r="T5" s="69">
        <f t="shared" si="14"/>
        <v>42111.793935748421</v>
      </c>
      <c r="U5" s="69">
        <f t="shared" si="14"/>
        <v>42114.572147403909</v>
      </c>
      <c r="V5" s="69">
        <f t="shared" si="14"/>
        <v>42117.3505423444</v>
      </c>
      <c r="W5" s="69">
        <f t="shared" si="14"/>
        <v>42120.129120581973</v>
      </c>
      <c r="X5" s="69">
        <f t="shared" si="14"/>
        <v>42122.907882128726</v>
      </c>
      <c r="Y5" s="69">
        <f t="shared" si="14"/>
        <v>42125.68682699676</v>
      </c>
      <c r="Z5" s="69">
        <f t="shared" si="14"/>
        <v>42128.46595519816</v>
      </c>
      <c r="AA5" s="69">
        <f t="shared" si="14"/>
        <v>42131.24526674502</v>
      </c>
      <c r="AB5" s="69">
        <f t="shared" si="14"/>
        <v>42134.024761649438</v>
      </c>
      <c r="AC5" s="69">
        <f t="shared" si="14"/>
        <v>42136.804439923515</v>
      </c>
      <c r="AD5" s="69">
        <f t="shared" si="14"/>
        <v>42139.584301579343</v>
      </c>
      <c r="AE5" s="69">
        <f t="shared" si="14"/>
        <v>42142.364346629023</v>
      </c>
      <c r="AF5" s="69">
        <f t="shared" si="14"/>
        <v>42145.144575084654</v>
      </c>
      <c r="AG5" s="69">
        <f t="shared" si="14"/>
        <v>42147.924986958329</v>
      </c>
      <c r="AH5" s="69">
        <f t="shared" si="14"/>
        <v>42150.705582262155</v>
      </c>
      <c r="AI5" s="69">
        <f t="shared" si="14"/>
        <v>42153.486361008232</v>
      </c>
      <c r="AJ5" s="69">
        <f t="shared" si="14"/>
        <v>42156.267323208667</v>
      </c>
      <c r="AK5" s="69">
        <f t="shared" si="14"/>
        <v>42159.048468875553</v>
      </c>
      <c r="AL5" s="69">
        <f t="shared" si="14"/>
        <v>42161.829798021005</v>
      </c>
      <c r="AM5" s="69">
        <f t="shared" si="14"/>
        <v>42164.611310657121</v>
      </c>
      <c r="AN5" s="69">
        <f t="shared" si="14"/>
        <v>42167.393006796003</v>
      </c>
      <c r="AO5" s="69">
        <f t="shared" si="14"/>
        <v>42170.174886449764</v>
      </c>
      <c r="AP5" s="69">
        <f t="shared" si="14"/>
        <v>42172.956949630505</v>
      </c>
      <c r="AQ5" s="69">
        <f t="shared" si="14"/>
        <v>42175.73919635034</v>
      </c>
      <c r="AR5" s="69">
        <f t="shared" si="14"/>
        <v>42178.521626621368</v>
      </c>
      <c r="AS5" s="69">
        <f t="shared" si="14"/>
        <v>42181.304240455705</v>
      </c>
      <c r="AT5" s="69">
        <f t="shared" si="14"/>
        <v>42184.087037865465</v>
      </c>
      <c r="AU5" s="69">
        <f t="shared" si="14"/>
        <v>42186.870018862755</v>
      </c>
      <c r="AV5" s="69">
        <f t="shared" si="14"/>
        <v>42189.653183459683</v>
      </c>
      <c r="AW5" s="69">
        <f t="shared" si="14"/>
        <v>42192.436531668362</v>
      </c>
      <c r="AX5" s="69">
        <f t="shared" si="14"/>
        <v>42195.220063500907</v>
      </c>
      <c r="AY5" s="69">
        <f t="shared" si="14"/>
        <v>42198.003778969432</v>
      </c>
      <c r="AZ5" s="69">
        <f t="shared" si="14"/>
        <v>42200.787678086053</v>
      </c>
      <c r="BA5" s="69">
        <f t="shared" si="14"/>
        <v>42203.571760862891</v>
      </c>
      <c r="BB5" s="69">
        <f t="shared" si="14"/>
        <v>42206.356027312053</v>
      </c>
      <c r="BC5" s="69">
        <f t="shared" si="14"/>
        <v>42209.140477445661</v>
      </c>
      <c r="BD5" s="69">
        <f t="shared" si="14"/>
        <v>42211.925111275836</v>
      </c>
      <c r="BE5" s="69">
        <f t="shared" si="14"/>
        <v>42214.709928814693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48160.385141530147</v>
      </c>
      <c r="DG5" s="108">
        <f t="shared" si="6"/>
        <v>48163.562392623673</v>
      </c>
      <c r="DH5" s="108">
        <f t="shared" si="6"/>
        <v>48166.739853327759</v>
      </c>
      <c r="DI5" s="108">
        <f t="shared" si="6"/>
        <v>48169.917523656215</v>
      </c>
      <c r="DJ5" s="108">
        <f t="shared" si="6"/>
        <v>50450.72754370371</v>
      </c>
      <c r="DK5" s="108">
        <f t="shared" si="6"/>
        <v>50454.05589393984</v>
      </c>
      <c r="DL5" s="108">
        <f t="shared" si="6"/>
        <v>50457.384463754875</v>
      </c>
      <c r="DM5" s="108">
        <f t="shared" si="6"/>
        <v>50460.713253163289</v>
      </c>
      <c r="DN5" s="108">
        <f t="shared" si="6"/>
        <v>46408.478938101689</v>
      </c>
      <c r="DO5" s="108">
        <f t="shared" si="6"/>
        <v>46411.540611923898</v>
      </c>
      <c r="DP5" s="108">
        <f t="shared" si="6"/>
        <v>46414.602487731754</v>
      </c>
      <c r="DQ5" s="108">
        <f t="shared" si="6"/>
        <v>46417.664565538587</v>
      </c>
      <c r="DR5" s="108">
        <f t="shared" si="6"/>
        <v>46420.726845357713</v>
      </c>
      <c r="DS5" s="108">
        <f t="shared" si="6"/>
        <v>48732.693049602378</v>
      </c>
      <c r="DT5" s="108">
        <f t="shared" si="6"/>
        <v>48735.908057161556</v>
      </c>
      <c r="DU5" s="108">
        <f t="shared" si="6"/>
        <v>48739.123276822153</v>
      </c>
      <c r="DV5" s="108">
        <f t="shared" si="6"/>
        <v>48742.338708598174</v>
      </c>
      <c r="DW5" s="108">
        <f t="shared" si="7"/>
        <v>47855.984406096817</v>
      </c>
      <c r="DX5" s="108">
        <f t="shared" si="7"/>
        <v>47859.141575175498</v>
      </c>
      <c r="DY5" s="108">
        <f t="shared" si="7"/>
        <v>47862.298952539881</v>
      </c>
      <c r="DZ5" s="108">
        <f t="shared" si="7"/>
        <v>47865.456538203682</v>
      </c>
      <c r="EA5" s="108">
        <f t="shared" si="7"/>
        <v>49733.286427995328</v>
      </c>
      <c r="EB5" s="108">
        <f t="shared" si="7"/>
        <v>49736.567446995155</v>
      </c>
      <c r="EC5" s="108">
        <f t="shared" si="7"/>
        <v>49739.848682451331</v>
      </c>
      <c r="ED5" s="108">
        <f t="shared" si="7"/>
        <v>49743.130134378145</v>
      </c>
      <c r="EE5" s="108">
        <f t="shared" si="7"/>
        <v>49746.411802789866</v>
      </c>
      <c r="EF5" s="108">
        <f t="shared" si="7"/>
        <v>54491.057273170387</v>
      </c>
      <c r="EG5" s="108">
        <f t="shared" si="7"/>
        <v>54494.652173227776</v>
      </c>
      <c r="EH5" s="108">
        <f t="shared" si="7"/>
        <v>54498.247310448962</v>
      </c>
      <c r="EI5" s="108">
        <f t="shared" si="7"/>
        <v>54501.842684849602</v>
      </c>
      <c r="EJ5" s="108">
        <f t="shared" si="7"/>
        <v>51011.214448177561</v>
      </c>
      <c r="EK5" s="108">
        <f t="shared" si="7"/>
        <v>51014.579775020597</v>
      </c>
      <c r="EL5" s="108">
        <f t="shared" si="7"/>
        <v>51017.945323881977</v>
      </c>
      <c r="EM5" s="108">
        <f t="shared" si="8"/>
        <v>51021.311094776334</v>
      </c>
      <c r="EN5" s="108">
        <f t="shared" si="8"/>
        <v>56256.582793016649</v>
      </c>
      <c r="EO5" s="108">
        <f t="shared" si="8"/>
        <v>56260.294168842913</v>
      </c>
      <c r="EP5" s="108">
        <f t="shared" si="8"/>
        <v>56264.005789517156</v>
      </c>
      <c r="EQ5" s="108">
        <f t="shared" si="8"/>
        <v>56267.71765505553</v>
      </c>
      <c r="ER5" s="108">
        <f t="shared" si="8"/>
        <v>56271.429765474182</v>
      </c>
      <c r="ES5" s="108">
        <f t="shared" si="8"/>
        <v>52152.917040677188</v>
      </c>
      <c r="ET5" s="108">
        <f t="shared" si="8"/>
        <v>52156.357688259472</v>
      </c>
      <c r="EU5" s="108">
        <f t="shared" si="8"/>
        <v>52159.798562829164</v>
      </c>
      <c r="EV5" s="108">
        <f t="shared" si="8"/>
        <v>52163.239664401241</v>
      </c>
      <c r="EW5" s="108">
        <f t="shared" si="8"/>
        <v>51701.387079726257</v>
      </c>
      <c r="EX5" s="108">
        <f t="shared" si="8"/>
        <v>51704.797938841133</v>
      </c>
      <c r="EY5" s="108">
        <f t="shared" si="8"/>
        <v>51708.209022978219</v>
      </c>
      <c r="EZ5" s="108">
        <f t="shared" si="8"/>
        <v>51711.62033215235</v>
      </c>
      <c r="FA5" s="108">
        <f t="shared" si="8"/>
        <v>46249.205173249466</v>
      </c>
      <c r="FB5" s="108">
        <f t="shared" si="8"/>
        <v>46252.256339416017</v>
      </c>
      <c r="FC5" s="108">
        <f t="shared" si="9"/>
        <v>46255.307706874999</v>
      </c>
      <c r="FD5" s="108">
        <f t="shared" si="9"/>
        <v>46258.359275639697</v>
      </c>
      <c r="FE5" s="108">
        <f t="shared" si="9"/>
        <v>46261.411045723384</v>
      </c>
    </row>
    <row r="6" spans="1:161" ht="15.75" x14ac:dyDescent="0.25">
      <c r="A6" s="47" t="s">
        <v>171</v>
      </c>
      <c r="B6" s="12">
        <f>'Urb proj of all 25 ARs '!AD6</f>
        <v>70451.009695559012</v>
      </c>
      <c r="C6" s="12">
        <f>'Urb proj of all 25 ARs '!AE6</f>
        <v>70693.103096485138</v>
      </c>
      <c r="D6" s="100">
        <f t="shared" si="10"/>
        <v>3.4363368526907881E-3</v>
      </c>
      <c r="E6" s="101">
        <f t="shared" si="11"/>
        <v>6.597229412097505E-5</v>
      </c>
      <c r="F6" s="69">
        <f t="shared" si="12"/>
        <v>70455.65751029177</v>
      </c>
      <c r="G6" s="69">
        <f t="shared" ref="G6:G15" si="16">F6*(1+E6)</f>
        <v>70460.305631651529</v>
      </c>
      <c r="H6" s="69">
        <f t="shared" ref="H6:AM6" si="17">G6*(1+$E$6)</f>
        <v>70464.954059658514</v>
      </c>
      <c r="I6" s="69">
        <f t="shared" si="17"/>
        <v>70469.602794332954</v>
      </c>
      <c r="J6" s="69">
        <f t="shared" si="17"/>
        <v>70474.25183569509</v>
      </c>
      <c r="K6" s="69">
        <f t="shared" si="17"/>
        <v>70478.901183765149</v>
      </c>
      <c r="L6" s="69">
        <f t="shared" si="17"/>
        <v>70483.550838563373</v>
      </c>
      <c r="M6" s="69">
        <f t="shared" si="17"/>
        <v>70488.200800109989</v>
      </c>
      <c r="N6" s="69">
        <f t="shared" si="17"/>
        <v>70492.85106842524</v>
      </c>
      <c r="O6" s="69">
        <f t="shared" si="17"/>
        <v>70497.501643529351</v>
      </c>
      <c r="P6" s="69">
        <f t="shared" si="17"/>
        <v>70502.152525442565</v>
      </c>
      <c r="Q6" s="69">
        <f t="shared" si="17"/>
        <v>70506.803714185138</v>
      </c>
      <c r="R6" s="69">
        <f t="shared" si="17"/>
        <v>70511.455209777298</v>
      </c>
      <c r="S6" s="69">
        <f t="shared" si="17"/>
        <v>70516.107012239299</v>
      </c>
      <c r="T6" s="69">
        <f t="shared" si="17"/>
        <v>70520.759121591371</v>
      </c>
      <c r="U6" s="69">
        <f t="shared" si="17"/>
        <v>70525.411537853768</v>
      </c>
      <c r="V6" s="69">
        <f t="shared" si="17"/>
        <v>70530.064261046748</v>
      </c>
      <c r="W6" s="69">
        <f t="shared" si="17"/>
        <v>70534.717291190551</v>
      </c>
      <c r="X6" s="69">
        <f t="shared" si="17"/>
        <v>70539.37062830542</v>
      </c>
      <c r="Y6" s="69">
        <f t="shared" si="17"/>
        <v>70544.024272411625</v>
      </c>
      <c r="Z6" s="69">
        <f t="shared" si="17"/>
        <v>70548.678223529409</v>
      </c>
      <c r="AA6" s="69">
        <f t="shared" si="17"/>
        <v>70553.332481679012</v>
      </c>
      <c r="AB6" s="69">
        <f t="shared" si="17"/>
        <v>70557.987046880706</v>
      </c>
      <c r="AC6" s="69">
        <f t="shared" si="17"/>
        <v>70562.641919154747</v>
      </c>
      <c r="AD6" s="69">
        <f t="shared" si="17"/>
        <v>70567.297098521391</v>
      </c>
      <c r="AE6" s="69">
        <f t="shared" si="17"/>
        <v>70571.952585000894</v>
      </c>
      <c r="AF6" s="69">
        <f t="shared" si="17"/>
        <v>70576.608378613528</v>
      </c>
      <c r="AG6" s="69">
        <f t="shared" si="17"/>
        <v>70581.264479379548</v>
      </c>
      <c r="AH6" s="69">
        <f t="shared" si="17"/>
        <v>70585.920887319211</v>
      </c>
      <c r="AI6" s="69">
        <f t="shared" si="17"/>
        <v>70590.577602452788</v>
      </c>
      <c r="AJ6" s="69">
        <f t="shared" si="17"/>
        <v>70595.234624800549</v>
      </c>
      <c r="AK6" s="69">
        <f t="shared" si="17"/>
        <v>70599.891954382751</v>
      </c>
      <c r="AL6" s="69">
        <f t="shared" si="17"/>
        <v>70604.549591219678</v>
      </c>
      <c r="AM6" s="69">
        <f t="shared" si="17"/>
        <v>70609.207535331589</v>
      </c>
      <c r="AN6" s="69">
        <f t="shared" ref="AN6:BE6" si="18">AM6*(1+$E$6)</f>
        <v>70613.865786738752</v>
      </c>
      <c r="AO6" s="69">
        <f t="shared" si="18"/>
        <v>70618.524345461454</v>
      </c>
      <c r="AP6" s="69">
        <f t="shared" si="18"/>
        <v>70623.183211519965</v>
      </c>
      <c r="AQ6" s="69">
        <f t="shared" si="18"/>
        <v>70627.842384934556</v>
      </c>
      <c r="AR6" s="69">
        <f t="shared" si="18"/>
        <v>70632.501865725499</v>
      </c>
      <c r="AS6" s="69">
        <f t="shared" si="18"/>
        <v>70637.161653913092</v>
      </c>
      <c r="AT6" s="69">
        <f t="shared" si="18"/>
        <v>70641.821749517592</v>
      </c>
      <c r="AU6" s="69">
        <f t="shared" si="18"/>
        <v>70646.4821525593</v>
      </c>
      <c r="AV6" s="69">
        <f t="shared" si="18"/>
        <v>70651.142863058485</v>
      </c>
      <c r="AW6" s="69">
        <f t="shared" si="18"/>
        <v>70655.803881035434</v>
      </c>
      <c r="AX6" s="69">
        <f t="shared" si="18"/>
        <v>70660.465206510431</v>
      </c>
      <c r="AY6" s="69">
        <f t="shared" si="18"/>
        <v>70665.126839503762</v>
      </c>
      <c r="AZ6" s="69">
        <f t="shared" si="18"/>
        <v>70669.788780035713</v>
      </c>
      <c r="BA6" s="69">
        <f t="shared" si="18"/>
        <v>70674.451028126583</v>
      </c>
      <c r="BB6" s="69">
        <f t="shared" si="18"/>
        <v>70679.113583796643</v>
      </c>
      <c r="BC6" s="69">
        <f t="shared" si="18"/>
        <v>70683.776447066208</v>
      </c>
      <c r="BD6" s="69">
        <f t="shared" si="18"/>
        <v>70688.439617955548</v>
      </c>
      <c r="BE6" s="69">
        <f t="shared" si="18"/>
        <v>70693.103096484978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80481.747787896384</v>
      </c>
      <c r="DG6" s="108">
        <f t="shared" ref="DG6:DG15" si="20">G6*BG6</f>
        <v>80487.057353432814</v>
      </c>
      <c r="DH6" s="108">
        <f t="shared" ref="DH6:DH15" si="21">H6*BH6</f>
        <v>80492.367269253475</v>
      </c>
      <c r="DI6" s="108">
        <f t="shared" ref="DI6:DI15" si="22">I6*BI6</f>
        <v>80497.677535381445</v>
      </c>
      <c r="DJ6" s="108">
        <f t="shared" ref="DJ6:DJ15" si="23">J6*BJ6</f>
        <v>89219.514395219652</v>
      </c>
      <c r="DK6" s="108">
        <f t="shared" ref="DK6:DK15" si="24">K6*BK6</f>
        <v>89225.400411264665</v>
      </c>
      <c r="DL6" s="108">
        <f t="shared" ref="DL6:DL15" si="25">L6*BL6</f>
        <v>89231.286815623665</v>
      </c>
      <c r="DM6" s="108">
        <f t="shared" ref="DM6:DM15" si="26">M6*BM6</f>
        <v>89237.173608322264</v>
      </c>
      <c r="DN6" s="108">
        <f t="shared" ref="DN6:DN15" si="27">N6*BN6</f>
        <v>81064.405559852021</v>
      </c>
      <c r="DO6" s="108">
        <f t="shared" ref="DO6:DO15" si="28">O6*BO6</f>
        <v>81069.753564658356</v>
      </c>
      <c r="DP6" s="108">
        <f t="shared" ref="DP6:DP15" si="29">P6*BP6</f>
        <v>81075.101922284841</v>
      </c>
      <c r="DQ6" s="108">
        <f t="shared" ref="DQ6:DQ15" si="30">Q6*BQ6</f>
        <v>81080.450632754742</v>
      </c>
      <c r="DR6" s="108">
        <f t="shared" ref="DR6:DR15" si="31">R6*BR6</f>
        <v>81085.799696091344</v>
      </c>
      <c r="DS6" s="108">
        <f t="shared" ref="DS6:DS15" si="32">S6*BS6</f>
        <v>84063.474262173972</v>
      </c>
      <c r="DT6" s="108">
        <f t="shared" ref="DT6:DT15" si="33">T6*BT6</f>
        <v>84069.020122422822</v>
      </c>
      <c r="DU6" s="108">
        <f t="shared" ref="DU6:DU15" si="34">U6*BU6</f>
        <v>84074.566348544788</v>
      </c>
      <c r="DV6" s="108">
        <f t="shared" ref="DV6:DV15" si="35">V6*BV6</f>
        <v>84080.112940564039</v>
      </c>
      <c r="DW6" s="108">
        <f t="shared" ref="DW6:DW15" si="36">W6*BW6</f>
        <v>84338.337903936292</v>
      </c>
      <c r="DX6" s="108">
        <f t="shared" ref="DX6:DX15" si="37">X6*BX6</f>
        <v>84343.901897570162</v>
      </c>
      <c r="DY6" s="108">
        <f t="shared" ref="DY6:DY15" si="38">Y6*BY6</f>
        <v>84349.466258273475</v>
      </c>
      <c r="DZ6" s="108">
        <f t="shared" ref="DZ6:DZ15" si="39">Z6*BZ6</f>
        <v>84355.030986070415</v>
      </c>
      <c r="EA6" s="108">
        <f t="shared" ref="EA6:EA15" si="40">AA6*CA6</f>
        <v>85747.607866606064</v>
      </c>
      <c r="EB6" s="108">
        <f t="shared" ref="EB6:EB15" si="41">AB6*CB6</f>
        <v>85753.264833012407</v>
      </c>
      <c r="EC6" s="108">
        <f t="shared" ref="EC6:EC15" si="42">AC6*CC6</f>
        <v>85758.922172621809</v>
      </c>
      <c r="ED6" s="108">
        <f t="shared" ref="ED6:ED15" si="43">AD6*CD6</f>
        <v>85764.579885458879</v>
      </c>
      <c r="EE6" s="108">
        <f t="shared" ref="EE6:EE15" si="44">AE6*CE6</f>
        <v>85770.237971548238</v>
      </c>
      <c r="EF6" s="108">
        <f t="shared" ref="EF6:EF15" si="45">AF6*CF6</f>
        <v>92153.575776637997</v>
      </c>
      <c r="EG6" s="108">
        <f t="shared" ref="EG6:EG15" si="46">AG6*CG6</f>
        <v>92159.655359443437</v>
      </c>
      <c r="EH6" s="108">
        <f t="shared" ref="EH6:EH15" si="47">AH6*CH6</f>
        <v>92165.735343332897</v>
      </c>
      <c r="EI6" s="108">
        <f t="shared" ref="EI6:EI15" si="48">AI6*CI6</f>
        <v>92171.815728332833</v>
      </c>
      <c r="EJ6" s="108">
        <f t="shared" ref="EJ6:EJ15" si="49">AJ6*CJ6</f>
        <v>88651.689735507854</v>
      </c>
      <c r="EK6" s="108">
        <f t="shared" ref="EK6:EK15" si="50">AK6*CK6</f>
        <v>88657.538290857396</v>
      </c>
      <c r="EL6" s="108">
        <f t="shared" ref="EL6:EL15" si="51">AL6*CL6</f>
        <v>88663.387232049572</v>
      </c>
      <c r="EM6" s="108">
        <f t="shared" ref="EM6:EM15" si="52">AM6*CM6</f>
        <v>88669.236559109806</v>
      </c>
      <c r="EN6" s="108">
        <f t="shared" ref="EN6:EN15" si="53">AN6*CN6</f>
        <v>99634.428830431832</v>
      </c>
      <c r="EO6" s="108">
        <f t="shared" ref="EO6:EO15" si="54">AO6*CO6</f>
        <v>99641.001942275208</v>
      </c>
      <c r="EP6" s="108">
        <f t="shared" ref="EP6:EP15" si="55">AP6*CP6</f>
        <v>99647.57548776186</v>
      </c>
      <c r="EQ6" s="108">
        <f t="shared" ref="EQ6:EQ15" si="56">AQ6*CQ6</f>
        <v>99654.149466920382</v>
      </c>
      <c r="ER6" s="108">
        <f t="shared" ref="ER6:ER15" si="57">AR6*CR6</f>
        <v>99660.723879779369</v>
      </c>
      <c r="ES6" s="108">
        <f t="shared" ref="ES6:ES15" si="58">AS6*CS6</f>
        <v>91199.606353061827</v>
      </c>
      <c r="ET6" s="108">
        <f t="shared" ref="ET6:ET15" si="59">AT6*CT6</f>
        <v>91205.623000315871</v>
      </c>
      <c r="EU6" s="108">
        <f t="shared" ref="EU6:EU15" si="60">AU6*CU6</f>
        <v>91211.640044501939</v>
      </c>
      <c r="EV6" s="108">
        <f t="shared" ref="EV6:EV15" si="61">AV6*CV6</f>
        <v>91217.657485646225</v>
      </c>
      <c r="EW6" s="108">
        <f t="shared" ref="EW6:EW15" si="62">AW6*CW6</f>
        <v>87907.088103081987</v>
      </c>
      <c r="EX6" s="108">
        <f t="shared" ref="EX6:EX15" si="63">AX6*CX6</f>
        <v>87912.887535353642</v>
      </c>
      <c r="EY6" s="108">
        <f t="shared" ref="EY6:EY15" si="64">AY6*CY6</f>
        <v>87918.687350227148</v>
      </c>
      <c r="EZ6" s="108">
        <f t="shared" ref="EZ6:EZ15" si="65">AZ6*CZ6</f>
        <v>87924.487547727753</v>
      </c>
      <c r="FA6" s="108">
        <f t="shared" ref="FA6:FA15" si="66">BA6*DA6</f>
        <v>81686.537884911537</v>
      </c>
      <c r="FB6" s="108">
        <f t="shared" ref="FB6:FB15" si="67">BB6*DB6</f>
        <v>81691.926933214592</v>
      </c>
      <c r="FC6" s="108">
        <f t="shared" ref="FC6:FC15" si="68">BC6*DC6</f>
        <v>81697.316337045544</v>
      </c>
      <c r="FD6" s="108">
        <f t="shared" ref="FD6:FD15" si="69">BD6*DD6</f>
        <v>81702.706096427821</v>
      </c>
      <c r="FE6" s="108">
        <f t="shared" ref="FE6:FE15" si="70">BE6*DE6</f>
        <v>81708.096211384895</v>
      </c>
    </row>
    <row r="7" spans="1:161" ht="15.75" x14ac:dyDescent="0.25">
      <c r="A7" s="87" t="s">
        <v>172</v>
      </c>
      <c r="B7" s="12">
        <f>'Urb proj of all 25 ARs '!AD7</f>
        <v>40214.195890923358</v>
      </c>
      <c r="C7" s="12">
        <f>'Urb proj of all 25 ARs '!AE7</f>
        <v>40352.38541426466</v>
      </c>
      <c r="D7" s="100">
        <f t="shared" si="10"/>
        <v>3.4363368526906671E-3</v>
      </c>
      <c r="E7" s="101">
        <f t="shared" si="11"/>
        <v>6.597229412097505E-5</v>
      </c>
      <c r="F7" s="69">
        <f t="shared" si="12"/>
        <v>40216.848913682516</v>
      </c>
      <c r="G7" s="69">
        <f t="shared" si="16"/>
        <v>40219.502111467671</v>
      </c>
      <c r="H7" s="69">
        <f t="shared" ref="H7:AM7" si="71">G7*(1+$E$7)</f>
        <v>40222.155484290372</v>
      </c>
      <c r="I7" s="69">
        <f t="shared" si="71"/>
        <v>40224.809032162164</v>
      </c>
      <c r="J7" s="69">
        <f t="shared" si="71"/>
        <v>40227.462755094595</v>
      </c>
      <c r="K7" s="69">
        <f t="shared" si="71"/>
        <v>40230.116653099212</v>
      </c>
      <c r="L7" s="69">
        <f t="shared" si="71"/>
        <v>40232.770726187569</v>
      </c>
      <c r="M7" s="69">
        <f t="shared" si="71"/>
        <v>40235.424974371221</v>
      </c>
      <c r="N7" s="69">
        <f t="shared" si="71"/>
        <v>40238.079397661713</v>
      </c>
      <c r="O7" s="69">
        <f t="shared" si="71"/>
        <v>40240.733996070601</v>
      </c>
      <c r="P7" s="69">
        <f t="shared" si="71"/>
        <v>40243.388769609432</v>
      </c>
      <c r="Q7" s="69">
        <f t="shared" si="71"/>
        <v>40246.043718289766</v>
      </c>
      <c r="R7" s="69">
        <f t="shared" si="71"/>
        <v>40248.698842123151</v>
      </c>
      <c r="S7" s="69">
        <f t="shared" si="71"/>
        <v>40251.354141121148</v>
      </c>
      <c r="T7" s="69">
        <f t="shared" si="71"/>
        <v>40254.009615295312</v>
      </c>
      <c r="U7" s="69">
        <f t="shared" si="71"/>
        <v>40256.665264657204</v>
      </c>
      <c r="V7" s="69">
        <f t="shared" si="71"/>
        <v>40259.321089218371</v>
      </c>
      <c r="W7" s="69">
        <f t="shared" si="71"/>
        <v>40261.977088990381</v>
      </c>
      <c r="X7" s="69">
        <f t="shared" si="71"/>
        <v>40264.63326398479</v>
      </c>
      <c r="Y7" s="69">
        <f t="shared" si="71"/>
        <v>40267.289614213158</v>
      </c>
      <c r="Z7" s="69">
        <f t="shared" si="71"/>
        <v>40269.946139687039</v>
      </c>
      <c r="AA7" s="69">
        <f t="shared" si="71"/>
        <v>40272.602840418003</v>
      </c>
      <c r="AB7" s="69">
        <f t="shared" si="71"/>
        <v>40275.259716417611</v>
      </c>
      <c r="AC7" s="69">
        <f t="shared" si="71"/>
        <v>40277.916767697425</v>
      </c>
      <c r="AD7" s="69">
        <f t="shared" si="71"/>
        <v>40280.573994269005</v>
      </c>
      <c r="AE7" s="69">
        <f t="shared" si="71"/>
        <v>40283.231396143914</v>
      </c>
      <c r="AF7" s="69">
        <f t="shared" si="71"/>
        <v>40285.888973333727</v>
      </c>
      <c r="AG7" s="69">
        <f t="shared" si="71"/>
        <v>40288.546725849999</v>
      </c>
      <c r="AH7" s="69">
        <f t="shared" si="71"/>
        <v>40291.204653704306</v>
      </c>
      <c r="AI7" s="69">
        <f t="shared" si="71"/>
        <v>40293.862756908209</v>
      </c>
      <c r="AJ7" s="69">
        <f t="shared" si="71"/>
        <v>40296.521035473277</v>
      </c>
      <c r="AK7" s="69">
        <f t="shared" si="71"/>
        <v>40299.179489411079</v>
      </c>
      <c r="AL7" s="69">
        <f t="shared" si="71"/>
        <v>40301.838118733191</v>
      </c>
      <c r="AM7" s="69">
        <f t="shared" si="71"/>
        <v>40304.496923451174</v>
      </c>
      <c r="AN7" s="69">
        <f t="shared" ref="AN7:BE7" si="72">AM7*(1+$E$7)</f>
        <v>40307.155903576604</v>
      </c>
      <c r="AO7" s="69">
        <f t="shared" si="72"/>
        <v>40309.815059121058</v>
      </c>
      <c r="AP7" s="69">
        <f t="shared" si="72"/>
        <v>40312.474390096104</v>
      </c>
      <c r="AQ7" s="69">
        <f t="shared" si="72"/>
        <v>40315.133896513311</v>
      </c>
      <c r="AR7" s="69">
        <f t="shared" si="72"/>
        <v>40317.793578384255</v>
      </c>
      <c r="AS7" s="69">
        <f t="shared" si="72"/>
        <v>40320.453435720519</v>
      </c>
      <c r="AT7" s="69">
        <f t="shared" si="72"/>
        <v>40323.113468533673</v>
      </c>
      <c r="AU7" s="69">
        <f t="shared" si="72"/>
        <v>40325.773676835292</v>
      </c>
      <c r="AV7" s="69">
        <f t="shared" si="72"/>
        <v>40328.434060636959</v>
      </c>
      <c r="AW7" s="69">
        <f t="shared" si="72"/>
        <v>40331.094619950243</v>
      </c>
      <c r="AX7" s="69">
        <f t="shared" si="72"/>
        <v>40333.755354786728</v>
      </c>
      <c r="AY7" s="69">
        <f t="shared" si="72"/>
        <v>40336.416265157997</v>
      </c>
      <c r="AZ7" s="69">
        <f t="shared" si="72"/>
        <v>40339.077351075626</v>
      </c>
      <c r="BA7" s="69">
        <f t="shared" si="72"/>
        <v>40341.738612551198</v>
      </c>
      <c r="BB7" s="69">
        <f t="shared" si="72"/>
        <v>40344.400049596297</v>
      </c>
      <c r="BC7" s="69">
        <f t="shared" si="72"/>
        <v>40347.061662222506</v>
      </c>
      <c r="BD7" s="69">
        <f t="shared" si="72"/>
        <v>40349.723450441401</v>
      </c>
      <c r="BE7" s="69">
        <f t="shared" si="72"/>
        <v>40352.385414264572</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107707.98163523605</v>
      </c>
      <c r="DG7" s="108">
        <f t="shared" si="20"/>
        <v>107715.08737787968</v>
      </c>
      <c r="DH7" s="108">
        <f t="shared" si="21"/>
        <v>107722.19358930545</v>
      </c>
      <c r="DI7" s="108">
        <f t="shared" si="22"/>
        <v>107729.30026954428</v>
      </c>
      <c r="DJ7" s="108">
        <f t="shared" si="23"/>
        <v>128809.35986868585</v>
      </c>
      <c r="DK7" s="108">
        <f t="shared" si="24"/>
        <v>128817.85771766062</v>
      </c>
      <c r="DL7" s="108">
        <f t="shared" si="25"/>
        <v>128826.356127258</v>
      </c>
      <c r="DM7" s="108">
        <f t="shared" si="26"/>
        <v>128834.85509751497</v>
      </c>
      <c r="DN7" s="108">
        <f t="shared" si="27"/>
        <v>107853.83329351006</v>
      </c>
      <c r="DO7" s="108">
        <f t="shared" si="28"/>
        <v>107860.94865832219</v>
      </c>
      <c r="DP7" s="108">
        <f t="shared" si="29"/>
        <v>107868.06449255123</v>
      </c>
      <c r="DQ7" s="108">
        <f t="shared" si="30"/>
        <v>107875.1807962282</v>
      </c>
      <c r="DR7" s="108">
        <f t="shared" si="31"/>
        <v>107882.29756938403</v>
      </c>
      <c r="DS7" s="108">
        <f t="shared" si="32"/>
        <v>115637.90695957441</v>
      </c>
      <c r="DT7" s="108">
        <f t="shared" si="33"/>
        <v>115645.53585758388</v>
      </c>
      <c r="DU7" s="108">
        <f t="shared" si="34"/>
        <v>115653.16525888925</v>
      </c>
      <c r="DV7" s="108">
        <f t="shared" si="35"/>
        <v>115660.79516352373</v>
      </c>
      <c r="DW7" s="108">
        <f t="shared" si="36"/>
        <v>115846.39402342415</v>
      </c>
      <c r="DX7" s="108">
        <f t="shared" si="37"/>
        <v>115854.03667580352</v>
      </c>
      <c r="DY7" s="108">
        <f t="shared" si="38"/>
        <v>115861.6798323862</v>
      </c>
      <c r="DZ7" s="108">
        <f t="shared" si="39"/>
        <v>115869.32349320545</v>
      </c>
      <c r="EA7" s="108">
        <f t="shared" si="40"/>
        <v>125468.57533206428</v>
      </c>
      <c r="EB7" s="108">
        <f t="shared" si="41"/>
        <v>125476.85278181903</v>
      </c>
      <c r="EC7" s="108">
        <f t="shared" si="42"/>
        <v>125485.13077765614</v>
      </c>
      <c r="ED7" s="108">
        <f t="shared" si="43"/>
        <v>125493.40931961162</v>
      </c>
      <c r="EE7" s="108">
        <f t="shared" si="44"/>
        <v>125501.68840772149</v>
      </c>
      <c r="EF7" s="108">
        <f t="shared" si="45"/>
        <v>128565.08673818222</v>
      </c>
      <c r="EG7" s="108">
        <f t="shared" si="46"/>
        <v>128573.56847189819</v>
      </c>
      <c r="EH7" s="108">
        <f t="shared" si="47"/>
        <v>128582.05076517361</v>
      </c>
      <c r="EI7" s="108">
        <f t="shared" si="48"/>
        <v>128590.53361804537</v>
      </c>
      <c r="EJ7" s="108">
        <f t="shared" si="49"/>
        <v>137216.11538117309</v>
      </c>
      <c r="EK7" s="108">
        <f t="shared" si="50"/>
        <v>137225.16784309514</v>
      </c>
      <c r="EL7" s="108">
        <f t="shared" si="51"/>
        <v>137234.2209022289</v>
      </c>
      <c r="EM7" s="108">
        <f t="shared" si="52"/>
        <v>137243.27455861372</v>
      </c>
      <c r="EN7" s="108">
        <f t="shared" si="53"/>
        <v>141819.91945556962</v>
      </c>
      <c r="EO7" s="108">
        <f t="shared" si="54"/>
        <v>141829.27564100816</v>
      </c>
      <c r="EP7" s="108">
        <f t="shared" si="55"/>
        <v>141838.63244369571</v>
      </c>
      <c r="EQ7" s="108">
        <f t="shared" si="56"/>
        <v>141847.98986367299</v>
      </c>
      <c r="ER7" s="108">
        <f t="shared" si="57"/>
        <v>141857.34790098076</v>
      </c>
      <c r="ES7" s="108">
        <f t="shared" si="58"/>
        <v>132905.46859199862</v>
      </c>
      <c r="ET7" s="108">
        <f t="shared" si="59"/>
        <v>132914.23667066285</v>
      </c>
      <c r="EU7" s="108">
        <f t="shared" si="60"/>
        <v>132923.00532777735</v>
      </c>
      <c r="EV7" s="108">
        <f t="shared" si="61"/>
        <v>132931.77456338028</v>
      </c>
      <c r="EW7" s="108">
        <f t="shared" si="62"/>
        <v>118302.54643479474</v>
      </c>
      <c r="EX7" s="108">
        <f t="shared" si="63"/>
        <v>118310.3511251834</v>
      </c>
      <c r="EY7" s="108">
        <f t="shared" si="64"/>
        <v>118318.15633046538</v>
      </c>
      <c r="EZ7" s="108">
        <f t="shared" si="65"/>
        <v>118325.96205067466</v>
      </c>
      <c r="FA7" s="108">
        <f t="shared" si="66"/>
        <v>111042.24742804411</v>
      </c>
      <c r="FB7" s="108">
        <f t="shared" si="67"/>
        <v>111049.57313985129</v>
      </c>
      <c r="FC7" s="108">
        <f t="shared" si="68"/>
        <v>111056.89933495248</v>
      </c>
      <c r="FD7" s="108">
        <f t="shared" si="69"/>
        <v>111064.22601337956</v>
      </c>
      <c r="FE7" s="108">
        <f t="shared" si="70"/>
        <v>111071.55317516443</v>
      </c>
    </row>
    <row r="8" spans="1:161" ht="15.75" x14ac:dyDescent="0.25">
      <c r="A8" s="87" t="s">
        <v>173</v>
      </c>
      <c r="B8" s="12">
        <f>'Urb proj of all 25 ARs '!AD8</f>
        <v>11988.856584296982</v>
      </c>
      <c r="C8" s="12">
        <f>'Urb proj of all 25 ARs '!AE8</f>
        <v>12030.054333999225</v>
      </c>
      <c r="D8" s="100">
        <f t="shared" si="10"/>
        <v>3.4363368526907218E-3</v>
      </c>
      <c r="E8" s="101">
        <f t="shared" si="11"/>
        <v>6.597229412097505E-5</v>
      </c>
      <c r="F8" s="69">
        <f t="shared" si="12"/>
        <v>11989.647516669735</v>
      </c>
      <c r="G8" s="69">
        <f t="shared" si="16"/>
        <v>11990.438501222112</v>
      </c>
      <c r="H8" s="69">
        <f t="shared" ref="H8:AM8" si="73">G8*(1+$E$8)</f>
        <v>11991.229537957553</v>
      </c>
      <c r="I8" s="69">
        <f t="shared" si="73"/>
        <v>11992.020626879505</v>
      </c>
      <c r="J8" s="69">
        <f t="shared" si="73"/>
        <v>11992.811767991407</v>
      </c>
      <c r="K8" s="69">
        <f t="shared" si="73"/>
        <v>11993.602961296701</v>
      </c>
      <c r="L8" s="69">
        <f t="shared" si="73"/>
        <v>11994.394206798834</v>
      </c>
      <c r="M8" s="69">
        <f t="shared" si="73"/>
        <v>11995.185504501247</v>
      </c>
      <c r="N8" s="69">
        <f t="shared" si="73"/>
        <v>11995.976854407385</v>
      </c>
      <c r="O8" s="69">
        <f t="shared" si="73"/>
        <v>11996.768256520692</v>
      </c>
      <c r="P8" s="69">
        <f t="shared" si="73"/>
        <v>11997.559710844613</v>
      </c>
      <c r="Q8" s="69">
        <f t="shared" si="73"/>
        <v>11998.351217382591</v>
      </c>
      <c r="R8" s="69">
        <f t="shared" si="73"/>
        <v>11999.142776138071</v>
      </c>
      <c r="S8" s="69">
        <f t="shared" si="73"/>
        <v>11999.934387114497</v>
      </c>
      <c r="T8" s="69">
        <f t="shared" si="73"/>
        <v>12000.726050315316</v>
      </c>
      <c r="U8" s="69">
        <f t="shared" si="73"/>
        <v>12001.517765743973</v>
      </c>
      <c r="V8" s="69">
        <f t="shared" si="73"/>
        <v>12002.309533403912</v>
      </c>
      <c r="W8" s="69">
        <f t="shared" si="73"/>
        <v>12003.10135329858</v>
      </c>
      <c r="X8" s="69">
        <f t="shared" si="73"/>
        <v>12003.893225431424</v>
      </c>
      <c r="Y8" s="69">
        <f t="shared" si="73"/>
        <v>12004.68514980589</v>
      </c>
      <c r="Z8" s="69">
        <f t="shared" si="73"/>
        <v>12005.477126425421</v>
      </c>
      <c r="AA8" s="69">
        <f t="shared" si="73"/>
        <v>12006.269155293468</v>
      </c>
      <c r="AB8" s="69">
        <f t="shared" si="73"/>
        <v>12007.061236413478</v>
      </c>
      <c r="AC8" s="69">
        <f t="shared" si="73"/>
        <v>12007.853369788894</v>
      </c>
      <c r="AD8" s="69">
        <f t="shared" si="73"/>
        <v>12008.645555423167</v>
      </c>
      <c r="AE8" s="69">
        <f t="shared" si="73"/>
        <v>12009.437793319745</v>
      </c>
      <c r="AF8" s="69">
        <f t="shared" si="73"/>
        <v>12010.230083482073</v>
      </c>
      <c r="AG8" s="69">
        <f t="shared" si="73"/>
        <v>12011.022425913601</v>
      </c>
      <c r="AH8" s="69">
        <f t="shared" si="73"/>
        <v>12011.814820617778</v>
      </c>
      <c r="AI8" s="69">
        <f t="shared" si="73"/>
        <v>12012.60726759805</v>
      </c>
      <c r="AJ8" s="69">
        <f t="shared" si="73"/>
        <v>12013.399766857869</v>
      </c>
      <c r="AK8" s="69">
        <f t="shared" si="73"/>
        <v>12014.192318400681</v>
      </c>
      <c r="AL8" s="69">
        <f t="shared" si="73"/>
        <v>12014.984922229936</v>
      </c>
      <c r="AM8" s="69">
        <f t="shared" si="73"/>
        <v>12015.777578349085</v>
      </c>
      <c r="AN8" s="69">
        <f t="shared" ref="AN8:BE8" si="74">AM8*(1+$E$8)</f>
        <v>12016.570286761576</v>
      </c>
      <c r="AO8" s="69">
        <f t="shared" si="74"/>
        <v>12017.363047470861</v>
      </c>
      <c r="AP8" s="69">
        <f t="shared" si="74"/>
        <v>12018.155860480387</v>
      </c>
      <c r="AQ8" s="69">
        <f t="shared" si="74"/>
        <v>12018.948725793605</v>
      </c>
      <c r="AR8" s="69">
        <f t="shared" si="74"/>
        <v>12019.741643413969</v>
      </c>
      <c r="AS8" s="69">
        <f t="shared" si="74"/>
        <v>12020.534613344926</v>
      </c>
      <c r="AT8" s="69">
        <f t="shared" si="74"/>
        <v>12021.327635589929</v>
      </c>
      <c r="AU8" s="69">
        <f t="shared" si="74"/>
        <v>12022.120710152429</v>
      </c>
      <c r="AV8" s="69">
        <f t="shared" si="74"/>
        <v>12022.913837035876</v>
      </c>
      <c r="AW8" s="69">
        <f t="shared" si="74"/>
        <v>12023.707016243725</v>
      </c>
      <c r="AX8" s="69">
        <f t="shared" si="74"/>
        <v>12024.500247779424</v>
      </c>
      <c r="AY8" s="69">
        <f t="shared" si="74"/>
        <v>12025.293531646428</v>
      </c>
      <c r="AZ8" s="69">
        <f t="shared" si="74"/>
        <v>12026.086867848189</v>
      </c>
      <c r="BA8" s="69">
        <f t="shared" si="74"/>
        <v>12026.88025638816</v>
      </c>
      <c r="BB8" s="69">
        <f t="shared" si="74"/>
        <v>12027.673697269793</v>
      </c>
      <c r="BC8" s="69">
        <f t="shared" si="74"/>
        <v>12028.46719049654</v>
      </c>
      <c r="BD8" s="69">
        <f t="shared" si="74"/>
        <v>12029.260736071856</v>
      </c>
      <c r="BE8" s="69">
        <f t="shared" si="74"/>
        <v>12030.054333999195</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11204.561484381975</v>
      </c>
      <c r="DG8" s="108">
        <f t="shared" si="20"/>
        <v>11205.30067500772</v>
      </c>
      <c r="DH8" s="108">
        <f t="shared" si="21"/>
        <v>11206.039914399566</v>
      </c>
      <c r="DI8" s="108">
        <f t="shared" si="22"/>
        <v>11206.77920256073</v>
      </c>
      <c r="DJ8" s="108">
        <f t="shared" si="23"/>
        <v>12253.68223739492</v>
      </c>
      <c r="DK8" s="108">
        <f t="shared" si="24"/>
        <v>12254.49064092355</v>
      </c>
      <c r="DL8" s="108">
        <f t="shared" si="25"/>
        <v>12255.299097784415</v>
      </c>
      <c r="DM8" s="108">
        <f t="shared" si="26"/>
        <v>12256.107607981034</v>
      </c>
      <c r="DN8" s="108">
        <f t="shared" si="27"/>
        <v>10347.559889562806</v>
      </c>
      <c r="DO8" s="108">
        <f t="shared" si="28"/>
        <v>10348.242541827274</v>
      </c>
      <c r="DP8" s="108">
        <f t="shared" si="29"/>
        <v>10348.925239127879</v>
      </c>
      <c r="DQ8" s="108">
        <f t="shared" si="30"/>
        <v>10349.607981467592</v>
      </c>
      <c r="DR8" s="108">
        <f t="shared" si="31"/>
        <v>10350.290768849381</v>
      </c>
      <c r="DS8" s="108">
        <f t="shared" si="32"/>
        <v>10685.538610360722</v>
      </c>
      <c r="DT8" s="108">
        <f t="shared" si="33"/>
        <v>10686.243559856764</v>
      </c>
      <c r="DU8" s="108">
        <f t="shared" si="34"/>
        <v>10686.948555859943</v>
      </c>
      <c r="DV8" s="108">
        <f t="shared" si="35"/>
        <v>10687.653598373325</v>
      </c>
      <c r="DW8" s="108">
        <f t="shared" si="36"/>
        <v>10801.960291551264</v>
      </c>
      <c r="DX8" s="108">
        <f t="shared" si="37"/>
        <v>10802.672921652702</v>
      </c>
      <c r="DY8" s="108">
        <f t="shared" si="38"/>
        <v>10803.385598767984</v>
      </c>
      <c r="DZ8" s="108">
        <f t="shared" si="39"/>
        <v>10804.098322900207</v>
      </c>
      <c r="EA8" s="108">
        <f t="shared" si="40"/>
        <v>11172.047553260179</v>
      </c>
      <c r="EB8" s="108">
        <f t="shared" si="41"/>
        <v>11172.784598867296</v>
      </c>
      <c r="EC8" s="108">
        <f t="shared" si="42"/>
        <v>11173.521693099003</v>
      </c>
      <c r="ED8" s="108">
        <f t="shared" si="43"/>
        <v>11174.258835958506</v>
      </c>
      <c r="EE8" s="108">
        <f t="shared" si="44"/>
        <v>11174.996027449017</v>
      </c>
      <c r="EF8" s="108">
        <f t="shared" si="45"/>
        <v>10451.292527845028</v>
      </c>
      <c r="EG8" s="108">
        <f t="shared" si="46"/>
        <v>10451.982023589619</v>
      </c>
      <c r="EH8" s="108">
        <f t="shared" si="47"/>
        <v>10452.671564821827</v>
      </c>
      <c r="EI8" s="108">
        <f t="shared" si="48"/>
        <v>10453.361151544652</v>
      </c>
      <c r="EJ8" s="108">
        <f t="shared" si="49"/>
        <v>10600.244662850497</v>
      </c>
      <c r="EK8" s="108">
        <f t="shared" si="50"/>
        <v>10600.94398530915</v>
      </c>
      <c r="EL8" s="108">
        <f t="shared" si="51"/>
        <v>10601.643353903708</v>
      </c>
      <c r="EM8" s="108">
        <f t="shared" si="52"/>
        <v>10602.342768637218</v>
      </c>
      <c r="EN8" s="108">
        <f t="shared" si="53"/>
        <v>11731.015329934506</v>
      </c>
      <c r="EO8" s="108">
        <f t="shared" si="54"/>
        <v>11731.78925192819</v>
      </c>
      <c r="EP8" s="108">
        <f t="shared" si="55"/>
        <v>11732.563224979283</v>
      </c>
      <c r="EQ8" s="108">
        <f t="shared" si="56"/>
        <v>11733.337249091153</v>
      </c>
      <c r="ER8" s="108">
        <f t="shared" si="57"/>
        <v>11734.111324267171</v>
      </c>
      <c r="ES8" s="108">
        <f t="shared" si="58"/>
        <v>11530.208509943852</v>
      </c>
      <c r="ET8" s="108">
        <f t="shared" si="59"/>
        <v>11530.969184250947</v>
      </c>
      <c r="EU8" s="108">
        <f t="shared" si="60"/>
        <v>11531.72990874147</v>
      </c>
      <c r="EV8" s="108">
        <f t="shared" si="61"/>
        <v>11532.490683418733</v>
      </c>
      <c r="EW8" s="108">
        <f t="shared" si="62"/>
        <v>11592.49533482146</v>
      </c>
      <c r="EX8" s="108">
        <f t="shared" si="63"/>
        <v>11593.260118333284</v>
      </c>
      <c r="EY8" s="108">
        <f t="shared" si="64"/>
        <v>11594.024952299633</v>
      </c>
      <c r="EZ8" s="108">
        <f t="shared" si="65"/>
        <v>11594.78983672383</v>
      </c>
      <c r="FA8" s="108">
        <f t="shared" si="66"/>
        <v>10514.610709335673</v>
      </c>
      <c r="FB8" s="108">
        <f t="shared" si="67"/>
        <v>10515.304382325958</v>
      </c>
      <c r="FC8" s="108">
        <f t="shared" si="68"/>
        <v>10515.99810107944</v>
      </c>
      <c r="FD8" s="108">
        <f t="shared" si="69"/>
        <v>10516.691865599139</v>
      </c>
      <c r="FE8" s="108">
        <f t="shared" si="70"/>
        <v>10517.385675888077</v>
      </c>
    </row>
    <row r="9" spans="1:161" ht="15.75" x14ac:dyDescent="0.25">
      <c r="A9" s="87" t="s">
        <v>175</v>
      </c>
      <c r="B9" s="12">
        <f>'Urb proj of all 25 ARs '!AD9</f>
        <v>45946.103505780338</v>
      </c>
      <c r="C9" s="12">
        <f>'Urb proj of all 25 ARs '!AE9</f>
        <v>46103.989794494795</v>
      </c>
      <c r="D9" s="100">
        <f t="shared" si="10"/>
        <v>3.4363368526907556E-3</v>
      </c>
      <c r="E9" s="101">
        <f t="shared" si="11"/>
        <v>6.597229412097505E-5</v>
      </c>
      <c r="F9" s="69">
        <f t="shared" si="12"/>
        <v>45949.134675634537</v>
      </c>
      <c r="G9" s="69">
        <f t="shared" si="16"/>
        <v>45952.166045461963</v>
      </c>
      <c r="H9" s="69">
        <f t="shared" ref="H9:AM9" si="75">G9*(1+$E$9)</f>
        <v>45955.197615275807</v>
      </c>
      <c r="I9" s="69">
        <f t="shared" si="75"/>
        <v>45958.229385089267</v>
      </c>
      <c r="J9" s="69">
        <f t="shared" si="75"/>
        <v>45961.261354915543</v>
      </c>
      <c r="K9" s="69">
        <f t="shared" si="75"/>
        <v>45964.293524767818</v>
      </c>
      <c r="L9" s="69">
        <f t="shared" si="75"/>
        <v>45967.325894659298</v>
      </c>
      <c r="M9" s="69">
        <f t="shared" si="75"/>
        <v>45970.358464603174</v>
      </c>
      <c r="N9" s="69">
        <f t="shared" si="75"/>
        <v>45973.391234612645</v>
      </c>
      <c r="O9" s="69">
        <f t="shared" si="75"/>
        <v>45976.424204700917</v>
      </c>
      <c r="P9" s="69">
        <f t="shared" si="75"/>
        <v>45979.457374881182</v>
      </c>
      <c r="Q9" s="69">
        <f t="shared" si="75"/>
        <v>45982.490745166637</v>
      </c>
      <c r="R9" s="69">
        <f t="shared" si="75"/>
        <v>45985.524315570488</v>
      </c>
      <c r="S9" s="69">
        <f t="shared" si="75"/>
        <v>45988.558086105942</v>
      </c>
      <c r="T9" s="69">
        <f t="shared" si="75"/>
        <v>45991.592056786198</v>
      </c>
      <c r="U9" s="69">
        <f t="shared" si="75"/>
        <v>45994.62622762446</v>
      </c>
      <c r="V9" s="69">
        <f t="shared" si="75"/>
        <v>45997.660598633935</v>
      </c>
      <c r="W9" s="69">
        <f t="shared" si="75"/>
        <v>46000.695169827828</v>
      </c>
      <c r="X9" s="69">
        <f t="shared" si="75"/>
        <v>46003.729941219339</v>
      </c>
      <c r="Y9" s="69">
        <f t="shared" si="75"/>
        <v>46006.76491282168</v>
      </c>
      <c r="Z9" s="69">
        <f t="shared" si="75"/>
        <v>46009.800084648065</v>
      </c>
      <c r="AA9" s="69">
        <f t="shared" si="75"/>
        <v>46012.835456711698</v>
      </c>
      <c r="AB9" s="69">
        <f t="shared" si="75"/>
        <v>46015.871029025788</v>
      </c>
      <c r="AC9" s="69">
        <f t="shared" si="75"/>
        <v>46018.906801603545</v>
      </c>
      <c r="AD9" s="69">
        <f t="shared" si="75"/>
        <v>46021.942774458184</v>
      </c>
      <c r="AE9" s="69">
        <f t="shared" si="75"/>
        <v>46024.978947602918</v>
      </c>
      <c r="AF9" s="69">
        <f t="shared" si="75"/>
        <v>46028.01532105096</v>
      </c>
      <c r="AG9" s="69">
        <f t="shared" si="75"/>
        <v>46031.051894815522</v>
      </c>
      <c r="AH9" s="69">
        <f t="shared" si="75"/>
        <v>46034.088668909826</v>
      </c>
      <c r="AI9" s="69">
        <f t="shared" si="75"/>
        <v>46037.125643347084</v>
      </c>
      <c r="AJ9" s="69">
        <f t="shared" si="75"/>
        <v>46040.16281814051</v>
      </c>
      <c r="AK9" s="69">
        <f t="shared" si="75"/>
        <v>46043.200193303324</v>
      </c>
      <c r="AL9" s="69">
        <f t="shared" si="75"/>
        <v>46046.237768848747</v>
      </c>
      <c r="AM9" s="69">
        <f t="shared" si="75"/>
        <v>46049.275544789998</v>
      </c>
      <c r="AN9" s="69">
        <f t="shared" ref="AN9:BE9" si="76">AM9*(1+$E$9)</f>
        <v>46052.313521140299</v>
      </c>
      <c r="AO9" s="69">
        <f t="shared" si="76"/>
        <v>46055.351697912869</v>
      </c>
      <c r="AP9" s="69">
        <f t="shared" si="76"/>
        <v>46058.390075120929</v>
      </c>
      <c r="AQ9" s="69">
        <f t="shared" si="76"/>
        <v>46061.4286527777</v>
      </c>
      <c r="AR9" s="69">
        <f t="shared" si="76"/>
        <v>46064.467430896417</v>
      </c>
      <c r="AS9" s="69">
        <f t="shared" si="76"/>
        <v>46067.506409490292</v>
      </c>
      <c r="AT9" s="69">
        <f t="shared" si="76"/>
        <v>46070.545588572561</v>
      </c>
      <c r="AU9" s="69">
        <f t="shared" si="76"/>
        <v>46073.584968156443</v>
      </c>
      <c r="AV9" s="69">
        <f t="shared" si="76"/>
        <v>46076.624548255168</v>
      </c>
      <c r="AW9" s="69">
        <f t="shared" si="76"/>
        <v>46079.664328881969</v>
      </c>
      <c r="AX9" s="69">
        <f t="shared" si="76"/>
        <v>46082.704310050067</v>
      </c>
      <c r="AY9" s="69">
        <f t="shared" si="76"/>
        <v>46085.744491772697</v>
      </c>
      <c r="AZ9" s="69">
        <f t="shared" si="76"/>
        <v>46088.784874063094</v>
      </c>
      <c r="BA9" s="69">
        <f t="shared" si="76"/>
        <v>46091.825456934486</v>
      </c>
      <c r="BB9" s="69">
        <f t="shared" si="76"/>
        <v>46094.866240400101</v>
      </c>
      <c r="BC9" s="69">
        <f t="shared" si="76"/>
        <v>46097.90722447318</v>
      </c>
      <c r="BD9" s="69">
        <f t="shared" si="76"/>
        <v>46100.948409166951</v>
      </c>
      <c r="BE9" s="69">
        <f t="shared" si="76"/>
        <v>46103.989794494657</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78088.699701603895</v>
      </c>
      <c r="DG9" s="108">
        <f t="shared" si="20"/>
        <v>78093.85139226813</v>
      </c>
      <c r="DH9" s="108">
        <f t="shared" si="21"/>
        <v>78099.003422801223</v>
      </c>
      <c r="DI9" s="108">
        <f t="shared" si="22"/>
        <v>78104.155793225582</v>
      </c>
      <c r="DJ9" s="108">
        <f t="shared" si="23"/>
        <v>84085.193434576533</v>
      </c>
      <c r="DK9" s="108">
        <f t="shared" si="24"/>
        <v>84090.740727689001</v>
      </c>
      <c r="DL9" s="108">
        <f t="shared" si="25"/>
        <v>84096.288386769142</v>
      </c>
      <c r="DM9" s="108">
        <f t="shared" si="26"/>
        <v>84101.836411841083</v>
      </c>
      <c r="DN9" s="108">
        <f t="shared" si="27"/>
        <v>71833.149690078746</v>
      </c>
      <c r="DO9" s="108">
        <f t="shared" si="28"/>
        <v>71837.888687757732</v>
      </c>
      <c r="DP9" s="108">
        <f t="shared" si="29"/>
        <v>71842.627998079275</v>
      </c>
      <c r="DQ9" s="108">
        <f t="shared" si="30"/>
        <v>71847.367621063982</v>
      </c>
      <c r="DR9" s="108">
        <f t="shared" si="31"/>
        <v>71852.107556732488</v>
      </c>
      <c r="DS9" s="108">
        <f t="shared" si="32"/>
        <v>77154.35248943718</v>
      </c>
      <c r="DT9" s="108">
        <f t="shared" si="33"/>
        <v>77159.442539072319</v>
      </c>
      <c r="DU9" s="108">
        <f t="shared" si="34"/>
        <v>77164.532924509724</v>
      </c>
      <c r="DV9" s="108">
        <f t="shared" si="35"/>
        <v>77169.623645771528</v>
      </c>
      <c r="DW9" s="108">
        <f t="shared" si="36"/>
        <v>74071.337512565879</v>
      </c>
      <c r="DX9" s="108">
        <f t="shared" si="37"/>
        <v>74076.224168630186</v>
      </c>
      <c r="DY9" s="108">
        <f t="shared" si="38"/>
        <v>74081.111147078409</v>
      </c>
      <c r="DZ9" s="108">
        <f t="shared" si="39"/>
        <v>74085.998447931823</v>
      </c>
      <c r="EA9" s="108">
        <f t="shared" si="40"/>
        <v>81840.02391270455</v>
      </c>
      <c r="EB9" s="108">
        <f t="shared" si="41"/>
        <v>81845.423086832991</v>
      </c>
      <c r="EC9" s="108">
        <f t="shared" si="42"/>
        <v>81850.822617157319</v>
      </c>
      <c r="ED9" s="108">
        <f t="shared" si="43"/>
        <v>81856.222503701065</v>
      </c>
      <c r="EE9" s="108">
        <f t="shared" si="44"/>
        <v>81861.622746487701</v>
      </c>
      <c r="EF9" s="108">
        <f t="shared" si="45"/>
        <v>84067.280505931893</v>
      </c>
      <c r="EG9" s="108">
        <f t="shared" si="46"/>
        <v>84072.82661728737</v>
      </c>
      <c r="EH9" s="108">
        <f t="shared" si="47"/>
        <v>84078.373094532551</v>
      </c>
      <c r="EI9" s="108">
        <f t="shared" si="48"/>
        <v>84083.919937691564</v>
      </c>
      <c r="EJ9" s="108">
        <f t="shared" si="49"/>
        <v>88357.818504546158</v>
      </c>
      <c r="EK9" s="108">
        <f t="shared" si="50"/>
        <v>88363.647672536419</v>
      </c>
      <c r="EL9" s="108">
        <f t="shared" si="51"/>
        <v>88369.477225090275</v>
      </c>
      <c r="EM9" s="108">
        <f t="shared" si="52"/>
        <v>88375.30716223309</v>
      </c>
      <c r="EN9" s="108">
        <f t="shared" si="53"/>
        <v>95999.819114135011</v>
      </c>
      <c r="EO9" s="108">
        <f t="shared" si="54"/>
        <v>96006.152442437175</v>
      </c>
      <c r="EP9" s="108">
        <f t="shared" si="55"/>
        <v>96012.486188563533</v>
      </c>
      <c r="EQ9" s="108">
        <f t="shared" si="56"/>
        <v>96018.820352541647</v>
      </c>
      <c r="ER9" s="108">
        <f t="shared" si="57"/>
        <v>96025.154934399092</v>
      </c>
      <c r="ES9" s="108">
        <f t="shared" si="58"/>
        <v>89673.098663879602</v>
      </c>
      <c r="ET9" s="108">
        <f t="shared" si="59"/>
        <v>89679.014603919393</v>
      </c>
      <c r="EU9" s="108">
        <f t="shared" si="60"/>
        <v>89684.930934247328</v>
      </c>
      <c r="EV9" s="108">
        <f t="shared" si="61"/>
        <v>89690.847654889134</v>
      </c>
      <c r="EW9" s="108">
        <f t="shared" si="62"/>
        <v>82761.739078031766</v>
      </c>
      <c r="EX9" s="108">
        <f t="shared" si="63"/>
        <v>82767.199059824183</v>
      </c>
      <c r="EY9" s="108">
        <f t="shared" si="64"/>
        <v>82772.659401824116</v>
      </c>
      <c r="EZ9" s="108">
        <f t="shared" si="65"/>
        <v>82778.120104055357</v>
      </c>
      <c r="FA9" s="108">
        <f t="shared" si="66"/>
        <v>72970.478753837597</v>
      </c>
      <c r="FB9" s="108">
        <f t="shared" si="67"/>
        <v>72975.292783724086</v>
      </c>
      <c r="FC9" s="108">
        <f t="shared" si="68"/>
        <v>72980.107131203171</v>
      </c>
      <c r="FD9" s="108">
        <f t="shared" si="69"/>
        <v>72984.921796295806</v>
      </c>
      <c r="FE9" s="108">
        <f t="shared" si="70"/>
        <v>72989.736779022962</v>
      </c>
    </row>
    <row r="10" spans="1:161" ht="15.75" x14ac:dyDescent="0.25">
      <c r="A10" s="47" t="s">
        <v>199</v>
      </c>
      <c r="B10" s="12">
        <f>'Urb proj of all 25 ARs '!AD10</f>
        <v>63691.867204676906</v>
      </c>
      <c r="C10" s="12">
        <f>'Urb proj of all 25 ARs '!AE10</f>
        <v>63910.733915169032</v>
      </c>
      <c r="D10" s="100">
        <f t="shared" si="10"/>
        <v>3.436336852690897E-3</v>
      </c>
      <c r="E10" s="101">
        <f t="shared" si="11"/>
        <v>6.597229412097505E-5</v>
      </c>
      <c r="F10" s="69">
        <f t="shared" si="12"/>
        <v>63696.06910327325</v>
      </c>
      <c r="G10" s="69">
        <f t="shared" si="16"/>
        <v>63700.271279078479</v>
      </c>
      <c r="H10" s="69">
        <f t="shared" ref="H10:AM10" si="77">G10*(1+$E$10)</f>
        <v>63704.473732110891</v>
      </c>
      <c r="I10" s="69">
        <f t="shared" si="77"/>
        <v>63708.676462388765</v>
      </c>
      <c r="J10" s="69">
        <f t="shared" si="77"/>
        <v>63712.879469930398</v>
      </c>
      <c r="K10" s="69">
        <f t="shared" si="77"/>
        <v>63717.082754754083</v>
      </c>
      <c r="L10" s="69">
        <f t="shared" si="77"/>
        <v>63721.286316878111</v>
      </c>
      <c r="M10" s="69">
        <f t="shared" si="77"/>
        <v>63725.490156320775</v>
      </c>
      <c r="N10" s="69">
        <f t="shared" si="77"/>
        <v>63729.694273100373</v>
      </c>
      <c r="O10" s="69">
        <f t="shared" si="77"/>
        <v>63733.898667235197</v>
      </c>
      <c r="P10" s="69">
        <f t="shared" si="77"/>
        <v>63738.103338743545</v>
      </c>
      <c r="Q10" s="69">
        <f t="shared" si="77"/>
        <v>63742.308287643726</v>
      </c>
      <c r="R10" s="69">
        <f t="shared" si="77"/>
        <v>63746.513513954029</v>
      </c>
      <c r="S10" s="69">
        <f t="shared" si="77"/>
        <v>63750.719017692762</v>
      </c>
      <c r="T10" s="69">
        <f t="shared" si="77"/>
        <v>63754.924798878223</v>
      </c>
      <c r="U10" s="69">
        <f t="shared" si="77"/>
        <v>63759.130857528718</v>
      </c>
      <c r="V10" s="69">
        <f t="shared" si="77"/>
        <v>63763.337193662548</v>
      </c>
      <c r="W10" s="69">
        <f t="shared" si="77"/>
        <v>63767.543807298025</v>
      </c>
      <c r="X10" s="69">
        <f t="shared" si="77"/>
        <v>63771.750698453456</v>
      </c>
      <c r="Y10" s="69">
        <f t="shared" si="77"/>
        <v>63775.957867147146</v>
      </c>
      <c r="Z10" s="69">
        <f t="shared" si="77"/>
        <v>63780.165313397403</v>
      </c>
      <c r="AA10" s="69">
        <f t="shared" si="77"/>
        <v>63784.37303722254</v>
      </c>
      <c r="AB10" s="69">
        <f t="shared" si="77"/>
        <v>63788.58103864087</v>
      </c>
      <c r="AC10" s="69">
        <f t="shared" si="77"/>
        <v>63792.789317670708</v>
      </c>
      <c r="AD10" s="69">
        <f t="shared" si="77"/>
        <v>63796.997874330373</v>
      </c>
      <c r="AE10" s="69">
        <f t="shared" si="77"/>
        <v>63801.206708638172</v>
      </c>
      <c r="AF10" s="69">
        <f t="shared" si="77"/>
        <v>63805.415820612427</v>
      </c>
      <c r="AG10" s="69">
        <f t="shared" si="77"/>
        <v>63809.625210271457</v>
      </c>
      <c r="AH10" s="69">
        <f t="shared" si="77"/>
        <v>63813.834877633577</v>
      </c>
      <c r="AI10" s="69">
        <f t="shared" si="77"/>
        <v>63818.044822717115</v>
      </c>
      <c r="AJ10" s="69">
        <f t="shared" si="77"/>
        <v>63822.255045540383</v>
      </c>
      <c r="AK10" s="69">
        <f t="shared" si="77"/>
        <v>63826.465546121712</v>
      </c>
      <c r="AL10" s="69">
        <f t="shared" si="77"/>
        <v>63830.67632447942</v>
      </c>
      <c r="AM10" s="69">
        <f t="shared" si="77"/>
        <v>63834.887380631837</v>
      </c>
      <c r="AN10" s="69">
        <f t="shared" ref="AN10:BE10" si="78">AM10*(1+$E$10)</f>
        <v>63839.09871459729</v>
      </c>
      <c r="AO10" s="69">
        <f t="shared" si="78"/>
        <v>63843.310326394108</v>
      </c>
      <c r="AP10" s="69">
        <f t="shared" si="78"/>
        <v>63847.522216040619</v>
      </c>
      <c r="AQ10" s="69">
        <f t="shared" si="78"/>
        <v>63851.734383555151</v>
      </c>
      <c r="AR10" s="69">
        <f t="shared" si="78"/>
        <v>63855.946828956039</v>
      </c>
      <c r="AS10" s="69">
        <f t="shared" si="78"/>
        <v>63860.159552261612</v>
      </c>
      <c r="AT10" s="69">
        <f t="shared" si="78"/>
        <v>63864.372553490204</v>
      </c>
      <c r="AU10" s="69">
        <f t="shared" si="78"/>
        <v>63868.585832660152</v>
      </c>
      <c r="AV10" s="69">
        <f t="shared" si="78"/>
        <v>63872.799389789798</v>
      </c>
      <c r="AW10" s="69">
        <f t="shared" si="78"/>
        <v>63877.01322489747</v>
      </c>
      <c r="AX10" s="69">
        <f t="shared" si="78"/>
        <v>63881.22733800151</v>
      </c>
      <c r="AY10" s="69">
        <f t="shared" si="78"/>
        <v>63885.441729120263</v>
      </c>
      <c r="AZ10" s="69">
        <f t="shared" si="78"/>
        <v>63889.656398272062</v>
      </c>
      <c r="BA10" s="69">
        <f t="shared" si="78"/>
        <v>63893.871345475258</v>
      </c>
      <c r="BB10" s="69">
        <f t="shared" si="78"/>
        <v>63898.086570748186</v>
      </c>
      <c r="BC10" s="69">
        <f t="shared" si="78"/>
        <v>63902.302074109197</v>
      </c>
      <c r="BD10" s="69">
        <f t="shared" si="78"/>
        <v>63906.51785557664</v>
      </c>
      <c r="BE10" s="69">
        <f t="shared" si="78"/>
        <v>63910.733915168857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63551.200090414757</v>
      </c>
      <c r="DG10" s="108">
        <f t="shared" si="20"/>
        <v>63555.392708878862</v>
      </c>
      <c r="DH10" s="108">
        <f t="shared" si="21"/>
        <v>63559.585603939624</v>
      </c>
      <c r="DI10" s="108">
        <f t="shared" si="22"/>
        <v>63563.77877561529</v>
      </c>
      <c r="DJ10" s="108">
        <f t="shared" si="23"/>
        <v>67958.097192652931</v>
      </c>
      <c r="DK10" s="108">
        <f t="shared" si="24"/>
        <v>67962.580544228826</v>
      </c>
      <c r="DL10" s="108">
        <f t="shared" si="25"/>
        <v>67967.06419158171</v>
      </c>
      <c r="DM10" s="108">
        <f t="shared" si="26"/>
        <v>67971.5481347311</v>
      </c>
      <c r="DN10" s="108">
        <f t="shared" si="27"/>
        <v>60365.544108914153</v>
      </c>
      <c r="DO10" s="108">
        <f t="shared" si="28"/>
        <v>60369.526562344879</v>
      </c>
      <c r="DP10" s="108">
        <f t="shared" si="29"/>
        <v>60373.50927850719</v>
      </c>
      <c r="DQ10" s="108">
        <f t="shared" si="30"/>
        <v>60377.492257418431</v>
      </c>
      <c r="DR10" s="108">
        <f t="shared" si="31"/>
        <v>60381.475499095926</v>
      </c>
      <c r="DS10" s="108">
        <f t="shared" si="32"/>
        <v>62774.615014289564</v>
      </c>
      <c r="DT10" s="108">
        <f t="shared" si="33"/>
        <v>62778.756399654623</v>
      </c>
      <c r="DU10" s="108">
        <f t="shared" si="34"/>
        <v>62782.898058236373</v>
      </c>
      <c r="DV10" s="108">
        <f t="shared" si="35"/>
        <v>62787.039990052835</v>
      </c>
      <c r="DW10" s="108">
        <f t="shared" si="36"/>
        <v>62560.9529584759</v>
      </c>
      <c r="DX10" s="108">
        <f t="shared" si="37"/>
        <v>62565.080248064965</v>
      </c>
      <c r="DY10" s="108">
        <f t="shared" si="38"/>
        <v>62569.207809940795</v>
      </c>
      <c r="DZ10" s="108">
        <f t="shared" si="39"/>
        <v>62573.335644121347</v>
      </c>
      <c r="EA10" s="108">
        <f t="shared" si="40"/>
        <v>63918.66061249005</v>
      </c>
      <c r="EB10" s="108">
        <f t="shared" si="41"/>
        <v>63922.877473167799</v>
      </c>
      <c r="EC10" s="108">
        <f t="shared" si="42"/>
        <v>63927.09461204151</v>
      </c>
      <c r="ED10" s="108">
        <f t="shared" si="43"/>
        <v>63931.312029129556</v>
      </c>
      <c r="EE10" s="108">
        <f t="shared" si="44"/>
        <v>63935.52972445028</v>
      </c>
      <c r="EF10" s="108">
        <f t="shared" si="45"/>
        <v>62266.747044345757</v>
      </c>
      <c r="EG10" s="108">
        <f t="shared" si="46"/>
        <v>62270.854924495725</v>
      </c>
      <c r="EH10" s="108">
        <f t="shared" si="47"/>
        <v>62274.963075651962</v>
      </c>
      <c r="EI10" s="108">
        <f t="shared" si="48"/>
        <v>62279.071497832367</v>
      </c>
      <c r="EJ10" s="108">
        <f t="shared" si="49"/>
        <v>62365.592314716145</v>
      </c>
      <c r="EK10" s="108">
        <f t="shared" si="50"/>
        <v>62369.706715915359</v>
      </c>
      <c r="EL10" s="108">
        <f t="shared" si="51"/>
        <v>62373.821388551063</v>
      </c>
      <c r="EM10" s="108">
        <f t="shared" si="52"/>
        <v>62377.936332641155</v>
      </c>
      <c r="EN10" s="108">
        <f t="shared" si="53"/>
        <v>68236.187651494896</v>
      </c>
      <c r="EO10" s="108">
        <f t="shared" si="54"/>
        <v>68240.689349336331</v>
      </c>
      <c r="EP10" s="108">
        <f t="shared" si="55"/>
        <v>68245.191344165112</v>
      </c>
      <c r="EQ10" s="108">
        <f t="shared" si="56"/>
        <v>68249.693636000811</v>
      </c>
      <c r="ER10" s="108">
        <f t="shared" si="57"/>
        <v>68254.19622486303</v>
      </c>
      <c r="ES10" s="108">
        <f t="shared" si="58"/>
        <v>65856.198651800441</v>
      </c>
      <c r="ET10" s="108">
        <f t="shared" si="59"/>
        <v>65860.543336307572</v>
      </c>
      <c r="EU10" s="108">
        <f t="shared" si="60"/>
        <v>65864.888307443529</v>
      </c>
      <c r="EV10" s="108">
        <f t="shared" si="61"/>
        <v>65869.233565227187</v>
      </c>
      <c r="EW10" s="108">
        <f t="shared" si="62"/>
        <v>66493.066707354781</v>
      </c>
      <c r="EX10" s="108">
        <f t="shared" si="63"/>
        <v>66497.453407508612</v>
      </c>
      <c r="EY10" s="108">
        <f t="shared" si="64"/>
        <v>66501.840397063104</v>
      </c>
      <c r="EZ10" s="108">
        <f t="shared" si="65"/>
        <v>66506.227676037364</v>
      </c>
      <c r="FA10" s="108">
        <f t="shared" si="66"/>
        <v>61844.831556168043</v>
      </c>
      <c r="FB10" s="108">
        <f t="shared" si="67"/>
        <v>61848.911601585321</v>
      </c>
      <c r="FC10" s="108">
        <f t="shared" si="68"/>
        <v>61852.991916172563</v>
      </c>
      <c r="FD10" s="108">
        <f t="shared" si="69"/>
        <v>61857.072499947521</v>
      </c>
      <c r="FE10" s="108">
        <f t="shared" si="70"/>
        <v>61861.153352927955</v>
      </c>
    </row>
    <row r="11" spans="1:161" ht="15.75" x14ac:dyDescent="0.25">
      <c r="A11" s="47" t="s">
        <v>187</v>
      </c>
      <c r="B11" s="12">
        <f>'Urb proj of all 25 ARs '!AD11</f>
        <v>33910.311498126612</v>
      </c>
      <c r="C11" s="12">
        <f>'Urb proj of all 25 ARs '!AE11</f>
        <v>34026.838751213851</v>
      </c>
      <c r="D11" s="100">
        <f t="shared" si="10"/>
        <v>3.4363368526908558E-3</v>
      </c>
      <c r="E11" s="101">
        <f t="shared" si="11"/>
        <v>6.597229412097505E-5</v>
      </c>
      <c r="F11" s="69">
        <f t="shared" si="12"/>
        <v>33912.548639170498</v>
      </c>
      <c r="G11" s="69">
        <f t="shared" si="16"/>
        <v>33914.785927803714</v>
      </c>
      <c r="H11" s="69">
        <f t="shared" ref="H11:AM11" si="79">G11*(1+$E$11)</f>
        <v>33917.023364035995</v>
      </c>
      <c r="I11" s="69">
        <f t="shared" si="79"/>
        <v>33919.260947877076</v>
      </c>
      <c r="J11" s="69">
        <f t="shared" si="79"/>
        <v>33921.498679336692</v>
      </c>
      <c r="K11" s="69">
        <f t="shared" si="79"/>
        <v>33923.736558424593</v>
      </c>
      <c r="L11" s="69">
        <f t="shared" si="79"/>
        <v>33925.974585150507</v>
      </c>
      <c r="M11" s="69">
        <f t="shared" si="79"/>
        <v>33928.212759524176</v>
      </c>
      <c r="N11" s="69">
        <f t="shared" si="79"/>
        <v>33930.451081555344</v>
      </c>
      <c r="O11" s="69">
        <f t="shared" si="79"/>
        <v>33932.689551253752</v>
      </c>
      <c r="P11" s="69">
        <f t="shared" si="79"/>
        <v>33934.928168629143</v>
      </c>
      <c r="Q11" s="69">
        <f t="shared" si="79"/>
        <v>33937.16693369126</v>
      </c>
      <c r="R11" s="69">
        <f t="shared" si="79"/>
        <v>33939.405846449845</v>
      </c>
      <c r="S11" s="69">
        <f t="shared" si="79"/>
        <v>33941.64490691464</v>
      </c>
      <c r="T11" s="69">
        <f t="shared" si="79"/>
        <v>33943.884115095389</v>
      </c>
      <c r="U11" s="69">
        <f t="shared" si="79"/>
        <v>33946.12347100184</v>
      </c>
      <c r="V11" s="69">
        <f t="shared" si="79"/>
        <v>33948.362974643736</v>
      </c>
      <c r="W11" s="69">
        <f t="shared" si="79"/>
        <v>33950.602626030828</v>
      </c>
      <c r="X11" s="69">
        <f t="shared" si="79"/>
        <v>33952.842425172857</v>
      </c>
      <c r="Y11" s="69">
        <f t="shared" si="79"/>
        <v>33955.082372079574</v>
      </c>
      <c r="Z11" s="69">
        <f t="shared" si="79"/>
        <v>33957.322466760728</v>
      </c>
      <c r="AA11" s="69">
        <f t="shared" si="79"/>
        <v>33959.562709226069</v>
      </c>
      <c r="AB11" s="69">
        <f t="shared" si="79"/>
        <v>33961.80309948534</v>
      </c>
      <c r="AC11" s="69">
        <f t="shared" si="79"/>
        <v>33964.043637548297</v>
      </c>
      <c r="AD11" s="69">
        <f t="shared" si="79"/>
        <v>33966.28432342469</v>
      </c>
      <c r="AE11" s="69">
        <f t="shared" si="79"/>
        <v>33968.52515712427</v>
      </c>
      <c r="AF11" s="69">
        <f t="shared" si="79"/>
        <v>33970.766138656792</v>
      </c>
      <c r="AG11" s="69">
        <f t="shared" si="79"/>
        <v>33973.007268032008</v>
      </c>
      <c r="AH11" s="69">
        <f t="shared" si="79"/>
        <v>33975.248545259667</v>
      </c>
      <c r="AI11" s="69">
        <f t="shared" si="79"/>
        <v>33977.489970349525</v>
      </c>
      <c r="AJ11" s="69">
        <f t="shared" si="79"/>
        <v>33979.73154331134</v>
      </c>
      <c r="AK11" s="69">
        <f t="shared" si="79"/>
        <v>33981.973264154869</v>
      </c>
      <c r="AL11" s="69">
        <f t="shared" si="79"/>
        <v>33984.215132889862</v>
      </c>
      <c r="AM11" s="69">
        <f t="shared" si="79"/>
        <v>33986.457149526083</v>
      </c>
      <c r="AN11" s="69">
        <f t="shared" ref="AN11:BE11" si="80">AM11*(1+$E$11)</f>
        <v>33988.699314073281</v>
      </c>
      <c r="AO11" s="69">
        <f t="shared" si="80"/>
        <v>33990.941626541222</v>
      </c>
      <c r="AP11" s="69">
        <f t="shared" si="80"/>
        <v>33993.184086939655</v>
      </c>
      <c r="AQ11" s="69">
        <f t="shared" si="80"/>
        <v>33995.426695278344</v>
      </c>
      <c r="AR11" s="69">
        <f t="shared" si="80"/>
        <v>33997.669451567053</v>
      </c>
      <c r="AS11" s="69">
        <f t="shared" si="80"/>
        <v>33999.912355815541</v>
      </c>
      <c r="AT11" s="69">
        <f t="shared" si="80"/>
        <v>34002.155408033563</v>
      </c>
      <c r="AU11" s="69">
        <f t="shared" si="80"/>
        <v>34004.398608230891</v>
      </c>
      <c r="AV11" s="69">
        <f t="shared" si="80"/>
        <v>34006.641956417283</v>
      </c>
      <c r="AW11" s="69">
        <f t="shared" si="80"/>
        <v>34008.885452602495</v>
      </c>
      <c r="AX11" s="69">
        <f t="shared" si="80"/>
        <v>34011.1290967963</v>
      </c>
      <c r="AY11" s="69">
        <f t="shared" si="80"/>
        <v>34013.37288900846</v>
      </c>
      <c r="AZ11" s="69">
        <f t="shared" si="80"/>
        <v>34015.616829248742</v>
      </c>
      <c r="BA11" s="69">
        <f t="shared" si="80"/>
        <v>34017.860917526908</v>
      </c>
      <c r="BB11" s="69">
        <f t="shared" si="80"/>
        <v>34020.105153852724</v>
      </c>
      <c r="BC11" s="69">
        <f t="shared" si="80"/>
        <v>34022.349538235962</v>
      </c>
      <c r="BD11" s="69">
        <f t="shared" si="80"/>
        <v>34024.594070686384</v>
      </c>
      <c r="BE11" s="69">
        <f t="shared" si="80"/>
        <v>34026.838751213763</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47413.83985010122</v>
      </c>
      <c r="DG11" s="108">
        <f t="shared" si="20"/>
        <v>47416.967849889217</v>
      </c>
      <c r="DH11" s="108">
        <f t="shared" si="21"/>
        <v>47420.096056038536</v>
      </c>
      <c r="DI11" s="108">
        <f t="shared" si="22"/>
        <v>47423.224468562788</v>
      </c>
      <c r="DJ11" s="108">
        <f t="shared" si="23"/>
        <v>51456.371514717364</v>
      </c>
      <c r="DK11" s="108">
        <f t="shared" si="24"/>
        <v>51459.766209593334</v>
      </c>
      <c r="DL11" s="108">
        <f t="shared" si="25"/>
        <v>51463.161128425112</v>
      </c>
      <c r="DM11" s="108">
        <f t="shared" si="26"/>
        <v>51466.556271227462</v>
      </c>
      <c r="DN11" s="108">
        <f t="shared" si="27"/>
        <v>44211.09285437769</v>
      </c>
      <c r="DO11" s="108">
        <f t="shared" si="28"/>
        <v>44214.009561598883</v>
      </c>
      <c r="DP11" s="108">
        <f t="shared" si="29"/>
        <v>44216.92646124195</v>
      </c>
      <c r="DQ11" s="108">
        <f t="shared" si="30"/>
        <v>44219.843553319581</v>
      </c>
      <c r="DR11" s="108">
        <f t="shared" si="31"/>
        <v>44222.760837844464</v>
      </c>
      <c r="DS11" s="108">
        <f t="shared" si="32"/>
        <v>45540.883594165112</v>
      </c>
      <c r="DT11" s="108">
        <f t="shared" si="33"/>
        <v>45543.888030732116</v>
      </c>
      <c r="DU11" s="108">
        <f t="shared" si="34"/>
        <v>45546.892665508698</v>
      </c>
      <c r="DV11" s="108">
        <f t="shared" si="35"/>
        <v>45549.897498507926</v>
      </c>
      <c r="DW11" s="108">
        <f t="shared" si="36"/>
        <v>47835.364881764341</v>
      </c>
      <c r="DX11" s="108">
        <f t="shared" si="37"/>
        <v>47838.5206905257</v>
      </c>
      <c r="DY11" s="108">
        <f t="shared" si="38"/>
        <v>47841.676707483013</v>
      </c>
      <c r="DZ11" s="108">
        <f t="shared" si="39"/>
        <v>47844.832932650002</v>
      </c>
      <c r="EA11" s="108">
        <f t="shared" si="40"/>
        <v>53031.26173069395</v>
      </c>
      <c r="EB11" s="108">
        <f t="shared" si="41"/>
        <v>53034.760324690455</v>
      </c>
      <c r="EC11" s="108">
        <f t="shared" si="42"/>
        <v>53038.259149497229</v>
      </c>
      <c r="ED11" s="108">
        <f t="shared" si="43"/>
        <v>53041.758205129503</v>
      </c>
      <c r="EE11" s="108">
        <f t="shared" si="44"/>
        <v>53045.257491602497</v>
      </c>
      <c r="EF11" s="108">
        <f t="shared" si="45"/>
        <v>52876.193266915281</v>
      </c>
      <c r="EG11" s="108">
        <f t="shared" si="46"/>
        <v>52879.681630689483</v>
      </c>
      <c r="EH11" s="108">
        <f t="shared" si="47"/>
        <v>52883.170224599045</v>
      </c>
      <c r="EI11" s="108">
        <f t="shared" si="48"/>
        <v>52886.659048659145</v>
      </c>
      <c r="EJ11" s="108">
        <f t="shared" si="49"/>
        <v>56305.09299213098</v>
      </c>
      <c r="EK11" s="108">
        <f t="shared" si="50"/>
        <v>56308.807568286364</v>
      </c>
      <c r="EL11" s="108">
        <f t="shared" si="51"/>
        <v>56312.52238950086</v>
      </c>
      <c r="EM11" s="108">
        <f t="shared" si="52"/>
        <v>56316.237455790637</v>
      </c>
      <c r="EN11" s="108">
        <f t="shared" si="53"/>
        <v>63585.298970138851</v>
      </c>
      <c r="EO11" s="108">
        <f t="shared" si="54"/>
        <v>63589.49383818428</v>
      </c>
      <c r="EP11" s="108">
        <f t="shared" si="55"/>
        <v>63593.688982974774</v>
      </c>
      <c r="EQ11" s="108">
        <f t="shared" si="56"/>
        <v>63597.884404528595</v>
      </c>
      <c r="ER11" s="108">
        <f t="shared" si="57"/>
        <v>63602.080102863998</v>
      </c>
      <c r="ES11" s="108">
        <f t="shared" si="58"/>
        <v>58303.629500963507</v>
      </c>
      <c r="ET11" s="108">
        <f t="shared" si="59"/>
        <v>58307.475925157261</v>
      </c>
      <c r="EU11" s="108">
        <f t="shared" si="60"/>
        <v>58311.322603108449</v>
      </c>
      <c r="EV11" s="108">
        <f t="shared" si="61"/>
        <v>58315.169534833811</v>
      </c>
      <c r="EW11" s="108">
        <f t="shared" si="62"/>
        <v>52865.847318192777</v>
      </c>
      <c r="EX11" s="108">
        <f t="shared" si="63"/>
        <v>52869.334999421</v>
      </c>
      <c r="EY11" s="108">
        <f t="shared" si="64"/>
        <v>52872.822910739567</v>
      </c>
      <c r="EZ11" s="108">
        <f t="shared" si="65"/>
        <v>52876.311052163641</v>
      </c>
      <c r="FA11" s="108">
        <f t="shared" si="66"/>
        <v>43054.742020069672</v>
      </c>
      <c r="FB11" s="108">
        <f t="shared" si="67"/>
        <v>43057.582440173523</v>
      </c>
      <c r="FC11" s="108">
        <f t="shared" si="68"/>
        <v>43060.423047666402</v>
      </c>
      <c r="FD11" s="108">
        <f t="shared" si="69"/>
        <v>43063.263842560678</v>
      </c>
      <c r="FE11" s="108">
        <f t="shared" si="70"/>
        <v>43066.104824868708</v>
      </c>
    </row>
    <row r="12" spans="1:161" ht="15.75" x14ac:dyDescent="0.25">
      <c r="A12" s="47" t="s">
        <v>188</v>
      </c>
      <c r="B12" s="12">
        <f>'Urb proj of all 25 ARs '!AD12</f>
        <v>79962.583617767508</v>
      </c>
      <c r="C12" s="12">
        <f>'Urb proj of all 25 ARs '!AE12</f>
        <v>80237.36199068962</v>
      </c>
      <c r="D12" s="100">
        <f t="shared" si="10"/>
        <v>3.436336852690897E-3</v>
      </c>
      <c r="E12" s="101">
        <f t="shared" si="11"/>
        <v>6.597229412097505E-5</v>
      </c>
      <c r="F12" s="69">
        <f t="shared" si="12"/>
        <v>79967.858932852614</v>
      </c>
      <c r="G12" s="69">
        <f t="shared" si="16"/>
        <v>79973.134595962358</v>
      </c>
      <c r="H12" s="69">
        <f t="shared" ref="H12:AM12" si="81">G12*(1+$E$12)</f>
        <v>79978.410607119702</v>
      </c>
      <c r="I12" s="69">
        <f t="shared" si="81"/>
        <v>79983.68696634761</v>
      </c>
      <c r="J12" s="69">
        <f t="shared" si="81"/>
        <v>79988.96367366903</v>
      </c>
      <c r="K12" s="69">
        <f t="shared" si="81"/>
        <v>79994.240729106939</v>
      </c>
      <c r="L12" s="69">
        <f t="shared" si="81"/>
        <v>79999.518132684301</v>
      </c>
      <c r="M12" s="69">
        <f t="shared" si="81"/>
        <v>80004.795884424093</v>
      </c>
      <c r="N12" s="69">
        <f t="shared" si="81"/>
        <v>80010.073984349263</v>
      </c>
      <c r="O12" s="69">
        <f t="shared" si="81"/>
        <v>80015.352432482803</v>
      </c>
      <c r="P12" s="69">
        <f t="shared" si="81"/>
        <v>80020.631228847677</v>
      </c>
      <c r="Q12" s="69">
        <f t="shared" si="81"/>
        <v>80025.910373466846</v>
      </c>
      <c r="R12" s="69">
        <f t="shared" si="81"/>
        <v>80031.189866363304</v>
      </c>
      <c r="S12" s="69">
        <f t="shared" si="81"/>
        <v>80036.469707560012</v>
      </c>
      <c r="T12" s="69">
        <f t="shared" si="81"/>
        <v>80041.749897079964</v>
      </c>
      <c r="U12" s="69">
        <f t="shared" si="81"/>
        <v>80047.030434946137</v>
      </c>
      <c r="V12" s="69">
        <f t="shared" si="81"/>
        <v>80052.311321181507</v>
      </c>
      <c r="W12" s="69">
        <f t="shared" si="81"/>
        <v>80057.592555809053</v>
      </c>
      <c r="X12" s="69">
        <f t="shared" si="81"/>
        <v>80062.874138851766</v>
      </c>
      <c r="Y12" s="69">
        <f t="shared" si="81"/>
        <v>80068.156070332625</v>
      </c>
      <c r="Z12" s="69">
        <f t="shared" si="81"/>
        <v>80073.43835027462</v>
      </c>
      <c r="AA12" s="69">
        <f t="shared" si="81"/>
        <v>80078.720978700745</v>
      </c>
      <c r="AB12" s="69">
        <f t="shared" si="81"/>
        <v>80084.003955633976</v>
      </c>
      <c r="AC12" s="69">
        <f t="shared" si="81"/>
        <v>80089.28728109732</v>
      </c>
      <c r="AD12" s="69">
        <f t="shared" si="81"/>
        <v>80094.57095511377</v>
      </c>
      <c r="AE12" s="69">
        <f t="shared" si="81"/>
        <v>80099.854977706316</v>
      </c>
      <c r="AF12" s="69">
        <f t="shared" si="81"/>
        <v>80105.139348897952</v>
      </c>
      <c r="AG12" s="69">
        <f t="shared" si="81"/>
        <v>80110.424068711684</v>
      </c>
      <c r="AH12" s="69">
        <f t="shared" si="81"/>
        <v>80115.709137170503</v>
      </c>
      <c r="AI12" s="69">
        <f t="shared" si="81"/>
        <v>80120.994554297416</v>
      </c>
      <c r="AJ12" s="69">
        <f t="shared" si="81"/>
        <v>80126.280320115417</v>
      </c>
      <c r="AK12" s="69">
        <f t="shared" si="81"/>
        <v>80131.56643464751</v>
      </c>
      <c r="AL12" s="69">
        <f t="shared" si="81"/>
        <v>80136.852897916717</v>
      </c>
      <c r="AM12" s="69">
        <f t="shared" si="81"/>
        <v>80142.13970994603</v>
      </c>
      <c r="AN12" s="69">
        <f t="shared" ref="AN12:BE12" si="82">AM12*(1+$E$12)</f>
        <v>80147.426870758456</v>
      </c>
      <c r="AO12" s="69">
        <f t="shared" si="82"/>
        <v>80152.714380377016</v>
      </c>
      <c r="AP12" s="69">
        <f t="shared" si="82"/>
        <v>80158.002238824716</v>
      </c>
      <c r="AQ12" s="69">
        <f t="shared" si="82"/>
        <v>80163.290446124563</v>
      </c>
      <c r="AR12" s="69">
        <f t="shared" si="82"/>
        <v>80168.579002299579</v>
      </c>
      <c r="AS12" s="69">
        <f t="shared" si="82"/>
        <v>80173.867907372784</v>
      </c>
      <c r="AT12" s="69">
        <f t="shared" si="82"/>
        <v>80179.157161367184</v>
      </c>
      <c r="AU12" s="69">
        <f t="shared" si="82"/>
        <v>80184.446764305801</v>
      </c>
      <c r="AV12" s="69">
        <f t="shared" si="82"/>
        <v>80189.736716211657</v>
      </c>
      <c r="AW12" s="69">
        <f t="shared" si="82"/>
        <v>80195.027017107786</v>
      </c>
      <c r="AX12" s="69">
        <f t="shared" si="82"/>
        <v>80200.317667017196</v>
      </c>
      <c r="AY12" s="69">
        <f t="shared" si="82"/>
        <v>80205.608665962922</v>
      </c>
      <c r="AZ12" s="69">
        <f t="shared" si="82"/>
        <v>80210.900013967985</v>
      </c>
      <c r="BA12" s="69">
        <f t="shared" si="82"/>
        <v>80216.19171105542</v>
      </c>
      <c r="BB12" s="69">
        <f t="shared" si="82"/>
        <v>80221.48375724825</v>
      </c>
      <c r="BC12" s="69">
        <f t="shared" si="82"/>
        <v>80226.77615256951</v>
      </c>
      <c r="BD12" s="69">
        <f t="shared" si="82"/>
        <v>80232.06889704222</v>
      </c>
      <c r="BE12" s="69">
        <f t="shared" si="82"/>
        <v>80237.361990689431</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68323.559729412198</v>
      </c>
      <c r="DG12" s="108">
        <f t="shared" si="20"/>
        <v>68328.067191390059</v>
      </c>
      <c r="DH12" s="108">
        <f t="shared" si="21"/>
        <v>68332.574950735521</v>
      </c>
      <c r="DI12" s="108">
        <f t="shared" si="22"/>
        <v>68337.083007468216</v>
      </c>
      <c r="DJ12" s="108">
        <f t="shared" si="23"/>
        <v>72825.165686236156</v>
      </c>
      <c r="DK12" s="108">
        <f t="shared" si="24"/>
        <v>72829.970129486217</v>
      </c>
      <c r="DL12" s="108">
        <f t="shared" si="25"/>
        <v>72834.774889696419</v>
      </c>
      <c r="DM12" s="108">
        <f t="shared" si="26"/>
        <v>72839.579966887672</v>
      </c>
      <c r="DN12" s="108">
        <f t="shared" si="27"/>
        <v>65165.202188199692</v>
      </c>
      <c r="DO12" s="108">
        <f t="shared" si="28"/>
        <v>65169.501286084909</v>
      </c>
      <c r="DP12" s="108">
        <f t="shared" si="29"/>
        <v>65173.800667591473</v>
      </c>
      <c r="DQ12" s="108">
        <f t="shared" si="30"/>
        <v>65178.100332738097</v>
      </c>
      <c r="DR12" s="108">
        <f t="shared" si="31"/>
        <v>65182.400281543494</v>
      </c>
      <c r="DS12" s="108">
        <f t="shared" si="32"/>
        <v>66778.006659529274</v>
      </c>
      <c r="DT12" s="108">
        <f t="shared" si="33"/>
        <v>66782.412157825427</v>
      </c>
      <c r="DU12" s="108">
        <f t="shared" si="34"/>
        <v>66786.817946762414</v>
      </c>
      <c r="DV12" s="108">
        <f t="shared" si="35"/>
        <v>66791.224026359414</v>
      </c>
      <c r="DW12" s="108">
        <f t="shared" si="36"/>
        <v>66303.021073132331</v>
      </c>
      <c r="DX12" s="108">
        <f t="shared" si="37"/>
        <v>66307.395235539676</v>
      </c>
      <c r="DY12" s="108">
        <f t="shared" si="38"/>
        <v>66311.769686520551</v>
      </c>
      <c r="DZ12" s="108">
        <f t="shared" si="39"/>
        <v>66316.14442609399</v>
      </c>
      <c r="EA12" s="108">
        <f t="shared" si="40"/>
        <v>67839.528379707874</v>
      </c>
      <c r="EB12" s="108">
        <f t="shared" si="41"/>
        <v>67844.00390902716</v>
      </c>
      <c r="EC12" s="108">
        <f t="shared" si="42"/>
        <v>67848.479733607383</v>
      </c>
      <c r="ED12" s="108">
        <f t="shared" si="43"/>
        <v>67852.95585346804</v>
      </c>
      <c r="EE12" s="108">
        <f t="shared" si="44"/>
        <v>67857.432268628574</v>
      </c>
      <c r="EF12" s="108">
        <f t="shared" si="45"/>
        <v>64865.294760599871</v>
      </c>
      <c r="EG12" s="108">
        <f t="shared" si="46"/>
        <v>64869.57407290407</v>
      </c>
      <c r="EH12" s="108">
        <f t="shared" si="47"/>
        <v>64873.853667524309</v>
      </c>
      <c r="EI12" s="108">
        <f t="shared" si="48"/>
        <v>64878.133544479228</v>
      </c>
      <c r="EJ12" s="108">
        <f t="shared" si="49"/>
        <v>65005.832464279658</v>
      </c>
      <c r="EK12" s="108">
        <f t="shared" si="50"/>
        <v>65010.121048178567</v>
      </c>
      <c r="EL12" s="108">
        <f t="shared" si="51"/>
        <v>65014.409915005206</v>
      </c>
      <c r="EM12" s="108">
        <f t="shared" si="52"/>
        <v>65018.699064778222</v>
      </c>
      <c r="EN12" s="108">
        <f t="shared" si="53"/>
        <v>69917.543442472917</v>
      </c>
      <c r="EO12" s="108">
        <f t="shared" si="54"/>
        <v>69922.15606321313</v>
      </c>
      <c r="EP12" s="108">
        <f t="shared" si="55"/>
        <v>69926.768988258511</v>
      </c>
      <c r="EQ12" s="108">
        <f t="shared" si="56"/>
        <v>69931.382217629129</v>
      </c>
      <c r="ER12" s="108">
        <f t="shared" si="57"/>
        <v>69935.995751345079</v>
      </c>
      <c r="ES12" s="108">
        <f t="shared" si="58"/>
        <v>70534.555219162066</v>
      </c>
      <c r="ET12" s="108">
        <f t="shared" si="59"/>
        <v>70539.208545584668</v>
      </c>
      <c r="EU12" s="108">
        <f t="shared" si="60"/>
        <v>70543.862178997908</v>
      </c>
      <c r="EV12" s="108">
        <f t="shared" si="61"/>
        <v>70548.516119421998</v>
      </c>
      <c r="EW12" s="108">
        <f t="shared" si="62"/>
        <v>69882.922252526812</v>
      </c>
      <c r="EX12" s="108">
        <f t="shared" si="63"/>
        <v>69887.532589227689</v>
      </c>
      <c r="EY12" s="108">
        <f t="shared" si="64"/>
        <v>69892.143230083064</v>
      </c>
      <c r="EZ12" s="108">
        <f t="shared" si="65"/>
        <v>69896.754175112976</v>
      </c>
      <c r="FA12" s="108">
        <f t="shared" si="66"/>
        <v>64989.056680598907</v>
      </c>
      <c r="FB12" s="108">
        <f t="shared" si="67"/>
        <v>64993.344157760883</v>
      </c>
      <c r="FC12" s="108">
        <f t="shared" si="68"/>
        <v>64997.631917777573</v>
      </c>
      <c r="FD12" s="108">
        <f t="shared" si="69"/>
        <v>65001.919960667612</v>
      </c>
      <c r="FE12" s="108">
        <f t="shared" si="70"/>
        <v>65006.208286449684</v>
      </c>
    </row>
    <row r="13" spans="1:161" ht="15.75" x14ac:dyDescent="0.25">
      <c r="A13" s="47" t="s">
        <v>177</v>
      </c>
      <c r="B13" s="12">
        <f>'Urb proj of all 25 ARs '!AD13</f>
        <v>162138.89921979001</v>
      </c>
      <c r="C13" s="12">
        <f>'Urb proj of all 25 ARs '!AE13</f>
        <v>162696.06309443372</v>
      </c>
      <c r="D13" s="100">
        <f t="shared" si="10"/>
        <v>3.4363368526909559E-3</v>
      </c>
      <c r="E13" s="101">
        <f t="shared" si="11"/>
        <v>6.597229412097505E-5</v>
      </c>
      <c r="F13" s="69">
        <f t="shared" si="12"/>
        <v>162149.59589493778</v>
      </c>
      <c r="G13" s="69">
        <f t="shared" si="16"/>
        <v>162160.29327576977</v>
      </c>
      <c r="H13" s="69">
        <f t="shared" ref="H13:AM13" si="83">G13*(1+$E$13)</f>
        <v>162170.99136233251</v>
      </c>
      <c r="I13" s="69">
        <f t="shared" si="83"/>
        <v>162181.69015467257</v>
      </c>
      <c r="J13" s="69">
        <f t="shared" si="83"/>
        <v>162192.38965283649</v>
      </c>
      <c r="K13" s="69">
        <f t="shared" si="83"/>
        <v>162203.08985687085</v>
      </c>
      <c r="L13" s="69">
        <f t="shared" si="83"/>
        <v>162213.79076682223</v>
      </c>
      <c r="M13" s="69">
        <f t="shared" si="83"/>
        <v>162224.49238273717</v>
      </c>
      <c r="N13" s="69">
        <f t="shared" si="83"/>
        <v>162235.19470466228</v>
      </c>
      <c r="O13" s="69">
        <f t="shared" si="83"/>
        <v>162245.89773264411</v>
      </c>
      <c r="P13" s="69">
        <f t="shared" si="83"/>
        <v>162256.60146672925</v>
      </c>
      <c r="Q13" s="69">
        <f t="shared" si="83"/>
        <v>162267.30590696429</v>
      </c>
      <c r="R13" s="69">
        <f t="shared" si="83"/>
        <v>162278.01105339581</v>
      </c>
      <c r="S13" s="69">
        <f t="shared" si="83"/>
        <v>162288.71690607039</v>
      </c>
      <c r="T13" s="69">
        <f t="shared" si="83"/>
        <v>162299.42346503463</v>
      </c>
      <c r="U13" s="69">
        <f t="shared" si="83"/>
        <v>162310.13073033514</v>
      </c>
      <c r="V13" s="69">
        <f t="shared" si="83"/>
        <v>162320.83870201849</v>
      </c>
      <c r="W13" s="69">
        <f t="shared" si="83"/>
        <v>162331.54738013129</v>
      </c>
      <c r="X13" s="69">
        <f t="shared" si="83"/>
        <v>162342.25676472016</v>
      </c>
      <c r="Y13" s="69">
        <f t="shared" si="83"/>
        <v>162352.96685583171</v>
      </c>
      <c r="Z13" s="69">
        <f t="shared" si="83"/>
        <v>162363.67765351254</v>
      </c>
      <c r="AA13" s="69">
        <f t="shared" si="83"/>
        <v>162374.38915780926</v>
      </c>
      <c r="AB13" s="69">
        <f t="shared" si="83"/>
        <v>162385.10136876849</v>
      </c>
      <c r="AC13" s="69">
        <f t="shared" si="83"/>
        <v>162395.81428643686</v>
      </c>
      <c r="AD13" s="69">
        <f t="shared" si="83"/>
        <v>162406.52791086098</v>
      </c>
      <c r="AE13" s="69">
        <f t="shared" si="83"/>
        <v>162417.24224208749</v>
      </c>
      <c r="AF13" s="69">
        <f t="shared" si="83"/>
        <v>162427.95728016301</v>
      </c>
      <c r="AG13" s="69">
        <f t="shared" si="83"/>
        <v>162438.67302513417</v>
      </c>
      <c r="AH13" s="69">
        <f t="shared" si="83"/>
        <v>162449.3894770476</v>
      </c>
      <c r="AI13" s="69">
        <f t="shared" si="83"/>
        <v>162460.10663594995</v>
      </c>
      <c r="AJ13" s="69">
        <f t="shared" si="83"/>
        <v>162470.82450188787</v>
      </c>
      <c r="AK13" s="69">
        <f t="shared" si="83"/>
        <v>162481.54307490797</v>
      </c>
      <c r="AL13" s="69">
        <f t="shared" si="83"/>
        <v>162492.26235505694</v>
      </c>
      <c r="AM13" s="69">
        <f t="shared" si="83"/>
        <v>162502.98234238141</v>
      </c>
      <c r="AN13" s="69">
        <f t="shared" ref="AN13:BE13" si="84">AM13*(1+$E$13)</f>
        <v>162513.70303692803</v>
      </c>
      <c r="AO13" s="69">
        <f t="shared" si="84"/>
        <v>162524.42443874347</v>
      </c>
      <c r="AP13" s="69">
        <f t="shared" si="84"/>
        <v>162535.14654787438</v>
      </c>
      <c r="AQ13" s="69">
        <f t="shared" si="84"/>
        <v>162545.86936436742</v>
      </c>
      <c r="AR13" s="69">
        <f t="shared" si="84"/>
        <v>162556.59288826928</v>
      </c>
      <c r="AS13" s="69">
        <f t="shared" si="84"/>
        <v>162567.31711962662</v>
      </c>
      <c r="AT13" s="69">
        <f t="shared" si="84"/>
        <v>162578.04205848608</v>
      </c>
      <c r="AU13" s="69">
        <f t="shared" si="84"/>
        <v>162588.76770489439</v>
      </c>
      <c r="AV13" s="69">
        <f t="shared" si="84"/>
        <v>162599.49405889818</v>
      </c>
      <c r="AW13" s="69">
        <f t="shared" si="84"/>
        <v>162610.22112054416</v>
      </c>
      <c r="AX13" s="69">
        <f t="shared" si="84"/>
        <v>162620.94888987899</v>
      </c>
      <c r="AY13" s="69">
        <f t="shared" si="84"/>
        <v>162631.67736694939</v>
      </c>
      <c r="AZ13" s="69">
        <f t="shared" si="84"/>
        <v>162642.40655180204</v>
      </c>
      <c r="BA13" s="69">
        <f t="shared" si="84"/>
        <v>162653.13644448362</v>
      </c>
      <c r="BB13" s="69">
        <f t="shared" si="84"/>
        <v>162663.86704504082</v>
      </c>
      <c r="BC13" s="69">
        <f t="shared" si="84"/>
        <v>162674.59835352038</v>
      </c>
      <c r="BD13" s="69">
        <f t="shared" si="84"/>
        <v>162685.33036996899</v>
      </c>
      <c r="BE13" s="69">
        <f t="shared" si="84"/>
        <v>162696.06309443331</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174535.03103975535</v>
      </c>
      <c r="DG13" s="108">
        <f t="shared" si="20"/>
        <v>174546.54551615755</v>
      </c>
      <c r="DH13" s="108">
        <f t="shared" si="21"/>
        <v>174558.06075219615</v>
      </c>
      <c r="DI13" s="108">
        <f t="shared" si="22"/>
        <v>174569.5767479213</v>
      </c>
      <c r="DJ13" s="108">
        <f t="shared" si="23"/>
        <v>189570.52771124459</v>
      </c>
      <c r="DK13" s="108">
        <f t="shared" si="24"/>
        <v>189583.03411385545</v>
      </c>
      <c r="DL13" s="108">
        <f t="shared" si="25"/>
        <v>189595.54134154235</v>
      </c>
      <c r="DM13" s="108">
        <f t="shared" si="26"/>
        <v>189608.04939435975</v>
      </c>
      <c r="DN13" s="108">
        <f t="shared" si="27"/>
        <v>168749.16507610492</v>
      </c>
      <c r="DO13" s="108">
        <f t="shared" si="28"/>
        <v>168760.29784565599</v>
      </c>
      <c r="DP13" s="108">
        <f t="shared" si="29"/>
        <v>168771.4313496614</v>
      </c>
      <c r="DQ13" s="108">
        <f t="shared" si="30"/>
        <v>168782.56558816964</v>
      </c>
      <c r="DR13" s="108">
        <f t="shared" si="31"/>
        <v>168793.70056122911</v>
      </c>
      <c r="DS13" s="108">
        <f t="shared" si="32"/>
        <v>173724.75851518664</v>
      </c>
      <c r="DT13" s="108">
        <f t="shared" si="33"/>
        <v>173736.2195360515</v>
      </c>
      <c r="DU13" s="108">
        <f t="shared" si="34"/>
        <v>173747.6813130262</v>
      </c>
      <c r="DV13" s="108">
        <f t="shared" si="35"/>
        <v>173759.14384616062</v>
      </c>
      <c r="DW13" s="108">
        <f t="shared" si="36"/>
        <v>170638.67061369968</v>
      </c>
      <c r="DX13" s="108">
        <f t="shared" si="37"/>
        <v>170649.92803826582</v>
      </c>
      <c r="DY13" s="108">
        <f t="shared" si="38"/>
        <v>170661.18620551008</v>
      </c>
      <c r="DZ13" s="108">
        <f t="shared" si="39"/>
        <v>170672.44511548147</v>
      </c>
      <c r="EA13" s="108">
        <f t="shared" si="40"/>
        <v>176185.52165111445</v>
      </c>
      <c r="EB13" s="108">
        <f t="shared" si="41"/>
        <v>176197.14501416869</v>
      </c>
      <c r="EC13" s="108">
        <f t="shared" si="42"/>
        <v>176208.76914404283</v>
      </c>
      <c r="ED13" s="108">
        <f t="shared" si="43"/>
        <v>176220.39404078751</v>
      </c>
      <c r="EE13" s="108">
        <f t="shared" si="44"/>
        <v>176232.0197044533</v>
      </c>
      <c r="EF13" s="108">
        <f t="shared" si="45"/>
        <v>179516.35614532529</v>
      </c>
      <c r="EG13" s="108">
        <f t="shared" si="46"/>
        <v>179528.19925117242</v>
      </c>
      <c r="EH13" s="108">
        <f t="shared" si="47"/>
        <v>179540.04313833642</v>
      </c>
      <c r="EI13" s="108">
        <f t="shared" si="48"/>
        <v>179551.88780686885</v>
      </c>
      <c r="EJ13" s="108">
        <f t="shared" si="49"/>
        <v>180414.1584017963</v>
      </c>
      <c r="EK13" s="108">
        <f t="shared" si="50"/>
        <v>180426.06073771798</v>
      </c>
      <c r="EL13" s="108">
        <f t="shared" si="51"/>
        <v>180437.96385886407</v>
      </c>
      <c r="EM13" s="108">
        <f t="shared" si="52"/>
        <v>180449.86776528633</v>
      </c>
      <c r="EN13" s="108">
        <f t="shared" si="53"/>
        <v>194057.33162485179</v>
      </c>
      <c r="EO13" s="108">
        <f t="shared" si="54"/>
        <v>194070.1340322101</v>
      </c>
      <c r="EP13" s="108">
        <f t="shared" si="55"/>
        <v>194082.93728417257</v>
      </c>
      <c r="EQ13" s="108">
        <f t="shared" si="56"/>
        <v>194095.74138079493</v>
      </c>
      <c r="ER13" s="108">
        <f t="shared" si="57"/>
        <v>194108.54632213293</v>
      </c>
      <c r="ES13" s="108">
        <f t="shared" si="58"/>
        <v>187447.50482344205</v>
      </c>
      <c r="ET13" s="108">
        <f t="shared" si="59"/>
        <v>187459.87116536251</v>
      </c>
      <c r="EU13" s="108">
        <f t="shared" si="60"/>
        <v>187472.23832311892</v>
      </c>
      <c r="EV13" s="108">
        <f t="shared" si="61"/>
        <v>187484.60629676509</v>
      </c>
      <c r="EW13" s="108">
        <f t="shared" si="62"/>
        <v>186140.97593087444</v>
      </c>
      <c r="EX13" s="108">
        <f t="shared" si="63"/>
        <v>186153.2560780865</v>
      </c>
      <c r="EY13" s="108">
        <f t="shared" si="64"/>
        <v>186165.53703544807</v>
      </c>
      <c r="EZ13" s="108">
        <f t="shared" si="65"/>
        <v>186177.81880301257</v>
      </c>
      <c r="FA13" s="108">
        <f t="shared" si="66"/>
        <v>169801.12010179146</v>
      </c>
      <c r="FB13" s="108">
        <f t="shared" si="67"/>
        <v>169812.32227122888</v>
      </c>
      <c r="FC13" s="108">
        <f t="shared" si="68"/>
        <v>169823.52517969912</v>
      </c>
      <c r="FD13" s="108">
        <f t="shared" si="69"/>
        <v>169834.72882725095</v>
      </c>
      <c r="FE13" s="108">
        <f t="shared" si="70"/>
        <v>169845.93321393308</v>
      </c>
    </row>
    <row r="14" spans="1:161" ht="15.75" x14ac:dyDescent="0.25">
      <c r="A14" s="47" t="s">
        <v>194</v>
      </c>
      <c r="B14" s="12">
        <f>'Urb proj of all 25 ARs '!AD14</f>
        <v>46281.962860271538</v>
      </c>
      <c r="C14" s="12">
        <f>'Urb proj of all 25 ARs '!AE14</f>
        <v>46441.003274863157</v>
      </c>
      <c r="D14" s="100">
        <f t="shared" si="10"/>
        <v>3.4363368526908037E-3</v>
      </c>
      <c r="E14" s="101">
        <f t="shared" si="11"/>
        <v>6.597229412097505E-5</v>
      </c>
      <c r="F14" s="69">
        <f t="shared" si="12"/>
        <v>46285.016187537854</v>
      </c>
      <c r="G14" s="69">
        <f t="shared" si="16"/>
        <v>46288.069716239173</v>
      </c>
      <c r="H14" s="69">
        <f t="shared" ref="H14:AM14" si="85">G14*(1+$E$14)</f>
        <v>46291.123446388789</v>
      </c>
      <c r="I14" s="69">
        <f t="shared" si="85"/>
        <v>46294.177377999986</v>
      </c>
      <c r="J14" s="69">
        <f t="shared" si="85"/>
        <v>46297.231511086058</v>
      </c>
      <c r="K14" s="69">
        <f t="shared" si="85"/>
        <v>46300.285845660292</v>
      </c>
      <c r="L14" s="69">
        <f t="shared" si="85"/>
        <v>46303.340381735987</v>
      </c>
      <c r="M14" s="69">
        <f t="shared" si="85"/>
        <v>46306.395119326437</v>
      </c>
      <c r="N14" s="69">
        <f t="shared" si="85"/>
        <v>46309.450058444934</v>
      </c>
      <c r="O14" s="69">
        <f t="shared" si="85"/>
        <v>46312.505199104773</v>
      </c>
      <c r="P14" s="69">
        <f t="shared" si="85"/>
        <v>46315.560541319246</v>
      </c>
      <c r="Q14" s="69">
        <f t="shared" si="85"/>
        <v>46318.616085101654</v>
      </c>
      <c r="R14" s="69">
        <f t="shared" si="85"/>
        <v>46321.671830465297</v>
      </c>
      <c r="S14" s="69">
        <f t="shared" si="85"/>
        <v>46324.727777423468</v>
      </c>
      <c r="T14" s="69">
        <f t="shared" si="85"/>
        <v>46327.783925989475</v>
      </c>
      <c r="U14" s="69">
        <f t="shared" si="85"/>
        <v>46330.840276176612</v>
      </c>
      <c r="V14" s="69">
        <f t="shared" si="85"/>
        <v>46333.896827998185</v>
      </c>
      <c r="W14" s="69">
        <f t="shared" si="85"/>
        <v>46336.953581467496</v>
      </c>
      <c r="X14" s="69">
        <f t="shared" si="85"/>
        <v>46340.010536597845</v>
      </c>
      <c r="Y14" s="69">
        <f t="shared" si="85"/>
        <v>46343.067693402532</v>
      </c>
      <c r="Z14" s="69">
        <f t="shared" si="85"/>
        <v>46346.125051894873</v>
      </c>
      <c r="AA14" s="69">
        <f t="shared" si="85"/>
        <v>46349.182612088167</v>
      </c>
      <c r="AB14" s="69">
        <f t="shared" si="85"/>
        <v>46352.240373995715</v>
      </c>
      <c r="AC14" s="69">
        <f t="shared" si="85"/>
        <v>46355.298337630833</v>
      </c>
      <c r="AD14" s="69">
        <f t="shared" si="85"/>
        <v>46358.356503006828</v>
      </c>
      <c r="AE14" s="69">
        <f t="shared" si="85"/>
        <v>46361.414870137007</v>
      </c>
      <c r="AF14" s="69">
        <f t="shared" si="85"/>
        <v>46364.473439034686</v>
      </c>
      <c r="AG14" s="69">
        <f t="shared" si="85"/>
        <v>46367.532209713172</v>
      </c>
      <c r="AH14" s="69">
        <f t="shared" si="85"/>
        <v>46370.591182185774</v>
      </c>
      <c r="AI14" s="69">
        <f t="shared" si="85"/>
        <v>46373.650356465805</v>
      </c>
      <c r="AJ14" s="69">
        <f t="shared" si="85"/>
        <v>46376.709732566582</v>
      </c>
      <c r="AK14" s="69">
        <f t="shared" si="85"/>
        <v>46379.769310501419</v>
      </c>
      <c r="AL14" s="69">
        <f t="shared" si="85"/>
        <v>46382.829090283631</v>
      </c>
      <c r="AM14" s="69">
        <f t="shared" si="85"/>
        <v>46385.88907192654</v>
      </c>
      <c r="AN14" s="69">
        <f t="shared" ref="AN14:BE14" si="86">AM14*(1+$E$14)</f>
        <v>46388.949255443455</v>
      </c>
      <c r="AO14" s="69">
        <f t="shared" si="86"/>
        <v>46392.009640847697</v>
      </c>
      <c r="AP14" s="69">
        <f t="shared" si="86"/>
        <v>46395.070228152588</v>
      </c>
      <c r="AQ14" s="69">
        <f t="shared" si="86"/>
        <v>46398.131017371445</v>
      </c>
      <c r="AR14" s="69">
        <f t="shared" si="86"/>
        <v>46401.192008517588</v>
      </c>
      <c r="AS14" s="69">
        <f t="shared" si="86"/>
        <v>46404.253201604341</v>
      </c>
      <c r="AT14" s="69">
        <f t="shared" si="86"/>
        <v>46407.314596645017</v>
      </c>
      <c r="AU14" s="69">
        <f t="shared" si="86"/>
        <v>46410.376193652955</v>
      </c>
      <c r="AV14" s="69">
        <f t="shared" si="86"/>
        <v>46413.437992641469</v>
      </c>
      <c r="AW14" s="69">
        <f t="shared" si="86"/>
        <v>46416.499993623889</v>
      </c>
      <c r="AX14" s="69">
        <f t="shared" si="86"/>
        <v>46419.562196613537</v>
      </c>
      <c r="AY14" s="69">
        <f t="shared" si="86"/>
        <v>46422.624601623742</v>
      </c>
      <c r="AZ14" s="69">
        <f t="shared" si="86"/>
        <v>46425.687208667827</v>
      </c>
      <c r="BA14" s="69">
        <f t="shared" si="86"/>
        <v>46428.750017759128</v>
      </c>
      <c r="BB14" s="69">
        <f t="shared" si="86"/>
        <v>46431.813028910969</v>
      </c>
      <c r="BC14" s="69">
        <f t="shared" si="86"/>
        <v>46434.876242136685</v>
      </c>
      <c r="BD14" s="69">
        <f t="shared" si="86"/>
        <v>46437.939657449599</v>
      </c>
      <c r="BE14" s="69">
        <f t="shared" si="86"/>
        <v>46441.003274863055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54981.023776587899</v>
      </c>
      <c r="DG14" s="108">
        <f t="shared" si="20"/>
        <v>54984.651000859558</v>
      </c>
      <c r="DH14" s="108">
        <f t="shared" si="21"/>
        <v>54988.278464427531</v>
      </c>
      <c r="DI14" s="108">
        <f t="shared" si="22"/>
        <v>54991.906167307599</v>
      </c>
      <c r="DJ14" s="108">
        <f t="shared" si="23"/>
        <v>60497.752914120501</v>
      </c>
      <c r="DK14" s="108">
        <f t="shared" si="24"/>
        <v>60501.744089669402</v>
      </c>
      <c r="DL14" s="108">
        <f t="shared" si="25"/>
        <v>60505.735528525322</v>
      </c>
      <c r="DM14" s="108">
        <f t="shared" si="26"/>
        <v>60509.727230705619</v>
      </c>
      <c r="DN14" s="108">
        <f t="shared" si="27"/>
        <v>55227.207821189317</v>
      </c>
      <c r="DO14" s="108">
        <f t="shared" si="28"/>
        <v>55230.851286787176</v>
      </c>
      <c r="DP14" s="108">
        <f t="shared" si="29"/>
        <v>55234.494992752821</v>
      </c>
      <c r="DQ14" s="108">
        <f t="shared" si="30"/>
        <v>55238.1389391021</v>
      </c>
      <c r="DR14" s="108">
        <f t="shared" si="31"/>
        <v>55241.783125850889</v>
      </c>
      <c r="DS14" s="108">
        <f t="shared" si="32"/>
        <v>56246.67378583239</v>
      </c>
      <c r="DT14" s="108">
        <f t="shared" si="33"/>
        <v>56250.384507938717</v>
      </c>
      <c r="DU14" s="108">
        <f t="shared" si="34"/>
        <v>56254.095474849892</v>
      </c>
      <c r="DV14" s="108">
        <f t="shared" si="35"/>
        <v>56257.806686582073</v>
      </c>
      <c r="DW14" s="108">
        <f t="shared" si="36"/>
        <v>54603.788391512528</v>
      </c>
      <c r="DX14" s="108">
        <f t="shared" si="37"/>
        <v>54607.390728700419</v>
      </c>
      <c r="DY14" s="108">
        <f t="shared" si="38"/>
        <v>54610.993303542746</v>
      </c>
      <c r="DZ14" s="108">
        <f t="shared" si="39"/>
        <v>54614.596116055211</v>
      </c>
      <c r="EA14" s="108">
        <f t="shared" si="40"/>
        <v>56058.428686057821</v>
      </c>
      <c r="EB14" s="108">
        <f t="shared" si="41"/>
        <v>56062.126989203054</v>
      </c>
      <c r="EC14" s="108">
        <f t="shared" si="42"/>
        <v>56065.825536333832</v>
      </c>
      <c r="ED14" s="108">
        <f t="shared" si="43"/>
        <v>56069.52432746625</v>
      </c>
      <c r="EE14" s="108">
        <f t="shared" si="44"/>
        <v>56073.223362616402</v>
      </c>
      <c r="EF14" s="108">
        <f t="shared" si="45"/>
        <v>53277.320043433698</v>
      </c>
      <c r="EG14" s="108">
        <f t="shared" si="46"/>
        <v>53280.834870461578</v>
      </c>
      <c r="EH14" s="108">
        <f t="shared" si="47"/>
        <v>53284.349929370663</v>
      </c>
      <c r="EI14" s="108">
        <f t="shared" si="48"/>
        <v>53287.865220176245</v>
      </c>
      <c r="EJ14" s="108">
        <f t="shared" si="49"/>
        <v>53258.214994604416</v>
      </c>
      <c r="EK14" s="108">
        <f t="shared" si="50"/>
        <v>53261.728561228396</v>
      </c>
      <c r="EL14" s="108">
        <f t="shared" si="51"/>
        <v>53265.242359650423</v>
      </c>
      <c r="EM14" s="108">
        <f t="shared" si="52"/>
        <v>53268.756389885806</v>
      </c>
      <c r="EN14" s="108">
        <f t="shared" si="53"/>
        <v>57236.585157729052</v>
      </c>
      <c r="EO14" s="108">
        <f t="shared" si="54"/>
        <v>57240.361186559559</v>
      </c>
      <c r="EP14" s="108">
        <f t="shared" si="55"/>
        <v>57244.13746450335</v>
      </c>
      <c r="EQ14" s="108">
        <f t="shared" si="56"/>
        <v>57247.913991576861</v>
      </c>
      <c r="ER14" s="108">
        <f t="shared" si="57"/>
        <v>57251.690767796528</v>
      </c>
      <c r="ES14" s="108">
        <f t="shared" si="58"/>
        <v>57409.25147872285</v>
      </c>
      <c r="ET14" s="108">
        <f t="shared" si="59"/>
        <v>57413.038898746665</v>
      </c>
      <c r="EU14" s="108">
        <f t="shared" si="60"/>
        <v>57416.826568635275</v>
      </c>
      <c r="EV14" s="108">
        <f t="shared" si="61"/>
        <v>57420.614488405154</v>
      </c>
      <c r="EW14" s="108">
        <f t="shared" si="62"/>
        <v>56751.600366502687</v>
      </c>
      <c r="EX14" s="108">
        <f t="shared" si="63"/>
        <v>56755.344399773901</v>
      </c>
      <c r="EY14" s="108">
        <f t="shared" si="64"/>
        <v>56759.088680047586</v>
      </c>
      <c r="EZ14" s="108">
        <f t="shared" si="65"/>
        <v>56762.833207340023</v>
      </c>
      <c r="FA14" s="108">
        <f t="shared" si="66"/>
        <v>52986.616403898588</v>
      </c>
      <c r="FB14" s="108">
        <f t="shared" si="67"/>
        <v>52990.112052540462</v>
      </c>
      <c r="FC14" s="108">
        <f t="shared" si="68"/>
        <v>52993.607931798302</v>
      </c>
      <c r="FD14" s="108">
        <f t="shared" si="69"/>
        <v>52997.1040416873</v>
      </c>
      <c r="FE14" s="108">
        <f t="shared" si="70"/>
        <v>53000.600382222707</v>
      </c>
    </row>
    <row r="15" spans="1:161" ht="15.75" x14ac:dyDescent="0.25">
      <c r="A15" s="47" t="s">
        <v>179</v>
      </c>
      <c r="B15" s="12">
        <f>'Urb proj of all 25 ARs '!AD15</f>
        <v>2887.60700868493</v>
      </c>
      <c r="C15" s="12">
        <f>'Urb proj of all 25 ARs '!AE15</f>
        <v>2897.5297990649624</v>
      </c>
      <c r="D15" s="100">
        <f t="shared" si="10"/>
        <v>3.4363368526908592E-3</v>
      </c>
      <c r="E15" s="101">
        <f t="shared" si="11"/>
        <v>6.597229412097505E-5</v>
      </c>
      <c r="F15" s="69">
        <f t="shared" si="12"/>
        <v>2887.7975107438128</v>
      </c>
      <c r="G15" s="69">
        <f t="shared" si="16"/>
        <v>2887.9880253705533</v>
      </c>
      <c r="H15" s="69">
        <f t="shared" ref="H15:AM15" si="87">G15*(1+$E$15)</f>
        <v>2888.1785525659807</v>
      </c>
      <c r="I15" s="69">
        <f t="shared" si="87"/>
        <v>2888.3690923309246</v>
      </c>
      <c r="J15" s="69">
        <f t="shared" si="87"/>
        <v>2888.5596446662139</v>
      </c>
      <c r="K15" s="69">
        <f t="shared" si="87"/>
        <v>2888.7502095726777</v>
      </c>
      <c r="L15" s="69">
        <f t="shared" si="87"/>
        <v>2888.9407870511454</v>
      </c>
      <c r="M15" s="69">
        <f t="shared" si="87"/>
        <v>2889.131377102447</v>
      </c>
      <c r="N15" s="69">
        <f t="shared" si="87"/>
        <v>2889.3219797274114</v>
      </c>
      <c r="O15" s="69">
        <f t="shared" si="87"/>
        <v>2889.5125949268681</v>
      </c>
      <c r="P15" s="69">
        <f t="shared" si="87"/>
        <v>2889.7032227016471</v>
      </c>
      <c r="Q15" s="69">
        <f t="shared" si="87"/>
        <v>2889.8938630525777</v>
      </c>
      <c r="R15" s="69">
        <f t="shared" si="87"/>
        <v>2890.0845159804894</v>
      </c>
      <c r="S15" s="69">
        <f t="shared" si="87"/>
        <v>2890.2751814862122</v>
      </c>
      <c r="T15" s="69">
        <f t="shared" si="87"/>
        <v>2890.465859570576</v>
      </c>
      <c r="U15" s="69">
        <f t="shared" si="87"/>
        <v>2890.6565502344101</v>
      </c>
      <c r="V15" s="69">
        <f t="shared" si="87"/>
        <v>2890.8472534785451</v>
      </c>
      <c r="W15" s="69">
        <f t="shared" si="87"/>
        <v>2891.0379693038103</v>
      </c>
      <c r="X15" s="69">
        <f t="shared" si="87"/>
        <v>2891.2286977110361</v>
      </c>
      <c r="Y15" s="69">
        <f t="shared" si="87"/>
        <v>2891.4194387010525</v>
      </c>
      <c r="Z15" s="69">
        <f t="shared" si="87"/>
        <v>2891.6101922746898</v>
      </c>
      <c r="AA15" s="69">
        <f t="shared" si="87"/>
        <v>2891.8009584327779</v>
      </c>
      <c r="AB15" s="69">
        <f t="shared" si="87"/>
        <v>2891.9917371761471</v>
      </c>
      <c r="AC15" s="69">
        <f t="shared" si="87"/>
        <v>2892.1825285056275</v>
      </c>
      <c r="AD15" s="69">
        <f t="shared" si="87"/>
        <v>2892.3733324220498</v>
      </c>
      <c r="AE15" s="69">
        <f t="shared" si="87"/>
        <v>2892.5641489262439</v>
      </c>
      <c r="AF15" s="69">
        <f t="shared" si="87"/>
        <v>2892.7549780190407</v>
      </c>
      <c r="AG15" s="69">
        <f t="shared" si="87"/>
        <v>2892.9458197012705</v>
      </c>
      <c r="AH15" s="69">
        <f t="shared" si="87"/>
        <v>2893.1366739737637</v>
      </c>
      <c r="AI15" s="69">
        <f t="shared" si="87"/>
        <v>2893.3275408373511</v>
      </c>
      <c r="AJ15" s="69">
        <f t="shared" si="87"/>
        <v>2893.5184202928635</v>
      </c>
      <c r="AK15" s="69">
        <f t="shared" si="87"/>
        <v>2893.7093123411314</v>
      </c>
      <c r="AL15" s="69">
        <f t="shared" si="87"/>
        <v>2893.900216982986</v>
      </c>
      <c r="AM15" s="69">
        <f t="shared" si="87"/>
        <v>2894.0911342192576</v>
      </c>
      <c r="AN15" s="69">
        <f t="shared" ref="AN15:BE15" si="88">AM15*(1+$E$15)</f>
        <v>2894.2820640507771</v>
      </c>
      <c r="AO15" s="69">
        <f t="shared" si="88"/>
        <v>2894.4730064783757</v>
      </c>
      <c r="AP15" s="69">
        <f t="shared" si="88"/>
        <v>2894.6639615028844</v>
      </c>
      <c r="AQ15" s="69">
        <f t="shared" si="88"/>
        <v>2894.8549291251338</v>
      </c>
      <c r="AR15" s="69">
        <f t="shared" si="88"/>
        <v>2895.0459093459558</v>
      </c>
      <c r="AS15" s="69">
        <f t="shared" si="88"/>
        <v>2895.2369021661807</v>
      </c>
      <c r="AT15" s="69">
        <f t="shared" si="88"/>
        <v>2895.4279075866402</v>
      </c>
      <c r="AU15" s="69">
        <f t="shared" si="88"/>
        <v>2895.6189256081657</v>
      </c>
      <c r="AV15" s="69">
        <f t="shared" si="88"/>
        <v>2895.8099562315883</v>
      </c>
      <c r="AW15" s="69">
        <f t="shared" si="88"/>
        <v>2896.0009994577395</v>
      </c>
      <c r="AX15" s="69">
        <f t="shared" si="88"/>
        <v>2896.1920552874503</v>
      </c>
      <c r="AY15" s="69">
        <f t="shared" si="88"/>
        <v>2896.3831237215527</v>
      </c>
      <c r="AZ15" s="69">
        <f t="shared" si="88"/>
        <v>2896.5742047608778</v>
      </c>
      <c r="BA15" s="69">
        <f t="shared" si="88"/>
        <v>2896.7652984062574</v>
      </c>
      <c r="BB15" s="69">
        <f t="shared" si="88"/>
        <v>2896.9564046585233</v>
      </c>
      <c r="BC15" s="69">
        <f t="shared" si="88"/>
        <v>2897.1475235185071</v>
      </c>
      <c r="BD15" s="69">
        <f t="shared" si="88"/>
        <v>2897.3386549870406</v>
      </c>
      <c r="BE15" s="69">
        <f t="shared" si="88"/>
        <v>2897.5297990649556</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9491.2263859909253</v>
      </c>
      <c r="DG15" s="108">
        <f t="shared" si="20"/>
        <v>9491.8525439696296</v>
      </c>
      <c r="DH15" s="108">
        <f t="shared" si="21"/>
        <v>9492.478743257414</v>
      </c>
      <c r="DI15" s="108">
        <f t="shared" si="22"/>
        <v>9493.1049838570016</v>
      </c>
      <c r="DJ15" s="108">
        <f t="shared" si="23"/>
        <v>10957.260912995649</v>
      </c>
      <c r="DK15" s="108">
        <f t="shared" si="24"/>
        <v>10957.983788635362</v>
      </c>
      <c r="DL15" s="108">
        <f t="shared" si="25"/>
        <v>10958.706711964836</v>
      </c>
      <c r="DM15" s="108">
        <f t="shared" si="26"/>
        <v>10959.429682987224</v>
      </c>
      <c r="DN15" s="108">
        <f t="shared" si="27"/>
        <v>8634.3763528194031</v>
      </c>
      <c r="DO15" s="108">
        <f t="shared" si="28"/>
        <v>8634.9459824357018</v>
      </c>
      <c r="DP15" s="108">
        <f t="shared" si="29"/>
        <v>8635.5156496317741</v>
      </c>
      <c r="DQ15" s="108">
        <f t="shared" si="30"/>
        <v>8636.0853544100992</v>
      </c>
      <c r="DR15" s="108">
        <f t="shared" si="31"/>
        <v>8636.6550967731546</v>
      </c>
      <c r="DS15" s="108">
        <f t="shared" si="32"/>
        <v>8812.240773189078</v>
      </c>
      <c r="DT15" s="108">
        <f t="shared" si="33"/>
        <v>8812.8221369292314</v>
      </c>
      <c r="DU15" s="108">
        <f t="shared" si="34"/>
        <v>8813.4035390232839</v>
      </c>
      <c r="DV15" s="108">
        <f t="shared" si="35"/>
        <v>8813.9849794737693</v>
      </c>
      <c r="DW15" s="108">
        <f t="shared" si="36"/>
        <v>8181.428636692227</v>
      </c>
      <c r="DX15" s="108">
        <f t="shared" si="37"/>
        <v>8181.9683843085768</v>
      </c>
      <c r="DY15" s="108">
        <f t="shared" si="38"/>
        <v>8182.5081675333149</v>
      </c>
      <c r="DZ15" s="108">
        <f t="shared" si="39"/>
        <v>8183.0479863687915</v>
      </c>
      <c r="EA15" s="108">
        <f t="shared" si="40"/>
        <v>8624.0346387270802</v>
      </c>
      <c r="EB15" s="108">
        <f t="shared" si="41"/>
        <v>8624.6035860767752</v>
      </c>
      <c r="EC15" s="108">
        <f t="shared" si="42"/>
        <v>8625.1725709612329</v>
      </c>
      <c r="ED15" s="108">
        <f t="shared" si="43"/>
        <v>8625.7415933829288</v>
      </c>
      <c r="EE15" s="108">
        <f t="shared" si="44"/>
        <v>8626.3106533443388</v>
      </c>
      <c r="EF15" s="108">
        <f t="shared" si="45"/>
        <v>9673.5643796807781</v>
      </c>
      <c r="EG15" s="108">
        <f t="shared" si="46"/>
        <v>9674.2025669152317</v>
      </c>
      <c r="EH15" s="108">
        <f t="shared" si="47"/>
        <v>9674.8407962523615</v>
      </c>
      <c r="EI15" s="108">
        <f t="shared" si="48"/>
        <v>9675.4790676949451</v>
      </c>
      <c r="EJ15" s="108">
        <f t="shared" si="49"/>
        <v>9946.6607007147632</v>
      </c>
      <c r="EK15" s="108">
        <f t="shared" si="50"/>
        <v>9947.3169047400334</v>
      </c>
      <c r="EL15" s="108">
        <f t="shared" si="51"/>
        <v>9947.9731520565874</v>
      </c>
      <c r="EM15" s="108">
        <f t="shared" si="52"/>
        <v>9948.629442667283</v>
      </c>
      <c r="EN15" s="108">
        <f t="shared" si="53"/>
        <v>10996.14969511665</v>
      </c>
      <c r="EO15" s="108">
        <f t="shared" si="54"/>
        <v>10996.875136338535</v>
      </c>
      <c r="EP15" s="108">
        <f t="shared" si="55"/>
        <v>10997.600625419442</v>
      </c>
      <c r="EQ15" s="108">
        <f t="shared" si="56"/>
        <v>10998.326162362526</v>
      </c>
      <c r="ER15" s="108">
        <f t="shared" si="57"/>
        <v>10999.051747170948</v>
      </c>
      <c r="ES15" s="108">
        <f t="shared" si="58"/>
        <v>10666.434990094836</v>
      </c>
      <c r="ET15" s="108">
        <f t="shared" si="59"/>
        <v>10667.138679281225</v>
      </c>
      <c r="EU15" s="108">
        <f t="shared" si="60"/>
        <v>10667.842414891604</v>
      </c>
      <c r="EV15" s="108">
        <f t="shared" si="61"/>
        <v>10668.546196929035</v>
      </c>
      <c r="EW15" s="108">
        <f t="shared" si="62"/>
        <v>10177.926516056899</v>
      </c>
      <c r="EX15" s="108">
        <f t="shared" si="63"/>
        <v>10178.597977218558</v>
      </c>
      <c r="EY15" s="108">
        <f t="shared" si="64"/>
        <v>10179.26948267805</v>
      </c>
      <c r="EZ15" s="108">
        <f t="shared" si="65"/>
        <v>10179.941032438297</v>
      </c>
      <c r="FA15" s="108">
        <f t="shared" si="66"/>
        <v>9005.6702022590343</v>
      </c>
      <c r="FB15" s="108">
        <f t="shared" si="67"/>
        <v>9006.2643269823748</v>
      </c>
      <c r="FC15" s="108">
        <f t="shared" si="68"/>
        <v>9006.8584909014862</v>
      </c>
      <c r="FD15" s="108">
        <f t="shared" si="69"/>
        <v>9007.4526940189535</v>
      </c>
      <c r="FE15" s="108">
        <f t="shared" si="70"/>
        <v>9008.046936337365</v>
      </c>
    </row>
    <row r="16" spans="1:161" ht="15.75" x14ac:dyDescent="0.25">
      <c r="A16" s="47" t="s">
        <v>170</v>
      </c>
      <c r="B16" s="12">
        <f>'Urb proj of all 25 ARs '!AD16</f>
        <v>21893.006070801712</v>
      </c>
      <c r="C16" s="12">
        <f>'Urb proj of all 25 ARs '!AE16</f>
        <v>21968.23781437899</v>
      </c>
      <c r="D16" s="100">
        <f t="shared" si="10"/>
        <v>3.4363368526907573E-3</v>
      </c>
      <c r="E16" s="101">
        <f t="shared" si="11"/>
        <v>6.597229412097505E-5</v>
      </c>
      <c r="F16" s="69">
        <f t="shared" si="12"/>
        <v>21894.450402637405</v>
      </c>
      <c r="G16" s="69">
        <f t="shared" si="13"/>
        <v>21895.894829758985</v>
      </c>
      <c r="H16" s="69">
        <f>G16*(1+$E$16)</f>
        <v>21897.339352172738</v>
      </c>
      <c r="I16" s="69">
        <f t="shared" ref="I16:BE16" si="89">H16*(1+$E$16)</f>
        <v>21898.783969884946</v>
      </c>
      <c r="J16" s="69">
        <f t="shared" si="89"/>
        <v>21900.228682901899</v>
      </c>
      <c r="K16" s="69">
        <f t="shared" si="89"/>
        <v>21901.673491229885</v>
      </c>
      <c r="L16" s="69">
        <f t="shared" si="89"/>
        <v>21903.11839487519</v>
      </c>
      <c r="M16" s="69">
        <f t="shared" si="89"/>
        <v>21904.563393844102</v>
      </c>
      <c r="N16" s="69">
        <f t="shared" si="89"/>
        <v>21906.008488142914</v>
      </c>
      <c r="O16" s="69">
        <f t="shared" si="89"/>
        <v>21907.45367777791</v>
      </c>
      <c r="P16" s="69">
        <f t="shared" si="89"/>
        <v>21908.898962755382</v>
      </c>
      <c r="Q16" s="69">
        <f t="shared" si="89"/>
        <v>21910.344343081619</v>
      </c>
      <c r="R16" s="69">
        <f t="shared" si="89"/>
        <v>21911.789818762911</v>
      </c>
      <c r="S16" s="69">
        <f t="shared" si="89"/>
        <v>21913.235389805552</v>
      </c>
      <c r="T16" s="69">
        <f t="shared" si="89"/>
        <v>21914.681056215832</v>
      </c>
      <c r="U16" s="69">
        <f t="shared" si="89"/>
        <v>21916.126818000041</v>
      </c>
      <c r="V16" s="69">
        <f t="shared" si="89"/>
        <v>21917.572675164469</v>
      </c>
      <c r="W16" s="69">
        <f t="shared" si="89"/>
        <v>21919.018627715413</v>
      </c>
      <c r="X16" s="69">
        <f t="shared" si="89"/>
        <v>21920.464675659165</v>
      </c>
      <c r="Y16" s="69">
        <f t="shared" si="89"/>
        <v>21921.910819002016</v>
      </c>
      <c r="Z16" s="69">
        <f t="shared" si="89"/>
        <v>21923.357057750261</v>
      </c>
      <c r="AA16" s="69">
        <f t="shared" si="89"/>
        <v>21924.803391910194</v>
      </c>
      <c r="AB16" s="69">
        <f t="shared" si="89"/>
        <v>21926.249821488109</v>
      </c>
      <c r="AC16" s="69">
        <f t="shared" si="89"/>
        <v>21927.696346490302</v>
      </c>
      <c r="AD16" s="69">
        <f t="shared" si="89"/>
        <v>21929.142966923067</v>
      </c>
      <c r="AE16" s="69">
        <f t="shared" si="89"/>
        <v>21930.589682792703</v>
      </c>
      <c r="AF16" s="69">
        <f t="shared" si="89"/>
        <v>21932.036494105501</v>
      </c>
      <c r="AG16" s="69">
        <f t="shared" si="89"/>
        <v>21933.483400867761</v>
      </c>
      <c r="AH16" s="69">
        <f t="shared" si="89"/>
        <v>21934.930403085782</v>
      </c>
      <c r="AI16" s="69">
        <f t="shared" si="89"/>
        <v>21936.377500765859</v>
      </c>
      <c r="AJ16" s="69">
        <f t="shared" si="89"/>
        <v>21937.824693914288</v>
      </c>
      <c r="AK16" s="69">
        <f t="shared" si="89"/>
        <v>21939.271982537368</v>
      </c>
      <c r="AL16" s="69">
        <f t="shared" si="89"/>
        <v>21940.719366641399</v>
      </c>
      <c r="AM16" s="69">
        <f t="shared" si="89"/>
        <v>21942.166846232682</v>
      </c>
      <c r="AN16" s="69">
        <f t="shared" si="89"/>
        <v>21943.614421317514</v>
      </c>
      <c r="AO16" s="69">
        <f t="shared" si="89"/>
        <v>21945.062091902193</v>
      </c>
      <c r="AP16" s="69">
        <f t="shared" si="89"/>
        <v>21946.509857993024</v>
      </c>
      <c r="AQ16" s="69">
        <f t="shared" si="89"/>
        <v>21947.957719596303</v>
      </c>
      <c r="AR16" s="69">
        <f t="shared" si="89"/>
        <v>21949.405676718336</v>
      </c>
      <c r="AS16" s="69">
        <f t="shared" si="89"/>
        <v>21950.853729365419</v>
      </c>
      <c r="AT16" s="69">
        <f t="shared" si="89"/>
        <v>21952.301877543858</v>
      </c>
      <c r="AU16" s="69">
        <f t="shared" si="89"/>
        <v>21953.750121259956</v>
      </c>
      <c r="AV16" s="69">
        <f t="shared" si="89"/>
        <v>21955.198460520016</v>
      </c>
      <c r="AW16" s="69">
        <f t="shared" si="89"/>
        <v>21956.646895330337</v>
      </c>
      <c r="AX16" s="69">
        <f t="shared" si="89"/>
        <v>21958.095425697225</v>
      </c>
      <c r="AY16" s="69">
        <f t="shared" si="89"/>
        <v>21959.544051626985</v>
      </c>
      <c r="AZ16" s="69">
        <f t="shared" si="89"/>
        <v>21960.992773125919</v>
      </c>
      <c r="BA16" s="69">
        <f t="shared" si="89"/>
        <v>21962.441590200338</v>
      </c>
      <c r="BB16" s="69">
        <f t="shared" si="89"/>
        <v>21963.890502856542</v>
      </c>
      <c r="BC16" s="69">
        <f t="shared" si="89"/>
        <v>21965.339511100839</v>
      </c>
      <c r="BD16" s="69">
        <f t="shared" si="89"/>
        <v>21966.788614939534</v>
      </c>
      <c r="BE16" s="69">
        <f t="shared" si="89"/>
        <v>21968.237814378932</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23537.684328127034</v>
      </c>
      <c r="DG16" s="108">
        <f t="shared" si="15"/>
        <v>23539.237163160455</v>
      </c>
      <c r="DH16" s="108">
        <f t="shared" si="15"/>
        <v>23540.790100637969</v>
      </c>
      <c r="DI16" s="108">
        <f t="shared" si="15"/>
        <v>23542.343140566329</v>
      </c>
      <c r="DJ16" s="108">
        <f t="shared" si="15"/>
        <v>24987.462967849176</v>
      </c>
      <c r="DK16" s="108">
        <f t="shared" si="15"/>
        <v>24989.111448105432</v>
      </c>
      <c r="DL16" s="108">
        <f t="shared" si="15"/>
        <v>24990.760037115706</v>
      </c>
      <c r="DM16" s="108">
        <f t="shared" si="15"/>
        <v>24992.40873488718</v>
      </c>
      <c r="DN16" s="108">
        <f t="shared" si="15"/>
        <v>21738.340252010363</v>
      </c>
      <c r="DO16" s="108">
        <f t="shared" si="15"/>
        <v>21739.774380187169</v>
      </c>
      <c r="DP16" s="108">
        <f t="shared" si="15"/>
        <v>21741.208602976702</v>
      </c>
      <c r="DQ16" s="108">
        <f t="shared" si="15"/>
        <v>21742.642920385202</v>
      </c>
      <c r="DR16" s="108">
        <f t="shared" si="15"/>
        <v>21744.077332418914</v>
      </c>
      <c r="DS16" s="108">
        <f t="shared" si="15"/>
        <v>23023.551622363168</v>
      </c>
      <c r="DT16" s="108">
        <f t="shared" si="15"/>
        <v>23025.070538882508</v>
      </c>
      <c r="DU16" s="108">
        <f t="shared" si="15"/>
        <v>23026.589555608258</v>
      </c>
      <c r="DV16" s="108">
        <f t="shared" ref="DV16:EK28" si="90">V16*BV16</f>
        <v>23028.10867254702</v>
      </c>
      <c r="DW16" s="108">
        <f t="shared" si="90"/>
        <v>22027.459549624557</v>
      </c>
      <c r="DX16" s="108">
        <f t="shared" si="90"/>
        <v>22028.912751664702</v>
      </c>
      <c r="DY16" s="108">
        <f t="shared" si="90"/>
        <v>22030.366049575921</v>
      </c>
      <c r="DZ16" s="108">
        <f t="shared" si="90"/>
        <v>22031.819443364537</v>
      </c>
      <c r="EA16" s="108">
        <f t="shared" si="90"/>
        <v>22975.880378802169</v>
      </c>
      <c r="EB16" s="108">
        <f t="shared" si="90"/>
        <v>22977.396150340206</v>
      </c>
      <c r="EC16" s="108">
        <f t="shared" si="90"/>
        <v>22978.912021877171</v>
      </c>
      <c r="ED16" s="108">
        <f t="shared" si="90"/>
        <v>22980.427993419657</v>
      </c>
      <c r="EE16" s="108">
        <f t="shared" si="90"/>
        <v>22981.944064974265</v>
      </c>
      <c r="EF16" s="108">
        <f t="shared" si="90"/>
        <v>22448.206098849645</v>
      </c>
      <c r="EG16" s="108">
        <f t="shared" si="90"/>
        <v>22449.687058504885</v>
      </c>
      <c r="EH16" s="108">
        <f t="shared" si="90"/>
        <v>22451.168115862434</v>
      </c>
      <c r="EI16" s="108">
        <f t="shared" si="90"/>
        <v>22452.649270928734</v>
      </c>
      <c r="EJ16" s="108">
        <f t="shared" si="90"/>
        <v>22797.437634631016</v>
      </c>
      <c r="EK16" s="108">
        <f t="shared" si="90"/>
        <v>22798.941633891853</v>
      </c>
      <c r="EL16" s="108">
        <f t="shared" ref="EL16:FA28" si="91">AL16*CL16</f>
        <v>22800.445732374967</v>
      </c>
      <c r="EM16" s="108">
        <f t="shared" si="91"/>
        <v>22801.949930086914</v>
      </c>
      <c r="EN16" s="108">
        <f t="shared" si="91"/>
        <v>24762.572254094095</v>
      </c>
      <c r="EO16" s="108">
        <f t="shared" si="91"/>
        <v>24764.205897794036</v>
      </c>
      <c r="EP16" s="108">
        <f t="shared" si="91"/>
        <v>24765.839649269197</v>
      </c>
      <c r="EQ16" s="108">
        <f t="shared" si="91"/>
        <v>24767.473508526691</v>
      </c>
      <c r="ER16" s="108">
        <f t="shared" si="91"/>
        <v>24769.10747557363</v>
      </c>
      <c r="ES16" s="108">
        <f t="shared" si="91"/>
        <v>24479.814190224075</v>
      </c>
      <c r="ET16" s="108">
        <f t="shared" si="91"/>
        <v>24481.429179725859</v>
      </c>
      <c r="EU16" s="108">
        <f t="shared" si="91"/>
        <v>24483.044275772205</v>
      </c>
      <c r="EV16" s="108">
        <f t="shared" si="91"/>
        <v>24484.659478370148</v>
      </c>
      <c r="EW16" s="108">
        <f t="shared" si="91"/>
        <v>24026.388009509559</v>
      </c>
      <c r="EX16" s="108">
        <f t="shared" si="91"/>
        <v>24027.973085445989</v>
      </c>
      <c r="EY16" s="108">
        <f t="shared" si="91"/>
        <v>24029.55826595351</v>
      </c>
      <c r="EZ16" s="108">
        <f t="shared" si="91"/>
        <v>24031.143551039026</v>
      </c>
      <c r="FA16" s="108">
        <f t="shared" si="91"/>
        <v>22057.938435374188</v>
      </c>
      <c r="FB16" s="108">
        <f t="shared" ref="FB16:FE28" si="92">BB16*DB16</f>
        <v>22059.393648176349</v>
      </c>
      <c r="FC16" s="108">
        <f t="shared" si="92"/>
        <v>22060.848956982241</v>
      </c>
      <c r="FD16" s="108">
        <f t="shared" si="92"/>
        <v>22062.304361798189</v>
      </c>
      <c r="FE16" s="108">
        <f t="shared" si="92"/>
        <v>22063.759862630533</v>
      </c>
    </row>
    <row r="17" spans="1:161" ht="15.75" x14ac:dyDescent="0.25">
      <c r="A17" s="87" t="s">
        <v>174</v>
      </c>
      <c r="B17" s="12">
        <f>'Urb proj of all 25 ARs '!AD17</f>
        <v>26467.075338837254</v>
      </c>
      <c r="C17" s="12">
        <f>'Urb proj of all 25 ARs '!AE17</f>
        <v>26558.025125207041</v>
      </c>
      <c r="D17" s="100">
        <f t="shared" si="10"/>
        <v>3.4363368526906767E-3</v>
      </c>
      <c r="E17" s="101">
        <f t="shared" si="11"/>
        <v>6.597229412097505E-5</v>
      </c>
      <c r="F17" s="69">
        <f t="shared" si="12"/>
        <v>26468.82143251603</v>
      </c>
      <c r="G17" s="69">
        <f t="shared" si="13"/>
        <v>26470.56764138861</v>
      </c>
      <c r="H17" s="69">
        <f>G17*(1+$E$17)</f>
        <v>26472.313965462596</v>
      </c>
      <c r="I17" s="69">
        <f t="shared" ref="I17:BE17" si="93">H17*(1+$E$17)</f>
        <v>26474.060404745589</v>
      </c>
      <c r="J17" s="69">
        <f t="shared" si="93"/>
        <v>26475.806959245187</v>
      </c>
      <c r="K17" s="69">
        <f t="shared" si="93"/>
        <v>26477.553628968992</v>
      </c>
      <c r="L17" s="69">
        <f t="shared" si="93"/>
        <v>26479.300413924608</v>
      </c>
      <c r="M17" s="69">
        <f t="shared" si="93"/>
        <v>26481.047314119634</v>
      </c>
      <c r="N17" s="69">
        <f t="shared" si="93"/>
        <v>26482.794329561671</v>
      </c>
      <c r="O17" s="69">
        <f t="shared" si="93"/>
        <v>26484.541460258326</v>
      </c>
      <c r="P17" s="69">
        <f t="shared" si="93"/>
        <v>26486.288706217201</v>
      </c>
      <c r="Q17" s="69">
        <f t="shared" si="93"/>
        <v>26488.036067445901</v>
      </c>
      <c r="R17" s="69">
        <f t="shared" si="93"/>
        <v>26489.783543952028</v>
      </c>
      <c r="S17" s="69">
        <f t="shared" si="93"/>
        <v>26491.531135743189</v>
      </c>
      <c r="T17" s="69">
        <f t="shared" si="93"/>
        <v>26493.278842826992</v>
      </c>
      <c r="U17" s="69">
        <f t="shared" si="93"/>
        <v>26495.02666521104</v>
      </c>
      <c r="V17" s="69">
        <f t="shared" si="93"/>
        <v>26496.77460290294</v>
      </c>
      <c r="W17" s="69">
        <f t="shared" si="93"/>
        <v>26498.522655910299</v>
      </c>
      <c r="X17" s="69">
        <f t="shared" si="93"/>
        <v>26500.270824240728</v>
      </c>
      <c r="Y17" s="69">
        <f t="shared" si="93"/>
        <v>26502.01910790183</v>
      </c>
      <c r="Z17" s="69">
        <f t="shared" si="93"/>
        <v>26503.767506901215</v>
      </c>
      <c r="AA17" s="69">
        <f t="shared" si="93"/>
        <v>26505.516021246494</v>
      </c>
      <c r="AB17" s="69">
        <f t="shared" si="93"/>
        <v>26507.264650945275</v>
      </c>
      <c r="AC17" s="69">
        <f t="shared" si="93"/>
        <v>26509.013396005172</v>
      </c>
      <c r="AD17" s="69">
        <f t="shared" si="93"/>
        <v>26510.762256433791</v>
      </c>
      <c r="AE17" s="69">
        <f t="shared" si="93"/>
        <v>26512.511232238743</v>
      </c>
      <c r="AF17" s="69">
        <f t="shared" si="93"/>
        <v>26514.260323427643</v>
      </c>
      <c r="AG17" s="69">
        <f t="shared" si="93"/>
        <v>26516.009530008101</v>
      </c>
      <c r="AH17" s="69">
        <f t="shared" si="93"/>
        <v>26517.758851987728</v>
      </c>
      <c r="AI17" s="69">
        <f t="shared" si="93"/>
        <v>26519.508289374142</v>
      </c>
      <c r="AJ17" s="69">
        <f t="shared" si="93"/>
        <v>26521.257842174953</v>
      </c>
      <c r="AK17" s="69">
        <f t="shared" si="93"/>
        <v>26523.007510397776</v>
      </c>
      <c r="AL17" s="69">
        <f t="shared" si="93"/>
        <v>26524.757294050225</v>
      </c>
      <c r="AM17" s="69">
        <f t="shared" si="93"/>
        <v>26526.507193139914</v>
      </c>
      <c r="AN17" s="69">
        <f t="shared" si="93"/>
        <v>26528.257207674462</v>
      </c>
      <c r="AO17" s="69">
        <f t="shared" si="93"/>
        <v>26530.007337661482</v>
      </c>
      <c r="AP17" s="69">
        <f t="shared" si="93"/>
        <v>26531.757583108592</v>
      </c>
      <c r="AQ17" s="69">
        <f t="shared" si="93"/>
        <v>26533.507944023411</v>
      </c>
      <c r="AR17" s="69">
        <f t="shared" si="93"/>
        <v>26535.258420413556</v>
      </c>
      <c r="AS17" s="69">
        <f t="shared" si="93"/>
        <v>26537.009012286642</v>
      </c>
      <c r="AT17" s="69">
        <f t="shared" si="93"/>
        <v>26538.75971965029</v>
      </c>
      <c r="AU17" s="69">
        <f t="shared" si="93"/>
        <v>26540.510542512122</v>
      </c>
      <c r="AV17" s="69">
        <f t="shared" si="93"/>
        <v>26542.261480879752</v>
      </c>
      <c r="AW17" s="69">
        <f t="shared" si="93"/>
        <v>26544.012534760805</v>
      </c>
      <c r="AX17" s="69">
        <f t="shared" si="93"/>
        <v>26545.763704162899</v>
      </c>
      <c r="AY17" s="69">
        <f t="shared" si="93"/>
        <v>26547.514989093655</v>
      </c>
      <c r="AZ17" s="69">
        <f t="shared" si="93"/>
        <v>26549.266389560697</v>
      </c>
      <c r="BA17" s="69">
        <f t="shared" si="93"/>
        <v>26551.017905571643</v>
      </c>
      <c r="BB17" s="69">
        <f t="shared" si="93"/>
        <v>26552.769537134121</v>
      </c>
      <c r="BC17" s="69">
        <f t="shared" si="93"/>
        <v>26554.521284255752</v>
      </c>
      <c r="BD17" s="69">
        <f t="shared" si="93"/>
        <v>26556.273146944157</v>
      </c>
      <c r="BE17" s="69">
        <f t="shared" si="93"/>
        <v>26558.025125206965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43249.162773328899</v>
      </c>
      <c r="DG17" s="108">
        <f t="shared" si="15"/>
        <v>43252.01601981587</v>
      </c>
      <c r="DH17" s="108">
        <f t="shared" si="15"/>
        <v>43254.869454538049</v>
      </c>
      <c r="DI17" s="108">
        <f t="shared" si="15"/>
        <v>43257.723077507871</v>
      </c>
      <c r="DJ17" s="108">
        <f t="shared" si="15"/>
        <v>50185.037483725828</v>
      </c>
      <c r="DK17" s="108">
        <f t="shared" si="15"/>
        <v>50188.348305779175</v>
      </c>
      <c r="DL17" s="108">
        <f t="shared" si="15"/>
        <v>50191.659346255052</v>
      </c>
      <c r="DM17" s="108">
        <f t="shared" si="15"/>
        <v>50194.970605167866</v>
      </c>
      <c r="DN17" s="108">
        <f t="shared" si="15"/>
        <v>41749.877026656424</v>
      </c>
      <c r="DO17" s="108">
        <f t="shared" si="15"/>
        <v>41752.631361823143</v>
      </c>
      <c r="DP17" s="108">
        <f t="shared" si="15"/>
        <v>41755.385878699672</v>
      </c>
      <c r="DQ17" s="108">
        <f t="shared" si="15"/>
        <v>41758.140577297992</v>
      </c>
      <c r="DR17" s="108">
        <f t="shared" si="15"/>
        <v>41760.895457630104</v>
      </c>
      <c r="DS17" s="108">
        <f t="shared" si="15"/>
        <v>45284.207546310223</v>
      </c>
      <c r="DT17" s="108">
        <f t="shared" si="15"/>
        <v>45287.195049369504</v>
      </c>
      <c r="DU17" s="108">
        <f t="shared" si="15"/>
        <v>45290.18274952122</v>
      </c>
      <c r="DV17" s="108">
        <f t="shared" si="90"/>
        <v>45293.170646778359</v>
      </c>
      <c r="DW17" s="108">
        <f t="shared" si="90"/>
        <v>44177.009490166478</v>
      </c>
      <c r="DX17" s="108">
        <f t="shared" si="90"/>
        <v>44179.923948829957</v>
      </c>
      <c r="DY17" s="108">
        <f t="shared" si="90"/>
        <v>44182.838599766947</v>
      </c>
      <c r="DZ17" s="108">
        <f t="shared" si="90"/>
        <v>44185.75344299015</v>
      </c>
      <c r="EA17" s="108">
        <f t="shared" si="90"/>
        <v>49255.103426928457</v>
      </c>
      <c r="EB17" s="108">
        <f t="shared" si="90"/>
        <v>49258.352899098696</v>
      </c>
      <c r="EC17" s="108">
        <f t="shared" si="90"/>
        <v>49261.602585644076</v>
      </c>
      <c r="ED17" s="108">
        <f t="shared" si="90"/>
        <v>49264.852486578726</v>
      </c>
      <c r="EE17" s="108">
        <f t="shared" si="90"/>
        <v>49268.102601916798</v>
      </c>
      <c r="EF17" s="108">
        <f t="shared" si="90"/>
        <v>49393.143758836093</v>
      </c>
      <c r="EG17" s="108">
        <f t="shared" si="90"/>
        <v>49396.402337843712</v>
      </c>
      <c r="EH17" s="108">
        <f t="shared" si="90"/>
        <v>49399.661131827263</v>
      </c>
      <c r="EI17" s="108">
        <f t="shared" si="90"/>
        <v>49402.920140800925</v>
      </c>
      <c r="EJ17" s="108">
        <f t="shared" si="90"/>
        <v>52912.816216320578</v>
      </c>
      <c r="EK17" s="108">
        <f t="shared" si="90"/>
        <v>52916.306996194769</v>
      </c>
      <c r="EL17" s="108">
        <f t="shared" si="91"/>
        <v>52919.798006363722</v>
      </c>
      <c r="EM17" s="108">
        <f t="shared" si="91"/>
        <v>52923.289246842614</v>
      </c>
      <c r="EN17" s="108">
        <f t="shared" si="91"/>
        <v>52703.82072328958</v>
      </c>
      <c r="EO17" s="108">
        <f t="shared" si="91"/>
        <v>52707.29771525164</v>
      </c>
      <c r="EP17" s="108">
        <f t="shared" si="91"/>
        <v>52710.774936598827</v>
      </c>
      <c r="EQ17" s="108">
        <f t="shared" si="91"/>
        <v>52714.252387346285</v>
      </c>
      <c r="ER17" s="108">
        <f t="shared" si="91"/>
        <v>52717.730067509154</v>
      </c>
      <c r="ES17" s="108">
        <f t="shared" si="91"/>
        <v>52112.01306260399</v>
      </c>
      <c r="ET17" s="108">
        <f t="shared" si="91"/>
        <v>52115.451011656987</v>
      </c>
      <c r="EU17" s="108">
        <f t="shared" si="91"/>
        <v>52118.88918751938</v>
      </c>
      <c r="EV17" s="108">
        <f t="shared" si="91"/>
        <v>52122.327590206114</v>
      </c>
      <c r="EW17" s="108">
        <f t="shared" si="91"/>
        <v>46728.12505525264</v>
      </c>
      <c r="EX17" s="108">
        <f t="shared" si="91"/>
        <v>46731.207816862508</v>
      </c>
      <c r="EY17" s="108">
        <f t="shared" si="91"/>
        <v>46734.290781849231</v>
      </c>
      <c r="EZ17" s="108">
        <f t="shared" si="91"/>
        <v>46737.373950226225</v>
      </c>
      <c r="FA17" s="108">
        <f t="shared" si="91"/>
        <v>43671.656530303168</v>
      </c>
      <c r="FB17" s="108">
        <f t="shared" si="92"/>
        <v>43674.537649672537</v>
      </c>
      <c r="FC17" s="108">
        <f t="shared" si="92"/>
        <v>43677.418959115959</v>
      </c>
      <c r="FD17" s="108">
        <f t="shared" si="92"/>
        <v>43680.300458645972</v>
      </c>
      <c r="FE17" s="108">
        <f t="shared" si="92"/>
        <v>43683.182148275118</v>
      </c>
    </row>
    <row r="18" spans="1:161" ht="15.75" x14ac:dyDescent="0.25">
      <c r="A18" s="47" t="s">
        <v>222</v>
      </c>
      <c r="B18" s="12">
        <f>'Urb proj of all 25 ARs '!AD18</f>
        <v>31461.134432430234</v>
      </c>
      <c r="C18" s="12">
        <f>'Urb proj of all 25 ARs '!AE18</f>
        <v>31569.245488107856</v>
      </c>
      <c r="D18" s="100">
        <f t="shared" si="10"/>
        <v>3.4363368526908827E-3</v>
      </c>
      <c r="E18" s="101">
        <f t="shared" si="11"/>
        <v>6.597229412097505E-5</v>
      </c>
      <c r="F18" s="69">
        <f t="shared" si="12"/>
        <v>31463.209995644389</v>
      </c>
      <c r="G18" s="69">
        <f t="shared" si="13"/>
        <v>31465.28569578821</v>
      </c>
      <c r="H18" s="69">
        <f>G18*(1+$E$18)</f>
        <v>31467.361532870735</v>
      </c>
      <c r="I18" s="69">
        <f t="shared" ref="I18:BE18" si="94">H18*(1+$E$18)</f>
        <v>31469.437506900991</v>
      </c>
      <c r="J18" s="69">
        <f t="shared" si="94"/>
        <v>31471.513617888017</v>
      </c>
      <c r="K18" s="69">
        <f t="shared" si="94"/>
        <v>31473.589865840848</v>
      </c>
      <c r="L18" s="69">
        <f t="shared" si="94"/>
        <v>31475.666250768521</v>
      </c>
      <c r="M18" s="69">
        <f t="shared" si="94"/>
        <v>31477.742772680071</v>
      </c>
      <c r="N18" s="69">
        <f t="shared" si="94"/>
        <v>31479.819431584536</v>
      </c>
      <c r="O18" s="69">
        <f t="shared" si="94"/>
        <v>31481.89622749095</v>
      </c>
      <c r="P18" s="69">
        <f t="shared" si="94"/>
        <v>31483.973160408357</v>
      </c>
      <c r="Q18" s="69">
        <f t="shared" si="94"/>
        <v>31486.050230345794</v>
      </c>
      <c r="R18" s="69">
        <f t="shared" si="94"/>
        <v>31488.127437312298</v>
      </c>
      <c r="S18" s="69">
        <f t="shared" si="94"/>
        <v>31490.204781316912</v>
      </c>
      <c r="T18" s="69">
        <f t="shared" si="94"/>
        <v>31492.282262368673</v>
      </c>
      <c r="U18" s="69">
        <f t="shared" si="94"/>
        <v>31494.359880476626</v>
      </c>
      <c r="V18" s="69">
        <f t="shared" si="94"/>
        <v>31496.437635649814</v>
      </c>
      <c r="W18" s="69">
        <f t="shared" si="94"/>
        <v>31498.515527897278</v>
      </c>
      <c r="X18" s="69">
        <f t="shared" si="94"/>
        <v>31500.593557228058</v>
      </c>
      <c r="Y18" s="69">
        <f t="shared" si="94"/>
        <v>31502.671723651201</v>
      </c>
      <c r="Z18" s="69">
        <f t="shared" si="94"/>
        <v>31504.750027175749</v>
      </c>
      <c r="AA18" s="69">
        <f t="shared" si="94"/>
        <v>31506.828467810748</v>
      </c>
      <c r="AB18" s="69">
        <f t="shared" si="94"/>
        <v>31508.907045565247</v>
      </c>
      <c r="AC18" s="69">
        <f t="shared" si="94"/>
        <v>31510.98576044829</v>
      </c>
      <c r="AD18" s="69">
        <f t="shared" si="94"/>
        <v>31513.064612468919</v>
      </c>
      <c r="AE18" s="69">
        <f t="shared" si="94"/>
        <v>31515.143601636188</v>
      </c>
      <c r="AF18" s="69">
        <f t="shared" si="94"/>
        <v>31517.222727959139</v>
      </c>
      <c r="AG18" s="69">
        <f t="shared" si="94"/>
        <v>31519.301991446824</v>
      </c>
      <c r="AH18" s="69">
        <f t="shared" si="94"/>
        <v>31521.381392108291</v>
      </c>
      <c r="AI18" s="69">
        <f t="shared" si="94"/>
        <v>31523.460929952591</v>
      </c>
      <c r="AJ18" s="69">
        <f t="shared" si="94"/>
        <v>31525.540604988772</v>
      </c>
      <c r="AK18" s="69">
        <f t="shared" si="94"/>
        <v>31527.620417225888</v>
      </c>
      <c r="AL18" s="69">
        <f t="shared" si="94"/>
        <v>31529.700366672987</v>
      </c>
      <c r="AM18" s="69">
        <f t="shared" si="94"/>
        <v>31531.780453339125</v>
      </c>
      <c r="AN18" s="69">
        <f t="shared" si="94"/>
        <v>31533.860677233351</v>
      </c>
      <c r="AO18" s="69">
        <f t="shared" si="94"/>
        <v>31535.941038364719</v>
      </c>
      <c r="AP18" s="69">
        <f t="shared" si="94"/>
        <v>31538.021536742282</v>
      </c>
      <c r="AQ18" s="69">
        <f t="shared" si="94"/>
        <v>31540.102172375096</v>
      </c>
      <c r="AR18" s="69">
        <f t="shared" si="94"/>
        <v>31542.18294527222</v>
      </c>
      <c r="AS18" s="69">
        <f t="shared" si="94"/>
        <v>31544.263855442703</v>
      </c>
      <c r="AT18" s="69">
        <f t="shared" si="94"/>
        <v>31546.344902895606</v>
      </c>
      <c r="AU18" s="69">
        <f t="shared" si="94"/>
        <v>31548.426087639982</v>
      </c>
      <c r="AV18" s="69">
        <f t="shared" si="94"/>
        <v>31550.507409684891</v>
      </c>
      <c r="AW18" s="69">
        <f t="shared" si="94"/>
        <v>31552.588869039388</v>
      </c>
      <c r="AX18" s="69">
        <f t="shared" si="94"/>
        <v>31554.670465712534</v>
      </c>
      <c r="AY18" s="69">
        <f t="shared" si="94"/>
        <v>31556.752199713388</v>
      </c>
      <c r="AZ18" s="69">
        <f t="shared" si="94"/>
        <v>31558.834071051009</v>
      </c>
      <c r="BA18" s="69">
        <f t="shared" si="94"/>
        <v>31560.916079734459</v>
      </c>
      <c r="BB18" s="69">
        <f t="shared" si="94"/>
        <v>31562.998225772801</v>
      </c>
      <c r="BC18" s="69">
        <f t="shared" si="94"/>
        <v>31565.080509175092</v>
      </c>
      <c r="BD18" s="69">
        <f t="shared" si="94"/>
        <v>31567.162929950395</v>
      </c>
      <c r="BE18" s="69">
        <f t="shared" si="94"/>
        <v>31569.245488107776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36017.997956965934</v>
      </c>
      <c r="DG18" s="108">
        <f t="shared" si="15"/>
        <v>36020.374146920796</v>
      </c>
      <c r="DH18" s="108">
        <f t="shared" si="15"/>
        <v>36022.75049363837</v>
      </c>
      <c r="DI18" s="108">
        <f t="shared" si="15"/>
        <v>36025.12699712898</v>
      </c>
      <c r="DJ18" s="108">
        <f t="shared" si="15"/>
        <v>39912.676959824043</v>
      </c>
      <c r="DK18" s="108">
        <f t="shared" si="15"/>
        <v>39915.310090687592</v>
      </c>
      <c r="DL18" s="108">
        <f t="shared" si="15"/>
        <v>39917.943395264825</v>
      </c>
      <c r="DM18" s="108">
        <f t="shared" si="15"/>
        <v>39920.576873567203</v>
      </c>
      <c r="DN18" s="108">
        <f t="shared" si="15"/>
        <v>35274.409278302592</v>
      </c>
      <c r="DO18" s="108">
        <f t="shared" si="15"/>
        <v>35276.736412006445</v>
      </c>
      <c r="DP18" s="108">
        <f t="shared" si="15"/>
        <v>35279.063699236649</v>
      </c>
      <c r="DQ18" s="108">
        <f t="shared" si="15"/>
        <v>35281.391140003325</v>
      </c>
      <c r="DR18" s="108">
        <f t="shared" si="15"/>
        <v>35283.718734316608</v>
      </c>
      <c r="DS18" s="108">
        <f t="shared" si="15"/>
        <v>35959.12292242315</v>
      </c>
      <c r="DT18" s="108">
        <f t="shared" si="15"/>
        <v>35961.495228256921</v>
      </c>
      <c r="DU18" s="108">
        <f t="shared" si="15"/>
        <v>35963.867690597152</v>
      </c>
      <c r="DV18" s="108">
        <f t="shared" si="90"/>
        <v>35966.240309454159</v>
      </c>
      <c r="DW18" s="108">
        <f t="shared" si="90"/>
        <v>35731.030587279696</v>
      </c>
      <c r="DX18" s="108">
        <f t="shared" si="90"/>
        <v>35733.387845338846</v>
      </c>
      <c r="DY18" s="108">
        <f t="shared" si="90"/>
        <v>35735.745258911724</v>
      </c>
      <c r="DZ18" s="108">
        <f t="shared" si="90"/>
        <v>35738.102828008574</v>
      </c>
      <c r="EA18" s="108">
        <f t="shared" si="90"/>
        <v>36469.551387031854</v>
      </c>
      <c r="EB18" s="108">
        <f t="shared" si="90"/>
        <v>36471.957367002426</v>
      </c>
      <c r="EC18" s="108">
        <f t="shared" si="90"/>
        <v>36474.363505701011</v>
      </c>
      <c r="ED18" s="108">
        <f t="shared" si="90"/>
        <v>36476.769803138079</v>
      </c>
      <c r="EE18" s="108">
        <f t="shared" si="90"/>
        <v>36479.176259324122</v>
      </c>
      <c r="EF18" s="108">
        <f t="shared" si="90"/>
        <v>36422.366174723997</v>
      </c>
      <c r="EG18" s="108">
        <f t="shared" si="90"/>
        <v>36424.769041777858</v>
      </c>
      <c r="EH18" s="108">
        <f t="shared" si="90"/>
        <v>36427.172067354368</v>
      </c>
      <c r="EI18" s="108">
        <f t="shared" si="90"/>
        <v>36429.57525146399</v>
      </c>
      <c r="EJ18" s="108">
        <f t="shared" si="90"/>
        <v>37162.076561812217</v>
      </c>
      <c r="EK18" s="108">
        <f t="shared" si="90"/>
        <v>37164.528229257303</v>
      </c>
      <c r="EL18" s="108">
        <f t="shared" si="91"/>
        <v>37166.980058444511</v>
      </c>
      <c r="EM18" s="108">
        <f t="shared" si="91"/>
        <v>37169.432049384515</v>
      </c>
      <c r="EN18" s="108">
        <f t="shared" si="91"/>
        <v>39990.233596071885</v>
      </c>
      <c r="EO18" s="108">
        <f t="shared" si="91"/>
        <v>39992.871843524656</v>
      </c>
      <c r="EP18" s="108">
        <f t="shared" si="91"/>
        <v>39995.510265028657</v>
      </c>
      <c r="EQ18" s="108">
        <f t="shared" si="91"/>
        <v>39998.148860595378</v>
      </c>
      <c r="ER18" s="108">
        <f t="shared" si="91"/>
        <v>40000.787630236307</v>
      </c>
      <c r="ES18" s="108">
        <f t="shared" si="91"/>
        <v>38029.694673436701</v>
      </c>
      <c r="ET18" s="108">
        <f t="shared" si="91"/>
        <v>38032.203579639026</v>
      </c>
      <c r="EU18" s="108">
        <f t="shared" si="91"/>
        <v>38034.712651359652</v>
      </c>
      <c r="EV18" s="108">
        <f t="shared" si="91"/>
        <v>38037.2218886095</v>
      </c>
      <c r="EW18" s="108">
        <f t="shared" si="91"/>
        <v>38323.00592659579</v>
      </c>
      <c r="EX18" s="108">
        <f t="shared" si="91"/>
        <v>38325.534183214375</v>
      </c>
      <c r="EY18" s="108">
        <f t="shared" si="91"/>
        <v>38328.062606627856</v>
      </c>
      <c r="EZ18" s="108">
        <f t="shared" si="91"/>
        <v>38330.591196847221</v>
      </c>
      <c r="FA18" s="108">
        <f t="shared" si="91"/>
        <v>35936.385518611016</v>
      </c>
      <c r="FB18" s="108">
        <f t="shared" si="92"/>
        <v>35938.756324406095</v>
      </c>
      <c r="FC18" s="108">
        <f t="shared" si="92"/>
        <v>35941.127286608673</v>
      </c>
      <c r="FD18" s="108">
        <f t="shared" si="92"/>
        <v>35943.49840522906</v>
      </c>
      <c r="FE18" s="108">
        <f t="shared" si="92"/>
        <v>35945.869680277588</v>
      </c>
    </row>
    <row r="19" spans="1:161" ht="15.75" x14ac:dyDescent="0.25">
      <c r="A19" s="47" t="s">
        <v>178</v>
      </c>
      <c r="B19" s="12">
        <f>'Urb proj of all 25 ARs '!AD19</f>
        <v>50807.815033537474</v>
      </c>
      <c r="C19" s="12">
        <f>'Urb proj of all 25 ARs '!AE19</f>
        <v>50982.407800741916</v>
      </c>
      <c r="D19" s="100">
        <f t="shared" si="10"/>
        <v>3.4363368526907859E-3</v>
      </c>
      <c r="E19" s="101">
        <f t="shared" si="11"/>
        <v>6.597229412097505E-5</v>
      </c>
      <c r="F19" s="69">
        <f t="shared" si="12"/>
        <v>50811.166941654512</v>
      </c>
      <c r="G19" s="69">
        <f t="shared" si="13"/>
        <v>50814.519070904615</v>
      </c>
      <c r="H19" s="69">
        <f>G19*(1+$E$19)</f>
        <v>50817.871421302378</v>
      </c>
      <c r="I19" s="69">
        <f t="shared" ref="I19:BE19" si="95">H19*(1+$E$19)</f>
        <v>50821.223992862382</v>
      </c>
      <c r="J19" s="69">
        <f t="shared" si="95"/>
        <v>50824.576785599231</v>
      </c>
      <c r="K19" s="69">
        <f t="shared" si="95"/>
        <v>50827.929799527505</v>
      </c>
      <c r="L19" s="69">
        <f t="shared" si="95"/>
        <v>50831.283034661799</v>
      </c>
      <c r="M19" s="69">
        <f t="shared" si="95"/>
        <v>50834.63649101671</v>
      </c>
      <c r="N19" s="69">
        <f t="shared" si="95"/>
        <v>50837.990168606826</v>
      </c>
      <c r="O19" s="69">
        <f t="shared" si="95"/>
        <v>50841.344067446749</v>
      </c>
      <c r="P19" s="69">
        <f t="shared" si="95"/>
        <v>50844.698187551076</v>
      </c>
      <c r="Q19" s="69">
        <f t="shared" si="95"/>
        <v>50848.0525289344</v>
      </c>
      <c r="R19" s="69">
        <f t="shared" si="95"/>
        <v>50851.40709161132</v>
      </c>
      <c r="S19" s="69">
        <f t="shared" si="95"/>
        <v>50854.761875596436</v>
      </c>
      <c r="T19" s="69">
        <f t="shared" si="95"/>
        <v>50858.116880904345</v>
      </c>
      <c r="U19" s="69">
        <f t="shared" si="95"/>
        <v>50861.472107549649</v>
      </c>
      <c r="V19" s="69">
        <f t="shared" si="95"/>
        <v>50864.827555546952</v>
      </c>
      <c r="W19" s="69">
        <f t="shared" si="95"/>
        <v>50868.183224910856</v>
      </c>
      <c r="X19" s="69">
        <f t="shared" si="95"/>
        <v>50871.539115655971</v>
      </c>
      <c r="Y19" s="69">
        <f t="shared" si="95"/>
        <v>50874.895227796893</v>
      </c>
      <c r="Z19" s="69">
        <f t="shared" si="95"/>
        <v>50878.251561348232</v>
      </c>
      <c r="AA19" s="69">
        <f t="shared" si="95"/>
        <v>50881.608116324598</v>
      </c>
      <c r="AB19" s="69">
        <f t="shared" si="95"/>
        <v>50884.964892740594</v>
      </c>
      <c r="AC19" s="69">
        <f t="shared" si="95"/>
        <v>50888.32189061083</v>
      </c>
      <c r="AD19" s="69">
        <f t="shared" si="95"/>
        <v>50891.679109949924</v>
      </c>
      <c r="AE19" s="69">
        <f t="shared" si="95"/>
        <v>50895.036550772478</v>
      </c>
      <c r="AF19" s="69">
        <f t="shared" si="95"/>
        <v>50898.394213093103</v>
      </c>
      <c r="AG19" s="69">
        <f t="shared" si="95"/>
        <v>50901.752096926415</v>
      </c>
      <c r="AH19" s="69">
        <f t="shared" si="95"/>
        <v>50905.110202287025</v>
      </c>
      <c r="AI19" s="69">
        <f t="shared" si="95"/>
        <v>50908.468529189551</v>
      </c>
      <c r="AJ19" s="69">
        <f t="shared" si="95"/>
        <v>50911.82707764861</v>
      </c>
      <c r="AK19" s="69">
        <f t="shared" si="95"/>
        <v>50915.185847678811</v>
      </c>
      <c r="AL19" s="69">
        <f t="shared" si="95"/>
        <v>50918.54483929478</v>
      </c>
      <c r="AM19" s="69">
        <f t="shared" si="95"/>
        <v>50921.904052511127</v>
      </c>
      <c r="AN19" s="69">
        <f t="shared" si="95"/>
        <v>50925.263487342476</v>
      </c>
      <c r="AO19" s="69">
        <f t="shared" si="95"/>
        <v>50928.623143803452</v>
      </c>
      <c r="AP19" s="69">
        <f t="shared" si="95"/>
        <v>50931.983021908673</v>
      </c>
      <c r="AQ19" s="69">
        <f t="shared" si="95"/>
        <v>50935.343121672755</v>
      </c>
      <c r="AR19" s="69">
        <f t="shared" si="95"/>
        <v>50938.703443110331</v>
      </c>
      <c r="AS19" s="69">
        <f t="shared" si="95"/>
        <v>50942.063986236019</v>
      </c>
      <c r="AT19" s="69">
        <f t="shared" si="95"/>
        <v>50945.424751064449</v>
      </c>
      <c r="AU19" s="69">
        <f t="shared" si="95"/>
        <v>50948.785737610247</v>
      </c>
      <c r="AV19" s="69">
        <f t="shared" si="95"/>
        <v>50952.146945888038</v>
      </c>
      <c r="AW19" s="69">
        <f t="shared" si="95"/>
        <v>50955.508375912446</v>
      </c>
      <c r="AX19" s="69">
        <f t="shared" si="95"/>
        <v>50958.870027698104</v>
      </c>
      <c r="AY19" s="69">
        <f t="shared" si="95"/>
        <v>50962.231901259642</v>
      </c>
      <c r="AZ19" s="69">
        <f t="shared" si="95"/>
        <v>50965.593996611693</v>
      </c>
      <c r="BA19" s="69">
        <f t="shared" si="95"/>
        <v>50968.956313768889</v>
      </c>
      <c r="BB19" s="69">
        <f t="shared" si="95"/>
        <v>50972.318852745862</v>
      </c>
      <c r="BC19" s="69">
        <f t="shared" si="95"/>
        <v>50975.681613557244</v>
      </c>
      <c r="BD19" s="69">
        <f t="shared" si="95"/>
        <v>50979.044596217675</v>
      </c>
      <c r="BE19" s="69">
        <f t="shared" si="95"/>
        <v>50982.407800741785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51528.591369105299</v>
      </c>
      <c r="DG19" s="108">
        <f t="shared" si="15"/>
        <v>51531.990828490743</v>
      </c>
      <c r="DH19" s="108">
        <f t="shared" si="15"/>
        <v>51535.390512146318</v>
      </c>
      <c r="DI19" s="108">
        <f t="shared" si="15"/>
        <v>51538.790420086822</v>
      </c>
      <c r="DJ19" s="108">
        <f t="shared" si="15"/>
        <v>55529.010586215802</v>
      </c>
      <c r="DK19" s="108">
        <f t="shared" si="15"/>
        <v>55532.673962434441</v>
      </c>
      <c r="DL19" s="108">
        <f t="shared" si="15"/>
        <v>55536.337580334417</v>
      </c>
      <c r="DM19" s="108">
        <f t="shared" si="15"/>
        <v>55540.001439931671</v>
      </c>
      <c r="DN19" s="108">
        <f t="shared" si="15"/>
        <v>49249.664830842783</v>
      </c>
      <c r="DO19" s="108">
        <f t="shared" si="15"/>
        <v>49252.913944216365</v>
      </c>
      <c r="DP19" s="108">
        <f t="shared" si="15"/>
        <v>49256.163271941412</v>
      </c>
      <c r="DQ19" s="108">
        <f t="shared" si="15"/>
        <v>49259.412814032061</v>
      </c>
      <c r="DR19" s="108">
        <f t="shared" si="15"/>
        <v>49262.662570502456</v>
      </c>
      <c r="DS19" s="108">
        <f t="shared" si="15"/>
        <v>50398.69491730116</v>
      </c>
      <c r="DT19" s="108">
        <f t="shared" si="15"/>
        <v>50402.019834825558</v>
      </c>
      <c r="DU19" s="108">
        <f t="shared" si="15"/>
        <v>50405.34497170239</v>
      </c>
      <c r="DV19" s="108">
        <f t="shared" si="90"/>
        <v>50408.670327946129</v>
      </c>
      <c r="DW19" s="108">
        <f t="shared" si="90"/>
        <v>49722.482077242974</v>
      </c>
      <c r="DX19" s="108">
        <f t="shared" si="90"/>
        <v>49725.762383455003</v>
      </c>
      <c r="DY19" s="108">
        <f t="shared" si="90"/>
        <v>49729.042906076349</v>
      </c>
      <c r="DZ19" s="108">
        <f t="shared" si="90"/>
        <v>49732.323645121302</v>
      </c>
      <c r="EA19" s="108">
        <f t="shared" si="90"/>
        <v>51007.991035887346</v>
      </c>
      <c r="EB19" s="108">
        <f t="shared" si="90"/>
        <v>51011.356150074484</v>
      </c>
      <c r="EC19" s="108">
        <f t="shared" si="90"/>
        <v>51014.721486265917</v>
      </c>
      <c r="ED19" s="108">
        <f t="shared" si="90"/>
        <v>51018.087044476313</v>
      </c>
      <c r="EE19" s="108">
        <f t="shared" si="90"/>
        <v>51021.452824720305</v>
      </c>
      <c r="EF19" s="108">
        <f t="shared" si="90"/>
        <v>50733.831467353011</v>
      </c>
      <c r="EG19" s="108">
        <f t="shared" si="90"/>
        <v>50737.178494604457</v>
      </c>
      <c r="EH19" s="108">
        <f t="shared" si="90"/>
        <v>50740.52574266697</v>
      </c>
      <c r="EI19" s="108">
        <f t="shared" si="90"/>
        <v>50743.873211555117</v>
      </c>
      <c r="EJ19" s="108">
        <f t="shared" si="90"/>
        <v>50948.394302587447</v>
      </c>
      <c r="EK19" s="108">
        <f t="shared" si="90"/>
        <v>50951.755485041365</v>
      </c>
      <c r="EL19" s="108">
        <f t="shared" si="91"/>
        <v>50955.116889240206</v>
      </c>
      <c r="EM19" s="108">
        <f t="shared" si="91"/>
        <v>50958.478515198585</v>
      </c>
      <c r="EN19" s="108">
        <f t="shared" si="91"/>
        <v>55618.784062256178</v>
      </c>
      <c r="EO19" s="108">
        <f t="shared" si="91"/>
        <v>55622.453361036991</v>
      </c>
      <c r="EP19" s="108">
        <f t="shared" si="91"/>
        <v>55626.122901889852</v>
      </c>
      <c r="EQ19" s="108">
        <f t="shared" si="91"/>
        <v>55629.792684830747</v>
      </c>
      <c r="ER19" s="108">
        <f t="shared" si="91"/>
        <v>55633.462709875639</v>
      </c>
      <c r="ES19" s="108">
        <f t="shared" si="91"/>
        <v>53743.288399239405</v>
      </c>
      <c r="ET19" s="108">
        <f t="shared" si="91"/>
        <v>53746.833967268714</v>
      </c>
      <c r="EU19" s="108">
        <f t="shared" si="91"/>
        <v>53750.379769207277</v>
      </c>
      <c r="EV19" s="108">
        <f t="shared" si="91"/>
        <v>53753.925805070525</v>
      </c>
      <c r="EW19" s="108">
        <f t="shared" si="91"/>
        <v>53714.783004399236</v>
      </c>
      <c r="EX19" s="108">
        <f t="shared" si="91"/>
        <v>53718.326691862247</v>
      </c>
      <c r="EY19" s="108">
        <f t="shared" si="91"/>
        <v>53721.870613110441</v>
      </c>
      <c r="EZ19" s="108">
        <f t="shared" si="91"/>
        <v>53725.414768159259</v>
      </c>
      <c r="FA19" s="108">
        <f t="shared" si="91"/>
        <v>49252.888403165583</v>
      </c>
      <c r="FB19" s="108">
        <f t="shared" si="92"/>
        <v>49256.137729205628</v>
      </c>
      <c r="FC19" s="108">
        <f t="shared" si="92"/>
        <v>49259.387269611158</v>
      </c>
      <c r="FD19" s="108">
        <f t="shared" si="92"/>
        <v>49262.637024396332</v>
      </c>
      <c r="FE19" s="108">
        <f t="shared" si="92"/>
        <v>49265.886993575281</v>
      </c>
    </row>
    <row r="20" spans="1:161" ht="15.75" x14ac:dyDescent="0.25">
      <c r="A20" s="47" t="s">
        <v>195</v>
      </c>
      <c r="B20" s="12">
        <f>'Urb proj of all 25 ARs '!AD20</f>
        <v>168688.12576472017</v>
      </c>
      <c r="C20" s="12">
        <f>'Urb proj of all 25 ARs '!AE20</f>
        <v>169267.79498789684</v>
      </c>
      <c r="D20" s="100">
        <f t="shared" si="10"/>
        <v>3.4363368526908965E-3</v>
      </c>
      <c r="E20" s="101">
        <f t="shared" si="11"/>
        <v>6.597229412097505E-5</v>
      </c>
      <c r="F20" s="69">
        <f t="shared" si="12"/>
        <v>168699.25450736785</v>
      </c>
      <c r="G20" s="69">
        <f t="shared" si="13"/>
        <v>168710.38398420421</v>
      </c>
      <c r="H20" s="69">
        <f>G20*(1+$E$20)</f>
        <v>168721.51419527768</v>
      </c>
      <c r="I20" s="69">
        <f t="shared" ref="I20:BE20" si="96">H20*(1+$E$20)</f>
        <v>168732.64514063671</v>
      </c>
      <c r="J20" s="69">
        <f t="shared" si="96"/>
        <v>168743.77682032975</v>
      </c>
      <c r="K20" s="69">
        <f t="shared" si="96"/>
        <v>168754.90923440523</v>
      </c>
      <c r="L20" s="69">
        <f t="shared" si="96"/>
        <v>168766.0423829116</v>
      </c>
      <c r="M20" s="69">
        <f t="shared" si="96"/>
        <v>168777.17626589732</v>
      </c>
      <c r="N20" s="69">
        <f t="shared" si="96"/>
        <v>168788.31088341083</v>
      </c>
      <c r="O20" s="69">
        <f t="shared" si="96"/>
        <v>168799.44623550063</v>
      </c>
      <c r="P20" s="69">
        <f t="shared" si="96"/>
        <v>168810.58232221514</v>
      </c>
      <c r="Q20" s="69">
        <f t="shared" si="96"/>
        <v>168821.71914360282</v>
      </c>
      <c r="R20" s="69">
        <f t="shared" si="96"/>
        <v>168832.85669971217</v>
      </c>
      <c r="S20" s="69">
        <f t="shared" si="96"/>
        <v>168843.99499059166</v>
      </c>
      <c r="T20" s="69">
        <f t="shared" si="96"/>
        <v>168855.13401628972</v>
      </c>
      <c r="U20" s="69">
        <f t="shared" si="96"/>
        <v>168866.27377685488</v>
      </c>
      <c r="V20" s="69">
        <f t="shared" si="96"/>
        <v>168877.41427233559</v>
      </c>
      <c r="W20" s="69">
        <f t="shared" si="96"/>
        <v>168888.55550278036</v>
      </c>
      <c r="X20" s="69">
        <f t="shared" si="96"/>
        <v>168899.69746823766</v>
      </c>
      <c r="Y20" s="69">
        <f t="shared" si="96"/>
        <v>168910.84016875597</v>
      </c>
      <c r="Z20" s="69">
        <f t="shared" si="96"/>
        <v>168921.9836043838</v>
      </c>
      <c r="AA20" s="69">
        <f t="shared" si="96"/>
        <v>168933.12777516965</v>
      </c>
      <c r="AB20" s="69">
        <f t="shared" si="96"/>
        <v>168944.27268116199</v>
      </c>
      <c r="AC20" s="69">
        <f t="shared" si="96"/>
        <v>168955.41832240936</v>
      </c>
      <c r="AD20" s="69">
        <f t="shared" si="96"/>
        <v>168966.56469896025</v>
      </c>
      <c r="AE20" s="69">
        <f t="shared" si="96"/>
        <v>168977.7118108632</v>
      </c>
      <c r="AF20" s="69">
        <f t="shared" si="96"/>
        <v>168988.85965816668</v>
      </c>
      <c r="AG20" s="69">
        <f t="shared" si="96"/>
        <v>169000.00824091921</v>
      </c>
      <c r="AH20" s="69">
        <f t="shared" si="96"/>
        <v>169011.15755916934</v>
      </c>
      <c r="AI20" s="69">
        <f t="shared" si="96"/>
        <v>169022.30761296555</v>
      </c>
      <c r="AJ20" s="69">
        <f t="shared" si="96"/>
        <v>169033.45840235639</v>
      </c>
      <c r="AK20" s="69">
        <f t="shared" si="96"/>
        <v>169044.60992739041</v>
      </c>
      <c r="AL20" s="69">
        <f t="shared" si="96"/>
        <v>169055.76218811612</v>
      </c>
      <c r="AM20" s="69">
        <f t="shared" si="96"/>
        <v>169066.91518458203</v>
      </c>
      <c r="AN20" s="69">
        <f t="shared" si="96"/>
        <v>169078.06891683672</v>
      </c>
      <c r="AO20" s="69">
        <f t="shared" si="96"/>
        <v>169089.22338492871</v>
      </c>
      <c r="AP20" s="69">
        <f t="shared" si="96"/>
        <v>169100.37858890655</v>
      </c>
      <c r="AQ20" s="69">
        <f t="shared" si="96"/>
        <v>169111.5345288188</v>
      </c>
      <c r="AR20" s="69">
        <f t="shared" si="96"/>
        <v>169122.69120471398</v>
      </c>
      <c r="AS20" s="69">
        <f t="shared" si="96"/>
        <v>169133.84861664067</v>
      </c>
      <c r="AT20" s="69">
        <f t="shared" si="96"/>
        <v>169145.00676464741</v>
      </c>
      <c r="AU20" s="69">
        <f t="shared" si="96"/>
        <v>169156.16564878277</v>
      </c>
      <c r="AV20" s="69">
        <f t="shared" si="96"/>
        <v>169167.32526909534</v>
      </c>
      <c r="AW20" s="69">
        <f t="shared" si="96"/>
        <v>169178.48562563365</v>
      </c>
      <c r="AX20" s="69">
        <f t="shared" si="96"/>
        <v>169189.64671844628</v>
      </c>
      <c r="AY20" s="69">
        <f t="shared" si="96"/>
        <v>169200.80854758181</v>
      </c>
      <c r="AZ20" s="69">
        <f t="shared" si="96"/>
        <v>169211.9711130888</v>
      </c>
      <c r="BA20" s="69">
        <f t="shared" si="96"/>
        <v>169223.13441501587</v>
      </c>
      <c r="BB20" s="69">
        <f t="shared" si="96"/>
        <v>169234.29845341158</v>
      </c>
      <c r="BC20" s="69">
        <f t="shared" si="96"/>
        <v>169245.46322832452</v>
      </c>
      <c r="BD20" s="69">
        <f t="shared" si="96"/>
        <v>169256.62873980324</v>
      </c>
      <c r="BE20" s="69">
        <f t="shared" si="96"/>
        <v>169267.7949878964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184630.14434026097</v>
      </c>
      <c r="DG20" s="108">
        <f t="shared" si="15"/>
        <v>184642.324814447</v>
      </c>
      <c r="DH20" s="108">
        <f t="shared" si="15"/>
        <v>184654.50609220684</v>
      </c>
      <c r="DI20" s="108">
        <f t="shared" si="15"/>
        <v>184666.68817359355</v>
      </c>
      <c r="DJ20" s="108">
        <f t="shared" si="15"/>
        <v>210282.63177716278</v>
      </c>
      <c r="DK20" s="108">
        <f t="shared" si="15"/>
        <v>210296.50460479493</v>
      </c>
      <c r="DL20" s="108">
        <f t="shared" si="15"/>
        <v>210310.37834764933</v>
      </c>
      <c r="DM20" s="108">
        <f t="shared" si="15"/>
        <v>210324.25300578636</v>
      </c>
      <c r="DN20" s="108">
        <f t="shared" si="15"/>
        <v>187127.60937641165</v>
      </c>
      <c r="DO20" s="108">
        <f t="shared" si="15"/>
        <v>187139.95461409559</v>
      </c>
      <c r="DP20" s="108">
        <f t="shared" si="15"/>
        <v>187152.30066622319</v>
      </c>
      <c r="DQ20" s="108">
        <f t="shared" si="15"/>
        <v>187164.64753284815</v>
      </c>
      <c r="DR20" s="108">
        <f t="shared" si="15"/>
        <v>187176.99521402424</v>
      </c>
      <c r="DS20" s="108">
        <f t="shared" si="15"/>
        <v>190142.18517300233</v>
      </c>
      <c r="DT20" s="108">
        <f t="shared" si="15"/>
        <v>190154.72928916736</v>
      </c>
      <c r="DU20" s="108">
        <f t="shared" si="15"/>
        <v>190167.27423289654</v>
      </c>
      <c r="DV20" s="108">
        <f t="shared" si="90"/>
        <v>190179.82000424439</v>
      </c>
      <c r="DW20" s="108">
        <f t="shared" si="90"/>
        <v>193128.17622347333</v>
      </c>
      <c r="DX20" s="108">
        <f t="shared" si="90"/>
        <v>193140.9173323182</v>
      </c>
      <c r="DY20" s="108">
        <f t="shared" si="90"/>
        <v>193153.65928172323</v>
      </c>
      <c r="DZ20" s="108">
        <f t="shared" si="90"/>
        <v>193166.40207174391</v>
      </c>
      <c r="EA20" s="108">
        <f t="shared" si="90"/>
        <v>196272.84524616293</v>
      </c>
      <c r="EB20" s="108">
        <f t="shared" si="90"/>
        <v>196285.79381603745</v>
      </c>
      <c r="EC20" s="108">
        <f t="shared" si="90"/>
        <v>196298.74324015883</v>
      </c>
      <c r="ED20" s="108">
        <f t="shared" si="90"/>
        <v>196311.69351858346</v>
      </c>
      <c r="EE20" s="108">
        <f t="shared" si="90"/>
        <v>196324.64465136768</v>
      </c>
      <c r="EF20" s="108">
        <f t="shared" si="90"/>
        <v>206331.3037901076</v>
      </c>
      <c r="EG20" s="108">
        <f t="shared" si="90"/>
        <v>206344.91593956761</v>
      </c>
      <c r="EH20" s="108">
        <f t="shared" si="90"/>
        <v>206358.52898705236</v>
      </c>
      <c r="EI20" s="108">
        <f t="shared" si="90"/>
        <v>206372.14293262103</v>
      </c>
      <c r="EJ20" s="108">
        <f t="shared" si="90"/>
        <v>209646.27737734304</v>
      </c>
      <c r="EK20" s="108">
        <f t="shared" si="90"/>
        <v>209660.10822321556</v>
      </c>
      <c r="EL20" s="108">
        <f t="shared" si="91"/>
        <v>209673.93998154072</v>
      </c>
      <c r="EM20" s="108">
        <f t="shared" si="91"/>
        <v>209687.77265237866</v>
      </c>
      <c r="EN20" s="108">
        <f t="shared" si="91"/>
        <v>226265.95016711953</v>
      </c>
      <c r="EO20" s="108">
        <f t="shared" si="91"/>
        <v>226280.87745093353</v>
      </c>
      <c r="EP20" s="108">
        <f t="shared" si="91"/>
        <v>226295.80571953466</v>
      </c>
      <c r="EQ20" s="108">
        <f t="shared" si="91"/>
        <v>226310.73497298796</v>
      </c>
      <c r="ER20" s="108">
        <f t="shared" si="91"/>
        <v>226325.66521135831</v>
      </c>
      <c r="ES20" s="108">
        <f t="shared" si="91"/>
        <v>203038.00161180223</v>
      </c>
      <c r="ET20" s="108">
        <f t="shared" si="91"/>
        <v>203051.3964945623</v>
      </c>
      <c r="EU20" s="108">
        <f t="shared" si="91"/>
        <v>203064.7922610135</v>
      </c>
      <c r="EV20" s="108">
        <f t="shared" si="91"/>
        <v>203078.18891121418</v>
      </c>
      <c r="EW20" s="108">
        <f t="shared" si="91"/>
        <v>200046.5273866693</v>
      </c>
      <c r="EX20" s="108">
        <f t="shared" si="91"/>
        <v>200059.72491501193</v>
      </c>
      <c r="EY20" s="108">
        <f t="shared" si="91"/>
        <v>200072.92331402577</v>
      </c>
      <c r="EZ20" s="108">
        <f t="shared" si="91"/>
        <v>200086.12258376827</v>
      </c>
      <c r="FA20" s="108">
        <f t="shared" si="91"/>
        <v>185439.47268440534</v>
      </c>
      <c r="FB20" s="108">
        <f t="shared" si="92"/>
        <v>185451.70655183893</v>
      </c>
      <c r="FC20" s="108">
        <f t="shared" si="92"/>
        <v>185463.9412263688</v>
      </c>
      <c r="FD20" s="108">
        <f t="shared" si="92"/>
        <v>185476.17670804821</v>
      </c>
      <c r="FE20" s="108">
        <f t="shared" si="92"/>
        <v>185488.41299693045</v>
      </c>
    </row>
    <row r="21" spans="1:161" ht="15.75" x14ac:dyDescent="0.25">
      <c r="A21" s="47" t="s">
        <v>180</v>
      </c>
      <c r="B21" s="12">
        <f>'Urb proj of all 25 ARs '!AD21</f>
        <v>92861.029834969479</v>
      </c>
      <c r="C21" s="12">
        <f>'Urb proj of all 25 ARs '!AE21</f>
        <v>93180.131613970196</v>
      </c>
      <c r="D21" s="100">
        <f t="shared" si="10"/>
        <v>3.4363368526907109E-3</v>
      </c>
      <c r="E21" s="101">
        <f t="shared" si="11"/>
        <v>6.597229412097505E-5</v>
      </c>
      <c r="F21" s="69">
        <f t="shared" si="12"/>
        <v>92867.156090142133</v>
      </c>
      <c r="G21" s="69">
        <f t="shared" si="13"/>
        <v>92873.28274947789</v>
      </c>
      <c r="H21" s="69">
        <f>G21*(1+$E$21)</f>
        <v>92879.409813003425</v>
      </c>
      <c r="I21" s="69">
        <f t="shared" ref="I21:BE21" si="97">H21*(1+$E$21)</f>
        <v>92885.537280745397</v>
      </c>
      <c r="J21" s="69">
        <f t="shared" si="97"/>
        <v>92891.665152730464</v>
      </c>
      <c r="K21" s="69">
        <f t="shared" si="97"/>
        <v>92897.7934289853</v>
      </c>
      <c r="L21" s="69">
        <f t="shared" si="97"/>
        <v>92903.922109536594</v>
      </c>
      <c r="M21" s="69">
        <f t="shared" si="97"/>
        <v>92910.051194410989</v>
      </c>
      <c r="N21" s="69">
        <f t="shared" si="97"/>
        <v>92916.180683635175</v>
      </c>
      <c r="O21" s="69">
        <f t="shared" si="97"/>
        <v>92922.310577235839</v>
      </c>
      <c r="P21" s="69">
        <f t="shared" si="97"/>
        <v>92928.440875239641</v>
      </c>
      <c r="Q21" s="69">
        <f t="shared" si="97"/>
        <v>92934.571577673269</v>
      </c>
      <c r="R21" s="69">
        <f t="shared" si="97"/>
        <v>92940.702684563395</v>
      </c>
      <c r="S21" s="69">
        <f t="shared" si="97"/>
        <v>92946.83419593671</v>
      </c>
      <c r="T21" s="69">
        <f t="shared" si="97"/>
        <v>92952.9661118199</v>
      </c>
      <c r="U21" s="69">
        <f t="shared" si="97"/>
        <v>92959.09843223964</v>
      </c>
      <c r="V21" s="69">
        <f t="shared" si="97"/>
        <v>92965.231157222632</v>
      </c>
      <c r="W21" s="69">
        <f t="shared" si="97"/>
        <v>92971.364286795564</v>
      </c>
      <c r="X21" s="69">
        <f t="shared" si="97"/>
        <v>92977.497820985125</v>
      </c>
      <c r="Y21" s="69">
        <f t="shared" si="97"/>
        <v>92983.631759818003</v>
      </c>
      <c r="Z21" s="69">
        <f t="shared" si="97"/>
        <v>92989.766103320901</v>
      </c>
      <c r="AA21" s="69">
        <f t="shared" si="97"/>
        <v>92995.900851520506</v>
      </c>
      <c r="AB21" s="69">
        <f t="shared" si="97"/>
        <v>93002.036004443522</v>
      </c>
      <c r="AC21" s="69">
        <f t="shared" si="97"/>
        <v>93008.171562116651</v>
      </c>
      <c r="AD21" s="69">
        <f t="shared" si="97"/>
        <v>93014.307524566597</v>
      </c>
      <c r="AE21" s="69">
        <f t="shared" si="97"/>
        <v>93020.443891820061</v>
      </c>
      <c r="AF21" s="69">
        <f t="shared" si="97"/>
        <v>93026.580663903762</v>
      </c>
      <c r="AG21" s="69">
        <f t="shared" si="97"/>
        <v>93032.717840844387</v>
      </c>
      <c r="AH21" s="69">
        <f t="shared" si="97"/>
        <v>93038.855422668654</v>
      </c>
      <c r="AI21" s="69">
        <f t="shared" si="97"/>
        <v>93044.99340940328</v>
      </c>
      <c r="AJ21" s="69">
        <f t="shared" si="97"/>
        <v>93051.131801074967</v>
      </c>
      <c r="AK21" s="69">
        <f t="shared" si="97"/>
        <v>93057.270597710434</v>
      </c>
      <c r="AL21" s="69">
        <f t="shared" si="97"/>
        <v>93063.409799336398</v>
      </c>
      <c r="AM21" s="69">
        <f t="shared" si="97"/>
        <v>93069.549405979575</v>
      </c>
      <c r="AN21" s="69">
        <f t="shared" si="97"/>
        <v>93075.689417666697</v>
      </c>
      <c r="AO21" s="69">
        <f t="shared" si="97"/>
        <v>93081.829834424469</v>
      </c>
      <c r="AP21" s="69">
        <f t="shared" si="97"/>
        <v>93087.97065627962</v>
      </c>
      <c r="AQ21" s="69">
        <f t="shared" si="97"/>
        <v>93094.111883258884</v>
      </c>
      <c r="AR21" s="69">
        <f t="shared" si="97"/>
        <v>93100.253515388977</v>
      </c>
      <c r="AS21" s="69">
        <f t="shared" si="97"/>
        <v>93106.395552696631</v>
      </c>
      <c r="AT21" s="69">
        <f t="shared" si="97"/>
        <v>93112.537995208579</v>
      </c>
      <c r="AU21" s="69">
        <f t="shared" si="97"/>
        <v>93118.680842951551</v>
      </c>
      <c r="AV21" s="69">
        <f t="shared" si="97"/>
        <v>93124.824095952281</v>
      </c>
      <c r="AW21" s="69">
        <f t="shared" si="97"/>
        <v>93130.967754237499</v>
      </c>
      <c r="AX21" s="69">
        <f t="shared" si="97"/>
        <v>93137.111817833953</v>
      </c>
      <c r="AY21" s="69">
        <f t="shared" si="97"/>
        <v>93143.256286768374</v>
      </c>
      <c r="AZ21" s="69">
        <f t="shared" si="97"/>
        <v>93149.401161067508</v>
      </c>
      <c r="BA21" s="69">
        <f t="shared" si="97"/>
        <v>93155.546440758102</v>
      </c>
      <c r="BB21" s="69">
        <f t="shared" si="97"/>
        <v>93161.692125866888</v>
      </c>
      <c r="BC21" s="69">
        <f t="shared" si="97"/>
        <v>93167.838216420627</v>
      </c>
      <c r="BD21" s="69">
        <f t="shared" si="97"/>
        <v>93173.98471244605</v>
      </c>
      <c r="BE21" s="69">
        <f t="shared" si="97"/>
        <v>93180.131613969919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112745.55135816825</v>
      </c>
      <c r="DG21" s="108">
        <f t="shared" si="15"/>
        <v>112752.98944084327</v>
      </c>
      <c r="DH21" s="108">
        <f t="shared" si="15"/>
        <v>112760.42801422569</v>
      </c>
      <c r="DI21" s="108">
        <f t="shared" si="15"/>
        <v>112767.86707834786</v>
      </c>
      <c r="DJ21" s="108">
        <f t="shared" si="15"/>
        <v>126603.63924231107</v>
      </c>
      <c r="DK21" s="108">
        <f t="shared" si="15"/>
        <v>126611.99157483593</v>
      </c>
      <c r="DL21" s="108">
        <f t="shared" si="15"/>
        <v>126620.34445838336</v>
      </c>
      <c r="DM21" s="108">
        <f t="shared" si="15"/>
        <v>126628.69789298966</v>
      </c>
      <c r="DN21" s="108">
        <f t="shared" si="15"/>
        <v>106830.29489147359</v>
      </c>
      <c r="DO21" s="108">
        <f t="shared" si="15"/>
        <v>106837.34273110921</v>
      </c>
      <c r="DP21" s="108">
        <f t="shared" si="15"/>
        <v>106844.39103570697</v>
      </c>
      <c r="DQ21" s="108">
        <f t="shared" si="15"/>
        <v>106851.43980529756</v>
      </c>
      <c r="DR21" s="108">
        <f t="shared" si="15"/>
        <v>106858.48903991164</v>
      </c>
      <c r="DS21" s="108">
        <f t="shared" si="15"/>
        <v>109930.90342309825</v>
      </c>
      <c r="DT21" s="108">
        <f t="shared" si="15"/>
        <v>109938.15581699186</v>
      </c>
      <c r="DU21" s="108">
        <f t="shared" si="15"/>
        <v>109945.40868934253</v>
      </c>
      <c r="DV21" s="108">
        <f t="shared" si="90"/>
        <v>109952.66204018184</v>
      </c>
      <c r="DW21" s="108">
        <f t="shared" si="90"/>
        <v>111309.86986245042</v>
      </c>
      <c r="DX21" s="108">
        <f t="shared" si="90"/>
        <v>111317.21322992355</v>
      </c>
      <c r="DY21" s="108">
        <f t="shared" si="90"/>
        <v>111324.55708185548</v>
      </c>
      <c r="DZ21" s="108">
        <f t="shared" si="90"/>
        <v>111331.90141827818</v>
      </c>
      <c r="EA21" s="108">
        <f t="shared" si="90"/>
        <v>118792.98086769274</v>
      </c>
      <c r="EB21" s="108">
        <f t="shared" si="90"/>
        <v>118800.81791316603</v>
      </c>
      <c r="EC21" s="108">
        <f t="shared" si="90"/>
        <v>118808.65547566721</v>
      </c>
      <c r="ED21" s="108">
        <f t="shared" si="90"/>
        <v>118816.49355523037</v>
      </c>
      <c r="EE21" s="108">
        <f t="shared" si="90"/>
        <v>118824.3321518896</v>
      </c>
      <c r="EF21" s="108">
        <f t="shared" si="90"/>
        <v>117137.54917733827</v>
      </c>
      <c r="EG21" s="108">
        <f t="shared" si="90"/>
        <v>117145.27701018521</v>
      </c>
      <c r="EH21" s="108">
        <f t="shared" si="90"/>
        <v>117153.00535285501</v>
      </c>
      <c r="EI21" s="108">
        <f t="shared" si="90"/>
        <v>117160.7342053813</v>
      </c>
      <c r="EJ21" s="108">
        <f t="shared" si="90"/>
        <v>124986.85140669091</v>
      </c>
      <c r="EK21" s="108">
        <f t="shared" si="90"/>
        <v>124995.09707601316</v>
      </c>
      <c r="EL21" s="108">
        <f t="shared" si="91"/>
        <v>125003.34328932114</v>
      </c>
      <c r="EM21" s="108">
        <f t="shared" si="91"/>
        <v>125011.59004665072</v>
      </c>
      <c r="EN21" s="108">
        <f t="shared" si="91"/>
        <v>134204.13464188811</v>
      </c>
      <c r="EO21" s="108">
        <f t="shared" si="91"/>
        <v>134212.98839653097</v>
      </c>
      <c r="EP21" s="108">
        <f t="shared" si="91"/>
        <v>134221.8427352763</v>
      </c>
      <c r="EQ21" s="108">
        <f t="shared" si="91"/>
        <v>134230.69765816271</v>
      </c>
      <c r="ER21" s="108">
        <f t="shared" si="91"/>
        <v>134239.55316522866</v>
      </c>
      <c r="ES21" s="108">
        <f t="shared" si="91"/>
        <v>128581.49143896863</v>
      </c>
      <c r="ET21" s="108">
        <f t="shared" si="91"/>
        <v>128589.97425494035</v>
      </c>
      <c r="EU21" s="108">
        <f t="shared" si="91"/>
        <v>128598.45763054291</v>
      </c>
      <c r="EV21" s="108">
        <f t="shared" si="91"/>
        <v>128606.94156581322</v>
      </c>
      <c r="EW21" s="108">
        <f t="shared" si="91"/>
        <v>121361.33812469586</v>
      </c>
      <c r="EX21" s="108">
        <f t="shared" si="91"/>
        <v>121369.34461058953</v>
      </c>
      <c r="EY21" s="108">
        <f t="shared" si="91"/>
        <v>121377.35162468944</v>
      </c>
      <c r="EZ21" s="108">
        <f t="shared" si="91"/>
        <v>121385.35916703046</v>
      </c>
      <c r="FA21" s="108">
        <f t="shared" si="91"/>
        <v>109525.53225955284</v>
      </c>
      <c r="FB21" s="108">
        <f t="shared" si="92"/>
        <v>109532.75791018082</v>
      </c>
      <c r="FC21" s="108">
        <f t="shared" si="92"/>
        <v>109539.98403750155</v>
      </c>
      <c r="FD21" s="108">
        <f t="shared" si="92"/>
        <v>109547.21064154648</v>
      </c>
      <c r="FE21" s="108">
        <f t="shared" si="92"/>
        <v>109554.43772234705</v>
      </c>
    </row>
    <row r="22" spans="1:161" ht="15.75" x14ac:dyDescent="0.25">
      <c r="A22" s="47" t="s">
        <v>181</v>
      </c>
      <c r="B22" s="12">
        <f>'Urb proj of all 25 ARs '!AD22</f>
        <v>276447.0767927228</v>
      </c>
      <c r="C22" s="12">
        <f>'Urb proj of all 25 ARs '!AE22</f>
        <v>277397.04207052424</v>
      </c>
      <c r="D22" s="100">
        <f t="shared" si="10"/>
        <v>3.4363368526906749E-3</v>
      </c>
      <c r="E22" s="101">
        <f t="shared" si="11"/>
        <v>6.597229412097505E-5</v>
      </c>
      <c r="F22" s="69">
        <f t="shared" si="12"/>
        <v>276465.31464058184</v>
      </c>
      <c r="G22" s="69">
        <f t="shared" si="13"/>
        <v>276483.55369163357</v>
      </c>
      <c r="H22" s="69">
        <f>G22*(1+$E$22)</f>
        <v>276501.79394595732</v>
      </c>
      <c r="I22" s="69">
        <f t="shared" ref="I22:BD22" si="98">H22*(1+$E$22)</f>
        <v>276520.0354036325</v>
      </c>
      <c r="J22" s="69">
        <f t="shared" si="98"/>
        <v>276538.27806473849</v>
      </c>
      <c r="K22" s="69">
        <f t="shared" si="98"/>
        <v>276556.5219293547</v>
      </c>
      <c r="L22" s="69">
        <f t="shared" si="98"/>
        <v>276574.76699756051</v>
      </c>
      <c r="M22" s="69">
        <f t="shared" si="98"/>
        <v>276593.01326943532</v>
      </c>
      <c r="N22" s="69">
        <f t="shared" si="98"/>
        <v>276611.26074505853</v>
      </c>
      <c r="O22" s="69">
        <f t="shared" si="98"/>
        <v>276629.5094245096</v>
      </c>
      <c r="P22" s="69">
        <f t="shared" si="98"/>
        <v>276647.75930786791</v>
      </c>
      <c r="Q22" s="69">
        <f t="shared" si="98"/>
        <v>276666.01039521286</v>
      </c>
      <c r="R22" s="69">
        <f t="shared" si="98"/>
        <v>276684.2626866239</v>
      </c>
      <c r="S22" s="69">
        <f t="shared" si="98"/>
        <v>276702.51618218049</v>
      </c>
      <c r="T22" s="69">
        <f t="shared" si="98"/>
        <v>276720.77088196209</v>
      </c>
      <c r="U22" s="69">
        <f t="shared" si="98"/>
        <v>276739.02678604808</v>
      </c>
      <c r="V22" s="69">
        <f t="shared" si="98"/>
        <v>276757.28389451798</v>
      </c>
      <c r="W22" s="69">
        <f t="shared" si="98"/>
        <v>276775.54220745119</v>
      </c>
      <c r="X22" s="69">
        <f t="shared" si="98"/>
        <v>276793.80172492721</v>
      </c>
      <c r="Y22" s="69">
        <f t="shared" si="98"/>
        <v>276812.06244702544</v>
      </c>
      <c r="Z22" s="69">
        <f t="shared" si="98"/>
        <v>276830.32437382545</v>
      </c>
      <c r="AA22" s="69">
        <f t="shared" si="98"/>
        <v>276848.58750540664</v>
      </c>
      <c r="AB22" s="69">
        <f t="shared" si="98"/>
        <v>276866.85184184852</v>
      </c>
      <c r="AC22" s="69">
        <f t="shared" si="98"/>
        <v>276885.11738323059</v>
      </c>
      <c r="AD22" s="69">
        <f t="shared" si="98"/>
        <v>276903.38412963232</v>
      </c>
      <c r="AE22" s="69">
        <f t="shared" si="98"/>
        <v>276921.65208113322</v>
      </c>
      <c r="AF22" s="69">
        <f t="shared" si="98"/>
        <v>276939.92123781278</v>
      </c>
      <c r="AG22" s="69">
        <f t="shared" si="98"/>
        <v>276958.19159975054</v>
      </c>
      <c r="AH22" s="69">
        <f t="shared" si="98"/>
        <v>276976.463167026</v>
      </c>
      <c r="AI22" s="69">
        <f t="shared" si="98"/>
        <v>276994.73593971867</v>
      </c>
      <c r="AJ22" s="69">
        <f t="shared" si="98"/>
        <v>277013.00991790806</v>
      </c>
      <c r="AK22" s="69">
        <f t="shared" si="98"/>
        <v>277031.28510167368</v>
      </c>
      <c r="AL22" s="69">
        <f t="shared" si="98"/>
        <v>277049.56149109511</v>
      </c>
      <c r="AM22" s="69">
        <f t="shared" si="98"/>
        <v>277067.83908625192</v>
      </c>
      <c r="AN22" s="69">
        <f t="shared" si="98"/>
        <v>277086.11788722361</v>
      </c>
      <c r="AO22" s="69">
        <f t="shared" si="98"/>
        <v>277104.39789408969</v>
      </c>
      <c r="AP22" s="69">
        <f t="shared" si="98"/>
        <v>277122.67910692981</v>
      </c>
      <c r="AQ22" s="69">
        <f t="shared" si="98"/>
        <v>277140.96152582346</v>
      </c>
      <c r="AR22" s="69">
        <f t="shared" si="98"/>
        <v>277159.24515085021</v>
      </c>
      <c r="AS22" s="69">
        <f t="shared" si="98"/>
        <v>277177.52998208965</v>
      </c>
      <c r="AT22" s="69">
        <f t="shared" si="98"/>
        <v>277195.81601962133</v>
      </c>
      <c r="AU22" s="69">
        <f t="shared" si="98"/>
        <v>277214.10326352488</v>
      </c>
      <c r="AV22" s="69">
        <f t="shared" si="98"/>
        <v>277232.39171387989</v>
      </c>
      <c r="AW22" s="69">
        <f t="shared" si="98"/>
        <v>277250.6813707659</v>
      </c>
      <c r="AX22" s="69">
        <f t="shared" si="98"/>
        <v>277268.97223426256</v>
      </c>
      <c r="AY22" s="69">
        <f t="shared" si="98"/>
        <v>277287.26430444943</v>
      </c>
      <c r="AZ22" s="69">
        <f t="shared" si="98"/>
        <v>277305.55758140614</v>
      </c>
      <c r="BA22" s="69">
        <f t="shared" si="98"/>
        <v>277323.85206521227</v>
      </c>
      <c r="BB22" s="69">
        <f t="shared" si="98"/>
        <v>277342.14775594749</v>
      </c>
      <c r="BC22" s="69">
        <f t="shared" si="98"/>
        <v>277360.44465369137</v>
      </c>
      <c r="BD22" s="69">
        <f t="shared" si="98"/>
        <v>277378.74275852361</v>
      </c>
      <c r="BE22" s="69">
        <f>BD22*(1+$E$22)</f>
        <v>277397.04207052378</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311868.18684541964</v>
      </c>
      <c r="DG22" s="108">
        <f t="shared" si="15"/>
        <v>311888.76150516921</v>
      </c>
      <c r="DH22" s="108">
        <f t="shared" si="15"/>
        <v>311909.33752227627</v>
      </c>
      <c r="DI22" s="108">
        <f t="shared" si="15"/>
        <v>311929.91489683033</v>
      </c>
      <c r="DJ22" s="108">
        <f t="shared" si="15"/>
        <v>341432.37884545251</v>
      </c>
      <c r="DK22" s="108">
        <f t="shared" si="15"/>
        <v>341454.90392277215</v>
      </c>
      <c r="DL22" s="108">
        <f t="shared" si="15"/>
        <v>341477.43048612279</v>
      </c>
      <c r="DM22" s="108">
        <f t="shared" si="15"/>
        <v>341499.95853560255</v>
      </c>
      <c r="DN22" s="108">
        <f t="shared" si="15"/>
        <v>301490.41617953329</v>
      </c>
      <c r="DO22" s="108">
        <f t="shared" si="15"/>
        <v>301510.30619394412</v>
      </c>
      <c r="DP22" s="108">
        <f t="shared" si="15"/>
        <v>301530.19752054493</v>
      </c>
      <c r="DQ22" s="108">
        <f t="shared" si="15"/>
        <v>301550.09015942208</v>
      </c>
      <c r="DR22" s="108">
        <f t="shared" si="15"/>
        <v>301569.98411066225</v>
      </c>
      <c r="DS22" s="108">
        <f t="shared" si="15"/>
        <v>306543.77022745291</v>
      </c>
      <c r="DT22" s="108">
        <f t="shared" si="15"/>
        <v>306563.99362322333</v>
      </c>
      <c r="DU22" s="108">
        <f t="shared" si="15"/>
        <v>306584.21835317754</v>
      </c>
      <c r="DV22" s="108">
        <f t="shared" si="90"/>
        <v>306604.4444174036</v>
      </c>
      <c r="DW22" s="108">
        <f t="shared" si="90"/>
        <v>303456.62904791598</v>
      </c>
      <c r="DX22" s="108">
        <f t="shared" si="90"/>
        <v>303476.6487779005</v>
      </c>
      <c r="DY22" s="108">
        <f t="shared" si="90"/>
        <v>303496.6698286325</v>
      </c>
      <c r="DZ22" s="108">
        <f t="shared" si="90"/>
        <v>303516.69220019918</v>
      </c>
      <c r="EA22" s="108">
        <f t="shared" si="90"/>
        <v>317748.83070349332</v>
      </c>
      <c r="EB22" s="108">
        <f t="shared" si="90"/>
        <v>317769.7933228091</v>
      </c>
      <c r="EC22" s="108">
        <f t="shared" si="90"/>
        <v>317790.75732507696</v>
      </c>
      <c r="ED22" s="108">
        <f t="shared" si="90"/>
        <v>317811.72271038819</v>
      </c>
      <c r="EE22" s="108">
        <f t="shared" si="90"/>
        <v>317832.68947883393</v>
      </c>
      <c r="EF22" s="108">
        <f t="shared" si="90"/>
        <v>317972.43785661529</v>
      </c>
      <c r="EG22" s="108">
        <f t="shared" si="90"/>
        <v>317993.41522780794</v>
      </c>
      <c r="EH22" s="108">
        <f t="shared" si="90"/>
        <v>318014.39398292592</v>
      </c>
      <c r="EI22" s="108">
        <f t="shared" si="90"/>
        <v>318035.37412206049</v>
      </c>
      <c r="EJ22" s="108">
        <f t="shared" si="90"/>
        <v>326690.08105650108</v>
      </c>
      <c r="EK22" s="108">
        <f t="shared" si="90"/>
        <v>326711.63355061493</v>
      </c>
      <c r="EL22" s="108">
        <f t="shared" si="91"/>
        <v>326733.18746659625</v>
      </c>
      <c r="EM22" s="108">
        <f t="shared" si="91"/>
        <v>326754.74280453892</v>
      </c>
      <c r="EN22" s="108">
        <f t="shared" si="91"/>
        <v>352872.64900717081</v>
      </c>
      <c r="EO22" s="108">
        <f t="shared" si="91"/>
        <v>352895.92882535834</v>
      </c>
      <c r="EP22" s="108">
        <f t="shared" si="91"/>
        <v>352919.21017936897</v>
      </c>
      <c r="EQ22" s="108">
        <f t="shared" si="91"/>
        <v>352942.49306930386</v>
      </c>
      <c r="ER22" s="108">
        <f t="shared" si="91"/>
        <v>352965.77749526442</v>
      </c>
      <c r="ES22" s="108">
        <f t="shared" si="91"/>
        <v>334944.69222646824</v>
      </c>
      <c r="ET22" s="108">
        <f t="shared" si="91"/>
        <v>334966.78929621802</v>
      </c>
      <c r="EU22" s="108">
        <f t="shared" si="91"/>
        <v>334988.88782376226</v>
      </c>
      <c r="EV22" s="108">
        <f t="shared" si="91"/>
        <v>335010.98780919705</v>
      </c>
      <c r="EW22" s="108">
        <f t="shared" si="91"/>
        <v>329185.15254772955</v>
      </c>
      <c r="EX22" s="108">
        <f t="shared" si="91"/>
        <v>329206.86964743375</v>
      </c>
      <c r="EY22" s="108">
        <f t="shared" si="91"/>
        <v>329228.58817986475</v>
      </c>
      <c r="EZ22" s="108">
        <f t="shared" si="91"/>
        <v>329250.30814511719</v>
      </c>
      <c r="FA22" s="108">
        <f t="shared" si="91"/>
        <v>305884.33520355617</v>
      </c>
      <c r="FB22" s="108">
        <f t="shared" si="92"/>
        <v>305904.5150948852</v>
      </c>
      <c r="FC22" s="108">
        <f t="shared" si="92"/>
        <v>305924.69631752797</v>
      </c>
      <c r="FD22" s="108">
        <f t="shared" si="92"/>
        <v>305944.87887157232</v>
      </c>
      <c r="FE22" s="108">
        <f t="shared" si="92"/>
        <v>305965.06275710603</v>
      </c>
    </row>
    <row r="23" spans="1:161" ht="15.75" x14ac:dyDescent="0.25">
      <c r="A23" s="47" t="s">
        <v>182</v>
      </c>
      <c r="B23" s="12">
        <f>'Urb proj of all 25 ARs '!AD23</f>
        <v>583331.52201824472</v>
      </c>
      <c r="C23" s="12">
        <f>'Urb proj of all 25 ARs '!AE23</f>
        <v>585336.04562469211</v>
      </c>
      <c r="D23" s="100">
        <f t="shared" si="10"/>
        <v>3.4363368526905899E-3</v>
      </c>
      <c r="E23" s="101">
        <f t="shared" si="11"/>
        <v>6.597229412097505E-5</v>
      </c>
      <c r="F23" s="69">
        <f t="shared" si="12"/>
        <v>583370.00573698536</v>
      </c>
      <c r="G23" s="69">
        <f t="shared" si="13"/>
        <v>583408.49199458514</v>
      </c>
      <c r="H23" s="69">
        <f>G23*(1+$E$23)</f>
        <v>583446.98079121171</v>
      </c>
      <c r="I23" s="69">
        <f t="shared" ref="I23:BE23" si="99">H23*(1+$E$23)</f>
        <v>583485.47212703247</v>
      </c>
      <c r="J23" s="69">
        <f t="shared" si="99"/>
        <v>583523.96600221493</v>
      </c>
      <c r="K23" s="69">
        <f t="shared" si="99"/>
        <v>583562.46241692663</v>
      </c>
      <c r="L23" s="69">
        <f t="shared" si="99"/>
        <v>583600.9613713352</v>
      </c>
      <c r="M23" s="69">
        <f t="shared" si="99"/>
        <v>583639.46286560805</v>
      </c>
      <c r="N23" s="69">
        <f t="shared" si="99"/>
        <v>583677.9668999128</v>
      </c>
      <c r="O23" s="69">
        <f t="shared" si="99"/>
        <v>583716.47347441711</v>
      </c>
      <c r="P23" s="69">
        <f t="shared" si="99"/>
        <v>583754.98258928838</v>
      </c>
      <c r="Q23" s="69">
        <f t="shared" si="99"/>
        <v>583793.49424469436</v>
      </c>
      <c r="R23" s="69">
        <f t="shared" si="99"/>
        <v>583832.00844080257</v>
      </c>
      <c r="S23" s="69">
        <f t="shared" si="99"/>
        <v>583870.52517778066</v>
      </c>
      <c r="T23" s="69">
        <f t="shared" si="99"/>
        <v>583909.04445579625</v>
      </c>
      <c r="U23" s="69">
        <f t="shared" si="99"/>
        <v>583947.56627501699</v>
      </c>
      <c r="V23" s="69">
        <f t="shared" si="99"/>
        <v>583986.09063561051</v>
      </c>
      <c r="W23" s="69">
        <f t="shared" si="99"/>
        <v>584024.61753774446</v>
      </c>
      <c r="X23" s="69">
        <f t="shared" si="99"/>
        <v>584063.14698158659</v>
      </c>
      <c r="Y23" s="69">
        <f t="shared" si="99"/>
        <v>584101.67896730453</v>
      </c>
      <c r="Z23" s="69">
        <f t="shared" si="99"/>
        <v>584140.21349506592</v>
      </c>
      <c r="AA23" s="69">
        <f t="shared" si="99"/>
        <v>584178.75056503853</v>
      </c>
      <c r="AB23" s="69">
        <f t="shared" si="99"/>
        <v>584217.29017738998</v>
      </c>
      <c r="AC23" s="69">
        <f t="shared" si="99"/>
        <v>584255.83233228815</v>
      </c>
      <c r="AD23" s="69">
        <f t="shared" si="99"/>
        <v>584294.37702990067</v>
      </c>
      <c r="AE23" s="69">
        <f t="shared" si="99"/>
        <v>584332.92427039531</v>
      </c>
      <c r="AF23" s="69">
        <f t="shared" si="99"/>
        <v>584371.4740539398</v>
      </c>
      <c r="AG23" s="69">
        <f t="shared" si="99"/>
        <v>584410.02638070204</v>
      </c>
      <c r="AH23" s="69">
        <f t="shared" si="99"/>
        <v>584448.58125084965</v>
      </c>
      <c r="AI23" s="69">
        <f t="shared" si="99"/>
        <v>584487.1386645505</v>
      </c>
      <c r="AJ23" s="69">
        <f t="shared" si="99"/>
        <v>584525.69862197235</v>
      </c>
      <c r="AK23" s="69">
        <f t="shared" si="99"/>
        <v>584564.26112328307</v>
      </c>
      <c r="AL23" s="69">
        <f t="shared" si="99"/>
        <v>584602.82616865053</v>
      </c>
      <c r="AM23" s="69">
        <f t="shared" si="99"/>
        <v>584641.39375824248</v>
      </c>
      <c r="AN23" s="69">
        <f t="shared" si="99"/>
        <v>584679.96389222681</v>
      </c>
      <c r="AO23" s="69">
        <f t="shared" si="99"/>
        <v>584718.53657077136</v>
      </c>
      <c r="AP23" s="69">
        <f t="shared" si="99"/>
        <v>584757.11179404403</v>
      </c>
      <c r="AQ23" s="69">
        <f t="shared" si="99"/>
        <v>584795.68956221268</v>
      </c>
      <c r="AR23" s="69">
        <f t="shared" si="99"/>
        <v>584834.26987544517</v>
      </c>
      <c r="AS23" s="69">
        <f t="shared" si="99"/>
        <v>584872.85273390939</v>
      </c>
      <c r="AT23" s="69">
        <f t="shared" si="99"/>
        <v>584911.43813777331</v>
      </c>
      <c r="AU23" s="69">
        <f t="shared" si="99"/>
        <v>584950.02608720481</v>
      </c>
      <c r="AV23" s="69">
        <f t="shared" si="99"/>
        <v>584988.61658237188</v>
      </c>
      <c r="AW23" s="69">
        <f t="shared" si="99"/>
        <v>585027.2096234425</v>
      </c>
      <c r="AX23" s="69">
        <f t="shared" si="99"/>
        <v>585065.80521058454</v>
      </c>
      <c r="AY23" s="69">
        <f t="shared" si="99"/>
        <v>585104.403343966</v>
      </c>
      <c r="AZ23" s="69">
        <f t="shared" si="99"/>
        <v>585143.00402375485</v>
      </c>
      <c r="BA23" s="69">
        <f t="shared" si="99"/>
        <v>585181.60725011909</v>
      </c>
      <c r="BB23" s="69">
        <f t="shared" si="99"/>
        <v>585220.21302322682</v>
      </c>
      <c r="BC23" s="69">
        <f t="shared" si="99"/>
        <v>585258.82134324592</v>
      </c>
      <c r="BD23" s="69">
        <f t="shared" si="99"/>
        <v>585297.43221034447</v>
      </c>
      <c r="BE23" s="69">
        <f t="shared" si="99"/>
        <v>585336.04562469048</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543838.86581038556</v>
      </c>
      <c r="DG23" s="108">
        <f t="shared" si="15"/>
        <v>543874.74410799518</v>
      </c>
      <c r="DH23" s="108">
        <f t="shared" si="15"/>
        <v>543910.62477257848</v>
      </c>
      <c r="DI23" s="108">
        <f t="shared" si="15"/>
        <v>543946.50780429156</v>
      </c>
      <c r="DJ23" s="108">
        <f t="shared" si="15"/>
        <v>586658.82914498867</v>
      </c>
      <c r="DK23" s="108">
        <f t="shared" si="15"/>
        <v>586697.53237381368</v>
      </c>
      <c r="DL23" s="108">
        <f t="shared" si="15"/>
        <v>586736.23815597955</v>
      </c>
      <c r="DM23" s="108">
        <f t="shared" si="15"/>
        <v>586774.94649165461</v>
      </c>
      <c r="DN23" s="108">
        <f t="shared" si="15"/>
        <v>520263.53518537449</v>
      </c>
      <c r="DO23" s="108">
        <f t="shared" si="15"/>
        <v>520297.85816433822</v>
      </c>
      <c r="DP23" s="108">
        <f t="shared" si="15"/>
        <v>520332.1834076675</v>
      </c>
      <c r="DQ23" s="108">
        <f t="shared" si="15"/>
        <v>520366.51091551193</v>
      </c>
      <c r="DR23" s="108">
        <f t="shared" si="15"/>
        <v>520400.84068802075</v>
      </c>
      <c r="DS23" s="108">
        <f t="shared" si="15"/>
        <v>534497.10159218404</v>
      </c>
      <c r="DT23" s="108">
        <f t="shared" si="15"/>
        <v>534532.36359217716</v>
      </c>
      <c r="DU23" s="108">
        <f t="shared" si="15"/>
        <v>534567.6279184852</v>
      </c>
      <c r="DV23" s="108">
        <f t="shared" si="90"/>
        <v>534602.89457126183</v>
      </c>
      <c r="DW23" s="108">
        <f t="shared" si="90"/>
        <v>529577.63544643181</v>
      </c>
      <c r="DX23" s="108">
        <f t="shared" si="90"/>
        <v>529612.57289795741</v>
      </c>
      <c r="DY23" s="108">
        <f t="shared" si="90"/>
        <v>529647.51265438681</v>
      </c>
      <c r="DZ23" s="108">
        <f t="shared" si="90"/>
        <v>529682.45471587218</v>
      </c>
      <c r="EA23" s="108">
        <f t="shared" si="90"/>
        <v>552120.10861455498</v>
      </c>
      <c r="EB23" s="108">
        <f t="shared" si="90"/>
        <v>552156.53324475058</v>
      </c>
      <c r="EC23" s="108">
        <f t="shared" si="90"/>
        <v>552192.96027796261</v>
      </c>
      <c r="ED23" s="108">
        <f t="shared" si="90"/>
        <v>552229.38971434964</v>
      </c>
      <c r="EE23" s="108">
        <f t="shared" si="90"/>
        <v>552265.82155407011</v>
      </c>
      <c r="EF23" s="108">
        <f t="shared" si="90"/>
        <v>530581.87060958962</v>
      </c>
      <c r="EG23" s="108">
        <f t="shared" si="90"/>
        <v>530616.87431281281</v>
      </c>
      <c r="EH23" s="108">
        <f t="shared" si="90"/>
        <v>530651.88032531051</v>
      </c>
      <c r="EI23" s="108">
        <f t="shared" si="90"/>
        <v>530686.88864723512</v>
      </c>
      <c r="EJ23" s="108">
        <f t="shared" si="90"/>
        <v>535596.59586449841</v>
      </c>
      <c r="EK23" s="108">
        <f t="shared" si="90"/>
        <v>535631.93040065095</v>
      </c>
      <c r="EL23" s="108">
        <f t="shared" si="91"/>
        <v>535667.2672679039</v>
      </c>
      <c r="EM23" s="108">
        <f t="shared" si="91"/>
        <v>535702.60646641115</v>
      </c>
      <c r="EN23" s="108">
        <f t="shared" si="91"/>
        <v>571245.22823749133</v>
      </c>
      <c r="EO23" s="108">
        <f t="shared" si="91"/>
        <v>571282.91459570383</v>
      </c>
      <c r="EP23" s="108">
        <f t="shared" si="91"/>
        <v>571320.60344017181</v>
      </c>
      <c r="EQ23" s="108">
        <f t="shared" si="91"/>
        <v>571358.29477105942</v>
      </c>
      <c r="ER23" s="108">
        <f t="shared" si="91"/>
        <v>571395.98858853045</v>
      </c>
      <c r="ES23" s="108">
        <f t="shared" si="91"/>
        <v>563109.74601785443</v>
      </c>
      <c r="ET23" s="108">
        <f t="shared" si="91"/>
        <v>563146.89565964113</v>
      </c>
      <c r="EU23" s="108">
        <f t="shared" si="91"/>
        <v>563184.04775227478</v>
      </c>
      <c r="EV23" s="108">
        <f t="shared" si="91"/>
        <v>563221.20229591732</v>
      </c>
      <c r="EW23" s="108">
        <f t="shared" si="91"/>
        <v>560802.15958448313</v>
      </c>
      <c r="EX23" s="108">
        <f t="shared" si="91"/>
        <v>560839.15698949888</v>
      </c>
      <c r="EY23" s="108">
        <f t="shared" si="91"/>
        <v>560876.15683531831</v>
      </c>
      <c r="EZ23" s="108">
        <f t="shared" si="91"/>
        <v>560913.15912210254</v>
      </c>
      <c r="FA23" s="108">
        <f t="shared" si="91"/>
        <v>527960.48665350245</v>
      </c>
      <c r="FB23" s="108">
        <f t="shared" si="92"/>
        <v>527995.31741801219</v>
      </c>
      <c r="FC23" s="108">
        <f t="shared" si="92"/>
        <v>528030.15048038738</v>
      </c>
      <c r="FD23" s="108">
        <f t="shared" si="92"/>
        <v>528064.98584077961</v>
      </c>
      <c r="FE23" s="108">
        <f t="shared" si="92"/>
        <v>528099.82349934045</v>
      </c>
    </row>
    <row r="24" spans="1:161" ht="15.75" x14ac:dyDescent="0.25">
      <c r="A24" s="47" t="s">
        <v>183</v>
      </c>
      <c r="B24" s="12">
        <f>'Urb proj of all 25 ARs '!AD24</f>
        <v>301291.9907596964</v>
      </c>
      <c r="C24" s="12">
        <f>'Urb proj of all 25 ARs '!AE24</f>
        <v>302327.33153096453</v>
      </c>
      <c r="D24" s="100">
        <f t="shared" si="10"/>
        <v>3.4363368526908037E-3</v>
      </c>
      <c r="E24" s="101">
        <f t="shared" si="11"/>
        <v>6.597229412097505E-5</v>
      </c>
      <c r="F24" s="69">
        <f t="shared" si="12"/>
        <v>301311.86768352712</v>
      </c>
      <c r="G24" s="69">
        <f t="shared" si="13"/>
        <v>301331.74591868406</v>
      </c>
      <c r="H24" s="69">
        <f>G24*(1+$E$24)</f>
        <v>301351.62546525378</v>
      </c>
      <c r="I24" s="69">
        <f t="shared" ref="I24:BD24" si="100">H24*(1+$E$24)</f>
        <v>301371.50632332283</v>
      </c>
      <c r="J24" s="69">
        <f t="shared" si="100"/>
        <v>301391.38849297765</v>
      </c>
      <c r="K24" s="69">
        <f t="shared" si="100"/>
        <v>301411.27197430487</v>
      </c>
      <c r="L24" s="69">
        <f t="shared" si="100"/>
        <v>301431.15676739096</v>
      </c>
      <c r="M24" s="69">
        <f t="shared" si="100"/>
        <v>301451.04287232243</v>
      </c>
      <c r="N24" s="69">
        <f t="shared" si="100"/>
        <v>301470.9302891859</v>
      </c>
      <c r="O24" s="69">
        <f t="shared" si="100"/>
        <v>301490.81901806785</v>
      </c>
      <c r="P24" s="69">
        <f t="shared" si="100"/>
        <v>301510.70905905491</v>
      </c>
      <c r="Q24" s="69">
        <f t="shared" si="100"/>
        <v>301530.60041223356</v>
      </c>
      <c r="R24" s="69">
        <f t="shared" si="100"/>
        <v>301550.49307769042</v>
      </c>
      <c r="S24" s="69">
        <f t="shared" si="100"/>
        <v>301570.38705551205</v>
      </c>
      <c r="T24" s="69">
        <f t="shared" si="100"/>
        <v>301590.28234578506</v>
      </c>
      <c r="U24" s="69">
        <f t="shared" si="100"/>
        <v>301610.178948596</v>
      </c>
      <c r="V24" s="69">
        <f t="shared" si="100"/>
        <v>301630.07686403149</v>
      </c>
      <c r="W24" s="69">
        <f t="shared" si="100"/>
        <v>301649.97609217808</v>
      </c>
      <c r="X24" s="69">
        <f t="shared" si="100"/>
        <v>301669.87663312245</v>
      </c>
      <c r="Y24" s="69">
        <f t="shared" si="100"/>
        <v>301689.77848695114</v>
      </c>
      <c r="Z24" s="69">
        <f t="shared" si="100"/>
        <v>301709.68165375077</v>
      </c>
      <c r="AA24" s="69">
        <f t="shared" si="100"/>
        <v>301729.58613360795</v>
      </c>
      <c r="AB24" s="69">
        <f t="shared" si="100"/>
        <v>301749.49192660936</v>
      </c>
      <c r="AC24" s="69">
        <f t="shared" si="100"/>
        <v>301769.39903284161</v>
      </c>
      <c r="AD24" s="69">
        <f t="shared" si="100"/>
        <v>301789.30745239131</v>
      </c>
      <c r="AE24" s="69">
        <f t="shared" si="100"/>
        <v>301809.21718534513</v>
      </c>
      <c r="AF24" s="69">
        <f t="shared" si="100"/>
        <v>301829.12823178968</v>
      </c>
      <c r="AG24" s="69">
        <f t="shared" si="100"/>
        <v>301849.04059181164</v>
      </c>
      <c r="AH24" s="69">
        <f t="shared" si="100"/>
        <v>301868.95426549768</v>
      </c>
      <c r="AI24" s="69">
        <f t="shared" si="100"/>
        <v>301888.86925293447</v>
      </c>
      <c r="AJ24" s="69">
        <f t="shared" si="100"/>
        <v>301908.78555420868</v>
      </c>
      <c r="AK24" s="69">
        <f t="shared" si="100"/>
        <v>301928.70316940697</v>
      </c>
      <c r="AL24" s="69">
        <f t="shared" si="100"/>
        <v>301948.62209861603</v>
      </c>
      <c r="AM24" s="69">
        <f t="shared" si="100"/>
        <v>301968.54234192253</v>
      </c>
      <c r="AN24" s="69">
        <f t="shared" si="100"/>
        <v>301988.46389941318</v>
      </c>
      <c r="AO24" s="69">
        <f t="shared" si="100"/>
        <v>302008.38677117467</v>
      </c>
      <c r="AP24" s="69">
        <f t="shared" si="100"/>
        <v>302028.31095729372</v>
      </c>
      <c r="AQ24" s="69">
        <f t="shared" si="100"/>
        <v>302048.23645785707</v>
      </c>
      <c r="AR24" s="69">
        <f t="shared" si="100"/>
        <v>302068.16327295138</v>
      </c>
      <c r="AS24" s="69">
        <f t="shared" si="100"/>
        <v>302088.09140266338</v>
      </c>
      <c r="AT24" s="69">
        <f t="shared" si="100"/>
        <v>302108.02084707987</v>
      </c>
      <c r="AU24" s="69">
        <f t="shared" si="100"/>
        <v>302127.9516062875</v>
      </c>
      <c r="AV24" s="69">
        <f t="shared" si="100"/>
        <v>302147.88368037302</v>
      </c>
      <c r="AW24" s="69">
        <f t="shared" si="100"/>
        <v>302167.81706942321</v>
      </c>
      <c r="AX24" s="69">
        <f t="shared" si="100"/>
        <v>302187.7517735248</v>
      </c>
      <c r="AY24" s="69">
        <f t="shared" si="100"/>
        <v>302207.68779276457</v>
      </c>
      <c r="AZ24" s="69">
        <f t="shared" si="100"/>
        <v>302227.62512722926</v>
      </c>
      <c r="BA24" s="69">
        <f t="shared" si="100"/>
        <v>302247.56377700565</v>
      </c>
      <c r="BB24" s="69">
        <f t="shared" si="100"/>
        <v>302267.50374218047</v>
      </c>
      <c r="BC24" s="69">
        <f t="shared" si="100"/>
        <v>302287.44502284058</v>
      </c>
      <c r="BD24" s="69">
        <f t="shared" si="100"/>
        <v>302307.38761907269</v>
      </c>
      <c r="BE24" s="69">
        <f>BD24*(1+$E$24)</f>
        <v>302327.33153096365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278115.36745663011</v>
      </c>
      <c r="DG24" s="108">
        <f t="shared" si="15"/>
        <v>278133.71536545153</v>
      </c>
      <c r="DH24" s="108">
        <f t="shared" si="15"/>
        <v>278152.06448472652</v>
      </c>
      <c r="DI24" s="108">
        <f t="shared" si="15"/>
        <v>278170.41481453512</v>
      </c>
      <c r="DJ24" s="108">
        <f t="shared" si="15"/>
        <v>300295.42849481397</v>
      </c>
      <c r="DK24" s="108">
        <f t="shared" si="15"/>
        <v>300315.23967314581</v>
      </c>
      <c r="DL24" s="108">
        <f t="shared" si="15"/>
        <v>300335.0521584666</v>
      </c>
      <c r="DM24" s="108">
        <f t="shared" si="15"/>
        <v>300354.86595086241</v>
      </c>
      <c r="DN24" s="108">
        <f t="shared" si="15"/>
        <v>266318.94465790829</v>
      </c>
      <c r="DO24" s="108">
        <f t="shared" si="15"/>
        <v>266336.51432965527</v>
      </c>
      <c r="DP24" s="108">
        <f t="shared" si="15"/>
        <v>266354.08516051376</v>
      </c>
      <c r="DQ24" s="108">
        <f t="shared" si="15"/>
        <v>266371.65715056029</v>
      </c>
      <c r="DR24" s="108">
        <f t="shared" si="15"/>
        <v>266389.2302998713</v>
      </c>
      <c r="DS24" s="108">
        <f t="shared" si="15"/>
        <v>275786.83262441726</v>
      </c>
      <c r="DT24" s="108">
        <f t="shared" si="15"/>
        <v>275805.02691445383</v>
      </c>
      <c r="DU24" s="108">
        <f t="shared" si="15"/>
        <v>275823.22240480949</v>
      </c>
      <c r="DV24" s="108">
        <f t="shared" si="90"/>
        <v>275841.41909556341</v>
      </c>
      <c r="DW24" s="108">
        <f t="shared" si="90"/>
        <v>271064.13573304139</v>
      </c>
      <c r="DX24" s="108">
        <f t="shared" si="90"/>
        <v>271082.01845592965</v>
      </c>
      <c r="DY24" s="108">
        <f t="shared" si="90"/>
        <v>271099.90235858213</v>
      </c>
      <c r="DZ24" s="108">
        <f t="shared" si="90"/>
        <v>271117.78744107671</v>
      </c>
      <c r="EA24" s="108">
        <f t="shared" si="90"/>
        <v>281142.4838528143</v>
      </c>
      <c r="EB24" s="108">
        <f t="shared" si="90"/>
        <v>281161.03146744892</v>
      </c>
      <c r="EC24" s="108">
        <f t="shared" si="90"/>
        <v>281179.58030571224</v>
      </c>
      <c r="ED24" s="108">
        <f t="shared" si="90"/>
        <v>281198.13036768499</v>
      </c>
      <c r="EE24" s="108">
        <f t="shared" si="90"/>
        <v>281216.68165344786</v>
      </c>
      <c r="EF24" s="108">
        <f t="shared" si="90"/>
        <v>272776.49414254515</v>
      </c>
      <c r="EG24" s="108">
        <f t="shared" si="90"/>
        <v>272794.48983364599</v>
      </c>
      <c r="EH24" s="108">
        <f t="shared" si="90"/>
        <v>272812.48671196389</v>
      </c>
      <c r="EI24" s="108">
        <f t="shared" si="90"/>
        <v>272830.4847775771</v>
      </c>
      <c r="EJ24" s="108">
        <f t="shared" si="90"/>
        <v>275259.26350067981</v>
      </c>
      <c r="EK24" s="108">
        <f t="shared" si="90"/>
        <v>275277.42298577103</v>
      </c>
      <c r="EL24" s="108">
        <f t="shared" si="91"/>
        <v>275295.58366888511</v>
      </c>
      <c r="EM24" s="108">
        <f t="shared" si="91"/>
        <v>275313.7455501011</v>
      </c>
      <c r="EN24" s="108">
        <f t="shared" si="91"/>
        <v>296439.88715846377</v>
      </c>
      <c r="EO24" s="108">
        <f t="shared" si="91"/>
        <v>296459.44397788856</v>
      </c>
      <c r="EP24" s="108">
        <f t="shared" si="91"/>
        <v>296479.0020875216</v>
      </c>
      <c r="EQ24" s="108">
        <f t="shared" si="91"/>
        <v>296498.56148744805</v>
      </c>
      <c r="ER24" s="108">
        <f t="shared" si="91"/>
        <v>296518.1221777529</v>
      </c>
      <c r="ES24" s="108">
        <f t="shared" si="91"/>
        <v>290106.8698378916</v>
      </c>
      <c r="ET24" s="108">
        <f t="shared" si="91"/>
        <v>290126.00885363511</v>
      </c>
      <c r="EU24" s="108">
        <f t="shared" si="91"/>
        <v>290145.14913202333</v>
      </c>
      <c r="EV24" s="108">
        <f t="shared" si="91"/>
        <v>290164.29067313962</v>
      </c>
      <c r="EW24" s="108">
        <f t="shared" si="91"/>
        <v>290296.64130398544</v>
      </c>
      <c r="EX24" s="108">
        <f t="shared" si="91"/>
        <v>290315.7928393879</v>
      </c>
      <c r="EY24" s="108">
        <f t="shared" si="91"/>
        <v>290334.9456382611</v>
      </c>
      <c r="EZ24" s="108">
        <f t="shared" si="91"/>
        <v>290354.09970068833</v>
      </c>
      <c r="FA24" s="108">
        <f t="shared" si="91"/>
        <v>267817.04724257247</v>
      </c>
      <c r="FB24" s="108">
        <f t="shared" si="92"/>
        <v>267834.71574758377</v>
      </c>
      <c r="FC24" s="108">
        <f t="shared" si="92"/>
        <v>267852.38541822688</v>
      </c>
      <c r="FD24" s="108">
        <f t="shared" si="92"/>
        <v>267870.0562545787</v>
      </c>
      <c r="FE24" s="108">
        <f t="shared" si="92"/>
        <v>267887.7282567161</v>
      </c>
    </row>
    <row r="25" spans="1:161" ht="15.75" x14ac:dyDescent="0.25">
      <c r="A25" s="47" t="s">
        <v>189</v>
      </c>
      <c r="B25" s="12">
        <f>'Urb proj of all 25 ARs '!AD25</f>
        <v>177015.18489179056</v>
      </c>
      <c r="C25" s="12">
        <f>'Urb proj of all 25 ARs '!AE25</f>
        <v>177623.4686951201</v>
      </c>
      <c r="D25" s="100">
        <f t="shared" si="10"/>
        <v>3.436336852690831E-3</v>
      </c>
      <c r="E25" s="101">
        <f t="shared" si="11"/>
        <v>6.597229412097505E-5</v>
      </c>
      <c r="F25" s="69">
        <f t="shared" si="12"/>
        <v>177026.86298963212</v>
      </c>
      <c r="G25" s="69">
        <f t="shared" si="13"/>
        <v>177038.54185790458</v>
      </c>
      <c r="H25" s="69">
        <f>G25*(1+$E$25)</f>
        <v>177050.22149665878</v>
      </c>
      <c r="I25" s="69">
        <f t="shared" ref="I25:BE25" si="101">H25*(1+$E$25)</f>
        <v>177061.90190594553</v>
      </c>
      <c r="J25" s="69">
        <f t="shared" si="101"/>
        <v>177073.58308581568</v>
      </c>
      <c r="K25" s="69">
        <f t="shared" si="101"/>
        <v>177085.26503632008</v>
      </c>
      <c r="L25" s="69">
        <f t="shared" si="101"/>
        <v>177096.94775750954</v>
      </c>
      <c r="M25" s="69">
        <f t="shared" si="101"/>
        <v>177108.63124943493</v>
      </c>
      <c r="N25" s="69">
        <f t="shared" si="101"/>
        <v>177120.31551214706</v>
      </c>
      <c r="O25" s="69">
        <f t="shared" si="101"/>
        <v>177132.00054569682</v>
      </c>
      <c r="P25" s="69">
        <f t="shared" si="101"/>
        <v>177143.68635013505</v>
      </c>
      <c r="Q25" s="69">
        <f t="shared" si="101"/>
        <v>177155.37292551261</v>
      </c>
      <c r="R25" s="69">
        <f t="shared" si="101"/>
        <v>177167.06027188036</v>
      </c>
      <c r="S25" s="69">
        <f t="shared" si="101"/>
        <v>177178.74838928916</v>
      </c>
      <c r="T25" s="69">
        <f t="shared" si="101"/>
        <v>177190.4372777899</v>
      </c>
      <c r="U25" s="69">
        <f t="shared" si="101"/>
        <v>177202.12693743341</v>
      </c>
      <c r="V25" s="69">
        <f t="shared" si="101"/>
        <v>177213.8173682706</v>
      </c>
      <c r="W25" s="69">
        <f t="shared" si="101"/>
        <v>177225.50857035231</v>
      </c>
      <c r="X25" s="69">
        <f t="shared" si="101"/>
        <v>177237.20054372944</v>
      </c>
      <c r="Y25" s="69">
        <f t="shared" si="101"/>
        <v>177248.89328845291</v>
      </c>
      <c r="Z25" s="69">
        <f t="shared" si="101"/>
        <v>177260.58680457354</v>
      </c>
      <c r="AA25" s="69">
        <f t="shared" si="101"/>
        <v>177272.28109214228</v>
      </c>
      <c r="AB25" s="69">
        <f t="shared" si="101"/>
        <v>177283.97615120999</v>
      </c>
      <c r="AC25" s="69">
        <f t="shared" si="101"/>
        <v>177295.67198182759</v>
      </c>
      <c r="AD25" s="69">
        <f t="shared" si="101"/>
        <v>177307.36858404594</v>
      </c>
      <c r="AE25" s="69">
        <f t="shared" si="101"/>
        <v>177319.06595791597</v>
      </c>
      <c r="AF25" s="69">
        <f t="shared" si="101"/>
        <v>177330.76410348859</v>
      </c>
      <c r="AG25" s="69">
        <f t="shared" si="101"/>
        <v>177342.46302081473</v>
      </c>
      <c r="AH25" s="69">
        <f t="shared" si="101"/>
        <v>177354.16270994529</v>
      </c>
      <c r="AI25" s="69">
        <f t="shared" si="101"/>
        <v>177365.86317093117</v>
      </c>
      <c r="AJ25" s="69">
        <f t="shared" si="101"/>
        <v>177377.56440382331</v>
      </c>
      <c r="AK25" s="69">
        <f t="shared" si="101"/>
        <v>177389.26640867261</v>
      </c>
      <c r="AL25" s="69">
        <f t="shared" si="101"/>
        <v>177400.96918553003</v>
      </c>
      <c r="AM25" s="69">
        <f t="shared" si="101"/>
        <v>177412.67273444647</v>
      </c>
      <c r="AN25" s="69">
        <f t="shared" si="101"/>
        <v>177424.3770554729</v>
      </c>
      <c r="AO25" s="69">
        <f t="shared" si="101"/>
        <v>177436.08214866024</v>
      </c>
      <c r="AP25" s="69">
        <f t="shared" si="101"/>
        <v>177447.78801405942</v>
      </c>
      <c r="AQ25" s="69">
        <f t="shared" si="101"/>
        <v>177459.49465172141</v>
      </c>
      <c r="AR25" s="69">
        <f t="shared" si="101"/>
        <v>177471.20206169714</v>
      </c>
      <c r="AS25" s="69">
        <f t="shared" si="101"/>
        <v>177482.91024403757</v>
      </c>
      <c r="AT25" s="69">
        <f t="shared" si="101"/>
        <v>177494.61919879363</v>
      </c>
      <c r="AU25" s="69">
        <f t="shared" si="101"/>
        <v>177506.32892601631</v>
      </c>
      <c r="AV25" s="69">
        <f t="shared" si="101"/>
        <v>177518.03942575655</v>
      </c>
      <c r="AW25" s="69">
        <f t="shared" si="101"/>
        <v>177529.75069806533</v>
      </c>
      <c r="AX25" s="69">
        <f t="shared" si="101"/>
        <v>177541.46274299361</v>
      </c>
      <c r="AY25" s="69">
        <f t="shared" si="101"/>
        <v>177553.17556059235</v>
      </c>
      <c r="AZ25" s="69">
        <f t="shared" si="101"/>
        <v>177564.88915091255</v>
      </c>
      <c r="BA25" s="69">
        <f t="shared" si="101"/>
        <v>177576.60351400517</v>
      </c>
      <c r="BB25" s="69">
        <f t="shared" si="101"/>
        <v>177588.31864992119</v>
      </c>
      <c r="BC25" s="69">
        <f t="shared" si="101"/>
        <v>177600.0345587116</v>
      </c>
      <c r="BD25" s="69">
        <f t="shared" si="101"/>
        <v>177611.7512404274</v>
      </c>
      <c r="BE25" s="69">
        <f t="shared" si="101"/>
        <v>177623.46869511958</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182748.68404089462</v>
      </c>
      <c r="DG25" s="108">
        <f t="shared" si="15"/>
        <v>182760.74039082837</v>
      </c>
      <c r="DH25" s="108">
        <f t="shared" si="15"/>
        <v>182772.79753614721</v>
      </c>
      <c r="DI25" s="108">
        <f t="shared" si="15"/>
        <v>182784.85547690358</v>
      </c>
      <c r="DJ25" s="108">
        <f t="shared" si="15"/>
        <v>197252.38464510709</v>
      </c>
      <c r="DK25" s="108">
        <f t="shared" si="15"/>
        <v>197265.39783744296</v>
      </c>
      <c r="DL25" s="108">
        <f t="shared" si="15"/>
        <v>197278.41188828897</v>
      </c>
      <c r="DM25" s="108">
        <f t="shared" si="15"/>
        <v>197291.42679770177</v>
      </c>
      <c r="DN25" s="108">
        <f t="shared" si="15"/>
        <v>174982.91750181469</v>
      </c>
      <c r="DO25" s="108">
        <f t="shared" si="15"/>
        <v>174994.46152631426</v>
      </c>
      <c r="DP25" s="108">
        <f t="shared" si="15"/>
        <v>175006.00631239961</v>
      </c>
      <c r="DQ25" s="108">
        <f t="shared" si="15"/>
        <v>175017.55186012099</v>
      </c>
      <c r="DR25" s="108">
        <f t="shared" si="15"/>
        <v>175029.09816952862</v>
      </c>
      <c r="DS25" s="108">
        <f t="shared" si="15"/>
        <v>181560.09995781098</v>
      </c>
      <c r="DT25" s="108">
        <f t="shared" si="15"/>
        <v>181572.07789412604</v>
      </c>
      <c r="DU25" s="108">
        <f t="shared" si="15"/>
        <v>181584.05662065302</v>
      </c>
      <c r="DV25" s="108">
        <f t="shared" si="90"/>
        <v>181596.03613744408</v>
      </c>
      <c r="DW25" s="108">
        <f t="shared" si="90"/>
        <v>178681.56990528814</v>
      </c>
      <c r="DX25" s="108">
        <f t="shared" si="90"/>
        <v>178693.35793837192</v>
      </c>
      <c r="DY25" s="108">
        <f t="shared" si="90"/>
        <v>178705.1467491393</v>
      </c>
      <c r="DZ25" s="108">
        <f t="shared" si="90"/>
        <v>178716.93633764156</v>
      </c>
      <c r="EA25" s="108">
        <f t="shared" si="90"/>
        <v>184708.15109146675</v>
      </c>
      <c r="EB25" s="108">
        <f t="shared" si="90"/>
        <v>184720.3367119371</v>
      </c>
      <c r="EC25" s="108">
        <f t="shared" si="90"/>
        <v>184732.52313632079</v>
      </c>
      <c r="ED25" s="108">
        <f t="shared" si="90"/>
        <v>184744.71036467084</v>
      </c>
      <c r="EE25" s="108">
        <f t="shared" si="90"/>
        <v>184756.89839704029</v>
      </c>
      <c r="EF25" s="108">
        <f t="shared" si="90"/>
        <v>180810.8877023714</v>
      </c>
      <c r="EG25" s="108">
        <f t="shared" si="90"/>
        <v>180822.81621143519</v>
      </c>
      <c r="EH25" s="108">
        <f t="shared" si="90"/>
        <v>180834.74550745008</v>
      </c>
      <c r="EI25" s="108">
        <f t="shared" si="90"/>
        <v>180846.67559046799</v>
      </c>
      <c r="EJ25" s="108">
        <f t="shared" si="90"/>
        <v>182638.03965817139</v>
      </c>
      <c r="EK25" s="108">
        <f t="shared" si="90"/>
        <v>182650.08870864139</v>
      </c>
      <c r="EL25" s="108">
        <f t="shared" si="91"/>
        <v>182662.13855401488</v>
      </c>
      <c r="EM25" s="108">
        <f t="shared" si="91"/>
        <v>182674.18919434433</v>
      </c>
      <c r="EN25" s="108">
        <f t="shared" si="91"/>
        <v>198375.37684098331</v>
      </c>
      <c r="EO25" s="108">
        <f t="shared" si="91"/>
        <v>198388.46411969065</v>
      </c>
      <c r="EP25" s="108">
        <f t="shared" si="91"/>
        <v>198401.55226179573</v>
      </c>
      <c r="EQ25" s="108">
        <f t="shared" si="91"/>
        <v>198414.64126735562</v>
      </c>
      <c r="ER25" s="108">
        <f t="shared" si="91"/>
        <v>198427.73113642723</v>
      </c>
      <c r="ES25" s="108">
        <f t="shared" si="91"/>
        <v>194231.27123165334</v>
      </c>
      <c r="ET25" s="108">
        <f t="shared" si="91"/>
        <v>194244.08511420654</v>
      </c>
      <c r="EU25" s="108">
        <f t="shared" si="91"/>
        <v>194256.89984212094</v>
      </c>
      <c r="EV25" s="108">
        <f t="shared" si="91"/>
        <v>194269.71541545235</v>
      </c>
      <c r="EW25" s="108">
        <f t="shared" si="91"/>
        <v>191446.06508815824</v>
      </c>
      <c r="EX25" s="108">
        <f t="shared" si="91"/>
        <v>191458.69522427252</v>
      </c>
      <c r="EY25" s="108">
        <f t="shared" si="91"/>
        <v>191471.32619362589</v>
      </c>
      <c r="EZ25" s="108">
        <f t="shared" si="91"/>
        <v>191483.95799627327</v>
      </c>
      <c r="FA25" s="108">
        <f t="shared" si="91"/>
        <v>175356.96269440185</v>
      </c>
      <c r="FB25" s="108">
        <f t="shared" si="92"/>
        <v>175368.53139552087</v>
      </c>
      <c r="FC25" s="108">
        <f t="shared" si="92"/>
        <v>175380.10085985364</v>
      </c>
      <c r="FD25" s="108">
        <f t="shared" si="92"/>
        <v>175391.67108745055</v>
      </c>
      <c r="FE25" s="108">
        <f t="shared" si="92"/>
        <v>175403.24207836189</v>
      </c>
    </row>
    <row r="26" spans="1:161" ht="15.75" x14ac:dyDescent="0.25">
      <c r="A26" s="47" t="s">
        <v>190</v>
      </c>
      <c r="B26" s="12">
        <f>'Urb proj of all 25 ARs '!AD26</f>
        <v>166080.08320139357</v>
      </c>
      <c r="C26" s="12">
        <f>'Urb proj of all 25 ARs '!AE26</f>
        <v>166650.7903117965</v>
      </c>
      <c r="D26" s="100">
        <f t="shared" si="10"/>
        <v>3.4363368526909685E-3</v>
      </c>
      <c r="E26" s="101">
        <f t="shared" si="11"/>
        <v>6.597229412097505E-5</v>
      </c>
      <c r="F26" s="69">
        <f t="shared" si="12"/>
        <v>166091.03988549017</v>
      </c>
      <c r="G26" s="69">
        <f t="shared" si="13"/>
        <v>166101.99729242435</v>
      </c>
      <c r="H26" s="69">
        <f>G26*(1+$E$26)</f>
        <v>166112.9554222438</v>
      </c>
      <c r="I26" s="69">
        <f t="shared" ref="I26:BE26" si="102">H26*(1+$E$26)</f>
        <v>166123.91427499623</v>
      </c>
      <c r="J26" s="69">
        <f t="shared" si="102"/>
        <v>166134.87385072932</v>
      </c>
      <c r="K26" s="69">
        <f t="shared" si="102"/>
        <v>166145.83414949075</v>
      </c>
      <c r="L26" s="69">
        <f t="shared" si="102"/>
        <v>166156.79517132824</v>
      </c>
      <c r="M26" s="69">
        <f t="shared" si="102"/>
        <v>166167.75691628948</v>
      </c>
      <c r="N26" s="69">
        <f t="shared" si="102"/>
        <v>166178.71938442218</v>
      </c>
      <c r="O26" s="69">
        <f t="shared" si="102"/>
        <v>166189.68257577406</v>
      </c>
      <c r="P26" s="69">
        <f t="shared" si="102"/>
        <v>166200.64649039283</v>
      </c>
      <c r="Q26" s="69">
        <f t="shared" si="102"/>
        <v>166211.61112832619</v>
      </c>
      <c r="R26" s="69">
        <f t="shared" si="102"/>
        <v>166222.57648962186</v>
      </c>
      <c r="S26" s="69">
        <f t="shared" si="102"/>
        <v>166233.54257432758</v>
      </c>
      <c r="T26" s="69">
        <f t="shared" si="102"/>
        <v>166244.50938249106</v>
      </c>
      <c r="U26" s="69">
        <f t="shared" si="102"/>
        <v>166255.47691416004</v>
      </c>
      <c r="V26" s="69">
        <f t="shared" si="102"/>
        <v>166266.44516938223</v>
      </c>
      <c r="W26" s="69">
        <f t="shared" si="102"/>
        <v>166277.4141482054</v>
      </c>
      <c r="X26" s="69">
        <f t="shared" si="102"/>
        <v>166288.38385067726</v>
      </c>
      <c r="Y26" s="69">
        <f t="shared" si="102"/>
        <v>166299.35427684555</v>
      </c>
      <c r="Z26" s="69">
        <f t="shared" si="102"/>
        <v>166310.32542675803</v>
      </c>
      <c r="AA26" s="69">
        <f t="shared" si="102"/>
        <v>166321.29730046244</v>
      </c>
      <c r="AB26" s="69">
        <f t="shared" si="102"/>
        <v>166332.26989800652</v>
      </c>
      <c r="AC26" s="69">
        <f t="shared" si="102"/>
        <v>166343.24321943804</v>
      </c>
      <c r="AD26" s="69">
        <f t="shared" si="102"/>
        <v>166354.21726480476</v>
      </c>
      <c r="AE26" s="69">
        <f t="shared" si="102"/>
        <v>166365.1920341544</v>
      </c>
      <c r="AF26" s="69">
        <f t="shared" si="102"/>
        <v>166376.16752753477</v>
      </c>
      <c r="AG26" s="69">
        <f t="shared" si="102"/>
        <v>166387.14374499361</v>
      </c>
      <c r="AH26" s="69">
        <f t="shared" si="102"/>
        <v>166398.12068657871</v>
      </c>
      <c r="AI26" s="69">
        <f t="shared" si="102"/>
        <v>166409.09835233781</v>
      </c>
      <c r="AJ26" s="69">
        <f t="shared" si="102"/>
        <v>166420.07674231872</v>
      </c>
      <c r="AK26" s="69">
        <f t="shared" si="102"/>
        <v>166431.0558565692</v>
      </c>
      <c r="AL26" s="69">
        <f t="shared" si="102"/>
        <v>166442.03569513705</v>
      </c>
      <c r="AM26" s="69">
        <f t="shared" si="102"/>
        <v>166453.01625807001</v>
      </c>
      <c r="AN26" s="69">
        <f t="shared" si="102"/>
        <v>166463.99754541591</v>
      </c>
      <c r="AO26" s="69">
        <f t="shared" si="102"/>
        <v>166474.97955722254</v>
      </c>
      <c r="AP26" s="69">
        <f t="shared" si="102"/>
        <v>166485.96229353768</v>
      </c>
      <c r="AQ26" s="69">
        <f t="shared" si="102"/>
        <v>166496.94575440913</v>
      </c>
      <c r="AR26" s="69">
        <f t="shared" si="102"/>
        <v>166507.92993988469</v>
      </c>
      <c r="AS26" s="69">
        <f t="shared" si="102"/>
        <v>166518.91485001217</v>
      </c>
      <c r="AT26" s="69">
        <f t="shared" si="102"/>
        <v>166529.90048483937</v>
      </c>
      <c r="AU26" s="69">
        <f t="shared" si="102"/>
        <v>166540.88684441408</v>
      </c>
      <c r="AV26" s="69">
        <f t="shared" si="102"/>
        <v>166551.87392878416</v>
      </c>
      <c r="AW26" s="69">
        <f t="shared" si="102"/>
        <v>166562.86173799739</v>
      </c>
      <c r="AX26" s="69">
        <f t="shared" si="102"/>
        <v>166573.85027210161</v>
      </c>
      <c r="AY26" s="69">
        <f t="shared" si="102"/>
        <v>166584.83953114462</v>
      </c>
      <c r="AZ26" s="69">
        <f t="shared" si="102"/>
        <v>166595.82951517426</v>
      </c>
      <c r="BA26" s="69">
        <f t="shared" si="102"/>
        <v>166606.82022423836</v>
      </c>
      <c r="BB26" s="69">
        <f t="shared" si="102"/>
        <v>166617.81165838474</v>
      </c>
      <c r="BC26" s="69">
        <f t="shared" si="102"/>
        <v>166628.80381766128</v>
      </c>
      <c r="BD26" s="69">
        <f t="shared" si="102"/>
        <v>166639.79670211577</v>
      </c>
      <c r="BE26" s="69">
        <f t="shared" si="102"/>
        <v>166650.79031179607</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161074.43251882368</v>
      </c>
      <c r="DG26" s="108">
        <f t="shared" si="15"/>
        <v>161085.05896866118</v>
      </c>
      <c r="DH26" s="108">
        <f t="shared" si="15"/>
        <v>161095.68611954994</v>
      </c>
      <c r="DI26" s="108">
        <f t="shared" si="15"/>
        <v>161106.31397153626</v>
      </c>
      <c r="DJ26" s="108">
        <f t="shared" si="15"/>
        <v>173360.24180993403</v>
      </c>
      <c r="DK26" s="108">
        <f t="shared" si="15"/>
        <v>173371.67878279561</v>
      </c>
      <c r="DL26" s="108">
        <f t="shared" si="15"/>
        <v>173383.11651018052</v>
      </c>
      <c r="DM26" s="108">
        <f t="shared" si="15"/>
        <v>173394.55499213852</v>
      </c>
      <c r="DN26" s="108">
        <f t="shared" si="15"/>
        <v>153204.89019232654</v>
      </c>
      <c r="DO26" s="108">
        <f t="shared" si="15"/>
        <v>153214.99747040306</v>
      </c>
      <c r="DP26" s="108">
        <f t="shared" si="15"/>
        <v>153225.10541527995</v>
      </c>
      <c r="DQ26" s="108">
        <f t="shared" si="15"/>
        <v>153235.21402700112</v>
      </c>
      <c r="DR26" s="108">
        <f t="shared" si="15"/>
        <v>153245.3233056106</v>
      </c>
      <c r="DS26" s="108">
        <f t="shared" si="15"/>
        <v>157591.77565335171</v>
      </c>
      <c r="DT26" s="108">
        <f t="shared" si="15"/>
        <v>157602.17234432616</v>
      </c>
      <c r="DU26" s="108">
        <f t="shared" si="15"/>
        <v>157612.56972119416</v>
      </c>
      <c r="DV26" s="108">
        <f t="shared" si="90"/>
        <v>157622.96778400094</v>
      </c>
      <c r="DW26" s="108">
        <f t="shared" si="90"/>
        <v>158040.70258616429</v>
      </c>
      <c r="DX26" s="108">
        <f t="shared" si="90"/>
        <v>158051.1288938784</v>
      </c>
      <c r="DY26" s="108">
        <f t="shared" si="90"/>
        <v>158061.55588943991</v>
      </c>
      <c r="DZ26" s="108">
        <f t="shared" si="90"/>
        <v>158071.98357289427</v>
      </c>
      <c r="EA26" s="108">
        <f t="shared" si="90"/>
        <v>163794.26449346458</v>
      </c>
      <c r="EB26" s="108">
        <f t="shared" si="90"/>
        <v>163805.07037685707</v>
      </c>
      <c r="EC26" s="108">
        <f t="shared" si="90"/>
        <v>163815.87697313848</v>
      </c>
      <c r="ED26" s="108">
        <f t="shared" si="90"/>
        <v>163826.68428235585</v>
      </c>
      <c r="EE26" s="108">
        <f t="shared" si="90"/>
        <v>163837.49230455619</v>
      </c>
      <c r="EF26" s="108">
        <f t="shared" si="90"/>
        <v>160443.24487223628</v>
      </c>
      <c r="EG26" s="108">
        <f t="shared" si="90"/>
        <v>160453.82968117672</v>
      </c>
      <c r="EH26" s="108">
        <f t="shared" si="90"/>
        <v>160464.41518842129</v>
      </c>
      <c r="EI26" s="108">
        <f t="shared" si="90"/>
        <v>160475.00139401603</v>
      </c>
      <c r="EJ26" s="108">
        <f t="shared" si="90"/>
        <v>158468.15994431148</v>
      </c>
      <c r="EK26" s="108">
        <f t="shared" si="90"/>
        <v>158478.61445236814</v>
      </c>
      <c r="EL26" s="108">
        <f t="shared" si="91"/>
        <v>158489.0696501327</v>
      </c>
      <c r="EM26" s="108">
        <f t="shared" si="91"/>
        <v>158499.52553765062</v>
      </c>
      <c r="EN26" s="108">
        <f t="shared" si="91"/>
        <v>170935.36861543005</v>
      </c>
      <c r="EO26" s="108">
        <f t="shared" si="91"/>
        <v>170946.64561384404</v>
      </c>
      <c r="EP26" s="108">
        <f t="shared" si="91"/>
        <v>170957.92335622746</v>
      </c>
      <c r="EQ26" s="108">
        <f t="shared" si="91"/>
        <v>170969.20184262944</v>
      </c>
      <c r="ER26" s="108">
        <f t="shared" si="91"/>
        <v>170980.48107309904</v>
      </c>
      <c r="ES26" s="108">
        <f t="shared" si="91"/>
        <v>169054.31869291782</v>
      </c>
      <c r="ET26" s="108">
        <f t="shared" si="91"/>
        <v>169065.47159415306</v>
      </c>
      <c r="EU26" s="108">
        <f t="shared" si="91"/>
        <v>169076.62523117076</v>
      </c>
      <c r="EV26" s="108">
        <f t="shared" si="91"/>
        <v>169087.77960401951</v>
      </c>
      <c r="EW26" s="108">
        <f t="shared" si="91"/>
        <v>166319.49538283169</v>
      </c>
      <c r="EX26" s="108">
        <f t="shared" si="91"/>
        <v>166330.46786149917</v>
      </c>
      <c r="EY26" s="108">
        <f t="shared" si="91"/>
        <v>166341.4410640462</v>
      </c>
      <c r="EZ26" s="108">
        <f t="shared" si="91"/>
        <v>166352.41499052057</v>
      </c>
      <c r="FA26" s="108">
        <f t="shared" si="91"/>
        <v>154554.21535578181</v>
      </c>
      <c r="FB26" s="108">
        <f t="shared" si="92"/>
        <v>154564.4116519349</v>
      </c>
      <c r="FC26" s="108">
        <f t="shared" si="92"/>
        <v>154574.60862076105</v>
      </c>
      <c r="FD26" s="108">
        <f t="shared" si="92"/>
        <v>154584.8062623046</v>
      </c>
      <c r="FE26" s="108">
        <f t="shared" si="92"/>
        <v>154595.00457660999</v>
      </c>
    </row>
    <row r="27" spans="1:161" ht="15.75" x14ac:dyDescent="0.25">
      <c r="A27" s="47" t="s">
        <v>191</v>
      </c>
      <c r="B27" s="12">
        <f>'Urb proj of all 25 ARs '!AD27</f>
        <v>178892.90295371242</v>
      </c>
      <c r="C27" s="12">
        <f>'Urb proj of all 25 ARs '!AE27</f>
        <v>179507.6392288171</v>
      </c>
      <c r="D27" s="100">
        <f t="shared" si="10"/>
        <v>3.436336852690848E-3</v>
      </c>
      <c r="E27" s="101">
        <f t="shared" si="11"/>
        <v>6.597229412097505E-5</v>
      </c>
      <c r="F27" s="69">
        <f t="shared" si="12"/>
        <v>178904.70492892223</v>
      </c>
      <c r="G27" s="69">
        <f t="shared" si="13"/>
        <v>178916.50768273542</v>
      </c>
      <c r="H27" s="69">
        <f>G27*(1+$E$27)</f>
        <v>178928.31121520337</v>
      </c>
      <c r="I27" s="69">
        <f t="shared" ref="I27:BD27" si="103">H27*(1+$E$27)</f>
        <v>178940.11552637743</v>
      </c>
      <c r="J27" s="69">
        <f t="shared" si="103"/>
        <v>178951.92061630898</v>
      </c>
      <c r="K27" s="69">
        <f t="shared" si="103"/>
        <v>178963.72648504941</v>
      </c>
      <c r="L27" s="69">
        <f t="shared" si="103"/>
        <v>178975.53313265007</v>
      </c>
      <c r="M27" s="69">
        <f t="shared" si="103"/>
        <v>178987.34055916237</v>
      </c>
      <c r="N27" s="69">
        <f t="shared" si="103"/>
        <v>178999.14876463768</v>
      </c>
      <c r="O27" s="69">
        <f t="shared" si="103"/>
        <v>179010.95774912738</v>
      </c>
      <c r="P27" s="69">
        <f t="shared" si="103"/>
        <v>179022.76751268288</v>
      </c>
      <c r="Q27" s="69">
        <f t="shared" si="103"/>
        <v>179034.57805535558</v>
      </c>
      <c r="R27" s="69">
        <f t="shared" si="103"/>
        <v>179046.38937719687</v>
      </c>
      <c r="S27" s="69">
        <f t="shared" si="103"/>
        <v>179058.20147825815</v>
      </c>
      <c r="T27" s="69">
        <f t="shared" si="103"/>
        <v>179070.01435859085</v>
      </c>
      <c r="U27" s="69">
        <f t="shared" si="103"/>
        <v>179081.82801824636</v>
      </c>
      <c r="V27" s="69">
        <f t="shared" si="103"/>
        <v>179093.64245727612</v>
      </c>
      <c r="W27" s="69">
        <f t="shared" si="103"/>
        <v>179105.45767573151</v>
      </c>
      <c r="X27" s="69">
        <f t="shared" si="103"/>
        <v>179117.27367366396</v>
      </c>
      <c r="Y27" s="69">
        <f t="shared" si="103"/>
        <v>179129.09045112491</v>
      </c>
      <c r="Z27" s="69">
        <f t="shared" si="103"/>
        <v>179140.90800816577</v>
      </c>
      <c r="AA27" s="69">
        <f t="shared" si="103"/>
        <v>179152.72634483798</v>
      </c>
      <c r="AB27" s="69">
        <f t="shared" si="103"/>
        <v>179164.54546119299</v>
      </c>
      <c r="AC27" s="69">
        <f t="shared" si="103"/>
        <v>179176.36535728219</v>
      </c>
      <c r="AD27" s="69">
        <f t="shared" si="103"/>
        <v>179188.18603315708</v>
      </c>
      <c r="AE27" s="69">
        <f t="shared" si="103"/>
        <v>179200.00748886907</v>
      </c>
      <c r="AF27" s="69">
        <f t="shared" si="103"/>
        <v>179211.8297244696</v>
      </c>
      <c r="AG27" s="69">
        <f t="shared" si="103"/>
        <v>179223.65274001015</v>
      </c>
      <c r="AH27" s="69">
        <f t="shared" si="103"/>
        <v>179235.47653554214</v>
      </c>
      <c r="AI27" s="69">
        <f t="shared" si="103"/>
        <v>179247.30111111706</v>
      </c>
      <c r="AJ27" s="69">
        <f t="shared" si="103"/>
        <v>179259.12646678634</v>
      </c>
      <c r="AK27" s="69">
        <f t="shared" si="103"/>
        <v>179270.95260260149</v>
      </c>
      <c r="AL27" s="69">
        <f t="shared" si="103"/>
        <v>179282.77951861394</v>
      </c>
      <c r="AM27" s="69">
        <f t="shared" si="103"/>
        <v>179294.60721487517</v>
      </c>
      <c r="AN27" s="69">
        <f t="shared" si="103"/>
        <v>179306.43569143667</v>
      </c>
      <c r="AO27" s="69">
        <f t="shared" si="103"/>
        <v>179318.26494834988</v>
      </c>
      <c r="AP27" s="69">
        <f t="shared" si="103"/>
        <v>179330.09498566631</v>
      </c>
      <c r="AQ27" s="69">
        <f t="shared" si="103"/>
        <v>179341.92580343745</v>
      </c>
      <c r="AR27" s="69">
        <f t="shared" si="103"/>
        <v>179353.75740171477</v>
      </c>
      <c r="AS27" s="69">
        <f t="shared" si="103"/>
        <v>179365.58978054978</v>
      </c>
      <c r="AT27" s="69">
        <f t="shared" si="103"/>
        <v>179377.42293999396</v>
      </c>
      <c r="AU27" s="69">
        <f t="shared" si="103"/>
        <v>179389.25688009884</v>
      </c>
      <c r="AV27" s="69">
        <f t="shared" si="103"/>
        <v>179401.09160091588</v>
      </c>
      <c r="AW27" s="69">
        <f t="shared" si="103"/>
        <v>179412.92710249661</v>
      </c>
      <c r="AX27" s="69">
        <f t="shared" si="103"/>
        <v>179424.76338489252</v>
      </c>
      <c r="AY27" s="69">
        <f t="shared" si="103"/>
        <v>179436.60044815514</v>
      </c>
      <c r="AZ27" s="69">
        <f t="shared" si="103"/>
        <v>179448.43829233598</v>
      </c>
      <c r="BA27" s="69">
        <f t="shared" si="103"/>
        <v>179460.27691748654</v>
      </c>
      <c r="BB27" s="69">
        <f t="shared" si="103"/>
        <v>179472.11632365838</v>
      </c>
      <c r="BC27" s="69">
        <f t="shared" si="103"/>
        <v>179483.95651090299</v>
      </c>
      <c r="BD27" s="69">
        <f t="shared" si="103"/>
        <v>179495.79747927192</v>
      </c>
      <c r="BE27" s="69">
        <f>BD27*(1+$E$27)</f>
        <v>179507.6392288167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174195.24751258671</v>
      </c>
      <c r="DG27" s="108">
        <f t="shared" si="15"/>
        <v>174206.73957269007</v>
      </c>
      <c r="DH27" s="108">
        <f t="shared" si="15"/>
        <v>174218.23239095102</v>
      </c>
      <c r="DI27" s="108">
        <f t="shared" si="15"/>
        <v>174229.72596741957</v>
      </c>
      <c r="DJ27" s="108">
        <f t="shared" si="15"/>
        <v>186586.82687537413</v>
      </c>
      <c r="DK27" s="108">
        <f t="shared" si="15"/>
        <v>186599.13643639584</v>
      </c>
      <c r="DL27" s="108">
        <f t="shared" si="15"/>
        <v>186611.44680950756</v>
      </c>
      <c r="DM27" s="108">
        <f t="shared" si="15"/>
        <v>186623.75799476283</v>
      </c>
      <c r="DN27" s="108">
        <f t="shared" si="15"/>
        <v>163706.9662606504</v>
      </c>
      <c r="DO27" s="108">
        <f t="shared" si="15"/>
        <v>163717.7663847782</v>
      </c>
      <c r="DP27" s="108">
        <f t="shared" si="15"/>
        <v>163728.56722141497</v>
      </c>
      <c r="DQ27" s="108">
        <f t="shared" si="15"/>
        <v>163739.36877060769</v>
      </c>
      <c r="DR27" s="108">
        <f t="shared" si="15"/>
        <v>163750.17103240342</v>
      </c>
      <c r="DS27" s="108">
        <f t="shared" si="15"/>
        <v>170254.39071924554</v>
      </c>
      <c r="DT27" s="108">
        <f t="shared" si="15"/>
        <v>170265.62279198546</v>
      </c>
      <c r="DU27" s="108">
        <f t="shared" si="15"/>
        <v>170276.85560573099</v>
      </c>
      <c r="DV27" s="108">
        <f t="shared" si="90"/>
        <v>170288.08916053103</v>
      </c>
      <c r="DW27" s="108">
        <f t="shared" si="90"/>
        <v>163972.8308266454</v>
      </c>
      <c r="DX27" s="108">
        <f t="shared" si="90"/>
        <v>163983.64849046853</v>
      </c>
      <c r="DY27" s="108">
        <f t="shared" si="90"/>
        <v>163994.46686795779</v>
      </c>
      <c r="DZ27" s="108">
        <f t="shared" si="90"/>
        <v>164005.28595916022</v>
      </c>
      <c r="EA27" s="108">
        <f t="shared" si="90"/>
        <v>170659.6081069753</v>
      </c>
      <c r="EB27" s="108">
        <f t="shared" si="90"/>
        <v>170670.86691283589</v>
      </c>
      <c r="EC27" s="108">
        <f t="shared" si="90"/>
        <v>170682.12646146576</v>
      </c>
      <c r="ED27" s="108">
        <f t="shared" si="90"/>
        <v>170693.38675291385</v>
      </c>
      <c r="EE27" s="108">
        <f t="shared" si="90"/>
        <v>170704.64778722925</v>
      </c>
      <c r="EF27" s="108">
        <f t="shared" si="90"/>
        <v>165903.60507137538</v>
      </c>
      <c r="EG27" s="108">
        <f t="shared" si="90"/>
        <v>165914.55011280489</v>
      </c>
      <c r="EH27" s="108">
        <f t="shared" si="90"/>
        <v>165925.49587630387</v>
      </c>
      <c r="EI27" s="108">
        <f t="shared" si="90"/>
        <v>165936.44236192</v>
      </c>
      <c r="EJ27" s="108">
        <f t="shared" si="90"/>
        <v>168097.06873663494</v>
      </c>
      <c r="EK27" s="108">
        <f t="shared" si="90"/>
        <v>168108.1584858945</v>
      </c>
      <c r="EL27" s="108">
        <f t="shared" si="91"/>
        <v>168119.24896677028</v>
      </c>
      <c r="EM27" s="108">
        <f t="shared" si="91"/>
        <v>168130.34017931053</v>
      </c>
      <c r="EN27" s="108">
        <f t="shared" si="91"/>
        <v>179571.39502186445</v>
      </c>
      <c r="EO27" s="108">
        <f t="shared" si="91"/>
        <v>179583.24175875256</v>
      </c>
      <c r="EP27" s="108">
        <f t="shared" si="91"/>
        <v>179595.08927719702</v>
      </c>
      <c r="EQ27" s="108">
        <f t="shared" si="91"/>
        <v>179606.93757724951</v>
      </c>
      <c r="ER27" s="108">
        <f t="shared" si="91"/>
        <v>179618.78665896153</v>
      </c>
      <c r="ES27" s="108">
        <f t="shared" si="91"/>
        <v>179453.81305358492</v>
      </c>
      <c r="ET27" s="108">
        <f t="shared" si="91"/>
        <v>179465.65203332083</v>
      </c>
      <c r="EU27" s="108">
        <f t="shared" si="91"/>
        <v>179477.4917941014</v>
      </c>
      <c r="EV27" s="108">
        <f t="shared" si="91"/>
        <v>179489.33233597814</v>
      </c>
      <c r="EW27" s="108">
        <f t="shared" si="91"/>
        <v>177581.20869857955</v>
      </c>
      <c r="EX27" s="108">
        <f t="shared" si="91"/>
        <v>177592.92413831016</v>
      </c>
      <c r="EY27" s="108">
        <f t="shared" si="91"/>
        <v>177604.64035093522</v>
      </c>
      <c r="EZ27" s="108">
        <f t="shared" si="91"/>
        <v>177616.35733650572</v>
      </c>
      <c r="FA27" s="108">
        <f t="shared" si="91"/>
        <v>165054.93153446278</v>
      </c>
      <c r="FB27" s="108">
        <f t="shared" si="92"/>
        <v>165065.82058695212</v>
      </c>
      <c r="FC27" s="108">
        <f t="shared" si="92"/>
        <v>165076.71035781718</v>
      </c>
      <c r="FD27" s="108">
        <f t="shared" si="92"/>
        <v>165087.60084710544</v>
      </c>
      <c r="FE27" s="108">
        <f t="shared" si="92"/>
        <v>165098.49205486424</v>
      </c>
    </row>
    <row r="28" spans="1:161" ht="15.75" x14ac:dyDescent="0.25">
      <c r="A28" s="47" t="s">
        <v>192</v>
      </c>
      <c r="B28" s="12">
        <f>'Urb proj of all 25 ARs '!AD28</f>
        <v>65799.891892511907</v>
      </c>
      <c r="C28" s="12">
        <f>'Urb proj of all 25 ARs '!AE28</f>
        <v>66026.002485925215</v>
      </c>
      <c r="D28" s="100">
        <f t="shared" si="10"/>
        <v>3.4363368526907868E-3</v>
      </c>
      <c r="E28" s="101">
        <f t="shared" si="11"/>
        <v>6.597229412097505E-5</v>
      </c>
      <c r="F28" s="69">
        <f t="shared" si="12"/>
        <v>65804.232862332967</v>
      </c>
      <c r="G28" s="69">
        <f t="shared" si="13"/>
        <v>65808.57411853777</v>
      </c>
      <c r="H28" s="69">
        <f>G28*(1+$E$28)</f>
        <v>65812.915661145205</v>
      </c>
      <c r="I28" s="69">
        <f t="shared" ref="I28:BE28" si="104">H28*(1+$E$28)</f>
        <v>65817.257490174161</v>
      </c>
      <c r="J28" s="69">
        <f t="shared" si="104"/>
        <v>65821.59960564354</v>
      </c>
      <c r="K28" s="69">
        <f t="shared" si="104"/>
        <v>65825.94200757223</v>
      </c>
      <c r="L28" s="69">
        <f t="shared" si="104"/>
        <v>65830.28469597915</v>
      </c>
      <c r="M28" s="69">
        <f t="shared" si="104"/>
        <v>65834.627670883187</v>
      </c>
      <c r="N28" s="69">
        <f t="shared" si="104"/>
        <v>65838.970932303229</v>
      </c>
      <c r="O28" s="69">
        <f t="shared" si="104"/>
        <v>65843.314480258196</v>
      </c>
      <c r="P28" s="69">
        <f t="shared" si="104"/>
        <v>65847.658314766988</v>
      </c>
      <c r="Q28" s="69">
        <f t="shared" si="104"/>
        <v>65852.00243584851</v>
      </c>
      <c r="R28" s="69">
        <f t="shared" si="104"/>
        <v>65856.346843521664</v>
      </c>
      <c r="S28" s="69">
        <f t="shared" si="104"/>
        <v>65860.691537805353</v>
      </c>
      <c r="T28" s="69">
        <f t="shared" si="104"/>
        <v>65865.036518718494</v>
      </c>
      <c r="U28" s="69">
        <f t="shared" si="104"/>
        <v>65869.381786279992</v>
      </c>
      <c r="V28" s="69">
        <f t="shared" si="104"/>
        <v>65873.727340508762</v>
      </c>
      <c r="W28" s="69">
        <f t="shared" si="104"/>
        <v>65878.073181423708</v>
      </c>
      <c r="X28" s="69">
        <f t="shared" si="104"/>
        <v>65882.419309043762</v>
      </c>
      <c r="Y28" s="69">
        <f t="shared" si="104"/>
        <v>65886.765723387813</v>
      </c>
      <c r="Z28" s="69">
        <f t="shared" si="104"/>
        <v>65891.112424474792</v>
      </c>
      <c r="AA28" s="69">
        <f t="shared" si="104"/>
        <v>65895.459412323617</v>
      </c>
      <c r="AB28" s="69">
        <f t="shared" si="104"/>
        <v>65899.806686953205</v>
      </c>
      <c r="AC28" s="69">
        <f t="shared" si="104"/>
        <v>65904.154248382474</v>
      </c>
      <c r="AD28" s="69">
        <f t="shared" si="104"/>
        <v>65908.502096630342</v>
      </c>
      <c r="AE28" s="69">
        <f t="shared" si="104"/>
        <v>65912.85023171574</v>
      </c>
      <c r="AF28" s="69">
        <f t="shared" si="104"/>
        <v>65917.198653657571</v>
      </c>
      <c r="AG28" s="69">
        <f t="shared" si="104"/>
        <v>65921.547362474783</v>
      </c>
      <c r="AH28" s="69">
        <f t="shared" si="104"/>
        <v>65925.896358186292</v>
      </c>
      <c r="AI28" s="69">
        <f t="shared" si="104"/>
        <v>65930.24564081103</v>
      </c>
      <c r="AJ28" s="69">
        <f t="shared" si="104"/>
        <v>65934.595210367916</v>
      </c>
      <c r="AK28" s="69">
        <f t="shared" si="104"/>
        <v>65938.94506687588</v>
      </c>
      <c r="AL28" s="69">
        <f t="shared" si="104"/>
        <v>65943.295210353856</v>
      </c>
      <c r="AM28" s="69">
        <f t="shared" si="104"/>
        <v>65947.645640820774</v>
      </c>
      <c r="AN28" s="69">
        <f t="shared" si="104"/>
        <v>65951.996358295582</v>
      </c>
      <c r="AO28" s="69">
        <f t="shared" si="104"/>
        <v>65956.347362797198</v>
      </c>
      <c r="AP28" s="69">
        <f t="shared" si="104"/>
        <v>65960.698654344567</v>
      </c>
      <c r="AQ28" s="69">
        <f t="shared" si="104"/>
        <v>65965.050232956622</v>
      </c>
      <c r="AR28" s="69">
        <f t="shared" si="104"/>
        <v>65969.402098652296</v>
      </c>
      <c r="AS28" s="69">
        <f t="shared" si="104"/>
        <v>65973.754251450533</v>
      </c>
      <c r="AT28" s="69">
        <f t="shared" si="104"/>
        <v>65978.106691370282</v>
      </c>
      <c r="AU28" s="69">
        <f t="shared" si="104"/>
        <v>65982.459418430473</v>
      </c>
      <c r="AV28" s="69">
        <f t="shared" si="104"/>
        <v>65986.812432650055</v>
      </c>
      <c r="AW28" s="69">
        <f t="shared" si="104"/>
        <v>65991.165734047972</v>
      </c>
      <c r="AX28" s="69">
        <f t="shared" si="104"/>
        <v>65995.519322643158</v>
      </c>
      <c r="AY28" s="69">
        <f t="shared" si="104"/>
        <v>65999.873198454574</v>
      </c>
      <c r="AZ28" s="69">
        <f t="shared" si="104"/>
        <v>66004.227361501165</v>
      </c>
      <c r="BA28" s="69">
        <f t="shared" si="104"/>
        <v>66008.58181180188</v>
      </c>
      <c r="BB28" s="69">
        <f t="shared" si="104"/>
        <v>66012.936549375678</v>
      </c>
      <c r="BC28" s="69">
        <f t="shared" si="104"/>
        <v>66017.291574241506</v>
      </c>
      <c r="BD28" s="69">
        <f t="shared" si="104"/>
        <v>66021.646886418312</v>
      </c>
      <c r="BE28" s="69">
        <f t="shared" si="104"/>
        <v>66026.002485925055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57213.189064425642</v>
      </c>
      <c r="DG28" s="108">
        <f t="shared" si="15"/>
        <v>57216.963549762208</v>
      </c>
      <c r="DH28" s="108">
        <f t="shared" si="15"/>
        <v>57220.738284110223</v>
      </c>
      <c r="DI28" s="108">
        <f t="shared" si="15"/>
        <v>57224.513267486123</v>
      </c>
      <c r="DJ28" s="108">
        <f t="shared" si="15"/>
        <v>61088.777946838571</v>
      </c>
      <c r="DK28" s="108">
        <f t="shared" si="15"/>
        <v>61092.80811366476</v>
      </c>
      <c r="DL28" s="108">
        <f t="shared" si="15"/>
        <v>61096.838546370316</v>
      </c>
      <c r="DM28" s="108">
        <f t="shared" si="15"/>
        <v>61100.869244972768</v>
      </c>
      <c r="DN28" s="108">
        <f t="shared" si="15"/>
        <v>53785.136364485486</v>
      </c>
      <c r="DO28" s="108">
        <f t="shared" si="15"/>
        <v>53788.684693321062</v>
      </c>
      <c r="DP28" s="108">
        <f t="shared" si="15"/>
        <v>53792.23325624803</v>
      </c>
      <c r="DQ28" s="108">
        <f t="shared" si="15"/>
        <v>53795.782053281837</v>
      </c>
      <c r="DR28" s="108">
        <f t="shared" si="15"/>
        <v>53799.331084437923</v>
      </c>
      <c r="DS28" s="108">
        <f t="shared" si="15"/>
        <v>55967.1435291042</v>
      </c>
      <c r="DT28" s="108">
        <f t="shared" si="15"/>
        <v>55970.835809958211</v>
      </c>
      <c r="DU28" s="108">
        <f t="shared" si="15"/>
        <v>55974.528334400464</v>
      </c>
      <c r="DV28" s="108">
        <f t="shared" si="90"/>
        <v>55978.221102447023</v>
      </c>
      <c r="DW28" s="108">
        <f t="shared" si="90"/>
        <v>54057.509156049149</v>
      </c>
      <c r="DX28" s="108">
        <f t="shared" si="90"/>
        <v>54061.075453942642</v>
      </c>
      <c r="DY28" s="108">
        <f t="shared" si="90"/>
        <v>54064.641987112984</v>
      </c>
      <c r="DZ28" s="108">
        <f t="shared" si="90"/>
        <v>54068.208755575695</v>
      </c>
      <c r="EA28" s="108">
        <f t="shared" si="90"/>
        <v>56848.564928787651</v>
      </c>
      <c r="EB28" s="108">
        <f t="shared" si="90"/>
        <v>56852.315359033491</v>
      </c>
      <c r="EC28" s="108">
        <f t="shared" si="90"/>
        <v>56856.066036703814</v>
      </c>
      <c r="ED28" s="108">
        <f t="shared" si="90"/>
        <v>56859.816961814948</v>
      </c>
      <c r="EE28" s="108">
        <f t="shared" si="90"/>
        <v>56863.568134383226</v>
      </c>
      <c r="EF28" s="108">
        <f t="shared" si="90"/>
        <v>56351.072088947098</v>
      </c>
      <c r="EG28" s="108">
        <f t="shared" si="90"/>
        <v>56354.789698448985</v>
      </c>
      <c r="EH28" s="108">
        <f t="shared" si="90"/>
        <v>56358.507553210096</v>
      </c>
      <c r="EI28" s="108">
        <f t="shared" si="90"/>
        <v>56362.225653246627</v>
      </c>
      <c r="EJ28" s="108">
        <f t="shared" si="90"/>
        <v>56150.263661586148</v>
      </c>
      <c r="EK28" s="108">
        <f t="shared" si="90"/>
        <v>56153.968023295398</v>
      </c>
      <c r="EL28" s="108">
        <f t="shared" si="91"/>
        <v>56157.67262938989</v>
      </c>
      <c r="EM28" s="108">
        <f t="shared" si="91"/>
        <v>56161.377479885741</v>
      </c>
      <c r="EN28" s="108">
        <f t="shared" si="91"/>
        <v>60352.636866426968</v>
      </c>
      <c r="EO28" s="108">
        <f t="shared" si="91"/>
        <v>60356.618468337299</v>
      </c>
      <c r="EP28" s="108">
        <f t="shared" si="91"/>
        <v>60360.600332923044</v>
      </c>
      <c r="EQ28" s="108">
        <f t="shared" si="91"/>
        <v>60364.582460201535</v>
      </c>
      <c r="ER28" s="108">
        <f t="shared" si="91"/>
        <v>60368.564850190087</v>
      </c>
      <c r="ES28" s="108">
        <f t="shared" si="91"/>
        <v>60183.193258870706</v>
      </c>
      <c r="ET28" s="108">
        <f t="shared" si="91"/>
        <v>60187.163682197526</v>
      </c>
      <c r="EU28" s="108">
        <f t="shared" si="91"/>
        <v>60191.134367462277</v>
      </c>
      <c r="EV28" s="108">
        <f t="shared" si="91"/>
        <v>60195.105314682245</v>
      </c>
      <c r="EW28" s="108">
        <f t="shared" si="91"/>
        <v>59598.807028135736</v>
      </c>
      <c r="EX28" s="108">
        <f t="shared" si="91"/>
        <v>59602.73889816225</v>
      </c>
      <c r="EY28" s="108">
        <f t="shared" si="91"/>
        <v>59606.671027583252</v>
      </c>
      <c r="EZ28" s="108">
        <f t="shared" si="91"/>
        <v>59610.603416415848</v>
      </c>
      <c r="FA28" s="108">
        <f t="shared" si="91"/>
        <v>54628.878860400066</v>
      </c>
      <c r="FB28" s="108">
        <f t="shared" si="92"/>
        <v>54632.482852863744</v>
      </c>
      <c r="FC28" s="108">
        <f t="shared" si="92"/>
        <v>54636.087083091072</v>
      </c>
      <c r="FD28" s="108">
        <f t="shared" si="92"/>
        <v>54639.691551097741</v>
      </c>
      <c r="FE28" s="108">
        <f t="shared" si="92"/>
        <v>54643.296256899426</v>
      </c>
    </row>
    <row r="29" spans="1:161" s="45" customFormat="1" ht="15.75" x14ac:dyDescent="0.25">
      <c r="A29" s="67" t="s">
        <v>95</v>
      </c>
      <c r="B29" s="74">
        <f>SUM(B4:B28)</f>
        <v>3029198.6544692661</v>
      </c>
      <c r="C29" s="74">
        <f>SUM(C4:C28)</f>
        <v>3039608.0014397404</v>
      </c>
      <c r="D29" s="102"/>
      <c r="E29" s="103"/>
      <c r="F29" s="29">
        <f>SUM(F4:F28)</f>
        <v>3029398.4976538494</v>
      </c>
      <c r="G29" s="29">
        <f t="shared" ref="G29:BE29" si="105">SUM(G4:G28)</f>
        <v>3029598.3540225476</v>
      </c>
      <c r="H29" s="29">
        <f t="shared" si="105"/>
        <v>3029798.2235762263</v>
      </c>
      <c r="I29" s="29">
        <f t="shared" si="105"/>
        <v>3029998.1063157595</v>
      </c>
      <c r="J29" s="29">
        <f t="shared" si="105"/>
        <v>3030198.0022420161</v>
      </c>
      <c r="K29" s="29">
        <f t="shared" si="105"/>
        <v>3030397.9113558638</v>
      </c>
      <c r="L29" s="29">
        <f t="shared" si="105"/>
        <v>3030597.833658176</v>
      </c>
      <c r="M29" s="29">
        <f t="shared" si="105"/>
        <v>3030797.7691498199</v>
      </c>
      <c r="N29" s="29">
        <f t="shared" si="105"/>
        <v>3030997.7178316684</v>
      </c>
      <c r="O29" s="29">
        <f t="shared" si="105"/>
        <v>3031197.6797045888</v>
      </c>
      <c r="P29" s="29">
        <f t="shared" si="105"/>
        <v>3031397.6547694528</v>
      </c>
      <c r="Q29" s="29">
        <f t="shared" si="105"/>
        <v>3031597.643027131</v>
      </c>
      <c r="R29" s="29">
        <f t="shared" si="105"/>
        <v>3031797.6444784924</v>
      </c>
      <c r="S29" s="29">
        <f t="shared" si="105"/>
        <v>3031997.6591244102</v>
      </c>
      <c r="T29" s="29">
        <f t="shared" si="105"/>
        <v>3032197.6869657519</v>
      </c>
      <c r="U29" s="29">
        <f t="shared" si="105"/>
        <v>3032397.7280033892</v>
      </c>
      <c r="V29" s="29">
        <f t="shared" si="105"/>
        <v>3032597.7822381933</v>
      </c>
      <c r="W29" s="29">
        <f t="shared" si="105"/>
        <v>3032797.8496710327</v>
      </c>
      <c r="X29" s="29">
        <f t="shared" si="105"/>
        <v>3032997.930302782</v>
      </c>
      <c r="Y29" s="29">
        <f t="shared" si="105"/>
        <v>3033198.0241343081</v>
      </c>
      <c r="Z29" s="29">
        <f t="shared" si="105"/>
        <v>3033398.1311664828</v>
      </c>
      <c r="AA29" s="29">
        <f t="shared" si="105"/>
        <v>3033598.2514001788</v>
      </c>
      <c r="AB29" s="29">
        <f t="shared" si="105"/>
        <v>3033798.3848362649</v>
      </c>
      <c r="AC29" s="29">
        <f t="shared" si="105"/>
        <v>3033998.531475612</v>
      </c>
      <c r="AD29" s="29">
        <f t="shared" si="105"/>
        <v>3034198.691319094</v>
      </c>
      <c r="AE29" s="29">
        <f t="shared" si="105"/>
        <v>3034398.8643675786</v>
      </c>
      <c r="AF29" s="29">
        <f t="shared" si="105"/>
        <v>3034599.0506219398</v>
      </c>
      <c r="AG29" s="29">
        <f t="shared" si="105"/>
        <v>3034799.250083046</v>
      </c>
      <c r="AH29" s="29">
        <f t="shared" si="105"/>
        <v>3034999.4627517709</v>
      </c>
      <c r="AI29" s="29">
        <f t="shared" si="105"/>
        <v>3035199.6886289846</v>
      </c>
      <c r="AJ29" s="29">
        <f t="shared" si="105"/>
        <v>3035399.927715559</v>
      </c>
      <c r="AK29" s="29">
        <f t="shared" si="105"/>
        <v>3035600.1800123649</v>
      </c>
      <c r="AL29" s="29">
        <f t="shared" si="105"/>
        <v>3035800.4455202739</v>
      </c>
      <c r="AM29" s="29">
        <f t="shared" si="105"/>
        <v>3036000.7242401578</v>
      </c>
      <c r="AN29" s="29">
        <f t="shared" si="105"/>
        <v>3036201.0161728892</v>
      </c>
      <c r="AO29" s="29">
        <f t="shared" si="105"/>
        <v>3036401.3213193398</v>
      </c>
      <c r="AP29" s="29">
        <f t="shared" si="105"/>
        <v>3036601.6396803791</v>
      </c>
      <c r="AQ29" s="29">
        <f t="shared" si="105"/>
        <v>3036801.9712568801</v>
      </c>
      <c r="AR29" s="29">
        <f t="shared" si="105"/>
        <v>3037002.3160497146</v>
      </c>
      <c r="AS29" s="29">
        <f t="shared" si="105"/>
        <v>3037202.6740597552</v>
      </c>
      <c r="AT29" s="29">
        <f t="shared" si="105"/>
        <v>3037403.0452878731</v>
      </c>
      <c r="AU29" s="29">
        <f t="shared" si="105"/>
        <v>3037603.4297349416</v>
      </c>
      <c r="AV29" s="29">
        <f t="shared" si="105"/>
        <v>3037803.8274018308</v>
      </c>
      <c r="AW29" s="29">
        <f t="shared" si="105"/>
        <v>3038004.238289414</v>
      </c>
      <c r="AX29" s="29">
        <f t="shared" si="105"/>
        <v>3038204.6623985632</v>
      </c>
      <c r="AY29" s="29">
        <f t="shared" si="105"/>
        <v>3038405.0997301503</v>
      </c>
      <c r="AZ29" s="29">
        <f t="shared" si="105"/>
        <v>3038605.5502850483</v>
      </c>
      <c r="BA29" s="29">
        <f t="shared" si="105"/>
        <v>3038806.0140641294</v>
      </c>
      <c r="BB29" s="29">
        <f t="shared" si="105"/>
        <v>3039006.4910682654</v>
      </c>
      <c r="BC29" s="29">
        <f t="shared" si="105"/>
        <v>3039206.9812983302</v>
      </c>
      <c r="BD29" s="29">
        <f t="shared" si="105"/>
        <v>3039407.4847551947</v>
      </c>
      <c r="BE29" s="29">
        <f t="shared" si="105"/>
        <v>3039608.001439732</v>
      </c>
      <c r="DB29" s="178" t="s">
        <v>117</v>
      </c>
      <c r="DC29" s="178"/>
      <c r="DD29" s="178"/>
      <c r="DE29" s="178"/>
      <c r="DF29" s="135">
        <f>SUM(DF4:DF15)</f>
        <v>1227865.8648578818</v>
      </c>
      <c r="DG29" s="135">
        <f t="shared" ref="DG29:FE29" si="106">SUM(DG4:DG15)</f>
        <v>1227946.8699858591</v>
      </c>
      <c r="DH29" s="135">
        <f t="shared" si="106"/>
        <v>1228027.880457931</v>
      </c>
      <c r="DI29" s="135">
        <f t="shared" si="106"/>
        <v>1228108.8962744493</v>
      </c>
      <c r="DJ29" s="135">
        <f t="shared" si="106"/>
        <v>1372834.7696754283</v>
      </c>
      <c r="DK29" s="135">
        <f t="shared" si="106"/>
        <v>1372925.3387346324</v>
      </c>
      <c r="DL29" s="135">
        <f t="shared" si="106"/>
        <v>1373015.9137688861</v>
      </c>
      <c r="DM29" s="135">
        <f t="shared" si="106"/>
        <v>1373106.4947785819</v>
      </c>
      <c r="DN29" s="135">
        <f t="shared" si="106"/>
        <v>1212623.8205632647</v>
      </c>
      <c r="DO29" s="135">
        <f t="shared" si="106"/>
        <v>1212703.8201386128</v>
      </c>
      <c r="DP29" s="135">
        <f t="shared" si="106"/>
        <v>1212783.8249917165</v>
      </c>
      <c r="DQ29" s="135">
        <f t="shared" si="106"/>
        <v>1212863.8351229243</v>
      </c>
      <c r="DR29" s="135">
        <f t="shared" si="106"/>
        <v>1212943.8505325834</v>
      </c>
      <c r="DS29" s="135">
        <f t="shared" si="106"/>
        <v>1259443.7277451053</v>
      </c>
      <c r="DT29" s="135">
        <f t="shared" si="106"/>
        <v>1259526.8161371408</v>
      </c>
      <c r="DU29" s="135">
        <f t="shared" si="106"/>
        <v>1259609.910010708</v>
      </c>
      <c r="DV29" s="135">
        <f t="shared" si="106"/>
        <v>1259693.0093661689</v>
      </c>
      <c r="DW29" s="135">
        <f t="shared" si="106"/>
        <v>1257290.3034404065</v>
      </c>
      <c r="DX29" s="135">
        <f t="shared" si="106"/>
        <v>1257373.2497661002</v>
      </c>
      <c r="DY29" s="135">
        <f t="shared" si="106"/>
        <v>1257456.2015639539</v>
      </c>
      <c r="DZ29" s="135">
        <f t="shared" si="106"/>
        <v>1257539.1588343279</v>
      </c>
      <c r="EA29" s="135">
        <f t="shared" si="106"/>
        <v>1308496.7372106721</v>
      </c>
      <c r="EB29" s="135">
        <f t="shared" si="106"/>
        <v>1308583.0617422753</v>
      </c>
      <c r="EC29" s="135">
        <f t="shared" si="106"/>
        <v>1308669.3919689064</v>
      </c>
      <c r="ED29" s="135">
        <f t="shared" si="106"/>
        <v>1308755.7278909406</v>
      </c>
      <c r="EE29" s="135">
        <f t="shared" si="106"/>
        <v>1308842.0695087535</v>
      </c>
      <c r="EF29" s="135">
        <f t="shared" si="106"/>
        <v>1323906.0120964115</v>
      </c>
      <c r="EG29" s="135">
        <f t="shared" si="106"/>
        <v>1323993.3532132301</v>
      </c>
      <c r="EH29" s="135">
        <f t="shared" si="106"/>
        <v>1324080.7000921427</v>
      </c>
      <c r="EI29" s="135">
        <f t="shared" si="106"/>
        <v>1324168.0527335289</v>
      </c>
      <c r="EJ29" s="135">
        <f t="shared" si="106"/>
        <v>1359136.7530035358</v>
      </c>
      <c r="EK29" s="135">
        <f t="shared" si="106"/>
        <v>1359226.4183731552</v>
      </c>
      <c r="EL29" s="135">
        <f t="shared" si="106"/>
        <v>1359316.0896582049</v>
      </c>
      <c r="EM29" s="135">
        <f t="shared" si="106"/>
        <v>1359405.7668590758</v>
      </c>
      <c r="EN29" s="135">
        <f t="shared" si="106"/>
        <v>1469019.387991494</v>
      </c>
      <c r="EO29" s="135">
        <f t="shared" si="106"/>
        <v>1469116.3025706285</v>
      </c>
      <c r="EP29" s="135">
        <f t="shared" si="106"/>
        <v>1469213.2235434393</v>
      </c>
      <c r="EQ29" s="135">
        <f t="shared" si="106"/>
        <v>1469310.1509103493</v>
      </c>
      <c r="ER29" s="135">
        <f t="shared" si="106"/>
        <v>1469407.0846717798</v>
      </c>
      <c r="ES29" s="135">
        <f t="shared" si="106"/>
        <v>1399228.9589378855</v>
      </c>
      <c r="ET29" s="135">
        <f t="shared" si="106"/>
        <v>1399321.269282307</v>
      </c>
      <c r="EU29" s="135">
        <f t="shared" si="106"/>
        <v>1399413.5857166541</v>
      </c>
      <c r="EV29" s="135">
        <f t="shared" si="106"/>
        <v>1399505.9082413279</v>
      </c>
      <c r="EW29" s="135">
        <f t="shared" si="106"/>
        <v>1360246.6655579375</v>
      </c>
      <c r="EX29" s="135">
        <f t="shared" si="106"/>
        <v>1360336.4041510348</v>
      </c>
      <c r="EY29" s="135">
        <f t="shared" si="106"/>
        <v>1360426.1486643925</v>
      </c>
      <c r="EZ29" s="135">
        <f t="shared" si="106"/>
        <v>1360515.8990984024</v>
      </c>
      <c r="FA29" s="135">
        <f t="shared" si="106"/>
        <v>1219593.8572483147</v>
      </c>
      <c r="FB29" s="135">
        <f t="shared" si="106"/>
        <v>1219674.3166529734</v>
      </c>
      <c r="FC29" s="135">
        <f t="shared" si="106"/>
        <v>1219754.7813657233</v>
      </c>
      <c r="FD29" s="135">
        <f t="shared" si="106"/>
        <v>1219835.2513869149</v>
      </c>
      <c r="FE29" s="135">
        <f t="shared" si="106"/>
        <v>1219915.7267168986</v>
      </c>
    </row>
    <row r="30" spans="1:161" x14ac:dyDescent="0.25">
      <c r="B30" s="167" t="s">
        <v>251</v>
      </c>
      <c r="C30" s="167"/>
      <c r="D30" s="167"/>
      <c r="E30" s="167"/>
      <c r="F30" s="137">
        <f>SUM(F4:F15)</f>
        <v>888220.40955641551</v>
      </c>
      <c r="G30" s="137">
        <f t="shared" ref="G30:BE30" si="107">SUM(G4:G15)</f>
        <v>888279.00749451923</v>
      </c>
      <c r="H30" s="137">
        <f t="shared" si="107"/>
        <v>888337.6092984631</v>
      </c>
      <c r="I30" s="137">
        <f t="shared" si="107"/>
        <v>888396.21496850252</v>
      </c>
      <c r="J30" s="137">
        <f t="shared" si="107"/>
        <v>888454.82450489246</v>
      </c>
      <c r="K30" s="137">
        <f t="shared" si="107"/>
        <v>888513.43790788762</v>
      </c>
      <c r="L30" s="137">
        <f t="shared" si="107"/>
        <v>888572.05517774378</v>
      </c>
      <c r="M30" s="137">
        <f t="shared" si="107"/>
        <v>888630.67631471565</v>
      </c>
      <c r="N30" s="137">
        <f t="shared" si="107"/>
        <v>888689.30131905852</v>
      </c>
      <c r="O30" s="137">
        <f t="shared" si="107"/>
        <v>888747.93019102723</v>
      </c>
      <c r="P30" s="137">
        <f t="shared" si="107"/>
        <v>888806.5629308772</v>
      </c>
      <c r="Q30" s="137">
        <f t="shared" si="107"/>
        <v>888865.1995388635</v>
      </c>
      <c r="R30" s="137">
        <f t="shared" si="107"/>
        <v>888923.84001524153</v>
      </c>
      <c r="S30" s="137">
        <f t="shared" si="107"/>
        <v>888982.48436026601</v>
      </c>
      <c r="T30" s="137">
        <f t="shared" si="107"/>
        <v>889041.13257419283</v>
      </c>
      <c r="U30" s="137">
        <f t="shared" si="107"/>
        <v>889099.78465727658</v>
      </c>
      <c r="V30" s="137">
        <f t="shared" si="107"/>
        <v>889158.44060977292</v>
      </c>
      <c r="W30" s="137">
        <f t="shared" si="107"/>
        <v>889217.10043193703</v>
      </c>
      <c r="X30" s="137">
        <f t="shared" si="107"/>
        <v>889275.76412402419</v>
      </c>
      <c r="Y30" s="137">
        <f t="shared" si="107"/>
        <v>889334.43168628949</v>
      </c>
      <c r="Z30" s="137">
        <f t="shared" si="107"/>
        <v>889393.10311898869</v>
      </c>
      <c r="AA30" s="137">
        <f t="shared" si="107"/>
        <v>889451.77842237672</v>
      </c>
      <c r="AB30" s="137">
        <f t="shared" si="107"/>
        <v>889510.45759670937</v>
      </c>
      <c r="AC30" s="137">
        <f t="shared" si="107"/>
        <v>889569.14064224157</v>
      </c>
      <c r="AD30" s="137">
        <f t="shared" si="107"/>
        <v>889627.82755922875</v>
      </c>
      <c r="AE30" s="137">
        <f t="shared" si="107"/>
        <v>889686.5183479269</v>
      </c>
      <c r="AF30" s="137">
        <f t="shared" si="107"/>
        <v>889745.21300859086</v>
      </c>
      <c r="AG30" s="137">
        <f t="shared" si="107"/>
        <v>889803.91154147615</v>
      </c>
      <c r="AH30" s="137">
        <f t="shared" si="107"/>
        <v>889862.6139468383</v>
      </c>
      <c r="AI30" s="137">
        <f t="shared" si="107"/>
        <v>889921.32022493286</v>
      </c>
      <c r="AJ30" s="137">
        <f t="shared" si="107"/>
        <v>889980.03037601535</v>
      </c>
      <c r="AK30" s="137">
        <f t="shared" si="107"/>
        <v>890038.74440034106</v>
      </c>
      <c r="AL30" s="137">
        <f t="shared" si="107"/>
        <v>890097.46229816554</v>
      </c>
      <c r="AM30" s="137">
        <f t="shared" si="107"/>
        <v>890156.18406974489</v>
      </c>
      <c r="AN30" s="137">
        <f t="shared" si="107"/>
        <v>890214.9097153336</v>
      </c>
      <c r="AO30" s="137">
        <f t="shared" si="107"/>
        <v>890273.63923518837</v>
      </c>
      <c r="AP30" s="137">
        <f t="shared" si="107"/>
        <v>890332.37262956426</v>
      </c>
      <c r="AQ30" s="137">
        <f t="shared" si="107"/>
        <v>890391.10989871691</v>
      </c>
      <c r="AR30" s="137">
        <f t="shared" si="107"/>
        <v>890449.85104290163</v>
      </c>
      <c r="AS30" s="137">
        <f t="shared" si="107"/>
        <v>890508.59606237477</v>
      </c>
      <c r="AT30" s="137">
        <f t="shared" si="107"/>
        <v>890567.34495739138</v>
      </c>
      <c r="AU30" s="137">
        <f t="shared" si="107"/>
        <v>890626.09772820747</v>
      </c>
      <c r="AV30" s="137">
        <f t="shared" si="107"/>
        <v>890684.85437507858</v>
      </c>
      <c r="AW30" s="137">
        <f t="shared" si="107"/>
        <v>890743.61489826057</v>
      </c>
      <c r="AX30" s="137">
        <f t="shared" si="107"/>
        <v>890802.37929800886</v>
      </c>
      <c r="AY30" s="137">
        <f t="shared" si="107"/>
        <v>890861.14757457969</v>
      </c>
      <c r="AZ30" s="137">
        <f t="shared" si="107"/>
        <v>890919.91972822836</v>
      </c>
      <c r="BA30" s="137">
        <f t="shared" si="107"/>
        <v>890978.69575921108</v>
      </c>
      <c r="BB30" s="137">
        <f t="shared" si="107"/>
        <v>891037.47566778318</v>
      </c>
      <c r="BC30" s="137">
        <f t="shared" si="107"/>
        <v>891096.25945420063</v>
      </c>
      <c r="BD30" s="137">
        <f t="shared" si="107"/>
        <v>891155.04711871943</v>
      </c>
      <c r="BE30" s="137">
        <f t="shared" si="107"/>
        <v>891213.83866159525</v>
      </c>
      <c r="DB30" s="178" t="s">
        <v>118</v>
      </c>
      <c r="DC30" s="178"/>
      <c r="DD30" s="178"/>
      <c r="DE30" s="178"/>
      <c r="DF30" s="109">
        <f>SUM(DF16:DF28)</f>
        <v>2160763.1053751218</v>
      </c>
      <c r="DG30" s="109">
        <f t="shared" ref="DG30:FE30" si="108">SUM(DG16:DG28)</f>
        <v>2160905.6558742356</v>
      </c>
      <c r="DH30" s="109">
        <f t="shared" si="108"/>
        <v>2161048.2157777329</v>
      </c>
      <c r="DI30" s="109">
        <f t="shared" si="108"/>
        <v>2161190.7850862341</v>
      </c>
      <c r="DJ30" s="109">
        <f t="shared" si="108"/>
        <v>2354175.3267795979</v>
      </c>
      <c r="DK30" s="109">
        <f t="shared" si="108"/>
        <v>2354330.6371266684</v>
      </c>
      <c r="DL30" s="109">
        <f t="shared" si="108"/>
        <v>2354485.9577199188</v>
      </c>
      <c r="DM30" s="109">
        <f t="shared" si="108"/>
        <v>2354641.2885600254</v>
      </c>
      <c r="DN30" s="109">
        <f t="shared" si="108"/>
        <v>2075723.0019977908</v>
      </c>
      <c r="DO30" s="109">
        <f t="shared" si="108"/>
        <v>2075859.9422061923</v>
      </c>
      <c r="DP30" s="109">
        <f t="shared" si="108"/>
        <v>2075996.8914488535</v>
      </c>
      <c r="DQ30" s="109">
        <f t="shared" si="108"/>
        <v>2076133.8497263703</v>
      </c>
      <c r="DR30" s="109">
        <f t="shared" si="108"/>
        <v>2076270.8170393386</v>
      </c>
      <c r="DS30" s="109">
        <f t="shared" si="108"/>
        <v>2136939.7799080648</v>
      </c>
      <c r="DT30" s="109">
        <f t="shared" si="108"/>
        <v>2137080.7587277442</v>
      </c>
      <c r="DU30" s="109">
        <f t="shared" si="108"/>
        <v>2137221.746848119</v>
      </c>
      <c r="DV30" s="109">
        <f t="shared" si="108"/>
        <v>2137362.7442698041</v>
      </c>
      <c r="DW30" s="109">
        <f t="shared" si="108"/>
        <v>2114947.0404917737</v>
      </c>
      <c r="DX30" s="109">
        <f t="shared" si="108"/>
        <v>2115086.5683999788</v>
      </c>
      <c r="DY30" s="109">
        <f t="shared" si="108"/>
        <v>2115226.105513161</v>
      </c>
      <c r="DZ30" s="109">
        <f t="shared" si="108"/>
        <v>2115365.6518319263</v>
      </c>
      <c r="EA30" s="109">
        <f t="shared" si="108"/>
        <v>2201796.3641340625</v>
      </c>
      <c r="EB30" s="109">
        <f t="shared" si="108"/>
        <v>2201941.6216913913</v>
      </c>
      <c r="EC30" s="109">
        <f t="shared" si="108"/>
        <v>2202086.8888316951</v>
      </c>
      <c r="ED30" s="109">
        <f t="shared" si="108"/>
        <v>2202232.1655556052</v>
      </c>
      <c r="EE30" s="109">
        <f t="shared" si="108"/>
        <v>2202377.4518637536</v>
      </c>
      <c r="EF30" s="109">
        <f t="shared" si="108"/>
        <v>2167306.0128108892</v>
      </c>
      <c r="EG30" s="109">
        <f t="shared" si="108"/>
        <v>2167448.9949606163</v>
      </c>
      <c r="EH30" s="109">
        <f t="shared" si="108"/>
        <v>2167591.9865432042</v>
      </c>
      <c r="EI30" s="109">
        <f t="shared" si="108"/>
        <v>2167734.9875592743</v>
      </c>
      <c r="EJ30" s="109">
        <f t="shared" si="108"/>
        <v>2201353.3259217688</v>
      </c>
      <c r="EK30" s="109">
        <f t="shared" si="108"/>
        <v>2201498.5542508503</v>
      </c>
      <c r="EL30" s="109">
        <f t="shared" si="108"/>
        <v>2201643.7921609785</v>
      </c>
      <c r="EM30" s="109">
        <f t="shared" si="108"/>
        <v>2201789.0396527844</v>
      </c>
      <c r="EN30" s="109">
        <f t="shared" si="108"/>
        <v>2363338.0371925496</v>
      </c>
      <c r="EO30" s="109">
        <f t="shared" si="108"/>
        <v>2363493.9520246475</v>
      </c>
      <c r="EP30" s="109">
        <f t="shared" si="108"/>
        <v>2363649.8771428033</v>
      </c>
      <c r="EQ30" s="109">
        <f t="shared" si="108"/>
        <v>2363805.8125476968</v>
      </c>
      <c r="ER30" s="109">
        <f t="shared" si="108"/>
        <v>2363961.7582400073</v>
      </c>
      <c r="ES30" s="109">
        <f t="shared" si="108"/>
        <v>2291068.2076955163</v>
      </c>
      <c r="ET30" s="109">
        <f t="shared" si="108"/>
        <v>2291219.3547211653</v>
      </c>
      <c r="EU30" s="109">
        <f t="shared" si="108"/>
        <v>2291370.5117183304</v>
      </c>
      <c r="EV30" s="109">
        <f t="shared" si="108"/>
        <v>2291521.6786876698</v>
      </c>
      <c r="EW30" s="109">
        <f t="shared" si="108"/>
        <v>2259429.6971410257</v>
      </c>
      <c r="EX30" s="109">
        <f t="shared" si="108"/>
        <v>2259578.7569015515</v>
      </c>
      <c r="EY30" s="109">
        <f t="shared" si="108"/>
        <v>2259727.8264958905</v>
      </c>
      <c r="EZ30" s="109">
        <f t="shared" si="108"/>
        <v>2259876.9059246937</v>
      </c>
      <c r="FA30" s="109">
        <f t="shared" si="108"/>
        <v>2097140.7313760899</v>
      </c>
      <c r="FB30" s="109">
        <f t="shared" si="108"/>
        <v>2097279.0845612329</v>
      </c>
      <c r="FC30" s="109">
        <f t="shared" si="108"/>
        <v>2097417.4468738534</v>
      </c>
      <c r="FD30" s="109">
        <f t="shared" si="108"/>
        <v>2097555.8183145532</v>
      </c>
      <c r="FE30" s="109">
        <f t="shared" si="108"/>
        <v>2097694.1988839339</v>
      </c>
    </row>
    <row r="31" spans="1:161" x14ac:dyDescent="0.25">
      <c r="B31" s="167" t="s">
        <v>252</v>
      </c>
      <c r="C31" s="167"/>
      <c r="D31" s="167"/>
      <c r="E31" s="167"/>
      <c r="F31" s="137">
        <f>SUM(F16:F28)</f>
        <v>2141178.088097434</v>
      </c>
      <c r="G31" s="137">
        <f t="shared" ref="G31:BE31" si="109">SUM(G16:G28)</f>
        <v>2141319.3465280272</v>
      </c>
      <c r="H31" s="137">
        <f t="shared" si="109"/>
        <v>2141460.6142777638</v>
      </c>
      <c r="I31" s="137">
        <f t="shared" si="109"/>
        <v>2141601.8913472574</v>
      </c>
      <c r="J31" s="137">
        <f t="shared" si="109"/>
        <v>2141743.1777371233</v>
      </c>
      <c r="K31" s="137">
        <f t="shared" si="109"/>
        <v>2141884.4734479766</v>
      </c>
      <c r="L31" s="137">
        <f t="shared" si="109"/>
        <v>2142025.778480432</v>
      </c>
      <c r="M31" s="137">
        <f t="shared" si="109"/>
        <v>2142167.0928351046</v>
      </c>
      <c r="N31" s="137">
        <f t="shared" si="109"/>
        <v>2142308.4165126095</v>
      </c>
      <c r="O31" s="137">
        <f t="shared" si="109"/>
        <v>2142449.7495135614</v>
      </c>
      <c r="P31" s="137">
        <f t="shared" si="109"/>
        <v>2142591.0918385759</v>
      </c>
      <c r="Q31" s="137">
        <f t="shared" si="109"/>
        <v>2142732.4434882677</v>
      </c>
      <c r="R31" s="137">
        <f t="shared" si="109"/>
        <v>2142873.8044632515</v>
      </c>
      <c r="S31" s="137">
        <f t="shared" si="109"/>
        <v>2143015.1747641442</v>
      </c>
      <c r="T31" s="137">
        <f t="shared" si="109"/>
        <v>2143156.5543915592</v>
      </c>
      <c r="U31" s="137">
        <f t="shared" si="109"/>
        <v>2143297.9433461125</v>
      </c>
      <c r="V31" s="137">
        <f t="shared" si="109"/>
        <v>2143439.3416284202</v>
      </c>
      <c r="W31" s="137">
        <f t="shared" si="109"/>
        <v>2143580.7492390964</v>
      </c>
      <c r="X31" s="137">
        <f t="shared" si="109"/>
        <v>2143722.1661787573</v>
      </c>
      <c r="Y31" s="137">
        <f t="shared" si="109"/>
        <v>2143863.592448018</v>
      </c>
      <c r="Z31" s="137">
        <f t="shared" si="109"/>
        <v>2144005.0280474946</v>
      </c>
      <c r="AA31" s="137">
        <f t="shared" si="109"/>
        <v>2144146.4729778017</v>
      </c>
      <c r="AB31" s="137">
        <f t="shared" si="109"/>
        <v>2144287.9272395554</v>
      </c>
      <c r="AC31" s="137">
        <f t="shared" si="109"/>
        <v>2144429.3908333713</v>
      </c>
      <c r="AD31" s="137">
        <f t="shared" si="109"/>
        <v>2144570.8637598651</v>
      </c>
      <c r="AE31" s="137">
        <f t="shared" si="109"/>
        <v>2144712.3460196522</v>
      </c>
      <c r="AF31" s="137">
        <f t="shared" si="109"/>
        <v>2144853.8376133488</v>
      </c>
      <c r="AG31" s="137">
        <f t="shared" si="109"/>
        <v>2144995.3385415701</v>
      </c>
      <c r="AH31" s="137">
        <f t="shared" si="109"/>
        <v>2145136.8488049326</v>
      </c>
      <c r="AI31" s="137">
        <f t="shared" si="109"/>
        <v>2145278.3684040518</v>
      </c>
      <c r="AJ31" s="137">
        <f t="shared" si="109"/>
        <v>2145419.8973395433</v>
      </c>
      <c r="AK31" s="137">
        <f t="shared" si="109"/>
        <v>2145561.4356120233</v>
      </c>
      <c r="AL31" s="137">
        <f t="shared" si="109"/>
        <v>2145702.9832221088</v>
      </c>
      <c r="AM31" s="137">
        <f t="shared" si="109"/>
        <v>2145844.5401704139</v>
      </c>
      <c r="AN31" s="137">
        <f t="shared" si="109"/>
        <v>2145986.1064575561</v>
      </c>
      <c r="AO31" s="137">
        <f t="shared" si="109"/>
        <v>2146127.6820841506</v>
      </c>
      <c r="AP31" s="137">
        <f t="shared" si="109"/>
        <v>2146269.2670508143</v>
      </c>
      <c r="AQ31" s="137">
        <f t="shared" si="109"/>
        <v>2146410.8613581629</v>
      </c>
      <c r="AR31" s="137">
        <f t="shared" si="109"/>
        <v>2146552.4650068134</v>
      </c>
      <c r="AS31" s="137">
        <f t="shared" si="109"/>
        <v>2146694.0779973809</v>
      </c>
      <c r="AT31" s="137">
        <f t="shared" si="109"/>
        <v>2146835.7003304819</v>
      </c>
      <c r="AU31" s="137">
        <f t="shared" si="109"/>
        <v>2146977.3320067339</v>
      </c>
      <c r="AV31" s="137">
        <f t="shared" si="109"/>
        <v>2147118.9730267515</v>
      </c>
      <c r="AW31" s="137">
        <f t="shared" si="109"/>
        <v>2147260.6233911528</v>
      </c>
      <c r="AX31" s="137">
        <f t="shared" si="109"/>
        <v>2147402.2831005538</v>
      </c>
      <c r="AY31" s="137">
        <f t="shared" si="109"/>
        <v>2147543.9521555705</v>
      </c>
      <c r="AZ31" s="137">
        <f t="shared" si="109"/>
        <v>2147685.63055682</v>
      </c>
      <c r="BA31" s="137">
        <f t="shared" si="109"/>
        <v>2147827.3183049182</v>
      </c>
      <c r="BB31" s="137">
        <f t="shared" si="109"/>
        <v>2147969.0154004828</v>
      </c>
      <c r="BC31" s="137">
        <f t="shared" si="109"/>
        <v>2148110.7218441293</v>
      </c>
      <c r="BD31" s="137">
        <f t="shared" si="109"/>
        <v>2148252.4376364751</v>
      </c>
      <c r="BE31" s="137">
        <f t="shared" si="109"/>
        <v>2148394.1627781368</v>
      </c>
    </row>
    <row r="32" spans="1:161" x14ac:dyDescent="0.25">
      <c r="F32" s="72">
        <f>SUM(F30:F31)</f>
        <v>3029398.4976538494</v>
      </c>
      <c r="G32" s="72">
        <f t="shared" ref="G32:BE32" si="110">SUM(G30:G31)</f>
        <v>3029598.3540225467</v>
      </c>
      <c r="H32" s="72">
        <f t="shared" si="110"/>
        <v>3029798.2235762267</v>
      </c>
      <c r="I32" s="72">
        <f t="shared" si="110"/>
        <v>3029998.1063157599</v>
      </c>
      <c r="J32" s="72">
        <f t="shared" si="110"/>
        <v>3030198.0022420157</v>
      </c>
      <c r="K32" s="72">
        <f t="shared" si="110"/>
        <v>3030397.9113558643</v>
      </c>
      <c r="L32" s="72">
        <f t="shared" si="110"/>
        <v>3030597.8336581755</v>
      </c>
      <c r="M32" s="72">
        <f t="shared" si="110"/>
        <v>3030797.7691498203</v>
      </c>
      <c r="N32" s="72">
        <f t="shared" si="110"/>
        <v>3030997.717831668</v>
      </c>
      <c r="O32" s="72">
        <f t="shared" si="110"/>
        <v>3031197.6797045888</v>
      </c>
      <c r="P32" s="72">
        <f t="shared" si="110"/>
        <v>3031397.6547694532</v>
      </c>
      <c r="Q32" s="72">
        <f t="shared" si="110"/>
        <v>3031597.6430271314</v>
      </c>
      <c r="R32" s="72">
        <f t="shared" si="110"/>
        <v>3031797.6444784929</v>
      </c>
      <c r="S32" s="72">
        <f t="shared" si="110"/>
        <v>3031997.6591244102</v>
      </c>
      <c r="T32" s="72">
        <f t="shared" si="110"/>
        <v>3032197.6869657519</v>
      </c>
      <c r="U32" s="72">
        <f t="shared" si="110"/>
        <v>3032397.7280033892</v>
      </c>
      <c r="V32" s="72">
        <f t="shared" si="110"/>
        <v>3032597.7822381929</v>
      </c>
      <c r="W32" s="72">
        <f t="shared" si="110"/>
        <v>3032797.8496710332</v>
      </c>
      <c r="X32" s="72">
        <f t="shared" si="110"/>
        <v>3032997.9303027815</v>
      </c>
      <c r="Y32" s="72">
        <f t="shared" si="110"/>
        <v>3033198.0241343076</v>
      </c>
      <c r="Z32" s="72">
        <f t="shared" si="110"/>
        <v>3033398.1311664833</v>
      </c>
      <c r="AA32" s="72">
        <f t="shared" si="110"/>
        <v>3033598.2514001783</v>
      </c>
      <c r="AB32" s="72">
        <f t="shared" si="110"/>
        <v>3033798.3848362649</v>
      </c>
      <c r="AC32" s="72">
        <f t="shared" si="110"/>
        <v>3033998.5314756129</v>
      </c>
      <c r="AD32" s="72">
        <f t="shared" si="110"/>
        <v>3034198.691319094</v>
      </c>
      <c r="AE32" s="72">
        <f t="shared" si="110"/>
        <v>3034398.8643675791</v>
      </c>
      <c r="AF32" s="72">
        <f t="shared" si="110"/>
        <v>3034599.0506219398</v>
      </c>
      <c r="AG32" s="72">
        <f t="shared" si="110"/>
        <v>3034799.250083046</v>
      </c>
      <c r="AH32" s="72">
        <f t="shared" si="110"/>
        <v>3034999.4627517709</v>
      </c>
      <c r="AI32" s="72">
        <f t="shared" si="110"/>
        <v>3035199.6886289846</v>
      </c>
      <c r="AJ32" s="72">
        <f t="shared" si="110"/>
        <v>3035399.9277155586</v>
      </c>
      <c r="AK32" s="72">
        <f t="shared" si="110"/>
        <v>3035600.1800123644</v>
      </c>
      <c r="AL32" s="72">
        <f t="shared" si="110"/>
        <v>3035800.4455202743</v>
      </c>
      <c r="AM32" s="72">
        <f t="shared" si="110"/>
        <v>3036000.7242401587</v>
      </c>
      <c r="AN32" s="72">
        <f t="shared" si="110"/>
        <v>3036201.0161728896</v>
      </c>
      <c r="AO32" s="72">
        <f t="shared" si="110"/>
        <v>3036401.3213193389</v>
      </c>
      <c r="AP32" s="72">
        <f t="shared" si="110"/>
        <v>3036601.6396803786</v>
      </c>
      <c r="AQ32" s="72">
        <f t="shared" si="110"/>
        <v>3036801.9712568801</v>
      </c>
      <c r="AR32" s="72">
        <f t="shared" si="110"/>
        <v>3037002.316049715</v>
      </c>
      <c r="AS32" s="72">
        <f t="shared" si="110"/>
        <v>3037202.6740597556</v>
      </c>
      <c r="AT32" s="72">
        <f t="shared" si="110"/>
        <v>3037403.0452878731</v>
      </c>
      <c r="AU32" s="72">
        <f t="shared" si="110"/>
        <v>3037603.4297349416</v>
      </c>
      <c r="AV32" s="72">
        <f t="shared" si="110"/>
        <v>3037803.8274018299</v>
      </c>
      <c r="AW32" s="72">
        <f t="shared" si="110"/>
        <v>3038004.2382894135</v>
      </c>
      <c r="AX32" s="72">
        <f t="shared" si="110"/>
        <v>3038204.6623985628</v>
      </c>
      <c r="AY32" s="72">
        <f t="shared" si="110"/>
        <v>3038405.0997301503</v>
      </c>
      <c r="AZ32" s="72">
        <f t="shared" si="110"/>
        <v>3038605.5502850483</v>
      </c>
      <c r="BA32" s="72">
        <f t="shared" si="110"/>
        <v>3038806.0140641294</v>
      </c>
      <c r="BB32" s="72">
        <f t="shared" si="110"/>
        <v>3039006.4910682659</v>
      </c>
      <c r="BC32" s="72">
        <f t="shared" si="110"/>
        <v>3039206.9812983298</v>
      </c>
      <c r="BD32" s="72">
        <f t="shared" si="110"/>
        <v>3039407.4847551947</v>
      </c>
      <c r="BE32" s="72">
        <f t="shared" si="110"/>
        <v>3039608.001439732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2048</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2048</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2047</v>
      </c>
      <c r="C3" s="97">
        <v>2048</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'!AE4</f>
        <v>289610.06526810455</v>
      </c>
      <c r="C4" s="12">
        <f>'Urb proj of all 25 ARs '!AF4</f>
        <v>290513.55664811999</v>
      </c>
      <c r="D4" s="100">
        <f>(C4-B4)/B4</f>
        <v>3.1196822499212702E-3</v>
      </c>
      <c r="E4" s="101">
        <f>((1+D4)^(1/52))-1</f>
        <v>5.9902296730696136E-5</v>
      </c>
      <c r="F4" s="69">
        <f>B4*(1+E4)</f>
        <v>289627.41357617045</v>
      </c>
      <c r="G4" s="69">
        <f>F4*(1+E4)</f>
        <v>289644.76292343985</v>
      </c>
      <c r="H4" s="69">
        <f>G4*(1+E4)</f>
        <v>289662.11330997496</v>
      </c>
      <c r="I4" s="69">
        <f>H4*(1+$E$4)</f>
        <v>289679.46473583812</v>
      </c>
      <c r="J4" s="69">
        <f>I4*(1+$E$4)</f>
        <v>289696.8172010915</v>
      </c>
      <c r="K4" s="69">
        <f t="shared" ref="K4:BE4" si="5">J4*(1+$E$4)</f>
        <v>289714.17070579744</v>
      </c>
      <c r="L4" s="69">
        <f t="shared" si="5"/>
        <v>289731.52525001817</v>
      </c>
      <c r="M4" s="69">
        <f t="shared" si="5"/>
        <v>289748.88083381596</v>
      </c>
      <c r="N4" s="69">
        <f t="shared" si="5"/>
        <v>289766.23745725304</v>
      </c>
      <c r="O4" s="69">
        <f t="shared" si="5"/>
        <v>289783.59512039175</v>
      </c>
      <c r="P4" s="69">
        <f t="shared" si="5"/>
        <v>289800.95382329432</v>
      </c>
      <c r="Q4" s="69">
        <f t="shared" si="5"/>
        <v>289818.31356602308</v>
      </c>
      <c r="R4" s="69">
        <f t="shared" si="5"/>
        <v>289835.67434864031</v>
      </c>
      <c r="S4" s="69">
        <f t="shared" si="5"/>
        <v>289853.03617120831</v>
      </c>
      <c r="T4" s="69">
        <f t="shared" si="5"/>
        <v>289870.39903378935</v>
      </c>
      <c r="U4" s="69">
        <f t="shared" si="5"/>
        <v>289887.76293644571</v>
      </c>
      <c r="V4" s="69">
        <f t="shared" si="5"/>
        <v>289905.12787923974</v>
      </c>
      <c r="W4" s="69">
        <f t="shared" si="5"/>
        <v>289922.49386223371</v>
      </c>
      <c r="X4" s="69">
        <f t="shared" si="5"/>
        <v>289939.86088548996</v>
      </c>
      <c r="Y4" s="69">
        <f t="shared" si="5"/>
        <v>289957.22894907079</v>
      </c>
      <c r="Z4" s="69">
        <f t="shared" si="5"/>
        <v>289974.59805303853</v>
      </c>
      <c r="AA4" s="69">
        <f t="shared" si="5"/>
        <v>289991.96819745546</v>
      </c>
      <c r="AB4" s="69">
        <f t="shared" si="5"/>
        <v>290009.33938238391</v>
      </c>
      <c r="AC4" s="69">
        <f t="shared" si="5"/>
        <v>290026.71160788625</v>
      </c>
      <c r="AD4" s="69">
        <f t="shared" si="5"/>
        <v>290044.08487402479</v>
      </c>
      <c r="AE4" s="69">
        <f t="shared" si="5"/>
        <v>290061.45918086189</v>
      </c>
      <c r="AF4" s="69">
        <f t="shared" si="5"/>
        <v>290078.83452845988</v>
      </c>
      <c r="AG4" s="69">
        <f t="shared" si="5"/>
        <v>290096.2109168811</v>
      </c>
      <c r="AH4" s="69">
        <f t="shared" si="5"/>
        <v>290113.5883461879</v>
      </c>
      <c r="AI4" s="69">
        <f t="shared" si="5"/>
        <v>290130.96681644261</v>
      </c>
      <c r="AJ4" s="69">
        <f t="shared" si="5"/>
        <v>290148.34632770764</v>
      </c>
      <c r="AK4" s="69">
        <f t="shared" si="5"/>
        <v>290165.72688004526</v>
      </c>
      <c r="AL4" s="69">
        <f t="shared" si="5"/>
        <v>290183.10847351793</v>
      </c>
      <c r="AM4" s="69">
        <f t="shared" si="5"/>
        <v>290200.49110818794</v>
      </c>
      <c r="AN4" s="69">
        <f t="shared" si="5"/>
        <v>290217.87478411768</v>
      </c>
      <c r="AO4" s="69">
        <f t="shared" si="5"/>
        <v>290235.25950136955</v>
      </c>
      <c r="AP4" s="69">
        <f t="shared" si="5"/>
        <v>290252.6452600059</v>
      </c>
      <c r="AQ4" s="69">
        <f t="shared" si="5"/>
        <v>290270.03206008911</v>
      </c>
      <c r="AR4" s="69">
        <f t="shared" si="5"/>
        <v>290287.4199016816</v>
      </c>
      <c r="AS4" s="69">
        <f t="shared" si="5"/>
        <v>290304.80878484575</v>
      </c>
      <c r="AT4" s="69">
        <f t="shared" si="5"/>
        <v>290322.19870964391</v>
      </c>
      <c r="AU4" s="69">
        <f t="shared" si="5"/>
        <v>290339.58967613854</v>
      </c>
      <c r="AV4" s="69">
        <f t="shared" si="5"/>
        <v>290356.98168439197</v>
      </c>
      <c r="AW4" s="69">
        <f t="shared" si="5"/>
        <v>290374.37473446666</v>
      </c>
      <c r="AX4" s="69">
        <f t="shared" si="5"/>
        <v>290391.76882642502</v>
      </c>
      <c r="AY4" s="69">
        <f t="shared" si="5"/>
        <v>290409.16396032943</v>
      </c>
      <c r="AZ4" s="69">
        <f t="shared" si="5"/>
        <v>290426.5601362423</v>
      </c>
      <c r="BA4" s="69">
        <f t="shared" si="5"/>
        <v>290443.95735422603</v>
      </c>
      <c r="BB4" s="69">
        <f t="shared" si="5"/>
        <v>290461.35561434308</v>
      </c>
      <c r="BC4" s="69">
        <f t="shared" si="5"/>
        <v>290478.75491665589</v>
      </c>
      <c r="BD4" s="69">
        <f t="shared" si="5"/>
        <v>290496.15526122687</v>
      </c>
      <c r="BE4" s="69">
        <f t="shared" si="5"/>
        <v>290513.55664811848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485586.59574002947</v>
      </c>
      <c r="DG4" s="108">
        <f t="shared" ref="DG4:DV5" si="6">G4*BG4</f>
        <v>485615.68349237595</v>
      </c>
      <c r="DH4" s="108">
        <f t="shared" si="6"/>
        <v>485644.77298714558</v>
      </c>
      <c r="DI4" s="108">
        <f t="shared" si="6"/>
        <v>485673.8642244428</v>
      </c>
      <c r="DJ4" s="108">
        <f t="shared" si="6"/>
        <v>556640.53474266385</v>
      </c>
      <c r="DK4" s="108">
        <f t="shared" si="6"/>
        <v>556673.87878914841</v>
      </c>
      <c r="DL4" s="108">
        <f t="shared" si="6"/>
        <v>556707.22483301791</v>
      </c>
      <c r="DM4" s="108">
        <f t="shared" si="6"/>
        <v>556740.57287439203</v>
      </c>
      <c r="DN4" s="108">
        <f t="shared" si="6"/>
        <v>494430.09747017198</v>
      </c>
      <c r="DO4" s="108">
        <f t="shared" si="6"/>
        <v>494459.71496858326</v>
      </c>
      <c r="DP4" s="108">
        <f t="shared" si="6"/>
        <v>494489.33424115065</v>
      </c>
      <c r="DQ4" s="108">
        <f t="shared" si="6"/>
        <v>494518.9552879805</v>
      </c>
      <c r="DR4" s="108">
        <f t="shared" si="6"/>
        <v>494548.57810917916</v>
      </c>
      <c r="DS4" s="108">
        <f t="shared" si="6"/>
        <v>510999.26109646296</v>
      </c>
      <c r="DT4" s="108">
        <f t="shared" si="6"/>
        <v>511029.87112583034</v>
      </c>
      <c r="DU4" s="108">
        <f t="shared" si="6"/>
        <v>511060.48298880877</v>
      </c>
      <c r="DV4" s="108">
        <f t="shared" si="6"/>
        <v>511091.09668550809</v>
      </c>
      <c r="DW4" s="108">
        <f t="shared" ref="DW4:EL5" si="7">W4*BW4</f>
        <v>515963.83578259358</v>
      </c>
      <c r="DX4" s="108">
        <f t="shared" si="7"/>
        <v>515994.74320138694</v>
      </c>
      <c r="DY4" s="108">
        <f t="shared" si="7"/>
        <v>516025.65247160569</v>
      </c>
      <c r="DZ4" s="108">
        <f t="shared" si="7"/>
        <v>516056.56359336077</v>
      </c>
      <c r="EA4" s="108">
        <f t="shared" si="7"/>
        <v>530624.302747546</v>
      </c>
      <c r="EB4" s="108">
        <f t="shared" si="7"/>
        <v>530656.08836198167</v>
      </c>
      <c r="EC4" s="108">
        <f t="shared" si="7"/>
        <v>530687.87588044861</v>
      </c>
      <c r="ED4" s="108">
        <f t="shared" si="7"/>
        <v>530719.66530306102</v>
      </c>
      <c r="EE4" s="108">
        <f t="shared" si="7"/>
        <v>530751.45662993274</v>
      </c>
      <c r="EF4" s="108">
        <f t="shared" si="7"/>
        <v>533441.92422783235</v>
      </c>
      <c r="EG4" s="108">
        <f t="shared" si="7"/>
        <v>533473.87862426601</v>
      </c>
      <c r="EH4" s="108">
        <f t="shared" si="7"/>
        <v>533505.83493484149</v>
      </c>
      <c r="EI4" s="108">
        <f t="shared" si="7"/>
        <v>533537.79315967322</v>
      </c>
      <c r="EJ4" s="108">
        <f t="shared" si="7"/>
        <v>557809.76955699921</v>
      </c>
      <c r="EK4" s="108">
        <f t="shared" si="7"/>
        <v>557843.18364333443</v>
      </c>
      <c r="EL4" s="108">
        <f t="shared" si="7"/>
        <v>557876.5997312502</v>
      </c>
      <c r="EM4" s="108">
        <f t="shared" ref="EM4:FB5" si="8">AM4*CM4</f>
        <v>557910.01782086643</v>
      </c>
      <c r="EN4" s="108">
        <f t="shared" si="8"/>
        <v>601480.98650932126</v>
      </c>
      <c r="EO4" s="108">
        <f t="shared" si="8"/>
        <v>601517.01660185296</v>
      </c>
      <c r="EP4" s="108">
        <f t="shared" si="8"/>
        <v>601553.04885267001</v>
      </c>
      <c r="EQ4" s="108">
        <f t="shared" si="8"/>
        <v>601589.08326190163</v>
      </c>
      <c r="ER4" s="108">
        <f t="shared" si="8"/>
        <v>601625.11982967705</v>
      </c>
      <c r="ES4" s="108">
        <f t="shared" si="8"/>
        <v>573374.90023016115</v>
      </c>
      <c r="ET4" s="108">
        <f t="shared" si="8"/>
        <v>573409.24670357269</v>
      </c>
      <c r="EU4" s="108">
        <f t="shared" si="8"/>
        <v>573443.59523441677</v>
      </c>
      <c r="EV4" s="108">
        <f t="shared" si="8"/>
        <v>573477.94582281681</v>
      </c>
      <c r="EW4" s="108">
        <f t="shared" si="8"/>
        <v>567461.3317016121</v>
      </c>
      <c r="EX4" s="108">
        <f t="shared" si="8"/>
        <v>567495.32393868698</v>
      </c>
      <c r="EY4" s="108">
        <f t="shared" si="8"/>
        <v>567529.31821197493</v>
      </c>
      <c r="EZ4" s="108">
        <f t="shared" si="8"/>
        <v>567563.31452159781</v>
      </c>
      <c r="FA4" s="108">
        <f t="shared" si="8"/>
        <v>497006.44938060455</v>
      </c>
      <c r="FB4" s="108">
        <f t="shared" si="8"/>
        <v>497036.22120841237</v>
      </c>
      <c r="FC4" s="108">
        <f t="shared" ref="FC4:FE5" si="9">BC4*DC4</f>
        <v>497065.99481962109</v>
      </c>
      <c r="FD4" s="108">
        <f t="shared" si="9"/>
        <v>497095.77021433756</v>
      </c>
      <c r="FE4" s="108">
        <f t="shared" si="9"/>
        <v>497125.54739266855</v>
      </c>
    </row>
    <row r="5" spans="1:161" ht="15.75" x14ac:dyDescent="0.25">
      <c r="A5" s="47" t="s">
        <v>169</v>
      </c>
      <c r="B5" s="12">
        <f>'Urb proj of all 25 ARs '!AE5</f>
        <v>42214.709928814809</v>
      </c>
      <c r="C5" s="12">
        <f>'Urb proj of all 25 ARs '!AF5</f>
        <v>42346.406410065305</v>
      </c>
      <c r="D5" s="100">
        <f t="shared" ref="D5:D28" si="10">(C5-B5)/B5</f>
        <v>3.1196822499211978E-3</v>
      </c>
      <c r="E5" s="101">
        <f t="shared" ref="E5:E28" si="11">((1+D5)^(1/52))-1</f>
        <v>5.9902296730696136E-5</v>
      </c>
      <c r="F5" s="69">
        <f t="shared" ref="F5:F28" si="12">B5*(1+E5)</f>
        <v>42217.238686895362</v>
      </c>
      <c r="G5" s="69">
        <f t="shared" ref="G5:G28" si="13">F5*(1+E5)</f>
        <v>42219.767596454338</v>
      </c>
      <c r="H5" s="69">
        <f>G5*(1+$E$5)</f>
        <v>42222.296657500803</v>
      </c>
      <c r="I5" s="69">
        <f t="shared" ref="I5:BE5" si="14">H5*(1+$E$5)</f>
        <v>42224.825870043831</v>
      </c>
      <c r="J5" s="69">
        <f t="shared" si="14"/>
        <v>42227.355234092502</v>
      </c>
      <c r="K5" s="69">
        <f t="shared" si="14"/>
        <v>42229.884749655888</v>
      </c>
      <c r="L5" s="69">
        <f t="shared" si="14"/>
        <v>42232.414416743064</v>
      </c>
      <c r="M5" s="69">
        <f t="shared" si="14"/>
        <v>42234.944235363109</v>
      </c>
      <c r="N5" s="69">
        <f t="shared" si="14"/>
        <v>42237.474205525097</v>
      </c>
      <c r="O5" s="69">
        <f t="shared" si="14"/>
        <v>42240.004327238108</v>
      </c>
      <c r="P5" s="69">
        <f t="shared" si="14"/>
        <v>42242.534600511222</v>
      </c>
      <c r="Q5" s="69">
        <f t="shared" si="14"/>
        <v>42245.06502535352</v>
      </c>
      <c r="R5" s="69">
        <f t="shared" si="14"/>
        <v>42247.595601774075</v>
      </c>
      <c r="S5" s="69">
        <f t="shared" si="14"/>
        <v>42250.126329781968</v>
      </c>
      <c r="T5" s="69">
        <f t="shared" si="14"/>
        <v>42252.657209386285</v>
      </c>
      <c r="U5" s="69">
        <f t="shared" si="14"/>
        <v>42255.188240596101</v>
      </c>
      <c r="V5" s="69">
        <f t="shared" si="14"/>
        <v>42257.719423420502</v>
      </c>
      <c r="W5" s="69">
        <f t="shared" si="14"/>
        <v>42260.250757868569</v>
      </c>
      <c r="X5" s="69">
        <f t="shared" si="14"/>
        <v>42262.782243949383</v>
      </c>
      <c r="Y5" s="69">
        <f t="shared" si="14"/>
        <v>42265.313881672024</v>
      </c>
      <c r="Z5" s="69">
        <f t="shared" si="14"/>
        <v>42267.845671045579</v>
      </c>
      <c r="AA5" s="69">
        <f t="shared" si="14"/>
        <v>42270.377612079137</v>
      </c>
      <c r="AB5" s="69">
        <f t="shared" si="14"/>
        <v>42272.909704781778</v>
      </c>
      <c r="AC5" s="69">
        <f t="shared" si="14"/>
        <v>42275.441949162581</v>
      </c>
      <c r="AD5" s="69">
        <f t="shared" si="14"/>
        <v>42277.974345230643</v>
      </c>
      <c r="AE5" s="69">
        <f t="shared" si="14"/>
        <v>42280.506892995043</v>
      </c>
      <c r="AF5" s="69">
        <f t="shared" si="14"/>
        <v>42283.039592464869</v>
      </c>
      <c r="AG5" s="69">
        <f t="shared" si="14"/>
        <v>42285.572443649216</v>
      </c>
      <c r="AH5" s="69">
        <f t="shared" si="14"/>
        <v>42288.105446557165</v>
      </c>
      <c r="AI5" s="69">
        <f t="shared" si="14"/>
        <v>42290.638601197803</v>
      </c>
      <c r="AJ5" s="69">
        <f t="shared" si="14"/>
        <v>42293.171907580225</v>
      </c>
      <c r="AK5" s="69">
        <f t="shared" si="14"/>
        <v>42295.705365713518</v>
      </c>
      <c r="AL5" s="69">
        <f t="shared" si="14"/>
        <v>42298.238975606771</v>
      </c>
      <c r="AM5" s="69">
        <f t="shared" si="14"/>
        <v>42300.772737269072</v>
      </c>
      <c r="AN5" s="69">
        <f t="shared" si="14"/>
        <v>42303.306650709514</v>
      </c>
      <c r="AO5" s="69">
        <f t="shared" si="14"/>
        <v>42305.840715937193</v>
      </c>
      <c r="AP5" s="69">
        <f t="shared" si="14"/>
        <v>42308.374932961204</v>
      </c>
      <c r="AQ5" s="69">
        <f t="shared" si="14"/>
        <v>42310.909301790634</v>
      </c>
      <c r="AR5" s="69">
        <f t="shared" si="14"/>
        <v>42313.443822434572</v>
      </c>
      <c r="AS5" s="69">
        <f t="shared" si="14"/>
        <v>42315.97849490212</v>
      </c>
      <c r="AT5" s="69">
        <f t="shared" si="14"/>
        <v>42318.513319202371</v>
      </c>
      <c r="AU5" s="69">
        <f t="shared" si="14"/>
        <v>42321.048295344423</v>
      </c>
      <c r="AV5" s="69">
        <f t="shared" si="14"/>
        <v>42323.583423337361</v>
      </c>
      <c r="AW5" s="69">
        <f t="shared" si="14"/>
        <v>42326.118703190295</v>
      </c>
      <c r="AX5" s="69">
        <f t="shared" si="14"/>
        <v>42328.654134912314</v>
      </c>
      <c r="AY5" s="69">
        <f t="shared" si="14"/>
        <v>42331.189718512513</v>
      </c>
      <c r="AZ5" s="69">
        <f t="shared" si="14"/>
        <v>42333.725453999992</v>
      </c>
      <c r="BA5" s="69">
        <f t="shared" si="14"/>
        <v>42336.261341383855</v>
      </c>
      <c r="BB5" s="69">
        <f t="shared" si="14"/>
        <v>42338.797380673197</v>
      </c>
      <c r="BC5" s="69">
        <f t="shared" si="14"/>
        <v>42341.333571877112</v>
      </c>
      <c r="BD5" s="69">
        <f t="shared" si="14"/>
        <v>42343.86991500471</v>
      </c>
      <c r="BE5" s="69">
        <f t="shared" si="14"/>
        <v>42346.406410065087</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48325.587129214458</v>
      </c>
      <c r="DG5" s="108">
        <f t="shared" si="6"/>
        <v>48328.481942874358</v>
      </c>
      <c r="DH5" s="108">
        <f t="shared" si="6"/>
        <v>48331.376929940248</v>
      </c>
      <c r="DI5" s="108">
        <f t="shared" si="6"/>
        <v>48334.272090422506</v>
      </c>
      <c r="DJ5" s="108">
        <f t="shared" si="6"/>
        <v>50622.556917443624</v>
      </c>
      <c r="DK5" s="108">
        <f t="shared" si="6"/>
        <v>50625.589324869361</v>
      </c>
      <c r="DL5" s="108">
        <f t="shared" si="6"/>
        <v>50628.621913943265</v>
      </c>
      <c r="DM5" s="108">
        <f t="shared" si="6"/>
        <v>50631.654684676221</v>
      </c>
      <c r="DN5" s="108">
        <f t="shared" si="6"/>
        <v>46565.410327897313</v>
      </c>
      <c r="DO5" s="108">
        <f t="shared" si="6"/>
        <v>46568.199702924154</v>
      </c>
      <c r="DP5" s="108">
        <f t="shared" si="6"/>
        <v>46570.989245040975</v>
      </c>
      <c r="DQ5" s="108">
        <f t="shared" si="6"/>
        <v>46573.778954257774</v>
      </c>
      <c r="DR5" s="108">
        <f t="shared" si="6"/>
        <v>46576.568830584562</v>
      </c>
      <c r="DS5" s="108">
        <f t="shared" si="6"/>
        <v>48895.999903337288</v>
      </c>
      <c r="DT5" s="108">
        <f t="shared" si="6"/>
        <v>48898.928886032445</v>
      </c>
      <c r="DU5" s="108">
        <f t="shared" si="6"/>
        <v>48901.858044180386</v>
      </c>
      <c r="DV5" s="108">
        <f t="shared" si="6"/>
        <v>48904.787377791632</v>
      </c>
      <c r="DW5" s="108">
        <f t="shared" si="7"/>
        <v>48015.187595378287</v>
      </c>
      <c r="DX5" s="108">
        <f t="shared" si="7"/>
        <v>48018.063815393209</v>
      </c>
      <c r="DY5" s="108">
        <f t="shared" si="7"/>
        <v>48020.940207700311</v>
      </c>
      <c r="DZ5" s="108">
        <f t="shared" si="7"/>
        <v>48023.816772309918</v>
      </c>
      <c r="EA5" s="108">
        <f t="shared" si="7"/>
        <v>49897.523415012707</v>
      </c>
      <c r="EB5" s="108">
        <f t="shared" si="7"/>
        <v>49900.512391266442</v>
      </c>
      <c r="EC5" s="108">
        <f t="shared" si="7"/>
        <v>49903.501546566717</v>
      </c>
      <c r="ED5" s="108">
        <f t="shared" si="7"/>
        <v>49906.490880924255</v>
      </c>
      <c r="EE5" s="108">
        <f t="shared" si="7"/>
        <v>49909.480394349797</v>
      </c>
      <c r="EF5" s="108">
        <f t="shared" si="7"/>
        <v>54669.346975709275</v>
      </c>
      <c r="EG5" s="108">
        <f t="shared" si="7"/>
        <v>54672.621795153893</v>
      </c>
      <c r="EH5" s="108">
        <f t="shared" si="7"/>
        <v>54675.896810767714</v>
      </c>
      <c r="EI5" s="108">
        <f t="shared" si="7"/>
        <v>54679.172022562489</v>
      </c>
      <c r="EJ5" s="108">
        <f t="shared" si="7"/>
        <v>51176.875915754201</v>
      </c>
      <c r="EK5" s="108">
        <f t="shared" si="7"/>
        <v>51179.941528161064</v>
      </c>
      <c r="EL5" s="108">
        <f t="shared" si="7"/>
        <v>51183.007324205144</v>
      </c>
      <c r="EM5" s="108">
        <f t="shared" si="8"/>
        <v>51186.073303897443</v>
      </c>
      <c r="EN5" s="108">
        <f t="shared" si="8"/>
        <v>56437.908614138403</v>
      </c>
      <c r="EO5" s="108">
        <f t="shared" si="8"/>
        <v>56441.289374487067</v>
      </c>
      <c r="EP5" s="108">
        <f t="shared" si="8"/>
        <v>56444.670337351046</v>
      </c>
      <c r="EQ5" s="108">
        <f t="shared" si="8"/>
        <v>56448.051502742463</v>
      </c>
      <c r="ER5" s="108">
        <f t="shared" si="8"/>
        <v>56451.432870673445</v>
      </c>
      <c r="ES5" s="108">
        <f t="shared" si="8"/>
        <v>52319.428137148279</v>
      </c>
      <c r="ET5" s="108">
        <f t="shared" si="8"/>
        <v>52322.562191057332</v>
      </c>
      <c r="EU5" s="108">
        <f t="shared" si="8"/>
        <v>52325.696432703415</v>
      </c>
      <c r="EV5" s="108">
        <f t="shared" si="8"/>
        <v>52328.830862097762</v>
      </c>
      <c r="EW5" s="108">
        <f t="shared" si="8"/>
        <v>51865.197332550269</v>
      </c>
      <c r="EX5" s="108">
        <f t="shared" si="8"/>
        <v>51868.304176990881</v>
      </c>
      <c r="EY5" s="108">
        <f t="shared" si="8"/>
        <v>51871.411207538607</v>
      </c>
      <c r="EZ5" s="108">
        <f t="shared" si="8"/>
        <v>51874.518424204602</v>
      </c>
      <c r="FA5" s="108">
        <f t="shared" si="8"/>
        <v>46394.614373888675</v>
      </c>
      <c r="FB5" s="108">
        <f t="shared" si="8"/>
        <v>46397.393517845601</v>
      </c>
      <c r="FC5" s="108">
        <f t="shared" si="9"/>
        <v>46400.172828279639</v>
      </c>
      <c r="FD5" s="108">
        <f t="shared" si="9"/>
        <v>46402.952305200757</v>
      </c>
      <c r="FE5" s="108">
        <f t="shared" si="9"/>
        <v>46405.731948618923</v>
      </c>
    </row>
    <row r="6" spans="1:161" ht="15.75" x14ac:dyDescent="0.25">
      <c r="A6" s="47" t="s">
        <v>171</v>
      </c>
      <c r="B6" s="12">
        <f>'Urb proj of all 25 ARs '!AE6</f>
        <v>70693.103096485138</v>
      </c>
      <c r="C6" s="12">
        <f>'Urb proj of all 25 ARs '!AF6</f>
        <v>70913.643115407089</v>
      </c>
      <c r="D6" s="100">
        <f t="shared" si="10"/>
        <v>3.1196822499211536E-3</v>
      </c>
      <c r="E6" s="101">
        <f t="shared" si="11"/>
        <v>5.9902296730696136E-5</v>
      </c>
      <c r="F6" s="69">
        <f t="shared" si="12"/>
        <v>70697.33777572363</v>
      </c>
      <c r="G6" s="69">
        <f t="shared" ref="G6:G15" si="16">F6*(1+E6)</f>
        <v>70701.572708629144</v>
      </c>
      <c r="H6" s="69">
        <f t="shared" ref="H6:AM6" si="17">G6*(1+$E$6)</f>
        <v>70705.807895216858</v>
      </c>
      <c r="I6" s="69">
        <f t="shared" si="17"/>
        <v>70710.043335501978</v>
      </c>
      <c r="J6" s="69">
        <f t="shared" si="17"/>
        <v>70714.279029499696</v>
      </c>
      <c r="K6" s="69">
        <f t="shared" si="17"/>
        <v>70718.514977225219</v>
      </c>
      <c r="L6" s="69">
        <f t="shared" si="17"/>
        <v>70722.751178693739</v>
      </c>
      <c r="M6" s="69">
        <f t="shared" si="17"/>
        <v>70726.987633920464</v>
      </c>
      <c r="N6" s="69">
        <f t="shared" si="17"/>
        <v>70731.224342920585</v>
      </c>
      <c r="O6" s="69">
        <f t="shared" si="17"/>
        <v>70735.461305709294</v>
      </c>
      <c r="P6" s="69">
        <f t="shared" si="17"/>
        <v>70739.698522301813</v>
      </c>
      <c r="Q6" s="69">
        <f t="shared" si="17"/>
        <v>70743.935992713334</v>
      </c>
      <c r="R6" s="69">
        <f t="shared" si="17"/>
        <v>70748.173716959063</v>
      </c>
      <c r="S6" s="69">
        <f t="shared" si="17"/>
        <v>70752.411695054208</v>
      </c>
      <c r="T6" s="69">
        <f t="shared" si="17"/>
        <v>70756.649927013976</v>
      </c>
      <c r="U6" s="69">
        <f t="shared" si="17"/>
        <v>70760.888412853572</v>
      </c>
      <c r="V6" s="69">
        <f t="shared" si="17"/>
        <v>70765.127152588204</v>
      </c>
      <c r="W6" s="69">
        <f t="shared" si="17"/>
        <v>70769.366146233078</v>
      </c>
      <c r="X6" s="69">
        <f t="shared" si="17"/>
        <v>70773.605393803417</v>
      </c>
      <c r="Y6" s="69">
        <f t="shared" si="17"/>
        <v>70777.844895314411</v>
      </c>
      <c r="Z6" s="69">
        <f t="shared" si="17"/>
        <v>70782.084650781282</v>
      </c>
      <c r="AA6" s="69">
        <f t="shared" si="17"/>
        <v>70786.324660219252</v>
      </c>
      <c r="AB6" s="69">
        <f t="shared" si="17"/>
        <v>70790.564923643527</v>
      </c>
      <c r="AC6" s="69">
        <f t="shared" si="17"/>
        <v>70794.805441069315</v>
      </c>
      <c r="AD6" s="69">
        <f t="shared" si="17"/>
        <v>70799.046212511836</v>
      </c>
      <c r="AE6" s="69">
        <f t="shared" si="17"/>
        <v>70803.287237986311</v>
      </c>
      <c r="AF6" s="69">
        <f t="shared" si="17"/>
        <v>70807.528517507948</v>
      </c>
      <c r="AG6" s="69">
        <f t="shared" si="17"/>
        <v>70811.770051091968</v>
      </c>
      <c r="AH6" s="69">
        <f t="shared" si="17"/>
        <v>70816.011838753591</v>
      </c>
      <c r="AI6" s="69">
        <f t="shared" si="17"/>
        <v>70820.25388050804</v>
      </c>
      <c r="AJ6" s="69">
        <f t="shared" si="17"/>
        <v>70824.496176370536</v>
      </c>
      <c r="AK6" s="69">
        <f t="shared" si="17"/>
        <v>70828.7387263563</v>
      </c>
      <c r="AL6" s="69">
        <f t="shared" si="17"/>
        <v>70832.981530480552</v>
      </c>
      <c r="AM6" s="69">
        <f t="shared" si="17"/>
        <v>70837.224588758516</v>
      </c>
      <c r="AN6" s="69">
        <f t="shared" ref="AN6:BE6" si="18">AM6*(1+$E$6)</f>
        <v>70841.467901205411</v>
      </c>
      <c r="AO6" s="69">
        <f t="shared" si="18"/>
        <v>70845.711467836474</v>
      </c>
      <c r="AP6" s="69">
        <f t="shared" si="18"/>
        <v>70849.955288666912</v>
      </c>
      <c r="AQ6" s="69">
        <f t="shared" si="18"/>
        <v>70854.199363711974</v>
      </c>
      <c r="AR6" s="69">
        <f t="shared" si="18"/>
        <v>70858.443692986868</v>
      </c>
      <c r="AS6" s="69">
        <f t="shared" si="18"/>
        <v>70862.688276506844</v>
      </c>
      <c r="AT6" s="69">
        <f t="shared" si="18"/>
        <v>70866.933114287123</v>
      </c>
      <c r="AU6" s="69">
        <f t="shared" si="18"/>
        <v>70871.178206342927</v>
      </c>
      <c r="AV6" s="69">
        <f t="shared" si="18"/>
        <v>70875.423552689492</v>
      </c>
      <c r="AW6" s="69">
        <f t="shared" si="18"/>
        <v>70879.669153342053</v>
      </c>
      <c r="AX6" s="69">
        <f t="shared" si="18"/>
        <v>70883.915008315846</v>
      </c>
      <c r="AY6" s="69">
        <f t="shared" si="18"/>
        <v>70888.161117626107</v>
      </c>
      <c r="AZ6" s="69">
        <f t="shared" si="18"/>
        <v>70892.407481288072</v>
      </c>
      <c r="BA6" s="69">
        <f t="shared" si="18"/>
        <v>70896.654099316976</v>
      </c>
      <c r="BB6" s="69">
        <f t="shared" si="18"/>
        <v>70900.900971728042</v>
      </c>
      <c r="BC6" s="69">
        <f t="shared" si="18"/>
        <v>70905.14809853652</v>
      </c>
      <c r="BD6" s="69">
        <f t="shared" si="18"/>
        <v>70909.395479757659</v>
      </c>
      <c r="BE6" s="69">
        <f t="shared" si="18"/>
        <v>70913.643115406681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80757.820013394492</v>
      </c>
      <c r="DG6" s="108">
        <f t="shared" ref="DG6:DG15" si="20">G6*BG6</f>
        <v>80762.657592292264</v>
      </c>
      <c r="DH6" s="108">
        <f t="shared" ref="DH6:DH15" si="21">H6*BH6</f>
        <v>80767.495460972103</v>
      </c>
      <c r="DI6" s="108">
        <f t="shared" ref="DI6:DI15" si="22">I6*BI6</f>
        <v>80772.333619451398</v>
      </c>
      <c r="DJ6" s="108">
        <f t="shared" ref="DJ6:DJ15" si="23">J6*BJ6</f>
        <v>89523.385796690098</v>
      </c>
      <c r="DK6" s="108">
        <f t="shared" ref="DK6:DK15" si="24">K6*BK6</f>
        <v>89528.748453110427</v>
      </c>
      <c r="DL6" s="108">
        <f t="shared" ref="DL6:DL15" si="25">L6*BL6</f>
        <v>89534.111430766192</v>
      </c>
      <c r="DM6" s="108">
        <f t="shared" ref="DM6:DM15" si="26">M6*BM6</f>
        <v>89539.474729676658</v>
      </c>
      <c r="DN6" s="108">
        <f t="shared" ref="DN6:DN15" si="27">N6*BN6</f>
        <v>81338.526800594074</v>
      </c>
      <c r="DO6" s="108">
        <f t="shared" ref="DO6:DO15" si="28">O6*BO6</f>
        <v>81343.399165162104</v>
      </c>
      <c r="DP6" s="108">
        <f t="shared" ref="DP6:DP15" si="29">P6*BP6</f>
        <v>81348.27182159599</v>
      </c>
      <c r="DQ6" s="108">
        <f t="shared" ref="DQ6:DQ15" si="30">Q6*BQ6</f>
        <v>81353.144769913168</v>
      </c>
      <c r="DR6" s="108">
        <f t="shared" ref="DR6:DR15" si="31">R6*BR6</f>
        <v>81358.018010131142</v>
      </c>
      <c r="DS6" s="108">
        <f t="shared" ref="DS6:DS15" si="32">S6*BS6</f>
        <v>84345.177173232223</v>
      </c>
      <c r="DT6" s="108">
        <f t="shared" ref="DT6:DT15" si="33">T6*BT6</f>
        <v>84350.229643063052</v>
      </c>
      <c r="DU6" s="108">
        <f t="shared" ref="DU6:DU15" si="34">U6*BU6</f>
        <v>84355.282415548427</v>
      </c>
      <c r="DV6" s="108">
        <f t="shared" ref="DV6:DV15" si="35">V6*BV6</f>
        <v>84360.335490706479</v>
      </c>
      <c r="DW6" s="108">
        <f t="shared" ref="DW6:DW15" si="36">W6*BW6</f>
        <v>84618.907461529467</v>
      </c>
      <c r="DX6" s="108">
        <f t="shared" ref="DX6:DX15" si="37">X6*BX6</f>
        <v>84623.976328433258</v>
      </c>
      <c r="DY6" s="108">
        <f t="shared" ref="DY6:DY15" si="38">Y6*BY6</f>
        <v>84629.045498973806</v>
      </c>
      <c r="DZ6" s="108">
        <f t="shared" ref="DZ6:DZ15" si="39">Z6*BZ6</f>
        <v>84634.114973169315</v>
      </c>
      <c r="EA6" s="108">
        <f t="shared" ref="EA6:EA15" si="40">AA6*CA6</f>
        <v>86030.776942519558</v>
      </c>
      <c r="EB6" s="108">
        <f t="shared" ref="EB6:EB15" si="41">AB6*CB6</f>
        <v>86035.930383647952</v>
      </c>
      <c r="EC6" s="108">
        <f t="shared" ref="EC6:EC15" si="42">AC6*CC6</f>
        <v>86041.084133479293</v>
      </c>
      <c r="ED6" s="108">
        <f t="shared" ref="ED6:ED15" si="43">AD6*CD6</f>
        <v>86046.238192032077</v>
      </c>
      <c r="EE6" s="108">
        <f t="shared" ref="EE6:EE15" si="44">AE6*CE6</f>
        <v>86051.392559324828</v>
      </c>
      <c r="EF6" s="108">
        <f t="shared" ref="EF6:EF15" si="45">AF6*CF6</f>
        <v>92455.093758400442</v>
      </c>
      <c r="EG6" s="108">
        <f t="shared" ref="EG6:EG15" si="46">AG6*CG6</f>
        <v>92460.632030861016</v>
      </c>
      <c r="EH6" s="108">
        <f t="shared" ref="EH6:EH15" si="47">AH6*CH6</f>
        <v>92466.170635076836</v>
      </c>
      <c r="EI6" s="108">
        <f t="shared" ref="EI6:EI15" si="48">AI6*CI6</f>
        <v>92471.709571067768</v>
      </c>
      <c r="EJ6" s="108">
        <f t="shared" ref="EJ6:EJ15" si="49">AJ6*CJ6</f>
        <v>88939.590527198452</v>
      </c>
      <c r="EK6" s="108">
        <f t="shared" ref="EK6:EK15" si="50">AK6*CK6</f>
        <v>88944.918212941324</v>
      </c>
      <c r="EL6" s="108">
        <f t="shared" ref="EL6:EL15" si="51">AL6*CL6</f>
        <v>88950.24621782481</v>
      </c>
      <c r="EM6" s="108">
        <f t="shared" ref="EM6:EM15" si="52">AM6*CM6</f>
        <v>88955.574541868031</v>
      </c>
      <c r="EN6" s="108">
        <f t="shared" ref="EN6:EN15" si="53">AN6*CN6</f>
        <v>99955.569819143187</v>
      </c>
      <c r="EO6" s="108">
        <f t="shared" ref="EO6:EO15" si="54">AO6*CO6</f>
        <v>99961.557387346387</v>
      </c>
      <c r="EP6" s="108">
        <f t="shared" ref="EP6:EP15" si="55">AP6*CP6</f>
        <v>99967.54531421866</v>
      </c>
      <c r="EQ6" s="108">
        <f t="shared" ref="EQ6:EQ15" si="56">AQ6*CQ6</f>
        <v>99973.533599781513</v>
      </c>
      <c r="ER6" s="108">
        <f t="shared" ref="ER6:ER15" si="57">AR6*CR6</f>
        <v>99979.52224405641</v>
      </c>
      <c r="ES6" s="108">
        <f t="shared" ref="ES6:ES15" si="58">AS6*CS6</f>
        <v>91490.783669945798</v>
      </c>
      <c r="ET6" s="108">
        <f t="shared" ref="ET6:ET15" si="59">AT6*CT6</f>
        <v>91496.264178017329</v>
      </c>
      <c r="EU6" s="108">
        <f t="shared" ref="EU6:EU15" si="60">AU6*CU6</f>
        <v>91501.745014383865</v>
      </c>
      <c r="EV6" s="108">
        <f t="shared" ref="EV6:EV15" si="61">AV6*CV6</f>
        <v>91507.226179065081</v>
      </c>
      <c r="EW6" s="108">
        <f t="shared" ref="EW6:EW15" si="62">AW6*CW6</f>
        <v>88185.612203508514</v>
      </c>
      <c r="EX6" s="108">
        <f t="shared" ref="EX6:EX15" si="63">AX6*CX6</f>
        <v>88190.894724218102</v>
      </c>
      <c r="EY6" s="108">
        <f t="shared" ref="EY6:EY15" si="64">AY6*CY6</f>
        <v>88196.177561362812</v>
      </c>
      <c r="EZ6" s="108">
        <f t="shared" ref="EZ6:EZ15" si="65">AZ6*CZ6</f>
        <v>88201.460714961606</v>
      </c>
      <c r="FA6" s="108">
        <f t="shared" ref="FA6:FA15" si="66">BA6*DA6</f>
        <v>81943.363361853888</v>
      </c>
      <c r="FB6" s="108">
        <f t="shared" ref="FB6:FB15" si="67">BB6*DB6</f>
        <v>81948.271957521094</v>
      </c>
      <c r="FC6" s="108">
        <f t="shared" ref="FC6:FC15" si="68">BC6*DC6</f>
        <v>81953.180847224459</v>
      </c>
      <c r="FD6" s="108">
        <f t="shared" ref="FD6:FD15" si="69">BD6*DD6</f>
        <v>81958.090030981606</v>
      </c>
      <c r="FE6" s="108">
        <f t="shared" ref="FE6:FE15" si="70">BE6*DE6</f>
        <v>81962.999508810128</v>
      </c>
    </row>
    <row r="7" spans="1:161" ht="15.75" x14ac:dyDescent="0.25">
      <c r="A7" s="87" t="s">
        <v>172</v>
      </c>
      <c r="B7" s="12">
        <f>'Urb proj of all 25 ARs '!AE7</f>
        <v>40352.38541426466</v>
      </c>
      <c r="C7" s="12">
        <f>'Urb proj of all 25 ARs '!AF7</f>
        <v>40478.27203478352</v>
      </c>
      <c r="D7" s="100">
        <f t="shared" si="10"/>
        <v>3.1196822499212E-3</v>
      </c>
      <c r="E7" s="101">
        <f t="shared" si="11"/>
        <v>5.9902296730696136E-5</v>
      </c>
      <c r="F7" s="69">
        <f t="shared" si="12"/>
        <v>40354.802614829539</v>
      </c>
      <c r="G7" s="69">
        <f t="shared" si="16"/>
        <v>40357.219960190283</v>
      </c>
      <c r="H7" s="69">
        <f t="shared" ref="H7:AM7" si="71">G7*(1+$E$7)</f>
        <v>40359.637450355563</v>
      </c>
      <c r="I7" s="69">
        <f t="shared" si="71"/>
        <v>40362.055085334061</v>
      </c>
      <c r="J7" s="69">
        <f t="shared" si="71"/>
        <v>40364.472865134441</v>
      </c>
      <c r="K7" s="69">
        <f t="shared" si="71"/>
        <v>40366.890789765384</v>
      </c>
      <c r="L7" s="69">
        <f t="shared" si="71"/>
        <v>40369.308859235571</v>
      </c>
      <c r="M7" s="69">
        <f t="shared" si="71"/>
        <v>40371.727073553673</v>
      </c>
      <c r="N7" s="69">
        <f t="shared" si="71"/>
        <v>40374.145432728365</v>
      </c>
      <c r="O7" s="69">
        <f t="shared" si="71"/>
        <v>40376.563936768325</v>
      </c>
      <c r="P7" s="69">
        <f t="shared" si="71"/>
        <v>40378.982585682228</v>
      </c>
      <c r="Q7" s="69">
        <f t="shared" si="71"/>
        <v>40381.401379478761</v>
      </c>
      <c r="R7" s="69">
        <f t="shared" si="71"/>
        <v>40383.820318166596</v>
      </c>
      <c r="S7" s="69">
        <f t="shared" si="71"/>
        <v>40386.239401754414</v>
      </c>
      <c r="T7" s="69">
        <f t="shared" si="71"/>
        <v>40388.658630250895</v>
      </c>
      <c r="U7" s="69">
        <f t="shared" si="71"/>
        <v>40391.078003664719</v>
      </c>
      <c r="V7" s="69">
        <f t="shared" si="71"/>
        <v>40393.497522004567</v>
      </c>
      <c r="W7" s="69">
        <f t="shared" si="71"/>
        <v>40395.917185279119</v>
      </c>
      <c r="X7" s="69">
        <f t="shared" si="71"/>
        <v>40398.336993497061</v>
      </c>
      <c r="Y7" s="69">
        <f t="shared" si="71"/>
        <v>40400.756946667076</v>
      </c>
      <c r="Z7" s="69">
        <f t="shared" si="71"/>
        <v>40403.177044797842</v>
      </c>
      <c r="AA7" s="69">
        <f t="shared" si="71"/>
        <v>40405.597287898039</v>
      </c>
      <c r="AB7" s="69">
        <f t="shared" si="71"/>
        <v>40408.017675976356</v>
      </c>
      <c r="AC7" s="69">
        <f t="shared" si="71"/>
        <v>40410.43820904148</v>
      </c>
      <c r="AD7" s="69">
        <f t="shared" si="71"/>
        <v>40412.858887102098</v>
      </c>
      <c r="AE7" s="69">
        <f t="shared" si="71"/>
        <v>40415.279710166891</v>
      </c>
      <c r="AF7" s="69">
        <f t="shared" si="71"/>
        <v>40417.700678244546</v>
      </c>
      <c r="AG7" s="69">
        <f t="shared" si="71"/>
        <v>40420.121791343743</v>
      </c>
      <c r="AH7" s="69">
        <f t="shared" si="71"/>
        <v>40422.543049473177</v>
      </c>
      <c r="AI7" s="69">
        <f t="shared" si="71"/>
        <v>40424.964452641536</v>
      </c>
      <c r="AJ7" s="69">
        <f t="shared" si="71"/>
        <v>40427.386000857507</v>
      </c>
      <c r="AK7" s="69">
        <f t="shared" si="71"/>
        <v>40429.807694129777</v>
      </c>
      <c r="AL7" s="69">
        <f t="shared" si="71"/>
        <v>40432.229532467034</v>
      </c>
      <c r="AM7" s="69">
        <f t="shared" si="71"/>
        <v>40434.651515877973</v>
      </c>
      <c r="AN7" s="69">
        <f t="shared" ref="AN7:BE7" si="72">AM7*(1+$E$7)</f>
        <v>40437.073644371281</v>
      </c>
      <c r="AO7" s="69">
        <f t="shared" si="72"/>
        <v>40439.495917955646</v>
      </c>
      <c r="AP7" s="69">
        <f t="shared" si="72"/>
        <v>40441.918336639763</v>
      </c>
      <c r="AQ7" s="69">
        <f t="shared" si="72"/>
        <v>40444.340900432326</v>
      </c>
      <c r="AR7" s="69">
        <f t="shared" si="72"/>
        <v>40446.763609342022</v>
      </c>
      <c r="AS7" s="69">
        <f t="shared" si="72"/>
        <v>40449.186463377548</v>
      </c>
      <c r="AT7" s="69">
        <f t="shared" si="72"/>
        <v>40451.609462547589</v>
      </c>
      <c r="AU7" s="69">
        <f t="shared" si="72"/>
        <v>40454.032606860848</v>
      </c>
      <c r="AV7" s="69">
        <f t="shared" si="72"/>
        <v>40456.455896326021</v>
      </c>
      <c r="AW7" s="69">
        <f t="shared" si="72"/>
        <v>40458.879330951793</v>
      </c>
      <c r="AX7" s="69">
        <f t="shared" si="72"/>
        <v>40461.302910746868</v>
      </c>
      <c r="AY7" s="69">
        <f t="shared" si="72"/>
        <v>40463.726635719941</v>
      </c>
      <c r="AZ7" s="69">
        <f t="shared" si="72"/>
        <v>40466.150505879705</v>
      </c>
      <c r="BA7" s="69">
        <f t="shared" si="72"/>
        <v>40468.574521234856</v>
      </c>
      <c r="BB7" s="69">
        <f t="shared" si="72"/>
        <v>40470.998681794095</v>
      </c>
      <c r="BC7" s="69">
        <f t="shared" si="72"/>
        <v>40473.422987566119</v>
      </c>
      <c r="BD7" s="69">
        <f t="shared" si="72"/>
        <v>40475.847438559627</v>
      </c>
      <c r="BE7" s="69">
        <f t="shared" si="72"/>
        <v>40478.272034783316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108077.44655133497</v>
      </c>
      <c r="DG7" s="108">
        <f t="shared" si="20"/>
        <v>108083.92063860819</v>
      </c>
      <c r="DH7" s="108">
        <f t="shared" si="21"/>
        <v>108090.3951136941</v>
      </c>
      <c r="DI7" s="108">
        <f t="shared" si="22"/>
        <v>108096.86997661594</v>
      </c>
      <c r="DJ7" s="108">
        <f t="shared" si="23"/>
        <v>129248.06972909173</v>
      </c>
      <c r="DK7" s="108">
        <f t="shared" si="24"/>
        <v>129255.81198531651</v>
      </c>
      <c r="DL7" s="108">
        <f t="shared" si="25"/>
        <v>129263.55470532023</v>
      </c>
      <c r="DM7" s="108">
        <f t="shared" si="26"/>
        <v>129271.29788913066</v>
      </c>
      <c r="DN7" s="108">
        <f t="shared" si="27"/>
        <v>108218.54362965599</v>
      </c>
      <c r="DO7" s="108">
        <f t="shared" si="28"/>
        <v>108225.02616896827</v>
      </c>
      <c r="DP7" s="108">
        <f t="shared" si="29"/>
        <v>108231.50909659952</v>
      </c>
      <c r="DQ7" s="108">
        <f t="shared" si="30"/>
        <v>108237.99241257303</v>
      </c>
      <c r="DR7" s="108">
        <f t="shared" si="31"/>
        <v>108244.47611691206</v>
      </c>
      <c r="DS7" s="108">
        <f t="shared" si="32"/>
        <v>116025.41812664326</v>
      </c>
      <c r="DT7" s="108">
        <f t="shared" si="33"/>
        <v>116032.36831566818</v>
      </c>
      <c r="DU7" s="108">
        <f t="shared" si="34"/>
        <v>116039.31892102539</v>
      </c>
      <c r="DV7" s="108">
        <f t="shared" si="35"/>
        <v>116046.26994273983</v>
      </c>
      <c r="DW7" s="108">
        <f t="shared" si="36"/>
        <v>116231.78188293995</v>
      </c>
      <c r="DX7" s="108">
        <f t="shared" si="37"/>
        <v>116238.74443362784</v>
      </c>
      <c r="DY7" s="108">
        <f t="shared" si="38"/>
        <v>116245.70740138853</v>
      </c>
      <c r="DZ7" s="108">
        <f t="shared" si="39"/>
        <v>116252.67078624695</v>
      </c>
      <c r="EA7" s="108">
        <f t="shared" si="40"/>
        <v>125882.91715939828</v>
      </c>
      <c r="EB7" s="108">
        <f t="shared" si="41"/>
        <v>125890.45783525528</v>
      </c>
      <c r="EC7" s="108">
        <f t="shared" si="42"/>
        <v>125897.99896281608</v>
      </c>
      <c r="ED7" s="108">
        <f t="shared" si="43"/>
        <v>125905.54054210776</v>
      </c>
      <c r="EE7" s="108">
        <f t="shared" si="44"/>
        <v>125913.08257315736</v>
      </c>
      <c r="EF7" s="108">
        <f t="shared" si="45"/>
        <v>128985.73981812752</v>
      </c>
      <c r="EG7" s="108">
        <f t="shared" si="46"/>
        <v>128993.46636018812</v>
      </c>
      <c r="EH7" s="108">
        <f t="shared" si="47"/>
        <v>129001.19336508634</v>
      </c>
      <c r="EI7" s="108">
        <f t="shared" si="48"/>
        <v>129008.92083284991</v>
      </c>
      <c r="EJ7" s="108">
        <f t="shared" si="49"/>
        <v>137661.73157155607</v>
      </c>
      <c r="EK7" s="108">
        <f t="shared" si="50"/>
        <v>137669.97782544914</v>
      </c>
      <c r="EL7" s="108">
        <f t="shared" si="51"/>
        <v>137678.22457331175</v>
      </c>
      <c r="EM7" s="108">
        <f t="shared" si="52"/>
        <v>137686.47181517351</v>
      </c>
      <c r="EN7" s="108">
        <f t="shared" si="53"/>
        <v>142277.03242031034</v>
      </c>
      <c r="EO7" s="108">
        <f t="shared" si="54"/>
        <v>142285.55514132432</v>
      </c>
      <c r="EP7" s="108">
        <f t="shared" si="55"/>
        <v>142294.07837286891</v>
      </c>
      <c r="EQ7" s="108">
        <f t="shared" si="56"/>
        <v>142302.60211497461</v>
      </c>
      <c r="ER7" s="108">
        <f t="shared" si="57"/>
        <v>142311.12636767206</v>
      </c>
      <c r="ES7" s="108">
        <f t="shared" si="58"/>
        <v>133329.80219705839</v>
      </c>
      <c r="ET7" s="108">
        <f t="shared" si="59"/>
        <v>133337.78895843262</v>
      </c>
      <c r="EU7" s="108">
        <f t="shared" si="60"/>
        <v>133345.77619823223</v>
      </c>
      <c r="EV7" s="108">
        <f t="shared" si="61"/>
        <v>133353.76391648586</v>
      </c>
      <c r="EW7" s="108">
        <f t="shared" si="62"/>
        <v>118677.3752573043</v>
      </c>
      <c r="EX7" s="108">
        <f t="shared" si="63"/>
        <v>118684.4843046522</v>
      </c>
      <c r="EY7" s="108">
        <f t="shared" si="64"/>
        <v>118691.59377784835</v>
      </c>
      <c r="EZ7" s="108">
        <f t="shared" si="65"/>
        <v>118698.70367691827</v>
      </c>
      <c r="FA7" s="108">
        <f t="shared" si="66"/>
        <v>111391.36833455926</v>
      </c>
      <c r="FB7" s="108">
        <f t="shared" si="67"/>
        <v>111398.04093335848</v>
      </c>
      <c r="FC7" s="108">
        <f t="shared" si="68"/>
        <v>111404.71393186168</v>
      </c>
      <c r="FD7" s="108">
        <f t="shared" si="69"/>
        <v>111411.38733009282</v>
      </c>
      <c r="FE7" s="108">
        <f t="shared" si="70"/>
        <v>111418.06112807585</v>
      </c>
    </row>
    <row r="8" spans="1:161" ht="15.75" x14ac:dyDescent="0.25">
      <c r="A8" s="87" t="s">
        <v>173</v>
      </c>
      <c r="B8" s="12">
        <f>'Urb proj of all 25 ARs '!AE8</f>
        <v>12030.054333999225</v>
      </c>
      <c r="C8" s="12">
        <f>'Urb proj of all 25 ARs '!AF8</f>
        <v>12067.58428097059</v>
      </c>
      <c r="D8" s="100">
        <f t="shared" si="10"/>
        <v>3.119682249921164E-3</v>
      </c>
      <c r="E8" s="101">
        <f t="shared" si="11"/>
        <v>5.9902296730696136E-5</v>
      </c>
      <c r="F8" s="69">
        <f t="shared" si="12"/>
        <v>12030.774961883628</v>
      </c>
      <c r="G8" s="69">
        <f t="shared" si="16"/>
        <v>12031.495632935295</v>
      </c>
      <c r="H8" s="69">
        <f t="shared" ref="H8:AM8" si="73">G8*(1+$E$8)</f>
        <v>12032.216347156813</v>
      </c>
      <c r="I8" s="69">
        <f t="shared" si="73"/>
        <v>12032.937104550769</v>
      </c>
      <c r="J8" s="69">
        <f t="shared" si="73"/>
        <v>12033.657905119748</v>
      </c>
      <c r="K8" s="69">
        <f t="shared" si="73"/>
        <v>12034.378748866337</v>
      </c>
      <c r="L8" s="69">
        <f t="shared" si="73"/>
        <v>12035.09963579312</v>
      </c>
      <c r="M8" s="69">
        <f t="shared" si="73"/>
        <v>12035.820565902686</v>
      </c>
      <c r="N8" s="69">
        <f t="shared" si="73"/>
        <v>12036.541539197622</v>
      </c>
      <c r="O8" s="69">
        <f t="shared" si="73"/>
        <v>12037.262555680514</v>
      </c>
      <c r="P8" s="69">
        <f t="shared" si="73"/>
        <v>12037.983615353949</v>
      </c>
      <c r="Q8" s="69">
        <f t="shared" si="73"/>
        <v>12038.704718220515</v>
      </c>
      <c r="R8" s="69">
        <f t="shared" si="73"/>
        <v>12039.425864282799</v>
      </c>
      <c r="S8" s="69">
        <f t="shared" si="73"/>
        <v>12040.147053543389</v>
      </c>
      <c r="T8" s="69">
        <f t="shared" si="73"/>
        <v>12040.868286004872</v>
      </c>
      <c r="U8" s="69">
        <f t="shared" si="73"/>
        <v>12041.589561669836</v>
      </c>
      <c r="V8" s="69">
        <f t="shared" si="73"/>
        <v>12042.310880540868</v>
      </c>
      <c r="W8" s="69">
        <f t="shared" si="73"/>
        <v>12043.032242620558</v>
      </c>
      <c r="X8" s="69">
        <f t="shared" si="73"/>
        <v>12043.753647911493</v>
      </c>
      <c r="Y8" s="69">
        <f t="shared" si="73"/>
        <v>12044.475096416261</v>
      </c>
      <c r="Z8" s="69">
        <f t="shared" si="73"/>
        <v>12045.196588137453</v>
      </c>
      <c r="AA8" s="69">
        <f t="shared" si="73"/>
        <v>12045.918123077654</v>
      </c>
      <c r="AB8" s="69">
        <f t="shared" si="73"/>
        <v>12046.639701239455</v>
      </c>
      <c r="AC8" s="69">
        <f t="shared" si="73"/>
        <v>12047.361322625447</v>
      </c>
      <c r="AD8" s="69">
        <f t="shared" si="73"/>
        <v>12048.082987238216</v>
      </c>
      <c r="AE8" s="69">
        <f t="shared" si="73"/>
        <v>12048.804695080355</v>
      </c>
      <c r="AF8" s="69">
        <f t="shared" si="73"/>
        <v>12049.52644615445</v>
      </c>
      <c r="AG8" s="69">
        <f t="shared" si="73"/>
        <v>12050.248240463092</v>
      </c>
      <c r="AH8" s="69">
        <f t="shared" si="73"/>
        <v>12050.970078008871</v>
      </c>
      <c r="AI8" s="69">
        <f t="shared" si="73"/>
        <v>12051.691958794378</v>
      </c>
      <c r="AJ8" s="69">
        <f t="shared" si="73"/>
        <v>12052.4138828222</v>
      </c>
      <c r="AK8" s="69">
        <f t="shared" si="73"/>
        <v>12053.13585009493</v>
      </c>
      <c r="AL8" s="69">
        <f t="shared" si="73"/>
        <v>12053.857860615159</v>
      </c>
      <c r="AM8" s="69">
        <f t="shared" si="73"/>
        <v>12054.579914385475</v>
      </c>
      <c r="AN8" s="69">
        <f t="shared" ref="AN8:BE8" si="74">AM8*(1+$E$8)</f>
        <v>12055.30201140847</v>
      </c>
      <c r="AO8" s="69">
        <f t="shared" si="74"/>
        <v>12056.024151686735</v>
      </c>
      <c r="AP8" s="69">
        <f t="shared" si="74"/>
        <v>12056.746335222862</v>
      </c>
      <c r="AQ8" s="69">
        <f t="shared" si="74"/>
        <v>12057.468562019441</v>
      </c>
      <c r="AR8" s="69">
        <f t="shared" si="74"/>
        <v>12058.190832079064</v>
      </c>
      <c r="AS8" s="69">
        <f t="shared" si="74"/>
        <v>12058.913145404324</v>
      </c>
      <c r="AT8" s="69">
        <f t="shared" si="74"/>
        <v>12059.635501997809</v>
      </c>
      <c r="AU8" s="69">
        <f t="shared" si="74"/>
        <v>12060.357901862113</v>
      </c>
      <c r="AV8" s="69">
        <f t="shared" si="74"/>
        <v>12061.080344999829</v>
      </c>
      <c r="AW8" s="69">
        <f t="shared" si="74"/>
        <v>12061.802831413548</v>
      </c>
      <c r="AX8" s="69">
        <f t="shared" si="74"/>
        <v>12062.525361105863</v>
      </c>
      <c r="AY8" s="69">
        <f t="shared" si="74"/>
        <v>12063.247934079365</v>
      </c>
      <c r="AZ8" s="69">
        <f t="shared" si="74"/>
        <v>12063.970550336648</v>
      </c>
      <c r="BA8" s="69">
        <f t="shared" si="74"/>
        <v>12064.693209880304</v>
      </c>
      <c r="BB8" s="69">
        <f t="shared" si="74"/>
        <v>12065.415912712928</v>
      </c>
      <c r="BC8" s="69">
        <f t="shared" si="74"/>
        <v>12066.13865883711</v>
      </c>
      <c r="BD8" s="69">
        <f t="shared" si="74"/>
        <v>12066.861448255446</v>
      </c>
      <c r="BE8" s="69">
        <f t="shared" si="74"/>
        <v>12067.584280970528</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11242.995891061064</v>
      </c>
      <c r="DG8" s="108">
        <f t="shared" si="20"/>
        <v>11243.669372337074</v>
      </c>
      <c r="DH8" s="108">
        <f t="shared" si="21"/>
        <v>11244.342893956156</v>
      </c>
      <c r="DI8" s="108">
        <f t="shared" si="22"/>
        <v>11245.016455920731</v>
      </c>
      <c r="DJ8" s="108">
        <f t="shared" si="23"/>
        <v>12295.416869329329</v>
      </c>
      <c r="DK8" s="108">
        <f t="shared" si="24"/>
        <v>12296.153393039063</v>
      </c>
      <c r="DL8" s="108">
        <f t="shared" si="25"/>
        <v>12296.889960868259</v>
      </c>
      <c r="DM8" s="108">
        <f t="shared" si="26"/>
        <v>12297.626572819558</v>
      </c>
      <c r="DN8" s="108">
        <f t="shared" si="27"/>
        <v>10382.550412665891</v>
      </c>
      <c r="DO8" s="108">
        <f t="shared" si="28"/>
        <v>10383.172351281532</v>
      </c>
      <c r="DP8" s="108">
        <f t="shared" si="29"/>
        <v>10383.794327152724</v>
      </c>
      <c r="DQ8" s="108">
        <f t="shared" si="30"/>
        <v>10384.416340281699</v>
      </c>
      <c r="DR8" s="108">
        <f t="shared" si="31"/>
        <v>10385.03839067069</v>
      </c>
      <c r="DS8" s="108">
        <f t="shared" si="32"/>
        <v>10721.346639462354</v>
      </c>
      <c r="DT8" s="108">
        <f t="shared" si="33"/>
        <v>10721.988872750104</v>
      </c>
      <c r="DU8" s="108">
        <f t="shared" si="34"/>
        <v>10722.631144509103</v>
      </c>
      <c r="DV8" s="108">
        <f t="shared" si="35"/>
        <v>10723.273454741655</v>
      </c>
      <c r="DW8" s="108">
        <f t="shared" si="36"/>
        <v>10837.895327686221</v>
      </c>
      <c r="DX8" s="108">
        <f t="shared" si="37"/>
        <v>10838.544542508078</v>
      </c>
      <c r="DY8" s="108">
        <f t="shared" si="38"/>
        <v>10839.193796219392</v>
      </c>
      <c r="DZ8" s="108">
        <f t="shared" si="39"/>
        <v>10839.843088822494</v>
      </c>
      <c r="EA8" s="108">
        <f t="shared" si="40"/>
        <v>11208.941624831721</v>
      </c>
      <c r="EB8" s="108">
        <f t="shared" si="41"/>
        <v>11209.613066178968</v>
      </c>
      <c r="EC8" s="108">
        <f t="shared" si="42"/>
        <v>11210.284547747096</v>
      </c>
      <c r="ED8" s="108">
        <f t="shared" si="43"/>
        <v>11210.95606953851</v>
      </c>
      <c r="EE8" s="108">
        <f t="shared" si="44"/>
        <v>11211.627631555622</v>
      </c>
      <c r="EF8" s="108">
        <f t="shared" si="45"/>
        <v>10485.488190935124</v>
      </c>
      <c r="EG8" s="108">
        <f t="shared" si="46"/>
        <v>10486.116295760105</v>
      </c>
      <c r="EH8" s="108">
        <f t="shared" si="47"/>
        <v>10486.744438210006</v>
      </c>
      <c r="EI8" s="108">
        <f t="shared" si="48"/>
        <v>10487.372618287083</v>
      </c>
      <c r="EJ8" s="108">
        <f t="shared" si="49"/>
        <v>10634.669487009571</v>
      </c>
      <c r="EK8" s="108">
        <f t="shared" si="50"/>
        <v>10635.306528136814</v>
      </c>
      <c r="EL8" s="108">
        <f t="shared" si="51"/>
        <v>10635.943607424286</v>
      </c>
      <c r="EM8" s="108">
        <f t="shared" si="52"/>
        <v>10636.580724874268</v>
      </c>
      <c r="EN8" s="108">
        <f t="shared" si="53"/>
        <v>11768.82665585735</v>
      </c>
      <c r="EO8" s="108">
        <f t="shared" si="54"/>
        <v>11769.53163560386</v>
      </c>
      <c r="EP8" s="108">
        <f t="shared" si="55"/>
        <v>11770.236657580279</v>
      </c>
      <c r="EQ8" s="108">
        <f t="shared" si="56"/>
        <v>11770.941721789131</v>
      </c>
      <c r="ER8" s="108">
        <f t="shared" si="57"/>
        <v>11771.64682823295</v>
      </c>
      <c r="ES8" s="108">
        <f t="shared" si="58"/>
        <v>11567.021554553296</v>
      </c>
      <c r="ET8" s="108">
        <f t="shared" si="59"/>
        <v>11567.714445710746</v>
      </c>
      <c r="EU8" s="108">
        <f t="shared" si="60"/>
        <v>11568.40737837397</v>
      </c>
      <c r="EV8" s="108">
        <f t="shared" si="61"/>
        <v>11569.100352545451</v>
      </c>
      <c r="EW8" s="108">
        <f t="shared" si="62"/>
        <v>11629.224902419521</v>
      </c>
      <c r="EX8" s="108">
        <f t="shared" si="63"/>
        <v>11629.921519700374</v>
      </c>
      <c r="EY8" s="108">
        <f t="shared" si="64"/>
        <v>11630.618178710201</v>
      </c>
      <c r="EZ8" s="108">
        <f t="shared" si="65"/>
        <v>11631.314879451504</v>
      </c>
      <c r="FA8" s="108">
        <f t="shared" si="66"/>
        <v>10547.66903179872</v>
      </c>
      <c r="FB8" s="108">
        <f t="shared" si="67"/>
        <v>10548.300861398879</v>
      </c>
      <c r="FC8" s="108">
        <f t="shared" si="68"/>
        <v>10548.932728847083</v>
      </c>
      <c r="FD8" s="108">
        <f t="shared" si="69"/>
        <v>10549.564634145599</v>
      </c>
      <c r="FE8" s="108">
        <f t="shared" si="70"/>
        <v>10550.196577296694</v>
      </c>
    </row>
    <row r="9" spans="1:161" ht="15.75" x14ac:dyDescent="0.25">
      <c r="A9" s="87" t="s">
        <v>175</v>
      </c>
      <c r="B9" s="12">
        <f>'Urb proj of all 25 ARs '!AE9</f>
        <v>46103.989794494795</v>
      </c>
      <c r="C9" s="12">
        <f>'Urb proj of all 25 ARs '!AF9</f>
        <v>46247.819593107226</v>
      </c>
      <c r="D9" s="100">
        <f t="shared" si="10"/>
        <v>3.1196822499211388E-3</v>
      </c>
      <c r="E9" s="101">
        <f t="shared" si="11"/>
        <v>5.9902296730696136E-5</v>
      </c>
      <c r="F9" s="69">
        <f t="shared" si="12"/>
        <v>46106.751529371933</v>
      </c>
      <c r="G9" s="69">
        <f t="shared" si="16"/>
        <v>46109.513429683335</v>
      </c>
      <c r="H9" s="69">
        <f t="shared" ref="H9:AM9" si="75">G9*(1+$E$9)</f>
        <v>46112.275495438909</v>
      </c>
      <c r="I9" s="69">
        <f t="shared" si="75"/>
        <v>46115.037726648567</v>
      </c>
      <c r="J9" s="69">
        <f t="shared" si="75"/>
        <v>46117.800123322217</v>
      </c>
      <c r="K9" s="69">
        <f t="shared" si="75"/>
        <v>46120.562685469769</v>
      </c>
      <c r="L9" s="69">
        <f t="shared" si="75"/>
        <v>46123.325413101142</v>
      </c>
      <c r="M9" s="69">
        <f t="shared" si="75"/>
        <v>46126.088306226244</v>
      </c>
      <c r="N9" s="69">
        <f t="shared" si="75"/>
        <v>46128.851364854992</v>
      </c>
      <c r="O9" s="69">
        <f t="shared" si="75"/>
        <v>46131.614588997298</v>
      </c>
      <c r="P9" s="69">
        <f t="shared" si="75"/>
        <v>46134.377978663077</v>
      </c>
      <c r="Q9" s="69">
        <f t="shared" si="75"/>
        <v>46137.141533862239</v>
      </c>
      <c r="R9" s="69">
        <f t="shared" si="75"/>
        <v>46139.90525460471</v>
      </c>
      <c r="S9" s="69">
        <f t="shared" si="75"/>
        <v>46142.669140900398</v>
      </c>
      <c r="T9" s="69">
        <f t="shared" si="75"/>
        <v>46145.433192759221</v>
      </c>
      <c r="U9" s="69">
        <f t="shared" si="75"/>
        <v>46148.197410191104</v>
      </c>
      <c r="V9" s="69">
        <f t="shared" si="75"/>
        <v>46150.961793205955</v>
      </c>
      <c r="W9" s="69">
        <f t="shared" si="75"/>
        <v>46153.726341813701</v>
      </c>
      <c r="X9" s="69">
        <f t="shared" si="75"/>
        <v>46156.491056024257</v>
      </c>
      <c r="Y9" s="69">
        <f t="shared" si="75"/>
        <v>46159.255935847541</v>
      </c>
      <c r="Z9" s="69">
        <f t="shared" si="75"/>
        <v>46162.020981293477</v>
      </c>
      <c r="AA9" s="69">
        <f t="shared" si="75"/>
        <v>46164.78619237199</v>
      </c>
      <c r="AB9" s="69">
        <f t="shared" si="75"/>
        <v>46167.551569092997</v>
      </c>
      <c r="AC9" s="69">
        <f t="shared" si="75"/>
        <v>46170.317111466422</v>
      </c>
      <c r="AD9" s="69">
        <f t="shared" si="75"/>
        <v>46173.082819502182</v>
      </c>
      <c r="AE9" s="69">
        <f t="shared" si="75"/>
        <v>46175.84869321021</v>
      </c>
      <c r="AF9" s="69">
        <f t="shared" si="75"/>
        <v>46178.614732600421</v>
      </c>
      <c r="AG9" s="69">
        <f t="shared" si="75"/>
        <v>46181.380937682748</v>
      </c>
      <c r="AH9" s="69">
        <f t="shared" si="75"/>
        <v>46184.147308467109</v>
      </c>
      <c r="AI9" s="69">
        <f t="shared" si="75"/>
        <v>46186.913844963434</v>
      </c>
      <c r="AJ9" s="69">
        <f t="shared" si="75"/>
        <v>46189.680547181648</v>
      </c>
      <c r="AK9" s="69">
        <f t="shared" si="75"/>
        <v>46192.447415131683</v>
      </c>
      <c r="AL9" s="69">
        <f t="shared" si="75"/>
        <v>46195.214448823463</v>
      </c>
      <c r="AM9" s="69">
        <f t="shared" si="75"/>
        <v>46197.981648266912</v>
      </c>
      <c r="AN9" s="69">
        <f t="shared" ref="AN9:BE9" si="76">AM9*(1+$E$9)</f>
        <v>46200.749013471963</v>
      </c>
      <c r="AO9" s="69">
        <f t="shared" si="76"/>
        <v>46203.516544448546</v>
      </c>
      <c r="AP9" s="69">
        <f t="shared" si="76"/>
        <v>46206.284241206595</v>
      </c>
      <c r="AQ9" s="69">
        <f t="shared" si="76"/>
        <v>46209.052103756032</v>
      </c>
      <c r="AR9" s="69">
        <f t="shared" si="76"/>
        <v>46211.820132106797</v>
      </c>
      <c r="AS9" s="69">
        <f t="shared" si="76"/>
        <v>46214.588326268815</v>
      </c>
      <c r="AT9" s="69">
        <f t="shared" si="76"/>
        <v>46217.356686252024</v>
      </c>
      <c r="AU9" s="69">
        <f t="shared" si="76"/>
        <v>46220.125212066348</v>
      </c>
      <c r="AV9" s="69">
        <f t="shared" si="76"/>
        <v>46222.893903721735</v>
      </c>
      <c r="AW9" s="69">
        <f t="shared" si="76"/>
        <v>46225.662761228108</v>
      </c>
      <c r="AX9" s="69">
        <f t="shared" si="76"/>
        <v>46228.431784595406</v>
      </c>
      <c r="AY9" s="69">
        <f t="shared" si="76"/>
        <v>46231.200973833562</v>
      </c>
      <c r="AZ9" s="69">
        <f t="shared" si="76"/>
        <v>46233.970328952513</v>
      </c>
      <c r="BA9" s="69">
        <f t="shared" si="76"/>
        <v>46236.7398499622</v>
      </c>
      <c r="BB9" s="69">
        <f t="shared" si="76"/>
        <v>46239.509536872552</v>
      </c>
      <c r="BC9" s="69">
        <f t="shared" si="76"/>
        <v>46242.279389693511</v>
      </c>
      <c r="BD9" s="69">
        <f t="shared" si="76"/>
        <v>46245.049408435014</v>
      </c>
      <c r="BE9" s="69">
        <f t="shared" si="76"/>
        <v>46247.819593107</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78356.563182522455</v>
      </c>
      <c r="DG9" s="108">
        <f t="shared" si="20"/>
        <v>78361.256920621017</v>
      </c>
      <c r="DH9" s="108">
        <f t="shared" si="21"/>
        <v>78365.950939885268</v>
      </c>
      <c r="DI9" s="108">
        <f t="shared" si="22"/>
        <v>78370.645240332044</v>
      </c>
      <c r="DJ9" s="108">
        <f t="shared" si="23"/>
        <v>84371.577929550316</v>
      </c>
      <c r="DK9" s="108">
        <f t="shared" si="24"/>
        <v>84376.631980847073</v>
      </c>
      <c r="DL9" s="108">
        <f t="shared" si="25"/>
        <v>84381.686334893137</v>
      </c>
      <c r="DM9" s="108">
        <f t="shared" si="26"/>
        <v>84386.740991706596</v>
      </c>
      <c r="DN9" s="108">
        <f t="shared" si="27"/>
        <v>72076.055216659297</v>
      </c>
      <c r="DO9" s="108">
        <f t="shared" si="28"/>
        <v>72080.372737906073</v>
      </c>
      <c r="DP9" s="108">
        <f t="shared" si="29"/>
        <v>72084.690517782277</v>
      </c>
      <c r="DQ9" s="108">
        <f t="shared" si="30"/>
        <v>72089.008556303408</v>
      </c>
      <c r="DR9" s="108">
        <f t="shared" si="31"/>
        <v>72093.326853484978</v>
      </c>
      <c r="DS9" s="108">
        <f t="shared" si="32"/>
        <v>77412.902423137377</v>
      </c>
      <c r="DT9" s="108">
        <f t="shared" si="33"/>
        <v>77417.539633789114</v>
      </c>
      <c r="DU9" s="108">
        <f t="shared" si="34"/>
        <v>77422.177122220426</v>
      </c>
      <c r="DV9" s="108">
        <f t="shared" si="35"/>
        <v>77426.814888447931</v>
      </c>
      <c r="DW9" s="108">
        <f t="shared" si="36"/>
        <v>74317.751692792095</v>
      </c>
      <c r="DX9" s="108">
        <f t="shared" si="37"/>
        <v>74322.203496806353</v>
      </c>
      <c r="DY9" s="108">
        <f t="shared" si="38"/>
        <v>74326.655567493901</v>
      </c>
      <c r="DZ9" s="108">
        <f t="shared" si="39"/>
        <v>74331.107904870703</v>
      </c>
      <c r="EA9" s="108">
        <f t="shared" si="40"/>
        <v>82110.288757645278</v>
      </c>
      <c r="EB9" s="108">
        <f t="shared" si="41"/>
        <v>82115.207352527083</v>
      </c>
      <c r="EC9" s="108">
        <f t="shared" si="42"/>
        <v>82120.126242044018</v>
      </c>
      <c r="ED9" s="108">
        <f t="shared" si="43"/>
        <v>82125.045426213735</v>
      </c>
      <c r="EE9" s="108">
        <f t="shared" si="44"/>
        <v>82129.964905053886</v>
      </c>
      <c r="EF9" s="108">
        <f t="shared" si="45"/>
        <v>84342.340877022158</v>
      </c>
      <c r="EG9" s="108">
        <f t="shared" si="46"/>
        <v>84347.393176952333</v>
      </c>
      <c r="EH9" s="108">
        <f t="shared" si="47"/>
        <v>84352.445779526883</v>
      </c>
      <c r="EI9" s="108">
        <f t="shared" si="48"/>
        <v>84357.498684763923</v>
      </c>
      <c r="EJ9" s="108">
        <f t="shared" si="49"/>
        <v>88644.764934731749</v>
      </c>
      <c r="EK9" s="108">
        <f t="shared" si="50"/>
        <v>88650.074959744496</v>
      </c>
      <c r="EL9" s="108">
        <f t="shared" si="51"/>
        <v>88655.385302839932</v>
      </c>
      <c r="EM9" s="108">
        <f t="shared" si="52"/>
        <v>88660.695964037121</v>
      </c>
      <c r="EN9" s="108">
        <f t="shared" si="53"/>
        <v>96309.245054428247</v>
      </c>
      <c r="EO9" s="108">
        <f t="shared" si="54"/>
        <v>96315.014199403391</v>
      </c>
      <c r="EP9" s="108">
        <f t="shared" si="55"/>
        <v>96320.783689963588</v>
      </c>
      <c r="EQ9" s="108">
        <f t="shared" si="56"/>
        <v>96326.553526129515</v>
      </c>
      <c r="ER9" s="108">
        <f t="shared" si="57"/>
        <v>96332.323707921882</v>
      </c>
      <c r="ES9" s="108">
        <f t="shared" si="58"/>
        <v>89959.402227126862</v>
      </c>
      <c r="ET9" s="108">
        <f t="shared" si="59"/>
        <v>89964.791001932783</v>
      </c>
      <c r="EU9" s="108">
        <f t="shared" si="60"/>
        <v>89970.180099538688</v>
      </c>
      <c r="EV9" s="108">
        <f t="shared" si="61"/>
        <v>89975.56951996393</v>
      </c>
      <c r="EW9" s="108">
        <f t="shared" si="62"/>
        <v>83023.960696605049</v>
      </c>
      <c r="EX9" s="108">
        <f t="shared" si="63"/>
        <v>83028.934022534464</v>
      </c>
      <c r="EY9" s="108">
        <f t="shared" si="64"/>
        <v>83033.907646377513</v>
      </c>
      <c r="EZ9" s="108">
        <f t="shared" si="65"/>
        <v>83038.88156815205</v>
      </c>
      <c r="FA9" s="108">
        <f t="shared" si="66"/>
        <v>73199.900620572604</v>
      </c>
      <c r="FB9" s="108">
        <f t="shared" si="67"/>
        <v>73204.285462740227</v>
      </c>
      <c r="FC9" s="108">
        <f t="shared" si="68"/>
        <v>73208.670567569978</v>
      </c>
      <c r="FD9" s="108">
        <f t="shared" si="69"/>
        <v>73213.055935077573</v>
      </c>
      <c r="FE9" s="108">
        <f t="shared" si="70"/>
        <v>73217.441565278757</v>
      </c>
    </row>
    <row r="10" spans="1:161" ht="15.75" x14ac:dyDescent="0.25">
      <c r="A10" s="47" t="s">
        <v>199</v>
      </c>
      <c r="B10" s="12">
        <f>'Urb proj of all 25 ARs '!AE10</f>
        <v>63910.733915169032</v>
      </c>
      <c r="C10" s="12">
        <f>'Urb proj of all 25 ARs '!AF10</f>
        <v>64110.115097343609</v>
      </c>
      <c r="D10" s="100">
        <f t="shared" si="10"/>
        <v>3.1196822499209966E-3</v>
      </c>
      <c r="E10" s="101">
        <f t="shared" si="11"/>
        <v>5.9902296730696136E-5</v>
      </c>
      <c r="F10" s="69">
        <f t="shared" si="12"/>
        <v>63914.562314916293</v>
      </c>
      <c r="G10" s="69">
        <f t="shared" si="16"/>
        <v>63918.390943993494</v>
      </c>
      <c r="H10" s="69">
        <f t="shared" ref="H10:AM10" si="77">G10*(1+$E$10)</f>
        <v>63922.219802414373</v>
      </c>
      <c r="I10" s="69">
        <f t="shared" si="77"/>
        <v>63926.048890192658</v>
      </c>
      <c r="J10" s="69">
        <f t="shared" si="77"/>
        <v>63929.878207342103</v>
      </c>
      <c r="K10" s="69">
        <f t="shared" si="77"/>
        <v>63933.707753876435</v>
      </c>
      <c r="L10" s="69">
        <f t="shared" si="77"/>
        <v>63937.5375298094</v>
      </c>
      <c r="M10" s="69">
        <f t="shared" si="77"/>
        <v>63941.367535154743</v>
      </c>
      <c r="N10" s="69">
        <f t="shared" si="77"/>
        <v>63945.197769926199</v>
      </c>
      <c r="O10" s="69">
        <f t="shared" si="77"/>
        <v>63949.028234137513</v>
      </c>
      <c r="P10" s="69">
        <f t="shared" si="77"/>
        <v>63952.858927802437</v>
      </c>
      <c r="Q10" s="69">
        <f t="shared" si="77"/>
        <v>63956.689850934708</v>
      </c>
      <c r="R10" s="69">
        <f t="shared" si="77"/>
        <v>63960.52100354807</v>
      </c>
      <c r="S10" s="69">
        <f t="shared" si="77"/>
        <v>63964.352385656275</v>
      </c>
      <c r="T10" s="69">
        <f t="shared" si="77"/>
        <v>63968.183997273067</v>
      </c>
      <c r="U10" s="69">
        <f t="shared" si="77"/>
        <v>63972.015838412197</v>
      </c>
      <c r="V10" s="69">
        <f t="shared" si="77"/>
        <v>63975.84790908741</v>
      </c>
      <c r="W10" s="69">
        <f t="shared" si="77"/>
        <v>63979.680209312457</v>
      </c>
      <c r="X10" s="69">
        <f t="shared" si="77"/>
        <v>63983.51273910109</v>
      </c>
      <c r="Y10" s="69">
        <f t="shared" si="77"/>
        <v>63987.345498467061</v>
      </c>
      <c r="Z10" s="69">
        <f t="shared" si="77"/>
        <v>63991.17848742412</v>
      </c>
      <c r="AA10" s="69">
        <f t="shared" si="77"/>
        <v>63995.01170598602</v>
      </c>
      <c r="AB10" s="69">
        <f t="shared" si="77"/>
        <v>63998.84515416652</v>
      </c>
      <c r="AC10" s="69">
        <f t="shared" si="77"/>
        <v>64002.678831979363</v>
      </c>
      <c r="AD10" s="69">
        <f t="shared" si="77"/>
        <v>64006.512739438316</v>
      </c>
      <c r="AE10" s="69">
        <f t="shared" si="77"/>
        <v>64010.346876557131</v>
      </c>
      <c r="AF10" s="69">
        <f t="shared" si="77"/>
        <v>64014.181243349565</v>
      </c>
      <c r="AG10" s="69">
        <f t="shared" si="77"/>
        <v>64018.015839829379</v>
      </c>
      <c r="AH10" s="69">
        <f t="shared" si="77"/>
        <v>64021.85066601033</v>
      </c>
      <c r="AI10" s="69">
        <f t="shared" si="77"/>
        <v>64025.685721906171</v>
      </c>
      <c r="AJ10" s="69">
        <f t="shared" si="77"/>
        <v>64029.521007530668</v>
      </c>
      <c r="AK10" s="69">
        <f t="shared" si="77"/>
        <v>64033.356522897586</v>
      </c>
      <c r="AL10" s="69">
        <f t="shared" si="77"/>
        <v>64037.192268020684</v>
      </c>
      <c r="AM10" s="69">
        <f t="shared" si="77"/>
        <v>64041.028242913722</v>
      </c>
      <c r="AN10" s="69">
        <f t="shared" ref="AN10:BE10" si="78">AM10*(1+$E$10)</f>
        <v>64044.864447590466</v>
      </c>
      <c r="AO10" s="69">
        <f t="shared" si="78"/>
        <v>64048.700882064681</v>
      </c>
      <c r="AP10" s="69">
        <f t="shared" si="78"/>
        <v>64052.537546350133</v>
      </c>
      <c r="AQ10" s="69">
        <f t="shared" si="78"/>
        <v>64056.37444046059</v>
      </c>
      <c r="AR10" s="69">
        <f t="shared" si="78"/>
        <v>64060.211564409816</v>
      </c>
      <c r="AS10" s="69">
        <f t="shared" si="78"/>
        <v>64064.048918211578</v>
      </c>
      <c r="AT10" s="69">
        <f t="shared" si="78"/>
        <v>64067.88650187965</v>
      </c>
      <c r="AU10" s="69">
        <f t="shared" si="78"/>
        <v>64071.724315427797</v>
      </c>
      <c r="AV10" s="69">
        <f t="shared" si="78"/>
        <v>64075.562358869785</v>
      </c>
      <c r="AW10" s="69">
        <f t="shared" si="78"/>
        <v>64079.400632219389</v>
      </c>
      <c r="AX10" s="69">
        <f t="shared" si="78"/>
        <v>64083.239135490388</v>
      </c>
      <c r="AY10" s="69">
        <f t="shared" si="78"/>
        <v>64087.07786869655</v>
      </c>
      <c r="AZ10" s="69">
        <f t="shared" si="78"/>
        <v>64090.916831851646</v>
      </c>
      <c r="BA10" s="69">
        <f t="shared" si="78"/>
        <v>64094.756024969451</v>
      </c>
      <c r="BB10" s="69">
        <f t="shared" si="78"/>
        <v>64098.595448063737</v>
      </c>
      <c r="BC10" s="69">
        <f t="shared" si="78"/>
        <v>64102.435101148287</v>
      </c>
      <c r="BD10" s="69">
        <f t="shared" si="78"/>
        <v>64106.274984236879</v>
      </c>
      <c r="BE10" s="69">
        <f t="shared" si="78"/>
        <v>64110.115097343281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63769.196365648182</v>
      </c>
      <c r="DG10" s="108">
        <f t="shared" si="20"/>
        <v>63773.016286971157</v>
      </c>
      <c r="DH10" s="108">
        <f t="shared" si="21"/>
        <v>63776.836437116188</v>
      </c>
      <c r="DI10" s="108">
        <f t="shared" si="22"/>
        <v>63780.656816096991</v>
      </c>
      <c r="DJ10" s="108">
        <f t="shared" si="23"/>
        <v>68189.554653222847</v>
      </c>
      <c r="DK10" s="108">
        <f t="shared" si="24"/>
        <v>68193.639364159622</v>
      </c>
      <c r="DL10" s="108">
        <f t="shared" si="25"/>
        <v>68197.724319779954</v>
      </c>
      <c r="DM10" s="108">
        <f t="shared" si="26"/>
        <v>68201.809520098526</v>
      </c>
      <c r="DN10" s="108">
        <f t="shared" si="27"/>
        <v>60569.671650896657</v>
      </c>
      <c r="DO10" s="108">
        <f t="shared" si="28"/>
        <v>60573.299913340772</v>
      </c>
      <c r="DP10" s="108">
        <f t="shared" si="29"/>
        <v>60576.928393126138</v>
      </c>
      <c r="DQ10" s="108">
        <f t="shared" si="30"/>
        <v>60580.557090265778</v>
      </c>
      <c r="DR10" s="108">
        <f t="shared" si="31"/>
        <v>60584.18600477271</v>
      </c>
      <c r="DS10" s="108">
        <f t="shared" si="32"/>
        <v>62984.977385644059</v>
      </c>
      <c r="DT10" s="108">
        <f t="shared" si="33"/>
        <v>62988.750330448987</v>
      </c>
      <c r="DU10" s="108">
        <f t="shared" si="34"/>
        <v>62992.523501261981</v>
      </c>
      <c r="DV10" s="108">
        <f t="shared" si="35"/>
        <v>62996.296898096567</v>
      </c>
      <c r="DW10" s="108">
        <f t="shared" si="36"/>
        <v>62769.075377418529</v>
      </c>
      <c r="DX10" s="108">
        <f t="shared" si="37"/>
        <v>62772.835389197302</v>
      </c>
      <c r="DY10" s="108">
        <f t="shared" si="38"/>
        <v>62776.595626209411</v>
      </c>
      <c r="DZ10" s="108">
        <f t="shared" si="39"/>
        <v>62780.356088468354</v>
      </c>
      <c r="EA10" s="108">
        <f t="shared" si="40"/>
        <v>64129.742746552933</v>
      </c>
      <c r="EB10" s="108">
        <f t="shared" si="41"/>
        <v>64133.584265432204</v>
      </c>
      <c r="EC10" s="108">
        <f t="shared" si="42"/>
        <v>64137.42601442727</v>
      </c>
      <c r="ED10" s="108">
        <f t="shared" si="43"/>
        <v>64141.267993551926</v>
      </c>
      <c r="EE10" s="108">
        <f t="shared" si="44"/>
        <v>64145.11020281996</v>
      </c>
      <c r="EF10" s="108">
        <f t="shared" si="45"/>
        <v>62470.478085073177</v>
      </c>
      <c r="EG10" s="108">
        <f t="shared" si="46"/>
        <v>62474.220210188338</v>
      </c>
      <c r="EH10" s="108">
        <f t="shared" si="47"/>
        <v>62477.962559465392</v>
      </c>
      <c r="EI10" s="108">
        <f t="shared" si="48"/>
        <v>62481.705132917756</v>
      </c>
      <c r="EJ10" s="108">
        <f t="shared" si="49"/>
        <v>62568.127691709327</v>
      </c>
      <c r="EK10" s="108">
        <f t="shared" si="50"/>
        <v>62571.875666260203</v>
      </c>
      <c r="EL10" s="108">
        <f t="shared" si="51"/>
        <v>62575.623865323359</v>
      </c>
      <c r="EM10" s="108">
        <f t="shared" si="52"/>
        <v>62579.372288912244</v>
      </c>
      <c r="EN10" s="108">
        <f t="shared" si="53"/>
        <v>68456.126050555642</v>
      </c>
      <c r="EO10" s="108">
        <f t="shared" si="54"/>
        <v>68460.226729731352</v>
      </c>
      <c r="EP10" s="108">
        <f t="shared" si="55"/>
        <v>68464.327654547174</v>
      </c>
      <c r="EQ10" s="108">
        <f t="shared" si="56"/>
        <v>68468.428825017807</v>
      </c>
      <c r="ER10" s="108">
        <f t="shared" si="57"/>
        <v>68472.530241157961</v>
      </c>
      <c r="ES10" s="108">
        <f t="shared" si="58"/>
        <v>66066.460866632551</v>
      </c>
      <c r="ET10" s="108">
        <f t="shared" si="59"/>
        <v>66070.418399375325</v>
      </c>
      <c r="EU10" s="108">
        <f t="shared" si="60"/>
        <v>66074.376169183408</v>
      </c>
      <c r="EV10" s="108">
        <f t="shared" si="61"/>
        <v>66078.334176070988</v>
      </c>
      <c r="EW10" s="108">
        <f t="shared" si="62"/>
        <v>66703.742797177649</v>
      </c>
      <c r="EX10" s="108">
        <f t="shared" si="63"/>
        <v>66707.738504571738</v>
      </c>
      <c r="EY10" s="108">
        <f t="shared" si="64"/>
        <v>66711.734451317869</v>
      </c>
      <c r="EZ10" s="108">
        <f t="shared" si="65"/>
        <v>66715.730637430403</v>
      </c>
      <c r="FA10" s="108">
        <f t="shared" si="66"/>
        <v>62039.273979266152</v>
      </c>
      <c r="FB10" s="108">
        <f t="shared" si="67"/>
        <v>62042.990274265016</v>
      </c>
      <c r="FC10" s="108">
        <f t="shared" si="68"/>
        <v>62046.706791878481</v>
      </c>
      <c r="FD10" s="108">
        <f t="shared" si="69"/>
        <v>62050.423532119894</v>
      </c>
      <c r="FE10" s="108">
        <f t="shared" si="70"/>
        <v>62054.140495002575</v>
      </c>
    </row>
    <row r="11" spans="1:161" ht="15.75" x14ac:dyDescent="0.25">
      <c r="A11" s="47" t="s">
        <v>187</v>
      </c>
      <c r="B11" s="12">
        <f>'Urb proj of all 25 ARs '!AE11</f>
        <v>34026.838751213851</v>
      </c>
      <c r="C11" s="12">
        <f>'Urb proj of all 25 ARs '!AF11</f>
        <v>34132.991676086938</v>
      </c>
      <c r="D11" s="100">
        <f t="shared" si="10"/>
        <v>3.1196822499210504E-3</v>
      </c>
      <c r="E11" s="101">
        <f t="shared" si="11"/>
        <v>5.9902296730696136E-5</v>
      </c>
      <c r="F11" s="69">
        <f t="shared" si="12"/>
        <v>34028.877037005535</v>
      </c>
      <c r="G11" s="69">
        <f t="shared" si="16"/>
        <v>34030.915444895218</v>
      </c>
      <c r="H11" s="69">
        <f t="shared" ref="H11:AM11" si="79">G11*(1+$E$11)</f>
        <v>34032.953974890217</v>
      </c>
      <c r="I11" s="69">
        <f t="shared" si="79"/>
        <v>34034.992626997846</v>
      </c>
      <c r="J11" s="69">
        <f t="shared" si="79"/>
        <v>34037.031401225417</v>
      </c>
      <c r="K11" s="69">
        <f t="shared" si="79"/>
        <v>34039.070297580241</v>
      </c>
      <c r="L11" s="69">
        <f t="shared" si="79"/>
        <v>34041.109316069647</v>
      </c>
      <c r="M11" s="69">
        <f t="shared" si="79"/>
        <v>34043.148456700939</v>
      </c>
      <c r="N11" s="69">
        <f t="shared" si="79"/>
        <v>34045.187719481437</v>
      </c>
      <c r="O11" s="69">
        <f t="shared" si="79"/>
        <v>34047.22710441846</v>
      </c>
      <c r="P11" s="69">
        <f t="shared" si="79"/>
        <v>34049.266611519328</v>
      </c>
      <c r="Q11" s="69">
        <f t="shared" si="79"/>
        <v>34051.306240791353</v>
      </c>
      <c r="R11" s="69">
        <f t="shared" si="79"/>
        <v>34053.345992241855</v>
      </c>
      <c r="S11" s="69">
        <f t="shared" si="79"/>
        <v>34055.385865878154</v>
      </c>
      <c r="T11" s="69">
        <f t="shared" si="79"/>
        <v>34057.425861707568</v>
      </c>
      <c r="U11" s="69">
        <f t="shared" si="79"/>
        <v>34059.465979737419</v>
      </c>
      <c r="V11" s="69">
        <f t="shared" si="79"/>
        <v>34061.506219975025</v>
      </c>
      <c r="W11" s="69">
        <f t="shared" si="79"/>
        <v>34063.546582427705</v>
      </c>
      <c r="X11" s="69">
        <f t="shared" si="79"/>
        <v>34065.587067102788</v>
      </c>
      <c r="Y11" s="69">
        <f t="shared" si="79"/>
        <v>34067.627674007585</v>
      </c>
      <c r="Z11" s="69">
        <f t="shared" si="79"/>
        <v>34069.668403149422</v>
      </c>
      <c r="AA11" s="69">
        <f t="shared" si="79"/>
        <v>34071.709254535621</v>
      </c>
      <c r="AB11" s="69">
        <f t="shared" si="79"/>
        <v>34073.750228173507</v>
      </c>
      <c r="AC11" s="69">
        <f t="shared" si="79"/>
        <v>34075.7913240704</v>
      </c>
      <c r="AD11" s="69">
        <f t="shared" si="79"/>
        <v>34077.832542233627</v>
      </c>
      <c r="AE11" s="69">
        <f t="shared" si="79"/>
        <v>34079.873882670508</v>
      </c>
      <c r="AF11" s="69">
        <f t="shared" si="79"/>
        <v>34081.91534538837</v>
      </c>
      <c r="AG11" s="69">
        <f t="shared" si="79"/>
        <v>34083.956930394539</v>
      </c>
      <c r="AH11" s="69">
        <f t="shared" si="79"/>
        <v>34085.998637696342</v>
      </c>
      <c r="AI11" s="69">
        <f t="shared" si="79"/>
        <v>34088.0404673011</v>
      </c>
      <c r="AJ11" s="69">
        <f t="shared" si="79"/>
        <v>34090.082419216138</v>
      </c>
      <c r="AK11" s="69">
        <f t="shared" si="79"/>
        <v>34092.124493448791</v>
      </c>
      <c r="AL11" s="69">
        <f t="shared" si="79"/>
        <v>34094.166690006379</v>
      </c>
      <c r="AM11" s="69">
        <f t="shared" si="79"/>
        <v>34096.209008896229</v>
      </c>
      <c r="AN11" s="69">
        <f t="shared" ref="AN11:BE11" si="80">AM11*(1+$E$11)</f>
        <v>34098.251450125674</v>
      </c>
      <c r="AO11" s="69">
        <f t="shared" si="80"/>
        <v>34100.294013702034</v>
      </c>
      <c r="AP11" s="69">
        <f t="shared" si="80"/>
        <v>34102.336699632644</v>
      </c>
      <c r="AQ11" s="69">
        <f t="shared" si="80"/>
        <v>34104.379507924838</v>
      </c>
      <c r="AR11" s="69">
        <f t="shared" si="80"/>
        <v>34106.422438585934</v>
      </c>
      <c r="AS11" s="69">
        <f t="shared" si="80"/>
        <v>34108.465491623276</v>
      </c>
      <c r="AT11" s="69">
        <f t="shared" si="80"/>
        <v>34110.508667044181</v>
      </c>
      <c r="AU11" s="69">
        <f t="shared" si="80"/>
        <v>34112.551964855993</v>
      </c>
      <c r="AV11" s="69">
        <f t="shared" si="80"/>
        <v>34114.59538506603</v>
      </c>
      <c r="AW11" s="69">
        <f t="shared" si="80"/>
        <v>34116.638927681634</v>
      </c>
      <c r="AX11" s="69">
        <f t="shared" si="80"/>
        <v>34118.682592710131</v>
      </c>
      <c r="AY11" s="69">
        <f t="shared" si="80"/>
        <v>34120.726380158863</v>
      </c>
      <c r="AZ11" s="69">
        <f t="shared" si="80"/>
        <v>34122.770290035158</v>
      </c>
      <c r="BA11" s="69">
        <f t="shared" si="80"/>
        <v>34124.814322346348</v>
      </c>
      <c r="BB11" s="69">
        <f t="shared" si="80"/>
        <v>34126.858477099762</v>
      </c>
      <c r="BC11" s="69">
        <f t="shared" si="80"/>
        <v>34128.902754302741</v>
      </c>
      <c r="BD11" s="69">
        <f t="shared" si="80"/>
        <v>34130.947153962625</v>
      </c>
      <c r="BE11" s="69">
        <f t="shared" si="80"/>
        <v>34132.991676086742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47576.481003488276</v>
      </c>
      <c r="DG11" s="108">
        <f t="shared" si="20"/>
        <v>47579.330943970745</v>
      </c>
      <c r="DH11" s="108">
        <f t="shared" si="21"/>
        <v>47582.181055171204</v>
      </c>
      <c r="DI11" s="108">
        <f t="shared" si="22"/>
        <v>47585.03133709987</v>
      </c>
      <c r="DJ11" s="108">
        <f t="shared" si="23"/>
        <v>51631.625996124872</v>
      </c>
      <c r="DK11" s="108">
        <f t="shared" si="24"/>
        <v>51634.718849105979</v>
      </c>
      <c r="DL11" s="108">
        <f t="shared" si="25"/>
        <v>51637.811887356089</v>
      </c>
      <c r="DM11" s="108">
        <f t="shared" si="26"/>
        <v>51640.905110886284</v>
      </c>
      <c r="DN11" s="108">
        <f t="shared" si="27"/>
        <v>44360.593730182642</v>
      </c>
      <c r="DO11" s="108">
        <f t="shared" si="28"/>
        <v>44363.251031631415</v>
      </c>
      <c r="DP11" s="108">
        <f t="shared" si="29"/>
        <v>44365.908492258648</v>
      </c>
      <c r="DQ11" s="108">
        <f t="shared" si="30"/>
        <v>44368.566112073881</v>
      </c>
      <c r="DR11" s="108">
        <f t="shared" si="31"/>
        <v>44371.223891086636</v>
      </c>
      <c r="DS11" s="108">
        <f t="shared" si="32"/>
        <v>45693.494458672474</v>
      </c>
      <c r="DT11" s="108">
        <f t="shared" si="33"/>
        <v>45696.231603936198</v>
      </c>
      <c r="DU11" s="108">
        <f t="shared" si="34"/>
        <v>45698.96891316121</v>
      </c>
      <c r="DV11" s="108">
        <f t="shared" si="35"/>
        <v>45701.706386357335</v>
      </c>
      <c r="DW11" s="108">
        <f t="shared" si="36"/>
        <v>47994.499475778648</v>
      </c>
      <c r="DX11" s="108">
        <f t="shared" si="37"/>
        <v>47997.374456527694</v>
      </c>
      <c r="DY11" s="108">
        <f t="shared" si="38"/>
        <v>48000.249609494676</v>
      </c>
      <c r="DZ11" s="108">
        <f t="shared" si="39"/>
        <v>48003.124934689935</v>
      </c>
      <c r="EA11" s="108">
        <f t="shared" si="40"/>
        <v>53206.389804262704</v>
      </c>
      <c r="EB11" s="108">
        <f t="shared" si="41"/>
        <v>53209.576989212728</v>
      </c>
      <c r="EC11" s="108">
        <f t="shared" si="42"/>
        <v>53212.764365082447</v>
      </c>
      <c r="ED11" s="108">
        <f t="shared" si="43"/>
        <v>53215.951931883304</v>
      </c>
      <c r="EE11" s="108">
        <f t="shared" si="44"/>
        <v>53219.139689626725</v>
      </c>
      <c r="EF11" s="108">
        <f t="shared" si="45"/>
        <v>53049.199283694965</v>
      </c>
      <c r="EG11" s="108">
        <f t="shared" si="46"/>
        <v>53052.377052571777</v>
      </c>
      <c r="EH11" s="108">
        <f t="shared" si="47"/>
        <v>53055.555011804259</v>
      </c>
      <c r="EI11" s="108">
        <f t="shared" si="48"/>
        <v>53058.733161403783</v>
      </c>
      <c r="EJ11" s="108">
        <f t="shared" si="49"/>
        <v>56487.946594775342</v>
      </c>
      <c r="EK11" s="108">
        <f t="shared" si="50"/>
        <v>56491.330352513971</v>
      </c>
      <c r="EL11" s="108">
        <f t="shared" si="51"/>
        <v>56494.714312947464</v>
      </c>
      <c r="EM11" s="108">
        <f t="shared" si="52"/>
        <v>56498.098476087951</v>
      </c>
      <c r="EN11" s="108">
        <f t="shared" si="53"/>
        <v>63790.246657584612</v>
      </c>
      <c r="EO11" s="108">
        <f t="shared" si="54"/>
        <v>63794.06783986841</v>
      </c>
      <c r="EP11" s="108">
        <f t="shared" si="55"/>
        <v>63797.889251049812</v>
      </c>
      <c r="EQ11" s="108">
        <f t="shared" si="56"/>
        <v>63801.710891142524</v>
      </c>
      <c r="ER11" s="108">
        <f t="shared" si="57"/>
        <v>63805.53276016024</v>
      </c>
      <c r="ES11" s="108">
        <f t="shared" si="58"/>
        <v>58489.778269379945</v>
      </c>
      <c r="ET11" s="108">
        <f t="shared" si="59"/>
        <v>58493.281941433546</v>
      </c>
      <c r="EU11" s="108">
        <f t="shared" si="60"/>
        <v>58496.785823365164</v>
      </c>
      <c r="EV11" s="108">
        <f t="shared" si="61"/>
        <v>58500.289915187343</v>
      </c>
      <c r="EW11" s="108">
        <f t="shared" si="62"/>
        <v>53033.347037331689</v>
      </c>
      <c r="EX11" s="108">
        <f t="shared" si="63"/>
        <v>53036.523856622538</v>
      </c>
      <c r="EY11" s="108">
        <f t="shared" si="64"/>
        <v>53039.700866212166</v>
      </c>
      <c r="EZ11" s="108">
        <f t="shared" si="65"/>
        <v>53042.878066111967</v>
      </c>
      <c r="FA11" s="108">
        <f t="shared" si="66"/>
        <v>43190.107711164514</v>
      </c>
      <c r="FB11" s="108">
        <f t="shared" si="67"/>
        <v>43192.694897812449</v>
      </c>
      <c r="FC11" s="108">
        <f t="shared" si="68"/>
        <v>43195.282239438813</v>
      </c>
      <c r="FD11" s="108">
        <f t="shared" si="69"/>
        <v>43197.869736052889</v>
      </c>
      <c r="FE11" s="108">
        <f t="shared" si="70"/>
        <v>43200.457387663955</v>
      </c>
    </row>
    <row r="12" spans="1:161" ht="15.75" x14ac:dyDescent="0.25">
      <c r="A12" s="47" t="s">
        <v>188</v>
      </c>
      <c r="B12" s="12">
        <f>'Urb proj of all 25 ARs '!AE12</f>
        <v>80237.36199068962</v>
      </c>
      <c r="C12" s="12">
        <f>'Urb proj of all 25 ARs '!AF12</f>
        <v>80487.677064672462</v>
      </c>
      <c r="D12" s="100">
        <f t="shared" si="10"/>
        <v>3.1196822499210157E-3</v>
      </c>
      <c r="E12" s="101">
        <f t="shared" si="11"/>
        <v>5.9902296730696136E-5</v>
      </c>
      <c r="F12" s="69">
        <f t="shared" si="12"/>
        <v>80242.168392956475</v>
      </c>
      <c r="G12" s="69">
        <f t="shared" si="16"/>
        <v>80246.975083137862</v>
      </c>
      <c r="H12" s="69">
        <f t="shared" ref="H12:AM12" si="81">G12*(1+$E$12)</f>
        <v>80251.78206125104</v>
      </c>
      <c r="I12" s="69">
        <f t="shared" si="81"/>
        <v>80256.589327313239</v>
      </c>
      <c r="J12" s="69">
        <f t="shared" si="81"/>
        <v>80261.396881341716</v>
      </c>
      <c r="K12" s="69">
        <f t="shared" si="81"/>
        <v>80266.204723353716</v>
      </c>
      <c r="L12" s="69">
        <f t="shared" si="81"/>
        <v>80271.012853366497</v>
      </c>
      <c r="M12" s="69">
        <f t="shared" si="81"/>
        <v>80275.821271397319</v>
      </c>
      <c r="N12" s="69">
        <f t="shared" si="81"/>
        <v>80280.629977463424</v>
      </c>
      <c r="O12" s="69">
        <f t="shared" si="81"/>
        <v>80285.438971582058</v>
      </c>
      <c r="P12" s="69">
        <f t="shared" si="81"/>
        <v>80290.248253770493</v>
      </c>
      <c r="Q12" s="69">
        <f t="shared" si="81"/>
        <v>80295.057824045973</v>
      </c>
      <c r="R12" s="69">
        <f t="shared" si="81"/>
        <v>80299.867682425756</v>
      </c>
      <c r="S12" s="69">
        <f t="shared" si="81"/>
        <v>80304.677828927102</v>
      </c>
      <c r="T12" s="69">
        <f t="shared" si="81"/>
        <v>80309.488263567269</v>
      </c>
      <c r="U12" s="69">
        <f t="shared" si="81"/>
        <v>80314.29898636353</v>
      </c>
      <c r="V12" s="69">
        <f t="shared" si="81"/>
        <v>80319.109997333129</v>
      </c>
      <c r="W12" s="69">
        <f t="shared" si="81"/>
        <v>80323.921296493339</v>
      </c>
      <c r="X12" s="69">
        <f t="shared" si="81"/>
        <v>80328.732883861419</v>
      </c>
      <c r="Y12" s="69">
        <f t="shared" si="81"/>
        <v>80333.544759454628</v>
      </c>
      <c r="Z12" s="69">
        <f t="shared" si="81"/>
        <v>80338.356923290237</v>
      </c>
      <c r="AA12" s="69">
        <f t="shared" si="81"/>
        <v>80343.169375385507</v>
      </c>
      <c r="AB12" s="69">
        <f t="shared" si="81"/>
        <v>80347.98211575771</v>
      </c>
      <c r="AC12" s="69">
        <f t="shared" si="81"/>
        <v>80352.795144424119</v>
      </c>
      <c r="AD12" s="69">
        <f t="shared" si="81"/>
        <v>80357.608461402007</v>
      </c>
      <c r="AE12" s="69">
        <f t="shared" si="81"/>
        <v>80362.422066708634</v>
      </c>
      <c r="AF12" s="69">
        <f t="shared" si="81"/>
        <v>80367.235960361271</v>
      </c>
      <c r="AG12" s="69">
        <f t="shared" si="81"/>
        <v>80372.050142377193</v>
      </c>
      <c r="AH12" s="69">
        <f t="shared" si="81"/>
        <v>80376.864612773672</v>
      </c>
      <c r="AI12" s="69">
        <f t="shared" si="81"/>
        <v>80381.679371567996</v>
      </c>
      <c r="AJ12" s="69">
        <f t="shared" si="81"/>
        <v>80386.494418777424</v>
      </c>
      <c r="AK12" s="69">
        <f t="shared" si="81"/>
        <v>80391.309754419242</v>
      </c>
      <c r="AL12" s="69">
        <f t="shared" si="81"/>
        <v>80396.125378510726</v>
      </c>
      <c r="AM12" s="69">
        <f t="shared" si="81"/>
        <v>80400.941291069146</v>
      </c>
      <c r="AN12" s="69">
        <f t="shared" ref="AN12:BE12" si="82">AM12*(1+$E$12)</f>
        <v>80405.757492111792</v>
      </c>
      <c r="AO12" s="69">
        <f t="shared" si="82"/>
        <v>80410.573981655936</v>
      </c>
      <c r="AP12" s="69">
        <f t="shared" si="82"/>
        <v>80415.390759718866</v>
      </c>
      <c r="AQ12" s="69">
        <f t="shared" si="82"/>
        <v>80420.20782631787</v>
      </c>
      <c r="AR12" s="69">
        <f t="shared" si="82"/>
        <v>80425.025181470221</v>
      </c>
      <c r="AS12" s="69">
        <f t="shared" si="82"/>
        <v>80429.84282519322</v>
      </c>
      <c r="AT12" s="69">
        <f t="shared" si="82"/>
        <v>80434.660757504142</v>
      </c>
      <c r="AU12" s="69">
        <f t="shared" si="82"/>
        <v>80439.478978420273</v>
      </c>
      <c r="AV12" s="69">
        <f t="shared" si="82"/>
        <v>80444.297487958902</v>
      </c>
      <c r="AW12" s="69">
        <f t="shared" si="82"/>
        <v>80449.116286137316</v>
      </c>
      <c r="AX12" s="69">
        <f t="shared" si="82"/>
        <v>80453.935372972817</v>
      </c>
      <c r="AY12" s="69">
        <f t="shared" si="82"/>
        <v>80458.754748482679</v>
      </c>
      <c r="AZ12" s="69">
        <f t="shared" si="82"/>
        <v>80463.574412684204</v>
      </c>
      <c r="BA12" s="69">
        <f t="shared" si="82"/>
        <v>80468.394365594679</v>
      </c>
      <c r="BB12" s="69">
        <f t="shared" si="82"/>
        <v>80473.214607231406</v>
      </c>
      <c r="BC12" s="69">
        <f t="shared" si="82"/>
        <v>80478.035137611689</v>
      </c>
      <c r="BD12" s="69">
        <f t="shared" si="82"/>
        <v>80482.855956752799</v>
      </c>
      <c r="BE12" s="69">
        <f t="shared" si="82"/>
        <v>80487.677064672054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68557.926374109855</v>
      </c>
      <c r="DG12" s="108">
        <f t="shared" si="20"/>
        <v>68562.033151358759</v>
      </c>
      <c r="DH12" s="108">
        <f t="shared" si="21"/>
        <v>68566.140174613058</v>
      </c>
      <c r="DI12" s="108">
        <f t="shared" si="22"/>
        <v>68570.247443887478</v>
      </c>
      <c r="DJ12" s="108">
        <f t="shared" si="23"/>
        <v>73073.199822146926</v>
      </c>
      <c r="DK12" s="108">
        <f t="shared" si="24"/>
        <v>73077.577074645727</v>
      </c>
      <c r="DL12" s="108">
        <f t="shared" si="25"/>
        <v>73081.954589351997</v>
      </c>
      <c r="DM12" s="108">
        <f t="shared" si="26"/>
        <v>73086.33236628148</v>
      </c>
      <c r="DN12" s="108">
        <f t="shared" si="27"/>
        <v>65385.559889630669</v>
      </c>
      <c r="DO12" s="108">
        <f t="shared" si="28"/>
        <v>65389.476634841078</v>
      </c>
      <c r="DP12" s="108">
        <f t="shared" si="29"/>
        <v>65393.393614673529</v>
      </c>
      <c r="DQ12" s="108">
        <f t="shared" si="30"/>
        <v>65397.310829142058</v>
      </c>
      <c r="DR12" s="108">
        <f t="shared" si="31"/>
        <v>65401.228278260736</v>
      </c>
      <c r="DS12" s="108">
        <f t="shared" si="32"/>
        <v>67001.784691971654</v>
      </c>
      <c r="DT12" s="108">
        <f t="shared" si="33"/>
        <v>67005.798252759749</v>
      </c>
      <c r="DU12" s="108">
        <f t="shared" si="34"/>
        <v>67009.812053969363</v>
      </c>
      <c r="DV12" s="108">
        <f t="shared" si="35"/>
        <v>67013.826095614888</v>
      </c>
      <c r="DW12" s="108">
        <f t="shared" si="36"/>
        <v>66523.592283710022</v>
      </c>
      <c r="DX12" s="108">
        <f t="shared" si="37"/>
        <v>66527.577199674604</v>
      </c>
      <c r="DY12" s="108">
        <f t="shared" si="38"/>
        <v>66531.562354344787</v>
      </c>
      <c r="DZ12" s="108">
        <f t="shared" si="39"/>
        <v>66535.54774773489</v>
      </c>
      <c r="EA12" s="108">
        <f t="shared" si="40"/>
        <v>68063.558612616253</v>
      </c>
      <c r="EB12" s="108">
        <f t="shared" si="41"/>
        <v>68067.635776100811</v>
      </c>
      <c r="EC12" s="108">
        <f t="shared" si="42"/>
        <v>68071.713183816828</v>
      </c>
      <c r="ED12" s="108">
        <f t="shared" si="43"/>
        <v>68075.790835778942</v>
      </c>
      <c r="EE12" s="108">
        <f t="shared" si="44"/>
        <v>68079.868732001763</v>
      </c>
      <c r="EF12" s="108">
        <f t="shared" si="45"/>
        <v>65077.528009259171</v>
      </c>
      <c r="EG12" s="108">
        <f t="shared" si="46"/>
        <v>65081.426302652486</v>
      </c>
      <c r="EH12" s="108">
        <f t="shared" si="47"/>
        <v>65085.324829562516</v>
      </c>
      <c r="EI12" s="108">
        <f t="shared" si="48"/>
        <v>65089.223590003276</v>
      </c>
      <c r="EJ12" s="108">
        <f t="shared" si="49"/>
        <v>65216.942153071985</v>
      </c>
      <c r="EK12" s="108">
        <f t="shared" si="50"/>
        <v>65220.848797692706</v>
      </c>
      <c r="EL12" s="108">
        <f t="shared" si="51"/>
        <v>65224.755676330424</v>
      </c>
      <c r="EM12" s="108">
        <f t="shared" si="52"/>
        <v>65228.662788999129</v>
      </c>
      <c r="EN12" s="108">
        <f t="shared" si="53"/>
        <v>70142.90117566775</v>
      </c>
      <c r="EO12" s="108">
        <f t="shared" si="54"/>
        <v>70147.102896547527</v>
      </c>
      <c r="EP12" s="108">
        <f t="shared" si="55"/>
        <v>70151.304869120038</v>
      </c>
      <c r="EQ12" s="108">
        <f t="shared" si="56"/>
        <v>70155.507093400345</v>
      </c>
      <c r="ER12" s="108">
        <f t="shared" si="57"/>
        <v>70159.709569403538</v>
      </c>
      <c r="ES12" s="108">
        <f t="shared" si="58"/>
        <v>70759.754245315897</v>
      </c>
      <c r="ET12" s="108">
        <f t="shared" si="59"/>
        <v>70763.992917111289</v>
      </c>
      <c r="EU12" s="108">
        <f t="shared" si="60"/>
        <v>70768.231842812864</v>
      </c>
      <c r="EV12" s="108">
        <f t="shared" si="61"/>
        <v>70772.471022435813</v>
      </c>
      <c r="EW12" s="108">
        <f t="shared" si="62"/>
        <v>70104.338732990174</v>
      </c>
      <c r="EX12" s="108">
        <f t="shared" si="63"/>
        <v>70108.53814389107</v>
      </c>
      <c r="EY12" s="108">
        <f t="shared" si="64"/>
        <v>70112.737806346326</v>
      </c>
      <c r="EZ12" s="108">
        <f t="shared" si="65"/>
        <v>70116.937720371003</v>
      </c>
      <c r="FA12" s="108">
        <f t="shared" si="66"/>
        <v>65193.384663032783</v>
      </c>
      <c r="FB12" s="108">
        <f t="shared" si="67"/>
        <v>65197.289896505747</v>
      </c>
      <c r="FC12" s="108">
        <f t="shared" si="68"/>
        <v>65201.195363911167</v>
      </c>
      <c r="FD12" s="108">
        <f t="shared" si="69"/>
        <v>65205.10106526305</v>
      </c>
      <c r="FE12" s="108">
        <f t="shared" si="70"/>
        <v>65209.007000575417</v>
      </c>
    </row>
    <row r="13" spans="1:161" ht="15.75" x14ac:dyDescent="0.25">
      <c r="A13" s="47" t="s">
        <v>177</v>
      </c>
      <c r="B13" s="12">
        <f>'Urb proj of all 25 ARs '!AE13</f>
        <v>162696.06309443372</v>
      </c>
      <c r="C13" s="12">
        <f>'Urb proj of all 25 ARs '!AF13</f>
        <v>163203.62311460145</v>
      </c>
      <c r="D13" s="100">
        <f t="shared" si="10"/>
        <v>3.119682249920987E-3</v>
      </c>
      <c r="E13" s="101">
        <f t="shared" si="11"/>
        <v>5.9902296730696136E-5</v>
      </c>
      <c r="F13" s="69">
        <f t="shared" si="12"/>
        <v>162705.80896228211</v>
      </c>
      <c r="G13" s="69">
        <f t="shared" si="16"/>
        <v>162715.55541393039</v>
      </c>
      <c r="H13" s="69">
        <f t="shared" ref="H13:AM13" si="83">G13*(1+$E$13)</f>
        <v>162725.30244941349</v>
      </c>
      <c r="I13" s="69">
        <f t="shared" si="83"/>
        <v>162735.0500687664</v>
      </c>
      <c r="J13" s="69">
        <f t="shared" si="83"/>
        <v>162744.79827202411</v>
      </c>
      <c r="K13" s="69">
        <f t="shared" si="83"/>
        <v>162754.54705922157</v>
      </c>
      <c r="L13" s="69">
        <f t="shared" si="83"/>
        <v>162764.29643039379</v>
      </c>
      <c r="M13" s="69">
        <f t="shared" si="83"/>
        <v>162774.04638557573</v>
      </c>
      <c r="N13" s="69">
        <f t="shared" si="83"/>
        <v>162783.79692480236</v>
      </c>
      <c r="O13" s="69">
        <f t="shared" si="83"/>
        <v>162793.5480481087</v>
      </c>
      <c r="P13" s="69">
        <f t="shared" si="83"/>
        <v>162803.29975552973</v>
      </c>
      <c r="Q13" s="69">
        <f t="shared" si="83"/>
        <v>162813.05204710041</v>
      </c>
      <c r="R13" s="69">
        <f t="shared" si="83"/>
        <v>162822.80492285578</v>
      </c>
      <c r="S13" s="69">
        <f t="shared" si="83"/>
        <v>162832.55838283079</v>
      </c>
      <c r="T13" s="69">
        <f t="shared" si="83"/>
        <v>162842.31242706045</v>
      </c>
      <c r="U13" s="69">
        <f t="shared" si="83"/>
        <v>162852.06705557977</v>
      </c>
      <c r="V13" s="69">
        <f t="shared" si="83"/>
        <v>162861.82226842374</v>
      </c>
      <c r="W13" s="69">
        <f t="shared" si="83"/>
        <v>162871.57806562737</v>
      </c>
      <c r="X13" s="69">
        <f t="shared" si="83"/>
        <v>162881.33444722564</v>
      </c>
      <c r="Y13" s="69">
        <f t="shared" si="83"/>
        <v>162891.0914132536</v>
      </c>
      <c r="Z13" s="69">
        <f t="shared" si="83"/>
        <v>162900.84896374622</v>
      </c>
      <c r="AA13" s="69">
        <f t="shared" si="83"/>
        <v>162910.60709873852</v>
      </c>
      <c r="AB13" s="69">
        <f t="shared" si="83"/>
        <v>162920.36581826553</v>
      </c>
      <c r="AC13" s="69">
        <f t="shared" si="83"/>
        <v>162930.12512236225</v>
      </c>
      <c r="AD13" s="69">
        <f t="shared" si="83"/>
        <v>162939.88501106371</v>
      </c>
      <c r="AE13" s="69">
        <f t="shared" si="83"/>
        <v>162949.6454844049</v>
      </c>
      <c r="AF13" s="69">
        <f t="shared" si="83"/>
        <v>162959.40654242088</v>
      </c>
      <c r="AG13" s="69">
        <f t="shared" si="83"/>
        <v>162969.16818514664</v>
      </c>
      <c r="AH13" s="69">
        <f t="shared" si="83"/>
        <v>162978.93041261722</v>
      </c>
      <c r="AI13" s="69">
        <f t="shared" si="83"/>
        <v>162988.69322486766</v>
      </c>
      <c r="AJ13" s="69">
        <f t="shared" si="83"/>
        <v>162998.45662193297</v>
      </c>
      <c r="AK13" s="69">
        <f t="shared" si="83"/>
        <v>163008.2206038482</v>
      </c>
      <c r="AL13" s="69">
        <f t="shared" si="83"/>
        <v>163017.98517064835</v>
      </c>
      <c r="AM13" s="69">
        <f t="shared" si="83"/>
        <v>163027.75032236849</v>
      </c>
      <c r="AN13" s="69">
        <f t="shared" ref="AN13:BE13" si="84">AM13*(1+$E$13)</f>
        <v>163037.51605904364</v>
      </c>
      <c r="AO13" s="69">
        <f t="shared" si="84"/>
        <v>163047.28238070884</v>
      </c>
      <c r="AP13" s="69">
        <f t="shared" si="84"/>
        <v>163057.04928739913</v>
      </c>
      <c r="AQ13" s="69">
        <f t="shared" si="84"/>
        <v>163066.81677914958</v>
      </c>
      <c r="AR13" s="69">
        <f t="shared" si="84"/>
        <v>163076.58485599523</v>
      </c>
      <c r="AS13" s="69">
        <f t="shared" si="84"/>
        <v>163086.35351797109</v>
      </c>
      <c r="AT13" s="69">
        <f t="shared" si="84"/>
        <v>163096.12276511226</v>
      </c>
      <c r="AU13" s="69">
        <f t="shared" si="84"/>
        <v>163105.89259745376</v>
      </c>
      <c r="AV13" s="69">
        <f t="shared" si="84"/>
        <v>163115.66301503064</v>
      </c>
      <c r="AW13" s="69">
        <f t="shared" si="84"/>
        <v>163125.434017878</v>
      </c>
      <c r="AX13" s="69">
        <f t="shared" si="84"/>
        <v>163135.20560603085</v>
      </c>
      <c r="AY13" s="69">
        <f t="shared" si="84"/>
        <v>163144.97777952428</v>
      </c>
      <c r="AZ13" s="69">
        <f t="shared" si="84"/>
        <v>163154.75053839336</v>
      </c>
      <c r="BA13" s="69">
        <f t="shared" si="84"/>
        <v>163164.52388267312</v>
      </c>
      <c r="BB13" s="69">
        <f t="shared" si="84"/>
        <v>163174.29781239867</v>
      </c>
      <c r="BC13" s="69">
        <f t="shared" si="84"/>
        <v>163184.07232760504</v>
      </c>
      <c r="BD13" s="69">
        <f t="shared" si="84"/>
        <v>163193.84742832734</v>
      </c>
      <c r="BE13" s="69">
        <f t="shared" si="84"/>
        <v>163203.6231146006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175133.72920139963</v>
      </c>
      <c r="DG13" s="108">
        <f t="shared" si="20"/>
        <v>175144.22011401382</v>
      </c>
      <c r="DH13" s="108">
        <f t="shared" si="21"/>
        <v>175154.71165505773</v>
      </c>
      <c r="DI13" s="108">
        <f t="shared" si="22"/>
        <v>175165.20382456909</v>
      </c>
      <c r="DJ13" s="108">
        <f t="shared" si="23"/>
        <v>190216.18311884903</v>
      </c>
      <c r="DK13" s="108">
        <f t="shared" si="24"/>
        <v>190227.57750509318</v>
      </c>
      <c r="DL13" s="108">
        <f t="shared" si="25"/>
        <v>190238.97257388727</v>
      </c>
      <c r="DM13" s="108">
        <f t="shared" si="26"/>
        <v>190250.36832527214</v>
      </c>
      <c r="DN13" s="108">
        <f t="shared" si="27"/>
        <v>169319.79444401775</v>
      </c>
      <c r="DO13" s="108">
        <f t="shared" si="28"/>
        <v>169329.93708858691</v>
      </c>
      <c r="DP13" s="108">
        <f t="shared" si="29"/>
        <v>169340.0803407238</v>
      </c>
      <c r="DQ13" s="108">
        <f t="shared" si="30"/>
        <v>169350.22420046476</v>
      </c>
      <c r="DR13" s="108">
        <f t="shared" si="31"/>
        <v>169360.36866784623</v>
      </c>
      <c r="DS13" s="108">
        <f t="shared" si="32"/>
        <v>174306.92301202856</v>
      </c>
      <c r="DT13" s="108">
        <f t="shared" si="33"/>
        <v>174317.36439705302</v>
      </c>
      <c r="DU13" s="108">
        <f t="shared" si="34"/>
        <v>174327.80640754045</v>
      </c>
      <c r="DV13" s="108">
        <f t="shared" si="35"/>
        <v>174338.24904352831</v>
      </c>
      <c r="DW13" s="108">
        <f t="shared" si="36"/>
        <v>171206.33672512945</v>
      </c>
      <c r="DX13" s="108">
        <f t="shared" si="37"/>
        <v>171216.59237791412</v>
      </c>
      <c r="DY13" s="108">
        <f t="shared" si="38"/>
        <v>171226.84864503596</v>
      </c>
      <c r="DZ13" s="108">
        <f t="shared" si="39"/>
        <v>171237.10552653176</v>
      </c>
      <c r="EA13" s="108">
        <f t="shared" si="40"/>
        <v>176767.34886001924</v>
      </c>
      <c r="EB13" s="108">
        <f t="shared" si="41"/>
        <v>176777.93763020297</v>
      </c>
      <c r="EC13" s="108">
        <f t="shared" si="42"/>
        <v>176788.52703467832</v>
      </c>
      <c r="ED13" s="108">
        <f t="shared" si="43"/>
        <v>176799.11707348336</v>
      </c>
      <c r="EE13" s="108">
        <f t="shared" si="44"/>
        <v>176809.707746656</v>
      </c>
      <c r="EF13" s="108">
        <f t="shared" si="45"/>
        <v>180103.71706911069</v>
      </c>
      <c r="EG13" s="108">
        <f t="shared" si="46"/>
        <v>180114.50569541287</v>
      </c>
      <c r="EH13" s="108">
        <f t="shared" si="47"/>
        <v>180125.29496797852</v>
      </c>
      <c r="EI13" s="108">
        <f t="shared" si="48"/>
        <v>180136.08488684642</v>
      </c>
      <c r="EJ13" s="108">
        <f t="shared" si="49"/>
        <v>181000.06239517813</v>
      </c>
      <c r="EK13" s="108">
        <f t="shared" si="50"/>
        <v>181010.90471462402</v>
      </c>
      <c r="EL13" s="108">
        <f t="shared" si="51"/>
        <v>181021.74768354974</v>
      </c>
      <c r="EM13" s="108">
        <f t="shared" si="52"/>
        <v>181032.59130199419</v>
      </c>
      <c r="EN13" s="108">
        <f t="shared" si="53"/>
        <v>194682.81584828993</v>
      </c>
      <c r="EO13" s="108">
        <f t="shared" si="54"/>
        <v>194694.47779609324</v>
      </c>
      <c r="EP13" s="108">
        <f t="shared" si="55"/>
        <v>194706.14044247399</v>
      </c>
      <c r="EQ13" s="108">
        <f t="shared" si="56"/>
        <v>194717.80378747405</v>
      </c>
      <c r="ER13" s="108">
        <f t="shared" si="57"/>
        <v>194729.46783113532</v>
      </c>
      <c r="ES13" s="108">
        <f t="shared" si="58"/>
        <v>188045.977379341</v>
      </c>
      <c r="ET13" s="108">
        <f t="shared" si="59"/>
        <v>188057.24176527702</v>
      </c>
      <c r="EU13" s="108">
        <f t="shared" si="60"/>
        <v>188068.50682597558</v>
      </c>
      <c r="EV13" s="108">
        <f t="shared" si="61"/>
        <v>188079.77256147718</v>
      </c>
      <c r="EW13" s="108">
        <f t="shared" si="62"/>
        <v>186730.74347968554</v>
      </c>
      <c r="EX13" s="108">
        <f t="shared" si="63"/>
        <v>186741.92908009019</v>
      </c>
      <c r="EY13" s="108">
        <f t="shared" si="64"/>
        <v>186753.11535053802</v>
      </c>
      <c r="EZ13" s="108">
        <f t="shared" si="65"/>
        <v>186764.30229106912</v>
      </c>
      <c r="FA13" s="108">
        <f t="shared" si="66"/>
        <v>170334.98106327499</v>
      </c>
      <c r="FB13" s="108">
        <f t="shared" si="67"/>
        <v>170345.18451985426</v>
      </c>
      <c r="FC13" s="108">
        <f t="shared" si="68"/>
        <v>170355.388587644</v>
      </c>
      <c r="FD13" s="108">
        <f t="shared" si="69"/>
        <v>170365.59326668087</v>
      </c>
      <c r="FE13" s="108">
        <f t="shared" si="70"/>
        <v>170375.7985570014</v>
      </c>
    </row>
    <row r="14" spans="1:161" ht="15.75" x14ac:dyDescent="0.25">
      <c r="A14" s="47" t="s">
        <v>194</v>
      </c>
      <c r="B14" s="12">
        <f>'Urb proj of all 25 ARs '!AE14</f>
        <v>46441.003274863157</v>
      </c>
      <c r="C14" s="12">
        <f>'Urb proj of all 25 ARs '!AF14</f>
        <v>46585.884448448276</v>
      </c>
      <c r="D14" s="100">
        <f t="shared" si="10"/>
        <v>3.1196822499211276E-3</v>
      </c>
      <c r="E14" s="101">
        <f t="shared" si="11"/>
        <v>5.9902296730696136E-5</v>
      </c>
      <c r="F14" s="69">
        <f t="shared" si="12"/>
        <v>46443.785197621801</v>
      </c>
      <c r="G14" s="69">
        <f t="shared" si="16"/>
        <v>46446.567287024009</v>
      </c>
      <c r="H14" s="69">
        <f t="shared" ref="H14:AM14" si="85">G14*(1+$E$14)</f>
        <v>46449.349543079756</v>
      </c>
      <c r="I14" s="69">
        <f t="shared" si="85"/>
        <v>46452.131965799032</v>
      </c>
      <c r="J14" s="69">
        <f t="shared" si="85"/>
        <v>46454.914555191819</v>
      </c>
      <c r="K14" s="69">
        <f t="shared" si="85"/>
        <v>46457.697311268101</v>
      </c>
      <c r="L14" s="69">
        <f t="shared" si="85"/>
        <v>46460.480234037866</v>
      </c>
      <c r="M14" s="69">
        <f t="shared" si="85"/>
        <v>46463.263323511099</v>
      </c>
      <c r="N14" s="69">
        <f t="shared" si="85"/>
        <v>46466.046579697781</v>
      </c>
      <c r="O14" s="69">
        <f t="shared" si="85"/>
        <v>46468.830002607901</v>
      </c>
      <c r="P14" s="69">
        <f t="shared" si="85"/>
        <v>46471.613592251444</v>
      </c>
      <c r="Q14" s="69">
        <f t="shared" si="85"/>
        <v>46474.397348638398</v>
      </c>
      <c r="R14" s="69">
        <f t="shared" si="85"/>
        <v>46477.181271778754</v>
      </c>
      <c r="S14" s="69">
        <f t="shared" si="85"/>
        <v>46479.965361682502</v>
      </c>
      <c r="T14" s="69">
        <f t="shared" si="85"/>
        <v>46482.74961835963</v>
      </c>
      <c r="U14" s="69">
        <f t="shared" si="85"/>
        <v>46485.53404182013</v>
      </c>
      <c r="V14" s="69">
        <f t="shared" si="85"/>
        <v>46488.318632073991</v>
      </c>
      <c r="W14" s="69">
        <f t="shared" si="85"/>
        <v>46491.103389131204</v>
      </c>
      <c r="X14" s="69">
        <f t="shared" si="85"/>
        <v>46493.888313001757</v>
      </c>
      <c r="Y14" s="69">
        <f t="shared" si="85"/>
        <v>46496.673403695648</v>
      </c>
      <c r="Z14" s="69">
        <f t="shared" si="85"/>
        <v>46499.458661222867</v>
      </c>
      <c r="AA14" s="69">
        <f t="shared" si="85"/>
        <v>46502.244085593411</v>
      </c>
      <c r="AB14" s="69">
        <f t="shared" si="85"/>
        <v>46505.02967681727</v>
      </c>
      <c r="AC14" s="69">
        <f t="shared" si="85"/>
        <v>46507.815434904442</v>
      </c>
      <c r="AD14" s="69">
        <f t="shared" si="85"/>
        <v>46510.601359864922</v>
      </c>
      <c r="AE14" s="69">
        <f t="shared" si="85"/>
        <v>46513.387451708702</v>
      </c>
      <c r="AF14" s="69">
        <f t="shared" si="85"/>
        <v>46516.173710445786</v>
      </c>
      <c r="AG14" s="69">
        <f t="shared" si="85"/>
        <v>46518.960136086163</v>
      </c>
      <c r="AH14" s="69">
        <f t="shared" si="85"/>
        <v>46521.746728639839</v>
      </c>
      <c r="AI14" s="69">
        <f t="shared" si="85"/>
        <v>46524.533488116809</v>
      </c>
      <c r="AJ14" s="69">
        <f t="shared" si="85"/>
        <v>46527.320414527072</v>
      </c>
      <c r="AK14" s="69">
        <f t="shared" si="85"/>
        <v>46530.107507880624</v>
      </c>
      <c r="AL14" s="69">
        <f t="shared" si="85"/>
        <v>46532.894768187471</v>
      </c>
      <c r="AM14" s="69">
        <f t="shared" si="85"/>
        <v>46535.682195457615</v>
      </c>
      <c r="AN14" s="69">
        <f t="shared" ref="AN14:BE14" si="86">AM14*(1+$E$14)</f>
        <v>46538.469789701056</v>
      </c>
      <c r="AO14" s="69">
        <f t="shared" si="86"/>
        <v>46541.257550927789</v>
      </c>
      <c r="AP14" s="69">
        <f t="shared" si="86"/>
        <v>46544.045479147826</v>
      </c>
      <c r="AQ14" s="69">
        <f t="shared" si="86"/>
        <v>46546.833574371165</v>
      </c>
      <c r="AR14" s="69">
        <f t="shared" si="86"/>
        <v>46549.62183660781</v>
      </c>
      <c r="AS14" s="69">
        <f t="shared" si="86"/>
        <v>46552.410265867766</v>
      </c>
      <c r="AT14" s="69">
        <f t="shared" si="86"/>
        <v>46555.198862161044</v>
      </c>
      <c r="AU14" s="69">
        <f t="shared" si="86"/>
        <v>46557.987625497641</v>
      </c>
      <c r="AV14" s="69">
        <f t="shared" si="86"/>
        <v>46560.776555887569</v>
      </c>
      <c r="AW14" s="69">
        <f t="shared" si="86"/>
        <v>46563.565653340833</v>
      </c>
      <c r="AX14" s="69">
        <f t="shared" si="86"/>
        <v>46566.354917867437</v>
      </c>
      <c r="AY14" s="69">
        <f t="shared" si="86"/>
        <v>46569.144349477392</v>
      </c>
      <c r="AZ14" s="69">
        <f t="shared" si="86"/>
        <v>46571.933948180711</v>
      </c>
      <c r="BA14" s="69">
        <f t="shared" si="86"/>
        <v>46574.723713987398</v>
      </c>
      <c r="BB14" s="69">
        <f t="shared" si="86"/>
        <v>46577.513646907464</v>
      </c>
      <c r="BC14" s="69">
        <f t="shared" si="86"/>
        <v>46580.303746950922</v>
      </c>
      <c r="BD14" s="69">
        <f t="shared" si="86"/>
        <v>46583.094014127775</v>
      </c>
      <c r="BE14" s="69">
        <f t="shared" si="86"/>
        <v>46585.884448448043</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55169.622235385912</v>
      </c>
      <c r="DG14" s="108">
        <f t="shared" si="20"/>
        <v>55172.927022467578</v>
      </c>
      <c r="DH14" s="108">
        <f t="shared" si="21"/>
        <v>55176.232007513579</v>
      </c>
      <c r="DI14" s="108">
        <f t="shared" si="22"/>
        <v>55179.537190535775</v>
      </c>
      <c r="DJ14" s="108">
        <f t="shared" si="23"/>
        <v>60703.801300378167</v>
      </c>
      <c r="DK14" s="108">
        <f t="shared" si="24"/>
        <v>60707.437597496333</v>
      </c>
      <c r="DL14" s="108">
        <f t="shared" si="25"/>
        <v>60711.074112437062</v>
      </c>
      <c r="DM14" s="108">
        <f t="shared" si="26"/>
        <v>60714.710845213391</v>
      </c>
      <c r="DN14" s="108">
        <f t="shared" si="27"/>
        <v>55413.959955200655</v>
      </c>
      <c r="DO14" s="108">
        <f t="shared" si="28"/>
        <v>55417.279378672916</v>
      </c>
      <c r="DP14" s="108">
        <f t="shared" si="29"/>
        <v>55420.599000986265</v>
      </c>
      <c r="DQ14" s="108">
        <f t="shared" si="30"/>
        <v>55423.918822152613</v>
      </c>
      <c r="DR14" s="108">
        <f t="shared" si="31"/>
        <v>55427.23884218387</v>
      </c>
      <c r="DS14" s="108">
        <f t="shared" si="32"/>
        <v>56435.16054398608</v>
      </c>
      <c r="DT14" s="108">
        <f t="shared" si="33"/>
        <v>56438.541139719033</v>
      </c>
      <c r="DU14" s="108">
        <f t="shared" si="34"/>
        <v>56441.921937957428</v>
      </c>
      <c r="DV14" s="108">
        <f t="shared" si="35"/>
        <v>56445.302938713416</v>
      </c>
      <c r="DW14" s="108">
        <f t="shared" si="36"/>
        <v>54785.439597033903</v>
      </c>
      <c r="DX14" s="108">
        <f t="shared" si="37"/>
        <v>54788.721370693165</v>
      </c>
      <c r="DY14" s="108">
        <f t="shared" si="38"/>
        <v>54792.003340938209</v>
      </c>
      <c r="DZ14" s="108">
        <f t="shared" si="39"/>
        <v>54795.285507780813</v>
      </c>
      <c r="EA14" s="108">
        <f t="shared" si="40"/>
        <v>56243.553540769688</v>
      </c>
      <c r="EB14" s="108">
        <f t="shared" si="41"/>
        <v>56246.92265880308</v>
      </c>
      <c r="EC14" s="108">
        <f t="shared" si="42"/>
        <v>56250.291978654379</v>
      </c>
      <c r="ED14" s="108">
        <f t="shared" si="43"/>
        <v>56253.661500335671</v>
      </c>
      <c r="EE14" s="108">
        <f t="shared" si="44"/>
        <v>56257.031223859056</v>
      </c>
      <c r="EF14" s="108">
        <f t="shared" si="45"/>
        <v>53451.638509948199</v>
      </c>
      <c r="EG14" s="108">
        <f t="shared" si="46"/>
        <v>53454.840385858959</v>
      </c>
      <c r="EH14" s="108">
        <f t="shared" si="47"/>
        <v>53458.042453569447</v>
      </c>
      <c r="EI14" s="108">
        <f t="shared" si="48"/>
        <v>53461.244713091146</v>
      </c>
      <c r="EJ14" s="108">
        <f t="shared" si="49"/>
        <v>53431.173708721712</v>
      </c>
      <c r="EK14" s="108">
        <f t="shared" si="50"/>
        <v>53434.37435874388</v>
      </c>
      <c r="EL14" s="108">
        <f t="shared" si="51"/>
        <v>53437.575200492334</v>
      </c>
      <c r="EM14" s="108">
        <f t="shared" si="52"/>
        <v>53440.77623397857</v>
      </c>
      <c r="EN14" s="108">
        <f t="shared" si="53"/>
        <v>57421.069715564998</v>
      </c>
      <c r="EO14" s="108">
        <f t="shared" si="54"/>
        <v>57424.509369521686</v>
      </c>
      <c r="EP14" s="108">
        <f t="shared" si="55"/>
        <v>57427.94922952156</v>
      </c>
      <c r="EQ14" s="108">
        <f t="shared" si="56"/>
        <v>57431.389295576941</v>
      </c>
      <c r="ER14" s="108">
        <f t="shared" si="57"/>
        <v>57434.829567700181</v>
      </c>
      <c r="ES14" s="108">
        <f t="shared" si="58"/>
        <v>57592.544723928098</v>
      </c>
      <c r="ET14" s="108">
        <f t="shared" si="59"/>
        <v>57595.994649631633</v>
      </c>
      <c r="EU14" s="108">
        <f t="shared" si="60"/>
        <v>57599.444781993632</v>
      </c>
      <c r="EV14" s="108">
        <f t="shared" si="61"/>
        <v>57602.895121026493</v>
      </c>
      <c r="EW14" s="108">
        <f t="shared" si="62"/>
        <v>56931.411673883435</v>
      </c>
      <c r="EX14" s="108">
        <f t="shared" si="63"/>
        <v>56934.821996198822</v>
      </c>
      <c r="EY14" s="108">
        <f t="shared" si="64"/>
        <v>56938.232522800346</v>
      </c>
      <c r="EZ14" s="108">
        <f t="shared" si="65"/>
        <v>56941.643253700247</v>
      </c>
      <c r="FA14" s="108">
        <f t="shared" si="66"/>
        <v>53153.208273034586</v>
      </c>
      <c r="FB14" s="108">
        <f t="shared" si="67"/>
        <v>53156.392272288751</v>
      </c>
      <c r="FC14" s="108">
        <f t="shared" si="68"/>
        <v>53159.576462271783</v>
      </c>
      <c r="FD14" s="108">
        <f t="shared" si="69"/>
        <v>53162.7608429951</v>
      </c>
      <c r="FE14" s="108">
        <f t="shared" si="70"/>
        <v>53165.945414470138</v>
      </c>
    </row>
    <row r="15" spans="1:161" ht="15.75" x14ac:dyDescent="0.25">
      <c r="A15" s="47" t="s">
        <v>179</v>
      </c>
      <c r="B15" s="12">
        <f>'Urb proj of all 25 ARs '!AE15</f>
        <v>2897.5297990649624</v>
      </c>
      <c r="C15" s="12">
        <f>'Urb proj of all 25 ARs '!AF15</f>
        <v>2906.5691713477227</v>
      </c>
      <c r="D15" s="100">
        <f t="shared" si="10"/>
        <v>3.1196822499210495E-3</v>
      </c>
      <c r="E15" s="101">
        <f t="shared" si="11"/>
        <v>5.9902296730696136E-5</v>
      </c>
      <c r="F15" s="69">
        <f t="shared" si="12"/>
        <v>2897.703367754772</v>
      </c>
      <c r="G15" s="69">
        <f t="shared" si="16"/>
        <v>2897.8769468417449</v>
      </c>
      <c r="H15" s="69">
        <f t="shared" ref="H15:AM15" si="87">G15*(1+$E$15)</f>
        <v>2898.0505363265038</v>
      </c>
      <c r="I15" s="69">
        <f t="shared" si="87"/>
        <v>2898.2241362096715</v>
      </c>
      <c r="J15" s="69">
        <f t="shared" si="87"/>
        <v>2898.3977464918707</v>
      </c>
      <c r="K15" s="69">
        <f t="shared" si="87"/>
        <v>2898.5713671737249</v>
      </c>
      <c r="L15" s="69">
        <f t="shared" si="87"/>
        <v>2898.7449982558564</v>
      </c>
      <c r="M15" s="69">
        <f t="shared" si="87"/>
        <v>2898.9186397388885</v>
      </c>
      <c r="N15" s="69">
        <f t="shared" si="87"/>
        <v>2899.0922916234445</v>
      </c>
      <c r="O15" s="69">
        <f t="shared" si="87"/>
        <v>2899.2659539101469</v>
      </c>
      <c r="P15" s="69">
        <f t="shared" si="87"/>
        <v>2899.4396265996193</v>
      </c>
      <c r="Q15" s="69">
        <f t="shared" si="87"/>
        <v>2899.6133096924846</v>
      </c>
      <c r="R15" s="69">
        <f t="shared" si="87"/>
        <v>2899.7870031893663</v>
      </c>
      <c r="S15" s="69">
        <f t="shared" si="87"/>
        <v>2899.9607070908869</v>
      </c>
      <c r="T15" s="69">
        <f t="shared" si="87"/>
        <v>2900.1344213976704</v>
      </c>
      <c r="U15" s="69">
        <f t="shared" si="87"/>
        <v>2900.3081461103397</v>
      </c>
      <c r="V15" s="69">
        <f t="shared" si="87"/>
        <v>2900.4818812295184</v>
      </c>
      <c r="W15" s="69">
        <f t="shared" si="87"/>
        <v>2900.6556267558299</v>
      </c>
      <c r="X15" s="69">
        <f t="shared" si="87"/>
        <v>2900.8293826898976</v>
      </c>
      <c r="Y15" s="69">
        <f t="shared" si="87"/>
        <v>2901.0031490323445</v>
      </c>
      <c r="Z15" s="69">
        <f t="shared" si="87"/>
        <v>2901.1769257837946</v>
      </c>
      <c r="AA15" s="69">
        <f t="shared" si="87"/>
        <v>2901.3507129448712</v>
      </c>
      <c r="AB15" s="69">
        <f t="shared" si="87"/>
        <v>2901.524510516198</v>
      </c>
      <c r="AC15" s="69">
        <f t="shared" si="87"/>
        <v>2901.6983184983983</v>
      </c>
      <c r="AD15" s="69">
        <f t="shared" si="87"/>
        <v>2901.872136892096</v>
      </c>
      <c r="AE15" s="69">
        <f t="shared" si="87"/>
        <v>2902.0459656979147</v>
      </c>
      <c r="AF15" s="69">
        <f t="shared" si="87"/>
        <v>2902.2198049164781</v>
      </c>
      <c r="AG15" s="69">
        <f t="shared" si="87"/>
        <v>2902.3936545484098</v>
      </c>
      <c r="AH15" s="69">
        <f t="shared" si="87"/>
        <v>2902.5675145943337</v>
      </c>
      <c r="AI15" s="69">
        <f t="shared" si="87"/>
        <v>2902.7413850548737</v>
      </c>
      <c r="AJ15" s="69">
        <f t="shared" si="87"/>
        <v>2902.9152659306537</v>
      </c>
      <c r="AK15" s="69">
        <f t="shared" si="87"/>
        <v>2903.0891572222977</v>
      </c>
      <c r="AL15" s="69">
        <f t="shared" si="87"/>
        <v>2903.2630589304295</v>
      </c>
      <c r="AM15" s="69">
        <f t="shared" si="87"/>
        <v>2903.436971055673</v>
      </c>
      <c r="AN15" s="69">
        <f t="shared" ref="AN15:BE15" si="88">AM15*(1+$E$15)</f>
        <v>2903.6108935986522</v>
      </c>
      <c r="AO15" s="69">
        <f t="shared" si="88"/>
        <v>2903.784826559991</v>
      </c>
      <c r="AP15" s="69">
        <f t="shared" si="88"/>
        <v>2903.9587699403137</v>
      </c>
      <c r="AQ15" s="69">
        <f t="shared" si="88"/>
        <v>2904.1327237402443</v>
      </c>
      <c r="AR15" s="69">
        <f t="shared" si="88"/>
        <v>2904.3066879604071</v>
      </c>
      <c r="AS15" s="69">
        <f t="shared" si="88"/>
        <v>2904.480662601426</v>
      </c>
      <c r="AT15" s="69">
        <f t="shared" si="88"/>
        <v>2904.654647663926</v>
      </c>
      <c r="AU15" s="69">
        <f t="shared" si="88"/>
        <v>2904.8286431485303</v>
      </c>
      <c r="AV15" s="69">
        <f t="shared" si="88"/>
        <v>2905.0026490558639</v>
      </c>
      <c r="AW15" s="69">
        <f t="shared" si="88"/>
        <v>2905.1766653865511</v>
      </c>
      <c r="AX15" s="69">
        <f t="shared" si="88"/>
        <v>2905.3506921412163</v>
      </c>
      <c r="AY15" s="69">
        <f t="shared" si="88"/>
        <v>2905.5247293204839</v>
      </c>
      <c r="AZ15" s="69">
        <f t="shared" si="88"/>
        <v>2905.6987769249781</v>
      </c>
      <c r="BA15" s="69">
        <f t="shared" si="88"/>
        <v>2905.8728349553235</v>
      </c>
      <c r="BB15" s="69">
        <f t="shared" si="88"/>
        <v>2906.0469034121447</v>
      </c>
      <c r="BC15" s="69">
        <f t="shared" si="88"/>
        <v>2906.2209822960663</v>
      </c>
      <c r="BD15" s="69">
        <f t="shared" si="88"/>
        <v>2906.3950716077129</v>
      </c>
      <c r="BE15" s="69">
        <f t="shared" si="88"/>
        <v>2906.569171347709</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9523.783631119255</v>
      </c>
      <c r="DG15" s="108">
        <f t="shared" si="20"/>
        <v>9524.3541276323267</v>
      </c>
      <c r="DH15" s="108">
        <f t="shared" si="21"/>
        <v>9524.924658319449</v>
      </c>
      <c r="DI15" s="108">
        <f t="shared" si="22"/>
        <v>9525.4952231826701</v>
      </c>
      <c r="DJ15" s="108">
        <f t="shared" si="23"/>
        <v>10994.580083050314</v>
      </c>
      <c r="DK15" s="108">
        <f t="shared" si="24"/>
        <v>10995.238683648879</v>
      </c>
      <c r="DL15" s="108">
        <f t="shared" si="25"/>
        <v>10995.897323699131</v>
      </c>
      <c r="DM15" s="108">
        <f t="shared" si="26"/>
        <v>10996.556003203435</v>
      </c>
      <c r="DN15" s="108">
        <f t="shared" si="27"/>
        <v>8663.5737045118367</v>
      </c>
      <c r="DO15" s="108">
        <f t="shared" si="28"/>
        <v>8664.0926724746314</v>
      </c>
      <c r="DP15" s="108">
        <f t="shared" si="29"/>
        <v>8664.6116715248008</v>
      </c>
      <c r="DQ15" s="108">
        <f t="shared" si="30"/>
        <v>8665.130701664204</v>
      </c>
      <c r="DR15" s="108">
        <f t="shared" si="31"/>
        <v>8665.6497628947072</v>
      </c>
      <c r="DS15" s="108">
        <f t="shared" si="32"/>
        <v>8841.7712428793002</v>
      </c>
      <c r="DT15" s="108">
        <f t="shared" si="33"/>
        <v>8842.3008852839157</v>
      </c>
      <c r="DU15" s="108">
        <f t="shared" si="34"/>
        <v>8842.830559415328</v>
      </c>
      <c r="DV15" s="108">
        <f t="shared" si="35"/>
        <v>8843.3602652754362</v>
      </c>
      <c r="DW15" s="108">
        <f t="shared" si="36"/>
        <v>8208.6459126088066</v>
      </c>
      <c r="DX15" s="108">
        <f t="shared" si="37"/>
        <v>8209.1376293520225</v>
      </c>
      <c r="DY15" s="108">
        <f t="shared" si="38"/>
        <v>8209.6293755501974</v>
      </c>
      <c r="DZ15" s="108">
        <f t="shared" si="39"/>
        <v>8210.1211512051013</v>
      </c>
      <c r="EA15" s="108">
        <f t="shared" si="40"/>
        <v>8652.5142660899073</v>
      </c>
      <c r="EB15" s="108">
        <f t="shared" si="41"/>
        <v>8653.0325715669424</v>
      </c>
      <c r="EC15" s="108">
        <f t="shared" si="42"/>
        <v>8653.5509080916636</v>
      </c>
      <c r="ED15" s="108">
        <f t="shared" si="43"/>
        <v>8654.0692756659355</v>
      </c>
      <c r="EE15" s="108">
        <f t="shared" si="44"/>
        <v>8654.5876742916134</v>
      </c>
      <c r="EF15" s="108">
        <f t="shared" si="45"/>
        <v>9705.2153881590675</v>
      </c>
      <c r="EG15" s="108">
        <f t="shared" si="46"/>
        <v>9705.7967528510835</v>
      </c>
      <c r="EH15" s="108">
        <f t="shared" si="47"/>
        <v>9706.378152368181</v>
      </c>
      <c r="EI15" s="108">
        <f t="shared" si="48"/>
        <v>9706.9595867124444</v>
      </c>
      <c r="EJ15" s="108">
        <f t="shared" si="49"/>
        <v>9978.9629783020027</v>
      </c>
      <c r="EK15" s="108">
        <f t="shared" si="50"/>
        <v>9979.5607411033943</v>
      </c>
      <c r="EL15" s="108">
        <f t="shared" si="51"/>
        <v>9980.1585397121507</v>
      </c>
      <c r="EM15" s="108">
        <f t="shared" si="52"/>
        <v>9980.7563741304166</v>
      </c>
      <c r="EN15" s="108">
        <f t="shared" si="53"/>
        <v>11031.59240730521</v>
      </c>
      <c r="EO15" s="108">
        <f t="shared" si="54"/>
        <v>11032.253225027005</v>
      </c>
      <c r="EP15" s="108">
        <f t="shared" si="55"/>
        <v>11032.914082333298</v>
      </c>
      <c r="EQ15" s="108">
        <f t="shared" si="56"/>
        <v>11033.574979226461</v>
      </c>
      <c r="ER15" s="108">
        <f t="shared" si="57"/>
        <v>11034.235915708869</v>
      </c>
      <c r="ES15" s="108">
        <f t="shared" si="58"/>
        <v>10700.490223942121</v>
      </c>
      <c r="ET15" s="108">
        <f t="shared" si="59"/>
        <v>10701.13120788268</v>
      </c>
      <c r="EU15" s="108">
        <f t="shared" si="60"/>
        <v>10701.772230219647</v>
      </c>
      <c r="EV15" s="108">
        <f t="shared" si="61"/>
        <v>10702.413290955326</v>
      </c>
      <c r="EW15" s="108">
        <f t="shared" si="62"/>
        <v>10210.174175355642</v>
      </c>
      <c r="EX15" s="108">
        <f t="shared" si="63"/>
        <v>10210.785788238765</v>
      </c>
      <c r="EY15" s="108">
        <f t="shared" si="64"/>
        <v>10211.397437758907</v>
      </c>
      <c r="EZ15" s="108">
        <f t="shared" si="65"/>
        <v>10212.00912391826</v>
      </c>
      <c r="FA15" s="108">
        <f t="shared" si="66"/>
        <v>9033.9843603170011</v>
      </c>
      <c r="FB15" s="108">
        <f t="shared" si="67"/>
        <v>9034.5255167288142</v>
      </c>
      <c r="FC15" s="108">
        <f t="shared" si="68"/>
        <v>9035.0667055571375</v>
      </c>
      <c r="FD15" s="108">
        <f t="shared" si="69"/>
        <v>9035.6079268039175</v>
      </c>
      <c r="FE15" s="108">
        <f t="shared" si="70"/>
        <v>9036.1491804710913</v>
      </c>
    </row>
    <row r="16" spans="1:161" ht="15.75" x14ac:dyDescent="0.25">
      <c r="A16" s="47" t="s">
        <v>170</v>
      </c>
      <c r="B16" s="12">
        <f>'Urb proj of all 25 ARs '!AE16</f>
        <v>21968.23781437899</v>
      </c>
      <c r="C16" s="12">
        <f>'Urb proj of all 25 ARs '!AF16</f>
        <v>22036.771735950555</v>
      </c>
      <c r="D16" s="100">
        <f t="shared" si="10"/>
        <v>3.1196822499211557E-3</v>
      </c>
      <c r="E16" s="101">
        <f t="shared" si="11"/>
        <v>5.9902296730696136E-5</v>
      </c>
      <c r="F16" s="69">
        <f t="shared" si="12"/>
        <v>21969.553762279196</v>
      </c>
      <c r="G16" s="69">
        <f t="shared" si="13"/>
        <v>21970.869789007706</v>
      </c>
      <c r="H16" s="69">
        <f>G16*(1+$E$16)</f>
        <v>21972.185894569237</v>
      </c>
      <c r="I16" s="69">
        <f t="shared" ref="I16:BE16" si="89">H16*(1+$E$16)</f>
        <v>21973.502078968515</v>
      </c>
      <c r="J16" s="69">
        <f t="shared" si="89"/>
        <v>21974.818342210263</v>
      </c>
      <c r="K16" s="69">
        <f t="shared" si="89"/>
        <v>21976.134684299202</v>
      </c>
      <c r="L16" s="69">
        <f t="shared" si="89"/>
        <v>21977.451105240056</v>
      </c>
      <c r="M16" s="69">
        <f t="shared" si="89"/>
        <v>21978.767605037545</v>
      </c>
      <c r="N16" s="69">
        <f t="shared" si="89"/>
        <v>21980.084183696395</v>
      </c>
      <c r="O16" s="69">
        <f t="shared" si="89"/>
        <v>21981.400841221333</v>
      </c>
      <c r="P16" s="69">
        <f t="shared" si="89"/>
        <v>21982.717577617081</v>
      </c>
      <c r="Q16" s="69">
        <f t="shared" si="89"/>
        <v>21984.034392888363</v>
      </c>
      <c r="R16" s="69">
        <f t="shared" si="89"/>
        <v>21985.351287039903</v>
      </c>
      <c r="S16" s="69">
        <f t="shared" si="89"/>
        <v>21986.668260076429</v>
      </c>
      <c r="T16" s="69">
        <f t="shared" si="89"/>
        <v>21987.985312002664</v>
      </c>
      <c r="U16" s="69">
        <f t="shared" si="89"/>
        <v>21989.302442823333</v>
      </c>
      <c r="V16" s="69">
        <f t="shared" si="89"/>
        <v>21990.619652543162</v>
      </c>
      <c r="W16" s="69">
        <f t="shared" si="89"/>
        <v>21991.936941166881</v>
      </c>
      <c r="X16" s="69">
        <f t="shared" si="89"/>
        <v>21993.254308699215</v>
      </c>
      <c r="Y16" s="69">
        <f t="shared" si="89"/>
        <v>21994.571755144891</v>
      </c>
      <c r="Z16" s="69">
        <f t="shared" si="89"/>
        <v>21995.889280508633</v>
      </c>
      <c r="AA16" s="69">
        <f t="shared" si="89"/>
        <v>21997.20688479517</v>
      </c>
      <c r="AB16" s="69">
        <f t="shared" si="89"/>
        <v>21998.52456800923</v>
      </c>
      <c r="AC16" s="69">
        <f t="shared" si="89"/>
        <v>21999.842330155541</v>
      </c>
      <c r="AD16" s="69">
        <f t="shared" si="89"/>
        <v>22001.160171238829</v>
      </c>
      <c r="AE16" s="69">
        <f t="shared" si="89"/>
        <v>22002.478091263827</v>
      </c>
      <c r="AF16" s="69">
        <f t="shared" si="89"/>
        <v>22003.796090235261</v>
      </c>
      <c r="AG16" s="69">
        <f t="shared" si="89"/>
        <v>22005.114168157859</v>
      </c>
      <c r="AH16" s="69">
        <f t="shared" si="89"/>
        <v>22006.432325036352</v>
      </c>
      <c r="AI16" s="69">
        <f t="shared" si="89"/>
        <v>22007.750560875469</v>
      </c>
      <c r="AJ16" s="69">
        <f t="shared" si="89"/>
        <v>22009.068875679943</v>
      </c>
      <c r="AK16" s="69">
        <f t="shared" si="89"/>
        <v>22010.387269454499</v>
      </c>
      <c r="AL16" s="69">
        <f t="shared" si="89"/>
        <v>22011.705742203871</v>
      </c>
      <c r="AM16" s="69">
        <f t="shared" si="89"/>
        <v>22013.024293932787</v>
      </c>
      <c r="AN16" s="69">
        <f t="shared" si="89"/>
        <v>22014.342924645982</v>
      </c>
      <c r="AO16" s="69">
        <f t="shared" si="89"/>
        <v>22015.661634348184</v>
      </c>
      <c r="AP16" s="69">
        <f t="shared" si="89"/>
        <v>22016.980423044126</v>
      </c>
      <c r="AQ16" s="69">
        <f t="shared" si="89"/>
        <v>22018.299290738541</v>
      </c>
      <c r="AR16" s="69">
        <f t="shared" si="89"/>
        <v>22019.61823743616</v>
      </c>
      <c r="AS16" s="69">
        <f t="shared" si="89"/>
        <v>22020.937263141714</v>
      </c>
      <c r="AT16" s="69">
        <f t="shared" si="89"/>
        <v>22022.25636785994</v>
      </c>
      <c r="AU16" s="69">
        <f t="shared" si="89"/>
        <v>22023.575551595568</v>
      </c>
      <c r="AV16" s="69">
        <f t="shared" si="89"/>
        <v>22024.894814353331</v>
      </c>
      <c r="AW16" s="69">
        <f t="shared" si="89"/>
        <v>22026.214156137961</v>
      </c>
      <c r="AX16" s="69">
        <f t="shared" si="89"/>
        <v>22027.533576954196</v>
      </c>
      <c r="AY16" s="69">
        <f t="shared" si="89"/>
        <v>22028.853076806769</v>
      </c>
      <c r="AZ16" s="69">
        <f t="shared" si="89"/>
        <v>22030.172655700411</v>
      </c>
      <c r="BA16" s="69">
        <f t="shared" si="89"/>
        <v>22031.492313639861</v>
      </c>
      <c r="BB16" s="69">
        <f t="shared" si="89"/>
        <v>22032.812050629851</v>
      </c>
      <c r="BC16" s="69">
        <f t="shared" si="89"/>
        <v>22034.131866675121</v>
      </c>
      <c r="BD16" s="69">
        <f t="shared" si="89"/>
        <v>22035.451761780401</v>
      </c>
      <c r="BE16" s="69">
        <f t="shared" si="89"/>
        <v>22036.771735950431</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23618.424385023704</v>
      </c>
      <c r="DG16" s="108">
        <f t="shared" si="15"/>
        <v>23619.839182889529</v>
      </c>
      <c r="DH16" s="108">
        <f t="shared" si="15"/>
        <v>23621.254065504992</v>
      </c>
      <c r="DI16" s="108">
        <f t="shared" si="15"/>
        <v>23622.669032875176</v>
      </c>
      <c r="DJ16" s="108">
        <f t="shared" si="15"/>
        <v>25072.567391950801</v>
      </c>
      <c r="DK16" s="108">
        <f t="shared" si="15"/>
        <v>25074.069296322516</v>
      </c>
      <c r="DL16" s="108">
        <f t="shared" si="15"/>
        <v>25075.571290661752</v>
      </c>
      <c r="DM16" s="108">
        <f t="shared" si="15"/>
        <v>25077.073374973894</v>
      </c>
      <c r="DN16" s="108">
        <f t="shared" si="15"/>
        <v>21811.848973383199</v>
      </c>
      <c r="DO16" s="108">
        <f t="shared" si="15"/>
        <v>21813.155553232649</v>
      </c>
      <c r="DP16" s="108">
        <f t="shared" si="15"/>
        <v>21814.462211349233</v>
      </c>
      <c r="DQ16" s="108">
        <f t="shared" si="15"/>
        <v>21815.768947737637</v>
      </c>
      <c r="DR16" s="108">
        <f t="shared" si="15"/>
        <v>21817.075762402554</v>
      </c>
      <c r="DS16" s="108">
        <f t="shared" si="15"/>
        <v>23100.705244335684</v>
      </c>
      <c r="DT16" s="108">
        <f t="shared" si="15"/>
        <v>23102.089029635918</v>
      </c>
      <c r="DU16" s="108">
        <f t="shared" si="15"/>
        <v>23103.472897828069</v>
      </c>
      <c r="DV16" s="108">
        <f t="shared" ref="DV16:EK28" si="90">V16*BV16</f>
        <v>23104.856848917105</v>
      </c>
      <c r="DW16" s="108">
        <f t="shared" si="90"/>
        <v>22100.738615045309</v>
      </c>
      <c r="DX16" s="108">
        <f t="shared" si="90"/>
        <v>22102.062500047796</v>
      </c>
      <c r="DY16" s="108">
        <f t="shared" si="90"/>
        <v>22103.386464354036</v>
      </c>
      <c r="DZ16" s="108">
        <f t="shared" si="90"/>
        <v>22104.710507968779</v>
      </c>
      <c r="EA16" s="108">
        <f t="shared" si="90"/>
        <v>23051.754901451091</v>
      </c>
      <c r="EB16" s="108">
        <f t="shared" si="90"/>
        <v>23053.135754513361</v>
      </c>
      <c r="EC16" s="108">
        <f t="shared" si="90"/>
        <v>23054.516690291905</v>
      </c>
      <c r="ED16" s="108">
        <f t="shared" si="90"/>
        <v>23055.897708791665</v>
      </c>
      <c r="EE16" s="108">
        <f t="shared" si="90"/>
        <v>23057.278810017611</v>
      </c>
      <c r="EF16" s="108">
        <f t="shared" si="90"/>
        <v>22521.654554214198</v>
      </c>
      <c r="EG16" s="108">
        <f t="shared" si="90"/>
        <v>22523.00365304817</v>
      </c>
      <c r="EH16" s="108">
        <f t="shared" si="90"/>
        <v>22524.352832696259</v>
      </c>
      <c r="EI16" s="108">
        <f t="shared" si="90"/>
        <v>22525.702093163309</v>
      </c>
      <c r="EJ16" s="108">
        <f t="shared" si="90"/>
        <v>22871.473452370203</v>
      </c>
      <c r="EK16" s="108">
        <f t="shared" si="90"/>
        <v>22872.843506159614</v>
      </c>
      <c r="EL16" s="108">
        <f t="shared" ref="EL16:FA28" si="91">AL16*CL16</f>
        <v>22874.213642018392</v>
      </c>
      <c r="EM16" s="108">
        <f t="shared" si="91"/>
        <v>22875.583859951457</v>
      </c>
      <c r="EN16" s="108">
        <f t="shared" si="91"/>
        <v>24842.386802439134</v>
      </c>
      <c r="EO16" s="108">
        <f t="shared" si="91"/>
        <v>24843.874918464873</v>
      </c>
      <c r="EP16" s="108">
        <f t="shared" si="91"/>
        <v>24845.363123632178</v>
      </c>
      <c r="EQ16" s="108">
        <f t="shared" si="91"/>
        <v>24846.851417946389</v>
      </c>
      <c r="ER16" s="108">
        <f t="shared" si="91"/>
        <v>24848.339801412851</v>
      </c>
      <c r="ES16" s="108">
        <f t="shared" si="91"/>
        <v>24557.972056236496</v>
      </c>
      <c r="ET16" s="108">
        <f t="shared" si="91"/>
        <v>24559.443135165715</v>
      </c>
      <c r="EU16" s="108">
        <f t="shared" si="91"/>
        <v>24560.914302215941</v>
      </c>
      <c r="EV16" s="108">
        <f t="shared" si="91"/>
        <v>24562.385557392448</v>
      </c>
      <c r="EW16" s="108">
        <f t="shared" si="91"/>
        <v>24102.513021169616</v>
      </c>
      <c r="EX16" s="108">
        <f t="shared" si="91"/>
        <v>24103.956817056565</v>
      </c>
      <c r="EY16" s="108">
        <f t="shared" si="91"/>
        <v>24105.400699430204</v>
      </c>
      <c r="EZ16" s="108">
        <f t="shared" si="91"/>
        <v>24106.844668295711</v>
      </c>
      <c r="FA16" s="108">
        <f t="shared" si="91"/>
        <v>22127.289404404273</v>
      </c>
      <c r="FB16" s="108">
        <f t="shared" ref="FB16:FE28" si="92">BB16*DB16</f>
        <v>22128.614879860022</v>
      </c>
      <c r="FC16" s="108">
        <f t="shared" si="92"/>
        <v>22129.940434714794</v>
      </c>
      <c r="FD16" s="108">
        <f t="shared" si="92"/>
        <v>22131.266068973346</v>
      </c>
      <c r="FE16" s="108">
        <f t="shared" si="92"/>
        <v>22132.591782640437</v>
      </c>
    </row>
    <row r="17" spans="1:161" ht="15.75" x14ac:dyDescent="0.25">
      <c r="A17" s="87" t="s">
        <v>174</v>
      </c>
      <c r="B17" s="12">
        <f>'Urb proj of all 25 ARs '!AE17</f>
        <v>26558.025125207041</v>
      </c>
      <c r="C17" s="12">
        <f>'Urb proj of all 25 ARs '!AF17</f>
        <v>26640.877724783109</v>
      </c>
      <c r="D17" s="100">
        <f t="shared" si="10"/>
        <v>3.1196822499211492E-3</v>
      </c>
      <c r="E17" s="101">
        <f t="shared" si="11"/>
        <v>5.9902296730696136E-5</v>
      </c>
      <c r="F17" s="69">
        <f t="shared" si="12"/>
        <v>26559.616011908671</v>
      </c>
      <c r="G17" s="69">
        <f t="shared" si="13"/>
        <v>26561.206993908068</v>
      </c>
      <c r="H17" s="69">
        <f>G17*(1+$E$17)</f>
        <v>26562.798071210942</v>
      </c>
      <c r="I17" s="69">
        <f t="shared" ref="I17:BE17" si="93">H17*(1+$E$17)</f>
        <v>26564.389243823</v>
      </c>
      <c r="J17" s="69">
        <f t="shared" si="93"/>
        <v>26565.980511749953</v>
      </c>
      <c r="K17" s="69">
        <f t="shared" si="93"/>
        <v>26567.571874997509</v>
      </c>
      <c r="L17" s="69">
        <f t="shared" si="93"/>
        <v>26569.163333571381</v>
      </c>
      <c r="M17" s="69">
        <f t="shared" si="93"/>
        <v>26570.754887477276</v>
      </c>
      <c r="N17" s="69">
        <f t="shared" si="93"/>
        <v>26572.346536720906</v>
      </c>
      <c r="O17" s="69">
        <f t="shared" si="93"/>
        <v>26573.938281307979</v>
      </c>
      <c r="P17" s="69">
        <f t="shared" si="93"/>
        <v>26575.53012124421</v>
      </c>
      <c r="Q17" s="69">
        <f t="shared" si="93"/>
        <v>26577.122056535307</v>
      </c>
      <c r="R17" s="69">
        <f t="shared" si="93"/>
        <v>26578.714087186985</v>
      </c>
      <c r="S17" s="69">
        <f t="shared" si="93"/>
        <v>26580.306213204956</v>
      </c>
      <c r="T17" s="69">
        <f t="shared" si="93"/>
        <v>26581.898434594932</v>
      </c>
      <c r="U17" s="69">
        <f t="shared" si="93"/>
        <v>26583.490751362628</v>
      </c>
      <c r="V17" s="69">
        <f t="shared" si="93"/>
        <v>26585.083163513755</v>
      </c>
      <c r="W17" s="69">
        <f t="shared" si="93"/>
        <v>26586.675671054025</v>
      </c>
      <c r="X17" s="69">
        <f t="shared" si="93"/>
        <v>26588.268273989153</v>
      </c>
      <c r="Y17" s="69">
        <f t="shared" si="93"/>
        <v>26589.860972324856</v>
      </c>
      <c r="Z17" s="69">
        <f t="shared" si="93"/>
        <v>26591.453766066847</v>
      </c>
      <c r="AA17" s="69">
        <f t="shared" si="93"/>
        <v>26593.046655220842</v>
      </c>
      <c r="AB17" s="69">
        <f t="shared" si="93"/>
        <v>26594.639639792556</v>
      </c>
      <c r="AC17" s="69">
        <f t="shared" si="93"/>
        <v>26596.232719787706</v>
      </c>
      <c r="AD17" s="69">
        <f t="shared" si="93"/>
        <v>26597.825895212005</v>
      </c>
      <c r="AE17" s="69">
        <f t="shared" si="93"/>
        <v>26599.419166071173</v>
      </c>
      <c r="AF17" s="69">
        <f t="shared" si="93"/>
        <v>26601.012532370922</v>
      </c>
      <c r="AG17" s="69">
        <f t="shared" si="93"/>
        <v>26602.605994116973</v>
      </c>
      <c r="AH17" s="69">
        <f t="shared" si="93"/>
        <v>26604.199551315043</v>
      </c>
      <c r="AI17" s="69">
        <f t="shared" si="93"/>
        <v>26605.79320397085</v>
      </c>
      <c r="AJ17" s="69">
        <f t="shared" si="93"/>
        <v>26607.38695209011</v>
      </c>
      <c r="AK17" s="69">
        <f t="shared" si="93"/>
        <v>26608.980795678541</v>
      </c>
      <c r="AL17" s="69">
        <f t="shared" si="93"/>
        <v>26610.574734741866</v>
      </c>
      <c r="AM17" s="69">
        <f t="shared" si="93"/>
        <v>26612.168769285799</v>
      </c>
      <c r="AN17" s="69">
        <f t="shared" si="93"/>
        <v>26613.762899316065</v>
      </c>
      <c r="AO17" s="69">
        <f t="shared" si="93"/>
        <v>26615.357124838381</v>
      </c>
      <c r="AP17" s="69">
        <f t="shared" si="93"/>
        <v>26616.951445858467</v>
      </c>
      <c r="AQ17" s="69">
        <f t="shared" si="93"/>
        <v>26618.545862382045</v>
      </c>
      <c r="AR17" s="69">
        <f t="shared" si="93"/>
        <v>26620.140374414834</v>
      </c>
      <c r="AS17" s="69">
        <f t="shared" si="93"/>
        <v>26621.734981962556</v>
      </c>
      <c r="AT17" s="69">
        <f t="shared" si="93"/>
        <v>26623.329685030931</v>
      </c>
      <c r="AU17" s="69">
        <f t="shared" si="93"/>
        <v>26624.924483625684</v>
      </c>
      <c r="AV17" s="69">
        <f t="shared" si="93"/>
        <v>26626.519377752535</v>
      </c>
      <c r="AW17" s="69">
        <f t="shared" si="93"/>
        <v>26628.114367417205</v>
      </c>
      <c r="AX17" s="69">
        <f t="shared" si="93"/>
        <v>26629.709452625422</v>
      </c>
      <c r="AY17" s="69">
        <f t="shared" si="93"/>
        <v>26631.304633382904</v>
      </c>
      <c r="AZ17" s="69">
        <f t="shared" si="93"/>
        <v>26632.899909695378</v>
      </c>
      <c r="BA17" s="69">
        <f t="shared" si="93"/>
        <v>26634.495281568568</v>
      </c>
      <c r="BB17" s="69">
        <f t="shared" si="93"/>
        <v>26636.090749008195</v>
      </c>
      <c r="BC17" s="69">
        <f t="shared" si="93"/>
        <v>26637.686312019989</v>
      </c>
      <c r="BD17" s="69">
        <f t="shared" si="93"/>
        <v>26639.281970609671</v>
      </c>
      <c r="BE17" s="69">
        <f t="shared" si="93"/>
        <v>26640.877724782968</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43397.518058172238</v>
      </c>
      <c r="DG17" s="108">
        <f t="shared" si="15"/>
        <v>43400.117669176332</v>
      </c>
      <c r="DH17" s="108">
        <f t="shared" si="15"/>
        <v>43402.717435903098</v>
      </c>
      <c r="DI17" s="108">
        <f t="shared" si="15"/>
        <v>43405.317358361855</v>
      </c>
      <c r="DJ17" s="108">
        <f t="shared" si="15"/>
        <v>50355.961947688658</v>
      </c>
      <c r="DK17" s="108">
        <f t="shared" si="15"/>
        <v>50358.978385463415</v>
      </c>
      <c r="DL17" s="108">
        <f t="shared" si="15"/>
        <v>50361.995003929718</v>
      </c>
      <c r="DM17" s="108">
        <f t="shared" si="15"/>
        <v>50365.011803098394</v>
      </c>
      <c r="DN17" s="108">
        <f t="shared" si="15"/>
        <v>41891.055241834052</v>
      </c>
      <c r="DO17" s="108">
        <f t="shared" si="15"/>
        <v>41893.564612255512</v>
      </c>
      <c r="DP17" s="108">
        <f t="shared" si="15"/>
        <v>41896.074132994021</v>
      </c>
      <c r="DQ17" s="108">
        <f t="shared" si="15"/>
        <v>41898.583804058588</v>
      </c>
      <c r="DR17" s="108">
        <f t="shared" si="15"/>
        <v>41901.093625458212</v>
      </c>
      <c r="DS17" s="108">
        <f t="shared" si="15"/>
        <v>45435.9582704235</v>
      </c>
      <c r="DT17" s="108">
        <f t="shared" si="15"/>
        <v>45438.679988678057</v>
      </c>
      <c r="DU17" s="108">
        <f t="shared" si="15"/>
        <v>45441.401869969792</v>
      </c>
      <c r="DV17" s="108">
        <f t="shared" si="90"/>
        <v>45444.123914308468</v>
      </c>
      <c r="DW17" s="108">
        <f t="shared" si="90"/>
        <v>44323.973780861481</v>
      </c>
      <c r="DX17" s="108">
        <f t="shared" si="90"/>
        <v>44326.628888691179</v>
      </c>
      <c r="DY17" s="108">
        <f t="shared" si="90"/>
        <v>44329.284155567941</v>
      </c>
      <c r="DZ17" s="108">
        <f t="shared" si="90"/>
        <v>44331.939581501283</v>
      </c>
      <c r="EA17" s="108">
        <f t="shared" si="90"/>
        <v>49417.761283729858</v>
      </c>
      <c r="EB17" s="108">
        <f t="shared" si="90"/>
        <v>49420.721521130043</v>
      </c>
      <c r="EC17" s="108">
        <f t="shared" si="90"/>
        <v>49423.681935855246</v>
      </c>
      <c r="ED17" s="108">
        <f t="shared" si="90"/>
        <v>49426.64252791609</v>
      </c>
      <c r="EE17" s="108">
        <f t="shared" si="90"/>
        <v>49429.603297323207</v>
      </c>
      <c r="EF17" s="108">
        <f t="shared" si="90"/>
        <v>49554.753559579651</v>
      </c>
      <c r="EG17" s="108">
        <f t="shared" si="90"/>
        <v>49557.722003131792</v>
      </c>
      <c r="EH17" s="108">
        <f t="shared" si="90"/>
        <v>49560.690624500523</v>
      </c>
      <c r="EI17" s="108">
        <f t="shared" si="90"/>
        <v>49563.659423696496</v>
      </c>
      <c r="EJ17" s="108">
        <f t="shared" si="90"/>
        <v>53084.653230648335</v>
      </c>
      <c r="EK17" s="108">
        <f t="shared" si="90"/>
        <v>53087.833123297998</v>
      </c>
      <c r="EL17" s="108">
        <f t="shared" si="91"/>
        <v>53091.013206430544</v>
      </c>
      <c r="EM17" s="108">
        <f t="shared" si="91"/>
        <v>53094.193480057365</v>
      </c>
      <c r="EN17" s="108">
        <f t="shared" si="91"/>
        <v>52873.695306750582</v>
      </c>
      <c r="EO17" s="108">
        <f t="shared" si="91"/>
        <v>52876.862562536095</v>
      </c>
      <c r="EP17" s="108">
        <f t="shared" si="91"/>
        <v>52880.030008047506</v>
      </c>
      <c r="EQ17" s="108">
        <f t="shared" si="91"/>
        <v>52883.197643296182</v>
      </c>
      <c r="ER17" s="108">
        <f t="shared" si="91"/>
        <v>52886.365468293479</v>
      </c>
      <c r="ES17" s="108">
        <f t="shared" si="91"/>
        <v>52278.393563000573</v>
      </c>
      <c r="ET17" s="108">
        <f t="shared" si="91"/>
        <v>52281.525158844386</v>
      </c>
      <c r="EU17" s="108">
        <f t="shared" si="91"/>
        <v>52284.656942277987</v>
      </c>
      <c r="EV17" s="108">
        <f t="shared" si="91"/>
        <v>52287.788913312608</v>
      </c>
      <c r="EW17" s="108">
        <f t="shared" si="91"/>
        <v>46876.178065271299</v>
      </c>
      <c r="EX17" s="108">
        <f t="shared" si="91"/>
        <v>46878.986055999369</v>
      </c>
      <c r="EY17" s="108">
        <f t="shared" si="91"/>
        <v>46881.794214932524</v>
      </c>
      <c r="EZ17" s="108">
        <f t="shared" si="91"/>
        <v>46884.602542080851</v>
      </c>
      <c r="FA17" s="108">
        <f t="shared" si="91"/>
        <v>43808.961823288701</v>
      </c>
      <c r="FB17" s="108">
        <f t="shared" si="92"/>
        <v>43811.586080719302</v>
      </c>
      <c r="FC17" s="108">
        <f t="shared" si="92"/>
        <v>43814.210495348954</v>
      </c>
      <c r="FD17" s="108">
        <f t="shared" si="92"/>
        <v>43816.835067187065</v>
      </c>
      <c r="FE17" s="108">
        <f t="shared" si="92"/>
        <v>43819.459796243063</v>
      </c>
    </row>
    <row r="18" spans="1:161" ht="15.75" x14ac:dyDescent="0.25">
      <c r="A18" s="47" t="s">
        <v>222</v>
      </c>
      <c r="B18" s="12">
        <f>'Urb proj of all 25 ARs '!AE18</f>
        <v>31569.245488107856</v>
      </c>
      <c r="C18" s="12">
        <f>'Urb proj of all 25 ARs '!AF18</f>
        <v>31667.731502900504</v>
      </c>
      <c r="D18" s="100">
        <f t="shared" si="10"/>
        <v>3.1196822499209892E-3</v>
      </c>
      <c r="E18" s="101">
        <f t="shared" si="11"/>
        <v>5.9902296730696136E-5</v>
      </c>
      <c r="F18" s="69">
        <f t="shared" si="12"/>
        <v>31571.13655841865</v>
      </c>
      <c r="G18" s="69">
        <f t="shared" si="13"/>
        <v>31573.027742008897</v>
      </c>
      <c r="H18" s="69">
        <f>G18*(1+$E$18)</f>
        <v>31574.919038885386</v>
      </c>
      <c r="I18" s="69">
        <f t="shared" ref="I18:BE18" si="94">H18*(1+$E$18)</f>
        <v>31576.810449054901</v>
      </c>
      <c r="J18" s="69">
        <f t="shared" si="94"/>
        <v>31578.701972524228</v>
      </c>
      <c r="K18" s="69">
        <f t="shared" si="94"/>
        <v>31580.593609300155</v>
      </c>
      <c r="L18" s="69">
        <f t="shared" si="94"/>
        <v>31582.48535938947</v>
      </c>
      <c r="M18" s="69">
        <f t="shared" si="94"/>
        <v>31584.377222798961</v>
      </c>
      <c r="N18" s="69">
        <f t="shared" si="94"/>
        <v>31586.269199535414</v>
      </c>
      <c r="O18" s="69">
        <f t="shared" si="94"/>
        <v>31588.161289605621</v>
      </c>
      <c r="P18" s="69">
        <f t="shared" si="94"/>
        <v>31590.053493016367</v>
      </c>
      <c r="Q18" s="69">
        <f t="shared" si="94"/>
        <v>31591.945809774443</v>
      </c>
      <c r="R18" s="69">
        <f t="shared" si="94"/>
        <v>31593.838239886642</v>
      </c>
      <c r="S18" s="69">
        <f t="shared" si="94"/>
        <v>31595.730783359748</v>
      </c>
      <c r="T18" s="69">
        <f t="shared" si="94"/>
        <v>31597.623440200558</v>
      </c>
      <c r="U18" s="69">
        <f t="shared" si="94"/>
        <v>31599.516210415859</v>
      </c>
      <c r="V18" s="69">
        <f t="shared" si="94"/>
        <v>31601.409094012441</v>
      </c>
      <c r="W18" s="69">
        <f t="shared" si="94"/>
        <v>31603.302090997098</v>
      </c>
      <c r="X18" s="69">
        <f t="shared" si="94"/>
        <v>31605.195201376624</v>
      </c>
      <c r="Y18" s="69">
        <f t="shared" si="94"/>
        <v>31607.08842515781</v>
      </c>
      <c r="Z18" s="69">
        <f t="shared" si="94"/>
        <v>31608.981762347448</v>
      </c>
      <c r="AA18" s="69">
        <f t="shared" si="94"/>
        <v>31610.875212952331</v>
      </c>
      <c r="AB18" s="69">
        <f t="shared" si="94"/>
        <v>31612.768776979254</v>
      </c>
      <c r="AC18" s="69">
        <f t="shared" si="94"/>
        <v>31614.662454435012</v>
      </c>
      <c r="AD18" s="69">
        <f t="shared" si="94"/>
        <v>31616.556245326399</v>
      </c>
      <c r="AE18" s="69">
        <f t="shared" si="94"/>
        <v>31618.45014966021</v>
      </c>
      <c r="AF18" s="69">
        <f t="shared" si="94"/>
        <v>31620.34416744324</v>
      </c>
      <c r="AG18" s="69">
        <f t="shared" si="94"/>
        <v>31622.238298682285</v>
      </c>
      <c r="AH18" s="69">
        <f t="shared" si="94"/>
        <v>31624.132543384141</v>
      </c>
      <c r="AI18" s="69">
        <f t="shared" si="94"/>
        <v>31626.026901555604</v>
      </c>
      <c r="AJ18" s="69">
        <f t="shared" si="94"/>
        <v>31627.921373203473</v>
      </c>
      <c r="AK18" s="69">
        <f t="shared" si="94"/>
        <v>31629.815958334548</v>
      </c>
      <c r="AL18" s="69">
        <f t="shared" si="94"/>
        <v>31631.71065695562</v>
      </c>
      <c r="AM18" s="69">
        <f t="shared" si="94"/>
        <v>31633.605469073493</v>
      </c>
      <c r="AN18" s="69">
        <f t="shared" si="94"/>
        <v>31635.500394694962</v>
      </c>
      <c r="AO18" s="69">
        <f t="shared" si="94"/>
        <v>31637.39543382683</v>
      </c>
      <c r="AP18" s="69">
        <f t="shared" si="94"/>
        <v>31639.290586475894</v>
      </c>
      <c r="AQ18" s="69">
        <f t="shared" si="94"/>
        <v>31641.185852648952</v>
      </c>
      <c r="AR18" s="69">
        <f t="shared" si="94"/>
        <v>31643.081232352808</v>
      </c>
      <c r="AS18" s="69">
        <f t="shared" si="94"/>
        <v>31644.976725594261</v>
      </c>
      <c r="AT18" s="69">
        <f t="shared" si="94"/>
        <v>31646.872332380113</v>
      </c>
      <c r="AU18" s="69">
        <f t="shared" si="94"/>
        <v>31648.768052717165</v>
      </c>
      <c r="AV18" s="69">
        <f t="shared" si="94"/>
        <v>31650.663886612219</v>
      </c>
      <c r="AW18" s="69">
        <f t="shared" si="94"/>
        <v>31652.559834072079</v>
      </c>
      <c r="AX18" s="69">
        <f t="shared" si="94"/>
        <v>31654.455895103547</v>
      </c>
      <c r="AY18" s="69">
        <f t="shared" si="94"/>
        <v>31656.352069713423</v>
      </c>
      <c r="AZ18" s="69">
        <f t="shared" si="94"/>
        <v>31658.248357908513</v>
      </c>
      <c r="BA18" s="69">
        <f t="shared" si="94"/>
        <v>31660.144759695624</v>
      </c>
      <c r="BB18" s="69">
        <f t="shared" si="94"/>
        <v>31662.041275081556</v>
      </c>
      <c r="BC18" s="69">
        <f t="shared" si="94"/>
        <v>31663.937904073115</v>
      </c>
      <c r="BD18" s="69">
        <f t="shared" si="94"/>
        <v>31665.834646677107</v>
      </c>
      <c r="BE18" s="69">
        <f t="shared" si="94"/>
        <v>31667.731502900337</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36141.54856474066</v>
      </c>
      <c r="DG18" s="108">
        <f t="shared" si="15"/>
        <v>36143.71352650709</v>
      </c>
      <c r="DH18" s="108">
        <f t="shared" si="15"/>
        <v>36145.878617959708</v>
      </c>
      <c r="DI18" s="108">
        <f t="shared" si="15"/>
        <v>36148.043839106271</v>
      </c>
      <c r="DJ18" s="108">
        <f t="shared" si="15"/>
        <v>40048.614945660811</v>
      </c>
      <c r="DK18" s="108">
        <f t="shared" si="15"/>
        <v>40051.013949676933</v>
      </c>
      <c r="DL18" s="108">
        <f t="shared" si="15"/>
        <v>40053.413097398916</v>
      </c>
      <c r="DM18" s="108">
        <f t="shared" si="15"/>
        <v>40055.812388835351</v>
      </c>
      <c r="DN18" s="108">
        <f t="shared" si="15"/>
        <v>35393.690543255216</v>
      </c>
      <c r="DO18" s="108">
        <f t="shared" si="15"/>
        <v>35395.810706608536</v>
      </c>
      <c r="DP18" s="108">
        <f t="shared" si="15"/>
        <v>35397.930996964504</v>
      </c>
      <c r="DQ18" s="108">
        <f t="shared" si="15"/>
        <v>35400.051414330737</v>
      </c>
      <c r="DR18" s="108">
        <f t="shared" si="15"/>
        <v>35402.17195871484</v>
      </c>
      <c r="DS18" s="108">
        <f t="shared" si="15"/>
        <v>36079.624599224619</v>
      </c>
      <c r="DT18" s="108">
        <f t="shared" si="15"/>
        <v>36081.785851603294</v>
      </c>
      <c r="DU18" s="108">
        <f t="shared" si="15"/>
        <v>36083.94723344595</v>
      </c>
      <c r="DV18" s="108">
        <f t="shared" si="90"/>
        <v>36086.108744760342</v>
      </c>
      <c r="DW18" s="108">
        <f t="shared" si="90"/>
        <v>35849.897518895559</v>
      </c>
      <c r="DX18" s="108">
        <f t="shared" si="90"/>
        <v>35852.045010094502</v>
      </c>
      <c r="DY18" s="108">
        <f t="shared" si="90"/>
        <v>35854.192629933103</v>
      </c>
      <c r="DZ18" s="108">
        <f t="shared" si="90"/>
        <v>35856.34037841906</v>
      </c>
      <c r="EA18" s="108">
        <f t="shared" si="90"/>
        <v>36589.986807006644</v>
      </c>
      <c r="EB18" s="108">
        <f t="shared" si="90"/>
        <v>36592.17863125373</v>
      </c>
      <c r="EC18" s="108">
        <f t="shared" si="90"/>
        <v>36594.370586796125</v>
      </c>
      <c r="ED18" s="108">
        <f t="shared" si="90"/>
        <v>36596.562673641689</v>
      </c>
      <c r="EE18" s="108">
        <f t="shared" si="90"/>
        <v>36598.754891798286</v>
      </c>
      <c r="EF18" s="108">
        <f t="shared" si="90"/>
        <v>36541.536790160957</v>
      </c>
      <c r="EG18" s="108">
        <f t="shared" si="90"/>
        <v>36543.725712140753</v>
      </c>
      <c r="EH18" s="108">
        <f t="shared" si="90"/>
        <v>36545.914765242007</v>
      </c>
      <c r="EI18" s="108">
        <f t="shared" si="90"/>
        <v>36548.10394947257</v>
      </c>
      <c r="EJ18" s="108">
        <f t="shared" si="90"/>
        <v>37282.762262163058</v>
      </c>
      <c r="EK18" s="108">
        <f t="shared" si="90"/>
        <v>37284.995585251025</v>
      </c>
      <c r="EL18" s="108">
        <f t="shared" si="91"/>
        <v>37287.229042120176</v>
      </c>
      <c r="EM18" s="108">
        <f t="shared" si="91"/>
        <v>37289.462632778523</v>
      </c>
      <c r="EN18" s="108">
        <f t="shared" si="91"/>
        <v>40119.129835118925</v>
      </c>
      <c r="EO18" s="108">
        <f t="shared" si="91"/>
        <v>40121.533063138886</v>
      </c>
      <c r="EP18" s="108">
        <f t="shared" si="91"/>
        <v>40123.936435117721</v>
      </c>
      <c r="EQ18" s="108">
        <f t="shared" si="91"/>
        <v>40126.339951064059</v>
      </c>
      <c r="ER18" s="108">
        <f t="shared" si="91"/>
        <v>40128.743610986523</v>
      </c>
      <c r="ES18" s="108">
        <f t="shared" si="91"/>
        <v>38151.113886739673</v>
      </c>
      <c r="ET18" s="108">
        <f t="shared" si="91"/>
        <v>38153.399226084322</v>
      </c>
      <c r="EU18" s="108">
        <f t="shared" si="91"/>
        <v>38155.684702326049</v>
      </c>
      <c r="EV18" s="108">
        <f t="shared" si="91"/>
        <v>38157.970315473045</v>
      </c>
      <c r="EW18" s="108">
        <f t="shared" si="91"/>
        <v>38444.428225771837</v>
      </c>
      <c r="EX18" s="108">
        <f t="shared" si="91"/>
        <v>38446.73113531906</v>
      </c>
      <c r="EY18" s="108">
        <f t="shared" si="91"/>
        <v>38449.034182815849</v>
      </c>
      <c r="EZ18" s="108">
        <f t="shared" si="91"/>
        <v>38451.337368270477</v>
      </c>
      <c r="FA18" s="108">
        <f t="shared" si="91"/>
        <v>36049.370835278583</v>
      </c>
      <c r="FB18" s="108">
        <f t="shared" si="92"/>
        <v>36051.530275387311</v>
      </c>
      <c r="FC18" s="108">
        <f t="shared" si="92"/>
        <v>36053.689844851462</v>
      </c>
      <c r="FD18" s="108">
        <f t="shared" si="92"/>
        <v>36055.849543678785</v>
      </c>
      <c r="FE18" s="108">
        <f t="shared" si="92"/>
        <v>36058.009371877029</v>
      </c>
    </row>
    <row r="19" spans="1:161" ht="15.75" x14ac:dyDescent="0.25">
      <c r="A19" s="47" t="s">
        <v>178</v>
      </c>
      <c r="B19" s="12">
        <f>'Urb proj of all 25 ARs '!AE19</f>
        <v>50982.407800741916</v>
      </c>
      <c r="C19" s="12">
        <f>'Urb proj of all 25 ARs '!AF19</f>
        <v>51141.456713416126</v>
      </c>
      <c r="D19" s="100">
        <f t="shared" si="10"/>
        <v>3.1196822499210386E-3</v>
      </c>
      <c r="E19" s="101">
        <f t="shared" si="11"/>
        <v>5.9902296730696136E-5</v>
      </c>
      <c r="F19" s="69">
        <f t="shared" si="12"/>
        <v>50985.461764062042</v>
      </c>
      <c r="G19" s="69">
        <f t="shared" si="13"/>
        <v>50988.515910321585</v>
      </c>
      <c r="H19" s="69">
        <f>G19*(1+$E$19)</f>
        <v>50991.570239531502</v>
      </c>
      <c r="I19" s="69">
        <f t="shared" ref="I19:BE19" si="95">H19*(1+$E$19)</f>
        <v>50994.624751702751</v>
      </c>
      <c r="J19" s="69">
        <f t="shared" si="95"/>
        <v>50997.679446846298</v>
      </c>
      <c r="K19" s="69">
        <f t="shared" si="95"/>
        <v>51000.734324973098</v>
      </c>
      <c r="L19" s="69">
        <f t="shared" si="95"/>
        <v>51003.789386094119</v>
      </c>
      <c r="M19" s="69">
        <f t="shared" si="95"/>
        <v>51006.844630220316</v>
      </c>
      <c r="N19" s="69">
        <f t="shared" si="95"/>
        <v>51009.900057362654</v>
      </c>
      <c r="O19" s="69">
        <f t="shared" si="95"/>
        <v>51012.955667532093</v>
      </c>
      <c r="P19" s="69">
        <f t="shared" si="95"/>
        <v>51016.011460739603</v>
      </c>
      <c r="Q19" s="69">
        <f t="shared" si="95"/>
        <v>51019.067436996142</v>
      </c>
      <c r="R19" s="69">
        <f t="shared" si="95"/>
        <v>51022.123596312675</v>
      </c>
      <c r="S19" s="69">
        <f t="shared" si="95"/>
        <v>51025.179938700174</v>
      </c>
      <c r="T19" s="69">
        <f t="shared" si="95"/>
        <v>51028.236464169597</v>
      </c>
      <c r="U19" s="69">
        <f t="shared" si="95"/>
        <v>51031.293172731916</v>
      </c>
      <c r="V19" s="69">
        <f t="shared" si="95"/>
        <v>51034.350064398102</v>
      </c>
      <c r="W19" s="69">
        <f t="shared" si="95"/>
        <v>51037.407139179115</v>
      </c>
      <c r="X19" s="69">
        <f t="shared" si="95"/>
        <v>51040.464397085932</v>
      </c>
      <c r="Y19" s="69">
        <f t="shared" si="95"/>
        <v>51043.52183812952</v>
      </c>
      <c r="Z19" s="69">
        <f t="shared" si="95"/>
        <v>51046.579462320849</v>
      </c>
      <c r="AA19" s="69">
        <f t="shared" si="95"/>
        <v>51049.637269670886</v>
      </c>
      <c r="AB19" s="69">
        <f t="shared" si="95"/>
        <v>51052.695260190609</v>
      </c>
      <c r="AC19" s="69">
        <f t="shared" si="95"/>
        <v>51055.75343389099</v>
      </c>
      <c r="AD19" s="69">
        <f t="shared" si="95"/>
        <v>51058.811790782995</v>
      </c>
      <c r="AE19" s="69">
        <f t="shared" si="95"/>
        <v>51061.870330877602</v>
      </c>
      <c r="AF19" s="69">
        <f t="shared" si="95"/>
        <v>51064.929054185784</v>
      </c>
      <c r="AG19" s="69">
        <f t="shared" si="95"/>
        <v>51067.987960718521</v>
      </c>
      <c r="AH19" s="69">
        <f t="shared" si="95"/>
        <v>51071.047050486784</v>
      </c>
      <c r="AI19" s="69">
        <f t="shared" si="95"/>
        <v>51074.106323501554</v>
      </c>
      <c r="AJ19" s="69">
        <f t="shared" si="95"/>
        <v>51077.165779773801</v>
      </c>
      <c r="AK19" s="69">
        <f t="shared" si="95"/>
        <v>51080.225419314505</v>
      </c>
      <c r="AL19" s="69">
        <f t="shared" si="95"/>
        <v>51083.285242134647</v>
      </c>
      <c r="AM19" s="69">
        <f t="shared" si="95"/>
        <v>51086.345248245198</v>
      </c>
      <c r="AN19" s="69">
        <f t="shared" si="95"/>
        <v>51089.405437657144</v>
      </c>
      <c r="AO19" s="69">
        <f t="shared" si="95"/>
        <v>51092.465810381465</v>
      </c>
      <c r="AP19" s="69">
        <f t="shared" si="95"/>
        <v>51095.526366429141</v>
      </c>
      <c r="AQ19" s="69">
        <f t="shared" si="95"/>
        <v>51098.587105811152</v>
      </c>
      <c r="AR19" s="69">
        <f t="shared" si="95"/>
        <v>51101.648028538482</v>
      </c>
      <c r="AS19" s="69">
        <f t="shared" si="95"/>
        <v>51104.709134622113</v>
      </c>
      <c r="AT19" s="69">
        <f t="shared" si="95"/>
        <v>51107.770424073031</v>
      </c>
      <c r="AU19" s="69">
        <f t="shared" si="95"/>
        <v>51110.831896902215</v>
      </c>
      <c r="AV19" s="69">
        <f t="shared" si="95"/>
        <v>51113.893553120659</v>
      </c>
      <c r="AW19" s="69">
        <f t="shared" si="95"/>
        <v>51116.955392739343</v>
      </c>
      <c r="AX19" s="69">
        <f t="shared" si="95"/>
        <v>51120.017415769245</v>
      </c>
      <c r="AY19" s="69">
        <f t="shared" si="95"/>
        <v>51123.079622221361</v>
      </c>
      <c r="AZ19" s="69">
        <f t="shared" si="95"/>
        <v>51126.142012106677</v>
      </c>
      <c r="BA19" s="69">
        <f t="shared" si="95"/>
        <v>51129.204585436179</v>
      </c>
      <c r="BB19" s="69">
        <f t="shared" si="95"/>
        <v>51132.267342220861</v>
      </c>
      <c r="BC19" s="69">
        <f t="shared" si="95"/>
        <v>51135.33028247171</v>
      </c>
      <c r="BD19" s="69">
        <f t="shared" si="95"/>
        <v>51138.393406199713</v>
      </c>
      <c r="BE19" s="69">
        <f t="shared" si="95"/>
        <v>51141.456713415864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51705.347134071322</v>
      </c>
      <c r="DG19" s="108">
        <f t="shared" si="15"/>
        <v>51708.444403117908</v>
      </c>
      <c r="DH19" s="108">
        <f t="shared" si="15"/>
        <v>51711.54185769803</v>
      </c>
      <c r="DI19" s="108">
        <f t="shared" si="15"/>
        <v>51714.639497822791</v>
      </c>
      <c r="DJ19" s="108">
        <f t="shared" si="15"/>
        <v>55718.136007750334</v>
      </c>
      <c r="DK19" s="108">
        <f t="shared" si="15"/>
        <v>55721.47365206675</v>
      </c>
      <c r="DL19" s="108">
        <f t="shared" si="15"/>
        <v>55724.811496315728</v>
      </c>
      <c r="DM19" s="108">
        <f t="shared" si="15"/>
        <v>55728.149540509243</v>
      </c>
      <c r="DN19" s="108">
        <f t="shared" si="15"/>
        <v>49416.203759196411</v>
      </c>
      <c r="DO19" s="108">
        <f t="shared" si="15"/>
        <v>49419.163903297296</v>
      </c>
      <c r="DP19" s="108">
        <f t="shared" si="15"/>
        <v>49422.12422471762</v>
      </c>
      <c r="DQ19" s="108">
        <f t="shared" si="15"/>
        <v>49425.08472346799</v>
      </c>
      <c r="DR19" s="108">
        <f t="shared" si="15"/>
        <v>49428.045399559036</v>
      </c>
      <c r="DS19" s="108">
        <f t="shared" si="15"/>
        <v>50567.584666343209</v>
      </c>
      <c r="DT19" s="108">
        <f t="shared" si="15"/>
        <v>50570.613780804844</v>
      </c>
      <c r="DU19" s="108">
        <f t="shared" si="15"/>
        <v>50573.643076717395</v>
      </c>
      <c r="DV19" s="108">
        <f t="shared" si="90"/>
        <v>50576.672554091732</v>
      </c>
      <c r="DW19" s="108">
        <f t="shared" si="90"/>
        <v>49887.894571081051</v>
      </c>
      <c r="DX19" s="108">
        <f t="shared" si="90"/>
        <v>49890.882970544917</v>
      </c>
      <c r="DY19" s="108">
        <f t="shared" si="90"/>
        <v>49893.871549020776</v>
      </c>
      <c r="DZ19" s="108">
        <f t="shared" si="90"/>
        <v>49896.860306519353</v>
      </c>
      <c r="EA19" s="108">
        <f t="shared" si="90"/>
        <v>51176.437550550574</v>
      </c>
      <c r="EB19" s="108">
        <f t="shared" si="90"/>
        <v>51179.503136698346</v>
      </c>
      <c r="EC19" s="108">
        <f t="shared" si="90"/>
        <v>51182.568906481771</v>
      </c>
      <c r="ED19" s="108">
        <f t="shared" si="90"/>
        <v>51185.63485991185</v>
      </c>
      <c r="EE19" s="108">
        <f t="shared" si="90"/>
        <v>51188.700996999578</v>
      </c>
      <c r="EF19" s="108">
        <f t="shared" si="90"/>
        <v>50899.827874352923</v>
      </c>
      <c r="EG19" s="108">
        <f t="shared" si="90"/>
        <v>50902.876890945794</v>
      </c>
      <c r="EH19" s="108">
        <f t="shared" si="90"/>
        <v>50905.926090181762</v>
      </c>
      <c r="EI19" s="108">
        <f t="shared" si="90"/>
        <v>50908.975472071768</v>
      </c>
      <c r="EJ19" s="108">
        <f t="shared" si="90"/>
        <v>51113.851758602621</v>
      </c>
      <c r="EK19" s="108">
        <f t="shared" si="90"/>
        <v>51116.913595717713</v>
      </c>
      <c r="EL19" s="108">
        <f t="shared" si="91"/>
        <v>51119.975616243886</v>
      </c>
      <c r="EM19" s="108">
        <f t="shared" si="91"/>
        <v>51123.037820192112</v>
      </c>
      <c r="EN19" s="108">
        <f t="shared" si="91"/>
        <v>55798.054135004619</v>
      </c>
      <c r="EO19" s="108">
        <f t="shared" si="91"/>
        <v>55801.396566600408</v>
      </c>
      <c r="EP19" s="108">
        <f t="shared" si="91"/>
        <v>55804.739198415526</v>
      </c>
      <c r="EQ19" s="108">
        <f t="shared" si="91"/>
        <v>55808.082030461963</v>
      </c>
      <c r="ER19" s="108">
        <f t="shared" si="91"/>
        <v>55811.425062751725</v>
      </c>
      <c r="ES19" s="108">
        <f t="shared" si="91"/>
        <v>53914.877149919252</v>
      </c>
      <c r="ET19" s="108">
        <f t="shared" si="91"/>
        <v>53918.106774888482</v>
      </c>
      <c r="EU19" s="108">
        <f t="shared" si="91"/>
        <v>53921.336593319669</v>
      </c>
      <c r="EV19" s="108">
        <f t="shared" si="91"/>
        <v>53924.566605224398</v>
      </c>
      <c r="EW19" s="108">
        <f t="shared" si="91"/>
        <v>53884.972484437152</v>
      </c>
      <c r="EX19" s="108">
        <f t="shared" si="91"/>
        <v>53888.200318048235</v>
      </c>
      <c r="EY19" s="108">
        <f t="shared" si="91"/>
        <v>53891.42834501397</v>
      </c>
      <c r="EZ19" s="108">
        <f t="shared" si="91"/>
        <v>53894.656565345933</v>
      </c>
      <c r="FA19" s="108">
        <f t="shared" si="91"/>
        <v>49407.741294259547</v>
      </c>
      <c r="FB19" s="108">
        <f t="shared" si="92"/>
        <v>49410.700931439351</v>
      </c>
      <c r="FC19" s="108">
        <f t="shared" si="92"/>
        <v>49413.660745908222</v>
      </c>
      <c r="FD19" s="108">
        <f t="shared" si="92"/>
        <v>49416.620737676771</v>
      </c>
      <c r="FE19" s="108">
        <f t="shared" si="92"/>
        <v>49419.580906755626</v>
      </c>
    </row>
    <row r="20" spans="1:161" ht="15.75" x14ac:dyDescent="0.25">
      <c r="A20" s="47" t="s">
        <v>195</v>
      </c>
      <c r="B20" s="12">
        <f>'Urb proj of all 25 ARs '!AE20</f>
        <v>169267.79498789684</v>
      </c>
      <c r="C20" s="12">
        <f>'Urb proj of all 25 ARs '!AF20</f>
        <v>169795.85672340382</v>
      </c>
      <c r="D20" s="100">
        <f t="shared" si="10"/>
        <v>3.1196822499208574E-3</v>
      </c>
      <c r="E20" s="101">
        <f t="shared" si="11"/>
        <v>5.9902296730696136E-5</v>
      </c>
      <c r="F20" s="69">
        <f t="shared" si="12"/>
        <v>169277.93451757915</v>
      </c>
      <c r="G20" s="69">
        <f t="shared" si="13"/>
        <v>169288.07465464258</v>
      </c>
      <c r="H20" s="69">
        <f>G20*(1+$E$20)</f>
        <v>169298.21539912352</v>
      </c>
      <c r="I20" s="69">
        <f t="shared" ref="I20:BE20" si="96">H20*(1+$E$20)</f>
        <v>169308.35675105834</v>
      </c>
      <c r="J20" s="69">
        <f t="shared" si="96"/>
        <v>169318.49871048343</v>
      </c>
      <c r="K20" s="69">
        <f t="shared" si="96"/>
        <v>169328.64127743518</v>
      </c>
      <c r="L20" s="69">
        <f t="shared" si="96"/>
        <v>169338.78445194999</v>
      </c>
      <c r="M20" s="69">
        <f t="shared" si="96"/>
        <v>169348.92823406425</v>
      </c>
      <c r="N20" s="69">
        <f t="shared" si="96"/>
        <v>169359.07262381437</v>
      </c>
      <c r="O20" s="69">
        <f t="shared" si="96"/>
        <v>169369.21762123672</v>
      </c>
      <c r="P20" s="69">
        <f t="shared" si="96"/>
        <v>169379.36322636771</v>
      </c>
      <c r="Q20" s="69">
        <f t="shared" si="96"/>
        <v>169389.50943924376</v>
      </c>
      <c r="R20" s="69">
        <f t="shared" si="96"/>
        <v>169399.65625990127</v>
      </c>
      <c r="S20" s="69">
        <f t="shared" si="96"/>
        <v>169409.80368837662</v>
      </c>
      <c r="T20" s="69">
        <f t="shared" si="96"/>
        <v>169419.95172470625</v>
      </c>
      <c r="U20" s="69">
        <f t="shared" si="96"/>
        <v>169430.10036892656</v>
      </c>
      <c r="V20" s="69">
        <f t="shared" si="96"/>
        <v>169440.24962107398</v>
      </c>
      <c r="W20" s="69">
        <f t="shared" si="96"/>
        <v>169450.3994811849</v>
      </c>
      <c r="X20" s="69">
        <f t="shared" si="96"/>
        <v>169460.54994929576</v>
      </c>
      <c r="Y20" s="69">
        <f t="shared" si="96"/>
        <v>169470.70102544298</v>
      </c>
      <c r="Z20" s="69">
        <f t="shared" si="96"/>
        <v>169480.85270966296</v>
      </c>
      <c r="AA20" s="69">
        <f t="shared" si="96"/>
        <v>169491.00500199213</v>
      </c>
      <c r="AB20" s="69">
        <f t="shared" si="96"/>
        <v>169501.15790246695</v>
      </c>
      <c r="AC20" s="69">
        <f t="shared" si="96"/>
        <v>169511.31141112381</v>
      </c>
      <c r="AD20" s="69">
        <f t="shared" si="96"/>
        <v>169521.46552799916</v>
      </c>
      <c r="AE20" s="69">
        <f t="shared" si="96"/>
        <v>169531.62025312943</v>
      </c>
      <c r="AF20" s="69">
        <f t="shared" si="96"/>
        <v>169541.77558655106</v>
      </c>
      <c r="AG20" s="69">
        <f t="shared" si="96"/>
        <v>169551.93152830048</v>
      </c>
      <c r="AH20" s="69">
        <f t="shared" si="96"/>
        <v>169562.08807841415</v>
      </c>
      <c r="AI20" s="69">
        <f t="shared" si="96"/>
        <v>169572.24523692849</v>
      </c>
      <c r="AJ20" s="69">
        <f t="shared" si="96"/>
        <v>169582.40300387997</v>
      </c>
      <c r="AK20" s="69">
        <f t="shared" si="96"/>
        <v>169592.561379305</v>
      </c>
      <c r="AL20" s="69">
        <f t="shared" si="96"/>
        <v>169602.72036324005</v>
      </c>
      <c r="AM20" s="69">
        <f t="shared" si="96"/>
        <v>169612.87995572158</v>
      </c>
      <c r="AN20" s="69">
        <f t="shared" si="96"/>
        <v>169623.04015678604</v>
      </c>
      <c r="AO20" s="69">
        <f t="shared" si="96"/>
        <v>169633.20096646989</v>
      </c>
      <c r="AP20" s="69">
        <f t="shared" si="96"/>
        <v>169643.36238480956</v>
      </c>
      <c r="AQ20" s="69">
        <f t="shared" si="96"/>
        <v>169653.52441184153</v>
      </c>
      <c r="AR20" s="69">
        <f t="shared" si="96"/>
        <v>169663.68704760226</v>
      </c>
      <c r="AS20" s="69">
        <f t="shared" si="96"/>
        <v>169673.85029212822</v>
      </c>
      <c r="AT20" s="69">
        <f t="shared" si="96"/>
        <v>169684.01414545585</v>
      </c>
      <c r="AU20" s="69">
        <f t="shared" si="96"/>
        <v>169694.17860762164</v>
      </c>
      <c r="AV20" s="69">
        <f t="shared" si="96"/>
        <v>169704.34367866206</v>
      </c>
      <c r="AW20" s="69">
        <f t="shared" si="96"/>
        <v>169714.50935861358</v>
      </c>
      <c r="AX20" s="69">
        <f t="shared" si="96"/>
        <v>169724.67564751269</v>
      </c>
      <c r="AY20" s="69">
        <f t="shared" si="96"/>
        <v>169734.84254539583</v>
      </c>
      <c r="AZ20" s="69">
        <f t="shared" si="96"/>
        <v>169745.01005229953</v>
      </c>
      <c r="BA20" s="69">
        <f t="shared" si="96"/>
        <v>169755.17816826023</v>
      </c>
      <c r="BB20" s="69">
        <f t="shared" si="96"/>
        <v>169765.34689331445</v>
      </c>
      <c r="BC20" s="69">
        <f t="shared" si="96"/>
        <v>169775.51622749865</v>
      </c>
      <c r="BD20" s="69">
        <f t="shared" si="96"/>
        <v>169785.68617084931</v>
      </c>
      <c r="BE20" s="69">
        <f t="shared" si="96"/>
        <v>169795.85672340295</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185263.47122794722</v>
      </c>
      <c r="DG20" s="108">
        <f t="shared" si="15"/>
        <v>185274.56893537406</v>
      </c>
      <c r="DH20" s="108">
        <f t="shared" si="15"/>
        <v>185285.6673075791</v>
      </c>
      <c r="DI20" s="108">
        <f t="shared" si="15"/>
        <v>185296.7663446021</v>
      </c>
      <c r="DJ20" s="108">
        <f t="shared" si="15"/>
        <v>210998.83022832192</v>
      </c>
      <c r="DK20" s="108">
        <f t="shared" si="15"/>
        <v>211011.46954286008</v>
      </c>
      <c r="DL20" s="108">
        <f t="shared" si="15"/>
        <v>211024.10961452223</v>
      </c>
      <c r="DM20" s="108">
        <f t="shared" si="15"/>
        <v>211036.7504433537</v>
      </c>
      <c r="DN20" s="108">
        <f t="shared" si="15"/>
        <v>187760.38589657607</v>
      </c>
      <c r="DO20" s="108">
        <f t="shared" si="15"/>
        <v>187771.6331749263</v>
      </c>
      <c r="DP20" s="108">
        <f t="shared" si="15"/>
        <v>187782.88112701438</v>
      </c>
      <c r="DQ20" s="108">
        <f t="shared" si="15"/>
        <v>187794.1297528806</v>
      </c>
      <c r="DR20" s="108">
        <f t="shared" si="15"/>
        <v>187805.37905256535</v>
      </c>
      <c r="DS20" s="108">
        <f t="shared" si="15"/>
        <v>190779.36567914186</v>
      </c>
      <c r="DT20" s="108">
        <f t="shared" si="15"/>
        <v>190790.79380131487</v>
      </c>
      <c r="DU20" s="108">
        <f t="shared" si="15"/>
        <v>190802.22260805866</v>
      </c>
      <c r="DV20" s="108">
        <f t="shared" si="90"/>
        <v>190813.6520994142</v>
      </c>
      <c r="DW20" s="108">
        <f t="shared" si="90"/>
        <v>193770.65849557507</v>
      </c>
      <c r="DX20" s="108">
        <f t="shared" si="90"/>
        <v>193782.26580305799</v>
      </c>
      <c r="DY20" s="108">
        <f t="shared" si="90"/>
        <v>193793.87380584527</v>
      </c>
      <c r="DZ20" s="108">
        <f t="shared" si="90"/>
        <v>193805.48250397856</v>
      </c>
      <c r="EA20" s="108">
        <f t="shared" si="90"/>
        <v>196921.00793662239</v>
      </c>
      <c r="EB20" s="108">
        <f t="shared" si="90"/>
        <v>196932.80395727232</v>
      </c>
      <c r="EC20" s="108">
        <f t="shared" si="90"/>
        <v>196944.60068453097</v>
      </c>
      <c r="ED20" s="108">
        <f t="shared" si="90"/>
        <v>196956.39811844067</v>
      </c>
      <c r="EE20" s="108">
        <f t="shared" si="90"/>
        <v>196968.19625904376</v>
      </c>
      <c r="EF20" s="108">
        <f t="shared" si="90"/>
        <v>207006.4007439579</v>
      </c>
      <c r="EG20" s="108">
        <f t="shared" si="90"/>
        <v>207018.80090280043</v>
      </c>
      <c r="EH20" s="108">
        <f t="shared" si="90"/>
        <v>207031.20180444093</v>
      </c>
      <c r="EI20" s="108">
        <f t="shared" si="90"/>
        <v>207043.60344892391</v>
      </c>
      <c r="EJ20" s="108">
        <f t="shared" si="90"/>
        <v>210327.11413761252</v>
      </c>
      <c r="EK20" s="108">
        <f t="shared" si="90"/>
        <v>210339.71321481408</v>
      </c>
      <c r="EL20" s="108">
        <f t="shared" si="91"/>
        <v>210352.31304672931</v>
      </c>
      <c r="EM20" s="108">
        <f t="shared" si="91"/>
        <v>210364.91363340343</v>
      </c>
      <c r="EN20" s="108">
        <f t="shared" si="91"/>
        <v>226995.24898281359</v>
      </c>
      <c r="EO20" s="108">
        <f t="shared" si="91"/>
        <v>227008.84651957461</v>
      </c>
      <c r="EP20" s="108">
        <f t="shared" si="91"/>
        <v>227022.44487085933</v>
      </c>
      <c r="EQ20" s="108">
        <f t="shared" si="91"/>
        <v>227036.04403671651</v>
      </c>
      <c r="ER20" s="108">
        <f t="shared" si="91"/>
        <v>227049.64401719498</v>
      </c>
      <c r="ES20" s="108">
        <f t="shared" si="91"/>
        <v>203686.25068763644</v>
      </c>
      <c r="ET20" s="108">
        <f t="shared" si="91"/>
        <v>203698.45196186507</v>
      </c>
      <c r="EU20" s="108">
        <f t="shared" si="91"/>
        <v>203710.65396697808</v>
      </c>
      <c r="EV20" s="108">
        <f t="shared" si="91"/>
        <v>203722.85670301921</v>
      </c>
      <c r="EW20" s="108">
        <f t="shared" si="91"/>
        <v>200680.35317121237</v>
      </c>
      <c r="EX20" s="108">
        <f t="shared" si="91"/>
        <v>200692.37438527605</v>
      </c>
      <c r="EY20" s="108">
        <f t="shared" si="91"/>
        <v>200704.39631943803</v>
      </c>
      <c r="EZ20" s="108">
        <f t="shared" si="91"/>
        <v>200716.41897374153</v>
      </c>
      <c r="FA20" s="108">
        <f t="shared" si="91"/>
        <v>186022.5012010897</v>
      </c>
      <c r="FB20" s="108">
        <f t="shared" si="92"/>
        <v>186033.64437615525</v>
      </c>
      <c r="FC20" s="108">
        <f t="shared" si="92"/>
        <v>186044.78821872256</v>
      </c>
      <c r="FD20" s="108">
        <f t="shared" si="92"/>
        <v>186055.93272883166</v>
      </c>
      <c r="FE20" s="108">
        <f t="shared" si="92"/>
        <v>186067.07790652249</v>
      </c>
    </row>
    <row r="21" spans="1:161" ht="15.75" x14ac:dyDescent="0.25">
      <c r="A21" s="47" t="s">
        <v>180</v>
      </c>
      <c r="B21" s="12">
        <f>'Urb proj of all 25 ARs '!AE21</f>
        <v>93180.131613970196</v>
      </c>
      <c r="C21" s="12">
        <f>'Urb proj of all 25 ARs '!AF21</f>
        <v>93470.824016611616</v>
      </c>
      <c r="D21" s="100">
        <f t="shared" si="10"/>
        <v>3.1196822499211553E-3</v>
      </c>
      <c r="E21" s="101">
        <f t="shared" si="11"/>
        <v>5.9902296730696136E-5</v>
      </c>
      <c r="F21" s="69">
        <f t="shared" si="12"/>
        <v>93185.713317863541</v>
      </c>
      <c r="G21" s="69">
        <f t="shared" si="13"/>
        <v>93191.295356113769</v>
      </c>
      <c r="H21" s="69">
        <f>G21*(1+$E$21)</f>
        <v>93196.877728740903</v>
      </c>
      <c r="I21" s="69">
        <f t="shared" ref="I21:BE21" si="97">H21*(1+$E$21)</f>
        <v>93202.460435764981</v>
      </c>
      <c r="J21" s="69">
        <f t="shared" si="97"/>
        <v>93208.04347720604</v>
      </c>
      <c r="K21" s="69">
        <f t="shared" si="97"/>
        <v>93213.626853084104</v>
      </c>
      <c r="L21" s="69">
        <f t="shared" si="97"/>
        <v>93219.210563419198</v>
      </c>
      <c r="M21" s="69">
        <f t="shared" si="97"/>
        <v>93224.794608231372</v>
      </c>
      <c r="N21" s="69">
        <f t="shared" si="97"/>
        <v>93230.378987540651</v>
      </c>
      <c r="O21" s="69">
        <f t="shared" si="97"/>
        <v>93235.963701367073</v>
      </c>
      <c r="P21" s="69">
        <f t="shared" si="97"/>
        <v>93241.548749730689</v>
      </c>
      <c r="Q21" s="69">
        <f t="shared" si="97"/>
        <v>93247.134132651525</v>
      </c>
      <c r="R21" s="69">
        <f t="shared" si="97"/>
        <v>93252.719850149631</v>
      </c>
      <c r="S21" s="69">
        <f t="shared" si="97"/>
        <v>93258.305902245032</v>
      </c>
      <c r="T21" s="69">
        <f t="shared" si="97"/>
        <v>93263.892288957795</v>
      </c>
      <c r="U21" s="69">
        <f t="shared" si="97"/>
        <v>93269.479010307943</v>
      </c>
      <c r="V21" s="69">
        <f t="shared" si="97"/>
        <v>93275.066066315543</v>
      </c>
      <c r="W21" s="69">
        <f t="shared" si="97"/>
        <v>93280.653457000619</v>
      </c>
      <c r="X21" s="69">
        <f t="shared" si="97"/>
        <v>93286.241182383237</v>
      </c>
      <c r="Y21" s="69">
        <f t="shared" si="97"/>
        <v>93291.829242483436</v>
      </c>
      <c r="Z21" s="69">
        <f t="shared" si="97"/>
        <v>93297.417637321269</v>
      </c>
      <c r="AA21" s="69">
        <f t="shared" si="97"/>
        <v>93303.006366916787</v>
      </c>
      <c r="AB21" s="69">
        <f t="shared" si="97"/>
        <v>93308.595431290043</v>
      </c>
      <c r="AC21" s="69">
        <f t="shared" si="97"/>
        <v>93314.18483046109</v>
      </c>
      <c r="AD21" s="69">
        <f t="shared" si="97"/>
        <v>93319.774564449981</v>
      </c>
      <c r="AE21" s="69">
        <f t="shared" si="97"/>
        <v>93325.364633276782</v>
      </c>
      <c r="AF21" s="69">
        <f t="shared" si="97"/>
        <v>93330.955036961546</v>
      </c>
      <c r="AG21" s="69">
        <f t="shared" si="97"/>
        <v>93336.545775524326</v>
      </c>
      <c r="AH21" s="69">
        <f t="shared" si="97"/>
        <v>93342.136848985188</v>
      </c>
      <c r="AI21" s="69">
        <f t="shared" si="97"/>
        <v>93347.728257364201</v>
      </c>
      <c r="AJ21" s="69">
        <f t="shared" si="97"/>
        <v>93353.320000681415</v>
      </c>
      <c r="AK21" s="69">
        <f t="shared" si="97"/>
        <v>93358.912078956884</v>
      </c>
      <c r="AL21" s="69">
        <f t="shared" si="97"/>
        <v>93364.50449221069</v>
      </c>
      <c r="AM21" s="69">
        <f t="shared" si="97"/>
        <v>93370.097240462899</v>
      </c>
      <c r="AN21" s="69">
        <f t="shared" si="97"/>
        <v>93375.690323733565</v>
      </c>
      <c r="AO21" s="69">
        <f t="shared" si="97"/>
        <v>93381.283742042768</v>
      </c>
      <c r="AP21" s="69">
        <f t="shared" si="97"/>
        <v>93386.877495410576</v>
      </c>
      <c r="AQ21" s="69">
        <f t="shared" si="97"/>
        <v>93392.471583857056</v>
      </c>
      <c r="AR21" s="69">
        <f t="shared" si="97"/>
        <v>93398.066007402289</v>
      </c>
      <c r="AS21" s="69">
        <f t="shared" si="97"/>
        <v>93403.660766066343</v>
      </c>
      <c r="AT21" s="69">
        <f t="shared" si="97"/>
        <v>93409.255859869285</v>
      </c>
      <c r="AU21" s="69">
        <f t="shared" si="97"/>
        <v>93414.851288831196</v>
      </c>
      <c r="AV21" s="69">
        <f t="shared" si="97"/>
        <v>93420.447052972158</v>
      </c>
      <c r="AW21" s="69">
        <f t="shared" si="97"/>
        <v>93426.043152312239</v>
      </c>
      <c r="AX21" s="69">
        <f t="shared" si="97"/>
        <v>93431.639586871519</v>
      </c>
      <c r="AY21" s="69">
        <f t="shared" si="97"/>
        <v>93437.236356670081</v>
      </c>
      <c r="AZ21" s="69">
        <f t="shared" si="97"/>
        <v>93442.83346172802</v>
      </c>
      <c r="BA21" s="69">
        <f t="shared" si="97"/>
        <v>93448.430902065404</v>
      </c>
      <c r="BB21" s="69">
        <f t="shared" si="97"/>
        <v>93454.028677702314</v>
      </c>
      <c r="BC21" s="69">
        <f t="shared" si="97"/>
        <v>93459.626788658847</v>
      </c>
      <c r="BD21" s="69">
        <f t="shared" si="97"/>
        <v>93465.225234955084</v>
      </c>
      <c r="BE21" s="69">
        <f t="shared" si="97"/>
        <v>93470.824016611106</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113132.29637966667</v>
      </c>
      <c r="DG21" s="108">
        <f t="shared" si="15"/>
        <v>113139.07326405423</v>
      </c>
      <c r="DH21" s="108">
        <f t="shared" si="15"/>
        <v>113145.85055439272</v>
      </c>
      <c r="DI21" s="108">
        <f t="shared" si="15"/>
        <v>113152.62825070648</v>
      </c>
      <c r="DJ21" s="108">
        <f t="shared" si="15"/>
        <v>127034.8366720281</v>
      </c>
      <c r="DK21" s="108">
        <f t="shared" si="15"/>
        <v>127042.44635050956</v>
      </c>
      <c r="DL21" s="108">
        <f t="shared" si="15"/>
        <v>127050.05648482824</v>
      </c>
      <c r="DM21" s="108">
        <f t="shared" si="15"/>
        <v>127057.66707501146</v>
      </c>
      <c r="DN21" s="108">
        <f t="shared" si="15"/>
        <v>107191.54410784968</v>
      </c>
      <c r="DO21" s="108">
        <f t="shared" si="15"/>
        <v>107197.96512753185</v>
      </c>
      <c r="DP21" s="108">
        <f t="shared" si="15"/>
        <v>107204.38653184785</v>
      </c>
      <c r="DQ21" s="108">
        <f t="shared" si="15"/>
        <v>107210.80832082071</v>
      </c>
      <c r="DR21" s="108">
        <f t="shared" si="15"/>
        <v>107217.23049447349</v>
      </c>
      <c r="DS21" s="108">
        <f t="shared" si="15"/>
        <v>110299.28999980539</v>
      </c>
      <c r="DT21" s="108">
        <f t="shared" si="15"/>
        <v>110305.89718060415</v>
      </c>
      <c r="DU21" s="108">
        <f t="shared" si="15"/>
        <v>110312.5047571882</v>
      </c>
      <c r="DV21" s="108">
        <f t="shared" si="90"/>
        <v>110319.11272958129</v>
      </c>
      <c r="DW21" s="108">
        <f t="shared" si="90"/>
        <v>111680.16600201432</v>
      </c>
      <c r="DX21" s="108">
        <f t="shared" si="90"/>
        <v>111686.85590045711</v>
      </c>
      <c r="DY21" s="108">
        <f t="shared" si="90"/>
        <v>111693.54619964019</v>
      </c>
      <c r="DZ21" s="108">
        <f t="shared" si="90"/>
        <v>111700.23689958753</v>
      </c>
      <c r="EA21" s="108">
        <f t="shared" si="90"/>
        <v>119185.27750959614</v>
      </c>
      <c r="EB21" s="108">
        <f t="shared" si="90"/>
        <v>119192.41698145545</v>
      </c>
      <c r="EC21" s="108">
        <f t="shared" si="90"/>
        <v>119199.55688098552</v>
      </c>
      <c r="ED21" s="108">
        <f t="shared" si="90"/>
        <v>119206.69720821196</v>
      </c>
      <c r="EE21" s="108">
        <f t="shared" si="90"/>
        <v>119213.8379631604</v>
      </c>
      <c r="EF21" s="108">
        <f t="shared" si="90"/>
        <v>117520.81241068436</v>
      </c>
      <c r="EG21" s="108">
        <f t="shared" si="90"/>
        <v>117527.8521772614</v>
      </c>
      <c r="EH21" s="108">
        <f t="shared" si="90"/>
        <v>117534.89236553665</v>
      </c>
      <c r="EI21" s="108">
        <f t="shared" si="90"/>
        <v>117541.93297553535</v>
      </c>
      <c r="EJ21" s="108">
        <f t="shared" si="90"/>
        <v>125392.75245131024</v>
      </c>
      <c r="EK21" s="108">
        <f t="shared" si="90"/>
        <v>125400.26376517545</v>
      </c>
      <c r="EL21" s="108">
        <f t="shared" si="91"/>
        <v>125407.77552898561</v>
      </c>
      <c r="EM21" s="108">
        <f t="shared" si="91"/>
        <v>125415.28774276769</v>
      </c>
      <c r="EN21" s="108">
        <f t="shared" si="91"/>
        <v>134636.70046269894</v>
      </c>
      <c r="EO21" s="108">
        <f t="shared" si="91"/>
        <v>134644.76551028091</v>
      </c>
      <c r="EP21" s="108">
        <f t="shared" si="91"/>
        <v>134652.83104097773</v>
      </c>
      <c r="EQ21" s="108">
        <f t="shared" si="91"/>
        <v>134660.89705481837</v>
      </c>
      <c r="ER21" s="108">
        <f t="shared" si="91"/>
        <v>134668.96355183178</v>
      </c>
      <c r="ES21" s="108">
        <f t="shared" si="91"/>
        <v>128992.01967670249</v>
      </c>
      <c r="ET21" s="108">
        <f t="shared" si="91"/>
        <v>128999.74659494105</v>
      </c>
      <c r="EU21" s="108">
        <f t="shared" si="91"/>
        <v>129007.47397603976</v>
      </c>
      <c r="EV21" s="108">
        <f t="shared" si="91"/>
        <v>129015.20182002637</v>
      </c>
      <c r="EW21" s="108">
        <f t="shared" si="91"/>
        <v>121745.85839782916</v>
      </c>
      <c r="EX21" s="108">
        <f t="shared" si="91"/>
        <v>121753.15125436462</v>
      </c>
      <c r="EY21" s="108">
        <f t="shared" si="91"/>
        <v>121760.44454775895</v>
      </c>
      <c r="EZ21" s="108">
        <f t="shared" si="91"/>
        <v>121767.73827803832</v>
      </c>
      <c r="FA21" s="108">
        <f t="shared" si="91"/>
        <v>109869.88455784175</v>
      </c>
      <c r="FB21" s="108">
        <f t="shared" si="92"/>
        <v>109876.4660162683</v>
      </c>
      <c r="FC21" s="108">
        <f t="shared" si="92"/>
        <v>109883.04786893932</v>
      </c>
      <c r="FD21" s="108">
        <f t="shared" si="92"/>
        <v>109889.63011587845</v>
      </c>
      <c r="FE21" s="108">
        <f t="shared" si="92"/>
        <v>109896.21275710927</v>
      </c>
    </row>
    <row r="22" spans="1:161" ht="15.75" x14ac:dyDescent="0.25">
      <c r="A22" s="47" t="s">
        <v>181</v>
      </c>
      <c r="B22" s="12">
        <f>'Urb proj of all 25 ARs '!AE22</f>
        <v>277397.04207052424</v>
      </c>
      <c r="C22" s="12">
        <f>'Urb proj of all 25 ARs '!AF22</f>
        <v>278262.43269885232</v>
      </c>
      <c r="D22" s="100">
        <f t="shared" si="10"/>
        <v>3.1196822499212806E-3</v>
      </c>
      <c r="E22" s="101">
        <f t="shared" si="11"/>
        <v>5.9902296730696136E-5</v>
      </c>
      <c r="F22" s="69">
        <f t="shared" si="12"/>
        <v>277413.65879045054</v>
      </c>
      <c r="G22" s="69">
        <f t="shared" si="13"/>
        <v>277430.27650575654</v>
      </c>
      <c r="H22" s="69">
        <f>G22*(1+$E$22)</f>
        <v>277446.89521650184</v>
      </c>
      <c r="I22" s="69">
        <f t="shared" ref="I22:BD22" si="98">H22*(1+$E$22)</f>
        <v>277463.51492274611</v>
      </c>
      <c r="J22" s="69">
        <f t="shared" si="98"/>
        <v>277480.13562454894</v>
      </c>
      <c r="K22" s="69">
        <f t="shared" si="98"/>
        <v>277496.75732197001</v>
      </c>
      <c r="L22" s="69">
        <f t="shared" si="98"/>
        <v>277513.38001506892</v>
      </c>
      <c r="M22" s="69">
        <f t="shared" si="98"/>
        <v>277530.00370390533</v>
      </c>
      <c r="N22" s="69">
        <f t="shared" si="98"/>
        <v>277546.6283885389</v>
      </c>
      <c r="O22" s="69">
        <f t="shared" si="98"/>
        <v>277563.25406902924</v>
      </c>
      <c r="P22" s="69">
        <f t="shared" si="98"/>
        <v>277579.88074543601</v>
      </c>
      <c r="Q22" s="69">
        <f t="shared" si="98"/>
        <v>277596.50841781887</v>
      </c>
      <c r="R22" s="69">
        <f t="shared" si="98"/>
        <v>277613.13708623755</v>
      </c>
      <c r="S22" s="69">
        <f t="shared" si="98"/>
        <v>277629.76675075165</v>
      </c>
      <c r="T22" s="69">
        <f t="shared" si="98"/>
        <v>277646.39741142082</v>
      </c>
      <c r="U22" s="69">
        <f t="shared" si="98"/>
        <v>277663.02906830475</v>
      </c>
      <c r="V22" s="69">
        <f t="shared" si="98"/>
        <v>277679.66172146314</v>
      </c>
      <c r="W22" s="69">
        <f t="shared" si="98"/>
        <v>277696.29537095566</v>
      </c>
      <c r="X22" s="69">
        <f t="shared" si="98"/>
        <v>277712.93001684197</v>
      </c>
      <c r="Y22" s="69">
        <f t="shared" si="98"/>
        <v>277729.5656591818</v>
      </c>
      <c r="Z22" s="69">
        <f t="shared" si="98"/>
        <v>277746.2022980348</v>
      </c>
      <c r="AA22" s="69">
        <f t="shared" si="98"/>
        <v>277762.83993346069</v>
      </c>
      <c r="AB22" s="69">
        <f t="shared" si="98"/>
        <v>277779.47856551915</v>
      </c>
      <c r="AC22" s="69">
        <f t="shared" si="98"/>
        <v>277796.11819426989</v>
      </c>
      <c r="AD22" s="69">
        <f t="shared" si="98"/>
        <v>277812.75881977257</v>
      </c>
      <c r="AE22" s="69">
        <f t="shared" si="98"/>
        <v>277829.40044208698</v>
      </c>
      <c r="AF22" s="69">
        <f t="shared" si="98"/>
        <v>277846.04306127277</v>
      </c>
      <c r="AG22" s="69">
        <f t="shared" si="98"/>
        <v>277862.68667738966</v>
      </c>
      <c r="AH22" s="69">
        <f t="shared" si="98"/>
        <v>277879.33129049739</v>
      </c>
      <c r="AI22" s="69">
        <f t="shared" si="98"/>
        <v>277895.97690065566</v>
      </c>
      <c r="AJ22" s="69">
        <f t="shared" si="98"/>
        <v>277912.6235079242</v>
      </c>
      <c r="AK22" s="69">
        <f t="shared" si="98"/>
        <v>277929.2711123628</v>
      </c>
      <c r="AL22" s="69">
        <f t="shared" si="98"/>
        <v>277945.9197140311</v>
      </c>
      <c r="AM22" s="69">
        <f t="shared" si="98"/>
        <v>277962.5693129889</v>
      </c>
      <c r="AN22" s="69">
        <f t="shared" si="98"/>
        <v>277979.21990929591</v>
      </c>
      <c r="AO22" s="69">
        <f t="shared" si="98"/>
        <v>277995.87150301191</v>
      </c>
      <c r="AP22" s="69">
        <f t="shared" si="98"/>
        <v>278012.52409419656</v>
      </c>
      <c r="AQ22" s="69">
        <f t="shared" si="98"/>
        <v>278029.17768290971</v>
      </c>
      <c r="AR22" s="69">
        <f t="shared" si="98"/>
        <v>278045.83226921107</v>
      </c>
      <c r="AS22" s="69">
        <f t="shared" si="98"/>
        <v>278062.48785316042</v>
      </c>
      <c r="AT22" s="69">
        <f t="shared" si="98"/>
        <v>278079.14443481748</v>
      </c>
      <c r="AU22" s="69">
        <f t="shared" si="98"/>
        <v>278095.80201424204</v>
      </c>
      <c r="AV22" s="69">
        <f t="shared" si="98"/>
        <v>278112.46059149387</v>
      </c>
      <c r="AW22" s="69">
        <f t="shared" si="98"/>
        <v>278129.12016663275</v>
      </c>
      <c r="AX22" s="69">
        <f t="shared" si="98"/>
        <v>278145.78073971841</v>
      </c>
      <c r="AY22" s="69">
        <f t="shared" si="98"/>
        <v>278162.44231081067</v>
      </c>
      <c r="AZ22" s="69">
        <f t="shared" si="98"/>
        <v>278179.10487996932</v>
      </c>
      <c r="BA22" s="69">
        <f t="shared" si="98"/>
        <v>278195.76844725414</v>
      </c>
      <c r="BB22" s="69">
        <f t="shared" si="98"/>
        <v>278212.43301272491</v>
      </c>
      <c r="BC22" s="69">
        <f t="shared" si="98"/>
        <v>278229.09857644141</v>
      </c>
      <c r="BD22" s="69">
        <f t="shared" si="98"/>
        <v>278245.76513846347</v>
      </c>
      <c r="BE22" s="69">
        <f>BD22*(1+$E$22)</f>
        <v>278262.43269885087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312937.97157016717</v>
      </c>
      <c r="DG22" s="108">
        <f t="shared" si="15"/>
        <v>312956.71727339848</v>
      </c>
      <c r="DH22" s="108">
        <f t="shared" si="15"/>
        <v>312975.46409954043</v>
      </c>
      <c r="DI22" s="108">
        <f t="shared" si="15"/>
        <v>312994.21204866032</v>
      </c>
      <c r="DJ22" s="108">
        <f t="shared" si="15"/>
        <v>342595.25824656157</v>
      </c>
      <c r="DK22" s="108">
        <f t="shared" si="15"/>
        <v>342615.7804893796</v>
      </c>
      <c r="DL22" s="108">
        <f t="shared" si="15"/>
        <v>342636.30396152713</v>
      </c>
      <c r="DM22" s="108">
        <f t="shared" si="15"/>
        <v>342656.82866307773</v>
      </c>
      <c r="DN22" s="108">
        <f t="shared" si="15"/>
        <v>302509.9132866076</v>
      </c>
      <c r="DO22" s="108">
        <f t="shared" si="15"/>
        <v>302528.03432519728</v>
      </c>
      <c r="DP22" s="108">
        <f t="shared" si="15"/>
        <v>302546.15644927876</v>
      </c>
      <c r="DQ22" s="108">
        <f t="shared" si="15"/>
        <v>302564.2796589171</v>
      </c>
      <c r="DR22" s="108">
        <f t="shared" si="15"/>
        <v>302582.40395417734</v>
      </c>
      <c r="DS22" s="108">
        <f t="shared" si="15"/>
        <v>307571.02104236133</v>
      </c>
      <c r="DT22" s="108">
        <f t="shared" si="15"/>
        <v>307589.44525292958</v>
      </c>
      <c r="DU22" s="108">
        <f t="shared" si="15"/>
        <v>307607.87056715036</v>
      </c>
      <c r="DV22" s="108">
        <f t="shared" si="90"/>
        <v>307626.29698508972</v>
      </c>
      <c r="DW22" s="108">
        <f t="shared" si="90"/>
        <v>304466.14256545377</v>
      </c>
      <c r="DX22" s="108">
        <f t="shared" si="90"/>
        <v>304484.38078667014</v>
      </c>
      <c r="DY22" s="108">
        <f t="shared" si="90"/>
        <v>304502.62010039791</v>
      </c>
      <c r="DZ22" s="108">
        <f t="shared" si="90"/>
        <v>304520.86050670245</v>
      </c>
      <c r="EA22" s="108">
        <f t="shared" si="90"/>
        <v>318798.15027055214</v>
      </c>
      <c r="EB22" s="108">
        <f t="shared" si="90"/>
        <v>318817.24701194681</v>
      </c>
      <c r="EC22" s="108">
        <f t="shared" si="90"/>
        <v>318836.34489728021</v>
      </c>
      <c r="ED22" s="108">
        <f t="shared" si="90"/>
        <v>318855.44392662076</v>
      </c>
      <c r="EE22" s="108">
        <f t="shared" si="90"/>
        <v>318874.54410003702</v>
      </c>
      <c r="EF22" s="108">
        <f t="shared" si="90"/>
        <v>319012.81428162783</v>
      </c>
      <c r="EG22" s="108">
        <f t="shared" si="90"/>
        <v>319031.92388188984</v>
      </c>
      <c r="EH22" s="108">
        <f t="shared" si="90"/>
        <v>319051.03462686075</v>
      </c>
      <c r="EI22" s="108">
        <f t="shared" si="90"/>
        <v>319070.14651660918</v>
      </c>
      <c r="EJ22" s="108">
        <f t="shared" si="90"/>
        <v>327751.02341703855</v>
      </c>
      <c r="EK22" s="108">
        <f t="shared" si="90"/>
        <v>327770.65645609709</v>
      </c>
      <c r="EL22" s="108">
        <f t="shared" si="91"/>
        <v>327790.29067121976</v>
      </c>
      <c r="EM22" s="108">
        <f t="shared" si="91"/>
        <v>327809.92606247694</v>
      </c>
      <c r="EN22" s="108">
        <f t="shared" si="91"/>
        <v>354010.02564215107</v>
      </c>
      <c r="EO22" s="108">
        <f t="shared" si="91"/>
        <v>354031.23165575275</v>
      </c>
      <c r="EP22" s="108">
        <f t="shared" si="91"/>
        <v>354052.43893964327</v>
      </c>
      <c r="EQ22" s="108">
        <f t="shared" si="91"/>
        <v>354073.64749389887</v>
      </c>
      <c r="ER22" s="108">
        <f t="shared" si="91"/>
        <v>354094.85731859558</v>
      </c>
      <c r="ES22" s="108">
        <f t="shared" si="91"/>
        <v>336014.0860614531</v>
      </c>
      <c r="ET22" s="108">
        <f t="shared" si="91"/>
        <v>336034.21407694207</v>
      </c>
      <c r="EU22" s="108">
        <f t="shared" si="91"/>
        <v>336054.3432981454</v>
      </c>
      <c r="EV22" s="108">
        <f t="shared" si="91"/>
        <v>336074.47372513526</v>
      </c>
      <c r="EW22" s="108">
        <f t="shared" si="91"/>
        <v>330228.14009817154</v>
      </c>
      <c r="EX22" s="108">
        <f t="shared" si="91"/>
        <v>330247.92152220855</v>
      </c>
      <c r="EY22" s="108">
        <f t="shared" si="91"/>
        <v>330267.70413119823</v>
      </c>
      <c r="EZ22" s="108">
        <f t="shared" si="91"/>
        <v>330287.48792521172</v>
      </c>
      <c r="FA22" s="108">
        <f t="shared" si="91"/>
        <v>306846.04679413093</v>
      </c>
      <c r="FB22" s="108">
        <f t="shared" si="92"/>
        <v>306864.42757707665</v>
      </c>
      <c r="FC22" s="108">
        <f t="shared" si="92"/>
        <v>306882.80946107348</v>
      </c>
      <c r="FD22" s="108">
        <f t="shared" si="92"/>
        <v>306901.19244618737</v>
      </c>
      <c r="FE22" s="108">
        <f t="shared" si="92"/>
        <v>306919.57653248432</v>
      </c>
    </row>
    <row r="23" spans="1:161" ht="15.75" x14ac:dyDescent="0.25">
      <c r="A23" s="47" t="s">
        <v>182</v>
      </c>
      <c r="B23" s="12">
        <f>'Urb proj of all 25 ARs '!AE23</f>
        <v>585336.04562469211</v>
      </c>
      <c r="C23" s="12">
        <f>'Urb proj of all 25 ARs '!AF23</f>
        <v>587162.10809646652</v>
      </c>
      <c r="D23" s="100">
        <f t="shared" si="10"/>
        <v>3.1196822499211813E-3</v>
      </c>
      <c r="E23" s="101">
        <f t="shared" si="11"/>
        <v>5.9902296730696136E-5</v>
      </c>
      <c r="F23" s="69">
        <f t="shared" si="12"/>
        <v>585371.10859818431</v>
      </c>
      <c r="G23" s="69">
        <f t="shared" si="13"/>
        <v>585406.17367202917</v>
      </c>
      <c r="H23" s="69">
        <f>G23*(1+$E$23)</f>
        <v>585441.24084635242</v>
      </c>
      <c r="I23" s="69">
        <f t="shared" ref="I23:BE23" si="99">H23*(1+$E$23)</f>
        <v>585476.31012128002</v>
      </c>
      <c r="J23" s="69">
        <f t="shared" si="99"/>
        <v>585511.38149693771</v>
      </c>
      <c r="K23" s="69">
        <f t="shared" si="99"/>
        <v>585546.45497345133</v>
      </c>
      <c r="L23" s="69">
        <f t="shared" si="99"/>
        <v>585581.53055094671</v>
      </c>
      <c r="M23" s="69">
        <f t="shared" si="99"/>
        <v>585616.60822954983</v>
      </c>
      <c r="N23" s="69">
        <f t="shared" si="99"/>
        <v>585651.68800938642</v>
      </c>
      <c r="O23" s="69">
        <f t="shared" si="99"/>
        <v>585686.76989058242</v>
      </c>
      <c r="P23" s="69">
        <f t="shared" si="99"/>
        <v>585721.8538732637</v>
      </c>
      <c r="Q23" s="69">
        <f t="shared" si="99"/>
        <v>585756.93995755608</v>
      </c>
      <c r="R23" s="69">
        <f t="shared" si="99"/>
        <v>585792.02814358543</v>
      </c>
      <c r="S23" s="69">
        <f t="shared" si="99"/>
        <v>585827.11843147781</v>
      </c>
      <c r="T23" s="69">
        <f t="shared" si="99"/>
        <v>585862.21082135895</v>
      </c>
      <c r="U23" s="69">
        <f t="shared" si="99"/>
        <v>585897.30531335482</v>
      </c>
      <c r="V23" s="69">
        <f t="shared" si="99"/>
        <v>585932.40190759138</v>
      </c>
      <c r="W23" s="69">
        <f t="shared" si="99"/>
        <v>585967.50060419459</v>
      </c>
      <c r="X23" s="69">
        <f t="shared" si="99"/>
        <v>586002.60140329029</v>
      </c>
      <c r="Y23" s="69">
        <f t="shared" si="99"/>
        <v>586037.70430500456</v>
      </c>
      <c r="Z23" s="69">
        <f t="shared" si="99"/>
        <v>586072.80930946325</v>
      </c>
      <c r="AA23" s="69">
        <f t="shared" si="99"/>
        <v>586107.91641679232</v>
      </c>
      <c r="AB23" s="69">
        <f t="shared" si="99"/>
        <v>586143.02562711772</v>
      </c>
      <c r="AC23" s="69">
        <f t="shared" si="99"/>
        <v>586178.13694056543</v>
      </c>
      <c r="AD23" s="69">
        <f t="shared" si="99"/>
        <v>586213.25035726151</v>
      </c>
      <c r="AE23" s="69">
        <f t="shared" si="99"/>
        <v>586248.36587733193</v>
      </c>
      <c r="AF23" s="69">
        <f t="shared" si="99"/>
        <v>586283.48350090266</v>
      </c>
      <c r="AG23" s="69">
        <f t="shared" si="99"/>
        <v>586318.60322809964</v>
      </c>
      <c r="AH23" s="69">
        <f t="shared" si="99"/>
        <v>586353.72505904897</v>
      </c>
      <c r="AI23" s="69">
        <f t="shared" si="99"/>
        <v>586388.8489938766</v>
      </c>
      <c r="AJ23" s="69">
        <f t="shared" si="99"/>
        <v>586423.97503270861</v>
      </c>
      <c r="AK23" s="69">
        <f t="shared" si="99"/>
        <v>586459.10317567096</v>
      </c>
      <c r="AL23" s="69">
        <f t="shared" si="99"/>
        <v>586494.23342288984</v>
      </c>
      <c r="AM23" s="69">
        <f t="shared" si="99"/>
        <v>586529.36577449122</v>
      </c>
      <c r="AN23" s="69">
        <f t="shared" si="99"/>
        <v>586564.50023060106</v>
      </c>
      <c r="AO23" s="69">
        <f t="shared" si="99"/>
        <v>586599.63679134555</v>
      </c>
      <c r="AP23" s="69">
        <f t="shared" si="99"/>
        <v>586634.77545685077</v>
      </c>
      <c r="AQ23" s="69">
        <f t="shared" si="99"/>
        <v>586669.91622724268</v>
      </c>
      <c r="AR23" s="69">
        <f t="shared" si="99"/>
        <v>586705.05910264747</v>
      </c>
      <c r="AS23" s="69">
        <f t="shared" si="99"/>
        <v>586740.20408319123</v>
      </c>
      <c r="AT23" s="69">
        <f t="shared" si="99"/>
        <v>586775.35116900003</v>
      </c>
      <c r="AU23" s="69">
        <f t="shared" si="99"/>
        <v>586810.50036020007</v>
      </c>
      <c r="AV23" s="69">
        <f t="shared" si="99"/>
        <v>586845.6516569173</v>
      </c>
      <c r="AW23" s="69">
        <f t="shared" si="99"/>
        <v>586880.80505927792</v>
      </c>
      <c r="AX23" s="69">
        <f t="shared" si="99"/>
        <v>586915.96056740812</v>
      </c>
      <c r="AY23" s="69">
        <f t="shared" si="99"/>
        <v>586951.11818143399</v>
      </c>
      <c r="AZ23" s="69">
        <f t="shared" si="99"/>
        <v>586986.27790148172</v>
      </c>
      <c r="BA23" s="69">
        <f t="shared" si="99"/>
        <v>587021.43972767738</v>
      </c>
      <c r="BB23" s="69">
        <f t="shared" si="99"/>
        <v>587056.60366014717</v>
      </c>
      <c r="BC23" s="69">
        <f t="shared" si="99"/>
        <v>587091.76969901728</v>
      </c>
      <c r="BD23" s="69">
        <f t="shared" si="99"/>
        <v>587126.93784441391</v>
      </c>
      <c r="BE23" s="69">
        <f t="shared" si="99"/>
        <v>587162.10809646326</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545704.36712122092</v>
      </c>
      <c r="DG23" s="108">
        <f t="shared" si="15"/>
        <v>545737.05606614752</v>
      </c>
      <c r="DH23" s="108">
        <f t="shared" si="15"/>
        <v>545769.74696921685</v>
      </c>
      <c r="DI23" s="108">
        <f t="shared" si="15"/>
        <v>545802.4398305465</v>
      </c>
      <c r="DJ23" s="108">
        <f t="shared" si="15"/>
        <v>588656.92162291496</v>
      </c>
      <c r="DK23" s="108">
        <f t="shared" si="15"/>
        <v>588692.18352450652</v>
      </c>
      <c r="DL23" s="108">
        <f t="shared" si="15"/>
        <v>588727.44753836701</v>
      </c>
      <c r="DM23" s="108">
        <f t="shared" si="15"/>
        <v>588762.71366462298</v>
      </c>
      <c r="DN23" s="108">
        <f t="shared" si="15"/>
        <v>522022.8188659607</v>
      </c>
      <c r="DO23" s="108">
        <f t="shared" si="15"/>
        <v>522054.08923175663</v>
      </c>
      <c r="DP23" s="108">
        <f t="shared" si="15"/>
        <v>522085.36147071933</v>
      </c>
      <c r="DQ23" s="108">
        <f t="shared" si="15"/>
        <v>522116.63558296091</v>
      </c>
      <c r="DR23" s="108">
        <f t="shared" si="15"/>
        <v>522147.91156859358</v>
      </c>
      <c r="DS23" s="108">
        <f t="shared" si="15"/>
        <v>536288.24085679674</v>
      </c>
      <c r="DT23" s="108">
        <f t="shared" si="15"/>
        <v>536320.36575413379</v>
      </c>
      <c r="DU23" s="108">
        <f t="shared" si="15"/>
        <v>536352.49257582577</v>
      </c>
      <c r="DV23" s="108">
        <f t="shared" si="90"/>
        <v>536384.62132198829</v>
      </c>
      <c r="DW23" s="108">
        <f t="shared" si="90"/>
        <v>531339.38895712711</v>
      </c>
      <c r="DX23" s="108">
        <f t="shared" si="90"/>
        <v>531371.21740686905</v>
      </c>
      <c r="DY23" s="108">
        <f t="shared" si="90"/>
        <v>531403.04776320839</v>
      </c>
      <c r="DZ23" s="108">
        <f t="shared" si="90"/>
        <v>531434.88002625911</v>
      </c>
      <c r="EA23" s="108">
        <f t="shared" si="90"/>
        <v>553943.40543693269</v>
      </c>
      <c r="EB23" s="108">
        <f t="shared" si="90"/>
        <v>553976.58791917714</v>
      </c>
      <c r="EC23" s="108">
        <f t="shared" si="90"/>
        <v>554009.77238912857</v>
      </c>
      <c r="ED23" s="108">
        <f t="shared" si="90"/>
        <v>554042.95884690597</v>
      </c>
      <c r="EE23" s="108">
        <f t="shared" si="90"/>
        <v>554076.14729262842</v>
      </c>
      <c r="EF23" s="108">
        <f t="shared" si="90"/>
        <v>532317.88544610294</v>
      </c>
      <c r="EG23" s="108">
        <f t="shared" si="90"/>
        <v>532349.77251003194</v>
      </c>
      <c r="EH23" s="108">
        <f t="shared" si="90"/>
        <v>532381.66148406942</v>
      </c>
      <c r="EI23" s="108">
        <f t="shared" si="90"/>
        <v>532413.55236832961</v>
      </c>
      <c r="EJ23" s="108">
        <f t="shared" si="90"/>
        <v>537335.97256940138</v>
      </c>
      <c r="EK23" s="108">
        <f t="shared" si="90"/>
        <v>537368.1602282743</v>
      </c>
      <c r="EL23" s="108">
        <f t="shared" si="91"/>
        <v>537400.3498152619</v>
      </c>
      <c r="EM23" s="108">
        <f t="shared" si="91"/>
        <v>537432.54133047978</v>
      </c>
      <c r="EN23" s="108">
        <f t="shared" si="91"/>
        <v>573086.46183060086</v>
      </c>
      <c r="EO23" s="108">
        <f t="shared" si="91"/>
        <v>573120.79102588969</v>
      </c>
      <c r="EP23" s="108">
        <f t="shared" si="91"/>
        <v>573155.12227757636</v>
      </c>
      <c r="EQ23" s="108">
        <f t="shared" si="91"/>
        <v>573189.4555857837</v>
      </c>
      <c r="ER23" s="108">
        <f t="shared" si="91"/>
        <v>573223.7909506351</v>
      </c>
      <c r="ES23" s="108">
        <f t="shared" si="91"/>
        <v>564907.61326217081</v>
      </c>
      <c r="ET23" s="108">
        <f t="shared" si="91"/>
        <v>564941.45252564584</v>
      </c>
      <c r="EU23" s="108">
        <f t="shared" si="91"/>
        <v>564975.29381617054</v>
      </c>
      <c r="EV23" s="108">
        <f t="shared" si="91"/>
        <v>565009.1371338662</v>
      </c>
      <c r="EW23" s="108">
        <f t="shared" si="91"/>
        <v>562579.00056950585</v>
      </c>
      <c r="EX23" s="108">
        <f t="shared" si="91"/>
        <v>562612.70034373249</v>
      </c>
      <c r="EY23" s="108">
        <f t="shared" si="91"/>
        <v>562646.40213665285</v>
      </c>
      <c r="EZ23" s="108">
        <f t="shared" si="91"/>
        <v>562680.10594838811</v>
      </c>
      <c r="FA23" s="108">
        <f t="shared" si="91"/>
        <v>529620.41382513242</v>
      </c>
      <c r="FB23" s="108">
        <f t="shared" si="92"/>
        <v>529652.13930431602</v>
      </c>
      <c r="FC23" s="108">
        <f t="shared" si="92"/>
        <v>529683.86668392853</v>
      </c>
      <c r="FD23" s="108">
        <f t="shared" si="92"/>
        <v>529715.59596408415</v>
      </c>
      <c r="FE23" s="108">
        <f t="shared" si="92"/>
        <v>529747.32714489638</v>
      </c>
    </row>
    <row r="24" spans="1:161" ht="15.75" x14ac:dyDescent="0.25">
      <c r="A24" s="47" t="s">
        <v>183</v>
      </c>
      <c r="B24" s="12">
        <f>'Urb proj of all 25 ARs '!AE24</f>
        <v>302327.33153096453</v>
      </c>
      <c r="C24" s="12">
        <f>'Urb proj of all 25 ARs '!AF24</f>
        <v>303270.49674080772</v>
      </c>
      <c r="D24" s="100">
        <f t="shared" si="10"/>
        <v>3.1196822499212104E-3</v>
      </c>
      <c r="E24" s="101">
        <f t="shared" si="11"/>
        <v>5.9902296730696136E-5</v>
      </c>
      <c r="F24" s="69">
        <f t="shared" si="12"/>
        <v>302345.44163248769</v>
      </c>
      <c r="G24" s="69">
        <f t="shared" si="13"/>
        <v>302363.55281884753</v>
      </c>
      <c r="H24" s="69">
        <f>G24*(1+$E$24)</f>
        <v>302381.66509010905</v>
      </c>
      <c r="I24" s="69">
        <f t="shared" ref="I24:BD24" si="100">H24*(1+$E$24)</f>
        <v>302399.77844633721</v>
      </c>
      <c r="J24" s="69">
        <f t="shared" si="100"/>
        <v>302417.89288759697</v>
      </c>
      <c r="K24" s="69">
        <f t="shared" si="100"/>
        <v>302436.00841395342</v>
      </c>
      <c r="L24" s="69">
        <f t="shared" si="100"/>
        <v>302454.1250254715</v>
      </c>
      <c r="M24" s="69">
        <f t="shared" si="100"/>
        <v>302472.24272221618</v>
      </c>
      <c r="N24" s="69">
        <f t="shared" si="100"/>
        <v>302490.36150425253</v>
      </c>
      <c r="O24" s="69">
        <f t="shared" si="100"/>
        <v>302508.48137164552</v>
      </c>
      <c r="P24" s="69">
        <f t="shared" si="100"/>
        <v>302526.60232446023</v>
      </c>
      <c r="Q24" s="69">
        <f t="shared" si="100"/>
        <v>302544.7243627616</v>
      </c>
      <c r="R24" s="69">
        <f t="shared" si="100"/>
        <v>302562.84748661466</v>
      </c>
      <c r="S24" s="69">
        <f t="shared" si="100"/>
        <v>302580.97169608448</v>
      </c>
      <c r="T24" s="69">
        <f t="shared" si="100"/>
        <v>302599.09699123609</v>
      </c>
      <c r="U24" s="69">
        <f t="shared" si="100"/>
        <v>302617.2233721345</v>
      </c>
      <c r="V24" s="69">
        <f t="shared" si="100"/>
        <v>302635.35083884478</v>
      </c>
      <c r="W24" s="69">
        <f t="shared" si="100"/>
        <v>302653.4793914319</v>
      </c>
      <c r="X24" s="69">
        <f t="shared" si="100"/>
        <v>302671.60902996099</v>
      </c>
      <c r="Y24" s="69">
        <f t="shared" si="100"/>
        <v>302689.73975449707</v>
      </c>
      <c r="Z24" s="69">
        <f t="shared" si="100"/>
        <v>302707.87156510516</v>
      </c>
      <c r="AA24" s="69">
        <f t="shared" si="100"/>
        <v>302726.00446185039</v>
      </c>
      <c r="AB24" s="69">
        <f t="shared" si="100"/>
        <v>302744.13844479778</v>
      </c>
      <c r="AC24" s="69">
        <f t="shared" si="100"/>
        <v>302762.2735140124</v>
      </c>
      <c r="AD24" s="69">
        <f t="shared" si="100"/>
        <v>302780.40966955927</v>
      </c>
      <c r="AE24" s="69">
        <f t="shared" si="100"/>
        <v>302798.54691150354</v>
      </c>
      <c r="AF24" s="69">
        <f t="shared" si="100"/>
        <v>302816.68523991026</v>
      </c>
      <c r="AG24" s="69">
        <f t="shared" si="100"/>
        <v>302834.82465484453</v>
      </c>
      <c r="AH24" s="69">
        <f t="shared" si="100"/>
        <v>302852.96515637141</v>
      </c>
      <c r="AI24" s="69">
        <f t="shared" si="100"/>
        <v>302871.10674455599</v>
      </c>
      <c r="AJ24" s="69">
        <f t="shared" si="100"/>
        <v>302889.24941946333</v>
      </c>
      <c r="AK24" s="69">
        <f t="shared" si="100"/>
        <v>302907.39318115858</v>
      </c>
      <c r="AL24" s="69">
        <f t="shared" si="100"/>
        <v>302925.53802970686</v>
      </c>
      <c r="AM24" s="69">
        <f t="shared" si="100"/>
        <v>302943.6839651732</v>
      </c>
      <c r="AN24" s="69">
        <f t="shared" si="100"/>
        <v>302961.83098762279</v>
      </c>
      <c r="AO24" s="69">
        <f t="shared" si="100"/>
        <v>302979.9790971207</v>
      </c>
      <c r="AP24" s="69">
        <f t="shared" si="100"/>
        <v>302998.12829373201</v>
      </c>
      <c r="AQ24" s="69">
        <f t="shared" si="100"/>
        <v>303016.27857752191</v>
      </c>
      <c r="AR24" s="69">
        <f t="shared" si="100"/>
        <v>303034.42994855548</v>
      </c>
      <c r="AS24" s="69">
        <f t="shared" si="100"/>
        <v>303052.58240689785</v>
      </c>
      <c r="AT24" s="69">
        <f t="shared" si="100"/>
        <v>303070.73595261422</v>
      </c>
      <c r="AU24" s="69">
        <f t="shared" si="100"/>
        <v>303088.89058576967</v>
      </c>
      <c r="AV24" s="69">
        <f t="shared" si="100"/>
        <v>303107.04630642931</v>
      </c>
      <c r="AW24" s="69">
        <f t="shared" si="100"/>
        <v>303125.2031146583</v>
      </c>
      <c r="AX24" s="69">
        <f t="shared" si="100"/>
        <v>303143.36101052182</v>
      </c>
      <c r="AY24" s="69">
        <f t="shared" si="100"/>
        <v>303161.51999408501</v>
      </c>
      <c r="AZ24" s="69">
        <f t="shared" si="100"/>
        <v>303179.68006541301</v>
      </c>
      <c r="BA24" s="69">
        <f t="shared" si="100"/>
        <v>303197.84122457099</v>
      </c>
      <c r="BB24" s="69">
        <f t="shared" si="100"/>
        <v>303216.00347162411</v>
      </c>
      <c r="BC24" s="69">
        <f t="shared" si="100"/>
        <v>303234.16680663754</v>
      </c>
      <c r="BD24" s="69">
        <f t="shared" si="100"/>
        <v>303252.33122967649</v>
      </c>
      <c r="BE24" s="69">
        <f>BD24*(1+$E$24)</f>
        <v>303270.49674080609</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279069.3716942285</v>
      </c>
      <c r="DG24" s="108">
        <f t="shared" si="15"/>
        <v>279086.08859054017</v>
      </c>
      <c r="DH24" s="108">
        <f t="shared" si="15"/>
        <v>279102.80648823234</v>
      </c>
      <c r="DI24" s="108">
        <f t="shared" si="15"/>
        <v>279119.52538736496</v>
      </c>
      <c r="DJ24" s="108">
        <f t="shared" si="15"/>
        <v>301318.20017576794</v>
      </c>
      <c r="DK24" s="108">
        <f t="shared" si="15"/>
        <v>301336.24982800527</v>
      </c>
      <c r="DL24" s="108">
        <f t="shared" si="15"/>
        <v>301354.30056145816</v>
      </c>
      <c r="DM24" s="108">
        <f t="shared" si="15"/>
        <v>301372.35237619147</v>
      </c>
      <c r="DN24" s="108">
        <f t="shared" si="15"/>
        <v>267219.50858653465</v>
      </c>
      <c r="DO24" s="108">
        <f t="shared" si="15"/>
        <v>267235.51564883022</v>
      </c>
      <c r="DP24" s="108">
        <f t="shared" si="15"/>
        <v>267251.52366998565</v>
      </c>
      <c r="DQ24" s="108">
        <f t="shared" si="15"/>
        <v>267267.53265005822</v>
      </c>
      <c r="DR24" s="108">
        <f t="shared" si="15"/>
        <v>267283.54258910549</v>
      </c>
      <c r="DS24" s="108">
        <f t="shared" si="15"/>
        <v>276711.0146697553</v>
      </c>
      <c r="DT24" s="108">
        <f t="shared" si="15"/>
        <v>276727.59029506473</v>
      </c>
      <c r="DU24" s="108">
        <f t="shared" si="15"/>
        <v>276744.16691329214</v>
      </c>
      <c r="DV24" s="108">
        <f t="shared" si="90"/>
        <v>276760.74452449713</v>
      </c>
      <c r="DW24" s="108">
        <f t="shared" si="90"/>
        <v>271965.88867876143</v>
      </c>
      <c r="DX24" s="108">
        <f t="shared" si="90"/>
        <v>271982.18006012571</v>
      </c>
      <c r="DY24" s="108">
        <f t="shared" si="90"/>
        <v>271998.47241738113</v>
      </c>
      <c r="DZ24" s="108">
        <f t="shared" si="90"/>
        <v>272014.76575058617</v>
      </c>
      <c r="EA24" s="108">
        <f t="shared" si="90"/>
        <v>282070.91625266022</v>
      </c>
      <c r="EB24" s="108">
        <f t="shared" si="90"/>
        <v>282087.81294838467</v>
      </c>
      <c r="EC24" s="108">
        <f t="shared" si="90"/>
        <v>282104.71065626008</v>
      </c>
      <c r="ED24" s="108">
        <f t="shared" si="90"/>
        <v>282121.60937634693</v>
      </c>
      <c r="EE24" s="108">
        <f t="shared" si="90"/>
        <v>282138.50910870591</v>
      </c>
      <c r="EF24" s="108">
        <f t="shared" si="90"/>
        <v>273668.9936173943</v>
      </c>
      <c r="EG24" s="108">
        <f t="shared" si="90"/>
        <v>273685.38701865595</v>
      </c>
      <c r="EH24" s="108">
        <f t="shared" si="90"/>
        <v>273701.78140192002</v>
      </c>
      <c r="EI24" s="108">
        <f t="shared" si="90"/>
        <v>273718.17676724528</v>
      </c>
      <c r="EJ24" s="108">
        <f t="shared" si="90"/>
        <v>276153.1817115845</v>
      </c>
      <c r="EK24" s="108">
        <f t="shared" si="90"/>
        <v>276169.72392141854</v>
      </c>
      <c r="EL24" s="108">
        <f t="shared" si="91"/>
        <v>276186.26712216891</v>
      </c>
      <c r="EM24" s="108">
        <f t="shared" si="91"/>
        <v>276202.81131389498</v>
      </c>
      <c r="EN24" s="108">
        <f t="shared" si="91"/>
        <v>297395.37011323229</v>
      </c>
      <c r="EO24" s="108">
        <f t="shared" si="91"/>
        <v>297413.18477893918</v>
      </c>
      <c r="EP24" s="108">
        <f t="shared" si="91"/>
        <v>297431.00051178539</v>
      </c>
      <c r="EQ24" s="108">
        <f t="shared" si="91"/>
        <v>297448.81731183501</v>
      </c>
      <c r="ER24" s="108">
        <f t="shared" si="91"/>
        <v>297466.63517915178</v>
      </c>
      <c r="ES24" s="108">
        <f t="shared" si="91"/>
        <v>291033.10782670497</v>
      </c>
      <c r="ET24" s="108">
        <f t="shared" si="91"/>
        <v>291050.54137828847</v>
      </c>
      <c r="EU24" s="108">
        <f t="shared" si="91"/>
        <v>291067.97597418178</v>
      </c>
      <c r="EV24" s="108">
        <f t="shared" si="91"/>
        <v>291085.41161444742</v>
      </c>
      <c r="EW24" s="108">
        <f t="shared" si="91"/>
        <v>291216.41481282079</v>
      </c>
      <c r="EX24" s="108">
        <f t="shared" si="91"/>
        <v>291233.85934491374</v>
      </c>
      <c r="EY24" s="108">
        <f t="shared" si="91"/>
        <v>291251.30492197425</v>
      </c>
      <c r="EZ24" s="108">
        <f t="shared" si="91"/>
        <v>291268.75154406484</v>
      </c>
      <c r="FA24" s="108">
        <f t="shared" si="91"/>
        <v>268659.07388089446</v>
      </c>
      <c r="FB24" s="108">
        <f t="shared" si="92"/>
        <v>268675.16717645741</v>
      </c>
      <c r="FC24" s="108">
        <f t="shared" si="92"/>
        <v>268691.26143604581</v>
      </c>
      <c r="FD24" s="108">
        <f t="shared" si="92"/>
        <v>268707.35665971728</v>
      </c>
      <c r="FE24" s="108">
        <f t="shared" si="92"/>
        <v>268723.45284752967</v>
      </c>
    </row>
    <row r="25" spans="1:161" ht="15.75" x14ac:dyDescent="0.25">
      <c r="A25" s="47" t="s">
        <v>189</v>
      </c>
      <c r="B25" s="12">
        <f>'Urb proj of all 25 ARs '!AE25</f>
        <v>177623.4686951201</v>
      </c>
      <c r="C25" s="12">
        <f>'Urb proj of all 25 ARs '!AF25</f>
        <v>178177.59747757768</v>
      </c>
      <c r="D25" s="100">
        <f t="shared" si="10"/>
        <v>3.1196822499211137E-3</v>
      </c>
      <c r="E25" s="101">
        <f t="shared" si="11"/>
        <v>5.9902296730696136E-5</v>
      </c>
      <c r="F25" s="69">
        <f t="shared" si="12"/>
        <v>177634.1087488482</v>
      </c>
      <c r="G25" s="69">
        <f t="shared" si="13"/>
        <v>177644.74943993997</v>
      </c>
      <c r="H25" s="69">
        <f>G25*(1+$E$25)</f>
        <v>177655.39076843357</v>
      </c>
      <c r="I25" s="69">
        <f t="shared" ref="I25:BE25" si="101">H25*(1+$E$25)</f>
        <v>177666.03273436718</v>
      </c>
      <c r="J25" s="69">
        <f t="shared" si="101"/>
        <v>177676.67533777902</v>
      </c>
      <c r="K25" s="69">
        <f t="shared" si="101"/>
        <v>177687.31857870723</v>
      </c>
      <c r="L25" s="69">
        <f t="shared" si="101"/>
        <v>177697.96245719001</v>
      </c>
      <c r="M25" s="69">
        <f t="shared" si="101"/>
        <v>177708.60697326556</v>
      </c>
      <c r="N25" s="69">
        <f t="shared" si="101"/>
        <v>177719.25212697207</v>
      </c>
      <c r="O25" s="69">
        <f t="shared" si="101"/>
        <v>177729.89791834773</v>
      </c>
      <c r="P25" s="69">
        <f t="shared" si="101"/>
        <v>177740.54434743075</v>
      </c>
      <c r="Q25" s="69">
        <f t="shared" si="101"/>
        <v>177751.19141425932</v>
      </c>
      <c r="R25" s="69">
        <f t="shared" si="101"/>
        <v>177761.83911887163</v>
      </c>
      <c r="S25" s="69">
        <f t="shared" si="101"/>
        <v>177772.48746130592</v>
      </c>
      <c r="T25" s="69">
        <f t="shared" si="101"/>
        <v>177783.13644160039</v>
      </c>
      <c r="U25" s="69">
        <f t="shared" si="101"/>
        <v>177793.78605979323</v>
      </c>
      <c r="V25" s="69">
        <f t="shared" si="101"/>
        <v>177804.43631592265</v>
      </c>
      <c r="W25" s="69">
        <f t="shared" si="101"/>
        <v>177815.08721002689</v>
      </c>
      <c r="X25" s="69">
        <f t="shared" si="101"/>
        <v>177825.73874214414</v>
      </c>
      <c r="Y25" s="69">
        <f t="shared" si="101"/>
        <v>177836.39091231264</v>
      </c>
      <c r="Z25" s="69">
        <f t="shared" si="101"/>
        <v>177847.04372057057</v>
      </c>
      <c r="AA25" s="69">
        <f t="shared" si="101"/>
        <v>177857.6971669562</v>
      </c>
      <c r="AB25" s="69">
        <f t="shared" si="101"/>
        <v>177868.35125150773</v>
      </c>
      <c r="AC25" s="69">
        <f t="shared" si="101"/>
        <v>177879.00597426339</v>
      </c>
      <c r="AD25" s="69">
        <f t="shared" si="101"/>
        <v>177889.66133526142</v>
      </c>
      <c r="AE25" s="69">
        <f t="shared" si="101"/>
        <v>177900.31733454004</v>
      </c>
      <c r="AF25" s="69">
        <f t="shared" si="101"/>
        <v>177910.97397213749</v>
      </c>
      <c r="AG25" s="69">
        <f t="shared" si="101"/>
        <v>177921.63124809202</v>
      </c>
      <c r="AH25" s="69">
        <f t="shared" si="101"/>
        <v>177932.28916244186</v>
      </c>
      <c r="AI25" s="69">
        <f t="shared" si="101"/>
        <v>177942.94771522522</v>
      </c>
      <c r="AJ25" s="69">
        <f t="shared" si="101"/>
        <v>177953.60690648039</v>
      </c>
      <c r="AK25" s="69">
        <f t="shared" si="101"/>
        <v>177964.2667362456</v>
      </c>
      <c r="AL25" s="69">
        <f t="shared" si="101"/>
        <v>177974.92720455909</v>
      </c>
      <c r="AM25" s="69">
        <f t="shared" si="101"/>
        <v>177985.58831145911</v>
      </c>
      <c r="AN25" s="69">
        <f t="shared" si="101"/>
        <v>177996.25005698393</v>
      </c>
      <c r="AO25" s="69">
        <f t="shared" si="101"/>
        <v>178006.91244117179</v>
      </c>
      <c r="AP25" s="69">
        <f t="shared" si="101"/>
        <v>178017.57546406097</v>
      </c>
      <c r="AQ25" s="69">
        <f t="shared" si="101"/>
        <v>178028.2391256897</v>
      </c>
      <c r="AR25" s="69">
        <f t="shared" si="101"/>
        <v>178038.90342609625</v>
      </c>
      <c r="AS25" s="69">
        <f t="shared" si="101"/>
        <v>178049.56836531888</v>
      </c>
      <c r="AT25" s="69">
        <f t="shared" si="101"/>
        <v>178060.23394339587</v>
      </c>
      <c r="AU25" s="69">
        <f t="shared" si="101"/>
        <v>178070.90016036548</v>
      </c>
      <c r="AV25" s="69">
        <f t="shared" si="101"/>
        <v>178081.567016266</v>
      </c>
      <c r="AW25" s="69">
        <f t="shared" si="101"/>
        <v>178092.23451113567</v>
      </c>
      <c r="AX25" s="69">
        <f t="shared" si="101"/>
        <v>178102.9026450128</v>
      </c>
      <c r="AY25" s="69">
        <f t="shared" si="101"/>
        <v>178113.57141793563</v>
      </c>
      <c r="AZ25" s="69">
        <f t="shared" si="101"/>
        <v>178124.24082994246</v>
      </c>
      <c r="BA25" s="69">
        <f t="shared" si="101"/>
        <v>178134.91088107158</v>
      </c>
      <c r="BB25" s="69">
        <f t="shared" si="101"/>
        <v>178145.58157136128</v>
      </c>
      <c r="BC25" s="69">
        <f t="shared" si="101"/>
        <v>178156.25290084982</v>
      </c>
      <c r="BD25" s="69">
        <f t="shared" si="101"/>
        <v>178166.92486957551</v>
      </c>
      <c r="BE25" s="69">
        <f t="shared" si="101"/>
        <v>178177.59747757664</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183375.55705616492</v>
      </c>
      <c r="DG25" s="108">
        <f t="shared" si="15"/>
        <v>183386.54167319686</v>
      </c>
      <c r="DH25" s="108">
        <f t="shared" si="15"/>
        <v>183397.52694823258</v>
      </c>
      <c r="DI25" s="108">
        <f t="shared" si="15"/>
        <v>183408.5128813115</v>
      </c>
      <c r="DJ25" s="108">
        <f t="shared" si="15"/>
        <v>197924.20357364314</v>
      </c>
      <c r="DK25" s="108">
        <f t="shared" si="15"/>
        <v>197936.05968801581</v>
      </c>
      <c r="DL25" s="108">
        <f t="shared" si="15"/>
        <v>197947.91651259694</v>
      </c>
      <c r="DM25" s="108">
        <f t="shared" si="15"/>
        <v>197959.77404742909</v>
      </c>
      <c r="DN25" s="108">
        <f t="shared" si="15"/>
        <v>175574.62645376465</v>
      </c>
      <c r="DO25" s="108">
        <f t="shared" si="15"/>
        <v>175585.14377713687</v>
      </c>
      <c r="DP25" s="108">
        <f t="shared" si="15"/>
        <v>175595.66173052092</v>
      </c>
      <c r="DQ25" s="108">
        <f t="shared" si="15"/>
        <v>175606.18031395451</v>
      </c>
      <c r="DR25" s="108">
        <f t="shared" si="15"/>
        <v>175616.6995274754</v>
      </c>
      <c r="DS25" s="108">
        <f t="shared" si="15"/>
        <v>182168.52126253411</v>
      </c>
      <c r="DT25" s="108">
        <f t="shared" si="15"/>
        <v>182179.43357534977</v>
      </c>
      <c r="DU25" s="108">
        <f t="shared" si="15"/>
        <v>182190.34654183802</v>
      </c>
      <c r="DV25" s="108">
        <f t="shared" si="90"/>
        <v>182201.26016203803</v>
      </c>
      <c r="DW25" s="108">
        <f t="shared" si="90"/>
        <v>179275.99244507652</v>
      </c>
      <c r="DX25" s="108">
        <f t="shared" si="90"/>
        <v>179286.73148877264</v>
      </c>
      <c r="DY25" s="108">
        <f t="shared" si="90"/>
        <v>179297.47117576218</v>
      </c>
      <c r="DZ25" s="108">
        <f t="shared" si="90"/>
        <v>179308.21150608361</v>
      </c>
      <c r="EA25" s="108">
        <f t="shared" si="90"/>
        <v>185318.12305172996</v>
      </c>
      <c r="EB25" s="108">
        <f t="shared" si="90"/>
        <v>185329.22403292658</v>
      </c>
      <c r="EC25" s="108">
        <f t="shared" si="90"/>
        <v>185340.32567909744</v>
      </c>
      <c r="ED25" s="108">
        <f t="shared" si="90"/>
        <v>185351.42799028245</v>
      </c>
      <c r="EE25" s="108">
        <f t="shared" si="90"/>
        <v>185362.53096652136</v>
      </c>
      <c r="EF25" s="108">
        <f t="shared" si="90"/>
        <v>181402.48421375203</v>
      </c>
      <c r="EG25" s="108">
        <f t="shared" si="90"/>
        <v>181413.35063918907</v>
      </c>
      <c r="EH25" s="108">
        <f t="shared" si="90"/>
        <v>181424.21771554998</v>
      </c>
      <c r="EI25" s="108">
        <f t="shared" si="90"/>
        <v>181435.08544287371</v>
      </c>
      <c r="EJ25" s="108">
        <f t="shared" si="90"/>
        <v>183231.1658170443</v>
      </c>
      <c r="EK25" s="108">
        <f t="shared" si="90"/>
        <v>183242.14178470938</v>
      </c>
      <c r="EL25" s="108">
        <f t="shared" si="91"/>
        <v>183253.11840986015</v>
      </c>
      <c r="EM25" s="108">
        <f t="shared" si="91"/>
        <v>183264.09569253595</v>
      </c>
      <c r="EN25" s="108">
        <f t="shared" si="91"/>
        <v>199014.77895732535</v>
      </c>
      <c r="EO25" s="108">
        <f t="shared" si="91"/>
        <v>199026.70039966825</v>
      </c>
      <c r="EP25" s="108">
        <f t="shared" si="91"/>
        <v>199038.6225561329</v>
      </c>
      <c r="EQ25" s="108">
        <f t="shared" si="91"/>
        <v>199050.54542676214</v>
      </c>
      <c r="ER25" s="108">
        <f t="shared" si="91"/>
        <v>199062.4690115987</v>
      </c>
      <c r="ES25" s="108">
        <f t="shared" si="91"/>
        <v>194851.40264091903</v>
      </c>
      <c r="ET25" s="108">
        <f t="shared" si="91"/>
        <v>194863.0746874584</v>
      </c>
      <c r="EU25" s="108">
        <f t="shared" si="91"/>
        <v>194874.74743318019</v>
      </c>
      <c r="EV25" s="108">
        <f t="shared" si="91"/>
        <v>194886.42087812626</v>
      </c>
      <c r="EW25" s="108">
        <f t="shared" si="91"/>
        <v>192052.64123815377</v>
      </c>
      <c r="EX25" s="108">
        <f t="shared" si="91"/>
        <v>192064.14563245713</v>
      </c>
      <c r="EY25" s="108">
        <f t="shared" si="91"/>
        <v>192075.65071590015</v>
      </c>
      <c r="EZ25" s="108">
        <f t="shared" si="91"/>
        <v>192087.15648852405</v>
      </c>
      <c r="FA25" s="108">
        <f t="shared" si="91"/>
        <v>175908.29142916366</v>
      </c>
      <c r="FB25" s="108">
        <f t="shared" si="92"/>
        <v>175918.82873983422</v>
      </c>
      <c r="FC25" s="108">
        <f t="shared" si="92"/>
        <v>175929.3666817139</v>
      </c>
      <c r="FD25" s="108">
        <f t="shared" si="92"/>
        <v>175939.9052548405</v>
      </c>
      <c r="FE25" s="108">
        <f t="shared" si="92"/>
        <v>175950.44445925186</v>
      </c>
    </row>
    <row r="26" spans="1:161" ht="15.75" x14ac:dyDescent="0.25">
      <c r="A26" s="47" t="s">
        <v>190</v>
      </c>
      <c r="B26" s="12">
        <f>'Urb proj of all 25 ARs '!AE26</f>
        <v>166650.7903117965</v>
      </c>
      <c r="C26" s="12">
        <f>'Urb proj of all 25 ARs '!AF26</f>
        <v>167170.68782426754</v>
      </c>
      <c r="D26" s="100">
        <f t="shared" si="10"/>
        <v>3.1196822499211397E-3</v>
      </c>
      <c r="E26" s="101">
        <f t="shared" si="11"/>
        <v>5.9902296730696136E-5</v>
      </c>
      <c r="F26" s="69">
        <f t="shared" si="12"/>
        <v>166660.77307688817</v>
      </c>
      <c r="G26" s="69">
        <f t="shared" si="13"/>
        <v>166670.7564399704</v>
      </c>
      <c r="H26" s="69">
        <f>G26*(1+$E$26)</f>
        <v>166680.74040107901</v>
      </c>
      <c r="I26" s="69">
        <f t="shared" ref="I26:BE26" si="102">H26*(1+$E$26)</f>
        <v>166690.72496024979</v>
      </c>
      <c r="J26" s="69">
        <f t="shared" si="102"/>
        <v>166700.71011751861</v>
      </c>
      <c r="K26" s="69">
        <f t="shared" si="102"/>
        <v>166710.69587292129</v>
      </c>
      <c r="L26" s="69">
        <f t="shared" si="102"/>
        <v>166720.68222649366</v>
      </c>
      <c r="M26" s="69">
        <f t="shared" si="102"/>
        <v>166730.66917827155</v>
      </c>
      <c r="N26" s="69">
        <f t="shared" si="102"/>
        <v>166740.65672829078</v>
      </c>
      <c r="O26" s="69">
        <f t="shared" si="102"/>
        <v>166750.64487658718</v>
      </c>
      <c r="P26" s="69">
        <f t="shared" si="102"/>
        <v>166760.6336231966</v>
      </c>
      <c r="Q26" s="69">
        <f t="shared" si="102"/>
        <v>166770.6229681549</v>
      </c>
      <c r="R26" s="69">
        <f t="shared" si="102"/>
        <v>166780.61291149791</v>
      </c>
      <c r="S26" s="69">
        <f t="shared" si="102"/>
        <v>166790.60345326146</v>
      </c>
      <c r="T26" s="69">
        <f t="shared" si="102"/>
        <v>166800.59459348139</v>
      </c>
      <c r="U26" s="69">
        <f t="shared" si="102"/>
        <v>166810.58633219358</v>
      </c>
      <c r="V26" s="69">
        <f t="shared" si="102"/>
        <v>166820.57866943386</v>
      </c>
      <c r="W26" s="69">
        <f t="shared" si="102"/>
        <v>166830.5716052381</v>
      </c>
      <c r="X26" s="69">
        <f t="shared" si="102"/>
        <v>166840.56513964216</v>
      </c>
      <c r="Y26" s="69">
        <f t="shared" si="102"/>
        <v>166850.55927268186</v>
      </c>
      <c r="Z26" s="69">
        <f t="shared" si="102"/>
        <v>166860.55400439308</v>
      </c>
      <c r="AA26" s="69">
        <f t="shared" si="102"/>
        <v>166870.54933481169</v>
      </c>
      <c r="AB26" s="69">
        <f t="shared" si="102"/>
        <v>166880.54526397356</v>
      </c>
      <c r="AC26" s="69">
        <f t="shared" si="102"/>
        <v>166890.54179191455</v>
      </c>
      <c r="AD26" s="69">
        <f t="shared" si="102"/>
        <v>166900.53891867053</v>
      </c>
      <c r="AE26" s="69">
        <f t="shared" si="102"/>
        <v>166910.53664427734</v>
      </c>
      <c r="AF26" s="69">
        <f t="shared" si="102"/>
        <v>166920.53496877089</v>
      </c>
      <c r="AG26" s="69">
        <f t="shared" si="102"/>
        <v>166930.53389218703</v>
      </c>
      <c r="AH26" s="69">
        <f t="shared" si="102"/>
        <v>166940.53341456165</v>
      </c>
      <c r="AI26" s="69">
        <f t="shared" si="102"/>
        <v>166950.53353593062</v>
      </c>
      <c r="AJ26" s="69">
        <f t="shared" si="102"/>
        <v>166960.53425632985</v>
      </c>
      <c r="AK26" s="69">
        <f t="shared" si="102"/>
        <v>166970.53557579519</v>
      </c>
      <c r="AL26" s="69">
        <f t="shared" si="102"/>
        <v>166980.53749436254</v>
      </c>
      <c r="AM26" s="69">
        <f t="shared" si="102"/>
        <v>166990.54001206777</v>
      </c>
      <c r="AN26" s="69">
        <f t="shared" si="102"/>
        <v>167000.5431289468</v>
      </c>
      <c r="AO26" s="69">
        <f t="shared" si="102"/>
        <v>167010.54684503548</v>
      </c>
      <c r="AP26" s="69">
        <f t="shared" si="102"/>
        <v>167020.55116036974</v>
      </c>
      <c r="AQ26" s="69">
        <f t="shared" si="102"/>
        <v>167030.55607498548</v>
      </c>
      <c r="AR26" s="69">
        <f t="shared" si="102"/>
        <v>167040.56158891859</v>
      </c>
      <c r="AS26" s="69">
        <f t="shared" si="102"/>
        <v>167050.56770220495</v>
      </c>
      <c r="AT26" s="69">
        <f t="shared" si="102"/>
        <v>167060.57441488048</v>
      </c>
      <c r="AU26" s="69">
        <f t="shared" si="102"/>
        <v>167070.58172698109</v>
      </c>
      <c r="AV26" s="69">
        <f t="shared" si="102"/>
        <v>167080.58963854267</v>
      </c>
      <c r="AW26" s="69">
        <f t="shared" si="102"/>
        <v>167090.59814960114</v>
      </c>
      <c r="AX26" s="69">
        <f t="shared" si="102"/>
        <v>167100.6072601924</v>
      </c>
      <c r="AY26" s="69">
        <f t="shared" si="102"/>
        <v>167110.61697035236</v>
      </c>
      <c r="AZ26" s="69">
        <f t="shared" si="102"/>
        <v>167120.62728011698</v>
      </c>
      <c r="BA26" s="69">
        <f t="shared" si="102"/>
        <v>167130.63818952214</v>
      </c>
      <c r="BB26" s="69">
        <f t="shared" si="102"/>
        <v>167140.64969860375</v>
      </c>
      <c r="BC26" s="69">
        <f t="shared" si="102"/>
        <v>167150.66180739776</v>
      </c>
      <c r="BD26" s="69">
        <f t="shared" si="102"/>
        <v>167160.67451594007</v>
      </c>
      <c r="BE26" s="69">
        <f t="shared" si="102"/>
        <v>167170.68782426664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161626.95751086925</v>
      </c>
      <c r="DG26" s="108">
        <f t="shared" si="15"/>
        <v>161636.63933683775</v>
      </c>
      <c r="DH26" s="108">
        <f t="shared" si="15"/>
        <v>161646.32174276988</v>
      </c>
      <c r="DI26" s="108">
        <f t="shared" si="15"/>
        <v>161656.00472870033</v>
      </c>
      <c r="DJ26" s="108">
        <f t="shared" si="15"/>
        <v>173950.68684872557</v>
      </c>
      <c r="DK26" s="108">
        <f t="shared" si="15"/>
        <v>173961.10689438571</v>
      </c>
      <c r="DL26" s="108">
        <f t="shared" si="15"/>
        <v>173971.52756423049</v>
      </c>
      <c r="DM26" s="108">
        <f t="shared" si="15"/>
        <v>173981.94885829734</v>
      </c>
      <c r="DN26" s="108">
        <f t="shared" si="15"/>
        <v>153722.95622016251</v>
      </c>
      <c r="DO26" s="108">
        <f t="shared" si="15"/>
        <v>153732.16457830032</v>
      </c>
      <c r="DP26" s="108">
        <f t="shared" si="15"/>
        <v>153741.37348803991</v>
      </c>
      <c r="DQ26" s="108">
        <f t="shared" si="15"/>
        <v>153750.58294941438</v>
      </c>
      <c r="DR26" s="108">
        <f t="shared" si="15"/>
        <v>153759.79296245676</v>
      </c>
      <c r="DS26" s="108">
        <f t="shared" si="15"/>
        <v>158119.87733306506</v>
      </c>
      <c r="DT26" s="108">
        <f t="shared" si="15"/>
        <v>158129.3490768761</v>
      </c>
      <c r="DU26" s="108">
        <f t="shared" si="15"/>
        <v>158138.82138806631</v>
      </c>
      <c r="DV26" s="108">
        <f t="shared" si="90"/>
        <v>158148.29426666972</v>
      </c>
      <c r="DW26" s="108">
        <f t="shared" si="90"/>
        <v>158566.45885678023</v>
      </c>
      <c r="DX26" s="108">
        <f t="shared" si="90"/>
        <v>158575.95735185023</v>
      </c>
      <c r="DY26" s="108">
        <f t="shared" si="90"/>
        <v>158585.45641590186</v>
      </c>
      <c r="DZ26" s="108">
        <f t="shared" si="90"/>
        <v>158594.95604896924</v>
      </c>
      <c r="EA26" s="108">
        <f t="shared" si="90"/>
        <v>164335.17136737655</v>
      </c>
      <c r="EB26" s="108">
        <f t="shared" si="90"/>
        <v>164345.01542157508</v>
      </c>
      <c r="EC26" s="108">
        <f t="shared" si="90"/>
        <v>164354.86006545511</v>
      </c>
      <c r="ED26" s="108">
        <f t="shared" si="90"/>
        <v>164364.70529905189</v>
      </c>
      <c r="EE26" s="108">
        <f t="shared" si="90"/>
        <v>164374.55112240074</v>
      </c>
      <c r="EF26" s="108">
        <f t="shared" si="90"/>
        <v>160968.2003389516</v>
      </c>
      <c r="EG26" s="108">
        <f t="shared" si="90"/>
        <v>160977.84270385248</v>
      </c>
      <c r="EH26" s="108">
        <f t="shared" si="90"/>
        <v>160987.48564635319</v>
      </c>
      <c r="EI26" s="108">
        <f t="shared" si="90"/>
        <v>160997.1291664883</v>
      </c>
      <c r="EJ26" s="108">
        <f t="shared" si="90"/>
        <v>158982.79321122213</v>
      </c>
      <c r="EK26" s="108">
        <f t="shared" si="90"/>
        <v>158992.31664567615</v>
      </c>
      <c r="EL26" s="108">
        <f t="shared" si="91"/>
        <v>159001.84065060577</v>
      </c>
      <c r="EM26" s="108">
        <f t="shared" si="91"/>
        <v>159011.36522604513</v>
      </c>
      <c r="EN26" s="108">
        <f t="shared" si="91"/>
        <v>171486.32629067637</v>
      </c>
      <c r="EO26" s="108">
        <f t="shared" si="91"/>
        <v>171496.59871547908</v>
      </c>
      <c r="EP26" s="108">
        <f t="shared" si="91"/>
        <v>171506.87175562364</v>
      </c>
      <c r="EQ26" s="108">
        <f t="shared" si="91"/>
        <v>171517.14541114689</v>
      </c>
      <c r="ER26" s="108">
        <f t="shared" si="91"/>
        <v>171527.41968208572</v>
      </c>
      <c r="ES26" s="108">
        <f t="shared" si="91"/>
        <v>169594.06644943877</v>
      </c>
      <c r="ET26" s="108">
        <f t="shared" si="91"/>
        <v>169604.225523531</v>
      </c>
      <c r="EU26" s="108">
        <f t="shared" si="91"/>
        <v>169614.38520617509</v>
      </c>
      <c r="EV26" s="108">
        <f t="shared" si="91"/>
        <v>169624.54549740753</v>
      </c>
      <c r="EW26" s="108">
        <f t="shared" si="91"/>
        <v>166846.46071446216</v>
      </c>
      <c r="EX26" s="108">
        <f t="shared" si="91"/>
        <v>166856.45520066033</v>
      </c>
      <c r="EY26" s="108">
        <f t="shared" si="91"/>
        <v>166866.4502855512</v>
      </c>
      <c r="EZ26" s="108">
        <f t="shared" si="91"/>
        <v>166876.4459691706</v>
      </c>
      <c r="FA26" s="108">
        <f t="shared" si="91"/>
        <v>155040.13948844778</v>
      </c>
      <c r="FB26" s="108">
        <f t="shared" si="92"/>
        <v>155049.42674888857</v>
      </c>
      <c r="FC26" s="108">
        <f t="shared" si="92"/>
        <v>155058.7145656576</v>
      </c>
      <c r="FD26" s="108">
        <f t="shared" si="92"/>
        <v>155068.00293878821</v>
      </c>
      <c r="FE26" s="108">
        <f t="shared" si="92"/>
        <v>155077.29186831368</v>
      </c>
    </row>
    <row r="27" spans="1:161" ht="15.75" x14ac:dyDescent="0.25">
      <c r="A27" s="47" t="s">
        <v>191</v>
      </c>
      <c r="B27" s="12">
        <f>'Urb proj of all 25 ARs '!AE27</f>
        <v>179507.6392288171</v>
      </c>
      <c r="C27" s="12">
        <f>'Urb proj of all 25 ARs '!AF27</f>
        <v>180067.64602464449</v>
      </c>
      <c r="D27" s="100">
        <f t="shared" si="10"/>
        <v>3.1196822499211302E-3</v>
      </c>
      <c r="E27" s="101">
        <f t="shared" si="11"/>
        <v>5.9902296730696136E-5</v>
      </c>
      <c r="F27" s="69">
        <f t="shared" si="12"/>
        <v>179518.39214868762</v>
      </c>
      <c r="G27" s="69">
        <f t="shared" si="13"/>
        <v>179529.14571268272</v>
      </c>
      <c r="H27" s="69">
        <f>G27*(1+$E$27)</f>
        <v>179539.89992084101</v>
      </c>
      <c r="I27" s="69">
        <f t="shared" ref="I27:BD27" si="103">H27*(1+$E$27)</f>
        <v>179550.65477320107</v>
      </c>
      <c r="J27" s="69">
        <f t="shared" si="103"/>
        <v>179561.41026980148</v>
      </c>
      <c r="K27" s="69">
        <f t="shared" si="103"/>
        <v>179572.16641068083</v>
      </c>
      <c r="L27" s="69">
        <f t="shared" si="103"/>
        <v>179582.92319587772</v>
      </c>
      <c r="M27" s="69">
        <f t="shared" si="103"/>
        <v>179593.68062543077</v>
      </c>
      <c r="N27" s="69">
        <f t="shared" si="103"/>
        <v>179604.43869937854</v>
      </c>
      <c r="O27" s="69">
        <f t="shared" si="103"/>
        <v>179615.19741775966</v>
      </c>
      <c r="P27" s="69">
        <f t="shared" si="103"/>
        <v>179625.95678061273</v>
      </c>
      <c r="Q27" s="69">
        <f t="shared" si="103"/>
        <v>179636.71678797633</v>
      </c>
      <c r="R27" s="69">
        <f t="shared" si="103"/>
        <v>179647.4774398891</v>
      </c>
      <c r="S27" s="69">
        <f t="shared" si="103"/>
        <v>179658.23873638964</v>
      </c>
      <c r="T27" s="69">
        <f t="shared" si="103"/>
        <v>179669.00067751654</v>
      </c>
      <c r="U27" s="69">
        <f t="shared" si="103"/>
        <v>179679.76326330844</v>
      </c>
      <c r="V27" s="69">
        <f t="shared" si="103"/>
        <v>179690.52649380395</v>
      </c>
      <c r="W27" s="69">
        <f t="shared" si="103"/>
        <v>179701.29036904167</v>
      </c>
      <c r="X27" s="69">
        <f t="shared" si="103"/>
        <v>179712.05488906024</v>
      </c>
      <c r="Y27" s="69">
        <f t="shared" si="103"/>
        <v>179722.82005389829</v>
      </c>
      <c r="Z27" s="69">
        <f t="shared" si="103"/>
        <v>179733.58586359443</v>
      </c>
      <c r="AA27" s="69">
        <f t="shared" si="103"/>
        <v>179744.3523181873</v>
      </c>
      <c r="AB27" s="69">
        <f t="shared" si="103"/>
        <v>179755.11941771553</v>
      </c>
      <c r="AC27" s="69">
        <f t="shared" si="103"/>
        <v>179765.88716221775</v>
      </c>
      <c r="AD27" s="69">
        <f t="shared" si="103"/>
        <v>179776.65555173261</v>
      </c>
      <c r="AE27" s="69">
        <f t="shared" si="103"/>
        <v>179787.42458629873</v>
      </c>
      <c r="AF27" s="69">
        <f t="shared" si="103"/>
        <v>179798.19426595475</v>
      </c>
      <c r="AG27" s="69">
        <f t="shared" si="103"/>
        <v>179808.96459073931</v>
      </c>
      <c r="AH27" s="69">
        <f t="shared" si="103"/>
        <v>179819.73556069107</v>
      </c>
      <c r="AI27" s="69">
        <f t="shared" si="103"/>
        <v>179830.50717584867</v>
      </c>
      <c r="AJ27" s="69">
        <f t="shared" si="103"/>
        <v>179841.27943625074</v>
      </c>
      <c r="AK27" s="69">
        <f t="shared" si="103"/>
        <v>179852.05234193595</v>
      </c>
      <c r="AL27" s="69">
        <f t="shared" si="103"/>
        <v>179862.82589294296</v>
      </c>
      <c r="AM27" s="69">
        <f t="shared" si="103"/>
        <v>179873.60008931041</v>
      </c>
      <c r="AN27" s="69">
        <f t="shared" si="103"/>
        <v>179884.37493107698</v>
      </c>
      <c r="AO27" s="69">
        <f t="shared" si="103"/>
        <v>179895.15041828132</v>
      </c>
      <c r="AP27" s="69">
        <f t="shared" si="103"/>
        <v>179905.92655096209</v>
      </c>
      <c r="AQ27" s="69">
        <f t="shared" si="103"/>
        <v>179916.70332915796</v>
      </c>
      <c r="AR27" s="69">
        <f t="shared" si="103"/>
        <v>179927.48075290758</v>
      </c>
      <c r="AS27" s="69">
        <f t="shared" si="103"/>
        <v>179938.25882224966</v>
      </c>
      <c r="AT27" s="69">
        <f t="shared" si="103"/>
        <v>179949.03753722284</v>
      </c>
      <c r="AU27" s="69">
        <f t="shared" si="103"/>
        <v>179959.81689786579</v>
      </c>
      <c r="AV27" s="69">
        <f t="shared" si="103"/>
        <v>179970.59690421721</v>
      </c>
      <c r="AW27" s="69">
        <f t="shared" si="103"/>
        <v>179981.37755631577</v>
      </c>
      <c r="AX27" s="69">
        <f t="shared" si="103"/>
        <v>179992.15885420016</v>
      </c>
      <c r="AY27" s="69">
        <f t="shared" si="103"/>
        <v>180002.94079790905</v>
      </c>
      <c r="AZ27" s="69">
        <f t="shared" si="103"/>
        <v>180013.72338748112</v>
      </c>
      <c r="BA27" s="69">
        <f t="shared" si="103"/>
        <v>180024.50662295509</v>
      </c>
      <c r="BB27" s="69">
        <f t="shared" si="103"/>
        <v>180035.29050436962</v>
      </c>
      <c r="BC27" s="69">
        <f t="shared" si="103"/>
        <v>180046.07503176341</v>
      </c>
      <c r="BD27" s="69">
        <f t="shared" si="103"/>
        <v>180056.86020517515</v>
      </c>
      <c r="BE27" s="69">
        <f>BD27*(1+$E$27)</f>
        <v>180067.64602464356</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174792.78013301062</v>
      </c>
      <c r="DG27" s="108">
        <f t="shared" si="15"/>
        <v>174803.25062199251</v>
      </c>
      <c r="DH27" s="108">
        <f t="shared" si="15"/>
        <v>174813.72173818076</v>
      </c>
      <c r="DI27" s="108">
        <f t="shared" si="15"/>
        <v>174824.19348161292</v>
      </c>
      <c r="DJ27" s="108">
        <f t="shared" si="15"/>
        <v>187222.32014120146</v>
      </c>
      <c r="DK27" s="108">
        <f t="shared" si="15"/>
        <v>187233.53518817716</v>
      </c>
      <c r="DL27" s="108">
        <f t="shared" si="15"/>
        <v>187244.75090695993</v>
      </c>
      <c r="DM27" s="108">
        <f t="shared" si="15"/>
        <v>187255.96729759002</v>
      </c>
      <c r="DN27" s="108">
        <f t="shared" si="15"/>
        <v>164260.54531177104</v>
      </c>
      <c r="DO27" s="108">
        <f t="shared" si="15"/>
        <v>164270.38489569747</v>
      </c>
      <c r="DP27" s="108">
        <f t="shared" si="15"/>
        <v>164280.22506903755</v>
      </c>
      <c r="DQ27" s="108">
        <f t="shared" si="15"/>
        <v>164290.06583182662</v>
      </c>
      <c r="DR27" s="108">
        <f t="shared" si="15"/>
        <v>164299.90718409998</v>
      </c>
      <c r="DS27" s="108">
        <f t="shared" si="15"/>
        <v>170824.92575728695</v>
      </c>
      <c r="DT27" s="108">
        <f t="shared" si="15"/>
        <v>170835.15856267867</v>
      </c>
      <c r="DU27" s="108">
        <f t="shared" si="15"/>
        <v>170845.39198103893</v>
      </c>
      <c r="DV27" s="108">
        <f t="shared" si="90"/>
        <v>170855.62601240445</v>
      </c>
      <c r="DW27" s="108">
        <f t="shared" si="90"/>
        <v>164518.32159330879</v>
      </c>
      <c r="DX27" s="108">
        <f t="shared" si="90"/>
        <v>164528.17661862649</v>
      </c>
      <c r="DY27" s="108">
        <f t="shared" si="90"/>
        <v>164538.03223428287</v>
      </c>
      <c r="DZ27" s="108">
        <f t="shared" si="90"/>
        <v>164547.88844031325</v>
      </c>
      <c r="EA27" s="108">
        <f t="shared" si="90"/>
        <v>171223.1867854452</v>
      </c>
      <c r="EB27" s="108">
        <f t="shared" si="90"/>
        <v>171233.44344758717</v>
      </c>
      <c r="EC27" s="108">
        <f t="shared" si="90"/>
        <v>171243.7007241268</v>
      </c>
      <c r="ED27" s="108">
        <f t="shared" si="90"/>
        <v>171253.95861510083</v>
      </c>
      <c r="EE27" s="108">
        <f t="shared" si="90"/>
        <v>171264.21712054612</v>
      </c>
      <c r="EF27" s="108">
        <f t="shared" si="90"/>
        <v>166446.426331936</v>
      </c>
      <c r="EG27" s="108">
        <f t="shared" si="90"/>
        <v>166456.39685515591</v>
      </c>
      <c r="EH27" s="108">
        <f t="shared" si="90"/>
        <v>166466.36797563304</v>
      </c>
      <c r="EI27" s="108">
        <f t="shared" si="90"/>
        <v>166476.33969340322</v>
      </c>
      <c r="EJ27" s="108">
        <f t="shared" si="90"/>
        <v>168642.97236593452</v>
      </c>
      <c r="EK27" s="108">
        <f t="shared" si="90"/>
        <v>168653.07446730672</v>
      </c>
      <c r="EL27" s="108">
        <f t="shared" si="91"/>
        <v>168663.177173818</v>
      </c>
      <c r="EM27" s="108">
        <f t="shared" si="91"/>
        <v>168673.2804855046</v>
      </c>
      <c r="EN27" s="108">
        <f t="shared" si="91"/>
        <v>180150.18827655097</v>
      </c>
      <c r="EO27" s="108">
        <f t="shared" si="91"/>
        <v>180160.97968658523</v>
      </c>
      <c r="EP27" s="108">
        <f t="shared" si="91"/>
        <v>180171.7717430497</v>
      </c>
      <c r="EQ27" s="108">
        <f t="shared" si="91"/>
        <v>180182.56444598312</v>
      </c>
      <c r="ER27" s="108">
        <f t="shared" si="91"/>
        <v>180193.35779542426</v>
      </c>
      <c r="ES27" s="108">
        <f t="shared" si="91"/>
        <v>180026.76376992089</v>
      </c>
      <c r="ET27" s="108">
        <f t="shared" si="91"/>
        <v>180037.5477865437</v>
      </c>
      <c r="EU27" s="108">
        <f t="shared" si="91"/>
        <v>180048.33244915388</v>
      </c>
      <c r="EV27" s="108">
        <f t="shared" si="91"/>
        <v>180059.11775779011</v>
      </c>
      <c r="EW27" s="108">
        <f t="shared" si="91"/>
        <v>178143.85555075869</v>
      </c>
      <c r="EX27" s="108">
        <f t="shared" si="91"/>
        <v>178154.52677685465</v>
      </c>
      <c r="EY27" s="108">
        <f t="shared" si="91"/>
        <v>178165.19864218155</v>
      </c>
      <c r="EZ27" s="108">
        <f t="shared" si="91"/>
        <v>178175.8711467777</v>
      </c>
      <c r="FA27" s="108">
        <f t="shared" si="91"/>
        <v>165573.87030467679</v>
      </c>
      <c r="FB27" s="108">
        <f t="shared" si="92"/>
        <v>165583.78855978663</v>
      </c>
      <c r="FC27" s="108">
        <f t="shared" si="92"/>
        <v>165593.70740902273</v>
      </c>
      <c r="FD27" s="108">
        <f t="shared" si="92"/>
        <v>165603.62685242068</v>
      </c>
      <c r="FE27" s="108">
        <f t="shared" si="92"/>
        <v>165613.54689001606</v>
      </c>
    </row>
    <row r="28" spans="1:161" ht="15.75" x14ac:dyDescent="0.25">
      <c r="A28" s="47" t="s">
        <v>192</v>
      </c>
      <c r="B28" s="12">
        <f>'Urb proj of all 25 ARs '!AE28</f>
        <v>66026.002485925215</v>
      </c>
      <c r="C28" s="12">
        <f>'Urb proj of all 25 ARs '!AF28</f>
        <v>66231.982633913809</v>
      </c>
      <c r="D28" s="100">
        <f t="shared" si="10"/>
        <v>3.1196822499211961E-3</v>
      </c>
      <c r="E28" s="101">
        <f t="shared" si="11"/>
        <v>5.9902296730696136E-5</v>
      </c>
      <c r="F28" s="69">
        <f t="shared" si="12"/>
        <v>66029.957595118074</v>
      </c>
      <c r="G28" s="69">
        <f t="shared" si="13"/>
        <v>66033.912941231058</v>
      </c>
      <c r="H28" s="69">
        <f>G28*(1+$E$28)</f>
        <v>66037.868524278354</v>
      </c>
      <c r="I28" s="69">
        <f t="shared" ref="I28:BE28" si="104">H28*(1+$E$28)</f>
        <v>66041.824344274151</v>
      </c>
      <c r="J28" s="69">
        <f t="shared" si="104"/>
        <v>66045.780401232652</v>
      </c>
      <c r="K28" s="69">
        <f t="shared" si="104"/>
        <v>66049.73669516806</v>
      </c>
      <c r="L28" s="69">
        <f t="shared" si="104"/>
        <v>66053.693226094561</v>
      </c>
      <c r="M28" s="69">
        <f t="shared" si="104"/>
        <v>66057.649994026346</v>
      </c>
      <c r="N28" s="69">
        <f t="shared" si="104"/>
        <v>66061.606998977615</v>
      </c>
      <c r="O28" s="69">
        <f t="shared" si="104"/>
        <v>66065.564240962573</v>
      </c>
      <c r="P28" s="69">
        <f t="shared" si="104"/>
        <v>66069.52171999542</v>
      </c>
      <c r="Q28" s="69">
        <f t="shared" si="104"/>
        <v>66073.479436090347</v>
      </c>
      <c r="R28" s="69">
        <f t="shared" si="104"/>
        <v>66077.437389261555</v>
      </c>
      <c r="S28" s="69">
        <f t="shared" si="104"/>
        <v>66081.395579523247</v>
      </c>
      <c r="T28" s="69">
        <f t="shared" si="104"/>
        <v>66085.354006889625</v>
      </c>
      <c r="U28" s="69">
        <f t="shared" si="104"/>
        <v>66089.312671374893</v>
      </c>
      <c r="V28" s="69">
        <f t="shared" si="104"/>
        <v>66093.271572993268</v>
      </c>
      <c r="W28" s="69">
        <f t="shared" si="104"/>
        <v>66097.230711758937</v>
      </c>
      <c r="X28" s="69">
        <f t="shared" si="104"/>
        <v>66101.190087686104</v>
      </c>
      <c r="Y28" s="69">
        <f t="shared" si="104"/>
        <v>66105.149700788985</v>
      </c>
      <c r="Z28" s="69">
        <f t="shared" si="104"/>
        <v>66109.109551081783</v>
      </c>
      <c r="AA28" s="69">
        <f t="shared" si="104"/>
        <v>66113.069638578716</v>
      </c>
      <c r="AB28" s="69">
        <f t="shared" si="104"/>
        <v>66117.029963293986</v>
      </c>
      <c r="AC28" s="69">
        <f t="shared" si="104"/>
        <v>66120.990525241796</v>
      </c>
      <c r="AD28" s="69">
        <f t="shared" si="104"/>
        <v>66124.951324436362</v>
      </c>
      <c r="AE28" s="69">
        <f t="shared" si="104"/>
        <v>66128.912360891904</v>
      </c>
      <c r="AF28" s="69">
        <f t="shared" si="104"/>
        <v>66132.873634622621</v>
      </c>
      <c r="AG28" s="69">
        <f t="shared" si="104"/>
        <v>66136.835145642734</v>
      </c>
      <c r="AH28" s="69">
        <f t="shared" si="104"/>
        <v>66140.796893966457</v>
      </c>
      <c r="AI28" s="69">
        <f t="shared" si="104"/>
        <v>66144.758879608009</v>
      </c>
      <c r="AJ28" s="69">
        <f t="shared" si="104"/>
        <v>66148.721102581592</v>
      </c>
      <c r="AK28" s="69">
        <f t="shared" si="104"/>
        <v>66152.683562901439</v>
      </c>
      <c r="AL28" s="69">
        <f t="shared" si="104"/>
        <v>66156.646260581751</v>
      </c>
      <c r="AM28" s="69">
        <f t="shared" si="104"/>
        <v>66160.60919563676</v>
      </c>
      <c r="AN28" s="69">
        <f t="shared" si="104"/>
        <v>66164.572368080684</v>
      </c>
      <c r="AO28" s="69">
        <f t="shared" si="104"/>
        <v>66168.53577792774</v>
      </c>
      <c r="AP28" s="69">
        <f t="shared" si="104"/>
        <v>66172.499425192145</v>
      </c>
      <c r="AQ28" s="69">
        <f t="shared" si="104"/>
        <v>66176.463309888131</v>
      </c>
      <c r="AR28" s="69">
        <f t="shared" si="104"/>
        <v>66180.427432029916</v>
      </c>
      <c r="AS28" s="69">
        <f t="shared" si="104"/>
        <v>66184.391791631715</v>
      </c>
      <c r="AT28" s="69">
        <f t="shared" si="104"/>
        <v>66188.356388707762</v>
      </c>
      <c r="AU28" s="69">
        <f t="shared" si="104"/>
        <v>66192.321223272273</v>
      </c>
      <c r="AV28" s="69">
        <f t="shared" si="104"/>
        <v>66196.28629533948</v>
      </c>
      <c r="AW28" s="69">
        <f t="shared" si="104"/>
        <v>66200.251604923615</v>
      </c>
      <c r="AX28" s="69">
        <f t="shared" si="104"/>
        <v>66204.217152038895</v>
      </c>
      <c r="AY28" s="69">
        <f t="shared" si="104"/>
        <v>66208.182936699566</v>
      </c>
      <c r="AZ28" s="69">
        <f t="shared" si="104"/>
        <v>66212.148958919846</v>
      </c>
      <c r="BA28" s="69">
        <f t="shared" si="104"/>
        <v>66216.115218713967</v>
      </c>
      <c r="BB28" s="69">
        <f t="shared" si="104"/>
        <v>66220.081716096145</v>
      </c>
      <c r="BC28" s="69">
        <f t="shared" si="104"/>
        <v>66224.048451080627</v>
      </c>
      <c r="BD28" s="69">
        <f t="shared" si="104"/>
        <v>66228.015423681645</v>
      </c>
      <c r="BE28" s="69">
        <f t="shared" si="104"/>
        <v>66231.982633913445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57409.444400163229</v>
      </c>
      <c r="DG28" s="108">
        <f t="shared" si="15"/>
        <v>57412.883357736835</v>
      </c>
      <c r="DH28" s="108">
        <f t="shared" si="15"/>
        <v>57416.322521311893</v>
      </c>
      <c r="DI28" s="108">
        <f t="shared" si="15"/>
        <v>57419.761890900751</v>
      </c>
      <c r="DJ28" s="108">
        <f t="shared" si="15"/>
        <v>61296.839296361206</v>
      </c>
      <c r="DK28" s="108">
        <f t="shared" si="15"/>
        <v>61300.51111781739</v>
      </c>
      <c r="DL28" s="108">
        <f t="shared" si="15"/>
        <v>61304.183159224114</v>
      </c>
      <c r="DM28" s="108">
        <f t="shared" si="15"/>
        <v>61307.855420594547</v>
      </c>
      <c r="DN28" s="108">
        <f t="shared" si="15"/>
        <v>53967.012099117594</v>
      </c>
      <c r="DO28" s="108">
        <f t="shared" si="15"/>
        <v>53970.24484709002</v>
      </c>
      <c r="DP28" s="108">
        <f t="shared" si="15"/>
        <v>53973.477788711483</v>
      </c>
      <c r="DQ28" s="108">
        <f t="shared" si="15"/>
        <v>53976.710923993574</v>
      </c>
      <c r="DR28" s="108">
        <f t="shared" si="15"/>
        <v>53979.944252947884</v>
      </c>
      <c r="DS28" s="108">
        <f t="shared" si="15"/>
        <v>56154.693560721898</v>
      </c>
      <c r="DT28" s="108">
        <f t="shared" si="15"/>
        <v>56158.057355838391</v>
      </c>
      <c r="DU28" s="108">
        <f t="shared" si="15"/>
        <v>56161.421352453937</v>
      </c>
      <c r="DV28" s="108">
        <f t="shared" si="90"/>
        <v>56164.785550580615</v>
      </c>
      <c r="DW28" s="108">
        <f t="shared" si="90"/>
        <v>54237.343046607661</v>
      </c>
      <c r="DX28" s="108">
        <f t="shared" si="90"/>
        <v>54240.591988024717</v>
      </c>
      <c r="DY28" s="108">
        <f t="shared" si="90"/>
        <v>54243.841124060833</v>
      </c>
      <c r="DZ28" s="108">
        <f t="shared" si="90"/>
        <v>54247.090454727651</v>
      </c>
      <c r="EA28" s="108">
        <f t="shared" si="90"/>
        <v>57036.299094187787</v>
      </c>
      <c r="EB28" s="108">
        <f t="shared" si="90"/>
        <v>57039.71569950055</v>
      </c>
      <c r="EC28" s="108">
        <f t="shared" si="90"/>
        <v>57043.132509475814</v>
      </c>
      <c r="ED28" s="108">
        <f t="shared" si="90"/>
        <v>57046.54952412584</v>
      </c>
      <c r="EE28" s="108">
        <f t="shared" si="90"/>
        <v>57049.966743462901</v>
      </c>
      <c r="EF28" s="108">
        <f t="shared" si="90"/>
        <v>56535.447588033472</v>
      </c>
      <c r="EG28" s="108">
        <f t="shared" si="90"/>
        <v>56538.834191190697</v>
      </c>
      <c r="EH28" s="108">
        <f t="shared" si="90"/>
        <v>56542.220997213226</v>
      </c>
      <c r="EI28" s="108">
        <f t="shared" si="90"/>
        <v>56545.608006113216</v>
      </c>
      <c r="EJ28" s="108">
        <f t="shared" si="90"/>
        <v>56332.61444824389</v>
      </c>
      <c r="EK28" s="108">
        <f t="shared" si="90"/>
        <v>56335.988901230186</v>
      </c>
      <c r="EL28" s="108">
        <f t="shared" si="91"/>
        <v>56339.363556353965</v>
      </c>
      <c r="EM28" s="108">
        <f t="shared" si="91"/>
        <v>56342.738413627332</v>
      </c>
      <c r="EN28" s="108">
        <f t="shared" si="91"/>
        <v>60547.165060166182</v>
      </c>
      <c r="EO28" s="108">
        <f t="shared" si="91"/>
        <v>60550.79197441382</v>
      </c>
      <c r="EP28" s="108">
        <f t="shared" si="91"/>
        <v>60554.419105921952</v>
      </c>
      <c r="EQ28" s="108">
        <f t="shared" si="91"/>
        <v>60558.046454703595</v>
      </c>
      <c r="ER28" s="108">
        <f t="shared" si="91"/>
        <v>60561.674020771767</v>
      </c>
      <c r="ES28" s="108">
        <f t="shared" si="91"/>
        <v>60375.342999811342</v>
      </c>
      <c r="ET28" s="108">
        <f t="shared" si="91"/>
        <v>60378.959621522939</v>
      </c>
      <c r="EU28" s="108">
        <f t="shared" si="91"/>
        <v>60382.576459878474</v>
      </c>
      <c r="EV28" s="108">
        <f t="shared" si="91"/>
        <v>60386.193514890932</v>
      </c>
      <c r="EW28" s="108">
        <f t="shared" si="91"/>
        <v>59787.639401863569</v>
      </c>
      <c r="EX28" s="108">
        <f t="shared" si="91"/>
        <v>59791.220818779846</v>
      </c>
      <c r="EY28" s="108">
        <f t="shared" si="91"/>
        <v>59794.802450231226</v>
      </c>
      <c r="EZ28" s="108">
        <f t="shared" si="91"/>
        <v>59798.384296230557</v>
      </c>
      <c r="FA28" s="108">
        <f t="shared" si="91"/>
        <v>54800.634063049481</v>
      </c>
      <c r="FB28" s="108">
        <f t="shared" si="92"/>
        <v>54803.916746892151</v>
      </c>
      <c r="FC28" s="108">
        <f t="shared" si="92"/>
        <v>54807.199627375121</v>
      </c>
      <c r="FD28" s="108">
        <f t="shared" si="92"/>
        <v>54810.48270451017</v>
      </c>
      <c r="FE28" s="108">
        <f t="shared" si="92"/>
        <v>54813.765978309093</v>
      </c>
    </row>
    <row r="29" spans="1:161" s="45" customFormat="1" ht="15.75" x14ac:dyDescent="0.25">
      <c r="A29" s="67" t="s">
        <v>95</v>
      </c>
      <c r="B29" s="74">
        <f>SUM(B4:B28)</f>
        <v>3039608.0014397404</v>
      </c>
      <c r="C29" s="74">
        <f>SUM(C4:C28)</f>
        <v>3049090.6125685498</v>
      </c>
      <c r="D29" s="102"/>
      <c r="E29" s="103"/>
      <c r="F29" s="29">
        <f>SUM(F4:F28)</f>
        <v>3039790.080940187</v>
      </c>
      <c r="G29" s="29">
        <f t="shared" ref="G29:BE29" si="105">SUM(G4:G28)</f>
        <v>3039972.1713476144</v>
      </c>
      <c r="H29" s="29">
        <f t="shared" si="105"/>
        <v>3040154.2726626759</v>
      </c>
      <c r="I29" s="29">
        <f t="shared" si="105"/>
        <v>3040336.3848860241</v>
      </c>
      <c r="J29" s="29">
        <f t="shared" si="105"/>
        <v>3040518.508018312</v>
      </c>
      <c r="K29" s="29">
        <f t="shared" si="105"/>
        <v>3040700.6420601951</v>
      </c>
      <c r="L29" s="29">
        <f t="shared" si="105"/>
        <v>3040882.7870123242</v>
      </c>
      <c r="M29" s="29">
        <f t="shared" si="105"/>
        <v>3041064.9428753564</v>
      </c>
      <c r="N29" s="29">
        <f t="shared" si="105"/>
        <v>3041247.1096499423</v>
      </c>
      <c r="O29" s="29">
        <f t="shared" si="105"/>
        <v>3041429.2873367351</v>
      </c>
      <c r="P29" s="29">
        <f t="shared" si="105"/>
        <v>3041611.4759363909</v>
      </c>
      <c r="Q29" s="29">
        <f t="shared" si="105"/>
        <v>3041793.6754495618</v>
      </c>
      <c r="R29" s="29">
        <f t="shared" si="105"/>
        <v>3041975.8858769024</v>
      </c>
      <c r="S29" s="29">
        <f t="shared" si="105"/>
        <v>3042158.1072190655</v>
      </c>
      <c r="T29" s="29">
        <f t="shared" si="105"/>
        <v>3042340.339476706</v>
      </c>
      <c r="U29" s="29">
        <f t="shared" si="105"/>
        <v>3042522.5826504766</v>
      </c>
      <c r="V29" s="29">
        <f t="shared" si="105"/>
        <v>3042704.8367410325</v>
      </c>
      <c r="W29" s="29">
        <f t="shared" si="105"/>
        <v>3042887.1017490276</v>
      </c>
      <c r="X29" s="29">
        <f t="shared" si="105"/>
        <v>3043069.3776751137</v>
      </c>
      <c r="Y29" s="29">
        <f t="shared" si="105"/>
        <v>3043251.6645199475</v>
      </c>
      <c r="Z29" s="29">
        <f t="shared" si="105"/>
        <v>3043433.9622841817</v>
      </c>
      <c r="AA29" s="29">
        <f t="shared" si="105"/>
        <v>3043616.2709684703</v>
      </c>
      <c r="AB29" s="29">
        <f t="shared" si="105"/>
        <v>3043798.5905734682</v>
      </c>
      <c r="AC29" s="29">
        <f t="shared" si="105"/>
        <v>3043980.92109983</v>
      </c>
      <c r="AD29" s="29">
        <f t="shared" si="105"/>
        <v>3044163.2625482082</v>
      </c>
      <c r="AE29" s="29">
        <f t="shared" si="105"/>
        <v>3044345.6149192578</v>
      </c>
      <c r="AF29" s="29">
        <f t="shared" si="105"/>
        <v>3044527.9782136334</v>
      </c>
      <c r="AG29" s="29">
        <f t="shared" si="105"/>
        <v>3044710.3524319893</v>
      </c>
      <c r="AH29" s="29">
        <f t="shared" si="105"/>
        <v>3044892.7375749801</v>
      </c>
      <c r="AI29" s="29">
        <f t="shared" si="105"/>
        <v>3045075.1336432598</v>
      </c>
      <c r="AJ29" s="29">
        <f t="shared" si="105"/>
        <v>3045257.540637482</v>
      </c>
      <c r="AK29" s="29">
        <f t="shared" si="105"/>
        <v>3045439.9585583028</v>
      </c>
      <c r="AL29" s="29">
        <f t="shared" si="105"/>
        <v>3045622.3874063757</v>
      </c>
      <c r="AM29" s="29">
        <f t="shared" si="105"/>
        <v>3045804.8271823553</v>
      </c>
      <c r="AN29" s="29">
        <f t="shared" si="105"/>
        <v>3045987.2778868978</v>
      </c>
      <c r="AO29" s="29">
        <f t="shared" si="105"/>
        <v>3046169.7395206564</v>
      </c>
      <c r="AP29" s="29">
        <f t="shared" si="105"/>
        <v>3046352.2120842845</v>
      </c>
      <c r="AQ29" s="29">
        <f t="shared" si="105"/>
        <v>3046534.6955784382</v>
      </c>
      <c r="AR29" s="29">
        <f t="shared" si="105"/>
        <v>3046717.1900037737</v>
      </c>
      <c r="AS29" s="29">
        <f t="shared" si="105"/>
        <v>3046899.6953609437</v>
      </c>
      <c r="AT29" s="29">
        <f t="shared" si="105"/>
        <v>3047082.2116506035</v>
      </c>
      <c r="AU29" s="29">
        <f t="shared" si="105"/>
        <v>3047264.7388734091</v>
      </c>
      <c r="AV29" s="29">
        <f t="shared" si="105"/>
        <v>3047447.2770300144</v>
      </c>
      <c r="AW29" s="29">
        <f t="shared" si="105"/>
        <v>3047629.8261210737</v>
      </c>
      <c r="AX29" s="29">
        <f t="shared" si="105"/>
        <v>3047812.386147243</v>
      </c>
      <c r="AY29" s="29">
        <f t="shared" si="105"/>
        <v>3047994.9571091784</v>
      </c>
      <c r="AZ29" s="29">
        <f t="shared" si="105"/>
        <v>3048177.5390075324</v>
      </c>
      <c r="BA29" s="29">
        <f t="shared" si="105"/>
        <v>3048360.1318429611</v>
      </c>
      <c r="BB29" s="29">
        <f t="shared" si="105"/>
        <v>3048542.735616121</v>
      </c>
      <c r="BC29" s="29">
        <f t="shared" si="105"/>
        <v>3048725.3503276664</v>
      </c>
      <c r="BD29" s="29">
        <f t="shared" si="105"/>
        <v>3048907.975978252</v>
      </c>
      <c r="BE29" s="29">
        <f t="shared" si="105"/>
        <v>3049090.612568533</v>
      </c>
      <c r="DB29" s="178" t="s">
        <v>117</v>
      </c>
      <c r="DC29" s="178"/>
      <c r="DD29" s="178"/>
      <c r="DE29" s="178"/>
      <c r="DF29" s="135">
        <f>SUM(DF4:DF15)</f>
        <v>1232077.7473187079</v>
      </c>
      <c r="DG29" s="135">
        <f t="shared" ref="DG29:FE29" si="106">SUM(DG4:DG15)</f>
        <v>1232151.5516055231</v>
      </c>
      <c r="DH29" s="135">
        <f t="shared" si="106"/>
        <v>1232225.3603133846</v>
      </c>
      <c r="DI29" s="135">
        <f t="shared" si="106"/>
        <v>1232299.1734425572</v>
      </c>
      <c r="DJ29" s="135">
        <f t="shared" si="106"/>
        <v>1377510.486958541</v>
      </c>
      <c r="DK29" s="135">
        <f t="shared" si="106"/>
        <v>1377593.0030004806</v>
      </c>
      <c r="DL29" s="135">
        <f t="shared" si="106"/>
        <v>1377675.5239853205</v>
      </c>
      <c r="DM29" s="135">
        <f t="shared" si="106"/>
        <v>1377758.0499133568</v>
      </c>
      <c r="DN29" s="135">
        <f t="shared" si="106"/>
        <v>1216724.3372320847</v>
      </c>
      <c r="DO29" s="135">
        <f t="shared" si="106"/>
        <v>1216797.221814373</v>
      </c>
      <c r="DP29" s="135">
        <f t="shared" si="106"/>
        <v>1216870.1107626152</v>
      </c>
      <c r="DQ29" s="135">
        <f t="shared" si="106"/>
        <v>1216943.0040770727</v>
      </c>
      <c r="DR29" s="135">
        <f t="shared" si="106"/>
        <v>1217015.9017580077</v>
      </c>
      <c r="DS29" s="135">
        <f t="shared" si="106"/>
        <v>1263664.2166974577</v>
      </c>
      <c r="DT29" s="135">
        <f t="shared" si="106"/>
        <v>1263739.913086334</v>
      </c>
      <c r="DU29" s="135">
        <f t="shared" si="106"/>
        <v>1263815.6140095983</v>
      </c>
      <c r="DV29" s="135">
        <f t="shared" si="106"/>
        <v>1263891.3194675217</v>
      </c>
      <c r="DW29" s="135">
        <f t="shared" si="106"/>
        <v>1261472.949114599</v>
      </c>
      <c r="DX29" s="135">
        <f t="shared" si="106"/>
        <v>1261548.5142415145</v>
      </c>
      <c r="DY29" s="135">
        <f t="shared" si="106"/>
        <v>1261624.0838949548</v>
      </c>
      <c r="DZ29" s="135">
        <f t="shared" si="106"/>
        <v>1261699.6580751908</v>
      </c>
      <c r="EA29" s="135">
        <f t="shared" si="106"/>
        <v>1312817.8584772644</v>
      </c>
      <c r="EB29" s="135">
        <f t="shared" si="106"/>
        <v>1312896.4992821761</v>
      </c>
      <c r="EC29" s="135">
        <f t="shared" si="106"/>
        <v>1312975.144797853</v>
      </c>
      <c r="ED29" s="135">
        <f t="shared" si="106"/>
        <v>1313053.7950245766</v>
      </c>
      <c r="EE29" s="135">
        <f t="shared" si="106"/>
        <v>1313132.4499626292</v>
      </c>
      <c r="EF29" s="135">
        <f t="shared" si="106"/>
        <v>1328237.710193272</v>
      </c>
      <c r="EG29" s="135">
        <f t="shared" si="106"/>
        <v>1328317.2746827169</v>
      </c>
      <c r="EH29" s="135">
        <f t="shared" si="106"/>
        <v>1328396.8439382573</v>
      </c>
      <c r="EI29" s="135">
        <f t="shared" si="106"/>
        <v>1328476.417960179</v>
      </c>
      <c r="EJ29" s="135">
        <f t="shared" si="106"/>
        <v>1363550.6175150077</v>
      </c>
      <c r="EK29" s="135">
        <f t="shared" si="106"/>
        <v>1363632.2973287054</v>
      </c>
      <c r="EL29" s="135">
        <f t="shared" si="106"/>
        <v>1363713.9820352118</v>
      </c>
      <c r="EM29" s="135">
        <f t="shared" si="106"/>
        <v>1363795.6716348191</v>
      </c>
      <c r="EN29" s="135">
        <f t="shared" si="106"/>
        <v>1473754.3209281671</v>
      </c>
      <c r="EO29" s="135">
        <f t="shared" si="106"/>
        <v>1473842.6021968075</v>
      </c>
      <c r="EP29" s="135">
        <f t="shared" si="106"/>
        <v>1473930.8887536984</v>
      </c>
      <c r="EQ29" s="135">
        <f t="shared" si="106"/>
        <v>1474019.180599157</v>
      </c>
      <c r="ER29" s="135">
        <f t="shared" si="106"/>
        <v>1474107.4777334998</v>
      </c>
      <c r="ES29" s="135">
        <f t="shared" si="106"/>
        <v>1403696.3437245334</v>
      </c>
      <c r="ET29" s="135">
        <f t="shared" si="106"/>
        <v>1403780.4283594352</v>
      </c>
      <c r="EU29" s="135">
        <f t="shared" si="106"/>
        <v>1403864.518031199</v>
      </c>
      <c r="EV29" s="135">
        <f t="shared" si="106"/>
        <v>1403948.6127401281</v>
      </c>
      <c r="EW29" s="135">
        <f t="shared" si="106"/>
        <v>1364556.4599904239</v>
      </c>
      <c r="EX29" s="135">
        <f t="shared" si="106"/>
        <v>1364638.200056396</v>
      </c>
      <c r="EY29" s="135">
        <f t="shared" si="106"/>
        <v>1364719.945018786</v>
      </c>
      <c r="EZ29" s="135">
        <f t="shared" si="106"/>
        <v>1364801.6948778871</v>
      </c>
      <c r="FA29" s="135">
        <f t="shared" si="106"/>
        <v>1223428.3051533678</v>
      </c>
      <c r="FB29" s="135">
        <f t="shared" si="106"/>
        <v>1223501.5913187319</v>
      </c>
      <c r="FC29" s="135">
        <f t="shared" si="106"/>
        <v>1223574.8818741054</v>
      </c>
      <c r="FD29" s="135">
        <f t="shared" si="106"/>
        <v>1223648.1768197515</v>
      </c>
      <c r="FE29" s="135">
        <f t="shared" si="106"/>
        <v>1223721.4761559337</v>
      </c>
    </row>
    <row r="30" spans="1:161" x14ac:dyDescent="0.25">
      <c r="B30" s="167" t="s">
        <v>251</v>
      </c>
      <c r="C30" s="167"/>
      <c r="D30" s="167"/>
      <c r="E30" s="167"/>
      <c r="F30" s="137">
        <f>SUM(F4:F15)</f>
        <v>891267.22441741161</v>
      </c>
      <c r="G30" s="137">
        <f t="shared" ref="G30:BE30" si="107">SUM(G4:G15)</f>
        <v>891320.61337115499</v>
      </c>
      <c r="H30" s="137">
        <f t="shared" si="107"/>
        <v>891374.00552301912</v>
      </c>
      <c r="I30" s="137">
        <f t="shared" si="107"/>
        <v>891427.40087319619</v>
      </c>
      <c r="J30" s="137">
        <f t="shared" si="107"/>
        <v>891480.79942187702</v>
      </c>
      <c r="K30" s="137">
        <f t="shared" si="107"/>
        <v>891534.20116925368</v>
      </c>
      <c r="L30" s="137">
        <f t="shared" si="107"/>
        <v>891587.60611551779</v>
      </c>
      <c r="M30" s="137">
        <f t="shared" si="107"/>
        <v>891641.01426086086</v>
      </c>
      <c r="N30" s="137">
        <f t="shared" si="107"/>
        <v>891694.42560547427</v>
      </c>
      <c r="O30" s="137">
        <f t="shared" si="107"/>
        <v>891747.84014955012</v>
      </c>
      <c r="P30" s="137">
        <f t="shared" si="107"/>
        <v>891801.25789327978</v>
      </c>
      <c r="Q30" s="137">
        <f t="shared" si="107"/>
        <v>891854.67883685464</v>
      </c>
      <c r="R30" s="137">
        <f t="shared" si="107"/>
        <v>891908.10298046714</v>
      </c>
      <c r="S30" s="137">
        <f t="shared" si="107"/>
        <v>891961.53032430843</v>
      </c>
      <c r="T30" s="137">
        <f t="shared" si="107"/>
        <v>892014.96086857026</v>
      </c>
      <c r="U30" s="137">
        <f t="shared" si="107"/>
        <v>892068.39461344457</v>
      </c>
      <c r="V30" s="137">
        <f t="shared" si="107"/>
        <v>892121.83155912266</v>
      </c>
      <c r="W30" s="137">
        <f t="shared" si="107"/>
        <v>892175.27170579671</v>
      </c>
      <c r="X30" s="137">
        <f t="shared" si="107"/>
        <v>892228.71505365812</v>
      </c>
      <c r="Y30" s="137">
        <f t="shared" si="107"/>
        <v>892282.16160289908</v>
      </c>
      <c r="Z30" s="137">
        <f t="shared" si="107"/>
        <v>892335.61135371088</v>
      </c>
      <c r="AA30" s="137">
        <f t="shared" si="107"/>
        <v>892389.06430628547</v>
      </c>
      <c r="AB30" s="137">
        <f t="shared" si="107"/>
        <v>892442.5204608147</v>
      </c>
      <c r="AC30" s="137">
        <f t="shared" si="107"/>
        <v>892495.97981749044</v>
      </c>
      <c r="AD30" s="137">
        <f t="shared" si="107"/>
        <v>892549.44237650442</v>
      </c>
      <c r="AE30" s="137">
        <f t="shared" si="107"/>
        <v>892602.9081380486</v>
      </c>
      <c r="AF30" s="137">
        <f t="shared" si="107"/>
        <v>892656.37710231449</v>
      </c>
      <c r="AG30" s="137">
        <f t="shared" si="107"/>
        <v>892709.84926949418</v>
      </c>
      <c r="AH30" s="137">
        <f t="shared" si="107"/>
        <v>892763.32463977963</v>
      </c>
      <c r="AI30" s="137">
        <f t="shared" si="107"/>
        <v>892816.80321336247</v>
      </c>
      <c r="AJ30" s="137">
        <f t="shared" si="107"/>
        <v>892870.28499043465</v>
      </c>
      <c r="AK30" s="137">
        <f t="shared" si="107"/>
        <v>892923.76997118827</v>
      </c>
      <c r="AL30" s="137">
        <f t="shared" si="107"/>
        <v>892977.25815581484</v>
      </c>
      <c r="AM30" s="137">
        <f t="shared" si="107"/>
        <v>893030.74954450678</v>
      </c>
      <c r="AN30" s="137">
        <f t="shared" si="107"/>
        <v>893084.24413745559</v>
      </c>
      <c r="AO30" s="137">
        <f t="shared" si="107"/>
        <v>893137.74193485349</v>
      </c>
      <c r="AP30" s="137">
        <f t="shared" si="107"/>
        <v>893191.2429368922</v>
      </c>
      <c r="AQ30" s="137">
        <f t="shared" si="107"/>
        <v>893244.74714376405</v>
      </c>
      <c r="AR30" s="137">
        <f t="shared" si="107"/>
        <v>893298.2545556603</v>
      </c>
      <c r="AS30" s="137">
        <f t="shared" si="107"/>
        <v>893351.76517277374</v>
      </c>
      <c r="AT30" s="137">
        <f t="shared" si="107"/>
        <v>893405.27899529599</v>
      </c>
      <c r="AU30" s="137">
        <f t="shared" si="107"/>
        <v>893458.79602341913</v>
      </c>
      <c r="AV30" s="137">
        <f t="shared" si="107"/>
        <v>893512.31625733536</v>
      </c>
      <c r="AW30" s="137">
        <f t="shared" si="107"/>
        <v>893565.83969723631</v>
      </c>
      <c r="AX30" s="137">
        <f t="shared" si="107"/>
        <v>893619.36634331429</v>
      </c>
      <c r="AY30" s="137">
        <f t="shared" si="107"/>
        <v>893672.89619576128</v>
      </c>
      <c r="AZ30" s="137">
        <f t="shared" si="107"/>
        <v>893726.42925476935</v>
      </c>
      <c r="BA30" s="137">
        <f t="shared" si="107"/>
        <v>893779.96552053059</v>
      </c>
      <c r="BB30" s="137">
        <f t="shared" si="107"/>
        <v>893833.50499323709</v>
      </c>
      <c r="BC30" s="137">
        <f t="shared" si="107"/>
        <v>893887.04767308105</v>
      </c>
      <c r="BD30" s="137">
        <f t="shared" si="107"/>
        <v>893940.5935602542</v>
      </c>
      <c r="BE30" s="137">
        <f t="shared" si="107"/>
        <v>893994.14265494945</v>
      </c>
      <c r="DB30" s="178" t="s">
        <v>118</v>
      </c>
      <c r="DC30" s="178"/>
      <c r="DD30" s="178"/>
      <c r="DE30" s="178"/>
      <c r="DF30" s="109">
        <f>SUM(DF16:DF28)</f>
        <v>2168175.0552354464</v>
      </c>
      <c r="DG30" s="109">
        <f t="shared" ref="DG30:FE30" si="108">SUM(DG16:DG28)</f>
        <v>2168304.9339009691</v>
      </c>
      <c r="DH30" s="109">
        <f t="shared" si="108"/>
        <v>2168434.8203465221</v>
      </c>
      <c r="DI30" s="109">
        <f t="shared" si="108"/>
        <v>2168564.7145725717</v>
      </c>
      <c r="DJ30" s="109">
        <f t="shared" si="108"/>
        <v>2362193.3770985766</v>
      </c>
      <c r="DK30" s="109">
        <f t="shared" si="108"/>
        <v>2362334.8779071863</v>
      </c>
      <c r="DL30" s="109">
        <f t="shared" si="108"/>
        <v>2362476.3871920207</v>
      </c>
      <c r="DM30" s="109">
        <f t="shared" si="108"/>
        <v>2362617.904953585</v>
      </c>
      <c r="DN30" s="109">
        <f t="shared" si="108"/>
        <v>2082742.1093460137</v>
      </c>
      <c r="DO30" s="109">
        <f t="shared" si="108"/>
        <v>2082866.8703818608</v>
      </c>
      <c r="DP30" s="109">
        <f t="shared" si="108"/>
        <v>2082991.6388911812</v>
      </c>
      <c r="DQ30" s="109">
        <f t="shared" si="108"/>
        <v>2083116.4148744214</v>
      </c>
      <c r="DR30" s="109">
        <f t="shared" si="108"/>
        <v>2083241.1983320299</v>
      </c>
      <c r="DS30" s="109">
        <f t="shared" si="108"/>
        <v>2144100.8229417955</v>
      </c>
      <c r="DT30" s="109">
        <f t="shared" si="108"/>
        <v>2144229.2595055122</v>
      </c>
      <c r="DU30" s="109">
        <f t="shared" si="108"/>
        <v>2144357.7037628735</v>
      </c>
      <c r="DV30" s="109">
        <f t="shared" si="108"/>
        <v>2144486.1557143414</v>
      </c>
      <c r="DW30" s="109">
        <f t="shared" si="108"/>
        <v>2121982.8651265884</v>
      </c>
      <c r="DX30" s="109">
        <f t="shared" si="108"/>
        <v>2122109.9767738325</v>
      </c>
      <c r="DY30" s="109">
        <f t="shared" si="108"/>
        <v>2122237.0960353566</v>
      </c>
      <c r="DZ30" s="109">
        <f t="shared" si="108"/>
        <v>2122364.2229116163</v>
      </c>
      <c r="EA30" s="109">
        <f t="shared" si="108"/>
        <v>2209067.4782478409</v>
      </c>
      <c r="EB30" s="109">
        <f t="shared" si="108"/>
        <v>2209199.8064634213</v>
      </c>
      <c r="EC30" s="109">
        <f t="shared" si="108"/>
        <v>2209332.1426057657</v>
      </c>
      <c r="ED30" s="109">
        <f t="shared" si="108"/>
        <v>2209464.4866753486</v>
      </c>
      <c r="EE30" s="109">
        <f t="shared" si="108"/>
        <v>2209596.8386726449</v>
      </c>
      <c r="EF30" s="109">
        <f t="shared" si="108"/>
        <v>2174397.2377507482</v>
      </c>
      <c r="EG30" s="109">
        <f t="shared" si="108"/>
        <v>2174527.4891392943</v>
      </c>
      <c r="EH30" s="109">
        <f t="shared" si="108"/>
        <v>2174657.7483301978</v>
      </c>
      <c r="EI30" s="109">
        <f t="shared" si="108"/>
        <v>2174788.0153239258</v>
      </c>
      <c r="EJ30" s="109">
        <f t="shared" si="108"/>
        <v>2208502.3308331762</v>
      </c>
      <c r="EK30" s="109">
        <f t="shared" si="108"/>
        <v>2208634.6251951284</v>
      </c>
      <c r="EL30" s="109">
        <f t="shared" si="108"/>
        <v>2208766.9274818162</v>
      </c>
      <c r="EM30" s="109">
        <f t="shared" si="108"/>
        <v>2208899.2376937154</v>
      </c>
      <c r="EN30" s="109">
        <f t="shared" si="108"/>
        <v>2370955.5316955289</v>
      </c>
      <c r="EO30" s="109">
        <f t="shared" si="108"/>
        <v>2371097.5573773235</v>
      </c>
      <c r="EP30" s="109">
        <f t="shared" si="108"/>
        <v>2371239.5915667834</v>
      </c>
      <c r="EQ30" s="109">
        <f t="shared" si="108"/>
        <v>2371381.6342644165</v>
      </c>
      <c r="ER30" s="109">
        <f t="shared" si="108"/>
        <v>2371523.6854707343</v>
      </c>
      <c r="ES30" s="109">
        <f t="shared" si="108"/>
        <v>2298383.0100306533</v>
      </c>
      <c r="ET30" s="109">
        <f t="shared" si="108"/>
        <v>2298520.6884517218</v>
      </c>
      <c r="EU30" s="109">
        <f t="shared" si="108"/>
        <v>2298658.3751200428</v>
      </c>
      <c r="EV30" s="109">
        <f t="shared" si="108"/>
        <v>2298796.0700361119</v>
      </c>
      <c r="EW30" s="109">
        <f t="shared" si="108"/>
        <v>2266588.4557514279</v>
      </c>
      <c r="EX30" s="109">
        <f t="shared" si="108"/>
        <v>2266724.2296056706</v>
      </c>
      <c r="EY30" s="109">
        <f t="shared" si="108"/>
        <v>2266860.0115930787</v>
      </c>
      <c r="EZ30" s="109">
        <f t="shared" si="108"/>
        <v>2266995.8017141405</v>
      </c>
      <c r="FA30" s="109">
        <f t="shared" si="108"/>
        <v>2103734.218901658</v>
      </c>
      <c r="FB30" s="109">
        <f t="shared" si="108"/>
        <v>2103860.2374130809</v>
      </c>
      <c r="FC30" s="109">
        <f t="shared" si="108"/>
        <v>2103986.2634733026</v>
      </c>
      <c r="FD30" s="109">
        <f t="shared" si="108"/>
        <v>2104112.2970827743</v>
      </c>
      <c r="FE30" s="109">
        <f t="shared" si="108"/>
        <v>2104238.3382419487</v>
      </c>
    </row>
    <row r="31" spans="1:161" x14ac:dyDescent="0.25">
      <c r="B31" s="167" t="s">
        <v>252</v>
      </c>
      <c r="C31" s="167"/>
      <c r="D31" s="167"/>
      <c r="E31" s="167"/>
      <c r="F31" s="137">
        <f>SUM(F16:F28)</f>
        <v>2148522.8565227753</v>
      </c>
      <c r="G31" s="137">
        <f t="shared" ref="G31:BE31" si="109">SUM(G16:G28)</f>
        <v>2148651.5579764601</v>
      </c>
      <c r="H31" s="137">
        <f t="shared" si="109"/>
        <v>2148780.2671396565</v>
      </c>
      <c r="I31" s="137">
        <f t="shared" si="109"/>
        <v>2148908.9840128282</v>
      </c>
      <c r="J31" s="137">
        <f t="shared" si="109"/>
        <v>2149037.7085964358</v>
      </c>
      <c r="K31" s="137">
        <f t="shared" si="109"/>
        <v>2149166.4408909413</v>
      </c>
      <c r="L31" s="137">
        <f t="shared" si="109"/>
        <v>2149295.1808968075</v>
      </c>
      <c r="M31" s="137">
        <f t="shared" si="109"/>
        <v>2149423.9286144953</v>
      </c>
      <c r="N31" s="137">
        <f t="shared" si="109"/>
        <v>2149552.6840444673</v>
      </c>
      <c r="O31" s="137">
        <f t="shared" si="109"/>
        <v>2149681.4471871853</v>
      </c>
      <c r="P31" s="137">
        <f t="shared" si="109"/>
        <v>2149810.2180431113</v>
      </c>
      <c r="Q31" s="137">
        <f t="shared" si="109"/>
        <v>2149938.9966127067</v>
      </c>
      <c r="R31" s="137">
        <f t="shared" si="109"/>
        <v>2150067.7828964349</v>
      </c>
      <c r="S31" s="137">
        <f t="shared" si="109"/>
        <v>2150196.5768947573</v>
      </c>
      <c r="T31" s="137">
        <f t="shared" si="109"/>
        <v>2150325.3786081355</v>
      </c>
      <c r="U31" s="137">
        <f t="shared" si="109"/>
        <v>2150454.1880370323</v>
      </c>
      <c r="V31" s="137">
        <f t="shared" si="109"/>
        <v>2150583.00518191</v>
      </c>
      <c r="W31" s="137">
        <f t="shared" si="109"/>
        <v>2150711.8300432302</v>
      </c>
      <c r="X31" s="137">
        <f t="shared" si="109"/>
        <v>2150840.6626214562</v>
      </c>
      <c r="Y31" s="137">
        <f t="shared" si="109"/>
        <v>2150969.5029170485</v>
      </c>
      <c r="Z31" s="137">
        <f t="shared" si="109"/>
        <v>2151098.350930471</v>
      </c>
      <c r="AA31" s="137">
        <f t="shared" si="109"/>
        <v>2151227.2066621855</v>
      </c>
      <c r="AB31" s="137">
        <f t="shared" si="109"/>
        <v>2151356.070112654</v>
      </c>
      <c r="AC31" s="137">
        <f t="shared" si="109"/>
        <v>2151484.9412823394</v>
      </c>
      <c r="AD31" s="137">
        <f t="shared" si="109"/>
        <v>2151613.8201717036</v>
      </c>
      <c r="AE31" s="137">
        <f t="shared" si="109"/>
        <v>2151742.7067812094</v>
      </c>
      <c r="AF31" s="137">
        <f t="shared" si="109"/>
        <v>2151871.6011113189</v>
      </c>
      <c r="AG31" s="137">
        <f t="shared" si="109"/>
        <v>2152000.5031624953</v>
      </c>
      <c r="AH31" s="137">
        <f t="shared" si="109"/>
        <v>2152129.4129352001</v>
      </c>
      <c r="AI31" s="137">
        <f t="shared" si="109"/>
        <v>2152258.3304298967</v>
      </c>
      <c r="AJ31" s="137">
        <f t="shared" si="109"/>
        <v>2152387.2556470474</v>
      </c>
      <c r="AK31" s="137">
        <f t="shared" si="109"/>
        <v>2152516.1885871147</v>
      </c>
      <c r="AL31" s="137">
        <f t="shared" si="109"/>
        <v>2152645.1292505609</v>
      </c>
      <c r="AM31" s="137">
        <f t="shared" si="109"/>
        <v>2152774.0776378494</v>
      </c>
      <c r="AN31" s="137">
        <f t="shared" si="109"/>
        <v>2152903.0337494416</v>
      </c>
      <c r="AO31" s="137">
        <f t="shared" si="109"/>
        <v>2153031.9975858019</v>
      </c>
      <c r="AP31" s="137">
        <f t="shared" si="109"/>
        <v>2153160.9691473921</v>
      </c>
      <c r="AQ31" s="137">
        <f t="shared" si="109"/>
        <v>2153289.9484346751</v>
      </c>
      <c r="AR31" s="137">
        <f t="shared" si="109"/>
        <v>2153418.9354481134</v>
      </c>
      <c r="AS31" s="137">
        <f t="shared" si="109"/>
        <v>2153547.9301881702</v>
      </c>
      <c r="AT31" s="137">
        <f t="shared" si="109"/>
        <v>2153676.9326553075</v>
      </c>
      <c r="AU31" s="137">
        <f t="shared" si="109"/>
        <v>2153805.94284999</v>
      </c>
      <c r="AV31" s="137">
        <f t="shared" si="109"/>
        <v>2153934.9607726787</v>
      </c>
      <c r="AW31" s="137">
        <f t="shared" si="109"/>
        <v>2154063.9864238375</v>
      </c>
      <c r="AX31" s="137">
        <f t="shared" si="109"/>
        <v>2154193.0198039296</v>
      </c>
      <c r="AY31" s="137">
        <f t="shared" si="109"/>
        <v>2154322.0609134166</v>
      </c>
      <c r="AZ31" s="137">
        <f t="shared" si="109"/>
        <v>2154451.1097527631</v>
      </c>
      <c r="BA31" s="137">
        <f t="shared" si="109"/>
        <v>2154580.1663224311</v>
      </c>
      <c r="BB31" s="137">
        <f t="shared" si="109"/>
        <v>2154709.2306228844</v>
      </c>
      <c r="BC31" s="137">
        <f t="shared" si="109"/>
        <v>2154838.3026545853</v>
      </c>
      <c r="BD31" s="137">
        <f t="shared" si="109"/>
        <v>2154967.3824179973</v>
      </c>
      <c r="BE31" s="137">
        <f t="shared" si="109"/>
        <v>2155096.4699135842</v>
      </c>
    </row>
    <row r="32" spans="1:161" x14ac:dyDescent="0.25">
      <c r="F32" s="72">
        <f>SUM(F30:F31)</f>
        <v>3039790.080940187</v>
      </c>
      <c r="G32" s="72">
        <f t="shared" ref="G32:BE32" si="110">SUM(G30:G31)</f>
        <v>3039972.1713476153</v>
      </c>
      <c r="H32" s="72">
        <f t="shared" si="110"/>
        <v>3040154.2726626755</v>
      </c>
      <c r="I32" s="72">
        <f t="shared" si="110"/>
        <v>3040336.3848860245</v>
      </c>
      <c r="J32" s="72">
        <f t="shared" si="110"/>
        <v>3040518.508018313</v>
      </c>
      <c r="K32" s="72">
        <f t="shared" si="110"/>
        <v>3040700.6420601951</v>
      </c>
      <c r="L32" s="72">
        <f t="shared" si="110"/>
        <v>3040882.7870123251</v>
      </c>
      <c r="M32" s="72">
        <f t="shared" si="110"/>
        <v>3041064.9428753564</v>
      </c>
      <c r="N32" s="72">
        <f t="shared" si="110"/>
        <v>3041247.1096499413</v>
      </c>
      <c r="O32" s="72">
        <f t="shared" si="110"/>
        <v>3041429.2873367355</v>
      </c>
      <c r="P32" s="72">
        <f t="shared" si="110"/>
        <v>3041611.4759363909</v>
      </c>
      <c r="Q32" s="72">
        <f t="shared" si="110"/>
        <v>3041793.6754495613</v>
      </c>
      <c r="R32" s="72">
        <f t="shared" si="110"/>
        <v>3041975.8858769019</v>
      </c>
      <c r="S32" s="72">
        <f t="shared" si="110"/>
        <v>3042158.1072190655</v>
      </c>
      <c r="T32" s="72">
        <f t="shared" si="110"/>
        <v>3042340.3394767055</v>
      </c>
      <c r="U32" s="72">
        <f t="shared" si="110"/>
        <v>3042522.5826504771</v>
      </c>
      <c r="V32" s="72">
        <f t="shared" si="110"/>
        <v>3042704.8367410325</v>
      </c>
      <c r="W32" s="72">
        <f t="shared" si="110"/>
        <v>3042887.1017490271</v>
      </c>
      <c r="X32" s="72">
        <f t="shared" si="110"/>
        <v>3043069.3776751142</v>
      </c>
      <c r="Y32" s="72">
        <f t="shared" si="110"/>
        <v>3043251.6645199475</v>
      </c>
      <c r="Z32" s="72">
        <f t="shared" si="110"/>
        <v>3043433.9622841817</v>
      </c>
      <c r="AA32" s="72">
        <f t="shared" si="110"/>
        <v>3043616.2709684707</v>
      </c>
      <c r="AB32" s="72">
        <f t="shared" si="110"/>
        <v>3043798.5905734687</v>
      </c>
      <c r="AC32" s="72">
        <f t="shared" si="110"/>
        <v>3043980.92109983</v>
      </c>
      <c r="AD32" s="72">
        <f t="shared" si="110"/>
        <v>3044163.2625482082</v>
      </c>
      <c r="AE32" s="72">
        <f t="shared" si="110"/>
        <v>3044345.6149192583</v>
      </c>
      <c r="AF32" s="72">
        <f t="shared" si="110"/>
        <v>3044527.9782136334</v>
      </c>
      <c r="AG32" s="72">
        <f t="shared" si="110"/>
        <v>3044710.3524319893</v>
      </c>
      <c r="AH32" s="72">
        <f t="shared" si="110"/>
        <v>3044892.7375749797</v>
      </c>
      <c r="AI32" s="72">
        <f t="shared" si="110"/>
        <v>3045075.1336432593</v>
      </c>
      <c r="AJ32" s="72">
        <f t="shared" si="110"/>
        <v>3045257.540637482</v>
      </c>
      <c r="AK32" s="72">
        <f t="shared" si="110"/>
        <v>3045439.9585583028</v>
      </c>
      <c r="AL32" s="72">
        <f t="shared" si="110"/>
        <v>3045622.3874063757</v>
      </c>
      <c r="AM32" s="72">
        <f t="shared" si="110"/>
        <v>3045804.8271823563</v>
      </c>
      <c r="AN32" s="72">
        <f t="shared" si="110"/>
        <v>3045987.2778868973</v>
      </c>
      <c r="AO32" s="72">
        <f t="shared" si="110"/>
        <v>3046169.7395206555</v>
      </c>
      <c r="AP32" s="72">
        <f t="shared" si="110"/>
        <v>3046352.2120842841</v>
      </c>
      <c r="AQ32" s="72">
        <f t="shared" si="110"/>
        <v>3046534.6955784392</v>
      </c>
      <c r="AR32" s="72">
        <f t="shared" si="110"/>
        <v>3046717.1900037737</v>
      </c>
      <c r="AS32" s="72">
        <f t="shared" si="110"/>
        <v>3046899.6953609437</v>
      </c>
      <c r="AT32" s="72">
        <f t="shared" si="110"/>
        <v>3047082.2116506035</v>
      </c>
      <c r="AU32" s="72">
        <f t="shared" si="110"/>
        <v>3047264.7388734091</v>
      </c>
      <c r="AV32" s="72">
        <f t="shared" si="110"/>
        <v>3047447.277030014</v>
      </c>
      <c r="AW32" s="72">
        <f t="shared" si="110"/>
        <v>3047629.8261210737</v>
      </c>
      <c r="AX32" s="72">
        <f t="shared" si="110"/>
        <v>3047812.3861472439</v>
      </c>
      <c r="AY32" s="72">
        <f t="shared" si="110"/>
        <v>3047994.957109178</v>
      </c>
      <c r="AZ32" s="72">
        <f t="shared" si="110"/>
        <v>3048177.5390075324</v>
      </c>
      <c r="BA32" s="72">
        <f t="shared" si="110"/>
        <v>3048360.1318429615</v>
      </c>
      <c r="BB32" s="72">
        <f t="shared" si="110"/>
        <v>3048542.7356161214</v>
      </c>
      <c r="BC32" s="72">
        <f t="shared" si="110"/>
        <v>3048725.3503276664</v>
      </c>
      <c r="BD32" s="72">
        <f t="shared" si="110"/>
        <v>3048907.9759782515</v>
      </c>
      <c r="BE32" s="72">
        <f t="shared" si="110"/>
        <v>3049090.6125685335</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2049</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2049</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2048</v>
      </c>
      <c r="C3" s="97">
        <v>2049</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'!AF4</f>
        <v>290513.55664811999</v>
      </c>
      <c r="C4" s="12">
        <f>'Urb proj of all 25 ARs '!AG4</f>
        <v>291328.627456585</v>
      </c>
      <c r="D4" s="100">
        <f>(C4-B4)/B4</f>
        <v>2.8056205633537864E-3</v>
      </c>
      <c r="E4" s="101">
        <f>((1+D4)^(1/52))-1</f>
        <v>5.3880146790863392E-5</v>
      </c>
      <c r="F4" s="69">
        <f>B4*(1+E4)</f>
        <v>290529.20956119691</v>
      </c>
      <c r="G4" s="69">
        <f>F4*(1+E4)</f>
        <v>290544.86331765511</v>
      </c>
      <c r="H4" s="69">
        <f>G4*(1+E4)</f>
        <v>290560.51791753998</v>
      </c>
      <c r="I4" s="69">
        <f>H4*(1+$E$4)</f>
        <v>290576.173360897</v>
      </c>
      <c r="J4" s="69">
        <f>I4*(1+$E$4)</f>
        <v>290591.82964777161</v>
      </c>
      <c r="K4" s="69">
        <f t="shared" ref="K4:BE4" si="5">J4*(1+$E$4)</f>
        <v>290607.48677820928</v>
      </c>
      <c r="L4" s="69">
        <f t="shared" si="5"/>
        <v>290623.14475225541</v>
      </c>
      <c r="M4" s="69">
        <f t="shared" si="5"/>
        <v>290638.80356995546</v>
      </c>
      <c r="N4" s="69">
        <f t="shared" si="5"/>
        <v>290654.46323135495</v>
      </c>
      <c r="O4" s="69">
        <f t="shared" si="5"/>
        <v>290670.12373649928</v>
      </c>
      <c r="P4" s="69">
        <f t="shared" si="5"/>
        <v>290685.78508543392</v>
      </c>
      <c r="Q4" s="69">
        <f t="shared" si="5"/>
        <v>290701.44727820432</v>
      </c>
      <c r="R4" s="69">
        <f t="shared" si="5"/>
        <v>290717.11031485599</v>
      </c>
      <c r="S4" s="69">
        <f t="shared" si="5"/>
        <v>290732.77419543435</v>
      </c>
      <c r="T4" s="69">
        <f t="shared" si="5"/>
        <v>290748.43891998491</v>
      </c>
      <c r="U4" s="69">
        <f t="shared" si="5"/>
        <v>290764.10448855313</v>
      </c>
      <c r="V4" s="69">
        <f t="shared" si="5"/>
        <v>290779.77090118447</v>
      </c>
      <c r="W4" s="69">
        <f t="shared" si="5"/>
        <v>290795.43815792445</v>
      </c>
      <c r="X4" s="69">
        <f t="shared" si="5"/>
        <v>290811.10625881853</v>
      </c>
      <c r="Y4" s="69">
        <f t="shared" si="5"/>
        <v>290826.77520391217</v>
      </c>
      <c r="Z4" s="69">
        <f t="shared" si="5"/>
        <v>290842.44499325089</v>
      </c>
      <c r="AA4" s="69">
        <f t="shared" si="5"/>
        <v>290858.11562688014</v>
      </c>
      <c r="AB4" s="69">
        <f t="shared" si="5"/>
        <v>290873.78710484545</v>
      </c>
      <c r="AC4" s="69">
        <f t="shared" si="5"/>
        <v>290889.45942719228</v>
      </c>
      <c r="AD4" s="69">
        <f t="shared" si="5"/>
        <v>290905.13259396615</v>
      </c>
      <c r="AE4" s="69">
        <f t="shared" si="5"/>
        <v>290920.80660521251</v>
      </c>
      <c r="AF4" s="69">
        <f t="shared" si="5"/>
        <v>290936.48146097694</v>
      </c>
      <c r="AG4" s="69">
        <f t="shared" si="5"/>
        <v>290952.1571613049</v>
      </c>
      <c r="AH4" s="69">
        <f t="shared" si="5"/>
        <v>290967.83370624186</v>
      </c>
      <c r="AI4" s="69">
        <f t="shared" si="5"/>
        <v>290983.51109583338</v>
      </c>
      <c r="AJ4" s="69">
        <f t="shared" si="5"/>
        <v>290999.18933012494</v>
      </c>
      <c r="AK4" s="69">
        <f t="shared" si="5"/>
        <v>291014.86840916204</v>
      </c>
      <c r="AL4" s="69">
        <f t="shared" si="5"/>
        <v>291030.54833299026</v>
      </c>
      <c r="AM4" s="69">
        <f t="shared" si="5"/>
        <v>291046.22910165507</v>
      </c>
      <c r="AN4" s="69">
        <f t="shared" si="5"/>
        <v>291061.91071520199</v>
      </c>
      <c r="AO4" s="69">
        <f t="shared" si="5"/>
        <v>291077.59317367658</v>
      </c>
      <c r="AP4" s="69">
        <f t="shared" si="5"/>
        <v>291093.27647712431</v>
      </c>
      <c r="AQ4" s="69">
        <f t="shared" si="5"/>
        <v>291108.96062559076</v>
      </c>
      <c r="AR4" s="69">
        <f t="shared" si="5"/>
        <v>291124.64561912138</v>
      </c>
      <c r="AS4" s="69">
        <f t="shared" si="5"/>
        <v>291140.33145776176</v>
      </c>
      <c r="AT4" s="69">
        <f t="shared" si="5"/>
        <v>291156.01814155746</v>
      </c>
      <c r="AU4" s="69">
        <f t="shared" si="5"/>
        <v>291171.70567055396</v>
      </c>
      <c r="AV4" s="69">
        <f t="shared" si="5"/>
        <v>291187.39404479682</v>
      </c>
      <c r="AW4" s="69">
        <f t="shared" si="5"/>
        <v>291203.08326433162</v>
      </c>
      <c r="AX4" s="69">
        <f t="shared" si="5"/>
        <v>291218.77332920383</v>
      </c>
      <c r="AY4" s="69">
        <f t="shared" si="5"/>
        <v>291234.46423945908</v>
      </c>
      <c r="AZ4" s="69">
        <f t="shared" si="5"/>
        <v>291250.15599514288</v>
      </c>
      <c r="BA4" s="69">
        <f t="shared" si="5"/>
        <v>291265.84859630076</v>
      </c>
      <c r="BB4" s="69">
        <f t="shared" si="5"/>
        <v>291281.54204297828</v>
      </c>
      <c r="BC4" s="69">
        <f t="shared" si="5"/>
        <v>291297.23633522104</v>
      </c>
      <c r="BD4" s="69">
        <f t="shared" si="5"/>
        <v>291312.93147307454</v>
      </c>
      <c r="BE4" s="69">
        <f t="shared" si="5"/>
        <v>291328.62745658436</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487098.53840116801</v>
      </c>
      <c r="DG4" s="108">
        <f t="shared" ref="DG4:DV5" si="6">G4*BG4</f>
        <v>487124.78334191866</v>
      </c>
      <c r="DH4" s="108">
        <f t="shared" si="6"/>
        <v>487151.02969675057</v>
      </c>
      <c r="DI4" s="108">
        <f t="shared" si="6"/>
        <v>487177.27746573993</v>
      </c>
      <c r="DJ4" s="108">
        <f t="shared" si="6"/>
        <v>558360.26439566701</v>
      </c>
      <c r="DK4" s="108">
        <f t="shared" si="6"/>
        <v>558390.34892867494</v>
      </c>
      <c r="DL4" s="108">
        <f t="shared" si="6"/>
        <v>558420.43508264178</v>
      </c>
      <c r="DM4" s="108">
        <f t="shared" si="6"/>
        <v>558450.52285765496</v>
      </c>
      <c r="DN4" s="108">
        <f t="shared" si="6"/>
        <v>495945.68313646107</v>
      </c>
      <c r="DO4" s="108">
        <f t="shared" si="6"/>
        <v>495972.40476266877</v>
      </c>
      <c r="DP4" s="108">
        <f t="shared" si="6"/>
        <v>495999.12782864156</v>
      </c>
      <c r="DQ4" s="108">
        <f t="shared" si="6"/>
        <v>496025.8523344571</v>
      </c>
      <c r="DR4" s="108">
        <f t="shared" si="6"/>
        <v>496052.57828019292</v>
      </c>
      <c r="DS4" s="108">
        <f t="shared" si="6"/>
        <v>512550.20389932679</v>
      </c>
      <c r="DT4" s="108">
        <f t="shared" si="6"/>
        <v>512577.82017955056</v>
      </c>
      <c r="DU4" s="108">
        <f t="shared" si="6"/>
        <v>512605.43794774357</v>
      </c>
      <c r="DV4" s="108">
        <f t="shared" si="6"/>
        <v>512633.05720398598</v>
      </c>
      <c r="DW4" s="108">
        <f t="shared" ref="DW4:EL5" si="7">W4*BW4</f>
        <v>517517.38094298792</v>
      </c>
      <c r="DX4" s="108">
        <f t="shared" si="7"/>
        <v>517545.26485544001</v>
      </c>
      <c r="DY4" s="108">
        <f t="shared" si="7"/>
        <v>517573.1502702813</v>
      </c>
      <c r="DZ4" s="108">
        <f t="shared" si="7"/>
        <v>517601.03718759288</v>
      </c>
      <c r="EA4" s="108">
        <f t="shared" si="7"/>
        <v>532209.1703515416</v>
      </c>
      <c r="EB4" s="108">
        <f t="shared" si="7"/>
        <v>532237.84585976356</v>
      </c>
      <c r="EC4" s="108">
        <f t="shared" si="7"/>
        <v>532266.52291302616</v>
      </c>
      <c r="ED4" s="108">
        <f t="shared" si="7"/>
        <v>532295.20151141263</v>
      </c>
      <c r="EE4" s="108">
        <f t="shared" si="7"/>
        <v>532323.88165500609</v>
      </c>
      <c r="EF4" s="108">
        <f t="shared" si="7"/>
        <v>535019.09834580508</v>
      </c>
      <c r="EG4" s="108">
        <f t="shared" si="7"/>
        <v>535047.92525335995</v>
      </c>
      <c r="EH4" s="108">
        <f t="shared" si="7"/>
        <v>535076.75371411268</v>
      </c>
      <c r="EI4" s="108">
        <f t="shared" si="7"/>
        <v>535105.5837281472</v>
      </c>
      <c r="EJ4" s="108">
        <f t="shared" si="7"/>
        <v>559445.51397916977</v>
      </c>
      <c r="EK4" s="108">
        <f t="shared" si="7"/>
        <v>559475.65698558441</v>
      </c>
      <c r="EL4" s="108">
        <f t="shared" si="7"/>
        <v>559505.80161610874</v>
      </c>
      <c r="EM4" s="108">
        <f t="shared" ref="EM4:FB5" si="8">AM4*CM4</f>
        <v>559535.94787083019</v>
      </c>
      <c r="EN4" s="108">
        <f t="shared" si="8"/>
        <v>603230.26389223756</v>
      </c>
      <c r="EO4" s="108">
        <f t="shared" si="8"/>
        <v>603262.76602740481</v>
      </c>
      <c r="EP4" s="108">
        <f t="shared" si="8"/>
        <v>603295.26991379191</v>
      </c>
      <c r="EQ4" s="108">
        <f t="shared" si="8"/>
        <v>603327.77555149316</v>
      </c>
      <c r="ER4" s="108">
        <f t="shared" si="8"/>
        <v>603360.28294060274</v>
      </c>
      <c r="ES4" s="108">
        <f t="shared" si="8"/>
        <v>575025.12342566566</v>
      </c>
      <c r="ET4" s="108">
        <f t="shared" si="8"/>
        <v>575056.10586372425</v>
      </c>
      <c r="EU4" s="108">
        <f t="shared" si="8"/>
        <v>575087.08997112117</v>
      </c>
      <c r="EV4" s="108">
        <f t="shared" si="8"/>
        <v>575118.07574794639</v>
      </c>
      <c r="EW4" s="108">
        <f t="shared" si="8"/>
        <v>569080.82738328062</v>
      </c>
      <c r="EX4" s="108">
        <f t="shared" si="8"/>
        <v>569111.4895417958</v>
      </c>
      <c r="EY4" s="108">
        <f t="shared" si="8"/>
        <v>569142.15335239272</v>
      </c>
      <c r="EZ4" s="108">
        <f t="shared" si="8"/>
        <v>569172.81881516031</v>
      </c>
      <c r="FA4" s="108">
        <f t="shared" si="8"/>
        <v>498412.86613556696</v>
      </c>
      <c r="FB4" s="108">
        <f t="shared" si="8"/>
        <v>498439.72069395683</v>
      </c>
      <c r="FC4" s="108">
        <f t="shared" ref="FC4:FE5" si="9">BC4*DC4</f>
        <v>498466.57669927418</v>
      </c>
      <c r="FD4" s="108">
        <f t="shared" si="9"/>
        <v>498493.43415159709</v>
      </c>
      <c r="FE4" s="108">
        <f t="shared" si="9"/>
        <v>498520.29305100342</v>
      </c>
    </row>
    <row r="5" spans="1:161" ht="15.75" x14ac:dyDescent="0.25">
      <c r="A5" s="47" t="s">
        <v>169</v>
      </c>
      <c r="B5" s="12">
        <f>'Urb proj of all 25 ARs '!AF5</f>
        <v>42346.406410065305</v>
      </c>
      <c r="C5" s="12">
        <f>'Urb proj of all 25 ARs '!AG5</f>
        <v>42465.214358673518</v>
      </c>
      <c r="D5" s="100">
        <f t="shared" ref="D5:D28" si="10">(C5-B5)/B5</f>
        <v>2.8056205633537278E-3</v>
      </c>
      <c r="E5" s="101">
        <f t="shared" ref="E5:E28" si="11">((1+D5)^(1/52))-1</f>
        <v>5.3880146790863392E-5</v>
      </c>
      <c r="F5" s="69">
        <f t="shared" ref="F5:F28" si="12">B5*(1+E5)</f>
        <v>42348.688040658744</v>
      </c>
      <c r="G5" s="69">
        <f t="shared" ref="G5:G28" si="13">F5*(1+E5)</f>
        <v>42350.969794186778</v>
      </c>
      <c r="H5" s="69">
        <f>G5*(1+$E$5)</f>
        <v>42353.251670656027</v>
      </c>
      <c r="I5" s="69">
        <f t="shared" ref="I5:BE5" si="14">H5*(1+$E$5)</f>
        <v>42355.533670073113</v>
      </c>
      <c r="J5" s="69">
        <f t="shared" si="14"/>
        <v>42357.815792444664</v>
      </c>
      <c r="K5" s="69">
        <f t="shared" si="14"/>
        <v>42360.098037777301</v>
      </c>
      <c r="L5" s="69">
        <f t="shared" si="14"/>
        <v>42362.380406077653</v>
      </c>
      <c r="M5" s="69">
        <f t="shared" si="14"/>
        <v>42364.66289735234</v>
      </c>
      <c r="N5" s="69">
        <f t="shared" si="14"/>
        <v>42366.945511607992</v>
      </c>
      <c r="O5" s="69">
        <f t="shared" si="14"/>
        <v>42369.228248851236</v>
      </c>
      <c r="P5" s="69">
        <f t="shared" si="14"/>
        <v>42371.5111090887</v>
      </c>
      <c r="Q5" s="69">
        <f t="shared" si="14"/>
        <v>42373.794092327007</v>
      </c>
      <c r="R5" s="69">
        <f t="shared" si="14"/>
        <v>42376.077198572784</v>
      </c>
      <c r="S5" s="69">
        <f t="shared" si="14"/>
        <v>42378.360427832667</v>
      </c>
      <c r="T5" s="69">
        <f t="shared" si="14"/>
        <v>42380.643780113278</v>
      </c>
      <c r="U5" s="69">
        <f t="shared" si="14"/>
        <v>42382.927255421244</v>
      </c>
      <c r="V5" s="69">
        <f t="shared" si="14"/>
        <v>42385.210853763194</v>
      </c>
      <c r="W5" s="69">
        <f t="shared" si="14"/>
        <v>42387.494575145756</v>
      </c>
      <c r="X5" s="69">
        <f t="shared" si="14"/>
        <v>42389.778419575559</v>
      </c>
      <c r="Y5" s="69">
        <f t="shared" si="14"/>
        <v>42392.062387059239</v>
      </c>
      <c r="Z5" s="69">
        <f t="shared" si="14"/>
        <v>42394.346477603423</v>
      </c>
      <c r="AA5" s="69">
        <f t="shared" si="14"/>
        <v>42396.630691214741</v>
      </c>
      <c r="AB5" s="69">
        <f t="shared" si="14"/>
        <v>42398.91502789982</v>
      </c>
      <c r="AC5" s="69">
        <f t="shared" si="14"/>
        <v>42401.199487665297</v>
      </c>
      <c r="AD5" s="69">
        <f t="shared" si="14"/>
        <v>42403.484070517799</v>
      </c>
      <c r="AE5" s="69">
        <f t="shared" si="14"/>
        <v>42405.768776463963</v>
      </c>
      <c r="AF5" s="69">
        <f t="shared" si="14"/>
        <v>42408.053605510417</v>
      </c>
      <c r="AG5" s="69">
        <f t="shared" si="14"/>
        <v>42410.338557663796</v>
      </c>
      <c r="AH5" s="69">
        <f t="shared" si="14"/>
        <v>42412.623632930736</v>
      </c>
      <c r="AI5" s="69">
        <f t="shared" si="14"/>
        <v>42414.908831317865</v>
      </c>
      <c r="AJ5" s="69">
        <f t="shared" si="14"/>
        <v>42417.19415283182</v>
      </c>
      <c r="AK5" s="69">
        <f t="shared" si="14"/>
        <v>42419.479597479229</v>
      </c>
      <c r="AL5" s="69">
        <f t="shared" si="14"/>
        <v>42421.765165266734</v>
      </c>
      <c r="AM5" s="69">
        <f t="shared" si="14"/>
        <v>42424.050856200964</v>
      </c>
      <c r="AN5" s="69">
        <f t="shared" si="14"/>
        <v>42426.336670288561</v>
      </c>
      <c r="AO5" s="69">
        <f t="shared" si="14"/>
        <v>42428.622607536156</v>
      </c>
      <c r="AP5" s="69">
        <f t="shared" si="14"/>
        <v>42430.908667950382</v>
      </c>
      <c r="AQ5" s="69">
        <f t="shared" si="14"/>
        <v>42433.194851537883</v>
      </c>
      <c r="AR5" s="69">
        <f t="shared" si="14"/>
        <v>42435.481158305287</v>
      </c>
      <c r="AS5" s="69">
        <f t="shared" si="14"/>
        <v>42437.767588259238</v>
      </c>
      <c r="AT5" s="69">
        <f t="shared" si="14"/>
        <v>42440.05414140637</v>
      </c>
      <c r="AU5" s="69">
        <f t="shared" si="14"/>
        <v>42442.34081775332</v>
      </c>
      <c r="AV5" s="69">
        <f t="shared" si="14"/>
        <v>42444.627617306731</v>
      </c>
      <c r="AW5" s="69">
        <f t="shared" si="14"/>
        <v>42446.914540073238</v>
      </c>
      <c r="AX5" s="69">
        <f t="shared" si="14"/>
        <v>42449.201586059477</v>
      </c>
      <c r="AY5" s="69">
        <f t="shared" si="14"/>
        <v>42451.48875527209</v>
      </c>
      <c r="AZ5" s="69">
        <f t="shared" si="14"/>
        <v>42453.776047717714</v>
      </c>
      <c r="BA5" s="69">
        <f t="shared" si="14"/>
        <v>42456.063463402992</v>
      </c>
      <c r="BB5" s="69">
        <f t="shared" si="14"/>
        <v>42458.351002334559</v>
      </c>
      <c r="BC5" s="69">
        <f t="shared" si="14"/>
        <v>42460.638664519065</v>
      </c>
      <c r="BD5" s="69">
        <f t="shared" si="14"/>
        <v>42462.926449963146</v>
      </c>
      <c r="BE5" s="69">
        <f t="shared" si="14"/>
        <v>42465.214358673438</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48476.055691251015</v>
      </c>
      <c r="DG5" s="108">
        <f t="shared" si="6"/>
        <v>48478.667588247503</v>
      </c>
      <c r="DH5" s="108">
        <f t="shared" si="6"/>
        <v>48481.279625973388</v>
      </c>
      <c r="DI5" s="108">
        <f t="shared" si="6"/>
        <v>48483.891804436244</v>
      </c>
      <c r="DJ5" s="108">
        <f t="shared" si="6"/>
        <v>50778.95428128638</v>
      </c>
      <c r="DK5" s="108">
        <f t="shared" si="6"/>
        <v>50781.690258796945</v>
      </c>
      <c r="DL5" s="108">
        <f t="shared" si="6"/>
        <v>50784.426383722377</v>
      </c>
      <c r="DM5" s="108">
        <f t="shared" si="6"/>
        <v>50787.162656070621</v>
      </c>
      <c r="DN5" s="108">
        <f t="shared" si="6"/>
        <v>46708.148136131356</v>
      </c>
      <c r="DO5" s="108">
        <f t="shared" si="6"/>
        <v>46710.664778009261</v>
      </c>
      <c r="DP5" s="108">
        <f t="shared" si="6"/>
        <v>46713.181555484203</v>
      </c>
      <c r="DQ5" s="108">
        <f t="shared" si="6"/>
        <v>46715.698468563474</v>
      </c>
      <c r="DR5" s="108">
        <f t="shared" si="6"/>
        <v>46718.215517254393</v>
      </c>
      <c r="DS5" s="108">
        <f t="shared" si="6"/>
        <v>49044.40500861319</v>
      </c>
      <c r="DT5" s="108">
        <f t="shared" si="6"/>
        <v>49047.047528354327</v>
      </c>
      <c r="DU5" s="108">
        <f t="shared" si="6"/>
        <v>49049.690190474816</v>
      </c>
      <c r="DV5" s="108">
        <f t="shared" si="6"/>
        <v>49052.332994982331</v>
      </c>
      <c r="DW5" s="108">
        <f t="shared" si="7"/>
        <v>48159.759282657702</v>
      </c>
      <c r="DX5" s="108">
        <f t="shared" si="7"/>
        <v>48162.35413755726</v>
      </c>
      <c r="DY5" s="108">
        <f t="shared" si="7"/>
        <v>48164.94913226799</v>
      </c>
      <c r="DZ5" s="108">
        <f t="shared" si="7"/>
        <v>48167.544266797413</v>
      </c>
      <c r="EA5" s="108">
        <f t="shared" si="7"/>
        <v>50046.557237946567</v>
      </c>
      <c r="EB5" s="108">
        <f t="shared" si="7"/>
        <v>50049.253753796926</v>
      </c>
      <c r="EC5" s="108">
        <f t="shared" si="7"/>
        <v>50051.950414935956</v>
      </c>
      <c r="ED5" s="108">
        <f t="shared" si="7"/>
        <v>50054.647221371481</v>
      </c>
      <c r="EE5" s="108">
        <f t="shared" si="7"/>
        <v>50057.344173111327</v>
      </c>
      <c r="EF5" s="108">
        <f t="shared" si="7"/>
        <v>54830.982338774113</v>
      </c>
      <c r="EG5" s="108">
        <f t="shared" si="7"/>
        <v>54833.936640151209</v>
      </c>
      <c r="EH5" s="108">
        <f t="shared" si="7"/>
        <v>54836.891100706503</v>
      </c>
      <c r="EI5" s="108">
        <f t="shared" si="7"/>
        <v>54839.845720448568</v>
      </c>
      <c r="EJ5" s="108">
        <f t="shared" si="7"/>
        <v>51326.949101797189</v>
      </c>
      <c r="EK5" s="108">
        <f t="shared" si="7"/>
        <v>51329.714605349116</v>
      </c>
      <c r="EL5" s="108">
        <f t="shared" si="7"/>
        <v>51332.480257906784</v>
      </c>
      <c r="EM5" s="108">
        <f t="shared" si="8"/>
        <v>51335.246059478217</v>
      </c>
      <c r="EN5" s="108">
        <f t="shared" si="8"/>
        <v>56602.046067012474</v>
      </c>
      <c r="EO5" s="108">
        <f t="shared" si="8"/>
        <v>56605.095793563225</v>
      </c>
      <c r="EP5" s="108">
        <f t="shared" si="8"/>
        <v>56608.145684433694</v>
      </c>
      <c r="EQ5" s="108">
        <f t="shared" si="8"/>
        <v>56611.195739632727</v>
      </c>
      <c r="ER5" s="108">
        <f t="shared" si="8"/>
        <v>56614.245959169188</v>
      </c>
      <c r="ES5" s="108">
        <f t="shared" si="8"/>
        <v>52470.00803496522</v>
      </c>
      <c r="ET5" s="108">
        <f t="shared" si="8"/>
        <v>52472.835126700265</v>
      </c>
      <c r="EU5" s="108">
        <f t="shared" si="8"/>
        <v>52475.662370759419</v>
      </c>
      <c r="EV5" s="108">
        <f t="shared" si="8"/>
        <v>52478.48976715091</v>
      </c>
      <c r="EW5" s="108">
        <f t="shared" si="8"/>
        <v>52013.217044936799</v>
      </c>
      <c r="EX5" s="108">
        <f t="shared" si="8"/>
        <v>52016.019524706244</v>
      </c>
      <c r="EY5" s="108">
        <f t="shared" si="8"/>
        <v>52018.822155473717</v>
      </c>
      <c r="EZ5" s="108">
        <f t="shared" si="8"/>
        <v>52021.624937247339</v>
      </c>
      <c r="FA5" s="108">
        <f t="shared" si="8"/>
        <v>46525.900724552288</v>
      </c>
      <c r="FB5" s="108">
        <f t="shared" si="8"/>
        <v>46528.407546912902</v>
      </c>
      <c r="FC5" s="108">
        <f t="shared" si="9"/>
        <v>46530.914504341476</v>
      </c>
      <c r="FD5" s="108">
        <f t="shared" si="9"/>
        <v>46533.421596845285</v>
      </c>
      <c r="FE5" s="108">
        <f t="shared" si="9"/>
        <v>46535.928824431605</v>
      </c>
    </row>
    <row r="6" spans="1:161" ht="15.75" x14ac:dyDescent="0.25">
      <c r="A6" s="47" t="s">
        <v>171</v>
      </c>
      <c r="B6" s="12">
        <f>'Urb proj of all 25 ARs '!AF6</f>
        <v>70913.643115407089</v>
      </c>
      <c r="C6" s="12">
        <f>'Urb proj of all 25 ARs '!AG6</f>
        <v>71112.599890754005</v>
      </c>
      <c r="D6" s="100">
        <f t="shared" si="10"/>
        <v>2.8056205633537668E-3</v>
      </c>
      <c r="E6" s="101">
        <f t="shared" si="11"/>
        <v>5.3880146790863392E-5</v>
      </c>
      <c r="F6" s="69">
        <f t="shared" si="12"/>
        <v>70917.463952907623</v>
      </c>
      <c r="G6" s="69">
        <f t="shared" ref="G6:G15" si="16">F6*(1+E6)</f>
        <v>70921.284996275441</v>
      </c>
      <c r="H6" s="69">
        <f t="shared" ref="H6:AM6" si="17">G6*(1+$E$6)</f>
        <v>70925.106245521631</v>
      </c>
      <c r="I6" s="69">
        <f t="shared" si="17"/>
        <v>70928.927700657296</v>
      </c>
      <c r="J6" s="69">
        <f t="shared" si="17"/>
        <v>70932.749361693524</v>
      </c>
      <c r="K6" s="69">
        <f t="shared" si="17"/>
        <v>70936.571228641405</v>
      </c>
      <c r="L6" s="69">
        <f t="shared" si="17"/>
        <v>70940.393301512042</v>
      </c>
      <c r="M6" s="69">
        <f t="shared" si="17"/>
        <v>70944.215580316522</v>
      </c>
      <c r="N6" s="69">
        <f t="shared" si="17"/>
        <v>70948.03806506595</v>
      </c>
      <c r="O6" s="69">
        <f t="shared" si="17"/>
        <v>70951.860755771413</v>
      </c>
      <c r="P6" s="69">
        <f t="shared" si="17"/>
        <v>70955.683652444015</v>
      </c>
      <c r="Q6" s="69">
        <f t="shared" si="17"/>
        <v>70959.506755094859</v>
      </c>
      <c r="R6" s="69">
        <f t="shared" si="17"/>
        <v>70963.330063735033</v>
      </c>
      <c r="S6" s="69">
        <f t="shared" si="17"/>
        <v>70967.153578375641</v>
      </c>
      <c r="T6" s="69">
        <f t="shared" si="17"/>
        <v>70970.977299027771</v>
      </c>
      <c r="U6" s="69">
        <f t="shared" si="17"/>
        <v>70974.80122570254</v>
      </c>
      <c r="V6" s="69">
        <f t="shared" si="17"/>
        <v>70978.625358411038</v>
      </c>
      <c r="W6" s="69">
        <f t="shared" si="17"/>
        <v>70982.449697164368</v>
      </c>
      <c r="X6" s="69">
        <f t="shared" si="17"/>
        <v>70986.274241973631</v>
      </c>
      <c r="Y6" s="69">
        <f t="shared" si="17"/>
        <v>70990.098992849918</v>
      </c>
      <c r="Z6" s="69">
        <f t="shared" si="17"/>
        <v>70993.923949804346</v>
      </c>
      <c r="AA6" s="69">
        <f t="shared" si="17"/>
        <v>70997.749112848018</v>
      </c>
      <c r="AB6" s="69">
        <f t="shared" si="17"/>
        <v>71001.574481992036</v>
      </c>
      <c r="AC6" s="69">
        <f t="shared" si="17"/>
        <v>71005.400057247505</v>
      </c>
      <c r="AD6" s="69">
        <f t="shared" si="17"/>
        <v>71009.225838625527</v>
      </c>
      <c r="AE6" s="69">
        <f t="shared" si="17"/>
        <v>71013.05182613722</v>
      </c>
      <c r="AF6" s="69">
        <f t="shared" si="17"/>
        <v>71016.878019793672</v>
      </c>
      <c r="AG6" s="69">
        <f t="shared" si="17"/>
        <v>71020.704419606001</v>
      </c>
      <c r="AH6" s="69">
        <f t="shared" si="17"/>
        <v>71024.531025585326</v>
      </c>
      <c r="AI6" s="69">
        <f t="shared" si="17"/>
        <v>71028.357837742733</v>
      </c>
      <c r="AJ6" s="69">
        <f t="shared" si="17"/>
        <v>71032.184856089341</v>
      </c>
      <c r="AK6" s="69">
        <f t="shared" si="17"/>
        <v>71036.012080636268</v>
      </c>
      <c r="AL6" s="69">
        <f t="shared" si="17"/>
        <v>71039.839511394617</v>
      </c>
      <c r="AM6" s="69">
        <f t="shared" si="17"/>
        <v>71043.667148375491</v>
      </c>
      <c r="AN6" s="69">
        <f t="shared" ref="AN6:BE6" si="18">AM6*(1+$E$6)</f>
        <v>71047.494991590007</v>
      </c>
      <c r="AO6" s="69">
        <f t="shared" si="18"/>
        <v>71051.323041049283</v>
      </c>
      <c r="AP6" s="69">
        <f t="shared" si="18"/>
        <v>71055.151296764423</v>
      </c>
      <c r="AQ6" s="69">
        <f t="shared" si="18"/>
        <v>71058.979758746544</v>
      </c>
      <c r="AR6" s="69">
        <f t="shared" si="18"/>
        <v>71062.808427006748</v>
      </c>
      <c r="AS6" s="69">
        <f t="shared" si="18"/>
        <v>71066.637301556169</v>
      </c>
      <c r="AT6" s="69">
        <f t="shared" si="18"/>
        <v>71070.46638240591</v>
      </c>
      <c r="AU6" s="69">
        <f t="shared" si="18"/>
        <v>71074.295669567087</v>
      </c>
      <c r="AV6" s="69">
        <f t="shared" si="18"/>
        <v>71078.12516305082</v>
      </c>
      <c r="AW6" s="69">
        <f t="shared" si="18"/>
        <v>71081.954862868224</v>
      </c>
      <c r="AX6" s="69">
        <f t="shared" si="18"/>
        <v>71085.784769030419</v>
      </c>
      <c r="AY6" s="69">
        <f t="shared" si="18"/>
        <v>71089.614881548521</v>
      </c>
      <c r="AZ6" s="69">
        <f t="shared" si="18"/>
        <v>71093.445200433649</v>
      </c>
      <c r="BA6" s="69">
        <f t="shared" si="18"/>
        <v>71097.27572569692</v>
      </c>
      <c r="BB6" s="69">
        <f t="shared" si="18"/>
        <v>71101.106457349451</v>
      </c>
      <c r="BC6" s="69">
        <f t="shared" si="18"/>
        <v>71104.937395402361</v>
      </c>
      <c r="BD6" s="69">
        <f t="shared" si="18"/>
        <v>71108.768539866782</v>
      </c>
      <c r="BE6" s="69">
        <f t="shared" si="18"/>
        <v>71112.599890753831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81009.270927340593</v>
      </c>
      <c r="DG6" s="108">
        <f t="shared" ref="DG6:DG15" si="20">G6*BG6</f>
        <v>81013.635718749574</v>
      </c>
      <c r="DH6" s="108">
        <f t="shared" ref="DH6:DH15" si="21">H6*BH6</f>
        <v>81018.000745334153</v>
      </c>
      <c r="DI6" s="108">
        <f t="shared" ref="DI6:DI15" si="22">I6*BI6</f>
        <v>81022.366007107004</v>
      </c>
      <c r="DJ6" s="108">
        <f t="shared" ref="DJ6:DJ15" si="23">J6*BJ6</f>
        <v>89799.966483116383</v>
      </c>
      <c r="DK6" s="108">
        <f t="shared" ref="DK6:DK15" si="24">K6*BK6</f>
        <v>89804.8049184923</v>
      </c>
      <c r="DL6" s="108">
        <f t="shared" ref="DL6:DL15" si="25">L6*BL6</f>
        <v>89809.643614563829</v>
      </c>
      <c r="DM6" s="108">
        <f t="shared" ref="DM6:DM15" si="26">M6*BM6</f>
        <v>89814.482571345012</v>
      </c>
      <c r="DN6" s="108">
        <f t="shared" ref="DN6:DN15" si="27">N6*BN6</f>
        <v>81587.855281944227</v>
      </c>
      <c r="DO6" s="108">
        <f t="shared" ref="DO6:DO15" si="28">O6*BO6</f>
        <v>81592.251247563152</v>
      </c>
      <c r="DP6" s="108">
        <f t="shared" ref="DP6:DP15" si="29">P6*BP6</f>
        <v>81596.647450037373</v>
      </c>
      <c r="DQ6" s="108">
        <f t="shared" ref="DQ6:DQ15" si="30">Q6*BQ6</f>
        <v>81601.043889379624</v>
      </c>
      <c r="DR6" s="108">
        <f t="shared" ref="DR6:DR15" si="31">R6*BR6</f>
        <v>81605.440565602679</v>
      </c>
      <c r="DS6" s="108">
        <f t="shared" ref="DS6:DS15" si="32">S6*BS6</f>
        <v>84601.174697010283</v>
      </c>
      <c r="DT6" s="108">
        <f t="shared" ref="DT6:DT15" si="33">T6*BT6</f>
        <v>84605.733020721629</v>
      </c>
      <c r="DU6" s="108">
        <f t="shared" ref="DU6:DU15" si="34">U6*BU6</f>
        <v>84610.29159003614</v>
      </c>
      <c r="DV6" s="108">
        <f t="shared" ref="DV6:DV15" si="35">V6*BV6</f>
        <v>84614.85040496703</v>
      </c>
      <c r="DW6" s="108">
        <f t="shared" ref="DW6:DW15" si="36">W6*BW6</f>
        <v>84873.691392200417</v>
      </c>
      <c r="DX6" s="108">
        <f t="shared" ref="DX6:DX15" si="37">X6*BX6</f>
        <v>84878.264399151318</v>
      </c>
      <c r="DY6" s="108">
        <f t="shared" ref="DY6:DY15" si="38">Y6*BY6</f>
        <v>84882.837652496484</v>
      </c>
      <c r="DZ6" s="108">
        <f t="shared" ref="DZ6:DZ15" si="39">Z6*BZ6</f>
        <v>84887.411152249217</v>
      </c>
      <c r="EA6" s="108">
        <f t="shared" ref="EA6:EA15" si="40">AA6*CA6</f>
        <v>86287.733494672939</v>
      </c>
      <c r="EB6" s="108">
        <f t="shared" ref="EB6:EB15" si="41">AB6*CB6</f>
        <v>86292.38269041988</v>
      </c>
      <c r="EC6" s="108">
        <f t="shared" ref="EC6:EC15" si="42">AC6*CC6</f>
        <v>86297.032136666166</v>
      </c>
      <c r="ED6" s="108">
        <f t="shared" ref="ED6:ED15" si="43">AD6*CD6</f>
        <v>86301.681833425304</v>
      </c>
      <c r="EE6" s="108">
        <f t="shared" ref="EE6:EE15" si="44">AE6*CE6</f>
        <v>86306.331780710781</v>
      </c>
      <c r="EF6" s="108">
        <f t="shared" ref="EF6:EF15" si="45">AF6*CF6</f>
        <v>92728.446440909553</v>
      </c>
      <c r="EG6" s="108">
        <f t="shared" ref="EG6:EG15" si="46">AG6*CG6</f>
        <v>92733.442663215479</v>
      </c>
      <c r="EH6" s="108">
        <f t="shared" ref="EH6:EH15" si="47">AH6*CH6</f>
        <v>92738.439154718595</v>
      </c>
      <c r="EI6" s="108">
        <f t="shared" ref="EI6:EI15" si="48">AI6*CI6</f>
        <v>92743.435915433409</v>
      </c>
      <c r="EJ6" s="108">
        <f t="shared" ref="EJ6:EJ15" si="49">AJ6*CJ6</f>
        <v>89200.400658276907</v>
      </c>
      <c r="EK6" s="108">
        <f t="shared" ref="EK6:EK15" si="50">AK6*CK6</f>
        <v>89205.206788958181</v>
      </c>
      <c r="EL6" s="108">
        <f t="shared" ref="EL6:EL15" si="51">AL6*CL6</f>
        <v>89210.013178594498</v>
      </c>
      <c r="EM6" s="108">
        <f t="shared" ref="EM6:EM15" si="52">AM6*CM6</f>
        <v>89214.819827199768</v>
      </c>
      <c r="EN6" s="108">
        <f t="shared" ref="EN6:EN15" si="53">AN6*CN6</f>
        <v>100246.26897922117</v>
      </c>
      <c r="EO6" s="108">
        <f t="shared" ref="EO6:EO15" si="54">AO6*CO6</f>
        <v>100251.67026290901</v>
      </c>
      <c r="EP6" s="108">
        <f t="shared" ref="EP6:EP15" si="55">AP6*CP6</f>
        <v>100257.07183761882</v>
      </c>
      <c r="EQ6" s="108">
        <f t="shared" ref="EQ6:EQ15" si="56">AQ6*CQ6</f>
        <v>100262.47370336625</v>
      </c>
      <c r="ER6" s="108">
        <f t="shared" ref="ER6:ER15" si="57">AR6*CR6</f>
        <v>100267.875860167</v>
      </c>
      <c r="ES6" s="108">
        <f t="shared" ref="ES6:ES15" si="58">AS6*CS6</f>
        <v>91754.102160738519</v>
      </c>
      <c r="ET6" s="108">
        <f t="shared" ref="ET6:ET15" si="59">AT6*CT6</f>
        <v>91759.045885231593</v>
      </c>
      <c r="EU6" s="108">
        <f t="shared" ref="EU6:EU15" si="60">AU6*CU6</f>
        <v>91763.989876093285</v>
      </c>
      <c r="EV6" s="108">
        <f t="shared" ref="EV6:EV15" si="61">AV6*CV6</f>
        <v>91768.934133337912</v>
      </c>
      <c r="EW6" s="108">
        <f t="shared" ref="EW6:EW15" si="62">AW6*CW6</f>
        <v>88437.287886361853</v>
      </c>
      <c r="EX6" s="108">
        <f t="shared" ref="EX6:EX15" si="63">AX6*CX6</f>
        <v>88442.052900414958</v>
      </c>
      <c r="EY6" s="108">
        <f t="shared" ref="EY6:EY15" si="64">AY6*CY6</f>
        <v>88446.81817120772</v>
      </c>
      <c r="EZ6" s="108">
        <f t="shared" ref="EZ6:EZ15" si="65">AZ6*CZ6</f>
        <v>88451.583698753981</v>
      </c>
      <c r="FA6" s="108">
        <f t="shared" ref="FA6:FA15" si="66">BA6*DA6</f>
        <v>82175.244697264556</v>
      </c>
      <c r="FB6" s="108">
        <f t="shared" ref="FB6:FB15" si="67">BB6*DB6</f>
        <v>82179.672311511429</v>
      </c>
      <c r="FC6" s="108">
        <f t="shared" ref="FC6:FC15" si="68">BC6*DC6</f>
        <v>82184.100164318792</v>
      </c>
      <c r="FD6" s="108">
        <f t="shared" ref="FD6:FD15" si="69">BD6*DD6</f>
        <v>82188.528255699523</v>
      </c>
      <c r="FE6" s="108">
        <f t="shared" ref="FE6:FE15" si="70">BE6*DE6</f>
        <v>82192.95658566647</v>
      </c>
    </row>
    <row r="7" spans="1:161" ht="15.75" x14ac:dyDescent="0.25">
      <c r="A7" s="87" t="s">
        <v>172</v>
      </c>
      <c r="B7" s="12">
        <f>'Urb proj of all 25 ARs '!AF7</f>
        <v>40478.27203478352</v>
      </c>
      <c r="C7" s="12">
        <f>'Urb proj of all 25 ARs '!AG7</f>
        <v>40591.838707173345</v>
      </c>
      <c r="D7" s="100">
        <f t="shared" si="10"/>
        <v>2.8056205633539754E-3</v>
      </c>
      <c r="E7" s="101">
        <f t="shared" si="11"/>
        <v>5.3880146790863392E-5</v>
      </c>
      <c r="F7" s="69">
        <f t="shared" si="12"/>
        <v>40480.453010022597</v>
      </c>
      <c r="G7" s="69">
        <f t="shared" si="16"/>
        <v>40482.634102772936</v>
      </c>
      <c r="H7" s="69">
        <f t="shared" ref="H7:AM7" si="71">G7*(1+$E$7)</f>
        <v>40484.815313040875</v>
      </c>
      <c r="I7" s="69">
        <f t="shared" si="71"/>
        <v>40486.996640832745</v>
      </c>
      <c r="J7" s="69">
        <f t="shared" si="71"/>
        <v>40489.178086154876</v>
      </c>
      <c r="K7" s="69">
        <f t="shared" si="71"/>
        <v>40491.359649013597</v>
      </c>
      <c r="L7" s="69">
        <f t="shared" si="71"/>
        <v>40493.541329415246</v>
      </c>
      <c r="M7" s="69">
        <f t="shared" si="71"/>
        <v>40495.72312736616</v>
      </c>
      <c r="N7" s="69">
        <f t="shared" si="71"/>
        <v>40497.905042872662</v>
      </c>
      <c r="O7" s="69">
        <f t="shared" si="71"/>
        <v>40500.087075941097</v>
      </c>
      <c r="P7" s="69">
        <f t="shared" si="71"/>
        <v>40502.269226577795</v>
      </c>
      <c r="Q7" s="69">
        <f t="shared" si="71"/>
        <v>40504.451494789086</v>
      </c>
      <c r="R7" s="69">
        <f t="shared" si="71"/>
        <v>40506.633880581307</v>
      </c>
      <c r="S7" s="69">
        <f t="shared" si="71"/>
        <v>40508.816383960795</v>
      </c>
      <c r="T7" s="69">
        <f t="shared" si="71"/>
        <v>40510.999004933889</v>
      </c>
      <c r="U7" s="69">
        <f t="shared" si="71"/>
        <v>40513.181743506917</v>
      </c>
      <c r="V7" s="69">
        <f t="shared" si="71"/>
        <v>40515.364599686225</v>
      </c>
      <c r="W7" s="69">
        <f t="shared" si="71"/>
        <v>40517.547573478143</v>
      </c>
      <c r="X7" s="69">
        <f t="shared" si="71"/>
        <v>40519.730664889008</v>
      </c>
      <c r="Y7" s="69">
        <f t="shared" si="71"/>
        <v>40521.913873925158</v>
      </c>
      <c r="Z7" s="69">
        <f t="shared" si="71"/>
        <v>40524.097200592929</v>
      </c>
      <c r="AA7" s="69">
        <f t="shared" si="71"/>
        <v>40526.280644898667</v>
      </c>
      <c r="AB7" s="69">
        <f t="shared" si="71"/>
        <v>40528.464206848701</v>
      </c>
      <c r="AC7" s="69">
        <f t="shared" si="71"/>
        <v>40530.647886449377</v>
      </c>
      <c r="AD7" s="69">
        <f t="shared" si="71"/>
        <v>40532.831683707031</v>
      </c>
      <c r="AE7" s="69">
        <f t="shared" si="71"/>
        <v>40535.015598628001</v>
      </c>
      <c r="AF7" s="69">
        <f t="shared" si="71"/>
        <v>40537.199631218624</v>
      </c>
      <c r="AG7" s="69">
        <f t="shared" si="71"/>
        <v>40539.383781485245</v>
      </c>
      <c r="AH7" s="69">
        <f t="shared" si="71"/>
        <v>40541.568049434201</v>
      </c>
      <c r="AI7" s="69">
        <f t="shared" si="71"/>
        <v>40543.752435071838</v>
      </c>
      <c r="AJ7" s="69">
        <f t="shared" si="71"/>
        <v>40545.936938404491</v>
      </c>
      <c r="AK7" s="69">
        <f t="shared" si="71"/>
        <v>40548.121559438507</v>
      </c>
      <c r="AL7" s="69">
        <f t="shared" si="71"/>
        <v>40550.306298180221</v>
      </c>
      <c r="AM7" s="69">
        <f t="shared" si="71"/>
        <v>40552.49115463598</v>
      </c>
      <c r="AN7" s="69">
        <f t="shared" ref="AN7:BE7" si="72">AM7*(1+$E$7)</f>
        <v>40554.676128812127</v>
      </c>
      <c r="AO7" s="69">
        <f t="shared" si="72"/>
        <v>40556.861220715</v>
      </c>
      <c r="AP7" s="69">
        <f t="shared" si="72"/>
        <v>40559.046430350951</v>
      </c>
      <c r="AQ7" s="69">
        <f t="shared" si="72"/>
        <v>40561.231757726317</v>
      </c>
      <c r="AR7" s="69">
        <f t="shared" si="72"/>
        <v>40563.417202847442</v>
      </c>
      <c r="AS7" s="69">
        <f t="shared" si="72"/>
        <v>40565.602765720672</v>
      </c>
      <c r="AT7" s="69">
        <f t="shared" si="72"/>
        <v>40567.788446352351</v>
      </c>
      <c r="AU7" s="69">
        <f t="shared" si="72"/>
        <v>40569.974244748824</v>
      </c>
      <c r="AV7" s="69">
        <f t="shared" si="72"/>
        <v>40572.160160916435</v>
      </c>
      <c r="AW7" s="69">
        <f t="shared" si="72"/>
        <v>40574.34619486153</v>
      </c>
      <c r="AX7" s="69">
        <f t="shared" si="72"/>
        <v>40576.532346590451</v>
      </c>
      <c r="AY7" s="69">
        <f t="shared" si="72"/>
        <v>40578.718616109552</v>
      </c>
      <c r="AZ7" s="69">
        <f t="shared" si="72"/>
        <v>40580.90500342517</v>
      </c>
      <c r="BA7" s="69">
        <f t="shared" si="72"/>
        <v>40583.091508543665</v>
      </c>
      <c r="BB7" s="69">
        <f t="shared" si="72"/>
        <v>40585.278131471372</v>
      </c>
      <c r="BC7" s="69">
        <f t="shared" si="72"/>
        <v>40587.464872214645</v>
      </c>
      <c r="BD7" s="69">
        <f t="shared" si="72"/>
        <v>40589.651730779828</v>
      </c>
      <c r="BE7" s="69">
        <f t="shared" si="72"/>
        <v>40591.838707173272</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108413.96099300496</v>
      </c>
      <c r="DG7" s="108">
        <f t="shared" si="20"/>
        <v>108419.80235313743</v>
      </c>
      <c r="DH7" s="108">
        <f t="shared" si="21"/>
        <v>108425.64402800327</v>
      </c>
      <c r="DI7" s="108">
        <f t="shared" si="22"/>
        <v>108431.48601761939</v>
      </c>
      <c r="DJ7" s="108">
        <f t="shared" si="23"/>
        <v>129647.37902159468</v>
      </c>
      <c r="DK7" s="108">
        <f t="shared" si="24"/>
        <v>129654.36444140739</v>
      </c>
      <c r="DL7" s="108">
        <f t="shared" si="25"/>
        <v>129661.35023759557</v>
      </c>
      <c r="DM7" s="108">
        <f t="shared" si="26"/>
        <v>129668.33641017949</v>
      </c>
      <c r="DN7" s="108">
        <f t="shared" si="27"/>
        <v>108550.2679206953</v>
      </c>
      <c r="DO7" s="108">
        <f t="shared" si="28"/>
        <v>108556.11662506506</v>
      </c>
      <c r="DP7" s="108">
        <f t="shared" si="29"/>
        <v>108561.96564456388</v>
      </c>
      <c r="DQ7" s="108">
        <f t="shared" si="30"/>
        <v>108567.81497920871</v>
      </c>
      <c r="DR7" s="108">
        <f t="shared" si="31"/>
        <v>108573.66462901655</v>
      </c>
      <c r="DS7" s="108">
        <f t="shared" si="32"/>
        <v>116377.56890433066</v>
      </c>
      <c r="DT7" s="108">
        <f t="shared" si="33"/>
        <v>116383.8393448264</v>
      </c>
      <c r="DU7" s="108">
        <f t="shared" si="34"/>
        <v>116390.11012317437</v>
      </c>
      <c r="DV7" s="108">
        <f t="shared" si="35"/>
        <v>116396.38123939282</v>
      </c>
      <c r="DW7" s="108">
        <f t="shared" si="36"/>
        <v>116581.75083367931</v>
      </c>
      <c r="DX7" s="108">
        <f t="shared" si="37"/>
        <v>116588.03227552737</v>
      </c>
      <c r="DY7" s="108">
        <f t="shared" si="38"/>
        <v>116594.31405582043</v>
      </c>
      <c r="DZ7" s="108">
        <f t="shared" si="39"/>
        <v>116600.59617457673</v>
      </c>
      <c r="EA7" s="108">
        <f t="shared" si="40"/>
        <v>126258.90400408175</v>
      </c>
      <c r="EB7" s="108">
        <f t="shared" si="41"/>
        <v>126265.70685236315</v>
      </c>
      <c r="EC7" s="108">
        <f t="shared" si="42"/>
        <v>126272.51006718302</v>
      </c>
      <c r="ED7" s="108">
        <f t="shared" si="43"/>
        <v>126279.31364856109</v>
      </c>
      <c r="EE7" s="108">
        <f t="shared" si="44"/>
        <v>126286.11759651713</v>
      </c>
      <c r="EF7" s="108">
        <f t="shared" si="45"/>
        <v>129367.09898993092</v>
      </c>
      <c r="EG7" s="108">
        <f t="shared" si="46"/>
        <v>129374.0693082144</v>
      </c>
      <c r="EH7" s="108">
        <f t="shared" si="47"/>
        <v>129381.04000205966</v>
      </c>
      <c r="EI7" s="108">
        <f t="shared" si="48"/>
        <v>129388.01107148692</v>
      </c>
      <c r="EJ7" s="108">
        <f t="shared" si="49"/>
        <v>138065.41652268806</v>
      </c>
      <c r="EK7" s="108">
        <f t="shared" si="50"/>
        <v>138072.85550759704</v>
      </c>
      <c r="EL7" s="108">
        <f t="shared" si="51"/>
        <v>138080.2948933196</v>
      </c>
      <c r="EM7" s="108">
        <f t="shared" si="52"/>
        <v>138087.73467987738</v>
      </c>
      <c r="EN7" s="108">
        <f t="shared" si="53"/>
        <v>142690.81440262319</v>
      </c>
      <c r="EO7" s="108">
        <f t="shared" si="54"/>
        <v>142698.50260464891</v>
      </c>
      <c r="EP7" s="108">
        <f t="shared" si="55"/>
        <v>142706.19122091608</v>
      </c>
      <c r="EQ7" s="108">
        <f t="shared" si="56"/>
        <v>142713.88025144703</v>
      </c>
      <c r="ER7" s="108">
        <f t="shared" si="57"/>
        <v>142721.56969626408</v>
      </c>
      <c r="ES7" s="108">
        <f t="shared" si="58"/>
        <v>133713.53704863507</v>
      </c>
      <c r="ET7" s="108">
        <f t="shared" si="59"/>
        <v>133720.74155363918</v>
      </c>
      <c r="EU7" s="108">
        <f t="shared" si="60"/>
        <v>133727.94644682307</v>
      </c>
      <c r="EV7" s="108">
        <f t="shared" si="61"/>
        <v>133735.15172820768</v>
      </c>
      <c r="EW7" s="108">
        <f t="shared" si="62"/>
        <v>119016.0723385039</v>
      </c>
      <c r="EX7" s="108">
        <f t="shared" si="63"/>
        <v>119022.48494195197</v>
      </c>
      <c r="EY7" s="108">
        <f t="shared" si="64"/>
        <v>119028.89789091206</v>
      </c>
      <c r="EZ7" s="108">
        <f t="shared" si="65"/>
        <v>119035.31118540277</v>
      </c>
      <c r="FA7" s="108">
        <f t="shared" si="66"/>
        <v>111706.58091777457</v>
      </c>
      <c r="FB7" s="108">
        <f t="shared" si="67"/>
        <v>111712.59968475193</v>
      </c>
      <c r="FC7" s="108">
        <f t="shared" si="68"/>
        <v>111718.61877602134</v>
      </c>
      <c r="FD7" s="108">
        <f t="shared" si="69"/>
        <v>111724.63819160026</v>
      </c>
      <c r="FE7" s="108">
        <f t="shared" si="70"/>
        <v>111730.65793150617</v>
      </c>
    </row>
    <row r="8" spans="1:161" ht="15.75" x14ac:dyDescent="0.25">
      <c r="A8" s="87" t="s">
        <v>173</v>
      </c>
      <c r="B8" s="12">
        <f>'Urb proj of all 25 ARs '!AF8</f>
        <v>12067.58428097059</v>
      </c>
      <c r="C8" s="12">
        <f>'Urb proj of all 25 ARs '!AG8</f>
        <v>12101.441343579289</v>
      </c>
      <c r="D8" s="100">
        <f t="shared" si="10"/>
        <v>2.8056205633539906E-3</v>
      </c>
      <c r="E8" s="101">
        <f t="shared" si="11"/>
        <v>5.3880146790863392E-5</v>
      </c>
      <c r="F8" s="69">
        <f t="shared" si="12"/>
        <v>12068.23448418306</v>
      </c>
      <c r="G8" s="69">
        <f t="shared" si="16"/>
        <v>12068.884722428575</v>
      </c>
      <c r="H8" s="69">
        <f t="shared" ref="H8:AM8" si="73">G8*(1+$E$8)</f>
        <v>12069.53499570902</v>
      </c>
      <c r="I8" s="69">
        <f t="shared" si="73"/>
        <v>12070.185304026287</v>
      </c>
      <c r="J8" s="69">
        <f t="shared" si="73"/>
        <v>12070.835647382261</v>
      </c>
      <c r="K8" s="69">
        <f t="shared" si="73"/>
        <v>12071.48602577883</v>
      </c>
      <c r="L8" s="69">
        <f t="shared" si="73"/>
        <v>12072.136439217882</v>
      </c>
      <c r="M8" s="69">
        <f t="shared" si="73"/>
        <v>12072.786887701306</v>
      </c>
      <c r="N8" s="69">
        <f t="shared" si="73"/>
        <v>12073.43737123099</v>
      </c>
      <c r="O8" s="69">
        <f t="shared" si="73"/>
        <v>12074.087889808821</v>
      </c>
      <c r="P8" s="69">
        <f t="shared" si="73"/>
        <v>12074.73844343669</v>
      </c>
      <c r="Q8" s="69">
        <f t="shared" si="73"/>
        <v>12075.389032116484</v>
      </c>
      <c r="R8" s="69">
        <f t="shared" si="73"/>
        <v>12076.039655850091</v>
      </c>
      <c r="S8" s="69">
        <f t="shared" si="73"/>
        <v>12076.6903146394</v>
      </c>
      <c r="T8" s="69">
        <f t="shared" si="73"/>
        <v>12077.341008486301</v>
      </c>
      <c r="U8" s="69">
        <f t="shared" si="73"/>
        <v>12077.991737392682</v>
      </c>
      <c r="V8" s="69">
        <f t="shared" si="73"/>
        <v>12078.642501360431</v>
      </c>
      <c r="W8" s="69">
        <f t="shared" si="73"/>
        <v>12079.293300391439</v>
      </c>
      <c r="X8" s="69">
        <f t="shared" si="73"/>
        <v>12079.944134487594</v>
      </c>
      <c r="Y8" s="69">
        <f t="shared" si="73"/>
        <v>12080.595003650786</v>
      </c>
      <c r="Z8" s="69">
        <f t="shared" si="73"/>
        <v>12081.245907882903</v>
      </c>
      <c r="AA8" s="69">
        <f t="shared" si="73"/>
        <v>12081.896847185837</v>
      </c>
      <c r="AB8" s="69">
        <f t="shared" si="73"/>
        <v>12082.547821561475</v>
      </c>
      <c r="AC8" s="69">
        <f t="shared" si="73"/>
        <v>12083.198831011709</v>
      </c>
      <c r="AD8" s="69">
        <f t="shared" si="73"/>
        <v>12083.849875538426</v>
      </c>
      <c r="AE8" s="69">
        <f t="shared" si="73"/>
        <v>12084.50095514352</v>
      </c>
      <c r="AF8" s="69">
        <f t="shared" si="73"/>
        <v>12085.152069828877</v>
      </c>
      <c r="AG8" s="69">
        <f t="shared" si="73"/>
        <v>12085.80321959639</v>
      </c>
      <c r="AH8" s="69">
        <f t="shared" si="73"/>
        <v>12086.454404447946</v>
      </c>
      <c r="AI8" s="69">
        <f t="shared" si="73"/>
        <v>12087.105624385438</v>
      </c>
      <c r="AJ8" s="69">
        <f t="shared" si="73"/>
        <v>12087.756879410757</v>
      </c>
      <c r="AK8" s="69">
        <f t="shared" si="73"/>
        <v>12088.408169525792</v>
      </c>
      <c r="AL8" s="69">
        <f t="shared" si="73"/>
        <v>12089.059494732433</v>
      </c>
      <c r="AM8" s="69">
        <f t="shared" si="73"/>
        <v>12089.710855032574</v>
      </c>
      <c r="AN8" s="69">
        <f t="shared" ref="AN8:BE8" si="74">AM8*(1+$E$8)</f>
        <v>12090.362250428103</v>
      </c>
      <c r="AO8" s="69">
        <f t="shared" si="74"/>
        <v>12091.013680920911</v>
      </c>
      <c r="AP8" s="69">
        <f t="shared" si="74"/>
        <v>12091.665146512889</v>
      </c>
      <c r="AQ8" s="69">
        <f t="shared" si="74"/>
        <v>12092.316647205929</v>
      </c>
      <c r="AR8" s="69">
        <f t="shared" si="74"/>
        <v>12092.968183001922</v>
      </c>
      <c r="AS8" s="69">
        <f t="shared" si="74"/>
        <v>12093.61975390276</v>
      </c>
      <c r="AT8" s="69">
        <f t="shared" si="74"/>
        <v>12094.271359910334</v>
      </c>
      <c r="AU8" s="69">
        <f t="shared" si="74"/>
        <v>12094.923001026535</v>
      </c>
      <c r="AV8" s="69">
        <f t="shared" si="74"/>
        <v>12095.574677253255</v>
      </c>
      <c r="AW8" s="69">
        <f t="shared" si="74"/>
        <v>12096.226388592386</v>
      </c>
      <c r="AX8" s="69">
        <f t="shared" si="74"/>
        <v>12096.878135045819</v>
      </c>
      <c r="AY8" s="69">
        <f t="shared" si="74"/>
        <v>12097.529916615447</v>
      </c>
      <c r="AZ8" s="69">
        <f t="shared" si="74"/>
        <v>12098.181733303161</v>
      </c>
      <c r="BA8" s="69">
        <f t="shared" si="74"/>
        <v>12098.833585110855</v>
      </c>
      <c r="BB8" s="69">
        <f t="shared" si="74"/>
        <v>12099.485472040418</v>
      </c>
      <c r="BC8" s="69">
        <f t="shared" si="74"/>
        <v>12100.137394093746</v>
      </c>
      <c r="BD8" s="69">
        <f t="shared" si="74"/>
        <v>12100.78935127273</v>
      </c>
      <c r="BE8" s="69">
        <f t="shared" si="74"/>
        <v>12101.441343579261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11278.002551615182</v>
      </c>
      <c r="DG8" s="108">
        <f t="shared" si="20"/>
        <v>11278.61021204817</v>
      </c>
      <c r="DH8" s="108">
        <f t="shared" si="21"/>
        <v>11279.217905221991</v>
      </c>
      <c r="DI8" s="108">
        <f t="shared" si="22"/>
        <v>11279.82563113841</v>
      </c>
      <c r="DJ8" s="108">
        <f t="shared" si="23"/>
        <v>12333.403310607802</v>
      </c>
      <c r="DK8" s="108">
        <f t="shared" si="24"/>
        <v>12334.067836188608</v>
      </c>
      <c r="DL8" s="108">
        <f t="shared" si="25"/>
        <v>12334.732397574151</v>
      </c>
      <c r="DM8" s="108">
        <f t="shared" si="26"/>
        <v>12335.396994766357</v>
      </c>
      <c r="DN8" s="108">
        <f t="shared" si="27"/>
        <v>10414.376235295771</v>
      </c>
      <c r="DO8" s="108">
        <f t="shared" si="28"/>
        <v>10414.937363416064</v>
      </c>
      <c r="DP8" s="108">
        <f t="shared" si="29"/>
        <v>10415.498521770023</v>
      </c>
      <c r="DQ8" s="108">
        <f t="shared" si="30"/>
        <v>10416.059710359275</v>
      </c>
      <c r="DR8" s="108">
        <f t="shared" si="31"/>
        <v>10416.620929185452</v>
      </c>
      <c r="DS8" s="108">
        <f t="shared" si="32"/>
        <v>10753.887186334778</v>
      </c>
      <c r="DT8" s="108">
        <f t="shared" si="33"/>
        <v>10754.466607354951</v>
      </c>
      <c r="DU8" s="108">
        <f t="shared" si="34"/>
        <v>10755.046059594413</v>
      </c>
      <c r="DV8" s="108">
        <f t="shared" si="35"/>
        <v>10755.625543054846</v>
      </c>
      <c r="DW8" s="108">
        <f t="shared" si="36"/>
        <v>10870.527769472865</v>
      </c>
      <c r="DX8" s="108">
        <f t="shared" si="37"/>
        <v>10871.113475104779</v>
      </c>
      <c r="DY8" s="108">
        <f t="shared" si="38"/>
        <v>10871.699212294598</v>
      </c>
      <c r="DZ8" s="108">
        <f t="shared" si="39"/>
        <v>10872.284981044022</v>
      </c>
      <c r="EA8" s="108">
        <f t="shared" si="40"/>
        <v>11242.420469212369</v>
      </c>
      <c r="EB8" s="108">
        <f t="shared" si="41"/>
        <v>11243.026212477535</v>
      </c>
      <c r="EC8" s="108">
        <f t="shared" si="42"/>
        <v>11243.631988380237</v>
      </c>
      <c r="ED8" s="108">
        <f t="shared" si="43"/>
        <v>11244.237796922233</v>
      </c>
      <c r="EE8" s="108">
        <f t="shared" si="44"/>
        <v>11244.843638105283</v>
      </c>
      <c r="EF8" s="108">
        <f t="shared" si="45"/>
        <v>10516.489579911047</v>
      </c>
      <c r="EG8" s="108">
        <f t="shared" si="46"/>
        <v>10517.056209913339</v>
      </c>
      <c r="EH8" s="108">
        <f t="shared" si="47"/>
        <v>10517.622870445735</v>
      </c>
      <c r="EI8" s="108">
        <f t="shared" si="48"/>
        <v>10518.189561509886</v>
      </c>
      <c r="EJ8" s="108">
        <f t="shared" si="49"/>
        <v>10665.855031337376</v>
      </c>
      <c r="EK8" s="108">
        <f t="shared" si="50"/>
        <v>10666.429709172115</v>
      </c>
      <c r="EL8" s="108">
        <f t="shared" si="51"/>
        <v>10667.004417970578</v>
      </c>
      <c r="EM8" s="108">
        <f t="shared" si="52"/>
        <v>10667.579157734439</v>
      </c>
      <c r="EN8" s="108">
        <f t="shared" si="53"/>
        <v>11803.053743253791</v>
      </c>
      <c r="EO8" s="108">
        <f t="shared" si="54"/>
        <v>11803.689693522059</v>
      </c>
      <c r="EP8" s="108">
        <f t="shared" si="55"/>
        <v>11804.32567805542</v>
      </c>
      <c r="EQ8" s="108">
        <f t="shared" si="56"/>
        <v>11804.96169685572</v>
      </c>
      <c r="ER8" s="108">
        <f t="shared" si="57"/>
        <v>11805.597749924807</v>
      </c>
      <c r="ES8" s="108">
        <f t="shared" si="58"/>
        <v>11600.312455959269</v>
      </c>
      <c r="ET8" s="108">
        <f t="shared" si="59"/>
        <v>11600.937482497216</v>
      </c>
      <c r="EU8" s="108">
        <f t="shared" si="60"/>
        <v>11601.562542711687</v>
      </c>
      <c r="EV8" s="108">
        <f t="shared" si="61"/>
        <v>11602.187636604491</v>
      </c>
      <c r="EW8" s="108">
        <f t="shared" si="62"/>
        <v>11662.41391188761</v>
      </c>
      <c r="EX8" s="108">
        <f t="shared" si="63"/>
        <v>11663.042284461118</v>
      </c>
      <c r="EY8" s="108">
        <f t="shared" si="64"/>
        <v>11663.670690891433</v>
      </c>
      <c r="EZ8" s="108">
        <f t="shared" si="65"/>
        <v>11664.29913118038</v>
      </c>
      <c r="FA8" s="108">
        <f t="shared" si="66"/>
        <v>10577.51656892949</v>
      </c>
      <c r="FB8" s="108">
        <f t="shared" si="67"/>
        <v>10578.086487074906</v>
      </c>
      <c r="FC8" s="108">
        <f t="shared" si="68"/>
        <v>10578.656435927596</v>
      </c>
      <c r="FD8" s="108">
        <f t="shared" si="69"/>
        <v>10579.226415489215</v>
      </c>
      <c r="FE8" s="108">
        <f t="shared" si="70"/>
        <v>10579.796425761415</v>
      </c>
    </row>
    <row r="9" spans="1:161" ht="15.75" x14ac:dyDescent="0.25">
      <c r="A9" s="87" t="s">
        <v>175</v>
      </c>
      <c r="B9" s="12">
        <f>'Urb proj of all 25 ARs '!AF9</f>
        <v>46247.819593107226</v>
      </c>
      <c r="C9" s="12">
        <f>'Urb proj of all 25 ARs '!AG9</f>
        <v>46377.573426767929</v>
      </c>
      <c r="D9" s="100">
        <f t="shared" si="10"/>
        <v>2.8056205633539013E-3</v>
      </c>
      <c r="E9" s="101">
        <f t="shared" si="11"/>
        <v>5.3880146790863392E-5</v>
      </c>
      <c r="F9" s="69">
        <f t="shared" si="12"/>
        <v>46250.311432415663</v>
      </c>
      <c r="G9" s="69">
        <f t="shared" si="16"/>
        <v>46252.803405984763</v>
      </c>
      <c r="H9" s="69">
        <f t="shared" ref="H9:AM9" si="75">G9*(1+$E$9)</f>
        <v>46255.295513821766</v>
      </c>
      <c r="I9" s="69">
        <f t="shared" si="75"/>
        <v>46257.787755933903</v>
      </c>
      <c r="J9" s="69">
        <f t="shared" si="75"/>
        <v>46260.280132328415</v>
      </c>
      <c r="K9" s="69">
        <f t="shared" si="75"/>
        <v>46262.772643012533</v>
      </c>
      <c r="L9" s="69">
        <f t="shared" si="75"/>
        <v>46265.26528799349</v>
      </c>
      <c r="M9" s="69">
        <f t="shared" si="75"/>
        <v>46267.758067278526</v>
      </c>
      <c r="N9" s="69">
        <f t="shared" si="75"/>
        <v>46270.250980874873</v>
      </c>
      <c r="O9" s="69">
        <f t="shared" si="75"/>
        <v>46272.74402878977</v>
      </c>
      <c r="P9" s="69">
        <f t="shared" si="75"/>
        <v>46275.237211030457</v>
      </c>
      <c r="Q9" s="69">
        <f t="shared" si="75"/>
        <v>46277.730527604166</v>
      </c>
      <c r="R9" s="69">
        <f t="shared" si="75"/>
        <v>46280.223978518145</v>
      </c>
      <c r="S9" s="69">
        <f t="shared" si="75"/>
        <v>46282.717563779624</v>
      </c>
      <c r="T9" s="69">
        <f t="shared" si="75"/>
        <v>46285.211283395838</v>
      </c>
      <c r="U9" s="69">
        <f t="shared" si="75"/>
        <v>46287.705137374032</v>
      </c>
      <c r="V9" s="69">
        <f t="shared" si="75"/>
        <v>46290.199125721447</v>
      </c>
      <c r="W9" s="69">
        <f t="shared" si="75"/>
        <v>46292.693248445321</v>
      </c>
      <c r="X9" s="69">
        <f t="shared" si="75"/>
        <v>46295.187505552894</v>
      </c>
      <c r="Y9" s="69">
        <f t="shared" si="75"/>
        <v>46297.681897051407</v>
      </c>
      <c r="Z9" s="69">
        <f t="shared" si="75"/>
        <v>46300.176422948098</v>
      </c>
      <c r="AA9" s="69">
        <f t="shared" si="75"/>
        <v>46302.671083250207</v>
      </c>
      <c r="AB9" s="69">
        <f t="shared" si="75"/>
        <v>46305.165877964981</v>
      </c>
      <c r="AC9" s="69">
        <f t="shared" si="75"/>
        <v>46307.660807099659</v>
      </c>
      <c r="AD9" s="69">
        <f t="shared" si="75"/>
        <v>46310.155870661489</v>
      </c>
      <c r="AE9" s="69">
        <f t="shared" si="75"/>
        <v>46312.651068657709</v>
      </c>
      <c r="AF9" s="69">
        <f t="shared" si="75"/>
        <v>46315.146401095561</v>
      </c>
      <c r="AG9" s="69">
        <f t="shared" si="75"/>
        <v>46317.641867982289</v>
      </c>
      <c r="AH9" s="69">
        <f t="shared" si="75"/>
        <v>46320.137469325142</v>
      </c>
      <c r="AI9" s="69">
        <f t="shared" si="75"/>
        <v>46322.633205131366</v>
      </c>
      <c r="AJ9" s="69">
        <f t="shared" si="75"/>
        <v>46325.1290754082</v>
      </c>
      <c r="AK9" s="69">
        <f t="shared" si="75"/>
        <v>46327.625080162892</v>
      </c>
      <c r="AL9" s="69">
        <f t="shared" si="75"/>
        <v>46330.121219402681</v>
      </c>
      <c r="AM9" s="69">
        <f t="shared" si="75"/>
        <v>46332.617493134821</v>
      </c>
      <c r="AN9" s="69">
        <f t="shared" ref="AN9:BE9" si="76">AM9*(1+$E$9)</f>
        <v>46335.11390136656</v>
      </c>
      <c r="AO9" s="69">
        <f t="shared" si="76"/>
        <v>46337.610444105136</v>
      </c>
      <c r="AP9" s="69">
        <f t="shared" si="76"/>
        <v>46340.107121357803</v>
      </c>
      <c r="AQ9" s="69">
        <f t="shared" si="76"/>
        <v>46342.60393313181</v>
      </c>
      <c r="AR9" s="69">
        <f t="shared" si="76"/>
        <v>46345.100879434394</v>
      </c>
      <c r="AS9" s="69">
        <f t="shared" si="76"/>
        <v>46347.597960272818</v>
      </c>
      <c r="AT9" s="69">
        <f t="shared" si="76"/>
        <v>46350.095175654322</v>
      </c>
      <c r="AU9" s="69">
        <f t="shared" si="76"/>
        <v>46352.592525586158</v>
      </c>
      <c r="AV9" s="69">
        <f t="shared" si="76"/>
        <v>46355.090010075575</v>
      </c>
      <c r="AW9" s="69">
        <f t="shared" si="76"/>
        <v>46357.587629129819</v>
      </c>
      <c r="AX9" s="69">
        <f t="shared" si="76"/>
        <v>46360.085382756144</v>
      </c>
      <c r="AY9" s="69">
        <f t="shared" si="76"/>
        <v>46362.583270961804</v>
      </c>
      <c r="AZ9" s="69">
        <f t="shared" si="76"/>
        <v>46365.081293754047</v>
      </c>
      <c r="BA9" s="69">
        <f t="shared" si="76"/>
        <v>46367.579451140125</v>
      </c>
      <c r="BB9" s="69">
        <f t="shared" si="76"/>
        <v>46370.077743127287</v>
      </c>
      <c r="BC9" s="69">
        <f t="shared" si="76"/>
        <v>46372.576169722794</v>
      </c>
      <c r="BD9" s="69">
        <f t="shared" si="76"/>
        <v>46375.074730933891</v>
      </c>
      <c r="BE9" s="69">
        <f t="shared" si="76"/>
        <v>46377.573426767834</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78600.537443128444</v>
      </c>
      <c r="DG9" s="108">
        <f t="shared" si="20"/>
        <v>78604.772451623721</v>
      </c>
      <c r="DH9" s="108">
        <f t="shared" si="21"/>
        <v>78609.007688301877</v>
      </c>
      <c r="DI9" s="108">
        <f t="shared" si="22"/>
        <v>78613.243153175208</v>
      </c>
      <c r="DJ9" s="108">
        <f t="shared" si="23"/>
        <v>84632.242209960998</v>
      </c>
      <c r="DK9" s="108">
        <f t="shared" si="24"/>
        <v>84636.802207594505</v>
      </c>
      <c r="DL9" s="108">
        <f t="shared" si="25"/>
        <v>84641.362450921355</v>
      </c>
      <c r="DM9" s="108">
        <f t="shared" si="26"/>
        <v>84645.922939954791</v>
      </c>
      <c r="DN9" s="108">
        <f t="shared" si="27"/>
        <v>72296.991273602354</v>
      </c>
      <c r="DO9" s="108">
        <f t="shared" si="28"/>
        <v>72300.886646104715</v>
      </c>
      <c r="DP9" s="108">
        <f t="shared" si="29"/>
        <v>72304.782228490309</v>
      </c>
      <c r="DQ9" s="108">
        <f t="shared" si="30"/>
        <v>72308.678020770458</v>
      </c>
      <c r="DR9" s="108">
        <f t="shared" si="31"/>
        <v>72312.574022956484</v>
      </c>
      <c r="DS9" s="108">
        <f t="shared" si="32"/>
        <v>77647.859678465597</v>
      </c>
      <c r="DT9" s="108">
        <f t="shared" si="33"/>
        <v>77652.043356543058</v>
      </c>
      <c r="DU9" s="108">
        <f t="shared" si="34"/>
        <v>77656.227260037718</v>
      </c>
      <c r="DV9" s="108">
        <f t="shared" si="35"/>
        <v>77660.411388961715</v>
      </c>
      <c r="DW9" s="108">
        <f t="shared" si="36"/>
        <v>74541.51928165539</v>
      </c>
      <c r="DX9" s="108">
        <f t="shared" si="37"/>
        <v>74545.535589656312</v>
      </c>
      <c r="DY9" s="108">
        <f t="shared" si="38"/>
        <v>74549.552114056482</v>
      </c>
      <c r="DZ9" s="108">
        <f t="shared" si="39"/>
        <v>74553.568854867583</v>
      </c>
      <c r="EA9" s="108">
        <f t="shared" si="40"/>
        <v>82355.535603545271</v>
      </c>
      <c r="EB9" s="108">
        <f t="shared" si="41"/>
        <v>82359.972931892626</v>
      </c>
      <c r="EC9" s="108">
        <f t="shared" si="42"/>
        <v>82364.410499323887</v>
      </c>
      <c r="ED9" s="108">
        <f t="shared" si="43"/>
        <v>82368.848305851934</v>
      </c>
      <c r="EE9" s="108">
        <f t="shared" si="44"/>
        <v>82373.28635148966</v>
      </c>
      <c r="EF9" s="108">
        <f t="shared" si="45"/>
        <v>84591.707398547456</v>
      </c>
      <c r="EG9" s="108">
        <f t="shared" si="46"/>
        <v>84596.265212159371</v>
      </c>
      <c r="EH9" s="108">
        <f t="shared" si="47"/>
        <v>84600.823271346962</v>
      </c>
      <c r="EI9" s="108">
        <f t="shared" si="48"/>
        <v>84605.381576123458</v>
      </c>
      <c r="EJ9" s="108">
        <f t="shared" si="49"/>
        <v>88904.710507057869</v>
      </c>
      <c r="EK9" s="108">
        <f t="shared" si="50"/>
        <v>88909.500705910395</v>
      </c>
      <c r="EL9" s="108">
        <f t="shared" si="51"/>
        <v>88914.291162859532</v>
      </c>
      <c r="EM9" s="108">
        <f t="shared" si="52"/>
        <v>88919.08187791919</v>
      </c>
      <c r="EN9" s="108">
        <f t="shared" si="53"/>
        <v>96589.339667422028</v>
      </c>
      <c r="EO9" s="108">
        <f t="shared" si="54"/>
        <v>96594.543915221744</v>
      </c>
      <c r="EP9" s="108">
        <f t="shared" si="55"/>
        <v>96599.748443427088</v>
      </c>
      <c r="EQ9" s="108">
        <f t="shared" si="56"/>
        <v>96604.953252053194</v>
      </c>
      <c r="ER9" s="108">
        <f t="shared" si="57"/>
        <v>96610.158341115122</v>
      </c>
      <c r="ES9" s="108">
        <f t="shared" si="58"/>
        <v>90218.313267964753</v>
      </c>
      <c r="ET9" s="108">
        <f t="shared" si="59"/>
        <v>90223.174243926856</v>
      </c>
      <c r="EU9" s="108">
        <f t="shared" si="60"/>
        <v>90228.035481799059</v>
      </c>
      <c r="EV9" s="108">
        <f t="shared" si="61"/>
        <v>90232.896981595462</v>
      </c>
      <c r="EW9" s="108">
        <f t="shared" si="62"/>
        <v>83260.905380430399</v>
      </c>
      <c r="EX9" s="108">
        <f t="shared" si="63"/>
        <v>83265.391490234237</v>
      </c>
      <c r="EY9" s="108">
        <f t="shared" si="64"/>
        <v>83269.87784175032</v>
      </c>
      <c r="EZ9" s="108">
        <f t="shared" si="65"/>
        <v>83274.364434991701</v>
      </c>
      <c r="FA9" s="108">
        <f t="shared" si="66"/>
        <v>73407.039917904942</v>
      </c>
      <c r="FB9" s="108">
        <f t="shared" si="67"/>
        <v>73410.995099991196</v>
      </c>
      <c r="FC9" s="108">
        <f t="shared" si="68"/>
        <v>73414.95049518325</v>
      </c>
      <c r="FD9" s="108">
        <f t="shared" si="69"/>
        <v>73418.906103492583</v>
      </c>
      <c r="FE9" s="108">
        <f t="shared" si="70"/>
        <v>73422.861924930665</v>
      </c>
    </row>
    <row r="10" spans="1:161" ht="15.75" x14ac:dyDescent="0.25">
      <c r="A10" s="47" t="s">
        <v>199</v>
      </c>
      <c r="B10" s="12">
        <f>'Urb proj of all 25 ARs '!AF10</f>
        <v>64110.115097343609</v>
      </c>
      <c r="C10" s="12">
        <f>'Urb proj of all 25 ARs '!AG10</f>
        <v>64289.983754579705</v>
      </c>
      <c r="D10" s="100">
        <f t="shared" si="10"/>
        <v>2.8056205633539637E-3</v>
      </c>
      <c r="E10" s="101">
        <f t="shared" si="11"/>
        <v>5.3880146790863392E-5</v>
      </c>
      <c r="F10" s="69">
        <f t="shared" si="12"/>
        <v>64113.569359755835</v>
      </c>
      <c r="G10" s="69">
        <f t="shared" si="16"/>
        <v>64117.023808284226</v>
      </c>
      <c r="H10" s="69">
        <f t="shared" ref="H10:AM10" si="77">G10*(1+$E$10)</f>
        <v>64120.478442938809</v>
      </c>
      <c r="I10" s="69">
        <f t="shared" si="77"/>
        <v>64123.933263729617</v>
      </c>
      <c r="J10" s="69">
        <f t="shared" si="77"/>
        <v>64127.388270666677</v>
      </c>
      <c r="K10" s="69">
        <f t="shared" si="77"/>
        <v>64130.843463760015</v>
      </c>
      <c r="L10" s="69">
        <f t="shared" si="77"/>
        <v>64134.298843019664</v>
      </c>
      <c r="M10" s="69">
        <f t="shared" si="77"/>
        <v>64137.754408455658</v>
      </c>
      <c r="N10" s="69">
        <f t="shared" si="77"/>
        <v>64141.210160078022</v>
      </c>
      <c r="O10" s="69">
        <f t="shared" si="77"/>
        <v>64144.666097896792</v>
      </c>
      <c r="P10" s="69">
        <f t="shared" si="77"/>
        <v>64148.122221922</v>
      </c>
      <c r="Q10" s="69">
        <f t="shared" si="77"/>
        <v>64151.578532163672</v>
      </c>
      <c r="R10" s="69">
        <f t="shared" si="77"/>
        <v>64155.03502863185</v>
      </c>
      <c r="S10" s="69">
        <f t="shared" si="77"/>
        <v>64158.491711336566</v>
      </c>
      <c r="T10" s="69">
        <f t="shared" si="77"/>
        <v>64161.948580287855</v>
      </c>
      <c r="U10" s="69">
        <f t="shared" si="77"/>
        <v>64165.40563549575</v>
      </c>
      <c r="V10" s="69">
        <f t="shared" si="77"/>
        <v>64168.862876970285</v>
      </c>
      <c r="W10" s="69">
        <f t="shared" si="77"/>
        <v>64172.320304721499</v>
      </c>
      <c r="X10" s="69">
        <f t="shared" si="77"/>
        <v>64175.777918759428</v>
      </c>
      <c r="Y10" s="69">
        <f t="shared" si="77"/>
        <v>64179.235719094111</v>
      </c>
      <c r="Z10" s="69">
        <f t="shared" si="77"/>
        <v>64182.693705735583</v>
      </c>
      <c r="AA10" s="69">
        <f t="shared" si="77"/>
        <v>64186.151878693883</v>
      </c>
      <c r="AB10" s="69">
        <f t="shared" si="77"/>
        <v>64189.610237979046</v>
      </c>
      <c r="AC10" s="69">
        <f t="shared" si="77"/>
        <v>64193.06878360112</v>
      </c>
      <c r="AD10" s="69">
        <f t="shared" si="77"/>
        <v>64196.527515570138</v>
      </c>
      <c r="AE10" s="69">
        <f t="shared" si="77"/>
        <v>64199.986433896142</v>
      </c>
      <c r="AF10" s="69">
        <f t="shared" si="77"/>
        <v>64203.445538589171</v>
      </c>
      <c r="AG10" s="69">
        <f t="shared" si="77"/>
        <v>64206.904829659266</v>
      </c>
      <c r="AH10" s="69">
        <f t="shared" si="77"/>
        <v>64210.364307116477</v>
      </c>
      <c r="AI10" s="69">
        <f t="shared" si="77"/>
        <v>64213.823970970836</v>
      </c>
      <c r="AJ10" s="69">
        <f t="shared" si="77"/>
        <v>64217.283821232391</v>
      </c>
      <c r="AK10" s="69">
        <f t="shared" si="77"/>
        <v>64220.743857911191</v>
      </c>
      <c r="AL10" s="69">
        <f t="shared" si="77"/>
        <v>64224.204081017277</v>
      </c>
      <c r="AM10" s="69">
        <f t="shared" si="77"/>
        <v>64227.664490560688</v>
      </c>
      <c r="AN10" s="69">
        <f t="shared" ref="AN10:BE10" si="78">AM10*(1+$E$10)</f>
        <v>64231.125086551474</v>
      </c>
      <c r="AO10" s="69">
        <f t="shared" si="78"/>
        <v>64234.585868999682</v>
      </c>
      <c r="AP10" s="69">
        <f t="shared" si="78"/>
        <v>64238.046837915354</v>
      </c>
      <c r="AQ10" s="69">
        <f t="shared" si="78"/>
        <v>64241.507993308536</v>
      </c>
      <c r="AR10" s="69">
        <f t="shared" si="78"/>
        <v>64244.969335189286</v>
      </c>
      <c r="AS10" s="69">
        <f t="shared" si="78"/>
        <v>64248.430863567643</v>
      </c>
      <c r="AT10" s="69">
        <f t="shared" si="78"/>
        <v>64251.892578453655</v>
      </c>
      <c r="AU10" s="69">
        <f t="shared" si="78"/>
        <v>64255.354479857371</v>
      </c>
      <c r="AV10" s="69">
        <f t="shared" si="78"/>
        <v>64258.816567788846</v>
      </c>
      <c r="AW10" s="69">
        <f t="shared" si="78"/>
        <v>64262.278842258129</v>
      </c>
      <c r="AX10" s="69">
        <f t="shared" si="78"/>
        <v>64265.741303275267</v>
      </c>
      <c r="AY10" s="69">
        <f t="shared" si="78"/>
        <v>64269.203950850308</v>
      </c>
      <c r="AZ10" s="69">
        <f t="shared" si="78"/>
        <v>64272.666784993315</v>
      </c>
      <c r="BA10" s="69">
        <f t="shared" si="78"/>
        <v>64276.129805714329</v>
      </c>
      <c r="BB10" s="69">
        <f t="shared" si="78"/>
        <v>64279.593013023412</v>
      </c>
      <c r="BC10" s="69">
        <f t="shared" si="78"/>
        <v>64283.056406930613</v>
      </c>
      <c r="BD10" s="69">
        <f t="shared" si="78"/>
        <v>64286.519987445987</v>
      </c>
      <c r="BE10" s="69">
        <f t="shared" si="78"/>
        <v>64289.983754579582</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63967.750793010011</v>
      </c>
      <c r="DG10" s="108">
        <f t="shared" si="20"/>
        <v>63971.197384812622</v>
      </c>
      <c r="DH10" s="108">
        <f t="shared" si="21"/>
        <v>63974.644162318102</v>
      </c>
      <c r="DI10" s="108">
        <f t="shared" si="22"/>
        <v>63978.091125536463</v>
      </c>
      <c r="DJ10" s="108">
        <f t="shared" si="23"/>
        <v>68400.224900614092</v>
      </c>
      <c r="DK10" s="108">
        <f t="shared" si="24"/>
        <v>68403.910314772264</v>
      </c>
      <c r="DL10" s="108">
        <f t="shared" si="25"/>
        <v>68407.595927501097</v>
      </c>
      <c r="DM10" s="108">
        <f t="shared" si="26"/>
        <v>68411.281738811274</v>
      </c>
      <c r="DN10" s="108">
        <f t="shared" si="27"/>
        <v>60755.336978787585</v>
      </c>
      <c r="DO10" s="108">
        <f t="shared" si="28"/>
        <v>60758.610485262332</v>
      </c>
      <c r="DP10" s="108">
        <f t="shared" si="29"/>
        <v>60761.884168114091</v>
      </c>
      <c r="DQ10" s="108">
        <f t="shared" si="30"/>
        <v>60765.15802735235</v>
      </c>
      <c r="DR10" s="108">
        <f t="shared" si="31"/>
        <v>60768.432062986634</v>
      </c>
      <c r="DS10" s="108">
        <f t="shared" si="32"/>
        <v>63176.144193116954</v>
      </c>
      <c r="DT10" s="108">
        <f t="shared" si="33"/>
        <v>63179.54813303976</v>
      </c>
      <c r="DU10" s="108">
        <f t="shared" si="34"/>
        <v>63182.952256367353</v>
      </c>
      <c r="DV10" s="108">
        <f t="shared" si="35"/>
        <v>63186.356563109606</v>
      </c>
      <c r="DW10" s="108">
        <f t="shared" si="36"/>
        <v>62958.070393177979</v>
      </c>
      <c r="DX10" s="108">
        <f t="shared" si="37"/>
        <v>62961.462583252433</v>
      </c>
      <c r="DY10" s="108">
        <f t="shared" si="38"/>
        <v>62964.854956098585</v>
      </c>
      <c r="DZ10" s="108">
        <f t="shared" si="39"/>
        <v>62968.247511726287</v>
      </c>
      <c r="EA10" s="108">
        <f t="shared" si="40"/>
        <v>64321.285333662738</v>
      </c>
      <c r="EB10" s="108">
        <f t="shared" si="41"/>
        <v>64324.750973958289</v>
      </c>
      <c r="EC10" s="108">
        <f t="shared" si="42"/>
        <v>64328.216800983057</v>
      </c>
      <c r="ED10" s="108">
        <f t="shared" si="43"/>
        <v>64331.682814747088</v>
      </c>
      <c r="EE10" s="108">
        <f t="shared" si="44"/>
        <v>64335.149015260453</v>
      </c>
      <c r="EF10" s="108">
        <f t="shared" si="45"/>
        <v>62655.17826835141</v>
      </c>
      <c r="EG10" s="108">
        <f t="shared" si="46"/>
        <v>62658.554138553714</v>
      </c>
      <c r="EH10" s="108">
        <f t="shared" si="47"/>
        <v>62661.930190648403</v>
      </c>
      <c r="EI10" s="108">
        <f t="shared" si="48"/>
        <v>62665.30642464527</v>
      </c>
      <c r="EJ10" s="108">
        <f t="shared" si="49"/>
        <v>62751.605055253283</v>
      </c>
      <c r="EK10" s="108">
        <f t="shared" si="50"/>
        <v>62754.986120945025</v>
      </c>
      <c r="EL10" s="108">
        <f t="shared" si="51"/>
        <v>62758.367368809086</v>
      </c>
      <c r="EM10" s="108">
        <f t="shared" si="52"/>
        <v>62761.748798855268</v>
      </c>
      <c r="EN10" s="108">
        <f t="shared" si="53"/>
        <v>68655.215889982283</v>
      </c>
      <c r="EO10" s="108">
        <f t="shared" si="54"/>
        <v>68658.915043092406</v>
      </c>
      <c r="EP10" s="108">
        <f t="shared" si="55"/>
        <v>68662.614395513418</v>
      </c>
      <c r="EQ10" s="108">
        <f t="shared" si="56"/>
        <v>68666.313947256102</v>
      </c>
      <c r="ER10" s="108">
        <f t="shared" si="57"/>
        <v>68670.013698331168</v>
      </c>
      <c r="ES10" s="108">
        <f t="shared" si="58"/>
        <v>66256.605929004916</v>
      </c>
      <c r="ET10" s="108">
        <f t="shared" si="59"/>
        <v>66260.175844658239</v>
      </c>
      <c r="EU10" s="108">
        <f t="shared" si="60"/>
        <v>66263.745952659141</v>
      </c>
      <c r="EV10" s="108">
        <f t="shared" si="61"/>
        <v>66267.316253017983</v>
      </c>
      <c r="EW10" s="108">
        <f t="shared" si="62"/>
        <v>66894.110699581201</v>
      </c>
      <c r="EX10" s="108">
        <f t="shared" si="63"/>
        <v>66897.714964085142</v>
      </c>
      <c r="EY10" s="108">
        <f t="shared" si="64"/>
        <v>66901.319422787376</v>
      </c>
      <c r="EZ10" s="108">
        <f t="shared" si="65"/>
        <v>66904.924075698378</v>
      </c>
      <c r="FA10" s="108">
        <f t="shared" si="66"/>
        <v>62214.831206941737</v>
      </c>
      <c r="FB10" s="108">
        <f t="shared" si="67"/>
        <v>62218.183351179745</v>
      </c>
      <c r="FC10" s="108">
        <f t="shared" si="68"/>
        <v>62221.535676031766</v>
      </c>
      <c r="FD10" s="108">
        <f t="shared" si="69"/>
        <v>62224.888181507544</v>
      </c>
      <c r="FE10" s="108">
        <f t="shared" si="70"/>
        <v>62228.240867616812</v>
      </c>
    </row>
    <row r="11" spans="1:161" ht="15.75" x14ac:dyDescent="0.25">
      <c r="A11" s="47" t="s">
        <v>187</v>
      </c>
      <c r="B11" s="12">
        <f>'Urb proj of all 25 ARs '!AF11</f>
        <v>34132.991676086938</v>
      </c>
      <c r="C11" s="12">
        <f>'Urb proj of all 25 ARs '!AG11</f>
        <v>34228.755899422154</v>
      </c>
      <c r="D11" s="100">
        <f t="shared" si="10"/>
        <v>2.805620563353877E-3</v>
      </c>
      <c r="E11" s="101">
        <f t="shared" si="11"/>
        <v>5.3880146790863392E-5</v>
      </c>
      <c r="F11" s="69">
        <f t="shared" si="12"/>
        <v>34134.830766688858</v>
      </c>
      <c r="G11" s="69">
        <f t="shared" si="16"/>
        <v>34136.669956381251</v>
      </c>
      <c r="H11" s="69">
        <f t="shared" ref="H11:AM11" si="79">G11*(1+$E$11)</f>
        <v>34138.509245169451</v>
      </c>
      <c r="I11" s="69">
        <f t="shared" si="79"/>
        <v>34140.348633058798</v>
      </c>
      <c r="J11" s="69">
        <f t="shared" si="79"/>
        <v>34142.188120054641</v>
      </c>
      <c r="K11" s="69">
        <f t="shared" si="79"/>
        <v>34144.027706162313</v>
      </c>
      <c r="L11" s="69">
        <f t="shared" si="79"/>
        <v>34145.867391387153</v>
      </c>
      <c r="M11" s="69">
        <f t="shared" si="79"/>
        <v>34147.707175734504</v>
      </c>
      <c r="N11" s="69">
        <f t="shared" si="79"/>
        <v>34149.547059209704</v>
      </c>
      <c r="O11" s="69">
        <f t="shared" si="79"/>
        <v>34151.387041818096</v>
      </c>
      <c r="P11" s="69">
        <f t="shared" si="79"/>
        <v>34153.227123565019</v>
      </c>
      <c r="Q11" s="69">
        <f t="shared" si="79"/>
        <v>34155.067304455821</v>
      </c>
      <c r="R11" s="69">
        <f t="shared" si="79"/>
        <v>34156.907584495835</v>
      </c>
      <c r="S11" s="69">
        <f t="shared" si="79"/>
        <v>34158.74796369041</v>
      </c>
      <c r="T11" s="69">
        <f t="shared" si="79"/>
        <v>34160.588442044886</v>
      </c>
      <c r="U11" s="69">
        <f t="shared" si="79"/>
        <v>34162.429019564603</v>
      </c>
      <c r="V11" s="69">
        <f t="shared" si="79"/>
        <v>34164.269696254909</v>
      </c>
      <c r="W11" s="69">
        <f t="shared" si="79"/>
        <v>34166.110472121145</v>
      </c>
      <c r="X11" s="69">
        <f t="shared" si="79"/>
        <v>34167.951347168659</v>
      </c>
      <c r="Y11" s="69">
        <f t="shared" si="79"/>
        <v>34169.792321402791</v>
      </c>
      <c r="Z11" s="69">
        <f t="shared" si="79"/>
        <v>34171.633394828881</v>
      </c>
      <c r="AA11" s="69">
        <f t="shared" si="79"/>
        <v>34173.474567452278</v>
      </c>
      <c r="AB11" s="69">
        <f t="shared" si="79"/>
        <v>34175.31583927833</v>
      </c>
      <c r="AC11" s="69">
        <f t="shared" si="79"/>
        <v>34177.157210312376</v>
      </c>
      <c r="AD11" s="69">
        <f t="shared" si="79"/>
        <v>34178.998680559765</v>
      </c>
      <c r="AE11" s="69">
        <f t="shared" si="79"/>
        <v>34180.840250025838</v>
      </c>
      <c r="AF11" s="69">
        <f t="shared" si="79"/>
        <v>34182.681918715942</v>
      </c>
      <c r="AG11" s="69">
        <f t="shared" si="79"/>
        <v>34184.523686635424</v>
      </c>
      <c r="AH11" s="69">
        <f t="shared" si="79"/>
        <v>34186.365553789634</v>
      </c>
      <c r="AI11" s="69">
        <f t="shared" si="79"/>
        <v>34188.207520183918</v>
      </c>
      <c r="AJ11" s="69">
        <f t="shared" si="79"/>
        <v>34190.049585823625</v>
      </c>
      <c r="AK11" s="69">
        <f t="shared" si="79"/>
        <v>34191.891750714094</v>
      </c>
      <c r="AL11" s="69">
        <f t="shared" si="79"/>
        <v>34193.734014860682</v>
      </c>
      <c r="AM11" s="69">
        <f t="shared" si="79"/>
        <v>34195.576378268728</v>
      </c>
      <c r="AN11" s="69">
        <f t="shared" ref="AN11:BE11" si="80">AM11*(1+$E$11)</f>
        <v>34197.418840943588</v>
      </c>
      <c r="AO11" s="69">
        <f t="shared" si="80"/>
        <v>34199.26140289061</v>
      </c>
      <c r="AP11" s="69">
        <f t="shared" si="80"/>
        <v>34201.104064115134</v>
      </c>
      <c r="AQ11" s="69">
        <f t="shared" si="80"/>
        <v>34202.946824622515</v>
      </c>
      <c r="AR11" s="69">
        <f t="shared" si="80"/>
        <v>34204.789684418109</v>
      </c>
      <c r="AS11" s="69">
        <f t="shared" si="80"/>
        <v>34206.632643507255</v>
      </c>
      <c r="AT11" s="69">
        <f t="shared" si="80"/>
        <v>34208.47570189531</v>
      </c>
      <c r="AU11" s="69">
        <f t="shared" si="80"/>
        <v>34210.31885958762</v>
      </c>
      <c r="AV11" s="69">
        <f t="shared" si="80"/>
        <v>34212.162116589534</v>
      </c>
      <c r="AW11" s="69">
        <f t="shared" si="80"/>
        <v>34214.005472906407</v>
      </c>
      <c r="AX11" s="69">
        <f t="shared" si="80"/>
        <v>34215.848928543594</v>
      </c>
      <c r="AY11" s="69">
        <f t="shared" si="80"/>
        <v>34217.692483506435</v>
      </c>
      <c r="AZ11" s="69">
        <f t="shared" si="80"/>
        <v>34219.536137800293</v>
      </c>
      <c r="BA11" s="69">
        <f t="shared" si="80"/>
        <v>34221.379891430515</v>
      </c>
      <c r="BB11" s="69">
        <f t="shared" si="80"/>
        <v>34223.22374440245</v>
      </c>
      <c r="BC11" s="69">
        <f t="shared" si="80"/>
        <v>34225.067696721453</v>
      </c>
      <c r="BD11" s="69">
        <f t="shared" si="80"/>
        <v>34226.911748392879</v>
      </c>
      <c r="BE11" s="69">
        <f t="shared" si="80"/>
        <v>34228.755899422082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47724.617117473033</v>
      </c>
      <c r="DG11" s="108">
        <f t="shared" si="20"/>
        <v>47727.18852684887</v>
      </c>
      <c r="DH11" s="108">
        <f t="shared" si="21"/>
        <v>47729.76007477261</v>
      </c>
      <c r="DI11" s="108">
        <f t="shared" si="22"/>
        <v>47732.33176125172</v>
      </c>
      <c r="DJ11" s="108">
        <f t="shared" si="23"/>
        <v>51791.140858439649</v>
      </c>
      <c r="DK11" s="108">
        <f t="shared" si="24"/>
        <v>51793.931372711573</v>
      </c>
      <c r="DL11" s="108">
        <f t="shared" si="25"/>
        <v>51796.722037336811</v>
      </c>
      <c r="DM11" s="108">
        <f t="shared" si="26"/>
        <v>51799.512852323474</v>
      </c>
      <c r="DN11" s="108">
        <f t="shared" si="27"/>
        <v>44496.573073571213</v>
      </c>
      <c r="DO11" s="108">
        <f t="shared" si="28"/>
        <v>44498.97055546011</v>
      </c>
      <c r="DP11" s="108">
        <f t="shared" si="29"/>
        <v>44501.368166525674</v>
      </c>
      <c r="DQ11" s="108">
        <f t="shared" si="30"/>
        <v>44503.765906774883</v>
      </c>
      <c r="DR11" s="108">
        <f t="shared" si="31"/>
        <v>44506.163776214686</v>
      </c>
      <c r="DS11" s="108">
        <f t="shared" si="32"/>
        <v>45832.179583610472</v>
      </c>
      <c r="DT11" s="108">
        <f t="shared" si="33"/>
        <v>45834.649028174186</v>
      </c>
      <c r="DU11" s="108">
        <f t="shared" si="34"/>
        <v>45837.118605791926</v>
      </c>
      <c r="DV11" s="108">
        <f t="shared" si="35"/>
        <v>45839.588316470879</v>
      </c>
      <c r="DW11" s="108">
        <f t="shared" si="36"/>
        <v>48139.008872010018</v>
      </c>
      <c r="DX11" s="108">
        <f t="shared" si="37"/>
        <v>48141.602608874411</v>
      </c>
      <c r="DY11" s="108">
        <f t="shared" si="38"/>
        <v>48144.196485489731</v>
      </c>
      <c r="DZ11" s="108">
        <f t="shared" si="39"/>
        <v>48146.790501863499</v>
      </c>
      <c r="EA11" s="108">
        <f t="shared" si="40"/>
        <v>53365.306542696533</v>
      </c>
      <c r="EB11" s="108">
        <f t="shared" si="41"/>
        <v>53368.181873246598</v>
      </c>
      <c r="EC11" s="108">
        <f t="shared" si="42"/>
        <v>53371.057358719889</v>
      </c>
      <c r="ED11" s="108">
        <f t="shared" si="43"/>
        <v>53373.932999124765</v>
      </c>
      <c r="EE11" s="108">
        <f t="shared" si="44"/>
        <v>53376.808794469565</v>
      </c>
      <c r="EF11" s="108">
        <f t="shared" si="45"/>
        <v>53206.044518929455</v>
      </c>
      <c r="EG11" s="108">
        <f t="shared" si="46"/>
        <v>53208.911268418291</v>
      </c>
      <c r="EH11" s="108">
        <f t="shared" si="47"/>
        <v>53211.778172368009</v>
      </c>
      <c r="EI11" s="108">
        <f t="shared" si="48"/>
        <v>53214.64523078694</v>
      </c>
      <c r="EJ11" s="108">
        <f t="shared" si="49"/>
        <v>56653.594183980684</v>
      </c>
      <c r="EK11" s="108">
        <f t="shared" si="50"/>
        <v>56656.646687951543</v>
      </c>
      <c r="EL11" s="108">
        <f t="shared" si="51"/>
        <v>56659.699356391771</v>
      </c>
      <c r="EM11" s="108">
        <f t="shared" si="52"/>
        <v>56662.752189310217</v>
      </c>
      <c r="EN11" s="108">
        <f t="shared" si="53"/>
        <v>63975.766795762858</v>
      </c>
      <c r="EO11" s="108">
        <f t="shared" si="54"/>
        <v>63979.213819468874</v>
      </c>
      <c r="EP11" s="108">
        <f t="shared" si="55"/>
        <v>63982.661028901028</v>
      </c>
      <c r="EQ11" s="108">
        <f t="shared" si="56"/>
        <v>63986.108424069331</v>
      </c>
      <c r="ER11" s="108">
        <f t="shared" si="57"/>
        <v>63989.556004983802</v>
      </c>
      <c r="ES11" s="108">
        <f t="shared" si="58"/>
        <v>58658.116975453973</v>
      </c>
      <c r="ET11" s="108">
        <f t="shared" si="59"/>
        <v>58661.277483407088</v>
      </c>
      <c r="EU11" s="108">
        <f t="shared" si="60"/>
        <v>58664.438161648839</v>
      </c>
      <c r="EV11" s="108">
        <f t="shared" si="61"/>
        <v>58667.599010188387</v>
      </c>
      <c r="EW11" s="108">
        <f t="shared" si="62"/>
        <v>53184.700568776483</v>
      </c>
      <c r="EX11" s="108">
        <f t="shared" si="63"/>
        <v>53187.56616825016</v>
      </c>
      <c r="EY11" s="108">
        <f t="shared" si="64"/>
        <v>53190.431922122749</v>
      </c>
      <c r="EZ11" s="108">
        <f t="shared" si="65"/>
        <v>53193.297830402589</v>
      </c>
      <c r="FA11" s="108">
        <f t="shared" si="66"/>
        <v>43312.326026861068</v>
      </c>
      <c r="FB11" s="108">
        <f t="shared" si="67"/>
        <v>43314.659701345248</v>
      </c>
      <c r="FC11" s="108">
        <f t="shared" si="68"/>
        <v>43316.993501568155</v>
      </c>
      <c r="FD11" s="108">
        <f t="shared" si="69"/>
        <v>43319.327427536555</v>
      </c>
      <c r="FE11" s="108">
        <f t="shared" si="70"/>
        <v>43321.661479257236</v>
      </c>
    </row>
    <row r="12" spans="1:161" ht="15.75" x14ac:dyDescent="0.25">
      <c r="A12" s="47" t="s">
        <v>188</v>
      </c>
      <c r="B12" s="12">
        <f>'Urb proj of all 25 ARs '!AF12</f>
        <v>80487.677064672462</v>
      </c>
      <c r="C12" s="12">
        <f>'Urb proj of all 25 ARs '!AG12</f>
        <v>80713.494946541687</v>
      </c>
      <c r="D12" s="100">
        <f t="shared" si="10"/>
        <v>2.8056205633537985E-3</v>
      </c>
      <c r="E12" s="101">
        <f t="shared" si="11"/>
        <v>5.3880146790863392E-5</v>
      </c>
      <c r="F12" s="69">
        <f t="shared" si="12"/>
        <v>80492.013752527564</v>
      </c>
      <c r="G12" s="69">
        <f t="shared" si="16"/>
        <v>80496.350674044035</v>
      </c>
      <c r="H12" s="69">
        <f t="shared" ref="H12:AM12" si="81">G12*(1+$E$12)</f>
        <v>80500.687829234477</v>
      </c>
      <c r="I12" s="69">
        <f t="shared" si="81"/>
        <v>80505.025218111477</v>
      </c>
      <c r="J12" s="69">
        <f t="shared" si="81"/>
        <v>80509.362840687638</v>
      </c>
      <c r="K12" s="69">
        <f t="shared" si="81"/>
        <v>80513.700696975531</v>
      </c>
      <c r="L12" s="69">
        <f t="shared" si="81"/>
        <v>80518.03878698776</v>
      </c>
      <c r="M12" s="69">
        <f t="shared" si="81"/>
        <v>80522.37711073691</v>
      </c>
      <c r="N12" s="69">
        <f t="shared" si="81"/>
        <v>80526.715668235585</v>
      </c>
      <c r="O12" s="69">
        <f t="shared" si="81"/>
        <v>80531.054459496372</v>
      </c>
      <c r="P12" s="69">
        <f t="shared" si="81"/>
        <v>80535.393484531873</v>
      </c>
      <c r="Q12" s="69">
        <f t="shared" si="81"/>
        <v>80539.732743354674</v>
      </c>
      <c r="R12" s="69">
        <f t="shared" si="81"/>
        <v>80544.072235977379</v>
      </c>
      <c r="S12" s="69">
        <f t="shared" si="81"/>
        <v>80548.411962412589</v>
      </c>
      <c r="T12" s="69">
        <f t="shared" si="81"/>
        <v>80552.751922672891</v>
      </c>
      <c r="U12" s="69">
        <f t="shared" si="81"/>
        <v>80557.092116770888</v>
      </c>
      <c r="V12" s="69">
        <f t="shared" si="81"/>
        <v>80561.43254471918</v>
      </c>
      <c r="W12" s="69">
        <f t="shared" si="81"/>
        <v>80565.773206530372</v>
      </c>
      <c r="X12" s="69">
        <f t="shared" si="81"/>
        <v>80570.114102217063</v>
      </c>
      <c r="Y12" s="69">
        <f t="shared" si="81"/>
        <v>80574.455231791842</v>
      </c>
      <c r="Z12" s="69">
        <f t="shared" si="81"/>
        <v>80578.796595267326</v>
      </c>
      <c r="AA12" s="69">
        <f t="shared" si="81"/>
        <v>80583.138192656115</v>
      </c>
      <c r="AB12" s="69">
        <f t="shared" si="81"/>
        <v>80587.480023970798</v>
      </c>
      <c r="AC12" s="69">
        <f t="shared" si="81"/>
        <v>80591.822089223991</v>
      </c>
      <c r="AD12" s="69">
        <f t="shared" si="81"/>
        <v>80596.164388428297</v>
      </c>
      <c r="AE12" s="69">
        <f t="shared" si="81"/>
        <v>80600.50692159633</v>
      </c>
      <c r="AF12" s="69">
        <f t="shared" si="81"/>
        <v>80604.84968874068</v>
      </c>
      <c r="AG12" s="69">
        <f t="shared" si="81"/>
        <v>80609.192689873962</v>
      </c>
      <c r="AH12" s="69">
        <f t="shared" si="81"/>
        <v>80613.535925008779</v>
      </c>
      <c r="AI12" s="69">
        <f t="shared" si="81"/>
        <v>80617.879394157746</v>
      </c>
      <c r="AJ12" s="69">
        <f t="shared" si="81"/>
        <v>80622.223097333466</v>
      </c>
      <c r="AK12" s="69">
        <f t="shared" si="81"/>
        <v>80626.567034548556</v>
      </c>
      <c r="AL12" s="69">
        <f t="shared" si="81"/>
        <v>80630.911205815617</v>
      </c>
      <c r="AM12" s="69">
        <f t="shared" si="81"/>
        <v>80635.255611147266</v>
      </c>
      <c r="AN12" s="69">
        <f t="shared" ref="AN12:BE12" si="82">AM12*(1+$E$12)</f>
        <v>80639.600250556119</v>
      </c>
      <c r="AO12" s="69">
        <f t="shared" si="82"/>
        <v>80643.945124054779</v>
      </c>
      <c r="AP12" s="69">
        <f t="shared" si="82"/>
        <v>80648.290231655861</v>
      </c>
      <c r="AQ12" s="69">
        <f t="shared" si="82"/>
        <v>80652.635573371968</v>
      </c>
      <c r="AR12" s="69">
        <f t="shared" si="82"/>
        <v>80656.981149215731</v>
      </c>
      <c r="AS12" s="69">
        <f t="shared" si="82"/>
        <v>80661.326959199752</v>
      </c>
      <c r="AT12" s="69">
        <f t="shared" si="82"/>
        <v>80665.673003336662</v>
      </c>
      <c r="AU12" s="69">
        <f t="shared" si="82"/>
        <v>80670.019281639063</v>
      </c>
      <c r="AV12" s="69">
        <f t="shared" si="82"/>
        <v>80674.365794119585</v>
      </c>
      <c r="AW12" s="69">
        <f t="shared" si="82"/>
        <v>80678.712540790832</v>
      </c>
      <c r="AX12" s="69">
        <f t="shared" si="82"/>
        <v>80683.059521665433</v>
      </c>
      <c r="AY12" s="69">
        <f t="shared" si="82"/>
        <v>80687.406736755991</v>
      </c>
      <c r="AZ12" s="69">
        <f t="shared" si="82"/>
        <v>80691.754186075137</v>
      </c>
      <c r="BA12" s="69">
        <f t="shared" si="82"/>
        <v>80696.101869635502</v>
      </c>
      <c r="BB12" s="69">
        <f t="shared" si="82"/>
        <v>80700.449787449688</v>
      </c>
      <c r="BC12" s="69">
        <f t="shared" si="82"/>
        <v>80704.797939530326</v>
      </c>
      <c r="BD12" s="69">
        <f t="shared" si="82"/>
        <v>80709.146325890033</v>
      </c>
      <c r="BE12" s="69">
        <f t="shared" si="82"/>
        <v>80713.494946541439</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68771.391190794588</v>
      </c>
      <c r="DG12" s="108">
        <f t="shared" si="20"/>
        <v>68775.09660344696</v>
      </c>
      <c r="DH12" s="108">
        <f t="shared" si="21"/>
        <v>68778.802215747506</v>
      </c>
      <c r="DI12" s="108">
        <f t="shared" si="22"/>
        <v>68782.508027706979</v>
      </c>
      <c r="DJ12" s="108">
        <f t="shared" si="23"/>
        <v>73298.957992331314</v>
      </c>
      <c r="DK12" s="108">
        <f t="shared" si="24"/>
        <v>73302.907350947557</v>
      </c>
      <c r="DL12" s="108">
        <f t="shared" si="25"/>
        <v>73306.856922355815</v>
      </c>
      <c r="DM12" s="108">
        <f t="shared" si="26"/>
        <v>73310.806706567571</v>
      </c>
      <c r="DN12" s="108">
        <f t="shared" si="27"/>
        <v>65585.987448264437</v>
      </c>
      <c r="DO12" s="108">
        <f t="shared" si="28"/>
        <v>65589.521230895567</v>
      </c>
      <c r="DP12" s="108">
        <f t="shared" si="29"/>
        <v>65593.055203927433</v>
      </c>
      <c r="DQ12" s="108">
        <f t="shared" si="30"/>
        <v>65596.589367370281</v>
      </c>
      <c r="DR12" s="108">
        <f t="shared" si="31"/>
        <v>65600.123721234369</v>
      </c>
      <c r="DS12" s="108">
        <f t="shared" si="32"/>
        <v>67205.142981617842</v>
      </c>
      <c r="DT12" s="108">
        <f t="shared" si="33"/>
        <v>67208.764004586788</v>
      </c>
      <c r="DU12" s="108">
        <f t="shared" si="34"/>
        <v>67212.385222656972</v>
      </c>
      <c r="DV12" s="108">
        <f t="shared" si="35"/>
        <v>67216.00663583893</v>
      </c>
      <c r="DW12" s="108">
        <f t="shared" si="36"/>
        <v>66723.891990156786</v>
      </c>
      <c r="DX12" s="108">
        <f t="shared" si="37"/>
        <v>66727.487083251675</v>
      </c>
      <c r="DY12" s="108">
        <f t="shared" si="38"/>
        <v>66731.082370050703</v>
      </c>
      <c r="DZ12" s="108">
        <f t="shared" si="39"/>
        <v>66734.677850564316</v>
      </c>
      <c r="EA12" s="108">
        <f t="shared" si="40"/>
        <v>68266.850713070817</v>
      </c>
      <c r="EB12" s="108">
        <f t="shared" si="41"/>
        <v>68270.528941008175</v>
      </c>
      <c r="EC12" s="108">
        <f t="shared" si="42"/>
        <v>68274.207367129013</v>
      </c>
      <c r="ED12" s="108">
        <f t="shared" si="43"/>
        <v>68277.885991443982</v>
      </c>
      <c r="EE12" s="108">
        <f t="shared" si="44"/>
        <v>68281.564813963763</v>
      </c>
      <c r="EF12" s="108">
        <f t="shared" si="45"/>
        <v>65269.936194998227</v>
      </c>
      <c r="EG12" s="108">
        <f t="shared" si="46"/>
        <v>65273.45294874144</v>
      </c>
      <c r="EH12" s="108">
        <f t="shared" si="47"/>
        <v>65276.969891967863</v>
      </c>
      <c r="EI12" s="108">
        <f t="shared" si="48"/>
        <v>65280.487024687704</v>
      </c>
      <c r="EJ12" s="108">
        <f t="shared" si="49"/>
        <v>65408.187009616173</v>
      </c>
      <c r="EK12" s="108">
        <f t="shared" si="50"/>
        <v>65411.711212333576</v>
      </c>
      <c r="EL12" s="108">
        <f t="shared" si="51"/>
        <v>65415.235604935537</v>
      </c>
      <c r="EM12" s="108">
        <f t="shared" si="52"/>
        <v>65418.760187432286</v>
      </c>
      <c r="EN12" s="108">
        <f t="shared" si="53"/>
        <v>70346.896635791549</v>
      </c>
      <c r="EO12" s="108">
        <f t="shared" si="54"/>
        <v>70350.686936908576</v>
      </c>
      <c r="EP12" s="108">
        <f t="shared" si="55"/>
        <v>70354.477442247575</v>
      </c>
      <c r="EQ12" s="108">
        <f t="shared" si="56"/>
        <v>70358.26815181956</v>
      </c>
      <c r="ER12" s="108">
        <f t="shared" si="57"/>
        <v>70362.05906563552</v>
      </c>
      <c r="ES12" s="108">
        <f t="shared" si="58"/>
        <v>70963.407017205449</v>
      </c>
      <c r="ET12" s="108">
        <f t="shared" si="59"/>
        <v>70967.230535992319</v>
      </c>
      <c r="EU12" s="108">
        <f t="shared" si="60"/>
        <v>70971.05426079093</v>
      </c>
      <c r="EV12" s="108">
        <f t="shared" si="61"/>
        <v>70974.878191612414</v>
      </c>
      <c r="EW12" s="108">
        <f t="shared" si="62"/>
        <v>70304.411702726822</v>
      </c>
      <c r="EX12" s="108">
        <f t="shared" si="63"/>
        <v>70308.199714749411</v>
      </c>
      <c r="EY12" s="108">
        <f t="shared" si="64"/>
        <v>70311.987930870644</v>
      </c>
      <c r="EZ12" s="108">
        <f t="shared" si="65"/>
        <v>70315.776351101507</v>
      </c>
      <c r="FA12" s="108">
        <f t="shared" si="66"/>
        <v>65377.867316360585</v>
      </c>
      <c r="FB12" s="108">
        <f t="shared" si="67"/>
        <v>65381.389885448458</v>
      </c>
      <c r="FC12" s="108">
        <f t="shared" si="68"/>
        <v>65384.912644332879</v>
      </c>
      <c r="FD12" s="108">
        <f t="shared" si="69"/>
        <v>65388.435593024064</v>
      </c>
      <c r="FE12" s="108">
        <f t="shared" si="70"/>
        <v>65391.958731532242</v>
      </c>
    </row>
    <row r="13" spans="1:161" ht="15.75" x14ac:dyDescent="0.25">
      <c r="A13" s="47" t="s">
        <v>177</v>
      </c>
      <c r="B13" s="12">
        <f>'Urb proj of all 25 ARs '!AF13</f>
        <v>163203.62311460145</v>
      </c>
      <c r="C13" s="12">
        <f>'Urb proj of all 25 ARs '!AG13</f>
        <v>163661.5105556256</v>
      </c>
      <c r="D13" s="100">
        <f t="shared" si="10"/>
        <v>2.8056205633537126E-3</v>
      </c>
      <c r="E13" s="101">
        <f t="shared" si="11"/>
        <v>5.3880146790863392E-5</v>
      </c>
      <c r="F13" s="69">
        <f t="shared" si="12"/>
        <v>163212.41654977167</v>
      </c>
      <c r="G13" s="69">
        <f t="shared" si="16"/>
        <v>163221.21045873346</v>
      </c>
      <c r="H13" s="69">
        <f t="shared" ref="H13:AM13" si="83">G13*(1+$E$13)</f>
        <v>163230.00484151236</v>
      </c>
      <c r="I13" s="69">
        <f t="shared" si="83"/>
        <v>163238.79969813389</v>
      </c>
      <c r="J13" s="69">
        <f t="shared" si="83"/>
        <v>163247.59502862359</v>
      </c>
      <c r="K13" s="69">
        <f t="shared" si="83"/>
        <v>163256.390833007</v>
      </c>
      <c r="L13" s="69">
        <f t="shared" si="83"/>
        <v>163265.18711130961</v>
      </c>
      <c r="M13" s="69">
        <f t="shared" si="83"/>
        <v>163273.98386355702</v>
      </c>
      <c r="N13" s="69">
        <f t="shared" si="83"/>
        <v>163282.78108977471</v>
      </c>
      <c r="O13" s="69">
        <f t="shared" si="83"/>
        <v>163291.57878998824</v>
      </c>
      <c r="P13" s="69">
        <f t="shared" si="83"/>
        <v>163300.37696422316</v>
      </c>
      <c r="Q13" s="69">
        <f t="shared" si="83"/>
        <v>163309.175612505</v>
      </c>
      <c r="R13" s="69">
        <f t="shared" si="83"/>
        <v>163317.97473485931</v>
      </c>
      <c r="S13" s="69">
        <f t="shared" si="83"/>
        <v>163326.77433131161</v>
      </c>
      <c r="T13" s="69">
        <f t="shared" si="83"/>
        <v>163335.57440188745</v>
      </c>
      <c r="U13" s="69">
        <f t="shared" si="83"/>
        <v>163344.3749466124</v>
      </c>
      <c r="V13" s="69">
        <f t="shared" si="83"/>
        <v>163353.175965512</v>
      </c>
      <c r="W13" s="69">
        <f t="shared" si="83"/>
        <v>163361.97745861177</v>
      </c>
      <c r="X13" s="69">
        <f t="shared" si="83"/>
        <v>163370.77942593727</v>
      </c>
      <c r="Y13" s="69">
        <f t="shared" si="83"/>
        <v>163379.58186751409</v>
      </c>
      <c r="Z13" s="69">
        <f t="shared" si="83"/>
        <v>163388.38478336774</v>
      </c>
      <c r="AA13" s="69">
        <f t="shared" si="83"/>
        <v>163397.18817352378</v>
      </c>
      <c r="AB13" s="69">
        <f t="shared" si="83"/>
        <v>163405.9920380078</v>
      </c>
      <c r="AC13" s="69">
        <f t="shared" si="83"/>
        <v>163414.7963768453</v>
      </c>
      <c r="AD13" s="69">
        <f t="shared" si="83"/>
        <v>163423.60119006189</v>
      </c>
      <c r="AE13" s="69">
        <f t="shared" si="83"/>
        <v>163432.40647768311</v>
      </c>
      <c r="AF13" s="69">
        <f t="shared" si="83"/>
        <v>163441.21223973451</v>
      </c>
      <c r="AG13" s="69">
        <f t="shared" si="83"/>
        <v>163450.01847624168</v>
      </c>
      <c r="AH13" s="69">
        <f t="shared" si="83"/>
        <v>163458.82518723013</v>
      </c>
      <c r="AI13" s="69">
        <f t="shared" si="83"/>
        <v>163467.63237272549</v>
      </c>
      <c r="AJ13" s="69">
        <f t="shared" si="83"/>
        <v>163476.44003275328</v>
      </c>
      <c r="AK13" s="69">
        <f t="shared" si="83"/>
        <v>163485.2481673391</v>
      </c>
      <c r="AL13" s="69">
        <f t="shared" si="83"/>
        <v>163494.05677650849</v>
      </c>
      <c r="AM13" s="69">
        <f t="shared" si="83"/>
        <v>163502.86586028704</v>
      </c>
      <c r="AN13" s="69">
        <f t="shared" ref="AN13:BE13" si="84">AM13*(1+$E$13)</f>
        <v>163511.67541870032</v>
      </c>
      <c r="AO13" s="69">
        <f t="shared" si="84"/>
        <v>163520.48545177391</v>
      </c>
      <c r="AP13" s="69">
        <f t="shared" si="84"/>
        <v>163529.29595953337</v>
      </c>
      <c r="AQ13" s="69">
        <f t="shared" si="84"/>
        <v>163538.10694200426</v>
      </c>
      <c r="AR13" s="69">
        <f t="shared" si="84"/>
        <v>163546.91839921218</v>
      </c>
      <c r="AS13" s="69">
        <f t="shared" si="84"/>
        <v>163555.73033118271</v>
      </c>
      <c r="AT13" s="69">
        <f t="shared" si="84"/>
        <v>163564.54273794143</v>
      </c>
      <c r="AU13" s="69">
        <f t="shared" si="84"/>
        <v>163573.35561951392</v>
      </c>
      <c r="AV13" s="69">
        <f t="shared" si="84"/>
        <v>163582.16897592577</v>
      </c>
      <c r="AW13" s="69">
        <f t="shared" si="84"/>
        <v>163590.98280720256</v>
      </c>
      <c r="AX13" s="69">
        <f t="shared" si="84"/>
        <v>163599.79711336986</v>
      </c>
      <c r="AY13" s="69">
        <f t="shared" si="84"/>
        <v>163608.61189445329</v>
      </c>
      <c r="AZ13" s="69">
        <f t="shared" si="84"/>
        <v>163617.42715047841</v>
      </c>
      <c r="BA13" s="69">
        <f t="shared" si="84"/>
        <v>163626.24288147083</v>
      </c>
      <c r="BB13" s="69">
        <f t="shared" si="84"/>
        <v>163635.05908745612</v>
      </c>
      <c r="BC13" s="69">
        <f t="shared" si="84"/>
        <v>163643.87576845987</v>
      </c>
      <c r="BD13" s="69">
        <f t="shared" si="84"/>
        <v>163652.69292450769</v>
      </c>
      <c r="BE13" s="69">
        <f t="shared" si="84"/>
        <v>163661.51055562519</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175679.03287927472</v>
      </c>
      <c r="DG13" s="108">
        <f t="shared" si="20"/>
        <v>175688.49849135432</v>
      </c>
      <c r="DH13" s="108">
        <f t="shared" si="21"/>
        <v>175697.96461344248</v>
      </c>
      <c r="DI13" s="108">
        <f t="shared" si="22"/>
        <v>175707.43124556672</v>
      </c>
      <c r="DJ13" s="108">
        <f t="shared" si="23"/>
        <v>190803.85216228614</v>
      </c>
      <c r="DK13" s="108">
        <f t="shared" si="24"/>
        <v>190814.13270184892</v>
      </c>
      <c r="DL13" s="108">
        <f t="shared" si="25"/>
        <v>190824.41379532867</v>
      </c>
      <c r="DM13" s="108">
        <f t="shared" si="26"/>
        <v>190834.69544275524</v>
      </c>
      <c r="DN13" s="108">
        <f t="shared" si="27"/>
        <v>169838.81352232912</v>
      </c>
      <c r="DO13" s="108">
        <f t="shared" si="28"/>
        <v>169847.96446253249</v>
      </c>
      <c r="DP13" s="108">
        <f t="shared" si="29"/>
        <v>169857.11589578987</v>
      </c>
      <c r="DQ13" s="108">
        <f t="shared" si="30"/>
        <v>169866.26782212782</v>
      </c>
      <c r="DR13" s="108">
        <f t="shared" si="31"/>
        <v>169875.42024157289</v>
      </c>
      <c r="DS13" s="108">
        <f t="shared" si="32"/>
        <v>174835.96500546474</v>
      </c>
      <c r="DT13" s="108">
        <f t="shared" si="33"/>
        <v>174845.38519292354</v>
      </c>
      <c r="DU13" s="108">
        <f t="shared" si="34"/>
        <v>174854.80588794345</v>
      </c>
      <c r="DV13" s="108">
        <f t="shared" si="35"/>
        <v>174864.22709055178</v>
      </c>
      <c r="DW13" s="108">
        <f t="shared" si="36"/>
        <v>171721.83172187625</v>
      </c>
      <c r="DX13" s="108">
        <f t="shared" si="37"/>
        <v>171731.08411937661</v>
      </c>
      <c r="DY13" s="108">
        <f t="shared" si="38"/>
        <v>171740.33701539753</v>
      </c>
      <c r="DZ13" s="108">
        <f t="shared" si="39"/>
        <v>171749.59040996584</v>
      </c>
      <c r="EA13" s="108">
        <f t="shared" si="40"/>
        <v>177295.31722332613</v>
      </c>
      <c r="EB13" s="108">
        <f t="shared" si="41"/>
        <v>177304.86992104346</v>
      </c>
      <c r="EC13" s="108">
        <f t="shared" si="42"/>
        <v>177314.42313346153</v>
      </c>
      <c r="ED13" s="108">
        <f t="shared" si="43"/>
        <v>177323.97686060809</v>
      </c>
      <c r="EE13" s="108">
        <f t="shared" si="44"/>
        <v>177333.5311025109</v>
      </c>
      <c r="EF13" s="108">
        <f t="shared" si="45"/>
        <v>180636.21162608289</v>
      </c>
      <c r="EG13" s="108">
        <f t="shared" si="46"/>
        <v>180645.94433168106</v>
      </c>
      <c r="EH13" s="108">
        <f t="shared" si="47"/>
        <v>180655.67756167881</v>
      </c>
      <c r="EI13" s="108">
        <f t="shared" si="48"/>
        <v>180665.41131610447</v>
      </c>
      <c r="EJ13" s="108">
        <f t="shared" si="49"/>
        <v>181530.83445876278</v>
      </c>
      <c r="EK13" s="108">
        <f t="shared" si="50"/>
        <v>181540.61536677051</v>
      </c>
      <c r="EL13" s="108">
        <f t="shared" si="51"/>
        <v>181550.39680177494</v>
      </c>
      <c r="EM13" s="108">
        <f t="shared" si="52"/>
        <v>181560.17876380458</v>
      </c>
      <c r="EN13" s="108">
        <f t="shared" si="53"/>
        <v>195249.00871929363</v>
      </c>
      <c r="EO13" s="108">
        <f t="shared" si="54"/>
        <v>195259.52876454423</v>
      </c>
      <c r="EP13" s="108">
        <f t="shared" si="55"/>
        <v>195270.04937661637</v>
      </c>
      <c r="EQ13" s="108">
        <f t="shared" si="56"/>
        <v>195280.57055554062</v>
      </c>
      <c r="ER13" s="108">
        <f t="shared" si="57"/>
        <v>195291.09230134755</v>
      </c>
      <c r="ES13" s="108">
        <f t="shared" si="58"/>
        <v>188587.19017670638</v>
      </c>
      <c r="ET13" s="108">
        <f t="shared" si="59"/>
        <v>188597.35128219597</v>
      </c>
      <c r="EU13" s="108">
        <f t="shared" si="60"/>
        <v>188607.51293516741</v>
      </c>
      <c r="EV13" s="108">
        <f t="shared" si="61"/>
        <v>188617.67513565021</v>
      </c>
      <c r="EW13" s="108">
        <f t="shared" si="62"/>
        <v>187263.66020159365</v>
      </c>
      <c r="EX13" s="108">
        <f t="shared" si="63"/>
        <v>187273.74999509388</v>
      </c>
      <c r="EY13" s="108">
        <f t="shared" si="64"/>
        <v>187283.8403322337</v>
      </c>
      <c r="EZ13" s="108">
        <f t="shared" si="65"/>
        <v>187293.93121304235</v>
      </c>
      <c r="FA13" s="108">
        <f t="shared" si="66"/>
        <v>170816.9908472971</v>
      </c>
      <c r="FB13" s="108">
        <f t="shared" si="67"/>
        <v>170826.19449183834</v>
      </c>
      <c r="FC13" s="108">
        <f t="shared" si="68"/>
        <v>170835.39863227328</v>
      </c>
      <c r="FD13" s="108">
        <f t="shared" si="69"/>
        <v>170844.60326862865</v>
      </c>
      <c r="FE13" s="108">
        <f t="shared" si="70"/>
        <v>170853.80840093119</v>
      </c>
    </row>
    <row r="14" spans="1:161" ht="15.75" x14ac:dyDescent="0.25">
      <c r="A14" s="47" t="s">
        <v>194</v>
      </c>
      <c r="B14" s="12">
        <f>'Urb proj of all 25 ARs '!AF14</f>
        <v>46585.884448448276</v>
      </c>
      <c r="C14" s="12">
        <f>'Urb proj of all 25 ARs '!AG14</f>
        <v>46716.586763818865</v>
      </c>
      <c r="D14" s="100">
        <f t="shared" si="10"/>
        <v>2.8056205633537599E-3</v>
      </c>
      <c r="E14" s="101">
        <f t="shared" si="11"/>
        <v>5.3880146790863392E-5</v>
      </c>
      <c r="F14" s="69">
        <f t="shared" si="12"/>
        <v>46588.394502740739</v>
      </c>
      <c r="G14" s="69">
        <f t="shared" si="16"/>
        <v>46590.904692275297</v>
      </c>
      <c r="H14" s="69">
        <f t="shared" ref="H14:AM14" si="85">G14*(1+$E$14)</f>
        <v>46593.415017059233</v>
      </c>
      <c r="I14" s="69">
        <f t="shared" si="85"/>
        <v>46595.925477099838</v>
      </c>
      <c r="J14" s="69">
        <f t="shared" si="85"/>
        <v>46598.436072404402</v>
      </c>
      <c r="K14" s="69">
        <f t="shared" si="85"/>
        <v>46600.946802980208</v>
      </c>
      <c r="L14" s="69">
        <f t="shared" si="85"/>
        <v>46603.457668834548</v>
      </c>
      <c r="M14" s="69">
        <f t="shared" si="85"/>
        <v>46605.968669974704</v>
      </c>
      <c r="N14" s="69">
        <f t="shared" si="85"/>
        <v>46608.479806407973</v>
      </c>
      <c r="O14" s="69">
        <f t="shared" si="85"/>
        <v>46610.99107814164</v>
      </c>
      <c r="P14" s="69">
        <f t="shared" si="85"/>
        <v>46613.502485182995</v>
      </c>
      <c r="Q14" s="69">
        <f t="shared" si="85"/>
        <v>46616.014027539335</v>
      </c>
      <c r="R14" s="69">
        <f t="shared" si="85"/>
        <v>46618.525705217944</v>
      </c>
      <c r="S14" s="69">
        <f t="shared" si="85"/>
        <v>46621.037518226112</v>
      </c>
      <c r="T14" s="69">
        <f t="shared" si="85"/>
        <v>46623.549466571138</v>
      </c>
      <c r="U14" s="69">
        <f t="shared" si="85"/>
        <v>46626.06155026031</v>
      </c>
      <c r="V14" s="69">
        <f t="shared" si="85"/>
        <v>46628.573769300921</v>
      </c>
      <c r="W14" s="69">
        <f t="shared" si="85"/>
        <v>46631.086123700261</v>
      </c>
      <c r="X14" s="69">
        <f t="shared" si="85"/>
        <v>46633.598613465627</v>
      </c>
      <c r="Y14" s="69">
        <f t="shared" si="85"/>
        <v>46636.11123860431</v>
      </c>
      <c r="Z14" s="69">
        <f t="shared" si="85"/>
        <v>46638.6239991236</v>
      </c>
      <c r="AA14" s="69">
        <f t="shared" si="85"/>
        <v>46641.136895030795</v>
      </c>
      <c r="AB14" s="69">
        <f t="shared" si="85"/>
        <v>46643.649926333193</v>
      </c>
      <c r="AC14" s="69">
        <f t="shared" si="85"/>
        <v>46646.163093038085</v>
      </c>
      <c r="AD14" s="69">
        <f t="shared" si="85"/>
        <v>46648.676395152768</v>
      </c>
      <c r="AE14" s="69">
        <f t="shared" si="85"/>
        <v>46651.18983268454</v>
      </c>
      <c r="AF14" s="69">
        <f t="shared" si="85"/>
        <v>46653.703405640692</v>
      </c>
      <c r="AG14" s="69">
        <f t="shared" si="85"/>
        <v>46656.217114028528</v>
      </c>
      <c r="AH14" s="69">
        <f t="shared" si="85"/>
        <v>46658.73095785534</v>
      </c>
      <c r="AI14" s="69">
        <f t="shared" si="85"/>
        <v>46661.244937128424</v>
      </c>
      <c r="AJ14" s="69">
        <f t="shared" si="85"/>
        <v>46663.759051855079</v>
      </c>
      <c r="AK14" s="69">
        <f t="shared" si="85"/>
        <v>46666.273302042609</v>
      </c>
      <c r="AL14" s="69">
        <f t="shared" si="85"/>
        <v>46668.787687698306</v>
      </c>
      <c r="AM14" s="69">
        <f t="shared" si="85"/>
        <v>46671.302208829475</v>
      </c>
      <c r="AN14" s="69">
        <f t="shared" ref="AN14:BE14" si="86">AM14*(1+$E$14)</f>
        <v>46673.816865443405</v>
      </c>
      <c r="AO14" s="69">
        <f t="shared" si="86"/>
        <v>46676.331657547402</v>
      </c>
      <c r="AP14" s="69">
        <f t="shared" si="86"/>
        <v>46678.846585148771</v>
      </c>
      <c r="AQ14" s="69">
        <f t="shared" si="86"/>
        <v>46681.36164825481</v>
      </c>
      <c r="AR14" s="69">
        <f t="shared" si="86"/>
        <v>46683.876846872816</v>
      </c>
      <c r="AS14" s="69">
        <f t="shared" si="86"/>
        <v>46686.392181010095</v>
      </c>
      <c r="AT14" s="69">
        <f t="shared" si="86"/>
        <v>46688.907650673944</v>
      </c>
      <c r="AU14" s="69">
        <f t="shared" si="86"/>
        <v>46691.423255871669</v>
      </c>
      <c r="AV14" s="69">
        <f t="shared" si="86"/>
        <v>46693.938996610566</v>
      </c>
      <c r="AW14" s="69">
        <f t="shared" si="86"/>
        <v>46696.45487289795</v>
      </c>
      <c r="AX14" s="69">
        <f t="shared" si="86"/>
        <v>46698.970884741117</v>
      </c>
      <c r="AY14" s="69">
        <f t="shared" si="86"/>
        <v>46701.487032147372</v>
      </c>
      <c r="AZ14" s="69">
        <f t="shared" si="86"/>
        <v>46704.003315124013</v>
      </c>
      <c r="BA14" s="69">
        <f t="shared" si="86"/>
        <v>46706.519733678353</v>
      </c>
      <c r="BB14" s="69">
        <f t="shared" si="86"/>
        <v>46709.036287817697</v>
      </c>
      <c r="BC14" s="69">
        <f t="shared" si="86"/>
        <v>46711.552977549341</v>
      </c>
      <c r="BD14" s="69">
        <f t="shared" si="86"/>
        <v>46714.0698028806</v>
      </c>
      <c r="BE14" s="69">
        <f t="shared" si="86"/>
        <v>46716.586763818777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55341.400670351672</v>
      </c>
      <c r="DG14" s="108">
        <f t="shared" si="20"/>
        <v>55344.382473143407</v>
      </c>
      <c r="DH14" s="108">
        <f t="shared" si="21"/>
        <v>55347.364436595104</v>
      </c>
      <c r="DI14" s="108">
        <f t="shared" si="22"/>
        <v>55350.346560715436</v>
      </c>
      <c r="DJ14" s="108">
        <f t="shared" si="23"/>
        <v>60891.344464467955</v>
      </c>
      <c r="DK14" s="108">
        <f t="shared" si="24"/>
        <v>60894.625299045991</v>
      </c>
      <c r="DL14" s="108">
        <f t="shared" si="25"/>
        <v>60897.906310395883</v>
      </c>
      <c r="DM14" s="108">
        <f t="shared" si="26"/>
        <v>60901.187498527135</v>
      </c>
      <c r="DN14" s="108">
        <f t="shared" si="27"/>
        <v>55583.821385259507</v>
      </c>
      <c r="DO14" s="108">
        <f t="shared" si="28"/>
        <v>55586.816249714939</v>
      </c>
      <c r="DP14" s="108">
        <f t="shared" si="29"/>
        <v>55589.811275534106</v>
      </c>
      <c r="DQ14" s="108">
        <f t="shared" si="30"/>
        <v>55592.806462725712</v>
      </c>
      <c r="DR14" s="108">
        <f t="shared" si="31"/>
        <v>55595.801811298443</v>
      </c>
      <c r="DS14" s="108">
        <f t="shared" si="32"/>
        <v>56606.447887702307</v>
      </c>
      <c r="DT14" s="108">
        <f t="shared" si="33"/>
        <v>56609.49785142381</v>
      </c>
      <c r="DU14" s="108">
        <f t="shared" si="34"/>
        <v>56612.547979477808</v>
      </c>
      <c r="DV14" s="108">
        <f t="shared" si="35"/>
        <v>56615.598271873147</v>
      </c>
      <c r="DW14" s="108">
        <f t="shared" si="36"/>
        <v>54950.396225083168</v>
      </c>
      <c r="DX14" s="108">
        <f t="shared" si="37"/>
        <v>54953.356960497993</v>
      </c>
      <c r="DY14" s="108">
        <f t="shared" si="38"/>
        <v>54956.317855437679</v>
      </c>
      <c r="DZ14" s="108">
        <f t="shared" si="39"/>
        <v>54959.278909910812</v>
      </c>
      <c r="EA14" s="108">
        <f t="shared" si="40"/>
        <v>56411.541673764754</v>
      </c>
      <c r="EB14" s="108">
        <f t="shared" si="41"/>
        <v>56414.581135910834</v>
      </c>
      <c r="EC14" s="108">
        <f t="shared" si="42"/>
        <v>56417.620761823579</v>
      </c>
      <c r="ED14" s="108">
        <f t="shared" si="43"/>
        <v>56420.660551511821</v>
      </c>
      <c r="EE14" s="108">
        <f t="shared" si="44"/>
        <v>56423.700504984372</v>
      </c>
      <c r="EF14" s="108">
        <f t="shared" si="45"/>
        <v>53609.673596791348</v>
      </c>
      <c r="EG14" s="108">
        <f t="shared" si="46"/>
        <v>53612.562093874156</v>
      </c>
      <c r="EH14" s="108">
        <f t="shared" si="47"/>
        <v>53615.450746589609</v>
      </c>
      <c r="EI14" s="108">
        <f t="shared" si="48"/>
        <v>53618.339554946098</v>
      </c>
      <c r="EJ14" s="108">
        <f t="shared" si="49"/>
        <v>53587.857490781469</v>
      </c>
      <c r="EK14" s="108">
        <f t="shared" si="50"/>
        <v>53590.744812409284</v>
      </c>
      <c r="EL14" s="108">
        <f t="shared" si="51"/>
        <v>53593.632289606408</v>
      </c>
      <c r="EM14" s="108">
        <f t="shared" si="52"/>
        <v>53596.519922381231</v>
      </c>
      <c r="EN14" s="108">
        <f t="shared" si="53"/>
        <v>57588.066479900364</v>
      </c>
      <c r="EO14" s="108">
        <f t="shared" si="54"/>
        <v>57591.169333375699</v>
      </c>
      <c r="EP14" s="108">
        <f t="shared" si="55"/>
        <v>57594.272354033237</v>
      </c>
      <c r="EQ14" s="108">
        <f t="shared" si="56"/>
        <v>57597.375541881993</v>
      </c>
      <c r="ER14" s="108">
        <f t="shared" si="57"/>
        <v>57600.478896930959</v>
      </c>
      <c r="ES14" s="108">
        <f t="shared" si="58"/>
        <v>57758.301113252797</v>
      </c>
      <c r="ET14" s="108">
        <f t="shared" si="59"/>
        <v>57761.413138995173</v>
      </c>
      <c r="EU14" s="108">
        <f t="shared" si="60"/>
        <v>57764.525332413948</v>
      </c>
      <c r="EV14" s="108">
        <f t="shared" si="61"/>
        <v>57767.637693518162</v>
      </c>
      <c r="EW14" s="108">
        <f t="shared" si="62"/>
        <v>57093.890014179626</v>
      </c>
      <c r="EX14" s="108">
        <f t="shared" si="63"/>
        <v>57096.96624135445</v>
      </c>
      <c r="EY14" s="108">
        <f t="shared" si="64"/>
        <v>57100.042634276855</v>
      </c>
      <c r="EZ14" s="108">
        <f t="shared" si="65"/>
        <v>57103.119192955746</v>
      </c>
      <c r="FA14" s="108">
        <f t="shared" si="66"/>
        <v>53303.619928232154</v>
      </c>
      <c r="FB14" s="108">
        <f t="shared" si="67"/>
        <v>53306.491935098376</v>
      </c>
      <c r="FC14" s="108">
        <f t="shared" si="68"/>
        <v>53309.364096708741</v>
      </c>
      <c r="FD14" s="108">
        <f t="shared" si="69"/>
        <v>53312.236413071601</v>
      </c>
      <c r="FE14" s="108">
        <f t="shared" si="70"/>
        <v>53315.108884195288</v>
      </c>
    </row>
    <row r="15" spans="1:161" ht="15.75" x14ac:dyDescent="0.25">
      <c r="A15" s="47" t="s">
        <v>179</v>
      </c>
      <c r="B15" s="12">
        <f>'Urb proj of all 25 ARs '!AF15</f>
        <v>2906.5691713477227</v>
      </c>
      <c r="C15" s="12">
        <f>'Urb proj of all 25 ARs '!AG15</f>
        <v>2914.7239015836658</v>
      </c>
      <c r="D15" s="100">
        <f t="shared" si="10"/>
        <v>2.8056205633537135E-3</v>
      </c>
      <c r="E15" s="101">
        <f t="shared" si="11"/>
        <v>5.3880146790863392E-5</v>
      </c>
      <c r="F15" s="69">
        <f t="shared" si="12"/>
        <v>2906.7257777213326</v>
      </c>
      <c r="G15" s="69">
        <f t="shared" si="16"/>
        <v>2906.882392532917</v>
      </c>
      <c r="H15" s="69">
        <f t="shared" ref="H15:AM15" si="87">G15*(1+$E$15)</f>
        <v>2907.0390157829306</v>
      </c>
      <c r="I15" s="69">
        <f t="shared" si="87"/>
        <v>2907.1956474718277</v>
      </c>
      <c r="J15" s="69">
        <f t="shared" si="87"/>
        <v>2907.3522876000634</v>
      </c>
      <c r="K15" s="69">
        <f t="shared" si="87"/>
        <v>2907.5089361680921</v>
      </c>
      <c r="L15" s="69">
        <f t="shared" si="87"/>
        <v>2907.6655931763685</v>
      </c>
      <c r="M15" s="69">
        <f t="shared" si="87"/>
        <v>2907.8222586253478</v>
      </c>
      <c r="N15" s="69">
        <f t="shared" si="87"/>
        <v>2907.9789325154843</v>
      </c>
      <c r="O15" s="69">
        <f t="shared" si="87"/>
        <v>2908.1356148472328</v>
      </c>
      <c r="P15" s="69">
        <f t="shared" si="87"/>
        <v>2908.2923056210484</v>
      </c>
      <c r="Q15" s="69">
        <f t="shared" si="87"/>
        <v>2908.4490048373859</v>
      </c>
      <c r="R15" s="69">
        <f t="shared" si="87"/>
        <v>2908.6057124967001</v>
      </c>
      <c r="S15" s="69">
        <f t="shared" si="87"/>
        <v>2908.7624285994461</v>
      </c>
      <c r="T15" s="69">
        <f t="shared" si="87"/>
        <v>2908.9191531460788</v>
      </c>
      <c r="U15" s="69">
        <f t="shared" si="87"/>
        <v>2909.0758861370532</v>
      </c>
      <c r="V15" s="69">
        <f t="shared" si="87"/>
        <v>2909.2326275728242</v>
      </c>
      <c r="W15" s="69">
        <f t="shared" si="87"/>
        <v>2909.3893774538465</v>
      </c>
      <c r="X15" s="69">
        <f t="shared" si="87"/>
        <v>2909.5461357805752</v>
      </c>
      <c r="Y15" s="69">
        <f t="shared" si="87"/>
        <v>2909.7029025534657</v>
      </c>
      <c r="Z15" s="69">
        <f t="shared" si="87"/>
        <v>2909.8596777729731</v>
      </c>
      <c r="AA15" s="69">
        <f t="shared" si="87"/>
        <v>2910.0164614395521</v>
      </c>
      <c r="AB15" s="69">
        <f t="shared" si="87"/>
        <v>2910.1732535536585</v>
      </c>
      <c r="AC15" s="69">
        <f t="shared" si="87"/>
        <v>2910.3300541157469</v>
      </c>
      <c r="AD15" s="69">
        <f t="shared" si="87"/>
        <v>2910.4868631262725</v>
      </c>
      <c r="AE15" s="69">
        <f t="shared" si="87"/>
        <v>2910.6436805856906</v>
      </c>
      <c r="AF15" s="69">
        <f t="shared" si="87"/>
        <v>2910.8005064944564</v>
      </c>
      <c r="AG15" s="69">
        <f t="shared" si="87"/>
        <v>2910.957340853025</v>
      </c>
      <c r="AH15" s="69">
        <f t="shared" si="87"/>
        <v>2911.1141836618522</v>
      </c>
      <c r="AI15" s="69">
        <f t="shared" si="87"/>
        <v>2911.271034921393</v>
      </c>
      <c r="AJ15" s="69">
        <f t="shared" si="87"/>
        <v>2911.4278946321024</v>
      </c>
      <c r="AK15" s="69">
        <f t="shared" si="87"/>
        <v>2911.5847627944363</v>
      </c>
      <c r="AL15" s="69">
        <f t="shared" si="87"/>
        <v>2911.7416394088496</v>
      </c>
      <c r="AM15" s="69">
        <f t="shared" si="87"/>
        <v>2911.8985244757978</v>
      </c>
      <c r="AN15" s="69">
        <f t="shared" ref="AN15:BE15" si="88">AM15*(1+$E$15)</f>
        <v>2912.0554179957367</v>
      </c>
      <c r="AO15" s="69">
        <f t="shared" si="88"/>
        <v>2912.2123199691214</v>
      </c>
      <c r="AP15" s="69">
        <f t="shared" si="88"/>
        <v>2912.3692303964076</v>
      </c>
      <c r="AQ15" s="69">
        <f t="shared" si="88"/>
        <v>2912.5261492780505</v>
      </c>
      <c r="AR15" s="69">
        <f t="shared" si="88"/>
        <v>2912.6830766145058</v>
      </c>
      <c r="AS15" s="69">
        <f t="shared" si="88"/>
        <v>2912.8400124062291</v>
      </c>
      <c r="AT15" s="69">
        <f t="shared" si="88"/>
        <v>2912.9969566536761</v>
      </c>
      <c r="AU15" s="69">
        <f t="shared" si="88"/>
        <v>2913.1539093573019</v>
      </c>
      <c r="AV15" s="69">
        <f t="shared" si="88"/>
        <v>2913.3108705175623</v>
      </c>
      <c r="AW15" s="69">
        <f t="shared" si="88"/>
        <v>2913.4678401349133</v>
      </c>
      <c r="AX15" s="69">
        <f t="shared" si="88"/>
        <v>2913.6248182098102</v>
      </c>
      <c r="AY15" s="69">
        <f t="shared" si="88"/>
        <v>2913.781804742709</v>
      </c>
      <c r="AZ15" s="69">
        <f t="shared" si="88"/>
        <v>2913.938799734065</v>
      </c>
      <c r="BA15" s="69">
        <f t="shared" si="88"/>
        <v>2914.0958031843343</v>
      </c>
      <c r="BB15" s="69">
        <f t="shared" si="88"/>
        <v>2914.2528150939725</v>
      </c>
      <c r="BC15" s="69">
        <f t="shared" si="88"/>
        <v>2914.4098354634352</v>
      </c>
      <c r="BD15" s="69">
        <f t="shared" si="88"/>
        <v>2914.5668642931787</v>
      </c>
      <c r="BE15" s="69">
        <f t="shared" si="88"/>
        <v>2914.7239015836585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9553.4372807332802</v>
      </c>
      <c r="DG15" s="108">
        <f t="shared" si="20"/>
        <v>9553.952021336323</v>
      </c>
      <c r="DH15" s="108">
        <f t="shared" si="21"/>
        <v>9554.4667896736664</v>
      </c>
      <c r="DI15" s="108">
        <f t="shared" si="22"/>
        <v>9554.981585746802</v>
      </c>
      <c r="DJ15" s="108">
        <f t="shared" si="23"/>
        <v>11028.547615436148</v>
      </c>
      <c r="DK15" s="108">
        <f t="shared" si="24"/>
        <v>11029.141835200557</v>
      </c>
      <c r="DL15" s="108">
        <f t="shared" si="25"/>
        <v>11029.736086981615</v>
      </c>
      <c r="DM15" s="108">
        <f t="shared" si="26"/>
        <v>11030.330370781046</v>
      </c>
      <c r="DN15" s="108">
        <f t="shared" si="27"/>
        <v>8690.130316240331</v>
      </c>
      <c r="DO15" s="108">
        <f t="shared" si="28"/>
        <v>8690.5985417374013</v>
      </c>
      <c r="DP15" s="108">
        <f t="shared" si="29"/>
        <v>8691.0667924625304</v>
      </c>
      <c r="DQ15" s="108">
        <f t="shared" si="30"/>
        <v>8691.5350684170771</v>
      </c>
      <c r="DR15" s="108">
        <f t="shared" si="31"/>
        <v>8692.0033696024002</v>
      </c>
      <c r="DS15" s="108">
        <f t="shared" si="32"/>
        <v>8868.6070575618651</v>
      </c>
      <c r="DT15" s="108">
        <f t="shared" si="33"/>
        <v>8869.0848994119569</v>
      </c>
      <c r="DU15" s="108">
        <f t="shared" si="34"/>
        <v>8869.5627670082376</v>
      </c>
      <c r="DV15" s="108">
        <f t="shared" si="35"/>
        <v>8870.0406603520951</v>
      </c>
      <c r="DW15" s="108">
        <f t="shared" si="36"/>
        <v>8233.3617962551543</v>
      </c>
      <c r="DX15" s="108">
        <f t="shared" si="37"/>
        <v>8233.8054109973182</v>
      </c>
      <c r="DY15" s="108">
        <f t="shared" si="38"/>
        <v>8234.2490496415085</v>
      </c>
      <c r="DZ15" s="108">
        <f t="shared" si="39"/>
        <v>8234.6927121890167</v>
      </c>
      <c r="EA15" s="108">
        <f t="shared" si="40"/>
        <v>8678.3575783589258</v>
      </c>
      <c r="EB15" s="108">
        <f t="shared" si="41"/>
        <v>8678.8251695391518</v>
      </c>
      <c r="EC15" s="108">
        <f t="shared" si="42"/>
        <v>8679.2927859132596</v>
      </c>
      <c r="ED15" s="108">
        <f t="shared" si="43"/>
        <v>8679.7604274826044</v>
      </c>
      <c r="EE15" s="108">
        <f t="shared" si="44"/>
        <v>8680.2280942485468</v>
      </c>
      <c r="EF15" s="108">
        <f t="shared" si="45"/>
        <v>9733.909822968837</v>
      </c>
      <c r="EG15" s="108">
        <f t="shared" si="46"/>
        <v>9734.4342874589456</v>
      </c>
      <c r="EH15" s="108">
        <f t="shared" si="47"/>
        <v>9734.9587802072801</v>
      </c>
      <c r="EI15" s="108">
        <f t="shared" si="48"/>
        <v>9735.4833012153613</v>
      </c>
      <c r="EJ15" s="108">
        <f t="shared" si="49"/>
        <v>10008.225701763742</v>
      </c>
      <c r="EK15" s="108">
        <f t="shared" si="50"/>
        <v>10008.76494643367</v>
      </c>
      <c r="EL15" s="108">
        <f t="shared" si="51"/>
        <v>10009.304220158177</v>
      </c>
      <c r="EM15" s="108">
        <f t="shared" si="52"/>
        <v>10009.843522938834</v>
      </c>
      <c r="EN15" s="108">
        <f t="shared" si="53"/>
        <v>11063.675408311838</v>
      </c>
      <c r="EO15" s="108">
        <f t="shared" si="54"/>
        <v>11064.271520766884</v>
      </c>
      <c r="EP15" s="108">
        <f t="shared" si="55"/>
        <v>11064.867665340558</v>
      </c>
      <c r="EQ15" s="108">
        <f t="shared" si="56"/>
        <v>11065.463842034587</v>
      </c>
      <c r="ER15" s="108">
        <f t="shared" si="57"/>
        <v>11066.060050850705</v>
      </c>
      <c r="ES15" s="108">
        <f t="shared" si="58"/>
        <v>10731.287172262888</v>
      </c>
      <c r="ET15" s="108">
        <f t="shared" si="59"/>
        <v>10731.865375590985</v>
      </c>
      <c r="EU15" s="108">
        <f t="shared" si="60"/>
        <v>10732.443610072762</v>
      </c>
      <c r="EV15" s="108">
        <f t="shared" si="61"/>
        <v>10733.021875709897</v>
      </c>
      <c r="EW15" s="108">
        <f t="shared" si="62"/>
        <v>10239.313311473486</v>
      </c>
      <c r="EX15" s="108">
        <f t="shared" si="63"/>
        <v>10239.865007177747</v>
      </c>
      <c r="EY15" s="108">
        <f t="shared" si="64"/>
        <v>10240.416732607453</v>
      </c>
      <c r="EZ15" s="108">
        <f t="shared" si="65"/>
        <v>10240.968487764205</v>
      </c>
      <c r="FA15" s="108">
        <f t="shared" si="66"/>
        <v>9059.5485094024898</v>
      </c>
      <c r="FB15" s="108">
        <f t="shared" si="67"/>
        <v>9060.036639206035</v>
      </c>
      <c r="FC15" s="108">
        <f t="shared" si="68"/>
        <v>9060.5247953100861</v>
      </c>
      <c r="FD15" s="108">
        <f t="shared" si="69"/>
        <v>9061.0129777160582</v>
      </c>
      <c r="FE15" s="108">
        <f t="shared" si="70"/>
        <v>9061.501186425372</v>
      </c>
    </row>
    <row r="16" spans="1:161" ht="15.75" x14ac:dyDescent="0.25">
      <c r="A16" s="47" t="s">
        <v>170</v>
      </c>
      <c r="B16" s="12">
        <f>'Urb proj of all 25 ARs '!AF16</f>
        <v>22036.771735950555</v>
      </c>
      <c r="C16" s="12">
        <f>'Urb proj of all 25 ARs '!AG16</f>
        <v>22098.598555882869</v>
      </c>
      <c r="D16" s="100">
        <f t="shared" si="10"/>
        <v>2.8056205633536693E-3</v>
      </c>
      <c r="E16" s="101">
        <f t="shared" si="11"/>
        <v>5.3880146790863392E-5</v>
      </c>
      <c r="F16" s="69">
        <f t="shared" si="12"/>
        <v>22037.959080446486</v>
      </c>
      <c r="G16" s="69">
        <f t="shared" si="13"/>
        <v>22039.146488916711</v>
      </c>
      <c r="H16" s="69">
        <f>G16*(1+$E$16)</f>
        <v>22040.333961364679</v>
      </c>
      <c r="I16" s="69">
        <f t="shared" ref="I16:BE16" si="89">H16*(1+$E$16)</f>
        <v>22041.521497793838</v>
      </c>
      <c r="J16" s="69">
        <f t="shared" si="89"/>
        <v>22042.709098207633</v>
      </c>
      <c r="K16" s="69">
        <f t="shared" si="89"/>
        <v>22043.896762609515</v>
      </c>
      <c r="L16" s="69">
        <f t="shared" si="89"/>
        <v>22045.084491002926</v>
      </c>
      <c r="M16" s="69">
        <f t="shared" si="89"/>
        <v>22046.272283391318</v>
      </c>
      <c r="N16" s="69">
        <f t="shared" si="89"/>
        <v>22047.460139778137</v>
      </c>
      <c r="O16" s="69">
        <f t="shared" si="89"/>
        <v>22048.648060166834</v>
      </c>
      <c r="P16" s="69">
        <f t="shared" si="89"/>
        <v>22049.836044560856</v>
      </c>
      <c r="Q16" s="69">
        <f t="shared" si="89"/>
        <v>22051.024092963653</v>
      </c>
      <c r="R16" s="69">
        <f t="shared" si="89"/>
        <v>22052.21220537867</v>
      </c>
      <c r="S16" s="69">
        <f t="shared" si="89"/>
        <v>22053.400381809359</v>
      </c>
      <c r="T16" s="69">
        <f t="shared" si="89"/>
        <v>22054.588622259169</v>
      </c>
      <c r="U16" s="69">
        <f t="shared" si="89"/>
        <v>22055.776926731549</v>
      </c>
      <c r="V16" s="69">
        <f t="shared" si="89"/>
        <v>22056.965295229948</v>
      </c>
      <c r="W16" s="69">
        <f t="shared" si="89"/>
        <v>22058.153727757817</v>
      </c>
      <c r="X16" s="69">
        <f t="shared" si="89"/>
        <v>22059.342224318603</v>
      </c>
      <c r="Y16" s="69">
        <f t="shared" si="89"/>
        <v>22060.530784915758</v>
      </c>
      <c r="Z16" s="69">
        <f t="shared" si="89"/>
        <v>22061.719409552734</v>
      </c>
      <c r="AA16" s="69">
        <f t="shared" si="89"/>
        <v>22062.90809823298</v>
      </c>
      <c r="AB16" s="69">
        <f t="shared" si="89"/>
        <v>22064.096850959944</v>
      </c>
      <c r="AC16" s="69">
        <f t="shared" si="89"/>
        <v>22065.28566773708</v>
      </c>
      <c r="AD16" s="69">
        <f t="shared" si="89"/>
        <v>22066.47454856784</v>
      </c>
      <c r="AE16" s="69">
        <f t="shared" si="89"/>
        <v>22067.663493455671</v>
      </c>
      <c r="AF16" s="69">
        <f t="shared" si="89"/>
        <v>22068.852502404032</v>
      </c>
      <c r="AG16" s="69">
        <f t="shared" si="89"/>
        <v>22070.041575416366</v>
      </c>
      <c r="AH16" s="69">
        <f t="shared" si="89"/>
        <v>22071.23071249613</v>
      </c>
      <c r="AI16" s="69">
        <f t="shared" si="89"/>
        <v>22072.419913646776</v>
      </c>
      <c r="AJ16" s="69">
        <f t="shared" si="89"/>
        <v>22073.609178871753</v>
      </c>
      <c r="AK16" s="69">
        <f t="shared" si="89"/>
        <v>22074.798508174514</v>
      </c>
      <c r="AL16" s="69">
        <f t="shared" si="89"/>
        <v>22075.987901558514</v>
      </c>
      <c r="AM16" s="69">
        <f t="shared" si="89"/>
        <v>22077.177359027202</v>
      </c>
      <c r="AN16" s="69">
        <f t="shared" si="89"/>
        <v>22078.366880584035</v>
      </c>
      <c r="AO16" s="69">
        <f t="shared" si="89"/>
        <v>22079.556466232465</v>
      </c>
      <c r="AP16" s="69">
        <f t="shared" si="89"/>
        <v>22080.746115975944</v>
      </c>
      <c r="AQ16" s="69">
        <f t="shared" si="89"/>
        <v>22081.935829817925</v>
      </c>
      <c r="AR16" s="69">
        <f t="shared" si="89"/>
        <v>22083.125607761864</v>
      </c>
      <c r="AS16" s="69">
        <f t="shared" si="89"/>
        <v>22084.315449811213</v>
      </c>
      <c r="AT16" s="69">
        <f t="shared" si="89"/>
        <v>22085.505355969424</v>
      </c>
      <c r="AU16" s="69">
        <f t="shared" si="89"/>
        <v>22086.695326239955</v>
      </c>
      <c r="AV16" s="69">
        <f t="shared" si="89"/>
        <v>22087.885360626256</v>
      </c>
      <c r="AW16" s="69">
        <f t="shared" si="89"/>
        <v>22089.075459131785</v>
      </c>
      <c r="AX16" s="69">
        <f t="shared" si="89"/>
        <v>22090.265621759998</v>
      </c>
      <c r="AY16" s="69">
        <f t="shared" si="89"/>
        <v>22091.455848514346</v>
      </c>
      <c r="AZ16" s="69">
        <f t="shared" si="89"/>
        <v>22092.646139398286</v>
      </c>
      <c r="BA16" s="69">
        <f t="shared" si="89"/>
        <v>22093.836494415275</v>
      </c>
      <c r="BB16" s="69">
        <f t="shared" si="89"/>
        <v>22095.026913568767</v>
      </c>
      <c r="BC16" s="69">
        <f t="shared" si="89"/>
        <v>22096.217396862219</v>
      </c>
      <c r="BD16" s="69">
        <f t="shared" si="89"/>
        <v>22097.407944299084</v>
      </c>
      <c r="BE16" s="69">
        <f t="shared" si="89"/>
        <v>22098.598555882822</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23691.963695478047</v>
      </c>
      <c r="DG16" s="108">
        <f t="shared" si="15"/>
        <v>23693.240221959724</v>
      </c>
      <c r="DH16" s="108">
        <f t="shared" si="15"/>
        <v>23694.516817220832</v>
      </c>
      <c r="DI16" s="108">
        <f t="shared" si="15"/>
        <v>23695.793481265086</v>
      </c>
      <c r="DJ16" s="108">
        <f t="shared" si="15"/>
        <v>25150.02858086834</v>
      </c>
      <c r="DK16" s="108">
        <f t="shared" si="15"/>
        <v>25151.383668100076</v>
      </c>
      <c r="DL16" s="108">
        <f t="shared" si="15"/>
        <v>25152.738828344103</v>
      </c>
      <c r="DM16" s="108">
        <f t="shared" si="15"/>
        <v>25154.094061604366</v>
      </c>
      <c r="DN16" s="108">
        <f t="shared" si="15"/>
        <v>21878.709234982303</v>
      </c>
      <c r="DO16" s="108">
        <f t="shared" si="15"/>
        <v>21879.888063047478</v>
      </c>
      <c r="DP16" s="108">
        <f t="shared" si="15"/>
        <v>21881.066954628084</v>
      </c>
      <c r="DQ16" s="108">
        <f t="shared" si="15"/>
        <v>21882.245909727542</v>
      </c>
      <c r="DR16" s="108">
        <f t="shared" si="15"/>
        <v>21883.424928349268</v>
      </c>
      <c r="DS16" s="108">
        <f t="shared" si="15"/>
        <v>23170.818599221777</v>
      </c>
      <c r="DT16" s="108">
        <f t="shared" si="15"/>
        <v>23172.067046329168</v>
      </c>
      <c r="DU16" s="108">
        <f t="shared" si="15"/>
        <v>23173.315560703071</v>
      </c>
      <c r="DV16" s="108">
        <f t="shared" ref="DV16:EK28" si="90">V16*BV16</f>
        <v>23174.564142347113</v>
      </c>
      <c r="DW16" s="108">
        <f t="shared" si="90"/>
        <v>22167.282998847859</v>
      </c>
      <c r="DX16" s="108">
        <f t="shared" si="90"/>
        <v>22168.477375309791</v>
      </c>
      <c r="DY16" s="108">
        <f t="shared" si="90"/>
        <v>22169.671816124901</v>
      </c>
      <c r="DZ16" s="108">
        <f t="shared" si="90"/>
        <v>22170.86632129666</v>
      </c>
      <c r="EA16" s="108">
        <f t="shared" si="90"/>
        <v>23120.605836791576</v>
      </c>
      <c r="EB16" s="108">
        <f t="shared" si="90"/>
        <v>23121.851578427955</v>
      </c>
      <c r="EC16" s="108">
        <f t="shared" si="90"/>
        <v>23123.097387185077</v>
      </c>
      <c r="ED16" s="108">
        <f t="shared" si="90"/>
        <v>23124.343263066556</v>
      </c>
      <c r="EE16" s="108">
        <f t="shared" si="90"/>
        <v>23125.589206076009</v>
      </c>
      <c r="EF16" s="108">
        <f t="shared" si="90"/>
        <v>22588.24206645041</v>
      </c>
      <c r="EG16" s="108">
        <f t="shared" si="90"/>
        <v>22589.459124248697</v>
      </c>
      <c r="EH16" s="108">
        <f t="shared" si="90"/>
        <v>22590.676247622236</v>
      </c>
      <c r="EI16" s="108">
        <f t="shared" si="90"/>
        <v>22591.893436574566</v>
      </c>
      <c r="EJ16" s="108">
        <f t="shared" si="90"/>
        <v>22938.542706385328</v>
      </c>
      <c r="EK16" s="108">
        <f t="shared" si="90"/>
        <v>22939.778638433516</v>
      </c>
      <c r="EL16" s="108">
        <f t="shared" ref="EL16:FA28" si="91">AL16*CL16</f>
        <v>22941.014637073906</v>
      </c>
      <c r="EM16" s="108">
        <f t="shared" si="91"/>
        <v>22942.250702310081</v>
      </c>
      <c r="EN16" s="108">
        <f t="shared" si="91"/>
        <v>24914.63551244968</v>
      </c>
      <c r="EO16" s="108">
        <f t="shared" si="91"/>
        <v>24915.977916668333</v>
      </c>
      <c r="EP16" s="108">
        <f t="shared" si="91"/>
        <v>24917.320393215923</v>
      </c>
      <c r="EQ16" s="108">
        <f t="shared" si="91"/>
        <v>24918.662942096344</v>
      </c>
      <c r="ER16" s="108">
        <f t="shared" si="91"/>
        <v>24920.005563313498</v>
      </c>
      <c r="ES16" s="108">
        <f t="shared" si="91"/>
        <v>24628.652051306897</v>
      </c>
      <c r="ET16" s="108">
        <f t="shared" si="91"/>
        <v>24629.979046694683</v>
      </c>
      <c r="EU16" s="108">
        <f t="shared" si="91"/>
        <v>24631.306113581177</v>
      </c>
      <c r="EV16" s="108">
        <f t="shared" si="91"/>
        <v>24632.633251970226</v>
      </c>
      <c r="EW16" s="108">
        <f t="shared" si="91"/>
        <v>24171.299938576125</v>
      </c>
      <c r="EX16" s="108">
        <f t="shared" si="91"/>
        <v>24172.602291764939</v>
      </c>
      <c r="EY16" s="108">
        <f t="shared" si="91"/>
        <v>24173.904715124736</v>
      </c>
      <c r="EZ16" s="108">
        <f t="shared" si="91"/>
        <v>24175.207208659293</v>
      </c>
      <c r="FA16" s="108">
        <f t="shared" si="91"/>
        <v>22189.904669455747</v>
      </c>
      <c r="FB16" s="108">
        <f t="shared" ref="FB16:FE28" si="92">BB16*DB16</f>
        <v>22191.100264776614</v>
      </c>
      <c r="FC16" s="108">
        <f t="shared" si="92"/>
        <v>22192.295924516333</v>
      </c>
      <c r="FD16" s="108">
        <f t="shared" si="92"/>
        <v>22193.49164867837</v>
      </c>
      <c r="FE16" s="108">
        <f t="shared" si="92"/>
        <v>22194.687437266202</v>
      </c>
    </row>
    <row r="17" spans="1:161" ht="15.75" x14ac:dyDescent="0.25">
      <c r="A17" s="87" t="s">
        <v>174</v>
      </c>
      <c r="B17" s="12">
        <f>'Urb proj of all 25 ARs '!AF17</f>
        <v>26640.877724783109</v>
      </c>
      <c r="C17" s="12">
        <f>'Urb proj of all 25 ARs '!AG17</f>
        <v>26715.62191915356</v>
      </c>
      <c r="D17" s="100">
        <f t="shared" si="10"/>
        <v>2.8056205633539884E-3</v>
      </c>
      <c r="E17" s="101">
        <f t="shared" si="11"/>
        <v>5.3880146790863392E-5</v>
      </c>
      <c r="F17" s="69">
        <f t="shared" si="12"/>
        <v>26642.313139185557</v>
      </c>
      <c r="G17" s="69">
        <f t="shared" si="13"/>
        <v>26643.748630928345</v>
      </c>
      <c r="H17" s="69">
        <f>G17*(1+$E$17)</f>
        <v>26645.184200015639</v>
      </c>
      <c r="I17" s="69">
        <f t="shared" ref="I17:BE17" si="93">H17*(1+$E$17)</f>
        <v>26646.619846451606</v>
      </c>
      <c r="J17" s="69">
        <f t="shared" si="93"/>
        <v>26648.055570240413</v>
      </c>
      <c r="K17" s="69">
        <f t="shared" si="93"/>
        <v>26649.49137138623</v>
      </c>
      <c r="L17" s="69">
        <f t="shared" si="93"/>
        <v>26650.927249893222</v>
      </c>
      <c r="M17" s="69">
        <f t="shared" si="93"/>
        <v>26652.36320576556</v>
      </c>
      <c r="N17" s="69">
        <f t="shared" si="93"/>
        <v>26653.799239007411</v>
      </c>
      <c r="O17" s="69">
        <f t="shared" si="93"/>
        <v>26655.235349622941</v>
      </c>
      <c r="P17" s="69">
        <f t="shared" si="93"/>
        <v>26656.671537616323</v>
      </c>
      <c r="Q17" s="69">
        <f t="shared" si="93"/>
        <v>26658.107802991726</v>
      </c>
      <c r="R17" s="69">
        <f t="shared" si="93"/>
        <v>26659.54414575332</v>
      </c>
      <c r="S17" s="69">
        <f t="shared" si="93"/>
        <v>26660.980565905269</v>
      </c>
      <c r="T17" s="69">
        <f t="shared" si="93"/>
        <v>26662.417063451747</v>
      </c>
      <c r="U17" s="69">
        <f t="shared" si="93"/>
        <v>26663.853638396926</v>
      </c>
      <c r="V17" s="69">
        <f t="shared" si="93"/>
        <v>26665.290290744972</v>
      </c>
      <c r="W17" s="69">
        <f t="shared" si="93"/>
        <v>26666.727020500057</v>
      </c>
      <c r="X17" s="69">
        <f t="shared" si="93"/>
        <v>26668.163827666354</v>
      </c>
      <c r="Y17" s="69">
        <f t="shared" si="93"/>
        <v>26669.600712248033</v>
      </c>
      <c r="Z17" s="69">
        <f t="shared" si="93"/>
        <v>26671.037674249263</v>
      </c>
      <c r="AA17" s="69">
        <f t="shared" si="93"/>
        <v>26672.474713674215</v>
      </c>
      <c r="AB17" s="69">
        <f t="shared" si="93"/>
        <v>26673.911830527064</v>
      </c>
      <c r="AC17" s="69">
        <f t="shared" si="93"/>
        <v>26675.349024811978</v>
      </c>
      <c r="AD17" s="69">
        <f t="shared" si="93"/>
        <v>26676.786296533133</v>
      </c>
      <c r="AE17" s="69">
        <f t="shared" si="93"/>
        <v>26678.223645694699</v>
      </c>
      <c r="AF17" s="69">
        <f t="shared" si="93"/>
        <v>26679.661072300849</v>
      </c>
      <c r="AG17" s="69">
        <f t="shared" si="93"/>
        <v>26681.098576355755</v>
      </c>
      <c r="AH17" s="69">
        <f t="shared" si="93"/>
        <v>26682.536157863589</v>
      </c>
      <c r="AI17" s="69">
        <f t="shared" si="93"/>
        <v>26683.973816828526</v>
      </c>
      <c r="AJ17" s="69">
        <f t="shared" si="93"/>
        <v>26685.41155325474</v>
      </c>
      <c r="AK17" s="69">
        <f t="shared" si="93"/>
        <v>26686.849367146406</v>
      </c>
      <c r="AL17" s="69">
        <f t="shared" si="93"/>
        <v>26688.287258507695</v>
      </c>
      <c r="AM17" s="69">
        <f t="shared" si="93"/>
        <v>26689.72522734278</v>
      </c>
      <c r="AN17" s="69">
        <f t="shared" si="93"/>
        <v>26691.163273655839</v>
      </c>
      <c r="AO17" s="69">
        <f t="shared" si="93"/>
        <v>26692.601397451042</v>
      </c>
      <c r="AP17" s="69">
        <f t="shared" si="93"/>
        <v>26694.039598732568</v>
      </c>
      <c r="AQ17" s="69">
        <f t="shared" si="93"/>
        <v>26695.477877504589</v>
      </c>
      <c r="AR17" s="69">
        <f t="shared" si="93"/>
        <v>26696.916233771281</v>
      </c>
      <c r="AS17" s="69">
        <f t="shared" si="93"/>
        <v>26698.35466753682</v>
      </c>
      <c r="AT17" s="69">
        <f t="shared" si="93"/>
        <v>26699.793178805383</v>
      </c>
      <c r="AU17" s="69">
        <f t="shared" si="93"/>
        <v>26701.231767581143</v>
      </c>
      <c r="AV17" s="69">
        <f t="shared" si="93"/>
        <v>26702.670433868276</v>
      </c>
      <c r="AW17" s="69">
        <f t="shared" si="93"/>
        <v>26704.109177670962</v>
      </c>
      <c r="AX17" s="69">
        <f t="shared" si="93"/>
        <v>26705.547998993374</v>
      </c>
      <c r="AY17" s="69">
        <f t="shared" si="93"/>
        <v>26706.986897839692</v>
      </c>
      <c r="AZ17" s="69">
        <f t="shared" si="93"/>
        <v>26708.425874214088</v>
      </c>
      <c r="BA17" s="69">
        <f t="shared" si="93"/>
        <v>26709.864928120744</v>
      </c>
      <c r="BB17" s="69">
        <f t="shared" si="93"/>
        <v>26711.304059563834</v>
      </c>
      <c r="BC17" s="69">
        <f t="shared" si="93"/>
        <v>26712.74326854754</v>
      </c>
      <c r="BD17" s="69">
        <f t="shared" si="93"/>
        <v>26714.182555076037</v>
      </c>
      <c r="BE17" s="69">
        <f t="shared" si="93"/>
        <v>26715.621919153502</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43532.642378973731</v>
      </c>
      <c r="DG17" s="108">
        <f t="shared" si="15"/>
        <v>43534.987924135305</v>
      </c>
      <c r="DH17" s="108">
        <f t="shared" si="15"/>
        <v>43537.333595675198</v>
      </c>
      <c r="DI17" s="108">
        <f t="shared" si="15"/>
        <v>43539.679393600214</v>
      </c>
      <c r="DJ17" s="108">
        <f t="shared" si="15"/>
        <v>50511.53567177432</v>
      </c>
      <c r="DK17" s="108">
        <f t="shared" si="15"/>
        <v>50514.257240730949</v>
      </c>
      <c r="DL17" s="108">
        <f t="shared" si="15"/>
        <v>50516.978956326107</v>
      </c>
      <c r="DM17" s="108">
        <f t="shared" si="15"/>
        <v>50519.700818567711</v>
      </c>
      <c r="DN17" s="108">
        <f t="shared" si="15"/>
        <v>42019.464663499741</v>
      </c>
      <c r="DO17" s="108">
        <f t="shared" si="15"/>
        <v>42021.728678423882</v>
      </c>
      <c r="DP17" s="108">
        <f t="shared" si="15"/>
        <v>42023.992815333484</v>
      </c>
      <c r="DQ17" s="108">
        <f t="shared" si="15"/>
        <v>42026.257074235109</v>
      </c>
      <c r="DR17" s="108">
        <f t="shared" si="15"/>
        <v>42028.521455135342</v>
      </c>
      <c r="DS17" s="108">
        <f t="shared" si="15"/>
        <v>45573.861742768146</v>
      </c>
      <c r="DT17" s="108">
        <f t="shared" si="15"/>
        <v>45576.317269128667</v>
      </c>
      <c r="DU17" s="108">
        <f t="shared" si="15"/>
        <v>45578.772927793318</v>
      </c>
      <c r="DV17" s="108">
        <f t="shared" si="90"/>
        <v>45581.228718769213</v>
      </c>
      <c r="DW17" s="108">
        <f t="shared" si="90"/>
        <v>44457.431380369926</v>
      </c>
      <c r="DX17" s="108">
        <f t="shared" si="90"/>
        <v>44459.826753298643</v>
      </c>
      <c r="DY17" s="108">
        <f t="shared" si="90"/>
        <v>44462.222255290413</v>
      </c>
      <c r="DZ17" s="108">
        <f t="shared" si="90"/>
        <v>44464.617886352178</v>
      </c>
      <c r="EA17" s="108">
        <f t="shared" si="90"/>
        <v>49565.362154091519</v>
      </c>
      <c r="EB17" s="108">
        <f t="shared" si="90"/>
        <v>49568.032743080126</v>
      </c>
      <c r="EC17" s="108">
        <f t="shared" si="90"/>
        <v>49570.703475960458</v>
      </c>
      <c r="ED17" s="108">
        <f t="shared" si="90"/>
        <v>49573.374352740269</v>
      </c>
      <c r="EE17" s="108">
        <f t="shared" si="90"/>
        <v>49576.045373427311</v>
      </c>
      <c r="EF17" s="108">
        <f t="shared" si="90"/>
        <v>49701.267118388947</v>
      </c>
      <c r="EG17" s="108">
        <f t="shared" si="90"/>
        <v>49703.945029956973</v>
      </c>
      <c r="EH17" s="108">
        <f t="shared" si="90"/>
        <v>49706.623085811269</v>
      </c>
      <c r="EI17" s="108">
        <f t="shared" si="90"/>
        <v>49709.301285959613</v>
      </c>
      <c r="EJ17" s="108">
        <f t="shared" si="90"/>
        <v>53240.320861736727</v>
      </c>
      <c r="EK17" s="108">
        <f t="shared" si="90"/>
        <v>53243.189458039953</v>
      </c>
      <c r="EL17" s="108">
        <f t="shared" si="91"/>
        <v>53246.058208903567</v>
      </c>
      <c r="EM17" s="108">
        <f t="shared" si="91"/>
        <v>53248.9271143359</v>
      </c>
      <c r="EN17" s="108">
        <f t="shared" si="91"/>
        <v>53027.467015958027</v>
      </c>
      <c r="EO17" s="108">
        <f t="shared" si="91"/>
        <v>53030.324143664802</v>
      </c>
      <c r="EP17" s="108">
        <f t="shared" si="91"/>
        <v>53033.181425314026</v>
      </c>
      <c r="EQ17" s="108">
        <f t="shared" si="91"/>
        <v>53036.038860914014</v>
      </c>
      <c r="ER17" s="108">
        <f t="shared" si="91"/>
        <v>53038.896450473039</v>
      </c>
      <c r="ES17" s="108">
        <f t="shared" si="91"/>
        <v>52428.855359718131</v>
      </c>
      <c r="ET17" s="108">
        <f t="shared" si="91"/>
        <v>52431.680234140993</v>
      </c>
      <c r="EU17" s="108">
        <f t="shared" si="91"/>
        <v>52434.505260768499</v>
      </c>
      <c r="EV17" s="108">
        <f t="shared" si="91"/>
        <v>52437.330439608857</v>
      </c>
      <c r="EW17" s="108">
        <f t="shared" si="91"/>
        <v>47009.959459189697</v>
      </c>
      <c r="EX17" s="108">
        <f t="shared" si="91"/>
        <v>47012.492362705991</v>
      </c>
      <c r="EY17" s="108">
        <f t="shared" si="91"/>
        <v>47015.025402695501</v>
      </c>
      <c r="EZ17" s="108">
        <f t="shared" si="91"/>
        <v>47017.558579165569</v>
      </c>
      <c r="FA17" s="108">
        <f t="shared" si="91"/>
        <v>43932.931357290872</v>
      </c>
      <c r="FB17" s="108">
        <f t="shared" si="92"/>
        <v>43935.298470081354</v>
      </c>
      <c r="FC17" s="108">
        <f t="shared" si="92"/>
        <v>43937.665710412221</v>
      </c>
      <c r="FD17" s="108">
        <f t="shared" si="92"/>
        <v>43940.033078290347</v>
      </c>
      <c r="FE17" s="108">
        <f t="shared" si="92"/>
        <v>43942.400573722603</v>
      </c>
    </row>
    <row r="18" spans="1:161" ht="15.75" x14ac:dyDescent="0.25">
      <c r="A18" s="47" t="s">
        <v>222</v>
      </c>
      <c r="B18" s="12">
        <f>'Urb proj of all 25 ARs '!AF18</f>
        <v>31667.731502900504</v>
      </c>
      <c r="C18" s="12">
        <f>'Urb proj of all 25 ARs '!AG18</f>
        <v>31756.579141599806</v>
      </c>
      <c r="D18" s="100">
        <f t="shared" si="10"/>
        <v>2.8056205633537334E-3</v>
      </c>
      <c r="E18" s="101">
        <f t="shared" si="11"/>
        <v>5.3880146790863392E-5</v>
      </c>
      <c r="F18" s="69">
        <f t="shared" si="12"/>
        <v>31669.437764922415</v>
      </c>
      <c r="G18" s="69">
        <f t="shared" si="13"/>
        <v>31671.144118877972</v>
      </c>
      <c r="H18" s="69">
        <f>G18*(1+$E$18)</f>
        <v>31672.850564772132</v>
      </c>
      <c r="I18" s="69">
        <f t="shared" ref="I18:BE18" si="94">H18*(1+$E$18)</f>
        <v>31674.557102609848</v>
      </c>
      <c r="J18" s="69">
        <f t="shared" si="94"/>
        <v>31676.263732396073</v>
      </c>
      <c r="K18" s="69">
        <f t="shared" si="94"/>
        <v>31677.970454135761</v>
      </c>
      <c r="L18" s="69">
        <f t="shared" si="94"/>
        <v>31679.677267833868</v>
      </c>
      <c r="M18" s="69">
        <f t="shared" si="94"/>
        <v>31681.384173495346</v>
      </c>
      <c r="N18" s="69">
        <f t="shared" si="94"/>
        <v>31683.09117112515</v>
      </c>
      <c r="O18" s="69">
        <f t="shared" si="94"/>
        <v>31684.798260728239</v>
      </c>
      <c r="P18" s="69">
        <f t="shared" si="94"/>
        <v>31686.505442309564</v>
      </c>
      <c r="Q18" s="69">
        <f t="shared" si="94"/>
        <v>31688.212715874084</v>
      </c>
      <c r="R18" s="69">
        <f t="shared" si="94"/>
        <v>31689.920081426757</v>
      </c>
      <c r="S18" s="69">
        <f t="shared" si="94"/>
        <v>31691.627538972534</v>
      </c>
      <c r="T18" s="69">
        <f t="shared" si="94"/>
        <v>31693.335088516375</v>
      </c>
      <c r="U18" s="69">
        <f t="shared" si="94"/>
        <v>31695.042730063236</v>
      </c>
      <c r="V18" s="69">
        <f t="shared" si="94"/>
        <v>31696.750463618075</v>
      </c>
      <c r="W18" s="69">
        <f t="shared" si="94"/>
        <v>31698.458289185848</v>
      </c>
      <c r="X18" s="69">
        <f t="shared" si="94"/>
        <v>31700.166206771515</v>
      </c>
      <c r="Y18" s="69">
        <f t="shared" si="94"/>
        <v>31701.874216380031</v>
      </c>
      <c r="Z18" s="69">
        <f t="shared" si="94"/>
        <v>31703.582318016353</v>
      </c>
      <c r="AA18" s="69">
        <f t="shared" si="94"/>
        <v>31705.290511685445</v>
      </c>
      <c r="AB18" s="69">
        <f t="shared" si="94"/>
        <v>31706.998797392262</v>
      </c>
      <c r="AC18" s="69">
        <f t="shared" si="94"/>
        <v>31708.707175141764</v>
      </c>
      <c r="AD18" s="69">
        <f t="shared" si="94"/>
        <v>31710.415644938908</v>
      </c>
      <c r="AE18" s="69">
        <f t="shared" si="94"/>
        <v>31712.124206788656</v>
      </c>
      <c r="AF18" s="69">
        <f t="shared" si="94"/>
        <v>31713.832860695969</v>
      </c>
      <c r="AG18" s="69">
        <f t="shared" si="94"/>
        <v>31715.541606665804</v>
      </c>
      <c r="AH18" s="69">
        <f t="shared" si="94"/>
        <v>31717.250444703124</v>
      </c>
      <c r="AI18" s="69">
        <f t="shared" si="94"/>
        <v>31718.959374812886</v>
      </c>
      <c r="AJ18" s="69">
        <f t="shared" si="94"/>
        <v>31720.668397000056</v>
      </c>
      <c r="AK18" s="69">
        <f t="shared" si="94"/>
        <v>31722.377511269591</v>
      </c>
      <c r="AL18" s="69">
        <f t="shared" si="94"/>
        <v>31724.086717626455</v>
      </c>
      <c r="AM18" s="69">
        <f t="shared" si="94"/>
        <v>31725.796016075605</v>
      </c>
      <c r="AN18" s="69">
        <f t="shared" si="94"/>
        <v>31727.505406622007</v>
      </c>
      <c r="AO18" s="69">
        <f t="shared" si="94"/>
        <v>31729.214889270625</v>
      </c>
      <c r="AP18" s="69">
        <f t="shared" si="94"/>
        <v>31730.924464026419</v>
      </c>
      <c r="AQ18" s="69">
        <f t="shared" si="94"/>
        <v>31732.634130894352</v>
      </c>
      <c r="AR18" s="69">
        <f t="shared" si="94"/>
        <v>31734.343889879387</v>
      </c>
      <c r="AS18" s="69">
        <f t="shared" si="94"/>
        <v>31736.053740986485</v>
      </c>
      <c r="AT18" s="69">
        <f t="shared" si="94"/>
        <v>31737.763684220612</v>
      </c>
      <c r="AU18" s="69">
        <f t="shared" si="94"/>
        <v>31739.473719586731</v>
      </c>
      <c r="AV18" s="69">
        <f t="shared" si="94"/>
        <v>31741.183847089807</v>
      </c>
      <c r="AW18" s="69">
        <f t="shared" si="94"/>
        <v>31742.894066734803</v>
      </c>
      <c r="AX18" s="69">
        <f t="shared" si="94"/>
        <v>31744.604378526685</v>
      </c>
      <c r="AY18" s="69">
        <f t="shared" si="94"/>
        <v>31746.314782470417</v>
      </c>
      <c r="AZ18" s="69">
        <f t="shared" si="94"/>
        <v>31748.025278570967</v>
      </c>
      <c r="BA18" s="69">
        <f t="shared" si="94"/>
        <v>31749.735866833296</v>
      </c>
      <c r="BB18" s="69">
        <f t="shared" si="94"/>
        <v>31751.446547262374</v>
      </c>
      <c r="BC18" s="69">
        <f t="shared" si="94"/>
        <v>31753.157319863163</v>
      </c>
      <c r="BD18" s="69">
        <f t="shared" si="94"/>
        <v>31754.868184640633</v>
      </c>
      <c r="BE18" s="69">
        <f t="shared" si="94"/>
        <v>31756.579141599745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36254.080396537545</v>
      </c>
      <c r="DG18" s="108">
        <f t="shared" si="15"/>
        <v>36256.033771711074</v>
      </c>
      <c r="DH18" s="108">
        <f t="shared" si="15"/>
        <v>36257.987252132749</v>
      </c>
      <c r="DI18" s="108">
        <f t="shared" si="15"/>
        <v>36259.940837808237</v>
      </c>
      <c r="DJ18" s="108">
        <f t="shared" si="15"/>
        <v>40172.344330039188</v>
      </c>
      <c r="DK18" s="108">
        <f t="shared" si="15"/>
        <v>40174.50882184862</v>
      </c>
      <c r="DL18" s="108">
        <f t="shared" si="15"/>
        <v>40176.673430281196</v>
      </c>
      <c r="DM18" s="108">
        <f t="shared" si="15"/>
        <v>40178.838155343183</v>
      </c>
      <c r="DN18" s="108">
        <f t="shared" si="15"/>
        <v>35502.183473477104</v>
      </c>
      <c r="DO18" s="108">
        <f t="shared" si="15"/>
        <v>35504.096336334056</v>
      </c>
      <c r="DP18" s="108">
        <f t="shared" si="15"/>
        <v>35506.009302256331</v>
      </c>
      <c r="DQ18" s="108">
        <f t="shared" si="15"/>
        <v>35507.922371249493</v>
      </c>
      <c r="DR18" s="108">
        <f t="shared" si="15"/>
        <v>35509.835543319095</v>
      </c>
      <c r="DS18" s="108">
        <f t="shared" si="15"/>
        <v>36189.130499452607</v>
      </c>
      <c r="DT18" s="108">
        <f t="shared" si="15"/>
        <v>36191.080375116151</v>
      </c>
      <c r="DU18" s="108">
        <f t="shared" si="15"/>
        <v>36193.030355839277</v>
      </c>
      <c r="DV18" s="108">
        <f t="shared" si="90"/>
        <v>36194.98044162766</v>
      </c>
      <c r="DW18" s="108">
        <f t="shared" si="90"/>
        <v>35957.840035267167</v>
      </c>
      <c r="DX18" s="108">
        <f t="shared" si="90"/>
        <v>35959.777448966553</v>
      </c>
      <c r="DY18" s="108">
        <f t="shared" si="90"/>
        <v>35961.714967054068</v>
      </c>
      <c r="DZ18" s="108">
        <f t="shared" si="90"/>
        <v>35963.652589535341</v>
      </c>
      <c r="EA18" s="108">
        <f t="shared" si="90"/>
        <v>36699.273706269996</v>
      </c>
      <c r="EB18" s="108">
        <f t="shared" si="90"/>
        <v>36701.251068524405</v>
      </c>
      <c r="EC18" s="108">
        <f t="shared" si="90"/>
        <v>36703.228537319388</v>
      </c>
      <c r="ED18" s="108">
        <f t="shared" si="90"/>
        <v>36705.206112660679</v>
      </c>
      <c r="EE18" s="108">
        <f t="shared" si="90"/>
        <v>36707.18379455401</v>
      </c>
      <c r="EF18" s="108">
        <f t="shared" si="90"/>
        <v>36649.575478983199</v>
      </c>
      <c r="EG18" s="108">
        <f t="shared" si="90"/>
        <v>36651.550163489825</v>
      </c>
      <c r="EH18" s="108">
        <f t="shared" si="90"/>
        <v>36653.524954392749</v>
      </c>
      <c r="EI18" s="108">
        <f t="shared" si="90"/>
        <v>36655.499851697699</v>
      </c>
      <c r="EJ18" s="108">
        <f t="shared" si="90"/>
        <v>37392.091775093388</v>
      </c>
      <c r="EK18" s="108">
        <f t="shared" si="90"/>
        <v>37394.10646648705</v>
      </c>
      <c r="EL18" s="108">
        <f t="shared" si="91"/>
        <v>37396.121266432579</v>
      </c>
      <c r="EM18" s="108">
        <f t="shared" si="91"/>
        <v>37398.136174935818</v>
      </c>
      <c r="EN18" s="108">
        <f t="shared" si="91"/>
        <v>40235.80764874383</v>
      </c>
      <c r="EO18" s="108">
        <f t="shared" si="91"/>
        <v>40237.975559966188</v>
      </c>
      <c r="EP18" s="108">
        <f t="shared" si="91"/>
        <v>40240.143587995932</v>
      </c>
      <c r="EQ18" s="108">
        <f t="shared" si="91"/>
        <v>40242.311732839342</v>
      </c>
      <c r="ER18" s="108">
        <f t="shared" si="91"/>
        <v>40244.479994502712</v>
      </c>
      <c r="ES18" s="108">
        <f t="shared" si="91"/>
        <v>38260.916134876032</v>
      </c>
      <c r="ET18" s="108">
        <f t="shared" si="91"/>
        <v>38262.977638653734</v>
      </c>
      <c r="EU18" s="108">
        <f t="shared" si="91"/>
        <v>38265.039253505558</v>
      </c>
      <c r="EV18" s="108">
        <f t="shared" si="91"/>
        <v>38267.100979437499</v>
      </c>
      <c r="EW18" s="108">
        <f t="shared" si="91"/>
        <v>38554.145984529343</v>
      </c>
      <c r="EX18" s="108">
        <f t="shared" si="91"/>
        <v>38556.223287574387</v>
      </c>
      <c r="EY18" s="108">
        <f t="shared" si="91"/>
        <v>38558.300702544817</v>
      </c>
      <c r="EZ18" s="108">
        <f t="shared" si="91"/>
        <v>38560.37822944668</v>
      </c>
      <c r="FA18" s="108">
        <f t="shared" si="91"/>
        <v>36151.382467545678</v>
      </c>
      <c r="FB18" s="108">
        <f t="shared" si="92"/>
        <v>36153.330309339726</v>
      </c>
      <c r="FC18" s="108">
        <f t="shared" si="92"/>
        <v>36155.278256083773</v>
      </c>
      <c r="FD18" s="108">
        <f t="shared" si="92"/>
        <v>36157.226307783472</v>
      </c>
      <c r="FE18" s="108">
        <f t="shared" si="92"/>
        <v>36159.174464444484</v>
      </c>
    </row>
    <row r="19" spans="1:161" ht="15.75" x14ac:dyDescent="0.25">
      <c r="A19" s="47" t="s">
        <v>178</v>
      </c>
      <c r="B19" s="12">
        <f>'Urb proj of all 25 ARs '!AF19</f>
        <v>51141.456713416126</v>
      </c>
      <c r="C19" s="12">
        <f>'Urb proj of all 25 ARs '!AG19</f>
        <v>51284.940236011156</v>
      </c>
      <c r="D19" s="100">
        <f t="shared" si="10"/>
        <v>2.8056205633538302E-3</v>
      </c>
      <c r="E19" s="101">
        <f t="shared" si="11"/>
        <v>5.3880146790863392E-5</v>
      </c>
      <c r="F19" s="69">
        <f t="shared" si="12"/>
        <v>51144.212222610942</v>
      </c>
      <c r="G19" s="69">
        <f t="shared" si="13"/>
        <v>51146.967880272998</v>
      </c>
      <c r="H19" s="69">
        <f>G19*(1+$E$19)</f>
        <v>51149.723686410296</v>
      </c>
      <c r="I19" s="69">
        <f t="shared" ref="I19:BE19" si="95">H19*(1+$E$19)</f>
        <v>51152.479641030834</v>
      </c>
      <c r="J19" s="69">
        <f t="shared" si="95"/>
        <v>51155.235744142607</v>
      </c>
      <c r="K19" s="69">
        <f t="shared" si="95"/>
        <v>51157.991995753626</v>
      </c>
      <c r="L19" s="69">
        <f t="shared" si="95"/>
        <v>51160.74839587188</v>
      </c>
      <c r="M19" s="69">
        <f t="shared" si="95"/>
        <v>51163.504944505381</v>
      </c>
      <c r="N19" s="69">
        <f t="shared" si="95"/>
        <v>51166.261641662124</v>
      </c>
      <c r="O19" s="69">
        <f t="shared" si="95"/>
        <v>51169.018487350113</v>
      </c>
      <c r="P19" s="69">
        <f t="shared" si="95"/>
        <v>51171.775481577359</v>
      </c>
      <c r="Q19" s="69">
        <f t="shared" si="95"/>
        <v>51174.532624351858</v>
      </c>
      <c r="R19" s="69">
        <f t="shared" si="95"/>
        <v>51177.289915681613</v>
      </c>
      <c r="S19" s="69">
        <f t="shared" si="95"/>
        <v>51180.047355574628</v>
      </c>
      <c r="T19" s="69">
        <f t="shared" si="95"/>
        <v>51182.804944038908</v>
      </c>
      <c r="U19" s="69">
        <f t="shared" si="95"/>
        <v>51185.562681082461</v>
      </c>
      <c r="V19" s="69">
        <f t="shared" si="95"/>
        <v>51188.320566713293</v>
      </c>
      <c r="W19" s="69">
        <f t="shared" si="95"/>
        <v>51191.078600939407</v>
      </c>
      <c r="X19" s="69">
        <f t="shared" si="95"/>
        <v>51193.836783768806</v>
      </c>
      <c r="Y19" s="69">
        <f t="shared" si="95"/>
        <v>51196.5951152095</v>
      </c>
      <c r="Z19" s="69">
        <f t="shared" si="95"/>
        <v>51199.353595269502</v>
      </c>
      <c r="AA19" s="69">
        <f t="shared" si="95"/>
        <v>51202.112223956814</v>
      </c>
      <c r="AB19" s="69">
        <f t="shared" si="95"/>
        <v>51204.87100127944</v>
      </c>
      <c r="AC19" s="69">
        <f t="shared" si="95"/>
        <v>51207.629927245398</v>
      </c>
      <c r="AD19" s="69">
        <f t="shared" si="95"/>
        <v>51210.389001862692</v>
      </c>
      <c r="AE19" s="69">
        <f t="shared" si="95"/>
        <v>51213.148225139332</v>
      </c>
      <c r="AF19" s="69">
        <f t="shared" si="95"/>
        <v>51215.907597083322</v>
      </c>
      <c r="AG19" s="69">
        <f t="shared" si="95"/>
        <v>51218.66711770268</v>
      </c>
      <c r="AH19" s="69">
        <f t="shared" si="95"/>
        <v>51221.426787005417</v>
      </c>
      <c r="AI19" s="69">
        <f t="shared" si="95"/>
        <v>51224.186604999537</v>
      </c>
      <c r="AJ19" s="69">
        <f t="shared" si="95"/>
        <v>51226.946571693057</v>
      </c>
      <c r="AK19" s="69">
        <f t="shared" si="95"/>
        <v>51229.706687093989</v>
      </c>
      <c r="AL19" s="69">
        <f t="shared" si="95"/>
        <v>51232.466951210343</v>
      </c>
      <c r="AM19" s="69">
        <f t="shared" si="95"/>
        <v>51235.22736405013</v>
      </c>
      <c r="AN19" s="69">
        <f t="shared" si="95"/>
        <v>51237.987925621368</v>
      </c>
      <c r="AO19" s="69">
        <f t="shared" si="95"/>
        <v>51240.748635932068</v>
      </c>
      <c r="AP19" s="69">
        <f t="shared" si="95"/>
        <v>51243.509494990249</v>
      </c>
      <c r="AQ19" s="69">
        <f t="shared" si="95"/>
        <v>51246.27050280392</v>
      </c>
      <c r="AR19" s="69">
        <f t="shared" si="95"/>
        <v>51249.031659381093</v>
      </c>
      <c r="AS19" s="69">
        <f t="shared" si="95"/>
        <v>51251.792964729793</v>
      </c>
      <c r="AT19" s="69">
        <f t="shared" si="95"/>
        <v>51254.554418858024</v>
      </c>
      <c r="AU19" s="69">
        <f t="shared" si="95"/>
        <v>51257.316021773811</v>
      </c>
      <c r="AV19" s="69">
        <f t="shared" si="95"/>
        <v>51260.077773485173</v>
      </c>
      <c r="AW19" s="69">
        <f t="shared" si="95"/>
        <v>51262.839674000119</v>
      </c>
      <c r="AX19" s="69">
        <f t="shared" si="95"/>
        <v>51265.601723326668</v>
      </c>
      <c r="AY19" s="69">
        <f t="shared" si="95"/>
        <v>51268.363921472846</v>
      </c>
      <c r="AZ19" s="69">
        <f t="shared" si="95"/>
        <v>51271.126268446664</v>
      </c>
      <c r="BA19" s="69">
        <f t="shared" si="95"/>
        <v>51273.888764256139</v>
      </c>
      <c r="BB19" s="69">
        <f t="shared" si="95"/>
        <v>51276.651408909296</v>
      </c>
      <c r="BC19" s="69">
        <f t="shared" si="95"/>
        <v>51279.414202414155</v>
      </c>
      <c r="BD19" s="69">
        <f t="shared" si="95"/>
        <v>51282.177144778732</v>
      </c>
      <c r="BE19" s="69">
        <f t="shared" si="95"/>
        <v>51284.940236011047</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51866.339057709243</v>
      </c>
      <c r="DG19" s="108">
        <f t="shared" si="15"/>
        <v>51869.133623671172</v>
      </c>
      <c r="DH19" s="108">
        <f t="shared" si="15"/>
        <v>51871.928340204737</v>
      </c>
      <c r="DI19" s="108">
        <f t="shared" si="15"/>
        <v>51874.723207318028</v>
      </c>
      <c r="DJ19" s="108">
        <f t="shared" si="15"/>
        <v>55890.276059941985</v>
      </c>
      <c r="DK19" s="108">
        <f t="shared" si="15"/>
        <v>55893.287436220278</v>
      </c>
      <c r="DL19" s="108">
        <f t="shared" si="15"/>
        <v>55896.29897475196</v>
      </c>
      <c r="DM19" s="108">
        <f t="shared" si="15"/>
        <v>55899.310675545792</v>
      </c>
      <c r="DN19" s="108">
        <f t="shared" si="15"/>
        <v>49567.680156938106</v>
      </c>
      <c r="DO19" s="108">
        <f t="shared" si="15"/>
        <v>49570.350870821043</v>
      </c>
      <c r="DP19" s="108">
        <f t="shared" si="15"/>
        <v>49573.021728602442</v>
      </c>
      <c r="DQ19" s="108">
        <f t="shared" si="15"/>
        <v>49575.692730290044</v>
      </c>
      <c r="DR19" s="108">
        <f t="shared" si="15"/>
        <v>49578.363875891613</v>
      </c>
      <c r="DS19" s="108">
        <f t="shared" si="15"/>
        <v>50721.063227795908</v>
      </c>
      <c r="DT19" s="108">
        <f t="shared" si="15"/>
        <v>50723.796086128008</v>
      </c>
      <c r="DU19" s="108">
        <f t="shared" si="15"/>
        <v>50726.529091706921</v>
      </c>
      <c r="DV19" s="108">
        <f t="shared" si="90"/>
        <v>50729.262244540572</v>
      </c>
      <c r="DW19" s="108">
        <f t="shared" si="90"/>
        <v>50038.104899399164</v>
      </c>
      <c r="DX19" s="108">
        <f t="shared" si="90"/>
        <v>50040.800959836277</v>
      </c>
      <c r="DY19" s="108">
        <f t="shared" si="90"/>
        <v>50043.497165537519</v>
      </c>
      <c r="DZ19" s="108">
        <f t="shared" si="90"/>
        <v>50046.193516510728</v>
      </c>
      <c r="EA19" s="108">
        <f t="shared" si="90"/>
        <v>51329.291231661307</v>
      </c>
      <c r="EB19" s="108">
        <f t="shared" si="90"/>
        <v>51332.056861407538</v>
      </c>
      <c r="EC19" s="108">
        <f t="shared" si="90"/>
        <v>51334.822640166305</v>
      </c>
      <c r="ED19" s="108">
        <f t="shared" si="90"/>
        <v>51337.588567945641</v>
      </c>
      <c r="EE19" s="108">
        <f t="shared" si="90"/>
        <v>51340.354644753577</v>
      </c>
      <c r="EF19" s="108">
        <f t="shared" si="90"/>
        <v>51050.318279187341</v>
      </c>
      <c r="EG19" s="108">
        <f t="shared" si="90"/>
        <v>51053.068877829945</v>
      </c>
      <c r="EH19" s="108">
        <f t="shared" si="90"/>
        <v>51055.819624675205</v>
      </c>
      <c r="EI19" s="108">
        <f t="shared" si="90"/>
        <v>51058.570519731111</v>
      </c>
      <c r="EJ19" s="108">
        <f t="shared" si="90"/>
        <v>51263.740130002407</v>
      </c>
      <c r="EK19" s="108">
        <f t="shared" si="90"/>
        <v>51266.50222784566</v>
      </c>
      <c r="EL19" s="108">
        <f t="shared" si="91"/>
        <v>51269.264474511147</v>
      </c>
      <c r="EM19" s="108">
        <f t="shared" si="91"/>
        <v>51272.026870006892</v>
      </c>
      <c r="EN19" s="108">
        <f t="shared" si="91"/>
        <v>55960.330709490459</v>
      </c>
      <c r="EO19" s="108">
        <f t="shared" si="91"/>
        <v>55963.345860323549</v>
      </c>
      <c r="EP19" s="108">
        <f t="shared" si="91"/>
        <v>55966.361173613419</v>
      </c>
      <c r="EQ19" s="108">
        <f t="shared" si="91"/>
        <v>55969.376649368802</v>
      </c>
      <c r="ER19" s="108">
        <f t="shared" si="91"/>
        <v>55972.392287598464</v>
      </c>
      <c r="ES19" s="108">
        <f t="shared" si="91"/>
        <v>54070.048889770187</v>
      </c>
      <c r="ET19" s="108">
        <f t="shared" si="91"/>
        <v>54072.962191941348</v>
      </c>
      <c r="EU19" s="108">
        <f t="shared" si="91"/>
        <v>54075.875651081667</v>
      </c>
      <c r="EV19" s="108">
        <f t="shared" si="91"/>
        <v>54078.789267199594</v>
      </c>
      <c r="EW19" s="108">
        <f t="shared" si="91"/>
        <v>54038.756496439666</v>
      </c>
      <c r="EX19" s="108">
        <f t="shared" si="91"/>
        <v>54041.668112572086</v>
      </c>
      <c r="EY19" s="108">
        <f t="shared" si="91"/>
        <v>54044.579885582818</v>
      </c>
      <c r="EZ19" s="108">
        <f t="shared" si="91"/>
        <v>54047.491815480302</v>
      </c>
      <c r="FA19" s="108">
        <f t="shared" si="91"/>
        <v>49547.554118152861</v>
      </c>
      <c r="FB19" s="108">
        <f t="shared" si="92"/>
        <v>49550.223747641881</v>
      </c>
      <c r="FC19" s="108">
        <f t="shared" si="92"/>
        <v>49552.893520970923</v>
      </c>
      <c r="FD19" s="108">
        <f t="shared" si="92"/>
        <v>49555.56343814775</v>
      </c>
      <c r="FE19" s="108">
        <f t="shared" si="92"/>
        <v>49558.233499180096</v>
      </c>
    </row>
    <row r="20" spans="1:161" ht="15.75" x14ac:dyDescent="0.25">
      <c r="A20" s="47" t="s">
        <v>195</v>
      </c>
      <c r="B20" s="12">
        <f>'Urb proj of all 25 ARs '!AF20</f>
        <v>169795.85672340382</v>
      </c>
      <c r="C20" s="12">
        <f>'Urb proj of all 25 ARs '!AG20</f>
        <v>170272.23947059928</v>
      </c>
      <c r="D20" s="100">
        <f t="shared" si="10"/>
        <v>2.8056205633538002E-3</v>
      </c>
      <c r="E20" s="101">
        <f t="shared" si="11"/>
        <v>5.3880146790863392E-5</v>
      </c>
      <c r="F20" s="69">
        <f t="shared" si="12"/>
        <v>169805.00534908855</v>
      </c>
      <c r="G20" s="69">
        <f t="shared" si="13"/>
        <v>169814.15446770258</v>
      </c>
      <c r="H20" s="69">
        <f>G20*(1+$E$20)</f>
        <v>169823.30407927246</v>
      </c>
      <c r="I20" s="69">
        <f t="shared" ref="I20:BE20" si="96">H20*(1+$E$20)</f>
        <v>169832.45418382477</v>
      </c>
      <c r="J20" s="69">
        <f t="shared" si="96"/>
        <v>169841.60478138604</v>
      </c>
      <c r="K20" s="69">
        <f t="shared" si="96"/>
        <v>169850.75587198284</v>
      </c>
      <c r="L20" s="69">
        <f t="shared" si="96"/>
        <v>169859.90745564175</v>
      </c>
      <c r="M20" s="69">
        <f t="shared" si="96"/>
        <v>169869.05953238934</v>
      </c>
      <c r="N20" s="69">
        <f t="shared" si="96"/>
        <v>169878.21210225218</v>
      </c>
      <c r="O20" s="69">
        <f t="shared" si="96"/>
        <v>169887.36516525681</v>
      </c>
      <c r="P20" s="69">
        <f t="shared" si="96"/>
        <v>169896.51872142983</v>
      </c>
      <c r="Q20" s="69">
        <f t="shared" si="96"/>
        <v>169905.6727707978</v>
      </c>
      <c r="R20" s="69">
        <f t="shared" si="96"/>
        <v>169914.8273133873</v>
      </c>
      <c r="S20" s="69">
        <f t="shared" si="96"/>
        <v>169923.98234922488</v>
      </c>
      <c r="T20" s="69">
        <f t="shared" si="96"/>
        <v>169933.13787833715</v>
      </c>
      <c r="U20" s="69">
        <f t="shared" si="96"/>
        <v>169942.29390075066</v>
      </c>
      <c r="V20" s="69">
        <f t="shared" si="96"/>
        <v>169951.45041649201</v>
      </c>
      <c r="W20" s="69">
        <f t="shared" si="96"/>
        <v>169960.60742558778</v>
      </c>
      <c r="X20" s="69">
        <f t="shared" si="96"/>
        <v>169969.76492806454</v>
      </c>
      <c r="Y20" s="69">
        <f t="shared" si="96"/>
        <v>169978.92292394888</v>
      </c>
      <c r="Z20" s="69">
        <f t="shared" si="96"/>
        <v>169988.08141326738</v>
      </c>
      <c r="AA20" s="69">
        <f t="shared" si="96"/>
        <v>169997.24039604663</v>
      </c>
      <c r="AB20" s="69">
        <f t="shared" si="96"/>
        <v>170006.39987231322</v>
      </c>
      <c r="AC20" s="69">
        <f t="shared" si="96"/>
        <v>170015.55984209373</v>
      </c>
      <c r="AD20" s="69">
        <f t="shared" si="96"/>
        <v>170024.72030541475</v>
      </c>
      <c r="AE20" s="69">
        <f t="shared" si="96"/>
        <v>170033.88126230289</v>
      </c>
      <c r="AF20" s="69">
        <f t="shared" si="96"/>
        <v>170043.04271278472</v>
      </c>
      <c r="AG20" s="69">
        <f t="shared" si="96"/>
        <v>170052.20465688684</v>
      </c>
      <c r="AH20" s="69">
        <f t="shared" si="96"/>
        <v>170061.36709463588</v>
      </c>
      <c r="AI20" s="69">
        <f t="shared" si="96"/>
        <v>170070.5300260584</v>
      </c>
      <c r="AJ20" s="69">
        <f t="shared" si="96"/>
        <v>170079.693451181</v>
      </c>
      <c r="AK20" s="69">
        <f t="shared" si="96"/>
        <v>170088.85737003028</v>
      </c>
      <c r="AL20" s="69">
        <f t="shared" si="96"/>
        <v>170098.02178263286</v>
      </c>
      <c r="AM20" s="69">
        <f t="shared" si="96"/>
        <v>170107.18668901533</v>
      </c>
      <c r="AN20" s="69">
        <f t="shared" si="96"/>
        <v>170116.35208920433</v>
      </c>
      <c r="AO20" s="69">
        <f t="shared" si="96"/>
        <v>170125.51798322643</v>
      </c>
      <c r="AP20" s="69">
        <f t="shared" si="96"/>
        <v>170134.68437110825</v>
      </c>
      <c r="AQ20" s="69">
        <f t="shared" si="96"/>
        <v>170143.85125287637</v>
      </c>
      <c r="AR20" s="69">
        <f t="shared" si="96"/>
        <v>170153.01862855745</v>
      </c>
      <c r="AS20" s="69">
        <f t="shared" si="96"/>
        <v>170162.18649817805</v>
      </c>
      <c r="AT20" s="69">
        <f t="shared" si="96"/>
        <v>170171.35486176482</v>
      </c>
      <c r="AU20" s="69">
        <f t="shared" si="96"/>
        <v>170180.52371934438</v>
      </c>
      <c r="AV20" s="69">
        <f t="shared" si="96"/>
        <v>170189.69307094332</v>
      </c>
      <c r="AW20" s="69">
        <f t="shared" si="96"/>
        <v>170198.86291658829</v>
      </c>
      <c r="AX20" s="69">
        <f t="shared" si="96"/>
        <v>170208.03325630588</v>
      </c>
      <c r="AY20" s="69">
        <f t="shared" si="96"/>
        <v>170217.20409012272</v>
      </c>
      <c r="AZ20" s="69">
        <f t="shared" si="96"/>
        <v>170226.37541806544</v>
      </c>
      <c r="BA20" s="69">
        <f t="shared" si="96"/>
        <v>170235.54724016064</v>
      </c>
      <c r="BB20" s="69">
        <f t="shared" si="96"/>
        <v>170244.71955643495</v>
      </c>
      <c r="BC20" s="69">
        <f t="shared" si="96"/>
        <v>170253.89236691501</v>
      </c>
      <c r="BD20" s="69">
        <f t="shared" si="96"/>
        <v>170263.06567162747</v>
      </c>
      <c r="BE20" s="69">
        <f t="shared" si="96"/>
        <v>170272.23947059893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185840.31529274935</v>
      </c>
      <c r="DG20" s="108">
        <f t="shared" si="15"/>
        <v>185850.328396217</v>
      </c>
      <c r="DH20" s="108">
        <f t="shared" si="15"/>
        <v>185860.3420391921</v>
      </c>
      <c r="DI20" s="108">
        <f t="shared" si="15"/>
        <v>185870.35622170378</v>
      </c>
      <c r="DJ20" s="108">
        <f t="shared" si="15"/>
        <v>211650.70683888951</v>
      </c>
      <c r="DK20" s="108">
        <f t="shared" si="15"/>
        <v>211662.11061004235</v>
      </c>
      <c r="DL20" s="108">
        <f t="shared" si="15"/>
        <v>211673.51499563208</v>
      </c>
      <c r="DM20" s="108">
        <f t="shared" si="15"/>
        <v>211684.91999569177</v>
      </c>
      <c r="DN20" s="108">
        <f t="shared" si="15"/>
        <v>188335.93125883807</v>
      </c>
      <c r="DO20" s="108">
        <f t="shared" si="15"/>
        <v>188346.07882646029</v>
      </c>
      <c r="DP20" s="108">
        <f t="shared" si="15"/>
        <v>188356.22694083495</v>
      </c>
      <c r="DQ20" s="108">
        <f t="shared" si="15"/>
        <v>188366.37560199149</v>
      </c>
      <c r="DR20" s="108">
        <f t="shared" si="15"/>
        <v>188376.5248099594</v>
      </c>
      <c r="DS20" s="108">
        <f t="shared" si="15"/>
        <v>191358.40347168205</v>
      </c>
      <c r="DT20" s="108">
        <f t="shared" si="15"/>
        <v>191368.71389055077</v>
      </c>
      <c r="DU20" s="108">
        <f t="shared" si="15"/>
        <v>191379.02486494638</v>
      </c>
      <c r="DV20" s="108">
        <f t="shared" si="90"/>
        <v>191389.33639489877</v>
      </c>
      <c r="DW20" s="108">
        <f t="shared" si="90"/>
        <v>194354.09370528432</v>
      </c>
      <c r="DX20" s="108">
        <f t="shared" si="90"/>
        <v>194364.56553238258</v>
      </c>
      <c r="DY20" s="108">
        <f t="shared" si="90"/>
        <v>194375.0379237044</v>
      </c>
      <c r="DZ20" s="108">
        <f t="shared" si="90"/>
        <v>194385.51087928022</v>
      </c>
      <c r="EA20" s="108">
        <f t="shared" si="90"/>
        <v>197509.17120846821</v>
      </c>
      <c r="EB20" s="108">
        <f t="shared" si="90"/>
        <v>197519.81303160547</v>
      </c>
      <c r="EC20" s="108">
        <f t="shared" si="90"/>
        <v>197530.45542812572</v>
      </c>
      <c r="ED20" s="108">
        <f t="shared" si="90"/>
        <v>197541.09839805987</v>
      </c>
      <c r="EE20" s="108">
        <f t="shared" si="90"/>
        <v>197551.74194143878</v>
      </c>
      <c r="EF20" s="108">
        <f t="shared" si="90"/>
        <v>207618.4357616042</v>
      </c>
      <c r="EG20" s="108">
        <f t="shared" si="90"/>
        <v>207629.62227339952</v>
      </c>
      <c r="EH20" s="108">
        <f t="shared" si="90"/>
        <v>207640.80938792575</v>
      </c>
      <c r="EI20" s="108">
        <f t="shared" si="90"/>
        <v>207651.99710521536</v>
      </c>
      <c r="EJ20" s="108">
        <f t="shared" si="90"/>
        <v>210943.88605979501</v>
      </c>
      <c r="EK20" s="108">
        <f t="shared" si="90"/>
        <v>210955.25174734052</v>
      </c>
      <c r="EL20" s="108">
        <f t="shared" si="91"/>
        <v>210966.61804727095</v>
      </c>
      <c r="EM20" s="108">
        <f t="shared" si="91"/>
        <v>210977.98495961932</v>
      </c>
      <c r="EN20" s="108">
        <f t="shared" si="91"/>
        <v>227655.41557823587</v>
      </c>
      <c r="EO20" s="108">
        <f t="shared" si="91"/>
        <v>227667.68168544496</v>
      </c>
      <c r="EP20" s="108">
        <f t="shared" si="91"/>
        <v>227679.94845355372</v>
      </c>
      <c r="EQ20" s="108">
        <f t="shared" si="91"/>
        <v>227692.21588259772</v>
      </c>
      <c r="ER20" s="108">
        <f t="shared" si="91"/>
        <v>227704.48397261262</v>
      </c>
      <c r="ES20" s="108">
        <f t="shared" si="91"/>
        <v>204272.47756180743</v>
      </c>
      <c r="ET20" s="108">
        <f t="shared" si="91"/>
        <v>204283.48379288381</v>
      </c>
      <c r="EU20" s="108">
        <f t="shared" si="91"/>
        <v>204294.49061697751</v>
      </c>
      <c r="EV20" s="108">
        <f t="shared" si="91"/>
        <v>204305.49803412051</v>
      </c>
      <c r="EW20" s="108">
        <f t="shared" si="91"/>
        <v>201253.08112147092</v>
      </c>
      <c r="EX20" s="108">
        <f t="shared" si="91"/>
        <v>201263.92466702388</v>
      </c>
      <c r="EY20" s="108">
        <f t="shared" si="91"/>
        <v>201274.76879682863</v>
      </c>
      <c r="EZ20" s="108">
        <f t="shared" si="91"/>
        <v>201285.61351091674</v>
      </c>
      <c r="FA20" s="108">
        <f t="shared" si="91"/>
        <v>186548.90314781552</v>
      </c>
      <c r="FB20" s="108">
        <f t="shared" si="92"/>
        <v>186558.9544301008</v>
      </c>
      <c r="FC20" s="108">
        <f t="shared" si="92"/>
        <v>186569.00625395062</v>
      </c>
      <c r="FD20" s="108">
        <f t="shared" si="92"/>
        <v>186579.05861939423</v>
      </c>
      <c r="FE20" s="108">
        <f t="shared" si="92"/>
        <v>186589.11152646077</v>
      </c>
    </row>
    <row r="21" spans="1:161" ht="15.75" x14ac:dyDescent="0.25">
      <c r="A21" s="47" t="s">
        <v>180</v>
      </c>
      <c r="B21" s="12">
        <f>'Urb proj of all 25 ARs '!AF21</f>
        <v>93470.824016611616</v>
      </c>
      <c r="C21" s="12">
        <f>'Urb proj of all 25 ARs '!AG21</f>
        <v>93733.067682546243</v>
      </c>
      <c r="D21" s="100">
        <f t="shared" si="10"/>
        <v>2.8056205633537772E-3</v>
      </c>
      <c r="E21" s="101">
        <f t="shared" si="11"/>
        <v>5.3880146790863392E-5</v>
      </c>
      <c r="F21" s="69">
        <f t="shared" si="12"/>
        <v>93475.860238330293</v>
      </c>
      <c r="G21" s="69">
        <f t="shared" si="13"/>
        <v>93480.896731401343</v>
      </c>
      <c r="H21" s="69">
        <f>G21*(1+$E$21)</f>
        <v>93485.933495839374</v>
      </c>
      <c r="I21" s="69">
        <f t="shared" ref="I21:BE21" si="97">H21*(1+$E$21)</f>
        <v>93490.970531659012</v>
      </c>
      <c r="J21" s="69">
        <f t="shared" si="97"/>
        <v>93496.007838874881</v>
      </c>
      <c r="K21" s="69">
        <f t="shared" si="97"/>
        <v>93501.045417501606</v>
      </c>
      <c r="L21" s="69">
        <f t="shared" si="97"/>
        <v>93506.083267553797</v>
      </c>
      <c r="M21" s="69">
        <f t="shared" si="97"/>
        <v>93511.121389046093</v>
      </c>
      <c r="N21" s="69">
        <f t="shared" si="97"/>
        <v>93516.159781993119</v>
      </c>
      <c r="O21" s="69">
        <f t="shared" si="97"/>
        <v>93521.198446409486</v>
      </c>
      <c r="P21" s="69">
        <f t="shared" si="97"/>
        <v>93526.237382309831</v>
      </c>
      <c r="Q21" s="69">
        <f t="shared" si="97"/>
        <v>93531.276589708781</v>
      </c>
      <c r="R21" s="69">
        <f t="shared" si="97"/>
        <v>93536.316068620974</v>
      </c>
      <c r="S21" s="69">
        <f t="shared" si="97"/>
        <v>93541.355819061035</v>
      </c>
      <c r="T21" s="69">
        <f t="shared" si="97"/>
        <v>93546.395841043588</v>
      </c>
      <c r="U21" s="69">
        <f t="shared" si="97"/>
        <v>93551.436134583259</v>
      </c>
      <c r="V21" s="69">
        <f t="shared" si="97"/>
        <v>93556.476699694686</v>
      </c>
      <c r="W21" s="69">
        <f t="shared" si="97"/>
        <v>93561.517536392508</v>
      </c>
      <c r="X21" s="69">
        <f t="shared" si="97"/>
        <v>93566.558644691351</v>
      </c>
      <c r="Y21" s="69">
        <f t="shared" si="97"/>
        <v>93571.600024605839</v>
      </c>
      <c r="Z21" s="69">
        <f t="shared" si="97"/>
        <v>93576.641676150626</v>
      </c>
      <c r="AA21" s="69">
        <f t="shared" si="97"/>
        <v>93581.683599340337</v>
      </c>
      <c r="AB21" s="69">
        <f t="shared" si="97"/>
        <v>93586.72579418961</v>
      </c>
      <c r="AC21" s="69">
        <f t="shared" si="97"/>
        <v>93591.76826071307</v>
      </c>
      <c r="AD21" s="69">
        <f t="shared" si="97"/>
        <v>93596.810998925372</v>
      </c>
      <c r="AE21" s="69">
        <f t="shared" si="97"/>
        <v>93601.854008841154</v>
      </c>
      <c r="AF21" s="69">
        <f t="shared" si="97"/>
        <v>93606.897290475041</v>
      </c>
      <c r="AG21" s="69">
        <f t="shared" si="97"/>
        <v>93611.940843841687</v>
      </c>
      <c r="AH21" s="69">
        <f t="shared" si="97"/>
        <v>93616.984668955731</v>
      </c>
      <c r="AI21" s="69">
        <f t="shared" si="97"/>
        <v>93622.028765831812</v>
      </c>
      <c r="AJ21" s="69">
        <f t="shared" si="97"/>
        <v>93627.07313448457</v>
      </c>
      <c r="AK21" s="69">
        <f t="shared" si="97"/>
        <v>93632.117774928658</v>
      </c>
      <c r="AL21" s="69">
        <f t="shared" si="97"/>
        <v>93637.162687178716</v>
      </c>
      <c r="AM21" s="69">
        <f t="shared" si="97"/>
        <v>93642.207871249382</v>
      </c>
      <c r="AN21" s="69">
        <f t="shared" si="97"/>
        <v>93647.253327155311</v>
      </c>
      <c r="AO21" s="69">
        <f t="shared" si="97"/>
        <v>93652.299054911142</v>
      </c>
      <c r="AP21" s="69">
        <f t="shared" si="97"/>
        <v>93657.345054531528</v>
      </c>
      <c r="AQ21" s="69">
        <f t="shared" si="97"/>
        <v>93662.391326031109</v>
      </c>
      <c r="AR21" s="69">
        <f t="shared" si="97"/>
        <v>93667.437869424539</v>
      </c>
      <c r="AS21" s="69">
        <f t="shared" si="97"/>
        <v>93672.484684726471</v>
      </c>
      <c r="AT21" s="69">
        <f t="shared" si="97"/>
        <v>93677.531771951544</v>
      </c>
      <c r="AU21" s="69">
        <f t="shared" si="97"/>
        <v>93682.579131114428</v>
      </c>
      <c r="AV21" s="69">
        <f t="shared" si="97"/>
        <v>93687.62676222976</v>
      </c>
      <c r="AW21" s="69">
        <f t="shared" si="97"/>
        <v>93692.674665312195</v>
      </c>
      <c r="AX21" s="69">
        <f t="shared" si="97"/>
        <v>93697.722840376387</v>
      </c>
      <c r="AY21" s="69">
        <f t="shared" si="97"/>
        <v>93702.77128743699</v>
      </c>
      <c r="AZ21" s="69">
        <f t="shared" si="97"/>
        <v>93707.820006508671</v>
      </c>
      <c r="BA21" s="69">
        <f t="shared" si="97"/>
        <v>93712.86899760607</v>
      </c>
      <c r="BB21" s="69">
        <f t="shared" si="97"/>
        <v>93717.918260743856</v>
      </c>
      <c r="BC21" s="69">
        <f t="shared" si="97"/>
        <v>93722.967795936682</v>
      </c>
      <c r="BD21" s="69">
        <f t="shared" si="97"/>
        <v>93728.017603199201</v>
      </c>
      <c r="BE21" s="69">
        <f t="shared" si="97"/>
        <v>93733.067682546083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113484.54981242114</v>
      </c>
      <c r="DG21" s="108">
        <f t="shared" si="15"/>
        <v>113490.66437662354</v>
      </c>
      <c r="DH21" s="108">
        <f t="shared" si="15"/>
        <v>113496.77927027954</v>
      </c>
      <c r="DI21" s="108">
        <f t="shared" si="15"/>
        <v>113502.89449340691</v>
      </c>
      <c r="DJ21" s="108">
        <f t="shared" si="15"/>
        <v>127427.3082258475</v>
      </c>
      <c r="DK21" s="108">
        <f t="shared" si="15"/>
        <v>127434.17402791989</v>
      </c>
      <c r="DL21" s="108">
        <f t="shared" si="15"/>
        <v>127441.04019992267</v>
      </c>
      <c r="DM21" s="108">
        <f t="shared" si="15"/>
        <v>127447.90674187583</v>
      </c>
      <c r="DN21" s="108">
        <f t="shared" si="15"/>
        <v>107520.12031837675</v>
      </c>
      <c r="DO21" s="108">
        <f t="shared" si="15"/>
        <v>107525.91351824247</v>
      </c>
      <c r="DP21" s="108">
        <f t="shared" si="15"/>
        <v>107531.70703024665</v>
      </c>
      <c r="DQ21" s="108">
        <f t="shared" si="15"/>
        <v>107537.5008544061</v>
      </c>
      <c r="DR21" s="108">
        <f t="shared" si="15"/>
        <v>107543.29499073766</v>
      </c>
      <c r="DS21" s="108">
        <f t="shared" si="15"/>
        <v>110634.06130577394</v>
      </c>
      <c r="DT21" s="108">
        <f t="shared" si="15"/>
        <v>110640.02228523718</v>
      </c>
      <c r="DU21" s="108">
        <f t="shared" si="15"/>
        <v>110645.98358587884</v>
      </c>
      <c r="DV21" s="108">
        <f t="shared" si="90"/>
        <v>110651.94520771627</v>
      </c>
      <c r="DW21" s="108">
        <f t="shared" si="90"/>
        <v>112016.43023096237</v>
      </c>
      <c r="DX21" s="108">
        <f t="shared" si="90"/>
        <v>112022.46569266621</v>
      </c>
      <c r="DY21" s="108">
        <f t="shared" si="90"/>
        <v>112028.5014795616</v>
      </c>
      <c r="DZ21" s="108">
        <f t="shared" si="90"/>
        <v>112034.5375916661</v>
      </c>
      <c r="EA21" s="108">
        <f t="shared" si="90"/>
        <v>119541.2598575967</v>
      </c>
      <c r="EB21" s="108">
        <f t="shared" si="90"/>
        <v>119547.7007582254</v>
      </c>
      <c r="EC21" s="108">
        <f t="shared" si="90"/>
        <v>119554.14200589075</v>
      </c>
      <c r="ED21" s="108">
        <f t="shared" si="90"/>
        <v>119560.58360061148</v>
      </c>
      <c r="EE21" s="108">
        <f t="shared" si="90"/>
        <v>119567.02554240629</v>
      </c>
      <c r="EF21" s="108">
        <f t="shared" si="90"/>
        <v>117868.27438402962</v>
      </c>
      <c r="EG21" s="108">
        <f t="shared" si="90"/>
        <v>117874.62514395542</v>
      </c>
      <c r="EH21" s="108">
        <f t="shared" si="90"/>
        <v>117880.97624606109</v>
      </c>
      <c r="EI21" s="108">
        <f t="shared" si="90"/>
        <v>117887.32769036508</v>
      </c>
      <c r="EJ21" s="108">
        <f t="shared" si="90"/>
        <v>125760.45934100091</v>
      </c>
      <c r="EK21" s="108">
        <f t="shared" si="90"/>
        <v>125767.2353330107</v>
      </c>
      <c r="EL21" s="108">
        <f t="shared" si="91"/>
        <v>125774.01169011193</v>
      </c>
      <c r="EM21" s="108">
        <f t="shared" si="91"/>
        <v>125780.78841232427</v>
      </c>
      <c r="EN21" s="108">
        <f t="shared" si="91"/>
        <v>135028.26219168518</v>
      </c>
      <c r="EO21" s="108">
        <f t="shared" si="91"/>
        <v>135035.537534273</v>
      </c>
      <c r="EP21" s="108">
        <f t="shared" si="91"/>
        <v>135042.81326885734</v>
      </c>
      <c r="EQ21" s="108">
        <f t="shared" si="91"/>
        <v>135050.0893954593</v>
      </c>
      <c r="ER21" s="108">
        <f t="shared" si="91"/>
        <v>135057.36591410005</v>
      </c>
      <c r="ES21" s="108">
        <f t="shared" si="91"/>
        <v>129363.27001015808</v>
      </c>
      <c r="ET21" s="108">
        <f t="shared" si="91"/>
        <v>129370.24012213557</v>
      </c>
      <c r="EU21" s="108">
        <f t="shared" si="91"/>
        <v>129377.21060966373</v>
      </c>
      <c r="EV21" s="108">
        <f t="shared" si="91"/>
        <v>129384.18147276278</v>
      </c>
      <c r="EW21" s="108">
        <f t="shared" si="91"/>
        <v>122093.3127192454</v>
      </c>
      <c r="EX21" s="108">
        <f t="shared" si="91"/>
        <v>122099.89112485689</v>
      </c>
      <c r="EY21" s="108">
        <f t="shared" si="91"/>
        <v>122106.46988491384</v>
      </c>
      <c r="EZ21" s="108">
        <f t="shared" si="91"/>
        <v>122113.04899943536</v>
      </c>
      <c r="FA21" s="108">
        <f t="shared" si="91"/>
        <v>110180.79168329362</v>
      </c>
      <c r="FB21" s="108">
        <f t="shared" si="92"/>
        <v>110186.72824052305</v>
      </c>
      <c r="FC21" s="108">
        <f t="shared" si="92"/>
        <v>110192.66511761506</v>
      </c>
      <c r="FD21" s="108">
        <f t="shared" si="92"/>
        <v>110198.60231458687</v>
      </c>
      <c r="FE21" s="108">
        <f t="shared" si="92"/>
        <v>110204.53983145574</v>
      </c>
    </row>
    <row r="22" spans="1:161" ht="15.75" x14ac:dyDescent="0.25">
      <c r="A22" s="47" t="s">
        <v>181</v>
      </c>
      <c r="B22" s="12">
        <f>'Urb proj of all 25 ARs '!AF22</f>
        <v>278262.43269885232</v>
      </c>
      <c r="C22" s="12">
        <f>'Urb proj of all 25 ARs '!AG22</f>
        <v>279043.13150204107</v>
      </c>
      <c r="D22" s="100">
        <f t="shared" si="10"/>
        <v>2.8056205633537712E-3</v>
      </c>
      <c r="E22" s="101">
        <f t="shared" si="11"/>
        <v>5.3880146790863392E-5</v>
      </c>
      <c r="F22" s="69">
        <f t="shared" si="12"/>
        <v>278277.42551957251</v>
      </c>
      <c r="G22" s="69">
        <f t="shared" si="13"/>
        <v>278292.41914810811</v>
      </c>
      <c r="H22" s="69">
        <f>G22*(1+$E$22)</f>
        <v>278307.41358450259</v>
      </c>
      <c r="I22" s="69">
        <f t="shared" ref="I22:BD22" si="98">H22*(1+$E$22)</f>
        <v>278322.4088287995</v>
      </c>
      <c r="J22" s="69">
        <f t="shared" si="98"/>
        <v>278337.40488104237</v>
      </c>
      <c r="K22" s="69">
        <f t="shared" si="98"/>
        <v>278352.40174127475</v>
      </c>
      <c r="L22" s="69">
        <f t="shared" si="98"/>
        <v>278367.39940954017</v>
      </c>
      <c r="M22" s="69">
        <f t="shared" si="98"/>
        <v>278382.39788588212</v>
      </c>
      <c r="N22" s="69">
        <f t="shared" si="98"/>
        <v>278397.39717034419</v>
      </c>
      <c r="O22" s="69">
        <f t="shared" si="98"/>
        <v>278412.39726296993</v>
      </c>
      <c r="P22" s="69">
        <f t="shared" si="98"/>
        <v>278427.39816380286</v>
      </c>
      <c r="Q22" s="69">
        <f t="shared" si="98"/>
        <v>278442.39987288654</v>
      </c>
      <c r="R22" s="69">
        <f t="shared" si="98"/>
        <v>278457.4023902645</v>
      </c>
      <c r="S22" s="69">
        <f t="shared" si="98"/>
        <v>278472.40571598028</v>
      </c>
      <c r="T22" s="69">
        <f t="shared" si="98"/>
        <v>278487.40985007747</v>
      </c>
      <c r="U22" s="69">
        <f t="shared" si="98"/>
        <v>278502.41479259962</v>
      </c>
      <c r="V22" s="69">
        <f t="shared" si="98"/>
        <v>278517.42054359027</v>
      </c>
      <c r="W22" s="69">
        <f t="shared" si="98"/>
        <v>278532.42710309295</v>
      </c>
      <c r="X22" s="69">
        <f t="shared" si="98"/>
        <v>278547.43447115127</v>
      </c>
      <c r="Y22" s="69">
        <f t="shared" si="98"/>
        <v>278562.44264780881</v>
      </c>
      <c r="Z22" s="69">
        <f t="shared" si="98"/>
        <v>278577.45163310907</v>
      </c>
      <c r="AA22" s="69">
        <f t="shared" si="98"/>
        <v>278592.4614270957</v>
      </c>
      <c r="AB22" s="69">
        <f t="shared" si="98"/>
        <v>278607.47202981223</v>
      </c>
      <c r="AC22" s="69">
        <f t="shared" si="98"/>
        <v>278622.4834413022</v>
      </c>
      <c r="AD22" s="69">
        <f t="shared" si="98"/>
        <v>278637.49566160928</v>
      </c>
      <c r="AE22" s="69">
        <f t="shared" si="98"/>
        <v>278652.50869077694</v>
      </c>
      <c r="AF22" s="69">
        <f t="shared" si="98"/>
        <v>278667.52252884884</v>
      </c>
      <c r="AG22" s="69">
        <f t="shared" si="98"/>
        <v>278682.53717586852</v>
      </c>
      <c r="AH22" s="69">
        <f t="shared" si="98"/>
        <v>278697.55263187963</v>
      </c>
      <c r="AI22" s="69">
        <f t="shared" si="98"/>
        <v>278712.56889692572</v>
      </c>
      <c r="AJ22" s="69">
        <f t="shared" si="98"/>
        <v>278727.58597105031</v>
      </c>
      <c r="AK22" s="69">
        <f t="shared" si="98"/>
        <v>278742.60385429708</v>
      </c>
      <c r="AL22" s="69">
        <f t="shared" si="98"/>
        <v>278757.62254670961</v>
      </c>
      <c r="AM22" s="69">
        <f t="shared" si="98"/>
        <v>278772.6420483315</v>
      </c>
      <c r="AN22" s="69">
        <f t="shared" si="98"/>
        <v>278787.66235920636</v>
      </c>
      <c r="AO22" s="69">
        <f t="shared" si="98"/>
        <v>278802.68347937777</v>
      </c>
      <c r="AP22" s="69">
        <f t="shared" si="98"/>
        <v>278817.70540888933</v>
      </c>
      <c r="AQ22" s="69">
        <f t="shared" si="98"/>
        <v>278832.72814778466</v>
      </c>
      <c r="AR22" s="69">
        <f t="shared" si="98"/>
        <v>278847.75169610733</v>
      </c>
      <c r="AS22" s="69">
        <f t="shared" si="98"/>
        <v>278862.77605390101</v>
      </c>
      <c r="AT22" s="69">
        <f t="shared" si="98"/>
        <v>278877.80122120929</v>
      </c>
      <c r="AU22" s="69">
        <f t="shared" si="98"/>
        <v>278892.82719807577</v>
      </c>
      <c r="AV22" s="69">
        <f t="shared" si="98"/>
        <v>278907.85398454411</v>
      </c>
      <c r="AW22" s="69">
        <f t="shared" si="98"/>
        <v>278922.88158065791</v>
      </c>
      <c r="AX22" s="69">
        <f t="shared" si="98"/>
        <v>278937.90998646081</v>
      </c>
      <c r="AY22" s="69">
        <f t="shared" si="98"/>
        <v>278952.93920199643</v>
      </c>
      <c r="AZ22" s="69">
        <f t="shared" si="98"/>
        <v>278967.96922730835</v>
      </c>
      <c r="BA22" s="69">
        <f t="shared" si="98"/>
        <v>278983.00006244029</v>
      </c>
      <c r="BB22" s="69">
        <f t="shared" si="98"/>
        <v>278998.03170743579</v>
      </c>
      <c r="BC22" s="69">
        <f t="shared" si="98"/>
        <v>279013.06416233856</v>
      </c>
      <c r="BD22" s="69">
        <f t="shared" si="98"/>
        <v>279028.0974271922</v>
      </c>
      <c r="BE22" s="69">
        <f>BD22*(1+$E$22)</f>
        <v>279043.13150204037</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313912.34828002274</v>
      </c>
      <c r="DG22" s="108">
        <f t="shared" si="15"/>
        <v>313929.26192342752</v>
      </c>
      <c r="DH22" s="108">
        <f t="shared" si="15"/>
        <v>313946.17647814192</v>
      </c>
      <c r="DI22" s="108">
        <f t="shared" si="15"/>
        <v>313963.09194421495</v>
      </c>
      <c r="DJ22" s="108">
        <f t="shared" si="15"/>
        <v>343653.69935498241</v>
      </c>
      <c r="DK22" s="108">
        <f t="shared" si="15"/>
        <v>343672.21546674886</v>
      </c>
      <c r="DL22" s="108">
        <f t="shared" si="15"/>
        <v>343690.73257616616</v>
      </c>
      <c r="DM22" s="108">
        <f t="shared" si="15"/>
        <v>343709.25068328797</v>
      </c>
      <c r="DN22" s="108">
        <f t="shared" si="15"/>
        <v>303437.20248448098</v>
      </c>
      <c r="DO22" s="108">
        <f t="shared" si="15"/>
        <v>303453.55172549264</v>
      </c>
      <c r="DP22" s="108">
        <f t="shared" si="15"/>
        <v>303469.90184740385</v>
      </c>
      <c r="DQ22" s="108">
        <f t="shared" si="15"/>
        <v>303486.25285026198</v>
      </c>
      <c r="DR22" s="108">
        <f t="shared" si="15"/>
        <v>303502.6047341146</v>
      </c>
      <c r="DS22" s="108">
        <f t="shared" si="15"/>
        <v>308504.53523263952</v>
      </c>
      <c r="DT22" s="108">
        <f t="shared" si="15"/>
        <v>308521.15750228352</v>
      </c>
      <c r="DU22" s="108">
        <f t="shared" si="15"/>
        <v>308537.78066753788</v>
      </c>
      <c r="DV22" s="108">
        <f t="shared" si="90"/>
        <v>308554.40472845075</v>
      </c>
      <c r="DW22" s="108">
        <f t="shared" si="90"/>
        <v>305382.87716870202</v>
      </c>
      <c r="DX22" s="108">
        <f t="shared" si="90"/>
        <v>305399.33124295127</v>
      </c>
      <c r="DY22" s="108">
        <f t="shared" si="90"/>
        <v>305415.78620374855</v>
      </c>
      <c r="DZ22" s="108">
        <f t="shared" si="90"/>
        <v>305432.24205114139</v>
      </c>
      <c r="EA22" s="108">
        <f t="shared" si="90"/>
        <v>319750.33594686107</v>
      </c>
      <c r="EB22" s="108">
        <f t="shared" si="90"/>
        <v>319767.5641418983</v>
      </c>
      <c r="EC22" s="108">
        <f t="shared" si="90"/>
        <v>319784.79326519318</v>
      </c>
      <c r="ED22" s="108">
        <f t="shared" si="90"/>
        <v>319802.02331679582</v>
      </c>
      <c r="EE22" s="108">
        <f t="shared" si="90"/>
        <v>319819.25429675612</v>
      </c>
      <c r="EF22" s="108">
        <f t="shared" si="90"/>
        <v>319956.00740375638</v>
      </c>
      <c r="EG22" s="108">
        <f t="shared" si="90"/>
        <v>319973.24668040185</v>
      </c>
      <c r="EH22" s="108">
        <f t="shared" si="90"/>
        <v>319990.48688590218</v>
      </c>
      <c r="EI22" s="108">
        <f t="shared" si="90"/>
        <v>320007.72802030732</v>
      </c>
      <c r="EJ22" s="108">
        <f t="shared" si="90"/>
        <v>328712.13406384742</v>
      </c>
      <c r="EK22" s="108">
        <f t="shared" si="90"/>
        <v>328729.84512188274</v>
      </c>
      <c r="EL22" s="108">
        <f t="shared" si="91"/>
        <v>328747.55713419244</v>
      </c>
      <c r="EM22" s="108">
        <f t="shared" si="91"/>
        <v>328765.27010082797</v>
      </c>
      <c r="EN22" s="108">
        <f t="shared" si="91"/>
        <v>355039.58724936901</v>
      </c>
      <c r="EO22" s="108">
        <f t="shared" si="91"/>
        <v>355058.71683444659</v>
      </c>
      <c r="EP22" s="108">
        <f t="shared" si="91"/>
        <v>355077.84745022899</v>
      </c>
      <c r="EQ22" s="108">
        <f t="shared" si="91"/>
        <v>355096.9790967718</v>
      </c>
      <c r="ER22" s="108">
        <f t="shared" si="91"/>
        <v>355116.11177413049</v>
      </c>
      <c r="ES22" s="108">
        <f t="shared" si="91"/>
        <v>336981.16403890261</v>
      </c>
      <c r="ET22" s="108">
        <f t="shared" si="91"/>
        <v>336999.32063348679</v>
      </c>
      <c r="EU22" s="108">
        <f t="shared" si="91"/>
        <v>337017.47820635093</v>
      </c>
      <c r="EV22" s="108">
        <f t="shared" si="91"/>
        <v>337035.63675754773</v>
      </c>
      <c r="EW22" s="108">
        <f t="shared" si="91"/>
        <v>331170.58853822766</v>
      </c>
      <c r="EX22" s="108">
        <f t="shared" si="91"/>
        <v>331188.43205815094</v>
      </c>
      <c r="EY22" s="108">
        <f t="shared" si="91"/>
        <v>331206.27653948567</v>
      </c>
      <c r="EZ22" s="108">
        <f t="shared" si="91"/>
        <v>331224.12198228366</v>
      </c>
      <c r="FA22" s="108">
        <f t="shared" si="91"/>
        <v>307714.35226972995</v>
      </c>
      <c r="FB22" s="108">
        <f t="shared" si="92"/>
        <v>307730.93196419987</v>
      </c>
      <c r="FC22" s="108">
        <f t="shared" si="92"/>
        <v>307747.5125519862</v>
      </c>
      <c r="FD22" s="108">
        <f t="shared" si="92"/>
        <v>307764.09403313708</v>
      </c>
      <c r="FE22" s="108">
        <f t="shared" si="92"/>
        <v>307780.67640770052</v>
      </c>
    </row>
    <row r="23" spans="1:161" ht="15.75" x14ac:dyDescent="0.25">
      <c r="A23" s="47" t="s">
        <v>182</v>
      </c>
      <c r="B23" s="12">
        <f>'Urb proj of all 25 ARs '!AF23</f>
        <v>587162.10809646652</v>
      </c>
      <c r="C23" s="12">
        <f>'Urb proj of all 25 ARs '!AG23</f>
        <v>588809.46218096418</v>
      </c>
      <c r="D23" s="100">
        <f t="shared" si="10"/>
        <v>2.8056205633538913E-3</v>
      </c>
      <c r="E23" s="101">
        <f t="shared" si="11"/>
        <v>5.3880146790863392E-5</v>
      </c>
      <c r="F23" s="69">
        <f t="shared" si="12"/>
        <v>587193.74447704083</v>
      </c>
      <c r="G23" s="69">
        <f t="shared" si="13"/>
        <v>587225.38256218797</v>
      </c>
      <c r="H23" s="69">
        <f>G23*(1+$E$23)</f>
        <v>587257.02235199977</v>
      </c>
      <c r="I23" s="69">
        <f t="shared" ref="I23:BE23" si="99">H23*(1+$E$23)</f>
        <v>587288.66384656809</v>
      </c>
      <c r="J23" s="69">
        <f t="shared" si="99"/>
        <v>587320.30704598478</v>
      </c>
      <c r="K23" s="69">
        <f t="shared" si="99"/>
        <v>587351.9519503417</v>
      </c>
      <c r="L23" s="69">
        <f t="shared" si="99"/>
        <v>587383.59855973069</v>
      </c>
      <c r="M23" s="69">
        <f t="shared" si="99"/>
        <v>587415.2468742436</v>
      </c>
      <c r="N23" s="69">
        <f t="shared" si="99"/>
        <v>587446.89689397241</v>
      </c>
      <c r="O23" s="69">
        <f t="shared" si="99"/>
        <v>587478.54861900886</v>
      </c>
      <c r="P23" s="69">
        <f t="shared" si="99"/>
        <v>587510.2020494449</v>
      </c>
      <c r="Q23" s="69">
        <f t="shared" si="99"/>
        <v>587541.8571853725</v>
      </c>
      <c r="R23" s="69">
        <f t="shared" si="99"/>
        <v>587573.51402688341</v>
      </c>
      <c r="S23" s="69">
        <f t="shared" si="99"/>
        <v>587605.17257406958</v>
      </c>
      <c r="T23" s="69">
        <f t="shared" si="99"/>
        <v>587636.832827023</v>
      </c>
      <c r="U23" s="69">
        <f t="shared" si="99"/>
        <v>587668.49478583538</v>
      </c>
      <c r="V23" s="69">
        <f t="shared" si="99"/>
        <v>587700.15845059883</v>
      </c>
      <c r="W23" s="69">
        <f t="shared" si="99"/>
        <v>587731.82382140518</v>
      </c>
      <c r="X23" s="69">
        <f t="shared" si="99"/>
        <v>587763.4908983463</v>
      </c>
      <c r="Y23" s="69">
        <f t="shared" si="99"/>
        <v>587795.15968151425</v>
      </c>
      <c r="Z23" s="69">
        <f t="shared" si="99"/>
        <v>587826.83017100091</v>
      </c>
      <c r="AA23" s="69">
        <f t="shared" si="99"/>
        <v>587858.50236689812</v>
      </c>
      <c r="AB23" s="69">
        <f t="shared" si="99"/>
        <v>587890.17626929795</v>
      </c>
      <c r="AC23" s="69">
        <f t="shared" si="99"/>
        <v>587921.85187829228</v>
      </c>
      <c r="AD23" s="69">
        <f t="shared" si="99"/>
        <v>587953.52919397305</v>
      </c>
      <c r="AE23" s="69">
        <f t="shared" si="99"/>
        <v>587985.20821643225</v>
      </c>
      <c r="AF23" s="69">
        <f t="shared" si="99"/>
        <v>588016.88894576184</v>
      </c>
      <c r="AG23" s="69">
        <f t="shared" si="99"/>
        <v>588048.57138205378</v>
      </c>
      <c r="AH23" s="69">
        <f t="shared" si="99"/>
        <v>588080.25552540005</v>
      </c>
      <c r="AI23" s="69">
        <f t="shared" si="99"/>
        <v>588111.94137589261</v>
      </c>
      <c r="AJ23" s="69">
        <f t="shared" si="99"/>
        <v>588143.62893362343</v>
      </c>
      <c r="AK23" s="69">
        <f t="shared" si="99"/>
        <v>588175.31819868449</v>
      </c>
      <c r="AL23" s="69">
        <f t="shared" si="99"/>
        <v>588207.00917116774</v>
      </c>
      <c r="AM23" s="69">
        <f t="shared" si="99"/>
        <v>588238.70185116527</v>
      </c>
      <c r="AN23" s="69">
        <f t="shared" si="99"/>
        <v>588270.39623876906</v>
      </c>
      <c r="AO23" s="69">
        <f t="shared" si="99"/>
        <v>588302.09233407117</v>
      </c>
      <c r="AP23" s="69">
        <f t="shared" si="99"/>
        <v>588333.79013716348</v>
      </c>
      <c r="AQ23" s="69">
        <f t="shared" si="99"/>
        <v>588365.48964813806</v>
      </c>
      <c r="AR23" s="69">
        <f t="shared" si="99"/>
        <v>588397.19086708699</v>
      </c>
      <c r="AS23" s="69">
        <f t="shared" si="99"/>
        <v>588428.89379410225</v>
      </c>
      <c r="AT23" s="69">
        <f t="shared" si="99"/>
        <v>588460.59842927591</v>
      </c>
      <c r="AU23" s="69">
        <f t="shared" si="99"/>
        <v>588492.30477269995</v>
      </c>
      <c r="AV23" s="69">
        <f t="shared" si="99"/>
        <v>588524.01282446645</v>
      </c>
      <c r="AW23" s="69">
        <f t="shared" si="99"/>
        <v>588555.72258466738</v>
      </c>
      <c r="AX23" s="69">
        <f t="shared" si="99"/>
        <v>588587.43405339483</v>
      </c>
      <c r="AY23" s="69">
        <f t="shared" si="99"/>
        <v>588619.14723074087</v>
      </c>
      <c r="AZ23" s="69">
        <f t="shared" si="99"/>
        <v>588650.86211679759</v>
      </c>
      <c r="BA23" s="69">
        <f t="shared" si="99"/>
        <v>588682.57871165697</v>
      </c>
      <c r="BB23" s="69">
        <f t="shared" si="99"/>
        <v>588714.2970154112</v>
      </c>
      <c r="BC23" s="69">
        <f t="shared" si="99"/>
        <v>588746.01702815224</v>
      </c>
      <c r="BD23" s="69">
        <f t="shared" si="99"/>
        <v>588777.73874997231</v>
      </c>
      <c r="BE23" s="69">
        <f t="shared" si="99"/>
        <v>588809.46218096337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547403.49498071789</v>
      </c>
      <c r="DG23" s="108">
        <f t="shared" si="15"/>
        <v>547432.98916138138</v>
      </c>
      <c r="DH23" s="108">
        <f t="shared" si="15"/>
        <v>547462.4849311955</v>
      </c>
      <c r="DI23" s="108">
        <f t="shared" si="15"/>
        <v>547491.98229024617</v>
      </c>
      <c r="DJ23" s="108">
        <f t="shared" si="15"/>
        <v>590475.56525444379</v>
      </c>
      <c r="DK23" s="108">
        <f t="shared" si="15"/>
        <v>590507.38016457611</v>
      </c>
      <c r="DL23" s="108">
        <f t="shared" si="15"/>
        <v>590539.19678890053</v>
      </c>
      <c r="DM23" s="108">
        <f t="shared" si="15"/>
        <v>590571.01512750925</v>
      </c>
      <c r="DN23" s="108">
        <f t="shared" si="15"/>
        <v>523622.98500834836</v>
      </c>
      <c r="DO23" s="108">
        <f t="shared" si="15"/>
        <v>523651.19789164362</v>
      </c>
      <c r="DP23" s="108">
        <f t="shared" si="15"/>
        <v>523679.41229505319</v>
      </c>
      <c r="DQ23" s="108">
        <f t="shared" si="15"/>
        <v>523707.62821865908</v>
      </c>
      <c r="DR23" s="108">
        <f t="shared" si="15"/>
        <v>523735.84566254297</v>
      </c>
      <c r="DS23" s="108">
        <f t="shared" si="15"/>
        <v>537915.93868483824</v>
      </c>
      <c r="DT23" s="108">
        <f t="shared" si="15"/>
        <v>537944.92167457577</v>
      </c>
      <c r="DU23" s="108">
        <f t="shared" si="15"/>
        <v>537973.90622592089</v>
      </c>
      <c r="DV23" s="108">
        <f t="shared" si="90"/>
        <v>538002.89233895799</v>
      </c>
      <c r="DW23" s="108">
        <f t="shared" si="90"/>
        <v>532939.22925405297</v>
      </c>
      <c r="DX23" s="108">
        <f t="shared" si="90"/>
        <v>532967.94409795571</v>
      </c>
      <c r="DY23" s="108">
        <f t="shared" si="90"/>
        <v>532996.66048901866</v>
      </c>
      <c r="DZ23" s="108">
        <f t="shared" si="90"/>
        <v>533025.37842732482</v>
      </c>
      <c r="EA23" s="108">
        <f t="shared" si="90"/>
        <v>555597.92249010631</v>
      </c>
      <c r="EB23" s="108">
        <f t="shared" si="90"/>
        <v>555627.85818772682</v>
      </c>
      <c r="EC23" s="108">
        <f t="shared" si="90"/>
        <v>555657.79549828707</v>
      </c>
      <c r="ED23" s="108">
        <f t="shared" si="90"/>
        <v>555687.73442187405</v>
      </c>
      <c r="EE23" s="108">
        <f t="shared" si="90"/>
        <v>555717.67495857459</v>
      </c>
      <c r="EF23" s="108">
        <f t="shared" si="90"/>
        <v>533891.73623159376</v>
      </c>
      <c r="EG23" s="108">
        <f t="shared" si="90"/>
        <v>533920.50239671243</v>
      </c>
      <c r="EH23" s="108">
        <f t="shared" si="90"/>
        <v>533949.27011175617</v>
      </c>
      <c r="EI23" s="108">
        <f t="shared" si="90"/>
        <v>533978.0393768088</v>
      </c>
      <c r="EJ23" s="108">
        <f t="shared" si="90"/>
        <v>538911.67878311698</v>
      </c>
      <c r="EK23" s="108">
        <f t="shared" si="90"/>
        <v>538940.71542347712</v>
      </c>
      <c r="EL23" s="108">
        <f t="shared" si="91"/>
        <v>538969.75362833566</v>
      </c>
      <c r="EM23" s="108">
        <f t="shared" si="91"/>
        <v>538998.79339777702</v>
      </c>
      <c r="EN23" s="108">
        <f t="shared" si="91"/>
        <v>574753.15987862041</v>
      </c>
      <c r="EO23" s="108">
        <f t="shared" si="91"/>
        <v>574784.12766324321</v>
      </c>
      <c r="EP23" s="108">
        <f t="shared" si="91"/>
        <v>574815.09711641481</v>
      </c>
      <c r="EQ23" s="108">
        <f t="shared" si="91"/>
        <v>574846.06823822495</v>
      </c>
      <c r="ER23" s="108">
        <f t="shared" si="91"/>
        <v>574877.04102876387</v>
      </c>
      <c r="ES23" s="108">
        <f t="shared" si="91"/>
        <v>566533.46686397353</v>
      </c>
      <c r="ET23" s="108">
        <f t="shared" si="91"/>
        <v>566563.99177033023</v>
      </c>
      <c r="EU23" s="108">
        <f t="shared" si="91"/>
        <v>566594.51832137327</v>
      </c>
      <c r="EV23" s="108">
        <f t="shared" si="91"/>
        <v>566625.04651719134</v>
      </c>
      <c r="EW23" s="108">
        <f t="shared" si="91"/>
        <v>564184.56241331983</v>
      </c>
      <c r="EX23" s="108">
        <f t="shared" si="91"/>
        <v>564214.96076035977</v>
      </c>
      <c r="EY23" s="108">
        <f t="shared" si="91"/>
        <v>564245.36074526713</v>
      </c>
      <c r="EZ23" s="108">
        <f t="shared" si="91"/>
        <v>564275.76236813015</v>
      </c>
      <c r="FA23" s="108">
        <f t="shared" si="91"/>
        <v>531119.12078296428</v>
      </c>
      <c r="FB23" s="108">
        <f t="shared" si="92"/>
        <v>531147.73755915556</v>
      </c>
      <c r="FC23" s="108">
        <f t="shared" si="92"/>
        <v>531176.35587722284</v>
      </c>
      <c r="FD23" s="108">
        <f t="shared" si="92"/>
        <v>531204.97573724936</v>
      </c>
      <c r="FE23" s="108">
        <f t="shared" si="92"/>
        <v>531233.59713931812</v>
      </c>
    </row>
    <row r="24" spans="1:161" ht="15.75" x14ac:dyDescent="0.25">
      <c r="A24" s="47" t="s">
        <v>183</v>
      </c>
      <c r="B24" s="12">
        <f>'Urb proj of all 25 ARs '!AF24</f>
        <v>303270.49674080772</v>
      </c>
      <c r="C24" s="12">
        <f>'Urb proj of all 25 ARs '!AG24</f>
        <v>304121.35868272226</v>
      </c>
      <c r="D24" s="100">
        <f t="shared" si="10"/>
        <v>2.8056205633538267E-3</v>
      </c>
      <c r="E24" s="101">
        <f t="shared" si="11"/>
        <v>5.3880146790863392E-5</v>
      </c>
      <c r="F24" s="69">
        <f t="shared" si="12"/>
        <v>303286.83699968946</v>
      </c>
      <c r="G24" s="69">
        <f t="shared" si="13"/>
        <v>303303.17813898675</v>
      </c>
      <c r="H24" s="69">
        <f>G24*(1+$E$24)</f>
        <v>303319.52015874704</v>
      </c>
      <c r="I24" s="69">
        <f t="shared" ref="I24:BD24" si="100">H24*(1+$E$24)</f>
        <v>303335.86305901775</v>
      </c>
      <c r="J24" s="69">
        <f t="shared" si="100"/>
        <v>303352.20683984633</v>
      </c>
      <c r="K24" s="69">
        <f t="shared" si="100"/>
        <v>303368.55150128022</v>
      </c>
      <c r="L24" s="69">
        <f t="shared" si="100"/>
        <v>303384.89704336686</v>
      </c>
      <c r="M24" s="69">
        <f t="shared" si="100"/>
        <v>303401.24346615368</v>
      </c>
      <c r="N24" s="69">
        <f t="shared" si="100"/>
        <v>303417.59076968819</v>
      </c>
      <c r="O24" s="69">
        <f t="shared" si="100"/>
        <v>303433.93895401777</v>
      </c>
      <c r="P24" s="69">
        <f t="shared" si="100"/>
        <v>303450.28801918996</v>
      </c>
      <c r="Q24" s="69">
        <f t="shared" si="100"/>
        <v>303466.63796525216</v>
      </c>
      <c r="R24" s="69">
        <f t="shared" si="100"/>
        <v>303482.98879225185</v>
      </c>
      <c r="S24" s="69">
        <f t="shared" si="100"/>
        <v>303499.34050023649</v>
      </c>
      <c r="T24" s="69">
        <f t="shared" si="100"/>
        <v>303515.69308925356</v>
      </c>
      <c r="U24" s="69">
        <f t="shared" si="100"/>
        <v>303532.04655935057</v>
      </c>
      <c r="V24" s="69">
        <f t="shared" si="100"/>
        <v>303548.40091057494</v>
      </c>
      <c r="W24" s="69">
        <f t="shared" si="100"/>
        <v>303564.75614297413</v>
      </c>
      <c r="X24" s="69">
        <f t="shared" si="100"/>
        <v>303581.11225659563</v>
      </c>
      <c r="Y24" s="69">
        <f t="shared" si="100"/>
        <v>303597.46925148694</v>
      </c>
      <c r="Z24" s="69">
        <f t="shared" si="100"/>
        <v>303613.82712769555</v>
      </c>
      <c r="AA24" s="69">
        <f t="shared" si="100"/>
        <v>303630.1858852689</v>
      </c>
      <c r="AB24" s="69">
        <f t="shared" si="100"/>
        <v>303646.54552425456</v>
      </c>
      <c r="AC24" s="69">
        <f t="shared" si="100"/>
        <v>303662.90604469995</v>
      </c>
      <c r="AD24" s="69">
        <f t="shared" si="100"/>
        <v>303679.26744665258</v>
      </c>
      <c r="AE24" s="69">
        <f t="shared" si="100"/>
        <v>303695.62973015994</v>
      </c>
      <c r="AF24" s="69">
        <f t="shared" si="100"/>
        <v>303711.99289526953</v>
      </c>
      <c r="AG24" s="69">
        <f t="shared" si="100"/>
        <v>303728.35694202885</v>
      </c>
      <c r="AH24" s="69">
        <f t="shared" si="100"/>
        <v>303744.72187048546</v>
      </c>
      <c r="AI24" s="69">
        <f t="shared" si="100"/>
        <v>303761.08768068679</v>
      </c>
      <c r="AJ24" s="69">
        <f t="shared" si="100"/>
        <v>303777.4543726804</v>
      </c>
      <c r="AK24" s="69">
        <f t="shared" si="100"/>
        <v>303793.82194651372</v>
      </c>
      <c r="AL24" s="69">
        <f t="shared" si="100"/>
        <v>303810.19040223438</v>
      </c>
      <c r="AM24" s="69">
        <f t="shared" si="100"/>
        <v>303826.55973988981</v>
      </c>
      <c r="AN24" s="69">
        <f t="shared" si="100"/>
        <v>303842.92995952757</v>
      </c>
      <c r="AO24" s="69">
        <f t="shared" si="100"/>
        <v>303859.30106119515</v>
      </c>
      <c r="AP24" s="69">
        <f t="shared" si="100"/>
        <v>303875.67304494011</v>
      </c>
      <c r="AQ24" s="69">
        <f t="shared" si="100"/>
        <v>303892.04591080995</v>
      </c>
      <c r="AR24" s="69">
        <f t="shared" si="100"/>
        <v>303908.41965885222</v>
      </c>
      <c r="AS24" s="69">
        <f t="shared" si="100"/>
        <v>303924.79428911442</v>
      </c>
      <c r="AT24" s="69">
        <f t="shared" si="100"/>
        <v>303941.16980164411</v>
      </c>
      <c r="AU24" s="69">
        <f t="shared" si="100"/>
        <v>303957.54619648878</v>
      </c>
      <c r="AV24" s="69">
        <f t="shared" si="100"/>
        <v>303973.92347369605</v>
      </c>
      <c r="AW24" s="69">
        <f t="shared" si="100"/>
        <v>303990.30163331341</v>
      </c>
      <c r="AX24" s="69">
        <f t="shared" si="100"/>
        <v>304006.68067538843</v>
      </c>
      <c r="AY24" s="69">
        <f t="shared" si="100"/>
        <v>304023.06059996865</v>
      </c>
      <c r="AZ24" s="69">
        <f t="shared" si="100"/>
        <v>304039.44140710158</v>
      </c>
      <c r="BA24" s="69">
        <f t="shared" si="100"/>
        <v>304055.82309683482</v>
      </c>
      <c r="BB24" s="69">
        <f t="shared" si="100"/>
        <v>304072.20566921588</v>
      </c>
      <c r="BC24" s="69">
        <f t="shared" si="100"/>
        <v>304088.58912429237</v>
      </c>
      <c r="BD24" s="69">
        <f t="shared" si="100"/>
        <v>304104.97346211184</v>
      </c>
      <c r="BE24" s="69">
        <f>BD24*(1+$E$24)</f>
        <v>304121.3586827218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279938.29372004885</v>
      </c>
      <c r="DG24" s="108">
        <f t="shared" si="15"/>
        <v>279953.37683640688</v>
      </c>
      <c r="DH24" s="108">
        <f t="shared" si="15"/>
        <v>279968.46076544543</v>
      </c>
      <c r="DI24" s="108">
        <f t="shared" si="15"/>
        <v>279983.54550720833</v>
      </c>
      <c r="DJ24" s="108">
        <f t="shared" si="15"/>
        <v>302249.11664966692</v>
      </c>
      <c r="DK24" s="108">
        <f t="shared" si="15"/>
        <v>302265.40187643946</v>
      </c>
      <c r="DL24" s="108">
        <f t="shared" si="15"/>
        <v>302281.68798066239</v>
      </c>
      <c r="DM24" s="108">
        <f t="shared" si="15"/>
        <v>302297.97496238293</v>
      </c>
      <c r="DN24" s="108">
        <f t="shared" si="15"/>
        <v>268038.62145817996</v>
      </c>
      <c r="DO24" s="108">
        <f t="shared" si="15"/>
        <v>268053.06341844972</v>
      </c>
      <c r="DP24" s="108">
        <f t="shared" si="15"/>
        <v>268067.50615685445</v>
      </c>
      <c r="DQ24" s="108">
        <f t="shared" si="15"/>
        <v>268081.94967343606</v>
      </c>
      <c r="DR24" s="108">
        <f t="shared" si="15"/>
        <v>268096.39396823646</v>
      </c>
      <c r="DS24" s="108">
        <f t="shared" si="15"/>
        <v>277550.86511445942</v>
      </c>
      <c r="DT24" s="108">
        <f t="shared" si="15"/>
        <v>277565.81959581369</v>
      </c>
      <c r="DU24" s="108">
        <f t="shared" si="15"/>
        <v>277580.7748829177</v>
      </c>
      <c r="DV24" s="108">
        <f t="shared" si="90"/>
        <v>277595.73097581469</v>
      </c>
      <c r="DW24" s="108">
        <f t="shared" si="90"/>
        <v>272784.76640012057</v>
      </c>
      <c r="DX24" s="108">
        <f t="shared" si="90"/>
        <v>272799.46408337652</v>
      </c>
      <c r="DY24" s="108">
        <f t="shared" si="90"/>
        <v>272814.16255854577</v>
      </c>
      <c r="DZ24" s="108">
        <f t="shared" si="90"/>
        <v>272828.86182567105</v>
      </c>
      <c r="EA24" s="108">
        <f t="shared" si="90"/>
        <v>282913.40510001138</v>
      </c>
      <c r="EB24" s="108">
        <f t="shared" si="90"/>
        <v>282928.64851580729</v>
      </c>
      <c r="EC24" s="108">
        <f t="shared" si="90"/>
        <v>282943.89275292068</v>
      </c>
      <c r="ED24" s="108">
        <f t="shared" si="90"/>
        <v>282959.13781139581</v>
      </c>
      <c r="EE24" s="108">
        <f t="shared" si="90"/>
        <v>282974.38369127689</v>
      </c>
      <c r="EF24" s="108">
        <f t="shared" si="90"/>
        <v>274478.12322273949</v>
      </c>
      <c r="EG24" s="108">
        <f t="shared" si="90"/>
        <v>274492.91214430961</v>
      </c>
      <c r="EH24" s="108">
        <f t="shared" si="90"/>
        <v>274507.70186270901</v>
      </c>
      <c r="EI24" s="108">
        <f t="shared" si="90"/>
        <v>274522.49237798061</v>
      </c>
      <c r="EJ24" s="108">
        <f t="shared" si="90"/>
        <v>276962.9847148704</v>
      </c>
      <c r="EK24" s="108">
        <f t="shared" si="90"/>
        <v>276977.90752114245</v>
      </c>
      <c r="EL24" s="108">
        <f t="shared" si="91"/>
        <v>276992.83113145753</v>
      </c>
      <c r="EM24" s="108">
        <f t="shared" si="91"/>
        <v>277007.75554585888</v>
      </c>
      <c r="EN24" s="108">
        <f t="shared" si="91"/>
        <v>298260.28023739485</v>
      </c>
      <c r="EO24" s="108">
        <f t="shared" si="91"/>
        <v>298276.3505450759</v>
      </c>
      <c r="EP24" s="108">
        <f t="shared" si="91"/>
        <v>298292.42171862751</v>
      </c>
      <c r="EQ24" s="108">
        <f t="shared" si="91"/>
        <v>298308.49375809636</v>
      </c>
      <c r="ER24" s="108">
        <f t="shared" si="91"/>
        <v>298324.56666352903</v>
      </c>
      <c r="ES24" s="108">
        <f t="shared" si="91"/>
        <v>291870.72660806892</v>
      </c>
      <c r="ET24" s="108">
        <f t="shared" si="91"/>
        <v>291886.45264566253</v>
      </c>
      <c r="EU24" s="108">
        <f t="shared" si="91"/>
        <v>291902.17953057733</v>
      </c>
      <c r="EV24" s="108">
        <f t="shared" si="91"/>
        <v>291917.90726285905</v>
      </c>
      <c r="EW24" s="108">
        <f t="shared" si="91"/>
        <v>292047.52646725927</v>
      </c>
      <c r="EX24" s="108">
        <f t="shared" si="91"/>
        <v>292063.26203085523</v>
      </c>
      <c r="EY24" s="108">
        <f t="shared" si="91"/>
        <v>292078.99844228569</v>
      </c>
      <c r="EZ24" s="108">
        <f t="shared" si="91"/>
        <v>292094.73570159631</v>
      </c>
      <c r="FA24" s="108">
        <f t="shared" si="91"/>
        <v>269419.31878988858</v>
      </c>
      <c r="FB24" s="108">
        <f t="shared" si="92"/>
        <v>269433.83514233329</v>
      </c>
      <c r="FC24" s="108">
        <f t="shared" si="92"/>
        <v>269448.35227692121</v>
      </c>
      <c r="FD24" s="108">
        <f t="shared" si="92"/>
        <v>269462.87019369443</v>
      </c>
      <c r="FE24" s="108">
        <f t="shared" si="92"/>
        <v>269477.38889269513</v>
      </c>
    </row>
    <row r="25" spans="1:161" ht="15.75" x14ac:dyDescent="0.25">
      <c r="A25" s="47" t="s">
        <v>189</v>
      </c>
      <c r="B25" s="12">
        <f>'Urb proj of all 25 ARs '!AF25</f>
        <v>178177.59747757768</v>
      </c>
      <c r="C25" s="12">
        <f>'Urb proj of all 25 ARs '!AG25</f>
        <v>178677.49620898976</v>
      </c>
      <c r="D25" s="100">
        <f t="shared" si="10"/>
        <v>2.8056205633538384E-3</v>
      </c>
      <c r="E25" s="101">
        <f t="shared" si="11"/>
        <v>5.3880146790863392E-5</v>
      </c>
      <c r="F25" s="69">
        <f t="shared" si="12"/>
        <v>178187.19771268463</v>
      </c>
      <c r="G25" s="69">
        <f t="shared" si="13"/>
        <v>178196.79846505364</v>
      </c>
      <c r="H25" s="69">
        <f>G25*(1+$E$25)</f>
        <v>178206.39973471258</v>
      </c>
      <c r="I25" s="69">
        <f t="shared" ref="I25:BE25" si="101">H25*(1+$E$25)</f>
        <v>178216.00152168935</v>
      </c>
      <c r="J25" s="69">
        <f t="shared" si="101"/>
        <v>178225.60382601182</v>
      </c>
      <c r="K25" s="69">
        <f t="shared" si="101"/>
        <v>178235.20664770785</v>
      </c>
      <c r="L25" s="69">
        <f t="shared" si="101"/>
        <v>178244.80998680534</v>
      </c>
      <c r="M25" s="69">
        <f t="shared" si="101"/>
        <v>178254.41384333215</v>
      </c>
      <c r="N25" s="69">
        <f t="shared" si="101"/>
        <v>178264.01821731616</v>
      </c>
      <c r="O25" s="69">
        <f t="shared" si="101"/>
        <v>178273.62310878525</v>
      </c>
      <c r="P25" s="69">
        <f t="shared" si="101"/>
        <v>178283.2285177673</v>
      </c>
      <c r="Q25" s="69">
        <f t="shared" si="101"/>
        <v>178292.8344442902</v>
      </c>
      <c r="R25" s="69">
        <f t="shared" si="101"/>
        <v>178302.44088838183</v>
      </c>
      <c r="S25" s="69">
        <f t="shared" si="101"/>
        <v>178312.04785007006</v>
      </c>
      <c r="T25" s="69">
        <f t="shared" si="101"/>
        <v>178321.6553293828</v>
      </c>
      <c r="U25" s="69">
        <f t="shared" si="101"/>
        <v>178331.26332634795</v>
      </c>
      <c r="V25" s="69">
        <f t="shared" si="101"/>
        <v>178340.87184099338</v>
      </c>
      <c r="W25" s="69">
        <f t="shared" si="101"/>
        <v>178350.48087334697</v>
      </c>
      <c r="X25" s="69">
        <f t="shared" si="101"/>
        <v>178360.09042343663</v>
      </c>
      <c r="Y25" s="69">
        <f t="shared" si="101"/>
        <v>178369.70049129028</v>
      </c>
      <c r="Z25" s="69">
        <f t="shared" si="101"/>
        <v>178379.31107693579</v>
      </c>
      <c r="AA25" s="69">
        <f t="shared" si="101"/>
        <v>178388.92218040107</v>
      </c>
      <c r="AB25" s="69">
        <f t="shared" si="101"/>
        <v>178398.53380171402</v>
      </c>
      <c r="AC25" s="69">
        <f t="shared" si="101"/>
        <v>178408.14594090253</v>
      </c>
      <c r="AD25" s="69">
        <f t="shared" si="101"/>
        <v>178417.75859799451</v>
      </c>
      <c r="AE25" s="69">
        <f t="shared" si="101"/>
        <v>178427.37177301786</v>
      </c>
      <c r="AF25" s="69">
        <f t="shared" si="101"/>
        <v>178436.98546600051</v>
      </c>
      <c r="AG25" s="69">
        <f t="shared" si="101"/>
        <v>178446.59967697033</v>
      </c>
      <c r="AH25" s="69">
        <f t="shared" si="101"/>
        <v>178456.21440595525</v>
      </c>
      <c r="AI25" s="69">
        <f t="shared" si="101"/>
        <v>178465.8296529832</v>
      </c>
      <c r="AJ25" s="69">
        <f t="shared" si="101"/>
        <v>178475.44541808206</v>
      </c>
      <c r="AK25" s="69">
        <f t="shared" si="101"/>
        <v>178485.06170127974</v>
      </c>
      <c r="AL25" s="69">
        <f t="shared" si="101"/>
        <v>178494.67850260419</v>
      </c>
      <c r="AM25" s="69">
        <f t="shared" si="101"/>
        <v>178504.29582208331</v>
      </c>
      <c r="AN25" s="69">
        <f t="shared" si="101"/>
        <v>178513.91365974501</v>
      </c>
      <c r="AO25" s="69">
        <f t="shared" si="101"/>
        <v>178523.53201561721</v>
      </c>
      <c r="AP25" s="69">
        <f t="shared" si="101"/>
        <v>178533.15088972784</v>
      </c>
      <c r="AQ25" s="69">
        <f t="shared" si="101"/>
        <v>178542.77028210482</v>
      </c>
      <c r="AR25" s="69">
        <f t="shared" si="101"/>
        <v>178552.39019277607</v>
      </c>
      <c r="AS25" s="69">
        <f t="shared" si="101"/>
        <v>178562.01062176953</v>
      </c>
      <c r="AT25" s="69">
        <f t="shared" si="101"/>
        <v>178571.63156911309</v>
      </c>
      <c r="AU25" s="69">
        <f t="shared" si="101"/>
        <v>178581.25303483472</v>
      </c>
      <c r="AV25" s="69">
        <f t="shared" si="101"/>
        <v>178590.87501896234</v>
      </c>
      <c r="AW25" s="69">
        <f t="shared" si="101"/>
        <v>178600.49752152388</v>
      </c>
      <c r="AX25" s="69">
        <f t="shared" si="101"/>
        <v>178610.12054254726</v>
      </c>
      <c r="AY25" s="69">
        <f t="shared" si="101"/>
        <v>178619.74408206044</v>
      </c>
      <c r="AZ25" s="69">
        <f t="shared" si="101"/>
        <v>178629.36814009133</v>
      </c>
      <c r="BA25" s="69">
        <f t="shared" si="101"/>
        <v>178638.99271666788</v>
      </c>
      <c r="BB25" s="69">
        <f t="shared" si="101"/>
        <v>178648.61781181803</v>
      </c>
      <c r="BC25" s="69">
        <f t="shared" si="101"/>
        <v>178658.2434255697</v>
      </c>
      <c r="BD25" s="69">
        <f t="shared" si="101"/>
        <v>178667.86955795088</v>
      </c>
      <c r="BE25" s="69">
        <f t="shared" si="101"/>
        <v>178677.49620898947</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183946.52283272374</v>
      </c>
      <c r="DG25" s="108">
        <f t="shared" si="15"/>
        <v>183956.43389837563</v>
      </c>
      <c r="DH25" s="108">
        <f t="shared" si="15"/>
        <v>183966.3454980372</v>
      </c>
      <c r="DI25" s="108">
        <f t="shared" si="15"/>
        <v>183976.25763173719</v>
      </c>
      <c r="DJ25" s="108">
        <f t="shared" si="15"/>
        <v>198535.68639008945</v>
      </c>
      <c r="DK25" s="108">
        <f t="shared" si="15"/>
        <v>198546.38352201539</v>
      </c>
      <c r="DL25" s="108">
        <f t="shared" si="15"/>
        <v>198557.08123030435</v>
      </c>
      <c r="DM25" s="108">
        <f t="shared" si="15"/>
        <v>198567.7795149874</v>
      </c>
      <c r="DN25" s="108">
        <f t="shared" si="15"/>
        <v>176112.81858361058</v>
      </c>
      <c r="DO25" s="108">
        <f t="shared" si="15"/>
        <v>176122.30756812764</v>
      </c>
      <c r="DP25" s="108">
        <f t="shared" si="15"/>
        <v>176131.79706391259</v>
      </c>
      <c r="DQ25" s="108">
        <f t="shared" si="15"/>
        <v>176141.28707099293</v>
      </c>
      <c r="DR25" s="108">
        <f t="shared" si="15"/>
        <v>176150.77758939625</v>
      </c>
      <c r="DS25" s="108">
        <f t="shared" si="15"/>
        <v>182721.42413044494</v>
      </c>
      <c r="DT25" s="108">
        <f t="shared" si="15"/>
        <v>182731.26918759893</v>
      </c>
      <c r="DU25" s="108">
        <f t="shared" si="15"/>
        <v>182741.11477520605</v>
      </c>
      <c r="DV25" s="108">
        <f t="shared" si="90"/>
        <v>182750.96089329486</v>
      </c>
      <c r="DW25" s="108">
        <f t="shared" si="90"/>
        <v>179815.78483191229</v>
      </c>
      <c r="DX25" s="108">
        <f t="shared" si="90"/>
        <v>179825.47333279432</v>
      </c>
      <c r="DY25" s="108">
        <f t="shared" si="90"/>
        <v>179835.16235569425</v>
      </c>
      <c r="DZ25" s="108">
        <f t="shared" si="90"/>
        <v>179844.85190064012</v>
      </c>
      <c r="EA25" s="108">
        <f t="shared" si="90"/>
        <v>185871.63085025566</v>
      </c>
      <c r="EB25" s="108">
        <f t="shared" si="90"/>
        <v>185881.64564101011</v>
      </c>
      <c r="EC25" s="108">
        <f t="shared" si="90"/>
        <v>185891.66097136299</v>
      </c>
      <c r="ED25" s="108">
        <f t="shared" si="90"/>
        <v>185901.67684134332</v>
      </c>
      <c r="EE25" s="108">
        <f t="shared" si="90"/>
        <v>185911.6932509802</v>
      </c>
      <c r="EF25" s="108">
        <f t="shared" si="90"/>
        <v>181938.81870499416</v>
      </c>
      <c r="EG25" s="108">
        <f t="shared" si="90"/>
        <v>181948.62159525295</v>
      </c>
      <c r="EH25" s="108">
        <f t="shared" si="90"/>
        <v>181958.42501369287</v>
      </c>
      <c r="EI25" s="108">
        <f t="shared" si="90"/>
        <v>181968.22896034247</v>
      </c>
      <c r="EJ25" s="108">
        <f t="shared" si="90"/>
        <v>183768.48046051347</v>
      </c>
      <c r="EK25" s="108">
        <f t="shared" si="90"/>
        <v>183778.38193321621</v>
      </c>
      <c r="EL25" s="108">
        <f t="shared" si="91"/>
        <v>183788.28393941175</v>
      </c>
      <c r="EM25" s="108">
        <f t="shared" si="91"/>
        <v>183798.18647912887</v>
      </c>
      <c r="EN25" s="108">
        <f t="shared" si="91"/>
        <v>199593.57040627309</v>
      </c>
      <c r="EO25" s="108">
        <f t="shared" si="91"/>
        <v>199604.32453714509</v>
      </c>
      <c r="EP25" s="108">
        <f t="shared" si="91"/>
        <v>199615.07924745127</v>
      </c>
      <c r="EQ25" s="108">
        <f t="shared" si="91"/>
        <v>199625.83453722278</v>
      </c>
      <c r="ER25" s="108">
        <f t="shared" si="91"/>
        <v>199636.59040649093</v>
      </c>
      <c r="ES25" s="108">
        <f t="shared" si="91"/>
        <v>195412.2020484021</v>
      </c>
      <c r="ET25" s="108">
        <f t="shared" si="91"/>
        <v>195422.73088653316</v>
      </c>
      <c r="EU25" s="108">
        <f t="shared" si="91"/>
        <v>195433.26029195962</v>
      </c>
      <c r="EV25" s="108">
        <f t="shared" si="91"/>
        <v>195443.79026471198</v>
      </c>
      <c r="EW25" s="108">
        <f t="shared" si="91"/>
        <v>192600.74629089041</v>
      </c>
      <c r="EX25" s="108">
        <f t="shared" si="91"/>
        <v>192611.12364737259</v>
      </c>
      <c r="EY25" s="108">
        <f t="shared" si="91"/>
        <v>192621.50156298827</v>
      </c>
      <c r="EZ25" s="108">
        <f t="shared" si="91"/>
        <v>192631.88003776758</v>
      </c>
      <c r="FA25" s="108">
        <f t="shared" si="91"/>
        <v>176406.0724312235</v>
      </c>
      <c r="FB25" s="108">
        <f t="shared" si="92"/>
        <v>176415.57721630088</v>
      </c>
      <c r="FC25" s="108">
        <f t="shared" si="92"/>
        <v>176425.08251349747</v>
      </c>
      <c r="FD25" s="108">
        <f t="shared" si="92"/>
        <v>176434.58832284092</v>
      </c>
      <c r="FE25" s="108">
        <f t="shared" si="92"/>
        <v>176444.09464435873</v>
      </c>
    </row>
    <row r="26" spans="1:161" ht="15.75" x14ac:dyDescent="0.25">
      <c r="A26" s="47" t="s">
        <v>190</v>
      </c>
      <c r="B26" s="12">
        <f>'Urb proj of all 25 ARs '!AF26</f>
        <v>167170.68782426754</v>
      </c>
      <c r="C26" s="12">
        <f>'Urb proj of all 25 ARs '!AG26</f>
        <v>167639.7053436173</v>
      </c>
      <c r="D26" s="100">
        <f t="shared" si="10"/>
        <v>2.8056205633537547E-3</v>
      </c>
      <c r="E26" s="101">
        <f t="shared" si="11"/>
        <v>5.3880146790863392E-5</v>
      </c>
      <c r="F26" s="69">
        <f t="shared" si="12"/>
        <v>167179.69500546664</v>
      </c>
      <c r="G26" s="69">
        <f t="shared" si="13"/>
        <v>167188.702671974</v>
      </c>
      <c r="H26" s="69">
        <f>G26*(1+$E$26)</f>
        <v>167197.71082381572</v>
      </c>
      <c r="I26" s="69">
        <f t="shared" ref="I26:BE26" si="102">H26*(1+$E$26)</f>
        <v>167206.71946101802</v>
      </c>
      <c r="J26" s="69">
        <f t="shared" si="102"/>
        <v>167215.72858360701</v>
      </c>
      <c r="K26" s="69">
        <f t="shared" si="102"/>
        <v>167224.73819160883</v>
      </c>
      <c r="L26" s="69">
        <f t="shared" si="102"/>
        <v>167233.74828504966</v>
      </c>
      <c r="M26" s="69">
        <f t="shared" si="102"/>
        <v>167242.75886395565</v>
      </c>
      <c r="N26" s="69">
        <f t="shared" si="102"/>
        <v>167251.76992835294</v>
      </c>
      <c r="O26" s="69">
        <f t="shared" si="102"/>
        <v>167260.78147826772</v>
      </c>
      <c r="P26" s="69">
        <f t="shared" si="102"/>
        <v>167269.79351372612</v>
      </c>
      <c r="Q26" s="69">
        <f t="shared" si="102"/>
        <v>167278.80603475432</v>
      </c>
      <c r="R26" s="69">
        <f t="shared" si="102"/>
        <v>167287.81904137848</v>
      </c>
      <c r="S26" s="69">
        <f t="shared" si="102"/>
        <v>167296.83253362475</v>
      </c>
      <c r="T26" s="69">
        <f t="shared" si="102"/>
        <v>167305.84651151931</v>
      </c>
      <c r="U26" s="69">
        <f t="shared" si="102"/>
        <v>167314.86097508832</v>
      </c>
      <c r="V26" s="69">
        <f t="shared" si="102"/>
        <v>167323.87592435794</v>
      </c>
      <c r="W26" s="69">
        <f t="shared" si="102"/>
        <v>167332.89135935437</v>
      </c>
      <c r="X26" s="69">
        <f t="shared" si="102"/>
        <v>167341.90728010374</v>
      </c>
      <c r="Y26" s="69">
        <f t="shared" si="102"/>
        <v>167350.92368663225</v>
      </c>
      <c r="Z26" s="69">
        <f t="shared" si="102"/>
        <v>167359.94057896608</v>
      </c>
      <c r="AA26" s="69">
        <f t="shared" si="102"/>
        <v>167368.95795713138</v>
      </c>
      <c r="AB26" s="69">
        <f t="shared" si="102"/>
        <v>167377.97582115434</v>
      </c>
      <c r="AC26" s="69">
        <f t="shared" si="102"/>
        <v>167386.99417106115</v>
      </c>
      <c r="AD26" s="69">
        <f t="shared" si="102"/>
        <v>167396.01300687797</v>
      </c>
      <c r="AE26" s="69">
        <f t="shared" si="102"/>
        <v>167405.03232863097</v>
      </c>
      <c r="AF26" s="69">
        <f t="shared" si="102"/>
        <v>167414.05213634638</v>
      </c>
      <c r="AG26" s="69">
        <f t="shared" si="102"/>
        <v>167423.07243005035</v>
      </c>
      <c r="AH26" s="69">
        <f t="shared" si="102"/>
        <v>167432.09320976905</v>
      </c>
      <c r="AI26" s="69">
        <f t="shared" si="102"/>
        <v>167441.11447552871</v>
      </c>
      <c r="AJ26" s="69">
        <f t="shared" si="102"/>
        <v>167450.13622735548</v>
      </c>
      <c r="AK26" s="69">
        <f t="shared" si="102"/>
        <v>167459.15846527557</v>
      </c>
      <c r="AL26" s="69">
        <f t="shared" si="102"/>
        <v>167468.18118931516</v>
      </c>
      <c r="AM26" s="69">
        <f t="shared" si="102"/>
        <v>167477.20439950045</v>
      </c>
      <c r="AN26" s="69">
        <f t="shared" si="102"/>
        <v>167486.22809585763</v>
      </c>
      <c r="AO26" s="69">
        <f t="shared" si="102"/>
        <v>167495.2522784129</v>
      </c>
      <c r="AP26" s="69">
        <f t="shared" si="102"/>
        <v>167504.27694719244</v>
      </c>
      <c r="AQ26" s="69">
        <f t="shared" si="102"/>
        <v>167513.30210222246</v>
      </c>
      <c r="AR26" s="69">
        <f t="shared" si="102"/>
        <v>167522.32774352914</v>
      </c>
      <c r="AS26" s="69">
        <f t="shared" si="102"/>
        <v>167531.35387113871</v>
      </c>
      <c r="AT26" s="69">
        <f t="shared" si="102"/>
        <v>167540.38048507736</v>
      </c>
      <c r="AU26" s="69">
        <f t="shared" si="102"/>
        <v>167549.40758537129</v>
      </c>
      <c r="AV26" s="69">
        <f t="shared" si="102"/>
        <v>167558.43517204671</v>
      </c>
      <c r="AW26" s="69">
        <f t="shared" si="102"/>
        <v>167567.46324512982</v>
      </c>
      <c r="AX26" s="69">
        <f t="shared" si="102"/>
        <v>167576.49180464685</v>
      </c>
      <c r="AY26" s="69">
        <f t="shared" si="102"/>
        <v>167585.52085062399</v>
      </c>
      <c r="AZ26" s="69">
        <f t="shared" si="102"/>
        <v>167594.55038308745</v>
      </c>
      <c r="BA26" s="69">
        <f t="shared" si="102"/>
        <v>167603.58040206344</v>
      </c>
      <c r="BB26" s="69">
        <f t="shared" si="102"/>
        <v>167612.61090757817</v>
      </c>
      <c r="BC26" s="69">
        <f t="shared" si="102"/>
        <v>167621.64189965787</v>
      </c>
      <c r="BD26" s="69">
        <f t="shared" si="102"/>
        <v>167630.67337832876</v>
      </c>
      <c r="BE26" s="69">
        <f t="shared" si="102"/>
        <v>167639.70534361704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162130.20594151894</v>
      </c>
      <c r="DG26" s="108">
        <f t="shared" si="15"/>
        <v>162138.94154081432</v>
      </c>
      <c r="DH26" s="108">
        <f t="shared" si="15"/>
        <v>162147.67761078506</v>
      </c>
      <c r="DI26" s="108">
        <f t="shared" si="15"/>
        <v>162156.41415145653</v>
      </c>
      <c r="DJ26" s="108">
        <f t="shared" si="15"/>
        <v>174488.10397102035</v>
      </c>
      <c r="DK26" s="108">
        <f t="shared" si="15"/>
        <v>174497.50541567558</v>
      </c>
      <c r="DL26" s="108">
        <f t="shared" si="15"/>
        <v>174506.90736688202</v>
      </c>
      <c r="DM26" s="108">
        <f t="shared" si="15"/>
        <v>174516.30982466697</v>
      </c>
      <c r="DN26" s="108">
        <f t="shared" si="15"/>
        <v>154194.16602356837</v>
      </c>
      <c r="DO26" s="108">
        <f t="shared" si="15"/>
        <v>154202.47402786801</v>
      </c>
      <c r="DP26" s="108">
        <f t="shared" si="15"/>
        <v>154210.78247980415</v>
      </c>
      <c r="DQ26" s="108">
        <f t="shared" si="15"/>
        <v>154219.0913794009</v>
      </c>
      <c r="DR26" s="108">
        <f t="shared" si="15"/>
        <v>154227.40072668239</v>
      </c>
      <c r="DS26" s="108">
        <f t="shared" si="15"/>
        <v>158599.78974079195</v>
      </c>
      <c r="DT26" s="108">
        <f t="shared" si="15"/>
        <v>158608.33512074419</v>
      </c>
      <c r="DU26" s="108">
        <f t="shared" si="15"/>
        <v>158616.88096112275</v>
      </c>
      <c r="DV26" s="108">
        <f t="shared" si="90"/>
        <v>158625.42726195243</v>
      </c>
      <c r="DW26" s="108">
        <f t="shared" si="90"/>
        <v>159043.89571896699</v>
      </c>
      <c r="DX26" s="108">
        <f t="shared" si="90"/>
        <v>159052.4650274145</v>
      </c>
      <c r="DY26" s="108">
        <f t="shared" si="90"/>
        <v>159061.03479757762</v>
      </c>
      <c r="DZ26" s="108">
        <f t="shared" si="90"/>
        <v>159069.60502948123</v>
      </c>
      <c r="EA26" s="108">
        <f t="shared" si="90"/>
        <v>164826.00732786438</v>
      </c>
      <c r="EB26" s="108">
        <f t="shared" si="90"/>
        <v>164834.88817733416</v>
      </c>
      <c r="EC26" s="108">
        <f t="shared" si="90"/>
        <v>164843.76950530542</v>
      </c>
      <c r="ED26" s="108">
        <f t="shared" si="90"/>
        <v>164852.65131180393</v>
      </c>
      <c r="EE26" s="108">
        <f t="shared" si="90"/>
        <v>164861.53359685544</v>
      </c>
      <c r="EF26" s="108">
        <f t="shared" si="90"/>
        <v>161444.11883703133</v>
      </c>
      <c r="EG26" s="108">
        <f t="shared" si="90"/>
        <v>161452.8174698528</v>
      </c>
      <c r="EH26" s="108">
        <f t="shared" si="90"/>
        <v>161461.51657135788</v>
      </c>
      <c r="EI26" s="108">
        <f t="shared" si="90"/>
        <v>161470.21614157181</v>
      </c>
      <c r="EJ26" s="108">
        <f t="shared" si="90"/>
        <v>159449.00092469217</v>
      </c>
      <c r="EK26" s="108">
        <f t="shared" si="90"/>
        <v>159457.59206026763</v>
      </c>
      <c r="EL26" s="108">
        <f t="shared" si="91"/>
        <v>159466.18365873478</v>
      </c>
      <c r="EM26" s="108">
        <f t="shared" si="91"/>
        <v>159474.77572011849</v>
      </c>
      <c r="EN26" s="108">
        <f t="shared" si="91"/>
        <v>171985.05718789171</v>
      </c>
      <c r="EO26" s="108">
        <f t="shared" si="91"/>
        <v>171994.32376801883</v>
      </c>
      <c r="EP26" s="108">
        <f t="shared" si="91"/>
        <v>172003.59084743066</v>
      </c>
      <c r="EQ26" s="108">
        <f t="shared" si="91"/>
        <v>172012.8584261541</v>
      </c>
      <c r="ER26" s="108">
        <f t="shared" si="91"/>
        <v>172022.12650421599</v>
      </c>
      <c r="ES26" s="108">
        <f t="shared" si="91"/>
        <v>170082.17303059975</v>
      </c>
      <c r="ET26" s="108">
        <f t="shared" si="91"/>
        <v>170091.33708304915</v>
      </c>
      <c r="EU26" s="108">
        <f t="shared" si="91"/>
        <v>170100.50162925903</v>
      </c>
      <c r="EV26" s="108">
        <f t="shared" si="91"/>
        <v>170109.66666925602</v>
      </c>
      <c r="EW26" s="108">
        <f t="shared" si="91"/>
        <v>167322.62905851219</v>
      </c>
      <c r="EX26" s="108">
        <f t="shared" si="91"/>
        <v>167331.64442632732</v>
      </c>
      <c r="EY26" s="108">
        <f t="shared" si="91"/>
        <v>167340.66027989174</v>
      </c>
      <c r="EZ26" s="108">
        <f t="shared" si="91"/>
        <v>167349.67661923173</v>
      </c>
      <c r="FA26" s="108">
        <f t="shared" si="91"/>
        <v>155478.86830200756</v>
      </c>
      <c r="FB26" s="108">
        <f t="shared" si="92"/>
        <v>155487.24552625453</v>
      </c>
      <c r="FC26" s="108">
        <f t="shared" si="92"/>
        <v>155495.62320186759</v>
      </c>
      <c r="FD26" s="108">
        <f t="shared" si="92"/>
        <v>155504.00132887106</v>
      </c>
      <c r="FE26" s="108">
        <f t="shared" si="92"/>
        <v>155512.37990728923</v>
      </c>
    </row>
    <row r="27" spans="1:161" ht="15.75" x14ac:dyDescent="0.25">
      <c r="A27" s="47" t="s">
        <v>191</v>
      </c>
      <c r="B27" s="12">
        <f>'Urb proj of all 25 ARs '!AF27</f>
        <v>180067.64602464449</v>
      </c>
      <c r="C27" s="12">
        <f>'Urb proj of all 25 ARs '!AG27</f>
        <v>180572.84751512593</v>
      </c>
      <c r="D27" s="100">
        <f t="shared" si="10"/>
        <v>2.8056205633537256E-3</v>
      </c>
      <c r="E27" s="101">
        <f t="shared" si="11"/>
        <v>5.3880146790863392E-5</v>
      </c>
      <c r="F27" s="69">
        <f t="shared" si="12"/>
        <v>180077.34809584459</v>
      </c>
      <c r="G27" s="69">
        <f t="shared" si="13"/>
        <v>180087.05068979369</v>
      </c>
      <c r="H27" s="69">
        <f>G27*(1+$E$27)</f>
        <v>180096.75380651999</v>
      </c>
      <c r="I27" s="69">
        <f t="shared" ref="I27:BD27" si="103">H27*(1+$E$27)</f>
        <v>180106.45744605165</v>
      </c>
      <c r="J27" s="69">
        <f t="shared" si="103"/>
        <v>180116.16160841682</v>
      </c>
      <c r="K27" s="69">
        <f t="shared" si="103"/>
        <v>180125.86629364369</v>
      </c>
      <c r="L27" s="69">
        <f t="shared" si="103"/>
        <v>180135.57150176042</v>
      </c>
      <c r="M27" s="69">
        <f t="shared" si="103"/>
        <v>180145.2772327952</v>
      </c>
      <c r="N27" s="69">
        <f t="shared" si="103"/>
        <v>180154.98348677618</v>
      </c>
      <c r="O27" s="69">
        <f t="shared" si="103"/>
        <v>180164.69026373155</v>
      </c>
      <c r="P27" s="69">
        <f t="shared" si="103"/>
        <v>180174.3975636895</v>
      </c>
      <c r="Q27" s="69">
        <f t="shared" si="103"/>
        <v>180184.10538667819</v>
      </c>
      <c r="R27" s="69">
        <f t="shared" si="103"/>
        <v>180193.8137327258</v>
      </c>
      <c r="S27" s="69">
        <f t="shared" si="103"/>
        <v>180203.52260186052</v>
      </c>
      <c r="T27" s="69">
        <f t="shared" si="103"/>
        <v>180213.23199411054</v>
      </c>
      <c r="U27" s="69">
        <f t="shared" si="103"/>
        <v>180222.94190950404</v>
      </c>
      <c r="V27" s="69">
        <f t="shared" si="103"/>
        <v>180232.65234806921</v>
      </c>
      <c r="W27" s="69">
        <f t="shared" si="103"/>
        <v>180242.36330983424</v>
      </c>
      <c r="X27" s="69">
        <f t="shared" si="103"/>
        <v>180252.07479482732</v>
      </c>
      <c r="Y27" s="69">
        <f t="shared" si="103"/>
        <v>180261.78680307663</v>
      </c>
      <c r="Z27" s="69">
        <f t="shared" si="103"/>
        <v>180271.49933461036</v>
      </c>
      <c r="AA27" s="69">
        <f t="shared" si="103"/>
        <v>180281.21238945672</v>
      </c>
      <c r="AB27" s="69">
        <f t="shared" si="103"/>
        <v>180290.92596764391</v>
      </c>
      <c r="AC27" s="69">
        <f t="shared" si="103"/>
        <v>180300.6400692001</v>
      </c>
      <c r="AD27" s="69">
        <f t="shared" si="103"/>
        <v>180310.35469415353</v>
      </c>
      <c r="AE27" s="69">
        <f t="shared" si="103"/>
        <v>180320.06984253236</v>
      </c>
      <c r="AF27" s="69">
        <f t="shared" si="103"/>
        <v>180329.7855143648</v>
      </c>
      <c r="AG27" s="69">
        <f t="shared" si="103"/>
        <v>180339.50170967908</v>
      </c>
      <c r="AH27" s="69">
        <f t="shared" si="103"/>
        <v>180349.2184285034</v>
      </c>
      <c r="AI27" s="69">
        <f t="shared" si="103"/>
        <v>180358.93567086596</v>
      </c>
      <c r="AJ27" s="69">
        <f t="shared" si="103"/>
        <v>180368.65343679496</v>
      </c>
      <c r="AK27" s="69">
        <f t="shared" si="103"/>
        <v>180378.37172631861</v>
      </c>
      <c r="AL27" s="69">
        <f t="shared" si="103"/>
        <v>180388.09053946513</v>
      </c>
      <c r="AM27" s="69">
        <f t="shared" si="103"/>
        <v>180397.80987626273</v>
      </c>
      <c r="AN27" s="69">
        <f t="shared" si="103"/>
        <v>180407.52973673961</v>
      </c>
      <c r="AO27" s="69">
        <f t="shared" si="103"/>
        <v>180417.250120924</v>
      </c>
      <c r="AP27" s="69">
        <f t="shared" si="103"/>
        <v>180426.97102884413</v>
      </c>
      <c r="AQ27" s="69">
        <f t="shared" si="103"/>
        <v>180436.6924605282</v>
      </c>
      <c r="AR27" s="69">
        <f t="shared" si="103"/>
        <v>180446.41441600444</v>
      </c>
      <c r="AS27" s="69">
        <f t="shared" si="103"/>
        <v>180456.13689530105</v>
      </c>
      <c r="AT27" s="69">
        <f t="shared" si="103"/>
        <v>180465.85989844627</v>
      </c>
      <c r="AU27" s="69">
        <f t="shared" si="103"/>
        <v>180475.58342546833</v>
      </c>
      <c r="AV27" s="69">
        <f t="shared" si="103"/>
        <v>180485.30747639545</v>
      </c>
      <c r="AW27" s="69">
        <f t="shared" si="103"/>
        <v>180495.03205125587</v>
      </c>
      <c r="AX27" s="69">
        <f t="shared" si="103"/>
        <v>180504.75715007781</v>
      </c>
      <c r="AY27" s="69">
        <f t="shared" si="103"/>
        <v>180514.48277288952</v>
      </c>
      <c r="AZ27" s="69">
        <f t="shared" si="103"/>
        <v>180524.20891971921</v>
      </c>
      <c r="BA27" s="69">
        <f t="shared" si="103"/>
        <v>180533.93559059512</v>
      </c>
      <c r="BB27" s="69">
        <f t="shared" si="103"/>
        <v>180543.66278554549</v>
      </c>
      <c r="BC27" s="69">
        <f t="shared" si="103"/>
        <v>180553.39050459853</v>
      </c>
      <c r="BD27" s="69">
        <f t="shared" si="103"/>
        <v>180563.11874778252</v>
      </c>
      <c r="BE27" s="69">
        <f>BD27*(1+$E$27)</f>
        <v>180572.84751512567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175337.02221765742</v>
      </c>
      <c r="DG27" s="108">
        <f t="shared" si="15"/>
        <v>175346.46940215238</v>
      </c>
      <c r="DH27" s="108">
        <f t="shared" si="15"/>
        <v>175355.91709566303</v>
      </c>
      <c r="DI27" s="108">
        <f t="shared" si="15"/>
        <v>175365.36529821678</v>
      </c>
      <c r="DJ27" s="108">
        <f t="shared" si="15"/>
        <v>187800.73970563317</v>
      </c>
      <c r="DK27" s="108">
        <f t="shared" si="15"/>
        <v>187810.85843705595</v>
      </c>
      <c r="DL27" s="108">
        <f t="shared" si="15"/>
        <v>187820.97771367745</v>
      </c>
      <c r="DM27" s="108">
        <f t="shared" si="15"/>
        <v>187831.09753552708</v>
      </c>
      <c r="DN27" s="108">
        <f t="shared" si="15"/>
        <v>164764.05618071932</v>
      </c>
      <c r="DO27" s="108">
        <f t="shared" si="15"/>
        <v>164772.93369225218</v>
      </c>
      <c r="DP27" s="108">
        <f t="shared" si="15"/>
        <v>164781.81168210669</v>
      </c>
      <c r="DQ27" s="108">
        <f t="shared" si="15"/>
        <v>164790.6901503086</v>
      </c>
      <c r="DR27" s="108">
        <f t="shared" si="15"/>
        <v>164799.56909688367</v>
      </c>
      <c r="DS27" s="108">
        <f t="shared" si="15"/>
        <v>171343.39947989973</v>
      </c>
      <c r="DT27" s="108">
        <f t="shared" si="15"/>
        <v>171352.63148741535</v>
      </c>
      <c r="DU27" s="108">
        <f t="shared" si="15"/>
        <v>171361.86399235288</v>
      </c>
      <c r="DV27" s="108">
        <f t="shared" si="90"/>
        <v>171371.09699473917</v>
      </c>
      <c r="DW27" s="108">
        <f t="shared" si="90"/>
        <v>165013.67926100243</v>
      </c>
      <c r="DX27" s="108">
        <f t="shared" si="90"/>
        <v>165022.57022226354</v>
      </c>
      <c r="DY27" s="108">
        <f t="shared" si="90"/>
        <v>165031.46166257092</v>
      </c>
      <c r="DZ27" s="108">
        <f t="shared" si="90"/>
        <v>165040.35358195042</v>
      </c>
      <c r="EA27" s="108">
        <f t="shared" si="90"/>
        <v>171734.59585657911</v>
      </c>
      <c r="EB27" s="108">
        <f t="shared" si="90"/>
        <v>171743.84894181293</v>
      </c>
      <c r="EC27" s="108">
        <f t="shared" si="90"/>
        <v>171753.10252560434</v>
      </c>
      <c r="ED27" s="108">
        <f t="shared" si="90"/>
        <v>171762.35660798021</v>
      </c>
      <c r="EE27" s="108">
        <f t="shared" si="90"/>
        <v>171771.61118896739</v>
      </c>
      <c r="EF27" s="108">
        <f t="shared" si="90"/>
        <v>166938.54175016042</v>
      </c>
      <c r="EG27" s="108">
        <f t="shared" si="90"/>
        <v>166947.53642329498</v>
      </c>
      <c r="EH27" s="108">
        <f t="shared" si="90"/>
        <v>166956.53158106384</v>
      </c>
      <c r="EI27" s="108">
        <f t="shared" si="90"/>
        <v>166965.52722349315</v>
      </c>
      <c r="EJ27" s="108">
        <f t="shared" si="90"/>
        <v>169137.50798800687</v>
      </c>
      <c r="EK27" s="108">
        <f t="shared" si="90"/>
        <v>169146.62114176509</v>
      </c>
      <c r="EL27" s="108">
        <f t="shared" si="91"/>
        <v>169155.7347865414</v>
      </c>
      <c r="EM27" s="108">
        <f t="shared" si="91"/>
        <v>169164.84892236223</v>
      </c>
      <c r="EN27" s="108">
        <f t="shared" si="91"/>
        <v>180674.11614284851</v>
      </c>
      <c r="EO27" s="108">
        <f t="shared" si="91"/>
        <v>180683.85089074759</v>
      </c>
      <c r="EP27" s="108">
        <f t="shared" si="91"/>
        <v>180693.58616315635</v>
      </c>
      <c r="EQ27" s="108">
        <f t="shared" si="91"/>
        <v>180703.32196010297</v>
      </c>
      <c r="ER27" s="108">
        <f t="shared" si="91"/>
        <v>180713.05828161578</v>
      </c>
      <c r="ES27" s="108">
        <f t="shared" si="91"/>
        <v>180544.89656796548</v>
      </c>
      <c r="ET27" s="108">
        <f t="shared" si="91"/>
        <v>180554.6243534949</v>
      </c>
      <c r="EU27" s="108">
        <f t="shared" si="91"/>
        <v>180564.35266315882</v>
      </c>
      <c r="EV27" s="108">
        <f t="shared" si="91"/>
        <v>180574.08149698548</v>
      </c>
      <c r="EW27" s="108">
        <f t="shared" si="91"/>
        <v>178652.26588404982</v>
      </c>
      <c r="EX27" s="108">
        <f t="shared" si="91"/>
        <v>178661.89169436018</v>
      </c>
      <c r="EY27" s="108">
        <f t="shared" si="91"/>
        <v>178671.51802331061</v>
      </c>
      <c r="EZ27" s="108">
        <f t="shared" si="91"/>
        <v>178681.14487092907</v>
      </c>
      <c r="FA27" s="108">
        <f t="shared" si="91"/>
        <v>166042.40721334409</v>
      </c>
      <c r="FB27" s="108">
        <f t="shared" si="92"/>
        <v>166051.35360261827</v>
      </c>
      <c r="FC27" s="108">
        <f t="shared" si="92"/>
        <v>166060.30047392519</v>
      </c>
      <c r="FD27" s="108">
        <f t="shared" si="92"/>
        <v>166069.24782729088</v>
      </c>
      <c r="FE27" s="108">
        <f t="shared" si="92"/>
        <v>166078.19566274126</v>
      </c>
    </row>
    <row r="28" spans="1:161" ht="15.75" x14ac:dyDescent="0.25">
      <c r="A28" s="47" t="s">
        <v>192</v>
      </c>
      <c r="B28" s="12">
        <f>'Urb proj of all 25 ARs '!AF28</f>
        <v>66231.982633913809</v>
      </c>
      <c r="C28" s="12">
        <f>'Urb proj of all 25 ARs '!AG28</f>
        <v>66417.804446343202</v>
      </c>
      <c r="D28" s="100">
        <f t="shared" si="10"/>
        <v>2.8056205633536827E-3</v>
      </c>
      <c r="E28" s="101">
        <f t="shared" si="11"/>
        <v>5.3880146790863392E-5</v>
      </c>
      <c r="F28" s="69">
        <f t="shared" si="12"/>
        <v>66235.551222860377</v>
      </c>
      <c r="G28" s="69">
        <f t="shared" si="13"/>
        <v>66239.120004083044</v>
      </c>
      <c r="H28" s="69">
        <f>G28*(1+$E$28)</f>
        <v>66242.688977592159</v>
      </c>
      <c r="I28" s="69">
        <f t="shared" ref="I28:BE28" si="104">H28*(1+$E$28)</f>
        <v>66246.258143398096</v>
      </c>
      <c r="J28" s="69">
        <f t="shared" si="104"/>
        <v>66249.827501511201</v>
      </c>
      <c r="K28" s="69">
        <f t="shared" si="104"/>
        <v>66253.397051941851</v>
      </c>
      <c r="L28" s="69">
        <f t="shared" si="104"/>
        <v>66256.966794700405</v>
      </c>
      <c r="M28" s="69">
        <f t="shared" si="104"/>
        <v>66260.536729797226</v>
      </c>
      <c r="N28" s="69">
        <f t="shared" si="104"/>
        <v>66264.106857242674</v>
      </c>
      <c r="O28" s="69">
        <f t="shared" si="104"/>
        <v>66267.67717704711</v>
      </c>
      <c r="P28" s="69">
        <f t="shared" si="104"/>
        <v>66271.247689220894</v>
      </c>
      <c r="Q28" s="69">
        <f t="shared" si="104"/>
        <v>66274.818393774403</v>
      </c>
      <c r="R28" s="69">
        <f t="shared" si="104"/>
        <v>66278.389290717998</v>
      </c>
      <c r="S28" s="69">
        <f t="shared" si="104"/>
        <v>66281.960380062039</v>
      </c>
      <c r="T28" s="69">
        <f t="shared" si="104"/>
        <v>66285.531661816902</v>
      </c>
      <c r="U28" s="69">
        <f t="shared" si="104"/>
        <v>66289.103135992948</v>
      </c>
      <c r="V28" s="69">
        <f t="shared" si="104"/>
        <v>66292.674802600552</v>
      </c>
      <c r="W28" s="69">
        <f t="shared" si="104"/>
        <v>66296.246661650075</v>
      </c>
      <c r="X28" s="69">
        <f t="shared" si="104"/>
        <v>66299.818713151893</v>
      </c>
      <c r="Y28" s="69">
        <f t="shared" si="104"/>
        <v>66303.390957116368</v>
      </c>
      <c r="Z28" s="69">
        <f t="shared" si="104"/>
        <v>66306.963393553873</v>
      </c>
      <c r="AA28" s="69">
        <f t="shared" si="104"/>
        <v>66310.536022474771</v>
      </c>
      <c r="AB28" s="69">
        <f t="shared" si="104"/>
        <v>66314.108843889437</v>
      </c>
      <c r="AC28" s="69">
        <f t="shared" si="104"/>
        <v>66317.681857808246</v>
      </c>
      <c r="AD28" s="69">
        <f t="shared" si="104"/>
        <v>66321.255064241574</v>
      </c>
      <c r="AE28" s="69">
        <f t="shared" si="104"/>
        <v>66324.828463199796</v>
      </c>
      <c r="AF28" s="69">
        <f t="shared" si="104"/>
        <v>66328.402054693273</v>
      </c>
      <c r="AG28" s="69">
        <f t="shared" si="104"/>
        <v>66331.975838732382</v>
      </c>
      <c r="AH28" s="69">
        <f t="shared" si="104"/>
        <v>66335.549815327497</v>
      </c>
      <c r="AI28" s="69">
        <f t="shared" si="104"/>
        <v>66339.123984488993</v>
      </c>
      <c r="AJ28" s="69">
        <f t="shared" si="104"/>
        <v>66342.698346227262</v>
      </c>
      <c r="AK28" s="69">
        <f t="shared" si="104"/>
        <v>66346.272900552663</v>
      </c>
      <c r="AL28" s="69">
        <f t="shared" si="104"/>
        <v>66349.847647475573</v>
      </c>
      <c r="AM28" s="69">
        <f t="shared" si="104"/>
        <v>66353.422587006367</v>
      </c>
      <c r="AN28" s="69">
        <f t="shared" si="104"/>
        <v>66356.997719155435</v>
      </c>
      <c r="AO28" s="69">
        <f t="shared" si="104"/>
        <v>66360.573043933138</v>
      </c>
      <c r="AP28" s="69">
        <f t="shared" si="104"/>
        <v>66364.148561349866</v>
      </c>
      <c r="AQ28" s="69">
        <f t="shared" si="104"/>
        <v>66367.724271416009</v>
      </c>
      <c r="AR28" s="69">
        <f t="shared" si="104"/>
        <v>66371.300174141928</v>
      </c>
      <c r="AS28" s="69">
        <f t="shared" si="104"/>
        <v>66374.876269538014</v>
      </c>
      <c r="AT28" s="69">
        <f t="shared" si="104"/>
        <v>66378.452557614641</v>
      </c>
      <c r="AU28" s="69">
        <f t="shared" si="104"/>
        <v>66382.029038382199</v>
      </c>
      <c r="AV28" s="69">
        <f t="shared" si="104"/>
        <v>66385.605711851065</v>
      </c>
      <c r="AW28" s="69">
        <f t="shared" si="104"/>
        <v>66389.182578031614</v>
      </c>
      <c r="AX28" s="69">
        <f t="shared" si="104"/>
        <v>66392.75963693425</v>
      </c>
      <c r="AY28" s="69">
        <f t="shared" si="104"/>
        <v>66396.336888569334</v>
      </c>
      <c r="AZ28" s="69">
        <f t="shared" si="104"/>
        <v>66399.914332947272</v>
      </c>
      <c r="BA28" s="69">
        <f t="shared" si="104"/>
        <v>66403.491970078438</v>
      </c>
      <c r="BB28" s="69">
        <f t="shared" si="104"/>
        <v>66407.069799973207</v>
      </c>
      <c r="BC28" s="69">
        <f t="shared" si="104"/>
        <v>66410.647822641986</v>
      </c>
      <c r="BD28" s="69">
        <f t="shared" si="104"/>
        <v>66414.226038095148</v>
      </c>
      <c r="BE28" s="69">
        <f t="shared" si="104"/>
        <v>66417.804446343085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57588.196838765005</v>
      </c>
      <c r="DG28" s="108">
        <f t="shared" si="15"/>
        <v>57591.299699264106</v>
      </c>
      <c r="DH28" s="108">
        <f t="shared" si="15"/>
        <v>57594.40272694578</v>
      </c>
      <c r="DI28" s="108">
        <f t="shared" si="15"/>
        <v>57597.505921819044</v>
      </c>
      <c r="DJ28" s="108">
        <f t="shared" si="15"/>
        <v>61486.214639323</v>
      </c>
      <c r="DK28" s="108">
        <f t="shared" si="15"/>
        <v>61489.527525593381</v>
      </c>
      <c r="DL28" s="108">
        <f t="shared" si="15"/>
        <v>61492.840590362561</v>
      </c>
      <c r="DM28" s="108">
        <f t="shared" si="15"/>
        <v>61496.153833640165</v>
      </c>
      <c r="DN28" s="108">
        <f t="shared" si="15"/>
        <v>54132.438173315713</v>
      </c>
      <c r="DO28" s="108">
        <f t="shared" si="15"/>
        <v>54135.354837030645</v>
      </c>
      <c r="DP28" s="108">
        <f t="shared" si="15"/>
        <v>54138.271657895835</v>
      </c>
      <c r="DQ28" s="108">
        <f t="shared" si="15"/>
        <v>54141.188635919767</v>
      </c>
      <c r="DR28" s="108">
        <f t="shared" si="15"/>
        <v>54144.105771110902</v>
      </c>
      <c r="DS28" s="108">
        <f t="shared" si="15"/>
        <v>56325.129654187411</v>
      </c>
      <c r="DT28" s="108">
        <f t="shared" si="15"/>
        <v>56328.164460441192</v>
      </c>
      <c r="DU28" s="108">
        <f t="shared" si="15"/>
        <v>56331.199430210778</v>
      </c>
      <c r="DV28" s="108">
        <f t="shared" si="90"/>
        <v>56334.234563504986</v>
      </c>
      <c r="DW28" s="108">
        <f t="shared" si="90"/>
        <v>54400.649379259688</v>
      </c>
      <c r="DX28" s="108">
        <f t="shared" si="90"/>
        <v>54403.580494233764</v>
      </c>
      <c r="DY28" s="108">
        <f t="shared" si="90"/>
        <v>54406.511767136741</v>
      </c>
      <c r="DZ28" s="108">
        <f t="shared" si="90"/>
        <v>54409.44319797714</v>
      </c>
      <c r="EA28" s="108">
        <f t="shared" si="90"/>
        <v>57206.654998013059</v>
      </c>
      <c r="EB28" s="108">
        <f t="shared" si="90"/>
        <v>57209.73730098176</v>
      </c>
      <c r="EC28" s="108">
        <f t="shared" si="90"/>
        <v>57212.819770025402</v>
      </c>
      <c r="ED28" s="108">
        <f t="shared" si="90"/>
        <v>57215.902405152927</v>
      </c>
      <c r="EE28" s="108">
        <f t="shared" si="90"/>
        <v>57218.985206373291</v>
      </c>
      <c r="EF28" s="108">
        <f t="shared" si="90"/>
        <v>56702.600263206026</v>
      </c>
      <c r="EG28" s="108">
        <f t="shared" si="90"/>
        <v>56705.655407631632</v>
      </c>
      <c r="EH28" s="108">
        <f t="shared" si="90"/>
        <v>56708.710716668858</v>
      </c>
      <c r="EI28" s="108">
        <f t="shared" si="90"/>
        <v>56711.766190326591</v>
      </c>
      <c r="EJ28" s="108">
        <f t="shared" si="90"/>
        <v>56497.806535042953</v>
      </c>
      <c r="EK28" s="108">
        <f t="shared" si="90"/>
        <v>56500.850645152423</v>
      </c>
      <c r="EL28" s="108">
        <f t="shared" si="91"/>
        <v>56503.894919278995</v>
      </c>
      <c r="EM28" s="108">
        <f t="shared" si="91"/>
        <v>56506.939357431504</v>
      </c>
      <c r="EN28" s="108">
        <f t="shared" si="91"/>
        <v>60723.253396813605</v>
      </c>
      <c r="EO28" s="108">
        <f t="shared" si="91"/>
        <v>60726.525174620241</v>
      </c>
      <c r="EP28" s="108">
        <f t="shared" si="91"/>
        <v>60729.797128710743</v>
      </c>
      <c r="EQ28" s="108">
        <f t="shared" si="91"/>
        <v>60733.06925909462</v>
      </c>
      <c r="ER28" s="108">
        <f t="shared" si="91"/>
        <v>60736.34156578136</v>
      </c>
      <c r="ES28" s="108">
        <f t="shared" si="91"/>
        <v>60549.108526371441</v>
      </c>
      <c r="ET28" s="108">
        <f t="shared" si="91"/>
        <v>60552.370921226895</v>
      </c>
      <c r="EU28" s="108">
        <f t="shared" si="91"/>
        <v>60555.633491860666</v>
      </c>
      <c r="EV28" s="108">
        <f t="shared" si="91"/>
        <v>60558.896238282228</v>
      </c>
      <c r="EW28" s="108">
        <f t="shared" si="91"/>
        <v>59958.269220001363</v>
      </c>
      <c r="EX28" s="108">
        <f t="shared" si="91"/>
        <v>59961.499780348269</v>
      </c>
      <c r="EY28" s="108">
        <f t="shared" si="91"/>
        <v>59964.73051475823</v>
      </c>
      <c r="EZ28" s="108">
        <f t="shared" si="91"/>
        <v>59967.961423240646</v>
      </c>
      <c r="FA28" s="108">
        <f t="shared" si="91"/>
        <v>54955.707563654745</v>
      </c>
      <c r="FB28" s="108">
        <f t="shared" si="92"/>
        <v>54958.668585245265</v>
      </c>
      <c r="FC28" s="108">
        <f t="shared" si="92"/>
        <v>54961.629766376071</v>
      </c>
      <c r="FD28" s="108">
        <f t="shared" si="92"/>
        <v>54964.591107055749</v>
      </c>
      <c r="FE28" s="108">
        <f t="shared" si="92"/>
        <v>54967.552607292899</v>
      </c>
    </row>
    <row r="29" spans="1:161" s="45" customFormat="1" ht="15.75" x14ac:dyDescent="0.25">
      <c r="A29" s="67" t="s">
        <v>95</v>
      </c>
      <c r="B29" s="74">
        <f>SUM(B4:B28)</f>
        <v>3049090.6125685498</v>
      </c>
      <c r="C29" s="74">
        <f>SUM(C4:C28)</f>
        <v>3057645.2038907018</v>
      </c>
      <c r="D29" s="102"/>
      <c r="E29" s="103"/>
      <c r="F29" s="29">
        <f>SUM(F4:F28)</f>
        <v>3049254.8980183336</v>
      </c>
      <c r="G29" s="29">
        <f t="shared" ref="G29:BE29" si="105">SUM(G4:G28)</f>
        <v>3049419.1923198416</v>
      </c>
      <c r="H29" s="29">
        <f t="shared" si="105"/>
        <v>3049583.4954735516</v>
      </c>
      <c r="I29" s="29">
        <f t="shared" si="105"/>
        <v>3049747.8074799385</v>
      </c>
      <c r="J29" s="29">
        <f t="shared" si="105"/>
        <v>3049912.1283394806</v>
      </c>
      <c r="K29" s="29">
        <f t="shared" si="105"/>
        <v>3050076.4580526548</v>
      </c>
      <c r="L29" s="29">
        <f t="shared" si="105"/>
        <v>3050240.7966199378</v>
      </c>
      <c r="M29" s="29">
        <f t="shared" si="105"/>
        <v>3050405.1440418074</v>
      </c>
      <c r="N29" s="29">
        <f t="shared" si="105"/>
        <v>3050569.5003187396</v>
      </c>
      <c r="O29" s="29">
        <f t="shared" si="105"/>
        <v>3050733.865451212</v>
      </c>
      <c r="P29" s="29">
        <f t="shared" si="105"/>
        <v>3050898.2394397031</v>
      </c>
      <c r="Q29" s="29">
        <f t="shared" si="105"/>
        <v>3051062.6222846881</v>
      </c>
      <c r="R29" s="29">
        <f t="shared" si="105"/>
        <v>3051227.0139866448</v>
      </c>
      <c r="S29" s="29">
        <f t="shared" si="105"/>
        <v>3051391.4145460511</v>
      </c>
      <c r="T29" s="29">
        <f t="shared" si="105"/>
        <v>3051555.8239633832</v>
      </c>
      <c r="U29" s="29">
        <f t="shared" si="105"/>
        <v>3051720.2422391186</v>
      </c>
      <c r="V29" s="29">
        <f t="shared" si="105"/>
        <v>3051884.6693737349</v>
      </c>
      <c r="W29" s="29">
        <f t="shared" si="105"/>
        <v>3052049.1053677094</v>
      </c>
      <c r="X29" s="29">
        <f t="shared" si="105"/>
        <v>3052213.5502215205</v>
      </c>
      <c r="Y29" s="29">
        <f t="shared" si="105"/>
        <v>3052378.0039356425</v>
      </c>
      <c r="Z29" s="29">
        <f t="shared" si="105"/>
        <v>3052542.4665105566</v>
      </c>
      <c r="AA29" s="29">
        <f t="shared" si="105"/>
        <v>3052706.9379467368</v>
      </c>
      <c r="AB29" s="29">
        <f t="shared" si="105"/>
        <v>3052871.4182446632</v>
      </c>
      <c r="AC29" s="29">
        <f t="shared" si="105"/>
        <v>3053035.9074048125</v>
      </c>
      <c r="AD29" s="29">
        <f t="shared" si="105"/>
        <v>3053200.4054276617</v>
      </c>
      <c r="AE29" s="29">
        <f t="shared" si="105"/>
        <v>3053364.9123136871</v>
      </c>
      <c r="AF29" s="29">
        <f t="shared" si="105"/>
        <v>3053529.4280633684</v>
      </c>
      <c r="AG29" s="29">
        <f t="shared" si="105"/>
        <v>3053693.9526771829</v>
      </c>
      <c r="AH29" s="29">
        <f t="shared" si="105"/>
        <v>3053858.4861556077</v>
      </c>
      <c r="AI29" s="29">
        <f t="shared" si="105"/>
        <v>3054023.0284991208</v>
      </c>
      <c r="AJ29" s="29">
        <f t="shared" si="105"/>
        <v>3054187.5797081986</v>
      </c>
      <c r="AK29" s="29">
        <f t="shared" si="105"/>
        <v>3054352.13978332</v>
      </c>
      <c r="AL29" s="29">
        <f t="shared" si="105"/>
        <v>3054516.7087249625</v>
      </c>
      <c r="AM29" s="29">
        <f t="shared" si="105"/>
        <v>3054681.2865336039</v>
      </c>
      <c r="AN29" s="29">
        <f t="shared" si="105"/>
        <v>3054845.8732097214</v>
      </c>
      <c r="AO29" s="29">
        <f t="shared" si="105"/>
        <v>3055010.4687537933</v>
      </c>
      <c r="AP29" s="29">
        <f t="shared" si="105"/>
        <v>3055175.0731662977</v>
      </c>
      <c r="AQ29" s="29">
        <f t="shared" si="105"/>
        <v>3055339.6864477121</v>
      </c>
      <c r="AR29" s="29">
        <f t="shared" si="105"/>
        <v>3055504.3085985137</v>
      </c>
      <c r="AS29" s="29">
        <f t="shared" si="105"/>
        <v>3055668.9396191807</v>
      </c>
      <c r="AT29" s="29">
        <f t="shared" si="105"/>
        <v>3055833.5795101915</v>
      </c>
      <c r="AU29" s="29">
        <f t="shared" si="105"/>
        <v>3055998.2282720245</v>
      </c>
      <c r="AV29" s="29">
        <f t="shared" si="105"/>
        <v>3056162.8859051559</v>
      </c>
      <c r="AW29" s="29">
        <f t="shared" si="105"/>
        <v>3056327.5524100657</v>
      </c>
      <c r="AX29" s="29">
        <f t="shared" si="105"/>
        <v>3056492.2277872306</v>
      </c>
      <c r="AY29" s="29">
        <f t="shared" si="105"/>
        <v>3056656.9120371295</v>
      </c>
      <c r="AZ29" s="29">
        <f t="shared" si="105"/>
        <v>3056821.6051602387</v>
      </c>
      <c r="BA29" s="29">
        <f t="shared" si="105"/>
        <v>3056986.3071570382</v>
      </c>
      <c r="BB29" s="29">
        <f t="shared" si="105"/>
        <v>3057151.0180280055</v>
      </c>
      <c r="BC29" s="29">
        <f t="shared" si="105"/>
        <v>3057315.7377736182</v>
      </c>
      <c r="BD29" s="29">
        <f t="shared" si="105"/>
        <v>3057480.4663943565</v>
      </c>
      <c r="BE29" s="29">
        <f t="shared" si="105"/>
        <v>3057645.2038906957</v>
      </c>
      <c r="DB29" s="178" t="s">
        <v>117</v>
      </c>
      <c r="DC29" s="178"/>
      <c r="DD29" s="178"/>
      <c r="DE29" s="178"/>
      <c r="DF29" s="135">
        <f>SUM(DF4:DF15)</f>
        <v>1235913.9959391458</v>
      </c>
      <c r="DG29" s="135">
        <f t="shared" ref="DG29:FE29" si="106">SUM(DG4:DG15)</f>
        <v>1235980.5871666679</v>
      </c>
      <c r="DH29" s="135">
        <f t="shared" si="106"/>
        <v>1236047.1819821347</v>
      </c>
      <c r="DI29" s="135">
        <f t="shared" si="106"/>
        <v>1236113.7803857403</v>
      </c>
      <c r="DJ29" s="135">
        <f t="shared" si="106"/>
        <v>1381766.2776958083</v>
      </c>
      <c r="DK29" s="135">
        <f t="shared" si="106"/>
        <v>1381840.7274656815</v>
      </c>
      <c r="DL29" s="135">
        <f t="shared" si="106"/>
        <v>1381915.1812469189</v>
      </c>
      <c r="DM29" s="135">
        <f t="shared" si="106"/>
        <v>1381989.6390397369</v>
      </c>
      <c r="DN29" s="135">
        <f t="shared" si="106"/>
        <v>1220453.9847085821</v>
      </c>
      <c r="DO29" s="135">
        <f t="shared" si="106"/>
        <v>1220519.7429484299</v>
      </c>
      <c r="DP29" s="135">
        <f t="shared" si="106"/>
        <v>1220585.504731341</v>
      </c>
      <c r="DQ29" s="135">
        <f t="shared" si="106"/>
        <v>1220651.2700575066</v>
      </c>
      <c r="DR29" s="135">
        <f t="shared" si="106"/>
        <v>1220717.0389271178</v>
      </c>
      <c r="DS29" s="135">
        <f t="shared" si="106"/>
        <v>1267499.5860831556</v>
      </c>
      <c r="DT29" s="135">
        <f t="shared" si="106"/>
        <v>1267567.879146911</v>
      </c>
      <c r="DU29" s="135">
        <f t="shared" si="106"/>
        <v>1267636.1758903067</v>
      </c>
      <c r="DV29" s="135">
        <f t="shared" si="106"/>
        <v>1267704.4763135409</v>
      </c>
      <c r="DW29" s="135">
        <f t="shared" si="106"/>
        <v>1265271.1905012133</v>
      </c>
      <c r="DX29" s="135">
        <f t="shared" si="106"/>
        <v>1265339.3634986875</v>
      </c>
      <c r="DY29" s="135">
        <f t="shared" si="106"/>
        <v>1265407.5401693331</v>
      </c>
      <c r="DZ29" s="135">
        <f t="shared" si="106"/>
        <v>1265475.7205133475</v>
      </c>
      <c r="EA29" s="135">
        <f t="shared" si="106"/>
        <v>1316738.9802258802</v>
      </c>
      <c r="EB29" s="135">
        <f t="shared" si="106"/>
        <v>1316809.9263154203</v>
      </c>
      <c r="EC29" s="135">
        <f t="shared" si="106"/>
        <v>1316880.8762275456</v>
      </c>
      <c r="ED29" s="135">
        <f t="shared" si="106"/>
        <v>1316951.8299624631</v>
      </c>
      <c r="EE29" s="135">
        <f t="shared" si="106"/>
        <v>1317022.7875203779</v>
      </c>
      <c r="EF29" s="135">
        <f t="shared" si="106"/>
        <v>1332164.7771220002</v>
      </c>
      <c r="EG29" s="135">
        <f t="shared" si="106"/>
        <v>1332236.5543557412</v>
      </c>
      <c r="EH29" s="135">
        <f t="shared" si="106"/>
        <v>1332308.3354568502</v>
      </c>
      <c r="EI29" s="135">
        <f t="shared" si="106"/>
        <v>1332380.1204255354</v>
      </c>
      <c r="EJ29" s="135">
        <f t="shared" si="106"/>
        <v>1367549.1497004854</v>
      </c>
      <c r="EK29" s="135">
        <f t="shared" si="106"/>
        <v>1367622.8334494149</v>
      </c>
      <c r="EL29" s="135">
        <f t="shared" si="106"/>
        <v>1367696.5211684355</v>
      </c>
      <c r="EM29" s="135">
        <f t="shared" si="106"/>
        <v>1367770.2128577614</v>
      </c>
      <c r="EN29" s="135">
        <f t="shared" si="106"/>
        <v>1478040.4166808126</v>
      </c>
      <c r="EO29" s="135">
        <f t="shared" si="106"/>
        <v>1478120.0537154265</v>
      </c>
      <c r="EP29" s="135">
        <f t="shared" si="106"/>
        <v>1478199.6950408956</v>
      </c>
      <c r="EQ29" s="135">
        <f t="shared" si="106"/>
        <v>1478279.3406574503</v>
      </c>
      <c r="ER29" s="135">
        <f t="shared" si="106"/>
        <v>1478358.9905653228</v>
      </c>
      <c r="ES29" s="135">
        <f t="shared" si="106"/>
        <v>1407736.3047778148</v>
      </c>
      <c r="ET29" s="135">
        <f t="shared" si="106"/>
        <v>1407812.1538165591</v>
      </c>
      <c r="EU29" s="135">
        <f t="shared" si="106"/>
        <v>1407888.0069420605</v>
      </c>
      <c r="EV29" s="135">
        <f t="shared" si="106"/>
        <v>1407963.86415454</v>
      </c>
      <c r="EW29" s="135">
        <f t="shared" si="106"/>
        <v>1368450.8104437324</v>
      </c>
      <c r="EX29" s="135">
        <f t="shared" si="106"/>
        <v>1368524.5427742747</v>
      </c>
      <c r="EY29" s="135">
        <f t="shared" si="106"/>
        <v>1368598.2790775269</v>
      </c>
      <c r="EZ29" s="135">
        <f t="shared" si="106"/>
        <v>1368672.0193537015</v>
      </c>
      <c r="FA29" s="135">
        <f t="shared" si="106"/>
        <v>1226890.332797088</v>
      </c>
      <c r="FB29" s="135">
        <f t="shared" si="106"/>
        <v>1226956.4378283157</v>
      </c>
      <c r="FC29" s="135">
        <f t="shared" si="106"/>
        <v>1227022.5464212915</v>
      </c>
      <c r="FD29" s="135">
        <f t="shared" si="106"/>
        <v>1227088.6585762084</v>
      </c>
      <c r="FE29" s="135">
        <f t="shared" si="106"/>
        <v>1227154.7742932579</v>
      </c>
    </row>
    <row r="30" spans="1:161" x14ac:dyDescent="0.25">
      <c r="B30" s="167" t="s">
        <v>251</v>
      </c>
      <c r="C30" s="167"/>
      <c r="D30" s="167"/>
      <c r="E30" s="167"/>
      <c r="F30" s="137">
        <f>SUM(F4:F15)</f>
        <v>894042.31119059061</v>
      </c>
      <c r="G30" s="137">
        <f t="shared" ref="G30:BE30" si="107">SUM(G4:G15)</f>
        <v>894090.48232155468</v>
      </c>
      <c r="H30" s="137">
        <f t="shared" si="107"/>
        <v>894138.65604798659</v>
      </c>
      <c r="I30" s="137">
        <f t="shared" si="107"/>
        <v>894186.8323700258</v>
      </c>
      <c r="J30" s="137">
        <f t="shared" si="107"/>
        <v>894235.01128781226</v>
      </c>
      <c r="K30" s="137">
        <f t="shared" si="107"/>
        <v>894283.19280148612</v>
      </c>
      <c r="L30" s="137">
        <f t="shared" si="107"/>
        <v>894331.37691118685</v>
      </c>
      <c r="M30" s="137">
        <f t="shared" si="107"/>
        <v>894379.56361705437</v>
      </c>
      <c r="N30" s="137">
        <f t="shared" si="107"/>
        <v>894427.75291922875</v>
      </c>
      <c r="O30" s="137">
        <f t="shared" si="107"/>
        <v>894475.94481785002</v>
      </c>
      <c r="P30" s="137">
        <f t="shared" si="107"/>
        <v>894524.13931305765</v>
      </c>
      <c r="Q30" s="137">
        <f t="shared" si="107"/>
        <v>894572.3364049918</v>
      </c>
      <c r="R30" s="137">
        <f t="shared" si="107"/>
        <v>894620.53609379241</v>
      </c>
      <c r="S30" s="137">
        <f t="shared" si="107"/>
        <v>894668.73837959918</v>
      </c>
      <c r="T30" s="137">
        <f t="shared" si="107"/>
        <v>894716.94326255226</v>
      </c>
      <c r="U30" s="137">
        <f t="shared" si="107"/>
        <v>894765.15074279171</v>
      </c>
      <c r="V30" s="137">
        <f t="shared" si="107"/>
        <v>894813.36082045699</v>
      </c>
      <c r="W30" s="137">
        <f t="shared" si="107"/>
        <v>894861.57349568838</v>
      </c>
      <c r="X30" s="137">
        <f t="shared" si="107"/>
        <v>894909.7887686257</v>
      </c>
      <c r="Y30" s="137">
        <f t="shared" si="107"/>
        <v>894958.00663940923</v>
      </c>
      <c r="Z30" s="137">
        <f t="shared" si="107"/>
        <v>895006.22710817866</v>
      </c>
      <c r="AA30" s="137">
        <f t="shared" si="107"/>
        <v>895054.45017507405</v>
      </c>
      <c r="AB30" s="137">
        <f t="shared" si="107"/>
        <v>895102.67584023543</v>
      </c>
      <c r="AC30" s="137">
        <f t="shared" si="107"/>
        <v>895150.90410380263</v>
      </c>
      <c r="AD30" s="137">
        <f t="shared" si="107"/>
        <v>895199.1349659157</v>
      </c>
      <c r="AE30" s="137">
        <f t="shared" si="107"/>
        <v>895247.36842671467</v>
      </c>
      <c r="AF30" s="137">
        <f t="shared" si="107"/>
        <v>895295.60448633949</v>
      </c>
      <c r="AG30" s="137">
        <f t="shared" si="107"/>
        <v>895343.84314493043</v>
      </c>
      <c r="AH30" s="137">
        <f t="shared" si="107"/>
        <v>895392.08440262754</v>
      </c>
      <c r="AI30" s="137">
        <f t="shared" si="107"/>
        <v>895440.32825957041</v>
      </c>
      <c r="AJ30" s="137">
        <f t="shared" si="107"/>
        <v>895488.57471589954</v>
      </c>
      <c r="AK30" s="137">
        <f t="shared" si="107"/>
        <v>895536.82377175463</v>
      </c>
      <c r="AL30" s="137">
        <f t="shared" si="107"/>
        <v>895585.07542727608</v>
      </c>
      <c r="AM30" s="137">
        <f t="shared" si="107"/>
        <v>895633.32968260371</v>
      </c>
      <c r="AN30" s="137">
        <f t="shared" si="107"/>
        <v>895681.58653787803</v>
      </c>
      <c r="AO30" s="137">
        <f t="shared" si="107"/>
        <v>895729.8459932385</v>
      </c>
      <c r="AP30" s="137">
        <f t="shared" si="107"/>
        <v>895778.10804882564</v>
      </c>
      <c r="AQ30" s="137">
        <f t="shared" si="107"/>
        <v>895826.37270477926</v>
      </c>
      <c r="AR30" s="137">
        <f t="shared" si="107"/>
        <v>895874.63996123988</v>
      </c>
      <c r="AS30" s="137">
        <f t="shared" si="107"/>
        <v>895922.90981834708</v>
      </c>
      <c r="AT30" s="137">
        <f t="shared" si="107"/>
        <v>895971.18227624148</v>
      </c>
      <c r="AU30" s="137">
        <f t="shared" si="107"/>
        <v>896019.45733506267</v>
      </c>
      <c r="AV30" s="137">
        <f t="shared" si="107"/>
        <v>896067.7349949514</v>
      </c>
      <c r="AW30" s="137">
        <f t="shared" si="107"/>
        <v>896116.0152560476</v>
      </c>
      <c r="AX30" s="137">
        <f t="shared" si="107"/>
        <v>896164.29811849131</v>
      </c>
      <c r="AY30" s="137">
        <f t="shared" si="107"/>
        <v>896212.58358242258</v>
      </c>
      <c r="AZ30" s="137">
        <f t="shared" si="107"/>
        <v>896260.87164798204</v>
      </c>
      <c r="BA30" s="137">
        <f t="shared" si="107"/>
        <v>896309.16231530905</v>
      </c>
      <c r="BB30" s="137">
        <f t="shared" si="107"/>
        <v>896357.45558454457</v>
      </c>
      <c r="BC30" s="137">
        <f t="shared" si="107"/>
        <v>896405.75145582866</v>
      </c>
      <c r="BD30" s="137">
        <f t="shared" si="107"/>
        <v>896454.04992930125</v>
      </c>
      <c r="BE30" s="137">
        <f t="shared" si="107"/>
        <v>896502.35100510286</v>
      </c>
      <c r="DB30" s="178" t="s">
        <v>118</v>
      </c>
      <c r="DC30" s="178"/>
      <c r="DD30" s="178"/>
      <c r="DE30" s="178"/>
      <c r="DF30" s="109">
        <f>SUM(DF16:DF28)</f>
        <v>2174925.9754453241</v>
      </c>
      <c r="DG30" s="109">
        <f t="shared" ref="DG30:FE30" si="108">SUM(DG16:DG28)</f>
        <v>2175043.1607761402</v>
      </c>
      <c r="DH30" s="109">
        <f t="shared" si="108"/>
        <v>2175160.3524209191</v>
      </c>
      <c r="DI30" s="109">
        <f t="shared" si="108"/>
        <v>2175277.5503800018</v>
      </c>
      <c r="DJ30" s="109">
        <f t="shared" si="108"/>
        <v>2369491.3256725199</v>
      </c>
      <c r="DK30" s="109">
        <f t="shared" si="108"/>
        <v>2369618.9942129664</v>
      </c>
      <c r="DL30" s="109">
        <f t="shared" si="108"/>
        <v>2369746.6696322137</v>
      </c>
      <c r="DM30" s="109">
        <f t="shared" si="108"/>
        <v>2369874.3519306309</v>
      </c>
      <c r="DN30" s="109">
        <f t="shared" si="108"/>
        <v>2089126.3770183355</v>
      </c>
      <c r="DO30" s="109">
        <f t="shared" si="108"/>
        <v>2089238.9394541937</v>
      </c>
      <c r="DP30" s="109">
        <f t="shared" si="108"/>
        <v>2089351.5079549325</v>
      </c>
      <c r="DQ30" s="109">
        <f t="shared" si="108"/>
        <v>2089464.0825208791</v>
      </c>
      <c r="DR30" s="109">
        <f t="shared" si="108"/>
        <v>2089576.6631523599</v>
      </c>
      <c r="DS30" s="109">
        <f t="shared" si="108"/>
        <v>2150608.4208839559</v>
      </c>
      <c r="DT30" s="109">
        <f t="shared" si="108"/>
        <v>2150724.2959813629</v>
      </c>
      <c r="DU30" s="109">
        <f t="shared" si="108"/>
        <v>2150840.1773221367</v>
      </c>
      <c r="DV30" s="109">
        <f t="shared" si="108"/>
        <v>2150956.0649066144</v>
      </c>
      <c r="DW30" s="109">
        <f t="shared" si="108"/>
        <v>2128372.0652641477</v>
      </c>
      <c r="DX30" s="109">
        <f t="shared" si="108"/>
        <v>2128486.7422634498</v>
      </c>
      <c r="DY30" s="109">
        <f t="shared" si="108"/>
        <v>2128601.4254415655</v>
      </c>
      <c r="DZ30" s="109">
        <f t="shared" si="108"/>
        <v>2128716.1147988276</v>
      </c>
      <c r="EA30" s="109">
        <f t="shared" si="108"/>
        <v>2215665.5165645708</v>
      </c>
      <c r="EB30" s="109">
        <f t="shared" si="108"/>
        <v>2215784.8969478421</v>
      </c>
      <c r="EC30" s="109">
        <f t="shared" si="108"/>
        <v>2215904.2837633472</v>
      </c>
      <c r="ED30" s="109">
        <f t="shared" si="108"/>
        <v>2216023.6770114307</v>
      </c>
      <c r="EE30" s="109">
        <f t="shared" si="108"/>
        <v>2216143.0766924401</v>
      </c>
      <c r="EF30" s="109">
        <f t="shared" si="108"/>
        <v>2180826.0595021253</v>
      </c>
      <c r="EG30" s="109">
        <f t="shared" si="108"/>
        <v>2180943.5627303366</v>
      </c>
      <c r="EH30" s="109">
        <f t="shared" si="108"/>
        <v>2181061.0722896392</v>
      </c>
      <c r="EI30" s="109">
        <f t="shared" si="108"/>
        <v>2181178.5881803744</v>
      </c>
      <c r="EJ30" s="109">
        <f t="shared" si="108"/>
        <v>2214978.6343441042</v>
      </c>
      <c r="EK30" s="109">
        <f t="shared" si="108"/>
        <v>2215097.9777180608</v>
      </c>
      <c r="EL30" s="109">
        <f t="shared" si="108"/>
        <v>2215217.3275222564</v>
      </c>
      <c r="EM30" s="109">
        <f t="shared" si="108"/>
        <v>2215336.6837570374</v>
      </c>
      <c r="EN30" s="109">
        <f t="shared" si="108"/>
        <v>2377850.9431557744</v>
      </c>
      <c r="EO30" s="109">
        <f t="shared" si="108"/>
        <v>2377979.0621136385</v>
      </c>
      <c r="EP30" s="109">
        <f t="shared" si="108"/>
        <v>2378107.1879745708</v>
      </c>
      <c r="EQ30" s="109">
        <f t="shared" si="108"/>
        <v>2378235.3207389428</v>
      </c>
      <c r="ER30" s="109">
        <f t="shared" si="108"/>
        <v>2378363.4604071281</v>
      </c>
      <c r="ES30" s="109">
        <f t="shared" si="108"/>
        <v>2304997.9576919205</v>
      </c>
      <c r="ET30" s="109">
        <f t="shared" si="108"/>
        <v>2305122.1513202335</v>
      </c>
      <c r="EU30" s="109">
        <f t="shared" si="108"/>
        <v>2305246.3516401178</v>
      </c>
      <c r="EV30" s="109">
        <f t="shared" si="108"/>
        <v>2305370.558651933</v>
      </c>
      <c r="EW30" s="109">
        <f t="shared" si="108"/>
        <v>2273057.1435917118</v>
      </c>
      <c r="EX30" s="109">
        <f t="shared" si="108"/>
        <v>2273179.6162442723</v>
      </c>
      <c r="EY30" s="109">
        <f t="shared" si="108"/>
        <v>2273302.0954956776</v>
      </c>
      <c r="EZ30" s="109">
        <f t="shared" si="108"/>
        <v>2273424.5813462832</v>
      </c>
      <c r="FA30" s="109">
        <f t="shared" si="108"/>
        <v>2109687.3147963672</v>
      </c>
      <c r="FB30" s="109">
        <f t="shared" si="108"/>
        <v>2109800.9850585712</v>
      </c>
      <c r="FC30" s="109">
        <f t="shared" si="108"/>
        <v>2109914.6614453453</v>
      </c>
      <c r="FD30" s="109">
        <f t="shared" si="108"/>
        <v>2110028.3439570204</v>
      </c>
      <c r="FE30" s="109">
        <f t="shared" si="108"/>
        <v>2110142.0325939255</v>
      </c>
    </row>
    <row r="31" spans="1:161" x14ac:dyDescent="0.25">
      <c r="B31" s="167" t="s">
        <v>252</v>
      </c>
      <c r="C31" s="167"/>
      <c r="D31" s="167"/>
      <c r="E31" s="167"/>
      <c r="F31" s="137">
        <f>SUM(F16:F28)</f>
        <v>2155212.5868277433</v>
      </c>
      <c r="G31" s="137">
        <f t="shared" ref="G31:BE31" si="109">SUM(G16:G28)</f>
        <v>2155328.7099982868</v>
      </c>
      <c r="H31" s="137">
        <f t="shared" si="109"/>
        <v>2155444.8394255647</v>
      </c>
      <c r="I31" s="137">
        <f t="shared" si="109"/>
        <v>2155560.975109912</v>
      </c>
      <c r="J31" s="137">
        <f t="shared" si="109"/>
        <v>2155677.1170516685</v>
      </c>
      <c r="K31" s="137">
        <f t="shared" si="109"/>
        <v>2155793.2652511685</v>
      </c>
      <c r="L31" s="137">
        <f t="shared" si="109"/>
        <v>2155909.4197087511</v>
      </c>
      <c r="M31" s="137">
        <f t="shared" si="109"/>
        <v>2156025.580424753</v>
      </c>
      <c r="N31" s="137">
        <f t="shared" si="109"/>
        <v>2156141.7473995108</v>
      </c>
      <c r="O31" s="137">
        <f t="shared" si="109"/>
        <v>2156257.9206333626</v>
      </c>
      <c r="P31" s="137">
        <f t="shared" si="109"/>
        <v>2156374.1001266455</v>
      </c>
      <c r="Q31" s="137">
        <f t="shared" si="109"/>
        <v>2156490.2858796963</v>
      </c>
      <c r="R31" s="137">
        <f t="shared" si="109"/>
        <v>2156606.4778928529</v>
      </c>
      <c r="S31" s="137">
        <f t="shared" si="109"/>
        <v>2156722.6761664515</v>
      </c>
      <c r="T31" s="137">
        <f t="shared" si="109"/>
        <v>2156838.8807008304</v>
      </c>
      <c r="U31" s="137">
        <f t="shared" si="109"/>
        <v>2156955.091496327</v>
      </c>
      <c r="V31" s="137">
        <f t="shared" si="109"/>
        <v>2157071.308553278</v>
      </c>
      <c r="W31" s="137">
        <f t="shared" si="109"/>
        <v>2157187.5318720215</v>
      </c>
      <c r="X31" s="137">
        <f t="shared" si="109"/>
        <v>2157303.7614528942</v>
      </c>
      <c r="Y31" s="137">
        <f t="shared" si="109"/>
        <v>2157419.9972962332</v>
      </c>
      <c r="Z31" s="137">
        <f t="shared" si="109"/>
        <v>2157536.2394023775</v>
      </c>
      <c r="AA31" s="137">
        <f t="shared" si="109"/>
        <v>2157652.4877716633</v>
      </c>
      <c r="AB31" s="137">
        <f t="shared" si="109"/>
        <v>2157768.7424044278</v>
      </c>
      <c r="AC31" s="137">
        <f t="shared" si="109"/>
        <v>2157885.0033010091</v>
      </c>
      <c r="AD31" s="137">
        <f t="shared" si="109"/>
        <v>2158001.2704617451</v>
      </c>
      <c r="AE31" s="137">
        <f t="shared" si="109"/>
        <v>2158117.5438869726</v>
      </c>
      <c r="AF31" s="137">
        <f t="shared" si="109"/>
        <v>2158233.8235770287</v>
      </c>
      <c r="AG31" s="137">
        <f t="shared" si="109"/>
        <v>2158350.1095322524</v>
      </c>
      <c r="AH31" s="137">
        <f t="shared" si="109"/>
        <v>2158466.4017529804</v>
      </c>
      <c r="AI31" s="137">
        <f t="shared" si="109"/>
        <v>2158582.7002395499</v>
      </c>
      <c r="AJ31" s="137">
        <f t="shared" si="109"/>
        <v>2158699.0049922992</v>
      </c>
      <c r="AK31" s="137">
        <f t="shared" si="109"/>
        <v>2158815.3160115653</v>
      </c>
      <c r="AL31" s="137">
        <f t="shared" si="109"/>
        <v>2158931.6332976865</v>
      </c>
      <c r="AM31" s="137">
        <f t="shared" si="109"/>
        <v>2159047.956851</v>
      </c>
      <c r="AN31" s="137">
        <f t="shared" si="109"/>
        <v>2159164.2866718434</v>
      </c>
      <c r="AO31" s="137">
        <f t="shared" si="109"/>
        <v>2159280.6227605552</v>
      </c>
      <c r="AP31" s="137">
        <f t="shared" si="109"/>
        <v>2159396.9651174718</v>
      </c>
      <c r="AQ31" s="137">
        <f t="shared" si="109"/>
        <v>2159513.3137429324</v>
      </c>
      <c r="AR31" s="137">
        <f t="shared" si="109"/>
        <v>2159629.6686372738</v>
      </c>
      <c r="AS31" s="137">
        <f t="shared" si="109"/>
        <v>2159746.0298008337</v>
      </c>
      <c r="AT31" s="137">
        <f t="shared" si="109"/>
        <v>2159862.3972339504</v>
      </c>
      <c r="AU31" s="137">
        <f t="shared" si="109"/>
        <v>2159978.7709369613</v>
      </c>
      <c r="AV31" s="137">
        <f t="shared" si="109"/>
        <v>2160095.1509102052</v>
      </c>
      <c r="AW31" s="137">
        <f t="shared" si="109"/>
        <v>2160211.5371540179</v>
      </c>
      <c r="AX31" s="137">
        <f t="shared" si="109"/>
        <v>2160327.929668739</v>
      </c>
      <c r="AY31" s="137">
        <f t="shared" si="109"/>
        <v>2160444.3284547059</v>
      </c>
      <c r="AZ31" s="137">
        <f t="shared" si="109"/>
        <v>2160560.7335122572</v>
      </c>
      <c r="BA31" s="137">
        <f t="shared" si="109"/>
        <v>2160677.1448417292</v>
      </c>
      <c r="BB31" s="137">
        <f t="shared" si="109"/>
        <v>2160793.5624434613</v>
      </c>
      <c r="BC31" s="137">
        <f t="shared" si="109"/>
        <v>2160909.9863177901</v>
      </c>
      <c r="BD31" s="137">
        <f t="shared" si="109"/>
        <v>2161026.4164650547</v>
      </c>
      <c r="BE31" s="137">
        <f t="shared" si="109"/>
        <v>2161142.8528855932</v>
      </c>
    </row>
    <row r="32" spans="1:161" x14ac:dyDescent="0.25">
      <c r="F32" s="72">
        <f>SUM(F30:F31)</f>
        <v>3049254.8980183341</v>
      </c>
      <c r="G32" s="72">
        <f t="shared" ref="G32:BE32" si="110">SUM(G30:G31)</f>
        <v>3049419.1923198416</v>
      </c>
      <c r="H32" s="72">
        <f t="shared" si="110"/>
        <v>3049583.4954735516</v>
      </c>
      <c r="I32" s="72">
        <f t="shared" si="110"/>
        <v>3049747.8074799376</v>
      </c>
      <c r="J32" s="72">
        <f t="shared" si="110"/>
        <v>3049912.1283394806</v>
      </c>
      <c r="K32" s="72">
        <f t="shared" si="110"/>
        <v>3050076.4580526548</v>
      </c>
      <c r="L32" s="72">
        <f t="shared" si="110"/>
        <v>3050240.7966199378</v>
      </c>
      <c r="M32" s="72">
        <f t="shared" si="110"/>
        <v>3050405.1440418074</v>
      </c>
      <c r="N32" s="72">
        <f t="shared" si="110"/>
        <v>3050569.5003187396</v>
      </c>
      <c r="O32" s="72">
        <f t="shared" si="110"/>
        <v>3050733.8654512125</v>
      </c>
      <c r="P32" s="72">
        <f t="shared" si="110"/>
        <v>3050898.2394397031</v>
      </c>
      <c r="Q32" s="72">
        <f t="shared" si="110"/>
        <v>3051062.6222846881</v>
      </c>
      <c r="R32" s="72">
        <f t="shared" si="110"/>
        <v>3051227.0139866453</v>
      </c>
      <c r="S32" s="72">
        <f t="shared" si="110"/>
        <v>3051391.4145460506</v>
      </c>
      <c r="T32" s="72">
        <f t="shared" si="110"/>
        <v>3051555.8239633827</v>
      </c>
      <c r="U32" s="72">
        <f t="shared" si="110"/>
        <v>3051720.2422391186</v>
      </c>
      <c r="V32" s="72">
        <f t="shared" si="110"/>
        <v>3051884.6693737349</v>
      </c>
      <c r="W32" s="72">
        <f t="shared" si="110"/>
        <v>3052049.1053677099</v>
      </c>
      <c r="X32" s="72">
        <f t="shared" si="110"/>
        <v>3052213.55022152</v>
      </c>
      <c r="Y32" s="72">
        <f t="shared" si="110"/>
        <v>3052378.0039356425</v>
      </c>
      <c r="Z32" s="72">
        <f t="shared" si="110"/>
        <v>3052542.4665105562</v>
      </c>
      <c r="AA32" s="72">
        <f t="shared" si="110"/>
        <v>3052706.9379467373</v>
      </c>
      <c r="AB32" s="72">
        <f t="shared" si="110"/>
        <v>3052871.4182446632</v>
      </c>
      <c r="AC32" s="72">
        <f t="shared" si="110"/>
        <v>3053035.9074048116</v>
      </c>
      <c r="AD32" s="72">
        <f t="shared" si="110"/>
        <v>3053200.4054276608</v>
      </c>
      <c r="AE32" s="72">
        <f t="shared" si="110"/>
        <v>3053364.9123136871</v>
      </c>
      <c r="AF32" s="72">
        <f t="shared" si="110"/>
        <v>3053529.4280633684</v>
      </c>
      <c r="AG32" s="72">
        <f t="shared" si="110"/>
        <v>3053693.9526771829</v>
      </c>
      <c r="AH32" s="72">
        <f t="shared" si="110"/>
        <v>3053858.4861556077</v>
      </c>
      <c r="AI32" s="72">
        <f t="shared" si="110"/>
        <v>3054023.0284991204</v>
      </c>
      <c r="AJ32" s="72">
        <f t="shared" si="110"/>
        <v>3054187.579708199</v>
      </c>
      <c r="AK32" s="72">
        <f t="shared" si="110"/>
        <v>3054352.13978332</v>
      </c>
      <c r="AL32" s="72">
        <f t="shared" si="110"/>
        <v>3054516.7087249625</v>
      </c>
      <c r="AM32" s="72">
        <f t="shared" si="110"/>
        <v>3054681.2865336034</v>
      </c>
      <c r="AN32" s="72">
        <f t="shared" si="110"/>
        <v>3054845.8732097214</v>
      </c>
      <c r="AO32" s="72">
        <f t="shared" si="110"/>
        <v>3055010.4687537937</v>
      </c>
      <c r="AP32" s="72">
        <f t="shared" si="110"/>
        <v>3055175.0731662973</v>
      </c>
      <c r="AQ32" s="72">
        <f t="shared" si="110"/>
        <v>3055339.6864477117</v>
      </c>
      <c r="AR32" s="72">
        <f t="shared" si="110"/>
        <v>3055504.3085985137</v>
      </c>
      <c r="AS32" s="72">
        <f t="shared" si="110"/>
        <v>3055668.9396191807</v>
      </c>
      <c r="AT32" s="72">
        <f t="shared" si="110"/>
        <v>3055833.5795101919</v>
      </c>
      <c r="AU32" s="72">
        <f t="shared" si="110"/>
        <v>3055998.2282720241</v>
      </c>
      <c r="AV32" s="72">
        <f t="shared" si="110"/>
        <v>3056162.8859051568</v>
      </c>
      <c r="AW32" s="72">
        <f t="shared" si="110"/>
        <v>3056327.5524100657</v>
      </c>
      <c r="AX32" s="72">
        <f t="shared" si="110"/>
        <v>3056492.2277872302</v>
      </c>
      <c r="AY32" s="72">
        <f t="shared" si="110"/>
        <v>3056656.9120371286</v>
      </c>
      <c r="AZ32" s="72">
        <f t="shared" si="110"/>
        <v>3056821.6051602392</v>
      </c>
      <c r="BA32" s="72">
        <f t="shared" si="110"/>
        <v>3056986.3071570382</v>
      </c>
      <c r="BB32" s="72">
        <f t="shared" si="110"/>
        <v>3057151.018028006</v>
      </c>
      <c r="BC32" s="72">
        <f t="shared" si="110"/>
        <v>3057315.7377736187</v>
      </c>
      <c r="BD32" s="72">
        <f t="shared" si="110"/>
        <v>3057480.466394356</v>
      </c>
      <c r="BE32" s="72">
        <f t="shared" si="110"/>
        <v>3057645.2038906962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FE32"/>
  <sheetViews>
    <sheetView topLeftCell="A28"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2050</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2050</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2049</v>
      </c>
      <c r="C3" s="97">
        <v>2050</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'!AG4</f>
        <v>291328.627456585</v>
      </c>
      <c r="C4" s="12">
        <f>'Urb proj of all 25 ARs '!AH4</f>
        <v>292054.45934540778</v>
      </c>
      <c r="D4" s="100">
        <f>(C4-B4)/B4</f>
        <v>2.4914540502235637E-3</v>
      </c>
      <c r="E4" s="101">
        <f>((1+D4)^(1/52))-1</f>
        <v>4.7854135820202259E-5</v>
      </c>
      <c r="F4" s="69">
        <f>B4*(1+E4)</f>
        <v>291342.56873629161</v>
      </c>
      <c r="G4" s="69">
        <f>F4*(1+E4)</f>
        <v>291356.51068314613</v>
      </c>
      <c r="H4" s="69">
        <f>G4*(1+E4)</f>
        <v>291370.45329718047</v>
      </c>
      <c r="I4" s="69">
        <f>H4*(1+$E$4)</f>
        <v>291384.39657842653</v>
      </c>
      <c r="J4" s="69">
        <f>I4*(1+$E$4)</f>
        <v>291398.34052691626</v>
      </c>
      <c r="K4" s="69">
        <f t="shared" ref="K4:BE4" si="5">J4*(1+$E$4)</f>
        <v>291412.28514268162</v>
      </c>
      <c r="L4" s="69">
        <f t="shared" si="5"/>
        <v>291426.2304257545</v>
      </c>
      <c r="M4" s="69">
        <f t="shared" si="5"/>
        <v>291440.17637616687</v>
      </c>
      <c r="N4" s="69">
        <f t="shared" si="5"/>
        <v>291454.12299395062</v>
      </c>
      <c r="O4" s="69">
        <f t="shared" si="5"/>
        <v>291468.0702791377</v>
      </c>
      <c r="P4" s="69">
        <f t="shared" si="5"/>
        <v>291482.01823176007</v>
      </c>
      <c r="Q4" s="69">
        <f t="shared" si="5"/>
        <v>291495.96685184969</v>
      </c>
      <c r="R4" s="69">
        <f t="shared" si="5"/>
        <v>291509.91613943846</v>
      </c>
      <c r="S4" s="69">
        <f t="shared" si="5"/>
        <v>291523.86609455833</v>
      </c>
      <c r="T4" s="69">
        <f t="shared" si="5"/>
        <v>291537.81671724125</v>
      </c>
      <c r="U4" s="69">
        <f t="shared" si="5"/>
        <v>291551.76800751919</v>
      </c>
      <c r="V4" s="69">
        <f t="shared" si="5"/>
        <v>291565.71996542404</v>
      </c>
      <c r="W4" s="69">
        <f t="shared" si="5"/>
        <v>291579.67259098776</v>
      </c>
      <c r="X4" s="69">
        <f t="shared" si="5"/>
        <v>291593.62588424236</v>
      </c>
      <c r="Y4" s="69">
        <f t="shared" si="5"/>
        <v>291607.57984521973</v>
      </c>
      <c r="Z4" s="69">
        <f t="shared" si="5"/>
        <v>291621.53447395185</v>
      </c>
      <c r="AA4" s="69">
        <f t="shared" si="5"/>
        <v>291635.48977047065</v>
      </c>
      <c r="AB4" s="69">
        <f t="shared" si="5"/>
        <v>291649.44573480811</v>
      </c>
      <c r="AC4" s="69">
        <f t="shared" si="5"/>
        <v>291663.40236699616</v>
      </c>
      <c r="AD4" s="69">
        <f t="shared" si="5"/>
        <v>291677.35966706683</v>
      </c>
      <c r="AE4" s="69">
        <f t="shared" si="5"/>
        <v>291691.31763505202</v>
      </c>
      <c r="AF4" s="69">
        <f t="shared" si="5"/>
        <v>291705.27627098368</v>
      </c>
      <c r="AG4" s="69">
        <f t="shared" si="5"/>
        <v>291719.23557489383</v>
      </c>
      <c r="AH4" s="69">
        <f t="shared" si="5"/>
        <v>291733.19554681442</v>
      </c>
      <c r="AI4" s="69">
        <f t="shared" si="5"/>
        <v>291747.1561867774</v>
      </c>
      <c r="AJ4" s="69">
        <f t="shared" si="5"/>
        <v>291761.11749481474</v>
      </c>
      <c r="AK4" s="69">
        <f t="shared" si="5"/>
        <v>291775.07947095839</v>
      </c>
      <c r="AL4" s="69">
        <f t="shared" si="5"/>
        <v>291789.04211524036</v>
      </c>
      <c r="AM4" s="69">
        <f t="shared" si="5"/>
        <v>291803.00542769261</v>
      </c>
      <c r="AN4" s="69">
        <f t="shared" si="5"/>
        <v>291816.9694083471</v>
      </c>
      <c r="AO4" s="69">
        <f t="shared" si="5"/>
        <v>291830.93405723578</v>
      </c>
      <c r="AP4" s="69">
        <f t="shared" si="5"/>
        <v>291844.89937439066</v>
      </c>
      <c r="AQ4" s="69">
        <f t="shared" si="5"/>
        <v>291858.86535984377</v>
      </c>
      <c r="AR4" s="69">
        <f t="shared" si="5"/>
        <v>291872.83201362705</v>
      </c>
      <c r="AS4" s="69">
        <f t="shared" si="5"/>
        <v>291886.79933577246</v>
      </c>
      <c r="AT4" s="69">
        <f t="shared" si="5"/>
        <v>291900.76732631202</v>
      </c>
      <c r="AU4" s="69">
        <f t="shared" si="5"/>
        <v>291914.73598527769</v>
      </c>
      <c r="AV4" s="69">
        <f t="shared" si="5"/>
        <v>291928.70531270147</v>
      </c>
      <c r="AW4" s="69">
        <f t="shared" si="5"/>
        <v>291942.67530861532</v>
      </c>
      <c r="AX4" s="69">
        <f t="shared" si="5"/>
        <v>291956.64597305126</v>
      </c>
      <c r="AY4" s="69">
        <f t="shared" si="5"/>
        <v>291970.61730604124</v>
      </c>
      <c r="AZ4" s="69">
        <f t="shared" si="5"/>
        <v>291984.58930761734</v>
      </c>
      <c r="BA4" s="69">
        <f t="shared" si="5"/>
        <v>291998.56197781145</v>
      </c>
      <c r="BB4" s="69">
        <f t="shared" si="5"/>
        <v>292012.53531665565</v>
      </c>
      <c r="BC4" s="69">
        <f t="shared" si="5"/>
        <v>292026.50932418188</v>
      </c>
      <c r="BD4" s="69">
        <f t="shared" si="5"/>
        <v>292040.48400042218</v>
      </c>
      <c r="BE4" s="69">
        <f t="shared" si="5"/>
        <v>292054.45934540854</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488462.20873910817</v>
      </c>
      <c r="DG4" s="108">
        <f t="shared" ref="DG4:DV5" si="6">G4*BG4</f>
        <v>488485.58367598819</v>
      </c>
      <c r="DH4" s="108">
        <f t="shared" si="6"/>
        <v>488508.95973145566</v>
      </c>
      <c r="DI4" s="108">
        <f t="shared" si="6"/>
        <v>488532.33690556401</v>
      </c>
      <c r="DJ4" s="108">
        <f t="shared" si="6"/>
        <v>559909.94192191761</v>
      </c>
      <c r="DK4" s="108">
        <f t="shared" si="6"/>
        <v>559936.73592832545</v>
      </c>
      <c r="DL4" s="108">
        <f t="shared" si="6"/>
        <v>559963.53121693723</v>
      </c>
      <c r="DM4" s="108">
        <f t="shared" si="6"/>
        <v>559990.32778781443</v>
      </c>
      <c r="DN4" s="108">
        <f t="shared" si="6"/>
        <v>497310.14801626431</v>
      </c>
      <c r="DO4" s="108">
        <f t="shared" si="6"/>
        <v>497333.94636363216</v>
      </c>
      <c r="DP4" s="108">
        <f t="shared" si="6"/>
        <v>497357.74584984942</v>
      </c>
      <c r="DQ4" s="108">
        <f t="shared" si="6"/>
        <v>497381.54647497059</v>
      </c>
      <c r="DR4" s="108">
        <f t="shared" si="6"/>
        <v>497405.34823905007</v>
      </c>
      <c r="DS4" s="108">
        <f t="shared" si="6"/>
        <v>513944.86714402359</v>
      </c>
      <c r="DT4" s="108">
        <f t="shared" si="6"/>
        <v>513969.46153149998</v>
      </c>
      <c r="DU4" s="108">
        <f t="shared" si="6"/>
        <v>513994.05709591962</v>
      </c>
      <c r="DV4" s="108">
        <f t="shared" si="6"/>
        <v>514018.65383733861</v>
      </c>
      <c r="DW4" s="108">
        <f t="shared" ref="DW4:EL5" si="7">W4*BW4</f>
        <v>518913.05259593803</v>
      </c>
      <c r="DX4" s="108">
        <f t="shared" si="7"/>
        <v>518937.88473163592</v>
      </c>
      <c r="DY4" s="108">
        <f t="shared" si="7"/>
        <v>518962.71805565408</v>
      </c>
      <c r="DZ4" s="108">
        <f t="shared" si="7"/>
        <v>518987.55256804958</v>
      </c>
      <c r="EA4" s="108">
        <f t="shared" si="7"/>
        <v>533631.60151568963</v>
      </c>
      <c r="EB4" s="108">
        <f t="shared" si="7"/>
        <v>533657.13799482642</v>
      </c>
      <c r="EC4" s="108">
        <f t="shared" si="7"/>
        <v>533682.6756959894</v>
      </c>
      <c r="ED4" s="108">
        <f t="shared" si="7"/>
        <v>533708.21461923711</v>
      </c>
      <c r="EE4" s="108">
        <f t="shared" si="7"/>
        <v>533733.7547646279</v>
      </c>
      <c r="EF4" s="108">
        <f t="shared" si="7"/>
        <v>536432.87740849692</v>
      </c>
      <c r="EG4" s="108">
        <f t="shared" si="7"/>
        <v>536458.54794027086</v>
      </c>
      <c r="EH4" s="108">
        <f t="shared" si="7"/>
        <v>536484.21970048593</v>
      </c>
      <c r="EI4" s="108">
        <f t="shared" si="7"/>
        <v>536509.89268920093</v>
      </c>
      <c r="EJ4" s="108">
        <f t="shared" si="7"/>
        <v>560910.31975643442</v>
      </c>
      <c r="EK4" s="108">
        <f t="shared" si="7"/>
        <v>560937.16163505893</v>
      </c>
      <c r="EL4" s="108">
        <f t="shared" si="7"/>
        <v>560964.00479817844</v>
      </c>
      <c r="EM4" s="108">
        <f t="shared" ref="EM4:FB5" si="8">AM4*CM4</f>
        <v>560990.84924585442</v>
      </c>
      <c r="EN4" s="108">
        <f t="shared" si="8"/>
        <v>604795.134587963</v>
      </c>
      <c r="EO4" s="108">
        <f t="shared" si="8"/>
        <v>604824.07653647684</v>
      </c>
      <c r="EP4" s="108">
        <f t="shared" si="8"/>
        <v>604853.01986998273</v>
      </c>
      <c r="EQ4" s="108">
        <f t="shared" si="8"/>
        <v>604881.96458854689</v>
      </c>
      <c r="ER4" s="108">
        <f t="shared" si="8"/>
        <v>604910.91069223545</v>
      </c>
      <c r="ES4" s="108">
        <f t="shared" si="8"/>
        <v>576499.45637547434</v>
      </c>
      <c r="ET4" s="108">
        <f t="shared" si="8"/>
        <v>576527.04425876006</v>
      </c>
      <c r="EU4" s="108">
        <f t="shared" si="8"/>
        <v>576554.63346223999</v>
      </c>
      <c r="EV4" s="108">
        <f t="shared" si="8"/>
        <v>576582.22398597759</v>
      </c>
      <c r="EW4" s="108">
        <f t="shared" si="8"/>
        <v>570526.16802929644</v>
      </c>
      <c r="EX4" s="108">
        <f t="shared" si="8"/>
        <v>570553.47006603028</v>
      </c>
      <c r="EY4" s="108">
        <f t="shared" si="8"/>
        <v>570580.77340927941</v>
      </c>
      <c r="EZ4" s="108">
        <f t="shared" si="8"/>
        <v>570608.0780591066</v>
      </c>
      <c r="FA4" s="108">
        <f t="shared" si="8"/>
        <v>499666.68211946829</v>
      </c>
      <c r="FB4" s="108">
        <f t="shared" si="8"/>
        <v>499690.59323673928</v>
      </c>
      <c r="FC4" s="108">
        <f t="shared" ref="FC4:FE5" si="9">BC4*DC4</f>
        <v>499714.50549825613</v>
      </c>
      <c r="FD4" s="108">
        <f t="shared" si="9"/>
        <v>499738.41890407354</v>
      </c>
      <c r="FE4" s="108">
        <f t="shared" si="9"/>
        <v>499762.33345424634</v>
      </c>
    </row>
    <row r="5" spans="1:161" ht="15.75" x14ac:dyDescent="0.25">
      <c r="A5" s="47" t="s">
        <v>169</v>
      </c>
      <c r="B5" s="12">
        <f>'Urb proj of all 25 ARs '!AG5</f>
        <v>42465.214358673518</v>
      </c>
      <c r="C5" s="12">
        <f>'Urb proj of all 25 ARs '!AH5</f>
        <v>42571.014488981047</v>
      </c>
      <c r="D5" s="100">
        <f t="shared" ref="D5:D28" si="10">(C5-B5)/B5</f>
        <v>2.4914540502235616E-3</v>
      </c>
      <c r="E5" s="101">
        <f t="shared" ref="E5:E28" si="11">((1+D5)^(1/52))-1</f>
        <v>4.7854135820202259E-5</v>
      </c>
      <c r="F5" s="69">
        <f t="shared" ref="F5:F28" si="12">B5*(1+E5)</f>
        <v>42467.246494809071</v>
      </c>
      <c r="G5" s="69">
        <f t="shared" ref="G5:G28" si="13">F5*(1+E5)</f>
        <v>42469.278728190744</v>
      </c>
      <c r="H5" s="69">
        <f>G5*(1+$E$5)</f>
        <v>42471.311058823187</v>
      </c>
      <c r="I5" s="69">
        <f t="shared" ref="I5:BE5" si="14">H5*(1+$E$5)</f>
        <v>42473.343486711055</v>
      </c>
      <c r="J5" s="69">
        <f t="shared" si="14"/>
        <v>42475.376011859007</v>
      </c>
      <c r="K5" s="69">
        <f t="shared" si="14"/>
        <v>42477.408634271691</v>
      </c>
      <c r="L5" s="69">
        <f t="shared" si="14"/>
        <v>42479.441353953764</v>
      </c>
      <c r="M5" s="69">
        <f t="shared" si="14"/>
        <v>42481.474170909882</v>
      </c>
      <c r="N5" s="69">
        <f t="shared" si="14"/>
        <v>42483.507085144702</v>
      </c>
      <c r="O5" s="69">
        <f t="shared" si="14"/>
        <v>42485.540096662873</v>
      </c>
      <c r="P5" s="69">
        <f t="shared" si="14"/>
        <v>42487.573205469052</v>
      </c>
      <c r="Q5" s="69">
        <f t="shared" si="14"/>
        <v>42489.606411567896</v>
      </c>
      <c r="R5" s="69">
        <f t="shared" si="14"/>
        <v>42491.639714964062</v>
      </c>
      <c r="S5" s="69">
        <f t="shared" si="14"/>
        <v>42493.673115662205</v>
      </c>
      <c r="T5" s="69">
        <f t="shared" si="14"/>
        <v>42495.706613666982</v>
      </c>
      <c r="U5" s="69">
        <f t="shared" si="14"/>
        <v>42497.74020898305</v>
      </c>
      <c r="V5" s="69">
        <f t="shared" si="14"/>
        <v>42499.773901615059</v>
      </c>
      <c r="W5" s="69">
        <f t="shared" si="14"/>
        <v>42501.807691567672</v>
      </c>
      <c r="X5" s="69">
        <f t="shared" si="14"/>
        <v>42503.841578845546</v>
      </c>
      <c r="Y5" s="69">
        <f t="shared" si="14"/>
        <v>42505.875563453337</v>
      </c>
      <c r="Z5" s="69">
        <f t="shared" si="14"/>
        <v>42507.90964539571</v>
      </c>
      <c r="AA5" s="69">
        <f t="shared" si="14"/>
        <v>42509.943824677313</v>
      </c>
      <c r="AB5" s="69">
        <f t="shared" si="14"/>
        <v>42511.978101302811</v>
      </c>
      <c r="AC5" s="69">
        <f t="shared" si="14"/>
        <v>42514.012475276853</v>
      </c>
      <c r="AD5" s="69">
        <f t="shared" si="14"/>
        <v>42516.04694660411</v>
      </c>
      <c r="AE5" s="69">
        <f t="shared" si="14"/>
        <v>42518.081515289232</v>
      </c>
      <c r="AF5" s="69">
        <f t="shared" si="14"/>
        <v>42520.116181336882</v>
      </c>
      <c r="AG5" s="69">
        <f t="shared" si="14"/>
        <v>42522.150944751716</v>
      </c>
      <c r="AH5" s="69">
        <f t="shared" si="14"/>
        <v>42524.185805538393</v>
      </c>
      <c r="AI5" s="69">
        <f t="shared" si="14"/>
        <v>42526.220763701574</v>
      </c>
      <c r="AJ5" s="69">
        <f t="shared" si="14"/>
        <v>42528.255819245918</v>
      </c>
      <c r="AK5" s="69">
        <f t="shared" si="14"/>
        <v>42530.290972176088</v>
      </c>
      <c r="AL5" s="69">
        <f t="shared" si="14"/>
        <v>42532.32622249674</v>
      </c>
      <c r="AM5" s="69">
        <f t="shared" si="14"/>
        <v>42534.361570212539</v>
      </c>
      <c r="AN5" s="69">
        <f t="shared" si="14"/>
        <v>42536.397015328148</v>
      </c>
      <c r="AO5" s="69">
        <f t="shared" si="14"/>
        <v>42538.432557848224</v>
      </c>
      <c r="AP5" s="69">
        <f t="shared" si="14"/>
        <v>42540.468197777423</v>
      </c>
      <c r="AQ5" s="69">
        <f t="shared" si="14"/>
        <v>42542.503935120418</v>
      </c>
      <c r="AR5" s="69">
        <f t="shared" si="14"/>
        <v>42544.539769881863</v>
      </c>
      <c r="AS5" s="69">
        <f t="shared" si="14"/>
        <v>42546.575702066417</v>
      </c>
      <c r="AT5" s="69">
        <f t="shared" si="14"/>
        <v>42548.611731678749</v>
      </c>
      <c r="AU5" s="69">
        <f t="shared" si="14"/>
        <v>42550.647858723518</v>
      </c>
      <c r="AV5" s="69">
        <f t="shared" si="14"/>
        <v>42552.684083205386</v>
      </c>
      <c r="AW5" s="69">
        <f t="shared" si="14"/>
        <v>42554.720405129017</v>
      </c>
      <c r="AX5" s="69">
        <f t="shared" si="14"/>
        <v>42556.756824499076</v>
      </c>
      <c r="AY5" s="69">
        <f t="shared" si="14"/>
        <v>42558.793341320226</v>
      </c>
      <c r="AZ5" s="69">
        <f t="shared" si="14"/>
        <v>42560.829955597124</v>
      </c>
      <c r="BA5" s="69">
        <f t="shared" si="14"/>
        <v>42562.866667334441</v>
      </c>
      <c r="BB5" s="69">
        <f t="shared" si="14"/>
        <v>42564.903476536834</v>
      </c>
      <c r="BC5" s="69">
        <f t="shared" si="14"/>
        <v>42566.940383208974</v>
      </c>
      <c r="BD5" s="69">
        <f t="shared" si="14"/>
        <v>42568.977387355524</v>
      </c>
      <c r="BE5" s="69">
        <f t="shared" si="14"/>
        <v>42571.014488981149</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48611.768188897739</v>
      </c>
      <c r="DG5" s="108">
        <f t="shared" si="6"/>
        <v>48614.094463055109</v>
      </c>
      <c r="DH5" s="108">
        <f t="shared" si="6"/>
        <v>48616.420848534319</v>
      </c>
      <c r="DI5" s="108">
        <f t="shared" si="6"/>
        <v>48618.7473453407</v>
      </c>
      <c r="DJ5" s="108">
        <f t="shared" si="6"/>
        <v>50919.886595553726</v>
      </c>
      <c r="DK5" s="108">
        <f t="shared" si="6"/>
        <v>50922.323322722812</v>
      </c>
      <c r="DL5" s="108">
        <f t="shared" si="6"/>
        <v>50924.760166499378</v>
      </c>
      <c r="DM5" s="108">
        <f t="shared" si="6"/>
        <v>50927.197126888997</v>
      </c>
      <c r="DN5" s="108">
        <f t="shared" si="6"/>
        <v>46836.653393661465</v>
      </c>
      <c r="DO5" s="108">
        <f t="shared" si="6"/>
        <v>46838.894721234334</v>
      </c>
      <c r="DP5" s="108">
        <f t="shared" si="6"/>
        <v>46841.136156063985</v>
      </c>
      <c r="DQ5" s="108">
        <f t="shared" si="6"/>
        <v>46843.377698155571</v>
      </c>
      <c r="DR5" s="108">
        <f t="shared" si="6"/>
        <v>46845.619347514214</v>
      </c>
      <c r="DS5" s="108">
        <f t="shared" si="6"/>
        <v>49177.856187645339</v>
      </c>
      <c r="DT5" s="108">
        <f t="shared" si="6"/>
        <v>49180.209551454689</v>
      </c>
      <c r="DU5" s="108">
        <f t="shared" si="6"/>
        <v>49182.563027882235</v>
      </c>
      <c r="DV5" s="108">
        <f t="shared" si="6"/>
        <v>49184.916616933355</v>
      </c>
      <c r="DW5" s="108">
        <f t="shared" si="7"/>
        <v>48289.639385855829</v>
      </c>
      <c r="DX5" s="108">
        <f t="shared" si="7"/>
        <v>48291.950244817701</v>
      </c>
      <c r="DY5" s="108">
        <f t="shared" si="7"/>
        <v>48294.261214363738</v>
      </c>
      <c r="DZ5" s="108">
        <f t="shared" si="7"/>
        <v>48296.57229449923</v>
      </c>
      <c r="EA5" s="108">
        <f t="shared" si="7"/>
        <v>50180.316268491908</v>
      </c>
      <c r="EB5" s="108">
        <f t="shared" si="7"/>
        <v>50182.717604162128</v>
      </c>
      <c r="EC5" s="108">
        <f t="shared" si="7"/>
        <v>50185.119054746181</v>
      </c>
      <c r="ED5" s="108">
        <f t="shared" si="7"/>
        <v>50187.520620249583</v>
      </c>
      <c r="EE5" s="108">
        <f t="shared" si="7"/>
        <v>50189.922300677827</v>
      </c>
      <c r="EF5" s="108">
        <f t="shared" si="7"/>
        <v>54975.872297014968</v>
      </c>
      <c r="EG5" s="108">
        <f t="shared" si="7"/>
        <v>54978.503119874709</v>
      </c>
      <c r="EH5" s="108">
        <f t="shared" si="7"/>
        <v>54981.134068630192</v>
      </c>
      <c r="EI5" s="108">
        <f t="shared" si="7"/>
        <v>54983.765143287463</v>
      </c>
      <c r="EJ5" s="108">
        <f t="shared" si="7"/>
        <v>51461.33933229329</v>
      </c>
      <c r="EK5" s="108">
        <f t="shared" si="7"/>
        <v>51463.801970215187</v>
      </c>
      <c r="EL5" s="108">
        <f t="shared" si="7"/>
        <v>51466.264725984489</v>
      </c>
      <c r="EM5" s="108">
        <f t="shared" si="8"/>
        <v>51468.727599606849</v>
      </c>
      <c r="EN5" s="108">
        <f t="shared" si="8"/>
        <v>56748.880349889514</v>
      </c>
      <c r="EO5" s="108">
        <f t="shared" si="8"/>
        <v>56751.596018517426</v>
      </c>
      <c r="EP5" s="108">
        <f t="shared" si="8"/>
        <v>56754.311817101312</v>
      </c>
      <c r="EQ5" s="108">
        <f t="shared" si="8"/>
        <v>56757.027745647392</v>
      </c>
      <c r="ER5" s="108">
        <f t="shared" si="8"/>
        <v>56759.743804161888</v>
      </c>
      <c r="ES5" s="108">
        <f t="shared" si="8"/>
        <v>52604.538264291223</v>
      </c>
      <c r="ET5" s="108">
        <f t="shared" si="8"/>
        <v>52607.05560901008</v>
      </c>
      <c r="EU5" s="108">
        <f t="shared" si="8"/>
        <v>52609.573074194297</v>
      </c>
      <c r="EV5" s="108">
        <f t="shared" si="8"/>
        <v>52612.090659849629</v>
      </c>
      <c r="EW5" s="108">
        <f t="shared" si="8"/>
        <v>52145.319222883554</v>
      </c>
      <c r="EX5" s="108">
        <f t="shared" si="8"/>
        <v>52147.814592072034</v>
      </c>
      <c r="EY5" s="108">
        <f t="shared" si="8"/>
        <v>52150.310080674259</v>
      </c>
      <c r="EZ5" s="108">
        <f t="shared" si="8"/>
        <v>52152.805688695917</v>
      </c>
      <c r="FA5" s="108">
        <f t="shared" si="8"/>
        <v>46642.942081141133</v>
      </c>
      <c r="FB5" s="108">
        <f t="shared" si="8"/>
        <v>46645.174138826536</v>
      </c>
      <c r="FC5" s="108">
        <f t="shared" si="9"/>
        <v>46647.40630332513</v>
      </c>
      <c r="FD5" s="108">
        <f t="shared" si="9"/>
        <v>46649.638574642027</v>
      </c>
      <c r="FE5" s="108">
        <f t="shared" si="9"/>
        <v>46651.870952782345</v>
      </c>
    </row>
    <row r="6" spans="1:161" ht="15.75" x14ac:dyDescent="0.25">
      <c r="A6" s="47" t="s">
        <v>171</v>
      </c>
      <c r="B6" s="12">
        <f>'Urb proj of all 25 ARs '!AG6</f>
        <v>71112.599890754005</v>
      </c>
      <c r="C6" s="12">
        <f>'Urb proj of all 25 ARs '!AH6</f>
        <v>71289.773665773755</v>
      </c>
      <c r="D6" s="100">
        <f t="shared" si="10"/>
        <v>2.4914540502236067E-3</v>
      </c>
      <c r="E6" s="101">
        <f t="shared" si="11"/>
        <v>4.7854135820202259E-5</v>
      </c>
      <c r="F6" s="69">
        <f t="shared" si="12"/>
        <v>71116.002922767701</v>
      </c>
      <c r="G6" s="69">
        <f t="shared" ref="G6:G15" si="16">F6*(1+E6)</f>
        <v>71119.406117630555</v>
      </c>
      <c r="H6" s="69">
        <f t="shared" ref="H6:AM6" si="17">G6*(1+$E$6)</f>
        <v>71122.809475350354</v>
      </c>
      <c r="I6" s="69">
        <f t="shared" si="17"/>
        <v>71126.212995934897</v>
      </c>
      <c r="J6" s="69">
        <f t="shared" si="17"/>
        <v>71129.616679391984</v>
      </c>
      <c r="K6" s="69">
        <f t="shared" si="17"/>
        <v>71133.0205257294</v>
      </c>
      <c r="L6" s="69">
        <f t="shared" si="17"/>
        <v>71136.424534954946</v>
      </c>
      <c r="M6" s="69">
        <f t="shared" si="17"/>
        <v>71139.828707076405</v>
      </c>
      <c r="N6" s="69">
        <f t="shared" si="17"/>
        <v>71143.233042101579</v>
      </c>
      <c r="O6" s="69">
        <f t="shared" si="17"/>
        <v>71146.637540038268</v>
      </c>
      <c r="P6" s="69">
        <f t="shared" si="17"/>
        <v>71150.042200894255</v>
      </c>
      <c r="Q6" s="69">
        <f t="shared" si="17"/>
        <v>71153.447024677356</v>
      </c>
      <c r="R6" s="69">
        <f t="shared" si="17"/>
        <v>71156.852011395356</v>
      </c>
      <c r="S6" s="69">
        <f t="shared" si="17"/>
        <v>71160.257161056041</v>
      </c>
      <c r="T6" s="69">
        <f t="shared" si="17"/>
        <v>71163.662473667224</v>
      </c>
      <c r="U6" s="69">
        <f t="shared" si="17"/>
        <v>71167.067949236705</v>
      </c>
      <c r="V6" s="69">
        <f t="shared" si="17"/>
        <v>71170.473587772271</v>
      </c>
      <c r="W6" s="69">
        <f t="shared" si="17"/>
        <v>71173.879389281734</v>
      </c>
      <c r="X6" s="69">
        <f t="shared" si="17"/>
        <v>71177.285353772881</v>
      </c>
      <c r="Y6" s="69">
        <f t="shared" si="17"/>
        <v>71180.691481253511</v>
      </c>
      <c r="Z6" s="69">
        <f t="shared" si="17"/>
        <v>71184.097771731424</v>
      </c>
      <c r="AA6" s="69">
        <f t="shared" si="17"/>
        <v>71187.504225214434</v>
      </c>
      <c r="AB6" s="69">
        <f t="shared" si="17"/>
        <v>71190.910841710327</v>
      </c>
      <c r="AC6" s="69">
        <f t="shared" si="17"/>
        <v>71194.317621226917</v>
      </c>
      <c r="AD6" s="69">
        <f t="shared" si="17"/>
        <v>71197.72456377199</v>
      </c>
      <c r="AE6" s="69">
        <f t="shared" si="17"/>
        <v>71201.131669353359</v>
      </c>
      <c r="AF6" s="69">
        <f t="shared" si="17"/>
        <v>71204.53893797881</v>
      </c>
      <c r="AG6" s="69">
        <f t="shared" si="17"/>
        <v>71207.946369656158</v>
      </c>
      <c r="AH6" s="69">
        <f t="shared" si="17"/>
        <v>71211.353964393216</v>
      </c>
      <c r="AI6" s="69">
        <f t="shared" si="17"/>
        <v>71214.761722197771</v>
      </c>
      <c r="AJ6" s="69">
        <f t="shared" si="17"/>
        <v>71218.169643077621</v>
      </c>
      <c r="AK6" s="69">
        <f t="shared" si="17"/>
        <v>71221.577727040582</v>
      </c>
      <c r="AL6" s="69">
        <f t="shared" si="17"/>
        <v>71224.985974094467</v>
      </c>
      <c r="AM6" s="69">
        <f t="shared" si="17"/>
        <v>71228.394384247062</v>
      </c>
      <c r="AN6" s="69">
        <f t="shared" ref="AN6:BE6" si="18">AM6*(1+$E$6)</f>
        <v>71231.802957506181</v>
      </c>
      <c r="AO6" s="69">
        <f t="shared" si="18"/>
        <v>71235.211693879624</v>
      </c>
      <c r="AP6" s="69">
        <f t="shared" si="18"/>
        <v>71238.620593375206</v>
      </c>
      <c r="AQ6" s="69">
        <f t="shared" si="18"/>
        <v>71242.029656000726</v>
      </c>
      <c r="AR6" s="69">
        <f t="shared" si="18"/>
        <v>71245.438881763985</v>
      </c>
      <c r="AS6" s="69">
        <f t="shared" si="18"/>
        <v>71248.848270672795</v>
      </c>
      <c r="AT6" s="69">
        <f t="shared" si="18"/>
        <v>71252.257822734973</v>
      </c>
      <c r="AU6" s="69">
        <f t="shared" si="18"/>
        <v>71255.667537958318</v>
      </c>
      <c r="AV6" s="69">
        <f t="shared" si="18"/>
        <v>71259.077416350643</v>
      </c>
      <c r="AW6" s="69">
        <f t="shared" si="18"/>
        <v>71262.487457919749</v>
      </c>
      <c r="AX6" s="69">
        <f t="shared" si="18"/>
        <v>71265.897662673451</v>
      </c>
      <c r="AY6" s="69">
        <f t="shared" si="18"/>
        <v>71269.308030619548</v>
      </c>
      <c r="AZ6" s="69">
        <f t="shared" si="18"/>
        <v>71272.718561765854</v>
      </c>
      <c r="BA6" s="69">
        <f t="shared" si="18"/>
        <v>71276.129256120184</v>
      </c>
      <c r="BB6" s="69">
        <f t="shared" si="18"/>
        <v>71279.540113690338</v>
      </c>
      <c r="BC6" s="69">
        <f t="shared" si="18"/>
        <v>71282.951134484145</v>
      </c>
      <c r="BD6" s="69">
        <f t="shared" si="18"/>
        <v>71286.362318509404</v>
      </c>
      <c r="BE6" s="69">
        <f t="shared" si="18"/>
        <v>71289.773665773915</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81236.062697696485</v>
      </c>
      <c r="DG6" s="108">
        <f t="shared" ref="DG6:DG15" si="20">G6*BG6</f>
        <v>81239.95017927431</v>
      </c>
      <c r="DH6" s="108">
        <f t="shared" ref="DH6:DH15" si="21">H6*BH6</f>
        <v>81243.837846884213</v>
      </c>
      <c r="DI6" s="108">
        <f t="shared" ref="DI6:DI15" si="22">I6*BI6</f>
        <v>81247.725700535084</v>
      </c>
      <c r="DJ6" s="108">
        <f t="shared" ref="DJ6:DJ15" si="23">J6*BJ6</f>
        <v>90049.198025528443</v>
      </c>
      <c r="DK6" s="108">
        <f t="shared" ref="DK6:DK15" si="24">K6*BK6</f>
        <v>90053.507252081268</v>
      </c>
      <c r="DL6" s="108">
        <f t="shared" ref="DL6:DL15" si="25">L6*BL6</f>
        <v>90057.816684848396</v>
      </c>
      <c r="DM6" s="108">
        <f t="shared" ref="DM6:DM15" si="26">M6*BM6</f>
        <v>90062.126323839708</v>
      </c>
      <c r="DN6" s="108">
        <f t="shared" ref="DN6:DN15" si="27">N6*BN6</f>
        <v>81812.32293422152</v>
      </c>
      <c r="DO6" s="108">
        <f t="shared" ref="DO6:DO15" si="28">O6*BO6</f>
        <v>81816.237992234979</v>
      </c>
      <c r="DP6" s="108">
        <f t="shared" ref="DP6:DP15" si="29">P6*BP6</f>
        <v>81820.153237600156</v>
      </c>
      <c r="DQ6" s="108">
        <f t="shared" ref="DQ6:DQ15" si="30">Q6*BQ6</f>
        <v>81824.068670326014</v>
      </c>
      <c r="DR6" s="108">
        <f t="shared" ref="DR6:DR15" si="31">R6*BR6</f>
        <v>81827.984290421533</v>
      </c>
      <c r="DS6" s="108">
        <f t="shared" ref="DS6:DS15" si="32">S6*BS6</f>
        <v>84831.376827280605</v>
      </c>
      <c r="DT6" s="108">
        <f t="shared" ref="DT6:DT15" si="33">T6*BT6</f>
        <v>84835.436359509098</v>
      </c>
      <c r="DU6" s="108">
        <f t="shared" ref="DU6:DU15" si="34">U6*BU6</f>
        <v>84839.496086003026</v>
      </c>
      <c r="DV6" s="108">
        <f t="shared" ref="DV6:DV15" si="35">V6*BV6</f>
        <v>84843.556006771629</v>
      </c>
      <c r="DW6" s="108">
        <f t="shared" ref="DW6:DW15" si="36">W6*BW6</f>
        <v>85102.583811120727</v>
      </c>
      <c r="DX6" s="108">
        <f t="shared" ref="DX6:DX15" si="37">X6*BX6</f>
        <v>85106.65632172508</v>
      </c>
      <c r="DY6" s="108">
        <f t="shared" ref="DY6:DY15" si="38">Y6*BY6</f>
        <v>85110.729027215901</v>
      </c>
      <c r="DZ6" s="108">
        <f t="shared" ref="DZ6:DZ15" si="39">Z6*BZ6</f>
        <v>85114.801927602515</v>
      </c>
      <c r="EA6" s="108">
        <f t="shared" ref="EA6:EA15" si="40">AA6*CA6</f>
        <v>86518.354025178778</v>
      </c>
      <c r="EB6" s="108">
        <f t="shared" ref="EB6:EB15" si="41">AB6*CB6</f>
        <v>86522.494286243236</v>
      </c>
      <c r="EC6" s="108">
        <f t="shared" ref="EC6:EC15" si="42">AC6*CC6</f>
        <v>86526.634745436313</v>
      </c>
      <c r="ED6" s="108">
        <f t="shared" ref="ED6:ED15" si="43">AD6*CD6</f>
        <v>86530.775402767496</v>
      </c>
      <c r="EE6" s="108">
        <f t="shared" ref="EE6:EE15" si="44">AE6*CE6</f>
        <v>86534.916258246245</v>
      </c>
      <c r="EF6" s="108">
        <f t="shared" ref="EF6:EF15" si="45">AF6*CF6</f>
        <v>92973.479817287109</v>
      </c>
      <c r="EG6" s="108">
        <f t="shared" ref="EG6:EG15" si="46">AG6*CG6</f>
        <v>92977.928982817946</v>
      </c>
      <c r="EH6" s="108">
        <f t="shared" ref="EH6:EH15" si="47">AH6*CH6</f>
        <v>92982.378361259776</v>
      </c>
      <c r="EI6" s="108">
        <f t="shared" ref="EI6:EI15" si="48">AI6*CI6</f>
        <v>92986.827952622771</v>
      </c>
      <c r="EJ6" s="108">
        <f t="shared" ref="EJ6:EJ15" si="49">AJ6*CJ6</f>
        <v>89433.955596074607</v>
      </c>
      <c r="EK6" s="108">
        <f t="shared" ref="EK6:EK15" si="50">AK6*CK6</f>
        <v>89438.235380732644</v>
      </c>
      <c r="EL6" s="108">
        <f t="shared" ref="EL6:EL15" si="51">AL6*CL6</f>
        <v>89442.515370196081</v>
      </c>
      <c r="EM6" s="108">
        <f t="shared" ref="EM6:EM15" si="52">AM6*CM6</f>
        <v>89446.795564474698</v>
      </c>
      <c r="EN6" s="108">
        <f t="shared" ref="EN6:EN15" si="53">AN6*CN6</f>
        <v>100506.32298856285</v>
      </c>
      <c r="EO6" s="108">
        <f t="shared" ref="EO6:EO15" si="54">AO6*CO6</f>
        <v>100511.13263179394</v>
      </c>
      <c r="EP6" s="108">
        <f t="shared" ref="EP6:EP15" si="55">AP6*CP6</f>
        <v>100515.94250518634</v>
      </c>
      <c r="EQ6" s="108">
        <f t="shared" ref="EQ6:EQ15" si="56">AQ6*CQ6</f>
        <v>100520.75260875108</v>
      </c>
      <c r="ER6" s="108">
        <f t="shared" ref="ER6:ER15" si="57">AR6*CR6</f>
        <v>100525.56294249916</v>
      </c>
      <c r="ES6" s="108">
        <f t="shared" ref="ES6:ES15" si="58">AS6*CS6</f>
        <v>91989.354657689968</v>
      </c>
      <c r="ET6" s="108">
        <f t="shared" ref="ET6:ET15" si="59">AT6*CT6</f>
        <v>91993.756728761757</v>
      </c>
      <c r="EU6" s="108">
        <f t="shared" ref="EU6:EU15" si="60">AU6*CU6</f>
        <v>91998.159010490868</v>
      </c>
      <c r="EV6" s="108">
        <f t="shared" ref="EV6:EV15" si="61">AV6*CV6</f>
        <v>92002.561502887373</v>
      </c>
      <c r="EW6" s="108">
        <f t="shared" ref="EW6:EW15" si="62">AW6*CW6</f>
        <v>88661.899225656685</v>
      </c>
      <c r="EX6" s="108">
        <f t="shared" ref="EX6:EX15" si="63">AX6*CX6</f>
        <v>88666.142064224317</v>
      </c>
      <c r="EY6" s="108">
        <f t="shared" ref="EY6:EY15" si="64">AY6*CY6</f>
        <v>88670.385105829308</v>
      </c>
      <c r="EZ6" s="108">
        <f t="shared" ref="EZ6:EZ15" si="65">AZ6*CZ6</f>
        <v>88674.628350481391</v>
      </c>
      <c r="FA6" s="108">
        <f t="shared" ref="FA6:FA15" si="66">BA6*DA6</f>
        <v>82381.966157088216</v>
      </c>
      <c r="FB6" s="108">
        <f t="shared" ref="FB6:FB15" si="67">BB6*DB6</f>
        <v>82385.908474885829</v>
      </c>
      <c r="FC6" s="108">
        <f t="shared" ref="FC6:FC15" si="68">BC6*DC6</f>
        <v>82389.850981339667</v>
      </c>
      <c r="FD6" s="108">
        <f t="shared" ref="FD6:FD15" si="69">BD6*DD6</f>
        <v>82393.793676458736</v>
      </c>
      <c r="FE6" s="108">
        <f t="shared" ref="FE6:FE15" si="70">BE6*DE6</f>
        <v>82397.736560252059</v>
      </c>
    </row>
    <row r="7" spans="1:161" ht="15.75" x14ac:dyDescent="0.25">
      <c r="A7" s="87" t="s">
        <v>172</v>
      </c>
      <c r="B7" s="12">
        <f>'Urb proj of all 25 ARs '!AG7</f>
        <v>40591.838707173345</v>
      </c>
      <c r="C7" s="12">
        <f>'Urb proj of all 25 ARs '!AH7</f>
        <v>40692.971408126352</v>
      </c>
      <c r="D7" s="100">
        <f t="shared" si="10"/>
        <v>2.4914540502235195E-3</v>
      </c>
      <c r="E7" s="101">
        <f t="shared" si="11"/>
        <v>4.7854135820202259E-5</v>
      </c>
      <c r="F7" s="69">
        <f t="shared" si="12"/>
        <v>40593.78119453603</v>
      </c>
      <c r="G7" s="69">
        <f t="shared" si="16"/>
        <v>40595.72377485477</v>
      </c>
      <c r="H7" s="69">
        <f t="shared" ref="H7:AM7" si="71">G7*(1+$E$7)</f>
        <v>40597.666448134012</v>
      </c>
      <c r="I7" s="69">
        <f t="shared" si="71"/>
        <v>40599.609214378208</v>
      </c>
      <c r="J7" s="69">
        <f t="shared" si="71"/>
        <v>40601.552073591803</v>
      </c>
      <c r="K7" s="69">
        <f t="shared" si="71"/>
        <v>40603.495025779244</v>
      </c>
      <c r="L7" s="69">
        <f t="shared" si="71"/>
        <v>40605.438070944983</v>
      </c>
      <c r="M7" s="69">
        <f t="shared" si="71"/>
        <v>40607.381209093466</v>
      </c>
      <c r="N7" s="69">
        <f t="shared" si="71"/>
        <v>40609.324440229146</v>
      </c>
      <c r="O7" s="69">
        <f t="shared" si="71"/>
        <v>40611.267764356475</v>
      </c>
      <c r="P7" s="69">
        <f t="shared" si="71"/>
        <v>40613.211181479899</v>
      </c>
      <c r="Q7" s="69">
        <f t="shared" si="71"/>
        <v>40615.154691603871</v>
      </c>
      <c r="R7" s="69">
        <f t="shared" si="71"/>
        <v>40617.098294732845</v>
      </c>
      <c r="S7" s="69">
        <f t="shared" si="71"/>
        <v>40619.041990871265</v>
      </c>
      <c r="T7" s="69">
        <f t="shared" si="71"/>
        <v>40620.985780023584</v>
      </c>
      <c r="U7" s="69">
        <f t="shared" si="71"/>
        <v>40622.929662194249</v>
      </c>
      <c r="V7" s="69">
        <f t="shared" si="71"/>
        <v>40624.873637387718</v>
      </c>
      <c r="W7" s="69">
        <f t="shared" si="71"/>
        <v>40626.817705608439</v>
      </c>
      <c r="X7" s="69">
        <f t="shared" si="71"/>
        <v>40628.761866860863</v>
      </c>
      <c r="Y7" s="69">
        <f t="shared" si="71"/>
        <v>40630.706121149444</v>
      </c>
      <c r="Z7" s="69">
        <f t="shared" si="71"/>
        <v>40632.650468478634</v>
      </c>
      <c r="AA7" s="69">
        <f t="shared" si="71"/>
        <v>40634.594908852887</v>
      </c>
      <c r="AB7" s="69">
        <f t="shared" si="71"/>
        <v>40636.539442276655</v>
      </c>
      <c r="AC7" s="69">
        <f t="shared" si="71"/>
        <v>40638.484068754391</v>
      </c>
      <c r="AD7" s="69">
        <f t="shared" si="71"/>
        <v>40640.428788290541</v>
      </c>
      <c r="AE7" s="69">
        <f t="shared" si="71"/>
        <v>40642.373600889565</v>
      </c>
      <c r="AF7" s="69">
        <f t="shared" si="71"/>
        <v>40644.318506555916</v>
      </c>
      <c r="AG7" s="69">
        <f t="shared" si="71"/>
        <v>40646.263505294046</v>
      </c>
      <c r="AH7" s="69">
        <f t="shared" si="71"/>
        <v>40648.208597108409</v>
      </c>
      <c r="AI7" s="69">
        <f t="shared" si="71"/>
        <v>40650.153782003465</v>
      </c>
      <c r="AJ7" s="69">
        <f t="shared" si="71"/>
        <v>40652.099059983659</v>
      </c>
      <c r="AK7" s="69">
        <f t="shared" si="71"/>
        <v>40654.044431053451</v>
      </c>
      <c r="AL7" s="69">
        <f t="shared" si="71"/>
        <v>40655.989895217295</v>
      </c>
      <c r="AM7" s="69">
        <f t="shared" si="71"/>
        <v>40657.935452479644</v>
      </c>
      <c r="AN7" s="69">
        <f t="shared" ref="AN7:BE7" si="72">AM7*(1+$E$7)</f>
        <v>40659.881102844956</v>
      </c>
      <c r="AO7" s="69">
        <f t="shared" si="72"/>
        <v>40661.826846317686</v>
      </c>
      <c r="AP7" s="69">
        <f t="shared" si="72"/>
        <v>40663.772682902287</v>
      </c>
      <c r="AQ7" s="69">
        <f t="shared" si="72"/>
        <v>40665.718612603217</v>
      </c>
      <c r="AR7" s="69">
        <f t="shared" si="72"/>
        <v>40667.664635424931</v>
      </c>
      <c r="AS7" s="69">
        <f t="shared" si="72"/>
        <v>40669.610751371889</v>
      </c>
      <c r="AT7" s="69">
        <f t="shared" si="72"/>
        <v>40671.556960448543</v>
      </c>
      <c r="AU7" s="69">
        <f t="shared" si="72"/>
        <v>40673.503262659346</v>
      </c>
      <c r="AV7" s="69">
        <f t="shared" si="72"/>
        <v>40675.449658008758</v>
      </c>
      <c r="AW7" s="69">
        <f t="shared" si="72"/>
        <v>40677.39614650124</v>
      </c>
      <c r="AX7" s="69">
        <f t="shared" si="72"/>
        <v>40679.342728141244</v>
      </c>
      <c r="AY7" s="69">
        <f t="shared" si="72"/>
        <v>40681.289402933231</v>
      </c>
      <c r="AZ7" s="69">
        <f t="shared" si="72"/>
        <v>40683.236170881661</v>
      </c>
      <c r="BA7" s="69">
        <f t="shared" si="72"/>
        <v>40685.183031990986</v>
      </c>
      <c r="BB7" s="69">
        <f t="shared" si="72"/>
        <v>40687.129986265667</v>
      </c>
      <c r="BC7" s="69">
        <f t="shared" si="72"/>
        <v>40689.077033710164</v>
      </c>
      <c r="BD7" s="69">
        <f t="shared" si="72"/>
        <v>40691.024174328937</v>
      </c>
      <c r="BE7" s="69">
        <f t="shared" si="72"/>
        <v>40692.971408126439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108717.47432997788</v>
      </c>
      <c r="DG7" s="108">
        <f t="shared" si="20"/>
        <v>108722.67691076049</v>
      </c>
      <c r="DH7" s="108">
        <f t="shared" si="21"/>
        <v>108727.87974050813</v>
      </c>
      <c r="DI7" s="108">
        <f t="shared" si="22"/>
        <v>108733.08281923267</v>
      </c>
      <c r="DJ7" s="108">
        <f t="shared" si="23"/>
        <v>130007.20339022974</v>
      </c>
      <c r="DK7" s="108">
        <f t="shared" si="24"/>
        <v>130013.42477259837</v>
      </c>
      <c r="DL7" s="108">
        <f t="shared" si="25"/>
        <v>130019.64645268589</v>
      </c>
      <c r="DM7" s="108">
        <f t="shared" si="26"/>
        <v>130025.86843050653</v>
      </c>
      <c r="DN7" s="108">
        <f t="shared" si="27"/>
        <v>108848.91560189769</v>
      </c>
      <c r="DO7" s="108">
        <f t="shared" si="28"/>
        <v>108854.1244726888</v>
      </c>
      <c r="DP7" s="108">
        <f t="shared" si="29"/>
        <v>108859.3335927459</v>
      </c>
      <c r="DQ7" s="108">
        <f t="shared" si="30"/>
        <v>108864.54296208093</v>
      </c>
      <c r="DR7" s="108">
        <f t="shared" si="31"/>
        <v>108869.75258070586</v>
      </c>
      <c r="DS7" s="108">
        <f t="shared" si="32"/>
        <v>116694.23547986467</v>
      </c>
      <c r="DT7" s="108">
        <f t="shared" si="33"/>
        <v>116699.81978165876</v>
      </c>
      <c r="DU7" s="108">
        <f t="shared" si="34"/>
        <v>116705.40435068478</v>
      </c>
      <c r="DV7" s="108">
        <f t="shared" si="35"/>
        <v>116710.98918695553</v>
      </c>
      <c r="DW7" s="108">
        <f t="shared" si="36"/>
        <v>116896.15543317971</v>
      </c>
      <c r="DX7" s="108">
        <f t="shared" si="37"/>
        <v>116901.74939767865</v>
      </c>
      <c r="DY7" s="108">
        <f t="shared" si="38"/>
        <v>116907.34362987195</v>
      </c>
      <c r="DZ7" s="108">
        <f t="shared" si="39"/>
        <v>116912.93812977239</v>
      </c>
      <c r="EA7" s="108">
        <f t="shared" si="40"/>
        <v>126596.3551601525</v>
      </c>
      <c r="EB7" s="108">
        <f t="shared" si="41"/>
        <v>126602.41331932668</v>
      </c>
      <c r="EC7" s="108">
        <f t="shared" si="42"/>
        <v>126608.47176840884</v>
      </c>
      <c r="ED7" s="108">
        <f t="shared" si="43"/>
        <v>126614.53050741283</v>
      </c>
      <c r="EE7" s="108">
        <f t="shared" si="44"/>
        <v>126620.58953635252</v>
      </c>
      <c r="EF7" s="108">
        <f t="shared" si="45"/>
        <v>129708.94939586714</v>
      </c>
      <c r="EG7" s="108">
        <f t="shared" si="46"/>
        <v>129715.15650554861</v>
      </c>
      <c r="EH7" s="108">
        <f t="shared" si="47"/>
        <v>129721.36391226595</v>
      </c>
      <c r="EI7" s="108">
        <f t="shared" si="48"/>
        <v>129727.5716160334</v>
      </c>
      <c r="EJ7" s="108">
        <f t="shared" si="49"/>
        <v>138426.91556899267</v>
      </c>
      <c r="EK7" s="108">
        <f t="shared" si="50"/>
        <v>138433.53986941147</v>
      </c>
      <c r="EL7" s="108">
        <f t="shared" si="51"/>
        <v>138440.16448683044</v>
      </c>
      <c r="EM7" s="108">
        <f t="shared" si="52"/>
        <v>138446.78942126475</v>
      </c>
      <c r="EN7" s="108">
        <f t="shared" si="53"/>
        <v>143060.97599326863</v>
      </c>
      <c r="EO7" s="108">
        <f t="shared" si="54"/>
        <v>143067.82205264439</v>
      </c>
      <c r="EP7" s="108">
        <f t="shared" si="55"/>
        <v>143074.6684396324</v>
      </c>
      <c r="EQ7" s="108">
        <f t="shared" si="56"/>
        <v>143081.51515424834</v>
      </c>
      <c r="ER7" s="108">
        <f t="shared" si="57"/>
        <v>143088.36219650789</v>
      </c>
      <c r="ES7" s="108">
        <f t="shared" si="58"/>
        <v>134056.37124052533</v>
      </c>
      <c r="ET7" s="108">
        <f t="shared" si="59"/>
        <v>134062.78639232225</v>
      </c>
      <c r="EU7" s="108">
        <f t="shared" si="60"/>
        <v>134069.2018511107</v>
      </c>
      <c r="EV7" s="108">
        <f t="shared" si="61"/>
        <v>134075.61761690539</v>
      </c>
      <c r="EW7" s="108">
        <f t="shared" si="62"/>
        <v>119318.34709211125</v>
      </c>
      <c r="EX7" s="108">
        <f t="shared" si="63"/>
        <v>119324.05696849883</v>
      </c>
      <c r="EY7" s="108">
        <f t="shared" si="64"/>
        <v>119329.76711812761</v>
      </c>
      <c r="EZ7" s="108">
        <f t="shared" si="65"/>
        <v>119335.47754101068</v>
      </c>
      <c r="FA7" s="108">
        <f t="shared" si="66"/>
        <v>111987.59191523853</v>
      </c>
      <c r="FB7" s="108">
        <f t="shared" si="67"/>
        <v>111992.95098467222</v>
      </c>
      <c r="FC7" s="108">
        <f t="shared" si="68"/>
        <v>111998.31031055954</v>
      </c>
      <c r="FD7" s="108">
        <f t="shared" si="69"/>
        <v>112003.66989291279</v>
      </c>
      <c r="FE7" s="108">
        <f t="shared" si="70"/>
        <v>112009.0297317442</v>
      </c>
    </row>
    <row r="8" spans="1:161" ht="15.75" x14ac:dyDescent="0.25">
      <c r="A8" s="87" t="s">
        <v>173</v>
      </c>
      <c r="B8" s="12">
        <f>'Urb proj of all 25 ARs '!AG8</f>
        <v>12101.441343579289</v>
      </c>
      <c r="C8" s="12">
        <f>'Urb proj of all 25 ARs '!AH8</f>
        <v>12131.591528628291</v>
      </c>
      <c r="D8" s="100">
        <f t="shared" si="10"/>
        <v>2.491454050223454E-3</v>
      </c>
      <c r="E8" s="101">
        <f t="shared" si="11"/>
        <v>4.7854135820202259E-5</v>
      </c>
      <c r="F8" s="69">
        <f t="shared" si="12"/>
        <v>12102.020447596964</v>
      </c>
      <c r="G8" s="69">
        <f t="shared" si="16"/>
        <v>12102.599579327161</v>
      </c>
      <c r="H8" s="69">
        <f t="shared" ref="H8:AM8" si="73">G8*(1+$E$8)</f>
        <v>12103.178738771208</v>
      </c>
      <c r="I8" s="69">
        <f t="shared" si="73"/>
        <v>12103.757925930429</v>
      </c>
      <c r="J8" s="69">
        <f t="shared" si="73"/>
        <v>12104.337140806152</v>
      </c>
      <c r="K8" s="69">
        <f t="shared" si="73"/>
        <v>12104.916383399701</v>
      </c>
      <c r="L8" s="69">
        <f t="shared" si="73"/>
        <v>12105.495653712404</v>
      </c>
      <c r="M8" s="69">
        <f t="shared" si="73"/>
        <v>12106.074951745588</v>
      </c>
      <c r="N8" s="69">
        <f t="shared" si="73"/>
        <v>12106.654277500578</v>
      </c>
      <c r="O8" s="69">
        <f t="shared" si="73"/>
        <v>12107.233630978702</v>
      </c>
      <c r="P8" s="69">
        <f t="shared" si="73"/>
        <v>12107.813012181286</v>
      </c>
      <c r="Q8" s="69">
        <f t="shared" si="73"/>
        <v>12108.392421109656</v>
      </c>
      <c r="R8" s="69">
        <f t="shared" si="73"/>
        <v>12108.97185776514</v>
      </c>
      <c r="S8" s="69">
        <f t="shared" si="73"/>
        <v>12109.551322149066</v>
      </c>
      <c r="T8" s="69">
        <f t="shared" si="73"/>
        <v>12110.130814262757</v>
      </c>
      <c r="U8" s="69">
        <f t="shared" si="73"/>
        <v>12110.710334107544</v>
      </c>
      <c r="V8" s="69">
        <f t="shared" si="73"/>
        <v>12111.289881684752</v>
      </c>
      <c r="W8" s="69">
        <f t="shared" si="73"/>
        <v>12111.869456995708</v>
      </c>
      <c r="X8" s="69">
        <f t="shared" si="73"/>
        <v>12112.449060041739</v>
      </c>
      <c r="Y8" s="69">
        <f t="shared" si="73"/>
        <v>12113.028690824174</v>
      </c>
      <c r="Z8" s="69">
        <f t="shared" si="73"/>
        <v>12113.608349344338</v>
      </c>
      <c r="AA8" s="69">
        <f t="shared" si="73"/>
        <v>12114.18803560356</v>
      </c>
      <c r="AB8" s="69">
        <f t="shared" si="73"/>
        <v>12114.767749603167</v>
      </c>
      <c r="AC8" s="69">
        <f t="shared" si="73"/>
        <v>12115.347491344486</v>
      </c>
      <c r="AD8" s="69">
        <f t="shared" si="73"/>
        <v>12115.927260828847</v>
      </c>
      <c r="AE8" s="69">
        <f t="shared" si="73"/>
        <v>12116.507058057574</v>
      </c>
      <c r="AF8" s="69">
        <f t="shared" si="73"/>
        <v>12117.086883031996</v>
      </c>
      <c r="AG8" s="69">
        <f t="shared" si="73"/>
        <v>12117.666735753442</v>
      </c>
      <c r="AH8" s="69">
        <f t="shared" si="73"/>
        <v>12118.246616223239</v>
      </c>
      <c r="AI8" s="69">
        <f t="shared" si="73"/>
        <v>12118.826524442715</v>
      </c>
      <c r="AJ8" s="69">
        <f t="shared" si="73"/>
        <v>12119.406460413196</v>
      </c>
      <c r="AK8" s="69">
        <f t="shared" si="73"/>
        <v>12119.986424136014</v>
      </c>
      <c r="AL8" s="69">
        <f t="shared" si="73"/>
        <v>12120.566415612493</v>
      </c>
      <c r="AM8" s="69">
        <f t="shared" si="73"/>
        <v>12121.146434843964</v>
      </c>
      <c r="AN8" s="69">
        <f t="shared" ref="AN8:BE8" si="74">AM8*(1+$E$8)</f>
        <v>12121.726481831754</v>
      </c>
      <c r="AO8" s="69">
        <f t="shared" si="74"/>
        <v>12122.306556577192</v>
      </c>
      <c r="AP8" s="69">
        <f t="shared" si="74"/>
        <v>12122.886659081605</v>
      </c>
      <c r="AQ8" s="69">
        <f t="shared" si="74"/>
        <v>12123.466789346321</v>
      </c>
      <c r="AR8" s="69">
        <f t="shared" si="74"/>
        <v>12124.04694737267</v>
      </c>
      <c r="AS8" s="69">
        <f t="shared" si="74"/>
        <v>12124.627133161979</v>
      </c>
      <c r="AT8" s="69">
        <f t="shared" si="74"/>
        <v>12125.207346715579</v>
      </c>
      <c r="AU8" s="69">
        <f t="shared" si="74"/>
        <v>12125.787588034796</v>
      </c>
      <c r="AV8" s="69">
        <f t="shared" si="74"/>
        <v>12126.367857120962</v>
      </c>
      <c r="AW8" s="69">
        <f t="shared" si="74"/>
        <v>12126.948153975403</v>
      </c>
      <c r="AX8" s="69">
        <f t="shared" si="74"/>
        <v>12127.528478599448</v>
      </c>
      <c r="AY8" s="69">
        <f t="shared" si="74"/>
        <v>12128.108830994426</v>
      </c>
      <c r="AZ8" s="69">
        <f t="shared" si="74"/>
        <v>12128.689211161667</v>
      </c>
      <c r="BA8" s="69">
        <f t="shared" si="74"/>
        <v>12129.269619102499</v>
      </c>
      <c r="BB8" s="69">
        <f t="shared" si="74"/>
        <v>12129.850054818251</v>
      </c>
      <c r="BC8" s="69">
        <f t="shared" si="74"/>
        <v>12130.430518310253</v>
      </c>
      <c r="BD8" s="69">
        <f t="shared" si="74"/>
        <v>12131.011009579834</v>
      </c>
      <c r="BE8" s="69">
        <f t="shared" si="74"/>
        <v>12131.591528628322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11309.576199118483</v>
      </c>
      <c r="DG8" s="108">
        <f t="shared" si="20"/>
        <v>11310.117409113984</v>
      </c>
      <c r="DH8" s="108">
        <f t="shared" si="21"/>
        <v>11310.658645008622</v>
      </c>
      <c r="DI8" s="108">
        <f t="shared" si="22"/>
        <v>11311.199906803637</v>
      </c>
      <c r="DJ8" s="108">
        <f t="shared" si="23"/>
        <v>12367.633536416082</v>
      </c>
      <c r="DK8" s="108">
        <f t="shared" si="24"/>
        <v>12368.225378831106</v>
      </c>
      <c r="DL8" s="108">
        <f t="shared" si="25"/>
        <v>12368.817249568239</v>
      </c>
      <c r="DM8" s="108">
        <f t="shared" si="26"/>
        <v>12369.409148628836</v>
      </c>
      <c r="DN8" s="108">
        <f t="shared" si="27"/>
        <v>10443.028668619221</v>
      </c>
      <c r="DO8" s="108">
        <f t="shared" si="28"/>
        <v>10443.528410731506</v>
      </c>
      <c r="DP8" s="108">
        <f t="shared" si="29"/>
        <v>10444.028176758515</v>
      </c>
      <c r="DQ8" s="108">
        <f t="shared" si="30"/>
        <v>10444.527966701395</v>
      </c>
      <c r="DR8" s="108">
        <f t="shared" si="31"/>
        <v>10445.027780561291</v>
      </c>
      <c r="DS8" s="108">
        <f t="shared" si="32"/>
        <v>10783.148810039733</v>
      </c>
      <c r="DT8" s="108">
        <f t="shared" si="33"/>
        <v>10783.664828307457</v>
      </c>
      <c r="DU8" s="108">
        <f t="shared" si="34"/>
        <v>10784.180871268791</v>
      </c>
      <c r="DV8" s="108">
        <f t="shared" si="35"/>
        <v>10784.696938924915</v>
      </c>
      <c r="DW8" s="108">
        <f t="shared" si="36"/>
        <v>10899.844055300442</v>
      </c>
      <c r="DX8" s="108">
        <f t="shared" si="37"/>
        <v>10900.365657918283</v>
      </c>
      <c r="DY8" s="108">
        <f t="shared" si="38"/>
        <v>10900.887285496967</v>
      </c>
      <c r="DZ8" s="108">
        <f t="shared" si="39"/>
        <v>10901.408938037688</v>
      </c>
      <c r="EA8" s="108">
        <f t="shared" si="40"/>
        <v>11272.467995874307</v>
      </c>
      <c r="EB8" s="108">
        <f t="shared" si="41"/>
        <v>11273.00743008881</v>
      </c>
      <c r="EC8" s="108">
        <f t="shared" si="42"/>
        <v>11273.546890117472</v>
      </c>
      <c r="ED8" s="108">
        <f t="shared" si="43"/>
        <v>11274.086375961528</v>
      </c>
      <c r="EE8" s="108">
        <f t="shared" si="44"/>
        <v>11274.625887622213</v>
      </c>
      <c r="EF8" s="108">
        <f t="shared" si="45"/>
        <v>10544.279228592875</v>
      </c>
      <c r="EG8" s="108">
        <f t="shared" si="46"/>
        <v>10544.783815963207</v>
      </c>
      <c r="EH8" s="108">
        <f t="shared" si="47"/>
        <v>10545.288427480131</v>
      </c>
      <c r="EI8" s="108">
        <f t="shared" si="48"/>
        <v>10545.793063144803</v>
      </c>
      <c r="EJ8" s="108">
        <f t="shared" si="49"/>
        <v>10693.781622361852</v>
      </c>
      <c r="EK8" s="108">
        <f t="shared" si="50"/>
        <v>10694.293364040041</v>
      </c>
      <c r="EL8" s="108">
        <f t="shared" si="51"/>
        <v>10694.805130207184</v>
      </c>
      <c r="EM8" s="108">
        <f t="shared" si="52"/>
        <v>10695.316920864456</v>
      </c>
      <c r="EN8" s="108">
        <f t="shared" si="53"/>
        <v>11833.672652861735</v>
      </c>
      <c r="EO8" s="108">
        <f t="shared" si="54"/>
        <v>11834.238943040118</v>
      </c>
      <c r="EP8" s="108">
        <f t="shared" si="55"/>
        <v>11834.805260317828</v>
      </c>
      <c r="EQ8" s="108">
        <f t="shared" si="56"/>
        <v>11835.37160469616</v>
      </c>
      <c r="ER8" s="108">
        <f t="shared" si="57"/>
        <v>11835.937976176412</v>
      </c>
      <c r="ES8" s="108">
        <f t="shared" si="58"/>
        <v>11630.055022301434</v>
      </c>
      <c r="ET8" s="108">
        <f t="shared" si="59"/>
        <v>11630.611568534068</v>
      </c>
      <c r="EU8" s="108">
        <f t="shared" si="60"/>
        <v>11631.168141399741</v>
      </c>
      <c r="EV8" s="108">
        <f t="shared" si="61"/>
        <v>11631.724740899728</v>
      </c>
      <c r="EW8" s="108">
        <f t="shared" si="62"/>
        <v>11692.033888605187</v>
      </c>
      <c r="EX8" s="108">
        <f t="shared" si="63"/>
        <v>11692.593400782906</v>
      </c>
      <c r="EY8" s="108">
        <f t="shared" si="64"/>
        <v>11693.152939735597</v>
      </c>
      <c r="EZ8" s="108">
        <f t="shared" si="65"/>
        <v>11693.712505464542</v>
      </c>
      <c r="FA8" s="108">
        <f t="shared" si="66"/>
        <v>10604.125551652858</v>
      </c>
      <c r="FB8" s="108">
        <f t="shared" si="67"/>
        <v>10604.63300291726</v>
      </c>
      <c r="FC8" s="108">
        <f t="shared" si="68"/>
        <v>10605.140478465306</v>
      </c>
      <c r="FD8" s="108">
        <f t="shared" si="69"/>
        <v>10605.647978298155</v>
      </c>
      <c r="FE8" s="108">
        <f t="shared" si="70"/>
        <v>10606.155502416968</v>
      </c>
    </row>
    <row r="9" spans="1:161" ht="15.75" x14ac:dyDescent="0.25">
      <c r="A9" s="87" t="s">
        <v>175</v>
      </c>
      <c r="B9" s="12">
        <f>'Urb proj of all 25 ARs '!AG9</f>
        <v>46377.573426767929</v>
      </c>
      <c r="C9" s="12">
        <f>'Urb proj of all 25 ARs '!AH9</f>
        <v>46493.121019921593</v>
      </c>
      <c r="D9" s="100">
        <f t="shared" si="10"/>
        <v>2.4914540502236119E-3</v>
      </c>
      <c r="E9" s="101">
        <f t="shared" si="11"/>
        <v>4.7854135820202259E-5</v>
      </c>
      <c r="F9" s="69">
        <f t="shared" si="12"/>
        <v>46379.792785465703</v>
      </c>
      <c r="G9" s="69">
        <f t="shared" si="16"/>
        <v>46382.012250368971</v>
      </c>
      <c r="H9" s="69">
        <f t="shared" ref="H9:AM9" si="75">G9*(1+$E$9)</f>
        <v>46384.231821482812</v>
      </c>
      <c r="I9" s="69">
        <f t="shared" si="75"/>
        <v>46386.451498812312</v>
      </c>
      <c r="J9" s="69">
        <f t="shared" si="75"/>
        <v>46388.671282362557</v>
      </c>
      <c r="K9" s="69">
        <f t="shared" si="75"/>
        <v>46390.891172138625</v>
      </c>
      <c r="L9" s="69">
        <f t="shared" si="75"/>
        <v>46393.111168145595</v>
      </c>
      <c r="M9" s="69">
        <f t="shared" si="75"/>
        <v>46395.33127038856</v>
      </c>
      <c r="N9" s="69">
        <f t="shared" si="75"/>
        <v>46397.5514788726</v>
      </c>
      <c r="O9" s="69">
        <f t="shared" si="75"/>
        <v>46399.771793602791</v>
      </c>
      <c r="P9" s="69">
        <f t="shared" si="75"/>
        <v>46401.992214584228</v>
      </c>
      <c r="Q9" s="69">
        <f t="shared" si="75"/>
        <v>46404.21274182199</v>
      </c>
      <c r="R9" s="69">
        <f t="shared" si="75"/>
        <v>46406.433375321169</v>
      </c>
      <c r="S9" s="69">
        <f t="shared" si="75"/>
        <v>46408.654115086843</v>
      </c>
      <c r="T9" s="69">
        <f t="shared" si="75"/>
        <v>46410.8749611241</v>
      </c>
      <c r="U9" s="69">
        <f t="shared" si="75"/>
        <v>46413.095913438025</v>
      </c>
      <c r="V9" s="69">
        <f t="shared" si="75"/>
        <v>46415.316972033703</v>
      </c>
      <c r="W9" s="69">
        <f t="shared" si="75"/>
        <v>46417.538136916221</v>
      </c>
      <c r="X9" s="69">
        <f t="shared" si="75"/>
        <v>46419.759408090664</v>
      </c>
      <c r="Y9" s="69">
        <f t="shared" si="75"/>
        <v>46421.980785562118</v>
      </c>
      <c r="Z9" s="69">
        <f t="shared" si="75"/>
        <v>46424.20226933567</v>
      </c>
      <c r="AA9" s="69">
        <f t="shared" si="75"/>
        <v>46426.423859416413</v>
      </c>
      <c r="AB9" s="69">
        <f t="shared" si="75"/>
        <v>46428.645555809424</v>
      </c>
      <c r="AC9" s="69">
        <f t="shared" si="75"/>
        <v>46430.867358519798</v>
      </c>
      <c r="AD9" s="69">
        <f t="shared" si="75"/>
        <v>46433.089267552619</v>
      </c>
      <c r="AE9" s="69">
        <f t="shared" si="75"/>
        <v>46435.311282912982</v>
      </c>
      <c r="AF9" s="69">
        <f t="shared" si="75"/>
        <v>46437.533404605965</v>
      </c>
      <c r="AG9" s="69">
        <f t="shared" si="75"/>
        <v>46439.755632636661</v>
      </c>
      <c r="AH9" s="69">
        <f t="shared" si="75"/>
        <v>46441.977967010163</v>
      </c>
      <c r="AI9" s="69">
        <f t="shared" si="75"/>
        <v>46444.200407731558</v>
      </c>
      <c r="AJ9" s="69">
        <f t="shared" si="75"/>
        <v>46446.42295480593</v>
      </c>
      <c r="AK9" s="69">
        <f t="shared" si="75"/>
        <v>46448.645608238374</v>
      </c>
      <c r="AL9" s="69">
        <f t="shared" si="75"/>
        <v>46450.868368033975</v>
      </c>
      <c r="AM9" s="69">
        <f t="shared" si="75"/>
        <v>46453.091234197826</v>
      </c>
      <c r="AN9" s="69">
        <f t="shared" ref="AN9:BE9" si="76">AM9*(1+$E$9)</f>
        <v>46455.314206735013</v>
      </c>
      <c r="AO9" s="69">
        <f t="shared" si="76"/>
        <v>46457.537285650629</v>
      </c>
      <c r="AP9" s="69">
        <f t="shared" si="76"/>
        <v>46459.760470949768</v>
      </c>
      <c r="AQ9" s="69">
        <f t="shared" si="76"/>
        <v>46461.983762637516</v>
      </c>
      <c r="AR9" s="69">
        <f t="shared" si="76"/>
        <v>46464.207160718972</v>
      </c>
      <c r="AS9" s="69">
        <f t="shared" si="76"/>
        <v>46466.430665199216</v>
      </c>
      <c r="AT9" s="69">
        <f t="shared" si="76"/>
        <v>46468.654276083347</v>
      </c>
      <c r="AU9" s="69">
        <f t="shared" si="76"/>
        <v>46470.87799337646</v>
      </c>
      <c r="AV9" s="69">
        <f t="shared" si="76"/>
        <v>46473.10181708364</v>
      </c>
      <c r="AW9" s="69">
        <f t="shared" si="76"/>
        <v>46475.325747209979</v>
      </c>
      <c r="AX9" s="69">
        <f t="shared" si="76"/>
        <v>46477.549783760573</v>
      </c>
      <c r="AY9" s="69">
        <f t="shared" si="76"/>
        <v>46479.773926740512</v>
      </c>
      <c r="AZ9" s="69">
        <f t="shared" si="76"/>
        <v>46481.998176154892</v>
      </c>
      <c r="BA9" s="69">
        <f t="shared" si="76"/>
        <v>46484.222532008811</v>
      </c>
      <c r="BB9" s="69">
        <f t="shared" si="76"/>
        <v>46486.446994307356</v>
      </c>
      <c r="BC9" s="69">
        <f t="shared" si="76"/>
        <v>46488.671563055621</v>
      </c>
      <c r="BD9" s="69">
        <f t="shared" si="76"/>
        <v>46490.896238258698</v>
      </c>
      <c r="BE9" s="69">
        <f t="shared" si="76"/>
        <v>46493.121019921688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78820.585776283318</v>
      </c>
      <c r="DG9" s="108">
        <f t="shared" si="20"/>
        <v>78824.357667300486</v>
      </c>
      <c r="DH9" s="108">
        <f t="shared" si="21"/>
        <v>78828.129738818228</v>
      </c>
      <c r="DI9" s="108">
        <f t="shared" si="22"/>
        <v>78831.901990845203</v>
      </c>
      <c r="DJ9" s="108">
        <f t="shared" si="23"/>
        <v>84867.131209254178</v>
      </c>
      <c r="DK9" s="108">
        <f t="shared" si="24"/>
        <v>84871.192452477742</v>
      </c>
      <c r="DL9" s="108">
        <f t="shared" si="25"/>
        <v>84875.253890048582</v>
      </c>
      <c r="DM9" s="108">
        <f t="shared" si="26"/>
        <v>84879.315521976008</v>
      </c>
      <c r="DN9" s="108">
        <f t="shared" si="27"/>
        <v>72495.897542701074</v>
      </c>
      <c r="DO9" s="108">
        <f t="shared" si="28"/>
        <v>72499.366771228481</v>
      </c>
      <c r="DP9" s="108">
        <f t="shared" si="29"/>
        <v>72502.836165772824</v>
      </c>
      <c r="DQ9" s="108">
        <f t="shared" si="30"/>
        <v>72506.305726342049</v>
      </c>
      <c r="DR9" s="108">
        <f t="shared" si="31"/>
        <v>72509.775452944101</v>
      </c>
      <c r="DS9" s="108">
        <f t="shared" si="32"/>
        <v>77859.141646747114</v>
      </c>
      <c r="DT9" s="108">
        <f t="shared" si="33"/>
        <v>77862.867528686314</v>
      </c>
      <c r="DU9" s="108">
        <f t="shared" si="34"/>
        <v>77866.593588924385</v>
      </c>
      <c r="DV9" s="108">
        <f t="shared" si="35"/>
        <v>77870.319827469852</v>
      </c>
      <c r="DW9" s="108">
        <f t="shared" si="36"/>
        <v>74742.547284308544</v>
      </c>
      <c r="DX9" s="108">
        <f t="shared" si="37"/>
        <v>74746.124024317833</v>
      </c>
      <c r="DY9" s="108">
        <f t="shared" si="38"/>
        <v>74749.700935488916</v>
      </c>
      <c r="DZ9" s="108">
        <f t="shared" si="39"/>
        <v>74753.278017830002</v>
      </c>
      <c r="EA9" s="108">
        <f t="shared" si="40"/>
        <v>82575.646580410277</v>
      </c>
      <c r="EB9" s="108">
        <f t="shared" si="41"/>
        <v>82579.598166617172</v>
      </c>
      <c r="EC9" s="108">
        <f t="shared" si="42"/>
        <v>82583.549941923819</v>
      </c>
      <c r="ED9" s="108">
        <f t="shared" si="43"/>
        <v>82587.501906339239</v>
      </c>
      <c r="EE9" s="108">
        <f t="shared" si="44"/>
        <v>82591.454059872529</v>
      </c>
      <c r="EF9" s="108">
        <f t="shared" si="45"/>
        <v>84815.239577430781</v>
      </c>
      <c r="EG9" s="108">
        <f t="shared" si="46"/>
        <v>84819.298337425134</v>
      </c>
      <c r="EH9" s="108">
        <f t="shared" si="47"/>
        <v>84823.357291647961</v>
      </c>
      <c r="EI9" s="108">
        <f t="shared" si="48"/>
        <v>84827.416440108515</v>
      </c>
      <c r="EJ9" s="108">
        <f t="shared" si="49"/>
        <v>89137.491234264904</v>
      </c>
      <c r="EK9" s="108">
        <f t="shared" si="50"/>
        <v>89141.756831877108</v>
      </c>
      <c r="EL9" s="108">
        <f t="shared" si="51"/>
        <v>89146.022633615794</v>
      </c>
      <c r="EM9" s="108">
        <f t="shared" si="52"/>
        <v>89150.288639490725</v>
      </c>
      <c r="EN9" s="108">
        <f t="shared" si="53"/>
        <v>96839.907048093097</v>
      </c>
      <c r="EO9" s="108">
        <f t="shared" si="54"/>
        <v>96844.541238157792</v>
      </c>
      <c r="EP9" s="108">
        <f t="shared" si="55"/>
        <v>96849.17564998765</v>
      </c>
      <c r="EQ9" s="108">
        <f t="shared" si="56"/>
        <v>96853.810283593266</v>
      </c>
      <c r="ER9" s="108">
        <f t="shared" si="57"/>
        <v>96858.445138985291</v>
      </c>
      <c r="ES9" s="108">
        <f t="shared" si="58"/>
        <v>90449.628086236859</v>
      </c>
      <c r="ET9" s="108">
        <f t="shared" si="59"/>
        <v>90453.956475024184</v>
      </c>
      <c r="EU9" s="108">
        <f t="shared" si="60"/>
        <v>90458.285070942817</v>
      </c>
      <c r="EV9" s="108">
        <f t="shared" si="61"/>
        <v>90462.613874002665</v>
      </c>
      <c r="EW9" s="108">
        <f t="shared" si="62"/>
        <v>83472.369842031985</v>
      </c>
      <c r="EX9" s="108">
        <f t="shared" si="63"/>
        <v>83476.364340155633</v>
      </c>
      <c r="EY9" s="108">
        <f t="shared" si="64"/>
        <v>83480.35902943254</v>
      </c>
      <c r="EZ9" s="108">
        <f t="shared" si="65"/>
        <v>83484.353909871847</v>
      </c>
      <c r="FA9" s="108">
        <f t="shared" si="66"/>
        <v>73591.703930881893</v>
      </c>
      <c r="FB9" s="108">
        <f t="shared" si="67"/>
        <v>73595.225598277044</v>
      </c>
      <c r="FC9" s="108">
        <f t="shared" si="68"/>
        <v>73598.747434198536</v>
      </c>
      <c r="FD9" s="108">
        <f t="shared" si="69"/>
        <v>73602.269438654446</v>
      </c>
      <c r="FE9" s="108">
        <f t="shared" si="70"/>
        <v>73605.79161165285</v>
      </c>
    </row>
    <row r="10" spans="1:161" ht="15.75" x14ac:dyDescent="0.25">
      <c r="A10" s="47" t="s">
        <v>199</v>
      </c>
      <c r="B10" s="12">
        <f>'Urb proj of all 25 ARs '!AG10</f>
        <v>64289.983754579705</v>
      </c>
      <c r="C10" s="12">
        <f>'Urb proj of all 25 ARs '!AH10</f>
        <v>64450.159294993849</v>
      </c>
      <c r="D10" s="100">
        <f t="shared" si="10"/>
        <v>2.4914540502233976E-3</v>
      </c>
      <c r="E10" s="101">
        <f t="shared" si="11"/>
        <v>4.7854135820202259E-5</v>
      </c>
      <c r="F10" s="69">
        <f t="shared" si="12"/>
        <v>64293.060296194177</v>
      </c>
      <c r="G10" s="69">
        <f t="shared" si="16"/>
        <v>64296.136985033889</v>
      </c>
      <c r="H10" s="69">
        <f t="shared" ref="H10:AM10" si="77">G10*(1+$E$10)</f>
        <v>64299.213821105885</v>
      </c>
      <c r="I10" s="69">
        <f t="shared" si="77"/>
        <v>64302.290804417215</v>
      </c>
      <c r="J10" s="69">
        <f t="shared" si="77"/>
        <v>64305.367934974922</v>
      </c>
      <c r="K10" s="69">
        <f t="shared" si="77"/>
        <v>64308.44521278605</v>
      </c>
      <c r="L10" s="69">
        <f t="shared" si="77"/>
        <v>64311.522637857648</v>
      </c>
      <c r="M10" s="69">
        <f t="shared" si="77"/>
        <v>64314.600210196761</v>
      </c>
      <c r="N10" s="69">
        <f t="shared" si="77"/>
        <v>64317.677929810445</v>
      </c>
      <c r="O10" s="69">
        <f t="shared" si="77"/>
        <v>64320.755796705736</v>
      </c>
      <c r="P10" s="69">
        <f t="shared" si="77"/>
        <v>64323.833810889693</v>
      </c>
      <c r="Q10" s="69">
        <f t="shared" si="77"/>
        <v>64326.911972369358</v>
      </c>
      <c r="R10" s="69">
        <f t="shared" si="77"/>
        <v>64329.990281151775</v>
      </c>
      <c r="S10" s="69">
        <f t="shared" si="77"/>
        <v>64333.068737244001</v>
      </c>
      <c r="T10" s="69">
        <f t="shared" si="77"/>
        <v>64336.147340653086</v>
      </c>
      <c r="U10" s="69">
        <f t="shared" si="77"/>
        <v>64339.226091386074</v>
      </c>
      <c r="V10" s="69">
        <f t="shared" si="77"/>
        <v>64342.304989450015</v>
      </c>
      <c r="W10" s="69">
        <f t="shared" si="77"/>
        <v>64345.384034851966</v>
      </c>
      <c r="X10" s="69">
        <f t="shared" si="77"/>
        <v>64348.463227598972</v>
      </c>
      <c r="Y10" s="69">
        <f t="shared" si="77"/>
        <v>64351.542567698089</v>
      </c>
      <c r="Z10" s="69">
        <f t="shared" si="77"/>
        <v>64354.62205515636</v>
      </c>
      <c r="AA10" s="69">
        <f t="shared" si="77"/>
        <v>64357.701689980844</v>
      </c>
      <c r="AB10" s="69">
        <f t="shared" si="77"/>
        <v>64360.781472178591</v>
      </c>
      <c r="AC10" s="69">
        <f t="shared" si="77"/>
        <v>64363.861401756658</v>
      </c>
      <c r="AD10" s="69">
        <f t="shared" si="77"/>
        <v>64366.941478722089</v>
      </c>
      <c r="AE10" s="69">
        <f t="shared" si="77"/>
        <v>64370.02170308194</v>
      </c>
      <c r="AF10" s="69">
        <f t="shared" si="77"/>
        <v>64373.102074843271</v>
      </c>
      <c r="AG10" s="69">
        <f t="shared" si="77"/>
        <v>64376.182594013131</v>
      </c>
      <c r="AH10" s="69">
        <f t="shared" si="77"/>
        <v>64379.263260598571</v>
      </c>
      <c r="AI10" s="69">
        <f t="shared" si="77"/>
        <v>64382.344074606648</v>
      </c>
      <c r="AJ10" s="69">
        <f t="shared" si="77"/>
        <v>64385.42503604442</v>
      </c>
      <c r="AK10" s="69">
        <f t="shared" si="77"/>
        <v>64388.506144918938</v>
      </c>
      <c r="AL10" s="69">
        <f t="shared" si="77"/>
        <v>64391.587401237259</v>
      </c>
      <c r="AM10" s="69">
        <f t="shared" si="77"/>
        <v>64394.668805006433</v>
      </c>
      <c r="AN10" s="69">
        <f t="shared" ref="AN10:BE10" si="78">AM10*(1+$E$10)</f>
        <v>64397.750356233526</v>
      </c>
      <c r="AO10" s="69">
        <f t="shared" si="78"/>
        <v>64400.832054925588</v>
      </c>
      <c r="AP10" s="69">
        <f t="shared" si="78"/>
        <v>64403.913901089676</v>
      </c>
      <c r="AQ10" s="69">
        <f t="shared" si="78"/>
        <v>64406.995894732849</v>
      </c>
      <c r="AR10" s="69">
        <f t="shared" si="78"/>
        <v>64410.078035862163</v>
      </c>
      <c r="AS10" s="69">
        <f t="shared" si="78"/>
        <v>64413.160324484685</v>
      </c>
      <c r="AT10" s="69">
        <f t="shared" si="78"/>
        <v>64416.242760607463</v>
      </c>
      <c r="AU10" s="69">
        <f t="shared" si="78"/>
        <v>64419.325344237557</v>
      </c>
      <c r="AV10" s="69">
        <f t="shared" si="78"/>
        <v>64422.408075382024</v>
      </c>
      <c r="AW10" s="69">
        <f t="shared" si="78"/>
        <v>64425.490954047928</v>
      </c>
      <c r="AX10" s="69">
        <f t="shared" si="78"/>
        <v>64428.573980242327</v>
      </c>
      <c r="AY10" s="69">
        <f t="shared" si="78"/>
        <v>64431.657153972279</v>
      </c>
      <c r="AZ10" s="69">
        <f t="shared" si="78"/>
        <v>64434.740475244849</v>
      </c>
      <c r="BA10" s="69">
        <f t="shared" si="78"/>
        <v>64437.823944067088</v>
      </c>
      <c r="BB10" s="69">
        <f t="shared" si="78"/>
        <v>64440.907560446067</v>
      </c>
      <c r="BC10" s="69">
        <f t="shared" si="78"/>
        <v>64443.991324388844</v>
      </c>
      <c r="BD10" s="69">
        <f t="shared" si="78"/>
        <v>64447.075235902477</v>
      </c>
      <c r="BE10" s="69">
        <f t="shared" si="78"/>
        <v>64450.159294994031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64146.833499001084</v>
      </c>
      <c r="DG10" s="108">
        <f t="shared" si="20"/>
        <v>64149.903190283789</v>
      </c>
      <c r="DH10" s="108">
        <f t="shared" si="21"/>
        <v>64152.973028463908</v>
      </c>
      <c r="DI10" s="108">
        <f t="shared" si="22"/>
        <v>64156.043013548486</v>
      </c>
      <c r="DJ10" s="108">
        <f t="shared" si="23"/>
        <v>68590.063429746704</v>
      </c>
      <c r="DK10" s="108">
        <f t="shared" si="24"/>
        <v>68593.345747957996</v>
      </c>
      <c r="DL10" s="108">
        <f t="shared" si="25"/>
        <v>68596.628223241773</v>
      </c>
      <c r="DM10" s="108">
        <f t="shared" si="26"/>
        <v>68599.910855605573</v>
      </c>
      <c r="DN10" s="108">
        <f t="shared" si="27"/>
        <v>60922.489403714259</v>
      </c>
      <c r="DO10" s="108">
        <f t="shared" si="28"/>
        <v>60925.404796796691</v>
      </c>
      <c r="DP10" s="108">
        <f t="shared" si="29"/>
        <v>60928.320329392736</v>
      </c>
      <c r="DQ10" s="108">
        <f t="shared" si="30"/>
        <v>60931.236001509082</v>
      </c>
      <c r="DR10" s="108">
        <f t="shared" si="31"/>
        <v>60934.151813152384</v>
      </c>
      <c r="DS10" s="108">
        <f t="shared" si="32"/>
        <v>63348.04822432698</v>
      </c>
      <c r="DT10" s="108">
        <f t="shared" si="33"/>
        <v>63351.079690430648</v>
      </c>
      <c r="DU10" s="108">
        <f t="shared" si="34"/>
        <v>63354.111301602512</v>
      </c>
      <c r="DV10" s="108">
        <f t="shared" si="35"/>
        <v>63357.143057849506</v>
      </c>
      <c r="DW10" s="108">
        <f t="shared" si="36"/>
        <v>63127.859461927888</v>
      </c>
      <c r="DX10" s="108">
        <f t="shared" si="37"/>
        <v>63130.88039108862</v>
      </c>
      <c r="DY10" s="108">
        <f t="shared" si="38"/>
        <v>63133.901464813302</v>
      </c>
      <c r="DZ10" s="108">
        <f t="shared" si="39"/>
        <v>63136.92268310886</v>
      </c>
      <c r="EA10" s="108">
        <f t="shared" si="40"/>
        <v>64493.196315046676</v>
      </c>
      <c r="EB10" s="108">
        <f t="shared" si="41"/>
        <v>64496.282581222607</v>
      </c>
      <c r="EC10" s="108">
        <f t="shared" si="42"/>
        <v>64499.368995089157</v>
      </c>
      <c r="ED10" s="108">
        <f t="shared" si="43"/>
        <v>64502.45555665336</v>
      </c>
      <c r="EE10" s="108">
        <f t="shared" si="44"/>
        <v>64505.542265922304</v>
      </c>
      <c r="EF10" s="108">
        <f t="shared" si="45"/>
        <v>62820.743534112771</v>
      </c>
      <c r="EG10" s="108">
        <f t="shared" si="46"/>
        <v>62823.749766506182</v>
      </c>
      <c r="EH10" s="108">
        <f t="shared" si="47"/>
        <v>62826.756142760241</v>
      </c>
      <c r="EI10" s="108">
        <f t="shared" si="48"/>
        <v>62829.76266288184</v>
      </c>
      <c r="EJ10" s="108">
        <f t="shared" si="49"/>
        <v>62915.908658232933</v>
      </c>
      <c r="EK10" s="108">
        <f t="shared" si="50"/>
        <v>62918.919444671112</v>
      </c>
      <c r="EL10" s="108">
        <f t="shared" si="51"/>
        <v>62921.930375187883</v>
      </c>
      <c r="EM10" s="108">
        <f t="shared" si="52"/>
        <v>62924.941449790123</v>
      </c>
      <c r="EN10" s="108">
        <f t="shared" si="53"/>
        <v>68833.317921471418</v>
      </c>
      <c r="EO10" s="108">
        <f t="shared" si="54"/>
        <v>68836.611880416196</v>
      </c>
      <c r="EP10" s="108">
        <f t="shared" si="55"/>
        <v>68839.905996990521</v>
      </c>
      <c r="EQ10" s="108">
        <f t="shared" si="56"/>
        <v>68843.200271201946</v>
      </c>
      <c r="ER10" s="108">
        <f t="shared" si="57"/>
        <v>68846.494703058022</v>
      </c>
      <c r="ES10" s="108">
        <f t="shared" si="58"/>
        <v>66426.484240897931</v>
      </c>
      <c r="ET10" s="108">
        <f t="shared" si="59"/>
        <v>66429.663022896857</v>
      </c>
      <c r="EU10" s="108">
        <f t="shared" si="60"/>
        <v>66432.841957013647</v>
      </c>
      <c r="EV10" s="108">
        <f t="shared" si="61"/>
        <v>66436.021043255576</v>
      </c>
      <c r="EW10" s="108">
        <f t="shared" si="62"/>
        <v>67064.007087793318</v>
      </c>
      <c r="EX10" s="108">
        <f t="shared" si="63"/>
        <v>67067.216377897144</v>
      </c>
      <c r="EY10" s="108">
        <f t="shared" si="64"/>
        <v>67070.42582157877</v>
      </c>
      <c r="EZ10" s="108">
        <f t="shared" si="65"/>
        <v>67073.635418845559</v>
      </c>
      <c r="FA10" s="108">
        <f t="shared" si="66"/>
        <v>62371.339907063797</v>
      </c>
      <c r="FB10" s="108">
        <f t="shared" si="67"/>
        <v>62374.324633634998</v>
      </c>
      <c r="FC10" s="108">
        <f t="shared" si="68"/>
        <v>62377.309503037708</v>
      </c>
      <c r="FD10" s="108">
        <f t="shared" si="69"/>
        <v>62380.294515278765</v>
      </c>
      <c r="FE10" s="108">
        <f t="shared" si="70"/>
        <v>62383.279670365009</v>
      </c>
    </row>
    <row r="11" spans="1:161" ht="15.75" x14ac:dyDescent="0.25">
      <c r="A11" s="47" t="s">
        <v>187</v>
      </c>
      <c r="B11" s="12">
        <f>'Urb proj of all 25 ARs '!AG11</f>
        <v>34228.755899422154</v>
      </c>
      <c r="C11" s="12">
        <f>'Urb proj of all 25 ARs '!AH11</f>
        <v>34314.035271941881</v>
      </c>
      <c r="D11" s="100">
        <f t="shared" si="10"/>
        <v>2.49145405022348E-3</v>
      </c>
      <c r="E11" s="101">
        <f t="shared" si="11"/>
        <v>4.7854135820202259E-5</v>
      </c>
      <c r="F11" s="69">
        <f t="shared" si="12"/>
        <v>34230.393886955921</v>
      </c>
      <c r="G11" s="69">
        <f t="shared" si="16"/>
        <v>34232.031952874167</v>
      </c>
      <c r="H11" s="69">
        <f t="shared" ref="H11:AM11" si="79">G11*(1+$E$11)</f>
        <v>34233.670097180642</v>
      </c>
      <c r="I11" s="69">
        <f t="shared" si="79"/>
        <v>34235.308319879099</v>
      </c>
      <c r="J11" s="69">
        <f t="shared" si="79"/>
        <v>34236.946620973285</v>
      </c>
      <c r="K11" s="69">
        <f t="shared" si="79"/>
        <v>34238.585000466956</v>
      </c>
      <c r="L11" s="69">
        <f t="shared" si="79"/>
        <v>34240.223458363856</v>
      </c>
      <c r="M11" s="69">
        <f t="shared" si="79"/>
        <v>34241.86199466775</v>
      </c>
      <c r="N11" s="69">
        <f t="shared" si="79"/>
        <v>34243.500609382376</v>
      </c>
      <c r="O11" s="69">
        <f t="shared" si="79"/>
        <v>34245.139302511496</v>
      </c>
      <c r="P11" s="69">
        <f t="shared" si="79"/>
        <v>34246.778074058857</v>
      </c>
      <c r="Q11" s="69">
        <f t="shared" si="79"/>
        <v>34248.416924028221</v>
      </c>
      <c r="R11" s="69">
        <f t="shared" si="79"/>
        <v>34250.055852423327</v>
      </c>
      <c r="S11" s="69">
        <f t="shared" si="79"/>
        <v>34251.694859247938</v>
      </c>
      <c r="T11" s="69">
        <f t="shared" si="79"/>
        <v>34253.333944505808</v>
      </c>
      <c r="U11" s="69">
        <f t="shared" si="79"/>
        <v>34254.973108200684</v>
      </c>
      <c r="V11" s="69">
        <f t="shared" si="79"/>
        <v>34256.61235033632</v>
      </c>
      <c r="W11" s="69">
        <f t="shared" si="79"/>
        <v>34258.25167091647</v>
      </c>
      <c r="X11" s="69">
        <f t="shared" si="79"/>
        <v>34259.89106994489</v>
      </c>
      <c r="Y11" s="69">
        <f t="shared" si="79"/>
        <v>34261.530547425333</v>
      </c>
      <c r="Z11" s="69">
        <f t="shared" si="79"/>
        <v>34263.170103361561</v>
      </c>
      <c r="AA11" s="69">
        <f t="shared" si="79"/>
        <v>34264.809737757321</v>
      </c>
      <c r="AB11" s="69">
        <f t="shared" si="79"/>
        <v>34266.449450616368</v>
      </c>
      <c r="AC11" s="69">
        <f t="shared" si="79"/>
        <v>34268.089241942456</v>
      </c>
      <c r="AD11" s="69">
        <f t="shared" si="79"/>
        <v>34269.72911173934</v>
      </c>
      <c r="AE11" s="69">
        <f t="shared" si="79"/>
        <v>34271.369060010773</v>
      </c>
      <c r="AF11" s="69">
        <f t="shared" si="79"/>
        <v>34273.009086760518</v>
      </c>
      <c r="AG11" s="69">
        <f t="shared" si="79"/>
        <v>34274.649191992321</v>
      </c>
      <c r="AH11" s="69">
        <f t="shared" si="79"/>
        <v>34276.289375709945</v>
      </c>
      <c r="AI11" s="69">
        <f t="shared" si="79"/>
        <v>34277.929637917143</v>
      </c>
      <c r="AJ11" s="69">
        <f t="shared" si="79"/>
        <v>34279.56997861767</v>
      </c>
      <c r="AK11" s="69">
        <f t="shared" si="79"/>
        <v>34281.210397815288</v>
      </c>
      <c r="AL11" s="69">
        <f t="shared" si="79"/>
        <v>34282.850895513744</v>
      </c>
      <c r="AM11" s="69">
        <f t="shared" si="79"/>
        <v>34284.491471716799</v>
      </c>
      <c r="AN11" s="69">
        <f t="shared" ref="AN11:BE11" si="80">AM11*(1+$E$11)</f>
        <v>34286.132126428216</v>
      </c>
      <c r="AO11" s="69">
        <f t="shared" si="80"/>
        <v>34287.772859651741</v>
      </c>
      <c r="AP11" s="69">
        <f t="shared" si="80"/>
        <v>34289.413671391136</v>
      </c>
      <c r="AQ11" s="69">
        <f t="shared" si="80"/>
        <v>34291.054561650162</v>
      </c>
      <c r="AR11" s="69">
        <f t="shared" si="80"/>
        <v>34292.695530432575</v>
      </c>
      <c r="AS11" s="69">
        <f t="shared" si="80"/>
        <v>34294.336577742128</v>
      </c>
      <c r="AT11" s="69">
        <f t="shared" si="80"/>
        <v>34295.977703582583</v>
      </c>
      <c r="AU11" s="69">
        <f t="shared" si="80"/>
        <v>34297.618907957694</v>
      </c>
      <c r="AV11" s="69">
        <f t="shared" si="80"/>
        <v>34299.260190871224</v>
      </c>
      <c r="AW11" s="69">
        <f t="shared" si="80"/>
        <v>34300.901552326934</v>
      </c>
      <c r="AX11" s="69">
        <f t="shared" si="80"/>
        <v>34302.542992328577</v>
      </c>
      <c r="AY11" s="69">
        <f t="shared" si="80"/>
        <v>34304.18451087991</v>
      </c>
      <c r="AZ11" s="69">
        <f t="shared" si="80"/>
        <v>34305.826107984692</v>
      </c>
      <c r="BA11" s="69">
        <f t="shared" si="80"/>
        <v>34307.467783646687</v>
      </c>
      <c r="BB11" s="69">
        <f t="shared" si="80"/>
        <v>34309.109537869655</v>
      </c>
      <c r="BC11" s="69">
        <f t="shared" si="80"/>
        <v>34310.751370657352</v>
      </c>
      <c r="BD11" s="69">
        <f t="shared" si="80"/>
        <v>34312.393282013538</v>
      </c>
      <c r="BE11" s="69">
        <f t="shared" si="80"/>
        <v>34314.035271941968</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47858.225904241866</v>
      </c>
      <c r="DG11" s="108">
        <f t="shared" si="20"/>
        <v>47860.516118284402</v>
      </c>
      <c r="DH11" s="108">
        <f t="shared" si="21"/>
        <v>47862.806441923152</v>
      </c>
      <c r="DI11" s="108">
        <f t="shared" si="22"/>
        <v>47865.096875163363</v>
      </c>
      <c r="DJ11" s="108">
        <f t="shared" si="23"/>
        <v>51934.882403397321</v>
      </c>
      <c r="DK11" s="108">
        <f t="shared" si="24"/>
        <v>51937.367702313662</v>
      </c>
      <c r="DL11" s="108">
        <f t="shared" si="25"/>
        <v>51939.853120161824</v>
      </c>
      <c r="DM11" s="108">
        <f t="shared" si="26"/>
        <v>51942.338656947526</v>
      </c>
      <c r="DN11" s="108">
        <f t="shared" si="27"/>
        <v>44618.993760543468</v>
      </c>
      <c r="DO11" s="108">
        <f t="shared" si="28"/>
        <v>44621.128963931042</v>
      </c>
      <c r="DP11" s="108">
        <f t="shared" si="29"/>
        <v>44623.264269496925</v>
      </c>
      <c r="DQ11" s="108">
        <f t="shared" si="30"/>
        <v>44625.399677246023</v>
      </c>
      <c r="DR11" s="108">
        <f t="shared" si="31"/>
        <v>44627.53518718321</v>
      </c>
      <c r="DS11" s="108">
        <f t="shared" si="32"/>
        <v>45956.890208644501</v>
      </c>
      <c r="DT11" s="108">
        <f t="shared" si="33"/>
        <v>45959.089435910428</v>
      </c>
      <c r="DU11" s="108">
        <f t="shared" si="34"/>
        <v>45961.288768418468</v>
      </c>
      <c r="DV11" s="108">
        <f t="shared" si="35"/>
        <v>45963.488206173664</v>
      </c>
      <c r="DW11" s="108">
        <f t="shared" si="36"/>
        <v>48268.833014266573</v>
      </c>
      <c r="DX11" s="108">
        <f t="shared" si="37"/>
        <v>48271.142877557511</v>
      </c>
      <c r="DY11" s="108">
        <f t="shared" si="38"/>
        <v>48273.452851384965</v>
      </c>
      <c r="DZ11" s="108">
        <f t="shared" si="39"/>
        <v>48275.762935754232</v>
      </c>
      <c r="EA11" s="108">
        <f t="shared" si="40"/>
        <v>53507.935567785491</v>
      </c>
      <c r="EB11" s="108">
        <f t="shared" si="41"/>
        <v>53510.496143801611</v>
      </c>
      <c r="EC11" s="108">
        <f t="shared" si="42"/>
        <v>53513.056842351885</v>
      </c>
      <c r="ED11" s="108">
        <f t="shared" si="43"/>
        <v>53515.617663442179</v>
      </c>
      <c r="EE11" s="108">
        <f t="shared" si="44"/>
        <v>53518.178607078342</v>
      </c>
      <c r="EF11" s="108">
        <f t="shared" si="45"/>
        <v>53346.640606026325</v>
      </c>
      <c r="EG11" s="108">
        <f t="shared" si="46"/>
        <v>53349.193463411437</v>
      </c>
      <c r="EH11" s="108">
        <f t="shared" si="47"/>
        <v>53351.746442961332</v>
      </c>
      <c r="EI11" s="108">
        <f t="shared" si="48"/>
        <v>53354.29954468186</v>
      </c>
      <c r="EJ11" s="108">
        <f t="shared" si="49"/>
        <v>56801.931260585785</v>
      </c>
      <c r="EK11" s="108">
        <f t="shared" si="50"/>
        <v>56804.649467919182</v>
      </c>
      <c r="EL11" s="108">
        <f t="shared" si="51"/>
        <v>56807.367805330039</v>
      </c>
      <c r="EM11" s="108">
        <f t="shared" si="52"/>
        <v>56810.086272824577</v>
      </c>
      <c r="EN11" s="108">
        <f t="shared" si="53"/>
        <v>64141.729627351051</v>
      </c>
      <c r="EO11" s="108">
        <f t="shared" si="54"/>
        <v>64144.79907439238</v>
      </c>
      <c r="EP11" s="108">
        <f t="shared" si="55"/>
        <v>64147.868668319439</v>
      </c>
      <c r="EQ11" s="108">
        <f t="shared" si="56"/>
        <v>64150.938409139271</v>
      </c>
      <c r="ER11" s="108">
        <f t="shared" si="57"/>
        <v>64154.008296858898</v>
      </c>
      <c r="ES11" s="108">
        <f t="shared" si="58"/>
        <v>58808.513177476307</v>
      </c>
      <c r="ET11" s="108">
        <f t="shared" si="59"/>
        <v>58811.327408053286</v>
      </c>
      <c r="EU11" s="108">
        <f t="shared" si="60"/>
        <v>58814.141773302836</v>
      </c>
      <c r="EV11" s="108">
        <f t="shared" si="61"/>
        <v>58816.956273231401</v>
      </c>
      <c r="EW11" s="108">
        <f t="shared" si="62"/>
        <v>53319.778058263677</v>
      </c>
      <c r="EX11" s="108">
        <f t="shared" si="63"/>
        <v>53322.329630164786</v>
      </c>
      <c r="EY11" s="108">
        <f t="shared" si="64"/>
        <v>53324.881324169153</v>
      </c>
      <c r="EZ11" s="108">
        <f t="shared" si="65"/>
        <v>53327.433140282636</v>
      </c>
      <c r="FA11" s="108">
        <f t="shared" si="66"/>
        <v>43421.283259633725</v>
      </c>
      <c r="FB11" s="108">
        <f t="shared" si="67"/>
        <v>43423.361147620322</v>
      </c>
      <c r="FC11" s="108">
        <f t="shared" si="68"/>
        <v>43425.439135042456</v>
      </c>
      <c r="FD11" s="108">
        <f t="shared" si="69"/>
        <v>43427.517221904876</v>
      </c>
      <c r="FE11" s="108">
        <f t="shared" si="70"/>
        <v>43429.595408212343</v>
      </c>
    </row>
    <row r="12" spans="1:161" ht="15.75" x14ac:dyDescent="0.25">
      <c r="A12" s="47" t="s">
        <v>188</v>
      </c>
      <c r="B12" s="12">
        <f>'Urb proj of all 25 ARs '!AG12</f>
        <v>80713.494946541687</v>
      </c>
      <c r="C12" s="12">
        <f>'Urb proj of all 25 ARs '!AH12</f>
        <v>80914.588910433944</v>
      </c>
      <c r="D12" s="100">
        <f t="shared" si="10"/>
        <v>2.4914540502235251E-3</v>
      </c>
      <c r="E12" s="101">
        <f t="shared" si="11"/>
        <v>4.7854135820202259E-5</v>
      </c>
      <c r="F12" s="69">
        <f t="shared" si="12"/>
        <v>80717.357421091379</v>
      </c>
      <c r="G12" s="69">
        <f t="shared" si="16"/>
        <v>80721.220080476458</v>
      </c>
      <c r="H12" s="69">
        <f t="shared" ref="H12:AM12" si="81">G12*(1+$E$12)</f>
        <v>80725.082924705755</v>
      </c>
      <c r="I12" s="69">
        <f t="shared" si="81"/>
        <v>80728.945953788134</v>
      </c>
      <c r="J12" s="69">
        <f t="shared" si="81"/>
        <v>80732.809167732426</v>
      </c>
      <c r="K12" s="69">
        <f t="shared" si="81"/>
        <v>80736.672566547481</v>
      </c>
      <c r="L12" s="69">
        <f t="shared" si="81"/>
        <v>80740.536150242158</v>
      </c>
      <c r="M12" s="69">
        <f t="shared" si="81"/>
        <v>80744.399918825293</v>
      </c>
      <c r="N12" s="69">
        <f t="shared" si="81"/>
        <v>80748.263872305732</v>
      </c>
      <c r="O12" s="69">
        <f t="shared" si="81"/>
        <v>80752.128010692322</v>
      </c>
      <c r="P12" s="69">
        <f t="shared" si="81"/>
        <v>80755.992333993912</v>
      </c>
      <c r="Q12" s="69">
        <f t="shared" si="81"/>
        <v>80759.856842219364</v>
      </c>
      <c r="R12" s="69">
        <f t="shared" si="81"/>
        <v>80763.72153537751</v>
      </c>
      <c r="S12" s="69">
        <f t="shared" si="81"/>
        <v>80767.586413477213</v>
      </c>
      <c r="T12" s="69">
        <f t="shared" si="81"/>
        <v>80771.45147652732</v>
      </c>
      <c r="U12" s="69">
        <f t="shared" si="81"/>
        <v>80775.316724536679</v>
      </c>
      <c r="V12" s="69">
        <f t="shared" si="81"/>
        <v>80779.182157514137</v>
      </c>
      <c r="W12" s="69">
        <f t="shared" si="81"/>
        <v>80783.047775468542</v>
      </c>
      <c r="X12" s="69">
        <f t="shared" si="81"/>
        <v>80786.913578408756</v>
      </c>
      <c r="Y12" s="69">
        <f t="shared" si="81"/>
        <v>80790.779566343626</v>
      </c>
      <c r="Z12" s="69">
        <f t="shared" si="81"/>
        <v>80794.645739282016</v>
      </c>
      <c r="AA12" s="69">
        <f t="shared" si="81"/>
        <v>80798.512097232771</v>
      </c>
      <c r="AB12" s="69">
        <f t="shared" si="81"/>
        <v>80802.378640204741</v>
      </c>
      <c r="AC12" s="69">
        <f t="shared" si="81"/>
        <v>80806.245368206786</v>
      </c>
      <c r="AD12" s="69">
        <f t="shared" si="81"/>
        <v>80810.112281247755</v>
      </c>
      <c r="AE12" s="69">
        <f t="shared" si="81"/>
        <v>80813.97937933651</v>
      </c>
      <c r="AF12" s="69">
        <f t="shared" si="81"/>
        <v>80817.846662481898</v>
      </c>
      <c r="AG12" s="69">
        <f t="shared" si="81"/>
        <v>80821.714130692781</v>
      </c>
      <c r="AH12" s="69">
        <f t="shared" si="81"/>
        <v>80825.581783978007</v>
      </c>
      <c r="AI12" s="69">
        <f t="shared" si="81"/>
        <v>80829.449622346438</v>
      </c>
      <c r="AJ12" s="69">
        <f t="shared" si="81"/>
        <v>80833.317645806936</v>
      </c>
      <c r="AK12" s="69">
        <f t="shared" si="81"/>
        <v>80837.185854368348</v>
      </c>
      <c r="AL12" s="69">
        <f t="shared" si="81"/>
        <v>80841.054248039552</v>
      </c>
      <c r="AM12" s="69">
        <f t="shared" si="81"/>
        <v>80844.922826829381</v>
      </c>
      <c r="AN12" s="69">
        <f t="shared" ref="AN12:BE12" si="82">AM12*(1+$E$12)</f>
        <v>80848.79159074671</v>
      </c>
      <c r="AO12" s="69">
        <f t="shared" si="82"/>
        <v>80852.660539800389</v>
      </c>
      <c r="AP12" s="69">
        <f t="shared" si="82"/>
        <v>80856.529673999292</v>
      </c>
      <c r="AQ12" s="69">
        <f t="shared" si="82"/>
        <v>80860.398993352268</v>
      </c>
      <c r="AR12" s="69">
        <f t="shared" si="82"/>
        <v>80864.268497868165</v>
      </c>
      <c r="AS12" s="69">
        <f t="shared" si="82"/>
        <v>80868.138187555858</v>
      </c>
      <c r="AT12" s="69">
        <f t="shared" si="82"/>
        <v>80872.008062424211</v>
      </c>
      <c r="AU12" s="69">
        <f t="shared" si="82"/>
        <v>80875.878122482085</v>
      </c>
      <c r="AV12" s="69">
        <f t="shared" si="82"/>
        <v>80879.748367738342</v>
      </c>
      <c r="AW12" s="69">
        <f t="shared" si="82"/>
        <v>80883.618798201831</v>
      </c>
      <c r="AX12" s="69">
        <f t="shared" si="82"/>
        <v>80887.489413881427</v>
      </c>
      <c r="AY12" s="69">
        <f t="shared" si="82"/>
        <v>80891.360214785993</v>
      </c>
      <c r="AZ12" s="69">
        <f t="shared" si="82"/>
        <v>80895.231200924391</v>
      </c>
      <c r="BA12" s="69">
        <f t="shared" si="82"/>
        <v>80899.102372305482</v>
      </c>
      <c r="BB12" s="69">
        <f t="shared" si="82"/>
        <v>80902.973728938145</v>
      </c>
      <c r="BC12" s="69">
        <f t="shared" si="82"/>
        <v>80906.845270831225</v>
      </c>
      <c r="BD12" s="69">
        <f t="shared" si="82"/>
        <v>80910.716997993601</v>
      </c>
      <c r="BE12" s="69">
        <f t="shared" si="82"/>
        <v>80914.588910434133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68963.922062625134</v>
      </c>
      <c r="DG12" s="108">
        <f t="shared" si="20"/>
        <v>68967.222271518214</v>
      </c>
      <c r="DH12" s="108">
        <f t="shared" si="21"/>
        <v>68970.522638339942</v>
      </c>
      <c r="DI12" s="108">
        <f t="shared" si="22"/>
        <v>68973.82316309787</v>
      </c>
      <c r="DJ12" s="108">
        <f t="shared" si="23"/>
        <v>73502.39250431479</v>
      </c>
      <c r="DK12" s="108">
        <f t="shared" si="24"/>
        <v>73505.909897788806</v>
      </c>
      <c r="DL12" s="108">
        <f t="shared" si="25"/>
        <v>73509.427459584651</v>
      </c>
      <c r="DM12" s="108">
        <f t="shared" si="26"/>
        <v>73512.945189710372</v>
      </c>
      <c r="DN12" s="108">
        <f t="shared" si="27"/>
        <v>65766.430144961458</v>
      </c>
      <c r="DO12" s="108">
        <f t="shared" si="28"/>
        <v>65769.577340642019</v>
      </c>
      <c r="DP12" s="108">
        <f t="shared" si="29"/>
        <v>65772.724686928908</v>
      </c>
      <c r="DQ12" s="108">
        <f t="shared" si="30"/>
        <v>65775.872183829357</v>
      </c>
      <c r="DR12" s="108">
        <f t="shared" si="31"/>
        <v>65779.019831350524</v>
      </c>
      <c r="DS12" s="108">
        <f t="shared" si="32"/>
        <v>67388.010029680678</v>
      </c>
      <c r="DT12" s="108">
        <f t="shared" si="33"/>
        <v>67391.234824665298</v>
      </c>
      <c r="DU12" s="108">
        <f t="shared" si="34"/>
        <v>67394.459773969691</v>
      </c>
      <c r="DV12" s="108">
        <f t="shared" si="35"/>
        <v>67397.684877601248</v>
      </c>
      <c r="DW12" s="108">
        <f t="shared" si="36"/>
        <v>66903.836950566634</v>
      </c>
      <c r="DX12" s="108">
        <f t="shared" si="37"/>
        <v>66907.038575866958</v>
      </c>
      <c r="DY12" s="108">
        <f t="shared" si="38"/>
        <v>66910.240354378286</v>
      </c>
      <c r="DZ12" s="108">
        <f t="shared" si="39"/>
        <v>66913.44228610798</v>
      </c>
      <c r="EA12" s="108">
        <f t="shared" si="40"/>
        <v>68449.306975273881</v>
      </c>
      <c r="EB12" s="108">
        <f t="shared" si="41"/>
        <v>68452.582557706686</v>
      </c>
      <c r="EC12" s="108">
        <f t="shared" si="42"/>
        <v>68455.858296889637</v>
      </c>
      <c r="ED12" s="108">
        <f t="shared" si="43"/>
        <v>68459.134192830272</v>
      </c>
      <c r="EE12" s="108">
        <f t="shared" si="44"/>
        <v>68462.41024553607</v>
      </c>
      <c r="EF12" s="108">
        <f t="shared" si="45"/>
        <v>65442.410915061613</v>
      </c>
      <c r="EG12" s="108">
        <f t="shared" si="46"/>
        <v>65445.542605081944</v>
      </c>
      <c r="EH12" s="108">
        <f t="shared" si="47"/>
        <v>65448.674444966593</v>
      </c>
      <c r="EI12" s="108">
        <f t="shared" si="48"/>
        <v>65451.806434722726</v>
      </c>
      <c r="EJ12" s="108">
        <f t="shared" si="49"/>
        <v>65579.446386656593</v>
      </c>
      <c r="EK12" s="108">
        <f t="shared" si="50"/>
        <v>65582.584634390994</v>
      </c>
      <c r="EL12" s="108">
        <f t="shared" si="51"/>
        <v>65585.723032303533</v>
      </c>
      <c r="EM12" s="108">
        <f t="shared" si="52"/>
        <v>65588.861580401383</v>
      </c>
      <c r="EN12" s="108">
        <f t="shared" si="53"/>
        <v>70529.387143430067</v>
      </c>
      <c r="EO12" s="108">
        <f t="shared" si="54"/>
        <v>70532.762266301739</v>
      </c>
      <c r="EP12" s="108">
        <f t="shared" si="55"/>
        <v>70536.13755068701</v>
      </c>
      <c r="EQ12" s="108">
        <f t="shared" si="56"/>
        <v>70539.512996593592</v>
      </c>
      <c r="ER12" s="108">
        <f t="shared" si="57"/>
        <v>70542.888604029213</v>
      </c>
      <c r="ES12" s="108">
        <f t="shared" si="58"/>
        <v>71145.353309522034</v>
      </c>
      <c r="ET12" s="108">
        <f t="shared" si="59"/>
        <v>71148.757908922285</v>
      </c>
      <c r="EU12" s="108">
        <f t="shared" si="60"/>
        <v>71152.162671246697</v>
      </c>
      <c r="EV12" s="108">
        <f t="shared" si="61"/>
        <v>71155.567596503082</v>
      </c>
      <c r="EW12" s="108">
        <f t="shared" si="62"/>
        <v>70482.96950847024</v>
      </c>
      <c r="EX12" s="108">
        <f t="shared" si="63"/>
        <v>70486.342410066107</v>
      </c>
      <c r="EY12" s="108">
        <f t="shared" si="64"/>
        <v>70489.715473069271</v>
      </c>
      <c r="EZ12" s="108">
        <f t="shared" si="65"/>
        <v>70493.088697487445</v>
      </c>
      <c r="FA12" s="108">
        <f t="shared" si="66"/>
        <v>65542.333004556436</v>
      </c>
      <c r="FB12" s="108">
        <f t="shared" si="67"/>
        <v>65545.46947626202</v>
      </c>
      <c r="FC12" s="108">
        <f t="shared" si="68"/>
        <v>65548.606098060729</v>
      </c>
      <c r="FD12" s="108">
        <f t="shared" si="69"/>
        <v>65551.742869959766</v>
      </c>
      <c r="FE12" s="108">
        <f t="shared" si="70"/>
        <v>65554.879791966319</v>
      </c>
    </row>
    <row r="13" spans="1:161" ht="15.75" x14ac:dyDescent="0.25">
      <c r="A13" s="47" t="s">
        <v>177</v>
      </c>
      <c r="B13" s="12">
        <f>'Urb proj of all 25 ARs '!AG13</f>
        <v>163661.5105556256</v>
      </c>
      <c r="C13" s="12">
        <f>'Urb proj of all 25 ARs '!AH13</f>
        <v>164069.26568896516</v>
      </c>
      <c r="D13" s="100">
        <f t="shared" si="10"/>
        <v>2.4914540502237667E-3</v>
      </c>
      <c r="E13" s="101">
        <f t="shared" si="11"/>
        <v>4.7854135820202259E-5</v>
      </c>
      <c r="F13" s="69">
        <f t="shared" si="12"/>
        <v>163669.34243578027</v>
      </c>
      <c r="G13" s="69">
        <f t="shared" si="16"/>
        <v>163677.17469072281</v>
      </c>
      <c r="H13" s="69">
        <f t="shared" ref="H13:AM13" si="83">G13*(1+$E$13)</f>
        <v>163685.00732047114</v>
      </c>
      <c r="I13" s="69">
        <f t="shared" si="83"/>
        <v>163692.84032504319</v>
      </c>
      <c r="J13" s="69">
        <f t="shared" si="83"/>
        <v>163700.67370445689</v>
      </c>
      <c r="K13" s="69">
        <f t="shared" si="83"/>
        <v>163708.50745873019</v>
      </c>
      <c r="L13" s="69">
        <f t="shared" si="83"/>
        <v>163716.34158788103</v>
      </c>
      <c r="M13" s="69">
        <f t="shared" si="83"/>
        <v>163724.17609192737</v>
      </c>
      <c r="N13" s="69">
        <f t="shared" si="83"/>
        <v>163732.01097088712</v>
      </c>
      <c r="O13" s="69">
        <f t="shared" si="83"/>
        <v>163739.84622477824</v>
      </c>
      <c r="P13" s="69">
        <f t="shared" si="83"/>
        <v>163747.68185361868</v>
      </c>
      <c r="Q13" s="69">
        <f t="shared" si="83"/>
        <v>163755.51785742634</v>
      </c>
      <c r="R13" s="69">
        <f t="shared" si="83"/>
        <v>163763.35423621919</v>
      </c>
      <c r="S13" s="69">
        <f t="shared" si="83"/>
        <v>163771.19099001519</v>
      </c>
      <c r="T13" s="69">
        <f t="shared" si="83"/>
        <v>163779.02811883227</v>
      </c>
      <c r="U13" s="69">
        <f t="shared" si="83"/>
        <v>163786.86562268838</v>
      </c>
      <c r="V13" s="69">
        <f t="shared" si="83"/>
        <v>163794.70350160144</v>
      </c>
      <c r="W13" s="69">
        <f t="shared" si="83"/>
        <v>163802.54175558942</v>
      </c>
      <c r="X13" s="69">
        <f t="shared" si="83"/>
        <v>163810.38038467028</v>
      </c>
      <c r="Y13" s="69">
        <f t="shared" si="83"/>
        <v>163818.21938886197</v>
      </c>
      <c r="Z13" s="69">
        <f t="shared" si="83"/>
        <v>163826.05876818241</v>
      </c>
      <c r="AA13" s="69">
        <f t="shared" si="83"/>
        <v>163833.8985226496</v>
      </c>
      <c r="AB13" s="69">
        <f t="shared" si="83"/>
        <v>163841.73865228146</v>
      </c>
      <c r="AC13" s="69">
        <f t="shared" si="83"/>
        <v>163849.57915709596</v>
      </c>
      <c r="AD13" s="69">
        <f t="shared" si="83"/>
        <v>163857.42003711103</v>
      </c>
      <c r="AE13" s="69">
        <f t="shared" si="83"/>
        <v>163865.26129234463</v>
      </c>
      <c r="AF13" s="69">
        <f t="shared" si="83"/>
        <v>163873.10292281472</v>
      </c>
      <c r="AG13" s="69">
        <f t="shared" si="83"/>
        <v>163880.94492853928</v>
      </c>
      <c r="AH13" s="69">
        <f t="shared" si="83"/>
        <v>163888.78730953622</v>
      </c>
      <c r="AI13" s="69">
        <f t="shared" si="83"/>
        <v>163896.63006582353</v>
      </c>
      <c r="AJ13" s="69">
        <f t="shared" si="83"/>
        <v>163904.47319741917</v>
      </c>
      <c r="AK13" s="69">
        <f t="shared" si="83"/>
        <v>163912.31670434109</v>
      </c>
      <c r="AL13" s="69">
        <f t="shared" si="83"/>
        <v>163920.16058660726</v>
      </c>
      <c r="AM13" s="69">
        <f t="shared" si="83"/>
        <v>163928.00484423563</v>
      </c>
      <c r="AN13" s="69">
        <f t="shared" ref="AN13:BE13" si="84">AM13*(1+$E$13)</f>
        <v>163935.84947724419</v>
      </c>
      <c r="AO13" s="69">
        <f t="shared" si="84"/>
        <v>163943.69448565086</v>
      </c>
      <c r="AP13" s="69">
        <f t="shared" si="84"/>
        <v>163951.53986947364</v>
      </c>
      <c r="AQ13" s="69">
        <f t="shared" si="84"/>
        <v>163959.3856287305</v>
      </c>
      <c r="AR13" s="69">
        <f t="shared" si="84"/>
        <v>163967.23176343937</v>
      </c>
      <c r="AS13" s="69">
        <f t="shared" si="84"/>
        <v>163975.07827361824</v>
      </c>
      <c r="AT13" s="69">
        <f t="shared" si="84"/>
        <v>163982.92515928508</v>
      </c>
      <c r="AU13" s="69">
        <f t="shared" si="84"/>
        <v>163990.77242045786</v>
      </c>
      <c r="AV13" s="69">
        <f t="shared" si="84"/>
        <v>163998.62005715453</v>
      </c>
      <c r="AW13" s="69">
        <f t="shared" si="84"/>
        <v>164006.46806939307</v>
      </c>
      <c r="AX13" s="69">
        <f t="shared" si="84"/>
        <v>164014.31645719145</v>
      </c>
      <c r="AY13" s="69">
        <f t="shared" si="84"/>
        <v>164022.16522056767</v>
      </c>
      <c r="AZ13" s="69">
        <f t="shared" si="84"/>
        <v>164030.01435953967</v>
      </c>
      <c r="BA13" s="69">
        <f t="shared" si="84"/>
        <v>164037.86387412541</v>
      </c>
      <c r="BB13" s="69">
        <f t="shared" si="84"/>
        <v>164045.71376434289</v>
      </c>
      <c r="BC13" s="69">
        <f t="shared" si="84"/>
        <v>164053.56403021008</v>
      </c>
      <c r="BD13" s="69">
        <f t="shared" si="84"/>
        <v>164061.41467174498</v>
      </c>
      <c r="BE13" s="69">
        <f t="shared" si="84"/>
        <v>164069.26568896553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176170.86002973552</v>
      </c>
      <c r="DG13" s="108">
        <f t="shared" si="20"/>
        <v>176179.29053399895</v>
      </c>
      <c r="DH13" s="108">
        <f t="shared" si="21"/>
        <v>176187.72144169689</v>
      </c>
      <c r="DI13" s="108">
        <f t="shared" si="22"/>
        <v>176196.1527528486</v>
      </c>
      <c r="DJ13" s="108">
        <f t="shared" si="23"/>
        <v>191333.41069370846</v>
      </c>
      <c r="DK13" s="108">
        <f t="shared" si="24"/>
        <v>191342.56678873074</v>
      </c>
      <c r="DL13" s="108">
        <f t="shared" si="25"/>
        <v>191351.72332191002</v>
      </c>
      <c r="DM13" s="108">
        <f t="shared" si="26"/>
        <v>191360.88029326728</v>
      </c>
      <c r="DN13" s="108">
        <f t="shared" si="27"/>
        <v>170306.08061257401</v>
      </c>
      <c r="DO13" s="108">
        <f t="shared" si="28"/>
        <v>170314.23046288666</v>
      </c>
      <c r="DP13" s="108">
        <f t="shared" si="29"/>
        <v>170322.38070320335</v>
      </c>
      <c r="DQ13" s="108">
        <f t="shared" si="30"/>
        <v>170330.53133354272</v>
      </c>
      <c r="DR13" s="108">
        <f t="shared" si="31"/>
        <v>170338.6823539235</v>
      </c>
      <c r="DS13" s="108">
        <f t="shared" si="32"/>
        <v>175311.69848950041</v>
      </c>
      <c r="DT13" s="108">
        <f t="shared" si="33"/>
        <v>175320.08787933079</v>
      </c>
      <c r="DU13" s="108">
        <f t="shared" si="34"/>
        <v>175328.4776706282</v>
      </c>
      <c r="DV13" s="108">
        <f t="shared" si="35"/>
        <v>175336.86786341178</v>
      </c>
      <c r="DW13" s="108">
        <f t="shared" si="36"/>
        <v>172184.94137104435</v>
      </c>
      <c r="DX13" s="108">
        <f t="shared" si="37"/>
        <v>172193.1811326149</v>
      </c>
      <c r="DY13" s="108">
        <f t="shared" si="38"/>
        <v>172201.42128849213</v>
      </c>
      <c r="DZ13" s="108">
        <f t="shared" si="39"/>
        <v>172209.66183869488</v>
      </c>
      <c r="EA13" s="108">
        <f t="shared" si="40"/>
        <v>177769.17299005293</v>
      </c>
      <c r="EB13" s="108">
        <f t="shared" si="41"/>
        <v>177777.67998020185</v>
      </c>
      <c r="EC13" s="108">
        <f t="shared" si="42"/>
        <v>177786.18737744543</v>
      </c>
      <c r="ED13" s="108">
        <f t="shared" si="43"/>
        <v>177794.69518180317</v>
      </c>
      <c r="EE13" s="108">
        <f t="shared" si="44"/>
        <v>177803.20339329451</v>
      </c>
      <c r="EF13" s="108">
        <f t="shared" si="45"/>
        <v>181113.53980885347</v>
      </c>
      <c r="EG13" s="108">
        <f t="shared" si="46"/>
        <v>181122.20684078636</v>
      </c>
      <c r="EH13" s="108">
        <f t="shared" si="47"/>
        <v>181130.87428747254</v>
      </c>
      <c r="EI13" s="108">
        <f t="shared" si="48"/>
        <v>181139.54214893194</v>
      </c>
      <c r="EJ13" s="108">
        <f t="shared" si="49"/>
        <v>182006.13975377812</v>
      </c>
      <c r="EK13" s="108">
        <f t="shared" si="50"/>
        <v>182014.84950031</v>
      </c>
      <c r="EL13" s="108">
        <f t="shared" si="51"/>
        <v>182023.55966363929</v>
      </c>
      <c r="EM13" s="108">
        <f t="shared" si="52"/>
        <v>182032.2702437859</v>
      </c>
      <c r="EN13" s="108">
        <f t="shared" si="53"/>
        <v>195755.51422872016</v>
      </c>
      <c r="EO13" s="108">
        <f t="shared" si="54"/>
        <v>195764.88193968558</v>
      </c>
      <c r="EP13" s="108">
        <f t="shared" si="55"/>
        <v>195774.25009893475</v>
      </c>
      <c r="EQ13" s="108">
        <f t="shared" si="56"/>
        <v>195783.6187064891</v>
      </c>
      <c r="ER13" s="108">
        <f t="shared" si="57"/>
        <v>195792.98776237006</v>
      </c>
      <c r="ES13" s="108">
        <f t="shared" si="58"/>
        <v>189070.71741240865</v>
      </c>
      <c r="ET13" s="108">
        <f t="shared" si="59"/>
        <v>189079.76522819931</v>
      </c>
      <c r="EU13" s="108">
        <f t="shared" si="60"/>
        <v>189088.81347696541</v>
      </c>
      <c r="EV13" s="108">
        <f t="shared" si="61"/>
        <v>189097.86215872763</v>
      </c>
      <c r="EW13" s="108">
        <f t="shared" si="62"/>
        <v>187739.26887893322</v>
      </c>
      <c r="EX13" s="108">
        <f t="shared" si="63"/>
        <v>187748.25297940493</v>
      </c>
      <c r="EY13" s="108">
        <f t="shared" si="64"/>
        <v>187757.23750980303</v>
      </c>
      <c r="EZ13" s="108">
        <f t="shared" si="65"/>
        <v>187766.22247014806</v>
      </c>
      <c r="FA13" s="108">
        <f t="shared" si="66"/>
        <v>171246.70100928968</v>
      </c>
      <c r="FB13" s="108">
        <f t="shared" si="67"/>
        <v>171254.89587217855</v>
      </c>
      <c r="FC13" s="108">
        <f t="shared" si="68"/>
        <v>171263.09112722546</v>
      </c>
      <c r="FD13" s="108">
        <f t="shared" si="69"/>
        <v>171271.28677444925</v>
      </c>
      <c r="FE13" s="108">
        <f t="shared" si="70"/>
        <v>171279.48281386867</v>
      </c>
    </row>
    <row r="14" spans="1:161" ht="15.75" x14ac:dyDescent="0.25">
      <c r="A14" s="47" t="s">
        <v>194</v>
      </c>
      <c r="B14" s="12">
        <f>'Urb proj of all 25 ARs '!AG14</f>
        <v>46716.586763818865</v>
      </c>
      <c r="C14" s="12">
        <f>'Urb proj of all 25 ARs '!AH14</f>
        <v>46832.978993124205</v>
      </c>
      <c r="D14" s="100">
        <f t="shared" si="10"/>
        <v>2.4914540502236305E-3</v>
      </c>
      <c r="E14" s="101">
        <f t="shared" si="11"/>
        <v>4.7854135820202259E-5</v>
      </c>
      <c r="F14" s="69">
        <f t="shared" si="12"/>
        <v>46718.822345706918</v>
      </c>
      <c r="G14" s="69">
        <f t="shared" si="16"/>
        <v>46721.05803457681</v>
      </c>
      <c r="H14" s="69">
        <f t="shared" ref="H14:AM14" si="85">G14*(1+$E$14)</f>
        <v>46723.293830433664</v>
      </c>
      <c r="I14" s="69">
        <f t="shared" si="85"/>
        <v>46725.529733282594</v>
      </c>
      <c r="J14" s="69">
        <f t="shared" si="85"/>
        <v>46727.765743128723</v>
      </c>
      <c r="K14" s="69">
        <f t="shared" si="85"/>
        <v>46730.001859977172</v>
      </c>
      <c r="L14" s="69">
        <f t="shared" si="85"/>
        <v>46732.238083833057</v>
      </c>
      <c r="M14" s="69">
        <f t="shared" si="85"/>
        <v>46734.474414701501</v>
      </c>
      <c r="N14" s="69">
        <f t="shared" si="85"/>
        <v>46736.710852587625</v>
      </c>
      <c r="O14" s="69">
        <f t="shared" si="85"/>
        <v>46738.947397496551</v>
      </c>
      <c r="P14" s="69">
        <f t="shared" si="85"/>
        <v>46741.184049433403</v>
      </c>
      <c r="Q14" s="69">
        <f t="shared" si="85"/>
        <v>46743.420808403302</v>
      </c>
      <c r="R14" s="69">
        <f t="shared" si="85"/>
        <v>46745.65767441137</v>
      </c>
      <c r="S14" s="69">
        <f t="shared" si="85"/>
        <v>46747.894647462723</v>
      </c>
      <c r="T14" s="69">
        <f t="shared" si="85"/>
        <v>46750.13172756249</v>
      </c>
      <c r="U14" s="69">
        <f t="shared" si="85"/>
        <v>46752.368914715793</v>
      </c>
      <c r="V14" s="69">
        <f t="shared" si="85"/>
        <v>46754.606208927755</v>
      </c>
      <c r="W14" s="69">
        <f t="shared" si="85"/>
        <v>46756.843610203498</v>
      </c>
      <c r="X14" s="69">
        <f t="shared" si="85"/>
        <v>46759.081118548143</v>
      </c>
      <c r="Y14" s="69">
        <f t="shared" si="85"/>
        <v>46761.318733966815</v>
      </c>
      <c r="Z14" s="69">
        <f t="shared" si="85"/>
        <v>46763.556456464641</v>
      </c>
      <c r="AA14" s="69">
        <f t="shared" si="85"/>
        <v>46765.794286046745</v>
      </c>
      <c r="AB14" s="69">
        <f t="shared" si="85"/>
        <v>46768.032222718248</v>
      </c>
      <c r="AC14" s="69">
        <f t="shared" si="85"/>
        <v>46770.27026648428</v>
      </c>
      <c r="AD14" s="69">
        <f t="shared" si="85"/>
        <v>46772.508417349956</v>
      </c>
      <c r="AE14" s="69">
        <f t="shared" si="85"/>
        <v>46774.746675320413</v>
      </c>
      <c r="AF14" s="69">
        <f t="shared" si="85"/>
        <v>46776.985040400767</v>
      </c>
      <c r="AG14" s="69">
        <f t="shared" si="85"/>
        <v>46779.223512596152</v>
      </c>
      <c r="AH14" s="69">
        <f t="shared" si="85"/>
        <v>46781.462091911686</v>
      </c>
      <c r="AI14" s="69">
        <f t="shared" si="85"/>
        <v>46783.700778352497</v>
      </c>
      <c r="AJ14" s="69">
        <f t="shared" si="85"/>
        <v>46785.939571923715</v>
      </c>
      <c r="AK14" s="69">
        <f t="shared" si="85"/>
        <v>46788.178472630469</v>
      </c>
      <c r="AL14" s="69">
        <f t="shared" si="85"/>
        <v>46790.417480477881</v>
      </c>
      <c r="AM14" s="69">
        <f t="shared" si="85"/>
        <v>46792.656595471075</v>
      </c>
      <c r="AN14" s="69">
        <f t="shared" ref="AN14:BE14" si="86">AM14*(1+$E$14)</f>
        <v>46794.895817615179</v>
      </c>
      <c r="AO14" s="69">
        <f t="shared" si="86"/>
        <v>46797.135146915331</v>
      </c>
      <c r="AP14" s="69">
        <f t="shared" si="86"/>
        <v>46799.374583376644</v>
      </c>
      <c r="AQ14" s="69">
        <f t="shared" si="86"/>
        <v>46801.614127004257</v>
      </c>
      <c r="AR14" s="69">
        <f t="shared" si="86"/>
        <v>46803.853777803299</v>
      </c>
      <c r="AS14" s="69">
        <f t="shared" si="86"/>
        <v>46806.093535778891</v>
      </c>
      <c r="AT14" s="69">
        <f t="shared" si="86"/>
        <v>46808.333400936164</v>
      </c>
      <c r="AU14" s="69">
        <f t="shared" si="86"/>
        <v>46810.573373280247</v>
      </c>
      <c r="AV14" s="69">
        <f t="shared" si="86"/>
        <v>46812.813452816277</v>
      </c>
      <c r="AW14" s="69">
        <f t="shared" si="86"/>
        <v>46815.053639549376</v>
      </c>
      <c r="AX14" s="69">
        <f t="shared" si="86"/>
        <v>46817.293933484674</v>
      </c>
      <c r="AY14" s="69">
        <f t="shared" si="86"/>
        <v>46819.5343346273</v>
      </c>
      <c r="AZ14" s="69">
        <f t="shared" si="86"/>
        <v>46821.774842982391</v>
      </c>
      <c r="BA14" s="69">
        <f t="shared" si="86"/>
        <v>46824.01545855507</v>
      </c>
      <c r="BB14" s="69">
        <f t="shared" si="86"/>
        <v>46826.256181350473</v>
      </c>
      <c r="BC14" s="69">
        <f t="shared" si="86"/>
        <v>46828.497011373729</v>
      </c>
      <c r="BD14" s="69">
        <f t="shared" si="86"/>
        <v>46830.737948629969</v>
      </c>
      <c r="BE14" s="69">
        <f t="shared" si="86"/>
        <v>46832.978993124321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55496.333236566985</v>
      </c>
      <c r="DG14" s="108">
        <f t="shared" si="20"/>
        <v>55498.988965635217</v>
      </c>
      <c r="DH14" s="108">
        <f t="shared" si="21"/>
        <v>55501.644821791066</v>
      </c>
      <c r="DI14" s="108">
        <f t="shared" si="22"/>
        <v>55504.300805040613</v>
      </c>
      <c r="DJ14" s="108">
        <f t="shared" si="23"/>
        <v>61060.342787014968</v>
      </c>
      <c r="DK14" s="108">
        <f t="shared" si="24"/>
        <v>61063.264776951932</v>
      </c>
      <c r="DL14" s="108">
        <f t="shared" si="25"/>
        <v>61066.186906718191</v>
      </c>
      <c r="DM14" s="108">
        <f t="shared" si="26"/>
        <v>61069.109176320446</v>
      </c>
      <c r="DN14" s="108">
        <f t="shared" si="27"/>
        <v>55736.745737147823</v>
      </c>
      <c r="DO14" s="108">
        <f t="shared" si="28"/>
        <v>55739.412970948506</v>
      </c>
      <c r="DP14" s="108">
        <f t="shared" si="29"/>
        <v>55742.080332387348</v>
      </c>
      <c r="DQ14" s="108">
        <f t="shared" si="30"/>
        <v>55744.747821470475</v>
      </c>
      <c r="DR14" s="108">
        <f t="shared" si="31"/>
        <v>55747.415438203992</v>
      </c>
      <c r="DS14" s="108">
        <f t="shared" si="32"/>
        <v>56760.475594024982</v>
      </c>
      <c r="DT14" s="108">
        <f t="shared" si="33"/>
        <v>56763.191817533276</v>
      </c>
      <c r="DU14" s="108">
        <f t="shared" si="34"/>
        <v>56765.908171024101</v>
      </c>
      <c r="DV14" s="108">
        <f t="shared" si="35"/>
        <v>56768.624654503677</v>
      </c>
      <c r="DW14" s="108">
        <f t="shared" si="36"/>
        <v>55098.589721869663</v>
      </c>
      <c r="DX14" s="108">
        <f t="shared" si="37"/>
        <v>55101.226417265709</v>
      </c>
      <c r="DY14" s="108">
        <f t="shared" si="38"/>
        <v>55103.863238838538</v>
      </c>
      <c r="DZ14" s="108">
        <f t="shared" si="39"/>
        <v>55106.500186594189</v>
      </c>
      <c r="EA14" s="108">
        <f t="shared" si="40"/>
        <v>56562.312346959647</v>
      </c>
      <c r="EB14" s="108">
        <f t="shared" si="41"/>
        <v>56565.019087537003</v>
      </c>
      <c r="EC14" s="108">
        <f t="shared" si="42"/>
        <v>56567.725957643088</v>
      </c>
      <c r="ED14" s="108">
        <f t="shared" si="43"/>
        <v>56570.432957284102</v>
      </c>
      <c r="EE14" s="108">
        <f t="shared" si="44"/>
        <v>56573.14008646625</v>
      </c>
      <c r="EF14" s="108">
        <f t="shared" si="45"/>
        <v>53751.336267008599</v>
      </c>
      <c r="EG14" s="108">
        <f t="shared" si="46"/>
        <v>53753.908490754839</v>
      </c>
      <c r="EH14" s="108">
        <f t="shared" si="47"/>
        <v>53756.480837592622</v>
      </c>
      <c r="EI14" s="108">
        <f t="shared" si="48"/>
        <v>53759.053307527836</v>
      </c>
      <c r="EJ14" s="108">
        <f t="shared" si="49"/>
        <v>53728.167496460861</v>
      </c>
      <c r="EK14" s="108">
        <f t="shared" si="50"/>
        <v>53730.738611485613</v>
      </c>
      <c r="EL14" s="108">
        <f t="shared" si="51"/>
        <v>53733.309849548845</v>
      </c>
      <c r="EM14" s="108">
        <f t="shared" si="52"/>
        <v>53735.881210656458</v>
      </c>
      <c r="EN14" s="108">
        <f t="shared" si="53"/>
        <v>57737.458649113491</v>
      </c>
      <c r="EO14" s="108">
        <f t="shared" si="54"/>
        <v>57740.221625301601</v>
      </c>
      <c r="EP14" s="108">
        <f t="shared" si="55"/>
        <v>57742.984733709542</v>
      </c>
      <c r="EQ14" s="108">
        <f t="shared" si="56"/>
        <v>57745.747974343649</v>
      </c>
      <c r="ER14" s="108">
        <f t="shared" si="57"/>
        <v>57748.51134721026</v>
      </c>
      <c r="ES14" s="108">
        <f t="shared" si="58"/>
        <v>57906.390236644358</v>
      </c>
      <c r="ET14" s="108">
        <f t="shared" si="59"/>
        <v>57909.161296907601</v>
      </c>
      <c r="EU14" s="108">
        <f t="shared" si="60"/>
        <v>57911.93248977753</v>
      </c>
      <c r="EV14" s="108">
        <f t="shared" si="61"/>
        <v>57914.703815260509</v>
      </c>
      <c r="EW14" s="108">
        <f t="shared" si="62"/>
        <v>57238.895988561286</v>
      </c>
      <c r="EX14" s="108">
        <f t="shared" si="63"/>
        <v>57241.63510646412</v>
      </c>
      <c r="EY14" s="108">
        <f t="shared" si="64"/>
        <v>57244.374355445078</v>
      </c>
      <c r="EZ14" s="108">
        <f t="shared" si="65"/>
        <v>57247.113735510429</v>
      </c>
      <c r="FA14" s="108">
        <f t="shared" si="66"/>
        <v>53437.711431896576</v>
      </c>
      <c r="FB14" s="108">
        <f t="shared" si="67"/>
        <v>53440.268647397359</v>
      </c>
      <c r="FC14" s="108">
        <f t="shared" si="68"/>
        <v>53442.825985271484</v>
      </c>
      <c r="FD14" s="108">
        <f t="shared" si="69"/>
        <v>53445.3834455248</v>
      </c>
      <c r="FE14" s="108">
        <f t="shared" si="70"/>
        <v>53447.941028163164</v>
      </c>
    </row>
    <row r="15" spans="1:161" ht="15.75" x14ac:dyDescent="0.25">
      <c r="A15" s="47" t="s">
        <v>179</v>
      </c>
      <c r="B15" s="12">
        <f>'Urb proj of all 25 ARs '!AG15</f>
        <v>2914.7239015836658</v>
      </c>
      <c r="C15" s="12">
        <f>'Urb proj of all 25 ARs '!AH15</f>
        <v>2921.9858022535504</v>
      </c>
      <c r="D15" s="100">
        <f t="shared" si="10"/>
        <v>2.4914540502237702E-3</v>
      </c>
      <c r="E15" s="101">
        <f t="shared" si="11"/>
        <v>4.7854135820202259E-5</v>
      </c>
      <c r="F15" s="69">
        <f t="shared" si="12"/>
        <v>2914.8633831771303</v>
      </c>
      <c r="G15" s="69">
        <f t="shared" si="16"/>
        <v>2915.0028714453661</v>
      </c>
      <c r="H15" s="69">
        <f t="shared" ref="H15:AM15" si="87">G15*(1+$E$15)</f>
        <v>2915.1423663886926</v>
      </c>
      <c r="I15" s="69">
        <f t="shared" si="87"/>
        <v>2915.2818680074288</v>
      </c>
      <c r="J15" s="69">
        <f t="shared" si="87"/>
        <v>2915.4213763018947</v>
      </c>
      <c r="K15" s="69">
        <f t="shared" si="87"/>
        <v>2915.5608912724092</v>
      </c>
      <c r="L15" s="69">
        <f t="shared" si="87"/>
        <v>2915.7004129192924</v>
      </c>
      <c r="M15" s="69">
        <f t="shared" si="87"/>
        <v>2915.8399412428635</v>
      </c>
      <c r="N15" s="69">
        <f t="shared" si="87"/>
        <v>2915.9794762434417</v>
      </c>
      <c r="O15" s="69">
        <f t="shared" si="87"/>
        <v>2916.1190179213468</v>
      </c>
      <c r="P15" s="69">
        <f t="shared" si="87"/>
        <v>2916.2585662768984</v>
      </c>
      <c r="Q15" s="69">
        <f t="shared" si="87"/>
        <v>2916.3981213104157</v>
      </c>
      <c r="R15" s="69">
        <f t="shared" si="87"/>
        <v>2916.5376830222185</v>
      </c>
      <c r="S15" s="69">
        <f t="shared" si="87"/>
        <v>2916.6772514126264</v>
      </c>
      <c r="T15" s="69">
        <f t="shared" si="87"/>
        <v>2916.8168264819592</v>
      </c>
      <c r="U15" s="69">
        <f t="shared" si="87"/>
        <v>2916.9564082305365</v>
      </c>
      <c r="V15" s="69">
        <f t="shared" si="87"/>
        <v>2917.0959966586774</v>
      </c>
      <c r="W15" s="69">
        <f t="shared" si="87"/>
        <v>2917.2355917667023</v>
      </c>
      <c r="X15" s="69">
        <f t="shared" si="87"/>
        <v>2917.3751935549303</v>
      </c>
      <c r="Y15" s="69">
        <f t="shared" si="87"/>
        <v>2917.5148020236811</v>
      </c>
      <c r="Z15" s="69">
        <f t="shared" si="87"/>
        <v>2917.6544171732744</v>
      </c>
      <c r="AA15" s="69">
        <f t="shared" si="87"/>
        <v>2917.7940390040303</v>
      </c>
      <c r="AB15" s="69">
        <f t="shared" si="87"/>
        <v>2917.9336675162681</v>
      </c>
      <c r="AC15" s="69">
        <f t="shared" si="87"/>
        <v>2918.0733027103079</v>
      </c>
      <c r="AD15" s="69">
        <f t="shared" si="87"/>
        <v>2918.2129445864689</v>
      </c>
      <c r="AE15" s="69">
        <f t="shared" si="87"/>
        <v>2918.3525931450713</v>
      </c>
      <c r="AF15" s="69">
        <f t="shared" si="87"/>
        <v>2918.4922483864348</v>
      </c>
      <c r="AG15" s="69">
        <f t="shared" si="87"/>
        <v>2918.6319103108794</v>
      </c>
      <c r="AH15" s="69">
        <f t="shared" si="87"/>
        <v>2918.7715789187246</v>
      </c>
      <c r="AI15" s="69">
        <f t="shared" si="87"/>
        <v>2918.9112542102903</v>
      </c>
      <c r="AJ15" s="69">
        <f t="shared" si="87"/>
        <v>2919.0509361858963</v>
      </c>
      <c r="AK15" s="69">
        <f t="shared" si="87"/>
        <v>2919.1906248458627</v>
      </c>
      <c r="AL15" s="69">
        <f t="shared" si="87"/>
        <v>2919.3303201905092</v>
      </c>
      <c r="AM15" s="69">
        <f t="shared" si="87"/>
        <v>2919.4700222201554</v>
      </c>
      <c r="AN15" s="69">
        <f t="shared" ref="AN15:BE15" si="88">AM15*(1+$E$15)</f>
        <v>2919.6097309351217</v>
      </c>
      <c r="AO15" s="69">
        <f t="shared" si="88"/>
        <v>2919.749446335728</v>
      </c>
      <c r="AP15" s="69">
        <f t="shared" si="88"/>
        <v>2919.889168422294</v>
      </c>
      <c r="AQ15" s="69">
        <f t="shared" si="88"/>
        <v>2920.0288971951395</v>
      </c>
      <c r="AR15" s="69">
        <f t="shared" si="88"/>
        <v>2920.1686326545846</v>
      </c>
      <c r="AS15" s="69">
        <f t="shared" si="88"/>
        <v>2920.3083748009494</v>
      </c>
      <c r="AT15" s="69">
        <f t="shared" si="88"/>
        <v>2920.4481236345541</v>
      </c>
      <c r="AU15" s="69">
        <f t="shared" si="88"/>
        <v>2920.5878791557184</v>
      </c>
      <c r="AV15" s="69">
        <f t="shared" si="88"/>
        <v>2920.7276413647623</v>
      </c>
      <c r="AW15" s="69">
        <f t="shared" si="88"/>
        <v>2920.8674102620062</v>
      </c>
      <c r="AX15" s="69">
        <f t="shared" si="88"/>
        <v>2921.0071858477695</v>
      </c>
      <c r="AY15" s="69">
        <f t="shared" si="88"/>
        <v>2921.146968122373</v>
      </c>
      <c r="AZ15" s="69">
        <f t="shared" si="88"/>
        <v>2921.2867570861363</v>
      </c>
      <c r="BA15" s="69">
        <f t="shared" si="88"/>
        <v>2921.4265527393795</v>
      </c>
      <c r="BB15" s="69">
        <f t="shared" si="88"/>
        <v>2921.5663550824229</v>
      </c>
      <c r="BC15" s="69">
        <f t="shared" si="88"/>
        <v>2921.7061641155869</v>
      </c>
      <c r="BD15" s="69">
        <f t="shared" si="88"/>
        <v>2921.8459798391914</v>
      </c>
      <c r="BE15" s="69">
        <f t="shared" si="88"/>
        <v>2921.9858022535564</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9580.1828732942195</v>
      </c>
      <c r="DG15" s="108">
        <f t="shared" si="20"/>
        <v>9580.6413246666198</v>
      </c>
      <c r="DH15" s="108">
        <f t="shared" si="21"/>
        <v>9581.0997979778167</v>
      </c>
      <c r="DI15" s="108">
        <f t="shared" si="22"/>
        <v>9581.5582932288544</v>
      </c>
      <c r="DJ15" s="108">
        <f t="shared" si="23"/>
        <v>11059.156334352279</v>
      </c>
      <c r="DK15" s="108">
        <f t="shared" si="24"/>
        <v>11059.68556072156</v>
      </c>
      <c r="DL15" s="108">
        <f t="shared" si="25"/>
        <v>11060.214812416512</v>
      </c>
      <c r="DM15" s="108">
        <f t="shared" si="26"/>
        <v>11060.744089438347</v>
      </c>
      <c r="DN15" s="108">
        <f t="shared" si="27"/>
        <v>8714.0389377297543</v>
      </c>
      <c r="DO15" s="108">
        <f t="shared" si="28"/>
        <v>8714.4559405326218</v>
      </c>
      <c r="DP15" s="108">
        <f t="shared" si="29"/>
        <v>8714.8729632907998</v>
      </c>
      <c r="DQ15" s="108">
        <f t="shared" si="30"/>
        <v>8715.2900060052416</v>
      </c>
      <c r="DR15" s="108">
        <f t="shared" si="31"/>
        <v>8715.7070686769002</v>
      </c>
      <c r="DS15" s="108">
        <f t="shared" si="32"/>
        <v>8892.7387820265958</v>
      </c>
      <c r="DT15" s="108">
        <f t="shared" si="33"/>
        <v>8893.1643363560834</v>
      </c>
      <c r="DU15" s="108">
        <f t="shared" si="34"/>
        <v>8893.5899110501086</v>
      </c>
      <c r="DV15" s="108">
        <f t="shared" si="35"/>
        <v>8894.0155061096393</v>
      </c>
      <c r="DW15" s="108">
        <f t="shared" si="36"/>
        <v>8255.5660160372554</v>
      </c>
      <c r="DX15" s="108">
        <f t="shared" si="37"/>
        <v>8255.9610790146598</v>
      </c>
      <c r="DY15" s="108">
        <f t="shared" si="38"/>
        <v>8256.3561608974615</v>
      </c>
      <c r="DZ15" s="108">
        <f t="shared" si="39"/>
        <v>8256.7512616865642</v>
      </c>
      <c r="EA15" s="108">
        <f t="shared" si="40"/>
        <v>8701.5521547788048</v>
      </c>
      <c r="EB15" s="108">
        <f t="shared" si="41"/>
        <v>8701.9685600374651</v>
      </c>
      <c r="EC15" s="108">
        <f t="shared" si="42"/>
        <v>8702.3849852228414</v>
      </c>
      <c r="ED15" s="108">
        <f t="shared" si="43"/>
        <v>8702.8014303358832</v>
      </c>
      <c r="EE15" s="108">
        <f t="shared" si="44"/>
        <v>8703.2178953775456</v>
      </c>
      <c r="EF15" s="108">
        <f t="shared" si="45"/>
        <v>9759.6315176679473</v>
      </c>
      <c r="EG15" s="108">
        <f t="shared" si="46"/>
        <v>9760.0985564001494</v>
      </c>
      <c r="EH15" s="108">
        <f t="shared" si="47"/>
        <v>9760.565617482087</v>
      </c>
      <c r="EI15" s="108">
        <f t="shared" si="48"/>
        <v>9761.0327009148277</v>
      </c>
      <c r="EJ15" s="108">
        <f t="shared" si="49"/>
        <v>10034.430410643861</v>
      </c>
      <c r="EK15" s="108">
        <f t="shared" si="50"/>
        <v>10034.91059963961</v>
      </c>
      <c r="EL15" s="108">
        <f t="shared" si="51"/>
        <v>10035.39081161439</v>
      </c>
      <c r="EM15" s="108">
        <f t="shared" si="52"/>
        <v>10035.871046569297</v>
      </c>
      <c r="EN15" s="108">
        <f t="shared" si="53"/>
        <v>11092.376258500908</v>
      </c>
      <c r="EO15" s="108">
        <f t="shared" si="54"/>
        <v>11092.907074580951</v>
      </c>
      <c r="EP15" s="108">
        <f t="shared" si="55"/>
        <v>11093.43791606274</v>
      </c>
      <c r="EQ15" s="108">
        <f t="shared" si="56"/>
        <v>11093.968782947488</v>
      </c>
      <c r="ER15" s="108">
        <f t="shared" si="57"/>
        <v>11094.499675236411</v>
      </c>
      <c r="ES15" s="108">
        <f t="shared" si="58"/>
        <v>10758.80160533265</v>
      </c>
      <c r="ET15" s="108">
        <f t="shared" si="59"/>
        <v>10759.316458485933</v>
      </c>
      <c r="EU15" s="108">
        <f t="shared" si="60"/>
        <v>10759.831336277071</v>
      </c>
      <c r="EV15" s="108">
        <f t="shared" si="61"/>
        <v>10760.34623870724</v>
      </c>
      <c r="EW15" s="108">
        <f t="shared" si="62"/>
        <v>10265.318924392152</v>
      </c>
      <c r="EX15" s="108">
        <f t="shared" si="63"/>
        <v>10265.810162358195</v>
      </c>
      <c r="EY15" s="108">
        <f t="shared" si="64"/>
        <v>10266.30142383201</v>
      </c>
      <c r="EZ15" s="108">
        <f t="shared" si="65"/>
        <v>10266.792708814717</v>
      </c>
      <c r="FA15" s="108">
        <f t="shared" si="66"/>
        <v>9082.3388655505751</v>
      </c>
      <c r="FB15" s="108">
        <f t="shared" si="67"/>
        <v>9082.7734930282113</v>
      </c>
      <c r="FC15" s="108">
        <f t="shared" si="68"/>
        <v>9083.2081413045726</v>
      </c>
      <c r="FD15" s="108">
        <f t="shared" si="69"/>
        <v>9083.6428103806502</v>
      </c>
      <c r="FE15" s="108">
        <f t="shared" si="70"/>
        <v>9084.0775002574392</v>
      </c>
    </row>
    <row r="16" spans="1:161" ht="15.75" x14ac:dyDescent="0.25">
      <c r="A16" s="47" t="s">
        <v>170</v>
      </c>
      <c r="B16" s="12">
        <f>'Urb proj of all 25 ARs '!AG16</f>
        <v>22098.598555882869</v>
      </c>
      <c r="C16" s="12">
        <f>'Urb proj of all 25 ARs '!AH16</f>
        <v>22153.656198759189</v>
      </c>
      <c r="D16" s="100">
        <f t="shared" si="10"/>
        <v>2.4914540502235984E-3</v>
      </c>
      <c r="E16" s="101">
        <f t="shared" si="11"/>
        <v>4.7854135820202259E-5</v>
      </c>
      <c r="F16" s="69">
        <f t="shared" si="12"/>
        <v>22099.656065219599</v>
      </c>
      <c r="G16" s="69">
        <f t="shared" si="13"/>
        <v>22100.713625162523</v>
      </c>
      <c r="H16" s="69">
        <f>G16*(1+$E$16)</f>
        <v>22101.771235714066</v>
      </c>
      <c r="I16" s="69">
        <f t="shared" ref="I16:BE16" si="89">H16*(1+$E$16)</f>
        <v>22102.828896876646</v>
      </c>
      <c r="J16" s="69">
        <f t="shared" si="89"/>
        <v>22103.886608652687</v>
      </c>
      <c r="K16" s="69">
        <f t="shared" si="89"/>
        <v>22104.94437104461</v>
      </c>
      <c r="L16" s="69">
        <f t="shared" si="89"/>
        <v>22106.00218405484</v>
      </c>
      <c r="M16" s="69">
        <f t="shared" si="89"/>
        <v>22107.060047685798</v>
      </c>
      <c r="N16" s="69">
        <f t="shared" si="89"/>
        <v>22108.117961939904</v>
      </c>
      <c r="O16" s="69">
        <f t="shared" si="89"/>
        <v>22109.175926819586</v>
      </c>
      <c r="P16" s="69">
        <f t="shared" si="89"/>
        <v>22110.233942327261</v>
      </c>
      <c r="Q16" s="69">
        <f t="shared" si="89"/>
        <v>22111.292008465352</v>
      </c>
      <c r="R16" s="69">
        <f t="shared" si="89"/>
        <v>22112.350125236284</v>
      </c>
      <c r="S16" s="69">
        <f t="shared" si="89"/>
        <v>22113.408292642482</v>
      </c>
      <c r="T16" s="69">
        <f t="shared" si="89"/>
        <v>22114.466510686365</v>
      </c>
      <c r="U16" s="69">
        <f t="shared" si="89"/>
        <v>22115.52477937036</v>
      </c>
      <c r="V16" s="69">
        <f t="shared" si="89"/>
        <v>22116.583098696887</v>
      </c>
      <c r="W16" s="69">
        <f t="shared" si="89"/>
        <v>22117.641468668371</v>
      </c>
      <c r="X16" s="69">
        <f t="shared" si="89"/>
        <v>22118.699889287236</v>
      </c>
      <c r="Y16" s="69">
        <f t="shared" si="89"/>
        <v>22119.758360555905</v>
      </c>
      <c r="Z16" s="69">
        <f t="shared" si="89"/>
        <v>22120.8168824768</v>
      </c>
      <c r="AA16" s="69">
        <f t="shared" si="89"/>
        <v>22121.875455052348</v>
      </c>
      <c r="AB16" s="69">
        <f t="shared" si="89"/>
        <v>22122.934078284972</v>
      </c>
      <c r="AC16" s="69">
        <f t="shared" si="89"/>
        <v>22123.992752177095</v>
      </c>
      <c r="AD16" s="69">
        <f t="shared" si="89"/>
        <v>22125.051476731143</v>
      </c>
      <c r="AE16" s="69">
        <f t="shared" si="89"/>
        <v>22126.11025194954</v>
      </c>
      <c r="AF16" s="69">
        <f t="shared" si="89"/>
        <v>22127.169077834711</v>
      </c>
      <c r="AG16" s="69">
        <f t="shared" si="89"/>
        <v>22128.22795438908</v>
      </c>
      <c r="AH16" s="69">
        <f t="shared" si="89"/>
        <v>22129.286881615069</v>
      </c>
      <c r="AI16" s="69">
        <f t="shared" si="89"/>
        <v>22130.345859515106</v>
      </c>
      <c r="AJ16" s="69">
        <f t="shared" si="89"/>
        <v>22131.404888091616</v>
      </c>
      <c r="AK16" s="69">
        <f t="shared" si="89"/>
        <v>22132.463967347023</v>
      </c>
      <c r="AL16" s="69">
        <f t="shared" si="89"/>
        <v>22133.523097283753</v>
      </c>
      <c r="AM16" s="69">
        <f t="shared" si="89"/>
        <v>22134.582277904228</v>
      </c>
      <c r="AN16" s="69">
        <f t="shared" si="89"/>
        <v>22135.64150921088</v>
      </c>
      <c r="AO16" s="69">
        <f t="shared" si="89"/>
        <v>22136.700791206131</v>
      </c>
      <c r="AP16" s="69">
        <f t="shared" si="89"/>
        <v>22137.760123892403</v>
      </c>
      <c r="AQ16" s="69">
        <f t="shared" si="89"/>
        <v>22138.819507272128</v>
      </c>
      <c r="AR16" s="69">
        <f t="shared" si="89"/>
        <v>22139.878941347728</v>
      </c>
      <c r="AS16" s="69">
        <f t="shared" si="89"/>
        <v>22140.938426121629</v>
      </c>
      <c r="AT16" s="69">
        <f t="shared" si="89"/>
        <v>22141.997961596258</v>
      </c>
      <c r="AU16" s="69">
        <f t="shared" si="89"/>
        <v>22143.057547774042</v>
      </c>
      <c r="AV16" s="69">
        <f t="shared" si="89"/>
        <v>22144.117184657407</v>
      </c>
      <c r="AW16" s="69">
        <f t="shared" si="89"/>
        <v>22145.17687224878</v>
      </c>
      <c r="AX16" s="69">
        <f t="shared" si="89"/>
        <v>22146.236610550586</v>
      </c>
      <c r="AY16" s="69">
        <f t="shared" si="89"/>
        <v>22147.296399565254</v>
      </c>
      <c r="AZ16" s="69">
        <f t="shared" si="89"/>
        <v>22148.356239295208</v>
      </c>
      <c r="BA16" s="69">
        <f t="shared" si="89"/>
        <v>22149.416129742876</v>
      </c>
      <c r="BB16" s="69">
        <f t="shared" si="89"/>
        <v>22150.476070910689</v>
      </c>
      <c r="BC16" s="69">
        <f t="shared" si="89"/>
        <v>22151.536062801068</v>
      </c>
      <c r="BD16" s="69">
        <f t="shared" si="89"/>
        <v>22152.596105416444</v>
      </c>
      <c r="BE16" s="69">
        <f t="shared" si="89"/>
        <v>22153.656198759243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23758.29119513576</v>
      </c>
      <c r="DG16" s="108">
        <f t="shared" si="15"/>
        <v>23759.428127629471</v>
      </c>
      <c r="DH16" s="108">
        <f t="shared" si="15"/>
        <v>23760.565114530102</v>
      </c>
      <c r="DI16" s="108">
        <f t="shared" si="15"/>
        <v>23761.702155840256</v>
      </c>
      <c r="DJ16" s="108">
        <f t="shared" si="15"/>
        <v>25219.830170561534</v>
      </c>
      <c r="DK16" s="108">
        <f t="shared" si="15"/>
        <v>25221.037043739874</v>
      </c>
      <c r="DL16" s="108">
        <f t="shared" si="15"/>
        <v>25222.243974672092</v>
      </c>
      <c r="DM16" s="108">
        <f t="shared" si="15"/>
        <v>25223.450963360949</v>
      </c>
      <c r="DN16" s="108">
        <f t="shared" si="15"/>
        <v>21938.902783150246</v>
      </c>
      <c r="DO16" s="108">
        <f t="shared" si="15"/>
        <v>21939.952650383781</v>
      </c>
      <c r="DP16" s="108">
        <f t="shared" si="15"/>
        <v>21941.002567857799</v>
      </c>
      <c r="DQ16" s="108">
        <f t="shared" si="15"/>
        <v>21942.052535574712</v>
      </c>
      <c r="DR16" s="108">
        <f t="shared" si="15"/>
        <v>21943.102553536923</v>
      </c>
      <c r="DS16" s="108">
        <f t="shared" si="15"/>
        <v>23233.867035851054</v>
      </c>
      <c r="DT16" s="108">
        <f t="shared" si="15"/>
        <v>23234.978872479813</v>
      </c>
      <c r="DU16" s="108">
        <f t="shared" si="15"/>
        <v>23236.090762314558</v>
      </c>
      <c r="DV16" s="108">
        <f t="shared" ref="DV16:EK28" si="90">V16*BV16</f>
        <v>23237.202705357828</v>
      </c>
      <c r="DW16" s="108">
        <f t="shared" si="90"/>
        <v>22227.065046067295</v>
      </c>
      <c r="DX16" s="108">
        <f t="shared" si="90"/>
        <v>22228.128703056896</v>
      </c>
      <c r="DY16" s="108">
        <f t="shared" si="90"/>
        <v>22229.192410946882</v>
      </c>
      <c r="DZ16" s="108">
        <f t="shared" si="90"/>
        <v>22230.256169739685</v>
      </c>
      <c r="EA16" s="108">
        <f t="shared" si="90"/>
        <v>23182.400093840006</v>
      </c>
      <c r="EB16" s="108">
        <f t="shared" si="90"/>
        <v>23183.509467562733</v>
      </c>
      <c r="EC16" s="108">
        <f t="shared" si="90"/>
        <v>23184.618894373583</v>
      </c>
      <c r="ED16" s="108">
        <f t="shared" si="90"/>
        <v>23185.728374275095</v>
      </c>
      <c r="EE16" s="108">
        <f t="shared" si="90"/>
        <v>23186.837907269808</v>
      </c>
      <c r="EF16" s="108">
        <f t="shared" si="90"/>
        <v>22647.931120159526</v>
      </c>
      <c r="EG16" s="108">
        <f t="shared" si="90"/>
        <v>22649.014917331398</v>
      </c>
      <c r="EH16" s="108">
        <f t="shared" si="90"/>
        <v>22650.098766367446</v>
      </c>
      <c r="EI16" s="108">
        <f t="shared" si="90"/>
        <v>22651.182667270154</v>
      </c>
      <c r="EJ16" s="108">
        <f t="shared" si="90"/>
        <v>22998.603085883875</v>
      </c>
      <c r="EK16" s="108">
        <f t="shared" si="90"/>
        <v>22999.703664159624</v>
      </c>
      <c r="EL16" s="108">
        <f t="shared" ref="EL16:FA28" si="91">AL16*CL16</f>
        <v>23000.804295102593</v>
      </c>
      <c r="EM16" s="108">
        <f t="shared" si="91"/>
        <v>23001.904978715302</v>
      </c>
      <c r="EN16" s="108">
        <f t="shared" si="91"/>
        <v>24979.267851610763</v>
      </c>
      <c r="EO16" s="108">
        <f t="shared" si="91"/>
        <v>24980.463212887225</v>
      </c>
      <c r="EP16" s="108">
        <f t="shared" si="91"/>
        <v>24981.658631366667</v>
      </c>
      <c r="EQ16" s="108">
        <f t="shared" si="91"/>
        <v>24982.854107051826</v>
      </c>
      <c r="ER16" s="108">
        <f t="shared" si="91"/>
        <v>24984.049639945442</v>
      </c>
      <c r="ES16" s="108">
        <f t="shared" si="91"/>
        <v>24691.798567431786</v>
      </c>
      <c r="ET16" s="108">
        <f t="shared" si="91"/>
        <v>24692.980172114079</v>
      </c>
      <c r="EU16" s="108">
        <f t="shared" si="91"/>
        <v>24694.161833341037</v>
      </c>
      <c r="EV16" s="108">
        <f t="shared" si="91"/>
        <v>24695.343551115377</v>
      </c>
      <c r="EW16" s="108">
        <f t="shared" si="91"/>
        <v>24232.68974576555</v>
      </c>
      <c r="EX16" s="108">
        <f t="shared" si="91"/>
        <v>24233.849380191936</v>
      </c>
      <c r="EY16" s="108">
        <f t="shared" si="91"/>
        <v>24235.009070111621</v>
      </c>
      <c r="EZ16" s="108">
        <f t="shared" si="91"/>
        <v>24236.168815527264</v>
      </c>
      <c r="FA16" s="108">
        <f t="shared" si="91"/>
        <v>22245.725975537847</v>
      </c>
      <c r="FB16" s="108">
        <f t="shared" ref="FB16:FE28" si="92">BB16*DB16</f>
        <v>22246.790525530101</v>
      </c>
      <c r="FC16" s="108">
        <f t="shared" si="92"/>
        <v>22247.855126465471</v>
      </c>
      <c r="FD16" s="108">
        <f t="shared" si="92"/>
        <v>22248.919778346404</v>
      </c>
      <c r="FE16" s="108">
        <f t="shared" si="92"/>
        <v>22249.984481175328</v>
      </c>
    </row>
    <row r="17" spans="1:161" ht="15.75" x14ac:dyDescent="0.25">
      <c r="A17" s="87" t="s">
        <v>174</v>
      </c>
      <c r="B17" s="12">
        <f>'Urb proj of all 25 ARs '!AG17</f>
        <v>26715.62191915356</v>
      </c>
      <c r="C17" s="12">
        <f>'Urb proj of all 25 ARs '!AH17</f>
        <v>26782.182663588275</v>
      </c>
      <c r="D17" s="100">
        <f t="shared" si="10"/>
        <v>2.4914540502235117E-3</v>
      </c>
      <c r="E17" s="101">
        <f t="shared" si="11"/>
        <v>4.7854135820202259E-5</v>
      </c>
      <c r="F17" s="69">
        <f t="shared" si="12"/>
        <v>26716.900372153399</v>
      </c>
      <c r="G17" s="69">
        <f t="shared" si="13"/>
        <v>26718.178886332502</v>
      </c>
      <c r="H17" s="69">
        <f>G17*(1+$E$17)</f>
        <v>26719.457461693797</v>
      </c>
      <c r="I17" s="69">
        <f t="shared" ref="I17:BE17" si="93">H17*(1+$E$17)</f>
        <v>26720.73609824021</v>
      </c>
      <c r="J17" s="69">
        <f t="shared" si="93"/>
        <v>26722.014795974672</v>
      </c>
      <c r="K17" s="69">
        <f t="shared" si="93"/>
        <v>26723.293554900109</v>
      </c>
      <c r="L17" s="69">
        <f t="shared" si="93"/>
        <v>26724.572375019448</v>
      </c>
      <c r="M17" s="69">
        <f t="shared" si="93"/>
        <v>26725.85125633562</v>
      </c>
      <c r="N17" s="69">
        <f t="shared" si="93"/>
        <v>26727.130198851552</v>
      </c>
      <c r="O17" s="69">
        <f t="shared" si="93"/>
        <v>26728.409202570172</v>
      </c>
      <c r="P17" s="69">
        <f t="shared" si="93"/>
        <v>26729.68826749441</v>
      </c>
      <c r="Q17" s="69">
        <f t="shared" si="93"/>
        <v>26730.967393627194</v>
      </c>
      <c r="R17" s="69">
        <f t="shared" si="93"/>
        <v>26732.246580971452</v>
      </c>
      <c r="S17" s="69">
        <f t="shared" si="93"/>
        <v>26733.525829530117</v>
      </c>
      <c r="T17" s="69">
        <f t="shared" si="93"/>
        <v>26734.805139306118</v>
      </c>
      <c r="U17" s="69">
        <f t="shared" si="93"/>
        <v>26736.084510302382</v>
      </c>
      <c r="V17" s="69">
        <f t="shared" si="93"/>
        <v>26737.363942521839</v>
      </c>
      <c r="W17" s="69">
        <f t="shared" si="93"/>
        <v>26738.643435967417</v>
      </c>
      <c r="X17" s="69">
        <f t="shared" si="93"/>
        <v>26739.922990642048</v>
      </c>
      <c r="Y17" s="69">
        <f t="shared" si="93"/>
        <v>26741.202606548664</v>
      </c>
      <c r="Z17" s="69">
        <f t="shared" si="93"/>
        <v>26742.482283690195</v>
      </c>
      <c r="AA17" s="69">
        <f t="shared" si="93"/>
        <v>26743.762022069568</v>
      </c>
      <c r="AB17" s="69">
        <f t="shared" si="93"/>
        <v>26745.041821689716</v>
      </c>
      <c r="AC17" s="69">
        <f t="shared" si="93"/>
        <v>26746.321682553567</v>
      </c>
      <c r="AD17" s="69">
        <f t="shared" si="93"/>
        <v>26747.601604664054</v>
      </c>
      <c r="AE17" s="69">
        <f t="shared" si="93"/>
        <v>26748.881588024109</v>
      </c>
      <c r="AF17" s="69">
        <f t="shared" si="93"/>
        <v>26750.16163263666</v>
      </c>
      <c r="AG17" s="69">
        <f t="shared" si="93"/>
        <v>26751.44173850464</v>
      </c>
      <c r="AH17" s="69">
        <f t="shared" si="93"/>
        <v>26752.72190563098</v>
      </c>
      <c r="AI17" s="69">
        <f t="shared" si="93"/>
        <v>26754.002134018614</v>
      </c>
      <c r="AJ17" s="69">
        <f t="shared" si="93"/>
        <v>26755.282423670469</v>
      </c>
      <c r="AK17" s="69">
        <f t="shared" si="93"/>
        <v>26756.562774589478</v>
      </c>
      <c r="AL17" s="69">
        <f t="shared" si="93"/>
        <v>26757.843186778577</v>
      </c>
      <c r="AM17" s="69">
        <f t="shared" si="93"/>
        <v>26759.123660240693</v>
      </c>
      <c r="AN17" s="69">
        <f t="shared" si="93"/>
        <v>26760.404194978761</v>
      </c>
      <c r="AO17" s="69">
        <f t="shared" si="93"/>
        <v>26761.684790995711</v>
      </c>
      <c r="AP17" s="69">
        <f t="shared" si="93"/>
        <v>26762.965448294475</v>
      </c>
      <c r="AQ17" s="69">
        <f t="shared" si="93"/>
        <v>26764.246166877991</v>
      </c>
      <c r="AR17" s="69">
        <f t="shared" si="93"/>
        <v>26765.526946749185</v>
      </c>
      <c r="AS17" s="69">
        <f t="shared" si="93"/>
        <v>26766.807787910995</v>
      </c>
      <c r="AT17" s="69">
        <f t="shared" si="93"/>
        <v>26768.088690366352</v>
      </c>
      <c r="AU17" s="69">
        <f t="shared" si="93"/>
        <v>26769.369654118189</v>
      </c>
      <c r="AV17" s="69">
        <f t="shared" si="93"/>
        <v>26770.650679169437</v>
      </c>
      <c r="AW17" s="69">
        <f t="shared" si="93"/>
        <v>26771.931765523033</v>
      </c>
      <c r="AX17" s="69">
        <f t="shared" si="93"/>
        <v>26773.212913181909</v>
      </c>
      <c r="AY17" s="69">
        <f t="shared" si="93"/>
        <v>26774.494122149001</v>
      </c>
      <c r="AZ17" s="69">
        <f t="shared" si="93"/>
        <v>26775.77539242724</v>
      </c>
      <c r="BA17" s="69">
        <f t="shared" si="93"/>
        <v>26777.05672401956</v>
      </c>
      <c r="BB17" s="69">
        <f t="shared" si="93"/>
        <v>26778.338116928895</v>
      </c>
      <c r="BC17" s="69">
        <f t="shared" si="93"/>
        <v>26779.619571158182</v>
      </c>
      <c r="BD17" s="69">
        <f t="shared" si="93"/>
        <v>26780.901086710353</v>
      </c>
      <c r="BE17" s="69">
        <f t="shared" si="93"/>
        <v>26782.182663588344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43654.515405608588</v>
      </c>
      <c r="DG17" s="108">
        <f t="shared" si="15"/>
        <v>43656.604454717977</v>
      </c>
      <c r="DH17" s="108">
        <f t="shared" si="15"/>
        <v>43658.693603797001</v>
      </c>
      <c r="DI17" s="108">
        <f t="shared" si="15"/>
        <v>43660.782852850447</v>
      </c>
      <c r="DJ17" s="108">
        <f t="shared" si="15"/>
        <v>50651.72579030232</v>
      </c>
      <c r="DK17" s="108">
        <f t="shared" si="15"/>
        <v>50654.149684867822</v>
      </c>
      <c r="DL17" s="108">
        <f t="shared" si="15"/>
        <v>50656.573695426698</v>
      </c>
      <c r="DM17" s="108">
        <f t="shared" si="15"/>
        <v>50658.997821984507</v>
      </c>
      <c r="DN17" s="108">
        <f t="shared" si="15"/>
        <v>42135.070234333412</v>
      </c>
      <c r="DO17" s="108">
        <f t="shared" si="15"/>
        <v>42137.086571707201</v>
      </c>
      <c r="DP17" s="108">
        <f t="shared" si="15"/>
        <v>42139.103005571065</v>
      </c>
      <c r="DQ17" s="108">
        <f t="shared" si="15"/>
        <v>42141.11953592964</v>
      </c>
      <c r="DR17" s="108">
        <f t="shared" si="15"/>
        <v>42143.136162787523</v>
      </c>
      <c r="DS17" s="108">
        <f t="shared" si="15"/>
        <v>45697.869477830951</v>
      </c>
      <c r="DT17" s="108">
        <f t="shared" si="15"/>
        <v>45700.056309883643</v>
      </c>
      <c r="DU17" s="108">
        <f t="shared" si="15"/>
        <v>45702.243246585283</v>
      </c>
      <c r="DV17" s="108">
        <f t="shared" si="90"/>
        <v>45704.430287940901</v>
      </c>
      <c r="DW17" s="108">
        <f t="shared" si="90"/>
        <v>44577.326825480399</v>
      </c>
      <c r="DX17" s="108">
        <f t="shared" si="90"/>
        <v>44579.460034932803</v>
      </c>
      <c r="DY17" s="108">
        <f t="shared" si="90"/>
        <v>44581.593346468107</v>
      </c>
      <c r="DZ17" s="108">
        <f t="shared" si="90"/>
        <v>44583.726760091195</v>
      </c>
      <c r="EA17" s="108">
        <f t="shared" si="90"/>
        <v>49697.835098410957</v>
      </c>
      <c r="EB17" s="108">
        <f t="shared" si="90"/>
        <v>49700.213345361728</v>
      </c>
      <c r="EC17" s="108">
        <f t="shared" si="90"/>
        <v>49702.59170612145</v>
      </c>
      <c r="ED17" s="108">
        <f t="shared" si="90"/>
        <v>49704.970180695564</v>
      </c>
      <c r="EE17" s="108">
        <f t="shared" si="90"/>
        <v>49707.348769089534</v>
      </c>
      <c r="EF17" s="108">
        <f t="shared" si="90"/>
        <v>49832.601889537298</v>
      </c>
      <c r="EG17" s="108">
        <f t="shared" si="90"/>
        <v>49834.98658563639</v>
      </c>
      <c r="EH17" s="108">
        <f t="shared" si="90"/>
        <v>49837.371395853057</v>
      </c>
      <c r="EI17" s="108">
        <f t="shared" si="90"/>
        <v>49839.756320192762</v>
      </c>
      <c r="EJ17" s="108">
        <f t="shared" si="90"/>
        <v>53379.720906304094</v>
      </c>
      <c r="EK17" s="108">
        <f t="shared" si="90"/>
        <v>53382.275346718387</v>
      </c>
      <c r="EL17" s="108">
        <f t="shared" si="91"/>
        <v>53384.82990937322</v>
      </c>
      <c r="EM17" s="108">
        <f t="shared" si="91"/>
        <v>53387.384594274445</v>
      </c>
      <c r="EN17" s="108">
        <f t="shared" si="91"/>
        <v>53165.028299217265</v>
      </c>
      <c r="EO17" s="108">
        <f t="shared" si="91"/>
        <v>53167.572465702382</v>
      </c>
      <c r="EP17" s="108">
        <f t="shared" si="91"/>
        <v>53170.116753936381</v>
      </c>
      <c r="EQ17" s="108">
        <f t="shared" si="91"/>
        <v>53172.661163925099</v>
      </c>
      <c r="ER17" s="108">
        <f t="shared" si="91"/>
        <v>53175.205695674362</v>
      </c>
      <c r="ES17" s="108">
        <f t="shared" si="91"/>
        <v>52563.280075836796</v>
      </c>
      <c r="ET17" s="108">
        <f t="shared" si="91"/>
        <v>52565.795446180702</v>
      </c>
      <c r="EU17" s="108">
        <f t="shared" si="91"/>
        <v>52568.310936895483</v>
      </c>
      <c r="EV17" s="108">
        <f t="shared" si="91"/>
        <v>52570.826547986893</v>
      </c>
      <c r="EW17" s="108">
        <f t="shared" si="91"/>
        <v>47129.354458818038</v>
      </c>
      <c r="EX17" s="108">
        <f t="shared" si="91"/>
        <v>47131.609793347423</v>
      </c>
      <c r="EY17" s="108">
        <f t="shared" si="91"/>
        <v>47133.865235803903</v>
      </c>
      <c r="EZ17" s="108">
        <f t="shared" si="91"/>
        <v>47136.12078619263</v>
      </c>
      <c r="FA17" s="108">
        <f t="shared" si="91"/>
        <v>44043.449795513596</v>
      </c>
      <c r="FB17" s="108">
        <f t="shared" si="92"/>
        <v>44045.557456742092</v>
      </c>
      <c r="FC17" s="108">
        <f t="shared" si="92"/>
        <v>44047.665218830909</v>
      </c>
      <c r="FD17" s="108">
        <f t="shared" si="92"/>
        <v>44049.77308178485</v>
      </c>
      <c r="FE17" s="108">
        <f t="shared" si="92"/>
        <v>44051.881045608759</v>
      </c>
    </row>
    <row r="18" spans="1:161" ht="15.75" x14ac:dyDescent="0.25">
      <c r="A18" s="47" t="s">
        <v>222</v>
      </c>
      <c r="B18" s="12">
        <f>'Urb proj of all 25 ARs '!AG18</f>
        <v>31756.579141599806</v>
      </c>
      <c r="C18" s="12">
        <f>'Urb proj of all 25 ARs '!AH18</f>
        <v>31835.699199323397</v>
      </c>
      <c r="D18" s="100">
        <f t="shared" si="10"/>
        <v>2.4914540502237671E-3</v>
      </c>
      <c r="E18" s="101">
        <f t="shared" si="11"/>
        <v>4.7854135820202259E-5</v>
      </c>
      <c r="F18" s="69">
        <f t="shared" si="12"/>
        <v>31758.098825251232</v>
      </c>
      <c r="G18" s="69">
        <f t="shared" si="13"/>
        <v>31759.618581625808</v>
      </c>
      <c r="H18" s="69">
        <f>G18*(1+$E$18)</f>
        <v>31761.13841072701</v>
      </c>
      <c r="I18" s="69">
        <f t="shared" ref="I18:BE18" si="94">H18*(1+$E$18)</f>
        <v>31762.65831255832</v>
      </c>
      <c r="J18" s="69">
        <f t="shared" si="94"/>
        <v>31764.178287123221</v>
      </c>
      <c r="K18" s="69">
        <f t="shared" si="94"/>
        <v>31765.698334425189</v>
      </c>
      <c r="L18" s="69">
        <f t="shared" si="94"/>
        <v>31767.218454467707</v>
      </c>
      <c r="M18" s="69">
        <f t="shared" si="94"/>
        <v>31768.738647254257</v>
      </c>
      <c r="N18" s="69">
        <f t="shared" si="94"/>
        <v>31770.258912788318</v>
      </c>
      <c r="O18" s="69">
        <f t="shared" si="94"/>
        <v>31771.779251073374</v>
      </c>
      <c r="P18" s="69">
        <f t="shared" si="94"/>
        <v>31773.299662112906</v>
      </c>
      <c r="Q18" s="69">
        <f t="shared" si="94"/>
        <v>31774.820145910391</v>
      </c>
      <c r="R18" s="69">
        <f t="shared" si="94"/>
        <v>31776.340702469315</v>
      </c>
      <c r="S18" s="69">
        <f t="shared" si="94"/>
        <v>31777.861331793159</v>
      </c>
      <c r="T18" s="69">
        <f t="shared" si="94"/>
        <v>31779.382033885406</v>
      </c>
      <c r="U18" s="69">
        <f t="shared" si="94"/>
        <v>31780.902808749539</v>
      </c>
      <c r="V18" s="69">
        <f t="shared" si="94"/>
        <v>31782.423656389037</v>
      </c>
      <c r="W18" s="69">
        <f t="shared" si="94"/>
        <v>31783.944576807386</v>
      </c>
      <c r="X18" s="69">
        <f t="shared" si="94"/>
        <v>31785.465570008066</v>
      </c>
      <c r="Y18" s="69">
        <f t="shared" si="94"/>
        <v>31786.986635994563</v>
      </c>
      <c r="Z18" s="69">
        <f t="shared" si="94"/>
        <v>31788.507774770358</v>
      </c>
      <c r="AA18" s="69">
        <f t="shared" si="94"/>
        <v>31790.028986338933</v>
      </c>
      <c r="AB18" s="69">
        <f t="shared" si="94"/>
        <v>31791.550270703774</v>
      </c>
      <c r="AC18" s="69">
        <f t="shared" si="94"/>
        <v>31793.071627868361</v>
      </c>
      <c r="AD18" s="69">
        <f t="shared" si="94"/>
        <v>31794.593057836184</v>
      </c>
      <c r="AE18" s="69">
        <f t="shared" si="94"/>
        <v>31796.11456061072</v>
      </c>
      <c r="AF18" s="69">
        <f t="shared" si="94"/>
        <v>31797.636136195459</v>
      </c>
      <c r="AG18" s="69">
        <f t="shared" si="94"/>
        <v>31799.157784593881</v>
      </c>
      <c r="AH18" s="69">
        <f t="shared" si="94"/>
        <v>31800.679505809472</v>
      </c>
      <c r="AI18" s="69">
        <f t="shared" si="94"/>
        <v>31802.201299845718</v>
      </c>
      <c r="AJ18" s="69">
        <f t="shared" si="94"/>
        <v>31803.723166706102</v>
      </c>
      <c r="AK18" s="69">
        <f t="shared" si="94"/>
        <v>31805.245106394112</v>
      </c>
      <c r="AL18" s="69">
        <f t="shared" si="94"/>
        <v>31806.767118913227</v>
      </c>
      <c r="AM18" s="69">
        <f t="shared" si="94"/>
        <v>31808.289204266937</v>
      </c>
      <c r="AN18" s="69">
        <f t="shared" si="94"/>
        <v>31809.811362458728</v>
      </c>
      <c r="AO18" s="69">
        <f t="shared" si="94"/>
        <v>31811.333593492083</v>
      </c>
      <c r="AP18" s="69">
        <f t="shared" si="94"/>
        <v>31812.855897370489</v>
      </c>
      <c r="AQ18" s="69">
        <f t="shared" si="94"/>
        <v>31814.378274097431</v>
      </c>
      <c r="AR18" s="69">
        <f t="shared" si="94"/>
        <v>31815.900723676394</v>
      </c>
      <c r="AS18" s="69">
        <f t="shared" si="94"/>
        <v>31817.423246110866</v>
      </c>
      <c r="AT18" s="69">
        <f t="shared" si="94"/>
        <v>31818.945841404333</v>
      </c>
      <c r="AU18" s="69">
        <f t="shared" si="94"/>
        <v>31820.468509560284</v>
      </c>
      <c r="AV18" s="69">
        <f t="shared" si="94"/>
        <v>31821.991250582203</v>
      </c>
      <c r="AW18" s="69">
        <f t="shared" si="94"/>
        <v>31823.514064473577</v>
      </c>
      <c r="AX18" s="69">
        <f t="shared" si="94"/>
        <v>31825.036951237893</v>
      </c>
      <c r="AY18" s="69">
        <f t="shared" si="94"/>
        <v>31826.559910878641</v>
      </c>
      <c r="AZ18" s="69">
        <f t="shared" si="94"/>
        <v>31828.082943399306</v>
      </c>
      <c r="BA18" s="69">
        <f t="shared" si="94"/>
        <v>31829.606048803376</v>
      </c>
      <c r="BB18" s="69">
        <f t="shared" si="94"/>
        <v>31831.129227094338</v>
      </c>
      <c r="BC18" s="69">
        <f t="shared" si="94"/>
        <v>31832.652478275682</v>
      </c>
      <c r="BD18" s="69">
        <f t="shared" si="94"/>
        <v>31834.175802350896</v>
      </c>
      <c r="BE18" s="69">
        <f t="shared" si="94"/>
        <v>31835.699199323466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36355.576521383926</v>
      </c>
      <c r="DG18" s="108">
        <f t="shared" si="15"/>
        <v>36357.316286080597</v>
      </c>
      <c r="DH18" s="108">
        <f t="shared" si="15"/>
        <v>36359.056134032209</v>
      </c>
      <c r="DI18" s="108">
        <f t="shared" si="15"/>
        <v>36360.796065242743</v>
      </c>
      <c r="DJ18" s="108">
        <f t="shared" si="15"/>
        <v>40283.838974545164</v>
      </c>
      <c r="DK18" s="108">
        <f t="shared" si="15"/>
        <v>40285.766722846805</v>
      </c>
      <c r="DL18" s="108">
        <f t="shared" si="15"/>
        <v>40287.694563399178</v>
      </c>
      <c r="DM18" s="108">
        <f t="shared" si="15"/>
        <v>40289.622496206699</v>
      </c>
      <c r="DN18" s="108">
        <f t="shared" si="15"/>
        <v>35599.858449090432</v>
      </c>
      <c r="DO18" s="108">
        <f t="shared" si="15"/>
        <v>35601.562049551838</v>
      </c>
      <c r="DP18" s="108">
        <f t="shared" si="15"/>
        <v>35603.265731537569</v>
      </c>
      <c r="DQ18" s="108">
        <f t="shared" si="15"/>
        <v>35604.969495051526</v>
      </c>
      <c r="DR18" s="108">
        <f t="shared" si="15"/>
        <v>35606.673340097615</v>
      </c>
      <c r="DS18" s="108">
        <f t="shared" si="15"/>
        <v>36287.602121902753</v>
      </c>
      <c r="DT18" s="108">
        <f t="shared" si="15"/>
        <v>36289.338633743282</v>
      </c>
      <c r="DU18" s="108">
        <f t="shared" si="15"/>
        <v>36291.07522868309</v>
      </c>
      <c r="DV18" s="108">
        <f t="shared" si="90"/>
        <v>36292.811906726143</v>
      </c>
      <c r="DW18" s="108">
        <f t="shared" si="90"/>
        <v>36054.813276913839</v>
      </c>
      <c r="DX18" s="108">
        <f t="shared" si="90"/>
        <v>36056.538648845359</v>
      </c>
      <c r="DY18" s="108">
        <f t="shared" si="90"/>
        <v>36058.26410334307</v>
      </c>
      <c r="DZ18" s="108">
        <f t="shared" si="90"/>
        <v>36059.989640410917</v>
      </c>
      <c r="EA18" s="108">
        <f t="shared" si="90"/>
        <v>36797.359559595134</v>
      </c>
      <c r="EB18" s="108">
        <f t="shared" si="90"/>
        <v>36799.120465437321</v>
      </c>
      <c r="EC18" s="108">
        <f t="shared" si="90"/>
        <v>36800.881455546143</v>
      </c>
      <c r="ED18" s="108">
        <f t="shared" si="90"/>
        <v>36802.642529925615</v>
      </c>
      <c r="EE18" s="108">
        <f t="shared" si="90"/>
        <v>36804.403688579783</v>
      </c>
      <c r="EF18" s="108">
        <f t="shared" si="90"/>
        <v>36746.421372202589</v>
      </c>
      <c r="EG18" s="108">
        <f t="shared" si="90"/>
        <v>36748.179840441837</v>
      </c>
      <c r="EH18" s="108">
        <f t="shared" si="90"/>
        <v>36749.938392831071</v>
      </c>
      <c r="EI18" s="108">
        <f t="shared" si="90"/>
        <v>36751.697029374307</v>
      </c>
      <c r="EJ18" s="108">
        <f t="shared" si="90"/>
        <v>37489.996129829538</v>
      </c>
      <c r="EK18" s="108">
        <f t="shared" si="90"/>
        <v>37491.790181196237</v>
      </c>
      <c r="EL18" s="108">
        <f t="shared" si="91"/>
        <v>37493.584318415713</v>
      </c>
      <c r="EM18" s="108">
        <f t="shared" si="91"/>
        <v>37495.378541492071</v>
      </c>
      <c r="EN18" s="108">
        <f t="shared" si="91"/>
        <v>40340.185429629841</v>
      </c>
      <c r="EO18" s="108">
        <f t="shared" si="91"/>
        <v>40342.115874342409</v>
      </c>
      <c r="EP18" s="108">
        <f t="shared" si="91"/>
        <v>40344.046411434734</v>
      </c>
      <c r="EQ18" s="108">
        <f t="shared" si="91"/>
        <v>40345.977040911246</v>
      </c>
      <c r="ER18" s="108">
        <f t="shared" si="91"/>
        <v>40347.907762776355</v>
      </c>
      <c r="ES18" s="108">
        <f t="shared" si="91"/>
        <v>38359.015030123352</v>
      </c>
      <c r="ET18" s="108">
        <f t="shared" si="91"/>
        <v>38360.85066763853</v>
      </c>
      <c r="EU18" s="108">
        <f t="shared" si="91"/>
        <v>38362.686392996562</v>
      </c>
      <c r="EV18" s="108">
        <f t="shared" si="91"/>
        <v>38364.52220620164</v>
      </c>
      <c r="EW18" s="108">
        <f t="shared" si="91"/>
        <v>38652.065070153934</v>
      </c>
      <c r="EX18" s="108">
        <f t="shared" si="91"/>
        <v>38653.914731325538</v>
      </c>
      <c r="EY18" s="108">
        <f t="shared" si="91"/>
        <v>38655.764481011072</v>
      </c>
      <c r="EZ18" s="108">
        <f t="shared" si="91"/>
        <v>38657.614319214779</v>
      </c>
      <c r="FA18" s="108">
        <f t="shared" si="91"/>
        <v>36242.325507458307</v>
      </c>
      <c r="FB18" s="108">
        <f t="shared" si="92"/>
        <v>36244.059852625578</v>
      </c>
      <c r="FC18" s="108">
        <f t="shared" si="92"/>
        <v>36245.794280788439</v>
      </c>
      <c r="FD18" s="108">
        <f t="shared" si="92"/>
        <v>36247.52879195087</v>
      </c>
      <c r="FE18" s="108">
        <f t="shared" si="92"/>
        <v>36249.263386116821</v>
      </c>
    </row>
    <row r="19" spans="1:161" ht="15.75" x14ac:dyDescent="0.25">
      <c r="A19" s="47" t="s">
        <v>178</v>
      </c>
      <c r="B19" s="12">
        <f>'Urb proj of all 25 ARs '!AG19</f>
        <v>51284.940236011156</v>
      </c>
      <c r="C19" s="12">
        <f>'Urb proj of all 25 ARs '!AH19</f>
        <v>51412.714308077644</v>
      </c>
      <c r="D19" s="100">
        <f t="shared" si="10"/>
        <v>2.4914540502236505E-3</v>
      </c>
      <c r="E19" s="101">
        <f t="shared" si="11"/>
        <v>4.7854135820202259E-5</v>
      </c>
      <c r="F19" s="69">
        <f t="shared" si="12"/>
        <v>51287.394432506742</v>
      </c>
      <c r="G19" s="69">
        <f t="shared" si="13"/>
        <v>51289.848746445779</v>
      </c>
      <c r="H19" s="69">
        <f>G19*(1+$E$19)</f>
        <v>51292.303177833892</v>
      </c>
      <c r="I19" s="69">
        <f t="shared" ref="I19:BE19" si="95">H19*(1+$E$19)</f>
        <v>51294.757726676697</v>
      </c>
      <c r="J19" s="69">
        <f t="shared" si="95"/>
        <v>51297.212392979811</v>
      </c>
      <c r="K19" s="69">
        <f t="shared" si="95"/>
        <v>51299.667176748859</v>
      </c>
      <c r="L19" s="69">
        <f t="shared" si="95"/>
        <v>51302.122077989465</v>
      </c>
      <c r="M19" s="69">
        <f t="shared" si="95"/>
        <v>51304.577096707253</v>
      </c>
      <c r="N19" s="69">
        <f t="shared" si="95"/>
        <v>51307.032232907834</v>
      </c>
      <c r="O19" s="69">
        <f t="shared" si="95"/>
        <v>51309.487486596838</v>
      </c>
      <c r="P19" s="69">
        <f t="shared" si="95"/>
        <v>51311.94285777989</v>
      </c>
      <c r="Q19" s="69">
        <f t="shared" si="95"/>
        <v>51314.398346462607</v>
      </c>
      <c r="R19" s="69">
        <f t="shared" si="95"/>
        <v>51316.853952650614</v>
      </c>
      <c r="S19" s="69">
        <f t="shared" si="95"/>
        <v>51319.309676349527</v>
      </c>
      <c r="T19" s="69">
        <f t="shared" si="95"/>
        <v>51321.765517564978</v>
      </c>
      <c r="U19" s="69">
        <f t="shared" si="95"/>
        <v>51324.221476302591</v>
      </c>
      <c r="V19" s="69">
        <f t="shared" si="95"/>
        <v>51326.677552567984</v>
      </c>
      <c r="W19" s="69">
        <f t="shared" si="95"/>
        <v>51329.133746366788</v>
      </c>
      <c r="X19" s="69">
        <f t="shared" si="95"/>
        <v>51331.59005770462</v>
      </c>
      <c r="Y19" s="69">
        <f t="shared" si="95"/>
        <v>51334.046486587111</v>
      </c>
      <c r="Z19" s="69">
        <f t="shared" si="95"/>
        <v>51336.503033019879</v>
      </c>
      <c r="AA19" s="69">
        <f t="shared" si="95"/>
        <v>51338.959697008555</v>
      </c>
      <c r="AB19" s="69">
        <f t="shared" si="95"/>
        <v>51341.416478558764</v>
      </c>
      <c r="AC19" s="69">
        <f t="shared" si="95"/>
        <v>51343.873377676129</v>
      </c>
      <c r="AD19" s="69">
        <f t="shared" si="95"/>
        <v>51346.330394366283</v>
      </c>
      <c r="AE19" s="69">
        <f t="shared" si="95"/>
        <v>51348.787528634843</v>
      </c>
      <c r="AF19" s="69">
        <f t="shared" si="95"/>
        <v>51351.244780487439</v>
      </c>
      <c r="AG19" s="69">
        <f t="shared" si="95"/>
        <v>51353.702149929704</v>
      </c>
      <c r="AH19" s="69">
        <f t="shared" si="95"/>
        <v>51356.159636967255</v>
      </c>
      <c r="AI19" s="69">
        <f t="shared" si="95"/>
        <v>51358.617241605723</v>
      </c>
      <c r="AJ19" s="69">
        <f t="shared" si="95"/>
        <v>51361.07496385074</v>
      </c>
      <c r="AK19" s="69">
        <f t="shared" si="95"/>
        <v>51363.532803707931</v>
      </c>
      <c r="AL19" s="69">
        <f t="shared" si="95"/>
        <v>51365.990761182926</v>
      </c>
      <c r="AM19" s="69">
        <f t="shared" si="95"/>
        <v>51368.44883628135</v>
      </c>
      <c r="AN19" s="69">
        <f t="shared" si="95"/>
        <v>51370.907029008835</v>
      </c>
      <c r="AO19" s="69">
        <f t="shared" si="95"/>
        <v>51373.365339371005</v>
      </c>
      <c r="AP19" s="69">
        <f t="shared" si="95"/>
        <v>51375.823767373498</v>
      </c>
      <c r="AQ19" s="69">
        <f t="shared" si="95"/>
        <v>51378.28231302194</v>
      </c>
      <c r="AR19" s="69">
        <f t="shared" si="95"/>
        <v>51380.740976321955</v>
      </c>
      <c r="AS19" s="69">
        <f t="shared" si="95"/>
        <v>51383.199757279181</v>
      </c>
      <c r="AT19" s="69">
        <f t="shared" si="95"/>
        <v>51385.658655899242</v>
      </c>
      <c r="AU19" s="69">
        <f t="shared" si="95"/>
        <v>51388.117672187771</v>
      </c>
      <c r="AV19" s="69">
        <f t="shared" si="95"/>
        <v>51390.576806150399</v>
      </c>
      <c r="AW19" s="69">
        <f t="shared" si="95"/>
        <v>51393.036057792757</v>
      </c>
      <c r="AX19" s="69">
        <f t="shared" si="95"/>
        <v>51395.495427120477</v>
      </c>
      <c r="AY19" s="69">
        <f t="shared" si="95"/>
        <v>51397.954914139191</v>
      </c>
      <c r="AZ19" s="69">
        <f t="shared" si="95"/>
        <v>51400.41451885453</v>
      </c>
      <c r="BA19" s="69">
        <f t="shared" si="95"/>
        <v>51402.874241272133</v>
      </c>
      <c r="BB19" s="69">
        <f t="shared" si="95"/>
        <v>51405.334081397625</v>
      </c>
      <c r="BC19" s="69">
        <f t="shared" si="95"/>
        <v>51407.794039236636</v>
      </c>
      <c r="BD19" s="69">
        <f t="shared" si="95"/>
        <v>51410.254114794807</v>
      </c>
      <c r="BE19" s="69">
        <f t="shared" si="95"/>
        <v>51412.714308077768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52011.54291798504</v>
      </c>
      <c r="DG19" s="108">
        <f t="shared" si="15"/>
        <v>52014.031885424054</v>
      </c>
      <c r="DH19" s="108">
        <f t="shared" si="15"/>
        <v>52016.520971970458</v>
      </c>
      <c r="DI19" s="108">
        <f t="shared" si="15"/>
        <v>52019.010177629942</v>
      </c>
      <c r="DJ19" s="108">
        <f t="shared" si="15"/>
        <v>56045.394377395642</v>
      </c>
      <c r="DK19" s="108">
        <f t="shared" si="15"/>
        <v>56048.076381310275</v>
      </c>
      <c r="DL19" s="108">
        <f t="shared" si="15"/>
        <v>56050.758513569883</v>
      </c>
      <c r="DM19" s="108">
        <f t="shared" si="15"/>
        <v>56053.440774180621</v>
      </c>
      <c r="DN19" s="108">
        <f t="shared" si="15"/>
        <v>49704.052669185294</v>
      </c>
      <c r="DO19" s="108">
        <f t="shared" si="15"/>
        <v>49706.431213672542</v>
      </c>
      <c r="DP19" s="108">
        <f t="shared" si="15"/>
        <v>49708.80987198298</v>
      </c>
      <c r="DQ19" s="108">
        <f t="shared" si="15"/>
        <v>49711.188644122056</v>
      </c>
      <c r="DR19" s="108">
        <f t="shared" si="15"/>
        <v>49713.567530095221</v>
      </c>
      <c r="DS19" s="108">
        <f t="shared" si="15"/>
        <v>50859.076640096981</v>
      </c>
      <c r="DT19" s="108">
        <f t="shared" si="15"/>
        <v>50861.510457258206</v>
      </c>
      <c r="DU19" s="108">
        <f t="shared" si="15"/>
        <v>50863.944390887649</v>
      </c>
      <c r="DV19" s="108">
        <f t="shared" si="90"/>
        <v>50866.378440990884</v>
      </c>
      <c r="DW19" s="108">
        <f t="shared" si="90"/>
        <v>50173.050636773609</v>
      </c>
      <c r="DX19" s="108">
        <f t="shared" si="90"/>
        <v>50175.451624753296</v>
      </c>
      <c r="DY19" s="108">
        <f t="shared" si="90"/>
        <v>50177.85272763019</v>
      </c>
      <c r="DZ19" s="108">
        <f t="shared" si="90"/>
        <v>50180.253945409786</v>
      </c>
      <c r="EA19" s="108">
        <f t="shared" si="90"/>
        <v>51466.478615022868</v>
      </c>
      <c r="EB19" s="108">
        <f t="shared" si="90"/>
        <v>51468.941498880697</v>
      </c>
      <c r="EC19" s="108">
        <f t="shared" si="90"/>
        <v>51471.40450059771</v>
      </c>
      <c r="ED19" s="108">
        <f t="shared" si="90"/>
        <v>51473.867620179539</v>
      </c>
      <c r="EE19" s="108">
        <f t="shared" si="90"/>
        <v>51476.330857631823</v>
      </c>
      <c r="EF19" s="108">
        <f t="shared" si="90"/>
        <v>51185.217895574933</v>
      </c>
      <c r="EG19" s="108">
        <f t="shared" si="90"/>
        <v>51187.667319944099</v>
      </c>
      <c r="EH19" s="108">
        <f t="shared" si="90"/>
        <v>51190.116861528346</v>
      </c>
      <c r="EI19" s="108">
        <f t="shared" si="90"/>
        <v>51192.566520333283</v>
      </c>
      <c r="EJ19" s="108">
        <f t="shared" si="90"/>
        <v>51397.964859364394</v>
      </c>
      <c r="EK19" s="108">
        <f t="shared" si="90"/>
        <v>51400.424464555654</v>
      </c>
      <c r="EL19" s="108">
        <f t="shared" si="91"/>
        <v>51402.884187449199</v>
      </c>
      <c r="EM19" s="108">
        <f t="shared" si="91"/>
        <v>51405.344028050655</v>
      </c>
      <c r="EN19" s="108">
        <f t="shared" si="91"/>
        <v>56105.500285508337</v>
      </c>
      <c r="EO19" s="108">
        <f t="shared" si="91"/>
        <v>56108.185165739254</v>
      </c>
      <c r="EP19" s="108">
        <f t="shared" si="91"/>
        <v>56110.870174452808</v>
      </c>
      <c r="EQ19" s="108">
        <f t="shared" si="91"/>
        <v>56113.555311655131</v>
      </c>
      <c r="ER19" s="108">
        <f t="shared" si="91"/>
        <v>56116.240577352364</v>
      </c>
      <c r="ES19" s="108">
        <f t="shared" si="91"/>
        <v>54208.68153629014</v>
      </c>
      <c r="ET19" s="108">
        <f t="shared" si="91"/>
        <v>54211.275645899012</v>
      </c>
      <c r="EU19" s="108">
        <f t="shared" si="91"/>
        <v>54213.869879646758</v>
      </c>
      <c r="EV19" s="108">
        <f t="shared" si="91"/>
        <v>54216.464237539316</v>
      </c>
      <c r="EW19" s="108">
        <f t="shared" si="91"/>
        <v>54176.003100904607</v>
      </c>
      <c r="EX19" s="108">
        <f t="shared" si="91"/>
        <v>54178.595646715192</v>
      </c>
      <c r="EY19" s="108">
        <f t="shared" si="91"/>
        <v>54181.188316589818</v>
      </c>
      <c r="EZ19" s="108">
        <f t="shared" si="91"/>
        <v>54183.781110534415</v>
      </c>
      <c r="FA19" s="108">
        <f t="shared" si="91"/>
        <v>49672.196798022327</v>
      </c>
      <c r="FB19" s="108">
        <f t="shared" si="92"/>
        <v>49674.573818074394</v>
      </c>
      <c r="FC19" s="108">
        <f t="shared" si="92"/>
        <v>49676.950951876686</v>
      </c>
      <c r="FD19" s="108">
        <f t="shared" si="92"/>
        <v>49679.328199434676</v>
      </c>
      <c r="FE19" s="108">
        <f t="shared" si="92"/>
        <v>49681.705560753784</v>
      </c>
    </row>
    <row r="20" spans="1:161" ht="15.75" x14ac:dyDescent="0.25">
      <c r="A20" s="47" t="s">
        <v>195</v>
      </c>
      <c r="B20" s="12">
        <f>'Urb proj of all 25 ARs '!AG20</f>
        <v>170272.23947059928</v>
      </c>
      <c r="C20" s="12">
        <f>'Urb proj of all 25 ARs '!AH20</f>
        <v>170696.46493126897</v>
      </c>
      <c r="D20" s="100">
        <f t="shared" si="10"/>
        <v>2.4914540502237637E-3</v>
      </c>
      <c r="E20" s="101">
        <f t="shared" si="11"/>
        <v>4.7854135820202259E-5</v>
      </c>
      <c r="F20" s="69">
        <f t="shared" si="12"/>
        <v>170280.38770147332</v>
      </c>
      <c r="G20" s="69">
        <f t="shared" si="13"/>
        <v>170288.5363222739</v>
      </c>
      <c r="H20" s="69">
        <f>G20*(1+$E$20)</f>
        <v>170296.68533301968</v>
      </c>
      <c r="I20" s="69">
        <f t="shared" ref="I20:BE20" si="96">H20*(1+$E$20)</f>
        <v>170304.83473372934</v>
      </c>
      <c r="J20" s="69">
        <f t="shared" si="96"/>
        <v>170312.98452442151</v>
      </c>
      <c r="K20" s="69">
        <f t="shared" si="96"/>
        <v>170321.13470511488</v>
      </c>
      <c r="L20" s="69">
        <f t="shared" si="96"/>
        <v>170329.28527582809</v>
      </c>
      <c r="M20" s="69">
        <f t="shared" si="96"/>
        <v>170337.43623657984</v>
      </c>
      <c r="N20" s="69">
        <f t="shared" si="96"/>
        <v>170345.58758738879</v>
      </c>
      <c r="O20" s="69">
        <f t="shared" si="96"/>
        <v>170353.73932827357</v>
      </c>
      <c r="P20" s="69">
        <f t="shared" si="96"/>
        <v>170361.89145925286</v>
      </c>
      <c r="Q20" s="69">
        <f t="shared" si="96"/>
        <v>170370.04398034533</v>
      </c>
      <c r="R20" s="69">
        <f t="shared" si="96"/>
        <v>170378.19689156965</v>
      </c>
      <c r="S20" s="69">
        <f t="shared" si="96"/>
        <v>170386.35019294449</v>
      </c>
      <c r="T20" s="69">
        <f t="shared" si="96"/>
        <v>170394.50388448854</v>
      </c>
      <c r="U20" s="69">
        <f t="shared" si="96"/>
        <v>170402.65796622046</v>
      </c>
      <c r="V20" s="69">
        <f t="shared" si="96"/>
        <v>170410.8124381589</v>
      </c>
      <c r="W20" s="69">
        <f t="shared" si="96"/>
        <v>170418.96730032255</v>
      </c>
      <c r="X20" s="69">
        <f t="shared" si="96"/>
        <v>170427.12255273008</v>
      </c>
      <c r="Y20" s="69">
        <f t="shared" si="96"/>
        <v>170435.27819540017</v>
      </c>
      <c r="Z20" s="69">
        <f t="shared" si="96"/>
        <v>170443.43422835149</v>
      </c>
      <c r="AA20" s="69">
        <f t="shared" si="96"/>
        <v>170451.59065160272</v>
      </c>
      <c r="AB20" s="69">
        <f t="shared" si="96"/>
        <v>170459.74746517252</v>
      </c>
      <c r="AC20" s="69">
        <f t="shared" si="96"/>
        <v>170467.90466907961</v>
      </c>
      <c r="AD20" s="69">
        <f t="shared" si="96"/>
        <v>170476.06226334264</v>
      </c>
      <c r="AE20" s="69">
        <f t="shared" si="96"/>
        <v>170484.22024798029</v>
      </c>
      <c r="AF20" s="69">
        <f t="shared" si="96"/>
        <v>170492.37862301123</v>
      </c>
      <c r="AG20" s="69">
        <f t="shared" si="96"/>
        <v>170500.53738845416</v>
      </c>
      <c r="AH20" s="69">
        <f t="shared" si="96"/>
        <v>170508.69654432777</v>
      </c>
      <c r="AI20" s="69">
        <f t="shared" si="96"/>
        <v>170516.85609065072</v>
      </c>
      <c r="AJ20" s="69">
        <f t="shared" si="96"/>
        <v>170525.01602744171</v>
      </c>
      <c r="AK20" s="69">
        <f t="shared" si="96"/>
        <v>170533.17635471944</v>
      </c>
      <c r="AL20" s="69">
        <f t="shared" si="96"/>
        <v>170541.33707250256</v>
      </c>
      <c r="AM20" s="69">
        <f t="shared" si="96"/>
        <v>170549.49818080978</v>
      </c>
      <c r="AN20" s="69">
        <f t="shared" si="96"/>
        <v>170557.65967965979</v>
      </c>
      <c r="AO20" s="69">
        <f t="shared" si="96"/>
        <v>170565.82156907127</v>
      </c>
      <c r="AP20" s="69">
        <f t="shared" si="96"/>
        <v>170573.9838490629</v>
      </c>
      <c r="AQ20" s="69">
        <f t="shared" si="96"/>
        <v>170582.14651965341</v>
      </c>
      <c r="AR20" s="69">
        <f t="shared" si="96"/>
        <v>170590.30958086147</v>
      </c>
      <c r="AS20" s="69">
        <f t="shared" si="96"/>
        <v>170598.47303270578</v>
      </c>
      <c r="AT20" s="69">
        <f t="shared" si="96"/>
        <v>170606.636875205</v>
      </c>
      <c r="AU20" s="69">
        <f t="shared" si="96"/>
        <v>170614.80110837787</v>
      </c>
      <c r="AV20" s="69">
        <f t="shared" si="96"/>
        <v>170622.96573224306</v>
      </c>
      <c r="AW20" s="69">
        <f t="shared" si="96"/>
        <v>170631.13074681925</v>
      </c>
      <c r="AX20" s="69">
        <f t="shared" si="96"/>
        <v>170639.29615212517</v>
      </c>
      <c r="AY20" s="69">
        <f t="shared" si="96"/>
        <v>170647.46194817949</v>
      </c>
      <c r="AZ20" s="69">
        <f t="shared" si="96"/>
        <v>170655.62813500094</v>
      </c>
      <c r="BA20" s="69">
        <f t="shared" si="96"/>
        <v>170663.79471260819</v>
      </c>
      <c r="BB20" s="69">
        <f t="shared" si="96"/>
        <v>170671.96168101995</v>
      </c>
      <c r="BC20" s="69">
        <f t="shared" si="96"/>
        <v>170680.12904025495</v>
      </c>
      <c r="BD20" s="69">
        <f t="shared" si="96"/>
        <v>170688.29679033186</v>
      </c>
      <c r="BE20" s="69">
        <f t="shared" si="96"/>
        <v>170696.46493126938</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186360.58974561471</v>
      </c>
      <c r="DG20" s="108">
        <f t="shared" si="15"/>
        <v>186369.5078705879</v>
      </c>
      <c r="DH20" s="108">
        <f t="shared" si="15"/>
        <v>186378.42642233029</v>
      </c>
      <c r="DI20" s="108">
        <f t="shared" si="15"/>
        <v>186387.34540086225</v>
      </c>
      <c r="DJ20" s="108">
        <f t="shared" si="15"/>
        <v>212238.12389686779</v>
      </c>
      <c r="DK20" s="108">
        <f t="shared" si="15"/>
        <v>212248.28036887496</v>
      </c>
      <c r="DL20" s="108">
        <f t="shared" si="15"/>
        <v>212258.43732691134</v>
      </c>
      <c r="DM20" s="108">
        <f t="shared" si="15"/>
        <v>212268.59477100015</v>
      </c>
      <c r="DN20" s="108">
        <f t="shared" si="15"/>
        <v>188854.08833237598</v>
      </c>
      <c r="DO20" s="108">
        <f t="shared" si="15"/>
        <v>188863.12578156925</v>
      </c>
      <c r="DP20" s="108">
        <f t="shared" si="15"/>
        <v>188872.16366324181</v>
      </c>
      <c r="DQ20" s="108">
        <f t="shared" si="15"/>
        <v>188881.2019774144</v>
      </c>
      <c r="DR20" s="108">
        <f t="shared" si="15"/>
        <v>188890.24072410769</v>
      </c>
      <c r="DS20" s="108">
        <f t="shared" si="15"/>
        <v>191879.0949665941</v>
      </c>
      <c r="DT20" s="108">
        <f t="shared" si="15"/>
        <v>191888.27717486571</v>
      </c>
      <c r="DU20" s="108">
        <f t="shared" si="15"/>
        <v>191897.45982254395</v>
      </c>
      <c r="DV20" s="108">
        <f t="shared" si="90"/>
        <v>191906.64290964985</v>
      </c>
      <c r="DW20" s="108">
        <f t="shared" si="90"/>
        <v>194878.23938465267</v>
      </c>
      <c r="DX20" s="108">
        <f t="shared" si="90"/>
        <v>194887.56511438859</v>
      </c>
      <c r="DY20" s="108">
        <f t="shared" si="90"/>
        <v>194896.89129039925</v>
      </c>
      <c r="DZ20" s="108">
        <f t="shared" si="90"/>
        <v>194906.21791270599</v>
      </c>
      <c r="EA20" s="108">
        <f t="shared" si="90"/>
        <v>198037.0523799753</v>
      </c>
      <c r="EB20" s="108">
        <f t="shared" si="90"/>
        <v>198046.52927197731</v>
      </c>
      <c r="EC20" s="108">
        <f t="shared" si="90"/>
        <v>198056.00661748784</v>
      </c>
      <c r="ED20" s="108">
        <f t="shared" si="90"/>
        <v>198065.48441652852</v>
      </c>
      <c r="EE20" s="108">
        <f t="shared" si="90"/>
        <v>198074.9626691211</v>
      </c>
      <c r="EF20" s="108">
        <f t="shared" si="90"/>
        <v>208167.06402256939</v>
      </c>
      <c r="EG20" s="108">
        <f t="shared" si="90"/>
        <v>208177.02567752442</v>
      </c>
      <c r="EH20" s="108">
        <f t="shared" si="90"/>
        <v>208186.98780918584</v>
      </c>
      <c r="EI20" s="108">
        <f t="shared" si="90"/>
        <v>208196.95041757645</v>
      </c>
      <c r="EJ20" s="108">
        <f t="shared" si="90"/>
        <v>211496.20405191061</v>
      </c>
      <c r="EK20" s="108">
        <f t="shared" si="90"/>
        <v>211506.3250199848</v>
      </c>
      <c r="EL20" s="108">
        <f t="shared" si="91"/>
        <v>211516.4464723891</v>
      </c>
      <c r="EM20" s="108">
        <f t="shared" si="91"/>
        <v>211526.5684091468</v>
      </c>
      <c r="EN20" s="108">
        <f t="shared" si="91"/>
        <v>228245.98821672206</v>
      </c>
      <c r="EO20" s="108">
        <f t="shared" si="91"/>
        <v>228256.91073124259</v>
      </c>
      <c r="EP20" s="108">
        <f t="shared" si="91"/>
        <v>228267.8337684506</v>
      </c>
      <c r="EQ20" s="108">
        <f t="shared" si="91"/>
        <v>228278.75732837114</v>
      </c>
      <c r="ER20" s="108">
        <f t="shared" si="91"/>
        <v>228289.68141102922</v>
      </c>
      <c r="ES20" s="108">
        <f t="shared" si="91"/>
        <v>204796.22101603125</v>
      </c>
      <c r="ET20" s="108">
        <f t="shared" si="91"/>
        <v>204806.02136220722</v>
      </c>
      <c r="EU20" s="108">
        <f t="shared" si="91"/>
        <v>204815.82217737031</v>
      </c>
      <c r="EV20" s="108">
        <f t="shared" si="91"/>
        <v>204825.62346154291</v>
      </c>
      <c r="EW20" s="108">
        <f t="shared" si="91"/>
        <v>201764.21986360406</v>
      </c>
      <c r="EX20" s="108">
        <f t="shared" si="91"/>
        <v>201773.87511598508</v>
      </c>
      <c r="EY20" s="108">
        <f t="shared" si="91"/>
        <v>201783.53083040984</v>
      </c>
      <c r="EZ20" s="108">
        <f t="shared" si="91"/>
        <v>201793.18700690049</v>
      </c>
      <c r="FA20" s="108">
        <f t="shared" si="91"/>
        <v>187018.18877914263</v>
      </c>
      <c r="FB20" s="108">
        <f t="shared" si="92"/>
        <v>187027.13837294932</v>
      </c>
      <c r="FC20" s="108">
        <f t="shared" si="92"/>
        <v>187036.08839503108</v>
      </c>
      <c r="FD20" s="108">
        <f t="shared" si="92"/>
        <v>187045.03884540845</v>
      </c>
      <c r="FE20" s="108">
        <f t="shared" si="92"/>
        <v>187053.98972410185</v>
      </c>
    </row>
    <row r="21" spans="1:161" ht="15.75" x14ac:dyDescent="0.25">
      <c r="A21" s="47" t="s">
        <v>180</v>
      </c>
      <c r="B21" s="12">
        <f>'Urb proj of all 25 ARs '!AG21</f>
        <v>93733.067682546243</v>
      </c>
      <c r="C21" s="12">
        <f>'Urb proj of all 25 ARs '!AH21</f>
        <v>93966.599313663814</v>
      </c>
      <c r="D21" s="100">
        <f t="shared" si="10"/>
        <v>2.4914540502236804E-3</v>
      </c>
      <c r="E21" s="101">
        <f t="shared" si="11"/>
        <v>4.7854135820202259E-5</v>
      </c>
      <c r="F21" s="69">
        <f t="shared" si="12"/>
        <v>93737.553197497968</v>
      </c>
      <c r="G21" s="69">
        <f t="shared" si="13"/>
        <v>93742.038927100133</v>
      </c>
      <c r="H21" s="69">
        <f>G21*(1+$E$21)</f>
        <v>93746.524871363014</v>
      </c>
      <c r="I21" s="69">
        <f t="shared" ref="I21:BE21" si="97">H21*(1+$E$21)</f>
        <v>93751.011030296882</v>
      </c>
      <c r="J21" s="69">
        <f t="shared" si="97"/>
        <v>93755.497403912013</v>
      </c>
      <c r="K21" s="69">
        <f t="shared" si="97"/>
        <v>93759.983992218666</v>
      </c>
      <c r="L21" s="69">
        <f t="shared" si="97"/>
        <v>93764.470795227127</v>
      </c>
      <c r="M21" s="69">
        <f t="shared" si="97"/>
        <v>93768.957812947672</v>
      </c>
      <c r="N21" s="69">
        <f t="shared" si="97"/>
        <v>93773.445045390574</v>
      </c>
      <c r="O21" s="69">
        <f t="shared" si="97"/>
        <v>93777.932492566106</v>
      </c>
      <c r="P21" s="69">
        <f t="shared" si="97"/>
        <v>93782.420154484542</v>
      </c>
      <c r="Q21" s="69">
        <f t="shared" si="97"/>
        <v>93786.908031156156</v>
      </c>
      <c r="R21" s="69">
        <f t="shared" si="97"/>
        <v>93791.396122591235</v>
      </c>
      <c r="S21" s="69">
        <f t="shared" si="97"/>
        <v>93795.884428800055</v>
      </c>
      <c r="T21" s="69">
        <f t="shared" si="97"/>
        <v>93800.372949792887</v>
      </c>
      <c r="U21" s="69">
        <f t="shared" si="97"/>
        <v>93804.861685580006</v>
      </c>
      <c r="V21" s="69">
        <f t="shared" si="97"/>
        <v>93809.350636171701</v>
      </c>
      <c r="W21" s="69">
        <f t="shared" si="97"/>
        <v>93813.839801578244</v>
      </c>
      <c r="X21" s="69">
        <f t="shared" si="97"/>
        <v>93818.329181809924</v>
      </c>
      <c r="Y21" s="69">
        <f t="shared" si="97"/>
        <v>93822.818776877015</v>
      </c>
      <c r="Z21" s="69">
        <f t="shared" si="97"/>
        <v>93827.308586789804</v>
      </c>
      <c r="AA21" s="69">
        <f t="shared" si="97"/>
        <v>93831.798611558566</v>
      </c>
      <c r="AB21" s="69">
        <f t="shared" si="97"/>
        <v>93836.288851193574</v>
      </c>
      <c r="AC21" s="69">
        <f t="shared" si="97"/>
        <v>93840.779305705117</v>
      </c>
      <c r="AD21" s="69">
        <f t="shared" si="97"/>
        <v>93845.269975103482</v>
      </c>
      <c r="AE21" s="69">
        <f t="shared" si="97"/>
        <v>93849.760859398957</v>
      </c>
      <c r="AF21" s="69">
        <f t="shared" si="97"/>
        <v>93854.251958601817</v>
      </c>
      <c r="AG21" s="69">
        <f t="shared" si="97"/>
        <v>93858.74327272235</v>
      </c>
      <c r="AH21" s="69">
        <f t="shared" si="97"/>
        <v>93863.234801770843</v>
      </c>
      <c r="AI21" s="69">
        <f t="shared" si="97"/>
        <v>93867.72654575757</v>
      </c>
      <c r="AJ21" s="69">
        <f t="shared" si="97"/>
        <v>93872.218504692821</v>
      </c>
      <c r="AK21" s="69">
        <f t="shared" si="97"/>
        <v>93876.710678586882</v>
      </c>
      <c r="AL21" s="69">
        <f t="shared" si="97"/>
        <v>93881.203067450042</v>
      </c>
      <c r="AM21" s="69">
        <f t="shared" si="97"/>
        <v>93885.695671292589</v>
      </c>
      <c r="AN21" s="69">
        <f t="shared" si="97"/>
        <v>93890.188490124812</v>
      </c>
      <c r="AO21" s="69">
        <f t="shared" si="97"/>
        <v>93894.681523956999</v>
      </c>
      <c r="AP21" s="69">
        <f t="shared" si="97"/>
        <v>93899.174772799437</v>
      </c>
      <c r="AQ21" s="69">
        <f t="shared" si="97"/>
        <v>93903.668236662415</v>
      </c>
      <c r="AR21" s="69">
        <f t="shared" si="97"/>
        <v>93908.161915556222</v>
      </c>
      <c r="AS21" s="69">
        <f t="shared" si="97"/>
        <v>93912.65580949116</v>
      </c>
      <c r="AT21" s="69">
        <f t="shared" si="97"/>
        <v>93917.149918477502</v>
      </c>
      <c r="AU21" s="69">
        <f t="shared" si="97"/>
        <v>93921.644242525552</v>
      </c>
      <c r="AV21" s="69">
        <f t="shared" si="97"/>
        <v>93926.138781645597</v>
      </c>
      <c r="AW21" s="69">
        <f t="shared" si="97"/>
        <v>93930.633535847926</v>
      </c>
      <c r="AX21" s="69">
        <f t="shared" si="97"/>
        <v>93935.128505142828</v>
      </c>
      <c r="AY21" s="69">
        <f t="shared" si="97"/>
        <v>93939.623689540604</v>
      </c>
      <c r="AZ21" s="69">
        <f t="shared" si="97"/>
        <v>93944.119089051543</v>
      </c>
      <c r="BA21" s="69">
        <f t="shared" si="97"/>
        <v>93948.614703685933</v>
      </c>
      <c r="BB21" s="69">
        <f t="shared" si="97"/>
        <v>93953.110533454077</v>
      </c>
      <c r="BC21" s="69">
        <f t="shared" si="97"/>
        <v>93957.606578366278</v>
      </c>
      <c r="BD21" s="69">
        <f t="shared" si="97"/>
        <v>93962.102838432824</v>
      </c>
      <c r="BE21" s="69">
        <f t="shared" si="97"/>
        <v>93966.599313664003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113802.2586581542</v>
      </c>
      <c r="DG21" s="108">
        <f t="shared" si="15"/>
        <v>113807.70456689666</v>
      </c>
      <c r="DH21" s="108">
        <f t="shared" si="15"/>
        <v>113813.1507362484</v>
      </c>
      <c r="DI21" s="108">
        <f t="shared" si="15"/>
        <v>113818.59716622187</v>
      </c>
      <c r="DJ21" s="108">
        <f t="shared" si="15"/>
        <v>127780.97099230874</v>
      </c>
      <c r="DK21" s="108">
        <f t="shared" si="15"/>
        <v>127787.08584024984</v>
      </c>
      <c r="DL21" s="108">
        <f t="shared" si="15"/>
        <v>127793.2009808117</v>
      </c>
      <c r="DM21" s="108">
        <f t="shared" si="15"/>
        <v>127799.31641400834</v>
      </c>
      <c r="DN21" s="108">
        <f t="shared" si="15"/>
        <v>107815.93381778829</v>
      </c>
      <c r="DO21" s="108">
        <f t="shared" si="15"/>
        <v>107821.09325612879</v>
      </c>
      <c r="DP21" s="108">
        <f t="shared" si="15"/>
        <v>107826.25294136975</v>
      </c>
      <c r="DQ21" s="108">
        <f t="shared" si="15"/>
        <v>107831.41287352298</v>
      </c>
      <c r="DR21" s="108">
        <f t="shared" si="15"/>
        <v>107836.57305260032</v>
      </c>
      <c r="DS21" s="108">
        <f t="shared" si="15"/>
        <v>110935.09963868425</v>
      </c>
      <c r="DT21" s="108">
        <f t="shared" si="15"/>
        <v>110940.40834200958</v>
      </c>
      <c r="DU21" s="108">
        <f t="shared" si="15"/>
        <v>110945.71729937833</v>
      </c>
      <c r="DV21" s="108">
        <f t="shared" si="90"/>
        <v>110951.02651080264</v>
      </c>
      <c r="DW21" s="108">
        <f t="shared" si="90"/>
        <v>112318.5228023329</v>
      </c>
      <c r="DX21" s="108">
        <f t="shared" si="90"/>
        <v>112323.89770817821</v>
      </c>
      <c r="DY21" s="108">
        <f t="shared" si="90"/>
        <v>112329.27287123498</v>
      </c>
      <c r="DZ21" s="108">
        <f t="shared" si="90"/>
        <v>112334.64829151555</v>
      </c>
      <c r="EA21" s="108">
        <f t="shared" si="90"/>
        <v>119860.75682024888</v>
      </c>
      <c r="EB21" s="108">
        <f t="shared" si="90"/>
        <v>119866.49265318525</v>
      </c>
      <c r="EC21" s="108">
        <f t="shared" si="90"/>
        <v>119872.22876060496</v>
      </c>
      <c r="ED21" s="108">
        <f t="shared" si="90"/>
        <v>119877.96514252113</v>
      </c>
      <c r="EE21" s="108">
        <f t="shared" si="90"/>
        <v>119883.70179894692</v>
      </c>
      <c r="EF21" s="108">
        <f t="shared" si="90"/>
        <v>118179.7393373275</v>
      </c>
      <c r="EG21" s="108">
        <f t="shared" si="90"/>
        <v>118185.39472662495</v>
      </c>
      <c r="EH21" s="108">
        <f t="shared" si="90"/>
        <v>118191.05038655618</v>
      </c>
      <c r="EI21" s="108">
        <f t="shared" si="90"/>
        <v>118196.7063171341</v>
      </c>
      <c r="EJ21" s="108">
        <f t="shared" si="90"/>
        <v>126089.7401070292</v>
      </c>
      <c r="EK21" s="108">
        <f t="shared" si="90"/>
        <v>126095.77402257781</v>
      </c>
      <c r="EL21" s="108">
        <f t="shared" si="91"/>
        <v>126101.80822687423</v>
      </c>
      <c r="EM21" s="108">
        <f t="shared" si="91"/>
        <v>126107.84271993228</v>
      </c>
      <c r="EN21" s="108">
        <f t="shared" si="91"/>
        <v>135378.54596099583</v>
      </c>
      <c r="EO21" s="108">
        <f t="shared" si="91"/>
        <v>135385.02438432138</v>
      </c>
      <c r="EP21" s="108">
        <f t="shared" si="91"/>
        <v>135391.50311766629</v>
      </c>
      <c r="EQ21" s="108">
        <f t="shared" si="91"/>
        <v>135397.98216104539</v>
      </c>
      <c r="ER21" s="108">
        <f t="shared" si="91"/>
        <v>135404.46151447349</v>
      </c>
      <c r="ES21" s="108">
        <f t="shared" si="91"/>
        <v>129694.95035541794</v>
      </c>
      <c r="ET21" s="108">
        <f t="shared" si="91"/>
        <v>129701.15679518743</v>
      </c>
      <c r="EU21" s="108">
        <f t="shared" si="91"/>
        <v>129707.36353196076</v>
      </c>
      <c r="EV21" s="108">
        <f t="shared" si="91"/>
        <v>129713.5705657521</v>
      </c>
      <c r="EW21" s="108">
        <f t="shared" si="91"/>
        <v>122403.40298935905</v>
      </c>
      <c r="EX21" s="108">
        <f t="shared" si="91"/>
        <v>122409.26049843057</v>
      </c>
      <c r="EY21" s="108">
        <f t="shared" si="91"/>
        <v>122415.1182878081</v>
      </c>
      <c r="EZ21" s="108">
        <f t="shared" si="91"/>
        <v>122420.9763575051</v>
      </c>
      <c r="FA21" s="108">
        <f t="shared" si="91"/>
        <v>110457.9643791</v>
      </c>
      <c r="FB21" s="108">
        <f t="shared" si="92"/>
        <v>110463.25024952981</v>
      </c>
      <c r="FC21" s="108">
        <f t="shared" si="92"/>
        <v>110468.5363729104</v>
      </c>
      <c r="FD21" s="108">
        <f t="shared" si="92"/>
        <v>110473.82274925384</v>
      </c>
      <c r="FE21" s="108">
        <f t="shared" si="92"/>
        <v>110479.10937857226</v>
      </c>
    </row>
    <row r="22" spans="1:161" ht="15.75" x14ac:dyDescent="0.25">
      <c r="A22" s="47" t="s">
        <v>181</v>
      </c>
      <c r="B22" s="12">
        <f>'Urb proj of all 25 ARs '!AG22</f>
        <v>279043.13150204107</v>
      </c>
      <c r="C22" s="12">
        <f>'Urb proj of all 25 ARs '!AH22</f>
        <v>279738.3546422089</v>
      </c>
      <c r="D22" s="100">
        <f t="shared" si="10"/>
        <v>2.4914540502235724E-3</v>
      </c>
      <c r="E22" s="101">
        <f t="shared" si="11"/>
        <v>4.7854135820202259E-5</v>
      </c>
      <c r="F22" s="69">
        <f t="shared" si="12"/>
        <v>279056.48486995569</v>
      </c>
      <c r="G22" s="69">
        <f t="shared" si="13"/>
        <v>279069.83887688414</v>
      </c>
      <c r="H22" s="69">
        <f>G22*(1+$E$22)</f>
        <v>279083.19352285709</v>
      </c>
      <c r="I22" s="69">
        <f t="shared" ref="I22:BD22" si="98">H22*(1+$E$22)</f>
        <v>279096.54880790506</v>
      </c>
      <c r="J22" s="69">
        <f t="shared" si="98"/>
        <v>279109.90473205864</v>
      </c>
      <c r="K22" s="69">
        <f t="shared" si="98"/>
        <v>279123.26129534846</v>
      </c>
      <c r="L22" s="69">
        <f t="shared" si="98"/>
        <v>279136.61849780509</v>
      </c>
      <c r="M22" s="69">
        <f t="shared" si="98"/>
        <v>279149.97633945907</v>
      </c>
      <c r="N22" s="69">
        <f t="shared" si="98"/>
        <v>279163.33482034103</v>
      </c>
      <c r="O22" s="69">
        <f t="shared" si="98"/>
        <v>279176.69394048152</v>
      </c>
      <c r="P22" s="69">
        <f t="shared" si="98"/>
        <v>279190.05369991116</v>
      </c>
      <c r="Q22" s="69">
        <f t="shared" si="98"/>
        <v>279203.41409866058</v>
      </c>
      <c r="R22" s="69">
        <f t="shared" si="98"/>
        <v>279216.77513676032</v>
      </c>
      <c r="S22" s="69">
        <f t="shared" si="98"/>
        <v>279230.13681424101</v>
      </c>
      <c r="T22" s="69">
        <f t="shared" si="98"/>
        <v>279243.4991311332</v>
      </c>
      <c r="U22" s="69">
        <f t="shared" si="98"/>
        <v>279256.86208746751</v>
      </c>
      <c r="V22" s="69">
        <f t="shared" si="98"/>
        <v>279270.22568327456</v>
      </c>
      <c r="W22" s="69">
        <f t="shared" si="98"/>
        <v>279283.58991858497</v>
      </c>
      <c r="X22" s="69">
        <f t="shared" si="98"/>
        <v>279296.95479342929</v>
      </c>
      <c r="Y22" s="69">
        <f t="shared" si="98"/>
        <v>279310.32030783815</v>
      </c>
      <c r="Z22" s="69">
        <f t="shared" si="98"/>
        <v>279323.68646184215</v>
      </c>
      <c r="AA22" s="69">
        <f t="shared" si="98"/>
        <v>279337.05325547192</v>
      </c>
      <c r="AB22" s="69">
        <f t="shared" si="98"/>
        <v>279350.42068875802</v>
      </c>
      <c r="AC22" s="69">
        <f t="shared" si="98"/>
        <v>279363.78876173112</v>
      </c>
      <c r="AD22" s="69">
        <f t="shared" si="98"/>
        <v>279377.15747442178</v>
      </c>
      <c r="AE22" s="69">
        <f t="shared" si="98"/>
        <v>279390.52682686062</v>
      </c>
      <c r="AF22" s="69">
        <f t="shared" si="98"/>
        <v>279403.89681907825</v>
      </c>
      <c r="AG22" s="69">
        <f t="shared" si="98"/>
        <v>279417.26745110535</v>
      </c>
      <c r="AH22" s="69">
        <f t="shared" si="98"/>
        <v>279430.63872297248</v>
      </c>
      <c r="AI22" s="69">
        <f t="shared" si="98"/>
        <v>279444.01063471026</v>
      </c>
      <c r="AJ22" s="69">
        <f t="shared" si="98"/>
        <v>279457.3831863493</v>
      </c>
      <c r="AK22" s="69">
        <f t="shared" si="98"/>
        <v>279470.75637792028</v>
      </c>
      <c r="AL22" s="69">
        <f t="shared" si="98"/>
        <v>279484.13020945375</v>
      </c>
      <c r="AM22" s="69">
        <f t="shared" si="98"/>
        <v>279497.5046809804</v>
      </c>
      <c r="AN22" s="69">
        <f t="shared" si="98"/>
        <v>279510.87979253079</v>
      </c>
      <c r="AO22" s="69">
        <f t="shared" si="98"/>
        <v>279524.25554413558</v>
      </c>
      <c r="AP22" s="69">
        <f t="shared" si="98"/>
        <v>279537.63193582546</v>
      </c>
      <c r="AQ22" s="69">
        <f t="shared" si="98"/>
        <v>279551.00896763097</v>
      </c>
      <c r="AR22" s="69">
        <f t="shared" si="98"/>
        <v>279564.38663958281</v>
      </c>
      <c r="AS22" s="69">
        <f t="shared" si="98"/>
        <v>279577.76495171158</v>
      </c>
      <c r="AT22" s="69">
        <f t="shared" si="98"/>
        <v>279591.1439040479</v>
      </c>
      <c r="AU22" s="69">
        <f t="shared" si="98"/>
        <v>279604.52349662239</v>
      </c>
      <c r="AV22" s="69">
        <f t="shared" si="98"/>
        <v>279617.90372946573</v>
      </c>
      <c r="AW22" s="69">
        <f t="shared" si="98"/>
        <v>279631.28460260859</v>
      </c>
      <c r="AX22" s="69">
        <f t="shared" si="98"/>
        <v>279644.66611608153</v>
      </c>
      <c r="AY22" s="69">
        <f t="shared" si="98"/>
        <v>279658.04826991522</v>
      </c>
      <c r="AZ22" s="69">
        <f t="shared" si="98"/>
        <v>279671.43106414034</v>
      </c>
      <c r="BA22" s="69">
        <f t="shared" si="98"/>
        <v>279684.81449878751</v>
      </c>
      <c r="BB22" s="69">
        <f t="shared" si="98"/>
        <v>279698.19857388741</v>
      </c>
      <c r="BC22" s="69">
        <f t="shared" si="98"/>
        <v>279711.58328947064</v>
      </c>
      <c r="BD22" s="69">
        <f t="shared" si="98"/>
        <v>279724.96864556783</v>
      </c>
      <c r="BE22" s="69">
        <f>BD22*(1+$E$22)</f>
        <v>279738.35464220971</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314791.17037517356</v>
      </c>
      <c r="DG22" s="108">
        <f t="shared" si="15"/>
        <v>314806.23443459568</v>
      </c>
      <c r="DH22" s="108">
        <f t="shared" si="15"/>
        <v>314821.29921489535</v>
      </c>
      <c r="DI22" s="108">
        <f t="shared" si="15"/>
        <v>314836.36471610708</v>
      </c>
      <c r="DJ22" s="108">
        <f t="shared" si="15"/>
        <v>344607.47857005545</v>
      </c>
      <c r="DK22" s="108">
        <f t="shared" si="15"/>
        <v>344623.9694631396</v>
      </c>
      <c r="DL22" s="108">
        <f t="shared" si="15"/>
        <v>344640.46114538121</v>
      </c>
      <c r="DM22" s="108">
        <f t="shared" si="15"/>
        <v>344656.95361681801</v>
      </c>
      <c r="DN22" s="108">
        <f t="shared" si="15"/>
        <v>304272.03061202401</v>
      </c>
      <c r="DO22" s="108">
        <f t="shared" si="15"/>
        <v>304286.59128710319</v>
      </c>
      <c r="DP22" s="108">
        <f t="shared" si="15"/>
        <v>304301.15265897091</v>
      </c>
      <c r="DQ22" s="108">
        <f t="shared" si="15"/>
        <v>304315.71472766052</v>
      </c>
      <c r="DR22" s="108">
        <f t="shared" si="15"/>
        <v>304330.27749320527</v>
      </c>
      <c r="DS22" s="108">
        <f t="shared" si="15"/>
        <v>309343.98458382109</v>
      </c>
      <c r="DT22" s="108">
        <f t="shared" si="15"/>
        <v>309358.78797287447</v>
      </c>
      <c r="DU22" s="108">
        <f t="shared" si="15"/>
        <v>309373.59207033133</v>
      </c>
      <c r="DV22" s="108">
        <f t="shared" si="90"/>
        <v>309388.39687622542</v>
      </c>
      <c r="DW22" s="108">
        <f t="shared" si="90"/>
        <v>306206.45187489665</v>
      </c>
      <c r="DX22" s="108">
        <f t="shared" si="90"/>
        <v>306221.10512003367</v>
      </c>
      <c r="DY22" s="108">
        <f t="shared" si="90"/>
        <v>306235.75906638912</v>
      </c>
      <c r="DZ22" s="108">
        <f t="shared" si="90"/>
        <v>306250.41371399647</v>
      </c>
      <c r="EA22" s="108">
        <f t="shared" si="90"/>
        <v>320604.93009505514</v>
      </c>
      <c r="EB22" s="108">
        <f t="shared" si="90"/>
        <v>320620.27236692456</v>
      </c>
      <c r="EC22" s="108">
        <f t="shared" si="90"/>
        <v>320635.61537298514</v>
      </c>
      <c r="ED22" s="108">
        <f t="shared" si="90"/>
        <v>320650.95911327197</v>
      </c>
      <c r="EE22" s="108">
        <f t="shared" si="90"/>
        <v>320666.30358782026</v>
      </c>
      <c r="EF22" s="108">
        <f t="shared" si="90"/>
        <v>320801.48582807538</v>
      </c>
      <c r="EG22" s="108">
        <f t="shared" si="90"/>
        <v>320816.83750594954</v>
      </c>
      <c r="EH22" s="108">
        <f t="shared" si="90"/>
        <v>320832.18991846498</v>
      </c>
      <c r="EI22" s="108">
        <f t="shared" si="90"/>
        <v>320847.54306565685</v>
      </c>
      <c r="EJ22" s="108">
        <f t="shared" si="90"/>
        <v>329572.80667807406</v>
      </c>
      <c r="EK22" s="108">
        <f t="shared" si="90"/>
        <v>329588.57809992752</v>
      </c>
      <c r="EL22" s="108">
        <f t="shared" si="91"/>
        <v>329604.35027650872</v>
      </c>
      <c r="EM22" s="108">
        <f t="shared" si="91"/>
        <v>329620.12320785376</v>
      </c>
      <c r="EN22" s="108">
        <f t="shared" si="91"/>
        <v>355960.61372825317</v>
      </c>
      <c r="EO22" s="108">
        <f t="shared" si="91"/>
        <v>355977.64791580912</v>
      </c>
      <c r="EP22" s="108">
        <f t="shared" si="91"/>
        <v>355994.68291852152</v>
      </c>
      <c r="EQ22" s="108">
        <f t="shared" si="91"/>
        <v>356011.71873642917</v>
      </c>
      <c r="ER22" s="108">
        <f t="shared" si="91"/>
        <v>356028.75536957115</v>
      </c>
      <c r="ES22" s="108">
        <f t="shared" si="91"/>
        <v>337845.16530313925</v>
      </c>
      <c r="ET22" s="108">
        <f t="shared" si="91"/>
        <v>337861.33259156585</v>
      </c>
      <c r="EU22" s="108">
        <f t="shared" si="91"/>
        <v>337877.50065366406</v>
      </c>
      <c r="EV22" s="108">
        <f t="shared" si="91"/>
        <v>337893.66948947095</v>
      </c>
      <c r="EW22" s="108">
        <f t="shared" si="91"/>
        <v>332011.6892911389</v>
      </c>
      <c r="EX22" s="108">
        <f t="shared" si="91"/>
        <v>332027.57742361212</v>
      </c>
      <c r="EY22" s="108">
        <f t="shared" si="91"/>
        <v>332043.46631639817</v>
      </c>
      <c r="EZ22" s="108">
        <f t="shared" si="91"/>
        <v>332059.3559695335</v>
      </c>
      <c r="FA22" s="108">
        <f t="shared" si="91"/>
        <v>308488.443790166</v>
      </c>
      <c r="FB22" s="108">
        <f t="shared" si="92"/>
        <v>308503.20623805409</v>
      </c>
      <c r="FC22" s="108">
        <f t="shared" si="92"/>
        <v>308517.96939238638</v>
      </c>
      <c r="FD22" s="108">
        <f t="shared" si="92"/>
        <v>308532.73325319664</v>
      </c>
      <c r="FE22" s="108">
        <f t="shared" si="92"/>
        <v>308547.49782051874</v>
      </c>
    </row>
    <row r="23" spans="1:161" ht="15.75" x14ac:dyDescent="0.25">
      <c r="A23" s="47" t="s">
        <v>182</v>
      </c>
      <c r="B23" s="12">
        <f>'Urb proj of all 25 ARs '!AG23</f>
        <v>588809.46218096418</v>
      </c>
      <c r="C23" s="12">
        <f>'Urb proj of all 25 ARs '!AH23</f>
        <v>590276.45390032488</v>
      </c>
      <c r="D23" s="100">
        <f t="shared" si="10"/>
        <v>2.4914540502235208E-3</v>
      </c>
      <c r="E23" s="101">
        <f t="shared" si="11"/>
        <v>4.7854135820202259E-5</v>
      </c>
      <c r="F23" s="69">
        <f t="shared" si="12"/>
        <v>588837.63914893963</v>
      </c>
      <c r="G23" s="69">
        <f t="shared" si="13"/>
        <v>588865.81746529951</v>
      </c>
      <c r="H23" s="69">
        <f>G23*(1+$E$23)</f>
        <v>588893.99713010842</v>
      </c>
      <c r="I23" s="69">
        <f t="shared" ref="I23:BE23" si="99">H23*(1+$E$23)</f>
        <v>588922.17814343073</v>
      </c>
      <c r="J23" s="69">
        <f t="shared" si="99"/>
        <v>588950.36050533119</v>
      </c>
      <c r="K23" s="69">
        <f t="shared" si="99"/>
        <v>588978.54421587416</v>
      </c>
      <c r="L23" s="69">
        <f t="shared" si="99"/>
        <v>589006.72927512426</v>
      </c>
      <c r="M23" s="69">
        <f t="shared" si="99"/>
        <v>589034.91568314598</v>
      </c>
      <c r="N23" s="69">
        <f t="shared" si="99"/>
        <v>589063.10344000394</v>
      </c>
      <c r="O23" s="69">
        <f t="shared" si="99"/>
        <v>589091.29254576261</v>
      </c>
      <c r="P23" s="69">
        <f t="shared" si="99"/>
        <v>589119.48300048662</v>
      </c>
      <c r="Q23" s="69">
        <f t="shared" si="99"/>
        <v>589147.67480424047</v>
      </c>
      <c r="R23" s="69">
        <f t="shared" si="99"/>
        <v>589175.86795708875</v>
      </c>
      <c r="S23" s="69">
        <f t="shared" si="99"/>
        <v>589204.06245909596</v>
      </c>
      <c r="T23" s="69">
        <f t="shared" si="99"/>
        <v>589232.25831032672</v>
      </c>
      <c r="U23" s="69">
        <f t="shared" si="99"/>
        <v>589260.45551084552</v>
      </c>
      <c r="V23" s="69">
        <f t="shared" si="99"/>
        <v>589288.65406071697</v>
      </c>
      <c r="W23" s="69">
        <f t="shared" si="99"/>
        <v>589316.85396000568</v>
      </c>
      <c r="X23" s="69">
        <f t="shared" si="99"/>
        <v>589345.05520877626</v>
      </c>
      <c r="Y23" s="69">
        <f t="shared" si="99"/>
        <v>589373.25780709321</v>
      </c>
      <c r="Z23" s="69">
        <f t="shared" si="99"/>
        <v>589401.46175502113</v>
      </c>
      <c r="AA23" s="69">
        <f t="shared" si="99"/>
        <v>589429.66705262463</v>
      </c>
      <c r="AB23" s="69">
        <f t="shared" si="99"/>
        <v>589457.87369996822</v>
      </c>
      <c r="AC23" s="69">
        <f t="shared" si="99"/>
        <v>589486.08169711649</v>
      </c>
      <c r="AD23" s="69">
        <f t="shared" si="99"/>
        <v>589514.29104413418</v>
      </c>
      <c r="AE23" s="69">
        <f t="shared" si="99"/>
        <v>589542.50174108578</v>
      </c>
      <c r="AF23" s="69">
        <f t="shared" si="99"/>
        <v>589570.71378803591</v>
      </c>
      <c r="AG23" s="69">
        <f t="shared" si="99"/>
        <v>589598.92718504916</v>
      </c>
      <c r="AH23" s="69">
        <f t="shared" si="99"/>
        <v>589627.14193219016</v>
      </c>
      <c r="AI23" s="69">
        <f t="shared" si="99"/>
        <v>589655.35802952352</v>
      </c>
      <c r="AJ23" s="69">
        <f t="shared" si="99"/>
        <v>589683.57547711371</v>
      </c>
      <c r="AK23" s="69">
        <f t="shared" si="99"/>
        <v>589711.79427502549</v>
      </c>
      <c r="AL23" s="69">
        <f t="shared" si="99"/>
        <v>589740.01442332345</v>
      </c>
      <c r="AM23" s="69">
        <f t="shared" si="99"/>
        <v>589768.23592207232</v>
      </c>
      <c r="AN23" s="69">
        <f t="shared" si="99"/>
        <v>589796.45877133659</v>
      </c>
      <c r="AO23" s="69">
        <f t="shared" si="99"/>
        <v>589824.68297118088</v>
      </c>
      <c r="AP23" s="69">
        <f t="shared" si="99"/>
        <v>589852.90852166992</v>
      </c>
      <c r="AQ23" s="69">
        <f t="shared" si="99"/>
        <v>589881.1354228683</v>
      </c>
      <c r="AR23" s="69">
        <f t="shared" si="99"/>
        <v>589909.36367484066</v>
      </c>
      <c r="AS23" s="69">
        <f t="shared" si="99"/>
        <v>589937.59327765158</v>
      </c>
      <c r="AT23" s="69">
        <f t="shared" si="99"/>
        <v>589965.8242313657</v>
      </c>
      <c r="AU23" s="69">
        <f t="shared" si="99"/>
        <v>589994.05653604772</v>
      </c>
      <c r="AV23" s="69">
        <f t="shared" si="99"/>
        <v>590022.29019176227</v>
      </c>
      <c r="AW23" s="69">
        <f t="shared" si="99"/>
        <v>590050.52519857406</v>
      </c>
      <c r="AX23" s="69">
        <f t="shared" si="99"/>
        <v>590078.76155654772</v>
      </c>
      <c r="AY23" s="69">
        <f t="shared" si="99"/>
        <v>590106.99926574784</v>
      </c>
      <c r="AZ23" s="69">
        <f t="shared" si="99"/>
        <v>590135.23832623917</v>
      </c>
      <c r="BA23" s="69">
        <f t="shared" si="99"/>
        <v>590163.4787380863</v>
      </c>
      <c r="BB23" s="69">
        <f t="shared" si="99"/>
        <v>590191.72050135396</v>
      </c>
      <c r="BC23" s="69">
        <f t="shared" si="99"/>
        <v>590219.96361610678</v>
      </c>
      <c r="BD23" s="69">
        <f t="shared" si="99"/>
        <v>590248.20808240946</v>
      </c>
      <c r="BE23" s="69">
        <f t="shared" si="99"/>
        <v>590276.45390032663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548935.99374665599</v>
      </c>
      <c r="DG23" s="108">
        <f t="shared" si="15"/>
        <v>548962.26260425732</v>
      </c>
      <c r="DH23" s="108">
        <f t="shared" si="15"/>
        <v>548988.53271893214</v>
      </c>
      <c r="DI23" s="108">
        <f t="shared" si="15"/>
        <v>549014.80409074062</v>
      </c>
      <c r="DJ23" s="108">
        <f t="shared" si="15"/>
        <v>592114.37584255985</v>
      </c>
      <c r="DK23" s="108">
        <f t="shared" si="15"/>
        <v>592142.71096432256</v>
      </c>
      <c r="DL23" s="108">
        <f t="shared" si="15"/>
        <v>592171.04744203796</v>
      </c>
      <c r="DM23" s="108">
        <f t="shared" si="15"/>
        <v>592199.38527577103</v>
      </c>
      <c r="DN23" s="108">
        <f t="shared" si="15"/>
        <v>525063.59674789046</v>
      </c>
      <c r="DO23" s="108">
        <f t="shared" si="15"/>
        <v>525088.72321256355</v>
      </c>
      <c r="DP23" s="108">
        <f t="shared" si="15"/>
        <v>525113.85087964183</v>
      </c>
      <c r="DQ23" s="108">
        <f t="shared" si="15"/>
        <v>525138.97974918282</v>
      </c>
      <c r="DR23" s="108">
        <f t="shared" si="15"/>
        <v>525164.10982124426</v>
      </c>
      <c r="DS23" s="108">
        <f t="shared" si="15"/>
        <v>539379.6227936591</v>
      </c>
      <c r="DT23" s="108">
        <f t="shared" si="15"/>
        <v>539405.43433938699</v>
      </c>
      <c r="DU23" s="108">
        <f t="shared" si="15"/>
        <v>539431.24712030403</v>
      </c>
      <c r="DV23" s="108">
        <f t="shared" si="90"/>
        <v>539457.06113646936</v>
      </c>
      <c r="DW23" s="108">
        <f t="shared" si="90"/>
        <v>534376.49146476306</v>
      </c>
      <c r="DX23" s="108">
        <f t="shared" si="90"/>
        <v>534402.06358996476</v>
      </c>
      <c r="DY23" s="108">
        <f t="shared" si="90"/>
        <v>534427.63693889836</v>
      </c>
      <c r="DZ23" s="108">
        <f t="shared" si="90"/>
        <v>534453.21151162253</v>
      </c>
      <c r="EA23" s="108">
        <f t="shared" si="90"/>
        <v>557082.86458376457</v>
      </c>
      <c r="EB23" s="108">
        <f t="shared" si="90"/>
        <v>557109.52330282936</v>
      </c>
      <c r="EC23" s="108">
        <f t="shared" si="90"/>
        <v>557136.18329762423</v>
      </c>
      <c r="ED23" s="108">
        <f t="shared" si="90"/>
        <v>557162.84456821019</v>
      </c>
      <c r="EE23" s="108">
        <f t="shared" si="90"/>
        <v>557189.50711464812</v>
      </c>
      <c r="EF23" s="108">
        <f t="shared" si="90"/>
        <v>535302.53625866235</v>
      </c>
      <c r="EG23" s="108">
        <f t="shared" si="90"/>
        <v>535328.15269893745</v>
      </c>
      <c r="EH23" s="108">
        <f t="shared" si="90"/>
        <v>535353.77036506508</v>
      </c>
      <c r="EI23" s="108">
        <f t="shared" si="90"/>
        <v>535379.38925710402</v>
      </c>
      <c r="EJ23" s="108">
        <f t="shared" si="90"/>
        <v>540322.72046777024</v>
      </c>
      <c r="EK23" s="108">
        <f t="shared" si="90"/>
        <v>540348.57714462222</v>
      </c>
      <c r="EL23" s="108">
        <f t="shared" si="91"/>
        <v>540374.43505882309</v>
      </c>
      <c r="EM23" s="108">
        <f t="shared" si="91"/>
        <v>540400.29421043221</v>
      </c>
      <c r="EN23" s="108">
        <f t="shared" si="91"/>
        <v>576244.15665216802</v>
      </c>
      <c r="EO23" s="108">
        <f t="shared" si="91"/>
        <v>576271.73231830599</v>
      </c>
      <c r="EP23" s="108">
        <f t="shared" si="91"/>
        <v>576299.30930405378</v>
      </c>
      <c r="EQ23" s="108">
        <f t="shared" si="91"/>
        <v>576326.88760947436</v>
      </c>
      <c r="ER23" s="108">
        <f t="shared" si="91"/>
        <v>576354.46723463084</v>
      </c>
      <c r="ES23" s="108">
        <f t="shared" si="91"/>
        <v>567986.0276710405</v>
      </c>
      <c r="ET23" s="108">
        <f t="shared" si="91"/>
        <v>568013.20815155271</v>
      </c>
      <c r="EU23" s="108">
        <f t="shared" si="91"/>
        <v>568040.38993276318</v>
      </c>
      <c r="EV23" s="108">
        <f t="shared" si="91"/>
        <v>568067.57301473431</v>
      </c>
      <c r="EW23" s="108">
        <f t="shared" si="91"/>
        <v>565617.46761882456</v>
      </c>
      <c r="EX23" s="108">
        <f t="shared" si="91"/>
        <v>565644.5347539424</v>
      </c>
      <c r="EY23" s="108">
        <f t="shared" si="91"/>
        <v>565671.60318433435</v>
      </c>
      <c r="EZ23" s="108">
        <f t="shared" si="91"/>
        <v>565698.67291006283</v>
      </c>
      <c r="FA23" s="108">
        <f t="shared" si="91"/>
        <v>532455.21318394202</v>
      </c>
      <c r="FB23" s="108">
        <f t="shared" si="92"/>
        <v>532480.69336803188</v>
      </c>
      <c r="FC23" s="108">
        <f t="shared" si="92"/>
        <v>532506.17477145395</v>
      </c>
      <c r="FD23" s="108">
        <f t="shared" si="92"/>
        <v>532531.65739426657</v>
      </c>
      <c r="FE23" s="108">
        <f t="shared" si="92"/>
        <v>532557.14123652806</v>
      </c>
    </row>
    <row r="24" spans="1:161" ht="15.75" x14ac:dyDescent="0.25">
      <c r="A24" s="47" t="s">
        <v>183</v>
      </c>
      <c r="B24" s="12">
        <f>'Urb proj of all 25 ARs '!AG24</f>
        <v>304121.35868272226</v>
      </c>
      <c r="C24" s="12">
        <f>'Urb proj of all 25 ARs '!AH24</f>
        <v>304879.06307357183</v>
      </c>
      <c r="D24" s="100">
        <f t="shared" si="10"/>
        <v>2.491454050223588E-3</v>
      </c>
      <c r="E24" s="101">
        <f t="shared" si="11"/>
        <v>4.7854135820202259E-5</v>
      </c>
      <c r="F24" s="69">
        <f t="shared" si="12"/>
        <v>304135.91214752651</v>
      </c>
      <c r="G24" s="69">
        <f t="shared" si="13"/>
        <v>304150.46630877419</v>
      </c>
      <c r="H24" s="69">
        <f>G24*(1+$E$24)</f>
        <v>304165.02116649871</v>
      </c>
      <c r="I24" s="69">
        <f t="shared" ref="I24:BD24" si="100">H24*(1+$E$24)</f>
        <v>304179.57672073337</v>
      </c>
      <c r="J24" s="69">
        <f t="shared" si="100"/>
        <v>304194.13297151151</v>
      </c>
      <c r="K24" s="69">
        <f t="shared" si="100"/>
        <v>304208.68991886644</v>
      </c>
      <c r="L24" s="69">
        <f t="shared" si="100"/>
        <v>304223.2475628315</v>
      </c>
      <c r="M24" s="69">
        <f t="shared" si="100"/>
        <v>304237.80590344005</v>
      </c>
      <c r="N24" s="69">
        <f t="shared" si="100"/>
        <v>304252.36494072538</v>
      </c>
      <c r="O24" s="69">
        <f t="shared" si="100"/>
        <v>304266.92467472085</v>
      </c>
      <c r="P24" s="69">
        <f t="shared" si="100"/>
        <v>304281.48510545981</v>
      </c>
      <c r="Q24" s="69">
        <f t="shared" si="100"/>
        <v>304296.04623297561</v>
      </c>
      <c r="R24" s="69">
        <f t="shared" si="100"/>
        <v>304310.60805730161</v>
      </c>
      <c r="S24" s="69">
        <f t="shared" si="100"/>
        <v>304325.17057847109</v>
      </c>
      <c r="T24" s="69">
        <f t="shared" si="100"/>
        <v>304339.73379651748</v>
      </c>
      <c r="U24" s="69">
        <f t="shared" si="100"/>
        <v>304354.29771147406</v>
      </c>
      <c r="V24" s="69">
        <f t="shared" si="100"/>
        <v>304368.8623233742</v>
      </c>
      <c r="W24" s="69">
        <f t="shared" si="100"/>
        <v>304383.42763225123</v>
      </c>
      <c r="X24" s="69">
        <f t="shared" si="100"/>
        <v>304397.99363813858</v>
      </c>
      <c r="Y24" s="69">
        <f t="shared" si="100"/>
        <v>304412.56034106953</v>
      </c>
      <c r="Z24" s="69">
        <f t="shared" si="100"/>
        <v>304427.12774107745</v>
      </c>
      <c r="AA24" s="69">
        <f t="shared" si="100"/>
        <v>304441.69583819574</v>
      </c>
      <c r="AB24" s="69">
        <f t="shared" si="100"/>
        <v>304456.26463245769</v>
      </c>
      <c r="AC24" s="69">
        <f t="shared" si="100"/>
        <v>304470.83412389673</v>
      </c>
      <c r="AD24" s="69">
        <f t="shared" si="100"/>
        <v>304485.40431254619</v>
      </c>
      <c r="AE24" s="69">
        <f t="shared" si="100"/>
        <v>304499.97519843944</v>
      </c>
      <c r="AF24" s="69">
        <f t="shared" si="100"/>
        <v>304514.54678160982</v>
      </c>
      <c r="AG24" s="69">
        <f t="shared" si="100"/>
        <v>304529.11906209076</v>
      </c>
      <c r="AH24" s="69">
        <f t="shared" si="100"/>
        <v>304543.69203991554</v>
      </c>
      <c r="AI24" s="69">
        <f t="shared" si="100"/>
        <v>304558.26571511762</v>
      </c>
      <c r="AJ24" s="69">
        <f t="shared" si="100"/>
        <v>304572.84008773032</v>
      </c>
      <c r="AK24" s="69">
        <f t="shared" si="100"/>
        <v>304587.41515778704</v>
      </c>
      <c r="AL24" s="69">
        <f t="shared" si="100"/>
        <v>304601.99092532112</v>
      </c>
      <c r="AM24" s="69">
        <f t="shared" si="100"/>
        <v>304616.56739036599</v>
      </c>
      <c r="AN24" s="69">
        <f t="shared" si="100"/>
        <v>304631.144552955</v>
      </c>
      <c r="AO24" s="69">
        <f t="shared" si="100"/>
        <v>304645.72241312149</v>
      </c>
      <c r="AP24" s="69">
        <f t="shared" si="100"/>
        <v>304660.30097089888</v>
      </c>
      <c r="AQ24" s="69">
        <f t="shared" si="100"/>
        <v>304674.88022632059</v>
      </c>
      <c r="AR24" s="69">
        <f t="shared" si="100"/>
        <v>304689.46017941996</v>
      </c>
      <c r="AS24" s="69">
        <f t="shared" si="100"/>
        <v>304704.04083023034</v>
      </c>
      <c r="AT24" s="69">
        <f t="shared" si="100"/>
        <v>304718.62217878521</v>
      </c>
      <c r="AU24" s="69">
        <f t="shared" si="100"/>
        <v>304733.20422511792</v>
      </c>
      <c r="AV24" s="69">
        <f t="shared" si="100"/>
        <v>304747.78696926183</v>
      </c>
      <c r="AW24" s="69">
        <f t="shared" si="100"/>
        <v>304762.37041125033</v>
      </c>
      <c r="AX24" s="69">
        <f t="shared" si="100"/>
        <v>304776.95455111685</v>
      </c>
      <c r="AY24" s="69">
        <f t="shared" si="100"/>
        <v>304791.5393888948</v>
      </c>
      <c r="AZ24" s="69">
        <f t="shared" si="100"/>
        <v>304806.12492461759</v>
      </c>
      <c r="BA24" s="69">
        <f t="shared" si="100"/>
        <v>304820.71115831856</v>
      </c>
      <c r="BB24" s="69">
        <f t="shared" si="100"/>
        <v>304835.29809003114</v>
      </c>
      <c r="BC24" s="69">
        <f t="shared" si="100"/>
        <v>304849.88571978873</v>
      </c>
      <c r="BD24" s="69">
        <f t="shared" si="100"/>
        <v>304864.47404762474</v>
      </c>
      <c r="BE24" s="69">
        <f>BD24*(1+$E$24)</f>
        <v>304879.06307357259</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280722.00280045928</v>
      </c>
      <c r="DG24" s="108">
        <f t="shared" si="15"/>
        <v>280735.43650930899</v>
      </c>
      <c r="DH24" s="108">
        <f t="shared" si="15"/>
        <v>280748.8708610172</v>
      </c>
      <c r="DI24" s="108">
        <f t="shared" si="15"/>
        <v>280762.30585561477</v>
      </c>
      <c r="DJ24" s="108">
        <f t="shared" si="15"/>
        <v>303087.98125602998</v>
      </c>
      <c r="DK24" s="108">
        <f t="shared" si="15"/>
        <v>303102.48526945047</v>
      </c>
      <c r="DL24" s="108">
        <f t="shared" si="15"/>
        <v>303116.98997694801</v>
      </c>
      <c r="DM24" s="108">
        <f t="shared" si="15"/>
        <v>303131.49537855579</v>
      </c>
      <c r="DN24" s="108">
        <f t="shared" si="15"/>
        <v>268776.05964515556</v>
      </c>
      <c r="DO24" s="108">
        <f t="shared" si="15"/>
        <v>268788.92169121903</v>
      </c>
      <c r="DP24" s="108">
        <f t="shared" si="15"/>
        <v>268801.78435278457</v>
      </c>
      <c r="DQ24" s="108">
        <f t="shared" si="15"/>
        <v>268814.64762988169</v>
      </c>
      <c r="DR24" s="108">
        <f t="shared" si="15"/>
        <v>268827.51152253983</v>
      </c>
      <c r="DS24" s="108">
        <f t="shared" si="15"/>
        <v>278306.08867532044</v>
      </c>
      <c r="DT24" s="108">
        <f t="shared" si="15"/>
        <v>278319.40677268751</v>
      </c>
      <c r="DU24" s="108">
        <f t="shared" si="15"/>
        <v>278332.72550738062</v>
      </c>
      <c r="DV24" s="108">
        <f t="shared" si="90"/>
        <v>278346.04487943021</v>
      </c>
      <c r="DW24" s="108">
        <f t="shared" si="90"/>
        <v>273520.42858237901</v>
      </c>
      <c r="DX24" s="108">
        <f t="shared" si="90"/>
        <v>273533.51766611804</v>
      </c>
      <c r="DY24" s="108">
        <f t="shared" si="90"/>
        <v>273546.60737622378</v>
      </c>
      <c r="DZ24" s="108">
        <f t="shared" si="90"/>
        <v>273559.69771272631</v>
      </c>
      <c r="EA24" s="108">
        <f t="shared" si="90"/>
        <v>283669.54547974898</v>
      </c>
      <c r="EB24" s="108">
        <f t="shared" si="90"/>
        <v>283683.12024070643</v>
      </c>
      <c r="EC24" s="108">
        <f t="shared" si="90"/>
        <v>283696.69565127231</v>
      </c>
      <c r="ED24" s="108">
        <f t="shared" si="90"/>
        <v>283710.27171147778</v>
      </c>
      <c r="EE24" s="108">
        <f t="shared" si="90"/>
        <v>283723.84842135385</v>
      </c>
      <c r="EF24" s="108">
        <f t="shared" si="90"/>
        <v>275203.42709502933</v>
      </c>
      <c r="EG24" s="108">
        <f t="shared" si="90"/>
        <v>275216.59671720775</v>
      </c>
      <c r="EH24" s="108">
        <f t="shared" si="90"/>
        <v>275229.76696960698</v>
      </c>
      <c r="EI24" s="108">
        <f t="shared" si="90"/>
        <v>275242.93785225734</v>
      </c>
      <c r="EJ24" s="108">
        <f t="shared" si="90"/>
        <v>277688.16164445761</v>
      </c>
      <c r="EK24" s="108">
        <f t="shared" si="90"/>
        <v>277701.45017146063</v>
      </c>
      <c r="EL24" s="108">
        <f t="shared" si="91"/>
        <v>277714.73933437455</v>
      </c>
      <c r="EM24" s="108">
        <f t="shared" si="91"/>
        <v>277728.02913322998</v>
      </c>
      <c r="EN24" s="108">
        <f t="shared" si="91"/>
        <v>299034.01259165496</v>
      </c>
      <c r="EO24" s="108">
        <f t="shared" si="91"/>
        <v>299048.32260590832</v>
      </c>
      <c r="EP24" s="108">
        <f t="shared" si="91"/>
        <v>299062.63330495515</v>
      </c>
      <c r="EQ24" s="108">
        <f t="shared" si="91"/>
        <v>299076.94468882808</v>
      </c>
      <c r="ER24" s="108">
        <f t="shared" si="91"/>
        <v>299091.2567575599</v>
      </c>
      <c r="ES24" s="108">
        <f t="shared" si="91"/>
        <v>292619.06717927608</v>
      </c>
      <c r="ET24" s="108">
        <f t="shared" si="91"/>
        <v>292633.07021186047</v>
      </c>
      <c r="EU24" s="108">
        <f t="shared" si="91"/>
        <v>292647.07391454792</v>
      </c>
      <c r="EV24" s="108">
        <f t="shared" si="91"/>
        <v>292661.07828737039</v>
      </c>
      <c r="EW24" s="108">
        <f t="shared" si="91"/>
        <v>292789.26321230538</v>
      </c>
      <c r="EX24" s="108">
        <f t="shared" si="91"/>
        <v>292803.27438947378</v>
      </c>
      <c r="EY24" s="108">
        <f t="shared" si="91"/>
        <v>292817.28623713501</v>
      </c>
      <c r="EZ24" s="108">
        <f t="shared" si="91"/>
        <v>292831.29875532113</v>
      </c>
      <c r="FA24" s="108">
        <f t="shared" si="91"/>
        <v>270097.07466503209</v>
      </c>
      <c r="FB24" s="108">
        <f t="shared" si="92"/>
        <v>270109.99992712773</v>
      </c>
      <c r="FC24" s="108">
        <f t="shared" si="92"/>
        <v>270122.92580775067</v>
      </c>
      <c r="FD24" s="108">
        <f t="shared" si="92"/>
        <v>270135.85230693041</v>
      </c>
      <c r="FE24" s="108">
        <f t="shared" si="92"/>
        <v>270148.77942469664</v>
      </c>
    </row>
    <row r="25" spans="1:161" ht="15.75" x14ac:dyDescent="0.25">
      <c r="A25" s="47" t="s">
        <v>189</v>
      </c>
      <c r="B25" s="12">
        <f>'Urb proj of all 25 ARs '!AG25</f>
        <v>178677.49620898976</v>
      </c>
      <c r="C25" s="12">
        <f>'Urb proj of all 25 ARs '!AH25</f>
        <v>179122.66298060343</v>
      </c>
      <c r="D25" s="100">
        <f t="shared" si="10"/>
        <v>2.4914540502234497E-3</v>
      </c>
      <c r="E25" s="101">
        <f t="shared" si="11"/>
        <v>4.7854135820202259E-5</v>
      </c>
      <c r="F25" s="69">
        <f t="shared" si="12"/>
        <v>178686.04666616136</v>
      </c>
      <c r="G25" s="69">
        <f t="shared" si="13"/>
        <v>178694.5975325077</v>
      </c>
      <c r="H25" s="69">
        <f>G25*(1+$E$25)</f>
        <v>178703.14880804837</v>
      </c>
      <c r="I25" s="69">
        <f t="shared" ref="I25:BE25" si="101">H25*(1+$E$25)</f>
        <v>178711.70049280292</v>
      </c>
      <c r="J25" s="69">
        <f t="shared" si="101"/>
        <v>178720.25258679097</v>
      </c>
      <c r="K25" s="69">
        <f t="shared" si="101"/>
        <v>178728.80509003208</v>
      </c>
      <c r="L25" s="69">
        <f t="shared" si="101"/>
        <v>178737.35800254584</v>
      </c>
      <c r="M25" s="69">
        <f t="shared" si="101"/>
        <v>178745.91132435182</v>
      </c>
      <c r="N25" s="69">
        <f t="shared" si="101"/>
        <v>178754.46505546966</v>
      </c>
      <c r="O25" s="69">
        <f t="shared" si="101"/>
        <v>178763.0191959189</v>
      </c>
      <c r="P25" s="69">
        <f t="shared" si="101"/>
        <v>178771.57374571913</v>
      </c>
      <c r="Q25" s="69">
        <f t="shared" si="101"/>
        <v>178780.12870488994</v>
      </c>
      <c r="R25" s="69">
        <f t="shared" si="101"/>
        <v>178788.68407345095</v>
      </c>
      <c r="S25" s="69">
        <f t="shared" si="101"/>
        <v>178797.23985142171</v>
      </c>
      <c r="T25" s="69">
        <f t="shared" si="101"/>
        <v>178805.79603882183</v>
      </c>
      <c r="U25" s="69">
        <f t="shared" si="101"/>
        <v>178814.35263567092</v>
      </c>
      <c r="V25" s="69">
        <f t="shared" si="101"/>
        <v>178822.90964198855</v>
      </c>
      <c r="W25" s="69">
        <f t="shared" si="101"/>
        <v>178831.4670577943</v>
      </c>
      <c r="X25" s="69">
        <f t="shared" si="101"/>
        <v>178840.02488310781</v>
      </c>
      <c r="Y25" s="69">
        <f t="shared" si="101"/>
        <v>178848.58311794864</v>
      </c>
      <c r="Z25" s="69">
        <f t="shared" si="101"/>
        <v>178857.14176233643</v>
      </c>
      <c r="AA25" s="69">
        <f t="shared" si="101"/>
        <v>178865.70081629074</v>
      </c>
      <c r="AB25" s="69">
        <f t="shared" si="101"/>
        <v>178874.26027983119</v>
      </c>
      <c r="AC25" s="69">
        <f t="shared" si="101"/>
        <v>178882.82015297737</v>
      </c>
      <c r="AD25" s="69">
        <f t="shared" si="101"/>
        <v>178891.38043574887</v>
      </c>
      <c r="AE25" s="69">
        <f t="shared" si="101"/>
        <v>178899.94112816532</v>
      </c>
      <c r="AF25" s="69">
        <f t="shared" si="101"/>
        <v>178908.50223024629</v>
      </c>
      <c r="AG25" s="69">
        <f t="shared" si="101"/>
        <v>178917.06374201141</v>
      </c>
      <c r="AH25" s="69">
        <f t="shared" si="101"/>
        <v>178925.62566348026</v>
      </c>
      <c r="AI25" s="69">
        <f t="shared" si="101"/>
        <v>178934.18799467248</v>
      </c>
      <c r="AJ25" s="69">
        <f t="shared" si="101"/>
        <v>178942.75073560767</v>
      </c>
      <c r="AK25" s="69">
        <f t="shared" si="101"/>
        <v>178951.3138863054</v>
      </c>
      <c r="AL25" s="69">
        <f t="shared" si="101"/>
        <v>178959.87744678534</v>
      </c>
      <c r="AM25" s="69">
        <f t="shared" si="101"/>
        <v>178968.44141706705</v>
      </c>
      <c r="AN25" s="69">
        <f t="shared" si="101"/>
        <v>178977.00579717016</v>
      </c>
      <c r="AO25" s="69">
        <f t="shared" si="101"/>
        <v>178985.57058711429</v>
      </c>
      <c r="AP25" s="69">
        <f t="shared" si="101"/>
        <v>178994.13578691901</v>
      </c>
      <c r="AQ25" s="69">
        <f t="shared" si="101"/>
        <v>179002.70139660398</v>
      </c>
      <c r="AR25" s="69">
        <f t="shared" si="101"/>
        <v>179011.26741618878</v>
      </c>
      <c r="AS25" s="69">
        <f t="shared" si="101"/>
        <v>179019.83384569307</v>
      </c>
      <c r="AT25" s="69">
        <f t="shared" si="101"/>
        <v>179028.40068513644</v>
      </c>
      <c r="AU25" s="69">
        <f t="shared" si="101"/>
        <v>179036.96793453849</v>
      </c>
      <c r="AV25" s="69">
        <f t="shared" si="101"/>
        <v>179045.53559391887</v>
      </c>
      <c r="AW25" s="69">
        <f t="shared" si="101"/>
        <v>179054.1036632972</v>
      </c>
      <c r="AX25" s="69">
        <f t="shared" si="101"/>
        <v>179062.67214269307</v>
      </c>
      <c r="AY25" s="69">
        <f t="shared" si="101"/>
        <v>179071.24103212613</v>
      </c>
      <c r="AZ25" s="69">
        <f t="shared" si="101"/>
        <v>179079.81033161597</v>
      </c>
      <c r="BA25" s="69">
        <f t="shared" si="101"/>
        <v>179088.38004118224</v>
      </c>
      <c r="BB25" s="69">
        <f t="shared" si="101"/>
        <v>179096.95016084454</v>
      </c>
      <c r="BC25" s="69">
        <f t="shared" si="101"/>
        <v>179105.52069062254</v>
      </c>
      <c r="BD25" s="69">
        <f t="shared" si="101"/>
        <v>179114.09163053581</v>
      </c>
      <c r="BE25" s="69">
        <f t="shared" si="101"/>
        <v>179122.66298060401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184461.49546593585</v>
      </c>
      <c r="DG25" s="108">
        <f t="shared" si="15"/>
        <v>184470.3227113935</v>
      </c>
      <c r="DH25" s="108">
        <f t="shared" si="15"/>
        <v>184479.15037927133</v>
      </c>
      <c r="DI25" s="108">
        <f t="shared" si="15"/>
        <v>184487.97846958955</v>
      </c>
      <c r="DJ25" s="108">
        <f t="shared" si="15"/>
        <v>199086.70391582703</v>
      </c>
      <c r="DK25" s="108">
        <f t="shared" si="15"/>
        <v>199096.23103799621</v>
      </c>
      <c r="DL25" s="108">
        <f t="shared" si="15"/>
        <v>199105.7586160776</v>
      </c>
      <c r="DM25" s="108">
        <f t="shared" si="15"/>
        <v>199115.28665009298</v>
      </c>
      <c r="DN25" s="108">
        <f t="shared" si="15"/>
        <v>176597.34695841328</v>
      </c>
      <c r="DO25" s="108">
        <f t="shared" si="15"/>
        <v>176605.79787184013</v>
      </c>
      <c r="DP25" s="108">
        <f t="shared" si="15"/>
        <v>176614.24918967811</v>
      </c>
      <c r="DQ25" s="108">
        <f t="shared" si="15"/>
        <v>176622.70091194662</v>
      </c>
      <c r="DR25" s="108">
        <f t="shared" si="15"/>
        <v>176631.15303866498</v>
      </c>
      <c r="DS25" s="108">
        <f t="shared" si="15"/>
        <v>183218.61416629836</v>
      </c>
      <c r="DT25" s="108">
        <f t="shared" si="15"/>
        <v>183227.38193474547</v>
      </c>
      <c r="DU25" s="108">
        <f t="shared" si="15"/>
        <v>183236.15012276656</v>
      </c>
      <c r="DV25" s="108">
        <f t="shared" si="90"/>
        <v>183244.9187303817</v>
      </c>
      <c r="DW25" s="108">
        <f t="shared" si="90"/>
        <v>180300.72273522595</v>
      </c>
      <c r="DX25" s="108">
        <f t="shared" si="90"/>
        <v>180309.3508705002</v>
      </c>
      <c r="DY25" s="108">
        <f t="shared" si="90"/>
        <v>180317.97941866639</v>
      </c>
      <c r="DZ25" s="108">
        <f t="shared" si="90"/>
        <v>180326.60837974434</v>
      </c>
      <c r="EA25" s="108">
        <f t="shared" si="90"/>
        <v>186368.40846135502</v>
      </c>
      <c r="EB25" s="108">
        <f t="shared" si="90"/>
        <v>186377.32696048616</v>
      </c>
      <c r="EC25" s="108">
        <f t="shared" si="90"/>
        <v>186386.24588640433</v>
      </c>
      <c r="ED25" s="108">
        <f t="shared" si="90"/>
        <v>186395.16523913</v>
      </c>
      <c r="EE25" s="108">
        <f t="shared" si="90"/>
        <v>186404.0850186836</v>
      </c>
      <c r="EF25" s="108">
        <f t="shared" si="90"/>
        <v>182419.58900529059</v>
      </c>
      <c r="EG25" s="108">
        <f t="shared" si="90"/>
        <v>182428.31853707912</v>
      </c>
      <c r="EH25" s="108">
        <f t="shared" si="90"/>
        <v>182437.04848661183</v>
      </c>
      <c r="EI25" s="108">
        <f t="shared" si="90"/>
        <v>182445.77885390873</v>
      </c>
      <c r="EJ25" s="108">
        <f t="shared" si="90"/>
        <v>184249.64462240494</v>
      </c>
      <c r="EK25" s="108">
        <f t="shared" si="90"/>
        <v>184258.4617299235</v>
      </c>
      <c r="EL25" s="108">
        <f t="shared" si="91"/>
        <v>184267.27925937716</v>
      </c>
      <c r="EM25" s="108">
        <f t="shared" si="91"/>
        <v>184276.09721078607</v>
      </c>
      <c r="EN25" s="108">
        <f t="shared" si="91"/>
        <v>200111.34636692979</v>
      </c>
      <c r="EO25" s="108">
        <f t="shared" si="91"/>
        <v>200120.92252247801</v>
      </c>
      <c r="EP25" s="108">
        <f t="shared" si="91"/>
        <v>200130.49913628484</v>
      </c>
      <c r="EQ25" s="108">
        <f t="shared" si="91"/>
        <v>200140.07620837228</v>
      </c>
      <c r="ER25" s="108">
        <f t="shared" si="91"/>
        <v>200149.65373876222</v>
      </c>
      <c r="ES25" s="108">
        <f t="shared" si="91"/>
        <v>195913.22824106354</v>
      </c>
      <c r="ET25" s="108">
        <f t="shared" si="91"/>
        <v>195922.60349929676</v>
      </c>
      <c r="EU25" s="108">
        <f t="shared" si="91"/>
        <v>195931.97920617487</v>
      </c>
      <c r="EV25" s="108">
        <f t="shared" si="91"/>
        <v>195941.35536171932</v>
      </c>
      <c r="EW25" s="108">
        <f t="shared" si="91"/>
        <v>193089.90999782321</v>
      </c>
      <c r="EX25" s="108">
        <f t="shared" si="91"/>
        <v>193099.15014860177</v>
      </c>
      <c r="EY25" s="108">
        <f t="shared" si="91"/>
        <v>193108.39074155976</v>
      </c>
      <c r="EZ25" s="108">
        <f t="shared" si="91"/>
        <v>193117.63177671831</v>
      </c>
      <c r="FA25" s="108">
        <f t="shared" si="91"/>
        <v>176849.84258303849</v>
      </c>
      <c r="FB25" s="108">
        <f t="shared" si="92"/>
        <v>176858.30557942524</v>
      </c>
      <c r="FC25" s="108">
        <f t="shared" si="92"/>
        <v>176866.76898080137</v>
      </c>
      <c r="FD25" s="108">
        <f t="shared" si="92"/>
        <v>176875.23278718625</v>
      </c>
      <c r="FE25" s="108">
        <f t="shared" si="92"/>
        <v>176883.69699859928</v>
      </c>
    </row>
    <row r="26" spans="1:161" ht="15.75" x14ac:dyDescent="0.25">
      <c r="A26" s="47" t="s">
        <v>190</v>
      </c>
      <c r="B26" s="12">
        <f>'Urb proj of all 25 ARs '!AG26</f>
        <v>167639.7053436173</v>
      </c>
      <c r="C26" s="12">
        <f>'Urb proj of all 25 ARs '!AH26</f>
        <v>168057.37196647393</v>
      </c>
      <c r="D26" s="100">
        <f t="shared" si="10"/>
        <v>2.4914540502235147E-3</v>
      </c>
      <c r="E26" s="101">
        <f t="shared" si="11"/>
        <v>4.7854135820202259E-5</v>
      </c>
      <c r="F26" s="69">
        <f t="shared" si="12"/>
        <v>167647.72759684568</v>
      </c>
      <c r="G26" s="69">
        <f t="shared" si="13"/>
        <v>167655.75023397204</v>
      </c>
      <c r="H26" s="69">
        <f>G26*(1+$E$26)</f>
        <v>167663.77325501476</v>
      </c>
      <c r="I26" s="69">
        <f t="shared" ref="I26:BE26" si="102">H26*(1+$E$26)</f>
        <v>167671.79665999222</v>
      </c>
      <c r="J26" s="69">
        <f t="shared" si="102"/>
        <v>167679.82044892281</v>
      </c>
      <c r="K26" s="69">
        <f t="shared" si="102"/>
        <v>167687.84462182489</v>
      </c>
      <c r="L26" s="69">
        <f t="shared" si="102"/>
        <v>167695.86917871682</v>
      </c>
      <c r="M26" s="69">
        <f t="shared" si="102"/>
        <v>167703.89411961698</v>
      </c>
      <c r="N26" s="69">
        <f t="shared" si="102"/>
        <v>167711.91944454375</v>
      </c>
      <c r="O26" s="69">
        <f t="shared" si="102"/>
        <v>167719.94515351552</v>
      </c>
      <c r="P26" s="69">
        <f t="shared" si="102"/>
        <v>167727.97124655065</v>
      </c>
      <c r="Q26" s="69">
        <f t="shared" si="102"/>
        <v>167735.99772366753</v>
      </c>
      <c r="R26" s="69">
        <f t="shared" si="102"/>
        <v>167744.02458488455</v>
      </c>
      <c r="S26" s="69">
        <f t="shared" si="102"/>
        <v>167752.05183022007</v>
      </c>
      <c r="T26" s="69">
        <f t="shared" si="102"/>
        <v>167760.07945969247</v>
      </c>
      <c r="U26" s="69">
        <f t="shared" si="102"/>
        <v>167768.10747332015</v>
      </c>
      <c r="V26" s="69">
        <f t="shared" si="102"/>
        <v>167776.13587112149</v>
      </c>
      <c r="W26" s="69">
        <f t="shared" si="102"/>
        <v>167784.16465311486</v>
      </c>
      <c r="X26" s="69">
        <f t="shared" si="102"/>
        <v>167792.19381931864</v>
      </c>
      <c r="Y26" s="69">
        <f t="shared" si="102"/>
        <v>167800.22336975124</v>
      </c>
      <c r="Z26" s="69">
        <f t="shared" si="102"/>
        <v>167808.25330443104</v>
      </c>
      <c r="AA26" s="69">
        <f t="shared" si="102"/>
        <v>167816.28362337642</v>
      </c>
      <c r="AB26" s="69">
        <f t="shared" si="102"/>
        <v>167824.31432660579</v>
      </c>
      <c r="AC26" s="69">
        <f t="shared" si="102"/>
        <v>167832.3454141375</v>
      </c>
      <c r="AD26" s="69">
        <f t="shared" si="102"/>
        <v>167840.37688598997</v>
      </c>
      <c r="AE26" s="69">
        <f t="shared" si="102"/>
        <v>167848.40874218158</v>
      </c>
      <c r="AF26" s="69">
        <f t="shared" si="102"/>
        <v>167856.44098273074</v>
      </c>
      <c r="AG26" s="69">
        <f t="shared" si="102"/>
        <v>167864.47360765582</v>
      </c>
      <c r="AH26" s="69">
        <f t="shared" si="102"/>
        <v>167872.50661697524</v>
      </c>
      <c r="AI26" s="69">
        <f t="shared" si="102"/>
        <v>167880.54001070737</v>
      </c>
      <c r="AJ26" s="69">
        <f t="shared" si="102"/>
        <v>167888.57378887062</v>
      </c>
      <c r="AK26" s="69">
        <f t="shared" si="102"/>
        <v>167896.60795148337</v>
      </c>
      <c r="AL26" s="69">
        <f t="shared" si="102"/>
        <v>167904.64249856403</v>
      </c>
      <c r="AM26" s="69">
        <f t="shared" si="102"/>
        <v>167912.67743013101</v>
      </c>
      <c r="AN26" s="69">
        <f t="shared" si="102"/>
        <v>167920.71274620268</v>
      </c>
      <c r="AO26" s="69">
        <f t="shared" si="102"/>
        <v>167928.74844679746</v>
      </c>
      <c r="AP26" s="69">
        <f t="shared" si="102"/>
        <v>167936.78453193375</v>
      </c>
      <c r="AQ26" s="69">
        <f t="shared" si="102"/>
        <v>167944.82100162996</v>
      </c>
      <c r="AR26" s="69">
        <f t="shared" si="102"/>
        <v>167952.85785590447</v>
      </c>
      <c r="AS26" s="69">
        <f t="shared" si="102"/>
        <v>167960.89509477568</v>
      </c>
      <c r="AT26" s="69">
        <f t="shared" si="102"/>
        <v>167968.93271826202</v>
      </c>
      <c r="AU26" s="69">
        <f t="shared" si="102"/>
        <v>167976.9707263819</v>
      </c>
      <c r="AV26" s="69">
        <f t="shared" si="102"/>
        <v>167985.00911915369</v>
      </c>
      <c r="AW26" s="69">
        <f t="shared" si="102"/>
        <v>167993.04789659585</v>
      </c>
      <c r="AX26" s="69">
        <f t="shared" si="102"/>
        <v>168001.08705872673</v>
      </c>
      <c r="AY26" s="69">
        <f t="shared" si="102"/>
        <v>168009.12660556479</v>
      </c>
      <c r="AZ26" s="69">
        <f t="shared" si="102"/>
        <v>168017.16653712839</v>
      </c>
      <c r="BA26" s="69">
        <f t="shared" si="102"/>
        <v>168025.20685343599</v>
      </c>
      <c r="BB26" s="69">
        <f t="shared" si="102"/>
        <v>168033.24755450597</v>
      </c>
      <c r="BC26" s="69">
        <f t="shared" si="102"/>
        <v>168041.28864035677</v>
      </c>
      <c r="BD26" s="69">
        <f t="shared" si="102"/>
        <v>168049.33011100677</v>
      </c>
      <c r="BE26" s="69">
        <f t="shared" si="102"/>
        <v>168057.3719664744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162584.10209454846</v>
      </c>
      <c r="DG26" s="108">
        <f t="shared" si="15"/>
        <v>162591.88241625228</v>
      </c>
      <c r="DH26" s="108">
        <f t="shared" si="15"/>
        <v>162599.66311027668</v>
      </c>
      <c r="DI26" s="108">
        <f t="shared" si="15"/>
        <v>162607.44417663946</v>
      </c>
      <c r="DJ26" s="108">
        <f t="shared" si="15"/>
        <v>174972.37964492527</v>
      </c>
      <c r="DK26" s="108">
        <f t="shared" si="15"/>
        <v>174980.7527969456</v>
      </c>
      <c r="DL26" s="108">
        <f t="shared" si="15"/>
        <v>174989.12634965588</v>
      </c>
      <c r="DM26" s="108">
        <f t="shared" si="15"/>
        <v>174997.50030307524</v>
      </c>
      <c r="DN26" s="108">
        <f t="shared" si="15"/>
        <v>154618.39095658751</v>
      </c>
      <c r="DO26" s="108">
        <f t="shared" si="15"/>
        <v>154625.79008606868</v>
      </c>
      <c r="DP26" s="108">
        <f t="shared" si="15"/>
        <v>154633.18956962874</v>
      </c>
      <c r="DQ26" s="108">
        <f t="shared" si="15"/>
        <v>154640.58940728471</v>
      </c>
      <c r="DR26" s="108">
        <f t="shared" si="15"/>
        <v>154647.98959905354</v>
      </c>
      <c r="DS26" s="108">
        <f t="shared" si="15"/>
        <v>159031.34414401985</v>
      </c>
      <c r="DT26" s="108">
        <f t="shared" si="15"/>
        <v>159038.9544515622</v>
      </c>
      <c r="DU26" s="108">
        <f t="shared" si="15"/>
        <v>159046.56512328924</v>
      </c>
      <c r="DV26" s="108">
        <f t="shared" si="90"/>
        <v>159054.17615921839</v>
      </c>
      <c r="DW26" s="108">
        <f t="shared" si="90"/>
        <v>159472.8147562856</v>
      </c>
      <c r="DX26" s="108">
        <f t="shared" si="90"/>
        <v>159480.44619002257</v>
      </c>
      <c r="DY26" s="108">
        <f t="shared" si="90"/>
        <v>159488.07798895522</v>
      </c>
      <c r="DZ26" s="108">
        <f t="shared" si="90"/>
        <v>159495.71015310101</v>
      </c>
      <c r="EA26" s="108">
        <f t="shared" si="90"/>
        <v>165266.53647043891</v>
      </c>
      <c r="EB26" s="108">
        <f t="shared" si="90"/>
        <v>165274.44515772173</v>
      </c>
      <c r="EC26" s="108">
        <f t="shared" si="90"/>
        <v>165282.3542234679</v>
      </c>
      <c r="ED26" s="108">
        <f t="shared" si="90"/>
        <v>165290.2636676956</v>
      </c>
      <c r="EE26" s="108">
        <f t="shared" si="90"/>
        <v>165298.17349042289</v>
      </c>
      <c r="EF26" s="108">
        <f t="shared" si="90"/>
        <v>161870.7322340339</v>
      </c>
      <c r="EG26" s="108">
        <f t="shared" si="90"/>
        <v>161878.47841803954</v>
      </c>
      <c r="EH26" s="108">
        <f t="shared" si="90"/>
        <v>161886.22497273213</v>
      </c>
      <c r="EI26" s="108">
        <f t="shared" si="90"/>
        <v>161893.97189812941</v>
      </c>
      <c r="EJ26" s="108">
        <f t="shared" si="90"/>
        <v>159866.48897651749</v>
      </c>
      <c r="EK26" s="108">
        <f t="shared" si="90"/>
        <v>159874.13924919406</v>
      </c>
      <c r="EL26" s="108">
        <f t="shared" si="91"/>
        <v>159881.78988796784</v>
      </c>
      <c r="EM26" s="108">
        <f t="shared" si="91"/>
        <v>159889.44089285634</v>
      </c>
      <c r="EN26" s="108">
        <f t="shared" si="91"/>
        <v>172431.21248248755</v>
      </c>
      <c r="EO26" s="108">
        <f t="shared" si="91"/>
        <v>172439.46402914933</v>
      </c>
      <c r="EP26" s="108">
        <f t="shared" si="91"/>
        <v>172447.71597068175</v>
      </c>
      <c r="EQ26" s="108">
        <f t="shared" si="91"/>
        <v>172455.9683071037</v>
      </c>
      <c r="ER26" s="108">
        <f t="shared" si="91"/>
        <v>172464.22103843407</v>
      </c>
      <c r="ES26" s="108">
        <f t="shared" si="91"/>
        <v>170518.25441497509</v>
      </c>
      <c r="ET26" s="108">
        <f t="shared" si="91"/>
        <v>170526.41441868167</v>
      </c>
      <c r="EU26" s="108">
        <f t="shared" si="91"/>
        <v>170534.57481287819</v>
      </c>
      <c r="EV26" s="108">
        <f t="shared" si="91"/>
        <v>170542.73559758332</v>
      </c>
      <c r="EW26" s="108">
        <f t="shared" si="91"/>
        <v>167747.59188477445</v>
      </c>
      <c r="EX26" s="108">
        <f t="shared" si="91"/>
        <v>167755.61930081999</v>
      </c>
      <c r="EY26" s="108">
        <f t="shared" si="91"/>
        <v>167763.64710101063</v>
      </c>
      <c r="EZ26" s="108">
        <f t="shared" si="91"/>
        <v>167771.67528536468</v>
      </c>
      <c r="FA26" s="108">
        <f t="shared" si="91"/>
        <v>155869.99361895089</v>
      </c>
      <c r="FB26" s="108">
        <f t="shared" si="92"/>
        <v>155877.45264279583</v>
      </c>
      <c r="FC26" s="108">
        <f t="shared" si="92"/>
        <v>155884.91202358593</v>
      </c>
      <c r="FD26" s="108">
        <f t="shared" si="92"/>
        <v>155892.3717613382</v>
      </c>
      <c r="FE26" s="108">
        <f t="shared" si="92"/>
        <v>155899.83185606982</v>
      </c>
    </row>
    <row r="27" spans="1:161" ht="15.75" x14ac:dyDescent="0.25">
      <c r="A27" s="47" t="s">
        <v>191</v>
      </c>
      <c r="B27" s="12">
        <f>'Urb proj of all 25 ARs '!AG27</f>
        <v>180572.84751512593</v>
      </c>
      <c r="C27" s="12">
        <f>'Urb proj of all 25 ARs '!AH27</f>
        <v>181022.73646742789</v>
      </c>
      <c r="D27" s="100">
        <f t="shared" si="10"/>
        <v>2.4914540502235538E-3</v>
      </c>
      <c r="E27" s="101">
        <f t="shared" si="11"/>
        <v>4.7854135820202259E-5</v>
      </c>
      <c r="F27" s="69">
        <f t="shared" si="12"/>
        <v>180581.48867269637</v>
      </c>
      <c r="G27" s="69">
        <f t="shared" si="13"/>
        <v>180590.13024378192</v>
      </c>
      <c r="H27" s="69">
        <f>G27*(1+$E$27)</f>
        <v>180598.77222840241</v>
      </c>
      <c r="I27" s="69">
        <f t="shared" ref="I27:BD27" si="103">H27*(1+$E$27)</f>
        <v>180607.41462657758</v>
      </c>
      <c r="J27" s="69">
        <f t="shared" si="103"/>
        <v>180616.05743832726</v>
      </c>
      <c r="K27" s="69">
        <f t="shared" si="103"/>
        <v>180624.70066367122</v>
      </c>
      <c r="L27" s="69">
        <f t="shared" si="103"/>
        <v>180633.34430262927</v>
      </c>
      <c r="M27" s="69">
        <f t="shared" si="103"/>
        <v>180641.98835522117</v>
      </c>
      <c r="N27" s="69">
        <f t="shared" si="103"/>
        <v>180650.63282146674</v>
      </c>
      <c r="O27" s="69">
        <f t="shared" si="103"/>
        <v>180659.27770138578</v>
      </c>
      <c r="P27" s="69">
        <f t="shared" si="103"/>
        <v>180667.92299499808</v>
      </c>
      <c r="Q27" s="69">
        <f t="shared" si="103"/>
        <v>180676.56870232345</v>
      </c>
      <c r="R27" s="69">
        <f t="shared" si="103"/>
        <v>180685.21482338166</v>
      </c>
      <c r="S27" s="69">
        <f t="shared" si="103"/>
        <v>180693.86135819252</v>
      </c>
      <c r="T27" s="69">
        <f t="shared" si="103"/>
        <v>180702.50830677582</v>
      </c>
      <c r="U27" s="69">
        <f t="shared" si="103"/>
        <v>180711.1556691514</v>
      </c>
      <c r="V27" s="69">
        <f t="shared" si="103"/>
        <v>180719.80344533903</v>
      </c>
      <c r="W27" s="69">
        <f t="shared" si="103"/>
        <v>180728.45163535851</v>
      </c>
      <c r="X27" s="69">
        <f t="shared" si="103"/>
        <v>180737.10023922965</v>
      </c>
      <c r="Y27" s="69">
        <f t="shared" si="103"/>
        <v>180745.74925697225</v>
      </c>
      <c r="Z27" s="69">
        <f t="shared" si="103"/>
        <v>180754.39868860613</v>
      </c>
      <c r="AA27" s="69">
        <f t="shared" si="103"/>
        <v>180763.04853415108</v>
      </c>
      <c r="AB27" s="69">
        <f t="shared" si="103"/>
        <v>180771.69879362691</v>
      </c>
      <c r="AC27" s="69">
        <f t="shared" si="103"/>
        <v>180780.34946705343</v>
      </c>
      <c r="AD27" s="69">
        <f t="shared" si="103"/>
        <v>180789.00055445044</v>
      </c>
      <c r="AE27" s="69">
        <f t="shared" si="103"/>
        <v>180797.65205583777</v>
      </c>
      <c r="AF27" s="69">
        <f t="shared" si="103"/>
        <v>180806.30397123523</v>
      </c>
      <c r="AG27" s="69">
        <f t="shared" si="103"/>
        <v>180814.95630066263</v>
      </c>
      <c r="AH27" s="69">
        <f t="shared" si="103"/>
        <v>180823.60904413977</v>
      </c>
      <c r="AI27" s="69">
        <f t="shared" si="103"/>
        <v>180832.26220168648</v>
      </c>
      <c r="AJ27" s="69">
        <f t="shared" si="103"/>
        <v>180840.91577332254</v>
      </c>
      <c r="AK27" s="69">
        <f t="shared" si="103"/>
        <v>180849.56975906782</v>
      </c>
      <c r="AL27" s="69">
        <f t="shared" si="103"/>
        <v>180858.22415894209</v>
      </c>
      <c r="AM27" s="69">
        <f t="shared" si="103"/>
        <v>180866.87897296521</v>
      </c>
      <c r="AN27" s="69">
        <f t="shared" si="103"/>
        <v>180875.53420115696</v>
      </c>
      <c r="AO27" s="69">
        <f t="shared" si="103"/>
        <v>180884.18984353717</v>
      </c>
      <c r="AP27" s="69">
        <f t="shared" si="103"/>
        <v>180892.84590012566</v>
      </c>
      <c r="AQ27" s="69">
        <f t="shared" si="103"/>
        <v>180901.50237094227</v>
      </c>
      <c r="AR27" s="69">
        <f t="shared" si="103"/>
        <v>180910.15925600679</v>
      </c>
      <c r="AS27" s="69">
        <f t="shared" si="103"/>
        <v>180918.81655533909</v>
      </c>
      <c r="AT27" s="69">
        <f t="shared" si="103"/>
        <v>180927.47426895896</v>
      </c>
      <c r="AU27" s="69">
        <f t="shared" si="103"/>
        <v>180936.13239688624</v>
      </c>
      <c r="AV27" s="69">
        <f t="shared" si="103"/>
        <v>180944.79093914074</v>
      </c>
      <c r="AW27" s="69">
        <f t="shared" si="103"/>
        <v>180953.44989574229</v>
      </c>
      <c r="AX27" s="69">
        <f t="shared" si="103"/>
        <v>180962.10926671073</v>
      </c>
      <c r="AY27" s="69">
        <f t="shared" si="103"/>
        <v>180970.76905206588</v>
      </c>
      <c r="AZ27" s="69">
        <f t="shared" si="103"/>
        <v>180979.42925182759</v>
      </c>
      <c r="BA27" s="69">
        <f t="shared" si="103"/>
        <v>180988.08986601568</v>
      </c>
      <c r="BB27" s="69">
        <f t="shared" si="103"/>
        <v>180996.75089464997</v>
      </c>
      <c r="BC27" s="69">
        <f t="shared" si="103"/>
        <v>181005.41233775031</v>
      </c>
      <c r="BD27" s="69">
        <f t="shared" si="103"/>
        <v>181014.07419533652</v>
      </c>
      <c r="BE27" s="69">
        <f>BD27*(1+$E$27)</f>
        <v>181022.73646742845</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175827.89188260405</v>
      </c>
      <c r="DG27" s="108">
        <f t="shared" si="15"/>
        <v>175836.30597442319</v>
      </c>
      <c r="DH27" s="108">
        <f t="shared" si="15"/>
        <v>175844.72046889141</v>
      </c>
      <c r="DI27" s="108">
        <f t="shared" si="15"/>
        <v>175853.13536602797</v>
      </c>
      <c r="DJ27" s="108">
        <f t="shared" si="15"/>
        <v>188321.96337481754</v>
      </c>
      <c r="DK27" s="108">
        <f t="shared" si="15"/>
        <v>188330.9753596308</v>
      </c>
      <c r="DL27" s="108">
        <f t="shared" si="15"/>
        <v>188339.98777570482</v>
      </c>
      <c r="DM27" s="108">
        <f t="shared" si="15"/>
        <v>188349.00062306019</v>
      </c>
      <c r="DN27" s="108">
        <f t="shared" si="15"/>
        <v>165217.36140295808</v>
      </c>
      <c r="DO27" s="108">
        <f t="shared" si="15"/>
        <v>165225.26773701049</v>
      </c>
      <c r="DP27" s="108">
        <f t="shared" si="15"/>
        <v>165233.17444941369</v>
      </c>
      <c r="DQ27" s="108">
        <f t="shared" si="15"/>
        <v>165241.08154018581</v>
      </c>
      <c r="DR27" s="108">
        <f t="shared" si="15"/>
        <v>165248.98900934492</v>
      </c>
      <c r="DS27" s="108">
        <f t="shared" si="15"/>
        <v>171809.6295967898</v>
      </c>
      <c r="DT27" s="108">
        <f t="shared" si="15"/>
        <v>171817.85139813976</v>
      </c>
      <c r="DU27" s="108">
        <f t="shared" si="15"/>
        <v>171826.07359293691</v>
      </c>
      <c r="DV27" s="108">
        <f t="shared" si="90"/>
        <v>171834.29618120007</v>
      </c>
      <c r="DW27" s="108">
        <f t="shared" si="90"/>
        <v>165458.6979656379</v>
      </c>
      <c r="DX27" s="108">
        <f t="shared" si="90"/>
        <v>165466.61584864301</v>
      </c>
      <c r="DY27" s="108">
        <f t="shared" si="90"/>
        <v>165474.53411055153</v>
      </c>
      <c r="DZ27" s="108">
        <f t="shared" si="90"/>
        <v>165482.45275138167</v>
      </c>
      <c r="EA27" s="108">
        <f t="shared" si="90"/>
        <v>172193.58952808502</v>
      </c>
      <c r="EB27" s="108">
        <f t="shared" si="90"/>
        <v>172201.82970350567</v>
      </c>
      <c r="EC27" s="108">
        <f t="shared" si="90"/>
        <v>172210.07027325279</v>
      </c>
      <c r="ED27" s="108">
        <f t="shared" si="90"/>
        <v>172218.31123734525</v>
      </c>
      <c r="EE27" s="108">
        <f t="shared" si="90"/>
        <v>172226.55259580194</v>
      </c>
      <c r="EF27" s="108">
        <f t="shared" si="90"/>
        <v>167379.67406826353</v>
      </c>
      <c r="EG27" s="108">
        <f t="shared" si="90"/>
        <v>167387.68387791992</v>
      </c>
      <c r="EH27" s="108">
        <f t="shared" si="90"/>
        <v>167395.69407087885</v>
      </c>
      <c r="EI27" s="108">
        <f t="shared" si="90"/>
        <v>167403.70464715865</v>
      </c>
      <c r="EJ27" s="108">
        <f t="shared" si="90"/>
        <v>169580.36362392179</v>
      </c>
      <c r="EK27" s="108">
        <f t="shared" si="90"/>
        <v>169588.47874567509</v>
      </c>
      <c r="EL27" s="108">
        <f t="shared" si="91"/>
        <v>169596.59425577053</v>
      </c>
      <c r="EM27" s="108">
        <f t="shared" si="91"/>
        <v>169604.71015422669</v>
      </c>
      <c r="EN27" s="108">
        <f t="shared" si="91"/>
        <v>181142.81217279195</v>
      </c>
      <c r="EO27" s="108">
        <f t="shared" si="91"/>
        <v>181151.48060552852</v>
      </c>
      <c r="EP27" s="108">
        <f t="shared" si="91"/>
        <v>181160.14945308541</v>
      </c>
      <c r="EQ27" s="108">
        <f t="shared" si="91"/>
        <v>181168.81871548257</v>
      </c>
      <c r="ER27" s="108">
        <f t="shared" si="91"/>
        <v>181177.48839273976</v>
      </c>
      <c r="ES27" s="108">
        <f t="shared" si="91"/>
        <v>181007.80380294711</v>
      </c>
      <c r="ET27" s="108">
        <f t="shared" si="91"/>
        <v>181016.46577497481</v>
      </c>
      <c r="EU27" s="108">
        <f t="shared" si="91"/>
        <v>181025.12816151371</v>
      </c>
      <c r="EV27" s="108">
        <f t="shared" si="91"/>
        <v>181033.79096258362</v>
      </c>
      <c r="EW27" s="108">
        <f t="shared" si="91"/>
        <v>179106.00350612422</v>
      </c>
      <c r="EX27" s="108">
        <f t="shared" si="91"/>
        <v>179114.57446914222</v>
      </c>
      <c r="EY27" s="108">
        <f t="shared" si="91"/>
        <v>179123.14584231624</v>
      </c>
      <c r="EZ27" s="108">
        <f t="shared" si="91"/>
        <v>179131.71762566591</v>
      </c>
      <c r="FA27" s="108">
        <f t="shared" si="91"/>
        <v>166460.10635057482</v>
      </c>
      <c r="FB27" s="108">
        <f t="shared" si="92"/>
        <v>166468.07215511278</v>
      </c>
      <c r="FC27" s="108">
        <f t="shared" si="92"/>
        <v>166476.03834084742</v>
      </c>
      <c r="FD27" s="108">
        <f t="shared" si="92"/>
        <v>166484.004907797</v>
      </c>
      <c r="FE27" s="108">
        <f t="shared" si="92"/>
        <v>166491.97185597976</v>
      </c>
    </row>
    <row r="28" spans="1:161" ht="15.75" x14ac:dyDescent="0.25">
      <c r="A28" s="47" t="s">
        <v>192</v>
      </c>
      <c r="B28" s="12">
        <f>'Urb proj of all 25 ARs '!AG28</f>
        <v>66417.804446343202</v>
      </c>
      <c r="C28" s="12">
        <f>'Urb proj of all 25 ARs '!AH28</f>
        <v>66583.281354238003</v>
      </c>
      <c r="D28" s="100">
        <f t="shared" si="10"/>
        <v>2.4914540502236049E-3</v>
      </c>
      <c r="E28" s="101">
        <f t="shared" si="11"/>
        <v>4.7854135820202259E-5</v>
      </c>
      <c r="F28" s="69">
        <f t="shared" si="12"/>
        <v>66420.982812978051</v>
      </c>
      <c r="G28" s="69">
        <f t="shared" si="13"/>
        <v>66424.1613317109</v>
      </c>
      <c r="H28" s="69">
        <f>G28*(1+$E$28)</f>
        <v>66427.340002549012</v>
      </c>
      <c r="I28" s="69">
        <f t="shared" ref="I28:BE28" si="104">H28*(1+$E$28)</f>
        <v>66430.518825499676</v>
      </c>
      <c r="J28" s="69">
        <f t="shared" si="104"/>
        <v>66433.697800570153</v>
      </c>
      <c r="K28" s="69">
        <f t="shared" si="104"/>
        <v>66436.876927767735</v>
      </c>
      <c r="L28" s="69">
        <f t="shared" si="104"/>
        <v>66440.056207099711</v>
      </c>
      <c r="M28" s="69">
        <f t="shared" si="104"/>
        <v>66443.235638573344</v>
      </c>
      <c r="N28" s="69">
        <f t="shared" si="104"/>
        <v>66446.415222195923</v>
      </c>
      <c r="O28" s="69">
        <f t="shared" si="104"/>
        <v>66449.594957974725</v>
      </c>
      <c r="P28" s="69">
        <f t="shared" si="104"/>
        <v>66452.77484591704</v>
      </c>
      <c r="Q28" s="69">
        <f t="shared" si="104"/>
        <v>66455.954886030144</v>
      </c>
      <c r="R28" s="69">
        <f t="shared" si="104"/>
        <v>66459.135078321327</v>
      </c>
      <c r="S28" s="69">
        <f t="shared" si="104"/>
        <v>66462.315422797852</v>
      </c>
      <c r="T28" s="69">
        <f t="shared" si="104"/>
        <v>66465.495919467023</v>
      </c>
      <c r="U28" s="69">
        <f t="shared" si="104"/>
        <v>66468.676568336115</v>
      </c>
      <c r="V28" s="69">
        <f t="shared" si="104"/>
        <v>66471.857369412406</v>
      </c>
      <c r="W28" s="69">
        <f t="shared" si="104"/>
        <v>66475.038322703185</v>
      </c>
      <c r="X28" s="69">
        <f t="shared" si="104"/>
        <v>66478.219428215729</v>
      </c>
      <c r="Y28" s="69">
        <f t="shared" si="104"/>
        <v>66481.400685957327</v>
      </c>
      <c r="Z28" s="69">
        <f t="shared" si="104"/>
        <v>66484.582095935271</v>
      </c>
      <c r="AA28" s="69">
        <f t="shared" si="104"/>
        <v>66487.763658156837</v>
      </c>
      <c r="AB28" s="69">
        <f t="shared" si="104"/>
        <v>66490.945372629314</v>
      </c>
      <c r="AC28" s="69">
        <f t="shared" si="104"/>
        <v>66494.127239359994</v>
      </c>
      <c r="AD28" s="69">
        <f t="shared" si="104"/>
        <v>66497.309258356152</v>
      </c>
      <c r="AE28" s="69">
        <f t="shared" si="104"/>
        <v>66500.491429625079</v>
      </c>
      <c r="AF28" s="69">
        <f t="shared" si="104"/>
        <v>66503.673753174065</v>
      </c>
      <c r="AG28" s="69">
        <f t="shared" si="104"/>
        <v>66506.856229010387</v>
      </c>
      <c r="AH28" s="69">
        <f t="shared" si="104"/>
        <v>66510.03885714135</v>
      </c>
      <c r="AI28" s="69">
        <f t="shared" si="104"/>
        <v>66513.221637574228</v>
      </c>
      <c r="AJ28" s="69">
        <f t="shared" si="104"/>
        <v>66516.404570316314</v>
      </c>
      <c r="AK28" s="69">
        <f t="shared" si="104"/>
        <v>66519.587655374897</v>
      </c>
      <c r="AL28" s="69">
        <f t="shared" si="104"/>
        <v>66522.770892757268</v>
      </c>
      <c r="AM28" s="69">
        <f t="shared" si="104"/>
        <v>66525.954282470702</v>
      </c>
      <c r="AN28" s="69">
        <f t="shared" si="104"/>
        <v>66529.137824522506</v>
      </c>
      <c r="AO28" s="69">
        <f t="shared" si="104"/>
        <v>66532.321518919955</v>
      </c>
      <c r="AP28" s="69">
        <f t="shared" si="104"/>
        <v>66535.505365670353</v>
      </c>
      <c r="AQ28" s="69">
        <f t="shared" si="104"/>
        <v>66538.689364780992</v>
      </c>
      <c r="AR28" s="69">
        <f t="shared" si="104"/>
        <v>66541.873516259147</v>
      </c>
      <c r="AS28" s="69">
        <f t="shared" si="104"/>
        <v>66545.057820112124</v>
      </c>
      <c r="AT28" s="69">
        <f t="shared" si="104"/>
        <v>66548.242276347213</v>
      </c>
      <c r="AU28" s="69">
        <f t="shared" si="104"/>
        <v>66551.426884971705</v>
      </c>
      <c r="AV28" s="69">
        <f t="shared" si="104"/>
        <v>66554.611645992889</v>
      </c>
      <c r="AW28" s="69">
        <f t="shared" si="104"/>
        <v>66557.796559418057</v>
      </c>
      <c r="AX28" s="69">
        <f t="shared" si="104"/>
        <v>66560.981625254499</v>
      </c>
      <c r="AY28" s="69">
        <f t="shared" si="104"/>
        <v>66564.16684350952</v>
      </c>
      <c r="AZ28" s="69">
        <f t="shared" si="104"/>
        <v>66567.35221419041</v>
      </c>
      <c r="BA28" s="69">
        <f t="shared" si="104"/>
        <v>66570.537737304461</v>
      </c>
      <c r="BB28" s="69">
        <f t="shared" si="104"/>
        <v>66573.723412858963</v>
      </c>
      <c r="BC28" s="69">
        <f t="shared" si="104"/>
        <v>66576.90924086122</v>
      </c>
      <c r="BD28" s="69">
        <f t="shared" si="104"/>
        <v>66580.095221318523</v>
      </c>
      <c r="BE28" s="69">
        <f t="shared" si="104"/>
        <v>66583.281354238163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57749.419486039304</v>
      </c>
      <c r="DG28" s="108">
        <f t="shared" si="15"/>
        <v>57752.183034602931</v>
      </c>
      <c r="DH28" s="108">
        <f t="shared" si="15"/>
        <v>57754.946715413782</v>
      </c>
      <c r="DI28" s="108">
        <f t="shared" si="15"/>
        <v>57757.710528478201</v>
      </c>
      <c r="DJ28" s="108">
        <f t="shared" si="15"/>
        <v>61656.863969292608</v>
      </c>
      <c r="DK28" s="108">
        <f t="shared" si="15"/>
        <v>61659.814505235241</v>
      </c>
      <c r="DL28" s="108">
        <f t="shared" si="15"/>
        <v>61662.765182373223</v>
      </c>
      <c r="DM28" s="108">
        <f t="shared" si="15"/>
        <v>61665.716000713306</v>
      </c>
      <c r="DN28" s="108">
        <f t="shared" si="15"/>
        <v>54281.369423767355</v>
      </c>
      <c r="DO28" s="108">
        <f t="shared" si="15"/>
        <v>54283.967011792258</v>
      </c>
      <c r="DP28" s="108">
        <f t="shared" si="15"/>
        <v>54286.564724122502</v>
      </c>
      <c r="DQ28" s="108">
        <f t="shared" si="15"/>
        <v>54289.162560764016</v>
      </c>
      <c r="DR28" s="108">
        <f t="shared" si="15"/>
        <v>54291.760521722768</v>
      </c>
      <c r="DS28" s="108">
        <f t="shared" si="15"/>
        <v>56478.391885835845</v>
      </c>
      <c r="DT28" s="108">
        <f t="shared" si="15"/>
        <v>56481.094610472057</v>
      </c>
      <c r="DU28" s="108">
        <f t="shared" si="15"/>
        <v>56483.797464444826</v>
      </c>
      <c r="DV28" s="108">
        <f t="shared" si="90"/>
        <v>56486.500447760329</v>
      </c>
      <c r="DW28" s="108">
        <f t="shared" si="90"/>
        <v>54547.360286055438</v>
      </c>
      <c r="DX28" s="108">
        <f t="shared" si="90"/>
        <v>54549.970602843197</v>
      </c>
      <c r="DY28" s="108">
        <f t="shared" si="90"/>
        <v>54552.581044545412</v>
      </c>
      <c r="DZ28" s="108">
        <f t="shared" si="90"/>
        <v>54555.191611168062</v>
      </c>
      <c r="EA28" s="108">
        <f t="shared" si="90"/>
        <v>57359.550764187246</v>
      </c>
      <c r="EB28" s="108">
        <f t="shared" si="90"/>
        <v>57362.295655920097</v>
      </c>
      <c r="EC28" s="108">
        <f t="shared" si="90"/>
        <v>57365.040679007383</v>
      </c>
      <c r="ED28" s="108">
        <f t="shared" si="90"/>
        <v>57367.785833455368</v>
      </c>
      <c r="EE28" s="108">
        <f t="shared" si="90"/>
        <v>57370.531119270345</v>
      </c>
      <c r="EF28" s="108">
        <f t="shared" si="90"/>
        <v>56852.435940661584</v>
      </c>
      <c r="EG28" s="108">
        <f t="shared" si="90"/>
        <v>56855.15656485279</v>
      </c>
      <c r="EH28" s="108">
        <f t="shared" si="90"/>
        <v>56857.87731923713</v>
      </c>
      <c r="EI28" s="108">
        <f t="shared" si="90"/>
        <v>56860.598203820817</v>
      </c>
      <c r="EJ28" s="108">
        <f t="shared" si="90"/>
        <v>56645.735710176872</v>
      </c>
      <c r="EK28" s="108">
        <f t="shared" si="90"/>
        <v>56648.446442907189</v>
      </c>
      <c r="EL28" s="108">
        <f t="shared" si="91"/>
        <v>56651.157305357279</v>
      </c>
      <c r="EM28" s="108">
        <f t="shared" si="91"/>
        <v>56653.868297533336</v>
      </c>
      <c r="EN28" s="108">
        <f t="shared" si="91"/>
        <v>60880.778715879409</v>
      </c>
      <c r="EO28" s="108">
        <f t="shared" si="91"/>
        <v>60883.692112932913</v>
      </c>
      <c r="EP28" s="108">
        <f t="shared" si="91"/>
        <v>60886.605649404519</v>
      </c>
      <c r="EQ28" s="108">
        <f t="shared" si="91"/>
        <v>60889.519325300898</v>
      </c>
      <c r="ER28" s="108">
        <f t="shared" si="91"/>
        <v>60892.433140628717</v>
      </c>
      <c r="ES28" s="108">
        <f t="shared" si="91"/>
        <v>60704.353127251052</v>
      </c>
      <c r="ET28" s="108">
        <f t="shared" si="91"/>
        <v>60707.258081610482</v>
      </c>
      <c r="EU28" s="108">
        <f t="shared" si="91"/>
        <v>60710.163174983994</v>
      </c>
      <c r="EV28" s="108">
        <f t="shared" si="91"/>
        <v>60713.068407378239</v>
      </c>
      <c r="EW28" s="108">
        <f t="shared" si="91"/>
        <v>60110.550090131699</v>
      </c>
      <c r="EX28" s="108">
        <f t="shared" si="91"/>
        <v>60113.426628559937</v>
      </c>
      <c r="EY28" s="108">
        <f t="shared" si="91"/>
        <v>60116.303304642439</v>
      </c>
      <c r="EZ28" s="108">
        <f t="shared" si="91"/>
        <v>60119.18011838579</v>
      </c>
      <c r="FA28" s="108">
        <f t="shared" si="91"/>
        <v>55093.955087407805</v>
      </c>
      <c r="FB28" s="108">
        <f t="shared" si="92"/>
        <v>55096.591561017427</v>
      </c>
      <c r="FC28" s="108">
        <f t="shared" si="92"/>
        <v>55099.228160793216</v>
      </c>
      <c r="FD28" s="108">
        <f t="shared" si="92"/>
        <v>55101.864886741212</v>
      </c>
      <c r="FE28" s="108">
        <f t="shared" si="92"/>
        <v>55104.501738867446</v>
      </c>
    </row>
    <row r="29" spans="1:161" s="45" customFormat="1" ht="15.75" x14ac:dyDescent="0.25">
      <c r="A29" s="67" t="s">
        <v>95</v>
      </c>
      <c r="B29" s="74">
        <f>SUM(B4:B28)</f>
        <v>3057645.2038907018</v>
      </c>
      <c r="C29" s="74">
        <f>SUM(C4:C28)</f>
        <v>3065263.1864180816</v>
      </c>
      <c r="D29" s="102"/>
      <c r="E29" s="103"/>
      <c r="F29" s="29">
        <f>SUM(F4:F28)</f>
        <v>3057791.5248595783</v>
      </c>
      <c r="G29" s="29">
        <f t="shared" ref="G29:BE29" si="105">SUM(G4:G28)</f>
        <v>3057937.8528305185</v>
      </c>
      <c r="H29" s="29">
        <f t="shared" si="105"/>
        <v>3058084.1878038584</v>
      </c>
      <c r="I29" s="29">
        <f t="shared" si="105"/>
        <v>3058230.5297799306</v>
      </c>
      <c r="J29" s="29">
        <f t="shared" si="105"/>
        <v>3058376.8787590726</v>
      </c>
      <c r="K29" s="29">
        <f t="shared" si="105"/>
        <v>3058523.2347416184</v>
      </c>
      <c r="L29" s="29">
        <f t="shared" si="105"/>
        <v>3058669.5977279027</v>
      </c>
      <c r="M29" s="29">
        <f t="shared" si="105"/>
        <v>3058815.9677182613</v>
      </c>
      <c r="N29" s="29">
        <f t="shared" si="105"/>
        <v>3058962.344713029</v>
      </c>
      <c r="O29" s="29">
        <f t="shared" si="105"/>
        <v>3059108.7287125415</v>
      </c>
      <c r="P29" s="29">
        <f t="shared" si="105"/>
        <v>3059255.1197171346</v>
      </c>
      <c r="Q29" s="29">
        <f t="shared" si="105"/>
        <v>3059401.5177271417</v>
      </c>
      <c r="R29" s="29">
        <f t="shared" si="105"/>
        <v>3059547.9227429</v>
      </c>
      <c r="S29" s="29">
        <f t="shared" si="105"/>
        <v>3059694.3347647437</v>
      </c>
      <c r="T29" s="29">
        <f t="shared" si="105"/>
        <v>3059840.7537930072</v>
      </c>
      <c r="U29" s="29">
        <f t="shared" si="105"/>
        <v>3059987.1798280282</v>
      </c>
      <c r="V29" s="29">
        <f t="shared" si="105"/>
        <v>3060133.6128701391</v>
      </c>
      <c r="W29" s="29">
        <f t="shared" si="105"/>
        <v>3060280.0529196775</v>
      </c>
      <c r="X29" s="29">
        <f t="shared" si="105"/>
        <v>3060426.4999769777</v>
      </c>
      <c r="Y29" s="29">
        <f t="shared" si="105"/>
        <v>3060572.9540423756</v>
      </c>
      <c r="Z29" s="29">
        <f t="shared" si="105"/>
        <v>3060719.4151162063</v>
      </c>
      <c r="AA29" s="29">
        <f t="shared" si="105"/>
        <v>3060865.8831988047</v>
      </c>
      <c r="AB29" s="29">
        <f t="shared" si="105"/>
        <v>3061012.3582905065</v>
      </c>
      <c r="AC29" s="29">
        <f t="shared" si="105"/>
        <v>3061158.840391648</v>
      </c>
      <c r="AD29" s="29">
        <f t="shared" si="105"/>
        <v>3061305.329502563</v>
      </c>
      <c r="AE29" s="29">
        <f t="shared" si="105"/>
        <v>3061451.8256235877</v>
      </c>
      <c r="AF29" s="29">
        <f t="shared" si="105"/>
        <v>3061598.3287550579</v>
      </c>
      <c r="AG29" s="29">
        <f t="shared" si="105"/>
        <v>3061744.8388973097</v>
      </c>
      <c r="AH29" s="29">
        <f t="shared" si="105"/>
        <v>3061891.3560506771</v>
      </c>
      <c r="AI29" s="29">
        <f t="shared" si="105"/>
        <v>3062037.8802154963</v>
      </c>
      <c r="AJ29" s="29">
        <f t="shared" si="105"/>
        <v>3062184.4113921029</v>
      </c>
      <c r="AK29" s="29">
        <f t="shared" si="105"/>
        <v>3062330.9495808315</v>
      </c>
      <c r="AL29" s="29">
        <f t="shared" si="105"/>
        <v>3062477.4947820203</v>
      </c>
      <c r="AM29" s="29">
        <f t="shared" si="105"/>
        <v>3062624.0469960012</v>
      </c>
      <c r="AN29" s="29">
        <f t="shared" si="105"/>
        <v>3062770.6062231124</v>
      </c>
      <c r="AO29" s="29">
        <f t="shared" si="105"/>
        <v>3062917.172463689</v>
      </c>
      <c r="AP29" s="29">
        <f t="shared" si="105"/>
        <v>3063063.7457180661</v>
      </c>
      <c r="AQ29" s="29">
        <f t="shared" si="105"/>
        <v>3063210.32598658</v>
      </c>
      <c r="AR29" s="29">
        <f t="shared" si="105"/>
        <v>3063356.9132695659</v>
      </c>
      <c r="AS29" s="29">
        <f t="shared" si="105"/>
        <v>3063503.5075673582</v>
      </c>
      <c r="AT29" s="29">
        <f t="shared" si="105"/>
        <v>3063650.1088802954</v>
      </c>
      <c r="AU29" s="29">
        <f t="shared" si="105"/>
        <v>3063796.7172087114</v>
      </c>
      <c r="AV29" s="29">
        <f t="shared" si="105"/>
        <v>3063943.3325529415</v>
      </c>
      <c r="AW29" s="29">
        <f t="shared" si="105"/>
        <v>3064089.9549133237</v>
      </c>
      <c r="AX29" s="29">
        <f t="shared" si="105"/>
        <v>3064236.5842901915</v>
      </c>
      <c r="AY29" s="29">
        <f t="shared" si="105"/>
        <v>3064383.2206838811</v>
      </c>
      <c r="AZ29" s="29">
        <f t="shared" si="105"/>
        <v>3064529.8640947295</v>
      </c>
      <c r="BA29" s="29">
        <f t="shared" si="105"/>
        <v>3064676.5145230694</v>
      </c>
      <c r="BB29" s="29">
        <f t="shared" si="105"/>
        <v>3064823.1719692415</v>
      </c>
      <c r="BC29" s="29">
        <f t="shared" si="105"/>
        <v>3064969.8364335778</v>
      </c>
      <c r="BD29" s="29">
        <f t="shared" si="105"/>
        <v>3065116.5079164151</v>
      </c>
      <c r="BE29" s="29">
        <f t="shared" si="105"/>
        <v>3065263.1864180895</v>
      </c>
      <c r="DB29" s="178" t="s">
        <v>117</v>
      </c>
      <c r="DC29" s="178"/>
      <c r="DD29" s="178"/>
      <c r="DE29" s="178"/>
      <c r="DF29" s="135">
        <f>SUM(DF4:DF15)</f>
        <v>1239374.0335365471</v>
      </c>
      <c r="DG29" s="135">
        <f t="shared" ref="DG29:FE29" si="106">SUM(DG4:DG15)</f>
        <v>1239433.3427098796</v>
      </c>
      <c r="DH29" s="135">
        <f t="shared" si="106"/>
        <v>1239492.6547214019</v>
      </c>
      <c r="DI29" s="135">
        <f t="shared" si="106"/>
        <v>1239551.9695712493</v>
      </c>
      <c r="DJ29" s="135">
        <f t="shared" si="106"/>
        <v>1385601.2428314344</v>
      </c>
      <c r="DK29" s="135">
        <f t="shared" si="106"/>
        <v>1385667.5495815016</v>
      </c>
      <c r="DL29" s="135">
        <f t="shared" si="106"/>
        <v>1385733.8595046208</v>
      </c>
      <c r="DM29" s="135">
        <f t="shared" si="106"/>
        <v>1385800.1726009443</v>
      </c>
      <c r="DN29" s="135">
        <f t="shared" si="106"/>
        <v>1223811.7447540362</v>
      </c>
      <c r="DO29" s="135">
        <f t="shared" si="106"/>
        <v>1223870.3092074879</v>
      </c>
      <c r="DP29" s="135">
        <f t="shared" si="106"/>
        <v>1223928.876463491</v>
      </c>
      <c r="DQ29" s="135">
        <f t="shared" si="106"/>
        <v>1223987.4465221793</v>
      </c>
      <c r="DR29" s="135">
        <f t="shared" si="106"/>
        <v>1224046.0193836875</v>
      </c>
      <c r="DS29" s="135">
        <f t="shared" si="106"/>
        <v>1270948.4874238051</v>
      </c>
      <c r="DT29" s="135">
        <f t="shared" si="106"/>
        <v>1271009.3075653429</v>
      </c>
      <c r="DU29" s="135">
        <f t="shared" si="106"/>
        <v>1271070.1306173762</v>
      </c>
      <c r="DV29" s="135">
        <f t="shared" si="106"/>
        <v>1271130.9565800435</v>
      </c>
      <c r="DW29" s="135">
        <f t="shared" si="106"/>
        <v>1268683.4491014157</v>
      </c>
      <c r="DX29" s="135">
        <f t="shared" si="106"/>
        <v>1268744.1608515019</v>
      </c>
      <c r="DY29" s="135">
        <f t="shared" si="106"/>
        <v>1268804.8755068961</v>
      </c>
      <c r="DZ29" s="135">
        <f t="shared" si="106"/>
        <v>1268865.5930677382</v>
      </c>
      <c r="EA29" s="135">
        <f t="shared" si="106"/>
        <v>1320258.217895695</v>
      </c>
      <c r="EB29" s="135">
        <f t="shared" si="106"/>
        <v>1320321.3977117718</v>
      </c>
      <c r="EC29" s="135">
        <f t="shared" si="106"/>
        <v>1320384.5805512641</v>
      </c>
      <c r="ED29" s="135">
        <f t="shared" si="106"/>
        <v>1320447.7664143166</v>
      </c>
      <c r="EE29" s="135">
        <f t="shared" si="106"/>
        <v>1320510.9553010745</v>
      </c>
      <c r="EF29" s="135">
        <f t="shared" si="106"/>
        <v>1335685.0003734208</v>
      </c>
      <c r="EG29" s="135">
        <f t="shared" si="106"/>
        <v>1335748.9184248412</v>
      </c>
      <c r="EH29" s="135">
        <f t="shared" si="106"/>
        <v>1335812.8395350054</v>
      </c>
      <c r="EI29" s="135">
        <f t="shared" si="106"/>
        <v>1335876.7637040592</v>
      </c>
      <c r="EJ29" s="135">
        <f t="shared" si="106"/>
        <v>1371129.8270767799</v>
      </c>
      <c r="EK29" s="135">
        <f t="shared" si="106"/>
        <v>1371195.4413097519</v>
      </c>
      <c r="EL29" s="135">
        <f t="shared" si="106"/>
        <v>1371261.0586826368</v>
      </c>
      <c r="EM29" s="135">
        <f t="shared" si="106"/>
        <v>1371326.6791955836</v>
      </c>
      <c r="EN29" s="135">
        <f t="shared" si="106"/>
        <v>1481874.6774492259</v>
      </c>
      <c r="EO29" s="135">
        <f t="shared" si="106"/>
        <v>1481945.591281309</v>
      </c>
      <c r="EP29" s="135">
        <f t="shared" si="106"/>
        <v>1482016.5085069123</v>
      </c>
      <c r="EQ29" s="135">
        <f t="shared" si="106"/>
        <v>1482087.4291261979</v>
      </c>
      <c r="ER29" s="135">
        <f t="shared" si="106"/>
        <v>1482158.3531393292</v>
      </c>
      <c r="ES29" s="135">
        <f t="shared" si="106"/>
        <v>1411345.6636288008</v>
      </c>
      <c r="ET29" s="135">
        <f t="shared" si="106"/>
        <v>1411413.2023558777</v>
      </c>
      <c r="EU29" s="135">
        <f t="shared" si="106"/>
        <v>1411480.7443149616</v>
      </c>
      <c r="EV29" s="135">
        <f t="shared" si="106"/>
        <v>1411548.2895062077</v>
      </c>
      <c r="EW29" s="135">
        <f t="shared" si="106"/>
        <v>1371926.3757469989</v>
      </c>
      <c r="EX29" s="135">
        <f t="shared" si="106"/>
        <v>1371992.0280981194</v>
      </c>
      <c r="EY29" s="135">
        <f t="shared" si="106"/>
        <v>1372057.6835909758</v>
      </c>
      <c r="EZ29" s="135">
        <f t="shared" si="106"/>
        <v>1372123.3422257197</v>
      </c>
      <c r="FA29" s="135">
        <f t="shared" si="106"/>
        <v>1229976.7192334614</v>
      </c>
      <c r="FB29" s="135">
        <f t="shared" si="106"/>
        <v>1230035.5787064398</v>
      </c>
      <c r="FC29" s="135">
        <f t="shared" si="106"/>
        <v>1230094.4409960869</v>
      </c>
      <c r="FD29" s="135">
        <f t="shared" si="106"/>
        <v>1230153.3061025378</v>
      </c>
      <c r="FE29" s="135">
        <f t="shared" si="106"/>
        <v>1230212.1740259277</v>
      </c>
    </row>
    <row r="30" spans="1:161" x14ac:dyDescent="0.25">
      <c r="B30" s="167" t="s">
        <v>251</v>
      </c>
      <c r="C30" s="167"/>
      <c r="D30" s="167"/>
      <c r="E30" s="167"/>
      <c r="F30" s="137">
        <f>SUM(F4:F15)</f>
        <v>896545.25235037284</v>
      </c>
      <c r="G30" s="137">
        <f t="shared" ref="G30:BE30" si="107">SUM(G4:G15)</f>
        <v>896588.15574864787</v>
      </c>
      <c r="H30" s="137">
        <f t="shared" si="107"/>
        <v>896631.0612000277</v>
      </c>
      <c r="I30" s="137">
        <f t="shared" si="107"/>
        <v>896673.96870461106</v>
      </c>
      <c r="J30" s="137">
        <f t="shared" si="107"/>
        <v>896716.87826249597</v>
      </c>
      <c r="K30" s="137">
        <f t="shared" si="107"/>
        <v>896759.78987378057</v>
      </c>
      <c r="L30" s="137">
        <f t="shared" si="107"/>
        <v>896802.70353856322</v>
      </c>
      <c r="M30" s="137">
        <f t="shared" si="107"/>
        <v>896845.6192569423</v>
      </c>
      <c r="N30" s="137">
        <f t="shared" si="107"/>
        <v>896888.53702901606</v>
      </c>
      <c r="O30" s="137">
        <f t="shared" si="107"/>
        <v>896931.45685488242</v>
      </c>
      <c r="P30" s="137">
        <f t="shared" si="107"/>
        <v>896974.37873464031</v>
      </c>
      <c r="Q30" s="137">
        <f t="shared" si="107"/>
        <v>897017.3026683873</v>
      </c>
      <c r="R30" s="137">
        <f t="shared" si="107"/>
        <v>897060.22865622235</v>
      </c>
      <c r="S30" s="137">
        <f t="shared" si="107"/>
        <v>897103.15669824334</v>
      </c>
      <c r="T30" s="137">
        <f t="shared" si="107"/>
        <v>897146.08679454878</v>
      </c>
      <c r="U30" s="137">
        <f t="shared" si="107"/>
        <v>897189.01894523704</v>
      </c>
      <c r="V30" s="137">
        <f t="shared" si="107"/>
        <v>897231.9531504059</v>
      </c>
      <c r="W30" s="137">
        <f t="shared" si="107"/>
        <v>897274.88941015408</v>
      </c>
      <c r="X30" s="137">
        <f t="shared" si="107"/>
        <v>897317.82772458007</v>
      </c>
      <c r="Y30" s="137">
        <f t="shared" si="107"/>
        <v>897360.76809378201</v>
      </c>
      <c r="Z30" s="137">
        <f t="shared" si="107"/>
        <v>897403.71051785792</v>
      </c>
      <c r="AA30" s="137">
        <f t="shared" si="107"/>
        <v>897446.65499690652</v>
      </c>
      <c r="AB30" s="137">
        <f t="shared" si="107"/>
        <v>897489.60153102619</v>
      </c>
      <c r="AC30" s="137">
        <f t="shared" si="107"/>
        <v>897532.55012031505</v>
      </c>
      <c r="AD30" s="137">
        <f t="shared" si="107"/>
        <v>897575.50076487148</v>
      </c>
      <c r="AE30" s="137">
        <f t="shared" si="107"/>
        <v>897618.45346479409</v>
      </c>
      <c r="AF30" s="137">
        <f t="shared" si="107"/>
        <v>897661.40822018089</v>
      </c>
      <c r="AG30" s="137">
        <f t="shared" si="107"/>
        <v>897704.36503113026</v>
      </c>
      <c r="AH30" s="137">
        <f t="shared" si="107"/>
        <v>897747.32389774104</v>
      </c>
      <c r="AI30" s="137">
        <f t="shared" si="107"/>
        <v>897790.284820111</v>
      </c>
      <c r="AJ30" s="137">
        <f t="shared" si="107"/>
        <v>897833.24779833888</v>
      </c>
      <c r="AK30" s="137">
        <f t="shared" si="107"/>
        <v>897876.21283252293</v>
      </c>
      <c r="AL30" s="137">
        <f t="shared" si="107"/>
        <v>897919.17992276163</v>
      </c>
      <c r="AM30" s="137">
        <f t="shared" si="107"/>
        <v>897962.14906915312</v>
      </c>
      <c r="AN30" s="137">
        <f t="shared" si="107"/>
        <v>898005.12027179613</v>
      </c>
      <c r="AO30" s="137">
        <f t="shared" si="107"/>
        <v>898048.09353078878</v>
      </c>
      <c r="AP30" s="137">
        <f t="shared" si="107"/>
        <v>898091.0688462297</v>
      </c>
      <c r="AQ30" s="137">
        <f t="shared" si="107"/>
        <v>898134.04621821723</v>
      </c>
      <c r="AR30" s="137">
        <f t="shared" si="107"/>
        <v>898177.02564684965</v>
      </c>
      <c r="AS30" s="137">
        <f t="shared" si="107"/>
        <v>898220.00713222555</v>
      </c>
      <c r="AT30" s="137">
        <f t="shared" si="107"/>
        <v>898262.99067444343</v>
      </c>
      <c r="AU30" s="137">
        <f t="shared" si="107"/>
        <v>898305.97627360141</v>
      </c>
      <c r="AV30" s="137">
        <f t="shared" si="107"/>
        <v>898348.96392979799</v>
      </c>
      <c r="AW30" s="137">
        <f t="shared" si="107"/>
        <v>898391.95364313188</v>
      </c>
      <c r="AX30" s="137">
        <f t="shared" si="107"/>
        <v>898434.94541370124</v>
      </c>
      <c r="AY30" s="137">
        <f t="shared" si="107"/>
        <v>898477.93924160476</v>
      </c>
      <c r="AZ30" s="137">
        <f t="shared" si="107"/>
        <v>898520.93512694072</v>
      </c>
      <c r="BA30" s="137">
        <f t="shared" si="107"/>
        <v>898563.93306980748</v>
      </c>
      <c r="BB30" s="137">
        <f t="shared" si="107"/>
        <v>898606.93307030364</v>
      </c>
      <c r="BC30" s="137">
        <f t="shared" si="107"/>
        <v>898649.93512852793</v>
      </c>
      <c r="BD30" s="137">
        <f t="shared" si="107"/>
        <v>898692.93924457824</v>
      </c>
      <c r="BE30" s="137">
        <f t="shared" si="107"/>
        <v>898735.94541855366</v>
      </c>
      <c r="DB30" s="178" t="s">
        <v>118</v>
      </c>
      <c r="DC30" s="178"/>
      <c r="DD30" s="178"/>
      <c r="DE30" s="178"/>
      <c r="DF30" s="109">
        <f>SUM(DF16:DF28)</f>
        <v>2181014.8502952987</v>
      </c>
      <c r="DG30" s="109">
        <f t="shared" ref="DG30:FE30" si="108">SUM(DG16:DG28)</f>
        <v>2181119.2208761708</v>
      </c>
      <c r="DH30" s="109">
        <f t="shared" si="108"/>
        <v>2181223.5964516061</v>
      </c>
      <c r="DI30" s="109">
        <f t="shared" si="108"/>
        <v>2181327.9770218451</v>
      </c>
      <c r="DJ30" s="109">
        <f t="shared" si="108"/>
        <v>2376067.6307754889</v>
      </c>
      <c r="DK30" s="109">
        <f t="shared" si="108"/>
        <v>2376181.3354386101</v>
      </c>
      <c r="DL30" s="109">
        <f t="shared" si="108"/>
        <v>2376295.0455429698</v>
      </c>
      <c r="DM30" s="109">
        <f t="shared" si="108"/>
        <v>2376408.7610888281</v>
      </c>
      <c r="DN30" s="109">
        <f t="shared" si="108"/>
        <v>2094874.0620327198</v>
      </c>
      <c r="DO30" s="109">
        <f t="shared" si="108"/>
        <v>2094974.3104206109</v>
      </c>
      <c r="DP30" s="109">
        <f t="shared" si="108"/>
        <v>2095074.5636058012</v>
      </c>
      <c r="DQ30" s="109">
        <f t="shared" si="108"/>
        <v>2095174.8215885214</v>
      </c>
      <c r="DR30" s="109">
        <f t="shared" si="108"/>
        <v>2095275.0843690007</v>
      </c>
      <c r="DS30" s="109">
        <f t="shared" si="108"/>
        <v>2156460.2857267042</v>
      </c>
      <c r="DT30" s="109">
        <f t="shared" si="108"/>
        <v>2156563.4812701088</v>
      </c>
      <c r="DU30" s="109">
        <f t="shared" si="108"/>
        <v>2156666.6817518468</v>
      </c>
      <c r="DV30" s="109">
        <f t="shared" si="108"/>
        <v>2156769.8871721537</v>
      </c>
      <c r="DW30" s="109">
        <f t="shared" si="108"/>
        <v>2134111.9856374646</v>
      </c>
      <c r="DX30" s="109">
        <f t="shared" si="108"/>
        <v>2134214.1117222803</v>
      </c>
      <c r="DY30" s="109">
        <f t="shared" si="108"/>
        <v>2134316.2426942522</v>
      </c>
      <c r="DZ30" s="109">
        <f t="shared" si="108"/>
        <v>2134418.3785536136</v>
      </c>
      <c r="EA30" s="109">
        <f t="shared" si="108"/>
        <v>2221587.3079497283</v>
      </c>
      <c r="EB30" s="109">
        <f t="shared" si="108"/>
        <v>2221693.6200904991</v>
      </c>
      <c r="EC30" s="109">
        <f t="shared" si="108"/>
        <v>2221799.9373187455</v>
      </c>
      <c r="ED30" s="109">
        <f t="shared" si="108"/>
        <v>2221906.2596347113</v>
      </c>
      <c r="EE30" s="109">
        <f t="shared" si="108"/>
        <v>2222012.5870386399</v>
      </c>
      <c r="EF30" s="109">
        <f t="shared" si="108"/>
        <v>2186588.8560673879</v>
      </c>
      <c r="EG30" s="109">
        <f t="shared" si="108"/>
        <v>2186693.4933874891</v>
      </c>
      <c r="EH30" s="109">
        <f t="shared" si="108"/>
        <v>2186798.1357149188</v>
      </c>
      <c r="EI30" s="109">
        <f t="shared" si="108"/>
        <v>2186902.7830499164</v>
      </c>
      <c r="EJ30" s="109">
        <f t="shared" si="108"/>
        <v>2220778.1508636447</v>
      </c>
      <c r="EK30" s="109">
        <f t="shared" si="108"/>
        <v>2220884.4242829029</v>
      </c>
      <c r="EL30" s="109">
        <f t="shared" si="108"/>
        <v>2220990.702787783</v>
      </c>
      <c r="EM30" s="109">
        <f t="shared" si="108"/>
        <v>2221096.9863785296</v>
      </c>
      <c r="EN30" s="109">
        <f t="shared" si="108"/>
        <v>2384019.4487538487</v>
      </c>
      <c r="EO30" s="109">
        <f t="shared" si="108"/>
        <v>2384133.5339443479</v>
      </c>
      <c r="EP30" s="109">
        <f t="shared" si="108"/>
        <v>2384247.6245942949</v>
      </c>
      <c r="EQ30" s="109">
        <f t="shared" si="108"/>
        <v>2384361.7207039511</v>
      </c>
      <c r="ER30" s="109">
        <f t="shared" si="108"/>
        <v>2384475.8222735776</v>
      </c>
      <c r="ES30" s="109">
        <f t="shared" si="108"/>
        <v>2310907.8463208238</v>
      </c>
      <c r="ET30" s="109">
        <f t="shared" si="108"/>
        <v>2311018.4328187695</v>
      </c>
      <c r="EU30" s="109">
        <f t="shared" si="108"/>
        <v>2311129.0246087369</v>
      </c>
      <c r="EV30" s="109">
        <f t="shared" si="108"/>
        <v>2311239.6216909783</v>
      </c>
      <c r="EW30" s="109">
        <f t="shared" si="108"/>
        <v>2278830.2108297278</v>
      </c>
      <c r="EX30" s="109">
        <f t="shared" si="108"/>
        <v>2278939.2622801475</v>
      </c>
      <c r="EY30" s="109">
        <f t="shared" si="108"/>
        <v>2279048.3189491308</v>
      </c>
      <c r="EZ30" s="109">
        <f t="shared" si="108"/>
        <v>2279157.3808369269</v>
      </c>
      <c r="FA30" s="109">
        <f t="shared" si="108"/>
        <v>2114994.480513887</v>
      </c>
      <c r="FB30" s="109">
        <f t="shared" si="108"/>
        <v>2115095.6917470163</v>
      </c>
      <c r="FC30" s="109">
        <f t="shared" si="108"/>
        <v>2115196.9078235221</v>
      </c>
      <c r="FD30" s="109">
        <f t="shared" si="108"/>
        <v>2115298.1287436355</v>
      </c>
      <c r="FE30" s="109">
        <f t="shared" si="108"/>
        <v>2115399.3545075883</v>
      </c>
    </row>
    <row r="31" spans="1:161" x14ac:dyDescent="0.25">
      <c r="B31" s="167" t="s">
        <v>252</v>
      </c>
      <c r="C31" s="167"/>
      <c r="D31" s="167"/>
      <c r="E31" s="167"/>
      <c r="F31" s="137">
        <f>SUM(F16:F28)</f>
        <v>2161246.2725092056</v>
      </c>
      <c r="G31" s="137">
        <f t="shared" ref="G31:BE31" si="109">SUM(G16:G28)</f>
        <v>2161349.6970818713</v>
      </c>
      <c r="H31" s="137">
        <f t="shared" si="109"/>
        <v>2161453.1266038301</v>
      </c>
      <c r="I31" s="137">
        <f t="shared" si="109"/>
        <v>2161556.56107532</v>
      </c>
      <c r="J31" s="137">
        <f t="shared" si="109"/>
        <v>2161660.0004965765</v>
      </c>
      <c r="K31" s="137">
        <f t="shared" si="109"/>
        <v>2161763.4448678372</v>
      </c>
      <c r="L31" s="137">
        <f t="shared" si="109"/>
        <v>2161866.8941893391</v>
      </c>
      <c r="M31" s="137">
        <f t="shared" si="109"/>
        <v>2161970.3484613192</v>
      </c>
      <c r="N31" s="137">
        <f t="shared" si="109"/>
        <v>2162073.8076840136</v>
      </c>
      <c r="O31" s="137">
        <f t="shared" si="109"/>
        <v>2162177.2718576593</v>
      </c>
      <c r="P31" s="137">
        <f t="shared" si="109"/>
        <v>2162280.7409824943</v>
      </c>
      <c r="Q31" s="137">
        <f t="shared" si="109"/>
        <v>2162384.2150587547</v>
      </c>
      <c r="R31" s="137">
        <f t="shared" si="109"/>
        <v>2162487.6940866774</v>
      </c>
      <c r="S31" s="137">
        <f t="shared" si="109"/>
        <v>2162591.1780665005</v>
      </c>
      <c r="T31" s="137">
        <f t="shared" si="109"/>
        <v>2162694.6669984586</v>
      </c>
      <c r="U31" s="137">
        <f t="shared" si="109"/>
        <v>2162798.160882791</v>
      </c>
      <c r="V31" s="137">
        <f t="shared" si="109"/>
        <v>2162901.6597197335</v>
      </c>
      <c r="W31" s="137">
        <f t="shared" si="109"/>
        <v>2163005.1635095235</v>
      </c>
      <c r="X31" s="137">
        <f t="shared" si="109"/>
        <v>2163108.672252398</v>
      </c>
      <c r="Y31" s="137">
        <f t="shared" si="109"/>
        <v>2163212.1859485935</v>
      </c>
      <c r="Z31" s="137">
        <f t="shared" si="109"/>
        <v>2163315.7045983481</v>
      </c>
      <c r="AA31" s="137">
        <f t="shared" si="109"/>
        <v>2163419.2282018978</v>
      </c>
      <c r="AB31" s="137">
        <f t="shared" si="109"/>
        <v>2163522.7567594806</v>
      </c>
      <c r="AC31" s="137">
        <f t="shared" si="109"/>
        <v>2163626.2902713325</v>
      </c>
      <c r="AD31" s="137">
        <f t="shared" si="109"/>
        <v>2163729.8287376915</v>
      </c>
      <c r="AE31" s="137">
        <f t="shared" si="109"/>
        <v>2163833.3721587942</v>
      </c>
      <c r="AF31" s="137">
        <f t="shared" si="109"/>
        <v>2163936.9205348776</v>
      </c>
      <c r="AG31" s="137">
        <f t="shared" si="109"/>
        <v>2164040.4738661796</v>
      </c>
      <c r="AH31" s="137">
        <f t="shared" si="109"/>
        <v>2164144.0321529363</v>
      </c>
      <c r="AI31" s="137">
        <f t="shared" si="109"/>
        <v>2164247.5953953853</v>
      </c>
      <c r="AJ31" s="137">
        <f t="shared" si="109"/>
        <v>2164351.163593764</v>
      </c>
      <c r="AK31" s="137">
        <f t="shared" si="109"/>
        <v>2164454.7367483089</v>
      </c>
      <c r="AL31" s="137">
        <f t="shared" si="109"/>
        <v>2164558.3148592585</v>
      </c>
      <c r="AM31" s="137">
        <f t="shared" si="109"/>
        <v>2164661.8979268479</v>
      </c>
      <c r="AN31" s="137">
        <f t="shared" si="109"/>
        <v>2164765.4859513161</v>
      </c>
      <c r="AO31" s="137">
        <f t="shared" si="109"/>
        <v>2164869.0789329</v>
      </c>
      <c r="AP31" s="137">
        <f t="shared" si="109"/>
        <v>2164972.6768718362</v>
      </c>
      <c r="AQ31" s="137">
        <f t="shared" si="109"/>
        <v>2165076.2797683626</v>
      </c>
      <c r="AR31" s="137">
        <f t="shared" si="109"/>
        <v>2165179.8876227154</v>
      </c>
      <c r="AS31" s="137">
        <f t="shared" si="109"/>
        <v>2165283.500435133</v>
      </c>
      <c r="AT31" s="137">
        <f t="shared" si="109"/>
        <v>2165387.1182058523</v>
      </c>
      <c r="AU31" s="137">
        <f t="shared" si="109"/>
        <v>2165490.74093511</v>
      </c>
      <c r="AV31" s="137">
        <f t="shared" si="109"/>
        <v>2165594.368623144</v>
      </c>
      <c r="AW31" s="137">
        <f t="shared" si="109"/>
        <v>2165698.0012701917</v>
      </c>
      <c r="AX31" s="137">
        <f t="shared" si="109"/>
        <v>2165801.6388764903</v>
      </c>
      <c r="AY31" s="137">
        <f t="shared" si="109"/>
        <v>2165905.2814422762</v>
      </c>
      <c r="AZ31" s="137">
        <f t="shared" si="109"/>
        <v>2166008.9289677888</v>
      </c>
      <c r="BA31" s="137">
        <f t="shared" si="109"/>
        <v>2166112.5814532628</v>
      </c>
      <c r="BB31" s="137">
        <f t="shared" si="109"/>
        <v>2166216.2388989371</v>
      </c>
      <c r="BC31" s="137">
        <f t="shared" si="109"/>
        <v>2166319.9013050501</v>
      </c>
      <c r="BD31" s="137">
        <f t="shared" si="109"/>
        <v>2166423.5686718365</v>
      </c>
      <c r="BE31" s="137">
        <f t="shared" si="109"/>
        <v>2166527.2409995361</v>
      </c>
    </row>
    <row r="32" spans="1:161" x14ac:dyDescent="0.25">
      <c r="F32" s="72">
        <f>SUM(F30:F31)</f>
        <v>3057791.5248595783</v>
      </c>
      <c r="G32" s="72">
        <f t="shared" ref="G32:BE32" si="110">SUM(G30:G31)</f>
        <v>3057937.852830519</v>
      </c>
      <c r="H32" s="72">
        <f t="shared" si="110"/>
        <v>3058084.187803858</v>
      </c>
      <c r="I32" s="72">
        <f t="shared" si="110"/>
        <v>3058230.5297799311</v>
      </c>
      <c r="J32" s="72">
        <f t="shared" si="110"/>
        <v>3058376.8787590726</v>
      </c>
      <c r="K32" s="72">
        <f t="shared" si="110"/>
        <v>3058523.2347416179</v>
      </c>
      <c r="L32" s="72">
        <f t="shared" si="110"/>
        <v>3058669.5977279022</v>
      </c>
      <c r="M32" s="72">
        <f t="shared" si="110"/>
        <v>3058815.9677182613</v>
      </c>
      <c r="N32" s="72">
        <f t="shared" si="110"/>
        <v>3058962.3447130295</v>
      </c>
      <c r="O32" s="72">
        <f t="shared" si="110"/>
        <v>3059108.728712542</v>
      </c>
      <c r="P32" s="72">
        <f t="shared" si="110"/>
        <v>3059255.1197171346</v>
      </c>
      <c r="Q32" s="72">
        <f t="shared" si="110"/>
        <v>3059401.5177271422</v>
      </c>
      <c r="R32" s="72">
        <f t="shared" si="110"/>
        <v>3059547.9227428995</v>
      </c>
      <c r="S32" s="72">
        <f t="shared" si="110"/>
        <v>3059694.3347647437</v>
      </c>
      <c r="T32" s="72">
        <f t="shared" si="110"/>
        <v>3059840.7537930072</v>
      </c>
      <c r="U32" s="72">
        <f t="shared" si="110"/>
        <v>3059987.1798280282</v>
      </c>
      <c r="V32" s="72">
        <f t="shared" si="110"/>
        <v>3060133.6128701395</v>
      </c>
      <c r="W32" s="72">
        <f t="shared" si="110"/>
        <v>3060280.0529196775</v>
      </c>
      <c r="X32" s="72">
        <f t="shared" si="110"/>
        <v>3060426.4999769782</v>
      </c>
      <c r="Y32" s="72">
        <f t="shared" si="110"/>
        <v>3060572.9540423756</v>
      </c>
      <c r="Z32" s="72">
        <f t="shared" si="110"/>
        <v>3060719.4151162058</v>
      </c>
      <c r="AA32" s="72">
        <f t="shared" si="110"/>
        <v>3060865.8831988042</v>
      </c>
      <c r="AB32" s="72">
        <f t="shared" si="110"/>
        <v>3061012.3582905065</v>
      </c>
      <c r="AC32" s="72">
        <f t="shared" si="110"/>
        <v>3061158.8403916475</v>
      </c>
      <c r="AD32" s="72">
        <f t="shared" si="110"/>
        <v>3061305.329502563</v>
      </c>
      <c r="AE32" s="72">
        <f t="shared" si="110"/>
        <v>3061451.8256235882</v>
      </c>
      <c r="AF32" s="72">
        <f t="shared" si="110"/>
        <v>3061598.3287550583</v>
      </c>
      <c r="AG32" s="72">
        <f t="shared" si="110"/>
        <v>3061744.8388973097</v>
      </c>
      <c r="AH32" s="72">
        <f t="shared" si="110"/>
        <v>3061891.3560506776</v>
      </c>
      <c r="AI32" s="72">
        <f t="shared" si="110"/>
        <v>3062037.8802154963</v>
      </c>
      <c r="AJ32" s="72">
        <f t="shared" si="110"/>
        <v>3062184.4113921029</v>
      </c>
      <c r="AK32" s="72">
        <f t="shared" si="110"/>
        <v>3062330.9495808319</v>
      </c>
      <c r="AL32" s="72">
        <f t="shared" si="110"/>
        <v>3062477.4947820203</v>
      </c>
      <c r="AM32" s="72">
        <f t="shared" si="110"/>
        <v>3062624.0469960012</v>
      </c>
      <c r="AN32" s="72">
        <f t="shared" si="110"/>
        <v>3062770.606223112</v>
      </c>
      <c r="AO32" s="72">
        <f t="shared" si="110"/>
        <v>3062917.172463689</v>
      </c>
      <c r="AP32" s="72">
        <f t="shared" si="110"/>
        <v>3063063.7457180656</v>
      </c>
      <c r="AQ32" s="72">
        <f t="shared" si="110"/>
        <v>3063210.32598658</v>
      </c>
      <c r="AR32" s="72">
        <f t="shared" si="110"/>
        <v>3063356.913269565</v>
      </c>
      <c r="AS32" s="72">
        <f t="shared" si="110"/>
        <v>3063503.5075673587</v>
      </c>
      <c r="AT32" s="72">
        <f t="shared" si="110"/>
        <v>3063650.1088802959</v>
      </c>
      <c r="AU32" s="72">
        <f t="shared" si="110"/>
        <v>3063796.7172087114</v>
      </c>
      <c r="AV32" s="72">
        <f t="shared" si="110"/>
        <v>3063943.332552942</v>
      </c>
      <c r="AW32" s="72">
        <f t="shared" si="110"/>
        <v>3064089.9549133237</v>
      </c>
      <c r="AX32" s="72">
        <f t="shared" si="110"/>
        <v>3064236.5842901915</v>
      </c>
      <c r="AY32" s="72">
        <f t="shared" si="110"/>
        <v>3064383.2206838811</v>
      </c>
      <c r="AZ32" s="72">
        <f t="shared" si="110"/>
        <v>3064529.8640947295</v>
      </c>
      <c r="BA32" s="72">
        <f t="shared" si="110"/>
        <v>3064676.5145230703</v>
      </c>
      <c r="BB32" s="72">
        <f t="shared" si="110"/>
        <v>3064823.1719692405</v>
      </c>
      <c r="BC32" s="72">
        <f t="shared" si="110"/>
        <v>3064969.8364335783</v>
      </c>
      <c r="BD32" s="72">
        <f t="shared" si="110"/>
        <v>3065116.5079164146</v>
      </c>
      <c r="BE32" s="72">
        <f t="shared" si="110"/>
        <v>3065263.18641809</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FE32"/>
  <sheetViews>
    <sheetView topLeftCell="A22"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2051</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2051</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2050</v>
      </c>
      <c r="C3" s="97">
        <v>2051</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'!AH4</f>
        <v>292054.45934540778</v>
      </c>
      <c r="C4" s="12">
        <f>'Urb proj of all 25 ARs '!AI4</f>
        <v>292691.00639529363</v>
      </c>
      <c r="D4" s="100">
        <f>(C4-B4)/B4</f>
        <v>2.1795491543343129E-3</v>
      </c>
      <c r="E4" s="101">
        <f>((1+D4)^(1/52))-1</f>
        <v>4.18696723316625E-5</v>
      </c>
      <c r="F4" s="69">
        <f>B4*(1+E4)</f>
        <v>292066.68756992358</v>
      </c>
      <c r="G4" s="69">
        <f>F4*(1+E4)</f>
        <v>292078.91630643111</v>
      </c>
      <c r="H4" s="69">
        <f>G4*(1+E4)</f>
        <v>292091.14555495186</v>
      </c>
      <c r="I4" s="69">
        <f>H4*(1+$E$4)</f>
        <v>292103.37531550723</v>
      </c>
      <c r="J4" s="69">
        <f>I4*(1+$E$4)</f>
        <v>292115.60558811866</v>
      </c>
      <c r="K4" s="69">
        <f t="shared" ref="K4:BE4" si="5">J4*(1+$E$4)</f>
        <v>292127.83637280762</v>
      </c>
      <c r="L4" s="69">
        <f t="shared" si="5"/>
        <v>292140.06766959553</v>
      </c>
      <c r="M4" s="69">
        <f t="shared" si="5"/>
        <v>292152.29947850382</v>
      </c>
      <c r="N4" s="69">
        <f t="shared" si="5"/>
        <v>292164.53179955395</v>
      </c>
      <c r="O4" s="69">
        <f t="shared" si="5"/>
        <v>292176.76463276736</v>
      </c>
      <c r="P4" s="69">
        <f t="shared" si="5"/>
        <v>292188.99797816545</v>
      </c>
      <c r="Q4" s="69">
        <f t="shared" si="5"/>
        <v>292201.23183576972</v>
      </c>
      <c r="R4" s="69">
        <f t="shared" si="5"/>
        <v>292213.46620560158</v>
      </c>
      <c r="S4" s="69">
        <f t="shared" si="5"/>
        <v>292225.70108768251</v>
      </c>
      <c r="T4" s="69">
        <f t="shared" si="5"/>
        <v>292237.93648203393</v>
      </c>
      <c r="U4" s="69">
        <f t="shared" si="5"/>
        <v>292250.17238867731</v>
      </c>
      <c r="V4" s="69">
        <f t="shared" si="5"/>
        <v>292262.40880763408</v>
      </c>
      <c r="W4" s="69">
        <f t="shared" si="5"/>
        <v>292274.64573892573</v>
      </c>
      <c r="X4" s="69">
        <f t="shared" si="5"/>
        <v>292286.88318257366</v>
      </c>
      <c r="Y4" s="69">
        <f t="shared" si="5"/>
        <v>292299.12113859935</v>
      </c>
      <c r="Z4" s="69">
        <f t="shared" si="5"/>
        <v>292311.35960702423</v>
      </c>
      <c r="AA4" s="69">
        <f t="shared" si="5"/>
        <v>292323.59858786978</v>
      </c>
      <c r="AB4" s="69">
        <f t="shared" si="5"/>
        <v>292335.83808115748</v>
      </c>
      <c r="AC4" s="69">
        <f t="shared" si="5"/>
        <v>292348.07808690873</v>
      </c>
      <c r="AD4" s="69">
        <f t="shared" si="5"/>
        <v>292360.31860514503</v>
      </c>
      <c r="AE4" s="69">
        <f t="shared" si="5"/>
        <v>292372.5596358878</v>
      </c>
      <c r="AF4" s="69">
        <f t="shared" si="5"/>
        <v>292384.8011791585</v>
      </c>
      <c r="AG4" s="69">
        <f t="shared" si="5"/>
        <v>292397.04323497863</v>
      </c>
      <c r="AH4" s="69">
        <f t="shared" si="5"/>
        <v>292409.2858033696</v>
      </c>
      <c r="AI4" s="69">
        <f t="shared" si="5"/>
        <v>292421.52888435294</v>
      </c>
      <c r="AJ4" s="69">
        <f t="shared" si="5"/>
        <v>292433.77247795003</v>
      </c>
      <c r="AK4" s="69">
        <f t="shared" si="5"/>
        <v>292446.01658418239</v>
      </c>
      <c r="AL4" s="69">
        <f t="shared" si="5"/>
        <v>292458.26120307145</v>
      </c>
      <c r="AM4" s="69">
        <f t="shared" si="5"/>
        <v>292470.50633463869</v>
      </c>
      <c r="AN4" s="69">
        <f t="shared" si="5"/>
        <v>292482.75197890558</v>
      </c>
      <c r="AO4" s="69">
        <f t="shared" si="5"/>
        <v>292494.99813589361</v>
      </c>
      <c r="AP4" s="69">
        <f t="shared" si="5"/>
        <v>292507.24480562418</v>
      </c>
      <c r="AQ4" s="69">
        <f t="shared" si="5"/>
        <v>292519.49198811885</v>
      </c>
      <c r="AR4" s="69">
        <f t="shared" si="5"/>
        <v>292531.73968339904</v>
      </c>
      <c r="AS4" s="69">
        <f t="shared" si="5"/>
        <v>292543.98789148621</v>
      </c>
      <c r="AT4" s="69">
        <f t="shared" si="5"/>
        <v>292556.23661240184</v>
      </c>
      <c r="AU4" s="69">
        <f t="shared" si="5"/>
        <v>292568.48584616737</v>
      </c>
      <c r="AV4" s="69">
        <f t="shared" si="5"/>
        <v>292580.73559280433</v>
      </c>
      <c r="AW4" s="69">
        <f t="shared" si="5"/>
        <v>292592.98585233412</v>
      </c>
      <c r="AX4" s="69">
        <f t="shared" si="5"/>
        <v>292605.23662477831</v>
      </c>
      <c r="AY4" s="69">
        <f t="shared" si="5"/>
        <v>292617.48791015829</v>
      </c>
      <c r="AZ4" s="69">
        <f t="shared" si="5"/>
        <v>292629.73970849562</v>
      </c>
      <c r="BA4" s="69">
        <f t="shared" si="5"/>
        <v>292641.9920198117</v>
      </c>
      <c r="BB4" s="69">
        <f t="shared" si="5"/>
        <v>292654.24484412809</v>
      </c>
      <c r="BC4" s="69">
        <f t="shared" si="5"/>
        <v>292666.49818146619</v>
      </c>
      <c r="BD4" s="69">
        <f t="shared" si="5"/>
        <v>292678.75203184749</v>
      </c>
      <c r="BE4" s="69">
        <f t="shared" si="5"/>
        <v>292691.00639529352</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489676.25956044771</v>
      </c>
      <c r="DG4" s="108">
        <f t="shared" ref="DG4:DV5" si="6">G4*BG4</f>
        <v>489696.76214498404</v>
      </c>
      <c r="DH4" s="108">
        <f t="shared" si="6"/>
        <v>489717.26558795694</v>
      </c>
      <c r="DI4" s="108">
        <f t="shared" si="6"/>
        <v>489737.76988940226</v>
      </c>
      <c r="DJ4" s="108">
        <f t="shared" si="6"/>
        <v>561288.13727482955</v>
      </c>
      <c r="DK4" s="108">
        <f t="shared" si="6"/>
        <v>561311.63822522096</v>
      </c>
      <c r="DL4" s="108">
        <f t="shared" si="6"/>
        <v>561335.14015958947</v>
      </c>
      <c r="DM4" s="108">
        <f t="shared" si="6"/>
        <v>561358.64307797619</v>
      </c>
      <c r="DN4" s="108">
        <f t="shared" si="6"/>
        <v>498522.32338245044</v>
      </c>
      <c r="DO4" s="108">
        <f t="shared" si="6"/>
        <v>498543.19634878053</v>
      </c>
      <c r="DP4" s="108">
        <f t="shared" si="6"/>
        <v>498564.07018905482</v>
      </c>
      <c r="DQ4" s="108">
        <f t="shared" si="6"/>
        <v>498584.94490330998</v>
      </c>
      <c r="DR4" s="108">
        <f t="shared" si="6"/>
        <v>498605.82049158256</v>
      </c>
      <c r="DS4" s="108">
        <f t="shared" si="6"/>
        <v>515182.17404836201</v>
      </c>
      <c r="DT4" s="108">
        <f t="shared" si="6"/>
        <v>515203.7445571805</v>
      </c>
      <c r="DU4" s="108">
        <f t="shared" si="6"/>
        <v>515225.31596914917</v>
      </c>
      <c r="DV4" s="108">
        <f t="shared" si="6"/>
        <v>515246.88828430575</v>
      </c>
      <c r="DW4" s="108">
        <f t="shared" ref="DW4:EL5" si="7">W4*BW4</f>
        <v>520149.869396177</v>
      </c>
      <c r="DX4" s="108">
        <f t="shared" si="7"/>
        <v>520171.64790077193</v>
      </c>
      <c r="DY4" s="108">
        <f t="shared" si="7"/>
        <v>520193.42731722578</v>
      </c>
      <c r="DZ4" s="108">
        <f t="shared" si="7"/>
        <v>520215.20764557656</v>
      </c>
      <c r="EA4" s="108">
        <f t="shared" si="7"/>
        <v>534890.69590963586</v>
      </c>
      <c r="EB4" s="108">
        <f t="shared" si="7"/>
        <v>534913.09160780685</v>
      </c>
      <c r="EC4" s="108">
        <f t="shared" si="7"/>
        <v>534935.48824367835</v>
      </c>
      <c r="ED4" s="108">
        <f t="shared" si="7"/>
        <v>534957.8858172897</v>
      </c>
      <c r="EE4" s="108">
        <f t="shared" si="7"/>
        <v>534980.28432868014</v>
      </c>
      <c r="EF4" s="108">
        <f t="shared" si="7"/>
        <v>537682.49313853367</v>
      </c>
      <c r="EG4" s="108">
        <f t="shared" si="7"/>
        <v>537705.00572833989</v>
      </c>
      <c r="EH4" s="108">
        <f t="shared" si="7"/>
        <v>537727.51926074072</v>
      </c>
      <c r="EI4" s="108">
        <f t="shared" si="7"/>
        <v>537750.03373577597</v>
      </c>
      <c r="EJ4" s="108">
        <f t="shared" si="7"/>
        <v>562203.49797331204</v>
      </c>
      <c r="EK4" s="108">
        <f t="shared" si="7"/>
        <v>562227.03724955593</v>
      </c>
      <c r="EL4" s="108">
        <f t="shared" si="7"/>
        <v>562250.57751138147</v>
      </c>
      <c r="EM4" s="108">
        <f t="shared" ref="EM4:FB5" si="8">AM4*CM4</f>
        <v>562274.11875883013</v>
      </c>
      <c r="EN4" s="108">
        <f t="shared" si="8"/>
        <v>606174.97915349191</v>
      </c>
      <c r="EO4" s="108">
        <f t="shared" si="8"/>
        <v>606200.35950124473</v>
      </c>
      <c r="EP4" s="108">
        <f t="shared" si="8"/>
        <v>606225.74091166432</v>
      </c>
      <c r="EQ4" s="108">
        <f t="shared" si="8"/>
        <v>606251.12338479538</v>
      </c>
      <c r="ER4" s="108">
        <f t="shared" si="8"/>
        <v>606276.50692068227</v>
      </c>
      <c r="ES4" s="108">
        <f t="shared" si="8"/>
        <v>577797.45562027511</v>
      </c>
      <c r="ET4" s="108">
        <f t="shared" si="8"/>
        <v>577821.64781041606</v>
      </c>
      <c r="EU4" s="108">
        <f t="shared" si="8"/>
        <v>577845.84101347602</v>
      </c>
      <c r="EV4" s="108">
        <f t="shared" si="8"/>
        <v>577870.03522949747</v>
      </c>
      <c r="EW4" s="108">
        <f t="shared" si="8"/>
        <v>571797.03116071329</v>
      </c>
      <c r="EX4" s="108">
        <f t="shared" si="8"/>
        <v>571820.97211504821</v>
      </c>
      <c r="EY4" s="108">
        <f t="shared" si="8"/>
        <v>571844.91407178307</v>
      </c>
      <c r="EZ4" s="108">
        <f t="shared" si="8"/>
        <v>571868.8570309598</v>
      </c>
      <c r="FA4" s="108">
        <f t="shared" si="8"/>
        <v>500767.71683718957</v>
      </c>
      <c r="FB4" s="108">
        <f t="shared" si="8"/>
        <v>500788.68381740787</v>
      </c>
      <c r="FC4" s="108">
        <f t="shared" ref="FC4:FE5" si="9">BC4*DC4</f>
        <v>500809.65167550673</v>
      </c>
      <c r="FD4" s="108">
        <f t="shared" si="9"/>
        <v>500830.62041152292</v>
      </c>
      <c r="FE4" s="108">
        <f t="shared" si="9"/>
        <v>500851.59002549323</v>
      </c>
    </row>
    <row r="5" spans="1:161" ht="15.75" x14ac:dyDescent="0.25">
      <c r="A5" s="47" t="s">
        <v>169</v>
      </c>
      <c r="B5" s="12">
        <f>'Urb proj of all 25 ARs '!AH5</f>
        <v>42571.014488981047</v>
      </c>
      <c r="C5" s="12">
        <f>'Urb proj of all 25 ARs '!AI5</f>
        <v>42663.80010760967</v>
      </c>
      <c r="D5" s="100">
        <f t="shared" ref="D5:D28" si="10">(C5-B5)/B5</f>
        <v>2.1795491543345523E-3</v>
      </c>
      <c r="E5" s="101">
        <f t="shared" ref="E5:E28" si="11">((1+D5)^(1/52))-1</f>
        <v>4.18696723316625E-5</v>
      </c>
      <c r="F5" s="69">
        <f t="shared" ref="F5:F28" si="12">B5*(1+E5)</f>
        <v>42572.796923408525</v>
      </c>
      <c r="G5" s="69">
        <f t="shared" ref="G5:G28" si="13">F5*(1+E5)</f>
        <v>42574.579432465951</v>
      </c>
      <c r="H5" s="69">
        <f>G5*(1+$E$5)</f>
        <v>42576.362016156447</v>
      </c>
      <c r="I5" s="69">
        <f t="shared" ref="I5:BE5" si="14">H5*(1+$E$5)</f>
        <v>42578.144674483141</v>
      </c>
      <c r="J5" s="69">
        <f t="shared" si="14"/>
        <v>42579.927407449155</v>
      </c>
      <c r="K5" s="69">
        <f t="shared" si="14"/>
        <v>42581.71021505761</v>
      </c>
      <c r="L5" s="69">
        <f t="shared" si="14"/>
        <v>42583.493097311635</v>
      </c>
      <c r="M5" s="69">
        <f t="shared" si="14"/>
        <v>42585.276054214359</v>
      </c>
      <c r="N5" s="69">
        <f t="shared" si="14"/>
        <v>42587.059085768902</v>
      </c>
      <c r="O5" s="69">
        <f t="shared" si="14"/>
        <v>42588.842191978394</v>
      </c>
      <c r="P5" s="69">
        <f t="shared" si="14"/>
        <v>42590.625372845956</v>
      </c>
      <c r="Q5" s="69">
        <f t="shared" si="14"/>
        <v>42592.408628374716</v>
      </c>
      <c r="R5" s="69">
        <f t="shared" si="14"/>
        <v>42594.191958567804</v>
      </c>
      <c r="S5" s="69">
        <f t="shared" si="14"/>
        <v>42595.975363428341</v>
      </c>
      <c r="T5" s="69">
        <f t="shared" si="14"/>
        <v>42597.758842959454</v>
      </c>
      <c r="U5" s="69">
        <f t="shared" si="14"/>
        <v>42599.542397164274</v>
      </c>
      <c r="V5" s="69">
        <f t="shared" si="14"/>
        <v>42601.326026045921</v>
      </c>
      <c r="W5" s="69">
        <f t="shared" si="14"/>
        <v>42603.109729607524</v>
      </c>
      <c r="X5" s="69">
        <f t="shared" si="14"/>
        <v>42604.893507852212</v>
      </c>
      <c r="Y5" s="69">
        <f t="shared" si="14"/>
        <v>42606.677360783113</v>
      </c>
      <c r="Z5" s="69">
        <f t="shared" si="14"/>
        <v>42608.461288403349</v>
      </c>
      <c r="AA5" s="69">
        <f t="shared" si="14"/>
        <v>42610.245290716048</v>
      </c>
      <c r="AB5" s="69">
        <f t="shared" si="14"/>
        <v>42612.029367724339</v>
      </c>
      <c r="AC5" s="69">
        <f t="shared" si="14"/>
        <v>42613.813519431351</v>
      </c>
      <c r="AD5" s="69">
        <f t="shared" si="14"/>
        <v>42615.597745840212</v>
      </c>
      <c r="AE5" s="69">
        <f t="shared" si="14"/>
        <v>42617.382046954051</v>
      </c>
      <c r="AF5" s="69">
        <f t="shared" si="14"/>
        <v>42619.16642277599</v>
      </c>
      <c r="AG5" s="69">
        <f t="shared" si="14"/>
        <v>42620.950873309157</v>
      </c>
      <c r="AH5" s="69">
        <f t="shared" si="14"/>
        <v>42622.735398556688</v>
      </c>
      <c r="AI5" s="69">
        <f t="shared" si="14"/>
        <v>42624.519998521704</v>
      </c>
      <c r="AJ5" s="69">
        <f t="shared" si="14"/>
        <v>42626.304673207334</v>
      </c>
      <c r="AK5" s="69">
        <f t="shared" si="14"/>
        <v>42628.089422616715</v>
      </c>
      <c r="AL5" s="69">
        <f t="shared" si="14"/>
        <v>42629.874246752966</v>
      </c>
      <c r="AM5" s="69">
        <f t="shared" si="14"/>
        <v>42631.659145619218</v>
      </c>
      <c r="AN5" s="69">
        <f t="shared" si="14"/>
        <v>42633.444119218599</v>
      </c>
      <c r="AO5" s="69">
        <f t="shared" si="14"/>
        <v>42635.229167554244</v>
      </c>
      <c r="AP5" s="69">
        <f t="shared" si="14"/>
        <v>42637.014290629275</v>
      </c>
      <c r="AQ5" s="69">
        <f t="shared" si="14"/>
        <v>42638.799488446821</v>
      </c>
      <c r="AR5" s="69">
        <f t="shared" si="14"/>
        <v>42640.584761010017</v>
      </c>
      <c r="AS5" s="69">
        <f t="shared" si="14"/>
        <v>42642.370108321993</v>
      </c>
      <c r="AT5" s="69">
        <f t="shared" si="14"/>
        <v>42644.155530385877</v>
      </c>
      <c r="AU5" s="69">
        <f t="shared" si="14"/>
        <v>42645.941027204797</v>
      </c>
      <c r="AV5" s="69">
        <f t="shared" si="14"/>
        <v>42647.726598781883</v>
      </c>
      <c r="AW5" s="69">
        <f t="shared" si="14"/>
        <v>42649.512245120262</v>
      </c>
      <c r="AX5" s="69">
        <f t="shared" si="14"/>
        <v>42651.297966223072</v>
      </c>
      <c r="AY5" s="69">
        <f t="shared" si="14"/>
        <v>42653.08376209344</v>
      </c>
      <c r="AZ5" s="69">
        <f t="shared" si="14"/>
        <v>42654.869632734495</v>
      </c>
      <c r="BA5" s="69">
        <f t="shared" si="14"/>
        <v>42656.655578149366</v>
      </c>
      <c r="BB5" s="69">
        <f t="shared" si="14"/>
        <v>42658.441598341189</v>
      </c>
      <c r="BC5" s="69">
        <f t="shared" si="14"/>
        <v>42660.227693313092</v>
      </c>
      <c r="BD5" s="69">
        <f t="shared" si="14"/>
        <v>42662.013863068205</v>
      </c>
      <c r="BE5" s="69">
        <f t="shared" si="14"/>
        <v>42663.800107609663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48732.590549441949</v>
      </c>
      <c r="DG5" s="108">
        <f t="shared" si="6"/>
        <v>48734.630967040124</v>
      </c>
      <c r="DH5" s="108">
        <f t="shared" si="6"/>
        <v>48736.671470069916</v>
      </c>
      <c r="DI5" s="108">
        <f t="shared" si="6"/>
        <v>48738.712058534911</v>
      </c>
      <c r="DJ5" s="108">
        <f t="shared" si="6"/>
        <v>51045.223807527334</v>
      </c>
      <c r="DK5" s="108">
        <f t="shared" si="6"/>
        <v>51047.361054322253</v>
      </c>
      <c r="DL5" s="108">
        <f t="shared" si="6"/>
        <v>51049.498390602988</v>
      </c>
      <c r="DM5" s="108">
        <f t="shared" si="6"/>
        <v>51051.635816373302</v>
      </c>
      <c r="DN5" s="108">
        <f t="shared" si="6"/>
        <v>46950.816029804839</v>
      </c>
      <c r="DO5" s="108">
        <f t="shared" si="6"/>
        <v>46952.781845087717</v>
      </c>
      <c r="DP5" s="108">
        <f t="shared" si="6"/>
        <v>46954.747742678628</v>
      </c>
      <c r="DQ5" s="108">
        <f t="shared" si="6"/>
        <v>46956.713722581029</v>
      </c>
      <c r="DR5" s="108">
        <f t="shared" si="6"/>
        <v>46958.679784798369</v>
      </c>
      <c r="DS5" s="108">
        <f t="shared" si="6"/>
        <v>49296.25040634755</v>
      </c>
      <c r="DT5" s="108">
        <f t="shared" si="6"/>
        <v>49298.314424199241</v>
      </c>
      <c r="DU5" s="108">
        <f t="shared" si="6"/>
        <v>49300.37852847069</v>
      </c>
      <c r="DV5" s="108">
        <f t="shared" si="6"/>
        <v>49302.442719165498</v>
      </c>
      <c r="DW5" s="108">
        <f t="shared" si="7"/>
        <v>48404.736581756209</v>
      </c>
      <c r="DX5" s="108">
        <f t="shared" si="7"/>
        <v>48406.763272216187</v>
      </c>
      <c r="DY5" s="108">
        <f t="shared" si="7"/>
        <v>48408.790047533032</v>
      </c>
      <c r="DZ5" s="108">
        <f t="shared" si="7"/>
        <v>48410.816907710294</v>
      </c>
      <c r="EA5" s="108">
        <f t="shared" si="7"/>
        <v>50298.715843630736</v>
      </c>
      <c r="EB5" s="108">
        <f t="shared" si="7"/>
        <v>50300.821834381808</v>
      </c>
      <c r="EC5" s="108">
        <f t="shared" si="7"/>
        <v>50302.927913310021</v>
      </c>
      <c r="ED5" s="108">
        <f t="shared" si="7"/>
        <v>50305.034080419078</v>
      </c>
      <c r="EE5" s="108">
        <f t="shared" si="7"/>
        <v>50307.140335712662</v>
      </c>
      <c r="EF5" s="108">
        <f t="shared" si="7"/>
        <v>55103.938114171295</v>
      </c>
      <c r="EG5" s="108">
        <f t="shared" si="7"/>
        <v>55106.245298004316</v>
      </c>
      <c r="EH5" s="108">
        <f t="shared" si="7"/>
        <v>55108.552578438372</v>
      </c>
      <c r="EI5" s="108">
        <f t="shared" si="7"/>
        <v>55110.859955477506</v>
      </c>
      <c r="EJ5" s="108">
        <f t="shared" si="7"/>
        <v>51579.983401927755</v>
      </c>
      <c r="EK5" s="108">
        <f t="shared" si="7"/>
        <v>51582.143038931674</v>
      </c>
      <c r="EL5" s="108">
        <f t="shared" si="7"/>
        <v>51584.30276635888</v>
      </c>
      <c r="EM5" s="108">
        <f t="shared" si="8"/>
        <v>51586.462584213165</v>
      </c>
      <c r="EN5" s="108">
        <f t="shared" si="8"/>
        <v>56878.353339456495</v>
      </c>
      <c r="EO5" s="108">
        <f t="shared" si="8"/>
        <v>56880.734817473589</v>
      </c>
      <c r="EP5" s="108">
        <f t="shared" si="8"/>
        <v>56883.116395202378</v>
      </c>
      <c r="EQ5" s="108">
        <f t="shared" si="8"/>
        <v>56885.498072647046</v>
      </c>
      <c r="ER5" s="108">
        <f t="shared" si="8"/>
        <v>56887.879849811776</v>
      </c>
      <c r="ES5" s="108">
        <f t="shared" si="8"/>
        <v>52722.978360261899</v>
      </c>
      <c r="ET5" s="108">
        <f t="shared" si="8"/>
        <v>52725.185854090196</v>
      </c>
      <c r="EU5" s="108">
        <f t="shared" si="8"/>
        <v>52727.393440345542</v>
      </c>
      <c r="EV5" s="108">
        <f t="shared" si="8"/>
        <v>52729.601119031788</v>
      </c>
      <c r="EW5" s="108">
        <f t="shared" si="8"/>
        <v>52261.474392251606</v>
      </c>
      <c r="EX5" s="108">
        <f t="shared" si="8"/>
        <v>52263.662563059981</v>
      </c>
      <c r="EY5" s="108">
        <f t="shared" si="8"/>
        <v>52265.850825486355</v>
      </c>
      <c r="EZ5" s="108">
        <f t="shared" si="8"/>
        <v>52268.039179534557</v>
      </c>
      <c r="FA5" s="108">
        <f t="shared" si="8"/>
        <v>46745.721594776456</v>
      </c>
      <c r="FB5" s="108">
        <f t="shared" si="8"/>
        <v>46747.678822822541</v>
      </c>
      <c r="FC5" s="108">
        <f t="shared" si="9"/>
        <v>46749.636132817119</v>
      </c>
      <c r="FD5" s="108">
        <f t="shared" si="9"/>
        <v>46751.593524763623</v>
      </c>
      <c r="FE5" s="108">
        <f t="shared" si="9"/>
        <v>46753.550998665487</v>
      </c>
    </row>
    <row r="6" spans="1:161" ht="15.75" x14ac:dyDescent="0.25">
      <c r="A6" s="47" t="s">
        <v>171</v>
      </c>
      <c r="B6" s="12">
        <f>'Urb proj of all 25 ARs '!AH6</f>
        <v>71289.773665773755</v>
      </c>
      <c r="C6" s="12">
        <f>'Urb proj of all 25 ARs '!AI6</f>
        <v>71445.15323167968</v>
      </c>
      <c r="D6" s="100">
        <f t="shared" si="10"/>
        <v>2.1795491543343602E-3</v>
      </c>
      <c r="E6" s="101">
        <f t="shared" si="11"/>
        <v>4.18696723316625E-5</v>
      </c>
      <c r="F6" s="69">
        <f t="shared" si="12"/>
        <v>71292.758545237739</v>
      </c>
      <c r="G6" s="69">
        <f t="shared" ref="G6:G15" si="16">F6*(1+E6)</f>
        <v>71295.743549677645</v>
      </c>
      <c r="H6" s="69">
        <f t="shared" ref="H6:AM6" si="17">G6*(1+$E$6)</f>
        <v>71298.728679098713</v>
      </c>
      <c r="I6" s="69">
        <f t="shared" si="17"/>
        <v>71301.713933506166</v>
      </c>
      <c r="J6" s="69">
        <f t="shared" si="17"/>
        <v>71304.699312905243</v>
      </c>
      <c r="K6" s="69">
        <f t="shared" si="17"/>
        <v>71307.684817301182</v>
      </c>
      <c r="L6" s="69">
        <f t="shared" si="17"/>
        <v>71310.670446699209</v>
      </c>
      <c r="M6" s="69">
        <f t="shared" si="17"/>
        <v>71313.656201104561</v>
      </c>
      <c r="N6" s="69">
        <f t="shared" si="17"/>
        <v>71316.642080522477</v>
      </c>
      <c r="O6" s="69">
        <f t="shared" si="17"/>
        <v>71319.628084958182</v>
      </c>
      <c r="P6" s="69">
        <f t="shared" si="17"/>
        <v>71322.614214416913</v>
      </c>
      <c r="Q6" s="69">
        <f t="shared" si="17"/>
        <v>71325.600468903911</v>
      </c>
      <c r="R6" s="69">
        <f t="shared" si="17"/>
        <v>71328.586848424398</v>
      </c>
      <c r="S6" s="69">
        <f t="shared" si="17"/>
        <v>71331.573352983629</v>
      </c>
      <c r="T6" s="69">
        <f t="shared" si="17"/>
        <v>71334.559982586827</v>
      </c>
      <c r="U6" s="69">
        <f t="shared" si="17"/>
        <v>71337.546737239216</v>
      </c>
      <c r="V6" s="69">
        <f t="shared" si="17"/>
        <v>71340.53361694605</v>
      </c>
      <c r="W6" s="69">
        <f t="shared" si="17"/>
        <v>71343.520621712552</v>
      </c>
      <c r="X6" s="69">
        <f t="shared" si="17"/>
        <v>71346.507751543977</v>
      </c>
      <c r="Y6" s="69">
        <f t="shared" si="17"/>
        <v>71349.495006445548</v>
      </c>
      <c r="Z6" s="69">
        <f t="shared" si="17"/>
        <v>71352.482386422504</v>
      </c>
      <c r="AA6" s="69">
        <f t="shared" si="17"/>
        <v>71355.469891480068</v>
      </c>
      <c r="AB6" s="69">
        <f t="shared" si="17"/>
        <v>71358.457521623495</v>
      </c>
      <c r="AC6" s="69">
        <f t="shared" si="17"/>
        <v>71361.445276858023</v>
      </c>
      <c r="AD6" s="69">
        <f t="shared" si="17"/>
        <v>71364.433157188876</v>
      </c>
      <c r="AE6" s="69">
        <f t="shared" si="17"/>
        <v>71367.421162621307</v>
      </c>
      <c r="AF6" s="69">
        <f t="shared" si="17"/>
        <v>71370.409293160541</v>
      </c>
      <c r="AG6" s="69">
        <f t="shared" si="17"/>
        <v>71373.397548811816</v>
      </c>
      <c r="AH6" s="69">
        <f t="shared" si="17"/>
        <v>71376.385929580385</v>
      </c>
      <c r="AI6" s="69">
        <f t="shared" si="17"/>
        <v>71379.374435471473</v>
      </c>
      <c r="AJ6" s="69">
        <f t="shared" si="17"/>
        <v>71382.363066490332</v>
      </c>
      <c r="AK6" s="69">
        <f t="shared" si="17"/>
        <v>71385.351822642187</v>
      </c>
      <c r="AL6" s="69">
        <f t="shared" si="17"/>
        <v>71388.340703932277</v>
      </c>
      <c r="AM6" s="69">
        <f t="shared" si="17"/>
        <v>71391.329710365855</v>
      </c>
      <c r="AN6" s="69">
        <f t="shared" ref="AN6:BE6" si="18">AM6*(1+$E$6)</f>
        <v>71394.318841948145</v>
      </c>
      <c r="AO6" s="69">
        <f t="shared" si="18"/>
        <v>71397.3080986844</v>
      </c>
      <c r="AP6" s="69">
        <f t="shared" si="18"/>
        <v>71400.297480579859</v>
      </c>
      <c r="AQ6" s="69">
        <f t="shared" si="18"/>
        <v>71403.28698763976</v>
      </c>
      <c r="AR6" s="69">
        <f t="shared" si="18"/>
        <v>71406.276619869343</v>
      </c>
      <c r="AS6" s="69">
        <f t="shared" si="18"/>
        <v>71409.266377273845</v>
      </c>
      <c r="AT6" s="69">
        <f t="shared" si="18"/>
        <v>71412.256259858506</v>
      </c>
      <c r="AU6" s="69">
        <f t="shared" si="18"/>
        <v>71415.246267628565</v>
      </c>
      <c r="AV6" s="69">
        <f t="shared" si="18"/>
        <v>71418.236400589274</v>
      </c>
      <c r="AW6" s="69">
        <f t="shared" si="18"/>
        <v>71421.226658745873</v>
      </c>
      <c r="AX6" s="69">
        <f t="shared" si="18"/>
        <v>71424.217042103599</v>
      </c>
      <c r="AY6" s="69">
        <f t="shared" si="18"/>
        <v>71427.207550667692</v>
      </c>
      <c r="AZ6" s="69">
        <f t="shared" si="18"/>
        <v>71430.198184443405</v>
      </c>
      <c r="BA6" s="69">
        <f t="shared" si="18"/>
        <v>71433.188943435976</v>
      </c>
      <c r="BB6" s="69">
        <f t="shared" si="18"/>
        <v>71436.179827650645</v>
      </c>
      <c r="BC6" s="69">
        <f t="shared" si="18"/>
        <v>71439.17083709265</v>
      </c>
      <c r="BD6" s="69">
        <f t="shared" si="18"/>
        <v>71442.161971767244</v>
      </c>
      <c r="BE6" s="69">
        <f t="shared" si="18"/>
        <v>71445.153231679666</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81437.971272968076</v>
      </c>
      <c r="DG6" s="108">
        <f t="shared" ref="DG6:DG15" si="20">G6*BG6</f>
        <v>81441.381054140627</v>
      </c>
      <c r="DH6" s="108">
        <f t="shared" ref="DH6:DH15" si="21">H6*BH6</f>
        <v>81444.790978079604</v>
      </c>
      <c r="DI6" s="108">
        <f t="shared" ref="DI6:DI15" si="22">I6*BI6</f>
        <v>81448.201044790971</v>
      </c>
      <c r="DJ6" s="108">
        <f t="shared" ref="DJ6:DJ15" si="23">J6*BJ6</f>
        <v>90270.850432389154</v>
      </c>
      <c r="DK6" s="108">
        <f t="shared" ref="DK6:DK15" si="24">K6*BK6</f>
        <v>90274.630043317855</v>
      </c>
      <c r="DL6" s="108">
        <f t="shared" ref="DL6:DL15" si="25">L6*BL6</f>
        <v>90278.40981249763</v>
      </c>
      <c r="DM6" s="108">
        <f t="shared" ref="DM6:DM15" si="26">M6*BM6</f>
        <v>90282.1897399351</v>
      </c>
      <c r="DN6" s="108">
        <f t="shared" ref="DN6:DN15" si="27">N6*BN6</f>
        <v>82011.737490523839</v>
      </c>
      <c r="DO6" s="108">
        <f t="shared" ref="DO6:DO15" si="28">O6*BO6</f>
        <v>82015.171295099906</v>
      </c>
      <c r="DP6" s="108">
        <f t="shared" ref="DP6:DP15" si="29">P6*BP6</f>
        <v>82018.605243448255</v>
      </c>
      <c r="DQ6" s="108">
        <f t="shared" ref="DQ6:DQ15" si="30">Q6*BQ6</f>
        <v>82022.039335574911</v>
      </c>
      <c r="DR6" s="108">
        <f t="shared" ref="DR6:DR15" si="31">R6*BR6</f>
        <v>82025.473571485854</v>
      </c>
      <c r="DS6" s="108">
        <f t="shared" ref="DS6:DS15" si="32">S6*BS6</f>
        <v>85035.605831134977</v>
      </c>
      <c r="DT6" s="108">
        <f t="shared" ref="DT6:DT15" si="33">T6*BT6</f>
        <v>85039.166244087653</v>
      </c>
      <c r="DU6" s="108">
        <f t="shared" ref="DU6:DU15" si="34">U6*BU6</f>
        <v>85042.726806113656</v>
      </c>
      <c r="DV6" s="108">
        <f t="shared" ref="DV6:DV15" si="35">V6*BV6</f>
        <v>85046.287517219214</v>
      </c>
      <c r="DW6" s="108">
        <f t="shared" ref="DW6:DW15" si="36">W6*BW6</f>
        <v>85305.42377607197</v>
      </c>
      <c r="DX6" s="108">
        <f t="shared" ref="DX6:DX15" si="37">X6*BX6</f>
        <v>85308.995486213593</v>
      </c>
      <c r="DY6" s="108">
        <f t="shared" ref="DY6:DY15" si="38">Y6*BY6</f>
        <v>85312.567345901552</v>
      </c>
      <c r="DZ6" s="108">
        <f t="shared" ref="DZ6:DZ15" si="39">Z6*BZ6</f>
        <v>85316.139355142106</v>
      </c>
      <c r="EA6" s="108">
        <f t="shared" ref="EA6:EA15" si="40">AA6*CA6</f>
        <v>86722.492562358981</v>
      </c>
      <c r="EB6" s="108">
        <f t="shared" ref="EB6:EB15" si="41">AB6*CB6</f>
        <v>86726.123604706358</v>
      </c>
      <c r="EC6" s="108">
        <f t="shared" ref="EC6:EC15" si="42">AC6*CC6</f>
        <v>86729.754799084287</v>
      </c>
      <c r="ED6" s="108">
        <f t="shared" ref="ED6:ED15" si="43">AD6*CD6</f>
        <v>86733.386145499113</v>
      </c>
      <c r="EE6" s="108">
        <f t="shared" ref="EE6:EE15" si="44">AE6*CE6</f>
        <v>86737.017643957253</v>
      </c>
      <c r="EF6" s="108">
        <f t="shared" ref="EF6:EF15" si="45">AF6*CF6</f>
        <v>93190.060731225851</v>
      </c>
      <c r="EG6" s="108">
        <f t="shared" ref="EG6:EG15" si="46">AG6*CG6</f>
        <v>93193.962568533228</v>
      </c>
      <c r="EH6" s="108">
        <f t="shared" ref="EH6:EH15" si="47">AH6*CH6</f>
        <v>93197.864569209269</v>
      </c>
      <c r="EI6" s="108">
        <f t="shared" ref="EI6:EI15" si="48">AI6*CI6</f>
        <v>93201.766733260782</v>
      </c>
      <c r="EJ6" s="108">
        <f t="shared" ref="EJ6:EJ15" si="49">AJ6*CJ6</f>
        <v>89640.145496941957</v>
      </c>
      <c r="EK6" s="108">
        <f t="shared" ref="EK6:EK15" si="50">AK6*CK6</f>
        <v>89643.898700461679</v>
      </c>
      <c r="EL6" s="108">
        <f t="shared" ref="EL6:EL15" si="51">AL6*CL6</f>
        <v>89647.652061126792</v>
      </c>
      <c r="EM6" s="108">
        <f t="shared" ref="EM6:EM15" si="52">AM6*CM6</f>
        <v>89651.405578943901</v>
      </c>
      <c r="EN6" s="108">
        <f t="shared" ref="EN6:EN15" si="53">AN6*CN6</f>
        <v>100735.62890662644</v>
      </c>
      <c r="EO6" s="108">
        <f t="shared" ref="EO6:EO15" si="54">AO6*CO6</f>
        <v>100739.84667440089</v>
      </c>
      <c r="EP6" s="108">
        <f t="shared" ref="EP6:EP15" si="55">AP6*CP6</f>
        <v>100744.0646187719</v>
      </c>
      <c r="EQ6" s="108">
        <f t="shared" ref="EQ6:EQ15" si="56">AQ6*CQ6</f>
        <v>100748.28273974685</v>
      </c>
      <c r="ER6" s="108">
        <f t="shared" ref="ER6:ER15" si="57">AR6*CR6</f>
        <v>100752.50103733316</v>
      </c>
      <c r="ES6" s="108">
        <f t="shared" ref="ES6:ES15" si="58">AS6*CS6</f>
        <v>92196.470400046644</v>
      </c>
      <c r="ET6" s="108">
        <f t="shared" ref="ET6:ET15" si="59">AT6*CT6</f>
        <v>92200.330636052429</v>
      </c>
      <c r="EU6" s="108">
        <f t="shared" ref="EU6:EU15" si="60">AU6*CU6</f>
        <v>92204.191033685027</v>
      </c>
      <c r="EV6" s="108">
        <f t="shared" ref="EV6:EV15" si="61">AV6*CV6</f>
        <v>92208.051592951204</v>
      </c>
      <c r="EW6" s="108">
        <f t="shared" ref="EW6:EW15" si="62">AW6*CW6</f>
        <v>88859.396106959321</v>
      </c>
      <c r="EX6" s="108">
        <f t="shared" ref="EX6:EX15" si="63">AX6*CX6</f>
        <v>88863.116620757908</v>
      </c>
      <c r="EY6" s="108">
        <f t="shared" ref="EY6:EY15" si="64">AY6*CY6</f>
        <v>88866.837290333176</v>
      </c>
      <c r="EZ6" s="108">
        <f t="shared" ref="EZ6:EZ15" si="65">AZ6*CZ6</f>
        <v>88870.558115691674</v>
      </c>
      <c r="FA6" s="108">
        <f t="shared" ref="FA6:FA15" si="66">BA6*DA6</f>
        <v>82563.497982400993</v>
      </c>
      <c r="FB6" s="108">
        <f t="shared" ref="FB6:FB15" si="67">BB6*DB6</f>
        <v>82566.954889008077</v>
      </c>
      <c r="FC6" s="108">
        <f t="shared" ref="FC6:FC15" si="68">BC6*DC6</f>
        <v>82570.411940354694</v>
      </c>
      <c r="FD6" s="108">
        <f t="shared" ref="FD6:FD15" si="69">BD6*DD6</f>
        <v>82573.869136446927</v>
      </c>
      <c r="FE6" s="108">
        <f t="shared" ref="FE6:FE15" si="70">BE6*DE6</f>
        <v>82577.32647729083</v>
      </c>
    </row>
    <row r="7" spans="1:161" ht="15.75" x14ac:dyDescent="0.25">
      <c r="A7" s="87" t="s">
        <v>172</v>
      </c>
      <c r="B7" s="12">
        <f>'Urb proj of all 25 ARs '!AH7</f>
        <v>40692.971408126352</v>
      </c>
      <c r="C7" s="12">
        <f>'Urb proj of all 25 ARs '!AI7</f>
        <v>40781.663739546282</v>
      </c>
      <c r="D7" s="100">
        <f t="shared" si="10"/>
        <v>2.1795491543342665E-3</v>
      </c>
      <c r="E7" s="101">
        <f t="shared" si="11"/>
        <v>4.18696723316625E-5</v>
      </c>
      <c r="F7" s="69">
        <f t="shared" si="12"/>
        <v>40694.675209505411</v>
      </c>
      <c r="G7" s="69">
        <f t="shared" si="16"/>
        <v>40696.379082222076</v>
      </c>
      <c r="H7" s="69">
        <f t="shared" ref="H7:AM7" si="71">G7*(1+$E$7)</f>
        <v>40698.083026279332</v>
      </c>
      <c r="I7" s="69">
        <f t="shared" si="71"/>
        <v>40699.787041680167</v>
      </c>
      <c r="J7" s="69">
        <f t="shared" si="71"/>
        <v>40701.491128427573</v>
      </c>
      <c r="K7" s="69">
        <f t="shared" si="71"/>
        <v>40703.195286524533</v>
      </c>
      <c r="L7" s="69">
        <f t="shared" si="71"/>
        <v>40704.89951597403</v>
      </c>
      <c r="M7" s="69">
        <f t="shared" si="71"/>
        <v>40706.603816779054</v>
      </c>
      <c r="N7" s="69">
        <f t="shared" si="71"/>
        <v>40708.308188942596</v>
      </c>
      <c r="O7" s="69">
        <f t="shared" si="71"/>
        <v>40710.012632467646</v>
      </c>
      <c r="P7" s="69">
        <f t="shared" si="71"/>
        <v>40711.717147357187</v>
      </c>
      <c r="Q7" s="69">
        <f t="shared" si="71"/>
        <v>40713.421733614203</v>
      </c>
      <c r="R7" s="69">
        <f t="shared" si="71"/>
        <v>40715.126391241691</v>
      </c>
      <c r="S7" s="69">
        <f t="shared" si="71"/>
        <v>40716.831120242634</v>
      </c>
      <c r="T7" s="69">
        <f t="shared" si="71"/>
        <v>40718.535920620023</v>
      </c>
      <c r="U7" s="69">
        <f t="shared" si="71"/>
        <v>40720.240792376848</v>
      </c>
      <c r="V7" s="69">
        <f t="shared" si="71"/>
        <v>40721.945735516092</v>
      </c>
      <c r="W7" s="69">
        <f t="shared" si="71"/>
        <v>40723.650750040746</v>
      </c>
      <c r="X7" s="69">
        <f t="shared" si="71"/>
        <v>40725.3558359538</v>
      </c>
      <c r="Y7" s="69">
        <f t="shared" si="71"/>
        <v>40727.060993258245</v>
      </c>
      <c r="Z7" s="69">
        <f t="shared" si="71"/>
        <v>40728.766221957063</v>
      </c>
      <c r="AA7" s="69">
        <f t="shared" si="71"/>
        <v>40730.471522053253</v>
      </c>
      <c r="AB7" s="69">
        <f t="shared" si="71"/>
        <v>40732.176893549797</v>
      </c>
      <c r="AC7" s="69">
        <f t="shared" si="71"/>
        <v>40733.882336449686</v>
      </c>
      <c r="AD7" s="69">
        <f t="shared" si="71"/>
        <v>40735.58785075591</v>
      </c>
      <c r="AE7" s="69">
        <f t="shared" si="71"/>
        <v>40737.29343647146</v>
      </c>
      <c r="AF7" s="69">
        <f t="shared" si="71"/>
        <v>40738.999093599326</v>
      </c>
      <c r="AG7" s="69">
        <f t="shared" si="71"/>
        <v>40740.704822142492</v>
      </c>
      <c r="AH7" s="69">
        <f t="shared" si="71"/>
        <v>40742.410622103955</v>
      </c>
      <c r="AI7" s="69">
        <f t="shared" si="71"/>
        <v>40744.116493486705</v>
      </c>
      <c r="AJ7" s="69">
        <f t="shared" si="71"/>
        <v>40745.822436293733</v>
      </c>
      <c r="AK7" s="69">
        <f t="shared" si="71"/>
        <v>40747.528450528021</v>
      </c>
      <c r="AL7" s="69">
        <f t="shared" si="71"/>
        <v>40749.234536192569</v>
      </c>
      <c r="AM7" s="69">
        <f t="shared" si="71"/>
        <v>40750.940693290366</v>
      </c>
      <c r="AN7" s="69">
        <f t="shared" ref="AN7:BE7" si="72">AM7*(1+$E$7)</f>
        <v>40752.646921824402</v>
      </c>
      <c r="AO7" s="69">
        <f t="shared" si="72"/>
        <v>40754.353221797668</v>
      </c>
      <c r="AP7" s="69">
        <f t="shared" si="72"/>
        <v>40756.059593213155</v>
      </c>
      <c r="AQ7" s="69">
        <f t="shared" si="72"/>
        <v>40757.766036073852</v>
      </c>
      <c r="AR7" s="69">
        <f t="shared" si="72"/>
        <v>40759.47255038275</v>
      </c>
      <c r="AS7" s="69">
        <f t="shared" si="72"/>
        <v>40761.179136142848</v>
      </c>
      <c r="AT7" s="69">
        <f t="shared" si="72"/>
        <v>40762.885793357127</v>
      </c>
      <c r="AU7" s="69">
        <f t="shared" si="72"/>
        <v>40764.592522028586</v>
      </c>
      <c r="AV7" s="69">
        <f t="shared" si="72"/>
        <v>40766.299322160216</v>
      </c>
      <c r="AW7" s="69">
        <f t="shared" si="72"/>
        <v>40768.006193755005</v>
      </c>
      <c r="AX7" s="69">
        <f t="shared" si="72"/>
        <v>40769.713136815953</v>
      </c>
      <c r="AY7" s="69">
        <f t="shared" si="72"/>
        <v>40771.42015134605</v>
      </c>
      <c r="AZ7" s="69">
        <f t="shared" si="72"/>
        <v>40773.127237348286</v>
      </c>
      <c r="BA7" s="69">
        <f t="shared" si="72"/>
        <v>40774.834394825652</v>
      </c>
      <c r="BB7" s="69">
        <f t="shared" si="72"/>
        <v>40776.541623781144</v>
      </c>
      <c r="BC7" s="69">
        <f t="shared" si="72"/>
        <v>40778.248924217747</v>
      </c>
      <c r="BD7" s="69">
        <f t="shared" si="72"/>
        <v>40779.956296138465</v>
      </c>
      <c r="BE7" s="69">
        <f t="shared" si="72"/>
        <v>40781.663739546282</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108987.68671620314</v>
      </c>
      <c r="DG7" s="108">
        <f t="shared" si="20"/>
        <v>108992.24999493414</v>
      </c>
      <c r="DH7" s="108">
        <f t="shared" si="21"/>
        <v>108996.81346472811</v>
      </c>
      <c r="DI7" s="108">
        <f t="shared" si="22"/>
        <v>109001.37712559308</v>
      </c>
      <c r="DJ7" s="108">
        <f t="shared" si="23"/>
        <v>130327.21078810238</v>
      </c>
      <c r="DK7" s="108">
        <f t="shared" si="24"/>
        <v>130332.66754571399</v>
      </c>
      <c r="DL7" s="108">
        <f t="shared" si="25"/>
        <v>130338.12453179824</v>
      </c>
      <c r="DM7" s="108">
        <f t="shared" si="26"/>
        <v>130343.5817463647</v>
      </c>
      <c r="DN7" s="108">
        <f t="shared" si="27"/>
        <v>109114.2308677433</v>
      </c>
      <c r="DO7" s="108">
        <f t="shared" si="28"/>
        <v>109118.79944483646</v>
      </c>
      <c r="DP7" s="108">
        <f t="shared" si="29"/>
        <v>109123.36821321445</v>
      </c>
      <c r="DQ7" s="108">
        <f t="shared" si="30"/>
        <v>109127.93717288526</v>
      </c>
      <c r="DR7" s="108">
        <f t="shared" si="31"/>
        <v>109132.50632385691</v>
      </c>
      <c r="DS7" s="108">
        <f t="shared" si="32"/>
        <v>116975.17336345134</v>
      </c>
      <c r="DT7" s="108">
        <f t="shared" si="33"/>
        <v>116980.07107563101</v>
      </c>
      <c r="DU7" s="108">
        <f t="shared" si="34"/>
        <v>116984.9689928763</v>
      </c>
      <c r="DV7" s="108">
        <f t="shared" si="35"/>
        <v>116989.86711519575</v>
      </c>
      <c r="DW7" s="108">
        <f t="shared" si="36"/>
        <v>117174.77461263526</v>
      </c>
      <c r="DX7" s="108">
        <f t="shared" si="37"/>
        <v>117179.68068205383</v>
      </c>
      <c r="DY7" s="108">
        <f t="shared" si="38"/>
        <v>117184.58695688793</v>
      </c>
      <c r="DZ7" s="108">
        <f t="shared" si="39"/>
        <v>117189.49343714613</v>
      </c>
      <c r="EA7" s="108">
        <f t="shared" si="40"/>
        <v>126895.05703729665</v>
      </c>
      <c r="EB7" s="108">
        <f t="shared" si="41"/>
        <v>126900.37009175531</v>
      </c>
      <c r="EC7" s="108">
        <f t="shared" si="42"/>
        <v>126905.68336866982</v>
      </c>
      <c r="ED7" s="108">
        <f t="shared" si="43"/>
        <v>126910.99686804949</v>
      </c>
      <c r="EE7" s="108">
        <f t="shared" si="44"/>
        <v>126916.31058990365</v>
      </c>
      <c r="EF7" s="108">
        <f t="shared" si="45"/>
        <v>130011.10526721245</v>
      </c>
      <c r="EG7" s="108">
        <f t="shared" si="46"/>
        <v>130016.54878958945</v>
      </c>
      <c r="EH7" s="108">
        <f t="shared" si="47"/>
        <v>130021.99253988496</v>
      </c>
      <c r="EI7" s="108">
        <f t="shared" si="48"/>
        <v>130027.43651810852</v>
      </c>
      <c r="EJ7" s="108">
        <f t="shared" si="49"/>
        <v>138746.05869319325</v>
      </c>
      <c r="EK7" s="108">
        <f t="shared" si="50"/>
        <v>138751.86794520804</v>
      </c>
      <c r="EL7" s="108">
        <f t="shared" si="51"/>
        <v>138757.67744045431</v>
      </c>
      <c r="EM7" s="108">
        <f t="shared" si="52"/>
        <v>138763.48717894225</v>
      </c>
      <c r="EN7" s="108">
        <f t="shared" si="53"/>
        <v>143387.3706663973</v>
      </c>
      <c r="EO7" s="108">
        <f t="shared" si="54"/>
        <v>143393.37424862362</v>
      </c>
      <c r="EP7" s="108">
        <f t="shared" si="55"/>
        <v>143399.37808221794</v>
      </c>
      <c r="EQ7" s="108">
        <f t="shared" si="56"/>
        <v>143405.38216719081</v>
      </c>
      <c r="ER7" s="108">
        <f t="shared" si="57"/>
        <v>143411.38650355273</v>
      </c>
      <c r="ES7" s="108">
        <f t="shared" si="58"/>
        <v>134358.20165286429</v>
      </c>
      <c r="ET7" s="108">
        <f t="shared" si="59"/>
        <v>134363.82718674256</v>
      </c>
      <c r="EU7" s="108">
        <f t="shared" si="60"/>
        <v>134369.45295616009</v>
      </c>
      <c r="EV7" s="108">
        <f t="shared" si="61"/>
        <v>134375.07896112674</v>
      </c>
      <c r="EW7" s="108">
        <f t="shared" si="62"/>
        <v>119584.13207572524</v>
      </c>
      <c r="EX7" s="108">
        <f t="shared" si="63"/>
        <v>119589.13902415131</v>
      </c>
      <c r="EY7" s="108">
        <f t="shared" si="64"/>
        <v>119594.14618221669</v>
      </c>
      <c r="EZ7" s="108">
        <f t="shared" si="65"/>
        <v>119599.15354993012</v>
      </c>
      <c r="FA7" s="108">
        <f t="shared" si="66"/>
        <v>112234.36087355633</v>
      </c>
      <c r="FB7" s="108">
        <f t="shared" si="67"/>
        <v>112239.06008947047</v>
      </c>
      <c r="FC7" s="108">
        <f t="shared" si="68"/>
        <v>112243.75950213922</v>
      </c>
      <c r="FD7" s="108">
        <f t="shared" si="69"/>
        <v>112248.45911157086</v>
      </c>
      <c r="FE7" s="108">
        <f t="shared" si="70"/>
        <v>112253.15891777359</v>
      </c>
    </row>
    <row r="8" spans="1:161" ht="15.75" x14ac:dyDescent="0.25">
      <c r="A8" s="87" t="s">
        <v>173</v>
      </c>
      <c r="B8" s="12">
        <f>'Urb proj of all 25 ARs '!AH8</f>
        <v>12131.591528628291</v>
      </c>
      <c r="C8" s="12">
        <f>'Urb proj of all 25 ARs '!AI8</f>
        <v>12158.032928685243</v>
      </c>
      <c r="D8" s="100">
        <f t="shared" si="10"/>
        <v>2.1795491543344083E-3</v>
      </c>
      <c r="E8" s="101">
        <f t="shared" si="11"/>
        <v>4.18696723316625E-5</v>
      </c>
      <c r="F8" s="69">
        <f t="shared" si="12"/>
        <v>12132.099474390456</v>
      </c>
      <c r="G8" s="69">
        <f t="shared" si="16"/>
        <v>12132.607441420143</v>
      </c>
      <c r="H8" s="69">
        <f t="shared" ref="H8:AM8" si="73">G8*(1+$E$8)</f>
        <v>12133.115429718244</v>
      </c>
      <c r="I8" s="69">
        <f t="shared" si="73"/>
        <v>12133.623439285648</v>
      </c>
      <c r="J8" s="69">
        <f t="shared" si="73"/>
        <v>12134.131470123246</v>
      </c>
      <c r="K8" s="69">
        <f t="shared" si="73"/>
        <v>12134.63952223193</v>
      </c>
      <c r="L8" s="69">
        <f t="shared" si="73"/>
        <v>12135.147595612589</v>
      </c>
      <c r="M8" s="69">
        <f t="shared" si="73"/>
        <v>12135.655690266114</v>
      </c>
      <c r="N8" s="69">
        <f t="shared" si="73"/>
        <v>12136.163806193395</v>
      </c>
      <c r="O8" s="69">
        <f t="shared" si="73"/>
        <v>12136.671943395324</v>
      </c>
      <c r="P8" s="69">
        <f t="shared" si="73"/>
        <v>12137.180101872791</v>
      </c>
      <c r="Q8" s="69">
        <f t="shared" si="73"/>
        <v>12137.688281626686</v>
      </c>
      <c r="R8" s="69">
        <f t="shared" si="73"/>
        <v>12138.196482657902</v>
      </c>
      <c r="S8" s="69">
        <f t="shared" si="73"/>
        <v>12138.704704967329</v>
      </c>
      <c r="T8" s="69">
        <f t="shared" si="73"/>
        <v>12139.212948555856</v>
      </c>
      <c r="U8" s="69">
        <f t="shared" si="73"/>
        <v>12139.721213424376</v>
      </c>
      <c r="V8" s="69">
        <f t="shared" si="73"/>
        <v>12140.229499573779</v>
      </c>
      <c r="W8" s="69">
        <f t="shared" si="73"/>
        <v>12140.737807004958</v>
      </c>
      <c r="X8" s="69">
        <f t="shared" si="73"/>
        <v>12141.246135718802</v>
      </c>
      <c r="Y8" s="69">
        <f t="shared" si="73"/>
        <v>12141.754485716203</v>
      </c>
      <c r="Z8" s="69">
        <f t="shared" si="73"/>
        <v>12142.262856998052</v>
      </c>
      <c r="AA8" s="69">
        <f t="shared" si="73"/>
        <v>12142.771249565239</v>
      </c>
      <c r="AB8" s="69">
        <f t="shared" si="73"/>
        <v>12143.279663418658</v>
      </c>
      <c r="AC8" s="69">
        <f t="shared" si="73"/>
        <v>12143.788098559196</v>
      </c>
      <c r="AD8" s="69">
        <f t="shared" si="73"/>
        <v>12144.296554987748</v>
      </c>
      <c r="AE8" s="69">
        <f t="shared" si="73"/>
        <v>12144.805032705204</v>
      </c>
      <c r="AF8" s="69">
        <f t="shared" si="73"/>
        <v>12145.313531712456</v>
      </c>
      <c r="AG8" s="69">
        <f t="shared" si="73"/>
        <v>12145.822052010395</v>
      </c>
      <c r="AH8" s="69">
        <f t="shared" si="73"/>
        <v>12146.330593599911</v>
      </c>
      <c r="AI8" s="69">
        <f t="shared" si="73"/>
        <v>12146.839156481896</v>
      </c>
      <c r="AJ8" s="69">
        <f t="shared" si="73"/>
        <v>12147.347740657244</v>
      </c>
      <c r="AK8" s="69">
        <f t="shared" si="73"/>
        <v>12147.856346126844</v>
      </c>
      <c r="AL8" s="69">
        <f t="shared" si="73"/>
        <v>12148.364972891588</v>
      </c>
      <c r="AM8" s="69">
        <f t="shared" si="73"/>
        <v>12148.873620952369</v>
      </c>
      <c r="AN8" s="69">
        <f t="shared" ref="AN8:BE8" si="74">AM8*(1+$E$8)</f>
        <v>12149.382290310077</v>
      </c>
      <c r="AO8" s="69">
        <f t="shared" si="74"/>
        <v>12149.890980965605</v>
      </c>
      <c r="AP8" s="69">
        <f t="shared" si="74"/>
        <v>12150.399692919844</v>
      </c>
      <c r="AQ8" s="69">
        <f t="shared" si="74"/>
        <v>12150.908426173684</v>
      </c>
      <c r="AR8" s="69">
        <f t="shared" si="74"/>
        <v>12151.41718072802</v>
      </c>
      <c r="AS8" s="69">
        <f t="shared" si="74"/>
        <v>12151.925956583742</v>
      </c>
      <c r="AT8" s="69">
        <f t="shared" si="74"/>
        <v>12152.434753741743</v>
      </c>
      <c r="AU8" s="69">
        <f t="shared" si="74"/>
        <v>12152.943572202914</v>
      </c>
      <c r="AV8" s="69">
        <f t="shared" si="74"/>
        <v>12153.452411968146</v>
      </c>
      <c r="AW8" s="69">
        <f t="shared" si="74"/>
        <v>12153.961273038334</v>
      </c>
      <c r="AX8" s="69">
        <f t="shared" si="74"/>
        <v>12154.470155414368</v>
      </c>
      <c r="AY8" s="69">
        <f t="shared" si="74"/>
        <v>12154.979059097141</v>
      </c>
      <c r="AZ8" s="69">
        <f t="shared" si="74"/>
        <v>12155.487984087544</v>
      </c>
      <c r="BA8" s="69">
        <f t="shared" si="74"/>
        <v>12155.996930386469</v>
      </c>
      <c r="BB8" s="69">
        <f t="shared" si="74"/>
        <v>12156.50589799481</v>
      </c>
      <c r="BC8" s="69">
        <f t="shared" si="74"/>
        <v>12157.014886913457</v>
      </c>
      <c r="BD8" s="69">
        <f t="shared" si="74"/>
        <v>12157.523897143303</v>
      </c>
      <c r="BE8" s="69">
        <f t="shared" si="74"/>
        <v>12158.032928685241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11337.685641421058</v>
      </c>
      <c r="DG8" s="108">
        <f t="shared" si="20"/>
        <v>11338.160346603863</v>
      </c>
      <c r="DH8" s="108">
        <f t="shared" si="21"/>
        <v>11338.63507166242</v>
      </c>
      <c r="DI8" s="108">
        <f t="shared" si="22"/>
        <v>11339.109816597558</v>
      </c>
      <c r="DJ8" s="108">
        <f t="shared" si="23"/>
        <v>12398.075959009788</v>
      </c>
      <c r="DK8" s="108">
        <f t="shared" si="24"/>
        <v>12398.595062387736</v>
      </c>
      <c r="DL8" s="108">
        <f t="shared" si="25"/>
        <v>12399.11418750037</v>
      </c>
      <c r="DM8" s="108">
        <f t="shared" si="26"/>
        <v>12399.633334348606</v>
      </c>
      <c r="DN8" s="108">
        <f t="shared" si="27"/>
        <v>10468.483170504953</v>
      </c>
      <c r="DO8" s="108">
        <f t="shared" si="28"/>
        <v>10468.921482465112</v>
      </c>
      <c r="DP8" s="108">
        <f t="shared" si="29"/>
        <v>10469.359812777247</v>
      </c>
      <c r="DQ8" s="108">
        <f t="shared" si="30"/>
        <v>10469.798161442131</v>
      </c>
      <c r="DR8" s="108">
        <f t="shared" si="31"/>
        <v>10470.236528460529</v>
      </c>
      <c r="DS8" s="108">
        <f t="shared" si="32"/>
        <v>10809.108918460133</v>
      </c>
      <c r="DT8" s="108">
        <f t="shared" si="33"/>
        <v>10809.561492308745</v>
      </c>
      <c r="DU8" s="108">
        <f t="shared" si="34"/>
        <v>10810.014085106477</v>
      </c>
      <c r="DV8" s="108">
        <f t="shared" si="35"/>
        <v>10810.466696854121</v>
      </c>
      <c r="DW8" s="108">
        <f t="shared" si="36"/>
        <v>10925.823571869036</v>
      </c>
      <c r="DX8" s="108">
        <f t="shared" si="37"/>
        <v>10926.281032521943</v>
      </c>
      <c r="DY8" s="108">
        <f t="shared" si="38"/>
        <v>10926.738512328579</v>
      </c>
      <c r="DZ8" s="108">
        <f t="shared" si="39"/>
        <v>10927.196011289743</v>
      </c>
      <c r="EA8" s="108">
        <f t="shared" si="40"/>
        <v>11299.065186181682</v>
      </c>
      <c r="EB8" s="108">
        <f t="shared" si="41"/>
        <v>11299.538274338682</v>
      </c>
      <c r="EC8" s="108">
        <f t="shared" si="42"/>
        <v>11300.011382303728</v>
      </c>
      <c r="ED8" s="108">
        <f t="shared" si="43"/>
        <v>11300.484510077647</v>
      </c>
      <c r="EE8" s="108">
        <f t="shared" si="44"/>
        <v>11300.957657661274</v>
      </c>
      <c r="EF8" s="108">
        <f t="shared" si="45"/>
        <v>10568.842035499125</v>
      </c>
      <c r="EG8" s="108">
        <f t="shared" si="46"/>
        <v>10569.284549452077</v>
      </c>
      <c r="EH8" s="108">
        <f t="shared" si="47"/>
        <v>10569.727081932942</v>
      </c>
      <c r="EI8" s="108">
        <f t="shared" si="48"/>
        <v>10570.169632942496</v>
      </c>
      <c r="EJ8" s="108">
        <f t="shared" si="49"/>
        <v>10718.43612587694</v>
      </c>
      <c r="EK8" s="108">
        <f t="shared" si="50"/>
        <v>10718.88490328544</v>
      </c>
      <c r="EL8" s="108">
        <f t="shared" si="51"/>
        <v>10719.333699484099</v>
      </c>
      <c r="EM8" s="108">
        <f t="shared" si="52"/>
        <v>10719.782514473711</v>
      </c>
      <c r="EN8" s="108">
        <f t="shared" si="53"/>
        <v>11860.671264402197</v>
      </c>
      <c r="EO8" s="108">
        <f t="shared" si="54"/>
        <v>11861.167866821672</v>
      </c>
      <c r="EP8" s="108">
        <f t="shared" si="55"/>
        <v>11861.664490033727</v>
      </c>
      <c r="EQ8" s="108">
        <f t="shared" si="56"/>
        <v>11862.161134039232</v>
      </c>
      <c r="ER8" s="108">
        <f t="shared" si="57"/>
        <v>11862.65779883906</v>
      </c>
      <c r="ES8" s="108">
        <f t="shared" si="58"/>
        <v>11656.240307420087</v>
      </c>
      <c r="ET8" s="108">
        <f t="shared" si="59"/>
        <v>11656.728350382378</v>
      </c>
      <c r="EU8" s="108">
        <f t="shared" si="60"/>
        <v>11657.216413778868</v>
      </c>
      <c r="EV8" s="108">
        <f t="shared" si="61"/>
        <v>11657.704497610412</v>
      </c>
      <c r="EW8" s="108">
        <f t="shared" si="62"/>
        <v>11718.078223874913</v>
      </c>
      <c r="EX8" s="108">
        <f t="shared" si="63"/>
        <v>11718.568855970503</v>
      </c>
      <c r="EY8" s="108">
        <f t="shared" si="64"/>
        <v>11719.059508608698</v>
      </c>
      <c r="EZ8" s="108">
        <f t="shared" si="65"/>
        <v>11719.550181790361</v>
      </c>
      <c r="FA8" s="108">
        <f t="shared" si="66"/>
        <v>10627.492149429443</v>
      </c>
      <c r="FB8" s="108">
        <f t="shared" si="67"/>
        <v>10627.937119043449</v>
      </c>
      <c r="FC8" s="108">
        <f t="shared" si="68"/>
        <v>10628.382107288184</v>
      </c>
      <c r="FD8" s="108">
        <f t="shared" si="69"/>
        <v>10628.827114164431</v>
      </c>
      <c r="FE8" s="108">
        <f t="shared" si="70"/>
        <v>10629.272139672972</v>
      </c>
    </row>
    <row r="9" spans="1:161" ht="15.75" x14ac:dyDescent="0.25">
      <c r="A9" s="87" t="s">
        <v>175</v>
      </c>
      <c r="B9" s="12">
        <f>'Urb proj of all 25 ARs '!AH9</f>
        <v>46493.121019921593</v>
      </c>
      <c r="C9" s="12">
        <f>'Urb proj of all 25 ARs '!AI9</f>
        <v>46594.455062522931</v>
      </c>
      <c r="D9" s="100">
        <f t="shared" si="10"/>
        <v>2.1795491543344274E-3</v>
      </c>
      <c r="E9" s="101">
        <f t="shared" si="11"/>
        <v>4.18696723316625E-5</v>
      </c>
      <c r="F9" s="69">
        <f t="shared" si="12"/>
        <v>46495.067671664372</v>
      </c>
      <c r="G9" s="69">
        <f t="shared" si="16"/>
        <v>46497.014404912821</v>
      </c>
      <c r="H9" s="69">
        <f t="shared" ref="H9:AM9" si="75">G9*(1+$E$9)</f>
        <v>46498.961219670353</v>
      </c>
      <c r="I9" s="69">
        <f t="shared" si="75"/>
        <v>46500.908115940387</v>
      </c>
      <c r="J9" s="69">
        <f t="shared" si="75"/>
        <v>46502.855093726328</v>
      </c>
      <c r="K9" s="69">
        <f t="shared" si="75"/>
        <v>46504.802153031589</v>
      </c>
      <c r="L9" s="69">
        <f t="shared" si="75"/>
        <v>46506.749293859582</v>
      </c>
      <c r="M9" s="69">
        <f t="shared" si="75"/>
        <v>46508.696516213728</v>
      </c>
      <c r="N9" s="69">
        <f t="shared" si="75"/>
        <v>46510.643820097437</v>
      </c>
      <c r="O9" s="69">
        <f t="shared" si="75"/>
        <v>46512.591205514116</v>
      </c>
      <c r="P9" s="69">
        <f t="shared" si="75"/>
        <v>46514.538672467184</v>
      </c>
      <c r="Q9" s="69">
        <f t="shared" si="75"/>
        <v>46516.486220960061</v>
      </c>
      <c r="R9" s="69">
        <f t="shared" si="75"/>
        <v>46518.433850996153</v>
      </c>
      <c r="S9" s="69">
        <f t="shared" si="75"/>
        <v>46520.381562578877</v>
      </c>
      <c r="T9" s="69">
        <f t="shared" si="75"/>
        <v>46522.329355711649</v>
      </c>
      <c r="U9" s="69">
        <f t="shared" si="75"/>
        <v>46524.277230397878</v>
      </c>
      <c r="V9" s="69">
        <f t="shared" si="75"/>
        <v>46526.225186640979</v>
      </c>
      <c r="W9" s="69">
        <f t="shared" si="75"/>
        <v>46528.17322444437</v>
      </c>
      <c r="X9" s="69">
        <f t="shared" si="75"/>
        <v>46530.121343811472</v>
      </c>
      <c r="Y9" s="69">
        <f t="shared" si="75"/>
        <v>46532.069544745689</v>
      </c>
      <c r="Z9" s="69">
        <f t="shared" si="75"/>
        <v>46534.017827250442</v>
      </c>
      <c r="AA9" s="69">
        <f t="shared" si="75"/>
        <v>46535.966191329142</v>
      </c>
      <c r="AB9" s="69">
        <f t="shared" si="75"/>
        <v>46537.91463698521</v>
      </c>
      <c r="AC9" s="69">
        <f t="shared" si="75"/>
        <v>46539.863164222057</v>
      </c>
      <c r="AD9" s="69">
        <f t="shared" si="75"/>
        <v>46541.811773043104</v>
      </c>
      <c r="AE9" s="69">
        <f t="shared" si="75"/>
        <v>46543.760463451763</v>
      </c>
      <c r="AF9" s="69">
        <f t="shared" si="75"/>
        <v>46545.709235451453</v>
      </c>
      <c r="AG9" s="69">
        <f t="shared" si="75"/>
        <v>46547.658089045588</v>
      </c>
      <c r="AH9" s="69">
        <f t="shared" si="75"/>
        <v>46549.607024237579</v>
      </c>
      <c r="AI9" s="69">
        <f t="shared" si="75"/>
        <v>46551.556041030854</v>
      </c>
      <c r="AJ9" s="69">
        <f t="shared" si="75"/>
        <v>46553.505139428824</v>
      </c>
      <c r="AK9" s="69">
        <f t="shared" si="75"/>
        <v>46555.454319434903</v>
      </c>
      <c r="AL9" s="69">
        <f t="shared" si="75"/>
        <v>46557.403581052509</v>
      </c>
      <c r="AM9" s="69">
        <f t="shared" si="75"/>
        <v>46559.352924285064</v>
      </c>
      <c r="AN9" s="69">
        <f t="shared" ref="AN9:BE9" si="76">AM9*(1+$E$9)</f>
        <v>46561.302349135978</v>
      </c>
      <c r="AO9" s="69">
        <f t="shared" si="76"/>
        <v>46563.251855608672</v>
      </c>
      <c r="AP9" s="69">
        <f t="shared" si="76"/>
        <v>46565.201443706566</v>
      </c>
      <c r="AQ9" s="69">
        <f t="shared" si="76"/>
        <v>46567.151113433072</v>
      </c>
      <c r="AR9" s="69">
        <f t="shared" si="76"/>
        <v>46569.10086479161</v>
      </c>
      <c r="AS9" s="69">
        <f t="shared" si="76"/>
        <v>46571.050697785598</v>
      </c>
      <c r="AT9" s="69">
        <f t="shared" si="76"/>
        <v>46573.000612418458</v>
      </c>
      <c r="AU9" s="69">
        <f t="shared" si="76"/>
        <v>46574.950608693602</v>
      </c>
      <c r="AV9" s="69">
        <f t="shared" si="76"/>
        <v>46576.900686614448</v>
      </c>
      <c r="AW9" s="69">
        <f t="shared" si="76"/>
        <v>46578.850846184418</v>
      </c>
      <c r="AX9" s="69">
        <f t="shared" si="76"/>
        <v>46580.80108740693</v>
      </c>
      <c r="AY9" s="69">
        <f t="shared" si="76"/>
        <v>46582.751410285404</v>
      </c>
      <c r="AZ9" s="69">
        <f t="shared" si="76"/>
        <v>46584.70181482326</v>
      </c>
      <c r="BA9" s="69">
        <f t="shared" si="76"/>
        <v>46586.652301023918</v>
      </c>
      <c r="BB9" s="69">
        <f t="shared" si="76"/>
        <v>46588.60286889079</v>
      </c>
      <c r="BC9" s="69">
        <f t="shared" si="76"/>
        <v>46590.553518427303</v>
      </c>
      <c r="BD9" s="69">
        <f t="shared" si="76"/>
        <v>46592.50424963687</v>
      </c>
      <c r="BE9" s="69">
        <f t="shared" si="76"/>
        <v>46594.455062522917</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79016.490792450626</v>
      </c>
      <c r="DG9" s="108">
        <f t="shared" si="20"/>
        <v>79019.799187028912</v>
      </c>
      <c r="DH9" s="108">
        <f t="shared" si="21"/>
        <v>79023.107720128581</v>
      </c>
      <c r="DI9" s="108">
        <f t="shared" si="22"/>
        <v>79026.416391755454</v>
      </c>
      <c r="DJ9" s="108">
        <f t="shared" si="23"/>
        <v>85076.02817123002</v>
      </c>
      <c r="DK9" s="108">
        <f t="shared" si="24"/>
        <v>85079.590276652831</v>
      </c>
      <c r="DL9" s="108">
        <f t="shared" si="25"/>
        <v>85083.152531219821</v>
      </c>
      <c r="DM9" s="108">
        <f t="shared" si="26"/>
        <v>85086.714934937248</v>
      </c>
      <c r="DN9" s="108">
        <f t="shared" si="27"/>
        <v>72672.603651557554</v>
      </c>
      <c r="DO9" s="108">
        <f t="shared" si="28"/>
        <v>72675.64642965993</v>
      </c>
      <c r="DP9" s="108">
        <f t="shared" si="29"/>
        <v>72678.689335162431</v>
      </c>
      <c r="DQ9" s="108">
        <f t="shared" si="30"/>
        <v>72681.732368070385</v>
      </c>
      <c r="DR9" s="108">
        <f t="shared" si="31"/>
        <v>72684.775528389131</v>
      </c>
      <c r="DS9" s="108">
        <f t="shared" si="32"/>
        <v>78046.585202824805</v>
      </c>
      <c r="DT9" s="108">
        <f t="shared" si="33"/>
        <v>78049.852987773862</v>
      </c>
      <c r="DU9" s="108">
        <f t="shared" si="34"/>
        <v>78053.120909543984</v>
      </c>
      <c r="DV9" s="108">
        <f t="shared" si="35"/>
        <v>78056.388968140935</v>
      </c>
      <c r="DW9" s="108">
        <f t="shared" si="36"/>
        <v>74920.694350972975</v>
      </c>
      <c r="DX9" s="108">
        <f t="shared" si="37"/>
        <v>74923.831255896323</v>
      </c>
      <c r="DY9" s="108">
        <f t="shared" si="38"/>
        <v>74926.968292160833</v>
      </c>
      <c r="DZ9" s="108">
        <f t="shared" si="39"/>
        <v>74930.105459772036</v>
      </c>
      <c r="EA9" s="108">
        <f t="shared" si="40"/>
        <v>82770.482368603014</v>
      </c>
      <c r="EB9" s="108">
        <f t="shared" si="41"/>
        <v>82773.947941578532</v>
      </c>
      <c r="EC9" s="108">
        <f t="shared" si="42"/>
        <v>82777.413659656435</v>
      </c>
      <c r="ED9" s="108">
        <f t="shared" si="43"/>
        <v>82780.879522842835</v>
      </c>
      <c r="EE9" s="108">
        <f t="shared" si="44"/>
        <v>82784.345531143772</v>
      </c>
      <c r="EF9" s="108">
        <f t="shared" si="45"/>
        <v>85012.815941569395</v>
      </c>
      <c r="EG9" s="108">
        <f t="shared" si="46"/>
        <v>85016.375400316872</v>
      </c>
      <c r="EH9" s="108">
        <f t="shared" si="47"/>
        <v>85019.935008097702</v>
      </c>
      <c r="EI9" s="108">
        <f t="shared" si="48"/>
        <v>85023.494764918156</v>
      </c>
      <c r="EJ9" s="108">
        <f t="shared" si="49"/>
        <v>89342.997636823755</v>
      </c>
      <c r="EK9" s="108">
        <f t="shared" si="50"/>
        <v>89346.738398859947</v>
      </c>
      <c r="EL9" s="108">
        <f t="shared" si="51"/>
        <v>89350.4793175206</v>
      </c>
      <c r="EM9" s="108">
        <f t="shared" si="52"/>
        <v>89354.22039281232</v>
      </c>
      <c r="EN9" s="108">
        <f t="shared" si="53"/>
        <v>97060.848011114751</v>
      </c>
      <c r="EO9" s="108">
        <f t="shared" si="54"/>
        <v>97064.91191701722</v>
      </c>
      <c r="EP9" s="108">
        <f t="shared" si="55"/>
        <v>97068.975993074084</v>
      </c>
      <c r="EQ9" s="108">
        <f t="shared" si="56"/>
        <v>97073.040239292488</v>
      </c>
      <c r="ER9" s="108">
        <f t="shared" si="57"/>
        <v>97077.104655679548</v>
      </c>
      <c r="ES9" s="108">
        <f t="shared" si="58"/>
        <v>90653.277105589994</v>
      </c>
      <c r="ET9" s="108">
        <f t="shared" si="59"/>
        <v>90657.072728598199</v>
      </c>
      <c r="EU9" s="108">
        <f t="shared" si="60"/>
        <v>90660.8685105279</v>
      </c>
      <c r="EV9" s="108">
        <f t="shared" si="61"/>
        <v>90664.664451385732</v>
      </c>
      <c r="EW9" s="108">
        <f t="shared" si="62"/>
        <v>83658.3069002579</v>
      </c>
      <c r="EX9" s="108">
        <f t="shared" si="63"/>
        <v>83661.809646155627</v>
      </c>
      <c r="EY9" s="108">
        <f t="shared" si="64"/>
        <v>83665.312538712184</v>
      </c>
      <c r="EZ9" s="108">
        <f t="shared" si="65"/>
        <v>83668.81557793371</v>
      </c>
      <c r="FA9" s="108">
        <f t="shared" si="66"/>
        <v>73753.866075895246</v>
      </c>
      <c r="FB9" s="108">
        <f t="shared" si="67"/>
        <v>73756.954126101031</v>
      </c>
      <c r="FC9" s="108">
        <f t="shared" si="68"/>
        <v>73760.042305602474</v>
      </c>
      <c r="FD9" s="108">
        <f t="shared" si="69"/>
        <v>73763.130614404974</v>
      </c>
      <c r="FE9" s="108">
        <f t="shared" si="70"/>
        <v>73766.219052513974</v>
      </c>
    </row>
    <row r="10" spans="1:161" ht="15.75" x14ac:dyDescent="0.25">
      <c r="A10" s="47" t="s">
        <v>199</v>
      </c>
      <c r="B10" s="12">
        <f>'Urb proj of all 25 ARs '!AH10</f>
        <v>64450.159294993849</v>
      </c>
      <c r="C10" s="12">
        <f>'Urb proj of all 25 ARs '!AI10</f>
        <v>64590.631585181967</v>
      </c>
      <c r="D10" s="100">
        <f t="shared" si="10"/>
        <v>2.1795491543343463E-3</v>
      </c>
      <c r="E10" s="101">
        <f t="shared" si="11"/>
        <v>4.18696723316625E-5</v>
      </c>
      <c r="F10" s="69">
        <f t="shared" si="12"/>
        <v>64452.857802045255</v>
      </c>
      <c r="G10" s="69">
        <f t="shared" si="16"/>
        <v>64455.556422082263</v>
      </c>
      <c r="H10" s="69">
        <f t="shared" ref="H10:AM10" si="77">G10*(1+$E$10)</f>
        <v>64458.255155109611</v>
      </c>
      <c r="I10" s="69">
        <f t="shared" si="77"/>
        <v>64460.954001132028</v>
      </c>
      <c r="J10" s="69">
        <f t="shared" si="77"/>
        <v>64463.652960154242</v>
      </c>
      <c r="K10" s="69">
        <f t="shared" si="77"/>
        <v>64466.352032180985</v>
      </c>
      <c r="L10" s="69">
        <f t="shared" si="77"/>
        <v>64469.051217216991</v>
      </c>
      <c r="M10" s="69">
        <f t="shared" si="77"/>
        <v>64471.750515266991</v>
      </c>
      <c r="N10" s="69">
        <f t="shared" si="77"/>
        <v>64474.449926335714</v>
      </c>
      <c r="O10" s="69">
        <f t="shared" si="77"/>
        <v>64477.149450427896</v>
      </c>
      <c r="P10" s="69">
        <f t="shared" si="77"/>
        <v>64479.849087548268</v>
      </c>
      <c r="Q10" s="69">
        <f t="shared" si="77"/>
        <v>64482.548837701557</v>
      </c>
      <c r="R10" s="69">
        <f t="shared" si="77"/>
        <v>64485.248700892502</v>
      </c>
      <c r="S10" s="69">
        <f t="shared" si="77"/>
        <v>64487.948677125831</v>
      </c>
      <c r="T10" s="69">
        <f t="shared" si="77"/>
        <v>64490.648766406281</v>
      </c>
      <c r="U10" s="69">
        <f t="shared" si="77"/>
        <v>64493.348968738588</v>
      </c>
      <c r="V10" s="69">
        <f t="shared" si="77"/>
        <v>64496.049284127483</v>
      </c>
      <c r="W10" s="69">
        <f t="shared" si="77"/>
        <v>64498.749712577694</v>
      </c>
      <c r="X10" s="69">
        <f t="shared" si="77"/>
        <v>64501.450254093957</v>
      </c>
      <c r="Y10" s="69">
        <f t="shared" si="77"/>
        <v>64504.150908681011</v>
      </c>
      <c r="Z10" s="69">
        <f t="shared" si="77"/>
        <v>64506.851676343591</v>
      </c>
      <c r="AA10" s="69">
        <f t="shared" si="77"/>
        <v>64509.552557086427</v>
      </c>
      <c r="AB10" s="69">
        <f t="shared" si="77"/>
        <v>64512.253550914254</v>
      </c>
      <c r="AC10" s="69">
        <f t="shared" si="77"/>
        <v>64514.954657831811</v>
      </c>
      <c r="AD10" s="69">
        <f t="shared" si="77"/>
        <v>64517.655877843827</v>
      </c>
      <c r="AE10" s="69">
        <f t="shared" si="77"/>
        <v>64520.357210955037</v>
      </c>
      <c r="AF10" s="69">
        <f t="shared" si="77"/>
        <v>64523.058657170179</v>
      </c>
      <c r="AG10" s="69">
        <f t="shared" si="77"/>
        <v>64525.760216493989</v>
      </c>
      <c r="AH10" s="69">
        <f t="shared" si="77"/>
        <v>64528.461888931204</v>
      </c>
      <c r="AI10" s="69">
        <f t="shared" si="77"/>
        <v>64531.163674486561</v>
      </c>
      <c r="AJ10" s="69">
        <f t="shared" si="77"/>
        <v>64533.865573164796</v>
      </c>
      <c r="AK10" s="69">
        <f t="shared" si="77"/>
        <v>64536.567584970639</v>
      </c>
      <c r="AL10" s="69">
        <f t="shared" si="77"/>
        <v>64539.269709908833</v>
      </c>
      <c r="AM10" s="69">
        <f t="shared" si="77"/>
        <v>64541.971947984108</v>
      </c>
      <c r="AN10" s="69">
        <f t="shared" ref="AN10:BE10" si="78">AM10*(1+$E$10)</f>
        <v>64544.674299201208</v>
      </c>
      <c r="AO10" s="69">
        <f t="shared" si="78"/>
        <v>64547.376763564869</v>
      </c>
      <c r="AP10" s="69">
        <f t="shared" si="78"/>
        <v>64550.079341079829</v>
      </c>
      <c r="AQ10" s="69">
        <f t="shared" si="78"/>
        <v>64552.782031750823</v>
      </c>
      <c r="AR10" s="69">
        <f t="shared" si="78"/>
        <v>64555.484835582589</v>
      </c>
      <c r="AS10" s="69">
        <f t="shared" si="78"/>
        <v>64558.187752579863</v>
      </c>
      <c r="AT10" s="69">
        <f t="shared" si="78"/>
        <v>64560.890782747389</v>
      </c>
      <c r="AU10" s="69">
        <f t="shared" si="78"/>
        <v>64563.593926089903</v>
      </c>
      <c r="AV10" s="69">
        <f t="shared" si="78"/>
        <v>64566.297182612143</v>
      </c>
      <c r="AW10" s="69">
        <f t="shared" si="78"/>
        <v>64569.000552318845</v>
      </c>
      <c r="AX10" s="69">
        <f t="shared" si="78"/>
        <v>64571.704035214752</v>
      </c>
      <c r="AY10" s="69">
        <f t="shared" si="78"/>
        <v>64574.407631304603</v>
      </c>
      <c r="AZ10" s="69">
        <f t="shared" si="78"/>
        <v>64577.111340593139</v>
      </c>
      <c r="BA10" s="69">
        <f t="shared" si="78"/>
        <v>64579.815163085092</v>
      </c>
      <c r="BB10" s="69">
        <f t="shared" si="78"/>
        <v>64582.519098785211</v>
      </c>
      <c r="BC10" s="69">
        <f t="shared" si="78"/>
        <v>64585.223147698227</v>
      </c>
      <c r="BD10" s="69">
        <f t="shared" si="78"/>
        <v>64587.92730982889</v>
      </c>
      <c r="BE10" s="69">
        <f t="shared" si="78"/>
        <v>64590.631585181931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64306.267564733243</v>
      </c>
      <c r="DG10" s="108">
        <f t="shared" si="20"/>
        <v>64308.960047085049</v>
      </c>
      <c r="DH10" s="108">
        <f t="shared" si="21"/>
        <v>64311.652642170207</v>
      </c>
      <c r="DI10" s="108">
        <f t="shared" si="22"/>
        <v>64314.345349993448</v>
      </c>
      <c r="DJ10" s="108">
        <f t="shared" si="23"/>
        <v>68758.895057115777</v>
      </c>
      <c r="DK10" s="108">
        <f t="shared" si="24"/>
        <v>68761.773969521702</v>
      </c>
      <c r="DL10" s="108">
        <f t="shared" si="25"/>
        <v>68764.653002466759</v>
      </c>
      <c r="DM10" s="108">
        <f t="shared" si="26"/>
        <v>68767.532155955967</v>
      </c>
      <c r="DN10" s="108">
        <f t="shared" si="27"/>
        <v>61070.985751911605</v>
      </c>
      <c r="DO10" s="108">
        <f t="shared" si="28"/>
        <v>61073.542774074012</v>
      </c>
      <c r="DP10" s="108">
        <f t="shared" si="29"/>
        <v>61076.099903298098</v>
      </c>
      <c r="DQ10" s="108">
        <f t="shared" si="30"/>
        <v>61078.657139588344</v>
      </c>
      <c r="DR10" s="108">
        <f t="shared" si="31"/>
        <v>61081.214482949232</v>
      </c>
      <c r="DS10" s="108">
        <f t="shared" si="32"/>
        <v>63500.556756769096</v>
      </c>
      <c r="DT10" s="108">
        <f t="shared" si="33"/>
        <v>63503.215504273379</v>
      </c>
      <c r="DU10" s="108">
        <f t="shared" si="34"/>
        <v>63505.874363098548</v>
      </c>
      <c r="DV10" s="108">
        <f t="shared" si="35"/>
        <v>63508.533333249266</v>
      </c>
      <c r="DW10" s="108">
        <f t="shared" si="36"/>
        <v>63278.323199070386</v>
      </c>
      <c r="DX10" s="108">
        <f t="shared" si="37"/>
        <v>63280.972641728426</v>
      </c>
      <c r="DY10" s="108">
        <f t="shared" si="38"/>
        <v>63283.622195317759</v>
      </c>
      <c r="DZ10" s="108">
        <f t="shared" si="39"/>
        <v>63286.271859843044</v>
      </c>
      <c r="EA10" s="108">
        <f t="shared" si="40"/>
        <v>64645.366879341003</v>
      </c>
      <c r="EB10" s="108">
        <f t="shared" si="41"/>
        <v>64648.073559669996</v>
      </c>
      <c r="EC10" s="108">
        <f t="shared" si="42"/>
        <v>64650.780353326816</v>
      </c>
      <c r="ED10" s="108">
        <f t="shared" si="43"/>
        <v>64653.4872603162</v>
      </c>
      <c r="EE10" s="108">
        <f t="shared" si="44"/>
        <v>64656.194280642885</v>
      </c>
      <c r="EF10" s="108">
        <f t="shared" si="45"/>
        <v>62967.083910698289</v>
      </c>
      <c r="EG10" s="108">
        <f t="shared" si="46"/>
        <v>62969.72032186931</v>
      </c>
      <c r="EH10" s="108">
        <f t="shared" si="47"/>
        <v>62972.356843426001</v>
      </c>
      <c r="EI10" s="108">
        <f t="shared" si="48"/>
        <v>62974.99347537299</v>
      </c>
      <c r="EJ10" s="108">
        <f t="shared" si="49"/>
        <v>63060.961226720538</v>
      </c>
      <c r="EK10" s="108">
        <f t="shared" si="50"/>
        <v>63063.601568504018</v>
      </c>
      <c r="EL10" s="108">
        <f t="shared" si="51"/>
        <v>63066.242020837744</v>
      </c>
      <c r="EM10" s="108">
        <f t="shared" si="52"/>
        <v>63068.882583726343</v>
      </c>
      <c r="EN10" s="108">
        <f t="shared" si="53"/>
        <v>68990.361644592602</v>
      </c>
      <c r="EO10" s="108">
        <f t="shared" si="54"/>
        <v>68993.250248428696</v>
      </c>
      <c r="EP10" s="108">
        <f t="shared" si="55"/>
        <v>68996.138973209701</v>
      </c>
      <c r="EQ10" s="108">
        <f t="shared" si="56"/>
        <v>68999.027818940653</v>
      </c>
      <c r="ER10" s="108">
        <f t="shared" si="57"/>
        <v>69001.916785626643</v>
      </c>
      <c r="ES10" s="108">
        <f t="shared" si="58"/>
        <v>66576.044705224354</v>
      </c>
      <c r="ET10" s="108">
        <f t="shared" si="59"/>
        <v>66578.832222401295</v>
      </c>
      <c r="EU10" s="108">
        <f t="shared" si="60"/>
        <v>66581.619856290679</v>
      </c>
      <c r="EV10" s="108">
        <f t="shared" si="61"/>
        <v>66584.407606897366</v>
      </c>
      <c r="EW10" s="108">
        <f t="shared" si="62"/>
        <v>67213.394055173529</v>
      </c>
      <c r="EX10" s="108">
        <f t="shared" si="63"/>
        <v>67216.208257958919</v>
      </c>
      <c r="EY10" s="108">
        <f t="shared" si="64"/>
        <v>67219.022578574062</v>
      </c>
      <c r="EZ10" s="108">
        <f t="shared" si="65"/>
        <v>67221.837017023878</v>
      </c>
      <c r="FA10" s="108">
        <f t="shared" si="66"/>
        <v>62508.777549167869</v>
      </c>
      <c r="FB10" s="108">
        <f t="shared" si="67"/>
        <v>62511.394771201711</v>
      </c>
      <c r="FC10" s="108">
        <f t="shared" si="68"/>
        <v>62514.012102817775</v>
      </c>
      <c r="FD10" s="108">
        <f t="shared" si="69"/>
        <v>62516.62954402066</v>
      </c>
      <c r="FE10" s="108">
        <f t="shared" si="70"/>
        <v>62519.247094814942</v>
      </c>
    </row>
    <row r="11" spans="1:161" ht="15.75" x14ac:dyDescent="0.25">
      <c r="A11" s="47" t="s">
        <v>187</v>
      </c>
      <c r="B11" s="12">
        <f>'Urb proj of all 25 ARs '!AH11</f>
        <v>34314.035271941881</v>
      </c>
      <c r="C11" s="12">
        <f>'Urb proj of all 25 ARs '!AI11</f>
        <v>34388.824398500641</v>
      </c>
      <c r="D11" s="100">
        <f t="shared" si="10"/>
        <v>2.1795491543343641E-3</v>
      </c>
      <c r="E11" s="101">
        <f t="shared" si="11"/>
        <v>4.18696723316625E-5</v>
      </c>
      <c r="F11" s="69">
        <f t="shared" si="12"/>
        <v>34315.471989355094</v>
      </c>
      <c r="G11" s="69">
        <f t="shared" si="16"/>
        <v>34316.908766923196</v>
      </c>
      <c r="H11" s="69">
        <f t="shared" ref="H11:AM11" si="79">G11*(1+$E$11)</f>
        <v>34318.345604648704</v>
      </c>
      <c r="I11" s="69">
        <f t="shared" si="79"/>
        <v>34319.782502534137</v>
      </c>
      <c r="J11" s="69">
        <f t="shared" si="79"/>
        <v>34321.219460582011</v>
      </c>
      <c r="K11" s="69">
        <f t="shared" si="79"/>
        <v>34322.656478794852</v>
      </c>
      <c r="L11" s="69">
        <f t="shared" si="79"/>
        <v>34324.093557175169</v>
      </c>
      <c r="M11" s="69">
        <f t="shared" si="79"/>
        <v>34325.530695725487</v>
      </c>
      <c r="N11" s="69">
        <f t="shared" si="79"/>
        <v>34326.967894448324</v>
      </c>
      <c r="O11" s="69">
        <f t="shared" si="79"/>
        <v>34328.405153346204</v>
      </c>
      <c r="P11" s="69">
        <f t="shared" si="79"/>
        <v>34329.842472421646</v>
      </c>
      <c r="Q11" s="69">
        <f t="shared" si="79"/>
        <v>34331.279851677165</v>
      </c>
      <c r="R11" s="69">
        <f t="shared" si="79"/>
        <v>34332.717291115281</v>
      </c>
      <c r="S11" s="69">
        <f t="shared" si="79"/>
        <v>34334.154790738517</v>
      </c>
      <c r="T11" s="69">
        <f t="shared" si="79"/>
        <v>34335.592350549392</v>
      </c>
      <c r="U11" s="69">
        <f t="shared" si="79"/>
        <v>34337.029970550422</v>
      </c>
      <c r="V11" s="69">
        <f t="shared" si="79"/>
        <v>34338.467650744133</v>
      </c>
      <c r="W11" s="69">
        <f t="shared" si="79"/>
        <v>34339.905391133041</v>
      </c>
      <c r="X11" s="69">
        <f t="shared" si="79"/>
        <v>34341.343191719665</v>
      </c>
      <c r="Y11" s="69">
        <f t="shared" si="79"/>
        <v>34342.781052506529</v>
      </c>
      <c r="Z11" s="69">
        <f t="shared" si="79"/>
        <v>34344.218973496158</v>
      </c>
      <c r="AA11" s="69">
        <f t="shared" si="79"/>
        <v>34345.656954691061</v>
      </c>
      <c r="AB11" s="69">
        <f t="shared" si="79"/>
        <v>34347.094996093772</v>
      </c>
      <c r="AC11" s="69">
        <f t="shared" si="79"/>
        <v>34348.533097706801</v>
      </c>
      <c r="AD11" s="69">
        <f t="shared" si="79"/>
        <v>34349.971259532678</v>
      </c>
      <c r="AE11" s="69">
        <f t="shared" si="79"/>
        <v>34351.409481573915</v>
      </c>
      <c r="AF11" s="69">
        <f t="shared" si="79"/>
        <v>34352.847763833037</v>
      </c>
      <c r="AG11" s="69">
        <f t="shared" si="79"/>
        <v>34354.286106312567</v>
      </c>
      <c r="AH11" s="69">
        <f t="shared" si="79"/>
        <v>34355.724509015025</v>
      </c>
      <c r="AI11" s="69">
        <f t="shared" si="79"/>
        <v>34357.162971942933</v>
      </c>
      <c r="AJ11" s="69">
        <f t="shared" si="79"/>
        <v>34358.60149509881</v>
      </c>
      <c r="AK11" s="69">
        <f t="shared" si="79"/>
        <v>34360.040078485181</v>
      </c>
      <c r="AL11" s="69">
        <f t="shared" si="79"/>
        <v>34361.47872210457</v>
      </c>
      <c r="AM11" s="69">
        <f t="shared" si="79"/>
        <v>34362.917425959495</v>
      </c>
      <c r="AN11" s="69">
        <f t="shared" ref="AN11:BE11" si="80">AM11*(1+$E$11)</f>
        <v>34364.35619005248</v>
      </c>
      <c r="AO11" s="69">
        <f t="shared" si="80"/>
        <v>34365.795014386043</v>
      </c>
      <c r="AP11" s="69">
        <f t="shared" si="80"/>
        <v>34367.23389896271</v>
      </c>
      <c r="AQ11" s="69">
        <f t="shared" si="80"/>
        <v>34368.672843785003</v>
      </c>
      <c r="AR11" s="69">
        <f t="shared" si="80"/>
        <v>34370.111848855449</v>
      </c>
      <c r="AS11" s="69">
        <f t="shared" si="80"/>
        <v>34371.550914176565</v>
      </c>
      <c r="AT11" s="69">
        <f t="shared" si="80"/>
        <v>34372.990039750875</v>
      </c>
      <c r="AU11" s="69">
        <f t="shared" si="80"/>
        <v>34374.429225580898</v>
      </c>
      <c r="AV11" s="69">
        <f t="shared" si="80"/>
        <v>34375.868471669164</v>
      </c>
      <c r="AW11" s="69">
        <f t="shared" si="80"/>
        <v>34377.307778018192</v>
      </c>
      <c r="AX11" s="69">
        <f t="shared" si="80"/>
        <v>34378.747144630499</v>
      </c>
      <c r="AY11" s="69">
        <f t="shared" si="80"/>
        <v>34380.186571508617</v>
      </c>
      <c r="AZ11" s="69">
        <f t="shared" si="80"/>
        <v>34381.626058655071</v>
      </c>
      <c r="BA11" s="69">
        <f t="shared" si="80"/>
        <v>34383.065606072378</v>
      </c>
      <c r="BB11" s="69">
        <f t="shared" si="80"/>
        <v>34384.505213763063</v>
      </c>
      <c r="BC11" s="69">
        <f t="shared" si="80"/>
        <v>34385.944881729651</v>
      </c>
      <c r="BD11" s="69">
        <f t="shared" si="80"/>
        <v>34387.384609974666</v>
      </c>
      <c r="BE11" s="69">
        <f t="shared" si="80"/>
        <v>34388.824398500627</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47977.175369374236</v>
      </c>
      <c r="DG11" s="108">
        <f t="shared" si="20"/>
        <v>47979.184157986354</v>
      </c>
      <c r="DH11" s="108">
        <f t="shared" si="21"/>
        <v>47981.193030705792</v>
      </c>
      <c r="DI11" s="108">
        <f t="shared" si="22"/>
        <v>47983.201987536071</v>
      </c>
      <c r="DJ11" s="108">
        <f t="shared" si="23"/>
        <v>52062.717985913856</v>
      </c>
      <c r="DK11" s="108">
        <f t="shared" si="24"/>
        <v>52064.897834856623</v>
      </c>
      <c r="DL11" s="108">
        <f t="shared" si="25"/>
        <v>52067.077775068945</v>
      </c>
      <c r="DM11" s="108">
        <f t="shared" si="26"/>
        <v>52069.257806554655</v>
      </c>
      <c r="DN11" s="108">
        <f t="shared" si="27"/>
        <v>44727.75093213201</v>
      </c>
      <c r="DO11" s="108">
        <f t="shared" si="28"/>
        <v>44729.623668407672</v>
      </c>
      <c r="DP11" s="108">
        <f t="shared" si="29"/>
        <v>44731.49648309419</v>
      </c>
      <c r="DQ11" s="108">
        <f t="shared" si="30"/>
        <v>44733.369376194845</v>
      </c>
      <c r="DR11" s="108">
        <f t="shared" si="31"/>
        <v>44735.242347712912</v>
      </c>
      <c r="DS11" s="108">
        <f t="shared" si="32"/>
        <v>46067.530048036329</v>
      </c>
      <c r="DT11" s="108">
        <f t="shared" si="33"/>
        <v>46069.458880424572</v>
      </c>
      <c r="DU11" s="108">
        <f t="shared" si="34"/>
        <v>46071.387793572387</v>
      </c>
      <c r="DV11" s="108">
        <f t="shared" si="35"/>
        <v>46073.316787483171</v>
      </c>
      <c r="DW11" s="108">
        <f t="shared" si="36"/>
        <v>48383.880618679883</v>
      </c>
      <c r="DX11" s="108">
        <f t="shared" si="37"/>
        <v>48385.90643590752</v>
      </c>
      <c r="DY11" s="108">
        <f t="shared" si="38"/>
        <v>48387.932337955455</v>
      </c>
      <c r="DZ11" s="108">
        <f t="shared" si="39"/>
        <v>48389.958324827254</v>
      </c>
      <c r="EA11" s="108">
        <f t="shared" si="40"/>
        <v>53634.186602232599</v>
      </c>
      <c r="EB11" s="108">
        <f t="shared" si="41"/>
        <v>53636.432248051417</v>
      </c>
      <c r="EC11" s="108">
        <f t="shared" si="42"/>
        <v>53638.677987894676</v>
      </c>
      <c r="ED11" s="108">
        <f t="shared" si="43"/>
        <v>53640.923821766337</v>
      </c>
      <c r="EE11" s="108">
        <f t="shared" si="44"/>
        <v>53643.16974967032</v>
      </c>
      <c r="EF11" s="108">
        <f t="shared" si="45"/>
        <v>53470.911142105215</v>
      </c>
      <c r="EG11" s="108">
        <f t="shared" si="46"/>
        <v>53473.149951634012</v>
      </c>
      <c r="EH11" s="108">
        <f t="shared" si="47"/>
        <v>53475.388854901023</v>
      </c>
      <c r="EI11" s="108">
        <f t="shared" si="48"/>
        <v>53477.627851910183</v>
      </c>
      <c r="EJ11" s="108">
        <f t="shared" si="49"/>
        <v>56932.888059909164</v>
      </c>
      <c r="EK11" s="108">
        <f t="shared" si="50"/>
        <v>56935.271821277121</v>
      </c>
      <c r="EL11" s="108">
        <f t="shared" si="51"/>
        <v>56937.655682452394</v>
      </c>
      <c r="EM11" s="108">
        <f t="shared" si="52"/>
        <v>56940.039643439144</v>
      </c>
      <c r="EN11" s="108">
        <f t="shared" si="53"/>
        <v>64288.069457135258</v>
      </c>
      <c r="EO11" s="108">
        <f t="shared" si="54"/>
        <v>64290.761177538254</v>
      </c>
      <c r="EP11" s="108">
        <f t="shared" si="55"/>
        <v>64293.453010642705</v>
      </c>
      <c r="EQ11" s="108">
        <f t="shared" si="56"/>
        <v>64296.144956453332</v>
      </c>
      <c r="ER11" s="108">
        <f t="shared" si="57"/>
        <v>64298.837014974852</v>
      </c>
      <c r="ES11" s="108">
        <f t="shared" si="58"/>
        <v>58940.921638313594</v>
      </c>
      <c r="ET11" s="108">
        <f t="shared" si="59"/>
        <v>58943.389475389522</v>
      </c>
      <c r="EU11" s="108">
        <f t="shared" si="60"/>
        <v>58945.857415792976</v>
      </c>
      <c r="EV11" s="108">
        <f t="shared" si="61"/>
        <v>58948.325459528285</v>
      </c>
      <c r="EW11" s="108">
        <f t="shared" si="62"/>
        <v>53438.549367814026</v>
      </c>
      <c r="EX11" s="108">
        <f t="shared" si="63"/>
        <v>53440.786822365932</v>
      </c>
      <c r="EY11" s="108">
        <f t="shared" si="64"/>
        <v>53443.024370599327</v>
      </c>
      <c r="EZ11" s="108">
        <f t="shared" si="65"/>
        <v>53445.262012518142</v>
      </c>
      <c r="FA11" s="108">
        <f t="shared" si="66"/>
        <v>43516.963724366891</v>
      </c>
      <c r="FB11" s="108">
        <f t="shared" si="67"/>
        <v>43518.785765378903</v>
      </c>
      <c r="FC11" s="108">
        <f t="shared" si="68"/>
        <v>43520.607882679171</v>
      </c>
      <c r="FD11" s="108">
        <f t="shared" si="69"/>
        <v>43522.430076270895</v>
      </c>
      <c r="FE11" s="108">
        <f t="shared" si="70"/>
        <v>43524.252346157264</v>
      </c>
    </row>
    <row r="12" spans="1:161" ht="15.75" x14ac:dyDescent="0.25">
      <c r="A12" s="47" t="s">
        <v>188</v>
      </c>
      <c r="B12" s="12">
        <f>'Urb proj of all 25 ARs '!AH12</f>
        <v>80914.588910433944</v>
      </c>
      <c r="C12" s="12">
        <f>'Urb proj of all 25 ARs '!AI12</f>
        <v>81090.946234266987</v>
      </c>
      <c r="D12" s="100">
        <f t="shared" si="10"/>
        <v>2.1795491543342869E-3</v>
      </c>
      <c r="E12" s="101">
        <f t="shared" si="11"/>
        <v>4.18696723316625E-5</v>
      </c>
      <c r="F12" s="69">
        <f t="shared" si="12"/>
        <v>80917.976777758478</v>
      </c>
      <c r="G12" s="69">
        <f t="shared" si="16"/>
        <v>80921.36478693191</v>
      </c>
      <c r="H12" s="69">
        <f t="shared" ref="H12:AM12" si="81">G12*(1+$E$12)</f>
        <v>80924.752937960176</v>
      </c>
      <c r="I12" s="69">
        <f t="shared" si="81"/>
        <v>80928.141230849214</v>
      </c>
      <c r="J12" s="69">
        <f t="shared" si="81"/>
        <v>80931.529665604961</v>
      </c>
      <c r="K12" s="69">
        <f t="shared" si="81"/>
        <v>80934.918242233354</v>
      </c>
      <c r="L12" s="69">
        <f t="shared" si="81"/>
        <v>80938.306960740345</v>
      </c>
      <c r="M12" s="69">
        <f t="shared" si="81"/>
        <v>80941.695821131871</v>
      </c>
      <c r="N12" s="69">
        <f t="shared" si="81"/>
        <v>80945.084823413868</v>
      </c>
      <c r="O12" s="69">
        <f t="shared" si="81"/>
        <v>80948.47396759229</v>
      </c>
      <c r="P12" s="69">
        <f t="shared" si="81"/>
        <v>80951.863253673058</v>
      </c>
      <c r="Q12" s="69">
        <f t="shared" si="81"/>
        <v>80955.252681662125</v>
      </c>
      <c r="R12" s="69">
        <f t="shared" si="81"/>
        <v>80958.642251565427</v>
      </c>
      <c r="S12" s="69">
        <f t="shared" si="81"/>
        <v>80962.031963388916</v>
      </c>
      <c r="T12" s="69">
        <f t="shared" si="81"/>
        <v>80965.421817138529</v>
      </c>
      <c r="U12" s="69">
        <f t="shared" si="81"/>
        <v>80968.811812820204</v>
      </c>
      <c r="V12" s="69">
        <f t="shared" si="81"/>
        <v>80972.201950439892</v>
      </c>
      <c r="W12" s="69">
        <f t="shared" si="81"/>
        <v>80975.592230003531</v>
      </c>
      <c r="X12" s="69">
        <f t="shared" si="81"/>
        <v>80978.982651517057</v>
      </c>
      <c r="Y12" s="69">
        <f t="shared" si="81"/>
        <v>80982.373214986423</v>
      </c>
      <c r="Z12" s="69">
        <f t="shared" si="81"/>
        <v>80985.763920417579</v>
      </c>
      <c r="AA12" s="69">
        <f t="shared" si="81"/>
        <v>80989.15476781645</v>
      </c>
      <c r="AB12" s="69">
        <f t="shared" si="81"/>
        <v>80992.545757189</v>
      </c>
      <c r="AC12" s="69">
        <f t="shared" si="81"/>
        <v>80995.936888541168</v>
      </c>
      <c r="AD12" s="69">
        <f t="shared" si="81"/>
        <v>80999.32816187889</v>
      </c>
      <c r="AE12" s="69">
        <f t="shared" si="81"/>
        <v>81002.719577208118</v>
      </c>
      <c r="AF12" s="69">
        <f t="shared" si="81"/>
        <v>81006.111134534789</v>
      </c>
      <c r="AG12" s="69">
        <f t="shared" si="81"/>
        <v>81009.502833864855</v>
      </c>
      <c r="AH12" s="69">
        <f t="shared" si="81"/>
        <v>81012.894675204254</v>
      </c>
      <c r="AI12" s="69">
        <f t="shared" si="81"/>
        <v>81016.286658558951</v>
      </c>
      <c r="AJ12" s="69">
        <f t="shared" si="81"/>
        <v>81019.678783934869</v>
      </c>
      <c r="AK12" s="69">
        <f t="shared" si="81"/>
        <v>81023.071051337974</v>
      </c>
      <c r="AL12" s="69">
        <f t="shared" si="81"/>
        <v>81026.463460774205</v>
      </c>
      <c r="AM12" s="69">
        <f t="shared" si="81"/>
        <v>81029.856012249496</v>
      </c>
      <c r="AN12" s="69">
        <f t="shared" ref="AN12:BE12" si="82">AM12*(1+$E$12)</f>
        <v>81033.248705769816</v>
      </c>
      <c r="AO12" s="69">
        <f t="shared" si="82"/>
        <v>81036.641541341101</v>
      </c>
      <c r="AP12" s="69">
        <f t="shared" si="82"/>
        <v>81040.034518969289</v>
      </c>
      <c r="AQ12" s="69">
        <f t="shared" si="82"/>
        <v>81043.427638660345</v>
      </c>
      <c r="AR12" s="69">
        <f t="shared" si="82"/>
        <v>81046.820900420207</v>
      </c>
      <c r="AS12" s="69">
        <f t="shared" si="82"/>
        <v>81050.214304254827</v>
      </c>
      <c r="AT12" s="69">
        <f t="shared" si="82"/>
        <v>81053.607850170156</v>
      </c>
      <c r="AU12" s="69">
        <f t="shared" si="82"/>
        <v>81057.001538172146</v>
      </c>
      <c r="AV12" s="69">
        <f t="shared" si="82"/>
        <v>81060.395368266734</v>
      </c>
      <c r="AW12" s="69">
        <f t="shared" si="82"/>
        <v>81063.789340459873</v>
      </c>
      <c r="AX12" s="69">
        <f t="shared" si="82"/>
        <v>81067.183454757527</v>
      </c>
      <c r="AY12" s="69">
        <f t="shared" si="82"/>
        <v>81070.577711165635</v>
      </c>
      <c r="AZ12" s="69">
        <f t="shared" si="82"/>
        <v>81073.972109690134</v>
      </c>
      <c r="BA12" s="69">
        <f t="shared" si="82"/>
        <v>81077.36665033699</v>
      </c>
      <c r="BB12" s="69">
        <f t="shared" si="82"/>
        <v>81080.761333112154</v>
      </c>
      <c r="BC12" s="69">
        <f t="shared" si="82"/>
        <v>81084.156158021578</v>
      </c>
      <c r="BD12" s="69">
        <f t="shared" si="82"/>
        <v>81087.551125071201</v>
      </c>
      <c r="BE12" s="69">
        <f t="shared" si="82"/>
        <v>81090.946234266987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69135.32878503883</v>
      </c>
      <c r="DG12" s="108">
        <f t="shared" si="20"/>
        <v>69138.223458601613</v>
      </c>
      <c r="DH12" s="108">
        <f t="shared" si="21"/>
        <v>69141.118253363413</v>
      </c>
      <c r="DI12" s="108">
        <f t="shared" si="22"/>
        <v>69144.013169329337</v>
      </c>
      <c r="DJ12" s="108">
        <f t="shared" si="23"/>
        <v>73683.315628182972</v>
      </c>
      <c r="DK12" s="108">
        <f t="shared" si="24"/>
        <v>73686.400724464635</v>
      </c>
      <c r="DL12" s="108">
        <f t="shared" si="25"/>
        <v>73689.485949918264</v>
      </c>
      <c r="DM12" s="108">
        <f t="shared" si="26"/>
        <v>73692.571304549274</v>
      </c>
      <c r="DN12" s="108">
        <f t="shared" si="27"/>
        <v>65926.733422225574</v>
      </c>
      <c r="DO12" s="108">
        <f t="shared" si="28"/>
        <v>65929.493752951865</v>
      </c>
      <c r="DP12" s="108">
        <f t="shared" si="29"/>
        <v>65932.254199252289</v>
      </c>
      <c r="DQ12" s="108">
        <f t="shared" si="30"/>
        <v>65935.014761131693</v>
      </c>
      <c r="DR12" s="108">
        <f t="shared" si="31"/>
        <v>65937.775438594923</v>
      </c>
      <c r="DS12" s="108">
        <f t="shared" si="32"/>
        <v>67550.244649402943</v>
      </c>
      <c r="DT12" s="108">
        <f t="shared" si="33"/>
        <v>67553.072956012344</v>
      </c>
      <c r="DU12" s="108">
        <f t="shared" si="34"/>
        <v>67555.901381042</v>
      </c>
      <c r="DV12" s="108">
        <f t="shared" si="35"/>
        <v>67558.729924496904</v>
      </c>
      <c r="DW12" s="108">
        <f t="shared" si="36"/>
        <v>67063.300639381021</v>
      </c>
      <c r="DX12" s="108">
        <f t="shared" si="37"/>
        <v>67066.108557804269</v>
      </c>
      <c r="DY12" s="108">
        <f t="shared" si="38"/>
        <v>67068.916593794143</v>
      </c>
      <c r="DZ12" s="108">
        <f t="shared" si="39"/>
        <v>67071.724747355562</v>
      </c>
      <c r="EA12" s="108">
        <f t="shared" si="40"/>
        <v>68610.811913207202</v>
      </c>
      <c r="EB12" s="108">
        <f t="shared" si="41"/>
        <v>68613.684625420428</v>
      </c>
      <c r="EC12" s="108">
        <f t="shared" si="42"/>
        <v>68616.557457913164</v>
      </c>
      <c r="ED12" s="108">
        <f t="shared" si="43"/>
        <v>68619.43041069046</v>
      </c>
      <c r="EE12" s="108">
        <f t="shared" si="44"/>
        <v>68622.30348375735</v>
      </c>
      <c r="EF12" s="108">
        <f t="shared" si="45"/>
        <v>65594.858443046935</v>
      </c>
      <c r="EG12" s="108">
        <f t="shared" si="46"/>
        <v>65597.604878276587</v>
      </c>
      <c r="EH12" s="108">
        <f t="shared" si="47"/>
        <v>65600.351428498587</v>
      </c>
      <c r="EI12" s="108">
        <f t="shared" si="48"/>
        <v>65603.098093717737</v>
      </c>
      <c r="EJ12" s="108">
        <f t="shared" si="49"/>
        <v>65730.639738882572</v>
      </c>
      <c r="EK12" s="108">
        <f t="shared" si="50"/>
        <v>65733.3918592306</v>
      </c>
      <c r="EL12" s="108">
        <f t="shared" si="51"/>
        <v>65736.144094809002</v>
      </c>
      <c r="EM12" s="108">
        <f t="shared" si="52"/>
        <v>65738.896445622595</v>
      </c>
      <c r="EN12" s="108">
        <f t="shared" si="53"/>
        <v>70690.300461005405</v>
      </c>
      <c r="EO12" s="108">
        <f t="shared" si="54"/>
        <v>70693.260240722739</v>
      </c>
      <c r="EP12" s="108">
        <f t="shared" si="55"/>
        <v>70696.22014436507</v>
      </c>
      <c r="EQ12" s="108">
        <f t="shared" si="56"/>
        <v>70699.180171937609</v>
      </c>
      <c r="ER12" s="108">
        <f t="shared" si="57"/>
        <v>70702.140323445521</v>
      </c>
      <c r="ES12" s="108">
        <f t="shared" si="58"/>
        <v>71305.53839529377</v>
      </c>
      <c r="ET12" s="108">
        <f t="shared" si="59"/>
        <v>71308.523934821817</v>
      </c>
      <c r="EU12" s="108">
        <f t="shared" si="60"/>
        <v>71311.50959935342</v>
      </c>
      <c r="EV12" s="108">
        <f t="shared" si="61"/>
        <v>71314.495388893818</v>
      </c>
      <c r="EW12" s="108">
        <f t="shared" si="62"/>
        <v>70639.972311077043</v>
      </c>
      <c r="EX12" s="108">
        <f t="shared" si="63"/>
        <v>70642.92998357123</v>
      </c>
      <c r="EY12" s="108">
        <f t="shared" si="64"/>
        <v>70645.887779902201</v>
      </c>
      <c r="EZ12" s="108">
        <f t="shared" si="65"/>
        <v>70648.845700075122</v>
      </c>
      <c r="FA12" s="108">
        <f t="shared" si="66"/>
        <v>65686.758051694633</v>
      </c>
      <c r="FB12" s="108">
        <f t="shared" si="67"/>
        <v>65689.508334730781</v>
      </c>
      <c r="FC12" s="108">
        <f t="shared" si="68"/>
        <v>65692.258732920396</v>
      </c>
      <c r="FD12" s="108">
        <f t="shared" si="69"/>
        <v>65695.009246268266</v>
      </c>
      <c r="FE12" s="108">
        <f t="shared" si="70"/>
        <v>65697.759874779236</v>
      </c>
    </row>
    <row r="13" spans="1:161" ht="15.75" x14ac:dyDescent="0.25">
      <c r="A13" s="47" t="s">
        <v>177</v>
      </c>
      <c r="B13" s="12">
        <f>'Urb proj of all 25 ARs '!AH13</f>
        <v>164069.26568896516</v>
      </c>
      <c r="C13" s="12">
        <f>'Urb proj of all 25 ARs '!AI13</f>
        <v>164426.86271824979</v>
      </c>
      <c r="D13" s="100">
        <f t="shared" si="10"/>
        <v>2.1795491543342921E-3</v>
      </c>
      <c r="E13" s="101">
        <f t="shared" si="11"/>
        <v>4.18696723316625E-5</v>
      </c>
      <c r="F13" s="69">
        <f t="shared" si="12"/>
        <v>164076.13521535925</v>
      </c>
      <c r="G13" s="69">
        <f t="shared" si="16"/>
        <v>164083.00502937817</v>
      </c>
      <c r="H13" s="69">
        <f t="shared" ref="H13:AM13" si="83">G13*(1+$E$13)</f>
        <v>164089.87513103394</v>
      </c>
      <c r="I13" s="69">
        <f t="shared" si="83"/>
        <v>164096.74552033862</v>
      </c>
      <c r="J13" s="69">
        <f t="shared" si="83"/>
        <v>164103.61619730425</v>
      </c>
      <c r="K13" s="69">
        <f t="shared" si="83"/>
        <v>164110.48716194287</v>
      </c>
      <c r="L13" s="69">
        <f t="shared" si="83"/>
        <v>164117.35841426652</v>
      </c>
      <c r="M13" s="69">
        <f t="shared" si="83"/>
        <v>164124.22995428726</v>
      </c>
      <c r="N13" s="69">
        <f t="shared" si="83"/>
        <v>164131.10178201713</v>
      </c>
      <c r="O13" s="69">
        <f t="shared" si="83"/>
        <v>164137.97389746818</v>
      </c>
      <c r="P13" s="69">
        <f t="shared" si="83"/>
        <v>164144.84630065245</v>
      </c>
      <c r="Q13" s="69">
        <f t="shared" si="83"/>
        <v>164151.71899158199</v>
      </c>
      <c r="R13" s="69">
        <f t="shared" si="83"/>
        <v>164158.59197026884</v>
      </c>
      <c r="S13" s="69">
        <f t="shared" si="83"/>
        <v>164165.46523672505</v>
      </c>
      <c r="T13" s="69">
        <f t="shared" si="83"/>
        <v>164172.33879096268</v>
      </c>
      <c r="U13" s="69">
        <f t="shared" si="83"/>
        <v>164179.21263299379</v>
      </c>
      <c r="V13" s="69">
        <f t="shared" si="83"/>
        <v>164186.08676283041</v>
      </c>
      <c r="W13" s="69">
        <f t="shared" si="83"/>
        <v>164192.96118048459</v>
      </c>
      <c r="X13" s="69">
        <f t="shared" si="83"/>
        <v>164199.83588596838</v>
      </c>
      <c r="Y13" s="69">
        <f t="shared" si="83"/>
        <v>164206.71087929382</v>
      </c>
      <c r="Z13" s="69">
        <f t="shared" si="83"/>
        <v>164213.586160473</v>
      </c>
      <c r="AA13" s="69">
        <f t="shared" si="83"/>
        <v>164220.46172951793</v>
      </c>
      <c r="AB13" s="69">
        <f t="shared" si="83"/>
        <v>164227.3375864407</v>
      </c>
      <c r="AC13" s="69">
        <f t="shared" si="83"/>
        <v>164234.21373125335</v>
      </c>
      <c r="AD13" s="69">
        <f t="shared" si="83"/>
        <v>164241.09016396792</v>
      </c>
      <c r="AE13" s="69">
        <f t="shared" si="83"/>
        <v>164247.96688459648</v>
      </c>
      <c r="AF13" s="69">
        <f t="shared" si="83"/>
        <v>164254.84389315109</v>
      </c>
      <c r="AG13" s="69">
        <f t="shared" si="83"/>
        <v>164261.72118964378</v>
      </c>
      <c r="AH13" s="69">
        <f t="shared" si="83"/>
        <v>164268.59877408663</v>
      </c>
      <c r="AI13" s="69">
        <f t="shared" si="83"/>
        <v>164275.47664649168</v>
      </c>
      <c r="AJ13" s="69">
        <f t="shared" si="83"/>
        <v>164282.35480687098</v>
      </c>
      <c r="AK13" s="69">
        <f t="shared" si="83"/>
        <v>164289.23325523661</v>
      </c>
      <c r="AL13" s="69">
        <f t="shared" si="83"/>
        <v>164296.11199160063</v>
      </c>
      <c r="AM13" s="69">
        <f t="shared" si="83"/>
        <v>164302.99101597507</v>
      </c>
      <c r="AN13" s="69">
        <f t="shared" ref="AN13:BE13" si="84">AM13*(1+$E$13)</f>
        <v>164309.87032837202</v>
      </c>
      <c r="AO13" s="69">
        <f t="shared" si="84"/>
        <v>164316.74992880353</v>
      </c>
      <c r="AP13" s="69">
        <f t="shared" si="84"/>
        <v>164323.62981728165</v>
      </c>
      <c r="AQ13" s="69">
        <f t="shared" si="84"/>
        <v>164330.50999381844</v>
      </c>
      <c r="AR13" s="69">
        <f t="shared" si="84"/>
        <v>164337.39045842597</v>
      </c>
      <c r="AS13" s="69">
        <f t="shared" si="84"/>
        <v>164344.27121111631</v>
      </c>
      <c r="AT13" s="69">
        <f t="shared" si="84"/>
        <v>164351.15225190151</v>
      </c>
      <c r="AU13" s="69">
        <f t="shared" si="84"/>
        <v>164358.03358079362</v>
      </c>
      <c r="AV13" s="69">
        <f t="shared" si="84"/>
        <v>164364.91519780472</v>
      </c>
      <c r="AW13" s="69">
        <f t="shared" si="84"/>
        <v>164371.79710294688</v>
      </c>
      <c r="AX13" s="69">
        <f t="shared" si="84"/>
        <v>164378.67929623215</v>
      </c>
      <c r="AY13" s="69">
        <f t="shared" si="84"/>
        <v>164385.56177767258</v>
      </c>
      <c r="AZ13" s="69">
        <f t="shared" si="84"/>
        <v>164392.44454728026</v>
      </c>
      <c r="BA13" s="69">
        <f t="shared" si="84"/>
        <v>164399.32760506726</v>
      </c>
      <c r="BB13" s="69">
        <f t="shared" si="84"/>
        <v>164406.21095104562</v>
      </c>
      <c r="BC13" s="69">
        <f t="shared" si="84"/>
        <v>164413.09458522743</v>
      </c>
      <c r="BD13" s="69">
        <f t="shared" si="84"/>
        <v>164419.97850762474</v>
      </c>
      <c r="BE13" s="69">
        <f t="shared" si="84"/>
        <v>164426.86271824964</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176608.72476827342</v>
      </c>
      <c r="DG13" s="108">
        <f t="shared" si="20"/>
        <v>176616.1193177104</v>
      </c>
      <c r="DH13" s="108">
        <f t="shared" si="21"/>
        <v>176623.51417675472</v>
      </c>
      <c r="DI13" s="108">
        <f t="shared" si="22"/>
        <v>176630.90934541935</v>
      </c>
      <c r="DJ13" s="108">
        <f t="shared" si="23"/>
        <v>191804.37003507989</v>
      </c>
      <c r="DK13" s="108">
        <f t="shared" si="24"/>
        <v>191812.40082120505</v>
      </c>
      <c r="DL13" s="108">
        <f t="shared" si="25"/>
        <v>191820.43194357658</v>
      </c>
      <c r="DM13" s="108">
        <f t="shared" si="26"/>
        <v>191828.46340220855</v>
      </c>
      <c r="DN13" s="108">
        <f t="shared" si="27"/>
        <v>170721.19547892796</v>
      </c>
      <c r="DO13" s="108">
        <f t="shared" si="28"/>
        <v>170728.34351944274</v>
      </c>
      <c r="DP13" s="108">
        <f t="shared" si="29"/>
        <v>170735.49185924363</v>
      </c>
      <c r="DQ13" s="108">
        <f t="shared" si="30"/>
        <v>170742.64049834316</v>
      </c>
      <c r="DR13" s="108">
        <f t="shared" si="31"/>
        <v>170749.78943675384</v>
      </c>
      <c r="DS13" s="108">
        <f t="shared" si="32"/>
        <v>175733.75616303587</v>
      </c>
      <c r="DT13" s="108">
        <f t="shared" si="33"/>
        <v>175741.11407782399</v>
      </c>
      <c r="DU13" s="108">
        <f t="shared" si="34"/>
        <v>175748.47230068565</v>
      </c>
      <c r="DV13" s="108">
        <f t="shared" si="35"/>
        <v>175755.83083163368</v>
      </c>
      <c r="DW13" s="108">
        <f t="shared" si="36"/>
        <v>172595.34004413694</v>
      </c>
      <c r="DX13" s="108">
        <f t="shared" si="37"/>
        <v>172602.56655447057</v>
      </c>
      <c r="DY13" s="108">
        <f t="shared" si="38"/>
        <v>172609.79336737579</v>
      </c>
      <c r="DZ13" s="108">
        <f t="shared" si="39"/>
        <v>172617.02048286531</v>
      </c>
      <c r="EA13" s="108">
        <f t="shared" si="40"/>
        <v>178188.61623234305</v>
      </c>
      <c r="EB13" s="108">
        <f t="shared" si="41"/>
        <v>178196.07693131792</v>
      </c>
      <c r="EC13" s="108">
        <f t="shared" si="42"/>
        <v>178203.53794266982</v>
      </c>
      <c r="ED13" s="108">
        <f t="shared" si="43"/>
        <v>178210.99926641182</v>
      </c>
      <c r="EE13" s="108">
        <f t="shared" si="44"/>
        <v>178218.46090255698</v>
      </c>
      <c r="EF13" s="108">
        <f t="shared" si="45"/>
        <v>181535.44222721586</v>
      </c>
      <c r="EG13" s="108">
        <f t="shared" si="46"/>
        <v>181543.04305669849</v>
      </c>
      <c r="EH13" s="108">
        <f t="shared" si="47"/>
        <v>181550.64420442536</v>
      </c>
      <c r="EI13" s="108">
        <f t="shared" si="48"/>
        <v>181558.24567040981</v>
      </c>
      <c r="EJ13" s="108">
        <f t="shared" si="49"/>
        <v>182425.75473852249</v>
      </c>
      <c r="EK13" s="108">
        <f t="shared" si="50"/>
        <v>182433.39284509825</v>
      </c>
      <c r="EL13" s="108">
        <f t="shared" si="51"/>
        <v>182441.03127147901</v>
      </c>
      <c r="EM13" s="108">
        <f t="shared" si="52"/>
        <v>182448.67001767817</v>
      </c>
      <c r="EN13" s="108">
        <f t="shared" si="53"/>
        <v>196202.13187994325</v>
      </c>
      <c r="EO13" s="108">
        <f t="shared" si="54"/>
        <v>196210.34679891585</v>
      </c>
      <c r="EP13" s="108">
        <f t="shared" si="55"/>
        <v>196218.56206184439</v>
      </c>
      <c r="EQ13" s="108">
        <f t="shared" si="56"/>
        <v>196226.77766874331</v>
      </c>
      <c r="ER13" s="108">
        <f t="shared" si="57"/>
        <v>196234.993619627</v>
      </c>
      <c r="ES13" s="108">
        <f t="shared" si="58"/>
        <v>189496.41364802732</v>
      </c>
      <c r="ET13" s="108">
        <f t="shared" si="59"/>
        <v>189504.34780077476</v>
      </c>
      <c r="EU13" s="108">
        <f t="shared" si="60"/>
        <v>189512.28228572261</v>
      </c>
      <c r="EV13" s="108">
        <f t="shared" si="61"/>
        <v>189520.21710288472</v>
      </c>
      <c r="EW13" s="108">
        <f t="shared" si="62"/>
        <v>188157.46339569226</v>
      </c>
      <c r="EX13" s="108">
        <f t="shared" si="63"/>
        <v>188165.3414870314</v>
      </c>
      <c r="EY13" s="108">
        <f t="shared" si="64"/>
        <v>188173.21990822363</v>
      </c>
      <c r="EZ13" s="108">
        <f t="shared" si="65"/>
        <v>188181.09865928278</v>
      </c>
      <c r="FA13" s="108">
        <f t="shared" si="66"/>
        <v>171624.04968962728</v>
      </c>
      <c r="FB13" s="108">
        <f t="shared" si="67"/>
        <v>171631.23553235203</v>
      </c>
      <c r="FC13" s="108">
        <f t="shared" si="68"/>
        <v>171638.42167594563</v>
      </c>
      <c r="FD13" s="108">
        <f t="shared" si="69"/>
        <v>171645.60812042071</v>
      </c>
      <c r="FE13" s="108">
        <f t="shared" si="70"/>
        <v>171652.79486578991</v>
      </c>
    </row>
    <row r="14" spans="1:161" ht="15.75" x14ac:dyDescent="0.25">
      <c r="A14" s="47" t="s">
        <v>194</v>
      </c>
      <c r="B14" s="12">
        <f>'Urb proj of all 25 ARs '!AH14</f>
        <v>46832.978993124205</v>
      </c>
      <c r="C14" s="12">
        <f>'Urb proj of all 25 ARs '!AI14</f>
        <v>46935.053772883635</v>
      </c>
      <c r="D14" s="100">
        <f t="shared" si="10"/>
        <v>2.1795491543345241E-3</v>
      </c>
      <c r="E14" s="101">
        <f t="shared" si="11"/>
        <v>4.18696723316625E-5</v>
      </c>
      <c r="F14" s="69">
        <f t="shared" si="12"/>
        <v>46834.939874608965</v>
      </c>
      <c r="G14" s="69">
        <f t="shared" si="16"/>
        <v>46836.900838195186</v>
      </c>
      <c r="H14" s="69">
        <f t="shared" ref="H14:AM14" si="85">G14*(1+$E$14)</f>
        <v>46838.861883886311</v>
      </c>
      <c r="I14" s="69">
        <f t="shared" si="85"/>
        <v>46840.823011685774</v>
      </c>
      <c r="J14" s="69">
        <f t="shared" si="85"/>
        <v>46842.784221597016</v>
      </c>
      <c r="K14" s="69">
        <f t="shared" si="85"/>
        <v>46844.745513623478</v>
      </c>
      <c r="L14" s="69">
        <f t="shared" si="85"/>
        <v>46846.706887768596</v>
      </c>
      <c r="M14" s="69">
        <f t="shared" si="85"/>
        <v>46848.668344035803</v>
      </c>
      <c r="N14" s="69">
        <f t="shared" si="85"/>
        <v>46850.62988242854</v>
      </c>
      <c r="O14" s="69">
        <f t="shared" si="85"/>
        <v>46852.59150295025</v>
      </c>
      <c r="P14" s="69">
        <f t="shared" si="85"/>
        <v>46854.553205604367</v>
      </c>
      <c r="Q14" s="69">
        <f t="shared" si="85"/>
        <v>46856.514990394331</v>
      </c>
      <c r="R14" s="69">
        <f t="shared" si="85"/>
        <v>46858.476857323585</v>
      </c>
      <c r="S14" s="69">
        <f t="shared" si="85"/>
        <v>46860.438806395563</v>
      </c>
      <c r="T14" s="69">
        <f t="shared" si="85"/>
        <v>46862.400837613706</v>
      </c>
      <c r="U14" s="69">
        <f t="shared" si="85"/>
        <v>46864.362950981449</v>
      </c>
      <c r="V14" s="69">
        <f t="shared" si="85"/>
        <v>46866.32514650224</v>
      </c>
      <c r="W14" s="69">
        <f t="shared" si="85"/>
        <v>46868.287424179514</v>
      </c>
      <c r="X14" s="69">
        <f t="shared" si="85"/>
        <v>46870.249784016713</v>
      </c>
      <c r="Y14" s="69">
        <f t="shared" si="85"/>
        <v>46872.212226017269</v>
      </c>
      <c r="Z14" s="69">
        <f t="shared" si="85"/>
        <v>46874.174750184633</v>
      </c>
      <c r="AA14" s="69">
        <f t="shared" si="85"/>
        <v>46876.137356522238</v>
      </c>
      <c r="AB14" s="69">
        <f t="shared" si="85"/>
        <v>46878.100045033527</v>
      </c>
      <c r="AC14" s="69">
        <f t="shared" si="85"/>
        <v>46880.06281572194</v>
      </c>
      <c r="AD14" s="69">
        <f t="shared" si="85"/>
        <v>46882.025668590919</v>
      </c>
      <c r="AE14" s="69">
        <f t="shared" si="85"/>
        <v>46883.988603643906</v>
      </c>
      <c r="AF14" s="69">
        <f t="shared" si="85"/>
        <v>46885.951620884342</v>
      </c>
      <c r="AG14" s="69">
        <f t="shared" si="85"/>
        <v>46887.914720315668</v>
      </c>
      <c r="AH14" s="69">
        <f t="shared" si="85"/>
        <v>46889.87790194132</v>
      </c>
      <c r="AI14" s="69">
        <f t="shared" si="85"/>
        <v>46891.841165764745</v>
      </c>
      <c r="AJ14" s="69">
        <f t="shared" si="85"/>
        <v>46893.804511789385</v>
      </c>
      <c r="AK14" s="69">
        <f t="shared" si="85"/>
        <v>46895.767940018683</v>
      </c>
      <c r="AL14" s="69">
        <f t="shared" si="85"/>
        <v>46897.731450456071</v>
      </c>
      <c r="AM14" s="69">
        <f t="shared" si="85"/>
        <v>46899.695043104999</v>
      </c>
      <c r="AN14" s="69">
        <f t="shared" ref="AN14:BE14" si="86">AM14*(1+$E$14)</f>
        <v>46901.658717968909</v>
      </c>
      <c r="AO14" s="69">
        <f t="shared" si="86"/>
        <v>46903.622475051241</v>
      </c>
      <c r="AP14" s="69">
        <f t="shared" si="86"/>
        <v>46905.586314355438</v>
      </c>
      <c r="AQ14" s="69">
        <f t="shared" si="86"/>
        <v>46907.550235884948</v>
      </c>
      <c r="AR14" s="69">
        <f t="shared" si="86"/>
        <v>46909.514239643206</v>
      </c>
      <c r="AS14" s="69">
        <f t="shared" si="86"/>
        <v>46911.47832563366</v>
      </c>
      <c r="AT14" s="69">
        <f t="shared" si="86"/>
        <v>46913.442493859751</v>
      </c>
      <c r="AU14" s="69">
        <f t="shared" si="86"/>
        <v>46915.406744324922</v>
      </c>
      <c r="AV14" s="69">
        <f t="shared" si="86"/>
        <v>46917.371077032614</v>
      </c>
      <c r="AW14" s="69">
        <f t="shared" si="86"/>
        <v>46919.335491986276</v>
      </c>
      <c r="AX14" s="69">
        <f t="shared" si="86"/>
        <v>46921.299989189341</v>
      </c>
      <c r="AY14" s="69">
        <f t="shared" si="86"/>
        <v>46923.264568645267</v>
      </c>
      <c r="AZ14" s="69">
        <f t="shared" si="86"/>
        <v>46925.229230357487</v>
      </c>
      <c r="BA14" s="69">
        <f t="shared" si="86"/>
        <v>46927.19397432945</v>
      </c>
      <c r="BB14" s="69">
        <f t="shared" si="86"/>
        <v>46929.158800564597</v>
      </c>
      <c r="BC14" s="69">
        <f t="shared" si="86"/>
        <v>46931.123709066378</v>
      </c>
      <c r="BD14" s="69">
        <f t="shared" si="86"/>
        <v>46933.088699838234</v>
      </c>
      <c r="BE14" s="69">
        <f t="shared" si="86"/>
        <v>46935.053772883606</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55634.266873482535</v>
      </c>
      <c r="DG14" s="108">
        <f t="shared" si="20"/>
        <v>55636.59626200694</v>
      </c>
      <c r="DH14" s="108">
        <f t="shared" si="21"/>
        <v>55638.92574806208</v>
      </c>
      <c r="DI14" s="108">
        <f t="shared" si="22"/>
        <v>55641.255331652028</v>
      </c>
      <c r="DJ14" s="108">
        <f t="shared" si="23"/>
        <v>61210.640315912926</v>
      </c>
      <c r="DK14" s="108">
        <f t="shared" si="24"/>
        <v>61213.203185366168</v>
      </c>
      <c r="DL14" s="108">
        <f t="shared" si="25"/>
        <v>61215.766162125918</v>
      </c>
      <c r="DM14" s="108">
        <f t="shared" si="26"/>
        <v>61218.329246196656</v>
      </c>
      <c r="DN14" s="108">
        <f t="shared" si="27"/>
        <v>55872.602024101623</v>
      </c>
      <c r="DO14" s="108">
        <f t="shared" si="28"/>
        <v>55874.941391640685</v>
      </c>
      <c r="DP14" s="108">
        <f t="shared" si="29"/>
        <v>55877.280857128302</v>
      </c>
      <c r="DQ14" s="108">
        <f t="shared" si="30"/>
        <v>55879.620420568572</v>
      </c>
      <c r="DR14" s="108">
        <f t="shared" si="31"/>
        <v>55881.960081965604</v>
      </c>
      <c r="DS14" s="108">
        <f t="shared" si="32"/>
        <v>56897.124742281419</v>
      </c>
      <c r="DT14" s="108">
        <f t="shared" si="33"/>
        <v>56899.507006250999</v>
      </c>
      <c r="DU14" s="108">
        <f t="shared" si="34"/>
        <v>56901.889369965182</v>
      </c>
      <c r="DV14" s="108">
        <f t="shared" si="35"/>
        <v>56904.271833428153</v>
      </c>
      <c r="DW14" s="108">
        <f t="shared" si="36"/>
        <v>55229.91588739305</v>
      </c>
      <c r="DX14" s="108">
        <f t="shared" si="37"/>
        <v>55232.228345874166</v>
      </c>
      <c r="DY14" s="108">
        <f t="shared" si="38"/>
        <v>55234.540901177148</v>
      </c>
      <c r="DZ14" s="108">
        <f t="shared" si="39"/>
        <v>55236.853553306071</v>
      </c>
      <c r="EA14" s="108">
        <f t="shared" si="40"/>
        <v>56695.770129786608</v>
      </c>
      <c r="EB14" s="108">
        <f t="shared" si="41"/>
        <v>56698.143963104529</v>
      </c>
      <c r="EC14" s="108">
        <f t="shared" si="42"/>
        <v>56700.517895814068</v>
      </c>
      <c r="ED14" s="108">
        <f t="shared" si="43"/>
        <v>56702.891927919401</v>
      </c>
      <c r="EE14" s="108">
        <f t="shared" si="44"/>
        <v>56705.266059424677</v>
      </c>
      <c r="EF14" s="108">
        <f t="shared" si="45"/>
        <v>53876.549538115745</v>
      </c>
      <c r="EG14" s="108">
        <f t="shared" si="46"/>
        <v>53878.805331591269</v>
      </c>
      <c r="EH14" s="108">
        <f t="shared" si="47"/>
        <v>53881.061219516116</v>
      </c>
      <c r="EI14" s="108">
        <f t="shared" si="48"/>
        <v>53883.317201894264</v>
      </c>
      <c r="EJ14" s="108">
        <f t="shared" si="49"/>
        <v>53852.037736304803</v>
      </c>
      <c r="EK14" s="108">
        <f t="shared" si="50"/>
        <v>53854.292503479221</v>
      </c>
      <c r="EL14" s="108">
        <f t="shared" si="51"/>
        <v>53856.547365059989</v>
      </c>
      <c r="EM14" s="108">
        <f t="shared" si="52"/>
        <v>53858.80232105108</v>
      </c>
      <c r="EN14" s="108">
        <f t="shared" si="53"/>
        <v>57869.187087370046</v>
      </c>
      <c r="EO14" s="108">
        <f t="shared" si="54"/>
        <v>57871.610051271498</v>
      </c>
      <c r="EP14" s="108">
        <f t="shared" si="55"/>
        <v>57874.033116621649</v>
      </c>
      <c r="EQ14" s="108">
        <f t="shared" si="56"/>
        <v>57876.456283424755</v>
      </c>
      <c r="ER14" s="108">
        <f t="shared" si="57"/>
        <v>57878.879551685059</v>
      </c>
      <c r="ES14" s="108">
        <f t="shared" si="58"/>
        <v>58036.767550907345</v>
      </c>
      <c r="ET14" s="108">
        <f t="shared" si="59"/>
        <v>58039.197531347891</v>
      </c>
      <c r="EU14" s="108">
        <f t="shared" si="60"/>
        <v>58041.627613530931</v>
      </c>
      <c r="EV14" s="108">
        <f t="shared" si="61"/>
        <v>58044.0577974607</v>
      </c>
      <c r="EW14" s="108">
        <f t="shared" si="62"/>
        <v>57366.397243843145</v>
      </c>
      <c r="EX14" s="108">
        <f t="shared" si="63"/>
        <v>57368.79915609859</v>
      </c>
      <c r="EY14" s="108">
        <f t="shared" si="64"/>
        <v>57371.201168921318</v>
      </c>
      <c r="EZ14" s="108">
        <f t="shared" si="65"/>
        <v>57373.603282315533</v>
      </c>
      <c r="FA14" s="108">
        <f t="shared" si="66"/>
        <v>53555.463480667422</v>
      </c>
      <c r="FB14" s="108">
        <f t="shared" si="67"/>
        <v>53557.705830374922</v>
      </c>
      <c r="FC14" s="108">
        <f t="shared" si="68"/>
        <v>53559.948273968876</v>
      </c>
      <c r="FD14" s="108">
        <f t="shared" si="69"/>
        <v>53562.190811453213</v>
      </c>
      <c r="FE14" s="108">
        <f t="shared" si="70"/>
        <v>53564.433442831847</v>
      </c>
    </row>
    <row r="15" spans="1:161" ht="15.75" x14ac:dyDescent="0.25">
      <c r="A15" s="47" t="s">
        <v>179</v>
      </c>
      <c r="B15" s="12">
        <f>'Urb proj of all 25 ARs '!AH15</f>
        <v>2921.9858022535504</v>
      </c>
      <c r="C15" s="12">
        <f>'Urb proj of all 25 ARs '!AI15</f>
        <v>2928.3544139378291</v>
      </c>
      <c r="D15" s="100">
        <f t="shared" si="10"/>
        <v>2.1795491543343407E-3</v>
      </c>
      <c r="E15" s="101">
        <f t="shared" si="11"/>
        <v>4.18696723316625E-5</v>
      </c>
      <c r="F15" s="69">
        <f t="shared" si="12"/>
        <v>2922.1081448416485</v>
      </c>
      <c r="G15" s="69">
        <f t="shared" si="16"/>
        <v>2922.2304925521908</v>
      </c>
      <c r="H15" s="69">
        <f t="shared" ref="H15:AM15" si="87">G15*(1+$E$15)</f>
        <v>2922.3528453853914</v>
      </c>
      <c r="I15" s="69">
        <f t="shared" si="87"/>
        <v>2922.4752033414652</v>
      </c>
      <c r="J15" s="69">
        <f t="shared" si="87"/>
        <v>2922.5975664206267</v>
      </c>
      <c r="K15" s="69">
        <f t="shared" si="87"/>
        <v>2922.71993462309</v>
      </c>
      <c r="L15" s="69">
        <f t="shared" si="87"/>
        <v>2922.8423079490699</v>
      </c>
      <c r="M15" s="69">
        <f t="shared" si="87"/>
        <v>2922.9646863987809</v>
      </c>
      <c r="N15" s="69">
        <f t="shared" si="87"/>
        <v>2923.0870699724373</v>
      </c>
      <c r="O15" s="69">
        <f t="shared" si="87"/>
        <v>2923.2094586702542</v>
      </c>
      <c r="P15" s="69">
        <f t="shared" si="87"/>
        <v>2923.3318524924457</v>
      </c>
      <c r="Q15" s="69">
        <f t="shared" si="87"/>
        <v>2923.4542514392265</v>
      </c>
      <c r="R15" s="69">
        <f t="shared" si="87"/>
        <v>2923.5766555108107</v>
      </c>
      <c r="S15" s="69">
        <f t="shared" si="87"/>
        <v>2923.6990647074135</v>
      </c>
      <c r="T15" s="69">
        <f t="shared" si="87"/>
        <v>2923.8214790292491</v>
      </c>
      <c r="U15" s="69">
        <f t="shared" si="87"/>
        <v>2923.9438984765325</v>
      </c>
      <c r="V15" s="69">
        <f t="shared" si="87"/>
        <v>2924.0663230494779</v>
      </c>
      <c r="W15" s="69">
        <f t="shared" si="87"/>
        <v>2924.1887527483</v>
      </c>
      <c r="X15" s="69">
        <f t="shared" si="87"/>
        <v>2924.3111875732134</v>
      </c>
      <c r="Y15" s="69">
        <f t="shared" si="87"/>
        <v>2924.4336275244327</v>
      </c>
      <c r="Z15" s="69">
        <f t="shared" si="87"/>
        <v>2924.5560726021727</v>
      </c>
      <c r="AA15" s="69">
        <f t="shared" si="87"/>
        <v>2924.6785228066483</v>
      </c>
      <c r="AB15" s="69">
        <f t="shared" si="87"/>
        <v>2924.8009781380738</v>
      </c>
      <c r="AC15" s="69">
        <f t="shared" si="87"/>
        <v>2924.9234385966638</v>
      </c>
      <c r="AD15" s="69">
        <f t="shared" si="87"/>
        <v>2925.045904182633</v>
      </c>
      <c r="AE15" s="69">
        <f t="shared" si="87"/>
        <v>2925.1683748961964</v>
      </c>
      <c r="AF15" s="69">
        <f t="shared" si="87"/>
        <v>2925.2908507375682</v>
      </c>
      <c r="AG15" s="69">
        <f t="shared" si="87"/>
        <v>2925.4133317069636</v>
      </c>
      <c r="AH15" s="69">
        <f t="shared" si="87"/>
        <v>2925.5358178045967</v>
      </c>
      <c r="AI15" s="69">
        <f t="shared" si="87"/>
        <v>2925.6583090306826</v>
      </c>
      <c r="AJ15" s="69">
        <f t="shared" si="87"/>
        <v>2925.780805385436</v>
      </c>
      <c r="AK15" s="69">
        <f t="shared" si="87"/>
        <v>2925.9033068690719</v>
      </c>
      <c r="AL15" s="69">
        <f t="shared" si="87"/>
        <v>2926.0258134818046</v>
      </c>
      <c r="AM15" s="69">
        <f t="shared" si="87"/>
        <v>2926.148325223849</v>
      </c>
      <c r="AN15" s="69">
        <f t="shared" ref="AN15:BE15" si="88">AM15*(1+$E$15)</f>
        <v>2926.27084209542</v>
      </c>
      <c r="AO15" s="69">
        <f t="shared" si="88"/>
        <v>2926.3933640967321</v>
      </c>
      <c r="AP15" s="69">
        <f t="shared" si="88"/>
        <v>2926.5158912280003</v>
      </c>
      <c r="AQ15" s="69">
        <f t="shared" si="88"/>
        <v>2926.6384234894394</v>
      </c>
      <c r="AR15" s="69">
        <f t="shared" si="88"/>
        <v>2926.7609608812641</v>
      </c>
      <c r="AS15" s="69">
        <f t="shared" si="88"/>
        <v>2926.8835034036892</v>
      </c>
      <c r="AT15" s="69">
        <f t="shared" si="88"/>
        <v>2927.0060510569297</v>
      </c>
      <c r="AU15" s="69">
        <f t="shared" si="88"/>
        <v>2927.1286038412004</v>
      </c>
      <c r="AV15" s="69">
        <f t="shared" si="88"/>
        <v>2927.2511617567156</v>
      </c>
      <c r="AW15" s="69">
        <f t="shared" si="88"/>
        <v>2927.3737248036909</v>
      </c>
      <c r="AX15" s="69">
        <f t="shared" si="88"/>
        <v>2927.4962929823409</v>
      </c>
      <c r="AY15" s="69">
        <f t="shared" si="88"/>
        <v>2927.6188662928803</v>
      </c>
      <c r="AZ15" s="69">
        <f t="shared" si="88"/>
        <v>2927.7414447355241</v>
      </c>
      <c r="BA15" s="69">
        <f t="shared" si="88"/>
        <v>2927.8640283104869</v>
      </c>
      <c r="BB15" s="69">
        <f t="shared" si="88"/>
        <v>2927.9866170179839</v>
      </c>
      <c r="BC15" s="69">
        <f t="shared" si="88"/>
        <v>2928.1092108582297</v>
      </c>
      <c r="BD15" s="69">
        <f t="shared" si="88"/>
        <v>2928.2318098314395</v>
      </c>
      <c r="BE15" s="69">
        <f t="shared" si="88"/>
        <v>2928.3544139378282</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9603.9939863707659</v>
      </c>
      <c r="DG15" s="108">
        <f t="shared" si="20"/>
        <v>9604.3961024520504</v>
      </c>
      <c r="DH15" s="108">
        <f t="shared" si="21"/>
        <v>9604.7982353698044</v>
      </c>
      <c r="DI15" s="108">
        <f t="shared" si="22"/>
        <v>9605.20038512473</v>
      </c>
      <c r="DJ15" s="108">
        <f t="shared" si="23"/>
        <v>11086.37799399064</v>
      </c>
      <c r="DK15" s="108">
        <f t="shared" si="24"/>
        <v>11086.842177004593</v>
      </c>
      <c r="DL15" s="108">
        <f t="shared" si="25"/>
        <v>11087.306379453737</v>
      </c>
      <c r="DM15" s="108">
        <f t="shared" si="26"/>
        <v>11087.770601338887</v>
      </c>
      <c r="DN15" s="108">
        <f t="shared" si="27"/>
        <v>8735.2790901425615</v>
      </c>
      <c r="DO15" s="108">
        <f t="shared" si="28"/>
        <v>8735.6448334157922</v>
      </c>
      <c r="DP15" s="108">
        <f t="shared" si="29"/>
        <v>8736.0105920025744</v>
      </c>
      <c r="DQ15" s="108">
        <f t="shared" si="30"/>
        <v>8736.3763659035467</v>
      </c>
      <c r="DR15" s="108">
        <f t="shared" si="31"/>
        <v>8736.7421551193529</v>
      </c>
      <c r="DS15" s="108">
        <f t="shared" si="32"/>
        <v>8914.1477848144295</v>
      </c>
      <c r="DT15" s="108">
        <f t="shared" si="33"/>
        <v>8914.5210172612951</v>
      </c>
      <c r="DU15" s="108">
        <f t="shared" si="34"/>
        <v>8914.8942653352806</v>
      </c>
      <c r="DV15" s="108">
        <f t="shared" si="35"/>
        <v>8915.2675290370426</v>
      </c>
      <c r="DW15" s="108">
        <f t="shared" si="36"/>
        <v>8275.2429593961388</v>
      </c>
      <c r="DX15" s="108">
        <f t="shared" si="37"/>
        <v>8275.5894411073132</v>
      </c>
      <c r="DY15" s="108">
        <f t="shared" si="38"/>
        <v>8275.9359373255647</v>
      </c>
      <c r="DZ15" s="108">
        <f t="shared" si="39"/>
        <v>8276.2824480514973</v>
      </c>
      <c r="EA15" s="108">
        <f t="shared" si="40"/>
        <v>8722.0833143008313</v>
      </c>
      <c r="EB15" s="108">
        <f t="shared" si="41"/>
        <v>8722.4485050712501</v>
      </c>
      <c r="EC15" s="108">
        <f t="shared" si="42"/>
        <v>8722.8137111320866</v>
      </c>
      <c r="ED15" s="108">
        <f t="shared" si="43"/>
        <v>8723.1789324839829</v>
      </c>
      <c r="EE15" s="108">
        <f t="shared" si="44"/>
        <v>8723.5441691275773</v>
      </c>
      <c r="EF15" s="108">
        <f t="shared" si="45"/>
        <v>9782.3664945447563</v>
      </c>
      <c r="EG15" s="108">
        <f t="shared" si="46"/>
        <v>9782.776079024512</v>
      </c>
      <c r="EH15" s="108">
        <f t="shared" si="47"/>
        <v>9783.1856806534342</v>
      </c>
      <c r="EI15" s="108">
        <f t="shared" si="48"/>
        <v>9783.5952994322433</v>
      </c>
      <c r="EJ15" s="108">
        <f t="shared" si="49"/>
        <v>10057.564780557856</v>
      </c>
      <c r="EK15" s="108">
        <f t="shared" si="50"/>
        <v>10057.985887499673</v>
      </c>
      <c r="EL15" s="108">
        <f t="shared" si="51"/>
        <v>10058.407012073099</v>
      </c>
      <c r="EM15" s="108">
        <f t="shared" si="52"/>
        <v>10058.828154278872</v>
      </c>
      <c r="EN15" s="108">
        <f t="shared" si="53"/>
        <v>11117.683596843715</v>
      </c>
      <c r="EO15" s="108">
        <f t="shared" si="54"/>
        <v>11118.149090613002</v>
      </c>
      <c r="EP15" s="108">
        <f t="shared" si="55"/>
        <v>11118.61460387236</v>
      </c>
      <c r="EQ15" s="108">
        <f t="shared" si="56"/>
        <v>11119.080136622606</v>
      </c>
      <c r="ER15" s="108">
        <f t="shared" si="57"/>
        <v>11119.545688864557</v>
      </c>
      <c r="ES15" s="108">
        <f t="shared" si="58"/>
        <v>10783.025247183914</v>
      </c>
      <c r="ET15" s="108">
        <f t="shared" si="59"/>
        <v>10783.476728917758</v>
      </c>
      <c r="EU15" s="108">
        <f t="shared" si="60"/>
        <v>10783.928229554995</v>
      </c>
      <c r="EV15" s="108">
        <f t="shared" si="61"/>
        <v>10784.379749096413</v>
      </c>
      <c r="EW15" s="108">
        <f t="shared" si="62"/>
        <v>10288.185211837501</v>
      </c>
      <c r="EX15" s="108">
        <f t="shared" si="63"/>
        <v>10288.615974781207</v>
      </c>
      <c r="EY15" s="108">
        <f t="shared" si="64"/>
        <v>10289.046755760819</v>
      </c>
      <c r="EZ15" s="108">
        <f t="shared" si="65"/>
        <v>10289.477554777088</v>
      </c>
      <c r="FA15" s="108">
        <f t="shared" si="66"/>
        <v>9102.3521479384817</v>
      </c>
      <c r="FB15" s="108">
        <f t="shared" si="67"/>
        <v>9102.7332604403637</v>
      </c>
      <c r="FC15" s="108">
        <f t="shared" si="68"/>
        <v>9103.1143888992992</v>
      </c>
      <c r="FD15" s="108">
        <f t="shared" si="69"/>
        <v>9103.4955333159596</v>
      </c>
      <c r="FE15" s="108">
        <f t="shared" si="70"/>
        <v>9103.8766936910124</v>
      </c>
    </row>
    <row r="16" spans="1:161" ht="15.75" x14ac:dyDescent="0.25">
      <c r="A16" s="47" t="s">
        <v>170</v>
      </c>
      <c r="B16" s="12">
        <f>'Urb proj of all 25 ARs '!AH16</f>
        <v>22153.656198759189</v>
      </c>
      <c r="C16" s="12">
        <f>'Urb proj of all 25 ARs '!AI16</f>
        <v>22201.941181392609</v>
      </c>
      <c r="D16" s="100">
        <f t="shared" si="10"/>
        <v>2.1795491543343914E-3</v>
      </c>
      <c r="E16" s="101">
        <f t="shared" si="11"/>
        <v>4.18696723316625E-5</v>
      </c>
      <c r="F16" s="69">
        <f t="shared" si="12"/>
        <v>22154.583765085179</v>
      </c>
      <c r="G16" s="69">
        <f t="shared" si="13"/>
        <v>22155.511370248067</v>
      </c>
      <c r="H16" s="69">
        <f>G16*(1+$E$16)</f>
        <v>22156.439014249478</v>
      </c>
      <c r="I16" s="69">
        <f t="shared" ref="I16:BE16" si="89">H16*(1+$E$16)</f>
        <v>22157.366697091042</v>
      </c>
      <c r="J16" s="69">
        <f t="shared" si="89"/>
        <v>22158.294418774381</v>
      </c>
      <c r="K16" s="69">
        <f t="shared" si="89"/>
        <v>22159.222179301123</v>
      </c>
      <c r="L16" s="69">
        <f t="shared" si="89"/>
        <v>22160.149978672896</v>
      </c>
      <c r="M16" s="69">
        <f t="shared" si="89"/>
        <v>22161.077816891324</v>
      </c>
      <c r="N16" s="69">
        <f t="shared" si="89"/>
        <v>22162.005693958035</v>
      </c>
      <c r="O16" s="69">
        <f t="shared" si="89"/>
        <v>22162.933609874653</v>
      </c>
      <c r="P16" s="69">
        <f t="shared" si="89"/>
        <v>22163.861564642808</v>
      </c>
      <c r="Q16" s="69">
        <f t="shared" si="89"/>
        <v>22164.789558264125</v>
      </c>
      <c r="R16" s="69">
        <f t="shared" si="89"/>
        <v>22165.717590740231</v>
      </c>
      <c r="S16" s="69">
        <f t="shared" si="89"/>
        <v>22166.645662072751</v>
      </c>
      <c r="T16" s="69">
        <f t="shared" si="89"/>
        <v>22167.573772263313</v>
      </c>
      <c r="U16" s="69">
        <f t="shared" si="89"/>
        <v>22168.501921313546</v>
      </c>
      <c r="V16" s="69">
        <f t="shared" si="89"/>
        <v>22169.430109225075</v>
      </c>
      <c r="W16" s="69">
        <f t="shared" si="89"/>
        <v>22170.358335999528</v>
      </c>
      <c r="X16" s="69">
        <f t="shared" si="89"/>
        <v>22171.286601638531</v>
      </c>
      <c r="Y16" s="69">
        <f t="shared" si="89"/>
        <v>22172.214906143712</v>
      </c>
      <c r="Z16" s="69">
        <f t="shared" si="89"/>
        <v>22173.143249516699</v>
      </c>
      <c r="AA16" s="69">
        <f t="shared" si="89"/>
        <v>22174.071631759118</v>
      </c>
      <c r="AB16" s="69">
        <f t="shared" si="89"/>
        <v>22175.000052872598</v>
      </c>
      <c r="AC16" s="69">
        <f t="shared" si="89"/>
        <v>22175.928512858765</v>
      </c>
      <c r="AD16" s="69">
        <f t="shared" si="89"/>
        <v>22176.85701171925</v>
      </c>
      <c r="AE16" s="69">
        <f t="shared" si="89"/>
        <v>22177.785549455679</v>
      </c>
      <c r="AF16" s="69">
        <f t="shared" si="89"/>
        <v>22178.714126069677</v>
      </c>
      <c r="AG16" s="69">
        <f t="shared" si="89"/>
        <v>22179.642741562875</v>
      </c>
      <c r="AH16" s="69">
        <f t="shared" si="89"/>
        <v>22180.571395936899</v>
      </c>
      <c r="AI16" s="69">
        <f t="shared" si="89"/>
        <v>22181.500089193374</v>
      </c>
      <c r="AJ16" s="69">
        <f t="shared" si="89"/>
        <v>22182.428821333935</v>
      </c>
      <c r="AK16" s="69">
        <f t="shared" si="89"/>
        <v>22183.357592360204</v>
      </c>
      <c r="AL16" s="69">
        <f t="shared" si="89"/>
        <v>22184.28640227381</v>
      </c>
      <c r="AM16" s="69">
        <f t="shared" si="89"/>
        <v>22185.215251076384</v>
      </c>
      <c r="AN16" s="69">
        <f t="shared" si="89"/>
        <v>22186.144138769556</v>
      </c>
      <c r="AO16" s="69">
        <f t="shared" si="89"/>
        <v>22187.073065354951</v>
      </c>
      <c r="AP16" s="69">
        <f t="shared" si="89"/>
        <v>22188.002030834195</v>
      </c>
      <c r="AQ16" s="69">
        <f t="shared" si="89"/>
        <v>22188.93103520892</v>
      </c>
      <c r="AR16" s="69">
        <f t="shared" si="89"/>
        <v>22189.860078480753</v>
      </c>
      <c r="AS16" s="69">
        <f t="shared" si="89"/>
        <v>22190.789160651326</v>
      </c>
      <c r="AT16" s="69">
        <f t="shared" si="89"/>
        <v>22191.718281722264</v>
      </c>
      <c r="AU16" s="69">
        <f t="shared" si="89"/>
        <v>22192.647441695197</v>
      </c>
      <c r="AV16" s="69">
        <f t="shared" si="89"/>
        <v>22193.576640571751</v>
      </c>
      <c r="AW16" s="69">
        <f t="shared" si="89"/>
        <v>22194.505878353561</v>
      </c>
      <c r="AX16" s="69">
        <f t="shared" si="89"/>
        <v>22195.435155042251</v>
      </c>
      <c r="AY16" s="69">
        <f t="shared" si="89"/>
        <v>22196.364470639452</v>
      </c>
      <c r="AZ16" s="69">
        <f t="shared" si="89"/>
        <v>22197.293825146793</v>
      </c>
      <c r="BA16" s="69">
        <f t="shared" si="89"/>
        <v>22198.223218565901</v>
      </c>
      <c r="BB16" s="69">
        <f t="shared" si="89"/>
        <v>22199.152650898406</v>
      </c>
      <c r="BC16" s="69">
        <f t="shared" si="89"/>
        <v>22200.082122145941</v>
      </c>
      <c r="BD16" s="69">
        <f t="shared" si="89"/>
        <v>22201.011632310132</v>
      </c>
      <c r="BE16" s="69">
        <f t="shared" si="89"/>
        <v>22201.941181392609</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23817.341357918125</v>
      </c>
      <c r="DG16" s="108">
        <f t="shared" si="15"/>
        <v>23818.338582196593</v>
      </c>
      <c r="DH16" s="108">
        <f t="shared" si="15"/>
        <v>23819.335848228511</v>
      </c>
      <c r="DI16" s="108">
        <f t="shared" si="15"/>
        <v>23820.333156015637</v>
      </c>
      <c r="DJ16" s="108">
        <f t="shared" si="15"/>
        <v>25281.907747935828</v>
      </c>
      <c r="DK16" s="108">
        <f t="shared" si="15"/>
        <v>25282.966293129153</v>
      </c>
      <c r="DL16" s="108">
        <f t="shared" si="15"/>
        <v>25284.024882643418</v>
      </c>
      <c r="DM16" s="108">
        <f t="shared" si="15"/>
        <v>25285.083516480481</v>
      </c>
      <c r="DN16" s="108">
        <f t="shared" si="15"/>
        <v>21992.378059335471</v>
      </c>
      <c r="DO16" s="108">
        <f t="shared" si="15"/>
        <v>21993.29887299861</v>
      </c>
      <c r="DP16" s="108">
        <f t="shared" si="15"/>
        <v>21994.219725215913</v>
      </c>
      <c r="DQ16" s="108">
        <f t="shared" si="15"/>
        <v>21995.140615988999</v>
      </c>
      <c r="DR16" s="108">
        <f t="shared" si="15"/>
        <v>21996.061545319481</v>
      </c>
      <c r="DS16" s="108">
        <f t="shared" si="15"/>
        <v>23289.801876211819</v>
      </c>
      <c r="DT16" s="108">
        <f t="shared" si="15"/>
        <v>23290.777012585044</v>
      </c>
      <c r="DU16" s="108">
        <f t="shared" si="15"/>
        <v>23291.752189786908</v>
      </c>
      <c r="DV16" s="108">
        <f t="shared" ref="DV16:EK28" si="90">V16*BV16</f>
        <v>23292.727407819126</v>
      </c>
      <c r="DW16" s="108">
        <f t="shared" si="90"/>
        <v>22280.042721867601</v>
      </c>
      <c r="DX16" s="108">
        <f t="shared" si="90"/>
        <v>22280.975579955899</v>
      </c>
      <c r="DY16" s="108">
        <f t="shared" si="90"/>
        <v>22281.908477102661</v>
      </c>
      <c r="DZ16" s="108">
        <f t="shared" si="90"/>
        <v>22282.841413309521</v>
      </c>
      <c r="EA16" s="108">
        <f t="shared" si="90"/>
        <v>23237.098559810653</v>
      </c>
      <c r="EB16" s="108">
        <f t="shared" si="90"/>
        <v>23238.071489513291</v>
      </c>
      <c r="EC16" s="108">
        <f t="shared" si="90"/>
        <v>23239.044459952176</v>
      </c>
      <c r="ED16" s="108">
        <f t="shared" si="90"/>
        <v>23240.017471129016</v>
      </c>
      <c r="EE16" s="108">
        <f t="shared" si="90"/>
        <v>23240.990523045515</v>
      </c>
      <c r="EF16" s="108">
        <f t="shared" si="90"/>
        <v>22700.689279050272</v>
      </c>
      <c r="EG16" s="108">
        <f t="shared" si="90"/>
        <v>22701.639749472091</v>
      </c>
      <c r="EH16" s="108">
        <f t="shared" si="90"/>
        <v>22702.590259689794</v>
      </c>
      <c r="EI16" s="108">
        <f t="shared" si="90"/>
        <v>22703.540809705046</v>
      </c>
      <c r="EJ16" s="108">
        <f t="shared" si="90"/>
        <v>23051.626343759031</v>
      </c>
      <c r="EK16" s="108">
        <f t="shared" si="90"/>
        <v>23052.591507800757</v>
      </c>
      <c r="EL16" s="108">
        <f t="shared" ref="EL16:FA28" si="91">AL16*CL16</f>
        <v>23053.556712253579</v>
      </c>
      <c r="EM16" s="108">
        <f t="shared" si="91"/>
        <v>23054.521957119199</v>
      </c>
      <c r="EN16" s="108">
        <f t="shared" si="91"/>
        <v>25036.258235667712</v>
      </c>
      <c r="EO16" s="108">
        <f t="shared" si="91"/>
        <v>25037.306495596451</v>
      </c>
      <c r="EP16" s="108">
        <f t="shared" si="91"/>
        <v>25038.354799415491</v>
      </c>
      <c r="EQ16" s="108">
        <f t="shared" si="91"/>
        <v>25039.403147126664</v>
      </c>
      <c r="ER16" s="108">
        <f t="shared" si="91"/>
        <v>25040.451538731813</v>
      </c>
      <c r="ES16" s="108">
        <f t="shared" si="91"/>
        <v>24747.39261099742</v>
      </c>
      <c r="ET16" s="108">
        <f t="shared" si="91"/>
        <v>24748.428776217104</v>
      </c>
      <c r="EU16" s="108">
        <f t="shared" si="91"/>
        <v>24749.46498482069</v>
      </c>
      <c r="EV16" s="108">
        <f t="shared" si="91"/>
        <v>24750.501236809989</v>
      </c>
      <c r="EW16" s="108">
        <f t="shared" si="91"/>
        <v>24286.668745676008</v>
      </c>
      <c r="EX16" s="108">
        <f t="shared" si="91"/>
        <v>24287.685620538417</v>
      </c>
      <c r="EY16" s="108">
        <f t="shared" si="91"/>
        <v>24288.702537977042</v>
      </c>
      <c r="EZ16" s="108">
        <f t="shared" si="91"/>
        <v>24289.719497993672</v>
      </c>
      <c r="FA16" s="108">
        <f t="shared" si="91"/>
        <v>22294.7452868037</v>
      </c>
      <c r="FB16" s="108">
        <f t="shared" ref="FB16:FE28" si="92">BB16*DB16</f>
        <v>22295.678760483574</v>
      </c>
      <c r="FC16" s="108">
        <f t="shared" si="92"/>
        <v>22296.612273247687</v>
      </c>
      <c r="FD16" s="108">
        <f t="shared" si="92"/>
        <v>22297.545825097677</v>
      </c>
      <c r="FE16" s="108">
        <f t="shared" si="92"/>
        <v>22298.479416035174</v>
      </c>
    </row>
    <row r="17" spans="1:161" ht="15.75" x14ac:dyDescent="0.25">
      <c r="A17" s="87" t="s">
        <v>174</v>
      </c>
      <c r="B17" s="12">
        <f>'Urb proj of all 25 ARs '!AH17</f>
        <v>26782.182663588275</v>
      </c>
      <c r="C17" s="12">
        <f>'Urb proj of all 25 ARs '!AI17</f>
        <v>26840.555747163926</v>
      </c>
      <c r="D17" s="100">
        <f t="shared" si="10"/>
        <v>2.1795491543342982E-3</v>
      </c>
      <c r="E17" s="101">
        <f t="shared" si="11"/>
        <v>4.18696723316625E-5</v>
      </c>
      <c r="F17" s="69">
        <f t="shared" si="12"/>
        <v>26783.304024800727</v>
      </c>
      <c r="G17" s="69">
        <f t="shared" si="13"/>
        <v>26784.425432964206</v>
      </c>
      <c r="H17" s="69">
        <f>G17*(1+$E$17)</f>
        <v>26785.546888080677</v>
      </c>
      <c r="I17" s="69">
        <f t="shared" ref="I17:BE17" si="93">H17*(1+$E$17)</f>
        <v>26786.668390152106</v>
      </c>
      <c r="J17" s="69">
        <f t="shared" si="93"/>
        <v>26787.78993918046</v>
      </c>
      <c r="K17" s="69">
        <f t="shared" si="93"/>
        <v>26788.911535167703</v>
      </c>
      <c r="L17" s="69">
        <f t="shared" si="93"/>
        <v>26790.033178115802</v>
      </c>
      <c r="M17" s="69">
        <f t="shared" si="93"/>
        <v>26791.154868026722</v>
      </c>
      <c r="N17" s="69">
        <f t="shared" si="93"/>
        <v>26792.276604902432</v>
      </c>
      <c r="O17" s="69">
        <f t="shared" si="93"/>
        <v>26793.398388744899</v>
      </c>
      <c r="P17" s="69">
        <f t="shared" si="93"/>
        <v>26794.520219556089</v>
      </c>
      <c r="Q17" s="69">
        <f t="shared" si="93"/>
        <v>26795.642097337965</v>
      </c>
      <c r="R17" s="69">
        <f t="shared" si="93"/>
        <v>26796.764022092495</v>
      </c>
      <c r="S17" s="69">
        <f t="shared" si="93"/>
        <v>26797.885993821648</v>
      </c>
      <c r="T17" s="69">
        <f t="shared" si="93"/>
        <v>26799.008012527393</v>
      </c>
      <c r="U17" s="69">
        <f t="shared" si="93"/>
        <v>26800.130078211692</v>
      </c>
      <c r="V17" s="69">
        <f t="shared" si="93"/>
        <v>26801.252190876512</v>
      </c>
      <c r="W17" s="69">
        <f t="shared" si="93"/>
        <v>26802.374350523824</v>
      </c>
      <c r="X17" s="69">
        <f t="shared" si="93"/>
        <v>26803.496557155591</v>
      </c>
      <c r="Y17" s="69">
        <f t="shared" si="93"/>
        <v>26804.618810773783</v>
      </c>
      <c r="Z17" s="69">
        <f t="shared" si="93"/>
        <v>26805.741111380365</v>
      </c>
      <c r="AA17" s="69">
        <f t="shared" si="93"/>
        <v>26806.863458977306</v>
      </c>
      <c r="AB17" s="69">
        <f t="shared" si="93"/>
        <v>26807.985853566573</v>
      </c>
      <c r="AC17" s="69">
        <f t="shared" si="93"/>
        <v>26809.108295150134</v>
      </c>
      <c r="AD17" s="69">
        <f t="shared" si="93"/>
        <v>26810.230783729956</v>
      </c>
      <c r="AE17" s="69">
        <f t="shared" si="93"/>
        <v>26811.353319308007</v>
      </c>
      <c r="AF17" s="69">
        <f t="shared" si="93"/>
        <v>26812.475901886257</v>
      </c>
      <c r="AG17" s="69">
        <f t="shared" si="93"/>
        <v>26813.598531466669</v>
      </c>
      <c r="AH17" s="69">
        <f t="shared" si="93"/>
        <v>26814.721208051214</v>
      </c>
      <c r="AI17" s="69">
        <f t="shared" si="93"/>
        <v>26815.843931641859</v>
      </c>
      <c r="AJ17" s="69">
        <f t="shared" si="93"/>
        <v>26816.966702240574</v>
      </c>
      <c r="AK17" s="69">
        <f t="shared" si="93"/>
        <v>26818.089519849327</v>
      </c>
      <c r="AL17" s="69">
        <f t="shared" si="93"/>
        <v>26819.212384470084</v>
      </c>
      <c r="AM17" s="69">
        <f t="shared" si="93"/>
        <v>26820.335296104815</v>
      </c>
      <c r="AN17" s="69">
        <f t="shared" si="93"/>
        <v>26821.458254755489</v>
      </c>
      <c r="AO17" s="69">
        <f t="shared" si="93"/>
        <v>26822.581260424075</v>
      </c>
      <c r="AP17" s="69">
        <f t="shared" si="93"/>
        <v>26823.704313112539</v>
      </c>
      <c r="AQ17" s="69">
        <f t="shared" si="93"/>
        <v>26824.827412822851</v>
      </c>
      <c r="AR17" s="69">
        <f t="shared" si="93"/>
        <v>26825.950559556979</v>
      </c>
      <c r="AS17" s="69">
        <f t="shared" si="93"/>
        <v>26827.073753316894</v>
      </c>
      <c r="AT17" s="69">
        <f t="shared" si="93"/>
        <v>26828.196994104565</v>
      </c>
      <c r="AU17" s="69">
        <f t="shared" si="93"/>
        <v>26829.320281921959</v>
      </c>
      <c r="AV17" s="69">
        <f t="shared" si="93"/>
        <v>26830.443616771045</v>
      </c>
      <c r="AW17" s="69">
        <f t="shared" si="93"/>
        <v>26831.566998653791</v>
      </c>
      <c r="AX17" s="69">
        <f t="shared" si="93"/>
        <v>26832.690427572168</v>
      </c>
      <c r="AY17" s="69">
        <f t="shared" si="93"/>
        <v>26833.813903528149</v>
      </c>
      <c r="AZ17" s="69">
        <f t="shared" si="93"/>
        <v>26834.937426523698</v>
      </c>
      <c r="BA17" s="69">
        <f t="shared" si="93"/>
        <v>26836.060996560787</v>
      </c>
      <c r="BB17" s="69">
        <f t="shared" si="93"/>
        <v>26837.184613641384</v>
      </c>
      <c r="BC17" s="69">
        <f t="shared" si="93"/>
        <v>26838.308277767461</v>
      </c>
      <c r="BD17" s="69">
        <f t="shared" si="93"/>
        <v>26839.431988940985</v>
      </c>
      <c r="BE17" s="69">
        <f t="shared" si="93"/>
        <v>26840.555747163929</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43763.016737615762</v>
      </c>
      <c r="DG17" s="108">
        <f t="shared" si="15"/>
        <v>43764.849080786815</v>
      </c>
      <c r="DH17" s="108">
        <f t="shared" si="15"/>
        <v>43766.68150067747</v>
      </c>
      <c r="DI17" s="108">
        <f t="shared" si="15"/>
        <v>43768.513997290946</v>
      </c>
      <c r="DJ17" s="108">
        <f t="shared" si="15"/>
        <v>50776.402935454542</v>
      </c>
      <c r="DK17" s="108">
        <f t="shared" si="15"/>
        <v>50778.52892680763</v>
      </c>
      <c r="DL17" s="108">
        <f t="shared" si="15"/>
        <v>50780.655007175279</v>
      </c>
      <c r="DM17" s="108">
        <f t="shared" si="15"/>
        <v>50782.781176561213</v>
      </c>
      <c r="DN17" s="108">
        <f t="shared" si="15"/>
        <v>42237.772932829124</v>
      </c>
      <c r="DO17" s="108">
        <f t="shared" si="15"/>
        <v>42239.54141454184</v>
      </c>
      <c r="DP17" s="108">
        <f t="shared" si="15"/>
        <v>42241.30997030031</v>
      </c>
      <c r="DQ17" s="108">
        <f t="shared" si="15"/>
        <v>42243.078600107619</v>
      </c>
      <c r="DR17" s="108">
        <f t="shared" si="15"/>
        <v>42244.84730396689</v>
      </c>
      <c r="DS17" s="108">
        <f t="shared" si="15"/>
        <v>45807.88573255622</v>
      </c>
      <c r="DT17" s="108">
        <f t="shared" si="15"/>
        <v>45809.803693722053</v>
      </c>
      <c r="DU17" s="108">
        <f t="shared" si="15"/>
        <v>45811.721735192288</v>
      </c>
      <c r="DV17" s="108">
        <f t="shared" si="90"/>
        <v>45813.639856970287</v>
      </c>
      <c r="DW17" s="108">
        <f t="shared" si="90"/>
        <v>44683.57581353662</v>
      </c>
      <c r="DX17" s="108">
        <f t="shared" si="90"/>
        <v>44685.446700214539</v>
      </c>
      <c r="DY17" s="108">
        <f t="shared" si="90"/>
        <v>44687.317665225877</v>
      </c>
      <c r="DZ17" s="108">
        <f t="shared" si="90"/>
        <v>44689.1887085739</v>
      </c>
      <c r="EA17" s="108">
        <f t="shared" si="90"/>
        <v>49815.096267700661</v>
      </c>
      <c r="EB17" s="108">
        <f t="shared" si="90"/>
        <v>49817.182009458564</v>
      </c>
      <c r="EC17" s="108">
        <f t="shared" si="90"/>
        <v>49819.267838545784</v>
      </c>
      <c r="ED17" s="108">
        <f t="shared" si="90"/>
        <v>49821.353754965989</v>
      </c>
      <c r="EE17" s="108">
        <f t="shared" si="90"/>
        <v>49823.43975872283</v>
      </c>
      <c r="EF17" s="108">
        <f t="shared" si="90"/>
        <v>49948.686502938806</v>
      </c>
      <c r="EG17" s="108">
        <f t="shared" si="90"/>
        <v>49950.777838076079</v>
      </c>
      <c r="EH17" s="108">
        <f t="shared" si="90"/>
        <v>49952.869260776875</v>
      </c>
      <c r="EI17" s="108">
        <f t="shared" si="90"/>
        <v>49954.960771044847</v>
      </c>
      <c r="EJ17" s="108">
        <f t="shared" si="90"/>
        <v>53502.787802860781</v>
      </c>
      <c r="EK17" s="108">
        <f t="shared" si="90"/>
        <v>53505.027947054921</v>
      </c>
      <c r="EL17" s="108">
        <f t="shared" si="91"/>
        <v>53507.268185043162</v>
      </c>
      <c r="EM17" s="108">
        <f t="shared" si="91"/>
        <v>53509.508516829432</v>
      </c>
      <c r="EN17" s="108">
        <f t="shared" si="91"/>
        <v>53286.324703866521</v>
      </c>
      <c r="EO17" s="108">
        <f t="shared" si="91"/>
        <v>53288.555784821634</v>
      </c>
      <c r="EP17" s="108">
        <f t="shared" si="91"/>
        <v>53290.786959191377</v>
      </c>
      <c r="EQ17" s="108">
        <f t="shared" si="91"/>
        <v>53293.018226979657</v>
      </c>
      <c r="ER17" s="108">
        <f t="shared" si="91"/>
        <v>53295.249588190381</v>
      </c>
      <c r="ES17" s="108">
        <f t="shared" si="91"/>
        <v>52681.627278229069</v>
      </c>
      <c r="ET17" s="108">
        <f t="shared" si="91"/>
        <v>52683.833040701109</v>
      </c>
      <c r="EU17" s="108">
        <f t="shared" si="91"/>
        <v>52686.038895527701</v>
      </c>
      <c r="EV17" s="108">
        <f t="shared" si="91"/>
        <v>52688.244842712716</v>
      </c>
      <c r="EW17" s="108">
        <f t="shared" si="91"/>
        <v>47234.336425194968</v>
      </c>
      <c r="EX17" s="108">
        <f t="shared" si="91"/>
        <v>47236.314111383894</v>
      </c>
      <c r="EY17" s="108">
        <f t="shared" si="91"/>
        <v>47238.291880377896</v>
      </c>
      <c r="EZ17" s="108">
        <f t="shared" si="91"/>
        <v>47240.269732180437</v>
      </c>
      <c r="FA17" s="108">
        <f t="shared" si="91"/>
        <v>44140.501228095396</v>
      </c>
      <c r="FB17" s="108">
        <f t="shared" si="92"/>
        <v>44142.349376418373</v>
      </c>
      <c r="FC17" s="108">
        <f t="shared" si="92"/>
        <v>44144.197602122709</v>
      </c>
      <c r="FD17" s="108">
        <f t="shared" si="92"/>
        <v>44146.045905211649</v>
      </c>
      <c r="FE17" s="108">
        <f t="shared" si="92"/>
        <v>44147.894285688439</v>
      </c>
    </row>
    <row r="18" spans="1:161" ht="15.75" x14ac:dyDescent="0.25">
      <c r="A18" s="47" t="s">
        <v>222</v>
      </c>
      <c r="B18" s="12">
        <f>'Urb proj of all 25 ARs '!AH18</f>
        <v>31835.699199323397</v>
      </c>
      <c r="C18" s="12">
        <f>'Urb proj of all 25 ARs '!AI18</f>
        <v>31905.086670590925</v>
      </c>
      <c r="D18" s="100">
        <f t="shared" si="10"/>
        <v>2.1795491543343442E-3</v>
      </c>
      <c r="E18" s="101">
        <f t="shared" si="11"/>
        <v>4.18696723316625E-5</v>
      </c>
      <c r="F18" s="69">
        <f t="shared" si="12"/>
        <v>31837.032149617324</v>
      </c>
      <c r="G18" s="69">
        <f t="shared" si="13"/>
        <v>31838.36515572144</v>
      </c>
      <c r="H18" s="69">
        <f>G18*(1+$E$18)</f>
        <v>31839.698217638084</v>
      </c>
      <c r="I18" s="69">
        <f t="shared" ref="I18:BE18" si="94">H18*(1+$E$18)</f>
        <v>31841.031335369596</v>
      </c>
      <c r="J18" s="69">
        <f t="shared" si="94"/>
        <v>31842.364508918312</v>
      </c>
      <c r="K18" s="69">
        <f t="shared" si="94"/>
        <v>31843.697738286566</v>
      </c>
      <c r="L18" s="69">
        <f t="shared" si="94"/>
        <v>31845.031023476698</v>
      </c>
      <c r="M18" s="69">
        <f t="shared" si="94"/>
        <v>31846.364364491044</v>
      </c>
      <c r="N18" s="69">
        <f t="shared" si="94"/>
        <v>31847.69776133194</v>
      </c>
      <c r="O18" s="69">
        <f t="shared" si="94"/>
        <v>31849.031214001723</v>
      </c>
      <c r="P18" s="69">
        <f t="shared" si="94"/>
        <v>31850.364722502734</v>
      </c>
      <c r="Q18" s="69">
        <f t="shared" si="94"/>
        <v>31851.698286837309</v>
      </c>
      <c r="R18" s="69">
        <f t="shared" si="94"/>
        <v>31853.031907007786</v>
      </c>
      <c r="S18" s="69">
        <f t="shared" si="94"/>
        <v>31854.365583016501</v>
      </c>
      <c r="T18" s="69">
        <f t="shared" si="94"/>
        <v>31855.699314865793</v>
      </c>
      <c r="U18" s="69">
        <f t="shared" si="94"/>
        <v>31857.033102558002</v>
      </c>
      <c r="V18" s="69">
        <f t="shared" si="94"/>
        <v>31858.366946095466</v>
      </c>
      <c r="W18" s="69">
        <f t="shared" si="94"/>
        <v>31859.700845480522</v>
      </c>
      <c r="X18" s="69">
        <f t="shared" si="94"/>
        <v>31861.034800715508</v>
      </c>
      <c r="Y18" s="69">
        <f t="shared" si="94"/>
        <v>31862.36881180276</v>
      </c>
      <c r="Z18" s="69">
        <f t="shared" si="94"/>
        <v>31863.702878744622</v>
      </c>
      <c r="AA18" s="69">
        <f t="shared" si="94"/>
        <v>31865.037001543427</v>
      </c>
      <c r="AB18" s="69">
        <f t="shared" si="94"/>
        <v>31866.371180201517</v>
      </c>
      <c r="AC18" s="69">
        <f t="shared" si="94"/>
        <v>31867.705414721229</v>
      </c>
      <c r="AD18" s="69">
        <f t="shared" si="94"/>
        <v>31869.039705104904</v>
      </c>
      <c r="AE18" s="69">
        <f t="shared" si="94"/>
        <v>31870.37405135488</v>
      </c>
      <c r="AF18" s="69">
        <f t="shared" si="94"/>
        <v>31871.708453473497</v>
      </c>
      <c r="AG18" s="69">
        <f t="shared" si="94"/>
        <v>31873.042911463093</v>
      </c>
      <c r="AH18" s="69">
        <f t="shared" si="94"/>
        <v>31874.377425326009</v>
      </c>
      <c r="AI18" s="69">
        <f t="shared" si="94"/>
        <v>31875.711995064583</v>
      </c>
      <c r="AJ18" s="69">
        <f t="shared" si="94"/>
        <v>31877.046620681154</v>
      </c>
      <c r="AK18" s="69">
        <f t="shared" si="94"/>
        <v>31878.381302178062</v>
      </c>
      <c r="AL18" s="69">
        <f t="shared" si="94"/>
        <v>31879.71603955765</v>
      </c>
      <c r="AM18" s="69">
        <f t="shared" si="94"/>
        <v>31881.050832822253</v>
      </c>
      <c r="AN18" s="69">
        <f t="shared" si="94"/>
        <v>31882.385681974214</v>
      </c>
      <c r="AO18" s="69">
        <f t="shared" si="94"/>
        <v>31883.720587015869</v>
      </c>
      <c r="AP18" s="69">
        <f t="shared" si="94"/>
        <v>31885.05554794956</v>
      </c>
      <c r="AQ18" s="69">
        <f t="shared" si="94"/>
        <v>31886.39056477763</v>
      </c>
      <c r="AR18" s="69">
        <f t="shared" si="94"/>
        <v>31887.725637502415</v>
      </c>
      <c r="AS18" s="69">
        <f t="shared" si="94"/>
        <v>31889.060766126258</v>
      </c>
      <c r="AT18" s="69">
        <f t="shared" si="94"/>
        <v>31890.395950651502</v>
      </c>
      <c r="AU18" s="69">
        <f t="shared" si="94"/>
        <v>31891.731191080482</v>
      </c>
      <c r="AV18" s="69">
        <f t="shared" si="94"/>
        <v>31893.066487415541</v>
      </c>
      <c r="AW18" s="69">
        <f t="shared" si="94"/>
        <v>31894.401839659022</v>
      </c>
      <c r="AX18" s="69">
        <f t="shared" si="94"/>
        <v>31895.737247813264</v>
      </c>
      <c r="AY18" s="69">
        <f t="shared" si="94"/>
        <v>31897.072711880606</v>
      </c>
      <c r="AZ18" s="69">
        <f t="shared" si="94"/>
        <v>31898.408231863392</v>
      </c>
      <c r="BA18" s="69">
        <f t="shared" si="94"/>
        <v>31899.74380776396</v>
      </c>
      <c r="BB18" s="69">
        <f t="shared" si="94"/>
        <v>31901.079439584653</v>
      </c>
      <c r="BC18" s="69">
        <f t="shared" si="94"/>
        <v>31902.415127327815</v>
      </c>
      <c r="BD18" s="69">
        <f t="shared" si="94"/>
        <v>31903.750870995784</v>
      </c>
      <c r="BE18" s="69">
        <f t="shared" si="94"/>
        <v>31905.086670590903</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36445.936669510833</v>
      </c>
      <c r="DG18" s="108">
        <f t="shared" si="15"/>
        <v>36447.462648937006</v>
      </c>
      <c r="DH18" s="108">
        <f t="shared" si="15"/>
        <v>36448.988692255429</v>
      </c>
      <c r="DI18" s="108">
        <f t="shared" si="15"/>
        <v>36450.514799468801</v>
      </c>
      <c r="DJ18" s="108">
        <f t="shared" si="15"/>
        <v>40382.995991621166</v>
      </c>
      <c r="DK18" s="108">
        <f t="shared" si="15"/>
        <v>40384.686814431108</v>
      </c>
      <c r="DL18" s="108">
        <f t="shared" si="15"/>
        <v>40386.377708035245</v>
      </c>
      <c r="DM18" s="108">
        <f t="shared" si="15"/>
        <v>40388.068672436544</v>
      </c>
      <c r="DN18" s="108">
        <f t="shared" si="15"/>
        <v>35686.631806971498</v>
      </c>
      <c r="DO18" s="108">
        <f t="shared" si="15"/>
        <v>35688.125994551876</v>
      </c>
      <c r="DP18" s="108">
        <f t="shared" si="15"/>
        <v>35689.620244693397</v>
      </c>
      <c r="DQ18" s="108">
        <f t="shared" si="15"/>
        <v>35691.114557398687</v>
      </c>
      <c r="DR18" s="108">
        <f t="shared" si="15"/>
        <v>35692.608932670351</v>
      </c>
      <c r="DS18" s="108">
        <f t="shared" si="15"/>
        <v>36374.963439268977</v>
      </c>
      <c r="DT18" s="108">
        <f t="shared" si="15"/>
        <v>36376.486447069256</v>
      </c>
      <c r="DU18" s="108">
        <f t="shared" si="15"/>
        <v>36378.009518637366</v>
      </c>
      <c r="DV18" s="108">
        <f t="shared" si="90"/>
        <v>36379.532653975992</v>
      </c>
      <c r="DW18" s="108">
        <f t="shared" si="90"/>
        <v>36140.749058577596</v>
      </c>
      <c r="DX18" s="108">
        <f t="shared" si="90"/>
        <v>36142.262259898504</v>
      </c>
      <c r="DY18" s="108">
        <f t="shared" si="90"/>
        <v>36143.775524576646</v>
      </c>
      <c r="DZ18" s="108">
        <f t="shared" si="90"/>
        <v>36145.288852614693</v>
      </c>
      <c r="EA18" s="108">
        <f t="shared" si="90"/>
        <v>36884.182283365451</v>
      </c>
      <c r="EB18" s="108">
        <f t="shared" si="90"/>
        <v>36885.726611991879</v>
      </c>
      <c r="EC18" s="108">
        <f t="shared" si="90"/>
        <v>36887.271005278839</v>
      </c>
      <c r="ED18" s="108">
        <f t="shared" si="90"/>
        <v>36888.815463229032</v>
      </c>
      <c r="EE18" s="108">
        <f t="shared" si="90"/>
        <v>36890.359985845178</v>
      </c>
      <c r="EF18" s="108">
        <f t="shared" si="90"/>
        <v>36832.021841717236</v>
      </c>
      <c r="EG18" s="108">
        <f t="shared" si="90"/>
        <v>36833.56398640306</v>
      </c>
      <c r="EH18" s="108">
        <f t="shared" si="90"/>
        <v>36835.10619565798</v>
      </c>
      <c r="EI18" s="108">
        <f t="shared" si="90"/>
        <v>36836.648469484695</v>
      </c>
      <c r="EJ18" s="108">
        <f t="shared" si="90"/>
        <v>37576.429280795594</v>
      </c>
      <c r="EK18" s="108">
        <f t="shared" si="90"/>
        <v>37578.002593576974</v>
      </c>
      <c r="EL18" s="108">
        <f t="shared" si="91"/>
        <v>37579.575972232444</v>
      </c>
      <c r="EM18" s="108">
        <f t="shared" si="91"/>
        <v>37581.149416764769</v>
      </c>
      <c r="EN18" s="108">
        <f t="shared" si="91"/>
        <v>40432.221860570113</v>
      </c>
      <c r="EO18" s="108">
        <f t="shared" si="91"/>
        <v>40433.914744451053</v>
      </c>
      <c r="EP18" s="108">
        <f t="shared" si="91"/>
        <v>40435.607699212487</v>
      </c>
      <c r="EQ18" s="108">
        <f t="shared" si="91"/>
        <v>40437.300724857385</v>
      </c>
      <c r="ER18" s="108">
        <f t="shared" si="91"/>
        <v>40438.993821388714</v>
      </c>
      <c r="ES18" s="108">
        <f t="shared" si="91"/>
        <v>38445.381065667323</v>
      </c>
      <c r="ET18" s="108">
        <f t="shared" si="91"/>
        <v>38446.990761175213</v>
      </c>
      <c r="EU18" s="108">
        <f t="shared" si="91"/>
        <v>38448.600524080517</v>
      </c>
      <c r="EV18" s="108">
        <f t="shared" si="91"/>
        <v>38450.210354386072</v>
      </c>
      <c r="EW18" s="108">
        <f t="shared" si="91"/>
        <v>38738.163635309102</v>
      </c>
      <c r="EX18" s="108">
        <f t="shared" si="91"/>
        <v>38739.785589527244</v>
      </c>
      <c r="EY18" s="108">
        <f t="shared" si="91"/>
        <v>38741.407611656075</v>
      </c>
      <c r="EZ18" s="108">
        <f t="shared" si="91"/>
        <v>38743.02970169844</v>
      </c>
      <c r="FA18" s="108">
        <f t="shared" si="91"/>
        <v>36322.186863163297</v>
      </c>
      <c r="FB18" s="108">
        <f t="shared" si="92"/>
        <v>36323.707661225621</v>
      </c>
      <c r="FC18" s="108">
        <f t="shared" si="92"/>
        <v>36325.228522963269</v>
      </c>
      <c r="FD18" s="108">
        <f t="shared" si="92"/>
        <v>36326.749448378898</v>
      </c>
      <c r="FE18" s="108">
        <f t="shared" si="92"/>
        <v>36328.270437475177</v>
      </c>
    </row>
    <row r="19" spans="1:161" ht="15.75" x14ac:dyDescent="0.25">
      <c r="A19" s="47" t="s">
        <v>178</v>
      </c>
      <c r="B19" s="12">
        <f>'Urb proj of all 25 ARs '!AH19</f>
        <v>51412.714308077644</v>
      </c>
      <c r="C19" s="12">
        <f>'Urb proj of all 25 ARs '!AI19</f>
        <v>51524.770846069856</v>
      </c>
      <c r="D19" s="100">
        <f t="shared" si="10"/>
        <v>2.179549154334499E-3</v>
      </c>
      <c r="E19" s="101">
        <f t="shared" si="11"/>
        <v>4.18696723316625E-5</v>
      </c>
      <c r="F19" s="69">
        <f t="shared" si="12"/>
        <v>51414.866941579407</v>
      </c>
      <c r="G19" s="69">
        <f t="shared" si="13"/>
        <v>51417.019665211228</v>
      </c>
      <c r="H19" s="69">
        <f>G19*(1+$E$19)</f>
        <v>51419.172478976878</v>
      </c>
      <c r="I19" s="69">
        <f t="shared" ref="I19:BE19" si="95">H19*(1+$E$19)</f>
        <v>51421.325382880139</v>
      </c>
      <c r="J19" s="69">
        <f t="shared" si="95"/>
        <v>51423.478376924781</v>
      </c>
      <c r="K19" s="69">
        <f t="shared" si="95"/>
        <v>51425.631461114579</v>
      </c>
      <c r="L19" s="69">
        <f t="shared" si="95"/>
        <v>51427.784635453303</v>
      </c>
      <c r="M19" s="69">
        <f t="shared" si="95"/>
        <v>51429.937899944736</v>
      </c>
      <c r="N19" s="69">
        <f t="shared" si="95"/>
        <v>51432.091254592648</v>
      </c>
      <c r="O19" s="69">
        <f t="shared" si="95"/>
        <v>51434.244699400806</v>
      </c>
      <c r="P19" s="69">
        <f t="shared" si="95"/>
        <v>51436.398234372995</v>
      </c>
      <c r="Q19" s="69">
        <f t="shared" si="95"/>
        <v>51438.551859512991</v>
      </c>
      <c r="R19" s="69">
        <f t="shared" si="95"/>
        <v>51440.705574824562</v>
      </c>
      <c r="S19" s="69">
        <f t="shared" si="95"/>
        <v>51442.859380311493</v>
      </c>
      <c r="T19" s="69">
        <f t="shared" si="95"/>
        <v>51445.013275977552</v>
      </c>
      <c r="U19" s="69">
        <f t="shared" si="95"/>
        <v>51447.167261826515</v>
      </c>
      <c r="V19" s="69">
        <f t="shared" si="95"/>
        <v>51449.321337862159</v>
      </c>
      <c r="W19" s="69">
        <f t="shared" si="95"/>
        <v>51451.475504088259</v>
      </c>
      <c r="X19" s="69">
        <f t="shared" si="95"/>
        <v>51453.629760508593</v>
      </c>
      <c r="Y19" s="69">
        <f t="shared" si="95"/>
        <v>51455.784107126943</v>
      </c>
      <c r="Z19" s="69">
        <f t="shared" si="95"/>
        <v>51457.938543947079</v>
      </c>
      <c r="AA19" s="69">
        <f t="shared" si="95"/>
        <v>51460.093070972776</v>
      </c>
      <c r="AB19" s="69">
        <f t="shared" si="95"/>
        <v>51462.247688207812</v>
      </c>
      <c r="AC19" s="69">
        <f t="shared" si="95"/>
        <v>51464.402395655969</v>
      </c>
      <c r="AD19" s="69">
        <f t="shared" si="95"/>
        <v>51466.557193321023</v>
      </c>
      <c r="AE19" s="69">
        <f t="shared" si="95"/>
        <v>51468.712081206744</v>
      </c>
      <c r="AF19" s="69">
        <f t="shared" si="95"/>
        <v>51470.867059316915</v>
      </c>
      <c r="AG19" s="69">
        <f t="shared" si="95"/>
        <v>51473.022127655313</v>
      </c>
      <c r="AH19" s="69">
        <f t="shared" si="95"/>
        <v>51475.17728622572</v>
      </c>
      <c r="AI19" s="69">
        <f t="shared" si="95"/>
        <v>51477.332535031906</v>
      </c>
      <c r="AJ19" s="69">
        <f t="shared" si="95"/>
        <v>51479.487874077655</v>
      </c>
      <c r="AK19" s="69">
        <f t="shared" si="95"/>
        <v>51481.643303366742</v>
      </c>
      <c r="AL19" s="69">
        <f t="shared" si="95"/>
        <v>51483.798822902951</v>
      </c>
      <c r="AM19" s="69">
        <f t="shared" si="95"/>
        <v>51485.954432690058</v>
      </c>
      <c r="AN19" s="69">
        <f t="shared" si="95"/>
        <v>51488.110132731839</v>
      </c>
      <c r="AO19" s="69">
        <f t="shared" si="95"/>
        <v>51490.265923032071</v>
      </c>
      <c r="AP19" s="69">
        <f t="shared" si="95"/>
        <v>51492.421803594538</v>
      </c>
      <c r="AQ19" s="69">
        <f t="shared" si="95"/>
        <v>51494.577774423014</v>
      </c>
      <c r="AR19" s="69">
        <f t="shared" si="95"/>
        <v>51496.733835521285</v>
      </c>
      <c r="AS19" s="69">
        <f t="shared" si="95"/>
        <v>51498.889986893126</v>
      </c>
      <c r="AT19" s="69">
        <f t="shared" si="95"/>
        <v>51501.04622854232</v>
      </c>
      <c r="AU19" s="69">
        <f t="shared" si="95"/>
        <v>51503.202560472644</v>
      </c>
      <c r="AV19" s="69">
        <f t="shared" si="95"/>
        <v>51505.358982687882</v>
      </c>
      <c r="AW19" s="69">
        <f t="shared" si="95"/>
        <v>51507.515495191808</v>
      </c>
      <c r="AX19" s="69">
        <f t="shared" si="95"/>
        <v>51509.672097988208</v>
      </c>
      <c r="AY19" s="69">
        <f t="shared" si="95"/>
        <v>51511.828791080865</v>
      </c>
      <c r="AZ19" s="69">
        <f t="shared" si="95"/>
        <v>51513.985574473554</v>
      </c>
      <c r="BA19" s="69">
        <f t="shared" si="95"/>
        <v>51516.142448170052</v>
      </c>
      <c r="BB19" s="69">
        <f t="shared" si="95"/>
        <v>51518.29941217415</v>
      </c>
      <c r="BC19" s="69">
        <f t="shared" si="95"/>
        <v>51520.456466489624</v>
      </c>
      <c r="BD19" s="69">
        <f t="shared" si="95"/>
        <v>51522.61361112025</v>
      </c>
      <c r="BE19" s="69">
        <f t="shared" si="95"/>
        <v>51524.77084606982</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52140.815265505466</v>
      </c>
      <c r="DG19" s="108">
        <f t="shared" si="15"/>
        <v>52142.998384355735</v>
      </c>
      <c r="DH19" s="108">
        <f t="shared" si="15"/>
        <v>52145.181594612477</v>
      </c>
      <c r="DI19" s="108">
        <f t="shared" si="15"/>
        <v>52147.36489627952</v>
      </c>
      <c r="DJ19" s="108">
        <f t="shared" si="15"/>
        <v>56183.347816511065</v>
      </c>
      <c r="DK19" s="108">
        <f t="shared" si="15"/>
        <v>56185.70019487464</v>
      </c>
      <c r="DL19" s="108">
        <f t="shared" si="15"/>
        <v>56188.052671731522</v>
      </c>
      <c r="DM19" s="108">
        <f t="shared" si="15"/>
        <v>56190.405247085844</v>
      </c>
      <c r="DN19" s="108">
        <f t="shared" si="15"/>
        <v>49825.204486588445</v>
      </c>
      <c r="DO19" s="108">
        <f t="shared" si="15"/>
        <v>49827.290651574156</v>
      </c>
      <c r="DP19" s="108">
        <f t="shared" si="15"/>
        <v>49829.376903906908</v>
      </c>
      <c r="DQ19" s="108">
        <f t="shared" si="15"/>
        <v>49831.46324359037</v>
      </c>
      <c r="DR19" s="108">
        <f t="shared" si="15"/>
        <v>49833.549670628185</v>
      </c>
      <c r="DS19" s="108">
        <f t="shared" si="15"/>
        <v>50981.518346781872</v>
      </c>
      <c r="DT19" s="108">
        <f t="shared" si="15"/>
        <v>50983.652926250026</v>
      </c>
      <c r="DU19" s="108">
        <f t="shared" si="15"/>
        <v>50985.787595092319</v>
      </c>
      <c r="DV19" s="108">
        <f t="shared" si="90"/>
        <v>50987.922353312497</v>
      </c>
      <c r="DW19" s="108">
        <f t="shared" si="90"/>
        <v>50292.63689816431</v>
      </c>
      <c r="DX19" s="108">
        <f t="shared" si="90"/>
        <v>50294.742634391929</v>
      </c>
      <c r="DY19" s="108">
        <f t="shared" si="90"/>
        <v>50296.848458786037</v>
      </c>
      <c r="DZ19" s="108">
        <f t="shared" si="90"/>
        <v>50298.95437135033</v>
      </c>
      <c r="EA19" s="108">
        <f t="shared" si="90"/>
        <v>51587.912867635088</v>
      </c>
      <c r="EB19" s="108">
        <f t="shared" si="90"/>
        <v>51590.072836643129</v>
      </c>
      <c r="EC19" s="108">
        <f t="shared" si="90"/>
        <v>51592.232896088368</v>
      </c>
      <c r="ED19" s="108">
        <f t="shared" si="90"/>
        <v>51594.39304597459</v>
      </c>
      <c r="EE19" s="108">
        <f t="shared" si="90"/>
        <v>51596.553286305571</v>
      </c>
      <c r="EF19" s="108">
        <f t="shared" si="90"/>
        <v>51304.453416217628</v>
      </c>
      <c r="EG19" s="108">
        <f t="shared" si="90"/>
        <v>51306.60151687132</v>
      </c>
      <c r="EH19" s="108">
        <f t="shared" si="90"/>
        <v>51308.749707465286</v>
      </c>
      <c r="EI19" s="108">
        <f t="shared" si="90"/>
        <v>51310.897988003278</v>
      </c>
      <c r="EJ19" s="108">
        <f t="shared" si="90"/>
        <v>51516.462819210865</v>
      </c>
      <c r="EK19" s="108">
        <f t="shared" si="90"/>
        <v>51518.619796628787</v>
      </c>
      <c r="EL19" s="108">
        <f t="shared" si="91"/>
        <v>51520.776864358653</v>
      </c>
      <c r="EM19" s="108">
        <f t="shared" si="91"/>
        <v>51522.934022404239</v>
      </c>
      <c r="EN19" s="108">
        <f t="shared" si="91"/>
        <v>56233.50539870753</v>
      </c>
      <c r="EO19" s="108">
        <f t="shared" si="91"/>
        <v>56235.85987715263</v>
      </c>
      <c r="EP19" s="108">
        <f t="shared" si="91"/>
        <v>56238.214454178975</v>
      </c>
      <c r="EQ19" s="108">
        <f t="shared" si="91"/>
        <v>56240.569129790689</v>
      </c>
      <c r="ER19" s="108">
        <f t="shared" si="91"/>
        <v>56242.923903991898</v>
      </c>
      <c r="ES19" s="108">
        <f t="shared" si="91"/>
        <v>54330.733390663299</v>
      </c>
      <c r="ET19" s="108">
        <f t="shared" si="91"/>
        <v>54333.008200667908</v>
      </c>
      <c r="EU19" s="108">
        <f t="shared" si="91"/>
        <v>54335.283105918061</v>
      </c>
      <c r="EV19" s="108">
        <f t="shared" si="91"/>
        <v>54337.558106417753</v>
      </c>
      <c r="EW19" s="108">
        <f t="shared" si="91"/>
        <v>54296.681675887929</v>
      </c>
      <c r="EX19" s="108">
        <f t="shared" si="91"/>
        <v>54298.955060158391</v>
      </c>
      <c r="EY19" s="108">
        <f t="shared" si="91"/>
        <v>54301.228539614713</v>
      </c>
      <c r="EZ19" s="108">
        <f t="shared" si="91"/>
        <v>54303.502114260882</v>
      </c>
      <c r="FA19" s="108">
        <f t="shared" si="91"/>
        <v>49781.651390728257</v>
      </c>
      <c r="FB19" s="108">
        <f t="shared" si="92"/>
        <v>49783.735732160123</v>
      </c>
      <c r="FC19" s="108">
        <f t="shared" si="92"/>
        <v>49785.82016086267</v>
      </c>
      <c r="FD19" s="108">
        <f t="shared" si="92"/>
        <v>49787.904676839571</v>
      </c>
      <c r="FE19" s="108">
        <f t="shared" si="92"/>
        <v>49789.989280094465</v>
      </c>
    </row>
    <row r="20" spans="1:161" ht="15.75" x14ac:dyDescent="0.25">
      <c r="A20" s="47" t="s">
        <v>195</v>
      </c>
      <c r="B20" s="12">
        <f>'Urb proj of all 25 ARs '!AH20</f>
        <v>170696.46493126897</v>
      </c>
      <c r="C20" s="12">
        <f>'Urb proj of all 25 ARs '!AI20</f>
        <v>171068.50626705779</v>
      </c>
      <c r="D20" s="100">
        <f t="shared" si="10"/>
        <v>2.1795491543343914E-3</v>
      </c>
      <c r="E20" s="101">
        <f t="shared" si="11"/>
        <v>4.18696723316625E-5</v>
      </c>
      <c r="F20" s="69">
        <f t="shared" si="12"/>
        <v>170703.61193632381</v>
      </c>
      <c r="G20" s="69">
        <f t="shared" si="13"/>
        <v>170710.75924062141</v>
      </c>
      <c r="H20" s="69">
        <f>G20*(1+$E$20)</f>
        <v>170717.90684417431</v>
      </c>
      <c r="I20" s="69">
        <f t="shared" ref="I20:BE20" si="96">H20*(1+$E$20)</f>
        <v>170725.05474699504</v>
      </c>
      <c r="J20" s="69">
        <f t="shared" si="96"/>
        <v>170732.2029490961</v>
      </c>
      <c r="K20" s="69">
        <f t="shared" si="96"/>
        <v>170739.35145049004</v>
      </c>
      <c r="L20" s="69">
        <f t="shared" si="96"/>
        <v>170746.5002511894</v>
      </c>
      <c r="M20" s="69">
        <f t="shared" si="96"/>
        <v>170753.6493512067</v>
      </c>
      <c r="N20" s="69">
        <f t="shared" si="96"/>
        <v>170760.79875055447</v>
      </c>
      <c r="O20" s="69">
        <f t="shared" si="96"/>
        <v>170767.94844924525</v>
      </c>
      <c r="P20" s="69">
        <f t="shared" si="96"/>
        <v>170775.09844729156</v>
      </c>
      <c r="Q20" s="69">
        <f t="shared" si="96"/>
        <v>170782.24874470595</v>
      </c>
      <c r="R20" s="69">
        <f t="shared" si="96"/>
        <v>170789.39934150095</v>
      </c>
      <c r="S20" s="69">
        <f t="shared" si="96"/>
        <v>170796.55023768911</v>
      </c>
      <c r="T20" s="69">
        <f t="shared" si="96"/>
        <v>170803.70143328293</v>
      </c>
      <c r="U20" s="69">
        <f t="shared" si="96"/>
        <v>170810.85292829497</v>
      </c>
      <c r="V20" s="69">
        <f t="shared" si="96"/>
        <v>170818.00472273777</v>
      </c>
      <c r="W20" s="69">
        <f t="shared" si="96"/>
        <v>170825.15681662384</v>
      </c>
      <c r="X20" s="69">
        <f t="shared" si="96"/>
        <v>170832.30920996575</v>
      </c>
      <c r="Y20" s="69">
        <f t="shared" si="96"/>
        <v>170839.46190277603</v>
      </c>
      <c r="Z20" s="69">
        <f t="shared" si="96"/>
        <v>170846.61489506721</v>
      </c>
      <c r="AA20" s="69">
        <f t="shared" si="96"/>
        <v>170853.76818685184</v>
      </c>
      <c r="AB20" s="69">
        <f t="shared" si="96"/>
        <v>170860.92177814245</v>
      </c>
      <c r="AC20" s="69">
        <f t="shared" si="96"/>
        <v>170868.07566895158</v>
      </c>
      <c r="AD20" s="69">
        <f t="shared" si="96"/>
        <v>170875.22985929178</v>
      </c>
      <c r="AE20" s="69">
        <f t="shared" si="96"/>
        <v>170882.38434917558</v>
      </c>
      <c r="AF20" s="69">
        <f t="shared" si="96"/>
        <v>170889.53913861554</v>
      </c>
      <c r="AG20" s="69">
        <f t="shared" si="96"/>
        <v>170896.69422762419</v>
      </c>
      <c r="AH20" s="69">
        <f t="shared" si="96"/>
        <v>170903.84961621405</v>
      </c>
      <c r="AI20" s="69">
        <f t="shared" si="96"/>
        <v>170911.00530439769</v>
      </c>
      <c r="AJ20" s="69">
        <f t="shared" si="96"/>
        <v>170918.16129218767</v>
      </c>
      <c r="AK20" s="69">
        <f t="shared" si="96"/>
        <v>170925.31757959651</v>
      </c>
      <c r="AL20" s="69">
        <f t="shared" si="96"/>
        <v>170932.47416663676</v>
      </c>
      <c r="AM20" s="69">
        <f t="shared" si="96"/>
        <v>170939.63105332095</v>
      </c>
      <c r="AN20" s="69">
        <f t="shared" si="96"/>
        <v>170946.78823966163</v>
      </c>
      <c r="AO20" s="69">
        <f t="shared" si="96"/>
        <v>170953.94572567136</v>
      </c>
      <c r="AP20" s="69">
        <f t="shared" si="96"/>
        <v>170961.10351136271</v>
      </c>
      <c r="AQ20" s="69">
        <f t="shared" si="96"/>
        <v>170968.2615967482</v>
      </c>
      <c r="AR20" s="69">
        <f t="shared" si="96"/>
        <v>170975.41998184036</v>
      </c>
      <c r="AS20" s="69">
        <f t="shared" si="96"/>
        <v>170982.57866665177</v>
      </c>
      <c r="AT20" s="69">
        <f t="shared" si="96"/>
        <v>170989.73765119497</v>
      </c>
      <c r="AU20" s="69">
        <f t="shared" si="96"/>
        <v>170996.89693548251</v>
      </c>
      <c r="AV20" s="69">
        <f t="shared" si="96"/>
        <v>171004.05651952693</v>
      </c>
      <c r="AW20" s="69">
        <f t="shared" si="96"/>
        <v>171011.21640334078</v>
      </c>
      <c r="AX20" s="69">
        <f t="shared" si="96"/>
        <v>171018.37658693662</v>
      </c>
      <c r="AY20" s="69">
        <f t="shared" si="96"/>
        <v>171025.537070327</v>
      </c>
      <c r="AZ20" s="69">
        <f t="shared" si="96"/>
        <v>171032.69785352447</v>
      </c>
      <c r="BA20" s="69">
        <f t="shared" si="96"/>
        <v>171039.8589365416</v>
      </c>
      <c r="BB20" s="69">
        <f t="shared" si="96"/>
        <v>171047.02031939093</v>
      </c>
      <c r="BC20" s="69">
        <f t="shared" si="96"/>
        <v>171054.182002085</v>
      </c>
      <c r="BD20" s="69">
        <f t="shared" si="96"/>
        <v>171061.34398463639</v>
      </c>
      <c r="BE20" s="69">
        <f t="shared" si="96"/>
        <v>171068.50626705764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186823.7805984547</v>
      </c>
      <c r="DG20" s="108">
        <f t="shared" si="15"/>
        <v>186831.60284893212</v>
      </c>
      <c r="DH20" s="108">
        <f t="shared" si="15"/>
        <v>186839.42542692463</v>
      </c>
      <c r="DI20" s="108">
        <f t="shared" si="15"/>
        <v>186847.24833244589</v>
      </c>
      <c r="DJ20" s="108">
        <f t="shared" si="15"/>
        <v>212760.53933221693</v>
      </c>
      <c r="DK20" s="108">
        <f t="shared" si="15"/>
        <v>212769.44754628386</v>
      </c>
      <c r="DL20" s="108">
        <f t="shared" si="15"/>
        <v>212778.35613333483</v>
      </c>
      <c r="DM20" s="108">
        <f t="shared" si="15"/>
        <v>212787.26509338542</v>
      </c>
      <c r="DN20" s="108">
        <f t="shared" si="15"/>
        <v>189314.41329174631</v>
      </c>
      <c r="DO20" s="108">
        <f t="shared" si="15"/>
        <v>189322.33982419848</v>
      </c>
      <c r="DP20" s="108">
        <f t="shared" si="15"/>
        <v>189330.26668853199</v>
      </c>
      <c r="DQ20" s="108">
        <f t="shared" si="15"/>
        <v>189338.19388476069</v>
      </c>
      <c r="DR20" s="108">
        <f t="shared" si="15"/>
        <v>189346.1214128985</v>
      </c>
      <c r="DS20" s="108">
        <f t="shared" si="15"/>
        <v>192341.03815190046</v>
      </c>
      <c r="DT20" s="108">
        <f t="shared" si="15"/>
        <v>192349.09140814381</v>
      </c>
      <c r="DU20" s="108">
        <f t="shared" si="15"/>
        <v>192357.14500157436</v>
      </c>
      <c r="DV20" s="108">
        <f t="shared" si="90"/>
        <v>192365.1989322062</v>
      </c>
      <c r="DW20" s="108">
        <f t="shared" si="90"/>
        <v>195342.72698862816</v>
      </c>
      <c r="DX20" s="108">
        <f t="shared" si="90"/>
        <v>195350.90592459953</v>
      </c>
      <c r="DY20" s="108">
        <f t="shared" si="90"/>
        <v>195359.08520302028</v>
      </c>
      <c r="DZ20" s="108">
        <f t="shared" si="90"/>
        <v>195367.26482390473</v>
      </c>
      <c r="EA20" s="108">
        <f t="shared" si="90"/>
        <v>198504.3173278101</v>
      </c>
      <c r="EB20" s="108">
        <f t="shared" si="90"/>
        <v>198512.62863853303</v>
      </c>
      <c r="EC20" s="108">
        <f t="shared" si="90"/>
        <v>198520.94029724781</v>
      </c>
      <c r="ED20" s="108">
        <f t="shared" si="90"/>
        <v>198529.25230396903</v>
      </c>
      <c r="EE20" s="108">
        <f t="shared" si="90"/>
        <v>198537.56465871126</v>
      </c>
      <c r="EF20" s="108">
        <f t="shared" si="90"/>
        <v>208651.98739067989</v>
      </c>
      <c r="EG20" s="108">
        <f t="shared" si="90"/>
        <v>208660.72358102328</v>
      </c>
      <c r="EH20" s="108">
        <f t="shared" si="90"/>
        <v>208669.4601371481</v>
      </c>
      <c r="EI20" s="108">
        <f t="shared" si="90"/>
        <v>208678.19705906964</v>
      </c>
      <c r="EJ20" s="108">
        <f t="shared" si="90"/>
        <v>211983.80835227537</v>
      </c>
      <c r="EK20" s="108">
        <f t="shared" si="90"/>
        <v>211992.68404487072</v>
      </c>
      <c r="EL20" s="108">
        <f t="shared" si="91"/>
        <v>212001.5601090884</v>
      </c>
      <c r="EM20" s="108">
        <f t="shared" si="91"/>
        <v>212010.43654494395</v>
      </c>
      <c r="EN20" s="108">
        <f t="shared" si="91"/>
        <v>228766.73312426702</v>
      </c>
      <c r="EO20" s="108">
        <f t="shared" si="91"/>
        <v>228776.3115124233</v>
      </c>
      <c r="EP20" s="108">
        <f t="shared" si="91"/>
        <v>228785.89030162359</v>
      </c>
      <c r="EQ20" s="108">
        <f t="shared" si="91"/>
        <v>228795.46949188464</v>
      </c>
      <c r="ER20" s="108">
        <f t="shared" si="91"/>
        <v>228805.04908322322</v>
      </c>
      <c r="ES20" s="108">
        <f t="shared" si="91"/>
        <v>205257.32351539552</v>
      </c>
      <c r="ET20" s="108">
        <f t="shared" si="91"/>
        <v>205265.91757227478</v>
      </c>
      <c r="EU20" s="108">
        <f t="shared" si="91"/>
        <v>205274.51198898442</v>
      </c>
      <c r="EV20" s="108">
        <f t="shared" si="91"/>
        <v>205283.10676553944</v>
      </c>
      <c r="EW20" s="108">
        <f t="shared" si="91"/>
        <v>202213.65535426608</v>
      </c>
      <c r="EX20" s="108">
        <f t="shared" si="91"/>
        <v>202222.12197375673</v>
      </c>
      <c r="EY20" s="108">
        <f t="shared" si="91"/>
        <v>202230.58894774198</v>
      </c>
      <c r="EZ20" s="108">
        <f t="shared" si="91"/>
        <v>202239.05627623666</v>
      </c>
      <c r="FA20" s="108">
        <f t="shared" si="91"/>
        <v>187430.29053829485</v>
      </c>
      <c r="FB20" s="108">
        <f t="shared" si="92"/>
        <v>187438.13818314474</v>
      </c>
      <c r="FC20" s="108">
        <f t="shared" si="92"/>
        <v>187445.98615657291</v>
      </c>
      <c r="FD20" s="108">
        <f t="shared" si="92"/>
        <v>187453.83445859316</v>
      </c>
      <c r="FE20" s="108">
        <f t="shared" si="92"/>
        <v>187461.68308921927</v>
      </c>
    </row>
    <row r="21" spans="1:161" ht="15.75" x14ac:dyDescent="0.25">
      <c r="A21" s="47" t="s">
        <v>180</v>
      </c>
      <c r="B21" s="12">
        <f>'Urb proj of all 25 ARs '!AH21</f>
        <v>93966.599313663814</v>
      </c>
      <c r="C21" s="12">
        <f>'Urb proj of all 25 ARs '!AI21</f>
        <v>94171.404135733581</v>
      </c>
      <c r="D21" s="100">
        <f t="shared" si="10"/>
        <v>2.1795491543343151E-3</v>
      </c>
      <c r="E21" s="101">
        <f t="shared" si="11"/>
        <v>4.18696723316625E-5</v>
      </c>
      <c r="F21" s="69">
        <f t="shared" si="12"/>
        <v>93970.5336643872</v>
      </c>
      <c r="G21" s="69">
        <f t="shared" si="13"/>
        <v>93974.468179840565</v>
      </c>
      <c r="H21" s="69">
        <f>G21*(1+$E$21)</f>
        <v>93978.402860030794</v>
      </c>
      <c r="I21" s="69">
        <f t="shared" ref="I21:BE21" si="97">H21*(1+$E$21)</f>
        <v>93982.337704964797</v>
      </c>
      <c r="J21" s="69">
        <f t="shared" si="97"/>
        <v>93986.272714649473</v>
      </c>
      <c r="K21" s="69">
        <f t="shared" si="97"/>
        <v>93990.207889091704</v>
      </c>
      <c r="L21" s="69">
        <f t="shared" si="97"/>
        <v>93994.143228298402</v>
      </c>
      <c r="M21" s="69">
        <f t="shared" si="97"/>
        <v>93998.078732276466</v>
      </c>
      <c r="N21" s="69">
        <f t="shared" si="97"/>
        <v>94002.014401032793</v>
      </c>
      <c r="O21" s="69">
        <f t="shared" si="97"/>
        <v>94005.95023457428</v>
      </c>
      <c r="P21" s="69">
        <f t="shared" si="97"/>
        <v>94009.886232907826</v>
      </c>
      <c r="Q21" s="69">
        <f t="shared" si="97"/>
        <v>94013.822396040341</v>
      </c>
      <c r="R21" s="69">
        <f t="shared" si="97"/>
        <v>94017.75872397871</v>
      </c>
      <c r="S21" s="69">
        <f t="shared" si="97"/>
        <v>94021.695216729844</v>
      </c>
      <c r="T21" s="69">
        <f t="shared" si="97"/>
        <v>94025.631874300641</v>
      </c>
      <c r="U21" s="69">
        <f t="shared" si="97"/>
        <v>94029.568696697999</v>
      </c>
      <c r="V21" s="69">
        <f t="shared" si="97"/>
        <v>94033.505683928815</v>
      </c>
      <c r="W21" s="69">
        <f t="shared" si="97"/>
        <v>94037.442836000002</v>
      </c>
      <c r="X21" s="69">
        <f t="shared" si="97"/>
        <v>94041.380152918457</v>
      </c>
      <c r="Y21" s="69">
        <f t="shared" si="97"/>
        <v>94045.317634691077</v>
      </c>
      <c r="Z21" s="69">
        <f t="shared" si="97"/>
        <v>94049.255281324775</v>
      </c>
      <c r="AA21" s="69">
        <f t="shared" si="97"/>
        <v>94053.193092826434</v>
      </c>
      <c r="AB21" s="69">
        <f t="shared" si="97"/>
        <v>94057.13106920298</v>
      </c>
      <c r="AC21" s="69">
        <f t="shared" si="97"/>
        <v>94061.069210461297</v>
      </c>
      <c r="AD21" s="69">
        <f t="shared" si="97"/>
        <v>94065.007516608312</v>
      </c>
      <c r="AE21" s="69">
        <f t="shared" si="97"/>
        <v>94068.945987650906</v>
      </c>
      <c r="AF21" s="69">
        <f t="shared" si="97"/>
        <v>94072.884623595994</v>
      </c>
      <c r="AG21" s="69">
        <f t="shared" si="97"/>
        <v>94076.823424450471</v>
      </c>
      <c r="AH21" s="69">
        <f t="shared" si="97"/>
        <v>94080.762390221251</v>
      </c>
      <c r="AI21" s="69">
        <f t="shared" si="97"/>
        <v>94084.701520915245</v>
      </c>
      <c r="AJ21" s="69">
        <f t="shared" si="97"/>
        <v>94088.640816539351</v>
      </c>
      <c r="AK21" s="69">
        <f t="shared" si="97"/>
        <v>94092.580277100467</v>
      </c>
      <c r="AL21" s="69">
        <f t="shared" si="97"/>
        <v>94096.519902605505</v>
      </c>
      <c r="AM21" s="69">
        <f t="shared" si="97"/>
        <v>94100.459693061377</v>
      </c>
      <c r="AN21" s="69">
        <f t="shared" si="97"/>
        <v>94104.39964847498</v>
      </c>
      <c r="AO21" s="69">
        <f t="shared" si="97"/>
        <v>94108.339768853228</v>
      </c>
      <c r="AP21" s="69">
        <f t="shared" si="97"/>
        <v>94112.280054203031</v>
      </c>
      <c r="AQ21" s="69">
        <f t="shared" si="97"/>
        <v>94116.220504531288</v>
      </c>
      <c r="AR21" s="69">
        <f t="shared" si="97"/>
        <v>94120.16111984491</v>
      </c>
      <c r="AS21" s="69">
        <f t="shared" si="97"/>
        <v>94124.101900150796</v>
      </c>
      <c r="AT21" s="69">
        <f t="shared" si="97"/>
        <v>94128.042845455871</v>
      </c>
      <c r="AU21" s="69">
        <f t="shared" si="97"/>
        <v>94131.983955767035</v>
      </c>
      <c r="AV21" s="69">
        <f t="shared" si="97"/>
        <v>94135.925231091198</v>
      </c>
      <c r="AW21" s="69">
        <f t="shared" si="97"/>
        <v>94139.866671435258</v>
      </c>
      <c r="AX21" s="69">
        <f t="shared" si="97"/>
        <v>94143.808276806143</v>
      </c>
      <c r="AY21" s="69">
        <f t="shared" si="97"/>
        <v>94147.750047210749</v>
      </c>
      <c r="AZ21" s="69">
        <f t="shared" si="97"/>
        <v>94151.69198265599</v>
      </c>
      <c r="BA21" s="69">
        <f t="shared" si="97"/>
        <v>94155.634083148776</v>
      </c>
      <c r="BB21" s="69">
        <f t="shared" si="97"/>
        <v>94159.57634869602</v>
      </c>
      <c r="BC21" s="69">
        <f t="shared" si="97"/>
        <v>94163.518779304635</v>
      </c>
      <c r="BD21" s="69">
        <f t="shared" si="97"/>
        <v>94167.461374981518</v>
      </c>
      <c r="BE21" s="69">
        <f t="shared" si="97"/>
        <v>94171.404135733595</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114085.10904682781</v>
      </c>
      <c r="DG21" s="108">
        <f t="shared" si="15"/>
        <v>114089.88575296153</v>
      </c>
      <c r="DH21" s="108">
        <f t="shared" si="15"/>
        <v>114094.66265909436</v>
      </c>
      <c r="DI21" s="108">
        <f t="shared" si="15"/>
        <v>114099.43976523468</v>
      </c>
      <c r="DJ21" s="108">
        <f t="shared" si="15"/>
        <v>128095.49861046049</v>
      </c>
      <c r="DK21" s="108">
        <f t="shared" si="15"/>
        <v>128100.86192701446</v>
      </c>
      <c r="DL21" s="108">
        <f t="shared" si="15"/>
        <v>128106.22546812874</v>
      </c>
      <c r="DM21" s="108">
        <f t="shared" si="15"/>
        <v>128111.58923381273</v>
      </c>
      <c r="DN21" s="108">
        <f t="shared" si="15"/>
        <v>108078.73122817208</v>
      </c>
      <c r="DO21" s="108">
        <f t="shared" si="15"/>
        <v>108083.25644923463</v>
      </c>
      <c r="DP21" s="108">
        <f t="shared" si="15"/>
        <v>108087.78185976669</v>
      </c>
      <c r="DQ21" s="108">
        <f t="shared" si="15"/>
        <v>108092.30745977623</v>
      </c>
      <c r="DR21" s="108">
        <f t="shared" si="15"/>
        <v>108096.83324927113</v>
      </c>
      <c r="DS21" s="108">
        <f t="shared" si="15"/>
        <v>111202.1725748907</v>
      </c>
      <c r="DT21" s="108">
        <f t="shared" si="15"/>
        <v>111206.828573419</v>
      </c>
      <c r="DU21" s="108">
        <f t="shared" si="15"/>
        <v>111211.4847668924</v>
      </c>
      <c r="DV21" s="108">
        <f t="shared" si="90"/>
        <v>111216.14115531911</v>
      </c>
      <c r="DW21" s="108">
        <f t="shared" si="90"/>
        <v>112586.23130433526</v>
      </c>
      <c r="DX21" s="108">
        <f t="shared" si="90"/>
        <v>112590.94525294904</v>
      </c>
      <c r="DY21" s="108">
        <f t="shared" si="90"/>
        <v>112595.65939893429</v>
      </c>
      <c r="DZ21" s="108">
        <f t="shared" si="90"/>
        <v>112600.3737422993</v>
      </c>
      <c r="EA21" s="108">
        <f t="shared" si="90"/>
        <v>120143.56617137778</v>
      </c>
      <c r="EB21" s="108">
        <f t="shared" si="90"/>
        <v>120148.59654312613</v>
      </c>
      <c r="EC21" s="108">
        <f t="shared" si="90"/>
        <v>120153.62712549449</v>
      </c>
      <c r="ED21" s="108">
        <f t="shared" si="90"/>
        <v>120158.65791849171</v>
      </c>
      <c r="EE21" s="108">
        <f t="shared" si="90"/>
        <v>120163.68892212656</v>
      </c>
      <c r="EF21" s="108">
        <f t="shared" si="90"/>
        <v>118455.03801395043</v>
      </c>
      <c r="EG21" s="108">
        <f t="shared" si="90"/>
        <v>118459.99768757808</v>
      </c>
      <c r="EH21" s="108">
        <f t="shared" si="90"/>
        <v>118464.95756886568</v>
      </c>
      <c r="EI21" s="108">
        <f t="shared" si="90"/>
        <v>118469.91765782186</v>
      </c>
      <c r="EJ21" s="108">
        <f t="shared" si="90"/>
        <v>126380.43988475659</v>
      </c>
      <c r="EK21" s="108">
        <f t="shared" si="90"/>
        <v>126385.7313923637</v>
      </c>
      <c r="EL21" s="108">
        <f t="shared" si="91"/>
        <v>126391.02312152449</v>
      </c>
      <c r="EM21" s="108">
        <f t="shared" si="91"/>
        <v>126396.31507224824</v>
      </c>
      <c r="EN21" s="108">
        <f t="shared" si="91"/>
        <v>135687.41311327679</v>
      </c>
      <c r="EO21" s="108">
        <f t="shared" si="91"/>
        <v>135693.09430080338</v>
      </c>
      <c r="EP21" s="108">
        <f t="shared" si="91"/>
        <v>135698.77572619941</v>
      </c>
      <c r="EQ21" s="108">
        <f t="shared" si="91"/>
        <v>135704.45738947488</v>
      </c>
      <c r="ER21" s="108">
        <f t="shared" si="91"/>
        <v>135710.13929063972</v>
      </c>
      <c r="ES21" s="108">
        <f t="shared" si="91"/>
        <v>129986.9609475428</v>
      </c>
      <c r="ET21" s="108">
        <f t="shared" si="91"/>
        <v>129992.40345900507</v>
      </c>
      <c r="EU21" s="108">
        <f t="shared" si="91"/>
        <v>129997.84619834351</v>
      </c>
      <c r="EV21" s="108">
        <f t="shared" si="91"/>
        <v>130003.28916556766</v>
      </c>
      <c r="EW21" s="108">
        <f t="shared" si="91"/>
        <v>122676.06002200059</v>
      </c>
      <c r="EX21" s="108">
        <f t="shared" si="91"/>
        <v>122681.19642843665</v>
      </c>
      <c r="EY21" s="108">
        <f t="shared" si="91"/>
        <v>122686.33304993236</v>
      </c>
      <c r="EZ21" s="108">
        <f t="shared" si="91"/>
        <v>122691.46988649674</v>
      </c>
      <c r="FA21" s="108">
        <f t="shared" si="91"/>
        <v>110701.36274441503</v>
      </c>
      <c r="FB21" s="108">
        <f t="shared" si="92"/>
        <v>110705.99777419982</v>
      </c>
      <c r="FC21" s="108">
        <f t="shared" si="92"/>
        <v>110710.63299805178</v>
      </c>
      <c r="FD21" s="108">
        <f t="shared" si="92"/>
        <v>110715.26841597904</v>
      </c>
      <c r="FE21" s="108">
        <f t="shared" si="92"/>
        <v>110719.90402798973</v>
      </c>
    </row>
    <row r="22" spans="1:161" ht="15.75" x14ac:dyDescent="0.25">
      <c r="A22" s="47" t="s">
        <v>181</v>
      </c>
      <c r="B22" s="12">
        <f>'Urb proj of all 25 ARs '!AH22</f>
        <v>279738.3546422089</v>
      </c>
      <c r="C22" s="12">
        <f>'Urb proj of all 25 ARs '!AI22</f>
        <v>280348.0581365042</v>
      </c>
      <c r="D22" s="100">
        <f t="shared" si="10"/>
        <v>2.1795491543343298E-3</v>
      </c>
      <c r="E22" s="101">
        <f t="shared" si="11"/>
        <v>4.18696723316625E-5</v>
      </c>
      <c r="F22" s="69">
        <f t="shared" si="12"/>
        <v>279750.06719545636</v>
      </c>
      <c r="G22" s="69">
        <f t="shared" si="13"/>
        <v>279761.78023910458</v>
      </c>
      <c r="H22" s="69">
        <f>G22*(1+$E$22)</f>
        <v>279773.49377317412</v>
      </c>
      <c r="I22" s="69">
        <f t="shared" ref="I22:BD22" si="98">H22*(1+$E$22)</f>
        <v>279785.20779768546</v>
      </c>
      <c r="J22" s="69">
        <f t="shared" si="98"/>
        <v>279796.92231265921</v>
      </c>
      <c r="K22" s="69">
        <f t="shared" si="98"/>
        <v>279808.63731811586</v>
      </c>
      <c r="L22" s="69">
        <f t="shared" si="98"/>
        <v>279820.35281407594</v>
      </c>
      <c r="M22" s="69">
        <f t="shared" si="98"/>
        <v>279832.06880056002</v>
      </c>
      <c r="N22" s="69">
        <f t="shared" si="98"/>
        <v>279843.78527758858</v>
      </c>
      <c r="O22" s="69">
        <f t="shared" si="98"/>
        <v>279855.50224518223</v>
      </c>
      <c r="P22" s="69">
        <f t="shared" si="98"/>
        <v>279867.21970336145</v>
      </c>
      <c r="Q22" s="69">
        <f t="shared" si="98"/>
        <v>279878.93765214679</v>
      </c>
      <c r="R22" s="69">
        <f t="shared" si="98"/>
        <v>279890.65609155881</v>
      </c>
      <c r="S22" s="69">
        <f t="shared" si="98"/>
        <v>279902.37502161803</v>
      </c>
      <c r="T22" s="69">
        <f t="shared" si="98"/>
        <v>279914.09444234503</v>
      </c>
      <c r="U22" s="69">
        <f t="shared" si="98"/>
        <v>279925.81435376033</v>
      </c>
      <c r="V22" s="69">
        <f t="shared" si="98"/>
        <v>279937.5347558845</v>
      </c>
      <c r="W22" s="69">
        <f t="shared" si="98"/>
        <v>279949.25564873806</v>
      </c>
      <c r="X22" s="69">
        <f t="shared" si="98"/>
        <v>279960.97703234159</v>
      </c>
      <c r="Y22" s="69">
        <f t="shared" si="98"/>
        <v>279972.69890671561</v>
      </c>
      <c r="Z22" s="69">
        <f t="shared" si="98"/>
        <v>279984.42127188062</v>
      </c>
      <c r="AA22" s="69">
        <f t="shared" si="98"/>
        <v>279996.14412785723</v>
      </c>
      <c r="AB22" s="69">
        <f t="shared" si="98"/>
        <v>280007.86747466598</v>
      </c>
      <c r="AC22" s="69">
        <f t="shared" si="98"/>
        <v>280019.59131232742</v>
      </c>
      <c r="AD22" s="69">
        <f t="shared" si="98"/>
        <v>280031.3156408621</v>
      </c>
      <c r="AE22" s="69">
        <f t="shared" si="98"/>
        <v>280043.04046029056</v>
      </c>
      <c r="AF22" s="69">
        <f t="shared" si="98"/>
        <v>280054.76577063341</v>
      </c>
      <c r="AG22" s="69">
        <f t="shared" si="98"/>
        <v>280066.49157191115</v>
      </c>
      <c r="AH22" s="69">
        <f t="shared" si="98"/>
        <v>280078.21786414436</v>
      </c>
      <c r="AI22" s="69">
        <f t="shared" si="98"/>
        <v>280089.94464735355</v>
      </c>
      <c r="AJ22" s="69">
        <f t="shared" si="98"/>
        <v>280101.67192155932</v>
      </c>
      <c r="AK22" s="69">
        <f t="shared" si="98"/>
        <v>280113.39968678221</v>
      </c>
      <c r="AL22" s="69">
        <f t="shared" si="98"/>
        <v>280125.12794304278</v>
      </c>
      <c r="AM22" s="69">
        <f t="shared" si="98"/>
        <v>280136.85669036163</v>
      </c>
      <c r="AN22" s="69">
        <f t="shared" si="98"/>
        <v>280148.5859287593</v>
      </c>
      <c r="AO22" s="69">
        <f t="shared" si="98"/>
        <v>280160.3156582563</v>
      </c>
      <c r="AP22" s="69">
        <f t="shared" si="98"/>
        <v>280172.04587887326</v>
      </c>
      <c r="AQ22" s="69">
        <f t="shared" si="98"/>
        <v>280183.7765906307</v>
      </c>
      <c r="AR22" s="69">
        <f t="shared" si="98"/>
        <v>280195.50779354922</v>
      </c>
      <c r="AS22" s="69">
        <f t="shared" si="98"/>
        <v>280207.23948764935</v>
      </c>
      <c r="AT22" s="69">
        <f t="shared" si="98"/>
        <v>280218.97167295165</v>
      </c>
      <c r="AU22" s="69">
        <f t="shared" si="98"/>
        <v>280230.70434947673</v>
      </c>
      <c r="AV22" s="69">
        <f t="shared" si="98"/>
        <v>280242.43751724513</v>
      </c>
      <c r="AW22" s="69">
        <f t="shared" si="98"/>
        <v>280254.17117627739</v>
      </c>
      <c r="AX22" s="69">
        <f t="shared" si="98"/>
        <v>280265.90532659413</v>
      </c>
      <c r="AY22" s="69">
        <f t="shared" si="98"/>
        <v>280277.6399682159</v>
      </c>
      <c r="AZ22" s="69">
        <f t="shared" si="98"/>
        <v>280289.37510116328</v>
      </c>
      <c r="BA22" s="69">
        <f t="shared" si="98"/>
        <v>280301.11072545679</v>
      </c>
      <c r="BB22" s="69">
        <f t="shared" si="98"/>
        <v>280312.84684111708</v>
      </c>
      <c r="BC22" s="69">
        <f t="shared" si="98"/>
        <v>280324.58344816469</v>
      </c>
      <c r="BD22" s="69">
        <f t="shared" si="98"/>
        <v>280336.32054662018</v>
      </c>
      <c r="BE22" s="69">
        <f>BD22*(1+$E$22)</f>
        <v>280348.05813650414</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315573.56965214299</v>
      </c>
      <c r="DG22" s="108">
        <f t="shared" si="15"/>
        <v>315586.7826141009</v>
      </c>
      <c r="DH22" s="108">
        <f t="shared" si="15"/>
        <v>315599.99612928112</v>
      </c>
      <c r="DI22" s="108">
        <f t="shared" si="15"/>
        <v>315613.21019770694</v>
      </c>
      <c r="DJ22" s="108">
        <f t="shared" si="15"/>
        <v>345455.71574175789</v>
      </c>
      <c r="DK22" s="108">
        <f t="shared" si="15"/>
        <v>345470.17985938111</v>
      </c>
      <c r="DL22" s="108">
        <f t="shared" si="15"/>
        <v>345484.64458261221</v>
      </c>
      <c r="DM22" s="108">
        <f t="shared" si="15"/>
        <v>345499.10991147655</v>
      </c>
      <c r="DN22" s="108">
        <f t="shared" si="15"/>
        <v>305013.682600423</v>
      </c>
      <c r="DO22" s="108">
        <f t="shared" si="15"/>
        <v>305026.4534233702</v>
      </c>
      <c r="DP22" s="108">
        <f t="shared" si="15"/>
        <v>305039.22478102753</v>
      </c>
      <c r="DQ22" s="108">
        <f t="shared" si="15"/>
        <v>305051.99667341739</v>
      </c>
      <c r="DR22" s="108">
        <f t="shared" si="15"/>
        <v>305064.7691005622</v>
      </c>
      <c r="DS22" s="108">
        <f t="shared" si="15"/>
        <v>310088.72097951261</v>
      </c>
      <c r="DT22" s="108">
        <f t="shared" si="15"/>
        <v>310101.70429265377</v>
      </c>
      <c r="DU22" s="108">
        <f t="shared" si="15"/>
        <v>310114.68814940198</v>
      </c>
      <c r="DV22" s="108">
        <f t="shared" si="90"/>
        <v>310127.67254977999</v>
      </c>
      <c r="DW22" s="108">
        <f t="shared" si="90"/>
        <v>306936.28760002577</v>
      </c>
      <c r="DX22" s="108">
        <f t="shared" si="90"/>
        <v>306949.13892181427</v>
      </c>
      <c r="DY22" s="108">
        <f t="shared" si="90"/>
        <v>306961.99078168342</v>
      </c>
      <c r="DZ22" s="108">
        <f t="shared" si="90"/>
        <v>306974.84317965573</v>
      </c>
      <c r="EA22" s="108">
        <f t="shared" si="90"/>
        <v>321361.39179823681</v>
      </c>
      <c r="EB22" s="108">
        <f t="shared" si="90"/>
        <v>321374.84709441144</v>
      </c>
      <c r="EC22" s="108">
        <f t="shared" si="90"/>
        <v>321388.3029539549</v>
      </c>
      <c r="ED22" s="108">
        <f t="shared" si="90"/>
        <v>321401.75937689078</v>
      </c>
      <c r="EE22" s="108">
        <f t="shared" si="90"/>
        <v>321415.21636324271</v>
      </c>
      <c r="EF22" s="108">
        <f t="shared" si="90"/>
        <v>321548.79010376864</v>
      </c>
      <c r="EG22" s="108">
        <f t="shared" si="90"/>
        <v>321562.25324624893</v>
      </c>
      <c r="EH22" s="108">
        <f t="shared" si="90"/>
        <v>321575.71695242659</v>
      </c>
      <c r="EI22" s="108">
        <f t="shared" si="90"/>
        <v>321589.18122232519</v>
      </c>
      <c r="EJ22" s="108">
        <f t="shared" si="90"/>
        <v>330332.63647520862</v>
      </c>
      <c r="EK22" s="108">
        <f t="shared" si="90"/>
        <v>330346.46739445825</v>
      </c>
      <c r="EL22" s="108">
        <f t="shared" si="91"/>
        <v>330360.29889280396</v>
      </c>
      <c r="EM22" s="108">
        <f t="shared" si="91"/>
        <v>330374.13097027002</v>
      </c>
      <c r="EN22" s="108">
        <f t="shared" si="91"/>
        <v>356772.74049698102</v>
      </c>
      <c r="EO22" s="108">
        <f t="shared" si="91"/>
        <v>356787.67845472245</v>
      </c>
      <c r="EP22" s="108">
        <f t="shared" si="91"/>
        <v>356802.61703791132</v>
      </c>
      <c r="EQ22" s="108">
        <f t="shared" si="91"/>
        <v>356817.5562465738</v>
      </c>
      <c r="ER22" s="108">
        <f t="shared" si="91"/>
        <v>356832.49608073605</v>
      </c>
      <c r="ES22" s="108">
        <f t="shared" si="91"/>
        <v>338605.82997432561</v>
      </c>
      <c r="ET22" s="108">
        <f t="shared" si="91"/>
        <v>338620.00728947623</v>
      </c>
      <c r="EU22" s="108">
        <f t="shared" si="91"/>
        <v>338634.18519822636</v>
      </c>
      <c r="EV22" s="108">
        <f t="shared" si="91"/>
        <v>338648.36370060092</v>
      </c>
      <c r="EW22" s="108">
        <f t="shared" si="91"/>
        <v>332751.2546936812</v>
      </c>
      <c r="EX22" s="108">
        <f t="shared" si="91"/>
        <v>332765.18687968323</v>
      </c>
      <c r="EY22" s="108">
        <f t="shared" si="91"/>
        <v>332779.11964902125</v>
      </c>
      <c r="EZ22" s="108">
        <f t="shared" si="91"/>
        <v>332793.05300171982</v>
      </c>
      <c r="FA22" s="108">
        <f t="shared" si="91"/>
        <v>309168.20991983468</v>
      </c>
      <c r="FB22" s="108">
        <f t="shared" si="92"/>
        <v>309181.1546914794</v>
      </c>
      <c r="FC22" s="108">
        <f t="shared" si="92"/>
        <v>309194.10000511748</v>
      </c>
      <c r="FD22" s="108">
        <f t="shared" si="92"/>
        <v>309207.04586077161</v>
      </c>
      <c r="FE22" s="108">
        <f t="shared" si="92"/>
        <v>309219.99225846445</v>
      </c>
    </row>
    <row r="23" spans="1:161" ht="15.75" x14ac:dyDescent="0.25">
      <c r="A23" s="47" t="s">
        <v>182</v>
      </c>
      <c r="B23" s="12">
        <f>'Urb proj of all 25 ARs '!AH23</f>
        <v>590276.45390032488</v>
      </c>
      <c r="C23" s="12">
        <f>'Urb proj of all 25 ARs '!AI23</f>
        <v>591562.99044624681</v>
      </c>
      <c r="D23" s="100">
        <f t="shared" si="10"/>
        <v>2.1795491543343498E-3</v>
      </c>
      <c r="E23" s="101">
        <f t="shared" si="11"/>
        <v>4.18696723316625E-5</v>
      </c>
      <c r="F23" s="69">
        <f t="shared" si="12"/>
        <v>590301.16858203476</v>
      </c>
      <c r="G23" s="69">
        <f t="shared" si="13"/>
        <v>590325.8842985403</v>
      </c>
      <c r="H23" s="69">
        <f>G23*(1+$E$23)</f>
        <v>590350.6010498848</v>
      </c>
      <c r="I23" s="69">
        <f t="shared" ref="I23:BE23" si="99">H23*(1+$E$23)</f>
        <v>590375.31883611158</v>
      </c>
      <c r="J23" s="69">
        <f t="shared" si="99"/>
        <v>590400.03765726392</v>
      </c>
      <c r="K23" s="69">
        <f t="shared" si="99"/>
        <v>590424.75751338527</v>
      </c>
      <c r="L23" s="69">
        <f t="shared" si="99"/>
        <v>590449.4784045188</v>
      </c>
      <c r="M23" s="69">
        <f t="shared" si="99"/>
        <v>590474.20033070794</v>
      </c>
      <c r="N23" s="69">
        <f t="shared" si="99"/>
        <v>590498.92329199612</v>
      </c>
      <c r="O23" s="69">
        <f t="shared" si="99"/>
        <v>590523.64728842652</v>
      </c>
      <c r="P23" s="69">
        <f t="shared" si="99"/>
        <v>590548.37232004257</v>
      </c>
      <c r="Q23" s="69">
        <f t="shared" si="99"/>
        <v>590573.09838688758</v>
      </c>
      <c r="R23" s="69">
        <f t="shared" si="99"/>
        <v>590597.82548900496</v>
      </c>
      <c r="S23" s="69">
        <f t="shared" si="99"/>
        <v>590622.55362643802</v>
      </c>
      <c r="T23" s="69">
        <f t="shared" si="99"/>
        <v>590647.28279923007</v>
      </c>
      <c r="U23" s="69">
        <f t="shared" si="99"/>
        <v>590672.01300742442</v>
      </c>
      <c r="V23" s="69">
        <f t="shared" si="99"/>
        <v>590696.74425106449</v>
      </c>
      <c r="W23" s="69">
        <f t="shared" si="99"/>
        <v>590721.4765301937</v>
      </c>
      <c r="X23" s="69">
        <f t="shared" si="99"/>
        <v>590746.20984485524</v>
      </c>
      <c r="Y23" s="69">
        <f t="shared" si="99"/>
        <v>590770.94419509266</v>
      </c>
      <c r="Z23" s="69">
        <f t="shared" si="99"/>
        <v>590795.67958094913</v>
      </c>
      <c r="AA23" s="69">
        <f t="shared" si="99"/>
        <v>590820.41600246809</v>
      </c>
      <c r="AB23" s="69">
        <f t="shared" si="99"/>
        <v>590845.15345969296</v>
      </c>
      <c r="AC23" s="69">
        <f t="shared" si="99"/>
        <v>590869.89195266704</v>
      </c>
      <c r="AD23" s="69">
        <f t="shared" si="99"/>
        <v>590894.63148143375</v>
      </c>
      <c r="AE23" s="69">
        <f t="shared" si="99"/>
        <v>590919.37204603641</v>
      </c>
      <c r="AF23" s="69">
        <f t="shared" si="99"/>
        <v>590944.11364651844</v>
      </c>
      <c r="AG23" s="69">
        <f t="shared" si="99"/>
        <v>590968.85628292314</v>
      </c>
      <c r="AH23" s="69">
        <f t="shared" si="99"/>
        <v>590993.59995529393</v>
      </c>
      <c r="AI23" s="69">
        <f t="shared" si="99"/>
        <v>591018.34466367413</v>
      </c>
      <c r="AJ23" s="69">
        <f t="shared" si="99"/>
        <v>591043.09040810715</v>
      </c>
      <c r="AK23" s="69">
        <f t="shared" si="99"/>
        <v>591067.83718863642</v>
      </c>
      <c r="AL23" s="69">
        <f t="shared" si="99"/>
        <v>591092.58500530524</v>
      </c>
      <c r="AM23" s="69">
        <f t="shared" si="99"/>
        <v>591117.33385815704</v>
      </c>
      <c r="AN23" s="69">
        <f t="shared" si="99"/>
        <v>591142.08374723524</v>
      </c>
      <c r="AO23" s="69">
        <f t="shared" si="99"/>
        <v>591166.83467258315</v>
      </c>
      <c r="AP23" s="69">
        <f t="shared" si="99"/>
        <v>591191.58663424419</v>
      </c>
      <c r="AQ23" s="69">
        <f t="shared" si="99"/>
        <v>591216.33963226178</v>
      </c>
      <c r="AR23" s="69">
        <f t="shared" si="99"/>
        <v>591241.09366667934</v>
      </c>
      <c r="AS23" s="69">
        <f t="shared" si="99"/>
        <v>591265.84873754019</v>
      </c>
      <c r="AT23" s="69">
        <f t="shared" si="99"/>
        <v>591290.60484488774</v>
      </c>
      <c r="AU23" s="69">
        <f t="shared" si="99"/>
        <v>591315.36198876542</v>
      </c>
      <c r="AV23" s="69">
        <f t="shared" si="99"/>
        <v>591340.12016921653</v>
      </c>
      <c r="AW23" s="69">
        <f t="shared" si="99"/>
        <v>591364.87938628462</v>
      </c>
      <c r="AX23" s="69">
        <f t="shared" si="99"/>
        <v>591389.63964001299</v>
      </c>
      <c r="AY23" s="69">
        <f t="shared" si="99"/>
        <v>591414.40093044506</v>
      </c>
      <c r="AZ23" s="69">
        <f t="shared" si="99"/>
        <v>591439.16325762426</v>
      </c>
      <c r="BA23" s="69">
        <f t="shared" si="99"/>
        <v>591463.926621594</v>
      </c>
      <c r="BB23" s="69">
        <f t="shared" si="99"/>
        <v>591488.6910223976</v>
      </c>
      <c r="BC23" s="69">
        <f t="shared" si="99"/>
        <v>591513.4564600786</v>
      </c>
      <c r="BD23" s="69">
        <f t="shared" si="99"/>
        <v>591538.22293468029</v>
      </c>
      <c r="BE23" s="69">
        <f t="shared" si="99"/>
        <v>591562.99044624623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550300.34943712212</v>
      </c>
      <c r="DG23" s="108">
        <f t="shared" si="15"/>
        <v>550323.39033243712</v>
      </c>
      <c r="DH23" s="108">
        <f t="shared" si="15"/>
        <v>550346.4321924668</v>
      </c>
      <c r="DI23" s="108">
        <f t="shared" si="15"/>
        <v>550369.47501725156</v>
      </c>
      <c r="DJ23" s="108">
        <f t="shared" si="15"/>
        <v>593571.84108844807</v>
      </c>
      <c r="DK23" s="108">
        <f t="shared" si="15"/>
        <v>593596.69374693977</v>
      </c>
      <c r="DL23" s="108">
        <f t="shared" si="15"/>
        <v>593621.54744600412</v>
      </c>
      <c r="DM23" s="108">
        <f t="shared" si="15"/>
        <v>593646.40218568465</v>
      </c>
      <c r="DN23" s="108">
        <f t="shared" si="15"/>
        <v>526343.42013415671</v>
      </c>
      <c r="DO23" s="108">
        <f t="shared" si="15"/>
        <v>526365.45796069154</v>
      </c>
      <c r="DP23" s="108">
        <f t="shared" si="15"/>
        <v>526387.49670994305</v>
      </c>
      <c r="DQ23" s="108">
        <f t="shared" si="15"/>
        <v>526409.53638194979</v>
      </c>
      <c r="DR23" s="108">
        <f t="shared" si="15"/>
        <v>526431.5769767504</v>
      </c>
      <c r="DS23" s="108">
        <f t="shared" si="15"/>
        <v>540678.16311190452</v>
      </c>
      <c r="DT23" s="108">
        <f t="shared" si="15"/>
        <v>540700.80112943088</v>
      </c>
      <c r="DU23" s="108">
        <f t="shared" si="15"/>
        <v>540723.44009480358</v>
      </c>
      <c r="DV23" s="108">
        <f t="shared" si="90"/>
        <v>540746.08000806242</v>
      </c>
      <c r="DW23" s="108">
        <f t="shared" si="90"/>
        <v>535650.16500022286</v>
      </c>
      <c r="DX23" s="108">
        <f t="shared" si="90"/>
        <v>535672.59249711572</v>
      </c>
      <c r="DY23" s="108">
        <f t="shared" si="90"/>
        <v>535695.02093304065</v>
      </c>
      <c r="DZ23" s="108">
        <f t="shared" si="90"/>
        <v>535717.45030803676</v>
      </c>
      <c r="EA23" s="108">
        <f t="shared" si="90"/>
        <v>558397.29182114766</v>
      </c>
      <c r="EB23" s="108">
        <f t="shared" si="90"/>
        <v>558420.67173278716</v>
      </c>
      <c r="EC23" s="108">
        <f t="shared" si="90"/>
        <v>558444.05262333574</v>
      </c>
      <c r="ED23" s="108">
        <f t="shared" si="90"/>
        <v>558467.43449283473</v>
      </c>
      <c r="EE23" s="108">
        <f t="shared" si="90"/>
        <v>558490.81734132476</v>
      </c>
      <c r="EF23" s="108">
        <f t="shared" si="90"/>
        <v>536549.51886880491</v>
      </c>
      <c r="EG23" s="108">
        <f t="shared" si="90"/>
        <v>536571.98402134958</v>
      </c>
      <c r="EH23" s="108">
        <f t="shared" si="90"/>
        <v>536594.45011450292</v>
      </c>
      <c r="EI23" s="108">
        <f t="shared" si="90"/>
        <v>536616.91714830417</v>
      </c>
      <c r="EJ23" s="108">
        <f t="shared" si="90"/>
        <v>541568.43399376865</v>
      </c>
      <c r="EK23" s="108">
        <f t="shared" si="90"/>
        <v>541591.10928664519</v>
      </c>
      <c r="EL23" s="108">
        <f t="shared" si="91"/>
        <v>541613.78552892862</v>
      </c>
      <c r="EM23" s="108">
        <f t="shared" si="91"/>
        <v>541636.46272065898</v>
      </c>
      <c r="EN23" s="108">
        <f t="shared" si="91"/>
        <v>577558.86195070809</v>
      </c>
      <c r="EO23" s="108">
        <f t="shared" si="91"/>
        <v>577583.04415101011</v>
      </c>
      <c r="EP23" s="108">
        <f t="shared" si="91"/>
        <v>577607.22736381297</v>
      </c>
      <c r="EQ23" s="108">
        <f t="shared" si="91"/>
        <v>577631.41158915905</v>
      </c>
      <c r="ER23" s="108">
        <f t="shared" si="91"/>
        <v>577655.59682709083</v>
      </c>
      <c r="ES23" s="108">
        <f t="shared" si="91"/>
        <v>569264.85877282359</v>
      </c>
      <c r="ET23" s="108">
        <f t="shared" si="91"/>
        <v>569288.69370593037</v>
      </c>
      <c r="EU23" s="108">
        <f t="shared" si="91"/>
        <v>569312.52963699796</v>
      </c>
      <c r="EV23" s="108">
        <f t="shared" si="91"/>
        <v>569336.36656606814</v>
      </c>
      <c r="EW23" s="108">
        <f t="shared" si="91"/>
        <v>566877.39648162306</v>
      </c>
      <c r="EX23" s="108">
        <f t="shared" si="91"/>
        <v>566901.1314524659</v>
      </c>
      <c r="EY23" s="108">
        <f t="shared" si="91"/>
        <v>566924.86741708429</v>
      </c>
      <c r="EZ23" s="108">
        <f t="shared" si="91"/>
        <v>566948.60437551979</v>
      </c>
      <c r="FA23" s="108">
        <f t="shared" si="91"/>
        <v>533628.49868871144</v>
      </c>
      <c r="FB23" s="108">
        <f t="shared" si="92"/>
        <v>533650.8415390983</v>
      </c>
      <c r="FC23" s="108">
        <f t="shared" si="92"/>
        <v>533673.18532497308</v>
      </c>
      <c r="FD23" s="108">
        <f t="shared" si="92"/>
        <v>533695.53004637477</v>
      </c>
      <c r="FE23" s="108">
        <f t="shared" si="92"/>
        <v>533717.87570334272</v>
      </c>
    </row>
    <row r="24" spans="1:161" ht="15.75" x14ac:dyDescent="0.25">
      <c r="A24" s="47" t="s">
        <v>183</v>
      </c>
      <c r="B24" s="12">
        <f>'Urb proj of all 25 ARs '!AH24</f>
        <v>304879.06307357183</v>
      </c>
      <c r="C24" s="12">
        <f>'Urb proj of all 25 ARs '!AI24</f>
        <v>305543.56197766803</v>
      </c>
      <c r="D24" s="100">
        <f t="shared" si="10"/>
        <v>2.1795491543341633E-3</v>
      </c>
      <c r="E24" s="101">
        <f t="shared" si="11"/>
        <v>4.18696723316625E-5</v>
      </c>
      <c r="F24" s="69">
        <f t="shared" si="12"/>
        <v>304891.82826004352</v>
      </c>
      <c r="G24" s="69">
        <f t="shared" si="13"/>
        <v>304904.59398098936</v>
      </c>
      <c r="H24" s="69">
        <f>G24*(1+$E$24)</f>
        <v>304917.36023643176</v>
      </c>
      <c r="I24" s="69">
        <f t="shared" ref="I24:BD24" si="100">H24*(1+$E$24)</f>
        <v>304930.12702639308</v>
      </c>
      <c r="J24" s="69">
        <f t="shared" si="100"/>
        <v>304942.89435089572</v>
      </c>
      <c r="K24" s="69">
        <f t="shared" si="100"/>
        <v>304955.66220996203</v>
      </c>
      <c r="L24" s="69">
        <f t="shared" si="100"/>
        <v>304968.43060361443</v>
      </c>
      <c r="M24" s="69">
        <f t="shared" si="100"/>
        <v>304981.19953187532</v>
      </c>
      <c r="N24" s="69">
        <f t="shared" si="100"/>
        <v>304993.96899476706</v>
      </c>
      <c r="O24" s="69">
        <f t="shared" si="100"/>
        <v>305006.73899231199</v>
      </c>
      <c r="P24" s="69">
        <f t="shared" si="100"/>
        <v>305019.50952453254</v>
      </c>
      <c r="Q24" s="69">
        <f t="shared" si="100"/>
        <v>305032.2805914511</v>
      </c>
      <c r="R24" s="69">
        <f t="shared" si="100"/>
        <v>305045.05219309003</v>
      </c>
      <c r="S24" s="69">
        <f t="shared" si="100"/>
        <v>305057.82432947174</v>
      </c>
      <c r="T24" s="69">
        <f t="shared" si="100"/>
        <v>305070.59700061864</v>
      </c>
      <c r="U24" s="69">
        <f t="shared" si="100"/>
        <v>305083.37020655308</v>
      </c>
      <c r="V24" s="69">
        <f t="shared" si="100"/>
        <v>305096.14394729747</v>
      </c>
      <c r="W24" s="69">
        <f t="shared" si="100"/>
        <v>305108.91822287423</v>
      </c>
      <c r="X24" s="69">
        <f t="shared" si="100"/>
        <v>305121.6930333057</v>
      </c>
      <c r="Y24" s="69">
        <f t="shared" si="100"/>
        <v>305134.46837861429</v>
      </c>
      <c r="Z24" s="69">
        <f t="shared" si="100"/>
        <v>305147.24425882241</v>
      </c>
      <c r="AA24" s="69">
        <f t="shared" si="100"/>
        <v>305160.02067395241</v>
      </c>
      <c r="AB24" s="69">
        <f t="shared" si="100"/>
        <v>305172.79762402677</v>
      </c>
      <c r="AC24" s="69">
        <f t="shared" si="100"/>
        <v>305185.57510906784</v>
      </c>
      <c r="AD24" s="69">
        <f t="shared" si="100"/>
        <v>305198.35312909802</v>
      </c>
      <c r="AE24" s="69">
        <f t="shared" si="100"/>
        <v>305211.13168413972</v>
      </c>
      <c r="AF24" s="69">
        <f t="shared" si="100"/>
        <v>305223.9107742153</v>
      </c>
      <c r="AG24" s="69">
        <f t="shared" si="100"/>
        <v>305236.69039934722</v>
      </c>
      <c r="AH24" s="69">
        <f t="shared" si="100"/>
        <v>305249.47055955784</v>
      </c>
      <c r="AI24" s="69">
        <f t="shared" si="100"/>
        <v>305262.25125486957</v>
      </c>
      <c r="AJ24" s="69">
        <f t="shared" si="100"/>
        <v>305275.03248530481</v>
      </c>
      <c r="AK24" s="69">
        <f t="shared" si="100"/>
        <v>305287.81425088603</v>
      </c>
      <c r="AL24" s="69">
        <f t="shared" si="100"/>
        <v>305300.59655163559</v>
      </c>
      <c r="AM24" s="69">
        <f t="shared" si="100"/>
        <v>305313.3793875759</v>
      </c>
      <c r="AN24" s="69">
        <f t="shared" si="100"/>
        <v>305326.1627587293</v>
      </c>
      <c r="AO24" s="69">
        <f t="shared" si="100"/>
        <v>305338.94666511827</v>
      </c>
      <c r="AP24" s="69">
        <f t="shared" si="100"/>
        <v>305351.73110676522</v>
      </c>
      <c r="AQ24" s="69">
        <f t="shared" si="100"/>
        <v>305364.51608369255</v>
      </c>
      <c r="AR24" s="69">
        <f t="shared" si="100"/>
        <v>305377.30159592268</v>
      </c>
      <c r="AS24" s="69">
        <f t="shared" si="100"/>
        <v>305390.08764347801</v>
      </c>
      <c r="AT24" s="69">
        <f t="shared" si="100"/>
        <v>305402.87422638095</v>
      </c>
      <c r="AU24" s="69">
        <f t="shared" si="100"/>
        <v>305415.66134465398</v>
      </c>
      <c r="AV24" s="69">
        <f t="shared" si="100"/>
        <v>305428.44899831945</v>
      </c>
      <c r="AW24" s="69">
        <f t="shared" si="100"/>
        <v>305441.23718739976</v>
      </c>
      <c r="AX24" s="69">
        <f t="shared" si="100"/>
        <v>305454.02591191739</v>
      </c>
      <c r="AY24" s="69">
        <f t="shared" si="100"/>
        <v>305466.81517189473</v>
      </c>
      <c r="AZ24" s="69">
        <f t="shared" si="100"/>
        <v>305479.60496735416</v>
      </c>
      <c r="BA24" s="69">
        <f t="shared" si="100"/>
        <v>305492.39529831812</v>
      </c>
      <c r="BB24" s="69">
        <f t="shared" si="100"/>
        <v>305505.1861648091</v>
      </c>
      <c r="BC24" s="69">
        <f t="shared" si="100"/>
        <v>305517.97756684944</v>
      </c>
      <c r="BD24" s="69">
        <f t="shared" si="100"/>
        <v>305530.76950446161</v>
      </c>
      <c r="BE24" s="69">
        <f>BD24*(1+$E$24)</f>
        <v>305543.56197766803</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281419.72469576763</v>
      </c>
      <c r="DG24" s="108">
        <f t="shared" si="15"/>
        <v>281431.50764742831</v>
      </c>
      <c r="DH24" s="108">
        <f t="shared" si="15"/>
        <v>281443.29109243728</v>
      </c>
      <c r="DI24" s="108">
        <f t="shared" si="15"/>
        <v>281455.07503081526</v>
      </c>
      <c r="DJ24" s="108">
        <f t="shared" si="15"/>
        <v>303834.0198883441</v>
      </c>
      <c r="DK24" s="108">
        <f t="shared" si="15"/>
        <v>303846.74131919997</v>
      </c>
      <c r="DL24" s="108">
        <f t="shared" si="15"/>
        <v>303859.46328269807</v>
      </c>
      <c r="DM24" s="108">
        <f t="shared" si="15"/>
        <v>303872.18577886058</v>
      </c>
      <c r="DN24" s="108">
        <f t="shared" si="15"/>
        <v>269431.19149762619</v>
      </c>
      <c r="DO24" s="108">
        <f t="shared" si="15"/>
        <v>269442.47249333013</v>
      </c>
      <c r="DP24" s="108">
        <f t="shared" si="15"/>
        <v>269453.75396136567</v>
      </c>
      <c r="DQ24" s="108">
        <f t="shared" si="15"/>
        <v>269465.03590175253</v>
      </c>
      <c r="DR24" s="108">
        <f t="shared" si="15"/>
        <v>269476.31831451057</v>
      </c>
      <c r="DS24" s="108">
        <f t="shared" si="15"/>
        <v>278976.10226442548</v>
      </c>
      <c r="DT24" s="108">
        <f t="shared" si="15"/>
        <v>278987.78290241567</v>
      </c>
      <c r="DU24" s="108">
        <f t="shared" si="15"/>
        <v>278999.46402947034</v>
      </c>
      <c r="DV24" s="108">
        <f t="shared" si="90"/>
        <v>279011.14564560994</v>
      </c>
      <c r="DW24" s="108">
        <f t="shared" si="90"/>
        <v>274172.35795587773</v>
      </c>
      <c r="DX24" s="108">
        <f t="shared" si="90"/>
        <v>274183.83746266778</v>
      </c>
      <c r="DY24" s="108">
        <f t="shared" si="90"/>
        <v>274195.31745010096</v>
      </c>
      <c r="DZ24" s="108">
        <f t="shared" si="90"/>
        <v>274206.79791819747</v>
      </c>
      <c r="EA24" s="108">
        <f t="shared" si="90"/>
        <v>284338.85879146506</v>
      </c>
      <c r="EB24" s="108">
        <f t="shared" si="90"/>
        <v>284350.7639663138</v>
      </c>
      <c r="EC24" s="108">
        <f t="shared" si="90"/>
        <v>284362.66963962832</v>
      </c>
      <c r="ED24" s="108">
        <f t="shared" si="90"/>
        <v>284374.57581142953</v>
      </c>
      <c r="EE24" s="108">
        <f t="shared" si="90"/>
        <v>284386.4824817382</v>
      </c>
      <c r="EF24" s="108">
        <f t="shared" si="90"/>
        <v>275844.51108883554</v>
      </c>
      <c r="EG24" s="108">
        <f t="shared" si="90"/>
        <v>275856.06060812931</v>
      </c>
      <c r="EH24" s="108">
        <f t="shared" si="90"/>
        <v>275867.61061099771</v>
      </c>
      <c r="EI24" s="108">
        <f t="shared" si="90"/>
        <v>275879.16109746089</v>
      </c>
      <c r="EJ24" s="108">
        <f t="shared" si="90"/>
        <v>278328.37144105998</v>
      </c>
      <c r="EK24" s="108">
        <f t="shared" si="90"/>
        <v>278340.02495877282</v>
      </c>
      <c r="EL24" s="108">
        <f t="shared" si="91"/>
        <v>278351.67896441469</v>
      </c>
      <c r="EM24" s="108">
        <f t="shared" si="91"/>
        <v>278363.33345800592</v>
      </c>
      <c r="EN24" s="108">
        <f t="shared" si="91"/>
        <v>299716.26089952886</v>
      </c>
      <c r="EO24" s="108">
        <f t="shared" si="91"/>
        <v>299728.80992116517</v>
      </c>
      <c r="EP24" s="108">
        <f t="shared" si="91"/>
        <v>299741.35946822487</v>
      </c>
      <c r="EQ24" s="108">
        <f t="shared" si="91"/>
        <v>299753.90954073006</v>
      </c>
      <c r="ER24" s="108">
        <f t="shared" si="91"/>
        <v>299766.46013870265</v>
      </c>
      <c r="ES24" s="108">
        <f t="shared" si="91"/>
        <v>293277.90444965445</v>
      </c>
      <c r="ET24" s="108">
        <f t="shared" si="91"/>
        <v>293290.18389941583</v>
      </c>
      <c r="EU24" s="108">
        <f t="shared" si="91"/>
        <v>293302.46386331384</v>
      </c>
      <c r="EV24" s="108">
        <f t="shared" si="91"/>
        <v>293314.74434136989</v>
      </c>
      <c r="EW24" s="108">
        <f t="shared" si="91"/>
        <v>293441.45955445839</v>
      </c>
      <c r="EX24" s="108">
        <f t="shared" si="91"/>
        <v>293453.74585221848</v>
      </c>
      <c r="EY24" s="108">
        <f t="shared" si="91"/>
        <v>293466.03266440186</v>
      </c>
      <c r="EZ24" s="108">
        <f t="shared" si="91"/>
        <v>293478.31999102997</v>
      </c>
      <c r="FA24" s="108">
        <f t="shared" si="91"/>
        <v>270692.24393887632</v>
      </c>
      <c r="FB24" s="108">
        <f t="shared" si="92"/>
        <v>270703.57773443277</v>
      </c>
      <c r="FC24" s="108">
        <f t="shared" si="92"/>
        <v>270714.91200453154</v>
      </c>
      <c r="FD24" s="108">
        <f t="shared" si="92"/>
        <v>270726.24674919248</v>
      </c>
      <c r="FE24" s="108">
        <f t="shared" si="92"/>
        <v>270737.58196843544</v>
      </c>
    </row>
    <row r="25" spans="1:161" ht="15.75" x14ac:dyDescent="0.25">
      <c r="A25" s="47" t="s">
        <v>189</v>
      </c>
      <c r="B25" s="12">
        <f>'Urb proj of all 25 ARs '!AH25</f>
        <v>179122.66298060343</v>
      </c>
      <c r="C25" s="12">
        <f>'Urb proj of all 25 ARs '!AI25</f>
        <v>179513.06962922495</v>
      </c>
      <c r="D25" s="100">
        <f t="shared" si="10"/>
        <v>2.1795491543344899E-3</v>
      </c>
      <c r="E25" s="101">
        <f t="shared" si="11"/>
        <v>4.18696723316625E-5</v>
      </c>
      <c r="F25" s="69">
        <f t="shared" si="12"/>
        <v>179130.16278780962</v>
      </c>
      <c r="G25" s="69">
        <f t="shared" si="13"/>
        <v>179137.66290903027</v>
      </c>
      <c r="H25" s="69">
        <f>G25*(1+$E$25)</f>
        <v>179145.16334427852</v>
      </c>
      <c r="I25" s="69">
        <f t="shared" ref="I25:BE25" si="101">H25*(1+$E$25)</f>
        <v>179152.66409356755</v>
      </c>
      <c r="J25" s="69">
        <f t="shared" si="101"/>
        <v>179160.16515691049</v>
      </c>
      <c r="K25" s="69">
        <f t="shared" si="101"/>
        <v>179167.66653432048</v>
      </c>
      <c r="L25" s="69">
        <f t="shared" si="101"/>
        <v>179175.16822581069</v>
      </c>
      <c r="M25" s="69">
        <f t="shared" si="101"/>
        <v>179182.67023139427</v>
      </c>
      <c r="N25" s="69">
        <f t="shared" si="101"/>
        <v>179190.17255108437</v>
      </c>
      <c r="O25" s="69">
        <f t="shared" si="101"/>
        <v>179197.67518489415</v>
      </c>
      <c r="P25" s="69">
        <f t="shared" si="101"/>
        <v>179205.17813283674</v>
      </c>
      <c r="Q25" s="69">
        <f t="shared" si="101"/>
        <v>179212.68139492528</v>
      </c>
      <c r="R25" s="69">
        <f t="shared" si="101"/>
        <v>179220.18497117297</v>
      </c>
      <c r="S25" s="69">
        <f t="shared" si="101"/>
        <v>179227.68886159293</v>
      </c>
      <c r="T25" s="69">
        <f t="shared" si="101"/>
        <v>179235.19306619832</v>
      </c>
      <c r="U25" s="69">
        <f t="shared" si="101"/>
        <v>179242.69758500232</v>
      </c>
      <c r="V25" s="69">
        <f t="shared" si="101"/>
        <v>179250.20241801805</v>
      </c>
      <c r="W25" s="69">
        <f t="shared" si="101"/>
        <v>179257.70756525866</v>
      </c>
      <c r="X25" s="69">
        <f t="shared" si="101"/>
        <v>179265.21302673736</v>
      </c>
      <c r="Y25" s="69">
        <f t="shared" si="101"/>
        <v>179272.71880246725</v>
      </c>
      <c r="Z25" s="69">
        <f t="shared" si="101"/>
        <v>179280.22489246153</v>
      </c>
      <c r="AA25" s="69">
        <f t="shared" si="101"/>
        <v>179287.73129673331</v>
      </c>
      <c r="AB25" s="69">
        <f t="shared" si="101"/>
        <v>179295.23801529579</v>
      </c>
      <c r="AC25" s="69">
        <f t="shared" si="101"/>
        <v>179302.74504816212</v>
      </c>
      <c r="AD25" s="69">
        <f t="shared" si="101"/>
        <v>179310.25239534545</v>
      </c>
      <c r="AE25" s="69">
        <f t="shared" si="101"/>
        <v>179317.76005685894</v>
      </c>
      <c r="AF25" s="69">
        <f t="shared" si="101"/>
        <v>179325.26803271577</v>
      </c>
      <c r="AG25" s="69">
        <f t="shared" si="101"/>
        <v>179332.7763229291</v>
      </c>
      <c r="AH25" s="69">
        <f t="shared" si="101"/>
        <v>179340.28492751208</v>
      </c>
      <c r="AI25" s="69">
        <f t="shared" si="101"/>
        <v>179347.79384647787</v>
      </c>
      <c r="AJ25" s="69">
        <f t="shared" si="101"/>
        <v>179355.30307983962</v>
      </c>
      <c r="AK25" s="69">
        <f t="shared" si="101"/>
        <v>179362.81262761052</v>
      </c>
      <c r="AL25" s="69">
        <f t="shared" si="101"/>
        <v>179370.32248980372</v>
      </c>
      <c r="AM25" s="69">
        <f t="shared" si="101"/>
        <v>179377.8326664324</v>
      </c>
      <c r="AN25" s="69">
        <f t="shared" si="101"/>
        <v>179385.34315750969</v>
      </c>
      <c r="AO25" s="69">
        <f t="shared" si="101"/>
        <v>179392.85396304881</v>
      </c>
      <c r="AP25" s="69">
        <f t="shared" si="101"/>
        <v>179400.36508306288</v>
      </c>
      <c r="AQ25" s="69">
        <f t="shared" si="101"/>
        <v>179407.87651756508</v>
      </c>
      <c r="AR25" s="69">
        <f t="shared" si="101"/>
        <v>179415.3882665686</v>
      </c>
      <c r="AS25" s="69">
        <f t="shared" si="101"/>
        <v>179422.90033008659</v>
      </c>
      <c r="AT25" s="69">
        <f t="shared" si="101"/>
        <v>179430.41270813221</v>
      </c>
      <c r="AU25" s="69">
        <f t="shared" si="101"/>
        <v>179437.92540071864</v>
      </c>
      <c r="AV25" s="69">
        <f t="shared" si="101"/>
        <v>179445.43840785904</v>
      </c>
      <c r="AW25" s="69">
        <f t="shared" si="101"/>
        <v>179452.95172956659</v>
      </c>
      <c r="AX25" s="69">
        <f t="shared" si="101"/>
        <v>179460.46536585444</v>
      </c>
      <c r="AY25" s="69">
        <f t="shared" si="101"/>
        <v>179467.97931673579</v>
      </c>
      <c r="AZ25" s="69">
        <f t="shared" si="101"/>
        <v>179475.4935822238</v>
      </c>
      <c r="BA25" s="69">
        <f t="shared" si="101"/>
        <v>179483.00816233165</v>
      </c>
      <c r="BB25" s="69">
        <f t="shared" si="101"/>
        <v>179490.52305707251</v>
      </c>
      <c r="BC25" s="69">
        <f t="shared" si="101"/>
        <v>179498.03826645954</v>
      </c>
      <c r="BD25" s="69">
        <f t="shared" si="101"/>
        <v>179505.55379050592</v>
      </c>
      <c r="BE25" s="69">
        <f t="shared" si="101"/>
        <v>179513.06962922483</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184919.96620547169</v>
      </c>
      <c r="DG25" s="108">
        <f t="shared" si="15"/>
        <v>184927.70874386432</v>
      </c>
      <c r="DH25" s="108">
        <f t="shared" si="15"/>
        <v>184935.45160643445</v>
      </c>
      <c r="DI25" s="108">
        <f t="shared" si="15"/>
        <v>184943.19479319573</v>
      </c>
      <c r="DJ25" s="108">
        <f t="shared" si="15"/>
        <v>199576.74767040211</v>
      </c>
      <c r="DK25" s="108">
        <f t="shared" si="15"/>
        <v>199585.10388343208</v>
      </c>
      <c r="DL25" s="108">
        <f t="shared" si="15"/>
        <v>199593.46044633392</v>
      </c>
      <c r="DM25" s="108">
        <f t="shared" si="15"/>
        <v>199601.81735912236</v>
      </c>
      <c r="DN25" s="108">
        <f t="shared" si="15"/>
        <v>177027.79655726149</v>
      </c>
      <c r="DO25" s="108">
        <f t="shared" si="15"/>
        <v>177035.20865309695</v>
      </c>
      <c r="DP25" s="108">
        <f t="shared" si="15"/>
        <v>177042.62105927442</v>
      </c>
      <c r="DQ25" s="108">
        <f t="shared" si="15"/>
        <v>177050.03377580689</v>
      </c>
      <c r="DR25" s="108">
        <f t="shared" si="15"/>
        <v>177057.44680270739</v>
      </c>
      <c r="DS25" s="108">
        <f t="shared" si="15"/>
        <v>183659.70750296488</v>
      </c>
      <c r="DT25" s="108">
        <f t="shared" si="15"/>
        <v>183667.39727473856</v>
      </c>
      <c r="DU25" s="108">
        <f t="shared" si="15"/>
        <v>183675.08736848045</v>
      </c>
      <c r="DV25" s="108">
        <f t="shared" si="90"/>
        <v>183682.77778420408</v>
      </c>
      <c r="DW25" s="108">
        <f t="shared" si="90"/>
        <v>180730.46517831634</v>
      </c>
      <c r="DX25" s="108">
        <f t="shared" si="90"/>
        <v>180738.03230367371</v>
      </c>
      <c r="DY25" s="108">
        <f t="shared" si="90"/>
        <v>180745.59974586414</v>
      </c>
      <c r="DZ25" s="108">
        <f t="shared" si="90"/>
        <v>180753.16750490089</v>
      </c>
      <c r="EA25" s="108">
        <f t="shared" si="90"/>
        <v>186808.141448749</v>
      </c>
      <c r="EB25" s="108">
        <f t="shared" si="90"/>
        <v>186815.96304442035</v>
      </c>
      <c r="EC25" s="108">
        <f t="shared" si="90"/>
        <v>186823.78496757933</v>
      </c>
      <c r="ED25" s="108">
        <f t="shared" si="90"/>
        <v>186831.60721823969</v>
      </c>
      <c r="EE25" s="108">
        <f t="shared" si="90"/>
        <v>186839.42979641509</v>
      </c>
      <c r="EF25" s="108">
        <f t="shared" si="90"/>
        <v>182844.53385391552</v>
      </c>
      <c r="EG25" s="108">
        <f t="shared" si="90"/>
        <v>182852.18949463562</v>
      </c>
      <c r="EH25" s="108">
        <f t="shared" si="90"/>
        <v>182859.84545589489</v>
      </c>
      <c r="EI25" s="108">
        <f t="shared" si="90"/>
        <v>182867.50173770677</v>
      </c>
      <c r="EJ25" s="108">
        <f t="shared" si="90"/>
        <v>184674.43200552271</v>
      </c>
      <c r="EK25" s="108">
        <f t="shared" si="90"/>
        <v>184682.16426347883</v>
      </c>
      <c r="EL25" s="108">
        <f t="shared" si="91"/>
        <v>184689.89684518203</v>
      </c>
      <c r="EM25" s="108">
        <f t="shared" si="91"/>
        <v>184697.62975064592</v>
      </c>
      <c r="EN25" s="108">
        <f t="shared" si="91"/>
        <v>200567.90188134075</v>
      </c>
      <c r="EO25" s="108">
        <f t="shared" si="91"/>
        <v>200576.29959367277</v>
      </c>
      <c r="EP25" s="108">
        <f t="shared" si="91"/>
        <v>200584.69765761425</v>
      </c>
      <c r="EQ25" s="108">
        <f t="shared" si="91"/>
        <v>200593.09607317991</v>
      </c>
      <c r="ER25" s="108">
        <f t="shared" si="91"/>
        <v>200601.49484038449</v>
      </c>
      <c r="ES25" s="108">
        <f t="shared" si="91"/>
        <v>196354.33051703469</v>
      </c>
      <c r="ET25" s="108">
        <f t="shared" si="91"/>
        <v>196362.55180851434</v>
      </c>
      <c r="EU25" s="108">
        <f t="shared" si="91"/>
        <v>196370.77344421676</v>
      </c>
      <c r="EV25" s="108">
        <f t="shared" si="91"/>
        <v>196378.9954241564</v>
      </c>
      <c r="EW25" s="108">
        <f t="shared" si="91"/>
        <v>193520.02321859353</v>
      </c>
      <c r="EX25" s="108">
        <f t="shared" si="91"/>
        <v>193528.12583855528</v>
      </c>
      <c r="EY25" s="108">
        <f t="shared" si="91"/>
        <v>193536.22879777109</v>
      </c>
      <c r="EZ25" s="108">
        <f t="shared" si="91"/>
        <v>193544.33209625518</v>
      </c>
      <c r="FA25" s="108">
        <f t="shared" si="91"/>
        <v>177239.53800095487</v>
      </c>
      <c r="FB25" s="108">
        <f t="shared" si="92"/>
        <v>177246.95896233516</v>
      </c>
      <c r="FC25" s="108">
        <f t="shared" si="92"/>
        <v>177254.38023442871</v>
      </c>
      <c r="FD25" s="108">
        <f t="shared" si="92"/>
        <v>177261.80181724846</v>
      </c>
      <c r="FE25" s="108">
        <f t="shared" si="92"/>
        <v>177269.22371080745</v>
      </c>
    </row>
    <row r="26" spans="1:161" ht="15.75" x14ac:dyDescent="0.25">
      <c r="A26" s="47" t="s">
        <v>190</v>
      </c>
      <c r="B26" s="12">
        <f>'Urb proj of all 25 ARs '!AH26</f>
        <v>168057.37196647393</v>
      </c>
      <c r="C26" s="12">
        <f>'Urb proj of all 25 ARs '!AI26</f>
        <v>168423.66126942314</v>
      </c>
      <c r="D26" s="100">
        <f t="shared" si="10"/>
        <v>2.1795491543345285E-3</v>
      </c>
      <c r="E26" s="101">
        <f t="shared" si="11"/>
        <v>4.18696723316625E-5</v>
      </c>
      <c r="F26" s="69">
        <f t="shared" si="12"/>
        <v>168064.40847357109</v>
      </c>
      <c r="G26" s="69">
        <f t="shared" si="13"/>
        <v>168071.4452752845</v>
      </c>
      <c r="H26" s="69">
        <f>G26*(1+$E$26)</f>
        <v>168078.48237162648</v>
      </c>
      <c r="I26" s="69">
        <f t="shared" ref="I26:BE26" si="102">H26*(1+$E$26)</f>
        <v>168085.51976260939</v>
      </c>
      <c r="J26" s="69">
        <f t="shared" si="102"/>
        <v>168092.55744824556</v>
      </c>
      <c r="K26" s="69">
        <f t="shared" si="102"/>
        <v>168099.5954285473</v>
      </c>
      <c r="L26" s="69">
        <f t="shared" si="102"/>
        <v>168106.63370352698</v>
      </c>
      <c r="M26" s="69">
        <f t="shared" si="102"/>
        <v>168113.67227319692</v>
      </c>
      <c r="N26" s="69">
        <f t="shared" si="102"/>
        <v>168120.71113756948</v>
      </c>
      <c r="O26" s="69">
        <f t="shared" si="102"/>
        <v>168127.75029665697</v>
      </c>
      <c r="P26" s="69">
        <f t="shared" si="102"/>
        <v>168134.78975047174</v>
      </c>
      <c r="Q26" s="69">
        <f t="shared" si="102"/>
        <v>168141.82949902615</v>
      </c>
      <c r="R26" s="69">
        <f t="shared" si="102"/>
        <v>168148.86954233251</v>
      </c>
      <c r="S26" s="69">
        <f t="shared" si="102"/>
        <v>168155.9098804032</v>
      </c>
      <c r="T26" s="69">
        <f t="shared" si="102"/>
        <v>168162.95051325051</v>
      </c>
      <c r="U26" s="69">
        <f t="shared" si="102"/>
        <v>168169.99144088684</v>
      </c>
      <c r="V26" s="69">
        <f t="shared" si="102"/>
        <v>168177.03266332447</v>
      </c>
      <c r="W26" s="69">
        <f t="shared" si="102"/>
        <v>168184.07418057579</v>
      </c>
      <c r="X26" s="69">
        <f t="shared" si="102"/>
        <v>168191.11599265313</v>
      </c>
      <c r="Y26" s="69">
        <f t="shared" si="102"/>
        <v>168198.15809956883</v>
      </c>
      <c r="Z26" s="69">
        <f t="shared" si="102"/>
        <v>168205.20050133523</v>
      </c>
      <c r="AA26" s="69">
        <f t="shared" si="102"/>
        <v>168212.24319796471</v>
      </c>
      <c r="AB26" s="69">
        <f t="shared" si="102"/>
        <v>168219.28618946957</v>
      </c>
      <c r="AC26" s="69">
        <f t="shared" si="102"/>
        <v>168226.32947586218</v>
      </c>
      <c r="AD26" s="69">
        <f t="shared" si="102"/>
        <v>168233.37305715488</v>
      </c>
      <c r="AE26" s="69">
        <f t="shared" si="102"/>
        <v>168240.41693336004</v>
      </c>
      <c r="AF26" s="69">
        <f t="shared" si="102"/>
        <v>168247.46110448998</v>
      </c>
      <c r="AG26" s="69">
        <f t="shared" si="102"/>
        <v>168254.50557055706</v>
      </c>
      <c r="AH26" s="69">
        <f t="shared" si="102"/>
        <v>168261.55033157361</v>
      </c>
      <c r="AI26" s="69">
        <f t="shared" si="102"/>
        <v>168268.59538755202</v>
      </c>
      <c r="AJ26" s="69">
        <f t="shared" si="102"/>
        <v>168275.64073850462</v>
      </c>
      <c r="AK26" s="69">
        <f t="shared" si="102"/>
        <v>168282.68638444375</v>
      </c>
      <c r="AL26" s="69">
        <f t="shared" si="102"/>
        <v>168289.73232538174</v>
      </c>
      <c r="AM26" s="69">
        <f t="shared" si="102"/>
        <v>168296.77856133098</v>
      </c>
      <c r="AN26" s="69">
        <f t="shared" si="102"/>
        <v>168303.82509230383</v>
      </c>
      <c r="AO26" s="69">
        <f t="shared" si="102"/>
        <v>168310.87191831262</v>
      </c>
      <c r="AP26" s="69">
        <f t="shared" si="102"/>
        <v>168317.91903936971</v>
      </c>
      <c r="AQ26" s="69">
        <f t="shared" si="102"/>
        <v>168324.96645548742</v>
      </c>
      <c r="AR26" s="69">
        <f t="shared" si="102"/>
        <v>168332.01416667816</v>
      </c>
      <c r="AS26" s="69">
        <f t="shared" si="102"/>
        <v>168339.06217295423</v>
      </c>
      <c r="AT26" s="69">
        <f t="shared" si="102"/>
        <v>168346.11047432804</v>
      </c>
      <c r="AU26" s="69">
        <f t="shared" si="102"/>
        <v>168353.1590708119</v>
      </c>
      <c r="AV26" s="69">
        <f t="shared" si="102"/>
        <v>168360.20796241821</v>
      </c>
      <c r="AW26" s="69">
        <f t="shared" si="102"/>
        <v>168367.2571491593</v>
      </c>
      <c r="AX26" s="69">
        <f t="shared" si="102"/>
        <v>168374.30663104751</v>
      </c>
      <c r="AY26" s="69">
        <f t="shared" si="102"/>
        <v>168381.35640809522</v>
      </c>
      <c r="AZ26" s="69">
        <f t="shared" si="102"/>
        <v>168388.40648031479</v>
      </c>
      <c r="BA26" s="69">
        <f t="shared" si="102"/>
        <v>168395.45684771857</v>
      </c>
      <c r="BB26" s="69">
        <f t="shared" si="102"/>
        <v>168402.50751031892</v>
      </c>
      <c r="BC26" s="69">
        <f t="shared" si="102"/>
        <v>168409.55846812821</v>
      </c>
      <c r="BD26" s="69">
        <f t="shared" si="102"/>
        <v>168416.60972115878</v>
      </c>
      <c r="BE26" s="69">
        <f t="shared" si="102"/>
        <v>168423.661269423</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162988.19755813436</v>
      </c>
      <c r="DG26" s="108">
        <f t="shared" si="15"/>
        <v>162995.02182056004</v>
      </c>
      <c r="DH26" s="108">
        <f t="shared" si="15"/>
        <v>163001.84636871537</v>
      </c>
      <c r="DI26" s="108">
        <f t="shared" si="15"/>
        <v>163008.67120261228</v>
      </c>
      <c r="DJ26" s="108">
        <f t="shared" si="15"/>
        <v>175403.06697954706</v>
      </c>
      <c r="DK26" s="108">
        <f t="shared" si="15"/>
        <v>175410.41104848747</v>
      </c>
      <c r="DL26" s="108">
        <f t="shared" si="15"/>
        <v>175417.75542492163</v>
      </c>
      <c r="DM26" s="108">
        <f t="shared" si="15"/>
        <v>175425.10010886242</v>
      </c>
      <c r="DN26" s="108">
        <f t="shared" si="15"/>
        <v>154995.26765098944</v>
      </c>
      <c r="DO26" s="108">
        <f t="shared" si="15"/>
        <v>155001.75725205892</v>
      </c>
      <c r="DP26" s="108">
        <f t="shared" si="15"/>
        <v>155008.24712484589</v>
      </c>
      <c r="DQ26" s="108">
        <f t="shared" si="15"/>
        <v>155014.73726936171</v>
      </c>
      <c r="DR26" s="108">
        <f t="shared" si="15"/>
        <v>155021.22768561775</v>
      </c>
      <c r="DS26" s="108">
        <f t="shared" si="15"/>
        <v>159414.20735113585</v>
      </c>
      <c r="DT26" s="108">
        <f t="shared" si="15"/>
        <v>159420.88197176266</v>
      </c>
      <c r="DU26" s="108">
        <f t="shared" si="15"/>
        <v>159427.55687185365</v>
      </c>
      <c r="DV26" s="108">
        <f t="shared" si="90"/>
        <v>159434.23205142049</v>
      </c>
      <c r="DW26" s="108">
        <f t="shared" si="90"/>
        <v>159852.91438084733</v>
      </c>
      <c r="DX26" s="108">
        <f t="shared" si="90"/>
        <v>159859.60736999373</v>
      </c>
      <c r="DY26" s="108">
        <f t="shared" si="90"/>
        <v>159866.30063937337</v>
      </c>
      <c r="DZ26" s="108">
        <f t="shared" si="90"/>
        <v>159872.99418899798</v>
      </c>
      <c r="EA26" s="108">
        <f t="shared" si="90"/>
        <v>165656.47996138985</v>
      </c>
      <c r="EB26" s="108">
        <f t="shared" si="90"/>
        <v>165663.41594392544</v>
      </c>
      <c r="EC26" s="108">
        <f t="shared" si="90"/>
        <v>165670.35221686837</v>
      </c>
      <c r="ED26" s="108">
        <f t="shared" si="90"/>
        <v>165677.28878023074</v>
      </c>
      <c r="EE26" s="108">
        <f t="shared" si="90"/>
        <v>165684.22563402477</v>
      </c>
      <c r="EF26" s="108">
        <f t="shared" si="90"/>
        <v>162247.80869923742</v>
      </c>
      <c r="EG26" s="108">
        <f t="shared" si="90"/>
        <v>162254.60196182417</v>
      </c>
      <c r="EH26" s="108">
        <f t="shared" si="90"/>
        <v>162261.3955088426</v>
      </c>
      <c r="EI26" s="108">
        <f t="shared" si="90"/>
        <v>162268.18934030464</v>
      </c>
      <c r="EJ26" s="108">
        <f t="shared" si="90"/>
        <v>160235.06101712972</v>
      </c>
      <c r="EK26" s="108">
        <f t="shared" si="90"/>
        <v>160241.77000663054</v>
      </c>
      <c r="EL26" s="108">
        <f t="shared" si="91"/>
        <v>160248.47927703455</v>
      </c>
      <c r="EM26" s="108">
        <f t="shared" si="91"/>
        <v>160255.18882835354</v>
      </c>
      <c r="EN26" s="108">
        <f t="shared" si="91"/>
        <v>172824.61556704374</v>
      </c>
      <c r="EO26" s="108">
        <f t="shared" si="91"/>
        <v>172831.85167706839</v>
      </c>
      <c r="EP26" s="108">
        <f t="shared" si="91"/>
        <v>172839.08809006659</v>
      </c>
      <c r="EQ26" s="108">
        <f t="shared" si="91"/>
        <v>172846.32480605104</v>
      </c>
      <c r="ER26" s="108">
        <f t="shared" si="91"/>
        <v>172853.56182503441</v>
      </c>
      <c r="ES26" s="108">
        <f t="shared" si="91"/>
        <v>170902.17943521167</v>
      </c>
      <c r="ET26" s="108">
        <f t="shared" si="91"/>
        <v>170909.33505346542</v>
      </c>
      <c r="EU26" s="108">
        <f t="shared" si="91"/>
        <v>170916.49097132249</v>
      </c>
      <c r="EV26" s="108">
        <f t="shared" si="91"/>
        <v>170923.64718879556</v>
      </c>
      <c r="EW26" s="108">
        <f t="shared" si="91"/>
        <v>168121.25437714829</v>
      </c>
      <c r="EX26" s="108">
        <f t="shared" si="91"/>
        <v>168128.29355898104</v>
      </c>
      <c r="EY26" s="108">
        <f t="shared" si="91"/>
        <v>168135.33303554202</v>
      </c>
      <c r="EZ26" s="108">
        <f t="shared" si="91"/>
        <v>168142.3728068436</v>
      </c>
      <c r="FA26" s="108">
        <f t="shared" si="91"/>
        <v>156213.45913419695</v>
      </c>
      <c r="FB26" s="108">
        <f t="shared" si="92"/>
        <v>156219.99974054471</v>
      </c>
      <c r="FC26" s="108">
        <f t="shared" si="92"/>
        <v>156226.54062074548</v>
      </c>
      <c r="FD26" s="108">
        <f t="shared" si="92"/>
        <v>156233.08177481077</v>
      </c>
      <c r="FE26" s="108">
        <f t="shared" si="92"/>
        <v>156239.62320275203</v>
      </c>
    </row>
    <row r="27" spans="1:161" ht="15.75" x14ac:dyDescent="0.25">
      <c r="A27" s="47" t="s">
        <v>191</v>
      </c>
      <c r="B27" s="12">
        <f>'Urb proj of all 25 ARs '!AH27</f>
        <v>181022.73646742789</v>
      </c>
      <c r="C27" s="12">
        <f>'Urb proj of all 25 ARs '!AI27</f>
        <v>181417.28441961078</v>
      </c>
      <c r="D27" s="100">
        <f t="shared" si="10"/>
        <v>2.1795491543344031E-3</v>
      </c>
      <c r="E27" s="101">
        <f t="shared" si="11"/>
        <v>4.18696723316625E-5</v>
      </c>
      <c r="F27" s="69">
        <f t="shared" si="12"/>
        <v>181030.31583008837</v>
      </c>
      <c r="G27" s="69">
        <f t="shared" si="13"/>
        <v>181037.89551009427</v>
      </c>
      <c r="H27" s="69">
        <f>G27*(1+$E$27)</f>
        <v>181045.4755074589</v>
      </c>
      <c r="I27" s="69">
        <f t="shared" ref="I27:BD27" si="103">H27*(1+$E$27)</f>
        <v>181053.05582219554</v>
      </c>
      <c r="J27" s="69">
        <f t="shared" si="103"/>
        <v>181060.63645431746</v>
      </c>
      <c r="K27" s="69">
        <f t="shared" si="103"/>
        <v>181068.21740383797</v>
      </c>
      <c r="L27" s="69">
        <f t="shared" si="103"/>
        <v>181075.79867077034</v>
      </c>
      <c r="M27" s="69">
        <f t="shared" si="103"/>
        <v>181083.38025512788</v>
      </c>
      <c r="N27" s="69">
        <f t="shared" si="103"/>
        <v>181090.96215692387</v>
      </c>
      <c r="O27" s="69">
        <f t="shared" si="103"/>
        <v>181098.5443761716</v>
      </c>
      <c r="P27" s="69">
        <f t="shared" si="103"/>
        <v>181106.12691288439</v>
      </c>
      <c r="Q27" s="69">
        <f t="shared" si="103"/>
        <v>181113.70976707549</v>
      </c>
      <c r="R27" s="69">
        <f t="shared" si="103"/>
        <v>181121.29293875821</v>
      </c>
      <c r="S27" s="69">
        <f t="shared" si="103"/>
        <v>181128.87642794586</v>
      </c>
      <c r="T27" s="69">
        <f t="shared" si="103"/>
        <v>181136.46023465169</v>
      </c>
      <c r="U27" s="69">
        <f t="shared" si="103"/>
        <v>181144.04435888902</v>
      </c>
      <c r="V27" s="69">
        <f t="shared" si="103"/>
        <v>181151.62880067117</v>
      </c>
      <c r="W27" s="69">
        <f t="shared" si="103"/>
        <v>181159.21356001141</v>
      </c>
      <c r="X27" s="69">
        <f t="shared" si="103"/>
        <v>181166.79863692302</v>
      </c>
      <c r="Y27" s="69">
        <f t="shared" si="103"/>
        <v>181174.38403141932</v>
      </c>
      <c r="Z27" s="69">
        <f t="shared" si="103"/>
        <v>181181.96974351362</v>
      </c>
      <c r="AA27" s="69">
        <f t="shared" si="103"/>
        <v>181189.55577321918</v>
      </c>
      <c r="AB27" s="69">
        <f t="shared" si="103"/>
        <v>181197.14212054934</v>
      </c>
      <c r="AC27" s="69">
        <f t="shared" si="103"/>
        <v>181204.72878551736</v>
      </c>
      <c r="AD27" s="69">
        <f t="shared" si="103"/>
        <v>181212.31576813656</v>
      </c>
      <c r="AE27" s="69">
        <f t="shared" si="103"/>
        <v>181219.90306842022</v>
      </c>
      <c r="AF27" s="69">
        <f t="shared" si="103"/>
        <v>181227.49068638167</v>
      </c>
      <c r="AG27" s="69">
        <f t="shared" si="103"/>
        <v>181235.0786220342</v>
      </c>
      <c r="AH27" s="69">
        <f t="shared" si="103"/>
        <v>181242.66687539109</v>
      </c>
      <c r="AI27" s="69">
        <f t="shared" si="103"/>
        <v>181250.25544646569</v>
      </c>
      <c r="AJ27" s="69">
        <f t="shared" si="103"/>
        <v>181257.84433527125</v>
      </c>
      <c r="AK27" s="69">
        <f t="shared" si="103"/>
        <v>181265.43354182111</v>
      </c>
      <c r="AL27" s="69">
        <f t="shared" si="103"/>
        <v>181273.02306612858</v>
      </c>
      <c r="AM27" s="69">
        <f t="shared" si="103"/>
        <v>181280.61290820691</v>
      </c>
      <c r="AN27" s="69">
        <f t="shared" si="103"/>
        <v>181288.20306806944</v>
      </c>
      <c r="AO27" s="69">
        <f t="shared" si="103"/>
        <v>181295.79354572951</v>
      </c>
      <c r="AP27" s="69">
        <f t="shared" si="103"/>
        <v>181303.38434120038</v>
      </c>
      <c r="AQ27" s="69">
        <f t="shared" si="103"/>
        <v>181310.97545449538</v>
      </c>
      <c r="AR27" s="69">
        <f t="shared" si="103"/>
        <v>181318.56688562778</v>
      </c>
      <c r="AS27" s="69">
        <f t="shared" si="103"/>
        <v>181326.15863461091</v>
      </c>
      <c r="AT27" s="69">
        <f t="shared" si="103"/>
        <v>181333.75070145811</v>
      </c>
      <c r="AU27" s="69">
        <f t="shared" si="103"/>
        <v>181341.34308618263</v>
      </c>
      <c r="AV27" s="69">
        <f t="shared" si="103"/>
        <v>181348.93578879783</v>
      </c>
      <c r="AW27" s="69">
        <f t="shared" si="103"/>
        <v>181356.52880931701</v>
      </c>
      <c r="AX27" s="69">
        <f t="shared" si="103"/>
        <v>181364.12214775346</v>
      </c>
      <c r="AY27" s="69">
        <f t="shared" si="103"/>
        <v>181371.7158041205</v>
      </c>
      <c r="AZ27" s="69">
        <f t="shared" si="103"/>
        <v>181379.30977843146</v>
      </c>
      <c r="BA27" s="69">
        <f t="shared" si="103"/>
        <v>181386.90407069962</v>
      </c>
      <c r="BB27" s="69">
        <f t="shared" si="103"/>
        <v>181394.4986809383</v>
      </c>
      <c r="BC27" s="69">
        <f t="shared" si="103"/>
        <v>181402.09360916083</v>
      </c>
      <c r="BD27" s="69">
        <f t="shared" si="103"/>
        <v>181409.68885538052</v>
      </c>
      <c r="BE27" s="69">
        <f>BD27*(1+$E$27)</f>
        <v>181417.28441961069</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176264.9041892582</v>
      </c>
      <c r="DG27" s="108">
        <f t="shared" si="15"/>
        <v>176272.28434304017</v>
      </c>
      <c r="DH27" s="108">
        <f t="shared" si="15"/>
        <v>176279.66480582679</v>
      </c>
      <c r="DI27" s="108">
        <f t="shared" si="15"/>
        <v>176287.04557763095</v>
      </c>
      <c r="DJ27" s="108">
        <f t="shared" si="15"/>
        <v>188785.5101621518</v>
      </c>
      <c r="DK27" s="108">
        <f t="shared" si="15"/>
        <v>188793.41454960327</v>
      </c>
      <c r="DL27" s="108">
        <f t="shared" si="15"/>
        <v>188801.31926800884</v>
      </c>
      <c r="DM27" s="108">
        <f t="shared" si="15"/>
        <v>188809.22431738235</v>
      </c>
      <c r="DN27" s="108">
        <f t="shared" si="15"/>
        <v>165620.07270164718</v>
      </c>
      <c r="DO27" s="108">
        <f t="shared" si="15"/>
        <v>165627.00715982274</v>
      </c>
      <c r="DP27" s="108">
        <f t="shared" si="15"/>
        <v>165633.9419083418</v>
      </c>
      <c r="DQ27" s="108">
        <f t="shared" si="15"/>
        <v>165640.87694721651</v>
      </c>
      <c r="DR27" s="108">
        <f t="shared" si="15"/>
        <v>165647.81227645904</v>
      </c>
      <c r="DS27" s="108">
        <f t="shared" si="15"/>
        <v>172223.25614415316</v>
      </c>
      <c r="DT27" s="108">
        <f t="shared" si="15"/>
        <v>172230.46707545582</v>
      </c>
      <c r="DU27" s="108">
        <f t="shared" si="15"/>
        <v>172237.67830867777</v>
      </c>
      <c r="DV27" s="108">
        <f t="shared" si="90"/>
        <v>172244.88984383174</v>
      </c>
      <c r="DW27" s="108">
        <f t="shared" si="90"/>
        <v>165853.06479909059</v>
      </c>
      <c r="DX27" s="108">
        <f t="shared" si="90"/>
        <v>165860.00901256892</v>
      </c>
      <c r="DY27" s="108">
        <f t="shared" si="90"/>
        <v>165866.9535167992</v>
      </c>
      <c r="DZ27" s="108">
        <f t="shared" si="90"/>
        <v>165873.8983117936</v>
      </c>
      <c r="EA27" s="108">
        <f t="shared" si="90"/>
        <v>172599.87727909614</v>
      </c>
      <c r="EB27" s="108">
        <f t="shared" si="90"/>
        <v>172607.10397940231</v>
      </c>
      <c r="EC27" s="108">
        <f t="shared" si="90"/>
        <v>172614.33098228803</v>
      </c>
      <c r="ED27" s="108">
        <f t="shared" si="90"/>
        <v>172621.55828776601</v>
      </c>
      <c r="EE27" s="108">
        <f t="shared" si="90"/>
        <v>172628.78589584888</v>
      </c>
      <c r="EF27" s="108">
        <f t="shared" si="90"/>
        <v>167769.5835656354</v>
      </c>
      <c r="EG27" s="108">
        <f t="shared" si="90"/>
        <v>167776.60802312652</v>
      </c>
      <c r="EH27" s="108">
        <f t="shared" si="90"/>
        <v>167783.63277472934</v>
      </c>
      <c r="EI27" s="108">
        <f t="shared" si="90"/>
        <v>167790.65782045625</v>
      </c>
      <c r="EJ27" s="108">
        <f t="shared" si="90"/>
        <v>169971.3309934361</v>
      </c>
      <c r="EK27" s="108">
        <f t="shared" si="90"/>
        <v>169978.44763737058</v>
      </c>
      <c r="EL27" s="108">
        <f t="shared" si="91"/>
        <v>169985.56457927663</v>
      </c>
      <c r="EM27" s="108">
        <f t="shared" si="91"/>
        <v>169992.68181916664</v>
      </c>
      <c r="EN27" s="108">
        <f t="shared" si="91"/>
        <v>181556.09083637036</v>
      </c>
      <c r="EO27" s="108">
        <f t="shared" si="91"/>
        <v>181563.69253040352</v>
      </c>
      <c r="EP27" s="108">
        <f t="shared" si="91"/>
        <v>181571.29454271708</v>
      </c>
      <c r="EQ27" s="108">
        <f t="shared" si="91"/>
        <v>181578.89687332444</v>
      </c>
      <c r="ER27" s="108">
        <f t="shared" si="91"/>
        <v>181586.49952223885</v>
      </c>
      <c r="ES27" s="108">
        <f t="shared" si="91"/>
        <v>181415.34623866144</v>
      </c>
      <c r="ET27" s="108">
        <f t="shared" si="91"/>
        <v>181422.9420397644</v>
      </c>
      <c r="EU27" s="108">
        <f t="shared" si="91"/>
        <v>181430.53815890104</v>
      </c>
      <c r="EV27" s="108">
        <f t="shared" si="91"/>
        <v>181438.13459608468</v>
      </c>
      <c r="EW27" s="108">
        <f t="shared" si="91"/>
        <v>179504.96718075743</v>
      </c>
      <c r="EX27" s="108">
        <f t="shared" si="91"/>
        <v>179512.48299491519</v>
      </c>
      <c r="EY27" s="108">
        <f t="shared" si="91"/>
        <v>179519.99912375762</v>
      </c>
      <c r="EZ27" s="108">
        <f t="shared" si="91"/>
        <v>179527.51556729793</v>
      </c>
      <c r="FA27" s="108">
        <f t="shared" si="91"/>
        <v>166826.90758581055</v>
      </c>
      <c r="FB27" s="108">
        <f t="shared" si="92"/>
        <v>166833.89257376725</v>
      </c>
      <c r="FC27" s="108">
        <f t="shared" si="92"/>
        <v>166840.87785418314</v>
      </c>
      <c r="FD27" s="108">
        <f t="shared" si="92"/>
        <v>166847.86342707041</v>
      </c>
      <c r="FE27" s="108">
        <f t="shared" si="92"/>
        <v>166854.84929244136</v>
      </c>
    </row>
    <row r="28" spans="1:161" ht="15.75" x14ac:dyDescent="0.25">
      <c r="A28" s="47" t="s">
        <v>192</v>
      </c>
      <c r="B28" s="12">
        <f>'Urb proj of all 25 ARs '!AH28</f>
        <v>66583.281354238003</v>
      </c>
      <c r="C28" s="12">
        <f>'Urb proj of all 25 ARs '!AI28</f>
        <v>66728.402888806449</v>
      </c>
      <c r="D28" s="100">
        <f t="shared" si="10"/>
        <v>2.1795491543345194E-3</v>
      </c>
      <c r="E28" s="101">
        <f t="shared" si="11"/>
        <v>4.18696723316625E-5</v>
      </c>
      <c r="F28" s="69">
        <f t="shared" si="12"/>
        <v>66586.069174411066</v>
      </c>
      <c r="G28" s="69">
        <f t="shared" si="13"/>
        <v>66588.857111309248</v>
      </c>
      <c r="H28" s="69">
        <f>G28*(1+$E$28)</f>
        <v>66591.645164937436</v>
      </c>
      <c r="I28" s="69">
        <f t="shared" ref="I28:BE28" si="104">H28*(1+$E$28)</f>
        <v>66594.43333530052</v>
      </c>
      <c r="J28" s="69">
        <f t="shared" si="104"/>
        <v>66597.221622403376</v>
      </c>
      <c r="K28" s="69">
        <f t="shared" si="104"/>
        <v>66600.010026250908</v>
      </c>
      <c r="L28" s="69">
        <f t="shared" si="104"/>
        <v>66602.798546847989</v>
      </c>
      <c r="M28" s="69">
        <f t="shared" si="104"/>
        <v>66605.58718419951</v>
      </c>
      <c r="N28" s="69">
        <f t="shared" si="104"/>
        <v>66608.375938310375</v>
      </c>
      <c r="O28" s="69">
        <f t="shared" si="104"/>
        <v>66611.164809185459</v>
      </c>
      <c r="P28" s="69">
        <f t="shared" si="104"/>
        <v>66613.95379682965</v>
      </c>
      <c r="Q28" s="69">
        <f t="shared" si="104"/>
        <v>66616.742901247839</v>
      </c>
      <c r="R28" s="69">
        <f t="shared" si="104"/>
        <v>66619.532122444914</v>
      </c>
      <c r="S28" s="69">
        <f t="shared" si="104"/>
        <v>66622.321460425766</v>
      </c>
      <c r="T28" s="69">
        <f t="shared" si="104"/>
        <v>66625.110915195284</v>
      </c>
      <c r="U28" s="69">
        <f t="shared" si="104"/>
        <v>66627.900486758357</v>
      </c>
      <c r="V28" s="69">
        <f t="shared" si="104"/>
        <v>66630.690175119889</v>
      </c>
      <c r="W28" s="69">
        <f t="shared" si="104"/>
        <v>66633.479980284756</v>
      </c>
      <c r="X28" s="69">
        <f t="shared" si="104"/>
        <v>66636.269902257845</v>
      </c>
      <c r="Y28" s="69">
        <f t="shared" si="104"/>
        <v>66639.059941044063</v>
      </c>
      <c r="Z28" s="69">
        <f t="shared" si="104"/>
        <v>66641.850096648282</v>
      </c>
      <c r="AA28" s="69">
        <f t="shared" si="104"/>
        <v>66644.640369075409</v>
      </c>
      <c r="AB28" s="69">
        <f t="shared" si="104"/>
        <v>66647.430758330316</v>
      </c>
      <c r="AC28" s="69">
        <f t="shared" si="104"/>
        <v>66650.221264417909</v>
      </c>
      <c r="AD28" s="69">
        <f t="shared" si="104"/>
        <v>66653.011887343077</v>
      </c>
      <c r="AE28" s="69">
        <f t="shared" si="104"/>
        <v>66655.802627110723</v>
      </c>
      <c r="AF28" s="69">
        <f t="shared" si="104"/>
        <v>66658.593483725723</v>
      </c>
      <c r="AG28" s="69">
        <f t="shared" si="104"/>
        <v>66661.38445719298</v>
      </c>
      <c r="AH28" s="69">
        <f t="shared" si="104"/>
        <v>66664.175547517385</v>
      </c>
      <c r="AI28" s="69">
        <f t="shared" si="104"/>
        <v>66666.966754703826</v>
      </c>
      <c r="AJ28" s="69">
        <f t="shared" si="104"/>
        <v>66669.758078757193</v>
      </c>
      <c r="AK28" s="69">
        <f t="shared" si="104"/>
        <v>66672.549519682376</v>
      </c>
      <c r="AL28" s="69">
        <f t="shared" si="104"/>
        <v>66675.341077484278</v>
      </c>
      <c r="AM28" s="69">
        <f t="shared" si="104"/>
        <v>66678.132752167789</v>
      </c>
      <c r="AN28" s="69">
        <f t="shared" si="104"/>
        <v>66680.924543737812</v>
      </c>
      <c r="AO28" s="69">
        <f t="shared" si="104"/>
        <v>66683.716452199224</v>
      </c>
      <c r="AP28" s="69">
        <f t="shared" si="104"/>
        <v>66686.508477556941</v>
      </c>
      <c r="AQ28" s="69">
        <f t="shared" si="104"/>
        <v>66689.30061981584</v>
      </c>
      <c r="AR28" s="69">
        <f t="shared" si="104"/>
        <v>66692.092878980824</v>
      </c>
      <c r="AS28" s="69">
        <f t="shared" si="104"/>
        <v>66694.885255056783</v>
      </c>
      <c r="AT28" s="69">
        <f t="shared" si="104"/>
        <v>66697.677748048605</v>
      </c>
      <c r="AU28" s="69">
        <f t="shared" si="104"/>
        <v>66700.470357961196</v>
      </c>
      <c r="AV28" s="69">
        <f t="shared" si="104"/>
        <v>66703.263084799459</v>
      </c>
      <c r="AW28" s="69">
        <f t="shared" si="104"/>
        <v>66706.055928568268</v>
      </c>
      <c r="AX28" s="69">
        <f t="shared" si="104"/>
        <v>66708.848889272529</v>
      </c>
      <c r="AY28" s="69">
        <f t="shared" si="104"/>
        <v>66711.641966917145</v>
      </c>
      <c r="AZ28" s="69">
        <f t="shared" si="104"/>
        <v>66714.435161507005</v>
      </c>
      <c r="BA28" s="69">
        <f t="shared" si="104"/>
        <v>66717.228473047013</v>
      </c>
      <c r="BB28" s="69">
        <f t="shared" si="104"/>
        <v>66720.021901542059</v>
      </c>
      <c r="BC28" s="69">
        <f t="shared" si="104"/>
        <v>66722.815446997032</v>
      </c>
      <c r="BD28" s="69">
        <f t="shared" si="104"/>
        <v>66725.609109416837</v>
      </c>
      <c r="BE28" s="69">
        <f t="shared" si="104"/>
        <v>66728.402888806377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57892.95306735747</v>
      </c>
      <c r="DG28" s="108">
        <f t="shared" si="15"/>
        <v>57895.37702633271</v>
      </c>
      <c r="DH28" s="108">
        <f t="shared" si="15"/>
        <v>57897.801086798318</v>
      </c>
      <c r="DI28" s="108">
        <f t="shared" si="15"/>
        <v>57900.22524875855</v>
      </c>
      <c r="DJ28" s="108">
        <f t="shared" si="15"/>
        <v>61808.629810609717</v>
      </c>
      <c r="DK28" s="108">
        <f t="shared" si="15"/>
        <v>61811.217717687156</v>
      </c>
      <c r="DL28" s="108">
        <f t="shared" si="15"/>
        <v>61813.805733119414</v>
      </c>
      <c r="DM28" s="108">
        <f t="shared" si="15"/>
        <v>61816.393856911025</v>
      </c>
      <c r="DN28" s="108">
        <f t="shared" si="15"/>
        <v>54413.678283984234</v>
      </c>
      <c r="DO28" s="108">
        <f t="shared" si="15"/>
        <v>54415.956566864348</v>
      </c>
      <c r="DP28" s="108">
        <f t="shared" si="15"/>
        <v>54418.234945135417</v>
      </c>
      <c r="DQ28" s="108">
        <f t="shared" si="15"/>
        <v>54420.513418801434</v>
      </c>
      <c r="DR28" s="108">
        <f t="shared" si="15"/>
        <v>54422.791987866403</v>
      </c>
      <c r="DS28" s="108">
        <f t="shared" si="15"/>
        <v>56614.361925997116</v>
      </c>
      <c r="DT28" s="108">
        <f t="shared" si="15"/>
        <v>56616.732350780221</v>
      </c>
      <c r="DU28" s="108">
        <f t="shared" si="15"/>
        <v>56619.102874812233</v>
      </c>
      <c r="DV28" s="108">
        <f t="shared" si="90"/>
        <v>56621.473498097315</v>
      </c>
      <c r="DW28" s="108">
        <f t="shared" si="90"/>
        <v>54677.372609455189</v>
      </c>
      <c r="DX28" s="108">
        <f t="shared" si="90"/>
        <v>54679.661933130301</v>
      </c>
      <c r="DY28" s="108">
        <f t="shared" si="90"/>
        <v>54681.951352658645</v>
      </c>
      <c r="DZ28" s="108">
        <f t="shared" si="90"/>
        <v>54684.240868044239</v>
      </c>
      <c r="EA28" s="108">
        <f t="shared" si="90"/>
        <v>57494.88961706125</v>
      </c>
      <c r="EB28" s="108">
        <f t="shared" si="90"/>
        <v>57497.296909250254</v>
      </c>
      <c r="EC28" s="108">
        <f t="shared" si="90"/>
        <v>57499.704302231796</v>
      </c>
      <c r="ED28" s="108">
        <f t="shared" si="90"/>
        <v>57502.111796010089</v>
      </c>
      <c r="EE28" s="108">
        <f t="shared" si="90"/>
        <v>57504.519390589376</v>
      </c>
      <c r="EF28" s="108">
        <f t="shared" si="90"/>
        <v>56984.873196531407</v>
      </c>
      <c r="EG28" s="108">
        <f t="shared" si="90"/>
        <v>56987.259134500011</v>
      </c>
      <c r="EH28" s="108">
        <f t="shared" si="90"/>
        <v>56989.645172367062</v>
      </c>
      <c r="EI28" s="108">
        <f t="shared" si="90"/>
        <v>56992.031310136728</v>
      </c>
      <c r="EJ28" s="108">
        <f t="shared" si="90"/>
        <v>56776.332400805084</v>
      </c>
      <c r="EK28" s="108">
        <f t="shared" si="90"/>
        <v>56778.709607238896</v>
      </c>
      <c r="EL28" s="108">
        <f t="shared" si="91"/>
        <v>56781.08691320556</v>
      </c>
      <c r="EM28" s="108">
        <f t="shared" si="91"/>
        <v>56783.464318709252</v>
      </c>
      <c r="EN28" s="108">
        <f t="shared" si="91"/>
        <v>61019.678662079379</v>
      </c>
      <c r="EO28" s="108">
        <f t="shared" si="91"/>
        <v>61022.233536030733</v>
      </c>
      <c r="EP28" s="108">
        <f t="shared" si="91"/>
        <v>61024.788516953842</v>
      </c>
      <c r="EQ28" s="108">
        <f t="shared" si="91"/>
        <v>61027.343604853158</v>
      </c>
      <c r="ER28" s="108">
        <f t="shared" si="91"/>
        <v>61029.898799733164</v>
      </c>
      <c r="ES28" s="108">
        <f t="shared" si="91"/>
        <v>60841.030106984348</v>
      </c>
      <c r="ET28" s="108">
        <f t="shared" si="91"/>
        <v>60843.577500979249</v>
      </c>
      <c r="EU28" s="108">
        <f t="shared" si="91"/>
        <v>60846.125001632696</v>
      </c>
      <c r="EV28" s="108">
        <f t="shared" si="91"/>
        <v>60848.672608949171</v>
      </c>
      <c r="EW28" s="108">
        <f t="shared" si="91"/>
        <v>60244.448035922011</v>
      </c>
      <c r="EX28" s="108">
        <f t="shared" si="91"/>
        <v>60246.970451221066</v>
      </c>
      <c r="EY28" s="108">
        <f t="shared" si="91"/>
        <v>60249.492972132837</v>
      </c>
      <c r="EZ28" s="108">
        <f t="shared" si="91"/>
        <v>60252.015598661725</v>
      </c>
      <c r="FA28" s="108">
        <f t="shared" si="91"/>
        <v>55215.356732661603</v>
      </c>
      <c r="FB28" s="108">
        <f t="shared" si="92"/>
        <v>55217.668581555678</v>
      </c>
      <c r="FC28" s="108">
        <f t="shared" si="92"/>
        <v>55219.980527246102</v>
      </c>
      <c r="FD28" s="108">
        <f t="shared" si="92"/>
        <v>55222.292569736936</v>
      </c>
      <c r="FE28" s="108">
        <f t="shared" si="92"/>
        <v>55224.604709032232</v>
      </c>
    </row>
    <row r="29" spans="1:161" s="45" customFormat="1" ht="15.75" x14ac:dyDescent="0.25">
      <c r="A29" s="67" t="s">
        <v>95</v>
      </c>
      <c r="B29" s="74">
        <f>SUM(B4:B28)</f>
        <v>3065263.1864180816</v>
      </c>
      <c r="C29" s="74">
        <f>SUM(C4:C28)</f>
        <v>3071944.0782038514</v>
      </c>
      <c r="D29" s="102"/>
      <c r="E29" s="103"/>
      <c r="F29" s="29">
        <f>SUM(F4:F28)</f>
        <v>3065391.5279833074</v>
      </c>
      <c r="G29" s="29">
        <f t="shared" ref="G29:BE29" si="105">SUM(G4:G28)</f>
        <v>3065519.8749221521</v>
      </c>
      <c r="H29" s="29">
        <f t="shared" si="105"/>
        <v>3065648.2272348409</v>
      </c>
      <c r="I29" s="29">
        <f t="shared" si="105"/>
        <v>3065776.5849216003</v>
      </c>
      <c r="J29" s="29">
        <f t="shared" si="105"/>
        <v>3065904.9479826526</v>
      </c>
      <c r="K29" s="29">
        <f t="shared" si="105"/>
        <v>3066033.3164182245</v>
      </c>
      <c r="L29" s="29">
        <f t="shared" si="105"/>
        <v>3066161.6902285409</v>
      </c>
      <c r="M29" s="29">
        <f t="shared" si="105"/>
        <v>3066290.0694138273</v>
      </c>
      <c r="N29" s="29">
        <f t="shared" si="105"/>
        <v>3066418.4539743066</v>
      </c>
      <c r="O29" s="29">
        <f t="shared" si="105"/>
        <v>3066546.843910207</v>
      </c>
      <c r="P29" s="29">
        <f t="shared" si="105"/>
        <v>3066675.2392217508</v>
      </c>
      <c r="Q29" s="29">
        <f t="shared" si="105"/>
        <v>3066803.639909165</v>
      </c>
      <c r="R29" s="29">
        <f t="shared" si="105"/>
        <v>3066932.0459726723</v>
      </c>
      <c r="S29" s="29">
        <f t="shared" si="105"/>
        <v>3067060.4574125018</v>
      </c>
      <c r="T29" s="29">
        <f t="shared" si="105"/>
        <v>3067188.8742288747</v>
      </c>
      <c r="U29" s="29">
        <f t="shared" si="105"/>
        <v>3067317.2964220182</v>
      </c>
      <c r="V29" s="29">
        <f t="shared" si="105"/>
        <v>3067445.7239921559</v>
      </c>
      <c r="W29" s="29">
        <f t="shared" si="105"/>
        <v>3067574.1569395154</v>
      </c>
      <c r="X29" s="29">
        <f t="shared" si="105"/>
        <v>3067702.5952643189</v>
      </c>
      <c r="Y29" s="29">
        <f t="shared" si="105"/>
        <v>3067831.038966794</v>
      </c>
      <c r="Z29" s="29">
        <f t="shared" si="105"/>
        <v>3067959.4880471644</v>
      </c>
      <c r="AA29" s="29">
        <f t="shared" si="105"/>
        <v>3068087.9425056553</v>
      </c>
      <c r="AB29" s="29">
        <f t="shared" si="105"/>
        <v>3068216.4023424932</v>
      </c>
      <c r="AC29" s="29">
        <f t="shared" si="105"/>
        <v>3068344.867557901</v>
      </c>
      <c r="AD29" s="29">
        <f t="shared" si="105"/>
        <v>3068473.3381521069</v>
      </c>
      <c r="AE29" s="29">
        <f t="shared" si="105"/>
        <v>3068601.8141253334</v>
      </c>
      <c r="AF29" s="29">
        <f t="shared" si="105"/>
        <v>3068730.2954778071</v>
      </c>
      <c r="AG29" s="29">
        <f t="shared" si="105"/>
        <v>3068858.7822097535</v>
      </c>
      <c r="AH29" s="29">
        <f t="shared" si="105"/>
        <v>3068987.2743213968</v>
      </c>
      <c r="AI29" s="29">
        <f t="shared" si="105"/>
        <v>3069115.7718129624</v>
      </c>
      <c r="AJ29" s="29">
        <f t="shared" si="105"/>
        <v>3069244.274684676</v>
      </c>
      <c r="AK29" s="29">
        <f t="shared" si="105"/>
        <v>3069372.7829367626</v>
      </c>
      <c r="AL29" s="29">
        <f t="shared" si="105"/>
        <v>3069501.296569448</v>
      </c>
      <c r="AM29" s="29">
        <f t="shared" si="105"/>
        <v>3069629.8155829576</v>
      </c>
      <c r="AN29" s="29">
        <f t="shared" si="105"/>
        <v>3069758.3399775154</v>
      </c>
      <c r="AO29" s="29">
        <f t="shared" si="105"/>
        <v>3069886.8697533472</v>
      </c>
      <c r="AP29" s="29">
        <f t="shared" si="105"/>
        <v>3070015.404910679</v>
      </c>
      <c r="AQ29" s="29">
        <f t="shared" si="105"/>
        <v>3070143.9454497355</v>
      </c>
      <c r="AR29" s="29">
        <f t="shared" si="105"/>
        <v>3070272.4913707431</v>
      </c>
      <c r="AS29" s="29">
        <f t="shared" si="105"/>
        <v>3070401.0426739259</v>
      </c>
      <c r="AT29" s="29">
        <f t="shared" si="105"/>
        <v>3070529.5993595091</v>
      </c>
      <c r="AU29" s="29">
        <f t="shared" si="105"/>
        <v>3070658.1614277181</v>
      </c>
      <c r="AV29" s="29">
        <f t="shared" si="105"/>
        <v>3070786.7288787803</v>
      </c>
      <c r="AW29" s="29">
        <f t="shared" si="105"/>
        <v>3070915.301712919</v>
      </c>
      <c r="AX29" s="29">
        <f t="shared" si="105"/>
        <v>3071043.8799303598</v>
      </c>
      <c r="AY29" s="29">
        <f t="shared" si="105"/>
        <v>3071172.4635313288</v>
      </c>
      <c r="AZ29" s="29">
        <f t="shared" si="105"/>
        <v>3071301.0525160511</v>
      </c>
      <c r="BA29" s="29">
        <f t="shared" si="105"/>
        <v>3071429.646884751</v>
      </c>
      <c r="BB29" s="29">
        <f t="shared" si="105"/>
        <v>3071558.2466376564</v>
      </c>
      <c r="BC29" s="29">
        <f t="shared" si="105"/>
        <v>3071686.8517749906</v>
      </c>
      <c r="BD29" s="29">
        <f t="shared" si="105"/>
        <v>3071815.4622969795</v>
      </c>
      <c r="BE29" s="29">
        <f t="shared" si="105"/>
        <v>3071944.07820385</v>
      </c>
      <c r="DB29" s="178" t="s">
        <v>117</v>
      </c>
      <c r="DC29" s="178"/>
      <c r="DD29" s="178"/>
      <c r="DE29" s="178"/>
      <c r="DF29" s="135">
        <f>SUM(DF4:DF15)</f>
        <v>1242454.4418802054</v>
      </c>
      <c r="DG29" s="135">
        <f t="shared" ref="DG29:FE29" si="106">SUM(DG4:DG15)</f>
        <v>1242506.4630405742</v>
      </c>
      <c r="DH29" s="135">
        <f t="shared" si="106"/>
        <v>1242558.4863790516</v>
      </c>
      <c r="DI29" s="135">
        <f t="shared" si="106"/>
        <v>1242610.5118957292</v>
      </c>
      <c r="DJ29" s="135">
        <f t="shared" si="106"/>
        <v>1389011.8434492846</v>
      </c>
      <c r="DK29" s="135">
        <f t="shared" si="106"/>
        <v>1389070.0009200342</v>
      </c>
      <c r="DL29" s="135">
        <f t="shared" si="106"/>
        <v>1389128.1608258185</v>
      </c>
      <c r="DM29" s="135">
        <f t="shared" si="106"/>
        <v>1389186.3231667392</v>
      </c>
      <c r="DN29" s="135">
        <f t="shared" si="106"/>
        <v>1226794.7412920264</v>
      </c>
      <c r="DO29" s="135">
        <f t="shared" si="106"/>
        <v>1226846.1067858622</v>
      </c>
      <c r="DP29" s="135">
        <f t="shared" si="106"/>
        <v>1226897.474430355</v>
      </c>
      <c r="DQ29" s="135">
        <f t="shared" si="106"/>
        <v>1226948.8442255941</v>
      </c>
      <c r="DR29" s="135">
        <f t="shared" si="106"/>
        <v>1227000.2161716691</v>
      </c>
      <c r="DS29" s="135">
        <f t="shared" si="106"/>
        <v>1274008.2579149208</v>
      </c>
      <c r="DT29" s="135">
        <f t="shared" si="106"/>
        <v>1274061.6002232276</v>
      </c>
      <c r="DU29" s="135">
        <f t="shared" si="106"/>
        <v>1274114.9447649594</v>
      </c>
      <c r="DV29" s="135">
        <f t="shared" si="106"/>
        <v>1274168.2915402094</v>
      </c>
      <c r="DW29" s="135">
        <f t="shared" si="106"/>
        <v>1271707.3256375401</v>
      </c>
      <c r="DX29" s="135">
        <f t="shared" si="106"/>
        <v>1271760.5716065662</v>
      </c>
      <c r="DY29" s="135">
        <f t="shared" si="106"/>
        <v>1271813.8198049834</v>
      </c>
      <c r="DZ29" s="135">
        <f t="shared" si="106"/>
        <v>1271867.0702328857</v>
      </c>
      <c r="EA29" s="135">
        <f t="shared" si="106"/>
        <v>1323373.3439789182</v>
      </c>
      <c r="EB29" s="135">
        <f t="shared" si="106"/>
        <v>1323428.7531872031</v>
      </c>
      <c r="EC29" s="135">
        <f t="shared" si="106"/>
        <v>1323484.1647154533</v>
      </c>
      <c r="ED29" s="135">
        <f t="shared" si="106"/>
        <v>1323539.5785637659</v>
      </c>
      <c r="EE29" s="135">
        <f t="shared" si="106"/>
        <v>1323594.9947322386</v>
      </c>
      <c r="EF29" s="135">
        <f t="shared" si="106"/>
        <v>1338796.4669839388</v>
      </c>
      <c r="EG29" s="135">
        <f t="shared" si="106"/>
        <v>1338852.5219533301</v>
      </c>
      <c r="EH29" s="135">
        <f t="shared" si="106"/>
        <v>1338908.5792697247</v>
      </c>
      <c r="EI29" s="135">
        <f t="shared" si="106"/>
        <v>1338964.6389332209</v>
      </c>
      <c r="EJ29" s="135">
        <f t="shared" si="106"/>
        <v>1374290.9656089733</v>
      </c>
      <c r="EK29" s="135">
        <f t="shared" si="106"/>
        <v>1374348.5067213916</v>
      </c>
      <c r="EL29" s="135">
        <f t="shared" si="106"/>
        <v>1374406.0502430375</v>
      </c>
      <c r="EM29" s="135">
        <f t="shared" si="106"/>
        <v>1374463.5961740117</v>
      </c>
      <c r="EN29" s="135">
        <f t="shared" si="106"/>
        <v>1485255.5854683793</v>
      </c>
      <c r="EO29" s="135">
        <f t="shared" si="106"/>
        <v>1485317.7726330715</v>
      </c>
      <c r="EP29" s="135">
        <f t="shared" si="106"/>
        <v>1485379.9624015202</v>
      </c>
      <c r="EQ29" s="135">
        <f t="shared" si="106"/>
        <v>1485442.1547738339</v>
      </c>
      <c r="ER29" s="135">
        <f t="shared" si="106"/>
        <v>1485504.3497501221</v>
      </c>
      <c r="ES29" s="135">
        <f t="shared" si="106"/>
        <v>1414523.3346314081</v>
      </c>
      <c r="ET29" s="135">
        <f t="shared" si="106"/>
        <v>1414582.5602599347</v>
      </c>
      <c r="EU29" s="135">
        <f t="shared" si="106"/>
        <v>1414641.788368219</v>
      </c>
      <c r="EV29" s="135">
        <f t="shared" si="106"/>
        <v>1414701.0189563651</v>
      </c>
      <c r="EW29" s="135">
        <f t="shared" si="106"/>
        <v>1374982.3804452196</v>
      </c>
      <c r="EX29" s="135">
        <f t="shared" si="106"/>
        <v>1375039.9505069505</v>
      </c>
      <c r="EY29" s="135">
        <f t="shared" si="106"/>
        <v>1375097.5229791217</v>
      </c>
      <c r="EZ29" s="135">
        <f t="shared" si="106"/>
        <v>1375155.0978618327</v>
      </c>
      <c r="FA29" s="135">
        <f t="shared" si="106"/>
        <v>1232687.0201567106</v>
      </c>
      <c r="FB29" s="135">
        <f t="shared" si="106"/>
        <v>1232738.6323583322</v>
      </c>
      <c r="FC29" s="135">
        <f t="shared" si="106"/>
        <v>1232790.2467209399</v>
      </c>
      <c r="FD29" s="135">
        <f t="shared" si="106"/>
        <v>1232841.8632446236</v>
      </c>
      <c r="FE29" s="135">
        <f t="shared" si="106"/>
        <v>1232893.4819294743</v>
      </c>
    </row>
    <row r="30" spans="1:161" x14ac:dyDescent="0.25">
      <c r="B30" s="167" t="s">
        <v>251</v>
      </c>
      <c r="C30" s="167"/>
      <c r="D30" s="167"/>
      <c r="E30" s="167"/>
      <c r="F30" s="137">
        <f>SUM(F4:F15)</f>
        <v>898773.57519809867</v>
      </c>
      <c r="G30" s="137">
        <f t="shared" ref="G30:BE30" si="107">SUM(G4:G15)</f>
        <v>898811.20655319281</v>
      </c>
      <c r="H30" s="137">
        <f t="shared" si="107"/>
        <v>898848.83948389906</v>
      </c>
      <c r="I30" s="137">
        <f t="shared" si="107"/>
        <v>898886.47399028402</v>
      </c>
      <c r="J30" s="137">
        <f t="shared" si="107"/>
        <v>898924.11007241334</v>
      </c>
      <c r="K30" s="137">
        <f t="shared" si="107"/>
        <v>898961.74773035303</v>
      </c>
      <c r="L30" s="137">
        <f t="shared" si="107"/>
        <v>898999.38696416921</v>
      </c>
      <c r="M30" s="137">
        <f t="shared" si="107"/>
        <v>899037.02777392778</v>
      </c>
      <c r="N30" s="137">
        <f t="shared" si="107"/>
        <v>899074.67015969474</v>
      </c>
      <c r="O30" s="137">
        <f t="shared" si="107"/>
        <v>899112.31412153621</v>
      </c>
      <c r="P30" s="137">
        <f t="shared" si="107"/>
        <v>899149.95965951763</v>
      </c>
      <c r="Q30" s="137">
        <f t="shared" si="107"/>
        <v>899187.60677370545</v>
      </c>
      <c r="R30" s="137">
        <f t="shared" si="107"/>
        <v>899225.25546416605</v>
      </c>
      <c r="S30" s="137">
        <f t="shared" si="107"/>
        <v>899262.9057309645</v>
      </c>
      <c r="T30" s="137">
        <f t="shared" si="107"/>
        <v>899300.55757416773</v>
      </c>
      <c r="U30" s="137">
        <f t="shared" si="107"/>
        <v>899338.21099384094</v>
      </c>
      <c r="V30" s="137">
        <f t="shared" si="107"/>
        <v>899375.8659900506</v>
      </c>
      <c r="W30" s="137">
        <f t="shared" si="107"/>
        <v>899413.52256286261</v>
      </c>
      <c r="X30" s="137">
        <f t="shared" si="107"/>
        <v>899451.18071234284</v>
      </c>
      <c r="Y30" s="137">
        <f t="shared" si="107"/>
        <v>899488.84043855767</v>
      </c>
      <c r="Z30" s="137">
        <f t="shared" si="107"/>
        <v>899526.50174157287</v>
      </c>
      <c r="AA30" s="137">
        <f t="shared" si="107"/>
        <v>899564.1646214542</v>
      </c>
      <c r="AB30" s="137">
        <f t="shared" si="107"/>
        <v>899601.82907826838</v>
      </c>
      <c r="AC30" s="137">
        <f t="shared" si="107"/>
        <v>899639.49511208083</v>
      </c>
      <c r="AD30" s="137">
        <f t="shared" si="107"/>
        <v>899677.16272295767</v>
      </c>
      <c r="AE30" s="137">
        <f t="shared" si="107"/>
        <v>899714.83191096527</v>
      </c>
      <c r="AF30" s="137">
        <f t="shared" si="107"/>
        <v>899752.50267616927</v>
      </c>
      <c r="AG30" s="137">
        <f t="shared" si="107"/>
        <v>899790.17501863604</v>
      </c>
      <c r="AH30" s="137">
        <f t="shared" si="107"/>
        <v>899827.84893843124</v>
      </c>
      <c r="AI30" s="137">
        <f t="shared" si="107"/>
        <v>899865.5244356211</v>
      </c>
      <c r="AJ30" s="137">
        <f t="shared" si="107"/>
        <v>899903.20151027164</v>
      </c>
      <c r="AK30" s="137">
        <f t="shared" si="107"/>
        <v>899940.8801624492</v>
      </c>
      <c r="AL30" s="137">
        <f t="shared" si="107"/>
        <v>899978.56039221934</v>
      </c>
      <c r="AM30" s="137">
        <f t="shared" si="107"/>
        <v>900016.24219964864</v>
      </c>
      <c r="AN30" s="137">
        <f t="shared" si="107"/>
        <v>900053.9255848024</v>
      </c>
      <c r="AO30" s="137">
        <f t="shared" si="107"/>
        <v>900091.6105477477</v>
      </c>
      <c r="AP30" s="137">
        <f t="shared" si="107"/>
        <v>900129.29708854982</v>
      </c>
      <c r="AQ30" s="137">
        <f t="shared" si="107"/>
        <v>900166.98520727491</v>
      </c>
      <c r="AR30" s="137">
        <f t="shared" si="107"/>
        <v>900204.67490398942</v>
      </c>
      <c r="AS30" s="137">
        <f t="shared" si="107"/>
        <v>900242.36617875914</v>
      </c>
      <c r="AT30" s="137">
        <f t="shared" si="107"/>
        <v>900280.05903164996</v>
      </c>
      <c r="AU30" s="137">
        <f t="shared" si="107"/>
        <v>900317.75346272858</v>
      </c>
      <c r="AV30" s="137">
        <f t="shared" si="107"/>
        <v>900355.44947206031</v>
      </c>
      <c r="AW30" s="137">
        <f t="shared" si="107"/>
        <v>900393.14705971174</v>
      </c>
      <c r="AX30" s="137">
        <f t="shared" si="107"/>
        <v>900430.846225749</v>
      </c>
      <c r="AY30" s="137">
        <f t="shared" si="107"/>
        <v>900468.54697023774</v>
      </c>
      <c r="AZ30" s="137">
        <f t="shared" si="107"/>
        <v>900506.24929324409</v>
      </c>
      <c r="BA30" s="137">
        <f t="shared" si="107"/>
        <v>900543.95319483487</v>
      </c>
      <c r="BB30" s="137">
        <f t="shared" si="107"/>
        <v>900581.65867507528</v>
      </c>
      <c r="BC30" s="137">
        <f t="shared" si="107"/>
        <v>900619.36573403201</v>
      </c>
      <c r="BD30" s="137">
        <f t="shared" si="107"/>
        <v>900657.07437177084</v>
      </c>
      <c r="BE30" s="137">
        <f t="shared" si="107"/>
        <v>900694.78458835778</v>
      </c>
      <c r="DB30" s="178" t="s">
        <v>118</v>
      </c>
      <c r="DC30" s="178"/>
      <c r="DD30" s="178"/>
      <c r="DE30" s="178"/>
      <c r="DF30" s="109">
        <f>SUM(DF16:DF28)</f>
        <v>2186435.6644810876</v>
      </c>
      <c r="DG30" s="109">
        <f t="shared" ref="DG30:FE30" si="108">SUM(DG16:DG28)</f>
        <v>2186527.209825933</v>
      </c>
      <c r="DH30" s="109">
        <f t="shared" si="108"/>
        <v>2186618.7590037528</v>
      </c>
      <c r="DI30" s="109">
        <f t="shared" si="108"/>
        <v>2186710.3120147069</v>
      </c>
      <c r="DJ30" s="109">
        <f t="shared" si="108"/>
        <v>2381916.2237754613</v>
      </c>
      <c r="DK30" s="109">
        <f t="shared" si="108"/>
        <v>2382015.9538272712</v>
      </c>
      <c r="DL30" s="109">
        <f t="shared" si="108"/>
        <v>2382115.6880547474</v>
      </c>
      <c r="DM30" s="109">
        <f t="shared" si="108"/>
        <v>2382215.4264580621</v>
      </c>
      <c r="DN30" s="109">
        <f t="shared" si="108"/>
        <v>2099980.2412317311</v>
      </c>
      <c r="DO30" s="109">
        <f t="shared" si="108"/>
        <v>2100068.1667163339</v>
      </c>
      <c r="DP30" s="109">
        <f t="shared" si="108"/>
        <v>2100156.0958823487</v>
      </c>
      <c r="DQ30" s="109">
        <f t="shared" si="108"/>
        <v>2100244.0287299287</v>
      </c>
      <c r="DR30" s="109">
        <f t="shared" si="108"/>
        <v>2100331.9652592284</v>
      </c>
      <c r="DS30" s="109">
        <f t="shared" si="108"/>
        <v>2161651.8994017038</v>
      </c>
      <c r="DT30" s="109">
        <f t="shared" si="108"/>
        <v>2161742.4070584271</v>
      </c>
      <c r="DU30" s="109">
        <f t="shared" si="108"/>
        <v>2161832.9185046759</v>
      </c>
      <c r="DV30" s="109">
        <f t="shared" si="108"/>
        <v>2161923.4337406093</v>
      </c>
      <c r="DW30" s="109">
        <f t="shared" si="108"/>
        <v>2139198.5903089452</v>
      </c>
      <c r="DX30" s="109">
        <f t="shared" si="108"/>
        <v>2139288.1578529738</v>
      </c>
      <c r="DY30" s="109">
        <f t="shared" si="108"/>
        <v>2139377.729147166</v>
      </c>
      <c r="DZ30" s="109">
        <f t="shared" si="108"/>
        <v>2139467.3041916788</v>
      </c>
      <c r="EA30" s="109">
        <f t="shared" si="108"/>
        <v>2226829.1041948455</v>
      </c>
      <c r="EB30" s="109">
        <f t="shared" si="108"/>
        <v>2226922.3407997768</v>
      </c>
      <c r="EC30" s="109">
        <f t="shared" si="108"/>
        <v>2227015.5813084943</v>
      </c>
      <c r="ED30" s="109">
        <f t="shared" si="108"/>
        <v>2227108.825721161</v>
      </c>
      <c r="EE30" s="109">
        <f t="shared" si="108"/>
        <v>2227202.0740379412</v>
      </c>
      <c r="EF30" s="109">
        <f t="shared" si="108"/>
        <v>2191682.4958212832</v>
      </c>
      <c r="EG30" s="109">
        <f t="shared" si="108"/>
        <v>2191774.2608492379</v>
      </c>
      <c r="EH30" s="109">
        <f t="shared" si="108"/>
        <v>2191866.0297193648</v>
      </c>
      <c r="EI30" s="109">
        <f t="shared" si="108"/>
        <v>2191957.8024318242</v>
      </c>
      <c r="EJ30" s="109">
        <f t="shared" si="108"/>
        <v>2225898.1528105894</v>
      </c>
      <c r="EK30" s="109">
        <f t="shared" si="108"/>
        <v>2225991.350436891</v>
      </c>
      <c r="EL30" s="109">
        <f t="shared" si="108"/>
        <v>2226084.5519653466</v>
      </c>
      <c r="EM30" s="109">
        <f t="shared" si="108"/>
        <v>2226177.7573961201</v>
      </c>
      <c r="EN30" s="109">
        <f t="shared" si="108"/>
        <v>2389458.606730408</v>
      </c>
      <c r="EO30" s="109">
        <f t="shared" si="108"/>
        <v>2389558.6525793215</v>
      </c>
      <c r="EP30" s="109">
        <f t="shared" si="108"/>
        <v>2389658.7026171228</v>
      </c>
      <c r="EQ30" s="109">
        <f t="shared" si="108"/>
        <v>2389758.7568439855</v>
      </c>
      <c r="ER30" s="109">
        <f t="shared" si="108"/>
        <v>2389858.8152600862</v>
      </c>
      <c r="ES30" s="109">
        <f t="shared" si="108"/>
        <v>2316110.8983031916</v>
      </c>
      <c r="ET30" s="109">
        <f t="shared" si="108"/>
        <v>2316207.873107587</v>
      </c>
      <c r="EU30" s="109">
        <f t="shared" si="108"/>
        <v>2316304.8519722857</v>
      </c>
      <c r="EV30" s="109">
        <f t="shared" si="108"/>
        <v>2316401.8348974581</v>
      </c>
      <c r="EW30" s="109">
        <f t="shared" si="108"/>
        <v>2283906.3694005189</v>
      </c>
      <c r="EX30" s="109">
        <f t="shared" si="108"/>
        <v>2284001.9958118415</v>
      </c>
      <c r="EY30" s="109">
        <f t="shared" si="108"/>
        <v>2284097.626227011</v>
      </c>
      <c r="EZ30" s="109">
        <f t="shared" si="108"/>
        <v>2284193.2606461947</v>
      </c>
      <c r="FA30" s="109">
        <f t="shared" si="108"/>
        <v>2119654.9520525467</v>
      </c>
      <c r="FB30" s="109">
        <f t="shared" si="108"/>
        <v>2119743.7013108456</v>
      </c>
      <c r="FC30" s="109">
        <f t="shared" si="108"/>
        <v>2119832.4542850466</v>
      </c>
      <c r="FD30" s="109">
        <f t="shared" si="108"/>
        <v>2119921.2109753056</v>
      </c>
      <c r="FE30" s="109">
        <f t="shared" si="108"/>
        <v>2120009.9713817779</v>
      </c>
    </row>
    <row r="31" spans="1:161" x14ac:dyDescent="0.25">
      <c r="B31" s="167" t="s">
        <v>252</v>
      </c>
      <c r="C31" s="167"/>
      <c r="D31" s="167"/>
      <c r="E31" s="167"/>
      <c r="F31" s="137">
        <f>SUM(F16:F28)</f>
        <v>2166617.9527852084</v>
      </c>
      <c r="G31" s="137">
        <f t="shared" ref="G31:BE31" si="109">SUM(G16:G28)</f>
        <v>2166708.6683689593</v>
      </c>
      <c r="H31" s="137">
        <f t="shared" si="109"/>
        <v>2166799.3877509418</v>
      </c>
      <c r="I31" s="137">
        <f t="shared" si="109"/>
        <v>2166890.1109313159</v>
      </c>
      <c r="J31" s="137">
        <f t="shared" si="109"/>
        <v>2166980.8379102391</v>
      </c>
      <c r="K31" s="137">
        <f t="shared" si="109"/>
        <v>2167071.5686878716</v>
      </c>
      <c r="L31" s="137">
        <f t="shared" si="109"/>
        <v>2167162.3032643716</v>
      </c>
      <c r="M31" s="137">
        <f t="shared" si="109"/>
        <v>2167253.0416398989</v>
      </c>
      <c r="N31" s="137">
        <f t="shared" si="109"/>
        <v>2167343.7838146123</v>
      </c>
      <c r="O31" s="137">
        <f t="shared" si="109"/>
        <v>2167434.5297886706</v>
      </c>
      <c r="P31" s="137">
        <f t="shared" si="109"/>
        <v>2167525.279562233</v>
      </c>
      <c r="Q31" s="137">
        <f t="shared" si="109"/>
        <v>2167616.0331354588</v>
      </c>
      <c r="R31" s="137">
        <f t="shared" si="109"/>
        <v>2167706.7905085073</v>
      </c>
      <c r="S31" s="137">
        <f t="shared" si="109"/>
        <v>2167797.5516815367</v>
      </c>
      <c r="T31" s="137">
        <f t="shared" si="109"/>
        <v>2167888.3166547073</v>
      </c>
      <c r="U31" s="137">
        <f t="shared" si="109"/>
        <v>2167979.0854281774</v>
      </c>
      <c r="V31" s="137">
        <f t="shared" si="109"/>
        <v>2168069.8580021057</v>
      </c>
      <c r="W31" s="137">
        <f t="shared" si="109"/>
        <v>2168160.6343766525</v>
      </c>
      <c r="X31" s="137">
        <f t="shared" si="109"/>
        <v>2168251.4145519761</v>
      </c>
      <c r="Y31" s="137">
        <f t="shared" si="109"/>
        <v>2168342.1985282362</v>
      </c>
      <c r="Z31" s="137">
        <f t="shared" si="109"/>
        <v>2168432.9863055917</v>
      </c>
      <c r="AA31" s="137">
        <f t="shared" si="109"/>
        <v>2168523.7778842011</v>
      </c>
      <c r="AB31" s="137">
        <f t="shared" si="109"/>
        <v>2168614.5732642245</v>
      </c>
      <c r="AC31" s="137">
        <f t="shared" si="109"/>
        <v>2168705.3724458208</v>
      </c>
      <c r="AD31" s="137">
        <f t="shared" si="109"/>
        <v>2168796.1754291491</v>
      </c>
      <c r="AE31" s="137">
        <f t="shared" si="109"/>
        <v>2168886.9822143684</v>
      </c>
      <c r="AF31" s="137">
        <f t="shared" si="109"/>
        <v>2168977.7928016381</v>
      </c>
      <c r="AG31" s="137">
        <f t="shared" si="109"/>
        <v>2169068.6071911175</v>
      </c>
      <c r="AH31" s="137">
        <f t="shared" si="109"/>
        <v>2169159.4253829657</v>
      </c>
      <c r="AI31" s="137">
        <f t="shared" si="109"/>
        <v>2169250.2473773411</v>
      </c>
      <c r="AJ31" s="137">
        <f t="shared" si="109"/>
        <v>2169341.0731744044</v>
      </c>
      <c r="AK31" s="137">
        <f t="shared" si="109"/>
        <v>2169431.9027743135</v>
      </c>
      <c r="AL31" s="137">
        <f t="shared" si="109"/>
        <v>2169522.7361772284</v>
      </c>
      <c r="AM31" s="137">
        <f t="shared" si="109"/>
        <v>2169613.5733833089</v>
      </c>
      <c r="AN31" s="137">
        <f t="shared" si="109"/>
        <v>2169704.4143927125</v>
      </c>
      <c r="AO31" s="137">
        <f t="shared" si="109"/>
        <v>2169795.2592055993</v>
      </c>
      <c r="AP31" s="137">
        <f t="shared" si="109"/>
        <v>2169886.107822129</v>
      </c>
      <c r="AQ31" s="137">
        <f t="shared" si="109"/>
        <v>2169976.9602424605</v>
      </c>
      <c r="AR31" s="137">
        <f t="shared" si="109"/>
        <v>2170067.8164667529</v>
      </c>
      <c r="AS31" s="137">
        <f t="shared" si="109"/>
        <v>2170158.676495166</v>
      </c>
      <c r="AT31" s="137">
        <f t="shared" si="109"/>
        <v>2170249.5403278586</v>
      </c>
      <c r="AU31" s="137">
        <f t="shared" si="109"/>
        <v>2170340.40796499</v>
      </c>
      <c r="AV31" s="137">
        <f t="shared" si="109"/>
        <v>2170431.2794067198</v>
      </c>
      <c r="AW31" s="137">
        <f t="shared" si="109"/>
        <v>2170522.1546532074</v>
      </c>
      <c r="AX31" s="137">
        <f t="shared" si="109"/>
        <v>2170613.0337046115</v>
      </c>
      <c r="AY31" s="137">
        <f t="shared" si="109"/>
        <v>2170703.9165610913</v>
      </c>
      <c r="AZ31" s="137">
        <f t="shared" si="109"/>
        <v>2170794.8032228067</v>
      </c>
      <c r="BA31" s="137">
        <f t="shared" si="109"/>
        <v>2170885.6936899167</v>
      </c>
      <c r="BB31" s="137">
        <f t="shared" si="109"/>
        <v>2170976.5879625808</v>
      </c>
      <c r="BC31" s="137">
        <f t="shared" si="109"/>
        <v>2171067.4860409587</v>
      </c>
      <c r="BD31" s="137">
        <f t="shared" si="109"/>
        <v>2171158.3879252095</v>
      </c>
      <c r="BE31" s="137">
        <f t="shared" si="109"/>
        <v>2171249.2936154921</v>
      </c>
    </row>
    <row r="32" spans="1:161" x14ac:dyDescent="0.25">
      <c r="F32" s="72">
        <f>SUM(F30:F31)</f>
        <v>3065391.5279833069</v>
      </c>
      <c r="G32" s="72">
        <f t="shared" ref="G32:BE32" si="110">SUM(G30:G31)</f>
        <v>3065519.8749221521</v>
      </c>
      <c r="H32" s="72">
        <f t="shared" si="110"/>
        <v>3065648.2272348409</v>
      </c>
      <c r="I32" s="72">
        <f t="shared" si="110"/>
        <v>3065776.5849215998</v>
      </c>
      <c r="J32" s="72">
        <f t="shared" si="110"/>
        <v>3065904.9479826526</v>
      </c>
      <c r="K32" s="72">
        <f t="shared" si="110"/>
        <v>3066033.3164182245</v>
      </c>
      <c r="L32" s="72">
        <f t="shared" si="110"/>
        <v>3066161.6902285409</v>
      </c>
      <c r="M32" s="72">
        <f t="shared" si="110"/>
        <v>3066290.0694138268</v>
      </c>
      <c r="N32" s="72">
        <f t="shared" si="110"/>
        <v>3066418.453974307</v>
      </c>
      <c r="O32" s="72">
        <f t="shared" si="110"/>
        <v>3066546.843910207</v>
      </c>
      <c r="P32" s="72">
        <f t="shared" si="110"/>
        <v>3066675.2392217508</v>
      </c>
      <c r="Q32" s="72">
        <f t="shared" si="110"/>
        <v>3066803.639909164</v>
      </c>
      <c r="R32" s="72">
        <f t="shared" si="110"/>
        <v>3066932.0459726732</v>
      </c>
      <c r="S32" s="72">
        <f t="shared" si="110"/>
        <v>3067060.4574125013</v>
      </c>
      <c r="T32" s="72">
        <f t="shared" si="110"/>
        <v>3067188.8742288752</v>
      </c>
      <c r="U32" s="72">
        <f t="shared" si="110"/>
        <v>3067317.2964220182</v>
      </c>
      <c r="V32" s="72">
        <f t="shared" si="110"/>
        <v>3067445.7239921563</v>
      </c>
      <c r="W32" s="72">
        <f t="shared" si="110"/>
        <v>3067574.1569395149</v>
      </c>
      <c r="X32" s="72">
        <f t="shared" si="110"/>
        <v>3067702.5952643189</v>
      </c>
      <c r="Y32" s="72">
        <f t="shared" si="110"/>
        <v>3067831.038966794</v>
      </c>
      <c r="Z32" s="72">
        <f t="shared" si="110"/>
        <v>3067959.4880471644</v>
      </c>
      <c r="AA32" s="72">
        <f t="shared" si="110"/>
        <v>3068087.9425056553</v>
      </c>
      <c r="AB32" s="72">
        <f t="shared" si="110"/>
        <v>3068216.4023424927</v>
      </c>
      <c r="AC32" s="72">
        <f t="shared" si="110"/>
        <v>3068344.8675579019</v>
      </c>
      <c r="AD32" s="72">
        <f t="shared" si="110"/>
        <v>3068473.3381521069</v>
      </c>
      <c r="AE32" s="72">
        <f t="shared" si="110"/>
        <v>3068601.8141253339</v>
      </c>
      <c r="AF32" s="72">
        <f t="shared" si="110"/>
        <v>3068730.2954778075</v>
      </c>
      <c r="AG32" s="72">
        <f t="shared" si="110"/>
        <v>3068858.7822097535</v>
      </c>
      <c r="AH32" s="72">
        <f t="shared" si="110"/>
        <v>3068987.2743213968</v>
      </c>
      <c r="AI32" s="72">
        <f t="shared" si="110"/>
        <v>3069115.7718129624</v>
      </c>
      <c r="AJ32" s="72">
        <f t="shared" si="110"/>
        <v>3069244.274684676</v>
      </c>
      <c r="AK32" s="72">
        <f t="shared" si="110"/>
        <v>3069372.7829367626</v>
      </c>
      <c r="AL32" s="72">
        <f t="shared" si="110"/>
        <v>3069501.296569448</v>
      </c>
      <c r="AM32" s="72">
        <f t="shared" si="110"/>
        <v>3069629.8155829576</v>
      </c>
      <c r="AN32" s="72">
        <f t="shared" si="110"/>
        <v>3069758.3399775149</v>
      </c>
      <c r="AO32" s="72">
        <f t="shared" si="110"/>
        <v>3069886.8697533468</v>
      </c>
      <c r="AP32" s="72">
        <f t="shared" si="110"/>
        <v>3070015.404910679</v>
      </c>
      <c r="AQ32" s="72">
        <f t="shared" si="110"/>
        <v>3070143.9454497355</v>
      </c>
      <c r="AR32" s="72">
        <f t="shared" si="110"/>
        <v>3070272.4913707422</v>
      </c>
      <c r="AS32" s="72">
        <f t="shared" si="110"/>
        <v>3070401.0426739249</v>
      </c>
      <c r="AT32" s="72">
        <f t="shared" si="110"/>
        <v>3070529.5993595086</v>
      </c>
      <c r="AU32" s="72">
        <f t="shared" si="110"/>
        <v>3070658.1614277186</v>
      </c>
      <c r="AV32" s="72">
        <f t="shared" si="110"/>
        <v>3070786.7288787803</v>
      </c>
      <c r="AW32" s="72">
        <f t="shared" si="110"/>
        <v>3070915.301712919</v>
      </c>
      <c r="AX32" s="72">
        <f t="shared" si="110"/>
        <v>3071043.8799303602</v>
      </c>
      <c r="AY32" s="72">
        <f t="shared" si="110"/>
        <v>3071172.4635313293</v>
      </c>
      <c r="AZ32" s="72">
        <f t="shared" si="110"/>
        <v>3071301.0525160506</v>
      </c>
      <c r="BA32" s="72">
        <f t="shared" si="110"/>
        <v>3071429.6468847515</v>
      </c>
      <c r="BB32" s="72">
        <f t="shared" si="110"/>
        <v>3071558.2466376564</v>
      </c>
      <c r="BC32" s="72">
        <f t="shared" si="110"/>
        <v>3071686.8517749906</v>
      </c>
      <c r="BD32" s="72">
        <f t="shared" si="110"/>
        <v>3071815.4622969804</v>
      </c>
      <c r="BE32" s="72">
        <f t="shared" si="110"/>
        <v>3071944.07820385</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2052</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2052</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2051</v>
      </c>
      <c r="C3" s="97">
        <v>2052</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'!AI4</f>
        <v>292691.00639529363</v>
      </c>
      <c r="C4" s="12">
        <f>'Urb proj of all 25 ARs '!AJ4</f>
        <v>293239.22910080146</v>
      </c>
      <c r="D4" s="100">
        <f>(C4-B4)/B4</f>
        <v>1.8730425381346491E-3</v>
      </c>
      <c r="E4" s="101">
        <f>((1+D4)^(1/52))-1</f>
        <v>3.5987004848969661E-5</v>
      </c>
      <c r="F4" s="69">
        <f>B4*(1+E4)</f>
        <v>292701.53946796001</v>
      </c>
      <c r="G4" s="69">
        <f>F4*(1+E4)</f>
        <v>292712.07291968015</v>
      </c>
      <c r="H4" s="69">
        <f>G4*(1+E4)</f>
        <v>292722.60675046768</v>
      </c>
      <c r="I4" s="69">
        <f>H4*(1+$E$4)</f>
        <v>292733.1409603362</v>
      </c>
      <c r="J4" s="69">
        <f>I4*(1+$E$4)</f>
        <v>292743.6755492994</v>
      </c>
      <c r="K4" s="69">
        <f t="shared" ref="K4:BE4" si="5">J4*(1+$E$4)</f>
        <v>292754.2105173709</v>
      </c>
      <c r="L4" s="69">
        <f t="shared" si="5"/>
        <v>292764.74586456432</v>
      </c>
      <c r="M4" s="69">
        <f t="shared" si="5"/>
        <v>292775.28159089334</v>
      </c>
      <c r="N4" s="69">
        <f t="shared" si="5"/>
        <v>292785.81769637164</v>
      </c>
      <c r="O4" s="69">
        <f t="shared" si="5"/>
        <v>292796.35418101278</v>
      </c>
      <c r="P4" s="69">
        <f t="shared" si="5"/>
        <v>292806.89104483044</v>
      </c>
      <c r="Q4" s="69">
        <f t="shared" si="5"/>
        <v>292817.42828783829</v>
      </c>
      <c r="R4" s="69">
        <f t="shared" si="5"/>
        <v>292827.96591004997</v>
      </c>
      <c r="S4" s="69">
        <f t="shared" si="5"/>
        <v>292838.50391147909</v>
      </c>
      <c r="T4" s="69">
        <f t="shared" si="5"/>
        <v>292849.04229213932</v>
      </c>
      <c r="U4" s="69">
        <f t="shared" si="5"/>
        <v>292859.58105204429</v>
      </c>
      <c r="V4" s="69">
        <f t="shared" si="5"/>
        <v>292870.12019120768</v>
      </c>
      <c r="W4" s="69">
        <f t="shared" si="5"/>
        <v>292880.65970964311</v>
      </c>
      <c r="X4" s="69">
        <f t="shared" si="5"/>
        <v>292891.19960736425</v>
      </c>
      <c r="Y4" s="69">
        <f t="shared" si="5"/>
        <v>292901.73988438473</v>
      </c>
      <c r="Z4" s="69">
        <f t="shared" si="5"/>
        <v>292912.28054071823</v>
      </c>
      <c r="AA4" s="69">
        <f t="shared" si="5"/>
        <v>292922.82157637837</v>
      </c>
      <c r="AB4" s="69">
        <f t="shared" si="5"/>
        <v>292933.36299137882</v>
      </c>
      <c r="AC4" s="69">
        <f t="shared" si="5"/>
        <v>292943.9047857332</v>
      </c>
      <c r="AD4" s="69">
        <f t="shared" si="5"/>
        <v>292954.44695945521</v>
      </c>
      <c r="AE4" s="69">
        <f t="shared" si="5"/>
        <v>292964.98951255844</v>
      </c>
      <c r="AF4" s="69">
        <f t="shared" si="5"/>
        <v>292975.5324450566</v>
      </c>
      <c r="AG4" s="69">
        <f t="shared" si="5"/>
        <v>292986.07575696334</v>
      </c>
      <c r="AH4" s="69">
        <f t="shared" si="5"/>
        <v>292996.6194482923</v>
      </c>
      <c r="AI4" s="69">
        <f t="shared" si="5"/>
        <v>293007.1635190571</v>
      </c>
      <c r="AJ4" s="69">
        <f t="shared" si="5"/>
        <v>293017.70796927146</v>
      </c>
      <c r="AK4" s="69">
        <f t="shared" si="5"/>
        <v>293028.25279894896</v>
      </c>
      <c r="AL4" s="69">
        <f t="shared" si="5"/>
        <v>293038.79800810333</v>
      </c>
      <c r="AM4" s="69">
        <f t="shared" si="5"/>
        <v>293049.34359674819</v>
      </c>
      <c r="AN4" s="69">
        <f t="shared" si="5"/>
        <v>293059.88956489722</v>
      </c>
      <c r="AO4" s="69">
        <f t="shared" si="5"/>
        <v>293070.43591256405</v>
      </c>
      <c r="AP4" s="69">
        <f t="shared" si="5"/>
        <v>293080.98263976234</v>
      </c>
      <c r="AQ4" s="69">
        <f t="shared" si="5"/>
        <v>293091.52974650572</v>
      </c>
      <c r="AR4" s="69">
        <f t="shared" si="5"/>
        <v>293102.07723280787</v>
      </c>
      <c r="AS4" s="69">
        <f t="shared" si="5"/>
        <v>293112.62509868247</v>
      </c>
      <c r="AT4" s="69">
        <f t="shared" si="5"/>
        <v>293123.1733441432</v>
      </c>
      <c r="AU4" s="69">
        <f t="shared" si="5"/>
        <v>293133.72196920367</v>
      </c>
      <c r="AV4" s="69">
        <f t="shared" si="5"/>
        <v>293144.27097387757</v>
      </c>
      <c r="AW4" s="69">
        <f t="shared" si="5"/>
        <v>293154.82035817858</v>
      </c>
      <c r="AX4" s="69">
        <f t="shared" si="5"/>
        <v>293165.37012212031</v>
      </c>
      <c r="AY4" s="69">
        <f t="shared" si="5"/>
        <v>293175.92026571644</v>
      </c>
      <c r="AZ4" s="69">
        <f t="shared" si="5"/>
        <v>293186.47078898066</v>
      </c>
      <c r="BA4" s="69">
        <f t="shared" si="5"/>
        <v>293197.02169192658</v>
      </c>
      <c r="BB4" s="69">
        <f t="shared" si="5"/>
        <v>293207.57297456788</v>
      </c>
      <c r="BC4" s="69">
        <f t="shared" si="5"/>
        <v>293218.12463691825</v>
      </c>
      <c r="BD4" s="69">
        <f t="shared" si="5"/>
        <v>293228.67667899135</v>
      </c>
      <c r="BE4" s="69">
        <f t="shared" si="5"/>
        <v>293239.22910080088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490740.64627771376</v>
      </c>
      <c r="DG4" s="108">
        <f t="shared" ref="DG4:DV5" si="6">G4*BG4</f>
        <v>490758.30656373099</v>
      </c>
      <c r="DH4" s="108">
        <f t="shared" si="6"/>
        <v>490775.96748528897</v>
      </c>
      <c r="DI4" s="108">
        <f t="shared" si="6"/>
        <v>490793.62904241058</v>
      </c>
      <c r="DJ4" s="108">
        <f t="shared" si="6"/>
        <v>562494.94790680404</v>
      </c>
      <c r="DK4" s="108">
        <f t="shared" si="6"/>
        <v>562515.19041522196</v>
      </c>
      <c r="DL4" s="108">
        <f t="shared" si="6"/>
        <v>562535.43365210702</v>
      </c>
      <c r="DM4" s="108">
        <f t="shared" si="6"/>
        <v>562555.67761748552</v>
      </c>
      <c r="DN4" s="108">
        <f t="shared" si="6"/>
        <v>499582.42772454355</v>
      </c>
      <c r="DO4" s="108">
        <f t="shared" si="6"/>
        <v>499600.40619979252</v>
      </c>
      <c r="DP4" s="108">
        <f t="shared" si="6"/>
        <v>499618.38532203296</v>
      </c>
      <c r="DQ4" s="108">
        <f t="shared" si="6"/>
        <v>499636.36509128817</v>
      </c>
      <c r="DR4" s="108">
        <f t="shared" si="6"/>
        <v>499654.34550758149</v>
      </c>
      <c r="DS4" s="108">
        <f t="shared" si="6"/>
        <v>516262.52081406885</v>
      </c>
      <c r="DT4" s="108">
        <f t="shared" si="6"/>
        <v>516281.09955590876</v>
      </c>
      <c r="DU4" s="108">
        <f t="shared" si="6"/>
        <v>516299.67896634189</v>
      </c>
      <c r="DV4" s="108">
        <f t="shared" si="6"/>
        <v>516318.25904539239</v>
      </c>
      <c r="DW4" s="108">
        <f t="shared" ref="DW4:EL5" si="7">W4*BW4</f>
        <v>521228.36899344437</v>
      </c>
      <c r="DX4" s="108">
        <f t="shared" si="7"/>
        <v>521247.12644128676</v>
      </c>
      <c r="DY4" s="108">
        <f t="shared" si="7"/>
        <v>521265.8845641535</v>
      </c>
      <c r="DZ4" s="108">
        <f t="shared" si="7"/>
        <v>521284.64336206892</v>
      </c>
      <c r="EA4" s="108">
        <f t="shared" si="7"/>
        <v>535987.14793361456</v>
      </c>
      <c r="EB4" s="108">
        <f t="shared" si="7"/>
        <v>536006.43650570628</v>
      </c>
      <c r="EC4" s="108">
        <f t="shared" si="7"/>
        <v>536025.72577193589</v>
      </c>
      <c r="ED4" s="108">
        <f t="shared" si="7"/>
        <v>536045.01573232841</v>
      </c>
      <c r="EE4" s="108">
        <f t="shared" si="7"/>
        <v>536064.30638690875</v>
      </c>
      <c r="EF4" s="108">
        <f t="shared" si="7"/>
        <v>538768.82135580771</v>
      </c>
      <c r="EG4" s="108">
        <f t="shared" si="7"/>
        <v>538788.21003199439</v>
      </c>
      <c r="EH4" s="108">
        <f t="shared" si="7"/>
        <v>538807.59940592141</v>
      </c>
      <c r="EI4" s="108">
        <f t="shared" si="7"/>
        <v>538826.98947761382</v>
      </c>
      <c r="EJ4" s="108">
        <f t="shared" si="7"/>
        <v>563326.11309751566</v>
      </c>
      <c r="EK4" s="108">
        <f t="shared" si="7"/>
        <v>563346.38551707927</v>
      </c>
      <c r="EL4" s="108">
        <f t="shared" si="7"/>
        <v>563366.6586661865</v>
      </c>
      <c r="EM4" s="108">
        <f t="shared" ref="EM4:FB5" si="8">AM4*CM4</f>
        <v>563386.93254486367</v>
      </c>
      <c r="EN4" s="108">
        <f t="shared" si="8"/>
        <v>607371.10563202831</v>
      </c>
      <c r="EO4" s="108">
        <f t="shared" si="8"/>
        <v>607392.96309895185</v>
      </c>
      <c r="EP4" s="108">
        <f t="shared" si="8"/>
        <v>607414.82135246019</v>
      </c>
      <c r="EQ4" s="108">
        <f t="shared" si="8"/>
        <v>607436.6803925815</v>
      </c>
      <c r="ER4" s="108">
        <f t="shared" si="8"/>
        <v>607458.5402193442</v>
      </c>
      <c r="ES4" s="108">
        <f t="shared" si="8"/>
        <v>578920.55896571418</v>
      </c>
      <c r="ET4" s="108">
        <f t="shared" si="8"/>
        <v>578941.39258267696</v>
      </c>
      <c r="EU4" s="108">
        <f t="shared" si="8"/>
        <v>578962.22694937908</v>
      </c>
      <c r="EV4" s="108">
        <f t="shared" si="8"/>
        <v>578983.06206584768</v>
      </c>
      <c r="EW4" s="108">
        <f t="shared" si="8"/>
        <v>572894.99084525486</v>
      </c>
      <c r="EX4" s="108">
        <f t="shared" si="8"/>
        <v>572915.60762006836</v>
      </c>
      <c r="EY4" s="108">
        <f t="shared" si="8"/>
        <v>572936.2251368179</v>
      </c>
      <c r="EZ4" s="108">
        <f t="shared" si="8"/>
        <v>572956.84339553001</v>
      </c>
      <c r="FA4" s="108">
        <f t="shared" si="8"/>
        <v>501717.48122255178</v>
      </c>
      <c r="FB4" s="108">
        <f t="shared" si="8"/>
        <v>501735.53653198126</v>
      </c>
      <c r="FC4" s="108">
        <f t="shared" ref="FC4:FE5" si="9">BC4*DC4</f>
        <v>501753.59249116731</v>
      </c>
      <c r="FD4" s="108">
        <f t="shared" si="9"/>
        <v>501771.64910013328</v>
      </c>
      <c r="FE4" s="108">
        <f t="shared" si="9"/>
        <v>501789.70635890256</v>
      </c>
    </row>
    <row r="5" spans="1:161" ht="15.75" x14ac:dyDescent="0.25">
      <c r="A5" s="47" t="s">
        <v>169</v>
      </c>
      <c r="B5" s="12">
        <f>'Urb proj of all 25 ARs '!AI5</f>
        <v>42663.80010760967</v>
      </c>
      <c r="C5" s="12">
        <f>'Urb proj of all 25 ARs '!AJ5</f>
        <v>42743.711220049692</v>
      </c>
      <c r="D5" s="100">
        <f t="shared" ref="D5:D28" si="10">(C5-B5)/B5</f>
        <v>1.8730425381345524E-3</v>
      </c>
      <c r="E5" s="101">
        <f t="shared" ref="E5:E28" si="11">((1+D5)^(1/52))-1</f>
        <v>3.5987004848969661E-5</v>
      </c>
      <c r="F5" s="69">
        <f t="shared" ref="F5:F28" si="12">B5*(1+E5)</f>
        <v>42665.33544999102</v>
      </c>
      <c r="G5" s="69">
        <f t="shared" ref="G5:G28" si="13">F5*(1+E5)</f>
        <v>42666.870847624741</v>
      </c>
      <c r="H5" s="69">
        <f>G5*(1+$E$5)</f>
        <v>42668.406300512826</v>
      </c>
      <c r="I5" s="69">
        <f t="shared" ref="I5:BE5" si="14">H5*(1+$E$5)</f>
        <v>42669.941808657262</v>
      </c>
      <c r="J5" s="69">
        <f t="shared" si="14"/>
        <v>42671.477372060035</v>
      </c>
      <c r="K5" s="69">
        <f t="shared" si="14"/>
        <v>42673.012990723139</v>
      </c>
      <c r="L5" s="69">
        <f t="shared" si="14"/>
        <v>42674.548664648559</v>
      </c>
      <c r="M5" s="69">
        <f t="shared" si="14"/>
        <v>42676.084393838282</v>
      </c>
      <c r="N5" s="69">
        <f t="shared" si="14"/>
        <v>42677.620178294295</v>
      </c>
      <c r="O5" s="69">
        <f t="shared" si="14"/>
        <v>42679.156018018592</v>
      </c>
      <c r="P5" s="69">
        <f t="shared" si="14"/>
        <v>42680.691913013165</v>
      </c>
      <c r="Q5" s="69">
        <f t="shared" si="14"/>
        <v>42682.227863279993</v>
      </c>
      <c r="R5" s="69">
        <f t="shared" si="14"/>
        <v>42683.763868821072</v>
      </c>
      <c r="S5" s="69">
        <f t="shared" si="14"/>
        <v>42685.299929638393</v>
      </c>
      <c r="T5" s="69">
        <f t="shared" si="14"/>
        <v>42686.836045733944</v>
      </c>
      <c r="U5" s="69">
        <f t="shared" si="14"/>
        <v>42688.372217109711</v>
      </c>
      <c r="V5" s="69">
        <f t="shared" si="14"/>
        <v>42689.908443767679</v>
      </c>
      <c r="W5" s="69">
        <f t="shared" si="14"/>
        <v>42691.444725709844</v>
      </c>
      <c r="X5" s="69">
        <f t="shared" si="14"/>
        <v>42692.981062938197</v>
      </c>
      <c r="Y5" s="69">
        <f t="shared" si="14"/>
        <v>42694.517455454727</v>
      </c>
      <c r="Z5" s="69">
        <f t="shared" si="14"/>
        <v>42696.053903261418</v>
      </c>
      <c r="AA5" s="69">
        <f t="shared" si="14"/>
        <v>42697.590406360265</v>
      </c>
      <c r="AB5" s="69">
        <f t="shared" si="14"/>
        <v>42699.126964753261</v>
      </c>
      <c r="AC5" s="69">
        <f t="shared" si="14"/>
        <v>42700.663578442385</v>
      </c>
      <c r="AD5" s="69">
        <f t="shared" si="14"/>
        <v>42702.200247429639</v>
      </c>
      <c r="AE5" s="69">
        <f t="shared" si="14"/>
        <v>42703.736971717008</v>
      </c>
      <c r="AF5" s="69">
        <f t="shared" si="14"/>
        <v>42705.273751306479</v>
      </c>
      <c r="AG5" s="69">
        <f t="shared" si="14"/>
        <v>42706.810586200045</v>
      </c>
      <c r="AH5" s="69">
        <f t="shared" si="14"/>
        <v>42708.347476399693</v>
      </c>
      <c r="AI5" s="69">
        <f t="shared" si="14"/>
        <v>42709.884421907416</v>
      </c>
      <c r="AJ5" s="69">
        <f t="shared" si="14"/>
        <v>42711.421422725209</v>
      </c>
      <c r="AK5" s="69">
        <f t="shared" si="14"/>
        <v>42712.958478855056</v>
      </c>
      <c r="AL5" s="69">
        <f t="shared" si="14"/>
        <v>42714.495590298946</v>
      </c>
      <c r="AM5" s="69">
        <f t="shared" si="14"/>
        <v>42716.032757058878</v>
      </c>
      <c r="AN5" s="69">
        <f t="shared" si="14"/>
        <v>42717.569979136832</v>
      </c>
      <c r="AO5" s="69">
        <f t="shared" si="14"/>
        <v>42719.107256534808</v>
      </c>
      <c r="AP5" s="69">
        <f t="shared" si="14"/>
        <v>42720.644589254793</v>
      </c>
      <c r="AQ5" s="69">
        <f t="shared" si="14"/>
        <v>42722.18197729878</v>
      </c>
      <c r="AR5" s="69">
        <f t="shared" si="14"/>
        <v>42723.719420668756</v>
      </c>
      <c r="AS5" s="69">
        <f t="shared" si="14"/>
        <v>42725.256919366715</v>
      </c>
      <c r="AT5" s="69">
        <f t="shared" si="14"/>
        <v>42726.794473394642</v>
      </c>
      <c r="AU5" s="69">
        <f t="shared" si="14"/>
        <v>42728.332082754539</v>
      </c>
      <c r="AV5" s="69">
        <f t="shared" si="14"/>
        <v>42729.869747448392</v>
      </c>
      <c r="AW5" s="69">
        <f t="shared" si="14"/>
        <v>42731.407467478188</v>
      </c>
      <c r="AX5" s="69">
        <f t="shared" si="14"/>
        <v>42732.945242845926</v>
      </c>
      <c r="AY5" s="69">
        <f t="shared" si="14"/>
        <v>42734.483073553594</v>
      </c>
      <c r="AZ5" s="69">
        <f t="shared" si="14"/>
        <v>42736.020959603178</v>
      </c>
      <c r="BA5" s="69">
        <f t="shared" si="14"/>
        <v>42737.558900996679</v>
      </c>
      <c r="BB5" s="69">
        <f t="shared" si="14"/>
        <v>42739.096897736083</v>
      </c>
      <c r="BC5" s="69">
        <f t="shared" si="14"/>
        <v>42740.634949823383</v>
      </c>
      <c r="BD5" s="69">
        <f t="shared" si="14"/>
        <v>42742.173057260574</v>
      </c>
      <c r="BE5" s="69">
        <f t="shared" si="14"/>
        <v>42743.711220049641</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48838.518335537527</v>
      </c>
      <c r="DG5" s="108">
        <f t="shared" si="6"/>
        <v>48840.27588753368</v>
      </c>
      <c r="DH5" s="108">
        <f t="shared" si="6"/>
        <v>48842.033502778875</v>
      </c>
      <c r="DI5" s="108">
        <f t="shared" si="6"/>
        <v>48843.791181275374</v>
      </c>
      <c r="DJ5" s="108">
        <f t="shared" si="6"/>
        <v>51154.974779820353</v>
      </c>
      <c r="DK5" s="108">
        <f t="shared" si="6"/>
        <v>51156.815694145807</v>
      </c>
      <c r="DL5" s="108">
        <f t="shared" si="6"/>
        <v>51158.656674720252</v>
      </c>
      <c r="DM5" s="108">
        <f t="shared" si="6"/>
        <v>51160.497721546075</v>
      </c>
      <c r="DN5" s="108">
        <f t="shared" si="6"/>
        <v>47050.656621897724</v>
      </c>
      <c r="DO5" s="108">
        <f t="shared" si="6"/>
        <v>47052.349834105727</v>
      </c>
      <c r="DP5" s="108">
        <f t="shared" si="6"/>
        <v>47054.043107247366</v>
      </c>
      <c r="DQ5" s="108">
        <f t="shared" si="6"/>
        <v>47055.736441324821</v>
      </c>
      <c r="DR5" s="108">
        <f t="shared" si="6"/>
        <v>47057.429836340307</v>
      </c>
      <c r="DS5" s="108">
        <f t="shared" si="6"/>
        <v>49399.625576085054</v>
      </c>
      <c r="DT5" s="108">
        <f t="shared" si="6"/>
        <v>49401.403320650206</v>
      </c>
      <c r="DU5" s="108">
        <f t="shared" si="6"/>
        <v>49403.181129191049</v>
      </c>
      <c r="DV5" s="108">
        <f t="shared" si="6"/>
        <v>49404.959001709896</v>
      </c>
      <c r="DW5" s="108">
        <f t="shared" si="7"/>
        <v>48505.10090361959</v>
      </c>
      <c r="DX5" s="108">
        <f t="shared" si="7"/>
        <v>48506.846456921005</v>
      </c>
      <c r="DY5" s="108">
        <f t="shared" si="7"/>
        <v>48508.592073039661</v>
      </c>
      <c r="DZ5" s="108">
        <f t="shared" si="7"/>
        <v>48510.337751977808</v>
      </c>
      <c r="EA5" s="108">
        <f t="shared" si="7"/>
        <v>50401.821261638615</v>
      </c>
      <c r="EB5" s="108">
        <f t="shared" si="7"/>
        <v>50403.635072224759</v>
      </c>
      <c r="EC5" s="108">
        <f t="shared" si="7"/>
        <v>50405.4489480845</v>
      </c>
      <c r="ED5" s="108">
        <f t="shared" si="7"/>
        <v>50407.262889220212</v>
      </c>
      <c r="EE5" s="108">
        <f t="shared" si="7"/>
        <v>50409.076895634236</v>
      </c>
      <c r="EF5" s="108">
        <f t="shared" si="7"/>
        <v>55215.269547908232</v>
      </c>
      <c r="EG5" s="108">
        <f t="shared" si="7"/>
        <v>55217.256580081186</v>
      </c>
      <c r="EH5" s="108">
        <f t="shared" si="7"/>
        <v>55219.24368376148</v>
      </c>
      <c r="EI5" s="108">
        <f t="shared" si="7"/>
        <v>55221.230858951683</v>
      </c>
      <c r="EJ5" s="108">
        <f t="shared" si="7"/>
        <v>51682.978971471406</v>
      </c>
      <c r="EK5" s="108">
        <f t="shared" si="7"/>
        <v>51684.838887086262</v>
      </c>
      <c r="EL5" s="108">
        <f t="shared" si="7"/>
        <v>51686.698869633903</v>
      </c>
      <c r="EM5" s="108">
        <f t="shared" si="8"/>
        <v>51688.55891911676</v>
      </c>
      <c r="EN5" s="108">
        <f t="shared" si="8"/>
        <v>56990.587771468003</v>
      </c>
      <c r="EO5" s="108">
        <f t="shared" si="8"/>
        <v>56992.638692026485</v>
      </c>
      <c r="EP5" s="108">
        <f t="shared" si="8"/>
        <v>56994.689686391452</v>
      </c>
      <c r="EQ5" s="108">
        <f t="shared" si="8"/>
        <v>56996.740754565566</v>
      </c>
      <c r="ER5" s="108">
        <f t="shared" si="8"/>
        <v>56998.791896551476</v>
      </c>
      <c r="ES5" s="108">
        <f t="shared" si="8"/>
        <v>52825.459520055811</v>
      </c>
      <c r="ET5" s="108">
        <f t="shared" si="8"/>
        <v>52827.360550123703</v>
      </c>
      <c r="EU5" s="108">
        <f t="shared" si="8"/>
        <v>52829.261648603984</v>
      </c>
      <c r="EV5" s="108">
        <f t="shared" si="8"/>
        <v>52831.162815499105</v>
      </c>
      <c r="EW5" s="108">
        <f t="shared" si="8"/>
        <v>52361.826420699392</v>
      </c>
      <c r="EX5" s="108">
        <f t="shared" si="8"/>
        <v>52363.710766000702</v>
      </c>
      <c r="EY5" s="108">
        <f t="shared" si="8"/>
        <v>52365.595179113952</v>
      </c>
      <c r="EZ5" s="108">
        <f t="shared" si="8"/>
        <v>52367.479660041579</v>
      </c>
      <c r="FA5" s="108">
        <f t="shared" si="8"/>
        <v>46834.380308279775</v>
      </c>
      <c r="FB5" s="108">
        <f t="shared" si="8"/>
        <v>46836.065737351026</v>
      </c>
      <c r="FC5" s="108">
        <f t="shared" si="9"/>
        <v>46837.751227075823</v>
      </c>
      <c r="FD5" s="108">
        <f t="shared" si="9"/>
        <v>46839.436777456351</v>
      </c>
      <c r="FE5" s="108">
        <f t="shared" si="9"/>
        <v>46841.122388494783</v>
      </c>
    </row>
    <row r="6" spans="1:161" ht="15.75" x14ac:dyDescent="0.25">
      <c r="A6" s="47" t="s">
        <v>171</v>
      </c>
      <c r="B6" s="12">
        <f>'Urb proj of all 25 ARs '!AI6</f>
        <v>71445.15323167968</v>
      </c>
      <c r="C6" s="12">
        <f>'Urb proj of all 25 ARs '!AJ6</f>
        <v>71578.973042826154</v>
      </c>
      <c r="D6" s="100">
        <f t="shared" si="10"/>
        <v>1.8730425381344991E-3</v>
      </c>
      <c r="E6" s="101">
        <f t="shared" si="11"/>
        <v>3.5987004848969661E-5</v>
      </c>
      <c r="F6" s="69">
        <f t="shared" si="12"/>
        <v>71447.724328755459</v>
      </c>
      <c r="G6" s="69">
        <f t="shared" ref="G6:G15" si="16">F6*(1+E6)</f>
        <v>71450.295518357321</v>
      </c>
      <c r="H6" s="69">
        <f t="shared" ref="H6:AM6" si="17">G6*(1+$E$6)</f>
        <v>71452.866800488599</v>
      </c>
      <c r="I6" s="69">
        <f t="shared" si="17"/>
        <v>71455.438175152623</v>
      </c>
      <c r="J6" s="69">
        <f t="shared" si="17"/>
        <v>71458.009642352714</v>
      </c>
      <c r="K6" s="69">
        <f t="shared" si="17"/>
        <v>71460.581202092217</v>
      </c>
      <c r="L6" s="69">
        <f t="shared" si="17"/>
        <v>71463.15285437445</v>
      </c>
      <c r="M6" s="69">
        <f t="shared" si="17"/>
        <v>71465.724599202746</v>
      </c>
      <c r="N6" s="69">
        <f t="shared" si="17"/>
        <v>71468.296436580436</v>
      </c>
      <c r="O6" s="69">
        <f t="shared" si="17"/>
        <v>71470.86836651084</v>
      </c>
      <c r="P6" s="69">
        <f t="shared" si="17"/>
        <v>71473.440388997304</v>
      </c>
      <c r="Q6" s="69">
        <f t="shared" si="17"/>
        <v>71476.012504043159</v>
      </c>
      <c r="R6" s="69">
        <f t="shared" si="17"/>
        <v>71478.584711651725</v>
      </c>
      <c r="S6" s="69">
        <f t="shared" si="17"/>
        <v>71481.157011826348</v>
      </c>
      <c r="T6" s="69">
        <f t="shared" si="17"/>
        <v>71483.729404570346</v>
      </c>
      <c r="U6" s="69">
        <f t="shared" si="17"/>
        <v>71486.30188988705</v>
      </c>
      <c r="V6" s="69">
        <f t="shared" si="17"/>
        <v>71488.874467779795</v>
      </c>
      <c r="W6" s="69">
        <f t="shared" si="17"/>
        <v>71491.447138251911</v>
      </c>
      <c r="X6" s="69">
        <f t="shared" si="17"/>
        <v>71494.019901306732</v>
      </c>
      <c r="Y6" s="69">
        <f t="shared" si="17"/>
        <v>71496.59275694759</v>
      </c>
      <c r="Z6" s="69">
        <f t="shared" si="17"/>
        <v>71499.165705177817</v>
      </c>
      <c r="AA6" s="69">
        <f t="shared" si="17"/>
        <v>71501.738746000745</v>
      </c>
      <c r="AB6" s="69">
        <f t="shared" si="17"/>
        <v>71504.311879419707</v>
      </c>
      <c r="AC6" s="69">
        <f t="shared" si="17"/>
        <v>71506.885105438036</v>
      </c>
      <c r="AD6" s="69">
        <f t="shared" si="17"/>
        <v>71509.458424059063</v>
      </c>
      <c r="AE6" s="69">
        <f t="shared" si="17"/>
        <v>71512.031835286121</v>
      </c>
      <c r="AF6" s="69">
        <f t="shared" si="17"/>
        <v>71514.605339122543</v>
      </c>
      <c r="AG6" s="69">
        <f t="shared" si="17"/>
        <v>71517.178935571661</v>
      </c>
      <c r="AH6" s="69">
        <f t="shared" si="17"/>
        <v>71519.752624636807</v>
      </c>
      <c r="AI6" s="69">
        <f t="shared" si="17"/>
        <v>71522.326406321314</v>
      </c>
      <c r="AJ6" s="69">
        <f t="shared" si="17"/>
        <v>71524.900280628513</v>
      </c>
      <c r="AK6" s="69">
        <f t="shared" si="17"/>
        <v>71527.474247561739</v>
      </c>
      <c r="AL6" s="69">
        <f t="shared" si="17"/>
        <v>71530.048307124322</v>
      </c>
      <c r="AM6" s="69">
        <f t="shared" si="17"/>
        <v>71532.622459319595</v>
      </c>
      <c r="AN6" s="69">
        <f t="shared" ref="AN6:BE6" si="18">AM6*(1+$E$6)</f>
        <v>71535.196704150891</v>
      </c>
      <c r="AO6" s="69">
        <f t="shared" si="18"/>
        <v>71537.771041621556</v>
      </c>
      <c r="AP6" s="69">
        <f t="shared" si="18"/>
        <v>71540.345471734909</v>
      </c>
      <c r="AQ6" s="69">
        <f t="shared" si="18"/>
        <v>71542.919994494296</v>
      </c>
      <c r="AR6" s="69">
        <f t="shared" si="18"/>
        <v>71545.494609903049</v>
      </c>
      <c r="AS6" s="69">
        <f t="shared" si="18"/>
        <v>71548.069317964502</v>
      </c>
      <c r="AT6" s="69">
        <f t="shared" si="18"/>
        <v>71550.644118681987</v>
      </c>
      <c r="AU6" s="69">
        <f t="shared" si="18"/>
        <v>71553.219012058835</v>
      </c>
      <c r="AV6" s="69">
        <f t="shared" si="18"/>
        <v>71555.793998098379</v>
      </c>
      <c r="AW6" s="69">
        <f t="shared" si="18"/>
        <v>71558.369076803967</v>
      </c>
      <c r="AX6" s="69">
        <f t="shared" si="18"/>
        <v>71560.944248178916</v>
      </c>
      <c r="AY6" s="69">
        <f t="shared" si="18"/>
        <v>71563.519512226572</v>
      </c>
      <c r="AZ6" s="69">
        <f t="shared" si="18"/>
        <v>71566.094868950269</v>
      </c>
      <c r="BA6" s="69">
        <f t="shared" si="18"/>
        <v>71568.670318353339</v>
      </c>
      <c r="BB6" s="69">
        <f t="shared" si="18"/>
        <v>71571.245860439114</v>
      </c>
      <c r="BC6" s="69">
        <f t="shared" si="18"/>
        <v>71573.821495210941</v>
      </c>
      <c r="BD6" s="69">
        <f t="shared" si="18"/>
        <v>71576.397222672153</v>
      </c>
      <c r="BE6" s="69">
        <f t="shared" si="18"/>
        <v>71578.973042826081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81614.989237820715</v>
      </c>
      <c r="DG6" s="108">
        <f t="shared" ref="DG6:DG15" si="20">G6*BG6</f>
        <v>81617.926316834157</v>
      </c>
      <c r="DH6" s="108">
        <f t="shared" ref="DH6:DH15" si="21">H6*BH6</f>
        <v>81620.863501544285</v>
      </c>
      <c r="DI6" s="108">
        <f t="shared" ref="DI6:DI15" si="22">I6*BI6</f>
        <v>81623.800791954898</v>
      </c>
      <c r="DJ6" s="108">
        <f t="shared" ref="DJ6:DJ15" si="23">J6*BJ6</f>
        <v>90464.939376773604</v>
      </c>
      <c r="DK6" s="108">
        <f t="shared" ref="DK6:DK15" si="24">K6*BK6</f>
        <v>90468.194938985631</v>
      </c>
      <c r="DL6" s="108">
        <f t="shared" ref="DL6:DL15" si="25">L6*BL6</f>
        <v>90471.450618355579</v>
      </c>
      <c r="DM6" s="108">
        <f t="shared" ref="DM6:DM15" si="26">M6*BM6</f>
        <v>90474.706414887682</v>
      </c>
      <c r="DN6" s="108">
        <f t="shared" ref="DN6:DN15" si="27">N6*BN6</f>
        <v>82186.134894488496</v>
      </c>
      <c r="DO6" s="108">
        <f t="shared" ref="DO6:DO15" si="28">O6*BO6</f>
        <v>82189.092527323446</v>
      </c>
      <c r="DP6" s="108">
        <f t="shared" ref="DP6:DP15" si="29">P6*BP6</f>
        <v>82192.050266594757</v>
      </c>
      <c r="DQ6" s="108">
        <f t="shared" ref="DQ6:DQ15" si="30">Q6*BQ6</f>
        <v>82195.008112306255</v>
      </c>
      <c r="DR6" s="108">
        <f t="shared" ref="DR6:DR15" si="31">R6*BR6</f>
        <v>82197.966064461754</v>
      </c>
      <c r="DS6" s="108">
        <f t="shared" ref="DS6:DS15" si="32">S6*BS6</f>
        <v>85213.927105350871</v>
      </c>
      <c r="DT6" s="108">
        <f t="shared" ref="DT6:DT15" si="33">T6*BT6</f>
        <v>85216.99369935882</v>
      </c>
      <c r="DU6" s="108">
        <f t="shared" ref="DU6:DU15" si="34">U6*BU6</f>
        <v>85220.060403724288</v>
      </c>
      <c r="DV6" s="108">
        <f t="shared" ref="DV6:DV15" si="35">V6*BV6</f>
        <v>85223.127218451264</v>
      </c>
      <c r="DW6" s="108">
        <f t="shared" ref="DW6:DW15" si="36">W6*BW6</f>
        <v>85482.299462485287</v>
      </c>
      <c r="DX6" s="108">
        <f t="shared" ref="DX6:DX15" si="37">X6*BX6</f>
        <v>85485.375714410533</v>
      </c>
      <c r="DY6" s="108">
        <f t="shared" ref="DY6:DY15" si="38">Y6*BY6</f>
        <v>85488.452077040885</v>
      </c>
      <c r="DZ6" s="108">
        <f t="shared" ref="DZ6:DZ15" si="39">Z6*BZ6</f>
        <v>85491.528550380302</v>
      </c>
      <c r="EA6" s="108">
        <f t="shared" ref="EA6:EA15" si="40">AA6*CA6</f>
        <v>86900.261690185696</v>
      </c>
      <c r="EB6" s="108">
        <f t="shared" ref="EB6:EB15" si="41">AB6*CB6</f>
        <v>86903.388970324522</v>
      </c>
      <c r="EC6" s="108">
        <f t="shared" ref="EC6:EC15" si="42">AC6*CC6</f>
        <v>86906.51636300479</v>
      </c>
      <c r="ED6" s="108">
        <f t="shared" ref="ED6:ED15" si="43">AD6*CD6</f>
        <v>86909.64386823056</v>
      </c>
      <c r="EE6" s="108">
        <f t="shared" ref="EE6:EE15" si="44">AE6*CE6</f>
        <v>86912.771486005877</v>
      </c>
      <c r="EF6" s="108">
        <f t="shared" ref="EF6:EF15" si="45">AF6*CF6</f>
        <v>93378.340978088469</v>
      </c>
      <c r="EG6" s="108">
        <f t="shared" ref="EG6:EG15" si="46">AG6*CG6</f>
        <v>93381.701384898042</v>
      </c>
      <c r="EH6" s="108">
        <f t="shared" ref="EH6:EH15" si="47">AH6*CH6</f>
        <v>93385.061912638586</v>
      </c>
      <c r="EI6" s="108">
        <f t="shared" ref="EI6:EI15" si="48">AI6*CI6</f>
        <v>93388.422561314466</v>
      </c>
      <c r="EJ6" s="108">
        <f t="shared" ref="EJ6:EJ15" si="49">AJ6*CJ6</f>
        <v>89819.140084192783</v>
      </c>
      <c r="EK6" s="108">
        <f t="shared" ref="EK6:EK15" si="50">AK6*CK6</f>
        <v>89822.372406022536</v>
      </c>
      <c r="EL6" s="108">
        <f t="shared" ref="EL6:EL15" si="51">AL6*CL6</f>
        <v>89825.604844173853</v>
      </c>
      <c r="EM6" s="108">
        <f t="shared" ref="EM6:EM15" si="52">AM6*CM6</f>
        <v>89828.83739865094</v>
      </c>
      <c r="EN6" s="108">
        <f t="shared" ref="EN6:EN15" si="53">AN6*CN6</f>
        <v>100934.40410720553</v>
      </c>
      <c r="EO6" s="108">
        <f t="shared" ref="EO6:EO15" si="54">AO6*CO6</f>
        <v>100938.03643409556</v>
      </c>
      <c r="EP6" s="108">
        <f t="shared" ref="EP6:EP15" si="55">AP6*CP6</f>
        <v>100941.66889170215</v>
      </c>
      <c r="EQ6" s="108">
        <f t="shared" ref="EQ6:EQ15" si="56">AQ6*CQ6</f>
        <v>100945.30148003002</v>
      </c>
      <c r="ER6" s="108">
        <f t="shared" ref="ER6:ER15" si="57">AR6*CR6</f>
        <v>100948.93419908386</v>
      </c>
      <c r="ES6" s="108">
        <f t="shared" ref="ES6:ES15" si="58">AS6*CS6</f>
        <v>92375.678811812351</v>
      </c>
      <c r="ET6" s="108">
        <f t="shared" ref="ET6:ET15" si="59">AT6*CT6</f>
        <v>92379.003135813691</v>
      </c>
      <c r="EU6" s="108">
        <f t="shared" ref="EU6:EU15" si="60">AU6*CU6</f>
        <v>92382.327579447476</v>
      </c>
      <c r="EV6" s="108">
        <f t="shared" ref="EV6:EV15" si="61">AV6*CV6</f>
        <v>92385.652142718041</v>
      </c>
      <c r="EW6" s="108">
        <f t="shared" ref="EW6:EW15" si="62">AW6*CW6</f>
        <v>89030.023146278007</v>
      </c>
      <c r="EX6" s="108">
        <f t="shared" ref="EX6:EX15" si="63">AX6*CX6</f>
        <v>89033.227070152672</v>
      </c>
      <c r="EY6" s="108">
        <f t="shared" ref="EY6:EY15" si="64">AY6*CY6</f>
        <v>89036.431109326964</v>
      </c>
      <c r="EZ6" s="108">
        <f t="shared" ref="EZ6:EZ15" si="65">AZ6*CZ6</f>
        <v>89039.63526380503</v>
      </c>
      <c r="FA6" s="108">
        <f t="shared" ref="FA6:FA15" si="66">BA6*DA6</f>
        <v>82720.089286668532</v>
      </c>
      <c r="FB6" s="108">
        <f t="shared" ref="FB6:FB15" si="67">BB6*DB6</f>
        <v>82723.066134922803</v>
      </c>
      <c r="FC6" s="108">
        <f t="shared" ref="FC6:FC15" si="68">BC6*DC6</f>
        <v>82726.043090304913</v>
      </c>
      <c r="FD6" s="108">
        <f t="shared" ref="FD6:FD15" si="69">BD6*DD6</f>
        <v>82729.020152818746</v>
      </c>
      <c r="FE6" s="108">
        <f t="shared" ref="FE6:FE15" si="70">BE6*DE6</f>
        <v>82731.997322468145</v>
      </c>
    </row>
    <row r="7" spans="1:161" ht="15.75" x14ac:dyDescent="0.25">
      <c r="A7" s="87" t="s">
        <v>172</v>
      </c>
      <c r="B7" s="12">
        <f>'Urb proj of all 25 ARs '!AI7</f>
        <v>40781.663739546282</v>
      </c>
      <c r="C7" s="12">
        <f>'Urb proj of all 25 ARs '!AJ7</f>
        <v>40858.049530506352</v>
      </c>
      <c r="D7" s="100">
        <f t="shared" si="10"/>
        <v>1.8730425381345657E-3</v>
      </c>
      <c r="E7" s="101">
        <f t="shared" si="11"/>
        <v>3.5987004848969661E-5</v>
      </c>
      <c r="F7" s="69">
        <f t="shared" si="12"/>
        <v>40783.131349477029</v>
      </c>
      <c r="G7" s="69">
        <f t="shared" si="16"/>
        <v>40784.599012222658</v>
      </c>
      <c r="H7" s="69">
        <f t="shared" ref="H7:AM7" si="71">G7*(1+$E$7)</f>
        <v>40786.066727785073</v>
      </c>
      <c r="I7" s="69">
        <f t="shared" si="71"/>
        <v>40787.534496166176</v>
      </c>
      <c r="J7" s="69">
        <f t="shared" si="71"/>
        <v>40789.002317367864</v>
      </c>
      <c r="K7" s="69">
        <f t="shared" si="71"/>
        <v>40790.470191392043</v>
      </c>
      <c r="L7" s="69">
        <f t="shared" si="71"/>
        <v>40791.938118240614</v>
      </c>
      <c r="M7" s="69">
        <f t="shared" si="71"/>
        <v>40793.406097915475</v>
      </c>
      <c r="N7" s="69">
        <f t="shared" si="71"/>
        <v>40794.874130418524</v>
      </c>
      <c r="O7" s="69">
        <f t="shared" si="71"/>
        <v>40796.342215751669</v>
      </c>
      <c r="P7" s="69">
        <f t="shared" si="71"/>
        <v>40797.810353916808</v>
      </c>
      <c r="Q7" s="69">
        <f t="shared" si="71"/>
        <v>40799.27854491584</v>
      </c>
      <c r="R7" s="69">
        <f t="shared" si="71"/>
        <v>40800.746788750672</v>
      </c>
      <c r="S7" s="69">
        <f t="shared" si="71"/>
        <v>40802.215085423202</v>
      </c>
      <c r="T7" s="69">
        <f t="shared" si="71"/>
        <v>40803.68343493533</v>
      </c>
      <c r="U7" s="69">
        <f t="shared" si="71"/>
        <v>40805.151837288962</v>
      </c>
      <c r="V7" s="69">
        <f t="shared" si="71"/>
        <v>40806.620292485997</v>
      </c>
      <c r="W7" s="69">
        <f t="shared" si="71"/>
        <v>40808.088800528334</v>
      </c>
      <c r="X7" s="69">
        <f t="shared" si="71"/>
        <v>40809.557361417879</v>
      </c>
      <c r="Y7" s="69">
        <f t="shared" si="71"/>
        <v>40811.025975156532</v>
      </c>
      <c r="Z7" s="69">
        <f t="shared" si="71"/>
        <v>40812.494641746191</v>
      </c>
      <c r="AA7" s="69">
        <f t="shared" si="71"/>
        <v>40813.963361188762</v>
      </c>
      <c r="AB7" s="69">
        <f t="shared" si="71"/>
        <v>40815.432133486145</v>
      </c>
      <c r="AC7" s="69">
        <f t="shared" si="71"/>
        <v>40816.900958640246</v>
      </c>
      <c r="AD7" s="69">
        <f t="shared" si="71"/>
        <v>40818.369836652964</v>
      </c>
      <c r="AE7" s="69">
        <f t="shared" si="71"/>
        <v>40819.838767526206</v>
      </c>
      <c r="AF7" s="69">
        <f t="shared" si="71"/>
        <v>40821.307751261869</v>
      </c>
      <c r="AG7" s="69">
        <f t="shared" si="71"/>
        <v>40822.776787861854</v>
      </c>
      <c r="AH7" s="69">
        <f t="shared" si="71"/>
        <v>40824.245877328067</v>
      </c>
      <c r="AI7" s="69">
        <f t="shared" si="71"/>
        <v>40825.715019662413</v>
      </c>
      <c r="AJ7" s="69">
        <f t="shared" si="71"/>
        <v>40827.184214866786</v>
      </c>
      <c r="AK7" s="69">
        <f t="shared" si="71"/>
        <v>40828.653462943097</v>
      </c>
      <c r="AL7" s="69">
        <f t="shared" si="71"/>
        <v>40830.122763893247</v>
      </c>
      <c r="AM7" s="69">
        <f t="shared" si="71"/>
        <v>40831.592117719134</v>
      </c>
      <c r="AN7" s="69">
        <f t="shared" ref="AN7:BE7" si="72">AM7*(1+$E$7)</f>
        <v>40833.061524422665</v>
      </c>
      <c r="AO7" s="69">
        <f t="shared" si="72"/>
        <v>40834.530984005745</v>
      </c>
      <c r="AP7" s="69">
        <f t="shared" si="72"/>
        <v>40836.000496470275</v>
      </c>
      <c r="AQ7" s="69">
        <f t="shared" si="72"/>
        <v>40837.470061818152</v>
      </c>
      <c r="AR7" s="69">
        <f t="shared" si="72"/>
        <v>40838.939680051284</v>
      </c>
      <c r="AS7" s="69">
        <f t="shared" si="72"/>
        <v>40840.409351171576</v>
      </c>
      <c r="AT7" s="69">
        <f t="shared" si="72"/>
        <v>40841.879075180928</v>
      </c>
      <c r="AU7" s="69">
        <f t="shared" si="72"/>
        <v>40843.348852081246</v>
      </c>
      <c r="AV7" s="69">
        <f t="shared" si="72"/>
        <v>40844.818681874436</v>
      </c>
      <c r="AW7" s="69">
        <f t="shared" si="72"/>
        <v>40846.288564562397</v>
      </c>
      <c r="AX7" s="69">
        <f t="shared" si="72"/>
        <v>40847.758500147036</v>
      </c>
      <c r="AY7" s="69">
        <f t="shared" si="72"/>
        <v>40849.228488630251</v>
      </c>
      <c r="AZ7" s="69">
        <f t="shared" si="72"/>
        <v>40850.698530013949</v>
      </c>
      <c r="BA7" s="69">
        <f t="shared" si="72"/>
        <v>40852.168624300029</v>
      </c>
      <c r="BB7" s="69">
        <f t="shared" si="72"/>
        <v>40853.638771490405</v>
      </c>
      <c r="BC7" s="69">
        <f t="shared" si="72"/>
        <v>40855.108971586975</v>
      </c>
      <c r="BD7" s="69">
        <f t="shared" si="72"/>
        <v>40856.579224591638</v>
      </c>
      <c r="BE7" s="69">
        <f t="shared" si="72"/>
        <v>40858.049530506309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109224.5882278068</v>
      </c>
      <c r="DG7" s="108">
        <f t="shared" si="20"/>
        <v>109228.51889359298</v>
      </c>
      <c r="DH7" s="108">
        <f t="shared" si="21"/>
        <v>109232.44970083205</v>
      </c>
      <c r="DI7" s="108">
        <f t="shared" si="22"/>
        <v>109236.38064952909</v>
      </c>
      <c r="DJ7" s="108">
        <f t="shared" si="23"/>
        <v>130607.42384298414</v>
      </c>
      <c r="DK7" s="108">
        <f t="shared" si="24"/>
        <v>130612.12401297927</v>
      </c>
      <c r="DL7" s="108">
        <f t="shared" si="25"/>
        <v>130616.82435211947</v>
      </c>
      <c r="DM7" s="108">
        <f t="shared" si="26"/>
        <v>130621.52486041079</v>
      </c>
      <c r="DN7" s="108">
        <f t="shared" si="27"/>
        <v>109346.2615401959</v>
      </c>
      <c r="DO7" s="108">
        <f t="shared" si="28"/>
        <v>109350.19658464016</v>
      </c>
      <c r="DP7" s="108">
        <f t="shared" si="29"/>
        <v>109354.13177069489</v>
      </c>
      <c r="DQ7" s="108">
        <f t="shared" si="30"/>
        <v>109358.06709836518</v>
      </c>
      <c r="DR7" s="108">
        <f t="shared" si="31"/>
        <v>109362.00256765612</v>
      </c>
      <c r="DS7" s="108">
        <f t="shared" si="32"/>
        <v>117220.47251504692</v>
      </c>
      <c r="DT7" s="108">
        <f t="shared" si="33"/>
        <v>117224.69092875972</v>
      </c>
      <c r="DU7" s="108">
        <f t="shared" si="34"/>
        <v>117228.9094942806</v>
      </c>
      <c r="DV7" s="108">
        <f t="shared" si="35"/>
        <v>117233.12821161501</v>
      </c>
      <c r="DW7" s="108">
        <f t="shared" si="36"/>
        <v>117417.72948903723</v>
      </c>
      <c r="DX7" s="108">
        <f t="shared" si="37"/>
        <v>117421.95500143772</v>
      </c>
      <c r="DY7" s="108">
        <f t="shared" si="38"/>
        <v>117426.18066590175</v>
      </c>
      <c r="DZ7" s="108">
        <f t="shared" si="39"/>
        <v>117430.40648243476</v>
      </c>
      <c r="EA7" s="108">
        <f t="shared" si="40"/>
        <v>127155.17437189496</v>
      </c>
      <c r="EB7" s="108">
        <f t="shared" si="41"/>
        <v>127159.75030577165</v>
      </c>
      <c r="EC7" s="108">
        <f t="shared" si="42"/>
        <v>127164.32640432249</v>
      </c>
      <c r="ED7" s="108">
        <f t="shared" si="43"/>
        <v>127168.90266755343</v>
      </c>
      <c r="EE7" s="108">
        <f t="shared" si="44"/>
        <v>127173.47909547036</v>
      </c>
      <c r="EF7" s="108">
        <f t="shared" si="45"/>
        <v>130273.77837636718</v>
      </c>
      <c r="EG7" s="108">
        <f t="shared" si="46"/>
        <v>130278.4665394613</v>
      </c>
      <c r="EH7" s="108">
        <f t="shared" si="47"/>
        <v>130283.15487126837</v>
      </c>
      <c r="EI7" s="108">
        <f t="shared" si="48"/>
        <v>130287.84337179447</v>
      </c>
      <c r="EJ7" s="108">
        <f t="shared" si="49"/>
        <v>139023.1085950066</v>
      </c>
      <c r="EK7" s="108">
        <f t="shared" si="50"/>
        <v>139028.11162028974</v>
      </c>
      <c r="EL7" s="108">
        <f t="shared" si="51"/>
        <v>139033.11482561677</v>
      </c>
      <c r="EM7" s="108">
        <f t="shared" si="52"/>
        <v>139038.11821099417</v>
      </c>
      <c r="EN7" s="108">
        <f t="shared" si="53"/>
        <v>143670.3078324633</v>
      </c>
      <c r="EO7" s="108">
        <f t="shared" si="54"/>
        <v>143675.47809652792</v>
      </c>
      <c r="EP7" s="108">
        <f t="shared" si="55"/>
        <v>143680.64854665485</v>
      </c>
      <c r="EQ7" s="108">
        <f t="shared" si="56"/>
        <v>143685.8191828508</v>
      </c>
      <c r="ER7" s="108">
        <f t="shared" si="57"/>
        <v>143690.99000512247</v>
      </c>
      <c r="ES7" s="108">
        <f t="shared" si="58"/>
        <v>134619.36262596259</v>
      </c>
      <c r="ET7" s="108">
        <f t="shared" si="59"/>
        <v>134624.20717361817</v>
      </c>
      <c r="EU7" s="108">
        <f t="shared" si="60"/>
        <v>134629.05189561451</v>
      </c>
      <c r="EV7" s="108">
        <f t="shared" si="61"/>
        <v>134633.8967919579</v>
      </c>
      <c r="EW7" s="108">
        <f t="shared" si="62"/>
        <v>119813.75648574276</v>
      </c>
      <c r="EX7" s="108">
        <f t="shared" si="63"/>
        <v>119818.06822397841</v>
      </c>
      <c r="EY7" s="108">
        <f t="shared" si="64"/>
        <v>119822.38011738057</v>
      </c>
      <c r="EZ7" s="108">
        <f t="shared" si="65"/>
        <v>119826.69216595488</v>
      </c>
      <c r="FA7" s="108">
        <f t="shared" si="66"/>
        <v>112447.2264301558</v>
      </c>
      <c r="FB7" s="108">
        <f t="shared" si="67"/>
        <v>112451.27306903861</v>
      </c>
      <c r="FC7" s="108">
        <f t="shared" si="68"/>
        <v>112455.31985354782</v>
      </c>
      <c r="FD7" s="108">
        <f t="shared" si="69"/>
        <v>112459.36678368867</v>
      </c>
      <c r="FE7" s="108">
        <f t="shared" si="70"/>
        <v>112463.41385946644</v>
      </c>
    </row>
    <row r="8" spans="1:161" ht="15.75" x14ac:dyDescent="0.25">
      <c r="A8" s="87" t="s">
        <v>173</v>
      </c>
      <c r="B8" s="12">
        <f>'Urb proj of all 25 ARs '!AI8</f>
        <v>12158.032928685243</v>
      </c>
      <c r="C8" s="12">
        <f>'Urb proj of all 25 ARs '!AJ8</f>
        <v>12180.805441540711</v>
      </c>
      <c r="D8" s="100">
        <f t="shared" si="10"/>
        <v>1.8730425381345832E-3</v>
      </c>
      <c r="E8" s="101">
        <f t="shared" si="11"/>
        <v>3.5987004848969661E-5</v>
      </c>
      <c r="F8" s="69">
        <f t="shared" si="12"/>
        <v>12158.470459875201</v>
      </c>
      <c r="G8" s="69">
        <f t="shared" si="16"/>
        <v>12158.908006810598</v>
      </c>
      <c r="H8" s="69">
        <f t="shared" ref="H8:AM8" si="73">G8*(1+$E$8)</f>
        <v>12159.345569491998</v>
      </c>
      <c r="I8" s="69">
        <f t="shared" si="73"/>
        <v>12159.783147919967</v>
      </c>
      <c r="J8" s="69">
        <f t="shared" si="73"/>
        <v>12160.220742095073</v>
      </c>
      <c r="K8" s="69">
        <f t="shared" si="73"/>
        <v>12160.658352017883</v>
      </c>
      <c r="L8" s="69">
        <f t="shared" si="73"/>
        <v>12161.095977688963</v>
      </c>
      <c r="M8" s="69">
        <f t="shared" si="73"/>
        <v>12161.533619108881</v>
      </c>
      <c r="N8" s="69">
        <f t="shared" si="73"/>
        <v>12161.971276278202</v>
      </c>
      <c r="O8" s="69">
        <f t="shared" si="73"/>
        <v>12162.408949197494</v>
      </c>
      <c r="P8" s="69">
        <f t="shared" si="73"/>
        <v>12162.846637867324</v>
      </c>
      <c r="Q8" s="69">
        <f t="shared" si="73"/>
        <v>12163.284342288258</v>
      </c>
      <c r="R8" s="69">
        <f t="shared" si="73"/>
        <v>12163.722062460864</v>
      </c>
      <c r="S8" s="69">
        <f t="shared" si="73"/>
        <v>12164.159798385706</v>
      </c>
      <c r="T8" s="69">
        <f t="shared" si="73"/>
        <v>12164.597550063354</v>
      </c>
      <c r="U8" s="69">
        <f t="shared" si="73"/>
        <v>12165.035317494374</v>
      </c>
      <c r="V8" s="69">
        <f t="shared" si="73"/>
        <v>12165.473100679332</v>
      </c>
      <c r="W8" s="69">
        <f t="shared" si="73"/>
        <v>12165.910899618795</v>
      </c>
      <c r="X8" s="69">
        <f t="shared" si="73"/>
        <v>12166.348714313332</v>
      </c>
      <c r="Y8" s="69">
        <f t="shared" si="73"/>
        <v>12166.786544763509</v>
      </c>
      <c r="Z8" s="69">
        <f t="shared" si="73"/>
        <v>12167.224390969892</v>
      </c>
      <c r="AA8" s="69">
        <f t="shared" si="73"/>
        <v>12167.662252933049</v>
      </c>
      <c r="AB8" s="69">
        <f t="shared" si="73"/>
        <v>12168.100130653545</v>
      </c>
      <c r="AC8" s="69">
        <f t="shared" si="73"/>
        <v>12168.538024131951</v>
      </c>
      <c r="AD8" s="69">
        <f t="shared" si="73"/>
        <v>12168.975933368831</v>
      </c>
      <c r="AE8" s="69">
        <f t="shared" si="73"/>
        <v>12169.413858364753</v>
      </c>
      <c r="AF8" s="69">
        <f t="shared" si="73"/>
        <v>12169.851799120283</v>
      </c>
      <c r="AG8" s="69">
        <f t="shared" si="73"/>
        <v>12170.289755635989</v>
      </c>
      <c r="AH8" s="69">
        <f t="shared" si="73"/>
        <v>12170.727727912439</v>
      </c>
      <c r="AI8" s="69">
        <f t="shared" si="73"/>
        <v>12171.165715950199</v>
      </c>
      <c r="AJ8" s="69">
        <f t="shared" si="73"/>
        <v>12171.603719749837</v>
      </c>
      <c r="AK8" s="69">
        <f t="shared" si="73"/>
        <v>12172.041739311919</v>
      </c>
      <c r="AL8" s="69">
        <f t="shared" si="73"/>
        <v>12172.479774637013</v>
      </c>
      <c r="AM8" s="69">
        <f t="shared" si="73"/>
        <v>12172.917825725686</v>
      </c>
      <c r="AN8" s="69">
        <f t="shared" ref="AN8:BE8" si="74">AM8*(1+$E$8)</f>
        <v>12173.355892578507</v>
      </c>
      <c r="AO8" s="69">
        <f t="shared" si="74"/>
        <v>12173.793975196042</v>
      </c>
      <c r="AP8" s="69">
        <f t="shared" si="74"/>
        <v>12174.232073578858</v>
      </c>
      <c r="AQ8" s="69">
        <f t="shared" si="74"/>
        <v>12174.670187727523</v>
      </c>
      <c r="AR8" s="69">
        <f t="shared" si="74"/>
        <v>12175.108317642604</v>
      </c>
      <c r="AS8" s="69">
        <f t="shared" si="74"/>
        <v>12175.546463324667</v>
      </c>
      <c r="AT8" s="69">
        <f t="shared" si="74"/>
        <v>12175.984624774281</v>
      </c>
      <c r="AU8" s="69">
        <f t="shared" si="74"/>
        <v>12176.422801992014</v>
      </c>
      <c r="AV8" s="69">
        <f t="shared" si="74"/>
        <v>12176.860994978431</v>
      </c>
      <c r="AW8" s="69">
        <f t="shared" si="74"/>
        <v>12177.299203734103</v>
      </c>
      <c r="AX8" s="69">
        <f t="shared" si="74"/>
        <v>12177.737428259596</v>
      </c>
      <c r="AY8" s="69">
        <f t="shared" si="74"/>
        <v>12178.175668555476</v>
      </c>
      <c r="AZ8" s="69">
        <f t="shared" si="74"/>
        <v>12178.613924622312</v>
      </c>
      <c r="BA8" s="69">
        <f t="shared" si="74"/>
        <v>12179.052196460671</v>
      </c>
      <c r="BB8" s="69">
        <f t="shared" si="74"/>
        <v>12179.490484071121</v>
      </c>
      <c r="BC8" s="69">
        <f t="shared" si="74"/>
        <v>12179.92878745423</v>
      </c>
      <c r="BD8" s="69">
        <f t="shared" si="74"/>
        <v>12180.367106610563</v>
      </c>
      <c r="BE8" s="69">
        <f t="shared" si="74"/>
        <v>12180.805441540691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11362.329846169927</v>
      </c>
      <c r="DG8" s="108">
        <f t="shared" si="20"/>
        <v>11362.738742389198</v>
      </c>
      <c r="DH8" s="108">
        <f t="shared" si="21"/>
        <v>11363.147653323418</v>
      </c>
      <c r="DI8" s="108">
        <f t="shared" si="22"/>
        <v>11363.556578973117</v>
      </c>
      <c r="DJ8" s="108">
        <f t="shared" si="23"/>
        <v>12424.732730977224</v>
      </c>
      <c r="DK8" s="108">
        <f t="shared" si="24"/>
        <v>12425.179859894262</v>
      </c>
      <c r="DL8" s="108">
        <f t="shared" si="25"/>
        <v>12425.627004902128</v>
      </c>
      <c r="DM8" s="108">
        <f t="shared" si="26"/>
        <v>12426.074166001405</v>
      </c>
      <c r="DN8" s="108">
        <f t="shared" si="27"/>
        <v>10490.744329020154</v>
      </c>
      <c r="DO8" s="108">
        <f t="shared" si="28"/>
        <v>10491.12185948719</v>
      </c>
      <c r="DP8" s="108">
        <f t="shared" si="29"/>
        <v>10491.49940354042</v>
      </c>
      <c r="DQ8" s="108">
        <f t="shared" si="30"/>
        <v>10491.876961180327</v>
      </c>
      <c r="DR8" s="108">
        <f t="shared" si="31"/>
        <v>10492.254532407404</v>
      </c>
      <c r="DS8" s="108">
        <f t="shared" si="32"/>
        <v>10831.775824359591</v>
      </c>
      <c r="DT8" s="108">
        <f t="shared" si="33"/>
        <v>10832.165627528706</v>
      </c>
      <c r="DU8" s="108">
        <f t="shared" si="34"/>
        <v>10832.555444725667</v>
      </c>
      <c r="DV8" s="108">
        <f t="shared" si="35"/>
        <v>10832.945275950984</v>
      </c>
      <c r="DW8" s="108">
        <f t="shared" si="36"/>
        <v>10948.477612589559</v>
      </c>
      <c r="DX8" s="108">
        <f t="shared" si="37"/>
        <v>10948.871615506492</v>
      </c>
      <c r="DY8" s="108">
        <f t="shared" si="38"/>
        <v>10949.265632602412</v>
      </c>
      <c r="DZ8" s="108">
        <f t="shared" si="39"/>
        <v>10949.659663877825</v>
      </c>
      <c r="EA8" s="108">
        <f t="shared" si="40"/>
        <v>11322.226708689357</v>
      </c>
      <c r="EB8" s="108">
        <f t="shared" si="41"/>
        <v>11322.634161716822</v>
      </c>
      <c r="EC8" s="108">
        <f t="shared" si="42"/>
        <v>11323.041629407304</v>
      </c>
      <c r="ED8" s="108">
        <f t="shared" si="43"/>
        <v>11323.449111761327</v>
      </c>
      <c r="EE8" s="108">
        <f t="shared" si="44"/>
        <v>11323.856608779421</v>
      </c>
      <c r="EF8" s="108">
        <f t="shared" si="45"/>
        <v>10590.195215998005</v>
      </c>
      <c r="EG8" s="108">
        <f t="shared" si="46"/>
        <v>10590.576325404596</v>
      </c>
      <c r="EH8" s="108">
        <f t="shared" si="47"/>
        <v>10590.957448526171</v>
      </c>
      <c r="EI8" s="108">
        <f t="shared" si="48"/>
        <v>10591.338585363226</v>
      </c>
      <c r="EJ8" s="108">
        <f t="shared" si="49"/>
        <v>10739.838836009654</v>
      </c>
      <c r="EK8" s="108">
        <f t="shared" si="50"/>
        <v>10740.225330641922</v>
      </c>
      <c r="EL8" s="108">
        <f t="shared" si="51"/>
        <v>10740.611839182975</v>
      </c>
      <c r="EM8" s="108">
        <f t="shared" si="52"/>
        <v>10740.998361633312</v>
      </c>
      <c r="EN8" s="108">
        <f t="shared" si="53"/>
        <v>11884.075171591467</v>
      </c>
      <c r="EO8" s="108">
        <f t="shared" si="54"/>
        <v>11884.502843862294</v>
      </c>
      <c r="EP8" s="108">
        <f t="shared" si="55"/>
        <v>11884.930531523763</v>
      </c>
      <c r="EQ8" s="108">
        <f t="shared" si="56"/>
        <v>11885.358234576432</v>
      </c>
      <c r="ER8" s="108">
        <f t="shared" si="57"/>
        <v>11885.785953020852</v>
      </c>
      <c r="ES8" s="108">
        <f t="shared" si="58"/>
        <v>11678.897316995271</v>
      </c>
      <c r="ET8" s="108">
        <f t="shared" si="59"/>
        <v>11679.317605529648</v>
      </c>
      <c r="EU8" s="108">
        <f t="shared" si="60"/>
        <v>11679.737909188952</v>
      </c>
      <c r="EV8" s="108">
        <f t="shared" si="61"/>
        <v>11680.158227973723</v>
      </c>
      <c r="EW8" s="108">
        <f t="shared" si="62"/>
        <v>11740.579175731904</v>
      </c>
      <c r="EX8" s="108">
        <f t="shared" si="63"/>
        <v>11741.001684011631</v>
      </c>
      <c r="EY8" s="108">
        <f t="shared" si="64"/>
        <v>11741.424207496166</v>
      </c>
      <c r="EZ8" s="108">
        <f t="shared" si="65"/>
        <v>11741.846746186056</v>
      </c>
      <c r="FA8" s="108">
        <f t="shared" si="66"/>
        <v>10647.648427899217</v>
      </c>
      <c r="FB8" s="108">
        <f t="shared" si="67"/>
        <v>10648.031604874823</v>
      </c>
      <c r="FC8" s="108">
        <f t="shared" si="68"/>
        <v>10648.414795639819</v>
      </c>
      <c r="FD8" s="108">
        <f t="shared" si="69"/>
        <v>10648.798000194703</v>
      </c>
      <c r="FE8" s="108">
        <f t="shared" si="70"/>
        <v>10649.181218539972</v>
      </c>
    </row>
    <row r="9" spans="1:161" ht="15.75" x14ac:dyDescent="0.25">
      <c r="A9" s="87" t="s">
        <v>175</v>
      </c>
      <c r="B9" s="12">
        <f>'Urb proj of all 25 ARs '!AI9</f>
        <v>46594.455062522931</v>
      </c>
      <c r="C9" s="12">
        <f>'Urb proj of all 25 ARs '!AJ9</f>
        <v>46681.728458896236</v>
      </c>
      <c r="D9" s="100">
        <f t="shared" si="10"/>
        <v>1.873042538134555E-3</v>
      </c>
      <c r="E9" s="101">
        <f t="shared" si="11"/>
        <v>3.5987004848969661E-5</v>
      </c>
      <c r="F9" s="69">
        <f t="shared" si="12"/>
        <v>46596.131857403205</v>
      </c>
      <c r="G9" s="69">
        <f t="shared" si="16"/>
        <v>46597.808712626298</v>
      </c>
      <c r="H9" s="69">
        <f t="shared" ref="H9:AM9" si="75">G9*(1+$E$9)</f>
        <v>46599.485628194394</v>
      </c>
      <c r="I9" s="69">
        <f t="shared" si="75"/>
        <v>46601.162604109653</v>
      </c>
      <c r="J9" s="69">
        <f t="shared" si="75"/>
        <v>46602.839640374252</v>
      </c>
      <c r="K9" s="69">
        <f t="shared" si="75"/>
        <v>46604.516736990365</v>
      </c>
      <c r="L9" s="69">
        <f t="shared" si="75"/>
        <v>46606.19389396016</v>
      </c>
      <c r="M9" s="69">
        <f t="shared" si="75"/>
        <v>46607.871111285815</v>
      </c>
      <c r="N9" s="69">
        <f t="shared" si="75"/>
        <v>46609.548388969495</v>
      </c>
      <c r="O9" s="69">
        <f t="shared" si="75"/>
        <v>46611.225727013378</v>
      </c>
      <c r="P9" s="69">
        <f t="shared" si="75"/>
        <v>46612.903125419631</v>
      </c>
      <c r="Q9" s="69">
        <f t="shared" si="75"/>
        <v>46614.580584190429</v>
      </c>
      <c r="R9" s="69">
        <f t="shared" si="75"/>
        <v>46616.258103327942</v>
      </c>
      <c r="S9" s="69">
        <f t="shared" si="75"/>
        <v>46617.935682834344</v>
      </c>
      <c r="T9" s="69">
        <f t="shared" si="75"/>
        <v>46619.613322711812</v>
      </c>
      <c r="U9" s="69">
        <f t="shared" si="75"/>
        <v>46621.291022962512</v>
      </c>
      <c r="V9" s="69">
        <f t="shared" si="75"/>
        <v>46622.968783588622</v>
      </c>
      <c r="W9" s="69">
        <f t="shared" si="75"/>
        <v>46624.646604592308</v>
      </c>
      <c r="X9" s="69">
        <f t="shared" si="75"/>
        <v>46626.324485975747</v>
      </c>
      <c r="Y9" s="69">
        <f t="shared" si="75"/>
        <v>46628.002427741114</v>
      </c>
      <c r="Z9" s="69">
        <f t="shared" si="75"/>
        <v>46629.680429890577</v>
      </c>
      <c r="AA9" s="69">
        <f t="shared" si="75"/>
        <v>46631.358492426312</v>
      </c>
      <c r="AB9" s="69">
        <f t="shared" si="75"/>
        <v>46633.036615350495</v>
      </c>
      <c r="AC9" s="69">
        <f t="shared" si="75"/>
        <v>46634.714798665293</v>
      </c>
      <c r="AD9" s="69">
        <f t="shared" si="75"/>
        <v>46636.393042372882</v>
      </c>
      <c r="AE9" s="69">
        <f t="shared" si="75"/>
        <v>46638.071346475437</v>
      </c>
      <c r="AF9" s="69">
        <f t="shared" si="75"/>
        <v>46639.749710975128</v>
      </c>
      <c r="AG9" s="69">
        <f t="shared" si="75"/>
        <v>46641.428135874128</v>
      </c>
      <c r="AH9" s="69">
        <f t="shared" si="75"/>
        <v>46643.106621174615</v>
      </c>
      <c r="AI9" s="69">
        <f t="shared" si="75"/>
        <v>46644.785166878763</v>
      </c>
      <c r="AJ9" s="69">
        <f t="shared" si="75"/>
        <v>46646.46377298874</v>
      </c>
      <c r="AK9" s="69">
        <f t="shared" si="75"/>
        <v>46648.142439506722</v>
      </c>
      <c r="AL9" s="69">
        <f t="shared" si="75"/>
        <v>46649.821166434886</v>
      </c>
      <c r="AM9" s="69">
        <f t="shared" si="75"/>
        <v>46651.499953775405</v>
      </c>
      <c r="AN9" s="69">
        <f t="shared" ref="AN9:BE9" si="76">AM9*(1+$E$9)</f>
        <v>46653.178801530456</v>
      </c>
      <c r="AO9" s="69">
        <f t="shared" si="76"/>
        <v>46654.857709702206</v>
      </c>
      <c r="AP9" s="69">
        <f t="shared" si="76"/>
        <v>46656.536678292832</v>
      </c>
      <c r="AQ9" s="69">
        <f t="shared" si="76"/>
        <v>46658.215707304509</v>
      </c>
      <c r="AR9" s="69">
        <f t="shared" si="76"/>
        <v>46659.894796739412</v>
      </c>
      <c r="AS9" s="69">
        <f t="shared" si="76"/>
        <v>46661.573946599718</v>
      </c>
      <c r="AT9" s="69">
        <f t="shared" si="76"/>
        <v>46663.253156887593</v>
      </c>
      <c r="AU9" s="69">
        <f t="shared" si="76"/>
        <v>46664.932427605221</v>
      </c>
      <c r="AV9" s="69">
        <f t="shared" si="76"/>
        <v>46666.611758754771</v>
      </c>
      <c r="AW9" s="69">
        <f t="shared" si="76"/>
        <v>46668.291150338417</v>
      </c>
      <c r="AX9" s="69">
        <f t="shared" si="76"/>
        <v>46669.970602358335</v>
      </c>
      <c r="AY9" s="69">
        <f t="shared" si="76"/>
        <v>46671.650114816701</v>
      </c>
      <c r="AZ9" s="69">
        <f t="shared" si="76"/>
        <v>46673.32968771569</v>
      </c>
      <c r="BA9" s="69">
        <f t="shared" si="76"/>
        <v>46675.009321057478</v>
      </c>
      <c r="BB9" s="69">
        <f t="shared" si="76"/>
        <v>46676.68901484424</v>
      </c>
      <c r="BC9" s="69">
        <f t="shared" si="76"/>
        <v>46678.368769078152</v>
      </c>
      <c r="BD9" s="69">
        <f t="shared" si="76"/>
        <v>46680.048583761389</v>
      </c>
      <c r="BE9" s="69">
        <f t="shared" si="76"/>
        <v>46681.728458896119</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79188.245296783702</v>
      </c>
      <c r="DG9" s="108">
        <f t="shared" si="20"/>
        <v>79191.09504455117</v>
      </c>
      <c r="DH9" s="108">
        <f t="shared" si="21"/>
        <v>79193.944894872533</v>
      </c>
      <c r="DI9" s="108">
        <f t="shared" si="22"/>
        <v>79196.794847751473</v>
      </c>
      <c r="DJ9" s="108">
        <f t="shared" si="23"/>
        <v>85258.947867024224</v>
      </c>
      <c r="DK9" s="108">
        <f t="shared" si="24"/>
        <v>85262.016081194539</v>
      </c>
      <c r="DL9" s="108">
        <f t="shared" si="25"/>
        <v>85265.084405780683</v>
      </c>
      <c r="DM9" s="108">
        <f t="shared" si="26"/>
        <v>85268.152840786643</v>
      </c>
      <c r="DN9" s="108">
        <f t="shared" si="27"/>
        <v>72827.141450706695</v>
      </c>
      <c r="DO9" s="108">
        <f t="shared" si="28"/>
        <v>72829.76228139922</v>
      </c>
      <c r="DP9" s="108">
        <f t="shared" si="29"/>
        <v>72832.383206407583</v>
      </c>
      <c r="DQ9" s="108">
        <f t="shared" si="30"/>
        <v>72835.004225735189</v>
      </c>
      <c r="DR9" s="108">
        <f t="shared" si="31"/>
        <v>72837.625339385428</v>
      </c>
      <c r="DS9" s="108">
        <f t="shared" si="32"/>
        <v>78210.25036855787</v>
      </c>
      <c r="DT9" s="108">
        <f t="shared" si="33"/>
        <v>78213.064921217127</v>
      </c>
      <c r="DU9" s="108">
        <f t="shared" si="34"/>
        <v>78215.879575163694</v>
      </c>
      <c r="DV9" s="108">
        <f t="shared" si="35"/>
        <v>78218.694330401238</v>
      </c>
      <c r="DW9" s="108">
        <f t="shared" si="36"/>
        <v>75076.037922967589</v>
      </c>
      <c r="DX9" s="108">
        <f t="shared" si="37"/>
        <v>75078.739684708358</v>
      </c>
      <c r="DY9" s="108">
        <f t="shared" si="38"/>
        <v>75081.441543677443</v>
      </c>
      <c r="DZ9" s="108">
        <f t="shared" si="39"/>
        <v>75084.143499878337</v>
      </c>
      <c r="EA9" s="108">
        <f t="shared" si="40"/>
        <v>82940.15042155805</v>
      </c>
      <c r="EB9" s="108">
        <f t="shared" si="41"/>
        <v>82943.135189153443</v>
      </c>
      <c r="EC9" s="108">
        <f t="shared" si="42"/>
        <v>82946.120064161689</v>
      </c>
      <c r="ED9" s="108">
        <f t="shared" si="43"/>
        <v>82949.105046586628</v>
      </c>
      <c r="EE9" s="108">
        <f t="shared" si="44"/>
        <v>82952.090136432162</v>
      </c>
      <c r="EF9" s="108">
        <f t="shared" si="45"/>
        <v>85184.574966580942</v>
      </c>
      <c r="EG9" s="108">
        <f t="shared" si="46"/>
        <v>85187.640504293318</v>
      </c>
      <c r="EH9" s="108">
        <f t="shared" si="47"/>
        <v>85190.70615232522</v>
      </c>
      <c r="EI9" s="108">
        <f t="shared" si="48"/>
        <v>85193.771910680603</v>
      </c>
      <c r="EJ9" s="108">
        <f t="shared" si="49"/>
        <v>89521.398875432787</v>
      </c>
      <c r="EK9" s="108">
        <f t="shared" si="50"/>
        <v>89524.620482448197</v>
      </c>
      <c r="EL9" s="108">
        <f t="shared" si="51"/>
        <v>89527.842205399604</v>
      </c>
      <c r="EM9" s="108">
        <f t="shared" si="52"/>
        <v>89531.064044291168</v>
      </c>
      <c r="EN9" s="108">
        <f t="shared" si="53"/>
        <v>97252.3720006027</v>
      </c>
      <c r="EO9" s="108">
        <f t="shared" si="54"/>
        <v>97255.871822185451</v>
      </c>
      <c r="EP9" s="108">
        <f t="shared" si="55"/>
        <v>97259.371769716308</v>
      </c>
      <c r="EQ9" s="108">
        <f t="shared" si="56"/>
        <v>97262.871843199799</v>
      </c>
      <c r="ER9" s="108">
        <f t="shared" si="57"/>
        <v>97266.372042640447</v>
      </c>
      <c r="ES9" s="108">
        <f t="shared" si="58"/>
        <v>90829.485909907031</v>
      </c>
      <c r="ET9" s="108">
        <f t="shared" si="59"/>
        <v>90832.754591056888</v>
      </c>
      <c r="EU9" s="108">
        <f t="shared" si="60"/>
        <v>90836.023389836817</v>
      </c>
      <c r="EV9" s="108">
        <f t="shared" si="61"/>
        <v>90839.292306251009</v>
      </c>
      <c r="EW9" s="108">
        <f t="shared" si="62"/>
        <v>83818.9468533318</v>
      </c>
      <c r="EX9" s="108">
        <f t="shared" si="63"/>
        <v>83821.963246178653</v>
      </c>
      <c r="EY9" s="108">
        <f t="shared" si="64"/>
        <v>83824.979747576435</v>
      </c>
      <c r="EZ9" s="108">
        <f t="shared" si="65"/>
        <v>83827.996357529075</v>
      </c>
      <c r="FA9" s="108">
        <f t="shared" si="66"/>
        <v>73893.748885681882</v>
      </c>
      <c r="FB9" s="108">
        <f t="shared" si="67"/>
        <v>73896.408100381333</v>
      </c>
      <c r="FC9" s="108">
        <f t="shared" si="68"/>
        <v>73899.067410777963</v>
      </c>
      <c r="FD9" s="108">
        <f t="shared" si="69"/>
        <v>73901.72681687522</v>
      </c>
      <c r="FE9" s="108">
        <f t="shared" si="70"/>
        <v>73904.386318676523</v>
      </c>
    </row>
    <row r="10" spans="1:161" ht="15.75" x14ac:dyDescent="0.25">
      <c r="A10" s="47" t="s">
        <v>199</v>
      </c>
      <c r="B10" s="12">
        <f>'Urb proj of all 25 ARs '!AI10</f>
        <v>64590.631585181967</v>
      </c>
      <c r="C10" s="12">
        <f>'Urb proj of all 25 ARs '!AJ10</f>
        <v>64711.612585706003</v>
      </c>
      <c r="D10" s="100">
        <f t="shared" si="10"/>
        <v>1.8730425381347543E-3</v>
      </c>
      <c r="E10" s="101">
        <f t="shared" si="11"/>
        <v>3.5987004848969661E-5</v>
      </c>
      <c r="F10" s="69">
        <f t="shared" si="12"/>
        <v>64592.956008554022</v>
      </c>
      <c r="G10" s="69">
        <f t="shared" si="16"/>
        <v>64595.280515575112</v>
      </c>
      <c r="H10" s="69">
        <f t="shared" ref="H10:AM10" si="77">G10*(1+$E$10)</f>
        <v>64597.605106248244</v>
      </c>
      <c r="I10" s="69">
        <f t="shared" si="77"/>
        <v>64599.929780576436</v>
      </c>
      <c r="J10" s="69">
        <f t="shared" si="77"/>
        <v>64602.254538562695</v>
      </c>
      <c r="K10" s="69">
        <f t="shared" si="77"/>
        <v>64604.579380210031</v>
      </c>
      <c r="L10" s="69">
        <f t="shared" si="77"/>
        <v>64606.90430552145</v>
      </c>
      <c r="M10" s="69">
        <f t="shared" si="77"/>
        <v>64609.229314499971</v>
      </c>
      <c r="N10" s="69">
        <f t="shared" si="77"/>
        <v>64611.5544071486</v>
      </c>
      <c r="O10" s="69">
        <f t="shared" si="77"/>
        <v>64613.879583470349</v>
      </c>
      <c r="P10" s="69">
        <f t="shared" si="77"/>
        <v>64616.204843468229</v>
      </c>
      <c r="Q10" s="69">
        <f t="shared" si="77"/>
        <v>64618.530187145254</v>
      </c>
      <c r="R10" s="69">
        <f t="shared" si="77"/>
        <v>64620.855614504435</v>
      </c>
      <c r="S10" s="69">
        <f t="shared" si="77"/>
        <v>64623.181125548777</v>
      </c>
      <c r="T10" s="69">
        <f t="shared" si="77"/>
        <v>64625.506720281301</v>
      </c>
      <c r="U10" s="69">
        <f t="shared" si="77"/>
        <v>64627.83239870501</v>
      </c>
      <c r="V10" s="69">
        <f t="shared" si="77"/>
        <v>64630.158160822917</v>
      </c>
      <c r="W10" s="69">
        <f t="shared" si="77"/>
        <v>64632.484006638042</v>
      </c>
      <c r="X10" s="69">
        <f t="shared" si="77"/>
        <v>64634.80993615339</v>
      </c>
      <c r="Y10" s="69">
        <f t="shared" si="77"/>
        <v>64637.135949371972</v>
      </c>
      <c r="Z10" s="69">
        <f t="shared" si="77"/>
        <v>64639.462046296809</v>
      </c>
      <c r="AA10" s="69">
        <f t="shared" si="77"/>
        <v>64641.788226930905</v>
      </c>
      <c r="AB10" s="69">
        <f t="shared" si="77"/>
        <v>64644.114491277272</v>
      </c>
      <c r="AC10" s="69">
        <f t="shared" si="77"/>
        <v>64646.440839338924</v>
      </c>
      <c r="AD10" s="69">
        <f t="shared" si="77"/>
        <v>64648.767271118879</v>
      </c>
      <c r="AE10" s="69">
        <f t="shared" si="77"/>
        <v>64651.093786620142</v>
      </c>
      <c r="AF10" s="69">
        <f t="shared" si="77"/>
        <v>64653.420385845733</v>
      </c>
      <c r="AG10" s="69">
        <f t="shared" si="77"/>
        <v>64655.747068798664</v>
      </c>
      <c r="AH10" s="69">
        <f t="shared" si="77"/>
        <v>64658.07383548194</v>
      </c>
      <c r="AI10" s="69">
        <f t="shared" si="77"/>
        <v>64660.400685898581</v>
      </c>
      <c r="AJ10" s="69">
        <f t="shared" si="77"/>
        <v>64662.727620051599</v>
      </c>
      <c r="AK10" s="69">
        <f t="shared" si="77"/>
        <v>64665.054637944013</v>
      </c>
      <c r="AL10" s="69">
        <f t="shared" si="77"/>
        <v>64667.381739578828</v>
      </c>
      <c r="AM10" s="69">
        <f t="shared" si="77"/>
        <v>64669.708924959057</v>
      </c>
      <c r="AN10" s="69">
        <f t="shared" ref="AN10:BE10" si="78">AM10*(1+$E$10)</f>
        <v>64672.036194087719</v>
      </c>
      <c r="AO10" s="69">
        <f t="shared" si="78"/>
        <v>64674.363546967827</v>
      </c>
      <c r="AP10" s="69">
        <f t="shared" si="78"/>
        <v>64676.690983602399</v>
      </c>
      <c r="AQ10" s="69">
        <f t="shared" si="78"/>
        <v>64679.018503994441</v>
      </c>
      <c r="AR10" s="69">
        <f t="shared" si="78"/>
        <v>64681.346108146972</v>
      </c>
      <c r="AS10" s="69">
        <f t="shared" si="78"/>
        <v>64683.673796063005</v>
      </c>
      <c r="AT10" s="69">
        <f t="shared" si="78"/>
        <v>64686.001567745552</v>
      </c>
      <c r="AU10" s="69">
        <f t="shared" si="78"/>
        <v>64688.329423197632</v>
      </c>
      <c r="AV10" s="69">
        <f t="shared" si="78"/>
        <v>64690.657362422258</v>
      </c>
      <c r="AW10" s="69">
        <f t="shared" si="78"/>
        <v>64692.985385422442</v>
      </c>
      <c r="AX10" s="69">
        <f t="shared" si="78"/>
        <v>64695.313492201203</v>
      </c>
      <c r="AY10" s="69">
        <f t="shared" si="78"/>
        <v>64697.641682761554</v>
      </c>
      <c r="AZ10" s="69">
        <f t="shared" si="78"/>
        <v>64699.969957106507</v>
      </c>
      <c r="BA10" s="69">
        <f t="shared" si="78"/>
        <v>64702.298315239081</v>
      </c>
      <c r="BB10" s="69">
        <f t="shared" si="78"/>
        <v>64704.626757162288</v>
      </c>
      <c r="BC10" s="69">
        <f t="shared" si="78"/>
        <v>64706.955282879149</v>
      </c>
      <c r="BD10" s="69">
        <f t="shared" si="78"/>
        <v>64709.283892392676</v>
      </c>
      <c r="BE10" s="69">
        <f t="shared" si="78"/>
        <v>64711.612585705887</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64446.047134799199</v>
      </c>
      <c r="DG10" s="108">
        <f t="shared" si="20"/>
        <v>64448.366355009937</v>
      </c>
      <c r="DH10" s="108">
        <f t="shared" si="21"/>
        <v>64450.685658682458</v>
      </c>
      <c r="DI10" s="108">
        <f t="shared" si="22"/>
        <v>64453.00504581978</v>
      </c>
      <c r="DJ10" s="108">
        <f t="shared" si="23"/>
        <v>68906.731720831187</v>
      </c>
      <c r="DK10" s="108">
        <f t="shared" si="24"/>
        <v>68909.211467719753</v>
      </c>
      <c r="DL10" s="108">
        <f t="shared" si="25"/>
        <v>68911.691303846979</v>
      </c>
      <c r="DM10" s="108">
        <f t="shared" si="26"/>
        <v>68914.171229216096</v>
      </c>
      <c r="DN10" s="108">
        <f t="shared" si="27"/>
        <v>61200.852789223492</v>
      </c>
      <c r="DO10" s="108">
        <f t="shared" si="28"/>
        <v>61203.055224609583</v>
      </c>
      <c r="DP10" s="108">
        <f t="shared" si="29"/>
        <v>61205.257739254717</v>
      </c>
      <c r="DQ10" s="108">
        <f t="shared" si="30"/>
        <v>61207.460333161762</v>
      </c>
      <c r="DR10" s="108">
        <f t="shared" si="31"/>
        <v>61209.663006333569</v>
      </c>
      <c r="DS10" s="108">
        <f t="shared" si="32"/>
        <v>63633.71862565459</v>
      </c>
      <c r="DT10" s="108">
        <f t="shared" si="33"/>
        <v>63636.008612595338</v>
      </c>
      <c r="DU10" s="108">
        <f t="shared" si="34"/>
        <v>63638.298681945846</v>
      </c>
      <c r="DV10" s="108">
        <f t="shared" si="35"/>
        <v>63640.588833709087</v>
      </c>
      <c r="DW10" s="108">
        <f t="shared" si="36"/>
        <v>63409.527011858409</v>
      </c>
      <c r="DX10" s="108">
        <f t="shared" si="37"/>
        <v>63411.808930814455</v>
      </c>
      <c r="DY10" s="108">
        <f t="shared" si="38"/>
        <v>63414.090931889928</v>
      </c>
      <c r="DZ10" s="108">
        <f t="shared" si="39"/>
        <v>63416.373015087789</v>
      </c>
      <c r="EA10" s="108">
        <f t="shared" si="40"/>
        <v>64777.880949781451</v>
      </c>
      <c r="EB10" s="108">
        <f t="shared" si="41"/>
        <v>64780.212111697299</v>
      </c>
      <c r="EC10" s="108">
        <f t="shared" si="42"/>
        <v>64782.543357504677</v>
      </c>
      <c r="ED10" s="108">
        <f t="shared" si="43"/>
        <v>64784.874687206611</v>
      </c>
      <c r="EE10" s="108">
        <f t="shared" si="44"/>
        <v>64787.206100806114</v>
      </c>
      <c r="EF10" s="108">
        <f t="shared" si="45"/>
        <v>63094.301963888727</v>
      </c>
      <c r="EG10" s="108">
        <f t="shared" si="46"/>
        <v>63096.572538839442</v>
      </c>
      <c r="EH10" s="108">
        <f t="shared" si="47"/>
        <v>63098.843195501351</v>
      </c>
      <c r="EI10" s="108">
        <f t="shared" si="48"/>
        <v>63101.113933877394</v>
      </c>
      <c r="EJ10" s="108">
        <f t="shared" si="49"/>
        <v>63186.88215939908</v>
      </c>
      <c r="EK10" s="108">
        <f t="shared" si="50"/>
        <v>63189.156066033742</v>
      </c>
      <c r="EL10" s="108">
        <f t="shared" si="51"/>
        <v>63191.430054499499</v>
      </c>
      <c r="EM10" s="108">
        <f t="shared" si="52"/>
        <v>63193.704124799275</v>
      </c>
      <c r="EN10" s="108">
        <f t="shared" si="53"/>
        <v>69126.495931167956</v>
      </c>
      <c r="EO10" s="108">
        <f t="shared" si="54"/>
        <v>69128.983586712231</v>
      </c>
      <c r="EP10" s="108">
        <f t="shared" si="55"/>
        <v>69131.471331779772</v>
      </c>
      <c r="EQ10" s="108">
        <f t="shared" si="56"/>
        <v>69133.959166373796</v>
      </c>
      <c r="ER10" s="108">
        <f t="shared" si="57"/>
        <v>69136.447090497546</v>
      </c>
      <c r="ES10" s="108">
        <f t="shared" si="58"/>
        <v>66705.452991479746</v>
      </c>
      <c r="ET10" s="108">
        <f t="shared" si="59"/>
        <v>66707.853520940014</v>
      </c>
      <c r="EU10" s="108">
        <f t="shared" si="60"/>
        <v>66710.254136788135</v>
      </c>
      <c r="EV10" s="108">
        <f t="shared" si="61"/>
        <v>66712.654839027236</v>
      </c>
      <c r="EW10" s="108">
        <f t="shared" si="62"/>
        <v>67342.456629674823</v>
      </c>
      <c r="EX10" s="108">
        <f t="shared" si="63"/>
        <v>67344.880082988093</v>
      </c>
      <c r="EY10" s="108">
        <f t="shared" si="64"/>
        <v>67347.303623514192</v>
      </c>
      <c r="EZ10" s="108">
        <f t="shared" si="65"/>
        <v>67349.727251256249</v>
      </c>
      <c r="FA10" s="108">
        <f t="shared" si="66"/>
        <v>62627.332736917793</v>
      </c>
      <c r="FB10" s="108">
        <f t="shared" si="67"/>
        <v>62629.586507044667</v>
      </c>
      <c r="FC10" s="108">
        <f t="shared" si="68"/>
        <v>62631.840358277987</v>
      </c>
      <c r="FD10" s="108">
        <f t="shared" si="69"/>
        <v>62634.094290620662</v>
      </c>
      <c r="FE10" s="108">
        <f t="shared" si="70"/>
        <v>62636.348304075611</v>
      </c>
    </row>
    <row r="11" spans="1:161" ht="15.75" x14ac:dyDescent="0.25">
      <c r="A11" s="47" t="s">
        <v>187</v>
      </c>
      <c r="B11" s="12">
        <f>'Urb proj of all 25 ARs '!AI11</f>
        <v>34388.824398500641</v>
      </c>
      <c r="C11" s="12">
        <f>'Urb proj of all 25 ARs '!AJ11</f>
        <v>34453.236129435478</v>
      </c>
      <c r="D11" s="100">
        <f t="shared" si="10"/>
        <v>1.8730425381347155E-3</v>
      </c>
      <c r="E11" s="101">
        <f t="shared" si="11"/>
        <v>3.5987004848969661E-5</v>
      </c>
      <c r="F11" s="69">
        <f t="shared" si="12"/>
        <v>34390.061949291019</v>
      </c>
      <c r="G11" s="69">
        <f t="shared" si="16"/>
        <v>34391.299544617148</v>
      </c>
      <c r="H11" s="69">
        <f t="shared" ref="H11:AM11" si="79">G11*(1+$E$11)</f>
        <v>34392.537184480621</v>
      </c>
      <c r="I11" s="69">
        <f t="shared" si="79"/>
        <v>34393.774868883047</v>
      </c>
      <c r="J11" s="69">
        <f t="shared" si="79"/>
        <v>34395.012597826026</v>
      </c>
      <c r="K11" s="69">
        <f t="shared" si="79"/>
        <v>34396.250371311166</v>
      </c>
      <c r="L11" s="69">
        <f t="shared" si="79"/>
        <v>34397.488189340067</v>
      </c>
      <c r="M11" s="69">
        <f t="shared" si="79"/>
        <v>34398.726051914331</v>
      </c>
      <c r="N11" s="69">
        <f t="shared" si="79"/>
        <v>34399.963959035558</v>
      </c>
      <c r="O11" s="69">
        <f t="shared" si="79"/>
        <v>34401.201910705357</v>
      </c>
      <c r="P11" s="69">
        <f t="shared" si="79"/>
        <v>34402.439906925327</v>
      </c>
      <c r="Q11" s="69">
        <f t="shared" si="79"/>
        <v>34403.677947697077</v>
      </c>
      <c r="R11" s="69">
        <f t="shared" si="79"/>
        <v>34404.9160330222</v>
      </c>
      <c r="S11" s="69">
        <f t="shared" si="79"/>
        <v>34406.154162902312</v>
      </c>
      <c r="T11" s="69">
        <f t="shared" si="79"/>
        <v>34407.392337339006</v>
      </c>
      <c r="U11" s="69">
        <f t="shared" si="79"/>
        <v>34408.63055633389</v>
      </c>
      <c r="V11" s="69">
        <f t="shared" si="79"/>
        <v>34409.868819888565</v>
      </c>
      <c r="W11" s="69">
        <f t="shared" si="79"/>
        <v>34411.107128004638</v>
      </c>
      <c r="X11" s="69">
        <f t="shared" si="79"/>
        <v>34412.345480683711</v>
      </c>
      <c r="Y11" s="69">
        <f t="shared" si="79"/>
        <v>34413.583877927391</v>
      </c>
      <c r="Z11" s="69">
        <f t="shared" si="79"/>
        <v>34414.822319737279</v>
      </c>
      <c r="AA11" s="69">
        <f t="shared" si="79"/>
        <v>34416.060806114976</v>
      </c>
      <c r="AB11" s="69">
        <f t="shared" si="79"/>
        <v>34417.29933706209</v>
      </c>
      <c r="AC11" s="69">
        <f t="shared" si="79"/>
        <v>34418.537912580221</v>
      </c>
      <c r="AD11" s="69">
        <f t="shared" si="79"/>
        <v>34419.776532670978</v>
      </c>
      <c r="AE11" s="69">
        <f t="shared" si="79"/>
        <v>34421.015197335961</v>
      </c>
      <c r="AF11" s="69">
        <f t="shared" si="79"/>
        <v>34422.253906576771</v>
      </c>
      <c r="AG11" s="69">
        <f t="shared" si="79"/>
        <v>34423.492660395023</v>
      </c>
      <c r="AH11" s="69">
        <f t="shared" si="79"/>
        <v>34424.73145879231</v>
      </c>
      <c r="AI11" s="69">
        <f t="shared" si="79"/>
        <v>34425.970301770241</v>
      </c>
      <c r="AJ11" s="69">
        <f t="shared" si="79"/>
        <v>34427.209189330424</v>
      </c>
      <c r="AK11" s="69">
        <f t="shared" si="79"/>
        <v>34428.448121474459</v>
      </c>
      <c r="AL11" s="69">
        <f t="shared" si="79"/>
        <v>34429.687098203947</v>
      </c>
      <c r="AM11" s="69">
        <f t="shared" si="79"/>
        <v>34430.926119520496</v>
      </c>
      <c r="AN11" s="69">
        <f t="shared" ref="AN11:BE11" si="80">AM11*(1+$E$11)</f>
        <v>34432.165185425714</v>
      </c>
      <c r="AO11" s="69">
        <f t="shared" si="80"/>
        <v>34433.404295921202</v>
      </c>
      <c r="AP11" s="69">
        <f t="shared" si="80"/>
        <v>34434.643451008567</v>
      </c>
      <c r="AQ11" s="69">
        <f t="shared" si="80"/>
        <v>34435.882650689411</v>
      </c>
      <c r="AR11" s="69">
        <f t="shared" si="80"/>
        <v>34437.121894965341</v>
      </c>
      <c r="AS11" s="69">
        <f t="shared" si="80"/>
        <v>34438.361183837958</v>
      </c>
      <c r="AT11" s="69">
        <f t="shared" si="80"/>
        <v>34439.600517308871</v>
      </c>
      <c r="AU11" s="69">
        <f t="shared" si="80"/>
        <v>34440.839895379686</v>
      </c>
      <c r="AV11" s="69">
        <f t="shared" si="80"/>
        <v>34442.079318052005</v>
      </c>
      <c r="AW11" s="69">
        <f t="shared" si="80"/>
        <v>34443.318785327436</v>
      </c>
      <c r="AX11" s="69">
        <f t="shared" si="80"/>
        <v>34444.558297207579</v>
      </c>
      <c r="AY11" s="69">
        <f t="shared" si="80"/>
        <v>34445.797853694043</v>
      </c>
      <c r="AZ11" s="69">
        <f t="shared" si="80"/>
        <v>34447.037454788428</v>
      </c>
      <c r="BA11" s="69">
        <f t="shared" si="80"/>
        <v>34448.277100492349</v>
      </c>
      <c r="BB11" s="69">
        <f t="shared" si="80"/>
        <v>34449.5167908074</v>
      </c>
      <c r="BC11" s="69">
        <f t="shared" si="80"/>
        <v>34450.756525735196</v>
      </c>
      <c r="BD11" s="69">
        <f t="shared" si="80"/>
        <v>34451.996305277338</v>
      </c>
      <c r="BE11" s="69">
        <f t="shared" si="80"/>
        <v>34453.236129435434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48081.46114430837</v>
      </c>
      <c r="DG11" s="108">
        <f t="shared" si="20"/>
        <v>48083.191452083724</v>
      </c>
      <c r="DH11" s="108">
        <f t="shared" si="21"/>
        <v>48084.921822127661</v>
      </c>
      <c r="DI11" s="108">
        <f t="shared" si="22"/>
        <v>48086.652254442437</v>
      </c>
      <c r="DJ11" s="108">
        <f t="shared" si="23"/>
        <v>52174.656645262578</v>
      </c>
      <c r="DK11" s="108">
        <f t="shared" si="24"/>
        <v>52176.534254884267</v>
      </c>
      <c r="DL11" s="108">
        <f t="shared" si="25"/>
        <v>52178.411932075505</v>
      </c>
      <c r="DM11" s="108">
        <f t="shared" si="26"/>
        <v>52180.289676838722</v>
      </c>
      <c r="DN11" s="108">
        <f t="shared" si="27"/>
        <v>44822.864191360815</v>
      </c>
      <c r="DO11" s="108">
        <f t="shared" si="28"/>
        <v>44824.477231991819</v>
      </c>
      <c r="DP11" s="108">
        <f t="shared" si="29"/>
        <v>44826.090330671315</v>
      </c>
      <c r="DQ11" s="108">
        <f t="shared" si="30"/>
        <v>44827.703487401413</v>
      </c>
      <c r="DR11" s="108">
        <f t="shared" si="31"/>
        <v>44829.316702184173</v>
      </c>
      <c r="DS11" s="108">
        <f t="shared" si="32"/>
        <v>46164.134530098316</v>
      </c>
      <c r="DT11" s="108">
        <f t="shared" si="33"/>
        <v>46165.795839031496</v>
      </c>
      <c r="DU11" s="108">
        <f t="shared" si="34"/>
        <v>46167.457207750209</v>
      </c>
      <c r="DV11" s="108">
        <f t="shared" si="35"/>
        <v>46169.118636256608</v>
      </c>
      <c r="DW11" s="108">
        <f t="shared" si="36"/>
        <v>48484.201696953081</v>
      </c>
      <c r="DX11" s="108">
        <f t="shared" si="37"/>
        <v>48485.946498154648</v>
      </c>
      <c r="DY11" s="108">
        <f t="shared" si="38"/>
        <v>48487.691362146383</v>
      </c>
      <c r="DZ11" s="108">
        <f t="shared" si="39"/>
        <v>48489.436288930556</v>
      </c>
      <c r="EA11" s="108">
        <f t="shared" si="40"/>
        <v>53744.129274453648</v>
      </c>
      <c r="EB11" s="108">
        <f t="shared" si="41"/>
        <v>53746.063364694455</v>
      </c>
      <c r="EC11" s="108">
        <f t="shared" si="42"/>
        <v>53747.997524537372</v>
      </c>
      <c r="ED11" s="108">
        <f t="shared" si="43"/>
        <v>53749.931753984914</v>
      </c>
      <c r="EE11" s="108">
        <f t="shared" si="44"/>
        <v>53751.866053039579</v>
      </c>
      <c r="EF11" s="108">
        <f t="shared" si="45"/>
        <v>53578.943224827439</v>
      </c>
      <c r="EG11" s="108">
        <f t="shared" si="46"/>
        <v>53580.871370517081</v>
      </c>
      <c r="EH11" s="108">
        <f t="shared" si="47"/>
        <v>53582.799585594905</v>
      </c>
      <c r="EI11" s="108">
        <f t="shared" si="48"/>
        <v>53584.727870063412</v>
      </c>
      <c r="EJ11" s="108">
        <f t="shared" si="49"/>
        <v>57046.572377831537</v>
      </c>
      <c r="EK11" s="108">
        <f t="shared" si="50"/>
        <v>57048.625313108314</v>
      </c>
      <c r="EL11" s="108">
        <f t="shared" si="51"/>
        <v>57050.678322264081</v>
      </c>
      <c r="EM11" s="108">
        <f t="shared" si="52"/>
        <v>57052.7314053015</v>
      </c>
      <c r="EN11" s="108">
        <f t="shared" si="53"/>
        <v>64414.925010030347</v>
      </c>
      <c r="EO11" s="108">
        <f t="shared" si="54"/>
        <v>64417.24311024903</v>
      </c>
      <c r="EP11" s="108">
        <f t="shared" si="55"/>
        <v>64419.561293889201</v>
      </c>
      <c r="EQ11" s="108">
        <f t="shared" si="56"/>
        <v>64421.87956095385</v>
      </c>
      <c r="ER11" s="108">
        <f t="shared" si="57"/>
        <v>64424.19791144599</v>
      </c>
      <c r="ES11" s="108">
        <f t="shared" si="58"/>
        <v>59055.489028030148</v>
      </c>
      <c r="ET11" s="108">
        <f t="shared" si="59"/>
        <v>59057.614258200156</v>
      </c>
      <c r="EU11" s="108">
        <f t="shared" si="60"/>
        <v>59059.739564850839</v>
      </c>
      <c r="EV11" s="108">
        <f t="shared" si="61"/>
        <v>59061.864947984941</v>
      </c>
      <c r="EW11" s="108">
        <f t="shared" si="62"/>
        <v>53541.161605389236</v>
      </c>
      <c r="EX11" s="108">
        <f t="shared" si="63"/>
        <v>53543.088391431549</v>
      </c>
      <c r="EY11" s="108">
        <f t="shared" si="64"/>
        <v>53545.015246813127</v>
      </c>
      <c r="EZ11" s="108">
        <f t="shared" si="65"/>
        <v>53546.942171536444</v>
      </c>
      <c r="FA11" s="108">
        <f t="shared" si="66"/>
        <v>43599.498721961303</v>
      </c>
      <c r="FB11" s="108">
        <f t="shared" si="67"/>
        <v>43601.067737333222</v>
      </c>
      <c r="FC11" s="108">
        <f t="shared" si="68"/>
        <v>43602.636809169308</v>
      </c>
      <c r="FD11" s="108">
        <f t="shared" si="69"/>
        <v>43604.205937471583</v>
      </c>
      <c r="FE11" s="108">
        <f t="shared" si="70"/>
        <v>43605.775122242092</v>
      </c>
    </row>
    <row r="12" spans="1:161" ht="15.75" x14ac:dyDescent="0.25">
      <c r="A12" s="47" t="s">
        <v>188</v>
      </c>
      <c r="B12" s="12">
        <f>'Urb proj of all 25 ARs '!AI12</f>
        <v>81090.946234266987</v>
      </c>
      <c r="C12" s="12">
        <f>'Urb proj of all 25 ARs '!AJ12</f>
        <v>81242.83302602137</v>
      </c>
      <c r="D12" s="100">
        <f t="shared" si="10"/>
        <v>1.8730425381347873E-3</v>
      </c>
      <c r="E12" s="101">
        <f t="shared" si="11"/>
        <v>3.5987004848969661E-5</v>
      </c>
      <c r="F12" s="69">
        <f t="shared" si="12"/>
        <v>81093.86445454233</v>
      </c>
      <c r="G12" s="69">
        <f t="shared" si="16"/>
        <v>81096.782779835674</v>
      </c>
      <c r="H12" s="69">
        <f t="shared" ref="H12:AM12" si="81">G12*(1+$E$12)</f>
        <v>81099.701210150801</v>
      </c>
      <c r="I12" s="69">
        <f t="shared" si="81"/>
        <v>81102.619745491495</v>
      </c>
      <c r="J12" s="69">
        <f t="shared" si="81"/>
        <v>81105.538385861539</v>
      </c>
      <c r="K12" s="69">
        <f t="shared" si="81"/>
        <v>81108.457131264702</v>
      </c>
      <c r="L12" s="69">
        <f t="shared" si="81"/>
        <v>81111.375981704783</v>
      </c>
      <c r="M12" s="69">
        <f t="shared" si="81"/>
        <v>81114.29493718555</v>
      </c>
      <c r="N12" s="69">
        <f t="shared" si="81"/>
        <v>81117.213997710773</v>
      </c>
      <c r="O12" s="69">
        <f t="shared" si="81"/>
        <v>81120.133163284248</v>
      </c>
      <c r="P12" s="69">
        <f t="shared" si="81"/>
        <v>81123.052433909746</v>
      </c>
      <c r="Q12" s="69">
        <f t="shared" si="81"/>
        <v>81125.97180959105</v>
      </c>
      <c r="R12" s="69">
        <f t="shared" si="81"/>
        <v>81128.891290331943</v>
      </c>
      <c r="S12" s="69">
        <f t="shared" si="81"/>
        <v>81131.810876136195</v>
      </c>
      <c r="T12" s="69">
        <f t="shared" si="81"/>
        <v>81134.730567007602</v>
      </c>
      <c r="U12" s="69">
        <f t="shared" si="81"/>
        <v>81137.650362949935</v>
      </c>
      <c r="V12" s="69">
        <f t="shared" si="81"/>
        <v>81140.570263966976</v>
      </c>
      <c r="W12" s="69">
        <f t="shared" si="81"/>
        <v>81143.49027006251</v>
      </c>
      <c r="X12" s="69">
        <f t="shared" si="81"/>
        <v>81146.410381240319</v>
      </c>
      <c r="Y12" s="69">
        <f t="shared" si="81"/>
        <v>81149.330597504188</v>
      </c>
      <c r="Z12" s="69">
        <f t="shared" si="81"/>
        <v>81152.250918857884</v>
      </c>
      <c r="AA12" s="69">
        <f t="shared" si="81"/>
        <v>81155.171345305207</v>
      </c>
      <c r="AB12" s="69">
        <f t="shared" si="81"/>
        <v>81158.091876849925</v>
      </c>
      <c r="AC12" s="69">
        <f t="shared" si="81"/>
        <v>81161.012513495836</v>
      </c>
      <c r="AD12" s="69">
        <f t="shared" si="81"/>
        <v>81163.933255246709</v>
      </c>
      <c r="AE12" s="69">
        <f t="shared" si="81"/>
        <v>81166.854102106328</v>
      </c>
      <c r="AF12" s="69">
        <f t="shared" si="81"/>
        <v>81169.775054078476</v>
      </c>
      <c r="AG12" s="69">
        <f t="shared" si="81"/>
        <v>81172.696111166937</v>
      </c>
      <c r="AH12" s="69">
        <f t="shared" si="81"/>
        <v>81175.617273375494</v>
      </c>
      <c r="AI12" s="69">
        <f t="shared" si="81"/>
        <v>81178.53854070793</v>
      </c>
      <c r="AJ12" s="69">
        <f t="shared" si="81"/>
        <v>81181.45991316803</v>
      </c>
      <c r="AK12" s="69">
        <f t="shared" si="81"/>
        <v>81184.381390759576</v>
      </c>
      <c r="AL12" s="69">
        <f t="shared" si="81"/>
        <v>81187.302973486352</v>
      </c>
      <c r="AM12" s="69">
        <f t="shared" si="81"/>
        <v>81190.224661352127</v>
      </c>
      <c r="AN12" s="69">
        <f t="shared" ref="AN12:BE12" si="82">AM12*(1+$E$12)</f>
        <v>81193.1464543607</v>
      </c>
      <c r="AO12" s="69">
        <f t="shared" si="82"/>
        <v>81196.068352515853</v>
      </c>
      <c r="AP12" s="69">
        <f t="shared" si="82"/>
        <v>81198.99035582137</v>
      </c>
      <c r="AQ12" s="69">
        <f t="shared" si="82"/>
        <v>81201.912464281035</v>
      </c>
      <c r="AR12" s="69">
        <f t="shared" si="82"/>
        <v>81204.834677898631</v>
      </c>
      <c r="AS12" s="69">
        <f t="shared" si="82"/>
        <v>81207.756996677941</v>
      </c>
      <c r="AT12" s="69">
        <f t="shared" si="82"/>
        <v>81210.67942062275</v>
      </c>
      <c r="AU12" s="69">
        <f t="shared" si="82"/>
        <v>81213.601949736854</v>
      </c>
      <c r="AV12" s="69">
        <f t="shared" si="82"/>
        <v>81216.524584024024</v>
      </c>
      <c r="AW12" s="69">
        <f t="shared" si="82"/>
        <v>81219.447323488042</v>
      </c>
      <c r="AX12" s="69">
        <f t="shared" si="82"/>
        <v>81222.370168132707</v>
      </c>
      <c r="AY12" s="69">
        <f t="shared" si="82"/>
        <v>81225.293117961788</v>
      </c>
      <c r="AZ12" s="69">
        <f t="shared" si="82"/>
        <v>81228.216172979082</v>
      </c>
      <c r="BA12" s="69">
        <f t="shared" si="82"/>
        <v>81231.139333188374</v>
      </c>
      <c r="BB12" s="69">
        <f t="shared" si="82"/>
        <v>81234.062598593446</v>
      </c>
      <c r="BC12" s="69">
        <f t="shared" si="82"/>
        <v>81236.985969198082</v>
      </c>
      <c r="BD12" s="69">
        <f t="shared" si="82"/>
        <v>81239.909445006066</v>
      </c>
      <c r="BE12" s="69">
        <f t="shared" si="82"/>
        <v>81242.833026021195</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69285.60506291817</v>
      </c>
      <c r="DG12" s="108">
        <f t="shared" si="20"/>
        <v>69288.098444323536</v>
      </c>
      <c r="DH12" s="108">
        <f t="shared" si="21"/>
        <v>69290.591915458223</v>
      </c>
      <c r="DI12" s="108">
        <f t="shared" si="22"/>
        <v>69293.085476325461</v>
      </c>
      <c r="DJ12" s="108">
        <f t="shared" si="23"/>
        <v>73841.740157037158</v>
      </c>
      <c r="DK12" s="108">
        <f t="shared" si="24"/>
        <v>73844.397500098246</v>
      </c>
      <c r="DL12" s="108">
        <f t="shared" si="25"/>
        <v>73847.054938789151</v>
      </c>
      <c r="DM12" s="108">
        <f t="shared" si="26"/>
        <v>73849.712473113323</v>
      </c>
      <c r="DN12" s="108">
        <f t="shared" si="27"/>
        <v>66066.926174050037</v>
      </c>
      <c r="DO12" s="108">
        <f t="shared" si="28"/>
        <v>66069.303724842626</v>
      </c>
      <c r="DP12" s="108">
        <f t="shared" si="29"/>
        <v>66071.681361196141</v>
      </c>
      <c r="DQ12" s="108">
        <f t="shared" si="30"/>
        <v>66074.059083113665</v>
      </c>
      <c r="DR12" s="108">
        <f t="shared" si="31"/>
        <v>66076.436890598285</v>
      </c>
      <c r="DS12" s="108">
        <f t="shared" si="32"/>
        <v>67691.898790415304</v>
      </c>
      <c r="DT12" s="108">
        <f t="shared" si="33"/>
        <v>67694.334819105308</v>
      </c>
      <c r="DU12" s="108">
        <f t="shared" si="34"/>
        <v>67696.770935460692</v>
      </c>
      <c r="DV12" s="108">
        <f t="shared" si="35"/>
        <v>67699.207139484599</v>
      </c>
      <c r="DW12" s="108">
        <f t="shared" si="36"/>
        <v>67202.352376171722</v>
      </c>
      <c r="DX12" s="108">
        <f t="shared" si="37"/>
        <v>67204.770787552552</v>
      </c>
      <c r="DY12" s="108">
        <f t="shared" si="38"/>
        <v>67207.189285964763</v>
      </c>
      <c r="DZ12" s="108">
        <f t="shared" si="39"/>
        <v>67209.60787141147</v>
      </c>
      <c r="EA12" s="108">
        <f t="shared" si="40"/>
        <v>68751.454598085329</v>
      </c>
      <c r="EB12" s="108">
        <f t="shared" si="41"/>
        <v>68753.928757015325</v>
      </c>
      <c r="EC12" s="108">
        <f t="shared" si="42"/>
        <v>68756.403004982887</v>
      </c>
      <c r="ED12" s="108">
        <f t="shared" si="43"/>
        <v>68758.877341991232</v>
      </c>
      <c r="EE12" s="108">
        <f t="shared" si="44"/>
        <v>68761.351768043547</v>
      </c>
      <c r="EF12" s="108">
        <f t="shared" si="45"/>
        <v>65727.385625062539</v>
      </c>
      <c r="EG12" s="108">
        <f t="shared" si="46"/>
        <v>65729.750956807737</v>
      </c>
      <c r="EH12" s="108">
        <f t="shared" si="47"/>
        <v>65732.116373674144</v>
      </c>
      <c r="EI12" s="108">
        <f t="shared" si="48"/>
        <v>65734.481875664816</v>
      </c>
      <c r="EJ12" s="108">
        <f t="shared" si="49"/>
        <v>65861.891519706507</v>
      </c>
      <c r="EK12" s="108">
        <f t="shared" si="50"/>
        <v>65864.261691915992</v>
      </c>
      <c r="EL12" s="108">
        <f t="shared" si="51"/>
        <v>65866.631949420887</v>
      </c>
      <c r="EM12" s="108">
        <f t="shared" si="52"/>
        <v>65869.002292224221</v>
      </c>
      <c r="EN12" s="108">
        <f t="shared" si="53"/>
        <v>70829.789128576536</v>
      </c>
      <c r="EO12" s="108">
        <f t="shared" si="54"/>
        <v>70832.338080541362</v>
      </c>
      <c r="EP12" s="108">
        <f t="shared" si="55"/>
        <v>70834.88712423532</v>
      </c>
      <c r="EQ12" s="108">
        <f t="shared" si="56"/>
        <v>70837.436259661743</v>
      </c>
      <c r="ER12" s="108">
        <f t="shared" si="57"/>
        <v>70839.985486823905</v>
      </c>
      <c r="ES12" s="108">
        <f t="shared" si="58"/>
        <v>71444.139713006574</v>
      </c>
      <c r="ET12" s="108">
        <f t="shared" si="59"/>
        <v>71446.710773608851</v>
      </c>
      <c r="EU12" s="108">
        <f t="shared" si="60"/>
        <v>71449.281926735901</v>
      </c>
      <c r="EV12" s="108">
        <f t="shared" si="61"/>
        <v>71451.853172391056</v>
      </c>
      <c r="EW12" s="108">
        <f t="shared" si="62"/>
        <v>70775.614571333688</v>
      </c>
      <c r="EX12" s="108">
        <f t="shared" si="63"/>
        <v>70778.161573718447</v>
      </c>
      <c r="EY12" s="108">
        <f t="shared" si="64"/>
        <v>70780.708667762199</v>
      </c>
      <c r="EZ12" s="108">
        <f t="shared" si="65"/>
        <v>70783.255853468247</v>
      </c>
      <c r="FA12" s="108">
        <f t="shared" si="66"/>
        <v>65811.340650152488</v>
      </c>
      <c r="FB12" s="108">
        <f t="shared" si="67"/>
        <v>65813.709003187585</v>
      </c>
      <c r="FC12" s="108">
        <f t="shared" si="68"/>
        <v>65816.077441452609</v>
      </c>
      <c r="FD12" s="108">
        <f t="shared" si="69"/>
        <v>65818.445964950632</v>
      </c>
      <c r="FE12" s="108">
        <f t="shared" si="70"/>
        <v>65820.814573684722</v>
      </c>
    </row>
    <row r="13" spans="1:161" ht="15.75" x14ac:dyDescent="0.25">
      <c r="A13" s="47" t="s">
        <v>177</v>
      </c>
      <c r="B13" s="12">
        <f>'Urb proj of all 25 ARs '!AI13</f>
        <v>164426.86271824979</v>
      </c>
      <c r="C13" s="12">
        <f>'Urb proj of all 25 ARs '!AJ13</f>
        <v>164734.84122653308</v>
      </c>
      <c r="D13" s="100">
        <f t="shared" si="10"/>
        <v>1.8730425381345806E-3</v>
      </c>
      <c r="E13" s="101">
        <f t="shared" si="11"/>
        <v>3.5987004848969661E-5</v>
      </c>
      <c r="F13" s="69">
        <f t="shared" si="12"/>
        <v>164432.77994855572</v>
      </c>
      <c r="G13" s="69">
        <f t="shared" si="16"/>
        <v>164438.69739180506</v>
      </c>
      <c r="H13" s="69">
        <f t="shared" ref="H13:AM13" si="83">G13*(1+$E$13)</f>
        <v>164444.61504800545</v>
      </c>
      <c r="I13" s="69">
        <f t="shared" si="83"/>
        <v>164450.53291716456</v>
      </c>
      <c r="J13" s="69">
        <f t="shared" si="83"/>
        <v>164456.45099929007</v>
      </c>
      <c r="K13" s="69">
        <f t="shared" si="83"/>
        <v>164462.36929438962</v>
      </c>
      <c r="L13" s="69">
        <f t="shared" si="83"/>
        <v>164468.28780247088</v>
      </c>
      <c r="M13" s="69">
        <f t="shared" si="83"/>
        <v>164474.20652354154</v>
      </c>
      <c r="N13" s="69">
        <f t="shared" si="83"/>
        <v>164480.12545760922</v>
      </c>
      <c r="O13" s="69">
        <f t="shared" si="83"/>
        <v>164486.04460468161</v>
      </c>
      <c r="P13" s="69">
        <f t="shared" si="83"/>
        <v>164491.96396476639</v>
      </c>
      <c r="Q13" s="69">
        <f t="shared" si="83"/>
        <v>164497.88353787121</v>
      </c>
      <c r="R13" s="69">
        <f t="shared" si="83"/>
        <v>164503.80332400373</v>
      </c>
      <c r="S13" s="69">
        <f t="shared" si="83"/>
        <v>164509.72332317164</v>
      </c>
      <c r="T13" s="69">
        <f t="shared" si="83"/>
        <v>164515.64353538258</v>
      </c>
      <c r="U13" s="69">
        <f t="shared" si="83"/>
        <v>164521.56396064421</v>
      </c>
      <c r="V13" s="69">
        <f t="shared" si="83"/>
        <v>164527.48459896422</v>
      </c>
      <c r="W13" s="69">
        <f t="shared" si="83"/>
        <v>164533.40545035028</v>
      </c>
      <c r="X13" s="69">
        <f t="shared" si="83"/>
        <v>164539.32651481003</v>
      </c>
      <c r="Y13" s="69">
        <f t="shared" si="83"/>
        <v>164545.24779235118</v>
      </c>
      <c r="Z13" s="69">
        <f t="shared" si="83"/>
        <v>164551.16928298134</v>
      </c>
      <c r="AA13" s="69">
        <f t="shared" si="83"/>
        <v>164557.09098670824</v>
      </c>
      <c r="AB13" s="69">
        <f t="shared" si="83"/>
        <v>164563.01290353952</v>
      </c>
      <c r="AC13" s="69">
        <f t="shared" si="83"/>
        <v>164568.93503348285</v>
      </c>
      <c r="AD13" s="69">
        <f t="shared" si="83"/>
        <v>164574.8573765459</v>
      </c>
      <c r="AE13" s="69">
        <f t="shared" si="83"/>
        <v>164580.77993273633</v>
      </c>
      <c r="AF13" s="69">
        <f t="shared" si="83"/>
        <v>164586.70270206183</v>
      </c>
      <c r="AG13" s="69">
        <f t="shared" si="83"/>
        <v>164592.62568453004</v>
      </c>
      <c r="AH13" s="69">
        <f t="shared" si="83"/>
        <v>164598.54888014865</v>
      </c>
      <c r="AI13" s="69">
        <f t="shared" si="83"/>
        <v>164604.47228892535</v>
      </c>
      <c r="AJ13" s="69">
        <f t="shared" si="83"/>
        <v>164610.39591086778</v>
      </c>
      <c r="AK13" s="69">
        <f t="shared" si="83"/>
        <v>164616.31974598361</v>
      </c>
      <c r="AL13" s="69">
        <f t="shared" si="83"/>
        <v>164622.24379428054</v>
      </c>
      <c r="AM13" s="69">
        <f t="shared" si="83"/>
        <v>164628.1680557662</v>
      </c>
      <c r="AN13" s="69">
        <f t="shared" ref="AN13:BE13" si="84">AM13*(1+$E$13)</f>
        <v>164634.09253044831</v>
      </c>
      <c r="AO13" s="69">
        <f t="shared" si="84"/>
        <v>164640.01721833451</v>
      </c>
      <c r="AP13" s="69">
        <f t="shared" si="84"/>
        <v>164645.9421194325</v>
      </c>
      <c r="AQ13" s="69">
        <f t="shared" si="84"/>
        <v>164651.86723374992</v>
      </c>
      <c r="AR13" s="69">
        <f t="shared" si="84"/>
        <v>164657.79256129445</v>
      </c>
      <c r="AS13" s="69">
        <f t="shared" si="84"/>
        <v>164663.71810207376</v>
      </c>
      <c r="AT13" s="69">
        <f t="shared" si="84"/>
        <v>164669.64385609556</v>
      </c>
      <c r="AU13" s="69">
        <f t="shared" si="84"/>
        <v>164675.56982336749</v>
      </c>
      <c r="AV13" s="69">
        <f t="shared" si="84"/>
        <v>164681.49600389722</v>
      </c>
      <c r="AW13" s="69">
        <f t="shared" si="84"/>
        <v>164687.42239769245</v>
      </c>
      <c r="AX13" s="69">
        <f t="shared" si="84"/>
        <v>164693.34900476085</v>
      </c>
      <c r="AY13" s="69">
        <f t="shared" si="84"/>
        <v>164699.27582511009</v>
      </c>
      <c r="AZ13" s="69">
        <f t="shared" si="84"/>
        <v>164705.20285874783</v>
      </c>
      <c r="BA13" s="69">
        <f t="shared" si="84"/>
        <v>164711.13010568175</v>
      </c>
      <c r="BB13" s="69">
        <f t="shared" si="84"/>
        <v>164717.05756591953</v>
      </c>
      <c r="BC13" s="69">
        <f t="shared" si="84"/>
        <v>164722.98523946886</v>
      </c>
      <c r="BD13" s="69">
        <f t="shared" si="84"/>
        <v>164728.9131263374</v>
      </c>
      <c r="BE13" s="69">
        <f t="shared" si="84"/>
        <v>164734.84122653285</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176992.61101378058</v>
      </c>
      <c r="DG13" s="108">
        <f t="shared" si="20"/>
        <v>176998.98044773139</v>
      </c>
      <c r="DH13" s="108">
        <f t="shared" si="21"/>
        <v>177005.35011089899</v>
      </c>
      <c r="DI13" s="108">
        <f t="shared" si="22"/>
        <v>177011.72000329173</v>
      </c>
      <c r="DJ13" s="108">
        <f t="shared" si="23"/>
        <v>192216.76348800646</v>
      </c>
      <c r="DK13" s="108">
        <f t="shared" si="24"/>
        <v>192223.68079360615</v>
      </c>
      <c r="DL13" s="108">
        <f t="shared" si="25"/>
        <v>192230.59834813894</v>
      </c>
      <c r="DM13" s="108">
        <f t="shared" si="26"/>
        <v>192237.51615161382</v>
      </c>
      <c r="DN13" s="108">
        <f t="shared" si="27"/>
        <v>171084.23294410421</v>
      </c>
      <c r="DO13" s="108">
        <f t="shared" si="28"/>
        <v>171090.38975322474</v>
      </c>
      <c r="DP13" s="108">
        <f t="shared" si="29"/>
        <v>171096.54678391042</v>
      </c>
      <c r="DQ13" s="108">
        <f t="shared" si="30"/>
        <v>171102.70403616916</v>
      </c>
      <c r="DR13" s="108">
        <f t="shared" si="31"/>
        <v>171108.86151000901</v>
      </c>
      <c r="DS13" s="108">
        <f t="shared" si="32"/>
        <v>176102.27317441531</v>
      </c>
      <c r="DT13" s="108">
        <f t="shared" si="33"/>
        <v>176108.61056777398</v>
      </c>
      <c r="DU13" s="108">
        <f t="shared" si="34"/>
        <v>176114.94818919641</v>
      </c>
      <c r="DV13" s="108">
        <f t="shared" si="35"/>
        <v>176121.28603869086</v>
      </c>
      <c r="DW13" s="108">
        <f t="shared" si="36"/>
        <v>172953.20614327476</v>
      </c>
      <c r="DX13" s="108">
        <f t="shared" si="37"/>
        <v>172959.43021114287</v>
      </c>
      <c r="DY13" s="108">
        <f t="shared" si="38"/>
        <v>172965.65450299656</v>
      </c>
      <c r="DZ13" s="108">
        <f t="shared" si="39"/>
        <v>172971.87901884387</v>
      </c>
      <c r="EA13" s="108">
        <f t="shared" si="40"/>
        <v>178553.87827636808</v>
      </c>
      <c r="EB13" s="108">
        <f t="shared" si="41"/>
        <v>178560.30389565142</v>
      </c>
      <c r="EC13" s="108">
        <f t="shared" si="42"/>
        <v>178566.72974617357</v>
      </c>
      <c r="ED13" s="108">
        <f t="shared" si="43"/>
        <v>178573.15582794283</v>
      </c>
      <c r="EE13" s="108">
        <f t="shared" si="44"/>
        <v>178579.58214096751</v>
      </c>
      <c r="EF13" s="108">
        <f t="shared" si="45"/>
        <v>181902.21458049756</v>
      </c>
      <c r="EG13" s="108">
        <f t="shared" si="46"/>
        <v>181908.76069637568</v>
      </c>
      <c r="EH13" s="108">
        <f t="shared" si="47"/>
        <v>181915.30704782894</v>
      </c>
      <c r="EI13" s="108">
        <f t="shared" si="48"/>
        <v>181921.85363486578</v>
      </c>
      <c r="EJ13" s="108">
        <f t="shared" si="49"/>
        <v>182790.02481519766</v>
      </c>
      <c r="EK13" s="108">
        <f t="shared" si="50"/>
        <v>182796.60288070701</v>
      </c>
      <c r="EL13" s="108">
        <f t="shared" si="51"/>
        <v>182803.18118294125</v>
      </c>
      <c r="EM13" s="108">
        <f t="shared" si="52"/>
        <v>182809.75972190889</v>
      </c>
      <c r="EN13" s="108">
        <f t="shared" si="53"/>
        <v>196589.28505049259</v>
      </c>
      <c r="EO13" s="108">
        <f t="shared" si="54"/>
        <v>196596.35971004696</v>
      </c>
      <c r="EP13" s="108">
        <f t="shared" si="55"/>
        <v>196603.43462419714</v>
      </c>
      <c r="EQ13" s="108">
        <f t="shared" si="56"/>
        <v>196610.5097929523</v>
      </c>
      <c r="ER13" s="108">
        <f t="shared" si="57"/>
        <v>196617.58521632157</v>
      </c>
      <c r="ES13" s="108">
        <f t="shared" si="58"/>
        <v>189864.75043117983</v>
      </c>
      <c r="ET13" s="108">
        <f t="shared" si="59"/>
        <v>189871.58309487425</v>
      </c>
      <c r="EU13" s="108">
        <f t="shared" si="60"/>
        <v>189878.41600445576</v>
      </c>
      <c r="EV13" s="108">
        <f t="shared" si="61"/>
        <v>189885.24915993324</v>
      </c>
      <c r="EW13" s="108">
        <f t="shared" si="62"/>
        <v>188518.76171991543</v>
      </c>
      <c r="EX13" s="108">
        <f t="shared" si="63"/>
        <v>188525.54594550759</v>
      </c>
      <c r="EY13" s="108">
        <f t="shared" si="64"/>
        <v>188532.33041524369</v>
      </c>
      <c r="EZ13" s="108">
        <f t="shared" si="65"/>
        <v>188539.11512913252</v>
      </c>
      <c r="FA13" s="108">
        <f t="shared" si="66"/>
        <v>171949.55471837879</v>
      </c>
      <c r="FB13" s="108">
        <f t="shared" si="67"/>
        <v>171955.7426678382</v>
      </c>
      <c r="FC13" s="108">
        <f t="shared" si="68"/>
        <v>171961.9308399834</v>
      </c>
      <c r="FD13" s="108">
        <f t="shared" si="69"/>
        <v>171968.11923482234</v>
      </c>
      <c r="FE13" s="108">
        <f t="shared" si="70"/>
        <v>171974.30785236313</v>
      </c>
    </row>
    <row r="14" spans="1:161" ht="15.75" x14ac:dyDescent="0.25">
      <c r="A14" s="47" t="s">
        <v>194</v>
      </c>
      <c r="B14" s="12">
        <f>'Urb proj of all 25 ARs '!AI14</f>
        <v>46935.053772883635</v>
      </c>
      <c r="C14" s="12">
        <f>'Urb proj of all 25 ARs '!AJ14</f>
        <v>47022.965125129871</v>
      </c>
      <c r="D14" s="100">
        <f t="shared" si="10"/>
        <v>1.8730425381343842E-3</v>
      </c>
      <c r="E14" s="101">
        <f t="shared" si="11"/>
        <v>3.5987004848969661E-5</v>
      </c>
      <c r="F14" s="69">
        <f t="shared" si="12"/>
        <v>46936.742824891349</v>
      </c>
      <c r="G14" s="69">
        <f t="shared" si="16"/>
        <v>46938.431937682981</v>
      </c>
      <c r="H14" s="69">
        <f t="shared" ref="H14:AM14" si="85">G14*(1+$E$14)</f>
        <v>46940.121111260727</v>
      </c>
      <c r="I14" s="69">
        <f t="shared" si="85"/>
        <v>46941.810345626771</v>
      </c>
      <c r="J14" s="69">
        <f t="shared" si="85"/>
        <v>46943.499640783295</v>
      </c>
      <c r="K14" s="69">
        <f t="shared" si="85"/>
        <v>46945.188996732497</v>
      </c>
      <c r="L14" s="69">
        <f t="shared" si="85"/>
        <v>46946.878413476559</v>
      </c>
      <c r="M14" s="69">
        <f t="shared" si="85"/>
        <v>46948.567891017672</v>
      </c>
      <c r="N14" s="69">
        <f t="shared" si="85"/>
        <v>46950.257429358018</v>
      </c>
      <c r="O14" s="69">
        <f t="shared" si="85"/>
        <v>46951.947028499788</v>
      </c>
      <c r="P14" s="69">
        <f t="shared" si="85"/>
        <v>46953.636688445171</v>
      </c>
      <c r="Q14" s="69">
        <f t="shared" si="85"/>
        <v>46955.326409196357</v>
      </c>
      <c r="R14" s="69">
        <f t="shared" si="85"/>
        <v>46957.01619075553</v>
      </c>
      <c r="S14" s="69">
        <f t="shared" si="85"/>
        <v>46958.706033124879</v>
      </c>
      <c r="T14" s="69">
        <f t="shared" si="85"/>
        <v>46960.395936306595</v>
      </c>
      <c r="U14" s="69">
        <f t="shared" si="85"/>
        <v>46962.085900302867</v>
      </c>
      <c r="V14" s="69">
        <f t="shared" si="85"/>
        <v>46963.775925115879</v>
      </c>
      <c r="W14" s="69">
        <f t="shared" si="85"/>
        <v>46965.466010747819</v>
      </c>
      <c r="X14" s="69">
        <f t="shared" si="85"/>
        <v>46967.15615720088</v>
      </c>
      <c r="Y14" s="69">
        <f t="shared" si="85"/>
        <v>46968.846364477249</v>
      </c>
      <c r="Z14" s="69">
        <f t="shared" si="85"/>
        <v>46970.536632579118</v>
      </c>
      <c r="AA14" s="69">
        <f t="shared" si="85"/>
        <v>46972.226961508677</v>
      </c>
      <c r="AB14" s="69">
        <f t="shared" si="85"/>
        <v>46973.917351268108</v>
      </c>
      <c r="AC14" s="69">
        <f t="shared" si="85"/>
        <v>46975.607801859602</v>
      </c>
      <c r="AD14" s="69">
        <f t="shared" si="85"/>
        <v>46977.298313285348</v>
      </c>
      <c r="AE14" s="69">
        <f t="shared" si="85"/>
        <v>46978.988885547536</v>
      </c>
      <c r="AF14" s="69">
        <f t="shared" si="85"/>
        <v>46980.679518648358</v>
      </c>
      <c r="AG14" s="69">
        <f t="shared" si="85"/>
        <v>46982.370212590002</v>
      </c>
      <c r="AH14" s="69">
        <f t="shared" si="85"/>
        <v>46984.060967374659</v>
      </c>
      <c r="AI14" s="69">
        <f t="shared" si="85"/>
        <v>46985.751783004518</v>
      </c>
      <c r="AJ14" s="69">
        <f t="shared" si="85"/>
        <v>46987.442659481763</v>
      </c>
      <c r="AK14" s="69">
        <f t="shared" si="85"/>
        <v>46989.133596808591</v>
      </c>
      <c r="AL14" s="69">
        <f t="shared" si="85"/>
        <v>46990.824594987185</v>
      </c>
      <c r="AM14" s="69">
        <f t="shared" si="85"/>
        <v>46992.515654019742</v>
      </c>
      <c r="AN14" s="69">
        <f t="shared" ref="AN14:BE14" si="86">AM14*(1+$E$14)</f>
        <v>46994.206773908452</v>
      </c>
      <c r="AO14" s="69">
        <f t="shared" si="86"/>
        <v>46995.897954655498</v>
      </c>
      <c r="AP14" s="69">
        <f t="shared" si="86"/>
        <v>46997.589196263078</v>
      </c>
      <c r="AQ14" s="69">
        <f t="shared" si="86"/>
        <v>46999.280498733373</v>
      </c>
      <c r="AR14" s="69">
        <f t="shared" si="86"/>
        <v>47000.971862068582</v>
      </c>
      <c r="AS14" s="69">
        <f t="shared" si="86"/>
        <v>47002.663286270887</v>
      </c>
      <c r="AT14" s="69">
        <f t="shared" si="86"/>
        <v>47004.354771342485</v>
      </c>
      <c r="AU14" s="69">
        <f t="shared" si="86"/>
        <v>47006.046317285567</v>
      </c>
      <c r="AV14" s="69">
        <f t="shared" si="86"/>
        <v>47007.737924102315</v>
      </c>
      <c r="AW14" s="69">
        <f t="shared" si="86"/>
        <v>47009.429591794928</v>
      </c>
      <c r="AX14" s="69">
        <f t="shared" si="86"/>
        <v>47011.121320365593</v>
      </c>
      <c r="AY14" s="69">
        <f t="shared" si="86"/>
        <v>47012.813109816503</v>
      </c>
      <c r="AZ14" s="69">
        <f t="shared" si="86"/>
        <v>47014.504960149847</v>
      </c>
      <c r="BA14" s="69">
        <f t="shared" si="86"/>
        <v>47016.196871367822</v>
      </c>
      <c r="BB14" s="69">
        <f t="shared" si="86"/>
        <v>47017.88884347261</v>
      </c>
      <c r="BC14" s="69">
        <f t="shared" si="86"/>
        <v>47019.580876466411</v>
      </c>
      <c r="BD14" s="69">
        <f t="shared" si="86"/>
        <v>47021.272970351405</v>
      </c>
      <c r="BE14" s="69">
        <f t="shared" si="86"/>
        <v>47022.965125129791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55755.196515320051</v>
      </c>
      <c r="DG14" s="108">
        <f t="shared" si="20"/>
        <v>55757.202977847403</v>
      </c>
      <c r="DH14" s="108">
        <f t="shared" si="21"/>
        <v>55759.209512581328</v>
      </c>
      <c r="DI14" s="108">
        <f t="shared" si="22"/>
        <v>55761.216119524441</v>
      </c>
      <c r="DJ14" s="108">
        <f t="shared" si="23"/>
        <v>61342.24767872283</v>
      </c>
      <c r="DK14" s="108">
        <f t="shared" si="24"/>
        <v>61344.455202487494</v>
      </c>
      <c r="DL14" s="108">
        <f t="shared" si="25"/>
        <v>61346.662805694323</v>
      </c>
      <c r="DM14" s="108">
        <f t="shared" si="26"/>
        <v>61348.870488346183</v>
      </c>
      <c r="DN14" s="108">
        <f t="shared" si="27"/>
        <v>55991.414733646765</v>
      </c>
      <c r="DO14" s="108">
        <f t="shared" si="28"/>
        <v>55993.429696960287</v>
      </c>
      <c r="DP14" s="108">
        <f t="shared" si="29"/>
        <v>55995.444732786302</v>
      </c>
      <c r="DQ14" s="108">
        <f t="shared" si="30"/>
        <v>55997.459841127427</v>
      </c>
      <c r="DR14" s="108">
        <f t="shared" si="31"/>
        <v>55999.475021986254</v>
      </c>
      <c r="DS14" s="108">
        <f t="shared" si="32"/>
        <v>57016.439089302279</v>
      </c>
      <c r="DT14" s="108">
        <f t="shared" si="33"/>
        <v>57018.490940172262</v>
      </c>
      <c r="DU14" s="108">
        <f t="shared" si="34"/>
        <v>57020.542864882205</v>
      </c>
      <c r="DV14" s="108">
        <f t="shared" si="35"/>
        <v>57022.594863434773</v>
      </c>
      <c r="DW14" s="108">
        <f t="shared" si="36"/>
        <v>55344.431809719121</v>
      </c>
      <c r="DX14" s="108">
        <f t="shared" si="37"/>
        <v>55346.423490055022</v>
      </c>
      <c r="DY14" s="108">
        <f t="shared" si="38"/>
        <v>55348.415242065523</v>
      </c>
      <c r="DZ14" s="108">
        <f t="shared" si="39"/>
        <v>55350.407065753228</v>
      </c>
      <c r="EA14" s="108">
        <f t="shared" si="40"/>
        <v>56811.988625238533</v>
      </c>
      <c r="EB14" s="108">
        <f t="shared" si="41"/>
        <v>56814.033118548672</v>
      </c>
      <c r="EC14" s="108">
        <f t="shared" si="42"/>
        <v>56816.077685434</v>
      </c>
      <c r="ED14" s="108">
        <f t="shared" si="43"/>
        <v>56818.122325897159</v>
      </c>
      <c r="EE14" s="108">
        <f t="shared" si="44"/>
        <v>56820.16703994081</v>
      </c>
      <c r="EF14" s="108">
        <f t="shared" si="45"/>
        <v>53985.401168510107</v>
      </c>
      <c r="EG14" s="108">
        <f t="shared" si="46"/>
        <v>53987.343941403728</v>
      </c>
      <c r="EH14" s="108">
        <f t="shared" si="47"/>
        <v>53989.28678421193</v>
      </c>
      <c r="EI14" s="108">
        <f t="shared" si="48"/>
        <v>53991.229696937233</v>
      </c>
      <c r="EJ14" s="108">
        <f t="shared" si="49"/>
        <v>53959.570172957916</v>
      </c>
      <c r="EK14" s="108">
        <f t="shared" si="50"/>
        <v>53961.512016271379</v>
      </c>
      <c r="EL14" s="108">
        <f t="shared" si="51"/>
        <v>53963.453929465963</v>
      </c>
      <c r="EM14" s="108">
        <f t="shared" si="52"/>
        <v>53965.395912544191</v>
      </c>
      <c r="EN14" s="108">
        <f t="shared" si="53"/>
        <v>57983.376668509234</v>
      </c>
      <c r="EO14" s="108">
        <f t="shared" si="54"/>
        <v>57985.463316566558</v>
      </c>
      <c r="EP14" s="108">
        <f t="shared" si="55"/>
        <v>57987.550039716109</v>
      </c>
      <c r="EQ14" s="108">
        <f t="shared" si="56"/>
        <v>57989.63683796057</v>
      </c>
      <c r="ER14" s="108">
        <f t="shared" si="57"/>
        <v>57991.723711302649</v>
      </c>
      <c r="ES14" s="108">
        <f t="shared" si="58"/>
        <v>58149.577476186329</v>
      </c>
      <c r="ET14" s="108">
        <f t="shared" si="59"/>
        <v>58151.670105312929</v>
      </c>
      <c r="EU14" s="108">
        <f t="shared" si="60"/>
        <v>58153.762809746986</v>
      </c>
      <c r="EV14" s="108">
        <f t="shared" si="61"/>
        <v>58155.855589491206</v>
      </c>
      <c r="EW14" s="108">
        <f t="shared" si="62"/>
        <v>57476.551700737196</v>
      </c>
      <c r="EX14" s="108">
        <f t="shared" si="63"/>
        <v>57478.62010968195</v>
      </c>
      <c r="EY14" s="108">
        <f t="shared" si="64"/>
        <v>57480.68859306255</v>
      </c>
      <c r="EZ14" s="108">
        <f t="shared" si="65"/>
        <v>57482.757150881669</v>
      </c>
      <c r="FA14" s="108">
        <f t="shared" si="66"/>
        <v>53657.037663956959</v>
      </c>
      <c r="FB14" s="108">
        <f t="shared" si="67"/>
        <v>53658.968620031548</v>
      </c>
      <c r="FC14" s="108">
        <f t="shared" si="68"/>
        <v>53660.899645595469</v>
      </c>
      <c r="FD14" s="108">
        <f t="shared" si="69"/>
        <v>53662.83074065121</v>
      </c>
      <c r="FE14" s="108">
        <f t="shared" si="70"/>
        <v>53664.761905201281</v>
      </c>
    </row>
    <row r="15" spans="1:161" ht="15.75" x14ac:dyDescent="0.25">
      <c r="A15" s="47" t="s">
        <v>179</v>
      </c>
      <c r="B15" s="12">
        <f>'Urb proj of all 25 ARs '!AI15</f>
        <v>2928.3544139378291</v>
      </c>
      <c r="C15" s="12">
        <f>'Urb proj of all 25 ARs '!AJ15</f>
        <v>2933.8393463218686</v>
      </c>
      <c r="D15" s="100">
        <f t="shared" si="10"/>
        <v>1.8730425381344867E-3</v>
      </c>
      <c r="E15" s="101">
        <f t="shared" si="11"/>
        <v>3.5987004848969661E-5</v>
      </c>
      <c r="F15" s="69">
        <f t="shared" si="12"/>
        <v>2928.459796642323</v>
      </c>
      <c r="G15" s="69">
        <f t="shared" si="16"/>
        <v>2928.5651831392247</v>
      </c>
      <c r="H15" s="69">
        <f t="shared" ref="H15:AM15" si="87">G15*(1+$E$15)</f>
        <v>2928.6705734286707</v>
      </c>
      <c r="I15" s="69">
        <f t="shared" si="87"/>
        <v>2928.7759675107977</v>
      </c>
      <c r="J15" s="69">
        <f t="shared" si="87"/>
        <v>2928.8813653857419</v>
      </c>
      <c r="K15" s="69">
        <f t="shared" si="87"/>
        <v>2928.9867670536401</v>
      </c>
      <c r="L15" s="69">
        <f t="shared" si="87"/>
        <v>2929.0921725146286</v>
      </c>
      <c r="M15" s="69">
        <f t="shared" si="87"/>
        <v>2929.197581768844</v>
      </c>
      <c r="N15" s="69">
        <f t="shared" si="87"/>
        <v>2929.3029948164226</v>
      </c>
      <c r="O15" s="69">
        <f t="shared" si="87"/>
        <v>2929.4084116575013</v>
      </c>
      <c r="P15" s="69">
        <f t="shared" si="87"/>
        <v>2929.5138322922162</v>
      </c>
      <c r="Q15" s="69">
        <f t="shared" si="87"/>
        <v>2929.619256720704</v>
      </c>
      <c r="R15" s="69">
        <f t="shared" si="87"/>
        <v>2929.7246849431012</v>
      </c>
      <c r="S15" s="69">
        <f t="shared" si="87"/>
        <v>2929.8301169595443</v>
      </c>
      <c r="T15" s="69">
        <f t="shared" si="87"/>
        <v>2929.93555277017</v>
      </c>
      <c r="U15" s="69">
        <f t="shared" si="87"/>
        <v>2930.0409923751149</v>
      </c>
      <c r="V15" s="69">
        <f t="shared" si="87"/>
        <v>2930.1464357745153</v>
      </c>
      <c r="W15" s="69">
        <f t="shared" si="87"/>
        <v>2930.2518829685077</v>
      </c>
      <c r="X15" s="69">
        <f t="shared" si="87"/>
        <v>2930.357333957229</v>
      </c>
      <c r="Y15" s="69">
        <f t="shared" si="87"/>
        <v>2930.4627887408155</v>
      </c>
      <c r="Z15" s="69">
        <f t="shared" si="87"/>
        <v>2930.5682473194038</v>
      </c>
      <c r="AA15" s="69">
        <f t="shared" si="87"/>
        <v>2930.6737096931301</v>
      </c>
      <c r="AB15" s="69">
        <f t="shared" si="87"/>
        <v>2930.7791758621315</v>
      </c>
      <c r="AC15" s="69">
        <f t="shared" si="87"/>
        <v>2930.8846458265443</v>
      </c>
      <c r="AD15" s="69">
        <f t="shared" si="87"/>
        <v>2930.9901195865054</v>
      </c>
      <c r="AE15" s="69">
        <f t="shared" si="87"/>
        <v>2931.0955971421513</v>
      </c>
      <c r="AF15" s="69">
        <f t="shared" si="87"/>
        <v>2931.2010784936183</v>
      </c>
      <c r="AG15" s="69">
        <f t="shared" si="87"/>
        <v>2931.3065636410433</v>
      </c>
      <c r="AH15" s="69">
        <f t="shared" si="87"/>
        <v>2931.4120525845628</v>
      </c>
      <c r="AI15" s="69">
        <f t="shared" si="87"/>
        <v>2931.5175453243137</v>
      </c>
      <c r="AJ15" s="69">
        <f t="shared" si="87"/>
        <v>2931.6230418604323</v>
      </c>
      <c r="AK15" s="69">
        <f t="shared" si="87"/>
        <v>2931.7285421930551</v>
      </c>
      <c r="AL15" s="69">
        <f t="shared" si="87"/>
        <v>2931.834046322319</v>
      </c>
      <c r="AM15" s="69">
        <f t="shared" si="87"/>
        <v>2931.9395542483603</v>
      </c>
      <c r="AN15" s="69">
        <f t="shared" ref="AN15:BE15" si="88">AM15*(1+$E$15)</f>
        <v>2932.045065971316</v>
      </c>
      <c r="AO15" s="69">
        <f t="shared" si="88"/>
        <v>2932.1505814913226</v>
      </c>
      <c r="AP15" s="69">
        <f t="shared" si="88"/>
        <v>2932.2561008085167</v>
      </c>
      <c r="AQ15" s="69">
        <f t="shared" si="88"/>
        <v>2932.361623923035</v>
      </c>
      <c r="AR15" s="69">
        <f t="shared" si="88"/>
        <v>2932.4671508350143</v>
      </c>
      <c r="AS15" s="69">
        <f t="shared" si="88"/>
        <v>2932.572681544591</v>
      </c>
      <c r="AT15" s="69">
        <f t="shared" si="88"/>
        <v>2932.6782160519015</v>
      </c>
      <c r="AU15" s="69">
        <f t="shared" si="88"/>
        <v>2932.7837543570831</v>
      </c>
      <c r="AV15" s="69">
        <f t="shared" si="88"/>
        <v>2932.8892964602724</v>
      </c>
      <c r="AW15" s="69">
        <f t="shared" si="88"/>
        <v>2932.9948423616056</v>
      </c>
      <c r="AX15" s="69">
        <f t="shared" si="88"/>
        <v>2933.1003920612197</v>
      </c>
      <c r="AY15" s="69">
        <f t="shared" si="88"/>
        <v>2933.2059455592512</v>
      </c>
      <c r="AZ15" s="69">
        <f t="shared" si="88"/>
        <v>2933.3115028558373</v>
      </c>
      <c r="BA15" s="69">
        <f t="shared" si="88"/>
        <v>2933.417063951114</v>
      </c>
      <c r="BB15" s="69">
        <f t="shared" si="88"/>
        <v>2933.5226288452186</v>
      </c>
      <c r="BC15" s="69">
        <f t="shared" si="88"/>
        <v>2933.6281975382876</v>
      </c>
      <c r="BD15" s="69">
        <f t="shared" si="88"/>
        <v>2933.7337700304574</v>
      </c>
      <c r="BE15" s="69">
        <f t="shared" si="88"/>
        <v>2933.8393463218649</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9624.8697454712237</v>
      </c>
      <c r="DG15" s="108">
        <f t="shared" si="20"/>
        <v>9625.2161157054252</v>
      </c>
      <c r="DH15" s="108">
        <f t="shared" si="21"/>
        <v>9625.5624984044516</v>
      </c>
      <c r="DI15" s="108">
        <f t="shared" si="22"/>
        <v>9625.908893568756</v>
      </c>
      <c r="DJ15" s="108">
        <f t="shared" si="23"/>
        <v>11110.214519198877</v>
      </c>
      <c r="DK15" s="108">
        <f t="shared" si="24"/>
        <v>11110.614342542651</v>
      </c>
      <c r="DL15" s="108">
        <f t="shared" si="25"/>
        <v>11111.014180274871</v>
      </c>
      <c r="DM15" s="108">
        <f t="shared" si="26"/>
        <v>11111.414032396055</v>
      </c>
      <c r="DN15" s="108">
        <f t="shared" si="27"/>
        <v>8753.8546019271198</v>
      </c>
      <c r="DO15" s="108">
        <f t="shared" si="28"/>
        <v>8754.1696269351269</v>
      </c>
      <c r="DP15" s="108">
        <f t="shared" si="29"/>
        <v>8754.4846632799399</v>
      </c>
      <c r="DQ15" s="108">
        <f t="shared" si="30"/>
        <v>8754.7997109619682</v>
      </c>
      <c r="DR15" s="108">
        <f t="shared" si="31"/>
        <v>8755.1147699816174</v>
      </c>
      <c r="DS15" s="108">
        <f t="shared" si="32"/>
        <v>8932.8409213658761</v>
      </c>
      <c r="DT15" s="108">
        <f t="shared" si="33"/>
        <v>8933.1623875554287</v>
      </c>
      <c r="DU15" s="108">
        <f t="shared" si="34"/>
        <v>8933.4838653135866</v>
      </c>
      <c r="DV15" s="108">
        <f t="shared" si="35"/>
        <v>8933.8053546407664</v>
      </c>
      <c r="DW15" s="108">
        <f t="shared" si="36"/>
        <v>8292.4011799862164</v>
      </c>
      <c r="DX15" s="108">
        <f t="shared" si="37"/>
        <v>8292.6995986676902</v>
      </c>
      <c r="DY15" s="108">
        <f t="shared" si="38"/>
        <v>8292.9980280883592</v>
      </c>
      <c r="DZ15" s="108">
        <f t="shared" si="39"/>
        <v>8293.296468248609</v>
      </c>
      <c r="EA15" s="108">
        <f t="shared" si="40"/>
        <v>8739.9623800172631</v>
      </c>
      <c r="EB15" s="108">
        <f t="shared" si="41"/>
        <v>8740.2769050858114</v>
      </c>
      <c r="EC15" s="108">
        <f t="shared" si="42"/>
        <v>8740.591441473176</v>
      </c>
      <c r="ED15" s="108">
        <f t="shared" si="43"/>
        <v>8740.9059891797642</v>
      </c>
      <c r="EE15" s="108">
        <f t="shared" si="44"/>
        <v>8741.2205482059799</v>
      </c>
      <c r="EF15" s="108">
        <f t="shared" si="45"/>
        <v>9802.1306878937139</v>
      </c>
      <c r="EG15" s="108">
        <f t="shared" si="46"/>
        <v>9802.4834372183104</v>
      </c>
      <c r="EH15" s="108">
        <f t="shared" si="47"/>
        <v>9802.8361992372975</v>
      </c>
      <c r="EI15" s="108">
        <f t="shared" si="48"/>
        <v>9803.1889739511334</v>
      </c>
      <c r="EJ15" s="108">
        <f t="shared" si="49"/>
        <v>10077.647854348776</v>
      </c>
      <c r="EK15" s="108">
        <f t="shared" si="50"/>
        <v>10078.010518710977</v>
      </c>
      <c r="EL15" s="108">
        <f t="shared" si="51"/>
        <v>10078.373196124381</v>
      </c>
      <c r="EM15" s="108">
        <f t="shared" si="52"/>
        <v>10078.73588658946</v>
      </c>
      <c r="EN15" s="108">
        <f t="shared" si="53"/>
        <v>11139.621413790142</v>
      </c>
      <c r="EO15" s="108">
        <f t="shared" si="54"/>
        <v>11140.022295399975</v>
      </c>
      <c r="EP15" s="108">
        <f t="shared" si="55"/>
        <v>11140.423191436339</v>
      </c>
      <c r="EQ15" s="108">
        <f t="shared" si="56"/>
        <v>11140.824101899749</v>
      </c>
      <c r="ER15" s="108">
        <f t="shared" si="57"/>
        <v>11141.225026790726</v>
      </c>
      <c r="ES15" s="108">
        <f t="shared" si="58"/>
        <v>10803.984930566505</v>
      </c>
      <c r="ET15" s="108">
        <f t="shared" si="59"/>
        <v>10804.373733624589</v>
      </c>
      <c r="EU15" s="108">
        <f t="shared" si="60"/>
        <v>10804.762550674532</v>
      </c>
      <c r="EV15" s="108">
        <f t="shared" si="61"/>
        <v>10805.151381716834</v>
      </c>
      <c r="EW15" s="108">
        <f t="shared" si="62"/>
        <v>10307.940495572999</v>
      </c>
      <c r="EX15" s="108">
        <f t="shared" si="63"/>
        <v>10308.311447477596</v>
      </c>
      <c r="EY15" s="108">
        <f t="shared" si="64"/>
        <v>10308.682412731639</v>
      </c>
      <c r="EZ15" s="108">
        <f t="shared" si="65"/>
        <v>10309.053391335614</v>
      </c>
      <c r="FA15" s="108">
        <f t="shared" si="66"/>
        <v>9119.6158205005595</v>
      </c>
      <c r="FB15" s="108">
        <f t="shared" si="67"/>
        <v>9119.9440081593148</v>
      </c>
      <c r="FC15" s="108">
        <f t="shared" si="68"/>
        <v>9120.272207628559</v>
      </c>
      <c r="FD15" s="108">
        <f t="shared" si="69"/>
        <v>9120.600418908718</v>
      </c>
      <c r="FE15" s="108">
        <f t="shared" si="70"/>
        <v>9120.928642000219</v>
      </c>
    </row>
    <row r="16" spans="1:161" ht="15.75" x14ac:dyDescent="0.25">
      <c r="A16" s="47" t="s">
        <v>170</v>
      </c>
      <c r="B16" s="12">
        <f>'Urb proj of all 25 ARs '!AI16</f>
        <v>22201.941181392609</v>
      </c>
      <c r="C16" s="12">
        <f>'Urb proj of all 25 ARs '!AJ16</f>
        <v>22243.52636165452</v>
      </c>
      <c r="D16" s="100">
        <f t="shared" si="10"/>
        <v>1.8730425381346069E-3</v>
      </c>
      <c r="E16" s="101">
        <f t="shared" si="11"/>
        <v>3.5987004848969661E-5</v>
      </c>
      <c r="F16" s="69">
        <f t="shared" si="12"/>
        <v>22202.74016275756</v>
      </c>
      <c r="G16" s="69">
        <f t="shared" si="13"/>
        <v>22203.539172875458</v>
      </c>
      <c r="H16" s="69">
        <f>G16*(1+$E$16)</f>
        <v>22204.338211747337</v>
      </c>
      <c r="I16" s="69">
        <f t="shared" ref="I16:BE16" si="89">H16*(1+$E$16)</f>
        <v>22205.13727937423</v>
      </c>
      <c r="J16" s="69">
        <f t="shared" si="89"/>
        <v>22205.936375757174</v>
      </c>
      <c r="K16" s="69">
        <f t="shared" si="89"/>
        <v>22206.735500897204</v>
      </c>
      <c r="L16" s="69">
        <f t="shared" si="89"/>
        <v>22207.534654795356</v>
      </c>
      <c r="M16" s="69">
        <f t="shared" si="89"/>
        <v>22208.333837452661</v>
      </c>
      <c r="N16" s="69">
        <f t="shared" si="89"/>
        <v>22209.133048870157</v>
      </c>
      <c r="O16" s="69">
        <f t="shared" si="89"/>
        <v>22209.932289048877</v>
      </c>
      <c r="P16" s="69">
        <f t="shared" si="89"/>
        <v>22210.731557989857</v>
      </c>
      <c r="Q16" s="69">
        <f t="shared" si="89"/>
        <v>22211.530855694135</v>
      </c>
      <c r="R16" s="69">
        <f t="shared" si="89"/>
        <v>22212.330182162743</v>
      </c>
      <c r="S16" s="69">
        <f t="shared" si="89"/>
        <v>22213.129537396715</v>
      </c>
      <c r="T16" s="69">
        <f t="shared" si="89"/>
        <v>22213.928921397088</v>
      </c>
      <c r="U16" s="69">
        <f t="shared" si="89"/>
        <v>22214.728334164898</v>
      </c>
      <c r="V16" s="69">
        <f t="shared" si="89"/>
        <v>22215.527775701179</v>
      </c>
      <c r="W16" s="69">
        <f t="shared" si="89"/>
        <v>22216.327246006964</v>
      </c>
      <c r="X16" s="69">
        <f t="shared" si="89"/>
        <v>22217.126745083293</v>
      </c>
      <c r="Y16" s="69">
        <f t="shared" si="89"/>
        <v>22217.926272931199</v>
      </c>
      <c r="Z16" s="69">
        <f t="shared" si="89"/>
        <v>22218.725829551717</v>
      </c>
      <c r="AA16" s="69">
        <f t="shared" si="89"/>
        <v>22219.525414945881</v>
      </c>
      <c r="AB16" s="69">
        <f t="shared" si="89"/>
        <v>22220.325029114731</v>
      </c>
      <c r="AC16" s="69">
        <f t="shared" si="89"/>
        <v>22221.124672059301</v>
      </c>
      <c r="AD16" s="69">
        <f t="shared" si="89"/>
        <v>22221.924343780625</v>
      </c>
      <c r="AE16" s="69">
        <f t="shared" si="89"/>
        <v>22222.724044279737</v>
      </c>
      <c r="AF16" s="69">
        <f t="shared" si="89"/>
        <v>22223.523773557677</v>
      </c>
      <c r="AG16" s="69">
        <f t="shared" si="89"/>
        <v>22224.323531615479</v>
      </c>
      <c r="AH16" s="69">
        <f t="shared" si="89"/>
        <v>22225.123318454174</v>
      </c>
      <c r="AI16" s="69">
        <f t="shared" si="89"/>
        <v>22225.923134074805</v>
      </c>
      <c r="AJ16" s="69">
        <f t="shared" si="89"/>
        <v>22226.722978478403</v>
      </c>
      <c r="AK16" s="69">
        <f t="shared" si="89"/>
        <v>22227.522851666006</v>
      </c>
      <c r="AL16" s="69">
        <f t="shared" si="89"/>
        <v>22228.322753638651</v>
      </c>
      <c r="AM16" s="69">
        <f t="shared" si="89"/>
        <v>22229.122684397371</v>
      </c>
      <c r="AN16" s="69">
        <f t="shared" si="89"/>
        <v>22229.922643943202</v>
      </c>
      <c r="AO16" s="69">
        <f t="shared" si="89"/>
        <v>22230.722632277182</v>
      </c>
      <c r="AP16" s="69">
        <f t="shared" si="89"/>
        <v>22231.522649400347</v>
      </c>
      <c r="AQ16" s="69">
        <f t="shared" si="89"/>
        <v>22232.322695313731</v>
      </c>
      <c r="AR16" s="69">
        <f t="shared" si="89"/>
        <v>22233.12277001837</v>
      </c>
      <c r="AS16" s="69">
        <f t="shared" si="89"/>
        <v>22233.922873515301</v>
      </c>
      <c r="AT16" s="69">
        <f t="shared" si="89"/>
        <v>22234.723005805561</v>
      </c>
      <c r="AU16" s="69">
        <f t="shared" si="89"/>
        <v>22235.523166890187</v>
      </c>
      <c r="AV16" s="69">
        <f t="shared" si="89"/>
        <v>22236.323356770212</v>
      </c>
      <c r="AW16" s="69">
        <f t="shared" si="89"/>
        <v>22237.123575446676</v>
      </c>
      <c r="AX16" s="69">
        <f t="shared" si="89"/>
        <v>22237.923822920613</v>
      </c>
      <c r="AY16" s="69">
        <f t="shared" si="89"/>
        <v>22238.724099193059</v>
      </c>
      <c r="AZ16" s="69">
        <f t="shared" si="89"/>
        <v>22239.524404265052</v>
      </c>
      <c r="BA16" s="69">
        <f t="shared" si="89"/>
        <v>22240.324738137628</v>
      </c>
      <c r="BB16" s="69">
        <f t="shared" si="89"/>
        <v>22241.125100811823</v>
      </c>
      <c r="BC16" s="69">
        <f t="shared" si="89"/>
        <v>22241.925492288672</v>
      </c>
      <c r="BD16" s="69">
        <f t="shared" si="89"/>
        <v>22242.725912569214</v>
      </c>
      <c r="BE16" s="69">
        <f t="shared" si="89"/>
        <v>22243.526361654483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23869.112015137078</v>
      </c>
      <c r="DG16" s="108">
        <f t="shared" si="15"/>
        <v>23869.970992986906</v>
      </c>
      <c r="DH16" s="108">
        <f t="shared" si="15"/>
        <v>23870.830001748778</v>
      </c>
      <c r="DI16" s="108">
        <f t="shared" si="15"/>
        <v>23871.689041423797</v>
      </c>
      <c r="DJ16" s="108">
        <f t="shared" si="15"/>
        <v>25336.265702506083</v>
      </c>
      <c r="DK16" s="108">
        <f t="shared" si="15"/>
        <v>25337.177478822774</v>
      </c>
      <c r="DL16" s="108">
        <f t="shared" si="15"/>
        <v>25338.089287951567</v>
      </c>
      <c r="DM16" s="108">
        <f t="shared" si="15"/>
        <v>25339.001129893633</v>
      </c>
      <c r="DN16" s="108">
        <f t="shared" si="15"/>
        <v>22039.144702232166</v>
      </c>
      <c r="DO16" s="108">
        <f t="shared" si="15"/>
        <v>22039.937825039429</v>
      </c>
      <c r="DP16" s="108">
        <f t="shared" si="15"/>
        <v>22040.730976388812</v>
      </c>
      <c r="DQ16" s="108">
        <f t="shared" si="15"/>
        <v>22041.524156281332</v>
      </c>
      <c r="DR16" s="108">
        <f t="shared" si="15"/>
        <v>22042.317364718027</v>
      </c>
      <c r="DS16" s="108">
        <f t="shared" si="15"/>
        <v>23338.641031365813</v>
      </c>
      <c r="DT16" s="108">
        <f t="shared" si="15"/>
        <v>23339.480919153779</v>
      </c>
      <c r="DU16" s="108">
        <f t="shared" si="15"/>
        <v>23340.32083716679</v>
      </c>
      <c r="DV16" s="108">
        <f t="shared" ref="DV16:EK28" si="90">V16*BV16</f>
        <v>23341.160785405933</v>
      </c>
      <c r="DW16" s="108">
        <f t="shared" si="90"/>
        <v>22326.23905587905</v>
      </c>
      <c r="DX16" s="108">
        <f t="shared" si="90"/>
        <v>22327.042510352214</v>
      </c>
      <c r="DY16" s="108">
        <f t="shared" si="90"/>
        <v>22327.845993739298</v>
      </c>
      <c r="DZ16" s="108">
        <f t="shared" si="90"/>
        <v>22328.649506041344</v>
      </c>
      <c r="EA16" s="108">
        <f t="shared" si="90"/>
        <v>23284.731401327874</v>
      </c>
      <c r="EB16" s="108">
        <f t="shared" si="90"/>
        <v>23285.569349069719</v>
      </c>
      <c r="EC16" s="108">
        <f t="shared" si="90"/>
        <v>23286.407326966801</v>
      </c>
      <c r="ED16" s="108">
        <f t="shared" si="90"/>
        <v>23287.24533502019</v>
      </c>
      <c r="EE16" s="108">
        <f t="shared" si="90"/>
        <v>23288.08337323098</v>
      </c>
      <c r="EF16" s="108">
        <f t="shared" si="90"/>
        <v>22746.553519805926</v>
      </c>
      <c r="EG16" s="108">
        <f t="shared" si="90"/>
        <v>22747.372100137742</v>
      </c>
      <c r="EH16" s="108">
        <f t="shared" si="90"/>
        <v>22748.190709927811</v>
      </c>
      <c r="EI16" s="108">
        <f t="shared" si="90"/>
        <v>22749.009349177195</v>
      </c>
      <c r="EJ16" s="108">
        <f t="shared" si="90"/>
        <v>23097.656125616104</v>
      </c>
      <c r="EK16" s="108">
        <f t="shared" si="90"/>
        <v>23098.487341079093</v>
      </c>
      <c r="EL16" s="108">
        <f t="shared" ref="EL16:FA28" si="91">AL16*CL16</f>
        <v>23099.318586455043</v>
      </c>
      <c r="EM16" s="108">
        <f t="shared" si="91"/>
        <v>23100.149861745023</v>
      </c>
      <c r="EN16" s="108">
        <f t="shared" si="91"/>
        <v>25085.660689462449</v>
      </c>
      <c r="EO16" s="108">
        <f t="shared" si="91"/>
        <v>25086.563447255321</v>
      </c>
      <c r="EP16" s="108">
        <f t="shared" si="91"/>
        <v>25087.46623753574</v>
      </c>
      <c r="EQ16" s="108">
        <f t="shared" si="91"/>
        <v>25088.369060304878</v>
      </c>
      <c r="ER16" s="108">
        <f t="shared" si="91"/>
        <v>25089.271915563902</v>
      </c>
      <c r="ES16" s="108">
        <f t="shared" si="91"/>
        <v>24795.495764034789</v>
      </c>
      <c r="ET16" s="108">
        <f t="shared" si="91"/>
        <v>24796.388079661083</v>
      </c>
      <c r="EU16" s="108">
        <f t="shared" si="91"/>
        <v>24797.280427399142</v>
      </c>
      <c r="EV16" s="108">
        <f t="shared" si="91"/>
        <v>24798.172807250125</v>
      </c>
      <c r="EW16" s="108">
        <f t="shared" si="91"/>
        <v>24333.30379570492</v>
      </c>
      <c r="EX16" s="108">
        <f t="shared" si="91"/>
        <v>24334.179478426609</v>
      </c>
      <c r="EY16" s="108">
        <f t="shared" si="91"/>
        <v>24335.055192661493</v>
      </c>
      <c r="EZ16" s="108">
        <f t="shared" si="91"/>
        <v>24335.930938410715</v>
      </c>
      <c r="FA16" s="108">
        <f t="shared" si="91"/>
        <v>22337.029871736333</v>
      </c>
      <c r="FB16" s="108">
        <f t="shared" ref="FB16:FE28" si="92">BB16*DB16</f>
        <v>22337.833714538639</v>
      </c>
      <c r="FC16" s="108">
        <f t="shared" si="92"/>
        <v>22338.63758626884</v>
      </c>
      <c r="FD16" s="108">
        <f t="shared" si="92"/>
        <v>22339.441486927979</v>
      </c>
      <c r="FE16" s="108">
        <f t="shared" si="92"/>
        <v>22340.245416517089</v>
      </c>
    </row>
    <row r="17" spans="1:161" ht="15.75" x14ac:dyDescent="0.25">
      <c r="A17" s="87" t="s">
        <v>174</v>
      </c>
      <c r="B17" s="12">
        <f>'Urb proj of all 25 ARs '!AI17</f>
        <v>26840.555747163926</v>
      </c>
      <c r="C17" s="12">
        <f>'Urb proj of all 25 ARs '!AJ17</f>
        <v>26890.829249825536</v>
      </c>
      <c r="D17" s="100">
        <f t="shared" si="10"/>
        <v>1.8730425381345613E-3</v>
      </c>
      <c r="E17" s="101">
        <f t="shared" si="11"/>
        <v>3.5987004848969661E-5</v>
      </c>
      <c r="F17" s="69">
        <f t="shared" si="12"/>
        <v>26841.521658373749</v>
      </c>
      <c r="G17" s="69">
        <f t="shared" si="13"/>
        <v>26842.487604343823</v>
      </c>
      <c r="H17" s="69">
        <f>G17*(1+$E$17)</f>
        <v>26843.4535850754</v>
      </c>
      <c r="I17" s="69">
        <f t="shared" ref="I17:BE17" si="93">H17*(1+$E$17)</f>
        <v>26844.41960056973</v>
      </c>
      <c r="J17" s="69">
        <f t="shared" si="93"/>
        <v>26845.385650828062</v>
      </c>
      <c r="K17" s="69">
        <f t="shared" si="93"/>
        <v>26846.351735851651</v>
      </c>
      <c r="L17" s="69">
        <f t="shared" si="93"/>
        <v>26847.317855641748</v>
      </c>
      <c r="M17" s="69">
        <f t="shared" si="93"/>
        <v>26848.284010199601</v>
      </c>
      <c r="N17" s="69">
        <f t="shared" si="93"/>
        <v>26849.250199526461</v>
      </c>
      <c r="O17" s="69">
        <f t="shared" si="93"/>
        <v>26850.216423623584</v>
      </c>
      <c r="P17" s="69">
        <f t="shared" si="93"/>
        <v>26851.182682492217</v>
      </c>
      <c r="Q17" s="69">
        <f t="shared" si="93"/>
        <v>26852.148976133612</v>
      </c>
      <c r="R17" s="69">
        <f t="shared" si="93"/>
        <v>26853.115304549021</v>
      </c>
      <c r="S17" s="69">
        <f t="shared" si="93"/>
        <v>26854.081667739694</v>
      </c>
      <c r="T17" s="69">
        <f t="shared" si="93"/>
        <v>26855.048065706887</v>
      </c>
      <c r="U17" s="69">
        <f t="shared" si="93"/>
        <v>26856.014498451848</v>
      </c>
      <c r="V17" s="69">
        <f t="shared" si="93"/>
        <v>26856.980965975828</v>
      </c>
      <c r="W17" s="69">
        <f t="shared" si="93"/>
        <v>26857.947468280079</v>
      </c>
      <c r="X17" s="69">
        <f t="shared" si="93"/>
        <v>26858.914005365852</v>
      </c>
      <c r="Y17" s="69">
        <f t="shared" si="93"/>
        <v>26859.880577234402</v>
      </c>
      <c r="Z17" s="69">
        <f t="shared" si="93"/>
        <v>26860.847183886977</v>
      </c>
      <c r="AA17" s="69">
        <f t="shared" si="93"/>
        <v>26861.813825324833</v>
      </c>
      <c r="AB17" s="69">
        <f t="shared" si="93"/>
        <v>26862.780501549216</v>
      </c>
      <c r="AC17" s="69">
        <f t="shared" si="93"/>
        <v>26863.747212561382</v>
      </c>
      <c r="AD17" s="69">
        <f t="shared" si="93"/>
        <v>26864.713958362583</v>
      </c>
      <c r="AE17" s="69">
        <f t="shared" si="93"/>
        <v>26865.68073895407</v>
      </c>
      <c r="AF17" s="69">
        <f t="shared" si="93"/>
        <v>26866.647554337094</v>
      </c>
      <c r="AG17" s="69">
        <f t="shared" si="93"/>
        <v>26867.614404512908</v>
      </c>
      <c r="AH17" s="69">
        <f t="shared" si="93"/>
        <v>26868.581289482761</v>
      </c>
      <c r="AI17" s="69">
        <f t="shared" si="93"/>
        <v>26869.548209247911</v>
      </c>
      <c r="AJ17" s="69">
        <f t="shared" si="93"/>
        <v>26870.515163809607</v>
      </c>
      <c r="AK17" s="69">
        <f t="shared" si="93"/>
        <v>26871.482153169101</v>
      </c>
      <c r="AL17" s="69">
        <f t="shared" si="93"/>
        <v>26872.449177327646</v>
      </c>
      <c r="AM17" s="69">
        <f t="shared" si="93"/>
        <v>26873.416236286495</v>
      </c>
      <c r="AN17" s="69">
        <f t="shared" si="93"/>
        <v>26874.383330046898</v>
      </c>
      <c r="AO17" s="69">
        <f t="shared" si="93"/>
        <v>26875.350458610108</v>
      </c>
      <c r="AP17" s="69">
        <f t="shared" si="93"/>
        <v>26876.317621977381</v>
      </c>
      <c r="AQ17" s="69">
        <f t="shared" si="93"/>
        <v>26877.284820149966</v>
      </c>
      <c r="AR17" s="69">
        <f t="shared" si="93"/>
        <v>26878.252053129116</v>
      </c>
      <c r="AS17" s="69">
        <f t="shared" si="93"/>
        <v>26879.219320916083</v>
      </c>
      <c r="AT17" s="69">
        <f t="shared" si="93"/>
        <v>26880.186623512123</v>
      </c>
      <c r="AU17" s="69">
        <f t="shared" si="93"/>
        <v>26881.153960918484</v>
      </c>
      <c r="AV17" s="69">
        <f t="shared" si="93"/>
        <v>26882.12133313642</v>
      </c>
      <c r="AW17" s="69">
        <f t="shared" si="93"/>
        <v>26883.088740167186</v>
      </c>
      <c r="AX17" s="69">
        <f t="shared" si="93"/>
        <v>26884.056182012035</v>
      </c>
      <c r="AY17" s="69">
        <f t="shared" si="93"/>
        <v>26885.023658672217</v>
      </c>
      <c r="AZ17" s="69">
        <f t="shared" si="93"/>
        <v>26885.991170148987</v>
      </c>
      <c r="BA17" s="69">
        <f t="shared" si="93"/>
        <v>26886.958716443598</v>
      </c>
      <c r="BB17" s="69">
        <f t="shared" si="93"/>
        <v>26887.9262975573</v>
      </c>
      <c r="BC17" s="69">
        <f t="shared" si="93"/>
        <v>26888.893913491349</v>
      </c>
      <c r="BD17" s="69">
        <f t="shared" si="93"/>
        <v>26889.861564246996</v>
      </c>
      <c r="BE17" s="69">
        <f t="shared" si="93"/>
        <v>26890.829249825496</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43858.142390153676</v>
      </c>
      <c r="DG17" s="108">
        <f t="shared" si="15"/>
        <v>43859.720713336537</v>
      </c>
      <c r="DH17" s="108">
        <f t="shared" si="15"/>
        <v>43861.299093318521</v>
      </c>
      <c r="DI17" s="108">
        <f t="shared" si="15"/>
        <v>43862.877530101679</v>
      </c>
      <c r="DJ17" s="108">
        <f t="shared" si="15"/>
        <v>50885.575923170691</v>
      </c>
      <c r="DK17" s="108">
        <f t="shared" si="15"/>
        <v>50887.407142638178</v>
      </c>
      <c r="DL17" s="108">
        <f t="shared" si="15"/>
        <v>50889.238428005774</v>
      </c>
      <c r="DM17" s="108">
        <f t="shared" si="15"/>
        <v>50891.069779275844</v>
      </c>
      <c r="DN17" s="108">
        <f t="shared" si="15"/>
        <v>42327.59127071745</v>
      </c>
      <c r="DO17" s="108">
        <f t="shared" si="15"/>
        <v>42329.11451394976</v>
      </c>
      <c r="DP17" s="108">
        <f t="shared" si="15"/>
        <v>42330.637811999026</v>
      </c>
      <c r="DQ17" s="108">
        <f t="shared" si="15"/>
        <v>42332.161164867226</v>
      </c>
      <c r="DR17" s="108">
        <f t="shared" si="15"/>
        <v>42333.684572556333</v>
      </c>
      <c r="DS17" s="108">
        <f t="shared" si="15"/>
        <v>45903.945735576432</v>
      </c>
      <c r="DT17" s="108">
        <f t="shared" si="15"/>
        <v>45905.597681094208</v>
      </c>
      <c r="DU17" s="108">
        <f t="shared" si="15"/>
        <v>45907.249686060553</v>
      </c>
      <c r="DV17" s="108">
        <f t="shared" si="90"/>
        <v>45908.901750477613</v>
      </c>
      <c r="DW17" s="108">
        <f t="shared" si="90"/>
        <v>44776.224531444248</v>
      </c>
      <c r="DX17" s="108">
        <f t="shared" si="90"/>
        <v>44777.835893653573</v>
      </c>
      <c r="DY17" s="108">
        <f t="shared" si="90"/>
        <v>44779.447313851007</v>
      </c>
      <c r="DZ17" s="108">
        <f t="shared" si="90"/>
        <v>44781.058792038624</v>
      </c>
      <c r="EA17" s="108">
        <f t="shared" si="90"/>
        <v>49917.210332396688</v>
      </c>
      <c r="EB17" s="108">
        <f t="shared" si="90"/>
        <v>49919.006703286963</v>
      </c>
      <c r="EC17" s="108">
        <f t="shared" si="90"/>
        <v>49920.803138823248</v>
      </c>
      <c r="ED17" s="108">
        <f t="shared" si="90"/>
        <v>49922.599639007873</v>
      </c>
      <c r="EE17" s="108">
        <f t="shared" si="90"/>
        <v>49924.396203843156</v>
      </c>
      <c r="EF17" s="108">
        <f t="shared" si="90"/>
        <v>50049.602318975878</v>
      </c>
      <c r="EG17" s="108">
        <f t="shared" si="90"/>
        <v>50051.403454257219</v>
      </c>
      <c r="EH17" s="108">
        <f t="shared" si="90"/>
        <v>50053.204654356021</v>
      </c>
      <c r="EI17" s="108">
        <f t="shared" si="90"/>
        <v>50055.005919274619</v>
      </c>
      <c r="EJ17" s="108">
        <f t="shared" si="90"/>
        <v>53609.622852786779</v>
      </c>
      <c r="EK17" s="108">
        <f t="shared" si="90"/>
        <v>53611.55210254433</v>
      </c>
      <c r="EL17" s="108">
        <f t="shared" si="91"/>
        <v>53613.481421729804</v>
      </c>
      <c r="EM17" s="108">
        <f t="shared" si="91"/>
        <v>53615.410810345704</v>
      </c>
      <c r="EN17" s="108">
        <f t="shared" si="91"/>
        <v>53391.471214550911</v>
      </c>
      <c r="EO17" s="108">
        <f t="shared" si="91"/>
        <v>53393.392613684402</v>
      </c>
      <c r="EP17" s="108">
        <f t="shared" si="91"/>
        <v>53395.314081963297</v>
      </c>
      <c r="EQ17" s="108">
        <f t="shared" si="91"/>
        <v>53397.235619390078</v>
      </c>
      <c r="ER17" s="108">
        <f t="shared" si="91"/>
        <v>53399.157225967232</v>
      </c>
      <c r="ES17" s="108">
        <f t="shared" si="91"/>
        <v>52784.028061174417</v>
      </c>
      <c r="ET17" s="108">
        <f t="shared" si="91"/>
        <v>52785.9276002482</v>
      </c>
      <c r="EU17" s="108">
        <f t="shared" si="91"/>
        <v>52787.827207680704</v>
      </c>
      <c r="EV17" s="108">
        <f t="shared" si="91"/>
        <v>52789.726883474395</v>
      </c>
      <c r="EW17" s="108">
        <f t="shared" si="91"/>
        <v>47325.035387054995</v>
      </c>
      <c r="EX17" s="108">
        <f t="shared" si="91"/>
        <v>47326.738473332953</v>
      </c>
      <c r="EY17" s="108">
        <f t="shared" si="91"/>
        <v>47328.441620899874</v>
      </c>
      <c r="EZ17" s="108">
        <f t="shared" si="91"/>
        <v>47330.144829757985</v>
      </c>
      <c r="FA17" s="108">
        <f t="shared" si="91"/>
        <v>44224.21883729603</v>
      </c>
      <c r="FB17" s="108">
        <f t="shared" si="92"/>
        <v>44225.810334473768</v>
      </c>
      <c r="FC17" s="108">
        <f t="shared" si="92"/>
        <v>44227.401888924724</v>
      </c>
      <c r="FD17" s="108">
        <f t="shared" si="92"/>
        <v>44228.993500650955</v>
      </c>
      <c r="FE17" s="108">
        <f t="shared" si="92"/>
        <v>44230.585169654529</v>
      </c>
    </row>
    <row r="18" spans="1:161" ht="15.75" x14ac:dyDescent="0.25">
      <c r="A18" s="47" t="s">
        <v>222</v>
      </c>
      <c r="B18" s="12">
        <f>'Urb proj of all 25 ARs '!AI18</f>
        <v>31905.086670590925</v>
      </c>
      <c r="C18" s="12">
        <f>'Urb proj of all 25 ARs '!AJ18</f>
        <v>31964.846255107808</v>
      </c>
      <c r="D18" s="100">
        <f t="shared" si="10"/>
        <v>1.8730425381344577E-3</v>
      </c>
      <c r="E18" s="101">
        <f t="shared" si="11"/>
        <v>3.5987004848969661E-5</v>
      </c>
      <c r="F18" s="69">
        <f t="shared" si="12"/>
        <v>31906.234839099645</v>
      </c>
      <c r="G18" s="69">
        <f t="shared" si="13"/>
        <v>31907.383048927513</v>
      </c>
      <c r="H18" s="69">
        <f>G18*(1+$E$18)</f>
        <v>31908.531300076014</v>
      </c>
      <c r="I18" s="69">
        <f t="shared" ref="I18:BE18" si="94">H18*(1+$E$18)</f>
        <v>31909.679592546632</v>
      </c>
      <c r="J18" s="69">
        <f t="shared" si="94"/>
        <v>31910.827926340859</v>
      </c>
      <c r="K18" s="69">
        <f t="shared" si="94"/>
        <v>31911.976301460178</v>
      </c>
      <c r="L18" s="69">
        <f t="shared" si="94"/>
        <v>31913.124717906077</v>
      </c>
      <c r="M18" s="69">
        <f t="shared" si="94"/>
        <v>31914.273175680046</v>
      </c>
      <c r="N18" s="69">
        <f t="shared" si="94"/>
        <v>31915.421674783571</v>
      </c>
      <c r="O18" s="69">
        <f t="shared" si="94"/>
        <v>31916.570215218137</v>
      </c>
      <c r="P18" s="69">
        <f t="shared" si="94"/>
        <v>31917.718796985235</v>
      </c>
      <c r="Q18" s="69">
        <f t="shared" si="94"/>
        <v>31918.86742008635</v>
      </c>
      <c r="R18" s="69">
        <f t="shared" si="94"/>
        <v>31920.016084522969</v>
      </c>
      <c r="S18" s="69">
        <f t="shared" si="94"/>
        <v>31921.164790296581</v>
      </c>
      <c r="T18" s="69">
        <f t="shared" si="94"/>
        <v>31922.313537408674</v>
      </c>
      <c r="U18" s="69">
        <f t="shared" si="94"/>
        <v>31923.462325860735</v>
      </c>
      <c r="V18" s="69">
        <f t="shared" si="94"/>
        <v>31924.611155654253</v>
      </c>
      <c r="W18" s="69">
        <f t="shared" si="94"/>
        <v>31925.760026790711</v>
      </c>
      <c r="X18" s="69">
        <f t="shared" si="94"/>
        <v>31926.908939271601</v>
      </c>
      <c r="Y18" s="69">
        <f t="shared" si="94"/>
        <v>31928.057893098412</v>
      </c>
      <c r="Z18" s="69">
        <f t="shared" si="94"/>
        <v>31929.206888272631</v>
      </c>
      <c r="AA18" s="69">
        <f t="shared" si="94"/>
        <v>31930.355924795742</v>
      </c>
      <c r="AB18" s="69">
        <f t="shared" si="94"/>
        <v>31931.505002669237</v>
      </c>
      <c r="AC18" s="69">
        <f t="shared" si="94"/>
        <v>31932.654121894604</v>
      </c>
      <c r="AD18" s="69">
        <f t="shared" si="94"/>
        <v>31933.803282473331</v>
      </c>
      <c r="AE18" s="69">
        <f t="shared" si="94"/>
        <v>31934.952484406902</v>
      </c>
      <c r="AF18" s="69">
        <f t="shared" si="94"/>
        <v>31936.101727696809</v>
      </c>
      <c r="AG18" s="69">
        <f t="shared" si="94"/>
        <v>31937.251012344539</v>
      </c>
      <c r="AH18" s="69">
        <f t="shared" si="94"/>
        <v>31938.400338351585</v>
      </c>
      <c r="AI18" s="69">
        <f t="shared" si="94"/>
        <v>31939.54970571943</v>
      </c>
      <c r="AJ18" s="69">
        <f t="shared" si="94"/>
        <v>31940.699114449562</v>
      </c>
      <c r="AK18" s="69">
        <f t="shared" si="94"/>
        <v>31941.848564543474</v>
      </c>
      <c r="AL18" s="69">
        <f t="shared" si="94"/>
        <v>31942.998056002652</v>
      </c>
      <c r="AM18" s="69">
        <f t="shared" si="94"/>
        <v>31944.147588828586</v>
      </c>
      <c r="AN18" s="69">
        <f t="shared" si="94"/>
        <v>31945.297163022762</v>
      </c>
      <c r="AO18" s="69">
        <f t="shared" si="94"/>
        <v>31946.446778586669</v>
      </c>
      <c r="AP18" s="69">
        <f t="shared" si="94"/>
        <v>31947.596435521798</v>
      </c>
      <c r="AQ18" s="69">
        <f t="shared" si="94"/>
        <v>31948.746133829638</v>
      </c>
      <c r="AR18" s="69">
        <f t="shared" si="94"/>
        <v>31949.895873511676</v>
      </c>
      <c r="AS18" s="69">
        <f t="shared" si="94"/>
        <v>31951.0456545694</v>
      </c>
      <c r="AT18" s="69">
        <f t="shared" si="94"/>
        <v>31952.195477004301</v>
      </c>
      <c r="AU18" s="69">
        <f t="shared" si="94"/>
        <v>31953.345340817868</v>
      </c>
      <c r="AV18" s="69">
        <f t="shared" si="94"/>
        <v>31954.495246011589</v>
      </c>
      <c r="AW18" s="69">
        <f t="shared" si="94"/>
        <v>31955.645192586955</v>
      </c>
      <c r="AX18" s="69">
        <f t="shared" si="94"/>
        <v>31956.795180545454</v>
      </c>
      <c r="AY18" s="69">
        <f t="shared" si="94"/>
        <v>31957.945209888574</v>
      </c>
      <c r="AZ18" s="69">
        <f t="shared" si="94"/>
        <v>31959.095280617807</v>
      </c>
      <c r="BA18" s="69">
        <f t="shared" si="94"/>
        <v>31960.24539273464</v>
      </c>
      <c r="BB18" s="69">
        <f t="shared" si="94"/>
        <v>31961.395546240561</v>
      </c>
      <c r="BC18" s="69">
        <f t="shared" si="94"/>
        <v>31962.545741137063</v>
      </c>
      <c r="BD18" s="69">
        <f t="shared" si="94"/>
        <v>31963.695977425636</v>
      </c>
      <c r="BE18" s="69">
        <f t="shared" si="94"/>
        <v>31964.846255107765</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36525.157522333408</v>
      </c>
      <c r="DG18" s="108">
        <f t="shared" si="15"/>
        <v>36526.471953354274</v>
      </c>
      <c r="DH18" s="108">
        <f t="shared" si="15"/>
        <v>36527.786431677581</v>
      </c>
      <c r="DI18" s="108">
        <f t="shared" si="15"/>
        <v>36529.100957305018</v>
      </c>
      <c r="DJ18" s="108">
        <f t="shared" si="15"/>
        <v>40469.822392674803</v>
      </c>
      <c r="DK18" s="108">
        <f t="shared" si="15"/>
        <v>40471.278780369481</v>
      </c>
      <c r="DL18" s="108">
        <f t="shared" si="15"/>
        <v>40472.735220475195</v>
      </c>
      <c r="DM18" s="108">
        <f t="shared" si="15"/>
        <v>40474.191712993823</v>
      </c>
      <c r="DN18" s="108">
        <f t="shared" si="15"/>
        <v>35762.519187654005</v>
      </c>
      <c r="DO18" s="108">
        <f t="shared" si="15"/>
        <v>35763.806173605415</v>
      </c>
      <c r="DP18" s="108">
        <f t="shared" si="15"/>
        <v>35765.093205871606</v>
      </c>
      <c r="DQ18" s="108">
        <f t="shared" si="15"/>
        <v>35766.38028445423</v>
      </c>
      <c r="DR18" s="108">
        <f t="shared" si="15"/>
        <v>35767.667409354959</v>
      </c>
      <c r="DS18" s="108">
        <f t="shared" si="15"/>
        <v>36451.242425778772</v>
      </c>
      <c r="DT18" s="108">
        <f t="shared" si="15"/>
        <v>36452.554196816702</v>
      </c>
      <c r="DU18" s="108">
        <f t="shared" si="15"/>
        <v>36453.866015061343</v>
      </c>
      <c r="DV18" s="108">
        <f t="shared" si="90"/>
        <v>36455.177880514391</v>
      </c>
      <c r="DW18" s="108">
        <f t="shared" si="90"/>
        <v>36215.684736923286</v>
      </c>
      <c r="DX18" s="108">
        <f t="shared" si="90"/>
        <v>36216.988030945518</v>
      </c>
      <c r="DY18" s="108">
        <f t="shared" si="90"/>
        <v>36218.291371869404</v>
      </c>
      <c r="DZ18" s="108">
        <f t="shared" si="90"/>
        <v>36219.594759696629</v>
      </c>
      <c r="EA18" s="108">
        <f t="shared" si="90"/>
        <v>36959.789760980333</v>
      </c>
      <c r="EB18" s="108">
        <f t="shared" si="90"/>
        <v>36961.119833113677</v>
      </c>
      <c r="EC18" s="108">
        <f t="shared" si="90"/>
        <v>36962.449953112337</v>
      </c>
      <c r="ED18" s="108">
        <f t="shared" si="90"/>
        <v>36963.78012097803</v>
      </c>
      <c r="EE18" s="108">
        <f t="shared" si="90"/>
        <v>36965.110336712482</v>
      </c>
      <c r="EF18" s="108">
        <f t="shared" si="90"/>
        <v>36906.436882445756</v>
      </c>
      <c r="EG18" s="108">
        <f t="shared" si="90"/>
        <v>36907.765034568802</v>
      </c>
      <c r="EH18" s="108">
        <f t="shared" si="90"/>
        <v>36909.093234488064</v>
      </c>
      <c r="EI18" s="108">
        <f t="shared" si="90"/>
        <v>36910.421482205267</v>
      </c>
      <c r="EJ18" s="108">
        <f t="shared" si="90"/>
        <v>37651.462374641967</v>
      </c>
      <c r="EK18" s="108">
        <f t="shared" si="90"/>
        <v>37652.817338001019</v>
      </c>
      <c r="EL18" s="108">
        <f t="shared" si="91"/>
        <v>37654.172350121138</v>
      </c>
      <c r="EM18" s="108">
        <f t="shared" si="91"/>
        <v>37655.527411004085</v>
      </c>
      <c r="EN18" s="108">
        <f t="shared" si="91"/>
        <v>40512.004188803163</v>
      </c>
      <c r="EO18" s="108">
        <f t="shared" si="91"/>
        <v>40513.462094494345</v>
      </c>
      <c r="EP18" s="108">
        <f t="shared" si="91"/>
        <v>40514.920052651192</v>
      </c>
      <c r="EQ18" s="108">
        <f t="shared" si="91"/>
        <v>40516.378063275581</v>
      </c>
      <c r="ER18" s="108">
        <f t="shared" si="91"/>
        <v>40517.83612636941</v>
      </c>
      <c r="ES18" s="108">
        <f t="shared" si="91"/>
        <v>38520.109909956169</v>
      </c>
      <c r="ET18" s="108">
        <f t="shared" si="91"/>
        <v>38521.496133338282</v>
      </c>
      <c r="EU18" s="108">
        <f t="shared" si="91"/>
        <v>38522.882406606426</v>
      </c>
      <c r="EV18" s="108">
        <f t="shared" si="91"/>
        <v>38524.268729762385</v>
      </c>
      <c r="EW18" s="108">
        <f t="shared" si="91"/>
        <v>38812.548320095608</v>
      </c>
      <c r="EX18" s="108">
        <f t="shared" si="91"/>
        <v>38813.945067460205</v>
      </c>
      <c r="EY18" s="108">
        <f t="shared" si="91"/>
        <v>38815.341865089555</v>
      </c>
      <c r="EZ18" s="108">
        <f t="shared" si="91"/>
        <v>38816.738712985469</v>
      </c>
      <c r="FA18" s="108">
        <f t="shared" si="91"/>
        <v>36391.076127229666</v>
      </c>
      <c r="FB18" s="108">
        <f t="shared" si="92"/>
        <v>36392.385733062714</v>
      </c>
      <c r="FC18" s="108">
        <f t="shared" si="92"/>
        <v>36393.695386024556</v>
      </c>
      <c r="FD18" s="108">
        <f t="shared" si="92"/>
        <v>36395.005086116886</v>
      </c>
      <c r="FE18" s="108">
        <f t="shared" si="92"/>
        <v>36396.314833341392</v>
      </c>
    </row>
    <row r="19" spans="1:161" ht="15.75" x14ac:dyDescent="0.25">
      <c r="A19" s="47" t="s">
        <v>178</v>
      </c>
      <c r="B19" s="12">
        <f>'Urb proj of all 25 ARs '!AI19</f>
        <v>51524.770846069856</v>
      </c>
      <c r="C19" s="12">
        <f>'Urb proj of all 25 ARs '!AJ19</f>
        <v>51621.278933632173</v>
      </c>
      <c r="D19" s="100">
        <f t="shared" si="10"/>
        <v>1.8730425381344208E-3</v>
      </c>
      <c r="E19" s="101">
        <f t="shared" si="11"/>
        <v>3.5987004848969661E-5</v>
      </c>
      <c r="F19" s="69">
        <f t="shared" si="12"/>
        <v>51526.625068248133</v>
      </c>
      <c r="G19" s="69">
        <f t="shared" si="13"/>
        <v>51528.479357154312</v>
      </c>
      <c r="H19" s="69">
        <f>G19*(1+$E$19)</f>
        <v>51530.333712790802</v>
      </c>
      <c r="I19" s="69">
        <f t="shared" ref="I19:BE19" si="95">H19*(1+$E$19)</f>
        <v>51532.188135159995</v>
      </c>
      <c r="J19" s="69">
        <f t="shared" si="95"/>
        <v>51534.042624264293</v>
      </c>
      <c r="K19" s="69">
        <f t="shared" si="95"/>
        <v>51535.897180106098</v>
      </c>
      <c r="L19" s="69">
        <f t="shared" si="95"/>
        <v>51537.751802687817</v>
      </c>
      <c r="M19" s="69">
        <f t="shared" si="95"/>
        <v>51539.606492011844</v>
      </c>
      <c r="N19" s="69">
        <f t="shared" si="95"/>
        <v>51541.461248080588</v>
      </c>
      <c r="O19" s="69">
        <f t="shared" si="95"/>
        <v>51543.316070896442</v>
      </c>
      <c r="P19" s="69">
        <f t="shared" si="95"/>
        <v>51545.170960461815</v>
      </c>
      <c r="Q19" s="69">
        <f t="shared" si="95"/>
        <v>51547.025916779108</v>
      </c>
      <c r="R19" s="69">
        <f t="shared" si="95"/>
        <v>51548.880939850722</v>
      </c>
      <c r="S19" s="69">
        <f t="shared" si="95"/>
        <v>51550.736029679065</v>
      </c>
      <c r="T19" s="69">
        <f t="shared" si="95"/>
        <v>51552.591186266531</v>
      </c>
      <c r="U19" s="69">
        <f t="shared" si="95"/>
        <v>51554.446409615528</v>
      </c>
      <c r="V19" s="69">
        <f t="shared" si="95"/>
        <v>51556.301699728458</v>
      </c>
      <c r="W19" s="69">
        <f t="shared" si="95"/>
        <v>51558.157056607721</v>
      </c>
      <c r="X19" s="69">
        <f t="shared" si="95"/>
        <v>51560.012480255718</v>
      </c>
      <c r="Y19" s="69">
        <f t="shared" si="95"/>
        <v>51561.867970674859</v>
      </c>
      <c r="Z19" s="69">
        <f t="shared" si="95"/>
        <v>51563.723527867543</v>
      </c>
      <c r="AA19" s="69">
        <f t="shared" si="95"/>
        <v>51565.579151836173</v>
      </c>
      <c r="AB19" s="69">
        <f t="shared" si="95"/>
        <v>51567.434842583149</v>
      </c>
      <c r="AC19" s="69">
        <f t="shared" si="95"/>
        <v>51569.290600110879</v>
      </c>
      <c r="AD19" s="69">
        <f t="shared" si="95"/>
        <v>51571.146424421764</v>
      </c>
      <c r="AE19" s="69">
        <f t="shared" si="95"/>
        <v>51573.002315518206</v>
      </c>
      <c r="AF19" s="69">
        <f t="shared" si="95"/>
        <v>51574.858273402613</v>
      </c>
      <c r="AG19" s="69">
        <f t="shared" si="95"/>
        <v>51576.714298077386</v>
      </c>
      <c r="AH19" s="69">
        <f t="shared" si="95"/>
        <v>51578.570389544926</v>
      </c>
      <c r="AI19" s="69">
        <f t="shared" si="95"/>
        <v>51580.426547807634</v>
      </c>
      <c r="AJ19" s="69">
        <f t="shared" si="95"/>
        <v>51582.282772867919</v>
      </c>
      <c r="AK19" s="69">
        <f t="shared" si="95"/>
        <v>51584.139064728188</v>
      </c>
      <c r="AL19" s="69">
        <f t="shared" si="95"/>
        <v>51585.995423390843</v>
      </c>
      <c r="AM19" s="69">
        <f t="shared" si="95"/>
        <v>51587.851848858285</v>
      </c>
      <c r="AN19" s="69">
        <f t="shared" si="95"/>
        <v>51589.708341132915</v>
      </c>
      <c r="AO19" s="69">
        <f t="shared" si="95"/>
        <v>51591.564900217141</v>
      </c>
      <c r="AP19" s="69">
        <f t="shared" si="95"/>
        <v>51593.421526113372</v>
      </c>
      <c r="AQ19" s="69">
        <f t="shared" si="95"/>
        <v>51595.278218824009</v>
      </c>
      <c r="AR19" s="69">
        <f t="shared" si="95"/>
        <v>51597.134978351452</v>
      </c>
      <c r="AS19" s="69">
        <f t="shared" si="95"/>
        <v>51598.991804698111</v>
      </c>
      <c r="AT19" s="69">
        <f t="shared" si="95"/>
        <v>51600.848697866386</v>
      </c>
      <c r="AU19" s="69">
        <f t="shared" si="95"/>
        <v>51602.705657858685</v>
      </c>
      <c r="AV19" s="69">
        <f t="shared" si="95"/>
        <v>51604.562684677418</v>
      </c>
      <c r="AW19" s="69">
        <f t="shared" si="95"/>
        <v>51606.419778324977</v>
      </c>
      <c r="AX19" s="69">
        <f t="shared" si="95"/>
        <v>51608.276938803778</v>
      </c>
      <c r="AY19" s="69">
        <f t="shared" si="95"/>
        <v>51610.134166116222</v>
      </c>
      <c r="AZ19" s="69">
        <f t="shared" si="95"/>
        <v>51611.991460264711</v>
      </c>
      <c r="BA19" s="69">
        <f t="shared" si="95"/>
        <v>51613.84882125166</v>
      </c>
      <c r="BB19" s="69">
        <f t="shared" si="95"/>
        <v>51615.706249079463</v>
      </c>
      <c r="BC19" s="69">
        <f t="shared" si="95"/>
        <v>51617.563743750528</v>
      </c>
      <c r="BD19" s="69">
        <f t="shared" si="95"/>
        <v>51619.421305267264</v>
      </c>
      <c r="BE19" s="69">
        <f t="shared" si="95"/>
        <v>51621.278933632078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52254.151352588487</v>
      </c>
      <c r="DG19" s="108">
        <f t="shared" si="15"/>
        <v>52256.031822986588</v>
      </c>
      <c r="DH19" s="108">
        <f t="shared" si="15"/>
        <v>52257.912361057191</v>
      </c>
      <c r="DI19" s="108">
        <f t="shared" si="15"/>
        <v>52259.792966802728</v>
      </c>
      <c r="DJ19" s="108">
        <f t="shared" si="15"/>
        <v>56304.146131996742</v>
      </c>
      <c r="DK19" s="108">
        <f t="shared" si="15"/>
        <v>56306.172349576605</v>
      </c>
      <c r="DL19" s="108">
        <f t="shared" si="15"/>
        <v>56308.198640073984</v>
      </c>
      <c r="DM19" s="108">
        <f t="shared" si="15"/>
        <v>56310.225003491476</v>
      </c>
      <c r="DN19" s="108">
        <f t="shared" si="15"/>
        <v>49931.157446254401</v>
      </c>
      <c r="DO19" s="108">
        <f t="shared" si="15"/>
        <v>49932.954319059529</v>
      </c>
      <c r="DP19" s="108">
        <f t="shared" si="15"/>
        <v>49934.751256528732</v>
      </c>
      <c r="DQ19" s="108">
        <f t="shared" si="15"/>
        <v>49936.548258664327</v>
      </c>
      <c r="DR19" s="108">
        <f t="shared" si="15"/>
        <v>49938.345325468654</v>
      </c>
      <c r="DS19" s="108">
        <f t="shared" si="15"/>
        <v>51088.427555274029</v>
      </c>
      <c r="DT19" s="108">
        <f t="shared" si="15"/>
        <v>51090.266074764186</v>
      </c>
      <c r="DU19" s="108">
        <f t="shared" si="15"/>
        <v>51092.10466041715</v>
      </c>
      <c r="DV19" s="108">
        <f t="shared" si="90"/>
        <v>51093.943312235308</v>
      </c>
      <c r="DW19" s="108">
        <f t="shared" si="90"/>
        <v>50396.915668248708</v>
      </c>
      <c r="DX19" s="108">
        <f t="shared" si="90"/>
        <v>50398.72930229723</v>
      </c>
      <c r="DY19" s="108">
        <f t="shared" si="90"/>
        <v>50400.543001613012</v>
      </c>
      <c r="DZ19" s="108">
        <f t="shared" si="90"/>
        <v>50402.356766198405</v>
      </c>
      <c r="EA19" s="108">
        <f t="shared" si="90"/>
        <v>51693.660961421549</v>
      </c>
      <c r="EB19" s="108">
        <f t="shared" si="90"/>
        <v>51695.521261449227</v>
      </c>
      <c r="EC19" s="108">
        <f t="shared" si="90"/>
        <v>51697.381628423536</v>
      </c>
      <c r="ED19" s="108">
        <f t="shared" si="90"/>
        <v>51699.242062346879</v>
      </c>
      <c r="EE19" s="108">
        <f t="shared" si="90"/>
        <v>51701.102563221662</v>
      </c>
      <c r="EF19" s="108">
        <f t="shared" si="90"/>
        <v>51408.10840987855</v>
      </c>
      <c r="EG19" s="108">
        <f t="shared" si="90"/>
        <v>51409.958433725173</v>
      </c>
      <c r="EH19" s="108">
        <f t="shared" si="90"/>
        <v>51411.808524148619</v>
      </c>
      <c r="EI19" s="108">
        <f t="shared" si="90"/>
        <v>51413.658681151268</v>
      </c>
      <c r="EJ19" s="108">
        <f t="shared" si="90"/>
        <v>51619.331550043746</v>
      </c>
      <c r="EK19" s="108">
        <f t="shared" si="90"/>
        <v>51621.189175178537</v>
      </c>
      <c r="EL19" s="108">
        <f t="shared" si="91"/>
        <v>51623.046867163699</v>
      </c>
      <c r="EM19" s="108">
        <f t="shared" si="91"/>
        <v>51624.904626001626</v>
      </c>
      <c r="EN19" s="108">
        <f t="shared" si="91"/>
        <v>56344.467393348481</v>
      </c>
      <c r="EO19" s="108">
        <f t="shared" si="91"/>
        <v>56346.495061969777</v>
      </c>
      <c r="EP19" s="108">
        <f t="shared" si="91"/>
        <v>56348.522803560794</v>
      </c>
      <c r="EQ19" s="108">
        <f t="shared" si="91"/>
        <v>56350.550618124158</v>
      </c>
      <c r="ER19" s="108">
        <f t="shared" si="91"/>
        <v>56352.578505662495</v>
      </c>
      <c r="ES19" s="108">
        <f t="shared" si="91"/>
        <v>54436.339650846145</v>
      </c>
      <c r="ET19" s="108">
        <f t="shared" si="91"/>
        <v>54438.298651665114</v>
      </c>
      <c r="EU19" s="108">
        <f t="shared" si="91"/>
        <v>54440.257722982664</v>
      </c>
      <c r="EV19" s="108">
        <f t="shared" si="91"/>
        <v>54442.216864801325</v>
      </c>
      <c r="EW19" s="108">
        <f t="shared" si="91"/>
        <v>54400.941691655236</v>
      </c>
      <c r="EX19" s="108">
        <f t="shared" si="91"/>
        <v>54402.899418607682</v>
      </c>
      <c r="EY19" s="108">
        <f t="shared" si="91"/>
        <v>54404.857216012861</v>
      </c>
      <c r="EZ19" s="108">
        <f t="shared" si="91"/>
        <v>54406.815083873298</v>
      </c>
      <c r="FA19" s="108">
        <f t="shared" si="91"/>
        <v>49876.068099205506</v>
      </c>
      <c r="FB19" s="108">
        <f t="shared" si="92"/>
        <v>49877.862989510038</v>
      </c>
      <c r="FC19" s="108">
        <f t="shared" si="92"/>
        <v>49879.657944407292</v>
      </c>
      <c r="FD19" s="108">
        <f t="shared" si="92"/>
        <v>49881.452963899603</v>
      </c>
      <c r="FE19" s="108">
        <f t="shared" si="92"/>
        <v>49883.248047989284</v>
      </c>
    </row>
    <row r="20" spans="1:161" ht="15.75" x14ac:dyDescent="0.25">
      <c r="A20" s="47" t="s">
        <v>195</v>
      </c>
      <c r="B20" s="12">
        <f>'Urb proj of all 25 ARs '!AI20</f>
        <v>171068.50626705779</v>
      </c>
      <c r="C20" s="12">
        <f>'Urb proj of all 25 ARs '!AJ20</f>
        <v>171388.92485623111</v>
      </c>
      <c r="D20" s="100">
        <f t="shared" si="10"/>
        <v>1.873042538134464E-3</v>
      </c>
      <c r="E20" s="101">
        <f t="shared" si="11"/>
        <v>3.5987004848969661E-5</v>
      </c>
      <c r="F20" s="69">
        <f t="shared" si="12"/>
        <v>171074.66251022232</v>
      </c>
      <c r="G20" s="69">
        <f t="shared" si="13"/>
        <v>171080.81897493161</v>
      </c>
      <c r="H20" s="69">
        <f>G20*(1+$E$20)</f>
        <v>171086.97566119363</v>
      </c>
      <c r="I20" s="69">
        <f t="shared" ref="I20:BE20" si="96">H20*(1+$E$20)</f>
        <v>171093.13256901634</v>
      </c>
      <c r="J20" s="69">
        <f t="shared" si="96"/>
        <v>171099.28969840772</v>
      </c>
      <c r="K20" s="69">
        <f t="shared" si="96"/>
        <v>171105.44704937577</v>
      </c>
      <c r="L20" s="69">
        <f t="shared" si="96"/>
        <v>171111.60462192842</v>
      </c>
      <c r="M20" s="69">
        <f t="shared" si="96"/>
        <v>171117.76241607367</v>
      </c>
      <c r="N20" s="69">
        <f t="shared" si="96"/>
        <v>171123.92043181948</v>
      </c>
      <c r="O20" s="69">
        <f t="shared" si="96"/>
        <v>171130.07866917385</v>
      </c>
      <c r="P20" s="69">
        <f t="shared" si="96"/>
        <v>171136.23712814471</v>
      </c>
      <c r="Q20" s="69">
        <f t="shared" si="96"/>
        <v>171142.39580874008</v>
      </c>
      <c r="R20" s="69">
        <f t="shared" si="96"/>
        <v>171148.5547109679</v>
      </c>
      <c r="S20" s="69">
        <f t="shared" si="96"/>
        <v>171154.71383483618</v>
      </c>
      <c r="T20" s="69">
        <f t="shared" si="96"/>
        <v>171160.87318035288</v>
      </c>
      <c r="U20" s="69">
        <f t="shared" si="96"/>
        <v>171167.03274752598</v>
      </c>
      <c r="V20" s="69">
        <f t="shared" si="96"/>
        <v>171173.19253636347</v>
      </c>
      <c r="W20" s="69">
        <f t="shared" si="96"/>
        <v>171179.3525468733</v>
      </c>
      <c r="X20" s="69">
        <f t="shared" si="96"/>
        <v>171185.51277906346</v>
      </c>
      <c r="Y20" s="69">
        <f t="shared" si="96"/>
        <v>171191.67323294192</v>
      </c>
      <c r="Z20" s="69">
        <f t="shared" si="96"/>
        <v>171197.83390851665</v>
      </c>
      <c r="AA20" s="69">
        <f t="shared" si="96"/>
        <v>171203.99480579566</v>
      </c>
      <c r="AB20" s="69">
        <f t="shared" si="96"/>
        <v>171210.1559247869</v>
      </c>
      <c r="AC20" s="69">
        <f t="shared" si="96"/>
        <v>171216.31726549836</v>
      </c>
      <c r="AD20" s="69">
        <f t="shared" si="96"/>
        <v>171222.47882793803</v>
      </c>
      <c r="AE20" s="69">
        <f t="shared" si="96"/>
        <v>171228.64061211387</v>
      </c>
      <c r="AF20" s="69">
        <f t="shared" si="96"/>
        <v>171234.80261803386</v>
      </c>
      <c r="AG20" s="69">
        <f t="shared" si="96"/>
        <v>171240.96484570598</v>
      </c>
      <c r="AH20" s="69">
        <f t="shared" si="96"/>
        <v>171247.12729513823</v>
      </c>
      <c r="AI20" s="69">
        <f t="shared" si="96"/>
        <v>171253.28996633858</v>
      </c>
      <c r="AJ20" s="69">
        <f t="shared" si="96"/>
        <v>171259.452859315</v>
      </c>
      <c r="AK20" s="69">
        <f t="shared" si="96"/>
        <v>171265.61597407548</v>
      </c>
      <c r="AL20" s="69">
        <f t="shared" si="96"/>
        <v>171271.77931062802</v>
      </c>
      <c r="AM20" s="69">
        <f t="shared" si="96"/>
        <v>171277.94286898055</v>
      </c>
      <c r="AN20" s="69">
        <f t="shared" si="96"/>
        <v>171284.10664914109</v>
      </c>
      <c r="AO20" s="69">
        <f t="shared" si="96"/>
        <v>171290.27065111764</v>
      </c>
      <c r="AP20" s="69">
        <f t="shared" si="96"/>
        <v>171296.43487491814</v>
      </c>
      <c r="AQ20" s="69">
        <f t="shared" si="96"/>
        <v>171302.59932055059</v>
      </c>
      <c r="AR20" s="69">
        <f t="shared" si="96"/>
        <v>171308.76398802298</v>
      </c>
      <c r="AS20" s="69">
        <f t="shared" si="96"/>
        <v>171314.92887734328</v>
      </c>
      <c r="AT20" s="69">
        <f t="shared" si="96"/>
        <v>171321.09398851948</v>
      </c>
      <c r="AU20" s="69">
        <f t="shared" si="96"/>
        <v>171327.25932155957</v>
      </c>
      <c r="AV20" s="69">
        <f t="shared" si="96"/>
        <v>171333.42487647154</v>
      </c>
      <c r="AW20" s="69">
        <f t="shared" si="96"/>
        <v>171339.59065326335</v>
      </c>
      <c r="AX20" s="69">
        <f t="shared" si="96"/>
        <v>171345.75665194303</v>
      </c>
      <c r="AY20" s="69">
        <f t="shared" si="96"/>
        <v>171351.92287251851</v>
      </c>
      <c r="AZ20" s="69">
        <f t="shared" si="96"/>
        <v>171358.08931499781</v>
      </c>
      <c r="BA20" s="69">
        <f t="shared" si="96"/>
        <v>171364.25597938889</v>
      </c>
      <c r="BB20" s="69">
        <f t="shared" si="96"/>
        <v>171370.42286569977</v>
      </c>
      <c r="BC20" s="69">
        <f t="shared" si="96"/>
        <v>171376.58997393842</v>
      </c>
      <c r="BD20" s="69">
        <f t="shared" si="96"/>
        <v>171382.75730411281</v>
      </c>
      <c r="BE20" s="69">
        <f t="shared" si="96"/>
        <v>171388.92485623094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187229.8708400297</v>
      </c>
      <c r="DG20" s="108">
        <f t="shared" si="15"/>
        <v>187236.6086822995</v>
      </c>
      <c r="DH20" s="108">
        <f t="shared" si="15"/>
        <v>187243.34676704407</v>
      </c>
      <c r="DI20" s="108">
        <f t="shared" si="15"/>
        <v>187250.0850942721</v>
      </c>
      <c r="DJ20" s="108">
        <f t="shared" si="15"/>
        <v>213217.99008501097</v>
      </c>
      <c r="DK20" s="108">
        <f t="shared" si="15"/>
        <v>213225.66316185409</v>
      </c>
      <c r="DL20" s="108">
        <f t="shared" si="15"/>
        <v>213233.3365148282</v>
      </c>
      <c r="DM20" s="108">
        <f t="shared" si="15"/>
        <v>213241.01014394333</v>
      </c>
      <c r="DN20" s="108">
        <f t="shared" si="15"/>
        <v>189716.98910859184</v>
      </c>
      <c r="DO20" s="108">
        <f t="shared" si="15"/>
        <v>189723.81645479883</v>
      </c>
      <c r="DP20" s="108">
        <f t="shared" si="15"/>
        <v>189730.64404670155</v>
      </c>
      <c r="DQ20" s="108">
        <f t="shared" si="15"/>
        <v>189737.47188430885</v>
      </c>
      <c r="DR20" s="108">
        <f t="shared" si="15"/>
        <v>189744.29996762957</v>
      </c>
      <c r="DS20" s="108">
        <f t="shared" si="15"/>
        <v>192744.38094780364</v>
      </c>
      <c r="DT20" s="108">
        <f t="shared" si="15"/>
        <v>192751.31724077542</v>
      </c>
      <c r="DU20" s="108">
        <f t="shared" si="15"/>
        <v>192758.25378336362</v>
      </c>
      <c r="DV20" s="108">
        <f t="shared" si="90"/>
        <v>192765.1905755772</v>
      </c>
      <c r="DW20" s="108">
        <f t="shared" si="90"/>
        <v>195747.75843202925</v>
      </c>
      <c r="DX20" s="108">
        <f t="shared" si="90"/>
        <v>195754.80280756112</v>
      </c>
      <c r="DY20" s="108">
        <f t="shared" si="90"/>
        <v>195761.84743659897</v>
      </c>
      <c r="DZ20" s="108">
        <f t="shared" si="90"/>
        <v>195768.89231915193</v>
      </c>
      <c r="EA20" s="108">
        <f t="shared" si="90"/>
        <v>198911.22375218256</v>
      </c>
      <c r="EB20" s="108">
        <f t="shared" si="90"/>
        <v>198918.38197135623</v>
      </c>
      <c r="EC20" s="108">
        <f t="shared" si="90"/>
        <v>198925.54044813279</v>
      </c>
      <c r="ED20" s="108">
        <f t="shared" si="90"/>
        <v>198932.69918252149</v>
      </c>
      <c r="EE20" s="108">
        <f t="shared" si="90"/>
        <v>198939.8581745316</v>
      </c>
      <c r="EF20" s="108">
        <f t="shared" si="90"/>
        <v>209073.54573484289</v>
      </c>
      <c r="EG20" s="108">
        <f t="shared" si="90"/>
        <v>209081.06966554702</v>
      </c>
      <c r="EH20" s="108">
        <f t="shared" si="90"/>
        <v>209088.59386701492</v>
      </c>
      <c r="EI20" s="108">
        <f t="shared" si="90"/>
        <v>209096.11833925627</v>
      </c>
      <c r="EJ20" s="108">
        <f t="shared" si="90"/>
        <v>212407.10032786883</v>
      </c>
      <c r="EK20" s="108">
        <f t="shared" si="90"/>
        <v>212414.74422321829</v>
      </c>
      <c r="EL20" s="108">
        <f t="shared" si="91"/>
        <v>212422.38839364867</v>
      </c>
      <c r="EM20" s="108">
        <f t="shared" si="91"/>
        <v>212430.03283916978</v>
      </c>
      <c r="EN20" s="108">
        <f t="shared" si="91"/>
        <v>229218.14394838325</v>
      </c>
      <c r="EO20" s="108">
        <f t="shared" si="91"/>
        <v>229226.39282284101</v>
      </c>
      <c r="EP20" s="108">
        <f t="shared" si="91"/>
        <v>229234.64199415105</v>
      </c>
      <c r="EQ20" s="108">
        <f t="shared" si="91"/>
        <v>229242.89146232404</v>
      </c>
      <c r="ER20" s="108">
        <f t="shared" si="91"/>
        <v>229251.14122737068</v>
      </c>
      <c r="ES20" s="108">
        <f t="shared" si="91"/>
        <v>205656.29582736021</v>
      </c>
      <c r="ET20" s="108">
        <f t="shared" si="91"/>
        <v>205663.69678147536</v>
      </c>
      <c r="EU20" s="108">
        <f t="shared" si="91"/>
        <v>205671.09800192868</v>
      </c>
      <c r="EV20" s="108">
        <f t="shared" si="91"/>
        <v>205678.49948872978</v>
      </c>
      <c r="EW20" s="108">
        <f t="shared" si="91"/>
        <v>202601.94425599781</v>
      </c>
      <c r="EX20" s="108">
        <f t="shared" si="91"/>
        <v>202609.23529314817</v>
      </c>
      <c r="EY20" s="108">
        <f t="shared" si="91"/>
        <v>202616.5265926811</v>
      </c>
      <c r="EZ20" s="108">
        <f t="shared" si="91"/>
        <v>202623.8181546061</v>
      </c>
      <c r="FA20" s="108">
        <f t="shared" si="91"/>
        <v>187785.77394648214</v>
      </c>
      <c r="FB20" s="108">
        <f t="shared" si="92"/>
        <v>187792.53179403974</v>
      </c>
      <c r="FC20" s="108">
        <f t="shared" si="92"/>
        <v>187799.289884792</v>
      </c>
      <c r="FD20" s="108">
        <f t="shared" si="92"/>
        <v>187806.04821874772</v>
      </c>
      <c r="FE20" s="108">
        <f t="shared" si="92"/>
        <v>187812.80679591562</v>
      </c>
    </row>
    <row r="21" spans="1:161" ht="15.75" x14ac:dyDescent="0.25">
      <c r="A21" s="47" t="s">
        <v>180</v>
      </c>
      <c r="B21" s="12">
        <f>'Urb proj of all 25 ARs '!AI21</f>
        <v>94171.404135733581</v>
      </c>
      <c r="C21" s="12">
        <f>'Urb proj of all 25 ARs '!AJ21</f>
        <v>94347.791181555673</v>
      </c>
      <c r="D21" s="100">
        <f t="shared" si="10"/>
        <v>1.8730425381345804E-3</v>
      </c>
      <c r="E21" s="101">
        <f t="shared" si="11"/>
        <v>3.5987004848969661E-5</v>
      </c>
      <c r="F21" s="69">
        <f t="shared" si="12"/>
        <v>94174.793082510849</v>
      </c>
      <c r="G21" s="69">
        <f t="shared" si="13"/>
        <v>94178.182151246161</v>
      </c>
      <c r="H21" s="69">
        <f>G21*(1+$E$21)</f>
        <v>94181.571341943898</v>
      </c>
      <c r="I21" s="69">
        <f t="shared" ref="I21:BE21" si="97">H21*(1+$E$21)</f>
        <v>94184.960654608469</v>
      </c>
      <c r="J21" s="69">
        <f t="shared" si="97"/>
        <v>94188.350089244239</v>
      </c>
      <c r="K21" s="69">
        <f t="shared" si="97"/>
        <v>94191.739645855618</v>
      </c>
      <c r="L21" s="69">
        <f t="shared" si="97"/>
        <v>94195.129324446985</v>
      </c>
      <c r="M21" s="69">
        <f t="shared" si="97"/>
        <v>94198.519125022736</v>
      </c>
      <c r="N21" s="69">
        <f t="shared" si="97"/>
        <v>94201.909047587251</v>
      </c>
      <c r="O21" s="69">
        <f t="shared" si="97"/>
        <v>94205.299092144924</v>
      </c>
      <c r="P21" s="69">
        <f t="shared" si="97"/>
        <v>94208.689258700149</v>
      </c>
      <c r="Q21" s="69">
        <f t="shared" si="97"/>
        <v>94212.079547257323</v>
      </c>
      <c r="R21" s="69">
        <f t="shared" si="97"/>
        <v>94215.469957820824</v>
      </c>
      <c r="S21" s="69">
        <f t="shared" si="97"/>
        <v>94218.860490395047</v>
      </c>
      <c r="T21" s="69">
        <f t="shared" si="97"/>
        <v>94222.251144984373</v>
      </c>
      <c r="U21" s="69">
        <f t="shared" si="97"/>
        <v>94225.641921593211</v>
      </c>
      <c r="V21" s="69">
        <f t="shared" si="97"/>
        <v>94229.032820225941</v>
      </c>
      <c r="W21" s="69">
        <f t="shared" si="97"/>
        <v>94232.423840886957</v>
      </c>
      <c r="X21" s="69">
        <f t="shared" si="97"/>
        <v>94235.814983580654</v>
      </c>
      <c r="Y21" s="69">
        <f t="shared" si="97"/>
        <v>94239.206248311413</v>
      </c>
      <c r="Z21" s="69">
        <f t="shared" si="97"/>
        <v>94242.597635083628</v>
      </c>
      <c r="AA21" s="69">
        <f t="shared" si="97"/>
        <v>94245.989143901708</v>
      </c>
      <c r="AB21" s="69">
        <f t="shared" si="97"/>
        <v>94249.380774770019</v>
      </c>
      <c r="AC21" s="69">
        <f t="shared" si="97"/>
        <v>94252.77252769297</v>
      </c>
      <c r="AD21" s="69">
        <f t="shared" si="97"/>
        <v>94256.164402674956</v>
      </c>
      <c r="AE21" s="69">
        <f t="shared" si="97"/>
        <v>94259.556399720357</v>
      </c>
      <c r="AF21" s="69">
        <f t="shared" si="97"/>
        <v>94262.948518833582</v>
      </c>
      <c r="AG21" s="69">
        <f t="shared" si="97"/>
        <v>94266.340760019011</v>
      </c>
      <c r="AH21" s="69">
        <f t="shared" si="97"/>
        <v>94269.733123281039</v>
      </c>
      <c r="AI21" s="69">
        <f t="shared" si="97"/>
        <v>94273.125608624061</v>
      </c>
      <c r="AJ21" s="69">
        <f t="shared" si="97"/>
        <v>94276.518216052471</v>
      </c>
      <c r="AK21" s="69">
        <f t="shared" si="97"/>
        <v>94279.910945570649</v>
      </c>
      <c r="AL21" s="69">
        <f t="shared" si="97"/>
        <v>94283.303797183005</v>
      </c>
      <c r="AM21" s="69">
        <f t="shared" si="97"/>
        <v>94286.696770893934</v>
      </c>
      <c r="AN21" s="69">
        <f t="shared" si="97"/>
        <v>94290.089866707815</v>
      </c>
      <c r="AO21" s="69">
        <f t="shared" si="97"/>
        <v>94293.483084629057</v>
      </c>
      <c r="AP21" s="69">
        <f t="shared" si="97"/>
        <v>94296.876424662056</v>
      </c>
      <c r="AQ21" s="69">
        <f t="shared" si="97"/>
        <v>94300.269886811191</v>
      </c>
      <c r="AR21" s="69">
        <f t="shared" si="97"/>
        <v>94303.663471080872</v>
      </c>
      <c r="AS21" s="69">
        <f t="shared" si="97"/>
        <v>94307.057177475479</v>
      </c>
      <c r="AT21" s="69">
        <f t="shared" si="97"/>
        <v>94310.451005999421</v>
      </c>
      <c r="AU21" s="69">
        <f t="shared" si="97"/>
        <v>94313.844956657078</v>
      </c>
      <c r="AV21" s="69">
        <f t="shared" si="97"/>
        <v>94317.23902945286</v>
      </c>
      <c r="AW21" s="69">
        <f t="shared" si="97"/>
        <v>94320.63322439116</v>
      </c>
      <c r="AX21" s="69">
        <f t="shared" si="97"/>
        <v>94324.02754147636</v>
      </c>
      <c r="AY21" s="69">
        <f t="shared" si="97"/>
        <v>94327.421980712868</v>
      </c>
      <c r="AZ21" s="69">
        <f t="shared" si="97"/>
        <v>94330.81654210508</v>
      </c>
      <c r="BA21" s="69">
        <f t="shared" si="97"/>
        <v>94334.211225657389</v>
      </c>
      <c r="BB21" s="69">
        <f t="shared" si="97"/>
        <v>94337.606031374191</v>
      </c>
      <c r="BC21" s="69">
        <f t="shared" si="97"/>
        <v>94341.00095925988</v>
      </c>
      <c r="BD21" s="69">
        <f t="shared" si="97"/>
        <v>94344.396009318851</v>
      </c>
      <c r="BE21" s="69">
        <f t="shared" si="97"/>
        <v>94347.791181555513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114333.09059042214</v>
      </c>
      <c r="DG21" s="108">
        <f t="shared" si="15"/>
        <v>114337.20509590762</v>
      </c>
      <c r="DH21" s="108">
        <f t="shared" si="15"/>
        <v>114341.31974946182</v>
      </c>
      <c r="DI21" s="108">
        <f t="shared" si="15"/>
        <v>114345.43455109009</v>
      </c>
      <c r="DJ21" s="108">
        <f t="shared" si="15"/>
        <v>128370.91332059799</v>
      </c>
      <c r="DK21" s="108">
        <f t="shared" si="15"/>
        <v>128375.53300527812</v>
      </c>
      <c r="DL21" s="108">
        <f t="shared" si="15"/>
        <v>128380.15285620687</v>
      </c>
      <c r="DM21" s="108">
        <f t="shared" si="15"/>
        <v>128384.77287339022</v>
      </c>
      <c r="DN21" s="108">
        <f t="shared" si="15"/>
        <v>108308.55991765889</v>
      </c>
      <c r="DO21" s="108">
        <f t="shared" si="15"/>
        <v>108312.45761832983</v>
      </c>
      <c r="DP21" s="108">
        <f t="shared" si="15"/>
        <v>108316.35545926735</v>
      </c>
      <c r="DQ21" s="108">
        <f t="shared" si="15"/>
        <v>108320.25344047649</v>
      </c>
      <c r="DR21" s="108">
        <f t="shared" si="15"/>
        <v>108324.1515619623</v>
      </c>
      <c r="DS21" s="108">
        <f t="shared" si="15"/>
        <v>111435.36563461329</v>
      </c>
      <c r="DT21" s="108">
        <f t="shared" si="15"/>
        <v>111439.37585965672</v>
      </c>
      <c r="DU21" s="108">
        <f t="shared" si="15"/>
        <v>111443.38622901615</v>
      </c>
      <c r="DV21" s="108">
        <f t="shared" si="90"/>
        <v>111447.39674269676</v>
      </c>
      <c r="DW21" s="108">
        <f t="shared" si="90"/>
        <v>112819.67211104072</v>
      </c>
      <c r="DX21" s="108">
        <f t="shared" si="90"/>
        <v>112823.73215312805</v>
      </c>
      <c r="DY21" s="108">
        <f t="shared" si="90"/>
        <v>112827.79234132412</v>
      </c>
      <c r="DZ21" s="108">
        <f t="shared" si="90"/>
        <v>112831.8526756342</v>
      </c>
      <c r="EA21" s="108">
        <f t="shared" si="90"/>
        <v>120389.84388251387</v>
      </c>
      <c r="EB21" s="108">
        <f t="shared" si="90"/>
        <v>120394.17635240943</v>
      </c>
      <c r="EC21" s="108">
        <f t="shared" si="90"/>
        <v>120398.50897821761</v>
      </c>
      <c r="ED21" s="108">
        <f t="shared" si="90"/>
        <v>120402.84175994401</v>
      </c>
      <c r="EE21" s="108">
        <f t="shared" si="90"/>
        <v>120407.17469759427</v>
      </c>
      <c r="EF21" s="108">
        <f t="shared" si="90"/>
        <v>118694.36336285973</v>
      </c>
      <c r="EG21" s="108">
        <f t="shared" si="90"/>
        <v>118698.63481748963</v>
      </c>
      <c r="EH21" s="108">
        <f t="shared" si="90"/>
        <v>118702.90642583638</v>
      </c>
      <c r="EI21" s="108">
        <f t="shared" si="90"/>
        <v>118707.17818790551</v>
      </c>
      <c r="EJ21" s="108">
        <f t="shared" si="90"/>
        <v>126632.79796102183</v>
      </c>
      <c r="EK21" s="108">
        <f t="shared" si="90"/>
        <v>126637.35509613607</v>
      </c>
      <c r="EL21" s="108">
        <f t="shared" si="91"/>
        <v>126641.91239524799</v>
      </c>
      <c r="EM21" s="108">
        <f t="shared" si="91"/>
        <v>126646.46985836343</v>
      </c>
      <c r="EN21" s="108">
        <f t="shared" si="91"/>
        <v>135955.15644352033</v>
      </c>
      <c r="EO21" s="108">
        <f t="shared" si="91"/>
        <v>135960.04906239451</v>
      </c>
      <c r="EP21" s="108">
        <f t="shared" si="91"/>
        <v>135964.94185733941</v>
      </c>
      <c r="EQ21" s="108">
        <f t="shared" si="91"/>
        <v>135969.83482836132</v>
      </c>
      <c r="ER21" s="108">
        <f t="shared" si="91"/>
        <v>135974.72797546661</v>
      </c>
      <c r="ES21" s="108">
        <f t="shared" si="91"/>
        <v>130239.62524933853</v>
      </c>
      <c r="ET21" s="108">
        <f t="shared" si="91"/>
        <v>130244.3121833639</v>
      </c>
      <c r="EU21" s="108">
        <f t="shared" si="91"/>
        <v>130248.999286058</v>
      </c>
      <c r="EV21" s="108">
        <f t="shared" si="91"/>
        <v>130253.68655742687</v>
      </c>
      <c r="EW21" s="108">
        <f t="shared" si="91"/>
        <v>122911.6215251604</v>
      </c>
      <c r="EX21" s="108">
        <f t="shared" si="91"/>
        <v>122916.04474628023</v>
      </c>
      <c r="EY21" s="108">
        <f t="shared" si="91"/>
        <v>122920.46812657852</v>
      </c>
      <c r="EZ21" s="108">
        <f t="shared" si="91"/>
        <v>122924.89166606103</v>
      </c>
      <c r="FA21" s="108">
        <f t="shared" si="91"/>
        <v>110911.32079125108</v>
      </c>
      <c r="FB21" s="108">
        <f t="shared" si="92"/>
        <v>110915.3121574902</v>
      </c>
      <c r="FC21" s="108">
        <f t="shared" si="92"/>
        <v>110919.30366736664</v>
      </c>
      <c r="FD21" s="108">
        <f t="shared" si="92"/>
        <v>110923.29532088555</v>
      </c>
      <c r="FE21" s="108">
        <f t="shared" si="92"/>
        <v>110927.28711805213</v>
      </c>
    </row>
    <row r="22" spans="1:161" ht="15.75" x14ac:dyDescent="0.25">
      <c r="A22" s="47" t="s">
        <v>181</v>
      </c>
      <c r="B22" s="12">
        <f>'Urb proj of all 25 ARs '!AI22</f>
        <v>280348.0581365042</v>
      </c>
      <c r="C22" s="12">
        <f>'Urb proj of all 25 ARs '!AJ22</f>
        <v>280873.16197487729</v>
      </c>
      <c r="D22" s="100">
        <f t="shared" si="10"/>
        <v>1.8730425381345563E-3</v>
      </c>
      <c r="E22" s="101">
        <f t="shared" si="11"/>
        <v>3.5987004848969661E-5</v>
      </c>
      <c r="F22" s="69">
        <f t="shared" si="12"/>
        <v>280358.14702343178</v>
      </c>
      <c r="G22" s="69">
        <f t="shared" si="13"/>
        <v>280368.23627342813</v>
      </c>
      <c r="H22" s="69">
        <f>G22*(1+$E$22)</f>
        <v>280378.32588650641</v>
      </c>
      <c r="I22" s="69">
        <f t="shared" ref="I22:BD22" si="98">H22*(1+$E$22)</f>
        <v>280388.41586267966</v>
      </c>
      <c r="J22" s="69">
        <f t="shared" si="98"/>
        <v>280398.5062019609</v>
      </c>
      <c r="K22" s="69">
        <f t="shared" si="98"/>
        <v>280408.59690436325</v>
      </c>
      <c r="L22" s="69">
        <f t="shared" si="98"/>
        <v>280418.68796989974</v>
      </c>
      <c r="M22" s="69">
        <f t="shared" si="98"/>
        <v>280428.77939858346</v>
      </c>
      <c r="N22" s="69">
        <f t="shared" si="98"/>
        <v>280438.87119042745</v>
      </c>
      <c r="O22" s="69">
        <f t="shared" si="98"/>
        <v>280448.96334544482</v>
      </c>
      <c r="P22" s="69">
        <f t="shared" si="98"/>
        <v>280459.05586364859</v>
      </c>
      <c r="Q22" s="69">
        <f t="shared" si="98"/>
        <v>280469.14874505188</v>
      </c>
      <c r="R22" s="69">
        <f t="shared" si="98"/>
        <v>280479.24198966776</v>
      </c>
      <c r="S22" s="69">
        <f t="shared" si="98"/>
        <v>280489.33559750929</v>
      </c>
      <c r="T22" s="69">
        <f t="shared" si="98"/>
        <v>280499.42956858949</v>
      </c>
      <c r="U22" s="69">
        <f t="shared" si="98"/>
        <v>280509.52390292153</v>
      </c>
      <c r="V22" s="69">
        <f t="shared" si="98"/>
        <v>280519.61860051838</v>
      </c>
      <c r="W22" s="69">
        <f t="shared" si="98"/>
        <v>280529.71366139321</v>
      </c>
      <c r="X22" s="69">
        <f t="shared" si="98"/>
        <v>280539.80908555904</v>
      </c>
      <c r="Y22" s="69">
        <f t="shared" si="98"/>
        <v>280549.90487302892</v>
      </c>
      <c r="Z22" s="69">
        <f t="shared" si="98"/>
        <v>280560.00102381594</v>
      </c>
      <c r="AA22" s="69">
        <f t="shared" si="98"/>
        <v>280570.09753793321</v>
      </c>
      <c r="AB22" s="69">
        <f t="shared" si="98"/>
        <v>280580.19441539381</v>
      </c>
      <c r="AC22" s="69">
        <f t="shared" si="98"/>
        <v>280590.29165621079</v>
      </c>
      <c r="AD22" s="69">
        <f t="shared" si="98"/>
        <v>280600.38926039718</v>
      </c>
      <c r="AE22" s="69">
        <f t="shared" si="98"/>
        <v>280610.48722796614</v>
      </c>
      <c r="AF22" s="69">
        <f t="shared" si="98"/>
        <v>280620.5855589307</v>
      </c>
      <c r="AG22" s="69">
        <f t="shared" si="98"/>
        <v>280630.68425330392</v>
      </c>
      <c r="AH22" s="69">
        <f t="shared" si="98"/>
        <v>280640.78331109893</v>
      </c>
      <c r="AI22" s="69">
        <f t="shared" si="98"/>
        <v>280650.88273232878</v>
      </c>
      <c r="AJ22" s="69">
        <f t="shared" si="98"/>
        <v>280660.98251700652</v>
      </c>
      <c r="AK22" s="69">
        <f t="shared" si="98"/>
        <v>280671.08266514528</v>
      </c>
      <c r="AL22" s="69">
        <f t="shared" si="98"/>
        <v>280681.18317675812</v>
      </c>
      <c r="AM22" s="69">
        <f t="shared" si="98"/>
        <v>280691.28405185812</v>
      </c>
      <c r="AN22" s="69">
        <f t="shared" si="98"/>
        <v>280701.38529045833</v>
      </c>
      <c r="AO22" s="69">
        <f t="shared" si="98"/>
        <v>280711.48689257191</v>
      </c>
      <c r="AP22" s="69">
        <f t="shared" si="98"/>
        <v>280721.58885821188</v>
      </c>
      <c r="AQ22" s="69">
        <f t="shared" si="98"/>
        <v>280731.69118739135</v>
      </c>
      <c r="AR22" s="69">
        <f t="shared" si="98"/>
        <v>280741.79388012335</v>
      </c>
      <c r="AS22" s="69">
        <f t="shared" si="98"/>
        <v>280751.89693642105</v>
      </c>
      <c r="AT22" s="69">
        <f t="shared" si="98"/>
        <v>280762.00035629747</v>
      </c>
      <c r="AU22" s="69">
        <f t="shared" si="98"/>
        <v>280772.10413976572</v>
      </c>
      <c r="AV22" s="69">
        <f t="shared" si="98"/>
        <v>280782.20828683884</v>
      </c>
      <c r="AW22" s="69">
        <f t="shared" si="98"/>
        <v>280792.31279752997</v>
      </c>
      <c r="AX22" s="69">
        <f t="shared" si="98"/>
        <v>280802.41767185216</v>
      </c>
      <c r="AY22" s="69">
        <f t="shared" si="98"/>
        <v>280812.52290981851</v>
      </c>
      <c r="AZ22" s="69">
        <f t="shared" si="98"/>
        <v>280822.6285114421</v>
      </c>
      <c r="BA22" s="69">
        <f t="shared" si="98"/>
        <v>280832.73447673605</v>
      </c>
      <c r="BB22" s="69">
        <f t="shared" si="98"/>
        <v>280842.84080571344</v>
      </c>
      <c r="BC22" s="69">
        <f t="shared" si="98"/>
        <v>280852.94749838731</v>
      </c>
      <c r="BD22" s="69">
        <f t="shared" si="98"/>
        <v>280863.05455477076</v>
      </c>
      <c r="BE22" s="69">
        <f>BD22*(1+$E$22)</f>
        <v>280873.16197487694</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316259.51737637928</v>
      </c>
      <c r="DG22" s="108">
        <f t="shared" si="15"/>
        <v>316270.89860916458</v>
      </c>
      <c r="DH22" s="108">
        <f t="shared" si="15"/>
        <v>316282.28025152645</v>
      </c>
      <c r="DI22" s="108">
        <f t="shared" si="15"/>
        <v>316293.6623034795</v>
      </c>
      <c r="DJ22" s="108">
        <f t="shared" si="15"/>
        <v>346198.4708490682</v>
      </c>
      <c r="DK22" s="108">
        <f t="shared" si="15"/>
        <v>346210.92949511734</v>
      </c>
      <c r="DL22" s="108">
        <f t="shared" si="15"/>
        <v>346223.38858951587</v>
      </c>
      <c r="DM22" s="108">
        <f t="shared" si="15"/>
        <v>346235.84813227988</v>
      </c>
      <c r="DN22" s="108">
        <f t="shared" si="15"/>
        <v>305662.29212933773</v>
      </c>
      <c r="DO22" s="108">
        <f t="shared" si="15"/>
        <v>305673.29199972673</v>
      </c>
      <c r="DP22" s="108">
        <f t="shared" si="15"/>
        <v>305684.29226596811</v>
      </c>
      <c r="DQ22" s="108">
        <f t="shared" si="15"/>
        <v>305695.29292807612</v>
      </c>
      <c r="DR22" s="108">
        <f t="shared" si="15"/>
        <v>305706.29398606508</v>
      </c>
      <c r="DS22" s="108">
        <f t="shared" si="15"/>
        <v>310738.98289397283</v>
      </c>
      <c r="DT22" s="108">
        <f t="shared" si="15"/>
        <v>310750.16545925697</v>
      </c>
      <c r="DU22" s="108">
        <f t="shared" si="15"/>
        <v>310761.34842696821</v>
      </c>
      <c r="DV22" s="108">
        <f t="shared" si="90"/>
        <v>310772.53179712087</v>
      </c>
      <c r="DW22" s="108">
        <f t="shared" si="90"/>
        <v>307572.70160691137</v>
      </c>
      <c r="DX22" s="108">
        <f t="shared" si="90"/>
        <v>307583.77022721554</v>
      </c>
      <c r="DY22" s="108">
        <f t="shared" si="90"/>
        <v>307594.83924584615</v>
      </c>
      <c r="DZ22" s="108">
        <f t="shared" si="90"/>
        <v>307605.90866281756</v>
      </c>
      <c r="EA22" s="108">
        <f t="shared" si="90"/>
        <v>322020.13825084915</v>
      </c>
      <c r="EB22" s="108">
        <f t="shared" si="90"/>
        <v>322031.7267911259</v>
      </c>
      <c r="EC22" s="108">
        <f t="shared" si="90"/>
        <v>322043.31574843946</v>
      </c>
      <c r="ED22" s="108">
        <f t="shared" si="90"/>
        <v>322054.90512280486</v>
      </c>
      <c r="EE22" s="108">
        <f t="shared" si="90"/>
        <v>322066.49491423718</v>
      </c>
      <c r="EF22" s="108">
        <f t="shared" si="90"/>
        <v>322198.44399501069</v>
      </c>
      <c r="EG22" s="108">
        <f t="shared" si="90"/>
        <v>322210.03895197704</v>
      </c>
      <c r="EH22" s="108">
        <f t="shared" si="90"/>
        <v>322221.63432621118</v>
      </c>
      <c r="EI22" s="108">
        <f t="shared" si="90"/>
        <v>322233.23011772818</v>
      </c>
      <c r="EJ22" s="108">
        <f t="shared" si="90"/>
        <v>330992.24890213599</v>
      </c>
      <c r="EK22" s="108">
        <f t="shared" si="90"/>
        <v>331004.16032180219</v>
      </c>
      <c r="EL22" s="108">
        <f t="shared" si="91"/>
        <v>331016.07217012474</v>
      </c>
      <c r="EM22" s="108">
        <f t="shared" si="91"/>
        <v>331027.984447119</v>
      </c>
      <c r="EN22" s="108">
        <f t="shared" si="91"/>
        <v>357476.7374226285</v>
      </c>
      <c r="EO22" s="108">
        <f t="shared" si="91"/>
        <v>357489.60193971155</v>
      </c>
      <c r="EP22" s="108">
        <f t="shared" si="91"/>
        <v>357502.46691975003</v>
      </c>
      <c r="EQ22" s="108">
        <f t="shared" si="91"/>
        <v>357515.33236276062</v>
      </c>
      <c r="ER22" s="108">
        <f t="shared" si="91"/>
        <v>357528.19826875988</v>
      </c>
      <c r="ES22" s="108">
        <f t="shared" si="91"/>
        <v>339264.00064768241</v>
      </c>
      <c r="ET22" s="108">
        <f t="shared" si="91"/>
        <v>339276.20974291884</v>
      </c>
      <c r="EU22" s="108">
        <f t="shared" si="91"/>
        <v>339288.41927752399</v>
      </c>
      <c r="EV22" s="108">
        <f t="shared" si="91"/>
        <v>339300.62925151375</v>
      </c>
      <c r="EW22" s="108">
        <f t="shared" si="91"/>
        <v>333390.20075797389</v>
      </c>
      <c r="EX22" s="108">
        <f t="shared" si="91"/>
        <v>333402.19847274513</v>
      </c>
      <c r="EY22" s="108">
        <f t="shared" si="91"/>
        <v>333414.19661927823</v>
      </c>
      <c r="EZ22" s="108">
        <f t="shared" si="91"/>
        <v>333426.19519758871</v>
      </c>
      <c r="FA22" s="108">
        <f t="shared" si="91"/>
        <v>309754.58349184261</v>
      </c>
      <c r="FB22" s="108">
        <f t="shared" si="92"/>
        <v>309765.73063154076</v>
      </c>
      <c r="FC22" s="108">
        <f t="shared" si="92"/>
        <v>309776.87817239104</v>
      </c>
      <c r="FD22" s="108">
        <f t="shared" si="92"/>
        <v>309788.02611440793</v>
      </c>
      <c r="FE22" s="108">
        <f t="shared" si="92"/>
        <v>309799.17445760587</v>
      </c>
    </row>
    <row r="23" spans="1:161" ht="15.75" x14ac:dyDescent="0.25">
      <c r="A23" s="47" t="s">
        <v>182</v>
      </c>
      <c r="B23" s="12">
        <f>'Urb proj of all 25 ARs '!AI23</f>
        <v>591562.99044624681</v>
      </c>
      <c r="C23" s="12">
        <f>'Urb proj of all 25 ARs '!AJ23</f>
        <v>592671.0130913388</v>
      </c>
      <c r="D23" s="100">
        <f t="shared" si="10"/>
        <v>1.8730425381346929E-3</v>
      </c>
      <c r="E23" s="101">
        <f t="shared" si="11"/>
        <v>3.5987004848969661E-5</v>
      </c>
      <c r="F23" s="69">
        <f t="shared" si="12"/>
        <v>591584.27902645245</v>
      </c>
      <c r="G23" s="69">
        <f t="shared" si="13"/>
        <v>591605.56837277033</v>
      </c>
      <c r="H23" s="69">
        <f>G23*(1+$E$23)</f>
        <v>591626.85848522803</v>
      </c>
      <c r="I23" s="69">
        <f t="shared" ref="I23:BE23" si="99">H23*(1+$E$23)</f>
        <v>591648.14936385315</v>
      </c>
      <c r="J23" s="69">
        <f t="shared" si="99"/>
        <v>591669.44100867317</v>
      </c>
      <c r="K23" s="69">
        <f t="shared" si="99"/>
        <v>591690.73341971578</v>
      </c>
      <c r="L23" s="69">
        <f t="shared" si="99"/>
        <v>591712.02659700846</v>
      </c>
      <c r="M23" s="69">
        <f t="shared" si="99"/>
        <v>591733.3205405788</v>
      </c>
      <c r="N23" s="69">
        <f t="shared" si="99"/>
        <v>591754.6152504544</v>
      </c>
      <c r="O23" s="69">
        <f t="shared" si="99"/>
        <v>591775.91072666284</v>
      </c>
      <c r="P23" s="69">
        <f t="shared" si="99"/>
        <v>591797.20696923172</v>
      </c>
      <c r="Q23" s="69">
        <f t="shared" si="99"/>
        <v>591818.5039781885</v>
      </c>
      <c r="R23" s="69">
        <f t="shared" si="99"/>
        <v>591839.8017535609</v>
      </c>
      <c r="S23" s="69">
        <f t="shared" si="99"/>
        <v>591861.10029537638</v>
      </c>
      <c r="T23" s="69">
        <f t="shared" si="99"/>
        <v>591882.39960366266</v>
      </c>
      <c r="U23" s="69">
        <f t="shared" si="99"/>
        <v>591903.69967844721</v>
      </c>
      <c r="V23" s="69">
        <f t="shared" si="99"/>
        <v>591925.00051975762</v>
      </c>
      <c r="W23" s="69">
        <f t="shared" si="99"/>
        <v>591946.3021276216</v>
      </c>
      <c r="X23" s="69">
        <f t="shared" si="99"/>
        <v>591967.60450206662</v>
      </c>
      <c r="Y23" s="69">
        <f t="shared" si="99"/>
        <v>591988.90764312027</v>
      </c>
      <c r="Z23" s="69">
        <f t="shared" si="99"/>
        <v>592010.21155081014</v>
      </c>
      <c r="AA23" s="69">
        <f t="shared" si="99"/>
        <v>592031.51622516382</v>
      </c>
      <c r="AB23" s="69">
        <f t="shared" si="99"/>
        <v>592052.82166620891</v>
      </c>
      <c r="AC23" s="69">
        <f t="shared" si="99"/>
        <v>592074.12787397311</v>
      </c>
      <c r="AD23" s="69">
        <f t="shared" si="99"/>
        <v>592095.43484848388</v>
      </c>
      <c r="AE23" s="69">
        <f t="shared" si="99"/>
        <v>592116.74258976884</v>
      </c>
      <c r="AF23" s="69">
        <f t="shared" si="99"/>
        <v>592138.05109785555</v>
      </c>
      <c r="AG23" s="69">
        <f t="shared" si="99"/>
        <v>592159.36037277163</v>
      </c>
      <c r="AH23" s="69">
        <f t="shared" si="99"/>
        <v>592180.67041454476</v>
      </c>
      <c r="AI23" s="69">
        <f t="shared" si="99"/>
        <v>592201.98122320243</v>
      </c>
      <c r="AJ23" s="69">
        <f t="shared" si="99"/>
        <v>592223.29279877222</v>
      </c>
      <c r="AK23" s="69">
        <f t="shared" si="99"/>
        <v>592244.60514128185</v>
      </c>
      <c r="AL23" s="69">
        <f t="shared" si="99"/>
        <v>592265.9182507589</v>
      </c>
      <c r="AM23" s="69">
        <f t="shared" si="99"/>
        <v>592287.23212723085</v>
      </c>
      <c r="AN23" s="69">
        <f t="shared" si="99"/>
        <v>592308.5467707254</v>
      </c>
      <c r="AO23" s="69">
        <f t="shared" si="99"/>
        <v>592329.86218127015</v>
      </c>
      <c r="AP23" s="69">
        <f t="shared" si="99"/>
        <v>592351.17835889268</v>
      </c>
      <c r="AQ23" s="69">
        <f t="shared" si="99"/>
        <v>592372.49530362058</v>
      </c>
      <c r="AR23" s="69">
        <f t="shared" si="99"/>
        <v>592393.81301548146</v>
      </c>
      <c r="AS23" s="69">
        <f t="shared" si="99"/>
        <v>592415.131494503</v>
      </c>
      <c r="AT23" s="69">
        <f t="shared" si="99"/>
        <v>592436.45074071269</v>
      </c>
      <c r="AU23" s="69">
        <f t="shared" si="99"/>
        <v>592457.77075413824</v>
      </c>
      <c r="AV23" s="69">
        <f t="shared" si="99"/>
        <v>592479.09153480723</v>
      </c>
      <c r="AW23" s="69">
        <f t="shared" si="99"/>
        <v>592500.41308274725</v>
      </c>
      <c r="AX23" s="69">
        <f t="shared" si="99"/>
        <v>592521.7353979859</v>
      </c>
      <c r="AY23" s="69">
        <f t="shared" si="99"/>
        <v>592543.05848055077</v>
      </c>
      <c r="AZ23" s="69">
        <f t="shared" si="99"/>
        <v>592564.38233046955</v>
      </c>
      <c r="BA23" s="69">
        <f t="shared" si="99"/>
        <v>592585.70694776985</v>
      </c>
      <c r="BB23" s="69">
        <f t="shared" si="99"/>
        <v>592607.03233247926</v>
      </c>
      <c r="BC23" s="69">
        <f t="shared" si="99"/>
        <v>592628.35848462535</v>
      </c>
      <c r="BD23" s="69">
        <f t="shared" si="99"/>
        <v>592649.68540423573</v>
      </c>
      <c r="BE23" s="69">
        <f t="shared" si="99"/>
        <v>592671.0130913381</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551496.51194451749</v>
      </c>
      <c r="DG23" s="108">
        <f t="shared" si="15"/>
        <v>551516.35865216702</v>
      </c>
      <c r="DH23" s="108">
        <f t="shared" si="15"/>
        <v>551536.20607404015</v>
      </c>
      <c r="DI23" s="108">
        <f t="shared" si="15"/>
        <v>551556.05421016249</v>
      </c>
      <c r="DJ23" s="108">
        <f t="shared" si="15"/>
        <v>594848.06404969597</v>
      </c>
      <c r="DK23" s="108">
        <f t="shared" si="15"/>
        <v>594869.47084986139</v>
      </c>
      <c r="DL23" s="108">
        <f t="shared" si="15"/>
        <v>594890.87842039345</v>
      </c>
      <c r="DM23" s="108">
        <f t="shared" si="15"/>
        <v>594912.28676131973</v>
      </c>
      <c r="DN23" s="108">
        <f t="shared" si="15"/>
        <v>527462.68584994366</v>
      </c>
      <c r="DO23" s="108">
        <f t="shared" si="15"/>
        <v>527481.66765217704</v>
      </c>
      <c r="DP23" s="108">
        <f t="shared" si="15"/>
        <v>527500.65013750864</v>
      </c>
      <c r="DQ23" s="108">
        <f t="shared" si="15"/>
        <v>527519.6333059629</v>
      </c>
      <c r="DR23" s="108">
        <f t="shared" si="15"/>
        <v>527538.61715756461</v>
      </c>
      <c r="DS23" s="108">
        <f t="shared" si="15"/>
        <v>541811.97544903634</v>
      </c>
      <c r="DT23" s="108">
        <f t="shared" si="15"/>
        <v>541831.47363922407</v>
      </c>
      <c r="DU23" s="108">
        <f t="shared" si="15"/>
        <v>541850.97253109328</v>
      </c>
      <c r="DV23" s="108">
        <f t="shared" si="90"/>
        <v>541870.47212466912</v>
      </c>
      <c r="DW23" s="108">
        <f t="shared" si="90"/>
        <v>536760.80353195942</v>
      </c>
      <c r="DX23" s="108">
        <f t="shared" si="90"/>
        <v>536780.11994559888</v>
      </c>
      <c r="DY23" s="108">
        <f t="shared" si="90"/>
        <v>536799.43705437821</v>
      </c>
      <c r="DZ23" s="108">
        <f t="shared" si="90"/>
        <v>536818.75485832233</v>
      </c>
      <c r="EA23" s="108">
        <f t="shared" si="90"/>
        <v>559541.92911898007</v>
      </c>
      <c r="EB23" s="108">
        <f t="shared" si="90"/>
        <v>559562.06535709649</v>
      </c>
      <c r="EC23" s="108">
        <f t="shared" si="90"/>
        <v>559582.2023198558</v>
      </c>
      <c r="ED23" s="108">
        <f t="shared" si="90"/>
        <v>559602.34000728407</v>
      </c>
      <c r="EE23" s="108">
        <f t="shared" si="90"/>
        <v>559622.4784194075</v>
      </c>
      <c r="EF23" s="108">
        <f t="shared" si="90"/>
        <v>537633.55803643679</v>
      </c>
      <c r="EG23" s="108">
        <f t="shared" si="90"/>
        <v>537652.90585789678</v>
      </c>
      <c r="EH23" s="108">
        <f t="shared" si="90"/>
        <v>537672.25437562703</v>
      </c>
      <c r="EI23" s="108">
        <f t="shared" si="90"/>
        <v>537691.60358965234</v>
      </c>
      <c r="EJ23" s="108">
        <f t="shared" si="90"/>
        <v>542649.8447587043</v>
      </c>
      <c r="EK23" s="108">
        <f t="shared" si="90"/>
        <v>542669.37310129893</v>
      </c>
      <c r="EL23" s="108">
        <f t="shared" si="91"/>
        <v>542688.90214666026</v>
      </c>
      <c r="EM23" s="108">
        <f t="shared" si="91"/>
        <v>542708.4318948132</v>
      </c>
      <c r="EN23" s="108">
        <f t="shared" si="91"/>
        <v>578698.52206775465</v>
      </c>
      <c r="EO23" s="108">
        <f t="shared" si="91"/>
        <v>578719.34769427439</v>
      </c>
      <c r="EP23" s="108">
        <f t="shared" si="91"/>
        <v>578740.17407024605</v>
      </c>
      <c r="EQ23" s="108">
        <f t="shared" si="91"/>
        <v>578761.00119569665</v>
      </c>
      <c r="ER23" s="108">
        <f t="shared" si="91"/>
        <v>578781.82907065307</v>
      </c>
      <c r="ES23" s="108">
        <f t="shared" si="91"/>
        <v>570371.37674224365</v>
      </c>
      <c r="ET23" s="108">
        <f t="shared" si="91"/>
        <v>570391.90269974421</v>
      </c>
      <c r="EU23" s="108">
        <f t="shared" si="91"/>
        <v>570412.42939591245</v>
      </c>
      <c r="EV23" s="108">
        <f t="shared" si="91"/>
        <v>570432.95683077513</v>
      </c>
      <c r="EW23" s="108">
        <f t="shared" si="91"/>
        <v>567965.90952645568</v>
      </c>
      <c r="EX23" s="108">
        <f t="shared" si="91"/>
        <v>567986.34891839593</v>
      </c>
      <c r="EY23" s="108">
        <f t="shared" si="91"/>
        <v>568006.78904588858</v>
      </c>
      <c r="EZ23" s="108">
        <f t="shared" si="91"/>
        <v>568027.22990896029</v>
      </c>
      <c r="FA23" s="108">
        <f t="shared" si="91"/>
        <v>534640.58737979189</v>
      </c>
      <c r="FB23" s="108">
        <f t="shared" si="92"/>
        <v>534659.82749320241</v>
      </c>
      <c r="FC23" s="108">
        <f t="shared" si="92"/>
        <v>534679.06829900702</v>
      </c>
      <c r="FD23" s="108">
        <f t="shared" si="92"/>
        <v>534698.30979723041</v>
      </c>
      <c r="FE23" s="108">
        <f t="shared" si="92"/>
        <v>534717.55198789784</v>
      </c>
    </row>
    <row r="24" spans="1:161" ht="15.75" x14ac:dyDescent="0.25">
      <c r="A24" s="47" t="s">
        <v>183</v>
      </c>
      <c r="B24" s="12">
        <f>'Urb proj of all 25 ARs '!AI24</f>
        <v>305543.56197766803</v>
      </c>
      <c r="C24" s="12">
        <f>'Urb proj of all 25 ARs '!AJ24</f>
        <v>306115.8580665054</v>
      </c>
      <c r="D24" s="100">
        <f t="shared" si="10"/>
        <v>1.8730425381347322E-3</v>
      </c>
      <c r="E24" s="101">
        <f t="shared" si="11"/>
        <v>3.5987004848969661E-5</v>
      </c>
      <c r="F24" s="69">
        <f t="shared" si="12"/>
        <v>305554.55757531448</v>
      </c>
      <c r="G24" s="69">
        <f t="shared" si="13"/>
        <v>305565.55356865958</v>
      </c>
      <c r="H24" s="69">
        <f>G24*(1+$E$24)</f>
        <v>305576.54995771754</v>
      </c>
      <c r="I24" s="69">
        <f t="shared" ref="I24:BD24" si="100">H24*(1+$E$24)</f>
        <v>305587.5467425026</v>
      </c>
      <c r="J24" s="69">
        <f t="shared" si="100"/>
        <v>305598.54392302904</v>
      </c>
      <c r="K24" s="69">
        <f t="shared" si="100"/>
        <v>305609.54149931105</v>
      </c>
      <c r="L24" s="69">
        <f t="shared" si="100"/>
        <v>305620.53947136289</v>
      </c>
      <c r="M24" s="69">
        <f t="shared" si="100"/>
        <v>305631.53783919878</v>
      </c>
      <c r="N24" s="69">
        <f t="shared" si="100"/>
        <v>305642.53660283302</v>
      </c>
      <c r="O24" s="69">
        <f t="shared" si="100"/>
        <v>305653.53576227982</v>
      </c>
      <c r="P24" s="69">
        <f t="shared" si="100"/>
        <v>305664.53531755338</v>
      </c>
      <c r="Q24" s="69">
        <f t="shared" si="100"/>
        <v>305675.53526866803</v>
      </c>
      <c r="R24" s="69">
        <f t="shared" si="100"/>
        <v>305686.53561563796</v>
      </c>
      <c r="S24" s="69">
        <f t="shared" si="100"/>
        <v>305697.53635847743</v>
      </c>
      <c r="T24" s="69">
        <f t="shared" si="100"/>
        <v>305708.53749720065</v>
      </c>
      <c r="U24" s="69">
        <f t="shared" si="100"/>
        <v>305719.53903182194</v>
      </c>
      <c r="V24" s="69">
        <f t="shared" si="100"/>
        <v>305730.5409623555</v>
      </c>
      <c r="W24" s="69">
        <f t="shared" si="100"/>
        <v>305741.54328881559</v>
      </c>
      <c r="X24" s="69">
        <f t="shared" si="100"/>
        <v>305752.54601121647</v>
      </c>
      <c r="Y24" s="69">
        <f t="shared" si="100"/>
        <v>305763.54912957235</v>
      </c>
      <c r="Z24" s="69">
        <f t="shared" si="100"/>
        <v>305774.55264389754</v>
      </c>
      <c r="AA24" s="69">
        <f t="shared" si="100"/>
        <v>305785.55655420624</v>
      </c>
      <c r="AB24" s="69">
        <f t="shared" si="100"/>
        <v>305796.56086051272</v>
      </c>
      <c r="AC24" s="69">
        <f t="shared" si="100"/>
        <v>305807.56556283118</v>
      </c>
      <c r="AD24" s="69">
        <f t="shared" si="100"/>
        <v>305818.57066117594</v>
      </c>
      <c r="AE24" s="69">
        <f t="shared" si="100"/>
        <v>305829.57615556126</v>
      </c>
      <c r="AF24" s="69">
        <f t="shared" si="100"/>
        <v>305840.58204600133</v>
      </c>
      <c r="AG24" s="69">
        <f t="shared" si="100"/>
        <v>305851.58833251044</v>
      </c>
      <c r="AH24" s="69">
        <f t="shared" si="100"/>
        <v>305862.59501510282</v>
      </c>
      <c r="AI24" s="69">
        <f t="shared" si="100"/>
        <v>305873.60209379275</v>
      </c>
      <c r="AJ24" s="69">
        <f t="shared" si="100"/>
        <v>305884.60956859449</v>
      </c>
      <c r="AK24" s="69">
        <f t="shared" si="100"/>
        <v>305895.61743952223</v>
      </c>
      <c r="AL24" s="69">
        <f t="shared" si="100"/>
        <v>305906.6257065903</v>
      </c>
      <c r="AM24" s="69">
        <f t="shared" si="100"/>
        <v>305917.63436981296</v>
      </c>
      <c r="AN24" s="69">
        <f t="shared" si="100"/>
        <v>305928.64342920441</v>
      </c>
      <c r="AO24" s="69">
        <f t="shared" si="100"/>
        <v>305939.65288477892</v>
      </c>
      <c r="AP24" s="69">
        <f t="shared" si="100"/>
        <v>305950.66273655079</v>
      </c>
      <c r="AQ24" s="69">
        <f t="shared" si="100"/>
        <v>305961.67298453423</v>
      </c>
      <c r="AR24" s="69">
        <f t="shared" si="100"/>
        <v>305972.68362874351</v>
      </c>
      <c r="AS24" s="69">
        <f t="shared" si="100"/>
        <v>305983.69466919289</v>
      </c>
      <c r="AT24" s="69">
        <f t="shared" si="100"/>
        <v>305994.70610589668</v>
      </c>
      <c r="AU24" s="69">
        <f t="shared" si="100"/>
        <v>306005.71793886909</v>
      </c>
      <c r="AV24" s="69">
        <f t="shared" si="100"/>
        <v>306016.73016812437</v>
      </c>
      <c r="AW24" s="69">
        <f t="shared" si="100"/>
        <v>306027.74279367679</v>
      </c>
      <c r="AX24" s="69">
        <f t="shared" si="100"/>
        <v>306038.75581554062</v>
      </c>
      <c r="AY24" s="69">
        <f t="shared" si="100"/>
        <v>306049.7692337301</v>
      </c>
      <c r="AZ24" s="69">
        <f t="shared" si="100"/>
        <v>306060.78304825956</v>
      </c>
      <c r="BA24" s="69">
        <f t="shared" si="100"/>
        <v>306071.7972591432</v>
      </c>
      <c r="BB24" s="69">
        <f t="shared" si="100"/>
        <v>306082.81186639529</v>
      </c>
      <c r="BC24" s="69">
        <f t="shared" si="100"/>
        <v>306093.82687003014</v>
      </c>
      <c r="BD24" s="69">
        <f t="shared" si="100"/>
        <v>306104.84227006196</v>
      </c>
      <c r="BE24" s="69">
        <f>BD24*(1+$E$24)</f>
        <v>306115.858066505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282031.43378130038</v>
      </c>
      <c r="DG24" s="108">
        <f t="shared" si="15"/>
        <v>282041.58324787545</v>
      </c>
      <c r="DH24" s="108">
        <f t="shared" si="15"/>
        <v>282051.73307969939</v>
      </c>
      <c r="DI24" s="108">
        <f t="shared" si="15"/>
        <v>282061.88327678543</v>
      </c>
      <c r="DJ24" s="108">
        <f t="shared" si="15"/>
        <v>304487.28529911349</v>
      </c>
      <c r="DK24" s="108">
        <f t="shared" si="15"/>
        <v>304498.24288452597</v>
      </c>
      <c r="DL24" s="108">
        <f t="shared" si="15"/>
        <v>304509.20086426917</v>
      </c>
      <c r="DM24" s="108">
        <f t="shared" si="15"/>
        <v>304520.15923835721</v>
      </c>
      <c r="DN24" s="108">
        <f t="shared" si="15"/>
        <v>270004.13510036014</v>
      </c>
      <c r="DO24" s="108">
        <f t="shared" si="15"/>
        <v>270013.85174047924</v>
      </c>
      <c r="DP24" s="108">
        <f t="shared" si="15"/>
        <v>270023.56873027107</v>
      </c>
      <c r="DQ24" s="108">
        <f t="shared" si="15"/>
        <v>270033.28606974834</v>
      </c>
      <c r="DR24" s="108">
        <f t="shared" si="15"/>
        <v>270043.0037589235</v>
      </c>
      <c r="DS24" s="108">
        <f t="shared" si="15"/>
        <v>279561.12042882084</v>
      </c>
      <c r="DT24" s="108">
        <f t="shared" si="15"/>
        <v>279571.1809962173</v>
      </c>
      <c r="DU24" s="108">
        <f t="shared" si="15"/>
        <v>279581.24192566343</v>
      </c>
      <c r="DV24" s="108">
        <f t="shared" si="90"/>
        <v>279591.30321717227</v>
      </c>
      <c r="DW24" s="108">
        <f t="shared" si="90"/>
        <v>274740.83791720239</v>
      </c>
      <c r="DX24" s="108">
        <f t="shared" si="90"/>
        <v>274750.72501706873</v>
      </c>
      <c r="DY24" s="108">
        <f t="shared" si="90"/>
        <v>274760.61247274216</v>
      </c>
      <c r="DZ24" s="108">
        <f t="shared" si="90"/>
        <v>274770.50028423552</v>
      </c>
      <c r="EA24" s="108">
        <f t="shared" si="90"/>
        <v>284921.71416659467</v>
      </c>
      <c r="EB24" s="108">
        <f t="shared" si="90"/>
        <v>284931.96764570399</v>
      </c>
      <c r="EC24" s="108">
        <f t="shared" si="90"/>
        <v>284942.22149380523</v>
      </c>
      <c r="ED24" s="108">
        <f t="shared" si="90"/>
        <v>284952.47571091185</v>
      </c>
      <c r="EE24" s="108">
        <f t="shared" si="90"/>
        <v>284962.73029703699</v>
      </c>
      <c r="EF24" s="108">
        <f t="shared" si="90"/>
        <v>276401.82452157699</v>
      </c>
      <c r="EG24" s="108">
        <f t="shared" si="90"/>
        <v>276411.7713953763</v>
      </c>
      <c r="EH24" s="108">
        <f t="shared" si="90"/>
        <v>276421.71862713381</v>
      </c>
      <c r="EI24" s="108">
        <f t="shared" si="90"/>
        <v>276431.66621686245</v>
      </c>
      <c r="EJ24" s="108">
        <f t="shared" si="90"/>
        <v>278884.14108746225</v>
      </c>
      <c r="EK24" s="108">
        <f t="shared" si="90"/>
        <v>278894.17729239987</v>
      </c>
      <c r="EL24" s="108">
        <f t="shared" si="91"/>
        <v>278904.21385851043</v>
      </c>
      <c r="EM24" s="108">
        <f t="shared" si="91"/>
        <v>278914.25078580697</v>
      </c>
      <c r="EN24" s="108">
        <f t="shared" si="91"/>
        <v>300307.67190796486</v>
      </c>
      <c r="EO24" s="108">
        <f t="shared" si="91"/>
        <v>300318.47908160998</v>
      </c>
      <c r="EP24" s="108">
        <f t="shared" si="91"/>
        <v>300329.28664417291</v>
      </c>
      <c r="EQ24" s="108">
        <f t="shared" si="91"/>
        <v>300340.09459566767</v>
      </c>
      <c r="ER24" s="108">
        <f t="shared" si="91"/>
        <v>300350.90293610824</v>
      </c>
      <c r="ES24" s="108">
        <f t="shared" si="91"/>
        <v>293847.96821927978</v>
      </c>
      <c r="ET24" s="108">
        <f t="shared" si="91"/>
        <v>293858.542927537</v>
      </c>
      <c r="EU24" s="108">
        <f t="shared" si="91"/>
        <v>293869.11801634624</v>
      </c>
      <c r="EV24" s="108">
        <f t="shared" si="91"/>
        <v>293879.69348572125</v>
      </c>
      <c r="EW24" s="108">
        <f t="shared" si="91"/>
        <v>294004.92329212395</v>
      </c>
      <c r="EX24" s="108">
        <f t="shared" si="91"/>
        <v>294015.50364872406</v>
      </c>
      <c r="EY24" s="108">
        <f t="shared" si="91"/>
        <v>294026.08438607951</v>
      </c>
      <c r="EZ24" s="108">
        <f t="shared" si="91"/>
        <v>294036.66550420405</v>
      </c>
      <c r="FA24" s="108">
        <f t="shared" si="91"/>
        <v>271205.64335350058</v>
      </c>
      <c r="FB24" s="108">
        <f t="shared" si="92"/>
        <v>271215.40323230304</v>
      </c>
      <c r="FC24" s="108">
        <f t="shared" si="92"/>
        <v>271225.16346233431</v>
      </c>
      <c r="FD24" s="108">
        <f t="shared" si="92"/>
        <v>271234.92404360697</v>
      </c>
      <c r="FE24" s="108">
        <f t="shared" si="92"/>
        <v>271244.68497613369</v>
      </c>
    </row>
    <row r="25" spans="1:161" ht="15.75" x14ac:dyDescent="0.25">
      <c r="A25" s="47" t="s">
        <v>189</v>
      </c>
      <c r="B25" s="12">
        <f>'Urb proj of all 25 ARs '!AI25</f>
        <v>179513.06962922495</v>
      </c>
      <c r="C25" s="12">
        <f>'Urb proj of all 25 ARs '!AJ25</f>
        <v>179849.30524479161</v>
      </c>
      <c r="D25" s="100">
        <f t="shared" si="10"/>
        <v>1.8730425381346403E-3</v>
      </c>
      <c r="E25" s="101">
        <f t="shared" si="11"/>
        <v>3.5987004848969661E-5</v>
      </c>
      <c r="F25" s="69">
        <f t="shared" si="12"/>
        <v>179519.52976693216</v>
      </c>
      <c r="G25" s="69">
        <f t="shared" si="13"/>
        <v>179525.99013712036</v>
      </c>
      <c r="H25" s="69">
        <f>G25*(1+$E$25)</f>
        <v>179532.45073979793</v>
      </c>
      <c r="I25" s="69">
        <f t="shared" ref="I25:BE25" si="101">H25*(1+$E$25)</f>
        <v>179538.91157497326</v>
      </c>
      <c r="J25" s="69">
        <f t="shared" si="101"/>
        <v>179545.37264265469</v>
      </c>
      <c r="K25" s="69">
        <f t="shared" si="101"/>
        <v>179551.83394285059</v>
      </c>
      <c r="L25" s="69">
        <f t="shared" si="101"/>
        <v>179558.29547556932</v>
      </c>
      <c r="M25" s="69">
        <f t="shared" si="101"/>
        <v>179564.75724081928</v>
      </c>
      <c r="N25" s="69">
        <f t="shared" si="101"/>
        <v>179571.21923860881</v>
      </c>
      <c r="O25" s="69">
        <f t="shared" si="101"/>
        <v>179577.68146894628</v>
      </c>
      <c r="P25" s="69">
        <f t="shared" si="101"/>
        <v>179584.14393184008</v>
      </c>
      <c r="Q25" s="69">
        <f t="shared" si="101"/>
        <v>179590.60662729855</v>
      </c>
      <c r="R25" s="69">
        <f t="shared" si="101"/>
        <v>179597.06955533006</v>
      </c>
      <c r="S25" s="69">
        <f t="shared" si="101"/>
        <v>179603.532715943</v>
      </c>
      <c r="T25" s="69">
        <f t="shared" si="101"/>
        <v>179609.99610914575</v>
      </c>
      <c r="U25" s="69">
        <f t="shared" si="101"/>
        <v>179616.45973494666</v>
      </c>
      <c r="V25" s="69">
        <f t="shared" si="101"/>
        <v>179622.92359335409</v>
      </c>
      <c r="W25" s="69">
        <f t="shared" si="101"/>
        <v>179629.38768437644</v>
      </c>
      <c r="X25" s="69">
        <f t="shared" si="101"/>
        <v>179635.85200802205</v>
      </c>
      <c r="Y25" s="69">
        <f t="shared" si="101"/>
        <v>179642.31656429931</v>
      </c>
      <c r="Z25" s="69">
        <f t="shared" si="101"/>
        <v>179648.78135321659</v>
      </c>
      <c r="AA25" s="69">
        <f t="shared" si="101"/>
        <v>179655.24637478226</v>
      </c>
      <c r="AB25" s="69">
        <f t="shared" si="101"/>
        <v>179661.71162900468</v>
      </c>
      <c r="AC25" s="69">
        <f t="shared" si="101"/>
        <v>179668.17711589226</v>
      </c>
      <c r="AD25" s="69">
        <f t="shared" si="101"/>
        <v>179674.64283545333</v>
      </c>
      <c r="AE25" s="69">
        <f t="shared" si="101"/>
        <v>179681.10878769628</v>
      </c>
      <c r="AF25" s="69">
        <f t="shared" si="101"/>
        <v>179687.57497262949</v>
      </c>
      <c r="AG25" s="69">
        <f t="shared" si="101"/>
        <v>179694.04139026132</v>
      </c>
      <c r="AH25" s="69">
        <f t="shared" si="101"/>
        <v>179700.50804060017</v>
      </c>
      <c r="AI25" s="69">
        <f t="shared" si="101"/>
        <v>179706.97492365437</v>
      </c>
      <c r="AJ25" s="69">
        <f t="shared" si="101"/>
        <v>179713.44203943235</v>
      </c>
      <c r="AK25" s="69">
        <f t="shared" si="101"/>
        <v>179719.90938794246</v>
      </c>
      <c r="AL25" s="69">
        <f t="shared" si="101"/>
        <v>179726.37696919305</v>
      </c>
      <c r="AM25" s="69">
        <f t="shared" si="101"/>
        <v>179732.84478319253</v>
      </c>
      <c r="AN25" s="69">
        <f t="shared" si="101"/>
        <v>179739.31282994925</v>
      </c>
      <c r="AO25" s="69">
        <f t="shared" si="101"/>
        <v>179745.7811094716</v>
      </c>
      <c r="AP25" s="69">
        <f t="shared" si="101"/>
        <v>179752.24962176796</v>
      </c>
      <c r="AQ25" s="69">
        <f t="shared" si="101"/>
        <v>179758.7183668467</v>
      </c>
      <c r="AR25" s="69">
        <f t="shared" si="101"/>
        <v>179765.18734471622</v>
      </c>
      <c r="AS25" s="69">
        <f t="shared" si="101"/>
        <v>179771.65655538486</v>
      </c>
      <c r="AT25" s="69">
        <f t="shared" si="101"/>
        <v>179778.12599886104</v>
      </c>
      <c r="AU25" s="69">
        <f t="shared" si="101"/>
        <v>179784.5956751531</v>
      </c>
      <c r="AV25" s="69">
        <f t="shared" si="101"/>
        <v>179791.06558426944</v>
      </c>
      <c r="AW25" s="69">
        <f t="shared" si="101"/>
        <v>179797.53572621843</v>
      </c>
      <c r="AX25" s="69">
        <f t="shared" si="101"/>
        <v>179804.00610100845</v>
      </c>
      <c r="AY25" s="69">
        <f t="shared" si="101"/>
        <v>179810.47670864785</v>
      </c>
      <c r="AZ25" s="69">
        <f t="shared" si="101"/>
        <v>179816.94754914506</v>
      </c>
      <c r="BA25" s="69">
        <f t="shared" si="101"/>
        <v>179823.41862250844</v>
      </c>
      <c r="BB25" s="69">
        <f t="shared" si="101"/>
        <v>179829.88992874636</v>
      </c>
      <c r="BC25" s="69">
        <f t="shared" si="101"/>
        <v>179836.36146786722</v>
      </c>
      <c r="BD25" s="69">
        <f t="shared" si="101"/>
        <v>179842.83323987937</v>
      </c>
      <c r="BE25" s="69">
        <f t="shared" si="101"/>
        <v>179849.30524479123</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185321.91821344345</v>
      </c>
      <c r="DG25" s="108">
        <f t="shared" si="15"/>
        <v>185328.58739421281</v>
      </c>
      <c r="DH25" s="108">
        <f t="shared" si="15"/>
        <v>185335.256814986</v>
      </c>
      <c r="DI25" s="108">
        <f t="shared" si="15"/>
        <v>185341.9264757717</v>
      </c>
      <c r="DJ25" s="108">
        <f t="shared" si="15"/>
        <v>200005.8523048826</v>
      </c>
      <c r="DK25" s="108">
        <f t="shared" si="15"/>
        <v>200013.04991645931</v>
      </c>
      <c r="DL25" s="108">
        <f t="shared" si="15"/>
        <v>200020.24778705649</v>
      </c>
      <c r="DM25" s="108">
        <f t="shared" si="15"/>
        <v>200027.4459166835</v>
      </c>
      <c r="DN25" s="108">
        <f t="shared" si="15"/>
        <v>177404.24496688988</v>
      </c>
      <c r="DO25" s="108">
        <f t="shared" si="15"/>
        <v>177410.62921431373</v>
      </c>
      <c r="DP25" s="108">
        <f t="shared" si="15"/>
        <v>177417.01369148755</v>
      </c>
      <c r="DQ25" s="108">
        <f t="shared" si="15"/>
        <v>177423.39839841955</v>
      </c>
      <c r="DR25" s="108">
        <f t="shared" si="15"/>
        <v>177429.783335118</v>
      </c>
      <c r="DS25" s="108">
        <f t="shared" si="15"/>
        <v>184044.84538425523</v>
      </c>
      <c r="DT25" s="108">
        <f t="shared" si="15"/>
        <v>184051.4686069985</v>
      </c>
      <c r="DU25" s="108">
        <f t="shared" si="15"/>
        <v>184058.09206809173</v>
      </c>
      <c r="DV25" s="108">
        <f t="shared" si="90"/>
        <v>184064.71576754347</v>
      </c>
      <c r="DW25" s="108">
        <f t="shared" si="90"/>
        <v>181105.19897212676</v>
      </c>
      <c r="DX25" s="108">
        <f t="shared" si="90"/>
        <v>181111.71640580034</v>
      </c>
      <c r="DY25" s="108">
        <f t="shared" si="90"/>
        <v>181118.23407401683</v>
      </c>
      <c r="DZ25" s="108">
        <f t="shared" si="90"/>
        <v>181124.7519767847</v>
      </c>
      <c r="EA25" s="108">
        <f t="shared" si="90"/>
        <v>187191.07232855968</v>
      </c>
      <c r="EB25" s="108">
        <f t="shared" si="90"/>
        <v>187197.80877458723</v>
      </c>
      <c r="EC25" s="108">
        <f t="shared" si="90"/>
        <v>187204.54546303934</v>
      </c>
      <c r="ED25" s="108">
        <f t="shared" si="90"/>
        <v>187211.28239392463</v>
      </c>
      <c r="EE25" s="108">
        <f t="shared" si="90"/>
        <v>187218.01956725193</v>
      </c>
      <c r="EF25" s="108">
        <f t="shared" si="90"/>
        <v>183213.95108254877</v>
      </c>
      <c r="EG25" s="108">
        <f t="shared" si="90"/>
        <v>183220.54440389478</v>
      </c>
      <c r="EH25" s="108">
        <f t="shared" si="90"/>
        <v>183227.13796251465</v>
      </c>
      <c r="EI25" s="108">
        <f t="shared" si="90"/>
        <v>183233.73175841698</v>
      </c>
      <c r="EJ25" s="108">
        <f t="shared" si="90"/>
        <v>185043.19226968059</v>
      </c>
      <c r="EK25" s="108">
        <f t="shared" si="90"/>
        <v>185049.85141993809</v>
      </c>
      <c r="EL25" s="108">
        <f t="shared" si="91"/>
        <v>185056.51080983842</v>
      </c>
      <c r="EM25" s="108">
        <f t="shared" si="91"/>
        <v>185063.17043939026</v>
      </c>
      <c r="EN25" s="108">
        <f t="shared" si="91"/>
        <v>200963.66974777391</v>
      </c>
      <c r="EO25" s="108">
        <f t="shared" si="91"/>
        <v>200970.90182833158</v>
      </c>
      <c r="EP25" s="108">
        <f t="shared" si="91"/>
        <v>200978.13416915017</v>
      </c>
      <c r="EQ25" s="108">
        <f t="shared" si="91"/>
        <v>200985.36677023902</v>
      </c>
      <c r="ER25" s="108">
        <f t="shared" si="91"/>
        <v>200992.59963160756</v>
      </c>
      <c r="ES25" s="108">
        <f t="shared" si="91"/>
        <v>196735.99748934482</v>
      </c>
      <c r="ET25" s="108">
        <f t="shared" si="91"/>
        <v>196743.07742864045</v>
      </c>
      <c r="EU25" s="108">
        <f t="shared" si="91"/>
        <v>196750.15762272189</v>
      </c>
      <c r="EV25" s="108">
        <f t="shared" si="91"/>
        <v>196757.23807159829</v>
      </c>
      <c r="EW25" s="108">
        <f t="shared" si="91"/>
        <v>193891.61868353363</v>
      </c>
      <c r="EX25" s="108">
        <f t="shared" si="91"/>
        <v>193898.59626215536</v>
      </c>
      <c r="EY25" s="108">
        <f t="shared" si="91"/>
        <v>193905.57409187924</v>
      </c>
      <c r="EZ25" s="108">
        <f t="shared" si="91"/>
        <v>193912.55217271432</v>
      </c>
      <c r="FA25" s="108">
        <f t="shared" si="91"/>
        <v>177575.6934582885</v>
      </c>
      <c r="FB25" s="108">
        <f t="shared" si="92"/>
        <v>177582.08387563002</v>
      </c>
      <c r="FC25" s="108">
        <f t="shared" si="92"/>
        <v>177588.47452294355</v>
      </c>
      <c r="FD25" s="108">
        <f t="shared" si="92"/>
        <v>177594.86540023732</v>
      </c>
      <c r="FE25" s="108">
        <f t="shared" si="92"/>
        <v>177601.25650751963</v>
      </c>
    </row>
    <row r="26" spans="1:161" ht="15.75" x14ac:dyDescent="0.25">
      <c r="A26" s="47" t="s">
        <v>190</v>
      </c>
      <c r="B26" s="12">
        <f>'Urb proj of all 25 ARs '!AI26</f>
        <v>168423.66126942314</v>
      </c>
      <c r="C26" s="12">
        <f>'Urb proj of all 25 ARs '!AJ26</f>
        <v>168739.12595140914</v>
      </c>
      <c r="D26" s="100">
        <f t="shared" si="10"/>
        <v>1.8730425381345366E-3</v>
      </c>
      <c r="E26" s="101">
        <f t="shared" si="11"/>
        <v>3.5987004848969661E-5</v>
      </c>
      <c r="F26" s="69">
        <f t="shared" si="12"/>
        <v>168429.72233253793</v>
      </c>
      <c r="G26" s="69">
        <f t="shared" si="13"/>
        <v>168435.78361377222</v>
      </c>
      <c r="H26" s="69">
        <f>G26*(1+$E$26)</f>
        <v>168441.84511313387</v>
      </c>
      <c r="I26" s="69">
        <f t="shared" ref="I26:BE26" si="102">H26*(1+$E$26)</f>
        <v>168447.90683063073</v>
      </c>
      <c r="J26" s="69">
        <f t="shared" si="102"/>
        <v>168453.96876627064</v>
      </c>
      <c r="K26" s="69">
        <f t="shared" si="102"/>
        <v>168460.03092006146</v>
      </c>
      <c r="L26" s="69">
        <f t="shared" si="102"/>
        <v>168466.09329201104</v>
      </c>
      <c r="M26" s="69">
        <f t="shared" si="102"/>
        <v>168472.15588212723</v>
      </c>
      <c r="N26" s="69">
        <f t="shared" si="102"/>
        <v>168478.21869041788</v>
      </c>
      <c r="O26" s="69">
        <f t="shared" si="102"/>
        <v>168484.28171689084</v>
      </c>
      <c r="P26" s="69">
        <f t="shared" si="102"/>
        <v>168490.34496155396</v>
      </c>
      <c r="Q26" s="69">
        <f t="shared" si="102"/>
        <v>168496.4084244151</v>
      </c>
      <c r="R26" s="69">
        <f t="shared" si="102"/>
        <v>168502.4721054821</v>
      </c>
      <c r="S26" s="69">
        <f t="shared" si="102"/>
        <v>168508.53600476283</v>
      </c>
      <c r="T26" s="69">
        <f t="shared" si="102"/>
        <v>168514.60012226514</v>
      </c>
      <c r="U26" s="69">
        <f t="shared" si="102"/>
        <v>168520.66445799687</v>
      </c>
      <c r="V26" s="69">
        <f t="shared" si="102"/>
        <v>168526.72901196589</v>
      </c>
      <c r="W26" s="69">
        <f t="shared" si="102"/>
        <v>168532.79378418002</v>
      </c>
      <c r="X26" s="69">
        <f t="shared" si="102"/>
        <v>168538.85877464715</v>
      </c>
      <c r="Y26" s="69">
        <f t="shared" si="102"/>
        <v>168544.92398337511</v>
      </c>
      <c r="Z26" s="69">
        <f t="shared" si="102"/>
        <v>168550.98941037175</v>
      </c>
      <c r="AA26" s="69">
        <f t="shared" si="102"/>
        <v>168557.05505564497</v>
      </c>
      <c r="AB26" s="69">
        <f t="shared" si="102"/>
        <v>168563.1209192026</v>
      </c>
      <c r="AC26" s="69">
        <f t="shared" si="102"/>
        <v>168569.18700105249</v>
      </c>
      <c r="AD26" s="69">
        <f t="shared" si="102"/>
        <v>168575.25330120249</v>
      </c>
      <c r="AE26" s="69">
        <f t="shared" si="102"/>
        <v>168581.31981966045</v>
      </c>
      <c r="AF26" s="69">
        <f t="shared" si="102"/>
        <v>168587.38655643424</v>
      </c>
      <c r="AG26" s="69">
        <f t="shared" si="102"/>
        <v>168593.45351153173</v>
      </c>
      <c r="AH26" s="69">
        <f t="shared" si="102"/>
        <v>168599.52068496076</v>
      </c>
      <c r="AI26" s="69">
        <f t="shared" si="102"/>
        <v>168605.58807672918</v>
      </c>
      <c r="AJ26" s="69">
        <f t="shared" si="102"/>
        <v>168611.65568684487</v>
      </c>
      <c r="AK26" s="69">
        <f t="shared" si="102"/>
        <v>168617.72351531565</v>
      </c>
      <c r="AL26" s="69">
        <f t="shared" si="102"/>
        <v>168623.79156214942</v>
      </c>
      <c r="AM26" s="69">
        <f t="shared" si="102"/>
        <v>168629.85982735403</v>
      </c>
      <c r="AN26" s="69">
        <f t="shared" si="102"/>
        <v>168635.92831093731</v>
      </c>
      <c r="AO26" s="69">
        <f t="shared" si="102"/>
        <v>168641.99701290714</v>
      </c>
      <c r="AP26" s="69">
        <f t="shared" si="102"/>
        <v>168648.0659332714</v>
      </c>
      <c r="AQ26" s="69">
        <f t="shared" si="102"/>
        <v>168654.1350720379</v>
      </c>
      <c r="AR26" s="69">
        <f t="shared" si="102"/>
        <v>168660.20442921453</v>
      </c>
      <c r="AS26" s="69">
        <f t="shared" si="102"/>
        <v>168666.27400480915</v>
      </c>
      <c r="AT26" s="69">
        <f t="shared" si="102"/>
        <v>168672.34379882962</v>
      </c>
      <c r="AU26" s="69">
        <f t="shared" si="102"/>
        <v>168678.4138112838</v>
      </c>
      <c r="AV26" s="69">
        <f t="shared" si="102"/>
        <v>168684.48404217954</v>
      </c>
      <c r="AW26" s="69">
        <f t="shared" si="102"/>
        <v>168690.5544915247</v>
      </c>
      <c r="AX26" s="69">
        <f t="shared" si="102"/>
        <v>168696.62515932717</v>
      </c>
      <c r="AY26" s="69">
        <f t="shared" si="102"/>
        <v>168702.69604559478</v>
      </c>
      <c r="AZ26" s="69">
        <f t="shared" si="102"/>
        <v>168708.76715033542</v>
      </c>
      <c r="BA26" s="69">
        <f t="shared" si="102"/>
        <v>168714.83847355691</v>
      </c>
      <c r="BB26" s="69">
        <f t="shared" si="102"/>
        <v>168720.91001526715</v>
      </c>
      <c r="BC26" s="69">
        <f t="shared" si="102"/>
        <v>168726.98177547398</v>
      </c>
      <c r="BD26" s="69">
        <f t="shared" si="102"/>
        <v>168733.0537541853</v>
      </c>
      <c r="BE26" s="69">
        <f t="shared" si="102"/>
        <v>168739.12595140893</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163342.47749138612</v>
      </c>
      <c r="DG26" s="108">
        <f t="shared" si="15"/>
        <v>163348.35569791563</v>
      </c>
      <c r="DH26" s="108">
        <f t="shared" si="15"/>
        <v>163354.2341159842</v>
      </c>
      <c r="DI26" s="108">
        <f t="shared" si="15"/>
        <v>163360.11274559944</v>
      </c>
      <c r="DJ26" s="108">
        <f t="shared" si="15"/>
        <v>175780.19642885204</v>
      </c>
      <c r="DK26" s="108">
        <f t="shared" si="15"/>
        <v>175786.52223163328</v>
      </c>
      <c r="DL26" s="108">
        <f t="shared" si="15"/>
        <v>175792.84826206119</v>
      </c>
      <c r="DM26" s="108">
        <f t="shared" si="15"/>
        <v>175799.17452014404</v>
      </c>
      <c r="DN26" s="108">
        <f t="shared" si="15"/>
        <v>155324.86403721719</v>
      </c>
      <c r="DO26" s="108">
        <f t="shared" si="15"/>
        <v>155330.45371385248</v>
      </c>
      <c r="DP26" s="108">
        <f t="shared" si="15"/>
        <v>155336.04359164348</v>
      </c>
      <c r="DQ26" s="108">
        <f t="shared" si="15"/>
        <v>155341.63367059742</v>
      </c>
      <c r="DR26" s="108">
        <f t="shared" si="15"/>
        <v>155347.22395072159</v>
      </c>
      <c r="DS26" s="108">
        <f t="shared" si="15"/>
        <v>159748.50195990741</v>
      </c>
      <c r="DT26" s="108">
        <f t="shared" si="15"/>
        <v>159754.25083002207</v>
      </c>
      <c r="DU26" s="108">
        <f t="shared" si="15"/>
        <v>159759.99990702135</v>
      </c>
      <c r="DV26" s="108">
        <f t="shared" si="90"/>
        <v>159765.74919091267</v>
      </c>
      <c r="DW26" s="108">
        <f t="shared" si="90"/>
        <v>160184.35982364247</v>
      </c>
      <c r="DX26" s="108">
        <f t="shared" si="90"/>
        <v>160190.12437897618</v>
      </c>
      <c r="DY26" s="108">
        <f t="shared" si="90"/>
        <v>160195.88914175896</v>
      </c>
      <c r="DZ26" s="108">
        <f t="shared" si="90"/>
        <v>160201.65411199827</v>
      </c>
      <c r="EA26" s="108">
        <f t="shared" si="90"/>
        <v>165996.0528575496</v>
      </c>
      <c r="EB26" s="108">
        <f t="shared" si="90"/>
        <v>166002.02655830872</v>
      </c>
      <c r="EC26" s="108">
        <f t="shared" si="90"/>
        <v>166008.00047404342</v>
      </c>
      <c r="ED26" s="108">
        <f t="shared" si="90"/>
        <v>166013.97460476146</v>
      </c>
      <c r="EE26" s="108">
        <f t="shared" si="90"/>
        <v>166019.94895047054</v>
      </c>
      <c r="EF26" s="108">
        <f t="shared" si="90"/>
        <v>162575.61251474224</v>
      </c>
      <c r="EG26" s="108">
        <f t="shared" si="90"/>
        <v>162581.46312409814</v>
      </c>
      <c r="EH26" s="108">
        <f t="shared" si="90"/>
        <v>162587.31394399996</v>
      </c>
      <c r="EI26" s="108">
        <f t="shared" si="90"/>
        <v>162593.16497445523</v>
      </c>
      <c r="EJ26" s="108">
        <f t="shared" si="90"/>
        <v>160555.0204332025</v>
      </c>
      <c r="EK26" s="108">
        <f t="shared" si="90"/>
        <v>160560.79832750134</v>
      </c>
      <c r="EL26" s="108">
        <f t="shared" si="91"/>
        <v>160566.57642972932</v>
      </c>
      <c r="EM26" s="108">
        <f t="shared" si="91"/>
        <v>160572.3547398939</v>
      </c>
      <c r="EN26" s="108">
        <f t="shared" si="91"/>
        <v>173165.63937358785</v>
      </c>
      <c r="EO26" s="108">
        <f t="shared" si="91"/>
        <v>173171.87108629165</v>
      </c>
      <c r="EP26" s="108">
        <f t="shared" si="91"/>
        <v>173178.10302325615</v>
      </c>
      <c r="EQ26" s="108">
        <f t="shared" si="91"/>
        <v>173184.33518448938</v>
      </c>
      <c r="ER26" s="108">
        <f t="shared" si="91"/>
        <v>173190.56756999943</v>
      </c>
      <c r="ES26" s="108">
        <f t="shared" si="91"/>
        <v>171234.37336856945</v>
      </c>
      <c r="ET26" s="108">
        <f t="shared" si="91"/>
        <v>171240.53558079418</v>
      </c>
      <c r="EU26" s="108">
        <f t="shared" si="91"/>
        <v>171246.69801477846</v>
      </c>
      <c r="EV26" s="108">
        <f t="shared" si="91"/>
        <v>171252.8606705303</v>
      </c>
      <c r="EW26" s="108">
        <f t="shared" si="91"/>
        <v>168444.0793471311</v>
      </c>
      <c r="EX26" s="108">
        <f t="shared" si="91"/>
        <v>168450.14114503138</v>
      </c>
      <c r="EY26" s="108">
        <f t="shared" si="91"/>
        <v>168456.20316107757</v>
      </c>
      <c r="EZ26" s="108">
        <f t="shared" si="91"/>
        <v>168462.26539527759</v>
      </c>
      <c r="FA26" s="108">
        <f t="shared" si="91"/>
        <v>156509.73618044311</v>
      </c>
      <c r="FB26" s="108">
        <f t="shared" si="92"/>
        <v>156515.36849707793</v>
      </c>
      <c r="FC26" s="108">
        <f t="shared" si="92"/>
        <v>156521.00101640297</v>
      </c>
      <c r="FD26" s="108">
        <f t="shared" si="92"/>
        <v>156526.63373842553</v>
      </c>
      <c r="FE26" s="108">
        <f t="shared" si="92"/>
        <v>156532.26666315287</v>
      </c>
    </row>
    <row r="27" spans="1:161" ht="15.75" x14ac:dyDescent="0.25">
      <c r="A27" s="47" t="s">
        <v>191</v>
      </c>
      <c r="B27" s="12">
        <f>'Urb proj of all 25 ARs '!AI27</f>
        <v>181417.28441961078</v>
      </c>
      <c r="C27" s="12">
        <f>'Urb proj of all 25 ARs '!AJ27</f>
        <v>181757.08671048158</v>
      </c>
      <c r="D27" s="100">
        <f t="shared" si="10"/>
        <v>1.8730425381346754E-3</v>
      </c>
      <c r="E27" s="101">
        <f t="shared" si="11"/>
        <v>3.5987004848969661E-5</v>
      </c>
      <c r="F27" s="69">
        <f t="shared" si="12"/>
        <v>181423.81308430489</v>
      </c>
      <c r="G27" s="69">
        <f t="shared" si="13"/>
        <v>181430.34198394607</v>
      </c>
      <c r="H27" s="69">
        <f>G27*(1+$E$27)</f>
        <v>181436.8711185428</v>
      </c>
      <c r="I27" s="69">
        <f t="shared" ref="I27:BD27" si="103">H27*(1+$E$27)</f>
        <v>181443.40048810351</v>
      </c>
      <c r="J27" s="69">
        <f t="shared" si="103"/>
        <v>181449.9300926367</v>
      </c>
      <c r="K27" s="69">
        <f t="shared" si="103"/>
        <v>181456.45993215078</v>
      </c>
      <c r="L27" s="69">
        <f t="shared" si="103"/>
        <v>181462.99000665423</v>
      </c>
      <c r="M27" s="69">
        <f t="shared" si="103"/>
        <v>181469.52031615551</v>
      </c>
      <c r="N27" s="69">
        <f t="shared" si="103"/>
        <v>181476.05086066306</v>
      </c>
      <c r="O27" s="69">
        <f t="shared" si="103"/>
        <v>181482.58164018535</v>
      </c>
      <c r="P27" s="69">
        <f t="shared" si="103"/>
        <v>181489.11265473085</v>
      </c>
      <c r="Q27" s="69">
        <f t="shared" si="103"/>
        <v>181495.643904308</v>
      </c>
      <c r="R27" s="69">
        <f t="shared" si="103"/>
        <v>181502.17538892524</v>
      </c>
      <c r="S27" s="69">
        <f t="shared" si="103"/>
        <v>181508.70710859107</v>
      </c>
      <c r="T27" s="69">
        <f t="shared" si="103"/>
        <v>181515.23906331393</v>
      </c>
      <c r="U27" s="69">
        <f t="shared" si="103"/>
        <v>181521.77125310226</v>
      </c>
      <c r="V27" s="69">
        <f t="shared" si="103"/>
        <v>181528.30367796455</v>
      </c>
      <c r="W27" s="69">
        <f t="shared" si="103"/>
        <v>181534.83633790922</v>
      </c>
      <c r="X27" s="69">
        <f t="shared" si="103"/>
        <v>181541.36923294477</v>
      </c>
      <c r="Y27" s="69">
        <f t="shared" si="103"/>
        <v>181547.90236307963</v>
      </c>
      <c r="Z27" s="69">
        <f t="shared" si="103"/>
        <v>181554.43572832228</v>
      </c>
      <c r="AA27" s="69">
        <f t="shared" si="103"/>
        <v>181560.96932868118</v>
      </c>
      <c r="AB27" s="69">
        <f t="shared" si="103"/>
        <v>181567.50316416481</v>
      </c>
      <c r="AC27" s="69">
        <f t="shared" si="103"/>
        <v>181574.0372347816</v>
      </c>
      <c r="AD27" s="69">
        <f t="shared" si="103"/>
        <v>181580.57154054003</v>
      </c>
      <c r="AE27" s="69">
        <f t="shared" si="103"/>
        <v>181587.10608144852</v>
      </c>
      <c r="AF27" s="69">
        <f t="shared" si="103"/>
        <v>181593.64085751559</v>
      </c>
      <c r="AG27" s="69">
        <f t="shared" si="103"/>
        <v>181600.17586874968</v>
      </c>
      <c r="AH27" s="69">
        <f t="shared" si="103"/>
        <v>181606.71111515924</v>
      </c>
      <c r="AI27" s="69">
        <f t="shared" si="103"/>
        <v>181613.24659675275</v>
      </c>
      <c r="AJ27" s="69">
        <f t="shared" si="103"/>
        <v>181619.78231353866</v>
      </c>
      <c r="AK27" s="69">
        <f t="shared" si="103"/>
        <v>181626.31826552545</v>
      </c>
      <c r="AL27" s="69">
        <f t="shared" si="103"/>
        <v>181632.85445272157</v>
      </c>
      <c r="AM27" s="69">
        <f t="shared" si="103"/>
        <v>181639.39087513549</v>
      </c>
      <c r="AN27" s="69">
        <f t="shared" si="103"/>
        <v>181645.92753277568</v>
      </c>
      <c r="AO27" s="69">
        <f t="shared" si="103"/>
        <v>181652.4644256506</v>
      </c>
      <c r="AP27" s="69">
        <f t="shared" si="103"/>
        <v>181659.0015537687</v>
      </c>
      <c r="AQ27" s="69">
        <f t="shared" si="103"/>
        <v>181665.53891713847</v>
      </c>
      <c r="AR27" s="69">
        <f t="shared" si="103"/>
        <v>181672.07651576836</v>
      </c>
      <c r="AS27" s="69">
        <f t="shared" si="103"/>
        <v>181678.61434966687</v>
      </c>
      <c r="AT27" s="69">
        <f t="shared" si="103"/>
        <v>181685.15241884242</v>
      </c>
      <c r="AU27" s="69">
        <f t="shared" si="103"/>
        <v>181691.6907233035</v>
      </c>
      <c r="AV27" s="69">
        <f t="shared" si="103"/>
        <v>181698.22926305857</v>
      </c>
      <c r="AW27" s="69">
        <f t="shared" si="103"/>
        <v>181704.7680381161</v>
      </c>
      <c r="AX27" s="69">
        <f t="shared" si="103"/>
        <v>181711.30704848457</v>
      </c>
      <c r="AY27" s="69">
        <f t="shared" si="103"/>
        <v>181717.84629417243</v>
      </c>
      <c r="AZ27" s="69">
        <f t="shared" si="103"/>
        <v>181724.38577518816</v>
      </c>
      <c r="BA27" s="69">
        <f t="shared" si="103"/>
        <v>181730.92549154023</v>
      </c>
      <c r="BB27" s="69">
        <f t="shared" si="103"/>
        <v>181737.4654432371</v>
      </c>
      <c r="BC27" s="69">
        <f t="shared" si="103"/>
        <v>181744.00563028725</v>
      </c>
      <c r="BD27" s="69">
        <f t="shared" si="103"/>
        <v>181750.54605269915</v>
      </c>
      <c r="BE27" s="69">
        <f>BD27*(1+$E$27)</f>
        <v>181757.08671048126</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176648.04308781878</v>
      </c>
      <c r="DG27" s="108">
        <f t="shared" si="15"/>
        <v>176654.40012180194</v>
      </c>
      <c r="DH27" s="108">
        <f t="shared" si="15"/>
        <v>176660.75738455571</v>
      </c>
      <c r="DI27" s="108">
        <f t="shared" si="15"/>
        <v>176667.11487608831</v>
      </c>
      <c r="DJ27" s="108">
        <f t="shared" si="15"/>
        <v>189191.41284509926</v>
      </c>
      <c r="DK27" s="108">
        <f t="shared" si="15"/>
        <v>189198.22127739066</v>
      </c>
      <c r="DL27" s="108">
        <f t="shared" si="15"/>
        <v>189205.02995469721</v>
      </c>
      <c r="DM27" s="108">
        <f t="shared" si="15"/>
        <v>189211.83887702762</v>
      </c>
      <c r="DN27" s="108">
        <f t="shared" si="15"/>
        <v>165972.26266380885</v>
      </c>
      <c r="DO27" s="108">
        <f t="shared" si="15"/>
        <v>165978.23550843014</v>
      </c>
      <c r="DP27" s="108">
        <f t="shared" si="15"/>
        <v>165984.20856799622</v>
      </c>
      <c r="DQ27" s="108">
        <f t="shared" si="15"/>
        <v>165990.18184251481</v>
      </c>
      <c r="DR27" s="108">
        <f t="shared" si="15"/>
        <v>165996.15533199365</v>
      </c>
      <c r="DS27" s="108">
        <f t="shared" si="15"/>
        <v>172584.41157057791</v>
      </c>
      <c r="DT27" s="108">
        <f t="shared" si="15"/>
        <v>172590.62236663396</v>
      </c>
      <c r="DU27" s="108">
        <f t="shared" si="15"/>
        <v>172596.83338619795</v>
      </c>
      <c r="DV27" s="108">
        <f t="shared" si="90"/>
        <v>172603.04462927795</v>
      </c>
      <c r="DW27" s="108">
        <f t="shared" si="90"/>
        <v>166196.95119436941</v>
      </c>
      <c r="DX27" s="108">
        <f t="shared" si="90"/>
        <v>166202.93212485794</v>
      </c>
      <c r="DY27" s="108">
        <f t="shared" si="90"/>
        <v>166208.91327058221</v>
      </c>
      <c r="DZ27" s="108">
        <f t="shared" si="90"/>
        <v>166214.89463155001</v>
      </c>
      <c r="EA27" s="108">
        <f t="shared" si="90"/>
        <v>172953.68318042948</v>
      </c>
      <c r="EB27" s="108">
        <f t="shared" si="90"/>
        <v>172959.90726546475</v>
      </c>
      <c r="EC27" s="108">
        <f t="shared" si="90"/>
        <v>172966.13157448621</v>
      </c>
      <c r="ED27" s="108">
        <f t="shared" si="90"/>
        <v>172972.3561075019</v>
      </c>
      <c r="EE27" s="108">
        <f t="shared" si="90"/>
        <v>172978.58086451987</v>
      </c>
      <c r="EF27" s="108">
        <f t="shared" si="90"/>
        <v>168108.54351868099</v>
      </c>
      <c r="EG27" s="108">
        <f t="shared" si="90"/>
        <v>168114.59324165175</v>
      </c>
      <c r="EH27" s="108">
        <f t="shared" si="90"/>
        <v>168120.64318233391</v>
      </c>
      <c r="EI27" s="108">
        <f t="shared" si="90"/>
        <v>168126.69334073534</v>
      </c>
      <c r="EJ27" s="108">
        <f t="shared" si="90"/>
        <v>170310.73191773152</v>
      </c>
      <c r="EK27" s="108">
        <f t="shared" si="90"/>
        <v>170316.8608908669</v>
      </c>
      <c r="EL27" s="108">
        <f t="shared" si="91"/>
        <v>170322.99008456562</v>
      </c>
      <c r="EM27" s="108">
        <f t="shared" si="91"/>
        <v>170329.1194988357</v>
      </c>
      <c r="EN27" s="108">
        <f t="shared" si="91"/>
        <v>181914.34390694776</v>
      </c>
      <c r="EO27" s="108">
        <f t="shared" si="91"/>
        <v>181920.89045932406</v>
      </c>
      <c r="EP27" s="108">
        <f t="shared" si="91"/>
        <v>181927.43724729112</v>
      </c>
      <c r="EQ27" s="108">
        <f t="shared" si="91"/>
        <v>181933.9842708575</v>
      </c>
      <c r="ER27" s="108">
        <f t="shared" si="91"/>
        <v>181940.53153003164</v>
      </c>
      <c r="ES27" s="108">
        <f t="shared" si="91"/>
        <v>181767.9753135955</v>
      </c>
      <c r="ET27" s="108">
        <f t="shared" si="91"/>
        <v>181774.5165986045</v>
      </c>
      <c r="EU27" s="108">
        <f t="shared" si="91"/>
        <v>181781.05811901475</v>
      </c>
      <c r="EV27" s="108">
        <f t="shared" si="91"/>
        <v>181787.59987483473</v>
      </c>
      <c r="EW27" s="108">
        <f t="shared" si="91"/>
        <v>179849.65105702615</v>
      </c>
      <c r="EX27" s="108">
        <f t="shared" si="91"/>
        <v>179856.12330729081</v>
      </c>
      <c r="EY27" s="108">
        <f t="shared" si="91"/>
        <v>179862.59579047238</v>
      </c>
      <c r="EZ27" s="108">
        <f t="shared" si="91"/>
        <v>179869.06850657923</v>
      </c>
      <c r="FA27" s="108">
        <f t="shared" si="91"/>
        <v>167143.31427501532</v>
      </c>
      <c r="FB27" s="108">
        <f t="shared" si="92"/>
        <v>167149.32926227662</v>
      </c>
      <c r="FC27" s="108">
        <f t="shared" si="92"/>
        <v>167155.34446599928</v>
      </c>
      <c r="FD27" s="108">
        <f t="shared" si="92"/>
        <v>167161.35988619112</v>
      </c>
      <c r="FE27" s="108">
        <f t="shared" si="92"/>
        <v>167167.37552285992</v>
      </c>
    </row>
    <row r="28" spans="1:161" ht="15.75" x14ac:dyDescent="0.25">
      <c r="A28" s="47" t="s">
        <v>192</v>
      </c>
      <c r="B28" s="12">
        <f>'Urb proj of all 25 ARs '!AI28</f>
        <v>66728.402888806449</v>
      </c>
      <c r="C28" s="12">
        <f>'Urb proj of all 25 ARs '!AJ28</f>
        <v>66853.388025918961</v>
      </c>
      <c r="D28" s="100">
        <f t="shared" si="10"/>
        <v>1.8730425381344987E-3</v>
      </c>
      <c r="E28" s="101">
        <f t="shared" si="11"/>
        <v>3.5987004848969661E-5</v>
      </c>
      <c r="F28" s="69">
        <f t="shared" si="12"/>
        <v>66730.80424416477</v>
      </c>
      <c r="G28" s="69">
        <f t="shared" si="13"/>
        <v>66733.205685940688</v>
      </c>
      <c r="H28" s="69">
        <f>G28*(1+$E$28)</f>
        <v>66735.607214137301</v>
      </c>
      <c r="I28" s="69">
        <f t="shared" ref="I28:BE28" si="104">H28*(1+$E$28)</f>
        <v>66738.008828757709</v>
      </c>
      <c r="J28" s="69">
        <f t="shared" si="104"/>
        <v>66740.410529805042</v>
      </c>
      <c r="K28" s="69">
        <f t="shared" si="104"/>
        <v>66742.812317282398</v>
      </c>
      <c r="L28" s="69">
        <f t="shared" si="104"/>
        <v>66745.214191192892</v>
      </c>
      <c r="M28" s="69">
        <f t="shared" si="104"/>
        <v>66747.616151539638</v>
      </c>
      <c r="N28" s="69">
        <f t="shared" si="104"/>
        <v>66750.018198325735</v>
      </c>
      <c r="O28" s="69">
        <f t="shared" si="104"/>
        <v>66752.420331554313</v>
      </c>
      <c r="P28" s="69">
        <f t="shared" si="104"/>
        <v>66754.82255122847</v>
      </c>
      <c r="Q28" s="69">
        <f t="shared" si="104"/>
        <v>66757.224857351306</v>
      </c>
      <c r="R28" s="69">
        <f t="shared" si="104"/>
        <v>66759.62724992595</v>
      </c>
      <c r="S28" s="69">
        <f t="shared" si="104"/>
        <v>66762.029728955502</v>
      </c>
      <c r="T28" s="69">
        <f t="shared" si="104"/>
        <v>66764.43229444309</v>
      </c>
      <c r="U28" s="69">
        <f t="shared" si="104"/>
        <v>66766.834946391813</v>
      </c>
      <c r="V28" s="69">
        <f t="shared" si="104"/>
        <v>66769.237684804786</v>
      </c>
      <c r="W28" s="69">
        <f t="shared" si="104"/>
        <v>66771.640509685109</v>
      </c>
      <c r="X28" s="69">
        <f t="shared" si="104"/>
        <v>66774.043421035909</v>
      </c>
      <c r="Y28" s="69">
        <f t="shared" si="104"/>
        <v>66776.446418860287</v>
      </c>
      <c r="Z28" s="69">
        <f t="shared" si="104"/>
        <v>66778.849503161357</v>
      </c>
      <c r="AA28" s="69">
        <f t="shared" si="104"/>
        <v>66781.252673942232</v>
      </c>
      <c r="AB28" s="69">
        <f t="shared" si="104"/>
        <v>66783.655931206027</v>
      </c>
      <c r="AC28" s="69">
        <f t="shared" si="104"/>
        <v>66786.059274955856</v>
      </c>
      <c r="AD28" s="69">
        <f t="shared" si="104"/>
        <v>66788.462705194834</v>
      </c>
      <c r="AE28" s="69">
        <f t="shared" si="104"/>
        <v>66790.866221926059</v>
      </c>
      <c r="AF28" s="69">
        <f t="shared" si="104"/>
        <v>66793.26982515266</v>
      </c>
      <c r="AG28" s="69">
        <f t="shared" si="104"/>
        <v>66795.673514877737</v>
      </c>
      <c r="AH28" s="69">
        <f t="shared" si="104"/>
        <v>66798.077291104404</v>
      </c>
      <c r="AI28" s="69">
        <f t="shared" si="104"/>
        <v>66800.481153835775</v>
      </c>
      <c r="AJ28" s="69">
        <f t="shared" si="104"/>
        <v>66802.885103074965</v>
      </c>
      <c r="AK28" s="69">
        <f t="shared" si="104"/>
        <v>66805.289138825101</v>
      </c>
      <c r="AL28" s="69">
        <f t="shared" si="104"/>
        <v>66807.693261089284</v>
      </c>
      <c r="AM28" s="69">
        <f t="shared" si="104"/>
        <v>66810.097469870612</v>
      </c>
      <c r="AN28" s="69">
        <f t="shared" si="104"/>
        <v>66812.501765172216</v>
      </c>
      <c r="AO28" s="69">
        <f t="shared" si="104"/>
        <v>66814.906146997208</v>
      </c>
      <c r="AP28" s="69">
        <f t="shared" si="104"/>
        <v>66817.310615348702</v>
      </c>
      <c r="AQ28" s="69">
        <f t="shared" si="104"/>
        <v>66819.715170229814</v>
      </c>
      <c r="AR28" s="69">
        <f t="shared" si="104"/>
        <v>66822.119811643657</v>
      </c>
      <c r="AS28" s="69">
        <f t="shared" si="104"/>
        <v>66824.524539593331</v>
      </c>
      <c r="AT28" s="69">
        <f t="shared" si="104"/>
        <v>66826.929354081964</v>
      </c>
      <c r="AU28" s="69">
        <f t="shared" si="104"/>
        <v>66829.33425511267</v>
      </c>
      <c r="AV28" s="69">
        <f t="shared" si="104"/>
        <v>66831.739242688564</v>
      </c>
      <c r="AW28" s="69">
        <f t="shared" si="104"/>
        <v>66834.144316812759</v>
      </c>
      <c r="AX28" s="69">
        <f t="shared" si="104"/>
        <v>66836.54947748837</v>
      </c>
      <c r="AY28" s="69">
        <f t="shared" si="104"/>
        <v>66838.954724718511</v>
      </c>
      <c r="AZ28" s="69">
        <f t="shared" si="104"/>
        <v>66841.360058506296</v>
      </c>
      <c r="BA28" s="69">
        <f t="shared" si="104"/>
        <v>66843.765478854839</v>
      </c>
      <c r="BB28" s="69">
        <f t="shared" si="104"/>
        <v>66846.170985767254</v>
      </c>
      <c r="BC28" s="69">
        <f t="shared" si="104"/>
        <v>66848.576579246655</v>
      </c>
      <c r="BD28" s="69">
        <f t="shared" si="104"/>
        <v>66850.982259296157</v>
      </c>
      <c r="BE28" s="69">
        <f t="shared" si="104"/>
        <v>66853.388025918888</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58018.792311276557</v>
      </c>
      <c r="DG28" s="108">
        <f t="shared" si="15"/>
        <v>58020.880233836804</v>
      </c>
      <c r="DH28" s="108">
        <f t="shared" si="15"/>
        <v>58022.968231535124</v>
      </c>
      <c r="DI28" s="108">
        <f t="shared" si="15"/>
        <v>58025.056304374215</v>
      </c>
      <c r="DJ28" s="108">
        <f t="shared" si="15"/>
        <v>61941.522894659909</v>
      </c>
      <c r="DK28" s="108">
        <f t="shared" si="15"/>
        <v>61943.751984544666</v>
      </c>
      <c r="DL28" s="108">
        <f t="shared" si="15"/>
        <v>61945.981154647699</v>
      </c>
      <c r="DM28" s="108">
        <f t="shared" si="15"/>
        <v>61948.210404971884</v>
      </c>
      <c r="DN28" s="108">
        <f t="shared" si="15"/>
        <v>54529.388602083425</v>
      </c>
      <c r="DO28" s="108">
        <f t="shared" si="15"/>
        <v>54531.350951455461</v>
      </c>
      <c r="DP28" s="108">
        <f t="shared" si="15"/>
        <v>54533.31337144658</v>
      </c>
      <c r="DQ28" s="108">
        <f t="shared" si="15"/>
        <v>54535.275862059301</v>
      </c>
      <c r="DR28" s="108">
        <f t="shared" si="15"/>
        <v>54537.238423296185</v>
      </c>
      <c r="DS28" s="108">
        <f t="shared" si="15"/>
        <v>56733.08331404264</v>
      </c>
      <c r="DT28" s="108">
        <f t="shared" si="15"/>
        <v>56735.124967786964</v>
      </c>
      <c r="DU28" s="108">
        <f t="shared" si="15"/>
        <v>56737.166695004293</v>
      </c>
      <c r="DV28" s="108">
        <f t="shared" si="90"/>
        <v>56739.208495697269</v>
      </c>
      <c r="DW28" s="108">
        <f t="shared" si="90"/>
        <v>54790.742866391753</v>
      </c>
      <c r="DX28" s="108">
        <f t="shared" si="90"/>
        <v>54792.714621120969</v>
      </c>
      <c r="DY28" s="108">
        <f t="shared" si="90"/>
        <v>54794.686446807733</v>
      </c>
      <c r="DZ28" s="108">
        <f t="shared" si="90"/>
        <v>54796.65834345459</v>
      </c>
      <c r="EA28" s="108">
        <f t="shared" si="90"/>
        <v>57612.746197052562</v>
      </c>
      <c r="EB28" s="108">
        <f t="shared" si="90"/>
        <v>57614.819507229317</v>
      </c>
      <c r="EC28" s="108">
        <f t="shared" si="90"/>
        <v>57616.892892018295</v>
      </c>
      <c r="ED28" s="108">
        <f t="shared" si="90"/>
        <v>57618.96635142219</v>
      </c>
      <c r="EE28" s="108">
        <f t="shared" si="90"/>
        <v>57621.039885443664</v>
      </c>
      <c r="EF28" s="108">
        <f t="shared" si="90"/>
        <v>57100.004852297003</v>
      </c>
      <c r="EG28" s="108">
        <f t="shared" si="90"/>
        <v>57102.059710448499</v>
      </c>
      <c r="EH28" s="108">
        <f t="shared" si="90"/>
        <v>57104.114642548178</v>
      </c>
      <c r="EI28" s="108">
        <f t="shared" si="90"/>
        <v>57106.169648598712</v>
      </c>
      <c r="EJ28" s="108">
        <f t="shared" si="90"/>
        <v>56889.704106388104</v>
      </c>
      <c r="EK28" s="108">
        <f t="shared" si="90"/>
        <v>56891.751396445638</v>
      </c>
      <c r="EL28" s="108">
        <f t="shared" si="91"/>
        <v>56893.798760179016</v>
      </c>
      <c r="EM28" s="108">
        <f t="shared" si="91"/>
        <v>56895.846197590872</v>
      </c>
      <c r="EN28" s="108">
        <f t="shared" si="91"/>
        <v>61140.084907585318</v>
      </c>
      <c r="EO28" s="108">
        <f t="shared" si="91"/>
        <v>61142.285156117352</v>
      </c>
      <c r="EP28" s="108">
        <f t="shared" si="91"/>
        <v>61144.48548382974</v>
      </c>
      <c r="EQ28" s="108">
        <f t="shared" si="91"/>
        <v>61146.685890725341</v>
      </c>
      <c r="ER28" s="108">
        <f t="shared" si="91"/>
        <v>61148.886376806993</v>
      </c>
      <c r="ES28" s="108">
        <f t="shared" si="91"/>
        <v>60959.290863913055</v>
      </c>
      <c r="ET28" s="108">
        <f t="shared" si="91"/>
        <v>60961.484606208964</v>
      </c>
      <c r="EU28" s="108">
        <f t="shared" si="91"/>
        <v>60963.678427451086</v>
      </c>
      <c r="EV28" s="108">
        <f t="shared" si="91"/>
        <v>60965.872327642268</v>
      </c>
      <c r="EW28" s="108">
        <f t="shared" si="91"/>
        <v>60360.128900907694</v>
      </c>
      <c r="EX28" s="108">
        <f t="shared" si="91"/>
        <v>60362.301081159138</v>
      </c>
      <c r="EY28" s="108">
        <f t="shared" si="91"/>
        <v>60364.473339580843</v>
      </c>
      <c r="EZ28" s="108">
        <f t="shared" si="91"/>
        <v>60366.645676175627</v>
      </c>
      <c r="FA28" s="108">
        <f t="shared" si="91"/>
        <v>55320.079097116308</v>
      </c>
      <c r="FB28" s="108">
        <f t="shared" si="92"/>
        <v>55322.069901071023</v>
      </c>
      <c r="FC28" s="108">
        <f t="shared" si="92"/>
        <v>55324.060776668812</v>
      </c>
      <c r="FD28" s="108">
        <f t="shared" si="92"/>
        <v>55326.051723912242</v>
      </c>
      <c r="FE28" s="108">
        <f t="shared" si="92"/>
        <v>55328.042742803911</v>
      </c>
    </row>
    <row r="29" spans="1:161" s="45" customFormat="1" ht="15.75" x14ac:dyDescent="0.25">
      <c r="A29" s="67" t="s">
        <v>95</v>
      </c>
      <c r="B29" s="74">
        <f>SUM(B4:B28)</f>
        <v>3071944.0782038514</v>
      </c>
      <c r="C29" s="74">
        <f>SUM(C4:C28)</f>
        <v>3077697.9601370986</v>
      </c>
      <c r="D29" s="102"/>
      <c r="E29" s="103"/>
      <c r="F29" s="29">
        <f>SUM(F4:F28)</f>
        <v>3072054.6282702894</v>
      </c>
      <c r="G29" s="29">
        <f t="shared" ref="G29:BE29" si="105">SUM(G4:G28)</f>
        <v>3072165.182315093</v>
      </c>
      <c r="H29" s="29">
        <f t="shared" si="105"/>
        <v>3072275.740338407</v>
      </c>
      <c r="I29" s="29">
        <f t="shared" si="105"/>
        <v>3072386.3023403711</v>
      </c>
      <c r="J29" s="29">
        <f t="shared" si="105"/>
        <v>3072496.868321131</v>
      </c>
      <c r="K29" s="29">
        <f t="shared" si="105"/>
        <v>3072607.4382808297</v>
      </c>
      <c r="L29" s="29">
        <f t="shared" si="105"/>
        <v>3072718.0122196092</v>
      </c>
      <c r="M29" s="29">
        <f t="shared" si="105"/>
        <v>3072828.5901376163</v>
      </c>
      <c r="N29" s="29">
        <f t="shared" si="105"/>
        <v>3072939.1720349882</v>
      </c>
      <c r="O29" s="29">
        <f t="shared" si="105"/>
        <v>3073049.7579118735</v>
      </c>
      <c r="P29" s="29">
        <f t="shared" si="105"/>
        <v>3073160.3477684124</v>
      </c>
      <c r="Q29" s="29">
        <f t="shared" si="105"/>
        <v>3073270.9416047498</v>
      </c>
      <c r="R29" s="29">
        <f t="shared" si="105"/>
        <v>3073381.5394210271</v>
      </c>
      <c r="S29" s="29">
        <f t="shared" si="105"/>
        <v>3073492.1412173896</v>
      </c>
      <c r="T29" s="29">
        <f t="shared" si="105"/>
        <v>3073602.7469939785</v>
      </c>
      <c r="U29" s="29">
        <f t="shared" si="105"/>
        <v>3073713.3567509381</v>
      </c>
      <c r="V29" s="29">
        <f t="shared" si="105"/>
        <v>3073823.9704884123</v>
      </c>
      <c r="W29" s="29">
        <f t="shared" si="105"/>
        <v>3073934.5882065431</v>
      </c>
      <c r="X29" s="29">
        <f t="shared" si="105"/>
        <v>3074045.209905474</v>
      </c>
      <c r="Y29" s="29">
        <f t="shared" si="105"/>
        <v>3074155.8355853488</v>
      </c>
      <c r="Z29" s="29">
        <f t="shared" si="105"/>
        <v>3074266.4652463109</v>
      </c>
      <c r="AA29" s="29">
        <f t="shared" si="105"/>
        <v>3074377.098888502</v>
      </c>
      <c r="AB29" s="29">
        <f t="shared" si="105"/>
        <v>3074487.7365120673</v>
      </c>
      <c r="AC29" s="29">
        <f t="shared" si="105"/>
        <v>3074598.3781171497</v>
      </c>
      <c r="AD29" s="29">
        <f t="shared" si="105"/>
        <v>3074709.0237038918</v>
      </c>
      <c r="AE29" s="29">
        <f t="shared" si="105"/>
        <v>3074819.6732724374</v>
      </c>
      <c r="AF29" s="29">
        <f t="shared" si="105"/>
        <v>3074930.3268229286</v>
      </c>
      <c r="AG29" s="29">
        <f t="shared" si="105"/>
        <v>3075040.9843555102</v>
      </c>
      <c r="AH29" s="29">
        <f t="shared" si="105"/>
        <v>3075151.6458703252</v>
      </c>
      <c r="AI29" s="29">
        <f t="shared" si="105"/>
        <v>3075262.3113675164</v>
      </c>
      <c r="AJ29" s="29">
        <f t="shared" si="105"/>
        <v>3075372.9808472283</v>
      </c>
      <c r="AK29" s="29">
        <f t="shared" si="105"/>
        <v>3075483.6543096015</v>
      </c>
      <c r="AL29" s="29">
        <f t="shared" si="105"/>
        <v>3075594.3317547822</v>
      </c>
      <c r="AM29" s="29">
        <f t="shared" si="105"/>
        <v>3075705.0131829125</v>
      </c>
      <c r="AN29" s="29">
        <f t="shared" si="105"/>
        <v>3075815.6985941362</v>
      </c>
      <c r="AO29" s="29">
        <f t="shared" si="105"/>
        <v>3075926.3879885958</v>
      </c>
      <c r="AP29" s="29">
        <f t="shared" si="105"/>
        <v>3076037.0813664356</v>
      </c>
      <c r="AQ29" s="29">
        <f t="shared" si="105"/>
        <v>3076147.7787277997</v>
      </c>
      <c r="AR29" s="29">
        <f t="shared" si="105"/>
        <v>3076258.4800728275</v>
      </c>
      <c r="AS29" s="29">
        <f t="shared" si="105"/>
        <v>3076369.1854016664</v>
      </c>
      <c r="AT29" s="29">
        <f t="shared" si="105"/>
        <v>3076479.8947144593</v>
      </c>
      <c r="AU29" s="29">
        <f t="shared" si="105"/>
        <v>3076590.6080113482</v>
      </c>
      <c r="AV29" s="29">
        <f t="shared" si="105"/>
        <v>3076701.3252924769</v>
      </c>
      <c r="AW29" s="29">
        <f t="shared" si="105"/>
        <v>3076812.046557989</v>
      </c>
      <c r="AX29" s="29">
        <f t="shared" si="105"/>
        <v>3076922.7718080268</v>
      </c>
      <c r="AY29" s="29">
        <f t="shared" si="105"/>
        <v>3077033.5010427367</v>
      </c>
      <c r="AZ29" s="29">
        <f t="shared" si="105"/>
        <v>3077144.2342622597</v>
      </c>
      <c r="BA29" s="29">
        <f t="shared" si="105"/>
        <v>3077254.9714667392</v>
      </c>
      <c r="BB29" s="29">
        <f t="shared" si="105"/>
        <v>3077365.7126563187</v>
      </c>
      <c r="BC29" s="29">
        <f t="shared" si="105"/>
        <v>3077476.457831142</v>
      </c>
      <c r="BD29" s="29">
        <f t="shared" si="105"/>
        <v>3077587.2069913521</v>
      </c>
      <c r="BE29" s="29">
        <f t="shared" si="105"/>
        <v>3077697.9601370934</v>
      </c>
      <c r="DB29" s="178" t="s">
        <v>117</v>
      </c>
      <c r="DC29" s="178"/>
      <c r="DD29" s="178"/>
      <c r="DE29" s="178"/>
      <c r="DF29" s="135">
        <f>SUM(DF4:DF15)</f>
        <v>1245155.1078384302</v>
      </c>
      <c r="DG29" s="135">
        <f t="shared" ref="DG29:FE29" si="106">SUM(DG4:DG15)</f>
        <v>1245199.9172413338</v>
      </c>
      <c r="DH29" s="135">
        <f t="shared" si="106"/>
        <v>1245244.7282567932</v>
      </c>
      <c r="DI29" s="135">
        <f t="shared" si="106"/>
        <v>1245289.5408848671</v>
      </c>
      <c r="DJ29" s="135">
        <f t="shared" si="106"/>
        <v>1391998.3207134425</v>
      </c>
      <c r="DK29" s="135">
        <f t="shared" si="106"/>
        <v>1392048.4145637599</v>
      </c>
      <c r="DL29" s="135">
        <f t="shared" si="106"/>
        <v>1392098.5102168049</v>
      </c>
      <c r="DM29" s="135">
        <f t="shared" si="106"/>
        <v>1392148.6076726425</v>
      </c>
      <c r="DN29" s="135">
        <f t="shared" si="106"/>
        <v>1229403.5119951649</v>
      </c>
      <c r="DO29" s="135">
        <f t="shared" si="106"/>
        <v>1229447.7545453124</v>
      </c>
      <c r="DP29" s="135">
        <f t="shared" si="106"/>
        <v>1229491.9986876168</v>
      </c>
      <c r="DQ29" s="135">
        <f t="shared" si="106"/>
        <v>1229536.2444221354</v>
      </c>
      <c r="DR29" s="135">
        <f t="shared" si="106"/>
        <v>1229580.4917489253</v>
      </c>
      <c r="DS29" s="135">
        <f t="shared" si="106"/>
        <v>1276679.8773347207</v>
      </c>
      <c r="DT29" s="135">
        <f t="shared" si="106"/>
        <v>1276725.8212196571</v>
      </c>
      <c r="DU29" s="135">
        <f t="shared" si="106"/>
        <v>1276771.7667579763</v>
      </c>
      <c r="DV29" s="135">
        <f t="shared" si="106"/>
        <v>1276817.7139497376</v>
      </c>
      <c r="DW29" s="135">
        <f t="shared" si="106"/>
        <v>1274344.1346021069</v>
      </c>
      <c r="DX29" s="135">
        <f t="shared" si="106"/>
        <v>1274389.9944306579</v>
      </c>
      <c r="DY29" s="135">
        <f t="shared" si="106"/>
        <v>1274435.8559095671</v>
      </c>
      <c r="DZ29" s="135">
        <f t="shared" si="106"/>
        <v>1274481.7190388932</v>
      </c>
      <c r="EA29" s="135">
        <f t="shared" si="106"/>
        <v>1326086.0764915254</v>
      </c>
      <c r="EB29" s="135">
        <f t="shared" si="106"/>
        <v>1326133.7983575903</v>
      </c>
      <c r="EC29" s="135">
        <f t="shared" si="106"/>
        <v>1326181.5219410225</v>
      </c>
      <c r="ED29" s="135">
        <f t="shared" si="106"/>
        <v>1326229.2472418831</v>
      </c>
      <c r="EE29" s="135">
        <f t="shared" si="106"/>
        <v>1326276.9742602343</v>
      </c>
      <c r="EF29" s="135">
        <f t="shared" si="106"/>
        <v>1341501.3576914303</v>
      </c>
      <c r="EG29" s="135">
        <f t="shared" si="106"/>
        <v>1341549.6343072946</v>
      </c>
      <c r="EH29" s="135">
        <f t="shared" si="106"/>
        <v>1341597.9126604898</v>
      </c>
      <c r="EI29" s="135">
        <f t="shared" si="106"/>
        <v>1341646.1927510779</v>
      </c>
      <c r="EJ29" s="135">
        <f t="shared" si="106"/>
        <v>1377035.1673590702</v>
      </c>
      <c r="EK29" s="135">
        <f t="shared" si="106"/>
        <v>1377084.7227303155</v>
      </c>
      <c r="EL29" s="135">
        <f t="shared" si="106"/>
        <v>1377134.2798849097</v>
      </c>
      <c r="EM29" s="135">
        <f t="shared" si="106"/>
        <v>1377183.8388229173</v>
      </c>
      <c r="EN29" s="135">
        <f t="shared" si="106"/>
        <v>1488186.3457179263</v>
      </c>
      <c r="EO29" s="135">
        <f t="shared" si="106"/>
        <v>1488239.901087166</v>
      </c>
      <c r="EP29" s="135">
        <f t="shared" si="106"/>
        <v>1488293.4583837027</v>
      </c>
      <c r="EQ29" s="135">
        <f t="shared" si="106"/>
        <v>1488347.0176076065</v>
      </c>
      <c r="ER29" s="135">
        <f t="shared" si="106"/>
        <v>1488400.5787589457</v>
      </c>
      <c r="ES29" s="135">
        <f t="shared" si="106"/>
        <v>1417272.8377208961</v>
      </c>
      <c r="ET29" s="135">
        <f t="shared" si="106"/>
        <v>1417323.8411253798</v>
      </c>
      <c r="EU29" s="135">
        <f t="shared" si="106"/>
        <v>1417374.8463653231</v>
      </c>
      <c r="EV29" s="135">
        <f t="shared" si="106"/>
        <v>1417425.8534407921</v>
      </c>
      <c r="EW29" s="135">
        <f t="shared" si="106"/>
        <v>1377622.6096496617</v>
      </c>
      <c r="EX29" s="135">
        <f t="shared" si="106"/>
        <v>1377672.1861611956</v>
      </c>
      <c r="EY29" s="135">
        <f t="shared" si="106"/>
        <v>1377721.7644568395</v>
      </c>
      <c r="EZ29" s="135">
        <f t="shared" si="106"/>
        <v>1377771.3445366574</v>
      </c>
      <c r="FA29" s="135">
        <f t="shared" si="106"/>
        <v>1235024.9548731048</v>
      </c>
      <c r="FB29" s="135">
        <f t="shared" si="106"/>
        <v>1235069.3997221445</v>
      </c>
      <c r="FC29" s="135">
        <f t="shared" si="106"/>
        <v>1235113.8461706212</v>
      </c>
      <c r="FD29" s="135">
        <f t="shared" si="106"/>
        <v>1235158.2942185921</v>
      </c>
      <c r="FE29" s="135">
        <f t="shared" si="106"/>
        <v>1235202.7438661153</v>
      </c>
    </row>
    <row r="30" spans="1:161" x14ac:dyDescent="0.25">
      <c r="B30" s="167" t="s">
        <v>251</v>
      </c>
      <c r="C30" s="167"/>
      <c r="D30" s="167"/>
      <c r="E30" s="167"/>
      <c r="F30" s="137">
        <f>SUM(F4:F15)</f>
        <v>900727.19789593865</v>
      </c>
      <c r="G30" s="137">
        <f t="shared" ref="G30:BE30" si="107">SUM(G4:G15)</f>
        <v>900759.61236997682</v>
      </c>
      <c r="H30" s="137">
        <f t="shared" si="107"/>
        <v>900792.02801051515</v>
      </c>
      <c r="I30" s="137">
        <f t="shared" si="107"/>
        <v>900824.44481759518</v>
      </c>
      <c r="J30" s="137">
        <f t="shared" si="107"/>
        <v>900856.86279125873</v>
      </c>
      <c r="K30" s="137">
        <f t="shared" si="107"/>
        <v>900889.28193154826</v>
      </c>
      <c r="L30" s="137">
        <f t="shared" si="107"/>
        <v>900921.70223850536</v>
      </c>
      <c r="M30" s="137">
        <f t="shared" si="107"/>
        <v>900954.1237121725</v>
      </c>
      <c r="N30" s="137">
        <f t="shared" si="107"/>
        <v>900986.54635259113</v>
      </c>
      <c r="O30" s="137">
        <f t="shared" si="107"/>
        <v>901018.97015980363</v>
      </c>
      <c r="P30" s="137">
        <f t="shared" si="107"/>
        <v>901051.39513385168</v>
      </c>
      <c r="Q30" s="137">
        <f t="shared" si="107"/>
        <v>901083.82127477776</v>
      </c>
      <c r="R30" s="137">
        <f t="shared" si="107"/>
        <v>901116.2485826232</v>
      </c>
      <c r="S30" s="137">
        <f t="shared" si="107"/>
        <v>901148.67705743038</v>
      </c>
      <c r="T30" s="137">
        <f t="shared" si="107"/>
        <v>901181.10669924133</v>
      </c>
      <c r="U30" s="137">
        <f t="shared" si="107"/>
        <v>901213.53750809794</v>
      </c>
      <c r="V30" s="137">
        <f t="shared" si="107"/>
        <v>901245.96948404226</v>
      </c>
      <c r="W30" s="137">
        <f t="shared" si="107"/>
        <v>901278.40262711607</v>
      </c>
      <c r="X30" s="137">
        <f t="shared" si="107"/>
        <v>901310.83693736163</v>
      </c>
      <c r="Y30" s="137">
        <f t="shared" si="107"/>
        <v>901343.27241482108</v>
      </c>
      <c r="Z30" s="137">
        <f t="shared" si="107"/>
        <v>901375.70905953599</v>
      </c>
      <c r="AA30" s="137">
        <f t="shared" si="107"/>
        <v>901408.14687154861</v>
      </c>
      <c r="AB30" s="137">
        <f t="shared" si="107"/>
        <v>901440.58585090097</v>
      </c>
      <c r="AC30" s="137">
        <f t="shared" si="107"/>
        <v>901473.02599763521</v>
      </c>
      <c r="AD30" s="137">
        <f t="shared" si="107"/>
        <v>901505.46731179277</v>
      </c>
      <c r="AE30" s="137">
        <f t="shared" si="107"/>
        <v>901537.90979341627</v>
      </c>
      <c r="AF30" s="137">
        <f t="shared" si="107"/>
        <v>901570.35344254749</v>
      </c>
      <c r="AG30" s="137">
        <f t="shared" si="107"/>
        <v>901602.79825922858</v>
      </c>
      <c r="AH30" s="137">
        <f t="shared" si="107"/>
        <v>901635.24424350169</v>
      </c>
      <c r="AI30" s="137">
        <f t="shared" si="107"/>
        <v>901667.69139540801</v>
      </c>
      <c r="AJ30" s="137">
        <f t="shared" si="107"/>
        <v>901700.13971499051</v>
      </c>
      <c r="AK30" s="137">
        <f t="shared" si="107"/>
        <v>901732.58920229087</v>
      </c>
      <c r="AL30" s="137">
        <f t="shared" si="107"/>
        <v>901765.03985735087</v>
      </c>
      <c r="AM30" s="137">
        <f t="shared" si="107"/>
        <v>901797.4916802129</v>
      </c>
      <c r="AN30" s="137">
        <f t="shared" si="107"/>
        <v>901829.94467091875</v>
      </c>
      <c r="AO30" s="137">
        <f t="shared" si="107"/>
        <v>901862.39882951044</v>
      </c>
      <c r="AP30" s="137">
        <f t="shared" si="107"/>
        <v>901894.85415603046</v>
      </c>
      <c r="AQ30" s="137">
        <f t="shared" si="107"/>
        <v>901927.31065052038</v>
      </c>
      <c r="AR30" s="137">
        <f t="shared" si="107"/>
        <v>901959.76831302198</v>
      </c>
      <c r="AS30" s="137">
        <f t="shared" si="107"/>
        <v>901992.22714357788</v>
      </c>
      <c r="AT30" s="137">
        <f t="shared" si="107"/>
        <v>902024.68714222987</v>
      </c>
      <c r="AU30" s="137">
        <f t="shared" si="107"/>
        <v>902057.14830901986</v>
      </c>
      <c r="AV30" s="137">
        <f t="shared" si="107"/>
        <v>902089.61064399011</v>
      </c>
      <c r="AW30" s="137">
        <f t="shared" si="107"/>
        <v>902122.07414718275</v>
      </c>
      <c r="AX30" s="137">
        <f t="shared" si="107"/>
        <v>902154.53881863912</v>
      </c>
      <c r="AY30" s="137">
        <f t="shared" si="107"/>
        <v>902187.00465840229</v>
      </c>
      <c r="AZ30" s="137">
        <f t="shared" si="107"/>
        <v>902219.47166651359</v>
      </c>
      <c r="BA30" s="137">
        <f t="shared" si="107"/>
        <v>902251.9398430154</v>
      </c>
      <c r="BB30" s="137">
        <f t="shared" si="107"/>
        <v>902284.40918794926</v>
      </c>
      <c r="BC30" s="137">
        <f t="shared" si="107"/>
        <v>902316.87970135792</v>
      </c>
      <c r="BD30" s="137">
        <f t="shared" si="107"/>
        <v>902349.35138328292</v>
      </c>
      <c r="BE30" s="137">
        <f t="shared" si="107"/>
        <v>902381.82423376676</v>
      </c>
      <c r="DB30" s="178" t="s">
        <v>118</v>
      </c>
      <c r="DC30" s="178"/>
      <c r="DD30" s="178"/>
      <c r="DE30" s="178"/>
      <c r="DF30" s="109">
        <f>SUM(DF16:DF28)</f>
        <v>2191188.2189167868</v>
      </c>
      <c r="DG30" s="109">
        <f t="shared" ref="DG30:FE30" si="108">SUM(DG16:DG28)</f>
        <v>2191267.0732178455</v>
      </c>
      <c r="DH30" s="109">
        <f t="shared" si="108"/>
        <v>2191345.9303566352</v>
      </c>
      <c r="DI30" s="109">
        <f t="shared" si="108"/>
        <v>2191424.7903332566</v>
      </c>
      <c r="DJ30" s="109">
        <f t="shared" si="108"/>
        <v>2387037.518227329</v>
      </c>
      <c r="DK30" s="109">
        <f t="shared" si="108"/>
        <v>2387123.4205580717</v>
      </c>
      <c r="DL30" s="109">
        <f t="shared" si="108"/>
        <v>2387209.3259801823</v>
      </c>
      <c r="DM30" s="109">
        <f t="shared" si="108"/>
        <v>2387295.234493773</v>
      </c>
      <c r="DN30" s="109">
        <f t="shared" si="108"/>
        <v>2104445.83498275</v>
      </c>
      <c r="DO30" s="109">
        <f t="shared" si="108"/>
        <v>2104521.5676852176</v>
      </c>
      <c r="DP30" s="109">
        <f t="shared" si="108"/>
        <v>2104597.3031130787</v>
      </c>
      <c r="DQ30" s="109">
        <f t="shared" si="108"/>
        <v>2104673.0412664311</v>
      </c>
      <c r="DR30" s="109">
        <f t="shared" si="108"/>
        <v>2104748.7821453726</v>
      </c>
      <c r="DS30" s="109">
        <f t="shared" si="108"/>
        <v>2166184.9243310252</v>
      </c>
      <c r="DT30" s="109">
        <f t="shared" si="108"/>
        <v>2166262.8788384008</v>
      </c>
      <c r="DU30" s="109">
        <f t="shared" si="108"/>
        <v>2166340.8361511258</v>
      </c>
      <c r="DV30" s="109">
        <f t="shared" si="108"/>
        <v>2166418.7962693009</v>
      </c>
      <c r="DW30" s="109">
        <f t="shared" si="108"/>
        <v>2143634.090448169</v>
      </c>
      <c r="DX30" s="109">
        <f t="shared" si="108"/>
        <v>2143711.2334185764</v>
      </c>
      <c r="DY30" s="109">
        <f t="shared" si="108"/>
        <v>2143788.3791651279</v>
      </c>
      <c r="DZ30" s="109">
        <f t="shared" si="108"/>
        <v>2143865.527687924</v>
      </c>
      <c r="EA30" s="109">
        <f t="shared" si="108"/>
        <v>2231393.7961908379</v>
      </c>
      <c r="EB30" s="109">
        <f t="shared" si="108"/>
        <v>2231474.0973702013</v>
      </c>
      <c r="EC30" s="109">
        <f t="shared" si="108"/>
        <v>2231554.4014393645</v>
      </c>
      <c r="ED30" s="109">
        <f t="shared" si="108"/>
        <v>2231634.7083984297</v>
      </c>
      <c r="EE30" s="109">
        <f t="shared" si="108"/>
        <v>2231715.0182475015</v>
      </c>
      <c r="EF30" s="109">
        <f t="shared" si="108"/>
        <v>2196110.5487501021</v>
      </c>
      <c r="EG30" s="109">
        <f t="shared" si="108"/>
        <v>2196189.5801910688</v>
      </c>
      <c r="EH30" s="109">
        <f t="shared" si="108"/>
        <v>2196268.6144761406</v>
      </c>
      <c r="EI30" s="109">
        <f t="shared" si="108"/>
        <v>2196347.6516054198</v>
      </c>
      <c r="EJ30" s="109">
        <f t="shared" si="108"/>
        <v>2230342.8546672845</v>
      </c>
      <c r="EK30" s="109">
        <f t="shared" si="108"/>
        <v>2230423.1180264102</v>
      </c>
      <c r="EL30" s="109">
        <f t="shared" si="108"/>
        <v>2230503.3842739742</v>
      </c>
      <c r="EM30" s="109">
        <f t="shared" si="108"/>
        <v>2230583.6534100794</v>
      </c>
      <c r="EN30" s="109">
        <f t="shared" si="108"/>
        <v>2394173.5732123116</v>
      </c>
      <c r="EO30" s="109">
        <f t="shared" si="108"/>
        <v>2394259.7323483001</v>
      </c>
      <c r="EP30" s="109">
        <f t="shared" si="108"/>
        <v>2394345.8945848974</v>
      </c>
      <c r="EQ30" s="109">
        <f t="shared" si="108"/>
        <v>2394432.0599222165</v>
      </c>
      <c r="ER30" s="109">
        <f t="shared" si="108"/>
        <v>2394518.228360367</v>
      </c>
      <c r="ES30" s="109">
        <f t="shared" si="108"/>
        <v>2320612.8771073385</v>
      </c>
      <c r="ET30" s="109">
        <f t="shared" si="108"/>
        <v>2320696.3890141998</v>
      </c>
      <c r="EU30" s="109">
        <f t="shared" si="108"/>
        <v>2320779.9039264051</v>
      </c>
      <c r="EV30" s="109">
        <f t="shared" si="108"/>
        <v>2320863.4218440601</v>
      </c>
      <c r="EW30" s="109">
        <f t="shared" si="108"/>
        <v>2288291.9065408208</v>
      </c>
      <c r="EX30" s="109">
        <f t="shared" si="108"/>
        <v>2288374.2553127576</v>
      </c>
      <c r="EY30" s="109">
        <f t="shared" si="108"/>
        <v>2288456.60704818</v>
      </c>
      <c r="EZ30" s="109">
        <f t="shared" si="108"/>
        <v>2288538.9617471946</v>
      </c>
      <c r="FA30" s="109">
        <f t="shared" si="108"/>
        <v>2123675.1249091988</v>
      </c>
      <c r="FB30" s="109">
        <f t="shared" si="108"/>
        <v>2123751.5496162167</v>
      </c>
      <c r="FC30" s="109">
        <f t="shared" si="108"/>
        <v>2123827.9770735311</v>
      </c>
      <c r="FD30" s="109">
        <f t="shared" si="108"/>
        <v>2123904.40728124</v>
      </c>
      <c r="FE30" s="109">
        <f t="shared" si="108"/>
        <v>2123980.8402394438</v>
      </c>
    </row>
    <row r="31" spans="1:161" x14ac:dyDescent="0.25">
      <c r="B31" s="167" t="s">
        <v>252</v>
      </c>
      <c r="C31" s="167"/>
      <c r="D31" s="167"/>
      <c r="E31" s="167"/>
      <c r="F31" s="137">
        <f>SUM(F16:F28)</f>
        <v>2171327.4303743509</v>
      </c>
      <c r="G31" s="137">
        <f t="shared" ref="G31:BE31" si="109">SUM(G16:G28)</f>
        <v>2171405.5699451161</v>
      </c>
      <c r="H31" s="137">
        <f t="shared" si="109"/>
        <v>2171483.712327891</v>
      </c>
      <c r="I31" s="137">
        <f t="shared" si="109"/>
        <v>2171561.8575227759</v>
      </c>
      <c r="J31" s="137">
        <f t="shared" si="109"/>
        <v>2171640.0055298721</v>
      </c>
      <c r="K31" s="137">
        <f t="shared" si="109"/>
        <v>2171718.1563492822</v>
      </c>
      <c r="L31" s="137">
        <f t="shared" si="109"/>
        <v>2171796.3099811049</v>
      </c>
      <c r="M31" s="137">
        <f t="shared" si="109"/>
        <v>2171874.4664254435</v>
      </c>
      <c r="N31" s="137">
        <f t="shared" si="109"/>
        <v>2171952.6256823982</v>
      </c>
      <c r="O31" s="137">
        <f t="shared" si="109"/>
        <v>2172030.7877520705</v>
      </c>
      <c r="P31" s="137">
        <f t="shared" si="109"/>
        <v>2172108.9526345609</v>
      </c>
      <c r="Q31" s="137">
        <f t="shared" si="109"/>
        <v>2172187.1203299719</v>
      </c>
      <c r="R31" s="137">
        <f t="shared" si="109"/>
        <v>2172265.2908384041</v>
      </c>
      <c r="S31" s="137">
        <f t="shared" si="109"/>
        <v>2172343.464159959</v>
      </c>
      <c r="T31" s="137">
        <f t="shared" si="109"/>
        <v>2172421.6402947372</v>
      </c>
      <c r="U31" s="137">
        <f t="shared" si="109"/>
        <v>2172499.8192428406</v>
      </c>
      <c r="V31" s="137">
        <f t="shared" si="109"/>
        <v>2172578.0010043704</v>
      </c>
      <c r="W31" s="137">
        <f t="shared" si="109"/>
        <v>2172656.1855794266</v>
      </c>
      <c r="X31" s="137">
        <f t="shared" si="109"/>
        <v>2172734.372968113</v>
      </c>
      <c r="Y31" s="137">
        <f t="shared" si="109"/>
        <v>2172812.5631705285</v>
      </c>
      <c r="Z31" s="137">
        <f t="shared" si="109"/>
        <v>2172890.7561867749</v>
      </c>
      <c r="AA31" s="137">
        <f t="shared" si="109"/>
        <v>2172968.9520169538</v>
      </c>
      <c r="AB31" s="137">
        <f t="shared" si="109"/>
        <v>2173047.1506611672</v>
      </c>
      <c r="AC31" s="137">
        <f t="shared" si="109"/>
        <v>2173125.3521195147</v>
      </c>
      <c r="AD31" s="137">
        <f t="shared" si="109"/>
        <v>2173203.5563920992</v>
      </c>
      <c r="AE31" s="137">
        <f t="shared" si="109"/>
        <v>2173281.7634790209</v>
      </c>
      <c r="AF31" s="137">
        <f t="shared" si="109"/>
        <v>2173359.9733803812</v>
      </c>
      <c r="AG31" s="137">
        <f t="shared" si="109"/>
        <v>2173438.1860962822</v>
      </c>
      <c r="AH31" s="137">
        <f t="shared" si="109"/>
        <v>2173516.4016268239</v>
      </c>
      <c r="AI31" s="137">
        <f t="shared" si="109"/>
        <v>2173594.6199721089</v>
      </c>
      <c r="AJ31" s="137">
        <f t="shared" si="109"/>
        <v>2173672.8411322366</v>
      </c>
      <c r="AK31" s="137">
        <f t="shared" si="109"/>
        <v>2173751.0651073111</v>
      </c>
      <c r="AL31" s="137">
        <f t="shared" si="109"/>
        <v>2173829.2918974315</v>
      </c>
      <c r="AM31" s="137">
        <f t="shared" si="109"/>
        <v>2173907.5215026997</v>
      </c>
      <c r="AN31" s="137">
        <f t="shared" si="109"/>
        <v>2173985.7539232168</v>
      </c>
      <c r="AO31" s="137">
        <f t="shared" si="109"/>
        <v>2174063.9891590853</v>
      </c>
      <c r="AP31" s="137">
        <f t="shared" si="109"/>
        <v>2174142.2272104053</v>
      </c>
      <c r="AQ31" s="137">
        <f t="shared" si="109"/>
        <v>2174220.4680772778</v>
      </c>
      <c r="AR31" s="137">
        <f t="shared" si="109"/>
        <v>2174298.7117598057</v>
      </c>
      <c r="AS31" s="137">
        <f t="shared" si="109"/>
        <v>2174376.9582580887</v>
      </c>
      <c r="AT31" s="137">
        <f t="shared" si="109"/>
        <v>2174455.2075722292</v>
      </c>
      <c r="AU31" s="137">
        <f t="shared" si="109"/>
        <v>2174533.4597023283</v>
      </c>
      <c r="AV31" s="137">
        <f t="shared" si="109"/>
        <v>2174611.7146484866</v>
      </c>
      <c r="AW31" s="137">
        <f t="shared" si="109"/>
        <v>2174689.9724108065</v>
      </c>
      <c r="AX31" s="137">
        <f t="shared" si="109"/>
        <v>2174768.2329893885</v>
      </c>
      <c r="AY31" s="137">
        <f t="shared" si="109"/>
        <v>2174846.4963843343</v>
      </c>
      <c r="AZ31" s="137">
        <f t="shared" si="109"/>
        <v>2174924.7625957457</v>
      </c>
      <c r="BA31" s="137">
        <f t="shared" si="109"/>
        <v>2175003.0316237235</v>
      </c>
      <c r="BB31" s="137">
        <f t="shared" si="109"/>
        <v>2175081.3034683689</v>
      </c>
      <c r="BC31" s="137">
        <f t="shared" si="109"/>
        <v>2175159.5781297837</v>
      </c>
      <c r="BD31" s="137">
        <f t="shared" si="109"/>
        <v>2175237.8556080693</v>
      </c>
      <c r="BE31" s="137">
        <f t="shared" si="109"/>
        <v>2175316.1359033268</v>
      </c>
    </row>
    <row r="32" spans="1:161" x14ac:dyDescent="0.25">
      <c r="F32" s="72">
        <f>SUM(F30:F31)</f>
        <v>3072054.6282702894</v>
      </c>
      <c r="G32" s="72">
        <f t="shared" ref="G32:BE32" si="110">SUM(G30:G31)</f>
        <v>3072165.182315093</v>
      </c>
      <c r="H32" s="72">
        <f t="shared" si="110"/>
        <v>3072275.7403384061</v>
      </c>
      <c r="I32" s="72">
        <f t="shared" si="110"/>
        <v>3072386.3023403711</v>
      </c>
      <c r="J32" s="72">
        <f t="shared" si="110"/>
        <v>3072496.868321131</v>
      </c>
      <c r="K32" s="72">
        <f t="shared" si="110"/>
        <v>3072607.4382808306</v>
      </c>
      <c r="L32" s="72">
        <f t="shared" si="110"/>
        <v>3072718.0122196102</v>
      </c>
      <c r="M32" s="72">
        <f t="shared" si="110"/>
        <v>3072828.5901376158</v>
      </c>
      <c r="N32" s="72">
        <f t="shared" si="110"/>
        <v>3072939.1720349891</v>
      </c>
      <c r="O32" s="72">
        <f t="shared" si="110"/>
        <v>3073049.757911874</v>
      </c>
      <c r="P32" s="72">
        <f t="shared" si="110"/>
        <v>3073160.3477684124</v>
      </c>
      <c r="Q32" s="72">
        <f t="shared" si="110"/>
        <v>3073270.9416047498</v>
      </c>
      <c r="R32" s="72">
        <f t="shared" si="110"/>
        <v>3073381.5394210275</v>
      </c>
      <c r="S32" s="72">
        <f t="shared" si="110"/>
        <v>3073492.1412173891</v>
      </c>
      <c r="T32" s="72">
        <f t="shared" si="110"/>
        <v>3073602.7469939785</v>
      </c>
      <c r="U32" s="72">
        <f t="shared" si="110"/>
        <v>3073713.3567509386</v>
      </c>
      <c r="V32" s="72">
        <f t="shared" si="110"/>
        <v>3073823.9704884128</v>
      </c>
      <c r="W32" s="72">
        <f t="shared" si="110"/>
        <v>3073934.5882065427</v>
      </c>
      <c r="X32" s="72">
        <f t="shared" si="110"/>
        <v>3074045.2099054744</v>
      </c>
      <c r="Y32" s="72">
        <f t="shared" si="110"/>
        <v>3074155.8355853497</v>
      </c>
      <c r="Z32" s="72">
        <f t="shared" si="110"/>
        <v>3074266.4652463109</v>
      </c>
      <c r="AA32" s="72">
        <f t="shared" si="110"/>
        <v>3074377.0988885025</v>
      </c>
      <c r="AB32" s="72">
        <f t="shared" si="110"/>
        <v>3074487.7365120682</v>
      </c>
      <c r="AC32" s="72">
        <f t="shared" si="110"/>
        <v>3074598.3781171497</v>
      </c>
      <c r="AD32" s="72">
        <f t="shared" si="110"/>
        <v>3074709.0237038918</v>
      </c>
      <c r="AE32" s="72">
        <f t="shared" si="110"/>
        <v>3074819.6732724374</v>
      </c>
      <c r="AF32" s="72">
        <f t="shared" si="110"/>
        <v>3074930.3268229286</v>
      </c>
      <c r="AG32" s="72">
        <f t="shared" si="110"/>
        <v>3075040.9843555107</v>
      </c>
      <c r="AH32" s="72">
        <f t="shared" si="110"/>
        <v>3075151.6458703256</v>
      </c>
      <c r="AI32" s="72">
        <f t="shared" si="110"/>
        <v>3075262.3113675169</v>
      </c>
      <c r="AJ32" s="72">
        <f t="shared" si="110"/>
        <v>3075372.9808472274</v>
      </c>
      <c r="AK32" s="72">
        <f t="shared" si="110"/>
        <v>3075483.654309602</v>
      </c>
      <c r="AL32" s="72">
        <f t="shared" si="110"/>
        <v>3075594.3317547822</v>
      </c>
      <c r="AM32" s="72">
        <f t="shared" si="110"/>
        <v>3075705.0131829125</v>
      </c>
      <c r="AN32" s="72">
        <f t="shared" si="110"/>
        <v>3075815.6985941357</v>
      </c>
      <c r="AO32" s="72">
        <f t="shared" si="110"/>
        <v>3075926.3879885958</v>
      </c>
      <c r="AP32" s="72">
        <f t="shared" si="110"/>
        <v>3076037.0813664356</v>
      </c>
      <c r="AQ32" s="72">
        <f t="shared" si="110"/>
        <v>3076147.7787277983</v>
      </c>
      <c r="AR32" s="72">
        <f t="shared" si="110"/>
        <v>3076258.4800728275</v>
      </c>
      <c r="AS32" s="72">
        <f t="shared" si="110"/>
        <v>3076369.1854016664</v>
      </c>
      <c r="AT32" s="72">
        <f t="shared" si="110"/>
        <v>3076479.8947144588</v>
      </c>
      <c r="AU32" s="72">
        <f t="shared" si="110"/>
        <v>3076590.6080113482</v>
      </c>
      <c r="AV32" s="72">
        <f t="shared" si="110"/>
        <v>3076701.3252924765</v>
      </c>
      <c r="AW32" s="72">
        <f t="shared" si="110"/>
        <v>3076812.046557989</v>
      </c>
      <c r="AX32" s="72">
        <f t="shared" si="110"/>
        <v>3076922.7718080278</v>
      </c>
      <c r="AY32" s="72">
        <f t="shared" si="110"/>
        <v>3077033.5010427367</v>
      </c>
      <c r="AZ32" s="72">
        <f t="shared" si="110"/>
        <v>3077144.2342622592</v>
      </c>
      <c r="BA32" s="72">
        <f t="shared" si="110"/>
        <v>3077254.9714667387</v>
      </c>
      <c r="BB32" s="72">
        <f t="shared" si="110"/>
        <v>3077365.7126563182</v>
      </c>
      <c r="BC32" s="72">
        <f t="shared" si="110"/>
        <v>3077476.4578311415</v>
      </c>
      <c r="BD32" s="72">
        <f t="shared" si="110"/>
        <v>3077587.2069913521</v>
      </c>
      <c r="BE32" s="72">
        <f t="shared" si="110"/>
        <v>3077697.9601370934</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FE32"/>
  <sheetViews>
    <sheetView topLeftCell="A25"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2053</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2053</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2052</v>
      </c>
      <c r="C3" s="97">
        <v>2053</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'!AJ4</f>
        <v>293239.22910080146</v>
      </c>
      <c r="C4" s="12">
        <f>'Urb proj of all 25 ARs '!AK4</f>
        <v>293699.00576395221</v>
      </c>
      <c r="D4" s="100">
        <f>(C4-B4)/B4</f>
        <v>1.5679234478982544E-3</v>
      </c>
      <c r="E4" s="101">
        <f>((1+D4)^(1/52))-1</f>
        <v>3.0129214246388258E-5</v>
      </c>
      <c r="F4" s="69">
        <f>B4*(1+E4)</f>
        <v>293248.06416836049</v>
      </c>
      <c r="G4" s="69">
        <f>F4*(1+E4)</f>
        <v>293256.89950211317</v>
      </c>
      <c r="H4" s="69">
        <f>G4*(1+E4)</f>
        <v>293265.73510206753</v>
      </c>
      <c r="I4" s="69">
        <f>H4*(1+$E$4)</f>
        <v>293274.57096823154</v>
      </c>
      <c r="J4" s="69">
        <f>I4*(1+$E$4)</f>
        <v>293283.40710061323</v>
      </c>
      <c r="K4" s="69">
        <f t="shared" ref="K4:BE4" si="5">J4*(1+$E$4)</f>
        <v>293292.2434992207</v>
      </c>
      <c r="L4" s="69">
        <f t="shared" si="5"/>
        <v>293301.08016406192</v>
      </c>
      <c r="M4" s="69">
        <f t="shared" si="5"/>
        <v>293309.91709514486</v>
      </c>
      <c r="N4" s="69">
        <f t="shared" si="5"/>
        <v>293318.75429247762</v>
      </c>
      <c r="O4" s="69">
        <f t="shared" si="5"/>
        <v>293327.59175606817</v>
      </c>
      <c r="P4" s="69">
        <f t="shared" si="5"/>
        <v>293336.42948592454</v>
      </c>
      <c r="Q4" s="69">
        <f t="shared" si="5"/>
        <v>293345.26748205477</v>
      </c>
      <c r="R4" s="69">
        <f t="shared" si="5"/>
        <v>293354.10574446688</v>
      </c>
      <c r="S4" s="69">
        <f t="shared" si="5"/>
        <v>293362.94427316892</v>
      </c>
      <c r="T4" s="69">
        <f t="shared" si="5"/>
        <v>293371.78306816885</v>
      </c>
      <c r="U4" s="69">
        <f t="shared" si="5"/>
        <v>293380.62212947477</v>
      </c>
      <c r="V4" s="69">
        <f t="shared" si="5"/>
        <v>293389.46145709464</v>
      </c>
      <c r="W4" s="69">
        <f t="shared" si="5"/>
        <v>293398.30105103651</v>
      </c>
      <c r="X4" s="69">
        <f t="shared" si="5"/>
        <v>293407.14091130841</v>
      </c>
      <c r="Y4" s="69">
        <f t="shared" si="5"/>
        <v>293415.98103791836</v>
      </c>
      <c r="Z4" s="69">
        <f t="shared" si="5"/>
        <v>293424.82143087435</v>
      </c>
      <c r="AA4" s="69">
        <f t="shared" si="5"/>
        <v>293433.66209018446</v>
      </c>
      <c r="AB4" s="69">
        <f t="shared" si="5"/>
        <v>293442.50301585667</v>
      </c>
      <c r="AC4" s="69">
        <f t="shared" si="5"/>
        <v>293451.344207899</v>
      </c>
      <c r="AD4" s="69">
        <f t="shared" si="5"/>
        <v>293460.18566631951</v>
      </c>
      <c r="AE4" s="69">
        <f t="shared" si="5"/>
        <v>293469.0273911262</v>
      </c>
      <c r="AF4" s="69">
        <f t="shared" si="5"/>
        <v>293477.86938232713</v>
      </c>
      <c r="AG4" s="69">
        <f t="shared" si="5"/>
        <v>293486.71163993032</v>
      </c>
      <c r="AH4" s="69">
        <f t="shared" si="5"/>
        <v>293495.5541639438</v>
      </c>
      <c r="AI4" s="69">
        <f t="shared" si="5"/>
        <v>293504.39695437555</v>
      </c>
      <c r="AJ4" s="69">
        <f t="shared" si="5"/>
        <v>293513.24001123366</v>
      </c>
      <c r="AK4" s="69">
        <f t="shared" si="5"/>
        <v>293522.08333452611</v>
      </c>
      <c r="AL4" s="69">
        <f t="shared" si="5"/>
        <v>293530.92692426092</v>
      </c>
      <c r="AM4" s="69">
        <f t="shared" si="5"/>
        <v>293539.77078044618</v>
      </c>
      <c r="AN4" s="69">
        <f t="shared" si="5"/>
        <v>293548.61490308988</v>
      </c>
      <c r="AO4" s="69">
        <f t="shared" si="5"/>
        <v>293557.45929220004</v>
      </c>
      <c r="AP4" s="69">
        <f t="shared" si="5"/>
        <v>293566.30394778471</v>
      </c>
      <c r="AQ4" s="69">
        <f t="shared" si="5"/>
        <v>293575.1488698519</v>
      </c>
      <c r="AR4" s="69">
        <f t="shared" si="5"/>
        <v>293583.99405840959</v>
      </c>
      <c r="AS4" s="69">
        <f t="shared" si="5"/>
        <v>293592.83951346588</v>
      </c>
      <c r="AT4" s="69">
        <f t="shared" si="5"/>
        <v>293601.6852350288</v>
      </c>
      <c r="AU4" s="69">
        <f t="shared" si="5"/>
        <v>293610.53122310631</v>
      </c>
      <c r="AV4" s="69">
        <f t="shared" si="5"/>
        <v>293619.37747770653</v>
      </c>
      <c r="AW4" s="69">
        <f t="shared" si="5"/>
        <v>293628.22399883746</v>
      </c>
      <c r="AX4" s="69">
        <f t="shared" si="5"/>
        <v>293637.0707865071</v>
      </c>
      <c r="AY4" s="69">
        <f t="shared" si="5"/>
        <v>293645.91784072353</v>
      </c>
      <c r="AZ4" s="69">
        <f t="shared" si="5"/>
        <v>293654.76516149472</v>
      </c>
      <c r="BA4" s="69">
        <f t="shared" si="5"/>
        <v>293663.61274882877</v>
      </c>
      <c r="BB4" s="69">
        <f t="shared" si="5"/>
        <v>293672.46060273366</v>
      </c>
      <c r="BC4" s="69">
        <f t="shared" si="5"/>
        <v>293681.3087232174</v>
      </c>
      <c r="BD4" s="69">
        <f t="shared" si="5"/>
        <v>293690.1571102881</v>
      </c>
      <c r="BE4" s="69">
        <f t="shared" si="5"/>
        <v>293699.00576395373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491656.94444672501</v>
      </c>
      <c r="DG4" s="108">
        <f t="shared" ref="DG4:DV5" si="6">G4*BG4</f>
        <v>491671.75768414</v>
      </c>
      <c r="DH4" s="108">
        <f t="shared" si="6"/>
        <v>491686.57136786619</v>
      </c>
      <c r="DI4" s="108">
        <f t="shared" si="6"/>
        <v>491701.38549791701</v>
      </c>
      <c r="DJ4" s="108">
        <f t="shared" si="6"/>
        <v>563532.01991278434</v>
      </c>
      <c r="DK4" s="108">
        <f t="shared" si="6"/>
        <v>563548.99868974695</v>
      </c>
      <c r="DL4" s="108">
        <f t="shared" si="6"/>
        <v>563565.97797826689</v>
      </c>
      <c r="DM4" s="108">
        <f t="shared" si="6"/>
        <v>563582.95777835941</v>
      </c>
      <c r="DN4" s="108">
        <f t="shared" si="6"/>
        <v>500491.78105525026</v>
      </c>
      <c r="DO4" s="108">
        <f t="shared" si="6"/>
        <v>500506.8604793502</v>
      </c>
      <c r="DP4" s="108">
        <f t="shared" si="6"/>
        <v>500521.94035778131</v>
      </c>
      <c r="DQ4" s="108">
        <f t="shared" si="6"/>
        <v>500537.02069055731</v>
      </c>
      <c r="DR4" s="108">
        <f t="shared" si="6"/>
        <v>500552.10147769196</v>
      </c>
      <c r="DS4" s="108">
        <f t="shared" si="6"/>
        <v>517187.08810807636</v>
      </c>
      <c r="DT4" s="108">
        <f t="shared" si="6"/>
        <v>517202.6705486594</v>
      </c>
      <c r="DU4" s="108">
        <f t="shared" si="6"/>
        <v>517218.25345872919</v>
      </c>
      <c r="DV4" s="108">
        <f t="shared" si="6"/>
        <v>517233.83683829976</v>
      </c>
      <c r="DW4" s="108">
        <f t="shared" ref="DW4:EL5" si="7">W4*BW4</f>
        <v>522149.59524431924</v>
      </c>
      <c r="DX4" s="108">
        <f t="shared" si="7"/>
        <v>522165.32720134303</v>
      </c>
      <c r="DY4" s="108">
        <f t="shared" si="7"/>
        <v>522181.05963235832</v>
      </c>
      <c r="DZ4" s="108">
        <f t="shared" si="7"/>
        <v>522196.79253737937</v>
      </c>
      <c r="EA4" s="108">
        <f t="shared" si="7"/>
        <v>536921.87861991057</v>
      </c>
      <c r="EB4" s="108">
        <f t="shared" si="7"/>
        <v>536938.05565422517</v>
      </c>
      <c r="EC4" s="108">
        <f t="shared" si="7"/>
        <v>536954.23317594093</v>
      </c>
      <c r="ED4" s="108">
        <f t="shared" si="7"/>
        <v>536970.41118507273</v>
      </c>
      <c r="EE4" s="108">
        <f t="shared" si="7"/>
        <v>536986.58968163526</v>
      </c>
      <c r="EF4" s="108">
        <f t="shared" si="7"/>
        <v>539692.59638015204</v>
      </c>
      <c r="EG4" s="108">
        <f t="shared" si="7"/>
        <v>539708.85689401557</v>
      </c>
      <c r="EH4" s="108">
        <f t="shared" si="7"/>
        <v>539725.11789779563</v>
      </c>
      <c r="EI4" s="108">
        <f t="shared" si="7"/>
        <v>539741.3793915069</v>
      </c>
      <c r="EJ4" s="108">
        <f t="shared" si="7"/>
        <v>564278.77272020001</v>
      </c>
      <c r="EK4" s="108">
        <f t="shared" si="7"/>
        <v>564295.77399623801</v>
      </c>
      <c r="EL4" s="108">
        <f t="shared" si="7"/>
        <v>564312.775784511</v>
      </c>
      <c r="EM4" s="108">
        <f t="shared" ref="EM4:FB5" si="8">AM4*CM4</f>
        <v>564329.77808503469</v>
      </c>
      <c r="EN4" s="108">
        <f t="shared" si="8"/>
        <v>608383.99637408508</v>
      </c>
      <c r="EO4" s="108">
        <f t="shared" si="8"/>
        <v>608402.32650585601</v>
      </c>
      <c r="EP4" s="108">
        <f t="shared" si="8"/>
        <v>608420.65718989936</v>
      </c>
      <c r="EQ4" s="108">
        <f t="shared" si="8"/>
        <v>608438.98842623178</v>
      </c>
      <c r="ER4" s="108">
        <f t="shared" si="8"/>
        <v>608457.32021486992</v>
      </c>
      <c r="ES4" s="108">
        <f t="shared" si="8"/>
        <v>579869.02032024041</v>
      </c>
      <c r="ET4" s="108">
        <f t="shared" si="8"/>
        <v>579886.49131818849</v>
      </c>
      <c r="EU4" s="108">
        <f t="shared" si="8"/>
        <v>579903.96284252394</v>
      </c>
      <c r="EV4" s="108">
        <f t="shared" si="8"/>
        <v>579921.43489326269</v>
      </c>
      <c r="EW4" s="108">
        <f t="shared" si="8"/>
        <v>573820.13536121417</v>
      </c>
      <c r="EX4" s="108">
        <f t="shared" si="8"/>
        <v>573837.42411101132</v>
      </c>
      <c r="EY4" s="108">
        <f t="shared" si="8"/>
        <v>573854.71338170499</v>
      </c>
      <c r="EZ4" s="108">
        <f t="shared" si="8"/>
        <v>573872.00317331078</v>
      </c>
      <c r="FA4" s="108">
        <f t="shared" si="8"/>
        <v>502515.90983031545</v>
      </c>
      <c r="FB4" s="108">
        <f t="shared" si="8"/>
        <v>502531.05023982492</v>
      </c>
      <c r="FC4" s="108">
        <f t="shared" ref="FC4:FE5" si="9">BC4*DC4</f>
        <v>502546.19110550301</v>
      </c>
      <c r="FD4" s="108">
        <f t="shared" si="9"/>
        <v>502561.33242736361</v>
      </c>
      <c r="FE4" s="108">
        <f t="shared" si="9"/>
        <v>502576.47420542024</v>
      </c>
    </row>
    <row r="5" spans="1:161" ht="15.75" x14ac:dyDescent="0.25">
      <c r="A5" s="47" t="s">
        <v>169</v>
      </c>
      <c r="B5" s="12">
        <f>'Urb proj of all 25 ARs '!AJ5</f>
        <v>42743.711220049692</v>
      </c>
      <c r="C5" s="12">
        <f>'Urb proj of all 25 ARs '!AK5</f>
        <v>42810.730087121796</v>
      </c>
      <c r="D5" s="100">
        <f t="shared" ref="D5:D28" si="10">(C5-B5)/B5</f>
        <v>1.5679234478981605E-3</v>
      </c>
      <c r="E5" s="101">
        <f t="shared" ref="E5:E28" si="11">((1+D5)^(1/52))-1</f>
        <v>3.0129214246388258E-5</v>
      </c>
      <c r="F5" s="69">
        <f t="shared" ref="F5:F28" si="12">B5*(1+E5)</f>
        <v>42744.999054482723</v>
      </c>
      <c r="G5" s="69">
        <f t="shared" ref="G5:G28" si="13">F5*(1+E5)</f>
        <v>42746.286927717199</v>
      </c>
      <c r="H5" s="69">
        <f>G5*(1+$E$5)</f>
        <v>42747.574839754285</v>
      </c>
      <c r="I5" s="69">
        <f t="shared" ref="I5:BE5" si="14">H5*(1+$E$5)</f>
        <v>42748.862790595143</v>
      </c>
      <c r="J5" s="69">
        <f t="shared" si="14"/>
        <v>42750.150780240954</v>
      </c>
      <c r="K5" s="69">
        <f t="shared" si="14"/>
        <v>42751.438808692874</v>
      </c>
      <c r="L5" s="69">
        <f t="shared" si="14"/>
        <v>42752.726875952081</v>
      </c>
      <c r="M5" s="69">
        <f t="shared" si="14"/>
        <v>42754.014982019748</v>
      </c>
      <c r="N5" s="69">
        <f t="shared" si="14"/>
        <v>42755.303126897037</v>
      </c>
      <c r="O5" s="69">
        <f t="shared" si="14"/>
        <v>42756.591310585114</v>
      </c>
      <c r="P5" s="69">
        <f t="shared" si="14"/>
        <v>42757.879533085157</v>
      </c>
      <c r="Q5" s="69">
        <f t="shared" si="14"/>
        <v>42759.16779439833</v>
      </c>
      <c r="R5" s="69">
        <f t="shared" si="14"/>
        <v>42760.456094525805</v>
      </c>
      <c r="S5" s="69">
        <f t="shared" si="14"/>
        <v>42761.744433468753</v>
      </c>
      <c r="T5" s="69">
        <f t="shared" si="14"/>
        <v>42763.032811228339</v>
      </c>
      <c r="U5" s="69">
        <f t="shared" si="14"/>
        <v>42764.321227805733</v>
      </c>
      <c r="V5" s="69">
        <f t="shared" si="14"/>
        <v>42765.609683202107</v>
      </c>
      <c r="W5" s="69">
        <f t="shared" si="14"/>
        <v>42766.898177418632</v>
      </c>
      <c r="X5" s="69">
        <f t="shared" si="14"/>
        <v>42768.186710456474</v>
      </c>
      <c r="Y5" s="69">
        <f t="shared" si="14"/>
        <v>42769.475282316802</v>
      </c>
      <c r="Z5" s="69">
        <f t="shared" si="14"/>
        <v>42770.763893000789</v>
      </c>
      <c r="AA5" s="69">
        <f t="shared" si="14"/>
        <v>42772.052542509606</v>
      </c>
      <c r="AB5" s="69">
        <f t="shared" si="14"/>
        <v>42773.341230844417</v>
      </c>
      <c r="AC5" s="69">
        <f t="shared" si="14"/>
        <v>42774.629958006393</v>
      </c>
      <c r="AD5" s="69">
        <f t="shared" si="14"/>
        <v>42775.918723996707</v>
      </c>
      <c r="AE5" s="69">
        <f t="shared" si="14"/>
        <v>42777.207528816529</v>
      </c>
      <c r="AF5" s="69">
        <f t="shared" si="14"/>
        <v>42778.496372467023</v>
      </c>
      <c r="AG5" s="69">
        <f t="shared" si="14"/>
        <v>42779.785254949369</v>
      </c>
      <c r="AH5" s="69">
        <f t="shared" si="14"/>
        <v>42781.07417626473</v>
      </c>
      <c r="AI5" s="69">
        <f t="shared" si="14"/>
        <v>42782.363136414278</v>
      </c>
      <c r="AJ5" s="69">
        <f t="shared" si="14"/>
        <v>42783.652135399185</v>
      </c>
      <c r="AK5" s="69">
        <f t="shared" si="14"/>
        <v>42784.941173220614</v>
      </c>
      <c r="AL5" s="69">
        <f t="shared" si="14"/>
        <v>42786.230249879743</v>
      </c>
      <c r="AM5" s="69">
        <f t="shared" si="14"/>
        <v>42787.519365377739</v>
      </c>
      <c r="AN5" s="69">
        <f t="shared" si="14"/>
        <v>42788.808519715771</v>
      </c>
      <c r="AO5" s="69">
        <f t="shared" si="14"/>
        <v>42790.097712895011</v>
      </c>
      <c r="AP5" s="69">
        <f t="shared" si="14"/>
        <v>42791.386944916623</v>
      </c>
      <c r="AQ5" s="69">
        <f t="shared" si="14"/>
        <v>42792.676215781787</v>
      </c>
      <c r="AR5" s="69">
        <f t="shared" si="14"/>
        <v>42793.965525491665</v>
      </c>
      <c r="AS5" s="69">
        <f t="shared" si="14"/>
        <v>42795.254874047438</v>
      </c>
      <c r="AT5" s="69">
        <f t="shared" si="14"/>
        <v>42796.544261450268</v>
      </c>
      <c r="AU5" s="69">
        <f t="shared" si="14"/>
        <v>42797.833687701328</v>
      </c>
      <c r="AV5" s="69">
        <f t="shared" si="14"/>
        <v>42799.123152801789</v>
      </c>
      <c r="AW5" s="69">
        <f t="shared" si="14"/>
        <v>42800.412656752815</v>
      </c>
      <c r="AX5" s="69">
        <f t="shared" si="14"/>
        <v>42801.702199555584</v>
      </c>
      <c r="AY5" s="69">
        <f t="shared" si="14"/>
        <v>42802.991781211262</v>
      </c>
      <c r="AZ5" s="69">
        <f t="shared" si="14"/>
        <v>42804.281401721026</v>
      </c>
      <c r="BA5" s="69">
        <f t="shared" si="14"/>
        <v>42805.571061086041</v>
      </c>
      <c r="BB5" s="69">
        <f t="shared" si="14"/>
        <v>42806.860759307478</v>
      </c>
      <c r="BC5" s="69">
        <f t="shared" si="14"/>
        <v>42808.150496386508</v>
      </c>
      <c r="BD5" s="69">
        <f t="shared" si="14"/>
        <v>42809.440272324304</v>
      </c>
      <c r="BE5" s="69">
        <f t="shared" si="14"/>
        <v>42810.730087122036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48929.708346529078</v>
      </c>
      <c r="DG5" s="108">
        <f t="shared" si="6"/>
        <v>48931.182560194866</v>
      </c>
      <c r="DH5" s="108">
        <f t="shared" si="6"/>
        <v>48932.656818277559</v>
      </c>
      <c r="DI5" s="108">
        <f t="shared" si="6"/>
        <v>48934.131120778475</v>
      </c>
      <c r="DJ5" s="108">
        <f t="shared" si="6"/>
        <v>51249.289213235599</v>
      </c>
      <c r="DK5" s="108">
        <f t="shared" si="6"/>
        <v>51250.833314050273</v>
      </c>
      <c r="DL5" s="108">
        <f t="shared" si="6"/>
        <v>51252.377461387499</v>
      </c>
      <c r="DM5" s="108">
        <f t="shared" si="6"/>
        <v>51253.921655248676</v>
      </c>
      <c r="DN5" s="108">
        <f t="shared" si="6"/>
        <v>47136.299488693359</v>
      </c>
      <c r="DO5" s="108">
        <f t="shared" si="6"/>
        <v>47137.71966835943</v>
      </c>
      <c r="DP5" s="108">
        <f t="shared" si="6"/>
        <v>47139.139890814404</v>
      </c>
      <c r="DQ5" s="108">
        <f t="shared" si="6"/>
        <v>47140.560156059568</v>
      </c>
      <c r="DR5" s="108">
        <f t="shared" si="6"/>
        <v>47141.980464096203</v>
      </c>
      <c r="DS5" s="108">
        <f t="shared" si="6"/>
        <v>49488.094671365965</v>
      </c>
      <c r="DT5" s="108">
        <f t="shared" si="6"/>
        <v>49489.585708772967</v>
      </c>
      <c r="DU5" s="108">
        <f t="shared" si="6"/>
        <v>49491.076791103747</v>
      </c>
      <c r="DV5" s="108">
        <f t="shared" si="6"/>
        <v>49492.567918359673</v>
      </c>
      <c r="DW5" s="108">
        <f t="shared" si="7"/>
        <v>48590.829491915807</v>
      </c>
      <c r="DX5" s="108">
        <f t="shared" si="7"/>
        <v>48592.293495427977</v>
      </c>
      <c r="DY5" s="108">
        <f t="shared" si="7"/>
        <v>48593.757543049425</v>
      </c>
      <c r="DZ5" s="108">
        <f t="shared" si="7"/>
        <v>48595.221634781476</v>
      </c>
      <c r="EA5" s="108">
        <f t="shared" si="7"/>
        <v>50489.719132250066</v>
      </c>
      <c r="EB5" s="108">
        <f t="shared" si="7"/>
        <v>50491.240347815037</v>
      </c>
      <c r="EC5" s="108">
        <f t="shared" si="7"/>
        <v>50492.761609213041</v>
      </c>
      <c r="ED5" s="108">
        <f t="shared" si="7"/>
        <v>50494.282916445452</v>
      </c>
      <c r="EE5" s="108">
        <f t="shared" si="7"/>
        <v>50495.804269513661</v>
      </c>
      <c r="EF5" s="108">
        <f t="shared" si="7"/>
        <v>55309.941854376237</v>
      </c>
      <c r="EG5" s="108">
        <f t="shared" si="7"/>
        <v>55311.608299464322</v>
      </c>
      <c r="EH5" s="108">
        <f t="shared" si="7"/>
        <v>55313.274794761091</v>
      </c>
      <c r="EI5" s="108">
        <f t="shared" si="7"/>
        <v>55314.941340268051</v>
      </c>
      <c r="EJ5" s="108">
        <f t="shared" si="7"/>
        <v>51770.381785048507</v>
      </c>
      <c r="EK5" s="108">
        <f t="shared" si="7"/>
        <v>51771.94158597292</v>
      </c>
      <c r="EL5" s="108">
        <f t="shared" si="7"/>
        <v>51773.501433892925</v>
      </c>
      <c r="EM5" s="108">
        <f t="shared" si="8"/>
        <v>51775.061328809912</v>
      </c>
      <c r="EN5" s="108">
        <f t="shared" si="8"/>
        <v>57085.628905632664</v>
      </c>
      <c r="EO5" s="108">
        <f t="shared" si="8"/>
        <v>57087.348850776354</v>
      </c>
      <c r="EP5" s="108">
        <f t="shared" si="8"/>
        <v>57089.068847740629</v>
      </c>
      <c r="EQ5" s="108">
        <f t="shared" si="8"/>
        <v>57090.788896527076</v>
      </c>
      <c r="ER5" s="108">
        <f t="shared" si="8"/>
        <v>57092.508997137229</v>
      </c>
      <c r="ES5" s="108">
        <f t="shared" si="8"/>
        <v>52912.004912362092</v>
      </c>
      <c r="ET5" s="108">
        <f t="shared" si="8"/>
        <v>52913.599109494302</v>
      </c>
      <c r="EU5" s="108">
        <f t="shared" si="8"/>
        <v>52915.193354658426</v>
      </c>
      <c r="EV5" s="108">
        <f t="shared" si="8"/>
        <v>52916.787647855897</v>
      </c>
      <c r="EW5" s="108">
        <f t="shared" si="8"/>
        <v>52446.38337674339</v>
      </c>
      <c r="EX5" s="108">
        <f t="shared" si="8"/>
        <v>52447.963545064595</v>
      </c>
      <c r="EY5" s="108">
        <f t="shared" si="8"/>
        <v>52449.543760995024</v>
      </c>
      <c r="EZ5" s="108">
        <f t="shared" si="8"/>
        <v>52451.124024536126</v>
      </c>
      <c r="FA5" s="108">
        <f t="shared" si="8"/>
        <v>46908.912112461468</v>
      </c>
      <c r="FB5" s="108">
        <f t="shared" si="8"/>
        <v>46910.325441124573</v>
      </c>
      <c r="FC5" s="108">
        <f t="shared" si="9"/>
        <v>46911.738812370153</v>
      </c>
      <c r="FD5" s="108">
        <f t="shared" si="9"/>
        <v>46913.152226199498</v>
      </c>
      <c r="FE5" s="108">
        <f t="shared" si="9"/>
        <v>46914.565682613895</v>
      </c>
    </row>
    <row r="6" spans="1:161" ht="15.75" x14ac:dyDescent="0.25">
      <c r="A6" s="47" t="s">
        <v>171</v>
      </c>
      <c r="B6" s="12">
        <f>'Urb proj of all 25 ARs '!AJ6</f>
        <v>71578.973042826154</v>
      </c>
      <c r="C6" s="12">
        <f>'Urb proj of all 25 ARs '!AK6</f>
        <v>71691.203393036485</v>
      </c>
      <c r="D6" s="100">
        <f t="shared" si="10"/>
        <v>1.5679234478983548E-3</v>
      </c>
      <c r="E6" s="101">
        <f t="shared" si="11"/>
        <v>3.0129214246388258E-5</v>
      </c>
      <c r="F6" s="69">
        <f t="shared" si="12"/>
        <v>71581.129661040497</v>
      </c>
      <c r="G6" s="69">
        <f t="shared" ref="G6:G15" si="16">F6*(1+E6)</f>
        <v>71583.286344232052</v>
      </c>
      <c r="H6" s="69">
        <f t="shared" ref="H6:AM6" si="17">G6*(1+$E$6)</f>
        <v>71585.443092402784</v>
      </c>
      <c r="I6" s="69">
        <f t="shared" si="17"/>
        <v>71587.599905554642</v>
      </c>
      <c r="J6" s="69">
        <f t="shared" si="17"/>
        <v>71589.756783689576</v>
      </c>
      <c r="K6" s="69">
        <f t="shared" si="17"/>
        <v>71591.913726809566</v>
      </c>
      <c r="L6" s="69">
        <f t="shared" si="17"/>
        <v>71594.070734916546</v>
      </c>
      <c r="M6" s="69">
        <f t="shared" si="17"/>
        <v>71596.227808012496</v>
      </c>
      <c r="N6" s="69">
        <f t="shared" si="17"/>
        <v>71598.384946099352</v>
      </c>
      <c r="O6" s="69">
        <f t="shared" si="17"/>
        <v>71600.542149179091</v>
      </c>
      <c r="P6" s="69">
        <f t="shared" si="17"/>
        <v>71602.699417253665</v>
      </c>
      <c r="Q6" s="69">
        <f t="shared" si="17"/>
        <v>71604.856750325023</v>
      </c>
      <c r="R6" s="69">
        <f t="shared" si="17"/>
        <v>71607.01414839513</v>
      </c>
      <c r="S6" s="69">
        <f t="shared" si="17"/>
        <v>71609.17161146595</v>
      </c>
      <c r="T6" s="69">
        <f t="shared" si="17"/>
        <v>71611.329139539434</v>
      </c>
      <c r="U6" s="69">
        <f t="shared" si="17"/>
        <v>71613.486732617544</v>
      </c>
      <c r="V6" s="69">
        <f t="shared" si="17"/>
        <v>71615.644390702248</v>
      </c>
      <c r="W6" s="69">
        <f t="shared" si="17"/>
        <v>71617.802113795493</v>
      </c>
      <c r="X6" s="69">
        <f t="shared" si="17"/>
        <v>71619.95990189923</v>
      </c>
      <c r="Y6" s="69">
        <f t="shared" si="17"/>
        <v>71622.117755015439</v>
      </c>
      <c r="Z6" s="69">
        <f t="shared" si="17"/>
        <v>71624.275673146054</v>
      </c>
      <c r="AA6" s="69">
        <f t="shared" si="17"/>
        <v>71626.433656293055</v>
      </c>
      <c r="AB6" s="69">
        <f t="shared" si="17"/>
        <v>71628.591704458391</v>
      </c>
      <c r="AC6" s="69">
        <f t="shared" si="17"/>
        <v>71630.749817644028</v>
      </c>
      <c r="AD6" s="69">
        <f t="shared" si="17"/>
        <v>71632.907995851914</v>
      </c>
      <c r="AE6" s="69">
        <f t="shared" si="17"/>
        <v>71635.066239084015</v>
      </c>
      <c r="AF6" s="69">
        <f t="shared" si="17"/>
        <v>71637.224547342281</v>
      </c>
      <c r="AG6" s="69">
        <f t="shared" si="17"/>
        <v>71639.38292062869</v>
      </c>
      <c r="AH6" s="69">
        <f t="shared" si="17"/>
        <v>71641.541358945178</v>
      </c>
      <c r="AI6" s="69">
        <f t="shared" si="17"/>
        <v>71643.699862293724</v>
      </c>
      <c r="AJ6" s="69">
        <f t="shared" si="17"/>
        <v>71645.858430676279</v>
      </c>
      <c r="AK6" s="69">
        <f t="shared" si="17"/>
        <v>71648.017064094805</v>
      </c>
      <c r="AL6" s="69">
        <f t="shared" si="17"/>
        <v>71650.175762551255</v>
      </c>
      <c r="AM6" s="69">
        <f t="shared" si="17"/>
        <v>71652.334526047591</v>
      </c>
      <c r="AN6" s="69">
        <f t="shared" ref="AN6:BE6" si="18">AM6*(1+$E$6)</f>
        <v>71654.493354585778</v>
      </c>
      <c r="AO6" s="69">
        <f t="shared" si="18"/>
        <v>71656.652248167782</v>
      </c>
      <c r="AP6" s="69">
        <f t="shared" si="18"/>
        <v>71658.811206795552</v>
      </c>
      <c r="AQ6" s="69">
        <f t="shared" si="18"/>
        <v>71660.970230471037</v>
      </c>
      <c r="AR6" s="69">
        <f t="shared" si="18"/>
        <v>71663.129319196218</v>
      </c>
      <c r="AS6" s="69">
        <f t="shared" si="18"/>
        <v>71665.288472973043</v>
      </c>
      <c r="AT6" s="69">
        <f t="shared" si="18"/>
        <v>71667.447691803478</v>
      </c>
      <c r="AU6" s="69">
        <f t="shared" si="18"/>
        <v>71669.606975689472</v>
      </c>
      <c r="AV6" s="69">
        <f t="shared" si="18"/>
        <v>71671.76632463299</v>
      </c>
      <c r="AW6" s="69">
        <f t="shared" si="18"/>
        <v>71673.925738635997</v>
      </c>
      <c r="AX6" s="69">
        <f t="shared" si="18"/>
        <v>71676.085217700456</v>
      </c>
      <c r="AY6" s="69">
        <f t="shared" si="18"/>
        <v>71678.244761828319</v>
      </c>
      <c r="AZ6" s="69">
        <f t="shared" si="18"/>
        <v>71680.404371021548</v>
      </c>
      <c r="BA6" s="69">
        <f t="shared" si="18"/>
        <v>71682.56404528211</v>
      </c>
      <c r="BB6" s="69">
        <f t="shared" si="18"/>
        <v>71684.723784611968</v>
      </c>
      <c r="BC6" s="69">
        <f t="shared" si="18"/>
        <v>71686.883589013072</v>
      </c>
      <c r="BD6" s="69">
        <f t="shared" si="18"/>
        <v>71689.043458487387</v>
      </c>
      <c r="BE6" s="69">
        <f t="shared" si="18"/>
        <v>71691.203393036863</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81767.378622661199</v>
      </c>
      <c r="DG6" s="108">
        <f t="shared" ref="DG6:DG15" si="20">G6*BG6</f>
        <v>81769.842209530078</v>
      </c>
      <c r="DH6" s="108">
        <f t="shared" ref="DH6:DH15" si="21">H6*BH6</f>
        <v>81772.305870624914</v>
      </c>
      <c r="DI6" s="108">
        <f t="shared" ref="DI6:DI15" si="22">I6*BI6</f>
        <v>81774.76960594792</v>
      </c>
      <c r="DJ6" s="108">
        <f t="shared" ref="DJ6:DJ15" si="23">J6*BJ6</f>
        <v>90631.729596844874</v>
      </c>
      <c r="DK6" s="108">
        <f t="shared" ref="DK6:DK15" si="24">K6*BK6</f>
        <v>90634.460259643427</v>
      </c>
      <c r="DL6" s="108">
        <f t="shared" ref="DL6:DL15" si="25">L6*BL6</f>
        <v>90637.191004714681</v>
      </c>
      <c r="DM6" s="108">
        <f t="shared" ref="DM6:DM15" si="26">M6*BM6</f>
        <v>90639.921832061169</v>
      </c>
      <c r="DN6" s="108">
        <f t="shared" ref="DN6:DN15" si="27">N6*BN6</f>
        <v>82335.732300955729</v>
      </c>
      <c r="DO6" s="108">
        <f t="shared" ref="DO6:DO15" si="28">O6*BO6</f>
        <v>82338.213011874366</v>
      </c>
      <c r="DP6" s="108">
        <f t="shared" ref="DP6:DP15" si="29">P6*BP6</f>
        <v>82340.69379753487</v>
      </c>
      <c r="DQ6" s="108">
        <f t="shared" ref="DQ6:DQ15" si="30">Q6*BQ6</f>
        <v>82343.174657939482</v>
      </c>
      <c r="DR6" s="108">
        <f t="shared" ref="DR6:DR15" si="31">R6*BR6</f>
        <v>82345.655593090472</v>
      </c>
      <c r="DS6" s="108">
        <f t="shared" ref="DS6:DS15" si="32">S6*BS6</f>
        <v>85366.535529978151</v>
      </c>
      <c r="DT6" s="108">
        <f t="shared" ref="DT6:DT15" si="33">T6*BT6</f>
        <v>85369.107556616596</v>
      </c>
      <c r="DU6" s="108">
        <f t="shared" ref="DU6:DU15" si="34">U6*BU6</f>
        <v>85371.679660748181</v>
      </c>
      <c r="DV6" s="108">
        <f t="shared" ref="DV6:DV15" si="35">V6*BV6</f>
        <v>85374.251842375263</v>
      </c>
      <c r="DW6" s="108">
        <f t="shared" ref="DW6:DW15" si="36">W6*BW6</f>
        <v>85633.382064535617</v>
      </c>
      <c r="DX6" s="108">
        <f t="shared" ref="DX6:DX15" si="37">X6*BX6</f>
        <v>85635.962131050488</v>
      </c>
      <c r="DY6" s="108">
        <f t="shared" ref="DY6:DY15" si="38">Y6*BY6</f>
        <v>85638.54227530073</v>
      </c>
      <c r="DZ6" s="108">
        <f t="shared" ref="DZ6:DZ15" si="39">Z6*BZ6</f>
        <v>85641.122497288685</v>
      </c>
      <c r="EA6" s="108">
        <f t="shared" ref="EA6:EA15" si="40">AA6*CA6</f>
        <v>87051.810736766638</v>
      </c>
      <c r="EB6" s="108">
        <f t="shared" ref="EB6:EB15" si="41">AB6*CB6</f>
        <v>87054.433539422869</v>
      </c>
      <c r="EC6" s="108">
        <f t="shared" ref="EC6:EC15" si="42">AC6*CC6</f>
        <v>87057.056421102083</v>
      </c>
      <c r="ED6" s="108">
        <f t="shared" ref="ED6:ED15" si="43">AD6*CD6</f>
        <v>87059.679381806651</v>
      </c>
      <c r="EE6" s="108">
        <f t="shared" ref="EE6:EE15" si="44">AE6*CE6</f>
        <v>87062.302421538974</v>
      </c>
      <c r="EF6" s="108">
        <f t="shared" ref="EF6:EF15" si="45">AF6*CF6</f>
        <v>93538.447828728415</v>
      </c>
      <c r="EG6" s="108">
        <f t="shared" ref="EG6:EG15" si="46">AG6*CG6</f>
        <v>93541.266068663332</v>
      </c>
      <c r="EH6" s="108">
        <f t="shared" ref="EH6:EH15" si="47">AH6*CH6</f>
        <v>93544.084393509576</v>
      </c>
      <c r="EI6" s="108">
        <f t="shared" ref="EI6:EI15" si="48">AI6*CI6</f>
        <v>93546.902803269753</v>
      </c>
      <c r="EJ6" s="108">
        <f t="shared" ref="EJ6:EJ15" si="49">AJ6*CJ6</f>
        <v>89971.036234775849</v>
      </c>
      <c r="EK6" s="108">
        <f t="shared" ref="EK6:EK15" si="50">AK6*CK6</f>
        <v>89973.746991402542</v>
      </c>
      <c r="EL6" s="108">
        <f t="shared" ref="EL6:EL15" si="51">AL6*CL6</f>
        <v>89976.457829702194</v>
      </c>
      <c r="EM6" s="108">
        <f t="shared" ref="EM6:EM15" si="52">AM6*CM6</f>
        <v>89979.168749677265</v>
      </c>
      <c r="EN6" s="108">
        <f t="shared" ref="EN6:EN15" si="53">AN6*CN6</f>
        <v>101102.72874847868</v>
      </c>
      <c r="EO6" s="108">
        <f t="shared" ref="EO6:EO15" si="54">AO6*CO6</f>
        <v>101105.77489425405</v>
      </c>
      <c r="EP6" s="108">
        <f t="shared" ref="EP6:EP15" si="55">AP6*CP6</f>
        <v>101108.82113180739</v>
      </c>
      <c r="EQ6" s="108">
        <f t="shared" ref="EQ6:EQ15" si="56">AQ6*CQ6</f>
        <v>101111.86746114146</v>
      </c>
      <c r="ER6" s="108">
        <f t="shared" ref="ER6:ER15" si="57">AR6*CR6</f>
        <v>101114.91388225906</v>
      </c>
      <c r="ES6" s="108">
        <f t="shared" ref="ES6:ES15" si="58">AS6*CS6</f>
        <v>92527.020407985125</v>
      </c>
      <c r="ET6" s="108">
        <f t="shared" ref="ET6:ET15" si="59">AT6*CT6</f>
        <v>92529.808174406586</v>
      </c>
      <c r="EU6" s="108">
        <f t="shared" ref="EU6:EU15" si="60">AU6*CU6</f>
        <v>92532.596024821236</v>
      </c>
      <c r="EV6" s="108">
        <f t="shared" ref="EV6:EV15" si="61">AV6*CV6</f>
        <v>92535.383959231636</v>
      </c>
      <c r="EW6" s="108">
        <f t="shared" ref="EW6:EW15" si="62">AW6*CW6</f>
        <v>89173.794062389439</v>
      </c>
      <c r="EX6" s="108">
        <f t="shared" ref="EX6:EX15" si="63">AX6*CX6</f>
        <v>89176.480798735909</v>
      </c>
      <c r="EY6" s="108">
        <f t="shared" ref="EY6:EY15" si="64">AY6*CY6</f>
        <v>89179.167616031627</v>
      </c>
      <c r="EZ6" s="108">
        <f t="shared" ref="EZ6:EZ15" si="65">AZ6*CZ6</f>
        <v>89181.854514279039</v>
      </c>
      <c r="FA6" s="108">
        <f t="shared" ref="FA6:FA15" si="66">BA6*DA6</f>
        <v>82851.72927968268</v>
      </c>
      <c r="FB6" s="108">
        <f t="shared" ref="FB6:FB15" si="67">BB6*DB6</f>
        <v>82854.225537184844</v>
      </c>
      <c r="FC6" s="108">
        <f t="shared" ref="FC6:FC15" si="68">BC6*DC6</f>
        <v>82856.721869897272</v>
      </c>
      <c r="FD6" s="108">
        <f t="shared" ref="FD6:FD15" si="69">BD6*DD6</f>
        <v>82859.218277822249</v>
      </c>
      <c r="FE6" s="108">
        <f t="shared" ref="FE6:FE15" si="70">BE6*DE6</f>
        <v>82861.71476096203</v>
      </c>
    </row>
    <row r="7" spans="1:161" ht="15.75" x14ac:dyDescent="0.25">
      <c r="A7" s="87" t="s">
        <v>172</v>
      </c>
      <c r="B7" s="12">
        <f>'Urb proj of all 25 ARs '!AJ7</f>
        <v>40858.049530506352</v>
      </c>
      <c r="C7" s="12">
        <f>'Urb proj of all 25 ARs '!AK7</f>
        <v>40922.111824400621</v>
      </c>
      <c r="D7" s="100">
        <f t="shared" si="10"/>
        <v>1.5679234478982453E-3</v>
      </c>
      <c r="E7" s="101">
        <f t="shared" si="11"/>
        <v>3.0129214246388258E-5</v>
      </c>
      <c r="F7" s="69">
        <f t="shared" si="12"/>
        <v>40859.280551434349</v>
      </c>
      <c r="G7" s="69">
        <f t="shared" si="16"/>
        <v>40860.511609452034</v>
      </c>
      <c r="H7" s="69">
        <f t="shared" ref="H7:AM7" si="71">G7*(1+$E$7)</f>
        <v>40861.742704560529</v>
      </c>
      <c r="I7" s="69">
        <f t="shared" si="71"/>
        <v>40862.973836760953</v>
      </c>
      <c r="J7" s="69">
        <f t="shared" si="71"/>
        <v>40864.205006054428</v>
      </c>
      <c r="K7" s="69">
        <f t="shared" si="71"/>
        <v>40865.436212442066</v>
      </c>
      <c r="L7" s="69">
        <f t="shared" si="71"/>
        <v>40866.66745592498</v>
      </c>
      <c r="M7" s="69">
        <f t="shared" si="71"/>
        <v>40867.898736504299</v>
      </c>
      <c r="N7" s="69">
        <f t="shared" si="71"/>
        <v>40869.130054181129</v>
      </c>
      <c r="O7" s="69">
        <f t="shared" si="71"/>
        <v>40870.361408956596</v>
      </c>
      <c r="P7" s="69">
        <f t="shared" si="71"/>
        <v>40871.592800831815</v>
      </c>
      <c r="Q7" s="69">
        <f t="shared" si="71"/>
        <v>40872.824229807906</v>
      </c>
      <c r="R7" s="69">
        <f t="shared" si="71"/>
        <v>40874.055695885982</v>
      </c>
      <c r="S7" s="69">
        <f t="shared" si="71"/>
        <v>40875.287199067163</v>
      </c>
      <c r="T7" s="69">
        <f t="shared" si="71"/>
        <v>40876.518739352563</v>
      </c>
      <c r="U7" s="69">
        <f t="shared" si="71"/>
        <v>40877.75031674331</v>
      </c>
      <c r="V7" s="69">
        <f t="shared" si="71"/>
        <v>40878.981931240516</v>
      </c>
      <c r="W7" s="69">
        <f t="shared" si="71"/>
        <v>40880.213582845296</v>
      </c>
      <c r="X7" s="69">
        <f t="shared" si="71"/>
        <v>40881.445271558769</v>
      </c>
      <c r="Y7" s="69">
        <f t="shared" si="71"/>
        <v>40882.676997382056</v>
      </c>
      <c r="Z7" s="69">
        <f t="shared" si="71"/>
        <v>40883.908760316277</v>
      </c>
      <c r="AA7" s="69">
        <f t="shared" si="71"/>
        <v>40885.140560362546</v>
      </c>
      <c r="AB7" s="69">
        <f t="shared" si="71"/>
        <v>40886.372397521984</v>
      </c>
      <c r="AC7" s="69">
        <f t="shared" si="71"/>
        <v>40887.60427179571</v>
      </c>
      <c r="AD7" s="69">
        <f t="shared" si="71"/>
        <v>40888.836183184838</v>
      </c>
      <c r="AE7" s="69">
        <f t="shared" si="71"/>
        <v>40890.068131690488</v>
      </c>
      <c r="AF7" s="69">
        <f t="shared" si="71"/>
        <v>40891.300117313775</v>
      </c>
      <c r="AG7" s="69">
        <f t="shared" si="71"/>
        <v>40892.532140055824</v>
      </c>
      <c r="AH7" s="69">
        <f t="shared" si="71"/>
        <v>40893.76419991775</v>
      </c>
      <c r="AI7" s="69">
        <f t="shared" si="71"/>
        <v>40894.996296900674</v>
      </c>
      <c r="AJ7" s="69">
        <f t="shared" si="71"/>
        <v>40896.228431005708</v>
      </c>
      <c r="AK7" s="69">
        <f t="shared" si="71"/>
        <v>40897.460602233972</v>
      </c>
      <c r="AL7" s="69">
        <f t="shared" si="71"/>
        <v>40898.692810586588</v>
      </c>
      <c r="AM7" s="69">
        <f t="shared" si="71"/>
        <v>40899.925056064676</v>
      </c>
      <c r="AN7" s="69">
        <f t="shared" ref="AN7:BE7" si="72">AM7*(1+$E$7)</f>
        <v>40901.157338669349</v>
      </c>
      <c r="AO7" s="69">
        <f t="shared" si="72"/>
        <v>40902.389658401728</v>
      </c>
      <c r="AP7" s="69">
        <f t="shared" si="72"/>
        <v>40903.622015262932</v>
      </c>
      <c r="AQ7" s="69">
        <f t="shared" si="72"/>
        <v>40904.854409254083</v>
      </c>
      <c r="AR7" s="69">
        <f t="shared" si="72"/>
        <v>40906.086840376294</v>
      </c>
      <c r="AS7" s="69">
        <f t="shared" si="72"/>
        <v>40907.319308630693</v>
      </c>
      <c r="AT7" s="69">
        <f t="shared" si="72"/>
        <v>40908.551814018385</v>
      </c>
      <c r="AU7" s="69">
        <f t="shared" si="72"/>
        <v>40909.784356540498</v>
      </c>
      <c r="AV7" s="69">
        <f t="shared" si="72"/>
        <v>40911.016936198153</v>
      </c>
      <c r="AW7" s="69">
        <f t="shared" si="72"/>
        <v>40912.249552992464</v>
      </c>
      <c r="AX7" s="69">
        <f t="shared" si="72"/>
        <v>40913.482206924549</v>
      </c>
      <c r="AY7" s="69">
        <f t="shared" si="72"/>
        <v>40914.714897995531</v>
      </c>
      <c r="AZ7" s="69">
        <f t="shared" si="72"/>
        <v>40915.947626206522</v>
      </c>
      <c r="BA7" s="69">
        <f t="shared" si="72"/>
        <v>40917.180391558642</v>
      </c>
      <c r="BB7" s="69">
        <f t="shared" si="72"/>
        <v>40918.413194053021</v>
      </c>
      <c r="BC7" s="69">
        <f t="shared" si="72"/>
        <v>40919.646033690769</v>
      </c>
      <c r="BD7" s="69">
        <f t="shared" si="72"/>
        <v>40920.878910473002</v>
      </c>
      <c r="BE7" s="69">
        <f t="shared" si="72"/>
        <v>40922.111824400847</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109428.52953766826</v>
      </c>
      <c r="DG7" s="108">
        <f t="shared" si="20"/>
        <v>109431.82653327935</v>
      </c>
      <c r="DH7" s="108">
        <f t="shared" si="21"/>
        <v>109435.12362822634</v>
      </c>
      <c r="DI7" s="108">
        <f t="shared" si="22"/>
        <v>109438.42082251221</v>
      </c>
      <c r="DJ7" s="108">
        <f t="shared" si="23"/>
        <v>130848.22476669871</v>
      </c>
      <c r="DK7" s="108">
        <f t="shared" si="24"/>
        <v>130852.16712089647</v>
      </c>
      <c r="DL7" s="108">
        <f t="shared" si="25"/>
        <v>130856.10959387425</v>
      </c>
      <c r="DM7" s="108">
        <f t="shared" si="26"/>
        <v>130860.05218563566</v>
      </c>
      <c r="DN7" s="108">
        <f t="shared" si="27"/>
        <v>109545.29653745308</v>
      </c>
      <c r="DO7" s="108">
        <f t="shared" si="28"/>
        <v>109548.59705116214</v>
      </c>
      <c r="DP7" s="108">
        <f t="shared" si="29"/>
        <v>109551.89766431309</v>
      </c>
      <c r="DQ7" s="108">
        <f t="shared" si="30"/>
        <v>109555.19837690893</v>
      </c>
      <c r="DR7" s="108">
        <f t="shared" si="31"/>
        <v>109558.49918895263</v>
      </c>
      <c r="DS7" s="108">
        <f t="shared" si="32"/>
        <v>117430.40101209261</v>
      </c>
      <c r="DT7" s="108">
        <f t="shared" si="33"/>
        <v>117433.93909780374</v>
      </c>
      <c r="DU7" s="108">
        <f t="shared" si="34"/>
        <v>117437.47729011462</v>
      </c>
      <c r="DV7" s="108">
        <f t="shared" si="35"/>
        <v>117441.01558902847</v>
      </c>
      <c r="DW7" s="108">
        <f t="shared" si="36"/>
        <v>117625.25521318825</v>
      </c>
      <c r="DX7" s="108">
        <f t="shared" si="37"/>
        <v>117628.79916970334</v>
      </c>
      <c r="DY7" s="108">
        <f t="shared" si="38"/>
        <v>117632.34323299507</v>
      </c>
      <c r="DZ7" s="108">
        <f t="shared" si="39"/>
        <v>117635.88740306665</v>
      </c>
      <c r="EA7" s="108">
        <f t="shared" si="40"/>
        <v>127376.92566549395</v>
      </c>
      <c r="EB7" s="108">
        <f t="shared" si="41"/>
        <v>127380.76343217738</v>
      </c>
      <c r="EC7" s="108">
        <f t="shared" si="42"/>
        <v>127384.60131448972</v>
      </c>
      <c r="ED7" s="108">
        <f t="shared" si="43"/>
        <v>127388.43931243441</v>
      </c>
      <c r="EE7" s="108">
        <f t="shared" si="44"/>
        <v>127392.27742601497</v>
      </c>
      <c r="EF7" s="108">
        <f t="shared" si="45"/>
        <v>130497.14628115464</v>
      </c>
      <c r="EG7" s="108">
        <f t="shared" si="46"/>
        <v>130501.07805763349</v>
      </c>
      <c r="EH7" s="108">
        <f t="shared" si="47"/>
        <v>130505.00995257369</v>
      </c>
      <c r="EI7" s="108">
        <f t="shared" si="48"/>
        <v>130508.94196597878</v>
      </c>
      <c r="EJ7" s="108">
        <f t="shared" si="49"/>
        <v>139258.21522169979</v>
      </c>
      <c r="EK7" s="108">
        <f t="shared" si="50"/>
        <v>139262.41096230177</v>
      </c>
      <c r="EL7" s="108">
        <f t="shared" si="51"/>
        <v>139266.6068293181</v>
      </c>
      <c r="EM7" s="108">
        <f t="shared" si="52"/>
        <v>139270.80282275265</v>
      </c>
      <c r="EN7" s="108">
        <f t="shared" si="53"/>
        <v>143909.90158883817</v>
      </c>
      <c r="EO7" s="108">
        <f t="shared" si="54"/>
        <v>143914.2374810953</v>
      </c>
      <c r="EP7" s="108">
        <f t="shared" si="55"/>
        <v>143918.57350398946</v>
      </c>
      <c r="EQ7" s="108">
        <f t="shared" si="56"/>
        <v>143922.90965752461</v>
      </c>
      <c r="ER7" s="108">
        <f t="shared" si="57"/>
        <v>143927.24594170463</v>
      </c>
      <c r="ES7" s="108">
        <f t="shared" si="58"/>
        <v>134839.9132024523</v>
      </c>
      <c r="ET7" s="108">
        <f t="shared" si="59"/>
        <v>134843.97582308613</v>
      </c>
      <c r="EU7" s="108">
        <f t="shared" si="60"/>
        <v>134848.03856612355</v>
      </c>
      <c r="EV7" s="108">
        <f t="shared" si="61"/>
        <v>134852.10143156821</v>
      </c>
      <c r="EW7" s="108">
        <f t="shared" si="62"/>
        <v>120007.2387844546</v>
      </c>
      <c r="EX7" s="108">
        <f t="shared" si="63"/>
        <v>120010.85450826307</v>
      </c>
      <c r="EY7" s="108">
        <f t="shared" si="64"/>
        <v>120014.47034101046</v>
      </c>
      <c r="EZ7" s="108">
        <f t="shared" si="65"/>
        <v>120018.08628270002</v>
      </c>
      <c r="FA7" s="108">
        <f t="shared" si="66"/>
        <v>112626.17391714932</v>
      </c>
      <c r="FB7" s="108">
        <f t="shared" si="67"/>
        <v>112629.56725527302</v>
      </c>
      <c r="FC7" s="108">
        <f t="shared" si="68"/>
        <v>112632.96069563535</v>
      </c>
      <c r="FD7" s="108">
        <f t="shared" si="69"/>
        <v>112636.35423823935</v>
      </c>
      <c r="FE7" s="108">
        <f t="shared" si="70"/>
        <v>112639.74788308812</v>
      </c>
    </row>
    <row r="8" spans="1:161" ht="15.75" x14ac:dyDescent="0.25">
      <c r="A8" s="87" t="s">
        <v>173</v>
      </c>
      <c r="B8" s="12">
        <f>'Urb proj of all 25 ARs '!AJ8</f>
        <v>12180.805441540711</v>
      </c>
      <c r="C8" s="12">
        <f>'Urb proj of all 25 ARs '!AK8</f>
        <v>12199.904012006789</v>
      </c>
      <c r="D8" s="100">
        <f t="shared" si="10"/>
        <v>1.5679234478982226E-3</v>
      </c>
      <c r="E8" s="101">
        <f t="shared" si="11"/>
        <v>3.0129214246388258E-5</v>
      </c>
      <c r="F8" s="69">
        <f t="shared" si="12"/>
        <v>12181.172439637554</v>
      </c>
      <c r="G8" s="69">
        <f t="shared" si="16"/>
        <v>12181.53944879176</v>
      </c>
      <c r="H8" s="69">
        <f t="shared" ref="H8:AM8" si="73">G8*(1+$E$8)</f>
        <v>12181.906469003663</v>
      </c>
      <c r="I8" s="69">
        <f t="shared" si="73"/>
        <v>12182.273500273597</v>
      </c>
      <c r="J8" s="69">
        <f t="shared" si="73"/>
        <v>12182.640542601896</v>
      </c>
      <c r="K8" s="69">
        <f t="shared" si="73"/>
        <v>12183.007595988891</v>
      </c>
      <c r="L8" s="69">
        <f t="shared" si="73"/>
        <v>12183.374660434916</v>
      </c>
      <c r="M8" s="69">
        <f t="shared" si="73"/>
        <v>12183.741735940304</v>
      </c>
      <c r="N8" s="69">
        <f t="shared" si="73"/>
        <v>12184.10882250539</v>
      </c>
      <c r="O8" s="69">
        <f t="shared" si="73"/>
        <v>12184.475920130504</v>
      </c>
      <c r="P8" s="69">
        <f t="shared" si="73"/>
        <v>12184.843028815982</v>
      </c>
      <c r="Q8" s="69">
        <f t="shared" si="73"/>
        <v>12185.210148562155</v>
      </c>
      <c r="R8" s="69">
        <f t="shared" si="73"/>
        <v>12185.577279369358</v>
      </c>
      <c r="S8" s="69">
        <f t="shared" si="73"/>
        <v>12185.944421237924</v>
      </c>
      <c r="T8" s="69">
        <f t="shared" si="73"/>
        <v>12186.311574168187</v>
      </c>
      <c r="U8" s="69">
        <f t="shared" si="73"/>
        <v>12186.678738160479</v>
      </c>
      <c r="V8" s="69">
        <f t="shared" si="73"/>
        <v>12187.045913215134</v>
      </c>
      <c r="W8" s="69">
        <f t="shared" si="73"/>
        <v>12187.413099332483</v>
      </c>
      <c r="X8" s="69">
        <f t="shared" si="73"/>
        <v>12187.780296512863</v>
      </c>
      <c r="Y8" s="69">
        <f t="shared" si="73"/>
        <v>12188.147504756605</v>
      </c>
      <c r="Z8" s="69">
        <f t="shared" si="73"/>
        <v>12188.514724064044</v>
      </c>
      <c r="AA8" s="69">
        <f t="shared" si="73"/>
        <v>12188.88195443551</v>
      </c>
      <c r="AB8" s="69">
        <f t="shared" si="73"/>
        <v>12189.24919587134</v>
      </c>
      <c r="AC8" s="69">
        <f t="shared" si="73"/>
        <v>12189.616448371866</v>
      </c>
      <c r="AD8" s="69">
        <f t="shared" si="73"/>
        <v>12189.983711937421</v>
      </c>
      <c r="AE8" s="69">
        <f t="shared" si="73"/>
        <v>12190.350986568337</v>
      </c>
      <c r="AF8" s="69">
        <f t="shared" si="73"/>
        <v>12190.71827226495</v>
      </c>
      <c r="AG8" s="69">
        <f t="shared" si="73"/>
        <v>12191.085569027593</v>
      </c>
      <c r="AH8" s="69">
        <f t="shared" si="73"/>
        <v>12191.452876856598</v>
      </c>
      <c r="AI8" s="69">
        <f t="shared" si="73"/>
        <v>12191.8201957523</v>
      </c>
      <c r="AJ8" s="69">
        <f t="shared" si="73"/>
        <v>12192.187525715031</v>
      </c>
      <c r="AK8" s="69">
        <f t="shared" si="73"/>
        <v>12192.554866745126</v>
      </c>
      <c r="AL8" s="69">
        <f t="shared" si="73"/>
        <v>12192.922218842918</v>
      </c>
      <c r="AM8" s="69">
        <f t="shared" si="73"/>
        <v>12193.289582008738</v>
      </c>
      <c r="AN8" s="69">
        <f t="shared" ref="AN8:BE8" si="74">AM8*(1+$E$8)</f>
        <v>12193.656956242923</v>
      </c>
      <c r="AO8" s="69">
        <f t="shared" si="74"/>
        <v>12194.024341545804</v>
      </c>
      <c r="AP8" s="69">
        <f t="shared" si="74"/>
        <v>12194.391737917716</v>
      </c>
      <c r="AQ8" s="69">
        <f t="shared" si="74"/>
        <v>12194.759145358992</v>
      </c>
      <c r="AR8" s="69">
        <f t="shared" si="74"/>
        <v>12195.126563869966</v>
      </c>
      <c r="AS8" s="69">
        <f t="shared" si="74"/>
        <v>12195.493993450971</v>
      </c>
      <c r="AT8" s="69">
        <f t="shared" si="74"/>
        <v>12195.86143410234</v>
      </c>
      <c r="AU8" s="69">
        <f t="shared" si="74"/>
        <v>12196.228885824408</v>
      </c>
      <c r="AV8" s="69">
        <f t="shared" si="74"/>
        <v>12196.596348617508</v>
      </c>
      <c r="AW8" s="69">
        <f t="shared" si="74"/>
        <v>12196.963822481972</v>
      </c>
      <c r="AX8" s="69">
        <f t="shared" si="74"/>
        <v>12197.331307418135</v>
      </c>
      <c r="AY8" s="69">
        <f t="shared" si="74"/>
        <v>12197.69880342633</v>
      </c>
      <c r="AZ8" s="69">
        <f t="shared" si="74"/>
        <v>12198.066310506892</v>
      </c>
      <c r="BA8" s="69">
        <f t="shared" si="74"/>
        <v>12198.433828660154</v>
      </c>
      <c r="BB8" s="69">
        <f t="shared" si="74"/>
        <v>12198.801357886448</v>
      </c>
      <c r="BC8" s="69">
        <f t="shared" si="74"/>
        <v>12199.16889818611</v>
      </c>
      <c r="BD8" s="69">
        <f t="shared" si="74"/>
        <v>12199.536449559471</v>
      </c>
      <c r="BE8" s="69">
        <f t="shared" si="74"/>
        <v>12199.904012006868</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11383.545292888508</v>
      </c>
      <c r="DG8" s="108">
        <f t="shared" si="20"/>
        <v>11383.888270163521</v>
      </c>
      <c r="DH8" s="108">
        <f t="shared" si="21"/>
        <v>11384.23125777217</v>
      </c>
      <c r="DI8" s="108">
        <f t="shared" si="22"/>
        <v>11384.574255714766</v>
      </c>
      <c r="DJ8" s="108">
        <f t="shared" si="23"/>
        <v>12447.640212271113</v>
      </c>
      <c r="DK8" s="108">
        <f t="shared" si="24"/>
        <v>12448.015249889932</v>
      </c>
      <c r="DL8" s="108">
        <f t="shared" si="25"/>
        <v>12448.390298808339</v>
      </c>
      <c r="DM8" s="108">
        <f t="shared" si="26"/>
        <v>12448.765359026675</v>
      </c>
      <c r="DN8" s="108">
        <f t="shared" si="27"/>
        <v>10509.839863145799</v>
      </c>
      <c r="DO8" s="108">
        <f t="shared" si="28"/>
        <v>10510.156516362731</v>
      </c>
      <c r="DP8" s="108">
        <f t="shared" si="29"/>
        <v>10510.473179120176</v>
      </c>
      <c r="DQ8" s="108">
        <f t="shared" si="30"/>
        <v>10510.78985141842</v>
      </c>
      <c r="DR8" s="108">
        <f t="shared" si="31"/>
        <v>10511.106533257751</v>
      </c>
      <c r="DS8" s="108">
        <f t="shared" si="32"/>
        <v>10851.174299475379</v>
      </c>
      <c r="DT8" s="108">
        <f t="shared" si="33"/>
        <v>10851.501236830672</v>
      </c>
      <c r="DU8" s="108">
        <f t="shared" si="34"/>
        <v>10851.828184036332</v>
      </c>
      <c r="DV8" s="108">
        <f t="shared" si="35"/>
        <v>10852.155141092655</v>
      </c>
      <c r="DW8" s="108">
        <f t="shared" si="36"/>
        <v>10967.828103821097</v>
      </c>
      <c r="DX8" s="108">
        <f t="shared" si="37"/>
        <v>10968.158555863856</v>
      </c>
      <c r="DY8" s="108">
        <f t="shared" si="38"/>
        <v>10968.489017862874</v>
      </c>
      <c r="DZ8" s="108">
        <f t="shared" si="39"/>
        <v>10968.819489818454</v>
      </c>
      <c r="EA8" s="108">
        <f t="shared" si="40"/>
        <v>11341.97201934208</v>
      </c>
      <c r="EB8" s="108">
        <f t="shared" si="41"/>
        <v>11342.313744047027</v>
      </c>
      <c r="EC8" s="108">
        <f t="shared" si="42"/>
        <v>11342.655479047873</v>
      </c>
      <c r="ED8" s="108">
        <f t="shared" si="43"/>
        <v>11342.997224344925</v>
      </c>
      <c r="EE8" s="108">
        <f t="shared" si="44"/>
        <v>11343.338979938493</v>
      </c>
      <c r="EF8" s="108">
        <f t="shared" si="45"/>
        <v>10608.353204091778</v>
      </c>
      <c r="EG8" s="108">
        <f t="shared" si="46"/>
        <v>10608.672825438267</v>
      </c>
      <c r="EH8" s="108">
        <f t="shared" si="47"/>
        <v>10608.992456414693</v>
      </c>
      <c r="EI8" s="108">
        <f t="shared" si="48"/>
        <v>10609.312097021351</v>
      </c>
      <c r="EJ8" s="108">
        <f t="shared" si="49"/>
        <v>10758.001336513937</v>
      </c>
      <c r="EK8" s="108">
        <f t="shared" si="50"/>
        <v>10758.325466641068</v>
      </c>
      <c r="EL8" s="108">
        <f t="shared" si="51"/>
        <v>10758.649606533985</v>
      </c>
      <c r="EM8" s="108">
        <f t="shared" si="52"/>
        <v>10758.973756192981</v>
      </c>
      <c r="EN8" s="108">
        <f t="shared" si="53"/>
        <v>11903.893812299924</v>
      </c>
      <c r="EO8" s="108">
        <f t="shared" si="54"/>
        <v>11904.252467266961</v>
      </c>
      <c r="EP8" s="108">
        <f t="shared" si="55"/>
        <v>11904.611133039989</v>
      </c>
      <c r="EQ8" s="108">
        <f t="shared" si="56"/>
        <v>11904.969809619337</v>
      </c>
      <c r="ER8" s="108">
        <f t="shared" si="57"/>
        <v>11905.328497005328</v>
      </c>
      <c r="ES8" s="108">
        <f t="shared" si="58"/>
        <v>11698.031173268131</v>
      </c>
      <c r="ET8" s="108">
        <f t="shared" si="59"/>
        <v>11698.383625755612</v>
      </c>
      <c r="EU8" s="108">
        <f t="shared" si="60"/>
        <v>11698.73608886221</v>
      </c>
      <c r="EV8" s="108">
        <f t="shared" si="61"/>
        <v>11699.088562588244</v>
      </c>
      <c r="EW8" s="108">
        <f t="shared" si="62"/>
        <v>11759.538553300548</v>
      </c>
      <c r="EX8" s="108">
        <f t="shared" si="63"/>
        <v>11759.892858957061</v>
      </c>
      <c r="EY8" s="108">
        <f t="shared" si="64"/>
        <v>11760.247175288521</v>
      </c>
      <c r="EZ8" s="108">
        <f t="shared" si="65"/>
        <v>11760.601502295258</v>
      </c>
      <c r="FA8" s="108">
        <f t="shared" si="66"/>
        <v>10664.592998157232</v>
      </c>
      <c r="FB8" s="108">
        <f t="shared" si="67"/>
        <v>10664.914313964524</v>
      </c>
      <c r="FC8" s="108">
        <f t="shared" si="68"/>
        <v>10665.235639452809</v>
      </c>
      <c r="FD8" s="108">
        <f t="shared" si="69"/>
        <v>10665.556974622377</v>
      </c>
      <c r="FE8" s="108">
        <f t="shared" si="70"/>
        <v>10665.878319473524</v>
      </c>
    </row>
    <row r="9" spans="1:161" ht="15.75" x14ac:dyDescent="0.25">
      <c r="A9" s="87" t="s">
        <v>175</v>
      </c>
      <c r="B9" s="12">
        <f>'Urb proj of all 25 ARs '!AJ9</f>
        <v>46681.728458896236</v>
      </c>
      <c r="C9" s="12">
        <f>'Urb proj of all 25 ARs '!AK9</f>
        <v>46754.921835535351</v>
      </c>
      <c r="D9" s="100">
        <f t="shared" si="10"/>
        <v>1.5679234478981063E-3</v>
      </c>
      <c r="E9" s="101">
        <f t="shared" si="11"/>
        <v>3.0129214246388258E-5</v>
      </c>
      <c r="F9" s="69">
        <f t="shared" si="12"/>
        <v>46683.134942694363</v>
      </c>
      <c r="G9" s="69">
        <f t="shared" si="16"/>
        <v>46684.541468868745</v>
      </c>
      <c r="H9" s="69">
        <f t="shared" ref="H9:AM9" si="75">G9*(1+$E$9)</f>
        <v>46685.948037420654</v>
      </c>
      <c r="I9" s="69">
        <f t="shared" si="75"/>
        <v>46687.354648351371</v>
      </c>
      <c r="J9" s="69">
        <f t="shared" si="75"/>
        <v>46688.761301662169</v>
      </c>
      <c r="K9" s="69">
        <f t="shared" si="75"/>
        <v>46690.167997354329</v>
      </c>
      <c r="L9" s="69">
        <f t="shared" si="75"/>
        <v>46691.574735429123</v>
      </c>
      <c r="M9" s="69">
        <f t="shared" si="75"/>
        <v>46692.981515887826</v>
      </c>
      <c r="N9" s="69">
        <f t="shared" si="75"/>
        <v>46694.388338731718</v>
      </c>
      <c r="O9" s="69">
        <f t="shared" si="75"/>
        <v>46695.79520396208</v>
      </c>
      <c r="P9" s="69">
        <f t="shared" si="75"/>
        <v>46697.202111580184</v>
      </c>
      <c r="Q9" s="69">
        <f t="shared" si="75"/>
        <v>46698.609061587311</v>
      </c>
      <c r="R9" s="69">
        <f t="shared" si="75"/>
        <v>46700.016053984735</v>
      </c>
      <c r="S9" s="69">
        <f t="shared" si="75"/>
        <v>46701.423088773736</v>
      </c>
      <c r="T9" s="69">
        <f t="shared" si="75"/>
        <v>46702.830165955587</v>
      </c>
      <c r="U9" s="69">
        <f t="shared" si="75"/>
        <v>46704.23728553157</v>
      </c>
      <c r="V9" s="69">
        <f t="shared" si="75"/>
        <v>46705.644447502957</v>
      </c>
      <c r="W9" s="69">
        <f t="shared" si="75"/>
        <v>46707.051651871028</v>
      </c>
      <c r="X9" s="69">
        <f t="shared" si="75"/>
        <v>46708.458898637065</v>
      </c>
      <c r="Y9" s="69">
        <f t="shared" si="75"/>
        <v>46709.866187802341</v>
      </c>
      <c r="Z9" s="69">
        <f t="shared" si="75"/>
        <v>46711.273519368136</v>
      </c>
      <c r="AA9" s="69">
        <f t="shared" si="75"/>
        <v>46712.680893335724</v>
      </c>
      <c r="AB9" s="69">
        <f t="shared" si="75"/>
        <v>46714.088309706385</v>
      </c>
      <c r="AC9" s="69">
        <f t="shared" si="75"/>
        <v>46715.495768481393</v>
      </c>
      <c r="AD9" s="69">
        <f t="shared" si="75"/>
        <v>46716.903269662027</v>
      </c>
      <c r="AE9" s="69">
        <f t="shared" si="75"/>
        <v>46718.310813249569</v>
      </c>
      <c r="AF9" s="69">
        <f t="shared" si="75"/>
        <v>46719.718399245292</v>
      </c>
      <c r="AG9" s="69">
        <f t="shared" si="75"/>
        <v>46721.126027650476</v>
      </c>
      <c r="AH9" s="69">
        <f t="shared" si="75"/>
        <v>46722.533698466395</v>
      </c>
      <c r="AI9" s="69">
        <f t="shared" si="75"/>
        <v>46723.94141169433</v>
      </c>
      <c r="AJ9" s="69">
        <f t="shared" si="75"/>
        <v>46725.34916733556</v>
      </c>
      <c r="AK9" s="69">
        <f t="shared" si="75"/>
        <v>46726.75696539136</v>
      </c>
      <c r="AL9" s="69">
        <f t="shared" si="75"/>
        <v>46728.164805863009</v>
      </c>
      <c r="AM9" s="69">
        <f t="shared" si="75"/>
        <v>46729.572688751789</v>
      </c>
      <c r="AN9" s="69">
        <f t="shared" ref="AN9:BE9" si="76">AM9*(1+$E$9)</f>
        <v>46730.980614058972</v>
      </c>
      <c r="AO9" s="69">
        <f t="shared" si="76"/>
        <v>46732.388581785839</v>
      </c>
      <c r="AP9" s="69">
        <f t="shared" si="76"/>
        <v>46733.796591933664</v>
      </c>
      <c r="AQ9" s="69">
        <f t="shared" si="76"/>
        <v>46735.204644503727</v>
      </c>
      <c r="AR9" s="69">
        <f t="shared" si="76"/>
        <v>46736.612739497308</v>
      </c>
      <c r="AS9" s="69">
        <f t="shared" si="76"/>
        <v>46738.020876915689</v>
      </c>
      <c r="AT9" s="69">
        <f t="shared" si="76"/>
        <v>46739.429056760142</v>
      </c>
      <c r="AU9" s="69">
        <f t="shared" si="76"/>
        <v>46740.837279031948</v>
      </c>
      <c r="AV9" s="69">
        <f t="shared" si="76"/>
        <v>46742.245543732381</v>
      </c>
      <c r="AW9" s="69">
        <f t="shared" si="76"/>
        <v>46743.653850862727</v>
      </c>
      <c r="AX9" s="69">
        <f t="shared" si="76"/>
        <v>46745.062200424261</v>
      </c>
      <c r="AY9" s="69">
        <f t="shared" si="76"/>
        <v>46746.470592418256</v>
      </c>
      <c r="AZ9" s="69">
        <f t="shared" si="76"/>
        <v>46747.879026846</v>
      </c>
      <c r="BA9" s="69">
        <f t="shared" si="76"/>
        <v>46749.287503708765</v>
      </c>
      <c r="BB9" s="69">
        <f t="shared" si="76"/>
        <v>46750.696023007833</v>
      </c>
      <c r="BC9" s="69">
        <f t="shared" si="76"/>
        <v>46752.104584744477</v>
      </c>
      <c r="BD9" s="69">
        <f t="shared" si="76"/>
        <v>46753.513188919977</v>
      </c>
      <c r="BE9" s="69">
        <f t="shared" si="76"/>
        <v>46754.921835535613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79336.103528464751</v>
      </c>
      <c r="DG9" s="108">
        <f t="shared" si="20"/>
        <v>79338.493862925447</v>
      </c>
      <c r="DH9" s="108">
        <f t="shared" si="21"/>
        <v>79340.884269405025</v>
      </c>
      <c r="DI9" s="108">
        <f t="shared" si="22"/>
        <v>79343.274747905671</v>
      </c>
      <c r="DJ9" s="108">
        <f t="shared" si="23"/>
        <v>85416.139799896235</v>
      </c>
      <c r="DK9" s="108">
        <f t="shared" si="24"/>
        <v>85418.71332107237</v>
      </c>
      <c r="DL9" s="108">
        <f t="shared" si="25"/>
        <v>85421.286919786682</v>
      </c>
      <c r="DM9" s="108">
        <f t="shared" si="26"/>
        <v>85423.860596041486</v>
      </c>
      <c r="DN9" s="108">
        <f t="shared" si="27"/>
        <v>72959.703366356291</v>
      </c>
      <c r="DO9" s="108">
        <f t="shared" si="28"/>
        <v>72961.901584890365</v>
      </c>
      <c r="DP9" s="108">
        <f t="shared" si="29"/>
        <v>72964.099869655038</v>
      </c>
      <c r="DQ9" s="108">
        <f t="shared" si="30"/>
        <v>72966.298220652301</v>
      </c>
      <c r="DR9" s="108">
        <f t="shared" si="31"/>
        <v>72968.496637884164</v>
      </c>
      <c r="DS9" s="108">
        <f t="shared" si="32"/>
        <v>78350.316006932873</v>
      </c>
      <c r="DT9" s="108">
        <f t="shared" si="33"/>
        <v>78352.676640390127</v>
      </c>
      <c r="DU9" s="108">
        <f t="shared" si="34"/>
        <v>78355.037344971395</v>
      </c>
      <c r="DV9" s="108">
        <f t="shared" si="35"/>
        <v>78357.398120678845</v>
      </c>
      <c r="DW9" s="108">
        <f t="shared" si="36"/>
        <v>75208.728353996645</v>
      </c>
      <c r="DX9" s="108">
        <f t="shared" si="37"/>
        <v>75210.994333886425</v>
      </c>
      <c r="DY9" s="108">
        <f t="shared" si="38"/>
        <v>75213.260382048393</v>
      </c>
      <c r="DZ9" s="108">
        <f t="shared" si="39"/>
        <v>75215.526498484614</v>
      </c>
      <c r="EA9" s="108">
        <f t="shared" si="40"/>
        <v>83084.793262387233</v>
      </c>
      <c r="EB9" s="108">
        <f t="shared" si="41"/>
        <v>83087.296541924065</v>
      </c>
      <c r="EC9" s="108">
        <f t="shared" si="42"/>
        <v>83089.799896882731</v>
      </c>
      <c r="ED9" s="108">
        <f t="shared" si="43"/>
        <v>83092.303327265501</v>
      </c>
      <c r="EE9" s="108">
        <f t="shared" si="44"/>
        <v>83094.80683307469</v>
      </c>
      <c r="EF9" s="108">
        <f t="shared" si="45"/>
        <v>85330.632755551575</v>
      </c>
      <c r="EG9" s="108">
        <f t="shared" si="46"/>
        <v>85333.203700467653</v>
      </c>
      <c r="EH9" s="108">
        <f t="shared" si="47"/>
        <v>85335.774722844275</v>
      </c>
      <c r="EI9" s="108">
        <f t="shared" si="48"/>
        <v>85338.345822683783</v>
      </c>
      <c r="EJ9" s="108">
        <f t="shared" si="49"/>
        <v>89672.791505903893</v>
      </c>
      <c r="EK9" s="108">
        <f t="shared" si="50"/>
        <v>89675.493276651236</v>
      </c>
      <c r="EL9" s="108">
        <f t="shared" si="51"/>
        <v>89678.195128800828</v>
      </c>
      <c r="EM9" s="108">
        <f t="shared" si="52"/>
        <v>89680.897062355099</v>
      </c>
      <c r="EN9" s="108">
        <f t="shared" si="53"/>
        <v>97414.556250609181</v>
      </c>
      <c r="EO9" s="108">
        <f t="shared" si="54"/>
        <v>97417.491274645174</v>
      </c>
      <c r="EP9" s="108">
        <f t="shared" si="55"/>
        <v>97420.426387111132</v>
      </c>
      <c r="EQ9" s="108">
        <f t="shared" si="56"/>
        <v>97423.36158800972</v>
      </c>
      <c r="ER9" s="108">
        <f t="shared" si="57"/>
        <v>97426.2968773436</v>
      </c>
      <c r="ES9" s="108">
        <f t="shared" si="58"/>
        <v>90978.294336042338</v>
      </c>
      <c r="ET9" s="108">
        <f t="shared" si="59"/>
        <v>90981.03544056417</v>
      </c>
      <c r="EU9" s="108">
        <f t="shared" si="60"/>
        <v>90983.776627673316</v>
      </c>
      <c r="EV9" s="108">
        <f t="shared" si="61"/>
        <v>90986.517897372265</v>
      </c>
      <c r="EW9" s="108">
        <f t="shared" si="62"/>
        <v>83954.302617047724</v>
      </c>
      <c r="EX9" s="108">
        <f t="shared" si="63"/>
        <v>83956.832094218174</v>
      </c>
      <c r="EY9" s="108">
        <f t="shared" si="64"/>
        <v>83959.361647599784</v>
      </c>
      <c r="EZ9" s="108">
        <f t="shared" si="65"/>
        <v>83961.891277194867</v>
      </c>
      <c r="FA9" s="108">
        <f t="shared" si="66"/>
        <v>74011.342721363078</v>
      </c>
      <c r="FB9" s="108">
        <f t="shared" si="67"/>
        <v>74013.572624964596</v>
      </c>
      <c r="FC9" s="108">
        <f t="shared" si="68"/>
        <v>74015.80259575136</v>
      </c>
      <c r="FD9" s="108">
        <f t="shared" si="69"/>
        <v>74018.032633725379</v>
      </c>
      <c r="FE9" s="108">
        <f t="shared" si="70"/>
        <v>74020.26273888869</v>
      </c>
    </row>
    <row r="10" spans="1:161" ht="15.75" x14ac:dyDescent="0.25">
      <c r="A10" s="47" t="s">
        <v>199</v>
      </c>
      <c r="B10" s="12">
        <f>'Urb proj of all 25 ARs '!AJ10</f>
        <v>64711.612585706003</v>
      </c>
      <c r="C10" s="12">
        <f>'Urb proj of all 25 ARs '!AK10</f>
        <v>64813.075440430432</v>
      </c>
      <c r="D10" s="100">
        <f t="shared" si="10"/>
        <v>1.5679234478981321E-3</v>
      </c>
      <c r="E10" s="101">
        <f t="shared" si="11"/>
        <v>3.0129214246388258E-5</v>
      </c>
      <c r="F10" s="69">
        <f t="shared" si="12"/>
        <v>64713.562295745825</v>
      </c>
      <c r="G10" s="69">
        <f t="shared" si="16"/>
        <v>64715.512064528884</v>
      </c>
      <c r="H10" s="69">
        <f t="shared" ref="H10:AM10" si="77">G10*(1+$E$10)</f>
        <v>64717.461892056941</v>
      </c>
      <c r="I10" s="69">
        <f t="shared" si="77"/>
        <v>64719.411778331771</v>
      </c>
      <c r="J10" s="69">
        <f t="shared" si="77"/>
        <v>64721.361723355141</v>
      </c>
      <c r="K10" s="69">
        <f t="shared" si="77"/>
        <v>64723.311727128821</v>
      </c>
      <c r="L10" s="69">
        <f t="shared" si="77"/>
        <v>64725.261789654585</v>
      </c>
      <c r="M10" s="69">
        <f t="shared" si="77"/>
        <v>64727.211910934202</v>
      </c>
      <c r="N10" s="69">
        <f t="shared" si="77"/>
        <v>64729.162090969439</v>
      </c>
      <c r="O10" s="69">
        <f t="shared" si="77"/>
        <v>64731.112329762065</v>
      </c>
      <c r="P10" s="69">
        <f t="shared" si="77"/>
        <v>64733.062627313855</v>
      </c>
      <c r="Q10" s="69">
        <f t="shared" si="77"/>
        <v>64735.012983626577</v>
      </c>
      <c r="R10" s="69">
        <f t="shared" si="77"/>
        <v>64736.963398702006</v>
      </c>
      <c r="S10" s="69">
        <f t="shared" si="77"/>
        <v>64738.913872541903</v>
      </c>
      <c r="T10" s="69">
        <f t="shared" si="77"/>
        <v>64740.864405148044</v>
      </c>
      <c r="U10" s="69">
        <f t="shared" si="77"/>
        <v>64742.814996522204</v>
      </c>
      <c r="V10" s="69">
        <f t="shared" si="77"/>
        <v>64744.76564666615</v>
      </c>
      <c r="W10" s="69">
        <f t="shared" si="77"/>
        <v>64746.716355581651</v>
      </c>
      <c r="X10" s="69">
        <f t="shared" si="77"/>
        <v>64748.667123270476</v>
      </c>
      <c r="Y10" s="69">
        <f t="shared" si="77"/>
        <v>64750.617949734398</v>
      </c>
      <c r="Z10" s="69">
        <f t="shared" si="77"/>
        <v>64752.568834975194</v>
      </c>
      <c r="AA10" s="69">
        <f t="shared" si="77"/>
        <v>64754.519778994625</v>
      </c>
      <c r="AB10" s="69">
        <f t="shared" si="77"/>
        <v>64756.470781794465</v>
      </c>
      <c r="AC10" s="69">
        <f t="shared" si="77"/>
        <v>64758.421843376491</v>
      </c>
      <c r="AD10" s="69">
        <f t="shared" si="77"/>
        <v>64760.372963742469</v>
      </c>
      <c r="AE10" s="69">
        <f t="shared" si="77"/>
        <v>64762.324142894169</v>
      </c>
      <c r="AF10" s="69">
        <f t="shared" si="77"/>
        <v>64764.275380833365</v>
      </c>
      <c r="AG10" s="69">
        <f t="shared" si="77"/>
        <v>64766.226677561826</v>
      </c>
      <c r="AH10" s="69">
        <f t="shared" si="77"/>
        <v>64768.178033081327</v>
      </c>
      <c r="AI10" s="69">
        <f t="shared" si="77"/>
        <v>64770.129447393636</v>
      </c>
      <c r="AJ10" s="69">
        <f t="shared" si="77"/>
        <v>64772.080920500521</v>
      </c>
      <c r="AK10" s="69">
        <f t="shared" si="77"/>
        <v>64774.032452403757</v>
      </c>
      <c r="AL10" s="69">
        <f t="shared" si="77"/>
        <v>64775.98404310512</v>
      </c>
      <c r="AM10" s="69">
        <f t="shared" si="77"/>
        <v>64777.935692606377</v>
      </c>
      <c r="AN10" s="69">
        <f t="shared" ref="AN10:BE10" si="78">AM10*(1+$E$10)</f>
        <v>64779.887400909298</v>
      </c>
      <c r="AO10" s="69">
        <f t="shared" si="78"/>
        <v>64781.839168015656</v>
      </c>
      <c r="AP10" s="69">
        <f t="shared" si="78"/>
        <v>64783.790993927221</v>
      </c>
      <c r="AQ10" s="69">
        <f t="shared" si="78"/>
        <v>64785.742878645768</v>
      </c>
      <c r="AR10" s="69">
        <f t="shared" si="78"/>
        <v>64787.694822173071</v>
      </c>
      <c r="AS10" s="69">
        <f t="shared" si="78"/>
        <v>64789.646824510899</v>
      </c>
      <c r="AT10" s="69">
        <f t="shared" si="78"/>
        <v>64791.59888566102</v>
      </c>
      <c r="AU10" s="69">
        <f t="shared" si="78"/>
        <v>64793.55100562521</v>
      </c>
      <c r="AV10" s="69">
        <f t="shared" si="78"/>
        <v>64795.503184405243</v>
      </c>
      <c r="AW10" s="69">
        <f t="shared" si="78"/>
        <v>64797.455422002888</v>
      </c>
      <c r="AX10" s="69">
        <f t="shared" si="78"/>
        <v>64799.40771841992</v>
      </c>
      <c r="AY10" s="69">
        <f t="shared" si="78"/>
        <v>64801.360073658107</v>
      </c>
      <c r="AZ10" s="69">
        <f t="shared" si="78"/>
        <v>64803.312487719224</v>
      </c>
      <c r="BA10" s="69">
        <f t="shared" si="78"/>
        <v>64805.26496060504</v>
      </c>
      <c r="BB10" s="69">
        <f t="shared" si="78"/>
        <v>64807.21749231733</v>
      </c>
      <c r="BC10" s="69">
        <f t="shared" si="78"/>
        <v>64809.170082857869</v>
      </c>
      <c r="BD10" s="69">
        <f t="shared" si="78"/>
        <v>64811.122732228425</v>
      </c>
      <c r="BE10" s="69">
        <f t="shared" si="78"/>
        <v>64813.075440430774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64566.379117563491</v>
      </c>
      <c r="DG10" s="108">
        <f t="shared" si="20"/>
        <v>64568.324451833039</v>
      </c>
      <c r="DH10" s="108">
        <f t="shared" si="21"/>
        <v>64570.269844713977</v>
      </c>
      <c r="DI10" s="108">
        <f t="shared" si="22"/>
        <v>64572.21529620808</v>
      </c>
      <c r="DJ10" s="108">
        <f t="shared" si="23"/>
        <v>69033.775070744276</v>
      </c>
      <c r="DK10" s="108">
        <f t="shared" si="24"/>
        <v>69035.85500414361</v>
      </c>
      <c r="DL10" s="108">
        <f t="shared" si="25"/>
        <v>69037.93500020972</v>
      </c>
      <c r="DM10" s="108">
        <f t="shared" si="26"/>
        <v>69040.015058944467</v>
      </c>
      <c r="DN10" s="108">
        <f t="shared" si="27"/>
        <v>61312.252222505107</v>
      </c>
      <c r="DO10" s="108">
        <f t="shared" si="28"/>
        <v>61314.099512488247</v>
      </c>
      <c r="DP10" s="108">
        <f t="shared" si="29"/>
        <v>61315.946858128787</v>
      </c>
      <c r="DQ10" s="108">
        <f t="shared" si="30"/>
        <v>61317.794259428389</v>
      </c>
      <c r="DR10" s="108">
        <f t="shared" si="31"/>
        <v>61319.641716388753</v>
      </c>
      <c r="DS10" s="108">
        <f t="shared" si="32"/>
        <v>63747.679358160582</v>
      </c>
      <c r="DT10" s="108">
        <f t="shared" si="33"/>
        <v>63749.60002564967</v>
      </c>
      <c r="DU10" s="108">
        <f t="shared" si="34"/>
        <v>63751.520751006967</v>
      </c>
      <c r="DV10" s="108">
        <f t="shared" si="35"/>
        <v>63753.441534234204</v>
      </c>
      <c r="DW10" s="108">
        <f t="shared" si="36"/>
        <v>63521.597889642151</v>
      </c>
      <c r="DX10" s="108">
        <f t="shared" si="37"/>
        <v>63523.511745474236</v>
      </c>
      <c r="DY10" s="108">
        <f t="shared" si="38"/>
        <v>63525.425658969296</v>
      </c>
      <c r="DZ10" s="108">
        <f t="shared" si="39"/>
        <v>63527.33963012907</v>
      </c>
      <c r="EA10" s="108">
        <f t="shared" si="40"/>
        <v>64890.849839708069</v>
      </c>
      <c r="EB10" s="108">
        <f t="shared" si="41"/>
        <v>64892.804950025515</v>
      </c>
      <c r="EC10" s="108">
        <f t="shared" si="42"/>
        <v>64894.760119248902</v>
      </c>
      <c r="ED10" s="108">
        <f t="shared" si="43"/>
        <v>64896.715347380006</v>
      </c>
      <c r="EE10" s="108">
        <f t="shared" si="44"/>
        <v>64898.670634420596</v>
      </c>
      <c r="EF10" s="108">
        <f t="shared" si="45"/>
        <v>63202.483688632965</v>
      </c>
      <c r="EG10" s="108">
        <f t="shared" si="46"/>
        <v>63204.387929804921</v>
      </c>
      <c r="EH10" s="108">
        <f t="shared" si="47"/>
        <v>63206.292228350176</v>
      </c>
      <c r="EI10" s="108">
        <f t="shared" si="48"/>
        <v>63208.196584270445</v>
      </c>
      <c r="EJ10" s="108">
        <f t="shared" si="49"/>
        <v>63293.739608249794</v>
      </c>
      <c r="EK10" s="108">
        <f t="shared" si="50"/>
        <v>63295.646598890904</v>
      </c>
      <c r="EL10" s="108">
        <f t="shared" si="51"/>
        <v>63297.553646988148</v>
      </c>
      <c r="EM10" s="108">
        <f t="shared" si="52"/>
        <v>63299.460752543251</v>
      </c>
      <c r="EN10" s="108">
        <f t="shared" si="53"/>
        <v>69241.775678772465</v>
      </c>
      <c r="EO10" s="108">
        <f t="shared" si="54"/>
        <v>69243.861879066681</v>
      </c>
      <c r="EP10" s="108">
        <f t="shared" si="55"/>
        <v>69245.948142216483</v>
      </c>
      <c r="EQ10" s="108">
        <f t="shared" si="56"/>
        <v>69248.034468223748</v>
      </c>
      <c r="ER10" s="108">
        <f t="shared" si="57"/>
        <v>69250.120857090384</v>
      </c>
      <c r="ES10" s="108">
        <f t="shared" si="58"/>
        <v>66814.738355971931</v>
      </c>
      <c r="ET10" s="108">
        <f t="shared" si="59"/>
        <v>66816.751431538665</v>
      </c>
      <c r="EU10" s="108">
        <f t="shared" si="60"/>
        <v>66818.764567757797</v>
      </c>
      <c r="EV10" s="108">
        <f t="shared" si="61"/>
        <v>66820.77776463113</v>
      </c>
      <c r="EW10" s="108">
        <f t="shared" si="62"/>
        <v>67451.205188202526</v>
      </c>
      <c r="EX10" s="108">
        <f t="shared" si="63"/>
        <v>67453.237440014826</v>
      </c>
      <c r="EY10" s="108">
        <f t="shared" si="64"/>
        <v>67455.269753057262</v>
      </c>
      <c r="EZ10" s="108">
        <f t="shared" si="65"/>
        <v>67457.302127331714</v>
      </c>
      <c r="FA10" s="108">
        <f t="shared" si="66"/>
        <v>62726.997301053052</v>
      </c>
      <c r="FB10" s="108">
        <f t="shared" si="67"/>
        <v>62728.887216193769</v>
      </c>
      <c r="FC10" s="108">
        <f t="shared" si="68"/>
        <v>62730.777188276144</v>
      </c>
      <c r="FD10" s="108">
        <f t="shared" si="69"/>
        <v>62732.667217301889</v>
      </c>
      <c r="FE10" s="108">
        <f t="shared" si="70"/>
        <v>62734.557303272726</v>
      </c>
    </row>
    <row r="11" spans="1:161" ht="15.75" x14ac:dyDescent="0.25">
      <c r="A11" s="47" t="s">
        <v>187</v>
      </c>
      <c r="B11" s="12">
        <f>'Urb proj of all 25 ARs '!AJ11</f>
        <v>34453.236129435478</v>
      </c>
      <c r="C11" s="12">
        <f>'Urb proj of all 25 ARs '!AK11</f>
        <v>34507.256166218795</v>
      </c>
      <c r="D11" s="100">
        <f t="shared" si="10"/>
        <v>1.5679234478982419E-3</v>
      </c>
      <c r="E11" s="101">
        <f t="shared" si="11"/>
        <v>3.0129214246388258E-5</v>
      </c>
      <c r="F11" s="69">
        <f t="shared" si="12"/>
        <v>34454.274178368301</v>
      </c>
      <c r="G11" s="69">
        <f t="shared" si="16"/>
        <v>34455.312258576727</v>
      </c>
      <c r="H11" s="69">
        <f t="shared" ref="H11:AM11" si="79">G11*(1+$E$11)</f>
        <v>34456.350370061693</v>
      </c>
      <c r="I11" s="69">
        <f t="shared" si="79"/>
        <v>34457.388512824138</v>
      </c>
      <c r="J11" s="69">
        <f t="shared" si="79"/>
        <v>34458.426686865016</v>
      </c>
      <c r="K11" s="69">
        <f t="shared" si="79"/>
        <v>34459.464892185257</v>
      </c>
      <c r="L11" s="69">
        <f t="shared" si="79"/>
        <v>34460.503128785807</v>
      </c>
      <c r="M11" s="69">
        <f t="shared" si="79"/>
        <v>34461.541396667613</v>
      </c>
      <c r="N11" s="69">
        <f t="shared" si="79"/>
        <v>34462.579695831613</v>
      </c>
      <c r="O11" s="69">
        <f t="shared" si="79"/>
        <v>34463.618026278753</v>
      </c>
      <c r="P11" s="69">
        <f t="shared" si="79"/>
        <v>34464.656388009971</v>
      </c>
      <c r="Q11" s="69">
        <f t="shared" si="79"/>
        <v>34465.694781026214</v>
      </c>
      <c r="R11" s="69">
        <f t="shared" si="79"/>
        <v>34466.733205328419</v>
      </c>
      <c r="S11" s="69">
        <f t="shared" si="79"/>
        <v>34467.771660917533</v>
      </c>
      <c r="T11" s="69">
        <f t="shared" si="79"/>
        <v>34468.810147794502</v>
      </c>
      <c r="U11" s="69">
        <f t="shared" si="79"/>
        <v>34469.848665960264</v>
      </c>
      <c r="V11" s="69">
        <f t="shared" si="79"/>
        <v>34470.887215415758</v>
      </c>
      <c r="W11" s="69">
        <f t="shared" si="79"/>
        <v>34471.925796161937</v>
      </c>
      <c r="X11" s="69">
        <f t="shared" si="79"/>
        <v>34472.964408199732</v>
      </c>
      <c r="Y11" s="69">
        <f t="shared" si="79"/>
        <v>34474.003051530097</v>
      </c>
      <c r="Z11" s="69">
        <f t="shared" si="79"/>
        <v>34475.04172615397</v>
      </c>
      <c r="AA11" s="69">
        <f t="shared" si="79"/>
        <v>34476.080432072289</v>
      </c>
      <c r="AB11" s="69">
        <f t="shared" si="79"/>
        <v>34477.119169286001</v>
      </c>
      <c r="AC11" s="69">
        <f t="shared" si="79"/>
        <v>34478.157937796052</v>
      </c>
      <c r="AD11" s="69">
        <f t="shared" si="79"/>
        <v>34479.196737603379</v>
      </c>
      <c r="AE11" s="69">
        <f t="shared" si="79"/>
        <v>34480.235568708929</v>
      </c>
      <c r="AF11" s="69">
        <f t="shared" si="79"/>
        <v>34481.274431113648</v>
      </c>
      <c r="AG11" s="69">
        <f t="shared" si="79"/>
        <v>34482.313324818475</v>
      </c>
      <c r="AH11" s="69">
        <f t="shared" si="79"/>
        <v>34483.352249824347</v>
      </c>
      <c r="AI11" s="69">
        <f t="shared" si="79"/>
        <v>34484.391206132219</v>
      </c>
      <c r="AJ11" s="69">
        <f t="shared" si="79"/>
        <v>34485.430193743028</v>
      </c>
      <c r="AK11" s="69">
        <f t="shared" si="79"/>
        <v>34486.469212657714</v>
      </c>
      <c r="AL11" s="69">
        <f t="shared" si="79"/>
        <v>34487.508262877222</v>
      </c>
      <c r="AM11" s="69">
        <f t="shared" si="79"/>
        <v>34488.547344402497</v>
      </c>
      <c r="AN11" s="69">
        <f t="shared" ref="AN11:BE11" si="80">AM11*(1+$E$11)</f>
        <v>34489.586457234487</v>
      </c>
      <c r="AO11" s="69">
        <f t="shared" si="80"/>
        <v>34490.625601374129</v>
      </c>
      <c r="AP11" s="69">
        <f t="shared" si="80"/>
        <v>34491.664776822363</v>
      </c>
      <c r="AQ11" s="69">
        <f t="shared" si="80"/>
        <v>34492.703983580141</v>
      </c>
      <c r="AR11" s="69">
        <f t="shared" si="80"/>
        <v>34493.743221648401</v>
      </c>
      <c r="AS11" s="69">
        <f t="shared" si="80"/>
        <v>34494.782491028083</v>
      </c>
      <c r="AT11" s="69">
        <f t="shared" si="80"/>
        <v>34495.82179172014</v>
      </c>
      <c r="AU11" s="69">
        <f t="shared" si="80"/>
        <v>34496.86112372551</v>
      </c>
      <c r="AV11" s="69">
        <f t="shared" si="80"/>
        <v>34497.900487045132</v>
      </c>
      <c r="AW11" s="69">
        <f t="shared" si="80"/>
        <v>34498.939881679958</v>
      </c>
      <c r="AX11" s="69">
        <f t="shared" si="80"/>
        <v>34499.979307630929</v>
      </c>
      <c r="AY11" s="69">
        <f t="shared" si="80"/>
        <v>34501.018764898981</v>
      </c>
      <c r="AZ11" s="69">
        <f t="shared" si="80"/>
        <v>34502.058253485069</v>
      </c>
      <c r="BA11" s="69">
        <f t="shared" si="80"/>
        <v>34503.097773390131</v>
      </c>
      <c r="BB11" s="69">
        <f t="shared" si="80"/>
        <v>34504.137324615112</v>
      </c>
      <c r="BC11" s="69">
        <f t="shared" si="80"/>
        <v>34505.176907160952</v>
      </c>
      <c r="BD11" s="69">
        <f t="shared" si="80"/>
        <v>34506.216521028597</v>
      </c>
      <c r="BE11" s="69">
        <f t="shared" si="80"/>
        <v>34507.256166218991</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48171.237597805935</v>
      </c>
      <c r="DG11" s="108">
        <f t="shared" si="20"/>
        <v>48172.688959344036</v>
      </c>
      <c r="DH11" s="108">
        <f t="shared" si="21"/>
        <v>48174.140364610517</v>
      </c>
      <c r="DI11" s="108">
        <f t="shared" si="22"/>
        <v>48175.59181360669</v>
      </c>
      <c r="DJ11" s="108">
        <f t="shared" si="23"/>
        <v>52270.851066261006</v>
      </c>
      <c r="DK11" s="108">
        <f t="shared" si="24"/>
        <v>52272.425945931624</v>
      </c>
      <c r="DL11" s="108">
        <f t="shared" si="25"/>
        <v>52274.000873052122</v>
      </c>
      <c r="DM11" s="108">
        <f t="shared" si="26"/>
        <v>52275.575847623943</v>
      </c>
      <c r="DN11" s="108">
        <f t="shared" si="27"/>
        <v>44904.451970638547</v>
      </c>
      <c r="DO11" s="108">
        <f t="shared" si="28"/>
        <v>44905.804906492587</v>
      </c>
      <c r="DP11" s="108">
        <f t="shared" si="29"/>
        <v>44907.157883109518</v>
      </c>
      <c r="DQ11" s="108">
        <f t="shared" si="30"/>
        <v>44908.510900490575</v>
      </c>
      <c r="DR11" s="108">
        <f t="shared" si="31"/>
        <v>44909.863958636975</v>
      </c>
      <c r="DS11" s="108">
        <f t="shared" si="32"/>
        <v>46246.809229930062</v>
      </c>
      <c r="DT11" s="108">
        <f t="shared" si="33"/>
        <v>46248.202609953565</v>
      </c>
      <c r="DU11" s="108">
        <f t="shared" si="34"/>
        <v>46249.596031958507</v>
      </c>
      <c r="DV11" s="108">
        <f t="shared" si="35"/>
        <v>46250.98949594616</v>
      </c>
      <c r="DW11" s="108">
        <f t="shared" si="36"/>
        <v>48569.893347701473</v>
      </c>
      <c r="DX11" s="108">
        <f t="shared" si="37"/>
        <v>48571.356720424068</v>
      </c>
      <c r="DY11" s="108">
        <f t="shared" si="38"/>
        <v>48572.820137236937</v>
      </c>
      <c r="DZ11" s="108">
        <f t="shared" si="39"/>
        <v>48574.283598141403</v>
      </c>
      <c r="EA11" s="108">
        <f t="shared" si="40"/>
        <v>53837.855937555112</v>
      </c>
      <c r="EB11" s="108">
        <f t="shared" si="41"/>
        <v>53839.478029851212</v>
      </c>
      <c r="EC11" s="108">
        <f t="shared" si="42"/>
        <v>53841.100171019694</v>
      </c>
      <c r="ED11" s="108">
        <f t="shared" si="43"/>
        <v>53842.722361062006</v>
      </c>
      <c r="EE11" s="108">
        <f t="shared" si="44"/>
        <v>53844.344599979631</v>
      </c>
      <c r="EF11" s="108">
        <f t="shared" si="45"/>
        <v>53670.809880097702</v>
      </c>
      <c r="EG11" s="108">
        <f t="shared" si="46"/>
        <v>53672.426939427365</v>
      </c>
      <c r="EH11" s="108">
        <f t="shared" si="47"/>
        <v>53674.044047477742</v>
      </c>
      <c r="EI11" s="108">
        <f t="shared" si="48"/>
        <v>53675.661204250318</v>
      </c>
      <c r="EJ11" s="108">
        <f t="shared" si="49"/>
        <v>57143.045743530987</v>
      </c>
      <c r="EK11" s="108">
        <f t="shared" si="50"/>
        <v>57144.76741859888</v>
      </c>
      <c r="EL11" s="108">
        <f t="shared" si="51"/>
        <v>57146.48914553949</v>
      </c>
      <c r="EM11" s="108">
        <f t="shared" si="52"/>
        <v>57148.210924354389</v>
      </c>
      <c r="EN11" s="108">
        <f t="shared" si="53"/>
        <v>64522.347441864767</v>
      </c>
      <c r="EO11" s="108">
        <f t="shared" si="54"/>
        <v>64524.291449494529</v>
      </c>
      <c r="EP11" s="108">
        <f t="shared" si="55"/>
        <v>64526.235515695698</v>
      </c>
      <c r="EQ11" s="108">
        <f t="shared" si="56"/>
        <v>64528.179640470065</v>
      </c>
      <c r="ER11" s="108">
        <f t="shared" si="57"/>
        <v>64530.123823819391</v>
      </c>
      <c r="ES11" s="108">
        <f t="shared" si="58"/>
        <v>59152.241247740225</v>
      </c>
      <c r="ET11" s="108">
        <f t="shared" si="59"/>
        <v>59154.023458289936</v>
      </c>
      <c r="EU11" s="108">
        <f t="shared" si="60"/>
        <v>59155.805722536243</v>
      </c>
      <c r="EV11" s="108">
        <f t="shared" si="61"/>
        <v>59157.588040480776</v>
      </c>
      <c r="EW11" s="108">
        <f t="shared" si="62"/>
        <v>53627.623021231309</v>
      </c>
      <c r="EX11" s="108">
        <f t="shared" si="63"/>
        <v>53629.238779374842</v>
      </c>
      <c r="EY11" s="108">
        <f t="shared" si="64"/>
        <v>53630.854586199894</v>
      </c>
      <c r="EZ11" s="108">
        <f t="shared" si="65"/>
        <v>53632.470441707941</v>
      </c>
      <c r="FA11" s="108">
        <f t="shared" si="66"/>
        <v>43668.882565193038</v>
      </c>
      <c r="FB11" s="108">
        <f t="shared" si="67"/>
        <v>43670.198274311748</v>
      </c>
      <c r="FC11" s="108">
        <f t="shared" si="68"/>
        <v>43671.514023071737</v>
      </c>
      <c r="FD11" s="108">
        <f t="shared" si="69"/>
        <v>43672.829811474199</v>
      </c>
      <c r="FE11" s="108">
        <f t="shared" si="70"/>
        <v>43674.145639520335</v>
      </c>
    </row>
    <row r="12" spans="1:161" ht="15.75" x14ac:dyDescent="0.25">
      <c r="A12" s="47" t="s">
        <v>188</v>
      </c>
      <c r="B12" s="12">
        <f>'Urb proj of all 25 ARs '!AJ12</f>
        <v>81242.83302602137</v>
      </c>
      <c r="C12" s="12">
        <f>'Urb proj of all 25 ARs '!AK12</f>
        <v>81370.215568896543</v>
      </c>
      <c r="D12" s="100">
        <f t="shared" si="10"/>
        <v>1.5679234478981534E-3</v>
      </c>
      <c r="E12" s="101">
        <f t="shared" si="11"/>
        <v>3.0129214246388258E-5</v>
      </c>
      <c r="F12" s="69">
        <f t="shared" si="12"/>
        <v>81245.280808743599</v>
      </c>
      <c r="G12" s="69">
        <f t="shared" si="16"/>
        <v>81247.728665215589</v>
      </c>
      <c r="H12" s="69">
        <f t="shared" ref="H12:AM12" si="81">G12*(1+$E$12)</f>
        <v>81250.176595439581</v>
      </c>
      <c r="I12" s="69">
        <f t="shared" si="81"/>
        <v>81252.624599417788</v>
      </c>
      <c r="J12" s="69">
        <f t="shared" si="81"/>
        <v>81255.072677152421</v>
      </c>
      <c r="K12" s="69">
        <f t="shared" si="81"/>
        <v>81257.52082864572</v>
      </c>
      <c r="L12" s="69">
        <f t="shared" si="81"/>
        <v>81259.969053899898</v>
      </c>
      <c r="M12" s="69">
        <f t="shared" si="81"/>
        <v>81262.417352917182</v>
      </c>
      <c r="N12" s="69">
        <f t="shared" si="81"/>
        <v>81264.865725699783</v>
      </c>
      <c r="O12" s="69">
        <f t="shared" si="81"/>
        <v>81267.314172249942</v>
      </c>
      <c r="P12" s="69">
        <f t="shared" si="81"/>
        <v>81269.762692569871</v>
      </c>
      <c r="Q12" s="69">
        <f t="shared" si="81"/>
        <v>81272.211286661783</v>
      </c>
      <c r="R12" s="69">
        <f t="shared" si="81"/>
        <v>81274.659954527917</v>
      </c>
      <c r="S12" s="69">
        <f t="shared" si="81"/>
        <v>81277.108696170486</v>
      </c>
      <c r="T12" s="69">
        <f t="shared" si="81"/>
        <v>81279.557511591716</v>
      </c>
      <c r="U12" s="69">
        <f t="shared" si="81"/>
        <v>81282.006400793834</v>
      </c>
      <c r="V12" s="69">
        <f t="shared" si="81"/>
        <v>81284.455363779067</v>
      </c>
      <c r="W12" s="69">
        <f t="shared" si="81"/>
        <v>81286.904400549625</v>
      </c>
      <c r="X12" s="69">
        <f t="shared" si="81"/>
        <v>81289.353511107736</v>
      </c>
      <c r="Y12" s="69">
        <f t="shared" si="81"/>
        <v>81291.802695455626</v>
      </c>
      <c r="Z12" s="69">
        <f t="shared" si="81"/>
        <v>81294.251953595507</v>
      </c>
      <c r="AA12" s="69">
        <f t="shared" si="81"/>
        <v>81296.70128552962</v>
      </c>
      <c r="AB12" s="69">
        <f t="shared" si="81"/>
        <v>81299.150691260176</v>
      </c>
      <c r="AC12" s="69">
        <f t="shared" si="81"/>
        <v>81301.600170789403</v>
      </c>
      <c r="AD12" s="69">
        <f t="shared" si="81"/>
        <v>81304.049724119526</v>
      </c>
      <c r="AE12" s="69">
        <f t="shared" si="81"/>
        <v>81306.499351252758</v>
      </c>
      <c r="AF12" s="69">
        <f t="shared" si="81"/>
        <v>81308.949052191339</v>
      </c>
      <c r="AG12" s="69">
        <f t="shared" si="81"/>
        <v>81311.398826937482</v>
      </c>
      <c r="AH12" s="69">
        <f t="shared" si="81"/>
        <v>81313.848675493413</v>
      </c>
      <c r="AI12" s="69">
        <f t="shared" si="81"/>
        <v>81316.298597861358</v>
      </c>
      <c r="AJ12" s="69">
        <f t="shared" si="81"/>
        <v>81318.748594043529</v>
      </c>
      <c r="AK12" s="69">
        <f t="shared" si="81"/>
        <v>81321.198664042167</v>
      </c>
      <c r="AL12" s="69">
        <f t="shared" si="81"/>
        <v>81323.648807859485</v>
      </c>
      <c r="AM12" s="69">
        <f t="shared" si="81"/>
        <v>81326.099025497708</v>
      </c>
      <c r="AN12" s="69">
        <f t="shared" ref="AN12:BE12" si="82">AM12*(1+$E$12)</f>
        <v>81328.549316959063</v>
      </c>
      <c r="AO12" s="69">
        <f t="shared" si="82"/>
        <v>81330.999682245776</v>
      </c>
      <c r="AP12" s="69">
        <f t="shared" si="82"/>
        <v>81333.450121360074</v>
      </c>
      <c r="AQ12" s="69">
        <f t="shared" si="82"/>
        <v>81335.900634304184</v>
      </c>
      <c r="AR12" s="69">
        <f t="shared" si="82"/>
        <v>81338.351221080316</v>
      </c>
      <c r="AS12" s="69">
        <f t="shared" si="82"/>
        <v>81340.801881690699</v>
      </c>
      <c r="AT12" s="69">
        <f t="shared" si="82"/>
        <v>81343.252616137572</v>
      </c>
      <c r="AU12" s="69">
        <f t="shared" si="82"/>
        <v>81345.703424423147</v>
      </c>
      <c r="AV12" s="69">
        <f t="shared" si="82"/>
        <v>81348.154306549652</v>
      </c>
      <c r="AW12" s="69">
        <f t="shared" si="82"/>
        <v>81350.605262519297</v>
      </c>
      <c r="AX12" s="69">
        <f t="shared" si="82"/>
        <v>81353.056292334324</v>
      </c>
      <c r="AY12" s="69">
        <f t="shared" si="82"/>
        <v>81355.50739599696</v>
      </c>
      <c r="AZ12" s="69">
        <f t="shared" si="82"/>
        <v>81357.958573509415</v>
      </c>
      <c r="BA12" s="69">
        <f t="shared" si="82"/>
        <v>81360.409824873932</v>
      </c>
      <c r="BB12" s="69">
        <f t="shared" si="82"/>
        <v>81362.861150092722</v>
      </c>
      <c r="BC12" s="69">
        <f t="shared" si="82"/>
        <v>81365.312549168011</v>
      </c>
      <c r="BD12" s="69">
        <f t="shared" si="82"/>
        <v>81367.764022102027</v>
      </c>
      <c r="BE12" s="69">
        <f t="shared" si="82"/>
        <v>81370.215568896994</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69414.973342353624</v>
      </c>
      <c r="DG12" s="108">
        <f t="shared" si="20"/>
        <v>69417.064760957364</v>
      </c>
      <c r="DH12" s="108">
        <f t="shared" si="21"/>
        <v>69419.156242573896</v>
      </c>
      <c r="DI12" s="108">
        <f t="shared" si="22"/>
        <v>69421.247787205139</v>
      </c>
      <c r="DJ12" s="108">
        <f t="shared" si="23"/>
        <v>73977.882182622838</v>
      </c>
      <c r="DK12" s="108">
        <f t="shared" si="24"/>
        <v>73980.111078084607</v>
      </c>
      <c r="DL12" s="108">
        <f t="shared" si="25"/>
        <v>73982.340040701252</v>
      </c>
      <c r="DM12" s="108">
        <f t="shared" si="26"/>
        <v>73984.569070474798</v>
      </c>
      <c r="DN12" s="108">
        <f t="shared" si="27"/>
        <v>66187.182964585227</v>
      </c>
      <c r="DO12" s="108">
        <f t="shared" si="28"/>
        <v>66189.177132401135</v>
      </c>
      <c r="DP12" s="108">
        <f t="shared" si="29"/>
        <v>66191.171360299762</v>
      </c>
      <c r="DQ12" s="108">
        <f t="shared" si="30"/>
        <v>66193.165648282884</v>
      </c>
      <c r="DR12" s="108">
        <f t="shared" si="31"/>
        <v>66195.159996352348</v>
      </c>
      <c r="DS12" s="108">
        <f t="shared" si="32"/>
        <v>67813.127260752852</v>
      </c>
      <c r="DT12" s="108">
        <f t="shared" si="33"/>
        <v>67815.170416992798</v>
      </c>
      <c r="DU12" s="108">
        <f t="shared" si="34"/>
        <v>67817.213634791449</v>
      </c>
      <c r="DV12" s="108">
        <f t="shared" si="35"/>
        <v>67819.256914150654</v>
      </c>
      <c r="DW12" s="108">
        <f t="shared" si="36"/>
        <v>67321.126746125999</v>
      </c>
      <c r="DX12" s="108">
        <f t="shared" si="37"/>
        <v>67323.155078777039</v>
      </c>
      <c r="DY12" s="108">
        <f t="shared" si="38"/>
        <v>67325.183472540157</v>
      </c>
      <c r="DZ12" s="108">
        <f t="shared" si="39"/>
        <v>67327.211927417171</v>
      </c>
      <c r="EA12" s="108">
        <f t="shared" si="40"/>
        <v>68871.353171377807</v>
      </c>
      <c r="EB12" s="108">
        <f t="shared" si="41"/>
        <v>68873.428211132952</v>
      </c>
      <c r="EC12" s="108">
        <f t="shared" si="42"/>
        <v>68875.503313407404</v>
      </c>
      <c r="ED12" s="108">
        <f t="shared" si="43"/>
        <v>68877.578478203068</v>
      </c>
      <c r="EE12" s="108">
        <f t="shared" si="44"/>
        <v>68879.653705521807</v>
      </c>
      <c r="EF12" s="108">
        <f t="shared" si="45"/>
        <v>65840.08204484258</v>
      </c>
      <c r="EG12" s="108">
        <f t="shared" si="46"/>
        <v>65842.065754780502</v>
      </c>
      <c r="EH12" s="108">
        <f t="shared" si="47"/>
        <v>65844.049524486065</v>
      </c>
      <c r="EI12" s="108">
        <f t="shared" si="48"/>
        <v>65846.033353961029</v>
      </c>
      <c r="EJ12" s="108">
        <f t="shared" si="49"/>
        <v>65973.272766315989</v>
      </c>
      <c r="EK12" s="108">
        <f t="shared" si="50"/>
        <v>65975.260489185705</v>
      </c>
      <c r="EL12" s="108">
        <f t="shared" si="51"/>
        <v>65977.248271943929</v>
      </c>
      <c r="EM12" s="108">
        <f t="shared" si="52"/>
        <v>65979.236114592495</v>
      </c>
      <c r="EN12" s="108">
        <f t="shared" si="53"/>
        <v>70947.909396407747</v>
      </c>
      <c r="EO12" s="108">
        <f t="shared" si="54"/>
        <v>70950.047001170286</v>
      </c>
      <c r="EP12" s="108">
        <f t="shared" si="55"/>
        <v>70952.18467033717</v>
      </c>
      <c r="EQ12" s="108">
        <f t="shared" si="56"/>
        <v>70954.322403910352</v>
      </c>
      <c r="ER12" s="108">
        <f t="shared" si="57"/>
        <v>70956.460201891765</v>
      </c>
      <c r="ES12" s="108">
        <f t="shared" si="58"/>
        <v>71561.188597306391</v>
      </c>
      <c r="ET12" s="108">
        <f t="shared" si="59"/>
        <v>71563.34467968937</v>
      </c>
      <c r="EU12" s="108">
        <f t="shared" si="60"/>
        <v>71565.500827033422</v>
      </c>
      <c r="EV12" s="108">
        <f t="shared" si="61"/>
        <v>71567.657039340498</v>
      </c>
      <c r="EW12" s="108">
        <f t="shared" si="62"/>
        <v>70889.907195166423</v>
      </c>
      <c r="EX12" s="108">
        <f t="shared" si="63"/>
        <v>70892.043052368215</v>
      </c>
      <c r="EY12" s="108">
        <f t="shared" si="64"/>
        <v>70894.178973921706</v>
      </c>
      <c r="EZ12" s="108">
        <f t="shared" si="65"/>
        <v>70896.314959828829</v>
      </c>
      <c r="FA12" s="108">
        <f t="shared" si="66"/>
        <v>65916.072215340013</v>
      </c>
      <c r="FB12" s="108">
        <f t="shared" si="67"/>
        <v>65918.058214802077</v>
      </c>
      <c r="FC12" s="108">
        <f t="shared" si="68"/>
        <v>65920.044274100728</v>
      </c>
      <c r="FD12" s="108">
        <f t="shared" si="69"/>
        <v>65922.030393237786</v>
      </c>
      <c r="FE12" s="108">
        <f t="shared" si="70"/>
        <v>65924.01657221507</v>
      </c>
    </row>
    <row r="13" spans="1:161" ht="15.75" x14ac:dyDescent="0.25">
      <c r="A13" s="47" t="s">
        <v>177</v>
      </c>
      <c r="B13" s="12">
        <f>'Urb proj of all 25 ARs '!AJ13</f>
        <v>164734.84122653308</v>
      </c>
      <c r="C13" s="12">
        <f>'Urb proj of all 25 ARs '!AK13</f>
        <v>164993.13284677797</v>
      </c>
      <c r="D13" s="100">
        <f t="shared" si="10"/>
        <v>1.5679234478982907E-3</v>
      </c>
      <c r="E13" s="101">
        <f t="shared" si="11"/>
        <v>3.0129214246388258E-5</v>
      </c>
      <c r="F13" s="69">
        <f t="shared" si="12"/>
        <v>164739.80455785824</v>
      </c>
      <c r="G13" s="69">
        <f t="shared" si="16"/>
        <v>164744.76803872467</v>
      </c>
      <c r="H13" s="69">
        <f t="shared" ref="H13:AM13" si="83">G13*(1+$E$13)</f>
        <v>164749.73166913688</v>
      </c>
      <c r="I13" s="69">
        <f t="shared" si="83"/>
        <v>164754.69544909938</v>
      </c>
      <c r="J13" s="69">
        <f t="shared" si="83"/>
        <v>164759.65937861666</v>
      </c>
      <c r="K13" s="69">
        <f t="shared" si="83"/>
        <v>164764.62345769323</v>
      </c>
      <c r="L13" s="69">
        <f t="shared" si="83"/>
        <v>164769.5876863336</v>
      </c>
      <c r="M13" s="69">
        <f t="shared" si="83"/>
        <v>164774.55206454228</v>
      </c>
      <c r="N13" s="69">
        <f t="shared" si="83"/>
        <v>164779.51659232378</v>
      </c>
      <c r="O13" s="69">
        <f t="shared" si="83"/>
        <v>164784.48126968261</v>
      </c>
      <c r="P13" s="69">
        <f t="shared" si="83"/>
        <v>164789.44609662326</v>
      </c>
      <c r="Q13" s="69">
        <f t="shared" si="83"/>
        <v>164794.41107315026</v>
      </c>
      <c r="R13" s="69">
        <f t="shared" si="83"/>
        <v>164799.3761992681</v>
      </c>
      <c r="S13" s="69">
        <f t="shared" si="83"/>
        <v>164804.34147498128</v>
      </c>
      <c r="T13" s="69">
        <f t="shared" si="83"/>
        <v>164809.30690029432</v>
      </c>
      <c r="U13" s="69">
        <f t="shared" si="83"/>
        <v>164814.27247521171</v>
      </c>
      <c r="V13" s="69">
        <f t="shared" si="83"/>
        <v>164819.23819973797</v>
      </c>
      <c r="W13" s="69">
        <f t="shared" si="83"/>
        <v>164824.20407387763</v>
      </c>
      <c r="X13" s="69">
        <f t="shared" si="83"/>
        <v>164829.17009763516</v>
      </c>
      <c r="Y13" s="69">
        <f t="shared" si="83"/>
        <v>164834.13627101507</v>
      </c>
      <c r="Z13" s="69">
        <f t="shared" si="83"/>
        <v>164839.10259402191</v>
      </c>
      <c r="AA13" s="69">
        <f t="shared" si="83"/>
        <v>164844.06906666016</v>
      </c>
      <c r="AB13" s="69">
        <f t="shared" si="83"/>
        <v>164849.03568893432</v>
      </c>
      <c r="AC13" s="69">
        <f t="shared" si="83"/>
        <v>164854.00246084892</v>
      </c>
      <c r="AD13" s="69">
        <f t="shared" si="83"/>
        <v>164858.96938240842</v>
      </c>
      <c r="AE13" s="69">
        <f t="shared" si="83"/>
        <v>164863.93645361738</v>
      </c>
      <c r="AF13" s="69">
        <f t="shared" si="83"/>
        <v>164868.9036744803</v>
      </c>
      <c r="AG13" s="69">
        <f t="shared" si="83"/>
        <v>164873.87104500167</v>
      </c>
      <c r="AH13" s="69">
        <f t="shared" si="83"/>
        <v>164878.83856518602</v>
      </c>
      <c r="AI13" s="69">
        <f t="shared" si="83"/>
        <v>164883.80623503783</v>
      </c>
      <c r="AJ13" s="69">
        <f t="shared" si="83"/>
        <v>164888.77405456165</v>
      </c>
      <c r="AK13" s="69">
        <f t="shared" si="83"/>
        <v>164893.74202376197</v>
      </c>
      <c r="AL13" s="69">
        <f t="shared" si="83"/>
        <v>164898.71014264328</v>
      </c>
      <c r="AM13" s="69">
        <f t="shared" si="83"/>
        <v>164903.67841121013</v>
      </c>
      <c r="AN13" s="69">
        <f t="shared" ref="AN13:BE13" si="84">AM13*(1+$E$13)</f>
        <v>164908.646829467</v>
      </c>
      <c r="AO13" s="69">
        <f t="shared" si="84"/>
        <v>164913.61539741841</v>
      </c>
      <c r="AP13" s="69">
        <f t="shared" si="84"/>
        <v>164918.58411506886</v>
      </c>
      <c r="AQ13" s="69">
        <f t="shared" si="84"/>
        <v>164923.55298242287</v>
      </c>
      <c r="AR13" s="69">
        <f t="shared" si="84"/>
        <v>164928.52199948495</v>
      </c>
      <c r="AS13" s="69">
        <f t="shared" si="84"/>
        <v>164933.4911662596</v>
      </c>
      <c r="AT13" s="69">
        <f t="shared" si="84"/>
        <v>164938.46048275134</v>
      </c>
      <c r="AU13" s="69">
        <f t="shared" si="84"/>
        <v>164943.42994896468</v>
      </c>
      <c r="AV13" s="69">
        <f t="shared" si="84"/>
        <v>164948.39956490416</v>
      </c>
      <c r="AW13" s="69">
        <f t="shared" si="84"/>
        <v>164953.36933057426</v>
      </c>
      <c r="AX13" s="69">
        <f t="shared" si="84"/>
        <v>164958.3392459795</v>
      </c>
      <c r="AY13" s="69">
        <f t="shared" si="84"/>
        <v>164963.30931112438</v>
      </c>
      <c r="AZ13" s="69">
        <f t="shared" si="84"/>
        <v>164968.27952601342</v>
      </c>
      <c r="BA13" s="69">
        <f t="shared" si="84"/>
        <v>164973.24989065112</v>
      </c>
      <c r="BB13" s="69">
        <f t="shared" si="84"/>
        <v>164978.220405042</v>
      </c>
      <c r="BC13" s="69">
        <f t="shared" si="84"/>
        <v>164983.19106919057</v>
      </c>
      <c r="BD13" s="69">
        <f t="shared" si="84"/>
        <v>164988.16188310133</v>
      </c>
      <c r="BE13" s="69">
        <f t="shared" si="84"/>
        <v>164993.13284677884</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177323.08701292711</v>
      </c>
      <c r="DG13" s="108">
        <f t="shared" si="20"/>
        <v>177328.42961820654</v>
      </c>
      <c r="DH13" s="108">
        <f t="shared" si="21"/>
        <v>177333.7723844545</v>
      </c>
      <c r="DI13" s="108">
        <f t="shared" si="22"/>
        <v>177339.11531167579</v>
      </c>
      <c r="DJ13" s="108">
        <f t="shared" si="23"/>
        <v>192571.15355894904</v>
      </c>
      <c r="DK13" s="108">
        <f t="shared" si="24"/>
        <v>192576.95557649227</v>
      </c>
      <c r="DL13" s="108">
        <f t="shared" si="25"/>
        <v>192582.75776884574</v>
      </c>
      <c r="DM13" s="108">
        <f t="shared" si="26"/>
        <v>192588.56013601471</v>
      </c>
      <c r="DN13" s="108">
        <f t="shared" si="27"/>
        <v>171395.64505234771</v>
      </c>
      <c r="DO13" s="108">
        <f t="shared" si="28"/>
        <v>171400.80906845839</v>
      </c>
      <c r="DP13" s="108">
        <f t="shared" si="29"/>
        <v>171405.9732401568</v>
      </c>
      <c r="DQ13" s="108">
        <f t="shared" si="30"/>
        <v>171411.13756744767</v>
      </c>
      <c r="DR13" s="108">
        <f t="shared" si="31"/>
        <v>171416.30205033568</v>
      </c>
      <c r="DS13" s="108">
        <f t="shared" si="32"/>
        <v>176417.6522608551</v>
      </c>
      <c r="DT13" s="108">
        <f t="shared" si="33"/>
        <v>176422.96758609693</v>
      </c>
      <c r="DU13" s="108">
        <f t="shared" si="34"/>
        <v>176428.28307148529</v>
      </c>
      <c r="DV13" s="108">
        <f t="shared" si="35"/>
        <v>176433.59871702507</v>
      </c>
      <c r="DW13" s="108">
        <f t="shared" si="36"/>
        <v>173258.88603936299</v>
      </c>
      <c r="DX13" s="108">
        <f t="shared" si="37"/>
        <v>173264.10619346055</v>
      </c>
      <c r="DY13" s="108">
        <f t="shared" si="38"/>
        <v>173269.32650483726</v>
      </c>
      <c r="DZ13" s="108">
        <f t="shared" si="39"/>
        <v>173274.54697349787</v>
      </c>
      <c r="EA13" s="108">
        <f t="shared" si="40"/>
        <v>178865.26594643731</v>
      </c>
      <c r="EB13" s="108">
        <f t="shared" si="41"/>
        <v>178870.65501635626</v>
      </c>
      <c r="EC13" s="108">
        <f t="shared" si="42"/>
        <v>178876.04424864365</v>
      </c>
      <c r="ED13" s="108">
        <f t="shared" si="43"/>
        <v>178881.43364330436</v>
      </c>
      <c r="EE13" s="108">
        <f t="shared" si="44"/>
        <v>178886.82320034329</v>
      </c>
      <c r="EF13" s="108">
        <f t="shared" si="45"/>
        <v>182214.10479396523</v>
      </c>
      <c r="EG13" s="108">
        <f t="shared" si="46"/>
        <v>182219.59476176728</v>
      </c>
      <c r="EH13" s="108">
        <f t="shared" si="47"/>
        <v>182225.08489497774</v>
      </c>
      <c r="EI13" s="108">
        <f t="shared" si="48"/>
        <v>182230.5751936016</v>
      </c>
      <c r="EJ13" s="108">
        <f t="shared" si="49"/>
        <v>183099.14713710351</v>
      </c>
      <c r="EK13" s="108">
        <f t="shared" si="50"/>
        <v>183104.66377053593</v>
      </c>
      <c r="EL13" s="108">
        <f t="shared" si="51"/>
        <v>183110.18057018018</v>
      </c>
      <c r="EM13" s="108">
        <f t="shared" si="52"/>
        <v>183115.69753604129</v>
      </c>
      <c r="EN13" s="108">
        <f t="shared" si="53"/>
        <v>196917.12986393328</v>
      </c>
      <c r="EO13" s="108">
        <f t="shared" si="54"/>
        <v>196923.06282232775</v>
      </c>
      <c r="EP13" s="108">
        <f t="shared" si="55"/>
        <v>196928.99595947756</v>
      </c>
      <c r="EQ13" s="108">
        <f t="shared" si="56"/>
        <v>196934.92927538816</v>
      </c>
      <c r="ER13" s="108">
        <f t="shared" si="57"/>
        <v>196940.86277006488</v>
      </c>
      <c r="ES13" s="108">
        <f t="shared" si="58"/>
        <v>190175.81103454204</v>
      </c>
      <c r="ET13" s="108">
        <f t="shared" si="59"/>
        <v>190181.54088229718</v>
      </c>
      <c r="EU13" s="108">
        <f t="shared" si="60"/>
        <v>190187.27090268812</v>
      </c>
      <c r="EV13" s="108">
        <f t="shared" si="61"/>
        <v>190193.0010957201</v>
      </c>
      <c r="EW13" s="108">
        <f t="shared" si="62"/>
        <v>188823.19290075582</v>
      </c>
      <c r="EX13" s="108">
        <f t="shared" si="63"/>
        <v>188828.88199518941</v>
      </c>
      <c r="EY13" s="108">
        <f t="shared" si="64"/>
        <v>188834.57126103097</v>
      </c>
      <c r="EZ13" s="108">
        <f t="shared" si="65"/>
        <v>188840.26069828562</v>
      </c>
      <c r="FA13" s="108">
        <f t="shared" si="66"/>
        <v>172223.19366602876</v>
      </c>
      <c r="FB13" s="108">
        <f t="shared" si="67"/>
        <v>172228.38261552894</v>
      </c>
      <c r="FC13" s="108">
        <f t="shared" si="68"/>
        <v>172233.57172136806</v>
      </c>
      <c r="FD13" s="108">
        <f t="shared" si="69"/>
        <v>172238.76098355086</v>
      </c>
      <c r="FE13" s="108">
        <f t="shared" si="70"/>
        <v>172243.95040208209</v>
      </c>
    </row>
    <row r="14" spans="1:161" ht="15.75" x14ac:dyDescent="0.25">
      <c r="A14" s="47" t="s">
        <v>194</v>
      </c>
      <c r="B14" s="12">
        <f>'Urb proj of all 25 ARs '!AJ14</f>
        <v>47022.965125129871</v>
      </c>
      <c r="C14" s="12">
        <f>'Urb proj of all 25 ARs '!AK14</f>
        <v>47096.693534739272</v>
      </c>
      <c r="D14" s="100">
        <f t="shared" si="10"/>
        <v>1.5679234478984212E-3</v>
      </c>
      <c r="E14" s="101">
        <f t="shared" si="11"/>
        <v>3.0129214246388258E-5</v>
      </c>
      <c r="F14" s="69">
        <f t="shared" si="12"/>
        <v>47024.381890120625</v>
      </c>
      <c r="G14" s="69">
        <f t="shared" si="16"/>
        <v>47025.7986977974</v>
      </c>
      <c r="H14" s="69">
        <f t="shared" ref="H14:AM14" si="85">G14*(1+$E$14)</f>
        <v>47027.215548161475</v>
      </c>
      <c r="I14" s="69">
        <f t="shared" si="85"/>
        <v>47028.63244121414</v>
      </c>
      <c r="J14" s="69">
        <f t="shared" si="85"/>
        <v>47030.049376956675</v>
      </c>
      <c r="K14" s="69">
        <f t="shared" si="85"/>
        <v>47031.466355390374</v>
      </c>
      <c r="L14" s="69">
        <f t="shared" si="85"/>
        <v>47032.883376516518</v>
      </c>
      <c r="M14" s="69">
        <f t="shared" si="85"/>
        <v>47034.300440336396</v>
      </c>
      <c r="N14" s="69">
        <f t="shared" si="85"/>
        <v>47035.717546851294</v>
      </c>
      <c r="O14" s="69">
        <f t="shared" si="85"/>
        <v>47037.134696062494</v>
      </c>
      <c r="P14" s="69">
        <f t="shared" si="85"/>
        <v>47038.551887971291</v>
      </c>
      <c r="Q14" s="69">
        <f t="shared" si="85"/>
        <v>47039.969122578965</v>
      </c>
      <c r="R14" s="69">
        <f t="shared" si="85"/>
        <v>47041.386399886804</v>
      </c>
      <c r="S14" s="69">
        <f t="shared" si="85"/>
        <v>47042.803719896096</v>
      </c>
      <c r="T14" s="69">
        <f t="shared" si="85"/>
        <v>47044.221082608121</v>
      </c>
      <c r="U14" s="69">
        <f t="shared" si="85"/>
        <v>47045.638488024175</v>
      </c>
      <c r="V14" s="69">
        <f t="shared" si="85"/>
        <v>47047.055936145538</v>
      </c>
      <c r="W14" s="69">
        <f t="shared" si="85"/>
        <v>47048.473426973498</v>
      </c>
      <c r="X14" s="69">
        <f t="shared" si="85"/>
        <v>47049.890960509343</v>
      </c>
      <c r="Y14" s="69">
        <f t="shared" si="85"/>
        <v>47051.308536754361</v>
      </c>
      <c r="Z14" s="69">
        <f t="shared" si="85"/>
        <v>47052.726155709839</v>
      </c>
      <c r="AA14" s="69">
        <f t="shared" si="85"/>
        <v>47054.143817377058</v>
      </c>
      <c r="AB14" s="69">
        <f t="shared" si="85"/>
        <v>47055.561521757314</v>
      </c>
      <c r="AC14" s="69">
        <f t="shared" si="85"/>
        <v>47056.979268851886</v>
      </c>
      <c r="AD14" s="69">
        <f t="shared" si="85"/>
        <v>47058.397058662064</v>
      </c>
      <c r="AE14" s="69">
        <f t="shared" si="85"/>
        <v>47059.814891189133</v>
      </c>
      <c r="AF14" s="69">
        <f t="shared" si="85"/>
        <v>47061.232766434383</v>
      </c>
      <c r="AG14" s="69">
        <f t="shared" si="85"/>
        <v>47062.650684399101</v>
      </c>
      <c r="AH14" s="69">
        <f t="shared" si="85"/>
        <v>47064.068645084575</v>
      </c>
      <c r="AI14" s="69">
        <f t="shared" si="85"/>
        <v>47065.486648492093</v>
      </c>
      <c r="AJ14" s="69">
        <f t="shared" si="85"/>
        <v>47066.904694622935</v>
      </c>
      <c r="AK14" s="69">
        <f t="shared" si="85"/>
        <v>47068.322783478397</v>
      </c>
      <c r="AL14" s="69">
        <f t="shared" si="85"/>
        <v>47069.74091505976</v>
      </c>
      <c r="AM14" s="69">
        <f t="shared" si="85"/>
        <v>47071.15908936831</v>
      </c>
      <c r="AN14" s="69">
        <f t="shared" ref="AN14:BE14" si="86">AM14*(1+$E$14)</f>
        <v>47072.577306405336</v>
      </c>
      <c r="AO14" s="69">
        <f t="shared" si="86"/>
        <v>47073.995566172132</v>
      </c>
      <c r="AP14" s="69">
        <f t="shared" si="86"/>
        <v>47075.413868669981</v>
      </c>
      <c r="AQ14" s="69">
        <f t="shared" si="86"/>
        <v>47076.832213900168</v>
      </c>
      <c r="AR14" s="69">
        <f t="shared" si="86"/>
        <v>47078.250601863983</v>
      </c>
      <c r="AS14" s="69">
        <f t="shared" si="86"/>
        <v>47079.669032562713</v>
      </c>
      <c r="AT14" s="69">
        <f t="shared" si="86"/>
        <v>47081.087505997646</v>
      </c>
      <c r="AU14" s="69">
        <f t="shared" si="86"/>
        <v>47082.50602217007</v>
      </c>
      <c r="AV14" s="69">
        <f t="shared" si="86"/>
        <v>47083.924581081272</v>
      </c>
      <c r="AW14" s="69">
        <f t="shared" si="86"/>
        <v>47085.343182732533</v>
      </c>
      <c r="AX14" s="69">
        <f t="shared" si="86"/>
        <v>47086.761827125149</v>
      </c>
      <c r="AY14" s="69">
        <f t="shared" si="86"/>
        <v>47088.180514260406</v>
      </c>
      <c r="AZ14" s="69">
        <f t="shared" si="86"/>
        <v>47089.599244139594</v>
      </c>
      <c r="BA14" s="69">
        <f t="shared" si="86"/>
        <v>47091.018016763999</v>
      </c>
      <c r="BB14" s="69">
        <f t="shared" si="86"/>
        <v>47092.43683213491</v>
      </c>
      <c r="BC14" s="69">
        <f t="shared" si="86"/>
        <v>47093.855690253607</v>
      </c>
      <c r="BD14" s="69">
        <f t="shared" si="86"/>
        <v>47095.274591121386</v>
      </c>
      <c r="BE14" s="69">
        <f t="shared" si="86"/>
        <v>47096.693534739534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55859.301167884179</v>
      </c>
      <c r="DG14" s="108">
        <f t="shared" si="20"/>
        <v>55860.984164736728</v>
      </c>
      <c r="DH14" s="108">
        <f t="shared" si="21"/>
        <v>55862.667212296641</v>
      </c>
      <c r="DI14" s="108">
        <f t="shared" si="22"/>
        <v>55864.35031056546</v>
      </c>
      <c r="DJ14" s="108">
        <f t="shared" si="23"/>
        <v>61455.344388459045</v>
      </c>
      <c r="DK14" s="108">
        <f t="shared" si="24"/>
        <v>61457.195989696709</v>
      </c>
      <c r="DL14" s="108">
        <f t="shared" si="25"/>
        <v>61459.047646721665</v>
      </c>
      <c r="DM14" s="108">
        <f t="shared" si="26"/>
        <v>61460.899359535593</v>
      </c>
      <c r="DN14" s="108">
        <f t="shared" si="27"/>
        <v>56093.331808094161</v>
      </c>
      <c r="DO14" s="108">
        <f t="shared" si="28"/>
        <v>56095.021856106003</v>
      </c>
      <c r="DP14" s="108">
        <f t="shared" si="29"/>
        <v>56096.711955037659</v>
      </c>
      <c r="DQ14" s="108">
        <f t="shared" si="30"/>
        <v>56098.402104890672</v>
      </c>
      <c r="DR14" s="108">
        <f t="shared" si="31"/>
        <v>56100.092305666571</v>
      </c>
      <c r="DS14" s="108">
        <f t="shared" si="32"/>
        <v>57118.549028872592</v>
      </c>
      <c r="DT14" s="108">
        <f t="shared" si="33"/>
        <v>57120.269965873718</v>
      </c>
      <c r="DU14" s="108">
        <f t="shared" si="34"/>
        <v>57121.990954725334</v>
      </c>
      <c r="DV14" s="108">
        <f t="shared" si="35"/>
        <v>57123.711995428988</v>
      </c>
      <c r="DW14" s="108">
        <f t="shared" si="36"/>
        <v>55442.248326347566</v>
      </c>
      <c r="DX14" s="108">
        <f t="shared" si="37"/>
        <v>55443.918757725689</v>
      </c>
      <c r="DY14" s="108">
        <f t="shared" si="38"/>
        <v>55445.5892394326</v>
      </c>
      <c r="DZ14" s="108">
        <f t="shared" si="39"/>
        <v>55447.259771469813</v>
      </c>
      <c r="EA14" s="108">
        <f t="shared" si="40"/>
        <v>56911.065458185447</v>
      </c>
      <c r="EB14" s="108">
        <f t="shared" si="41"/>
        <v>56912.780143869626</v>
      </c>
      <c r="EC14" s="108">
        <f t="shared" si="42"/>
        <v>56914.494881215942</v>
      </c>
      <c r="ED14" s="108">
        <f t="shared" si="43"/>
        <v>56916.209670225937</v>
      </c>
      <c r="EE14" s="108">
        <f t="shared" si="44"/>
        <v>56917.924510901183</v>
      </c>
      <c r="EF14" s="108">
        <f t="shared" si="45"/>
        <v>54077.964738081908</v>
      </c>
      <c r="EG14" s="108">
        <f t="shared" si="46"/>
        <v>54079.594064667515</v>
      </c>
      <c r="EH14" s="108">
        <f t="shared" si="47"/>
        <v>54081.223440343449</v>
      </c>
      <c r="EI14" s="108">
        <f t="shared" si="48"/>
        <v>54082.852865111192</v>
      </c>
      <c r="EJ14" s="108">
        <f t="shared" si="49"/>
        <v>54050.823006025668</v>
      </c>
      <c r="EK14" s="108">
        <f t="shared" si="50"/>
        <v>54052.451514852211</v>
      </c>
      <c r="EL14" s="108">
        <f t="shared" si="51"/>
        <v>54054.080072744451</v>
      </c>
      <c r="EM14" s="108">
        <f t="shared" si="52"/>
        <v>54055.70867970385</v>
      </c>
      <c r="EN14" s="108">
        <f t="shared" si="53"/>
        <v>58080.07344067395</v>
      </c>
      <c r="EO14" s="108">
        <f t="shared" si="54"/>
        <v>58081.823347650097</v>
      </c>
      <c r="EP14" s="108">
        <f t="shared" si="55"/>
        <v>58083.573307349558</v>
      </c>
      <c r="EQ14" s="108">
        <f t="shared" si="56"/>
        <v>58085.323319773932</v>
      </c>
      <c r="ER14" s="108">
        <f t="shared" si="57"/>
        <v>58087.073384924806</v>
      </c>
      <c r="ES14" s="108">
        <f t="shared" si="58"/>
        <v>58244.845516272391</v>
      </c>
      <c r="ET14" s="108">
        <f t="shared" si="59"/>
        <v>58246.600387701699</v>
      </c>
      <c r="EU14" s="108">
        <f t="shared" si="60"/>
        <v>58248.355312003907</v>
      </c>
      <c r="EV14" s="108">
        <f t="shared" si="61"/>
        <v>58250.110289180608</v>
      </c>
      <c r="EW14" s="108">
        <f t="shared" si="62"/>
        <v>57569.368215896007</v>
      </c>
      <c r="EX14" s="108">
        <f t="shared" si="63"/>
        <v>57571.102735725013</v>
      </c>
      <c r="EY14" s="108">
        <f t="shared" si="64"/>
        <v>57572.837307813737</v>
      </c>
      <c r="EZ14" s="108">
        <f t="shared" si="65"/>
        <v>57574.571932163759</v>
      </c>
      <c r="FA14" s="108">
        <f t="shared" si="66"/>
        <v>53742.426982611694</v>
      </c>
      <c r="FB14" s="108">
        <f t="shared" si="67"/>
        <v>53744.046199708377</v>
      </c>
      <c r="FC14" s="108">
        <f t="shared" si="68"/>
        <v>53745.665465590791</v>
      </c>
      <c r="FD14" s="108">
        <f t="shared" si="69"/>
        <v>53747.284780260423</v>
      </c>
      <c r="FE14" s="108">
        <f t="shared" si="70"/>
        <v>53748.904143718726</v>
      </c>
    </row>
    <row r="15" spans="1:161" ht="15.75" x14ac:dyDescent="0.25">
      <c r="A15" s="47" t="s">
        <v>179</v>
      </c>
      <c r="B15" s="12">
        <f>'Urb proj of all 25 ARs '!AJ15</f>
        <v>2933.8393463218686</v>
      </c>
      <c r="C15" s="12">
        <f>'Urb proj of all 25 ARs '!AK15</f>
        <v>2938.4393818253334</v>
      </c>
      <c r="D15" s="100">
        <f t="shared" si="10"/>
        <v>1.5679234478983494E-3</v>
      </c>
      <c r="E15" s="101">
        <f t="shared" si="11"/>
        <v>3.0129214246388258E-5</v>
      </c>
      <c r="F15" s="69">
        <f t="shared" si="12"/>
        <v>2933.9277405960984</v>
      </c>
      <c r="G15" s="69">
        <f t="shared" si="16"/>
        <v>2934.0161375335783</v>
      </c>
      <c r="H15" s="69">
        <f t="shared" ref="H15:AM15" si="87">G15*(1+$E$15)</f>
        <v>2934.1045371343885</v>
      </c>
      <c r="I15" s="69">
        <f t="shared" si="87"/>
        <v>2934.1929393986093</v>
      </c>
      <c r="J15" s="69">
        <f t="shared" si="87"/>
        <v>2934.2813443263208</v>
      </c>
      <c r="K15" s="69">
        <f t="shared" si="87"/>
        <v>2934.369751917603</v>
      </c>
      <c r="L15" s="69">
        <f t="shared" si="87"/>
        <v>2934.4581621725365</v>
      </c>
      <c r="M15" s="69">
        <f t="shared" si="87"/>
        <v>2934.5465750912017</v>
      </c>
      <c r="N15" s="69">
        <f t="shared" si="87"/>
        <v>2934.6349906736787</v>
      </c>
      <c r="O15" s="69">
        <f t="shared" si="87"/>
        <v>2934.7234089200474</v>
      </c>
      <c r="P15" s="69">
        <f t="shared" si="87"/>
        <v>2934.8118298303884</v>
      </c>
      <c r="Q15" s="69">
        <f t="shared" si="87"/>
        <v>2934.9002534047822</v>
      </c>
      <c r="R15" s="69">
        <f t="shared" si="87"/>
        <v>2934.9886796433088</v>
      </c>
      <c r="S15" s="69">
        <f t="shared" si="87"/>
        <v>2935.0771085460487</v>
      </c>
      <c r="T15" s="69">
        <f t="shared" si="87"/>
        <v>2935.165540113082</v>
      </c>
      <c r="U15" s="69">
        <f t="shared" si="87"/>
        <v>2935.2539743444886</v>
      </c>
      <c r="V15" s="69">
        <f t="shared" si="87"/>
        <v>2935.3424112403491</v>
      </c>
      <c r="W15" s="69">
        <f t="shared" si="87"/>
        <v>2935.4308508007439</v>
      </c>
      <c r="X15" s="69">
        <f t="shared" si="87"/>
        <v>2935.5192930257531</v>
      </c>
      <c r="Y15" s="69">
        <f t="shared" si="87"/>
        <v>2935.6077379154572</v>
      </c>
      <c r="Z15" s="69">
        <f t="shared" si="87"/>
        <v>2935.6961854699362</v>
      </c>
      <c r="AA15" s="69">
        <f t="shared" si="87"/>
        <v>2935.7846356892705</v>
      </c>
      <c r="AB15" s="69">
        <f t="shared" si="87"/>
        <v>2935.8730885735404</v>
      </c>
      <c r="AC15" s="69">
        <f t="shared" si="87"/>
        <v>2935.9615441228261</v>
      </c>
      <c r="AD15" s="69">
        <f t="shared" si="87"/>
        <v>2936.0500023372083</v>
      </c>
      <c r="AE15" s="69">
        <f t="shared" si="87"/>
        <v>2936.1384632167669</v>
      </c>
      <c r="AF15" s="69">
        <f t="shared" si="87"/>
        <v>2936.226926761582</v>
      </c>
      <c r="AG15" s="69">
        <f t="shared" si="87"/>
        <v>2936.3153929717346</v>
      </c>
      <c r="AH15" s="69">
        <f t="shared" si="87"/>
        <v>2936.4038618473046</v>
      </c>
      <c r="AI15" s="69">
        <f t="shared" si="87"/>
        <v>2936.4923333883721</v>
      </c>
      <c r="AJ15" s="69">
        <f t="shared" si="87"/>
        <v>2936.5808075950176</v>
      </c>
      <c r="AK15" s="69">
        <f t="shared" si="87"/>
        <v>2936.6692844673216</v>
      </c>
      <c r="AL15" s="69">
        <f t="shared" si="87"/>
        <v>2936.7577640053642</v>
      </c>
      <c r="AM15" s="69">
        <f t="shared" si="87"/>
        <v>2936.8462462092257</v>
      </c>
      <c r="AN15" s="69">
        <f t="shared" ref="AN15:BE15" si="88">AM15*(1+$E$15)</f>
        <v>2936.9347310789863</v>
      </c>
      <c r="AO15" s="69">
        <f t="shared" si="88"/>
        <v>2937.0232186147264</v>
      </c>
      <c r="AP15" s="69">
        <f t="shared" si="88"/>
        <v>2937.1117088165265</v>
      </c>
      <c r="AQ15" s="69">
        <f t="shared" si="88"/>
        <v>2937.2002016844672</v>
      </c>
      <c r="AR15" s="69">
        <f t="shared" si="88"/>
        <v>2937.2886972186284</v>
      </c>
      <c r="AS15" s="69">
        <f t="shared" si="88"/>
        <v>2937.3771954190902</v>
      </c>
      <c r="AT15" s="69">
        <f t="shared" si="88"/>
        <v>2937.4656962859335</v>
      </c>
      <c r="AU15" s="69">
        <f t="shared" si="88"/>
        <v>2937.5541998192384</v>
      </c>
      <c r="AV15" s="69">
        <f t="shared" si="88"/>
        <v>2937.6427060190849</v>
      </c>
      <c r="AW15" s="69">
        <f t="shared" si="88"/>
        <v>2937.731214885554</v>
      </c>
      <c r="AX15" s="69">
        <f t="shared" si="88"/>
        <v>2937.8197264187256</v>
      </c>
      <c r="AY15" s="69">
        <f t="shared" si="88"/>
        <v>2937.9082406186803</v>
      </c>
      <c r="AZ15" s="69">
        <f t="shared" si="88"/>
        <v>2937.9967574854982</v>
      </c>
      <c r="BA15" s="69">
        <f t="shared" si="88"/>
        <v>2938.0852770192596</v>
      </c>
      <c r="BB15" s="69">
        <f t="shared" si="88"/>
        <v>2938.1737992200451</v>
      </c>
      <c r="BC15" s="69">
        <f t="shared" si="88"/>
        <v>2938.2623240879348</v>
      </c>
      <c r="BD15" s="69">
        <f t="shared" si="88"/>
        <v>2938.3508516230095</v>
      </c>
      <c r="BE15" s="69">
        <f t="shared" si="88"/>
        <v>2938.4393818253493</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9642.8410518866185</v>
      </c>
      <c r="DG15" s="108">
        <f t="shared" si="20"/>
        <v>9643.1315831106149</v>
      </c>
      <c r="DH15" s="108">
        <f t="shared" si="21"/>
        <v>9643.4221230880885</v>
      </c>
      <c r="DI15" s="108">
        <f t="shared" si="22"/>
        <v>9643.7126718193049</v>
      </c>
      <c r="DJ15" s="108">
        <f t="shared" si="23"/>
        <v>11130.698423100899</v>
      </c>
      <c r="DK15" s="108">
        <f t="shared" si="24"/>
        <v>11131.0337822984</v>
      </c>
      <c r="DL15" s="108">
        <f t="shared" si="25"/>
        <v>11131.369151600011</v>
      </c>
      <c r="DM15" s="108">
        <f t="shared" si="26"/>
        <v>11131.704531006035</v>
      </c>
      <c r="DN15" s="108">
        <f t="shared" si="27"/>
        <v>8769.7886027986897</v>
      </c>
      <c r="DO15" s="108">
        <f t="shared" si="28"/>
        <v>8770.0528296383982</v>
      </c>
      <c r="DP15" s="108">
        <f t="shared" si="29"/>
        <v>8770.3170644390539</v>
      </c>
      <c r="DQ15" s="108">
        <f t="shared" si="30"/>
        <v>8770.5813072008968</v>
      </c>
      <c r="DR15" s="108">
        <f t="shared" si="31"/>
        <v>8770.8455579241672</v>
      </c>
      <c r="DS15" s="108">
        <f t="shared" si="32"/>
        <v>8948.8386206477135</v>
      </c>
      <c r="DT15" s="108">
        <f t="shared" si="33"/>
        <v>8949.1082421237716</v>
      </c>
      <c r="DU15" s="108">
        <f t="shared" si="34"/>
        <v>8949.3778717233126</v>
      </c>
      <c r="DV15" s="108">
        <f t="shared" si="35"/>
        <v>8949.6475094465804</v>
      </c>
      <c r="DW15" s="108">
        <f t="shared" si="36"/>
        <v>8307.0572848803931</v>
      </c>
      <c r="DX15" s="108">
        <f t="shared" si="37"/>
        <v>8307.3075699890869</v>
      </c>
      <c r="DY15" s="108">
        <f t="shared" si="38"/>
        <v>8307.5578626386723</v>
      </c>
      <c r="DZ15" s="108">
        <f t="shared" si="39"/>
        <v>8307.8081628293803</v>
      </c>
      <c r="EA15" s="108">
        <f t="shared" si="40"/>
        <v>8755.2043705485103</v>
      </c>
      <c r="EB15" s="108">
        <f t="shared" si="41"/>
        <v>8755.4681579767621</v>
      </c>
      <c r="EC15" s="108">
        <f t="shared" si="42"/>
        <v>8755.7319533527207</v>
      </c>
      <c r="ED15" s="108">
        <f t="shared" si="43"/>
        <v>8755.9957566766279</v>
      </c>
      <c r="EE15" s="108">
        <f t="shared" si="44"/>
        <v>8756.2595679487204</v>
      </c>
      <c r="EF15" s="108">
        <f t="shared" si="45"/>
        <v>9818.9374576174141</v>
      </c>
      <c r="EG15" s="108">
        <f t="shared" si="46"/>
        <v>9819.2332944877471</v>
      </c>
      <c r="EH15" s="108">
        <f t="shared" si="47"/>
        <v>9819.5291402714138</v>
      </c>
      <c r="EI15" s="108">
        <f t="shared" si="48"/>
        <v>9819.8249949686797</v>
      </c>
      <c r="EJ15" s="108">
        <f t="shared" si="49"/>
        <v>10094.690501545942</v>
      </c>
      <c r="EK15" s="108">
        <f t="shared" si="50"/>
        <v>10094.994646638814</v>
      </c>
      <c r="EL15" s="108">
        <f t="shared" si="51"/>
        <v>10095.298800895338</v>
      </c>
      <c r="EM15" s="108">
        <f t="shared" si="52"/>
        <v>10095.602964315793</v>
      </c>
      <c r="EN15" s="108">
        <f t="shared" si="53"/>
        <v>11158.198555994339</v>
      </c>
      <c r="EO15" s="108">
        <f t="shared" si="54"/>
        <v>11158.534743749236</v>
      </c>
      <c r="EP15" s="108">
        <f t="shared" si="55"/>
        <v>11158.870941633206</v>
      </c>
      <c r="EQ15" s="108">
        <f t="shared" si="56"/>
        <v>11159.207149646554</v>
      </c>
      <c r="ER15" s="108">
        <f t="shared" si="57"/>
        <v>11159.543367789587</v>
      </c>
      <c r="ES15" s="108">
        <f t="shared" si="58"/>
        <v>10821.685393994218</v>
      </c>
      <c r="ET15" s="108">
        <f t="shared" si="59"/>
        <v>10822.011442871959</v>
      </c>
      <c r="EU15" s="108">
        <f t="shared" si="60"/>
        <v>10822.3375015733</v>
      </c>
      <c r="EV15" s="108">
        <f t="shared" si="61"/>
        <v>10822.66357009853</v>
      </c>
      <c r="EW15" s="108">
        <f t="shared" si="62"/>
        <v>10324.586363965462</v>
      </c>
      <c r="EX15" s="108">
        <f t="shared" si="63"/>
        <v>10324.897435640027</v>
      </c>
      <c r="EY15" s="108">
        <f t="shared" si="64"/>
        <v>10325.208516686938</v>
      </c>
      <c r="EZ15" s="108">
        <f t="shared" si="65"/>
        <v>10325.519607106477</v>
      </c>
      <c r="FA15" s="108">
        <f t="shared" si="66"/>
        <v>9134.1286936521155</v>
      </c>
      <c r="FB15" s="108">
        <f t="shared" si="67"/>
        <v>9134.4038977724795</v>
      </c>
      <c r="FC15" s="108">
        <f t="shared" si="68"/>
        <v>9134.6791101845283</v>
      </c>
      <c r="FD15" s="108">
        <f t="shared" si="69"/>
        <v>9134.9543308885113</v>
      </c>
      <c r="FE15" s="108">
        <f t="shared" si="70"/>
        <v>9135.2295598846795</v>
      </c>
    </row>
    <row r="16" spans="1:161" ht="15.75" x14ac:dyDescent="0.25">
      <c r="A16" s="47" t="s">
        <v>170</v>
      </c>
      <c r="B16" s="12">
        <f>'Urb proj of all 25 ARs '!AJ16</f>
        <v>22243.52636165452</v>
      </c>
      <c r="C16" s="12">
        <f>'Urb proj of all 25 ARs '!AK16</f>
        <v>22278.402508200899</v>
      </c>
      <c r="D16" s="100">
        <f t="shared" si="10"/>
        <v>1.567923447898182E-3</v>
      </c>
      <c r="E16" s="101">
        <f t="shared" si="11"/>
        <v>3.0129214246388258E-5</v>
      </c>
      <c r="F16" s="69">
        <f t="shared" si="12"/>
        <v>22244.196541625864</v>
      </c>
      <c r="G16" s="69">
        <f t="shared" si="13"/>
        <v>22244.866741789207</v>
      </c>
      <c r="H16" s="69">
        <f>G16*(1+$E$16)</f>
        <v>22245.536962145154</v>
      </c>
      <c r="I16" s="69">
        <f t="shared" ref="I16:BE16" si="89">H16*(1+$E$16)</f>
        <v>22246.207202694313</v>
      </c>
      <c r="J16" s="69">
        <f t="shared" si="89"/>
        <v>22246.877463437293</v>
      </c>
      <c r="K16" s="69">
        <f t="shared" si="89"/>
        <v>22247.5477443747</v>
      </c>
      <c r="L16" s="69">
        <f t="shared" si="89"/>
        <v>22248.218045507147</v>
      </c>
      <c r="M16" s="69">
        <f t="shared" si="89"/>
        <v>22248.888366835239</v>
      </c>
      <c r="N16" s="69">
        <f t="shared" si="89"/>
        <v>22249.558708359589</v>
      </c>
      <c r="O16" s="69">
        <f t="shared" si="89"/>
        <v>22250.229070080801</v>
      </c>
      <c r="P16" s="69">
        <f t="shared" si="89"/>
        <v>22250.899451999485</v>
      </c>
      <c r="Q16" s="69">
        <f t="shared" si="89"/>
        <v>22251.569854116249</v>
      </c>
      <c r="R16" s="69">
        <f t="shared" si="89"/>
        <v>22252.240276431701</v>
      </c>
      <c r="S16" s="69">
        <f t="shared" si="89"/>
        <v>22252.910718946452</v>
      </c>
      <c r="T16" s="69">
        <f t="shared" si="89"/>
        <v>22253.581181661109</v>
      </c>
      <c r="U16" s="69">
        <f t="shared" si="89"/>
        <v>22254.251664576281</v>
      </c>
      <c r="V16" s="69">
        <f t="shared" si="89"/>
        <v>22254.922167692577</v>
      </c>
      <c r="W16" s="69">
        <f t="shared" si="89"/>
        <v>22255.592691010603</v>
      </c>
      <c r="X16" s="69">
        <f t="shared" si="89"/>
        <v>22256.263234530972</v>
      </c>
      <c r="Y16" s="69">
        <f t="shared" si="89"/>
        <v>22256.933798254289</v>
      </c>
      <c r="Z16" s="69">
        <f t="shared" si="89"/>
        <v>22257.604382181165</v>
      </c>
      <c r="AA16" s="69">
        <f t="shared" si="89"/>
        <v>22258.274986312208</v>
      </c>
      <c r="AB16" s="69">
        <f t="shared" si="89"/>
        <v>22258.945610648025</v>
      </c>
      <c r="AC16" s="69">
        <f t="shared" si="89"/>
        <v>22259.616255189227</v>
      </c>
      <c r="AD16" s="69">
        <f t="shared" si="89"/>
        <v>22260.286919936421</v>
      </c>
      <c r="AE16" s="69">
        <f t="shared" si="89"/>
        <v>22260.95760489022</v>
      </c>
      <c r="AF16" s="69">
        <f t="shared" si="89"/>
        <v>22261.628310051226</v>
      </c>
      <c r="AG16" s="69">
        <f t="shared" si="89"/>
        <v>22262.299035420052</v>
      </c>
      <c r="AH16" s="69">
        <f t="shared" si="89"/>
        <v>22262.969780997308</v>
      </c>
      <c r="AI16" s="69">
        <f t="shared" si="89"/>
        <v>22263.640546783601</v>
      </c>
      <c r="AJ16" s="69">
        <f t="shared" si="89"/>
        <v>22264.31133277954</v>
      </c>
      <c r="AK16" s="69">
        <f t="shared" si="89"/>
        <v>22264.982138985735</v>
      </c>
      <c r="AL16" s="69">
        <f t="shared" si="89"/>
        <v>22265.652965402795</v>
      </c>
      <c r="AM16" s="69">
        <f t="shared" si="89"/>
        <v>22266.323812031325</v>
      </c>
      <c r="AN16" s="69">
        <f t="shared" si="89"/>
        <v>22266.994678871939</v>
      </c>
      <c r="AO16" s="69">
        <f t="shared" si="89"/>
        <v>22267.665565925243</v>
      </c>
      <c r="AP16" s="69">
        <f t="shared" si="89"/>
        <v>22268.336473191845</v>
      </c>
      <c r="AQ16" s="69">
        <f t="shared" si="89"/>
        <v>22269.007400672355</v>
      </c>
      <c r="AR16" s="69">
        <f t="shared" si="89"/>
        <v>22269.678348367386</v>
      </c>
      <c r="AS16" s="69">
        <f t="shared" si="89"/>
        <v>22270.349316277541</v>
      </c>
      <c r="AT16" s="69">
        <f t="shared" si="89"/>
        <v>22271.020304403432</v>
      </c>
      <c r="AU16" s="69">
        <f t="shared" si="89"/>
        <v>22271.691312745668</v>
      </c>
      <c r="AV16" s="69">
        <f t="shared" si="89"/>
        <v>22272.362341304859</v>
      </c>
      <c r="AW16" s="69">
        <f t="shared" si="89"/>
        <v>22273.033390081615</v>
      </c>
      <c r="AX16" s="69">
        <f t="shared" si="89"/>
        <v>22273.70445907654</v>
      </c>
      <c r="AY16" s="69">
        <f t="shared" si="89"/>
        <v>22274.375548290249</v>
      </c>
      <c r="AZ16" s="69">
        <f t="shared" si="89"/>
        <v>22275.046657723349</v>
      </c>
      <c r="BA16" s="69">
        <f t="shared" si="89"/>
        <v>22275.717787376449</v>
      </c>
      <c r="BB16" s="69">
        <f t="shared" si="89"/>
        <v>22276.388937250158</v>
      </c>
      <c r="BC16" s="69">
        <f t="shared" si="89"/>
        <v>22277.060107345085</v>
      </c>
      <c r="BD16" s="69">
        <f t="shared" si="89"/>
        <v>22277.731297661838</v>
      </c>
      <c r="BE16" s="69">
        <f t="shared" si="89"/>
        <v>22278.402508201027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23913.679800180533</v>
      </c>
      <c r="DG16" s="108">
        <f t="shared" si="15"/>
        <v>23914.400300562655</v>
      </c>
      <c r="DH16" s="108">
        <f t="shared" si="15"/>
        <v>23915.120822652883</v>
      </c>
      <c r="DI16" s="108">
        <f t="shared" si="15"/>
        <v>23915.841366451881</v>
      </c>
      <c r="DJ16" s="108">
        <f t="shared" si="15"/>
        <v>25382.978178758403</v>
      </c>
      <c r="DK16" s="108">
        <f t="shared" si="15"/>
        <v>25383.742947946161</v>
      </c>
      <c r="DL16" s="108">
        <f t="shared" si="15"/>
        <v>25384.507740175814</v>
      </c>
      <c r="DM16" s="108">
        <f t="shared" si="15"/>
        <v>25385.272555448057</v>
      </c>
      <c r="DN16" s="108">
        <f t="shared" si="15"/>
        <v>22079.260944374993</v>
      </c>
      <c r="DO16" s="108">
        <f t="shared" si="15"/>
        <v>22079.926175158387</v>
      </c>
      <c r="DP16" s="108">
        <f t="shared" si="15"/>
        <v>22080.591425984665</v>
      </c>
      <c r="DQ16" s="108">
        <f t="shared" si="15"/>
        <v>22081.256696854427</v>
      </c>
      <c r="DR16" s="108">
        <f t="shared" si="15"/>
        <v>22081.921987768274</v>
      </c>
      <c r="DS16" s="108">
        <f t="shared" si="15"/>
        <v>23380.437875634419</v>
      </c>
      <c r="DT16" s="108">
        <f t="shared" si="15"/>
        <v>23381.14230985635</v>
      </c>
      <c r="DU16" s="108">
        <f t="shared" si="15"/>
        <v>23381.846765302325</v>
      </c>
      <c r="DV16" s="108">
        <f t="shared" ref="DV16:EK28" si="90">V16*BV16</f>
        <v>23382.551241972997</v>
      </c>
      <c r="DW16" s="108">
        <f t="shared" si="90"/>
        <v>22365.698760540374</v>
      </c>
      <c r="DX16" s="108">
        <f t="shared" si="90"/>
        <v>22366.372621470102</v>
      </c>
      <c r="DY16" s="108">
        <f t="shared" si="90"/>
        <v>22367.046502702728</v>
      </c>
      <c r="DZ16" s="108">
        <f t="shared" si="90"/>
        <v>22367.720404238869</v>
      </c>
      <c r="EA16" s="108">
        <f t="shared" si="90"/>
        <v>23325.338630525246</v>
      </c>
      <c r="EB16" s="108">
        <f t="shared" si="90"/>
        <v>23326.041404650212</v>
      </c>
      <c r="EC16" s="108">
        <f t="shared" si="90"/>
        <v>23326.744199949215</v>
      </c>
      <c r="ED16" s="108">
        <f t="shared" si="90"/>
        <v>23327.447016422884</v>
      </c>
      <c r="EE16" s="108">
        <f t="shared" si="90"/>
        <v>23328.149854071864</v>
      </c>
      <c r="EF16" s="108">
        <f t="shared" si="90"/>
        <v>22785.554845047121</v>
      </c>
      <c r="EG16" s="108">
        <f t="shared" si="90"/>
        <v>22786.241355910766</v>
      </c>
      <c r="EH16" s="108">
        <f t="shared" si="90"/>
        <v>22786.927887458449</v>
      </c>
      <c r="EI16" s="108">
        <f t="shared" si="90"/>
        <v>22787.614439690788</v>
      </c>
      <c r="EJ16" s="108">
        <f t="shared" si="90"/>
        <v>23136.717344078948</v>
      </c>
      <c r="EK16" s="108">
        <f t="shared" si="90"/>
        <v>23137.414435192768</v>
      </c>
      <c r="EL16" s="108">
        <f t="shared" ref="EL16:FA28" si="91">AL16*CL16</f>
        <v>23138.111547309392</v>
      </c>
      <c r="EM16" s="108">
        <f t="shared" si="91"/>
        <v>23138.808680429462</v>
      </c>
      <c r="EN16" s="108">
        <f t="shared" si="91"/>
        <v>25127.495135051198</v>
      </c>
      <c r="EO16" s="108">
        <f t="shared" si="91"/>
        <v>25128.2522067356</v>
      </c>
      <c r="EP16" s="108">
        <f t="shared" si="91"/>
        <v>25129.009301229973</v>
      </c>
      <c r="EQ16" s="108">
        <f t="shared" si="91"/>
        <v>25129.766418535008</v>
      </c>
      <c r="ER16" s="108">
        <f t="shared" si="91"/>
        <v>25130.523558651395</v>
      </c>
      <c r="ES16" s="108">
        <f t="shared" si="91"/>
        <v>24836.118901586728</v>
      </c>
      <c r="ET16" s="108">
        <f t="shared" si="91"/>
        <v>24836.867194334161</v>
      </c>
      <c r="EU16" s="108">
        <f t="shared" si="91"/>
        <v>24837.615509627067</v>
      </c>
      <c r="EV16" s="108">
        <f t="shared" si="91"/>
        <v>24838.363847466127</v>
      </c>
      <c r="EW16" s="108">
        <f t="shared" si="91"/>
        <v>24372.598645409504</v>
      </c>
      <c r="EX16" s="108">
        <f t="shared" si="91"/>
        <v>24373.332972655833</v>
      </c>
      <c r="EY16" s="108">
        <f t="shared" si="91"/>
        <v>24374.067322026865</v>
      </c>
      <c r="EZ16" s="108">
        <f t="shared" si="91"/>
        <v>24374.801693523266</v>
      </c>
      <c r="FA16" s="108">
        <f t="shared" si="91"/>
        <v>22372.576816639692</v>
      </c>
      <c r="FB16" s="108">
        <f t="shared" ref="FB16:FE28" si="92">BB16*DB16</f>
        <v>22373.250884799843</v>
      </c>
      <c r="FC16" s="108">
        <f t="shared" si="92"/>
        <v>22373.924973269142</v>
      </c>
      <c r="FD16" s="108">
        <f t="shared" si="92"/>
        <v>22374.599082048193</v>
      </c>
      <c r="FE16" s="108">
        <f t="shared" si="92"/>
        <v>22375.27321113761</v>
      </c>
    </row>
    <row r="17" spans="1:161" ht="15.75" x14ac:dyDescent="0.25">
      <c r="A17" s="87" t="s">
        <v>174</v>
      </c>
      <c r="B17" s="12">
        <f>'Urb proj of all 25 ARs '!AJ17</f>
        <v>26890.829249825536</v>
      </c>
      <c r="C17" s="12">
        <f>'Urb proj of all 25 ARs '!AK17</f>
        <v>26932.992011539765</v>
      </c>
      <c r="D17" s="100">
        <f t="shared" si="10"/>
        <v>1.5679234478982445E-3</v>
      </c>
      <c r="E17" s="101">
        <f t="shared" si="11"/>
        <v>3.0129214246388258E-5</v>
      </c>
      <c r="F17" s="69">
        <f t="shared" si="12"/>
        <v>26891.639449381266</v>
      </c>
      <c r="G17" s="69">
        <f t="shared" si="13"/>
        <v>26892.449673347674</v>
      </c>
      <c r="H17" s="69">
        <f>G17*(1+$E$17)</f>
        <v>26893.259921725494</v>
      </c>
      <c r="I17" s="69">
        <f t="shared" ref="I17:BE17" si="93">H17*(1+$E$17)</f>
        <v>26894.070194515458</v>
      </c>
      <c r="J17" s="69">
        <f t="shared" si="93"/>
        <v>26894.880491718304</v>
      </c>
      <c r="K17" s="69">
        <f t="shared" si="93"/>
        <v>26895.690813334772</v>
      </c>
      <c r="L17" s="69">
        <f t="shared" si="93"/>
        <v>26896.501159365591</v>
      </c>
      <c r="M17" s="69">
        <f t="shared" si="93"/>
        <v>26897.311529811501</v>
      </c>
      <c r="N17" s="69">
        <f t="shared" si="93"/>
        <v>26898.121924673233</v>
      </c>
      <c r="O17" s="69">
        <f t="shared" si="93"/>
        <v>26898.932343951528</v>
      </c>
      <c r="P17" s="69">
        <f t="shared" si="93"/>
        <v>26899.742787647119</v>
      </c>
      <c r="Q17" s="69">
        <f t="shared" si="93"/>
        <v>26900.55325576074</v>
      </c>
      <c r="R17" s="69">
        <f t="shared" si="93"/>
        <v>26901.36374829313</v>
      </c>
      <c r="S17" s="69">
        <f t="shared" si="93"/>
        <v>26902.174265245023</v>
      </c>
      <c r="T17" s="69">
        <f t="shared" si="93"/>
        <v>26902.984806617154</v>
      </c>
      <c r="U17" s="69">
        <f t="shared" si="93"/>
        <v>26903.795372410259</v>
      </c>
      <c r="V17" s="69">
        <f t="shared" si="93"/>
        <v>26904.605962625075</v>
      </c>
      <c r="W17" s="69">
        <f t="shared" si="93"/>
        <v>26905.416577262338</v>
      </c>
      <c r="X17" s="69">
        <f t="shared" si="93"/>
        <v>26906.227216322783</v>
      </c>
      <c r="Y17" s="69">
        <f t="shared" si="93"/>
        <v>26907.037879807147</v>
      </c>
      <c r="Z17" s="69">
        <f t="shared" si="93"/>
        <v>26907.848567716163</v>
      </c>
      <c r="AA17" s="69">
        <f t="shared" si="93"/>
        <v>26908.659280050568</v>
      </c>
      <c r="AB17" s="69">
        <f t="shared" si="93"/>
        <v>26909.470016811101</v>
      </c>
      <c r="AC17" s="69">
        <f t="shared" si="93"/>
        <v>26910.280777998494</v>
      </c>
      <c r="AD17" s="69">
        <f t="shared" si="93"/>
        <v>26911.091563613485</v>
      </c>
      <c r="AE17" s="69">
        <f t="shared" si="93"/>
        <v>26911.902373656809</v>
      </c>
      <c r="AF17" s="69">
        <f t="shared" si="93"/>
        <v>26912.713208129204</v>
      </c>
      <c r="AG17" s="69">
        <f t="shared" si="93"/>
        <v>26913.524067031402</v>
      </c>
      <c r="AH17" s="69">
        <f t="shared" si="93"/>
        <v>26914.334950364144</v>
      </c>
      <c r="AI17" s="69">
        <f t="shared" si="93"/>
        <v>26915.145858128162</v>
      </c>
      <c r="AJ17" s="69">
        <f t="shared" si="93"/>
        <v>26915.956790324195</v>
      </c>
      <c r="AK17" s="69">
        <f t="shared" si="93"/>
        <v>26916.767746952977</v>
      </c>
      <c r="AL17" s="69">
        <f t="shared" si="93"/>
        <v>26917.578728015247</v>
      </c>
      <c r="AM17" s="69">
        <f t="shared" si="93"/>
        <v>26918.389733511736</v>
      </c>
      <c r="AN17" s="69">
        <f t="shared" si="93"/>
        <v>26919.200763443187</v>
      </c>
      <c r="AO17" s="69">
        <f t="shared" si="93"/>
        <v>26920.011817810329</v>
      </c>
      <c r="AP17" s="69">
        <f t="shared" si="93"/>
        <v>26920.822896613903</v>
      </c>
      <c r="AQ17" s="69">
        <f t="shared" si="93"/>
        <v>26921.633999854643</v>
      </c>
      <c r="AR17" s="69">
        <f t="shared" si="93"/>
        <v>26922.445127533287</v>
      </c>
      <c r="AS17" s="69">
        <f t="shared" si="93"/>
        <v>26923.25627965057</v>
      </c>
      <c r="AT17" s="69">
        <f t="shared" si="93"/>
        <v>26924.067456207231</v>
      </c>
      <c r="AU17" s="69">
        <f t="shared" si="93"/>
        <v>26924.878657204004</v>
      </c>
      <c r="AV17" s="69">
        <f t="shared" si="93"/>
        <v>26925.689882641625</v>
      </c>
      <c r="AW17" s="69">
        <f t="shared" si="93"/>
        <v>26926.501132520832</v>
      </c>
      <c r="AX17" s="69">
        <f t="shared" si="93"/>
        <v>26927.31240684236</v>
      </c>
      <c r="AY17" s="69">
        <f t="shared" si="93"/>
        <v>26928.123705606944</v>
      </c>
      <c r="AZ17" s="69">
        <f t="shared" si="93"/>
        <v>26928.935028815322</v>
      </c>
      <c r="BA17" s="69">
        <f t="shared" si="93"/>
        <v>26929.746376468232</v>
      </c>
      <c r="BB17" s="69">
        <f t="shared" si="93"/>
        <v>26930.557748566411</v>
      </c>
      <c r="BC17" s="69">
        <f t="shared" si="93"/>
        <v>26931.369145110591</v>
      </c>
      <c r="BD17" s="69">
        <f t="shared" si="93"/>
        <v>26932.180566101513</v>
      </c>
      <c r="BE17" s="69">
        <f t="shared" si="93"/>
        <v>26932.992011539911</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43940.03317273537</v>
      </c>
      <c r="DG17" s="108">
        <f t="shared" si="15"/>
        <v>43941.357051408821</v>
      </c>
      <c r="DH17" s="108">
        <f t="shared" si="15"/>
        <v>43942.680969969704</v>
      </c>
      <c r="DI17" s="108">
        <f t="shared" si="15"/>
        <v>43944.004928419206</v>
      </c>
      <c r="DJ17" s="108">
        <f t="shared" si="15"/>
        <v>50979.393665880147</v>
      </c>
      <c r="DK17" s="108">
        <f t="shared" si="15"/>
        <v>50980.92963495406</v>
      </c>
      <c r="DL17" s="108">
        <f t="shared" si="15"/>
        <v>50982.465650305516</v>
      </c>
      <c r="DM17" s="108">
        <f t="shared" si="15"/>
        <v>50984.001711935904</v>
      </c>
      <c r="DN17" s="108">
        <f t="shared" si="15"/>
        <v>42404.637087316973</v>
      </c>
      <c r="DO17" s="108">
        <f t="shared" si="15"/>
        <v>42405.914705712821</v>
      </c>
      <c r="DP17" s="108">
        <f t="shared" si="15"/>
        <v>42407.192362602305</v>
      </c>
      <c r="DQ17" s="108">
        <f t="shared" si="15"/>
        <v>42408.470057986582</v>
      </c>
      <c r="DR17" s="108">
        <f t="shared" si="15"/>
        <v>42409.747791866823</v>
      </c>
      <c r="DS17" s="108">
        <f t="shared" si="15"/>
        <v>45986.154466952255</v>
      </c>
      <c r="DT17" s="108">
        <f t="shared" si="15"/>
        <v>45987.539993652557</v>
      </c>
      <c r="DU17" s="108">
        <f t="shared" si="15"/>
        <v>45988.925562097691</v>
      </c>
      <c r="DV17" s="108">
        <f t="shared" si="90"/>
        <v>45990.311172288908</v>
      </c>
      <c r="DW17" s="108">
        <f t="shared" si="90"/>
        <v>44855.362651905889</v>
      </c>
      <c r="DX17" s="108">
        <f t="shared" si="90"/>
        <v>44856.714108737324</v>
      </c>
      <c r="DY17" s="108">
        <f t="shared" si="90"/>
        <v>44858.065606287098</v>
      </c>
      <c r="DZ17" s="108">
        <f t="shared" si="90"/>
        <v>44859.417144556428</v>
      </c>
      <c r="EA17" s="108">
        <f t="shared" si="90"/>
        <v>50004.263069485372</v>
      </c>
      <c r="EB17" s="108">
        <f t="shared" si="90"/>
        <v>50005.769658640631</v>
      </c>
      <c r="EC17" s="108">
        <f t="shared" si="90"/>
        <v>50007.276293188232</v>
      </c>
      <c r="ED17" s="108">
        <f t="shared" si="90"/>
        <v>50008.78297312955</v>
      </c>
      <c r="EE17" s="108">
        <f t="shared" si="90"/>
        <v>50010.289698465946</v>
      </c>
      <c r="EF17" s="108">
        <f t="shared" si="90"/>
        <v>50135.417553206185</v>
      </c>
      <c r="EG17" s="108">
        <f t="shared" si="90"/>
        <v>50136.928093942981</v>
      </c>
      <c r="EH17" s="108">
        <f t="shared" si="90"/>
        <v>50138.438680191182</v>
      </c>
      <c r="EI17" s="108">
        <f t="shared" si="90"/>
        <v>50139.94931195215</v>
      </c>
      <c r="EJ17" s="108">
        <f t="shared" si="90"/>
        <v>53700.283878242117</v>
      </c>
      <c r="EK17" s="108">
        <f t="shared" si="90"/>
        <v>53701.90182560018</v>
      </c>
      <c r="EL17" s="108">
        <f t="shared" si="91"/>
        <v>53703.519821705726</v>
      </c>
      <c r="EM17" s="108">
        <f t="shared" si="91"/>
        <v>53705.137866560217</v>
      </c>
      <c r="EN17" s="108">
        <f t="shared" si="91"/>
        <v>53480.510232700683</v>
      </c>
      <c r="EO17" s="108">
        <f t="shared" si="91"/>
        <v>53482.121558451494</v>
      </c>
      <c r="EP17" s="108">
        <f t="shared" si="91"/>
        <v>53483.732932750274</v>
      </c>
      <c r="EQ17" s="108">
        <f t="shared" si="91"/>
        <v>53485.3443555985</v>
      </c>
      <c r="ER17" s="108">
        <f t="shared" si="91"/>
        <v>53486.955826997633</v>
      </c>
      <c r="ES17" s="108">
        <f t="shared" si="91"/>
        <v>52870.505575190648</v>
      </c>
      <c r="ET17" s="108">
        <f t="shared" si="91"/>
        <v>52872.098521980435</v>
      </c>
      <c r="EU17" s="108">
        <f t="shared" si="91"/>
        <v>52873.691516764462</v>
      </c>
      <c r="EV17" s="108">
        <f t="shared" si="91"/>
        <v>52875.284559544169</v>
      </c>
      <c r="EW17" s="108">
        <f t="shared" si="91"/>
        <v>47401.458636787582</v>
      </c>
      <c r="EX17" s="108">
        <f t="shared" si="91"/>
        <v>47402.886805490445</v>
      </c>
      <c r="EY17" s="108">
        <f t="shared" si="91"/>
        <v>47404.3150172229</v>
      </c>
      <c r="EZ17" s="108">
        <f t="shared" si="91"/>
        <v>47405.743271986255</v>
      </c>
      <c r="FA17" s="108">
        <f t="shared" si="91"/>
        <v>44294.596854401701</v>
      </c>
      <c r="FB17" s="108">
        <f t="shared" si="92"/>
        <v>44295.931415800282</v>
      </c>
      <c r="FC17" s="108">
        <f t="shared" si="92"/>
        <v>44297.266017408154</v>
      </c>
      <c r="FD17" s="108">
        <f t="shared" si="92"/>
        <v>44298.600659226518</v>
      </c>
      <c r="FE17" s="108">
        <f t="shared" si="92"/>
        <v>44299.935341256598</v>
      </c>
    </row>
    <row r="18" spans="1:161" ht="15.75" x14ac:dyDescent="0.25">
      <c r="A18" s="47" t="s">
        <v>222</v>
      </c>
      <c r="B18" s="12">
        <f>'Urb proj of all 25 ARs '!AJ18</f>
        <v>31964.846255107808</v>
      </c>
      <c r="C18" s="12">
        <f>'Urb proj of all 25 ARs '!AK18</f>
        <v>32014.964687059659</v>
      </c>
      <c r="D18" s="100">
        <f t="shared" si="10"/>
        <v>1.5679234478983923E-3</v>
      </c>
      <c r="E18" s="101">
        <f t="shared" si="11"/>
        <v>3.0129214246388258E-5</v>
      </c>
      <c r="F18" s="69">
        <f t="shared" si="12"/>
        <v>31965.809330808981</v>
      </c>
      <c r="G18" s="69">
        <f t="shared" si="13"/>
        <v>31966.772435526869</v>
      </c>
      <c r="H18" s="69">
        <f>G18*(1+$E$18)</f>
        <v>31967.735569262346</v>
      </c>
      <c r="I18" s="69">
        <f t="shared" ref="I18:BE18" si="94">H18*(1+$E$18)</f>
        <v>31968.698732016284</v>
      </c>
      <c r="J18" s="69">
        <f t="shared" si="94"/>
        <v>31969.661923789561</v>
      </c>
      <c r="K18" s="69">
        <f t="shared" si="94"/>
        <v>31970.625144583046</v>
      </c>
      <c r="L18" s="69">
        <f t="shared" si="94"/>
        <v>31971.588394397619</v>
      </c>
      <c r="M18" s="69">
        <f t="shared" si="94"/>
        <v>31972.551673234149</v>
      </c>
      <c r="N18" s="69">
        <f t="shared" si="94"/>
        <v>31973.514981093515</v>
      </c>
      <c r="O18" s="69">
        <f t="shared" si="94"/>
        <v>31974.478317976591</v>
      </c>
      <c r="P18" s="69">
        <f t="shared" si="94"/>
        <v>31975.441683884248</v>
      </c>
      <c r="Q18" s="69">
        <f t="shared" si="94"/>
        <v>31976.405078817366</v>
      </c>
      <c r="R18" s="69">
        <f t="shared" si="94"/>
        <v>31977.368502776815</v>
      </c>
      <c r="S18" s="69">
        <f t="shared" si="94"/>
        <v>31978.331955763471</v>
      </c>
      <c r="T18" s="69">
        <f t="shared" si="94"/>
        <v>31979.295437778208</v>
      </c>
      <c r="U18" s="69">
        <f t="shared" si="94"/>
        <v>31980.258948821902</v>
      </c>
      <c r="V18" s="69">
        <f t="shared" si="94"/>
        <v>31981.222488895426</v>
      </c>
      <c r="W18" s="69">
        <f t="shared" si="94"/>
        <v>31982.186057999654</v>
      </c>
      <c r="X18" s="69">
        <f t="shared" si="94"/>
        <v>31983.149656135462</v>
      </c>
      <c r="Y18" s="69">
        <f t="shared" si="94"/>
        <v>31984.113283303726</v>
      </c>
      <c r="Z18" s="69">
        <f t="shared" si="94"/>
        <v>31985.076939505321</v>
      </c>
      <c r="AA18" s="69">
        <f t="shared" si="94"/>
        <v>31986.040624741119</v>
      </c>
      <c r="AB18" s="69">
        <f t="shared" si="94"/>
        <v>31987.004339011997</v>
      </c>
      <c r="AC18" s="69">
        <f t="shared" si="94"/>
        <v>31987.968082318828</v>
      </c>
      <c r="AD18" s="69">
        <f t="shared" si="94"/>
        <v>31988.931854662485</v>
      </c>
      <c r="AE18" s="69">
        <f t="shared" si="94"/>
        <v>31989.895656043849</v>
      </c>
      <c r="AF18" s="69">
        <f t="shared" si="94"/>
        <v>31990.859486463789</v>
      </c>
      <c r="AG18" s="69">
        <f t="shared" si="94"/>
        <v>31991.823345923181</v>
      </c>
      <c r="AH18" s="69">
        <f t="shared" si="94"/>
        <v>31992.787234422904</v>
      </c>
      <c r="AI18" s="69">
        <f t="shared" si="94"/>
        <v>31993.751151963828</v>
      </c>
      <c r="AJ18" s="69">
        <f t="shared" si="94"/>
        <v>31994.715098546832</v>
      </c>
      <c r="AK18" s="69">
        <f t="shared" si="94"/>
        <v>31995.679074172789</v>
      </c>
      <c r="AL18" s="69">
        <f t="shared" si="94"/>
        <v>31996.643078842575</v>
      </c>
      <c r="AM18" s="69">
        <f t="shared" si="94"/>
        <v>31997.607112557063</v>
      </c>
      <c r="AN18" s="69">
        <f t="shared" si="94"/>
        <v>31998.571175317131</v>
      </c>
      <c r="AO18" s="69">
        <f t="shared" si="94"/>
        <v>31999.535267123651</v>
      </c>
      <c r="AP18" s="69">
        <f t="shared" si="94"/>
        <v>32000.499387977499</v>
      </c>
      <c r="AQ18" s="69">
        <f t="shared" si="94"/>
        <v>32001.46353787955</v>
      </c>
      <c r="AR18" s="69">
        <f t="shared" si="94"/>
        <v>32002.42771683068</v>
      </c>
      <c r="AS18" s="69">
        <f t="shared" si="94"/>
        <v>32003.391924831765</v>
      </c>
      <c r="AT18" s="69">
        <f t="shared" si="94"/>
        <v>32004.356161883679</v>
      </c>
      <c r="AU18" s="69">
        <f t="shared" si="94"/>
        <v>32005.320427987299</v>
      </c>
      <c r="AV18" s="69">
        <f t="shared" si="94"/>
        <v>32006.284723143497</v>
      </c>
      <c r="AW18" s="69">
        <f t="shared" si="94"/>
        <v>32007.249047353151</v>
      </c>
      <c r="AX18" s="69">
        <f t="shared" si="94"/>
        <v>32008.213400617136</v>
      </c>
      <c r="AY18" s="69">
        <f t="shared" si="94"/>
        <v>32009.177782936327</v>
      </c>
      <c r="AZ18" s="69">
        <f t="shared" si="94"/>
        <v>32010.1421943116</v>
      </c>
      <c r="BA18" s="69">
        <f t="shared" si="94"/>
        <v>32011.106634743828</v>
      </c>
      <c r="BB18" s="69">
        <f t="shared" si="94"/>
        <v>32012.071104233892</v>
      </c>
      <c r="BC18" s="69">
        <f t="shared" si="94"/>
        <v>32013.03560278266</v>
      </c>
      <c r="BD18" s="69">
        <f t="shared" si="94"/>
        <v>32014.000130391014</v>
      </c>
      <c r="BE18" s="69">
        <f t="shared" si="94"/>
        <v>32014.964687059826</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36593.356346324072</v>
      </c>
      <c r="DG18" s="108">
        <f t="shared" si="15"/>
        <v>36594.458875397424</v>
      </c>
      <c r="DH18" s="108">
        <f t="shared" si="15"/>
        <v>36595.56143768911</v>
      </c>
      <c r="DI18" s="108">
        <f t="shared" si="15"/>
        <v>36596.664033200133</v>
      </c>
      <c r="DJ18" s="108">
        <f t="shared" si="15"/>
        <v>40544.436609294193</v>
      </c>
      <c r="DK18" s="108">
        <f t="shared" si="15"/>
        <v>40545.658181311286</v>
      </c>
      <c r="DL18" s="108">
        <f t="shared" si="15"/>
        <v>40546.879790133396</v>
      </c>
      <c r="DM18" s="108">
        <f t="shared" si="15"/>
        <v>40548.101435761615</v>
      </c>
      <c r="DN18" s="108">
        <f t="shared" si="15"/>
        <v>35827.615084012628</v>
      </c>
      <c r="DO18" s="108">
        <f t="shared" si="15"/>
        <v>35828.694541903438</v>
      </c>
      <c r="DP18" s="108">
        <f t="shared" si="15"/>
        <v>35829.774032317458</v>
      </c>
      <c r="DQ18" s="108">
        <f t="shared" si="15"/>
        <v>35830.853555255679</v>
      </c>
      <c r="DR18" s="108">
        <f t="shared" si="15"/>
        <v>35831.933110719074</v>
      </c>
      <c r="DS18" s="108">
        <f t="shared" si="15"/>
        <v>36516.522443626418</v>
      </c>
      <c r="DT18" s="108">
        <f t="shared" si="15"/>
        <v>36517.622657754655</v>
      </c>
      <c r="DU18" s="108">
        <f t="shared" si="15"/>
        <v>36518.722905031485</v>
      </c>
      <c r="DV18" s="108">
        <f t="shared" si="90"/>
        <v>36519.823185457892</v>
      </c>
      <c r="DW18" s="108">
        <f t="shared" si="90"/>
        <v>36279.692840583273</v>
      </c>
      <c r="DX18" s="108">
        <f t="shared" si="90"/>
        <v>36280.785919221664</v>
      </c>
      <c r="DY18" s="108">
        <f t="shared" si="90"/>
        <v>36281.879030793651</v>
      </c>
      <c r="DZ18" s="108">
        <f t="shared" si="90"/>
        <v>36282.97217530023</v>
      </c>
      <c r="EA18" s="108">
        <f t="shared" si="90"/>
        <v>37024.245503588769</v>
      </c>
      <c r="EB18" s="108">
        <f t="shared" si="90"/>
        <v>37025.361015013863</v>
      </c>
      <c r="EC18" s="108">
        <f t="shared" si="90"/>
        <v>37026.476560048432</v>
      </c>
      <c r="ED18" s="108">
        <f t="shared" si="90"/>
        <v>37027.592138693501</v>
      </c>
      <c r="EE18" s="108">
        <f t="shared" si="90"/>
        <v>37028.707750950074</v>
      </c>
      <c r="EF18" s="108">
        <f t="shared" si="90"/>
        <v>36969.716796349749</v>
      </c>
      <c r="EG18" s="108">
        <f t="shared" si="90"/>
        <v>36970.830664867732</v>
      </c>
      <c r="EH18" s="108">
        <f t="shared" si="90"/>
        <v>36971.944566945698</v>
      </c>
      <c r="EI18" s="108">
        <f t="shared" si="90"/>
        <v>36973.058502584659</v>
      </c>
      <c r="EJ18" s="108">
        <f t="shared" si="90"/>
        <v>37715.136021407816</v>
      </c>
      <c r="EK18" s="108">
        <f t="shared" si="90"/>
        <v>37716.272348821338</v>
      </c>
      <c r="EL18" s="108">
        <f t="shared" si="91"/>
        <v>37717.408710471507</v>
      </c>
      <c r="EM18" s="108">
        <f t="shared" si="91"/>
        <v>37718.545106359365</v>
      </c>
      <c r="EN18" s="108">
        <f t="shared" si="91"/>
        <v>40579.564587387336</v>
      </c>
      <c r="EO18" s="108">
        <f t="shared" si="91"/>
        <v>40580.787217782818</v>
      </c>
      <c r="EP18" s="108">
        <f t="shared" si="91"/>
        <v>40582.009885015192</v>
      </c>
      <c r="EQ18" s="108">
        <f t="shared" si="91"/>
        <v>40583.232589085565</v>
      </c>
      <c r="ER18" s="108">
        <f t="shared" si="91"/>
        <v>40584.455329995049</v>
      </c>
      <c r="ES18" s="108">
        <f t="shared" si="91"/>
        <v>38583.218457503637</v>
      </c>
      <c r="ET18" s="108">
        <f t="shared" si="91"/>
        <v>38584.380939558854</v>
      </c>
      <c r="EU18" s="108">
        <f t="shared" si="91"/>
        <v>38585.543456638748</v>
      </c>
      <c r="EV18" s="108">
        <f t="shared" si="91"/>
        <v>38586.706008744368</v>
      </c>
      <c r="EW18" s="108">
        <f t="shared" si="91"/>
        <v>38875.225105200254</v>
      </c>
      <c r="EX18" s="108">
        <f t="shared" si="91"/>
        <v>38876.39638518633</v>
      </c>
      <c r="EY18" s="108">
        <f t="shared" si="91"/>
        <v>38877.567700462147</v>
      </c>
      <c r="EZ18" s="108">
        <f t="shared" si="91"/>
        <v>38878.739051028773</v>
      </c>
      <c r="FA18" s="108">
        <f t="shared" si="91"/>
        <v>36448.988552717565</v>
      </c>
      <c r="FB18" s="108">
        <f t="shared" si="92"/>
        <v>36450.08673210274</v>
      </c>
      <c r="FC18" s="108">
        <f t="shared" si="92"/>
        <v>36451.184944575187</v>
      </c>
      <c r="FD18" s="108">
        <f t="shared" si="92"/>
        <v>36452.283190135917</v>
      </c>
      <c r="FE18" s="108">
        <f t="shared" si="92"/>
        <v>36453.381468785919</v>
      </c>
    </row>
    <row r="19" spans="1:161" ht="15.75" x14ac:dyDescent="0.25">
      <c r="A19" s="47" t="s">
        <v>178</v>
      </c>
      <c r="B19" s="12">
        <f>'Urb proj of all 25 ARs '!AJ19</f>
        <v>51621.278933632173</v>
      </c>
      <c r="C19" s="12">
        <f>'Urb proj of all 25 ARs '!AK19</f>
        <v>51702.217147282718</v>
      </c>
      <c r="D19" s="100">
        <f t="shared" si="10"/>
        <v>1.5679234478983815E-3</v>
      </c>
      <c r="E19" s="101">
        <f t="shared" si="11"/>
        <v>3.0129214246388258E-5</v>
      </c>
      <c r="F19" s="69">
        <f t="shared" si="12"/>
        <v>51622.834242204837</v>
      </c>
      <c r="G19" s="69">
        <f t="shared" si="13"/>
        <v>51624.389597637724</v>
      </c>
      <c r="H19" s="69">
        <f>G19*(1+$E$19)</f>
        <v>51625.944999932253</v>
      </c>
      <c r="I19" s="69">
        <f t="shared" ref="I19:BE19" si="95">H19*(1+$E$19)</f>
        <v>51627.500449089828</v>
      </c>
      <c r="J19" s="69">
        <f t="shared" si="95"/>
        <v>51629.055945111868</v>
      </c>
      <c r="K19" s="69">
        <f t="shared" si="95"/>
        <v>51630.611487999777</v>
      </c>
      <c r="L19" s="69">
        <f t="shared" si="95"/>
        <v>51632.167077754973</v>
      </c>
      <c r="M19" s="69">
        <f t="shared" si="95"/>
        <v>51633.722714378862</v>
      </c>
      <c r="N19" s="69">
        <f t="shared" si="95"/>
        <v>51635.278397872862</v>
      </c>
      <c r="O19" s="69">
        <f t="shared" si="95"/>
        <v>51636.834128238384</v>
      </c>
      <c r="P19" s="69">
        <f t="shared" si="95"/>
        <v>51638.389905476841</v>
      </c>
      <c r="Q19" s="69">
        <f t="shared" si="95"/>
        <v>51639.945729589643</v>
      </c>
      <c r="R19" s="69">
        <f t="shared" si="95"/>
        <v>51641.501600578202</v>
      </c>
      <c r="S19" s="69">
        <f t="shared" si="95"/>
        <v>51643.057518443929</v>
      </c>
      <c r="T19" s="69">
        <f t="shared" si="95"/>
        <v>51644.613483188245</v>
      </c>
      <c r="U19" s="69">
        <f t="shared" si="95"/>
        <v>51646.169494812551</v>
      </c>
      <c r="V19" s="69">
        <f t="shared" si="95"/>
        <v>51647.725553318269</v>
      </c>
      <c r="W19" s="69">
        <f t="shared" si="95"/>
        <v>51649.281658706801</v>
      </c>
      <c r="X19" s="69">
        <f t="shared" si="95"/>
        <v>51650.837810979567</v>
      </c>
      <c r="Y19" s="69">
        <f t="shared" si="95"/>
        <v>51652.394010137978</v>
      </c>
      <c r="Z19" s="69">
        <f t="shared" si="95"/>
        <v>51653.950256183445</v>
      </c>
      <c r="AA19" s="69">
        <f t="shared" si="95"/>
        <v>51655.506549117388</v>
      </c>
      <c r="AB19" s="69">
        <f t="shared" si="95"/>
        <v>51657.062888941211</v>
      </c>
      <c r="AC19" s="69">
        <f t="shared" si="95"/>
        <v>51658.619275656332</v>
      </c>
      <c r="AD19" s="69">
        <f t="shared" si="95"/>
        <v>51660.175709264164</v>
      </c>
      <c r="AE19" s="69">
        <f t="shared" si="95"/>
        <v>51661.732189766117</v>
      </c>
      <c r="AF19" s="69">
        <f t="shared" si="95"/>
        <v>51663.288717163603</v>
      </c>
      <c r="AG19" s="69">
        <f t="shared" si="95"/>
        <v>51664.845291458034</v>
      </c>
      <c r="AH19" s="69">
        <f t="shared" si="95"/>
        <v>51666.401912650828</v>
      </c>
      <c r="AI19" s="69">
        <f t="shared" si="95"/>
        <v>51667.958580743398</v>
      </c>
      <c r="AJ19" s="69">
        <f t="shared" si="95"/>
        <v>51669.515295737154</v>
      </c>
      <c r="AK19" s="69">
        <f t="shared" si="95"/>
        <v>51671.072057633508</v>
      </c>
      <c r="AL19" s="69">
        <f t="shared" si="95"/>
        <v>51672.628866433872</v>
      </c>
      <c r="AM19" s="69">
        <f t="shared" si="95"/>
        <v>51674.185722139664</v>
      </c>
      <c r="AN19" s="69">
        <f t="shared" si="95"/>
        <v>51675.742624752296</v>
      </c>
      <c r="AO19" s="69">
        <f t="shared" si="95"/>
        <v>51677.29957427318</v>
      </c>
      <c r="AP19" s="69">
        <f t="shared" si="95"/>
        <v>51678.856570703727</v>
      </c>
      <c r="AQ19" s="69">
        <f t="shared" si="95"/>
        <v>51680.413614045356</v>
      </c>
      <c r="AR19" s="69">
        <f t="shared" si="95"/>
        <v>51681.970704299478</v>
      </c>
      <c r="AS19" s="69">
        <f t="shared" si="95"/>
        <v>51683.527841467505</v>
      </c>
      <c r="AT19" s="69">
        <f t="shared" si="95"/>
        <v>51685.085025550849</v>
      </c>
      <c r="AU19" s="69">
        <f t="shared" si="95"/>
        <v>51686.642256550927</v>
      </c>
      <c r="AV19" s="69">
        <f t="shared" si="95"/>
        <v>51688.199534469153</v>
      </c>
      <c r="AW19" s="69">
        <f t="shared" si="95"/>
        <v>51689.756859306937</v>
      </c>
      <c r="AX19" s="69">
        <f t="shared" si="95"/>
        <v>51691.314231065699</v>
      </c>
      <c r="AY19" s="69">
        <f t="shared" si="95"/>
        <v>51692.871649746841</v>
      </c>
      <c r="AZ19" s="69">
        <f t="shared" si="95"/>
        <v>51694.429115351784</v>
      </c>
      <c r="BA19" s="69">
        <f t="shared" si="95"/>
        <v>51695.986627881946</v>
      </c>
      <c r="BB19" s="69">
        <f t="shared" si="95"/>
        <v>51697.544187338739</v>
      </c>
      <c r="BC19" s="69">
        <f t="shared" si="95"/>
        <v>51699.101793723574</v>
      </c>
      <c r="BD19" s="69">
        <f t="shared" si="95"/>
        <v>51700.659447037862</v>
      </c>
      <c r="BE19" s="69">
        <f t="shared" si="95"/>
        <v>51702.217147283023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52351.718944698048</v>
      </c>
      <c r="DG19" s="108">
        <f t="shared" si="15"/>
        <v>52353.296260854302</v>
      </c>
      <c r="DH19" s="108">
        <f t="shared" si="15"/>
        <v>52354.873624533851</v>
      </c>
      <c r="DI19" s="108">
        <f t="shared" si="15"/>
        <v>52356.451035738122</v>
      </c>
      <c r="DJ19" s="108">
        <f t="shared" si="15"/>
        <v>56407.954093279586</v>
      </c>
      <c r="DK19" s="108">
        <f t="shared" si="15"/>
        <v>56409.653620613666</v>
      </c>
      <c r="DL19" s="108">
        <f t="shared" si="15"/>
        <v>56411.353199153164</v>
      </c>
      <c r="DM19" s="108">
        <f t="shared" si="15"/>
        <v>56413.052828899628</v>
      </c>
      <c r="DN19" s="108">
        <f t="shared" si="15"/>
        <v>50022.043477888037</v>
      </c>
      <c r="DO19" s="108">
        <f t="shared" si="15"/>
        <v>50023.550602753021</v>
      </c>
      <c r="DP19" s="108">
        <f t="shared" si="15"/>
        <v>50025.057773026499</v>
      </c>
      <c r="DQ19" s="108">
        <f t="shared" si="15"/>
        <v>50026.564988709833</v>
      </c>
      <c r="DR19" s="108">
        <f t="shared" si="15"/>
        <v>50028.072249804391</v>
      </c>
      <c r="DS19" s="108">
        <f t="shared" si="15"/>
        <v>51179.921102288434</v>
      </c>
      <c r="DT19" s="108">
        <f t="shared" si="15"/>
        <v>51181.463113096441</v>
      </c>
      <c r="DU19" s="108">
        <f t="shared" si="15"/>
        <v>51183.00517036402</v>
      </c>
      <c r="DV19" s="108">
        <f t="shared" si="90"/>
        <v>51184.547274092576</v>
      </c>
      <c r="DW19" s="108">
        <f t="shared" si="90"/>
        <v>50485.987876206949</v>
      </c>
      <c r="DX19" s="108">
        <f t="shared" si="90"/>
        <v>50487.508979352111</v>
      </c>
      <c r="DY19" s="108">
        <f t="shared" si="90"/>
        <v>50489.030128326915</v>
      </c>
      <c r="DZ19" s="108">
        <f t="shared" si="90"/>
        <v>50490.551323132742</v>
      </c>
      <c r="EA19" s="108">
        <f t="shared" si="90"/>
        <v>51783.811725994754</v>
      </c>
      <c r="EB19" s="108">
        <f t="shared" si="90"/>
        <v>51785.371931552741</v>
      </c>
      <c r="EC19" s="108">
        <f t="shared" si="90"/>
        <v>51786.932184118501</v>
      </c>
      <c r="ED19" s="108">
        <f t="shared" si="90"/>
        <v>51788.492483693437</v>
      </c>
      <c r="EE19" s="108">
        <f t="shared" si="90"/>
        <v>51790.052830278983</v>
      </c>
      <c r="EF19" s="108">
        <f t="shared" si="90"/>
        <v>51496.252943703534</v>
      </c>
      <c r="EG19" s="108">
        <f t="shared" si="90"/>
        <v>51497.804485341359</v>
      </c>
      <c r="EH19" s="108">
        <f t="shared" si="90"/>
        <v>51499.356073725918</v>
      </c>
      <c r="EI19" s="108">
        <f t="shared" si="90"/>
        <v>51500.907708858613</v>
      </c>
      <c r="EJ19" s="108">
        <f t="shared" si="90"/>
        <v>51706.626727338662</v>
      </c>
      <c r="EK19" s="108">
        <f t="shared" si="90"/>
        <v>51708.184607373289</v>
      </c>
      <c r="EL19" s="108">
        <f t="shared" si="91"/>
        <v>51709.742534345613</v>
      </c>
      <c r="EM19" s="108">
        <f t="shared" si="91"/>
        <v>51711.30050825706</v>
      </c>
      <c r="EN19" s="108">
        <f t="shared" si="91"/>
        <v>56438.431016016169</v>
      </c>
      <c r="EO19" s="108">
        <f t="shared" si="91"/>
        <v>56440.131461595985</v>
      </c>
      <c r="EP19" s="108">
        <f t="shared" si="91"/>
        <v>56441.831958408882</v>
      </c>
      <c r="EQ19" s="108">
        <f t="shared" si="91"/>
        <v>56443.532506456417</v>
      </c>
      <c r="ER19" s="108">
        <f t="shared" si="91"/>
        <v>56445.233105740132</v>
      </c>
      <c r="ES19" s="108">
        <f t="shared" si="91"/>
        <v>54525.52419204286</v>
      </c>
      <c r="ET19" s="108">
        <f t="shared" si="91"/>
        <v>54527.167003243143</v>
      </c>
      <c r="EU19" s="108">
        <f t="shared" si="91"/>
        <v>54528.809863940027</v>
      </c>
      <c r="EV19" s="108">
        <f t="shared" si="91"/>
        <v>54530.452774135025</v>
      </c>
      <c r="EW19" s="108">
        <f t="shared" si="91"/>
        <v>54488.7915309335</v>
      </c>
      <c r="EX19" s="108">
        <f t="shared" si="91"/>
        <v>54490.433235407567</v>
      </c>
      <c r="EY19" s="108">
        <f t="shared" si="91"/>
        <v>54492.074989344888</v>
      </c>
      <c r="EZ19" s="108">
        <f t="shared" si="91"/>
        <v>54493.716792746971</v>
      </c>
      <c r="FA19" s="108">
        <f t="shared" si="91"/>
        <v>49955.440417499362</v>
      </c>
      <c r="FB19" s="108">
        <f t="shared" si="92"/>
        <v>49956.945535666477</v>
      </c>
      <c r="FC19" s="108">
        <f t="shared" si="92"/>
        <v>49958.450699181616</v>
      </c>
      <c r="FD19" s="108">
        <f t="shared" si="92"/>
        <v>49959.955908046148</v>
      </c>
      <c r="FE19" s="108">
        <f t="shared" si="92"/>
        <v>49961.461162261447</v>
      </c>
    </row>
    <row r="20" spans="1:161" ht="15.75" x14ac:dyDescent="0.25">
      <c r="A20" s="47" t="s">
        <v>195</v>
      </c>
      <c r="B20" s="12">
        <f>'Urb proj of all 25 ARs '!AJ20</f>
        <v>171388.92485623111</v>
      </c>
      <c r="C20" s="12">
        <f>'Urb proj of all 25 ARs '!AK20</f>
        <v>171657.64957022329</v>
      </c>
      <c r="D20" s="100">
        <f t="shared" si="10"/>
        <v>1.5679234478984015E-3</v>
      </c>
      <c r="E20" s="101">
        <f t="shared" si="11"/>
        <v>3.0129214246388258E-5</v>
      </c>
      <c r="F20" s="69">
        <f t="shared" si="12"/>
        <v>171394.08866986757</v>
      </c>
      <c r="G20" s="69">
        <f t="shared" si="13"/>
        <v>171399.25263908567</v>
      </c>
      <c r="H20" s="69">
        <f>G20*(1+$E$20)</f>
        <v>171404.4167638901</v>
      </c>
      <c r="I20" s="69">
        <f t="shared" ref="I20:BE20" si="96">H20*(1+$E$20)</f>
        <v>171409.58104428556</v>
      </c>
      <c r="J20" s="69">
        <f t="shared" si="96"/>
        <v>171414.74548027673</v>
      </c>
      <c r="K20" s="69">
        <f t="shared" si="96"/>
        <v>171419.9100718683</v>
      </c>
      <c r="L20" s="69">
        <f t="shared" si="96"/>
        <v>171425.07481906496</v>
      </c>
      <c r="M20" s="69">
        <f t="shared" si="96"/>
        <v>171430.23972187139</v>
      </c>
      <c r="N20" s="69">
        <f t="shared" si="96"/>
        <v>171435.40478029227</v>
      </c>
      <c r="O20" s="69">
        <f t="shared" si="96"/>
        <v>171440.56999433233</v>
      </c>
      <c r="P20" s="69">
        <f t="shared" si="96"/>
        <v>171445.73536399621</v>
      </c>
      <c r="Q20" s="69">
        <f t="shared" si="96"/>
        <v>171450.90088928863</v>
      </c>
      <c r="R20" s="69">
        <f t="shared" si="96"/>
        <v>171456.06657021426</v>
      </c>
      <c r="S20" s="69">
        <f t="shared" si="96"/>
        <v>171461.2324067778</v>
      </c>
      <c r="T20" s="69">
        <f t="shared" si="96"/>
        <v>171466.39839898393</v>
      </c>
      <c r="U20" s="69">
        <f t="shared" si="96"/>
        <v>171471.56454683736</v>
      </c>
      <c r="V20" s="69">
        <f t="shared" si="96"/>
        <v>171476.73085034275</v>
      </c>
      <c r="W20" s="69">
        <f t="shared" si="96"/>
        <v>171481.8973095048</v>
      </c>
      <c r="X20" s="69">
        <f t="shared" si="96"/>
        <v>171487.06392432822</v>
      </c>
      <c r="Y20" s="69">
        <f t="shared" si="96"/>
        <v>171492.23069481767</v>
      </c>
      <c r="Z20" s="69">
        <f t="shared" si="96"/>
        <v>171497.39762097786</v>
      </c>
      <c r="AA20" s="69">
        <f t="shared" si="96"/>
        <v>171502.56470281348</v>
      </c>
      <c r="AB20" s="69">
        <f t="shared" si="96"/>
        <v>171507.73194032922</v>
      </c>
      <c r="AC20" s="69">
        <f t="shared" si="96"/>
        <v>171512.89933352976</v>
      </c>
      <c r="AD20" s="69">
        <f t="shared" si="96"/>
        <v>171518.06688241981</v>
      </c>
      <c r="AE20" s="69">
        <f t="shared" si="96"/>
        <v>171523.23458700403</v>
      </c>
      <c r="AF20" s="69">
        <f t="shared" si="96"/>
        <v>171528.40244728714</v>
      </c>
      <c r="AG20" s="69">
        <f t="shared" si="96"/>
        <v>171533.57046327382</v>
      </c>
      <c r="AH20" s="69">
        <f t="shared" si="96"/>
        <v>171538.73863496876</v>
      </c>
      <c r="AI20" s="69">
        <f t="shared" si="96"/>
        <v>171543.90696237664</v>
      </c>
      <c r="AJ20" s="69">
        <f t="shared" si="96"/>
        <v>171549.07544550218</v>
      </c>
      <c r="AK20" s="69">
        <f t="shared" si="96"/>
        <v>171554.24408435004</v>
      </c>
      <c r="AL20" s="69">
        <f t="shared" si="96"/>
        <v>171559.41287892492</v>
      </c>
      <c r="AM20" s="69">
        <f t="shared" si="96"/>
        <v>171564.58182923152</v>
      </c>
      <c r="AN20" s="69">
        <f t="shared" si="96"/>
        <v>171569.75093527455</v>
      </c>
      <c r="AO20" s="69">
        <f t="shared" si="96"/>
        <v>171574.92019705867</v>
      </c>
      <c r="AP20" s="69">
        <f t="shared" si="96"/>
        <v>171580.08961458859</v>
      </c>
      <c r="AQ20" s="69">
        <f t="shared" si="96"/>
        <v>171585.259187869</v>
      </c>
      <c r="AR20" s="69">
        <f t="shared" si="96"/>
        <v>171590.42891690458</v>
      </c>
      <c r="AS20" s="69">
        <f t="shared" si="96"/>
        <v>171595.59880170005</v>
      </c>
      <c r="AT20" s="69">
        <f t="shared" si="96"/>
        <v>171600.76884226009</v>
      </c>
      <c r="AU20" s="69">
        <f t="shared" si="96"/>
        <v>171605.93903858939</v>
      </c>
      <c r="AV20" s="69">
        <f t="shared" si="96"/>
        <v>171611.10939069264</v>
      </c>
      <c r="AW20" s="69">
        <f t="shared" si="96"/>
        <v>171616.27989857455</v>
      </c>
      <c r="AX20" s="69">
        <f t="shared" si="96"/>
        <v>171621.45056223977</v>
      </c>
      <c r="AY20" s="69">
        <f t="shared" si="96"/>
        <v>171626.62138169302</v>
      </c>
      <c r="AZ20" s="69">
        <f t="shared" si="96"/>
        <v>171631.79235693903</v>
      </c>
      <c r="BA20" s="69">
        <f t="shared" si="96"/>
        <v>171636.96348798243</v>
      </c>
      <c r="BB20" s="69">
        <f t="shared" si="96"/>
        <v>171642.13477482795</v>
      </c>
      <c r="BC20" s="69">
        <f t="shared" si="96"/>
        <v>171647.30621748028</v>
      </c>
      <c r="BD20" s="69">
        <f t="shared" si="96"/>
        <v>171652.47781594412</v>
      </c>
      <c r="BE20" s="69">
        <f t="shared" si="96"/>
        <v>171657.64957022417</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187579.46158442023</v>
      </c>
      <c r="DG20" s="108">
        <f t="shared" si="15"/>
        <v>187585.11320620653</v>
      </c>
      <c r="DH20" s="108">
        <f t="shared" si="15"/>
        <v>187590.76499827174</v>
      </c>
      <c r="DI20" s="108">
        <f t="shared" si="15"/>
        <v>187596.41696062102</v>
      </c>
      <c r="DJ20" s="108">
        <f t="shared" si="15"/>
        <v>213611.10012006352</v>
      </c>
      <c r="DK20" s="108">
        <f t="shared" si="15"/>
        <v>213617.53605466447</v>
      </c>
      <c r="DL20" s="108">
        <f t="shared" si="15"/>
        <v>213623.97218317504</v>
      </c>
      <c r="DM20" s="108">
        <f t="shared" si="15"/>
        <v>213630.40850560111</v>
      </c>
      <c r="DN20" s="108">
        <f t="shared" si="15"/>
        <v>190062.3170592231</v>
      </c>
      <c r="DO20" s="108">
        <f t="shared" si="15"/>
        <v>190068.04348749397</v>
      </c>
      <c r="DP20" s="108">
        <f t="shared" si="15"/>
        <v>190073.77008829758</v>
      </c>
      <c r="DQ20" s="108">
        <f t="shared" si="15"/>
        <v>190079.4968616392</v>
      </c>
      <c r="DR20" s="108">
        <f t="shared" si="15"/>
        <v>190085.22380752399</v>
      </c>
      <c r="DS20" s="108">
        <f t="shared" si="15"/>
        <v>193089.56415119997</v>
      </c>
      <c r="DT20" s="108">
        <f t="shared" si="15"/>
        <v>193095.38178804703</v>
      </c>
      <c r="DU20" s="108">
        <f t="shared" si="15"/>
        <v>193101.19960017491</v>
      </c>
      <c r="DV20" s="108">
        <f t="shared" si="90"/>
        <v>193107.0175875889</v>
      </c>
      <c r="DW20" s="108">
        <f t="shared" si="90"/>
        <v>196093.72573608393</v>
      </c>
      <c r="DX20" s="108">
        <f t="shared" si="90"/>
        <v>196099.63388595902</v>
      </c>
      <c r="DY20" s="108">
        <f t="shared" si="90"/>
        <v>196105.54221384198</v>
      </c>
      <c r="DZ20" s="108">
        <f t="shared" si="90"/>
        <v>196111.45071973823</v>
      </c>
      <c r="EA20" s="108">
        <f t="shared" si="90"/>
        <v>199258.11345915898</v>
      </c>
      <c r="EB20" s="108">
        <f t="shared" si="90"/>
        <v>199264.11694954973</v>
      </c>
      <c r="EC20" s="108">
        <f t="shared" si="90"/>
        <v>199270.1206208209</v>
      </c>
      <c r="ED20" s="108">
        <f t="shared" si="90"/>
        <v>199276.124472978</v>
      </c>
      <c r="EE20" s="108">
        <f t="shared" si="90"/>
        <v>199282.12850602643</v>
      </c>
      <c r="EF20" s="108">
        <f t="shared" si="90"/>
        <v>209432.02401373608</v>
      </c>
      <c r="EG20" s="108">
        <f t="shared" si="90"/>
        <v>209438.33403605764</v>
      </c>
      <c r="EH20" s="108">
        <f t="shared" si="90"/>
        <v>209444.64424849523</v>
      </c>
      <c r="EI20" s="108">
        <f t="shared" si="90"/>
        <v>209450.95465105455</v>
      </c>
      <c r="EJ20" s="108">
        <f t="shared" si="90"/>
        <v>212766.3090763168</v>
      </c>
      <c r="EK20" s="108">
        <f t="shared" si="90"/>
        <v>212772.71955802734</v>
      </c>
      <c r="EL20" s="108">
        <f t="shared" si="91"/>
        <v>212779.13023288068</v>
      </c>
      <c r="EM20" s="108">
        <f t="shared" si="91"/>
        <v>212785.54110088263</v>
      </c>
      <c r="EN20" s="108">
        <f t="shared" si="91"/>
        <v>229600.40272520657</v>
      </c>
      <c r="EO20" s="108">
        <f t="shared" si="91"/>
        <v>229607.32040493132</v>
      </c>
      <c r="EP20" s="108">
        <f t="shared" si="91"/>
        <v>229614.23829308033</v>
      </c>
      <c r="EQ20" s="108">
        <f t="shared" si="91"/>
        <v>229621.15638965988</v>
      </c>
      <c r="ER20" s="108">
        <f t="shared" si="91"/>
        <v>229628.07469467624</v>
      </c>
      <c r="ES20" s="108">
        <f t="shared" si="91"/>
        <v>205993.22815060616</v>
      </c>
      <c r="ET20" s="108">
        <f t="shared" si="91"/>
        <v>205999.43456471042</v>
      </c>
      <c r="EU20" s="108">
        <f t="shared" si="91"/>
        <v>206005.64116580907</v>
      </c>
      <c r="EV20" s="108">
        <f t="shared" si="91"/>
        <v>206011.84795390771</v>
      </c>
      <c r="EW20" s="108">
        <f t="shared" si="91"/>
        <v>202929.11778805213</v>
      </c>
      <c r="EX20" s="108">
        <f t="shared" si="91"/>
        <v>202935.2318829188</v>
      </c>
      <c r="EY20" s="108">
        <f t="shared" si="91"/>
        <v>202941.34616199831</v>
      </c>
      <c r="EZ20" s="108">
        <f t="shared" si="91"/>
        <v>202947.46062529631</v>
      </c>
      <c r="FA20" s="108">
        <f t="shared" si="91"/>
        <v>188084.61450847433</v>
      </c>
      <c r="FB20" s="108">
        <f t="shared" si="92"/>
        <v>188090.28135012128</v>
      </c>
      <c r="FC20" s="108">
        <f t="shared" si="92"/>
        <v>188095.94836250573</v>
      </c>
      <c r="FD20" s="108">
        <f t="shared" si="92"/>
        <v>188101.61554563284</v>
      </c>
      <c r="FE20" s="108">
        <f t="shared" si="92"/>
        <v>188107.2828995077</v>
      </c>
    </row>
    <row r="21" spans="1:161" ht="15.75" x14ac:dyDescent="0.25">
      <c r="A21" s="47" t="s">
        <v>180</v>
      </c>
      <c r="B21" s="12">
        <f>'Urb proj of all 25 ARs '!AJ21</f>
        <v>94347.791181555673</v>
      </c>
      <c r="C21" s="12">
        <f>'Urb proj of all 25 ARs '!AK21</f>
        <v>94495.721295606651</v>
      </c>
      <c r="D21" s="100">
        <f t="shared" si="10"/>
        <v>1.5679234478983453E-3</v>
      </c>
      <c r="E21" s="101">
        <f t="shared" si="11"/>
        <v>3.0129214246388258E-5</v>
      </c>
      <c r="F21" s="69">
        <f t="shared" si="12"/>
        <v>94350.633806369849</v>
      </c>
      <c r="G21" s="69">
        <f t="shared" si="13"/>
        <v>94353.47651683008</v>
      </c>
      <c r="H21" s="69">
        <f>G21*(1+$E$21)</f>
        <v>94356.31931293894</v>
      </c>
      <c r="I21" s="69">
        <f t="shared" ref="I21:BE21" si="97">H21*(1+$E$21)</f>
        <v>94359.16219469902</v>
      </c>
      <c r="J21" s="69">
        <f t="shared" si="97"/>
        <v>94362.005162112895</v>
      </c>
      <c r="K21" s="69">
        <f t="shared" si="97"/>
        <v>94364.848215183141</v>
      </c>
      <c r="L21" s="69">
        <f t="shared" si="97"/>
        <v>94367.691353912349</v>
      </c>
      <c r="M21" s="69">
        <f t="shared" si="97"/>
        <v>94370.534578303093</v>
      </c>
      <c r="N21" s="69">
        <f t="shared" si="97"/>
        <v>94373.377888357951</v>
      </c>
      <c r="O21" s="69">
        <f t="shared" si="97"/>
        <v>94376.221284079511</v>
      </c>
      <c r="P21" s="69">
        <f t="shared" si="97"/>
        <v>94379.06476547035</v>
      </c>
      <c r="Q21" s="69">
        <f t="shared" si="97"/>
        <v>94381.908332533043</v>
      </c>
      <c r="R21" s="69">
        <f t="shared" si="97"/>
        <v>94384.751985270181</v>
      </c>
      <c r="S21" s="69">
        <f t="shared" si="97"/>
        <v>94387.595723684339</v>
      </c>
      <c r="T21" s="69">
        <f t="shared" si="97"/>
        <v>94390.439547778093</v>
      </c>
      <c r="U21" s="69">
        <f t="shared" si="97"/>
        <v>94393.283457554033</v>
      </c>
      <c r="V21" s="69">
        <f t="shared" si="97"/>
        <v>94396.127453014749</v>
      </c>
      <c r="W21" s="69">
        <f t="shared" si="97"/>
        <v>94398.971534162803</v>
      </c>
      <c r="X21" s="69">
        <f t="shared" si="97"/>
        <v>94401.8157010008</v>
      </c>
      <c r="Y21" s="69">
        <f t="shared" si="97"/>
        <v>94404.6599535313</v>
      </c>
      <c r="Z21" s="69">
        <f t="shared" si="97"/>
        <v>94407.504291756894</v>
      </c>
      <c r="AA21" s="69">
        <f t="shared" si="97"/>
        <v>94410.348715680171</v>
      </c>
      <c r="AB21" s="69">
        <f t="shared" si="97"/>
        <v>94413.193225303708</v>
      </c>
      <c r="AC21" s="69">
        <f t="shared" si="97"/>
        <v>94416.037820630081</v>
      </c>
      <c r="AD21" s="69">
        <f t="shared" si="97"/>
        <v>94418.882501661879</v>
      </c>
      <c r="AE21" s="69">
        <f t="shared" si="97"/>
        <v>94421.727268401679</v>
      </c>
      <c r="AF21" s="69">
        <f t="shared" si="97"/>
        <v>94424.572120852055</v>
      </c>
      <c r="AG21" s="69">
        <f t="shared" si="97"/>
        <v>94427.417059015614</v>
      </c>
      <c r="AH21" s="69">
        <f t="shared" si="97"/>
        <v>94430.262082894915</v>
      </c>
      <c r="AI21" s="69">
        <f t="shared" si="97"/>
        <v>94433.107192492549</v>
      </c>
      <c r="AJ21" s="69">
        <f t="shared" si="97"/>
        <v>94435.952387811107</v>
      </c>
      <c r="AK21" s="69">
        <f t="shared" si="97"/>
        <v>94438.797668853163</v>
      </c>
      <c r="AL21" s="69">
        <f t="shared" si="97"/>
        <v>94441.643035621295</v>
      </c>
      <c r="AM21" s="69">
        <f t="shared" si="97"/>
        <v>94444.488488118091</v>
      </c>
      <c r="AN21" s="69">
        <f t="shared" si="97"/>
        <v>94447.334026346143</v>
      </c>
      <c r="AO21" s="69">
        <f t="shared" si="97"/>
        <v>94450.179650308026</v>
      </c>
      <c r="AP21" s="69">
        <f t="shared" si="97"/>
        <v>94453.025360006315</v>
      </c>
      <c r="AQ21" s="69">
        <f t="shared" si="97"/>
        <v>94455.871155443601</v>
      </c>
      <c r="AR21" s="69">
        <f t="shared" si="97"/>
        <v>94458.717036622475</v>
      </c>
      <c r="AS21" s="69">
        <f t="shared" si="97"/>
        <v>94461.563003545511</v>
      </c>
      <c r="AT21" s="69">
        <f t="shared" si="97"/>
        <v>94464.4090562153</v>
      </c>
      <c r="AU21" s="69">
        <f t="shared" si="97"/>
        <v>94467.255194634417</v>
      </c>
      <c r="AV21" s="69">
        <f t="shared" si="97"/>
        <v>94470.10141880544</v>
      </c>
      <c r="AW21" s="69">
        <f t="shared" si="97"/>
        <v>94472.947728730971</v>
      </c>
      <c r="AX21" s="69">
        <f t="shared" si="97"/>
        <v>94475.794124413573</v>
      </c>
      <c r="AY21" s="69">
        <f t="shared" si="97"/>
        <v>94478.64060585585</v>
      </c>
      <c r="AZ21" s="69">
        <f t="shared" si="97"/>
        <v>94481.487173060377</v>
      </c>
      <c r="BA21" s="69">
        <f t="shared" si="97"/>
        <v>94484.333826029731</v>
      </c>
      <c r="BB21" s="69">
        <f t="shared" si="97"/>
        <v>94487.180564766502</v>
      </c>
      <c r="BC21" s="69">
        <f t="shared" si="97"/>
        <v>94490.02738927328</v>
      </c>
      <c r="BD21" s="69">
        <f t="shared" si="97"/>
        <v>94492.874299552641</v>
      </c>
      <c r="BE21" s="69">
        <f t="shared" si="97"/>
        <v>94495.721295607174</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114546.57036300674</v>
      </c>
      <c r="DG21" s="108">
        <f t="shared" si="15"/>
        <v>114550.0215611664</v>
      </c>
      <c r="DH21" s="108">
        <f t="shared" si="15"/>
        <v>114553.47286330794</v>
      </c>
      <c r="DI21" s="108">
        <f t="shared" si="15"/>
        <v>114556.9242694345</v>
      </c>
      <c r="DJ21" s="108">
        <f t="shared" si="15"/>
        <v>128607.59078958201</v>
      </c>
      <c r="DK21" s="108">
        <f t="shared" si="15"/>
        <v>128611.46563523862</v>
      </c>
      <c r="DL21" s="108">
        <f t="shared" si="15"/>
        <v>128615.34059764131</v>
      </c>
      <c r="DM21" s="108">
        <f t="shared" si="15"/>
        <v>128619.21567679355</v>
      </c>
      <c r="DN21" s="108">
        <f t="shared" si="15"/>
        <v>108505.70606259788</v>
      </c>
      <c r="DO21" s="108">
        <f t="shared" si="15"/>
        <v>108508.9752542628</v>
      </c>
      <c r="DP21" s="108">
        <f t="shared" si="15"/>
        <v>108512.24454442591</v>
      </c>
      <c r="DQ21" s="108">
        <f t="shared" si="15"/>
        <v>108515.51393309014</v>
      </c>
      <c r="DR21" s="108">
        <f t="shared" si="15"/>
        <v>108518.78342025849</v>
      </c>
      <c r="DS21" s="108">
        <f t="shared" si="15"/>
        <v>111634.93366503912</v>
      </c>
      <c r="DT21" s="108">
        <f t="shared" si="15"/>
        <v>111638.29713787288</v>
      </c>
      <c r="DU21" s="108">
        <f t="shared" si="15"/>
        <v>111641.66071204544</v>
      </c>
      <c r="DV21" s="108">
        <f t="shared" si="90"/>
        <v>111645.02438755987</v>
      </c>
      <c r="DW21" s="108">
        <f t="shared" si="90"/>
        <v>113019.07116478849</v>
      </c>
      <c r="DX21" s="108">
        <f t="shared" si="90"/>
        <v>113022.47634059755</v>
      </c>
      <c r="DY21" s="108">
        <f t="shared" si="90"/>
        <v>113025.88161900187</v>
      </c>
      <c r="DZ21" s="108">
        <f t="shared" si="90"/>
        <v>113029.28700000455</v>
      </c>
      <c r="EA21" s="108">
        <f t="shared" si="90"/>
        <v>120599.79682976124</v>
      </c>
      <c r="EB21" s="108">
        <f t="shared" si="90"/>
        <v>120603.430406878</v>
      </c>
      <c r="EC21" s="108">
        <f t="shared" si="90"/>
        <v>120607.06409347159</v>
      </c>
      <c r="ED21" s="108">
        <f t="shared" si="90"/>
        <v>120610.69788954529</v>
      </c>
      <c r="EE21" s="108">
        <f t="shared" si="90"/>
        <v>120614.33179510242</v>
      </c>
      <c r="EF21" s="108">
        <f t="shared" si="90"/>
        <v>118897.87715961055</v>
      </c>
      <c r="EG21" s="108">
        <f t="shared" si="90"/>
        <v>118901.45945922495</v>
      </c>
      <c r="EH21" s="108">
        <f t="shared" si="90"/>
        <v>118905.04186677119</v>
      </c>
      <c r="EI21" s="108">
        <f t="shared" si="90"/>
        <v>118908.62438225257</v>
      </c>
      <c r="EJ21" s="108">
        <f t="shared" si="90"/>
        <v>126846.95091917548</v>
      </c>
      <c r="EK21" s="108">
        <f t="shared" si="90"/>
        <v>126850.77271813623</v>
      </c>
      <c r="EL21" s="108">
        <f t="shared" si="91"/>
        <v>126854.59463224476</v>
      </c>
      <c r="EM21" s="108">
        <f t="shared" si="91"/>
        <v>126858.41666150457</v>
      </c>
      <c r="EN21" s="108">
        <f t="shared" si="91"/>
        <v>136181.88392202504</v>
      </c>
      <c r="EO21" s="108">
        <f t="shared" si="91"/>
        <v>136185.9869751822</v>
      </c>
      <c r="EP21" s="108">
        <f t="shared" si="91"/>
        <v>136190.09015196111</v>
      </c>
      <c r="EQ21" s="108">
        <f t="shared" si="91"/>
        <v>136194.19345236552</v>
      </c>
      <c r="ER21" s="108">
        <f t="shared" si="91"/>
        <v>136198.29687639917</v>
      </c>
      <c r="ES21" s="108">
        <f t="shared" si="91"/>
        <v>130453.00038253063</v>
      </c>
      <c r="ET21" s="108">
        <f t="shared" si="91"/>
        <v>130456.93082892825</v>
      </c>
      <c r="EU21" s="108">
        <f t="shared" si="91"/>
        <v>130460.86139374714</v>
      </c>
      <c r="EV21" s="108">
        <f t="shared" si="91"/>
        <v>130464.79207699082</v>
      </c>
      <c r="EW21" s="108">
        <f t="shared" si="91"/>
        <v>123110.10643848439</v>
      </c>
      <c r="EX21" s="108">
        <f t="shared" si="91"/>
        <v>123113.81564925717</v>
      </c>
      <c r="EY21" s="108">
        <f t="shared" si="91"/>
        <v>123117.52497178556</v>
      </c>
      <c r="EZ21" s="108">
        <f t="shared" si="91"/>
        <v>123121.23440607294</v>
      </c>
      <c r="FA21" s="108">
        <f t="shared" si="91"/>
        <v>111087.82405206792</v>
      </c>
      <c r="FB21" s="108">
        <f t="shared" si="92"/>
        <v>111091.17104091895</v>
      </c>
      <c r="FC21" s="108">
        <f t="shared" si="92"/>
        <v>111094.51813061214</v>
      </c>
      <c r="FD21" s="108">
        <f t="shared" si="92"/>
        <v>111097.8653211505</v>
      </c>
      <c r="FE21" s="108">
        <f t="shared" si="92"/>
        <v>111101.21261253709</v>
      </c>
    </row>
    <row r="22" spans="1:161" ht="15.75" x14ac:dyDescent="0.25">
      <c r="A22" s="47" t="s">
        <v>181</v>
      </c>
      <c r="B22" s="12">
        <f>'Urb proj of all 25 ARs '!AJ22</f>
        <v>280873.16197487729</v>
      </c>
      <c r="C22" s="12">
        <f>'Urb proj of all 25 ARs '!AK22</f>
        <v>281313.54959142307</v>
      </c>
      <c r="D22" s="100">
        <f t="shared" si="10"/>
        <v>1.5679234478984051E-3</v>
      </c>
      <c r="E22" s="101">
        <f t="shared" si="11"/>
        <v>3.0129214246388258E-5</v>
      </c>
      <c r="F22" s="69">
        <f t="shared" si="12"/>
        <v>280881.62446255051</v>
      </c>
      <c r="G22" s="69">
        <f t="shared" si="13"/>
        <v>280890.08720519178</v>
      </c>
      <c r="H22" s="69">
        <f>G22*(1+$E$22)</f>
        <v>280898.55020280887</v>
      </c>
      <c r="I22" s="69">
        <f t="shared" ref="I22:BD22" si="98">H22*(1+$E$22)</f>
        <v>280907.01345540944</v>
      </c>
      <c r="J22" s="69">
        <f t="shared" si="98"/>
        <v>280915.47696300113</v>
      </c>
      <c r="K22" s="69">
        <f t="shared" si="98"/>
        <v>280923.94072559167</v>
      </c>
      <c r="L22" s="69">
        <f t="shared" si="98"/>
        <v>280932.40474318876</v>
      </c>
      <c r="M22" s="69">
        <f t="shared" si="98"/>
        <v>280940.86901580001</v>
      </c>
      <c r="N22" s="69">
        <f t="shared" si="98"/>
        <v>280949.33354343317</v>
      </c>
      <c r="O22" s="69">
        <f t="shared" si="98"/>
        <v>280957.79832609586</v>
      </c>
      <c r="P22" s="69">
        <f t="shared" si="98"/>
        <v>280966.26336379582</v>
      </c>
      <c r="Q22" s="69">
        <f t="shared" si="98"/>
        <v>280974.72865654074</v>
      </c>
      <c r="R22" s="69">
        <f t="shared" si="98"/>
        <v>280983.19420433824</v>
      </c>
      <c r="S22" s="69">
        <f t="shared" si="98"/>
        <v>280991.66000719607</v>
      </c>
      <c r="T22" s="69">
        <f t="shared" si="98"/>
        <v>281000.12606512185</v>
      </c>
      <c r="U22" s="69">
        <f t="shared" si="98"/>
        <v>281008.59237812331</v>
      </c>
      <c r="V22" s="69">
        <f t="shared" si="98"/>
        <v>281017.05894620816</v>
      </c>
      <c r="W22" s="69">
        <f t="shared" si="98"/>
        <v>281025.52576938405</v>
      </c>
      <c r="X22" s="69">
        <f t="shared" si="98"/>
        <v>281033.99284765864</v>
      </c>
      <c r="Y22" s="69">
        <f t="shared" si="98"/>
        <v>281042.46018103964</v>
      </c>
      <c r="Z22" s="69">
        <f t="shared" si="98"/>
        <v>281050.92776953476</v>
      </c>
      <c r="AA22" s="69">
        <f t="shared" si="98"/>
        <v>281059.39561315166</v>
      </c>
      <c r="AB22" s="69">
        <f t="shared" si="98"/>
        <v>281067.86371189804</v>
      </c>
      <c r="AC22" s="69">
        <f t="shared" si="98"/>
        <v>281076.33206578158</v>
      </c>
      <c r="AD22" s="69">
        <f t="shared" si="98"/>
        <v>281084.80067480996</v>
      </c>
      <c r="AE22" s="69">
        <f t="shared" si="98"/>
        <v>281093.26953899092</v>
      </c>
      <c r="AF22" s="69">
        <f t="shared" si="98"/>
        <v>281101.73865833209</v>
      </c>
      <c r="AG22" s="69">
        <f t="shared" si="98"/>
        <v>281110.20803284115</v>
      </c>
      <c r="AH22" s="69">
        <f t="shared" si="98"/>
        <v>281118.67766252585</v>
      </c>
      <c r="AI22" s="69">
        <f t="shared" si="98"/>
        <v>281127.1475473938</v>
      </c>
      <c r="AJ22" s="69">
        <f t="shared" si="98"/>
        <v>281135.61768745276</v>
      </c>
      <c r="AK22" s="69">
        <f t="shared" si="98"/>
        <v>281144.08808271034</v>
      </c>
      <c r="AL22" s="69">
        <f t="shared" si="98"/>
        <v>281152.55873317429</v>
      </c>
      <c r="AM22" s="69">
        <f t="shared" si="98"/>
        <v>281161.02963885228</v>
      </c>
      <c r="AN22" s="69">
        <f t="shared" si="98"/>
        <v>281169.50079975202</v>
      </c>
      <c r="AO22" s="69">
        <f t="shared" si="98"/>
        <v>281177.97221588116</v>
      </c>
      <c r="AP22" s="69">
        <f t="shared" si="98"/>
        <v>281186.44388724741</v>
      </c>
      <c r="AQ22" s="69">
        <f t="shared" si="98"/>
        <v>281194.91581385845</v>
      </c>
      <c r="AR22" s="69">
        <f t="shared" si="98"/>
        <v>281203.38799572201</v>
      </c>
      <c r="AS22" s="69">
        <f t="shared" si="98"/>
        <v>281211.86043284571</v>
      </c>
      <c r="AT22" s="69">
        <f t="shared" si="98"/>
        <v>281220.33312523732</v>
      </c>
      <c r="AU22" s="69">
        <f t="shared" si="98"/>
        <v>281228.8060729045</v>
      </c>
      <c r="AV22" s="69">
        <f t="shared" si="98"/>
        <v>281237.27927585493</v>
      </c>
      <c r="AW22" s="69">
        <f t="shared" si="98"/>
        <v>281245.75273409631</v>
      </c>
      <c r="AX22" s="69">
        <f t="shared" si="98"/>
        <v>281254.22644763632</v>
      </c>
      <c r="AY22" s="69">
        <f t="shared" si="98"/>
        <v>281262.70041648264</v>
      </c>
      <c r="AZ22" s="69">
        <f t="shared" si="98"/>
        <v>281271.174640643</v>
      </c>
      <c r="BA22" s="69">
        <f t="shared" si="98"/>
        <v>281279.6491201251</v>
      </c>
      <c r="BB22" s="69">
        <f t="shared" si="98"/>
        <v>281288.12385493657</v>
      </c>
      <c r="BC22" s="69">
        <f t="shared" si="98"/>
        <v>281296.59884508513</v>
      </c>
      <c r="BD22" s="69">
        <f t="shared" si="98"/>
        <v>281305.07409057854</v>
      </c>
      <c r="BE22" s="69">
        <f>BD22*(1+$E$22)</f>
        <v>281313.54959142441</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316850.02892031264</v>
      </c>
      <c r="DG22" s="108">
        <f t="shared" si="15"/>
        <v>316859.57536271797</v>
      </c>
      <c r="DH22" s="108">
        <f t="shared" si="15"/>
        <v>316869.12209275004</v>
      </c>
      <c r="DI22" s="108">
        <f t="shared" si="15"/>
        <v>316878.66911041766</v>
      </c>
      <c r="DJ22" s="108">
        <f t="shared" si="15"/>
        <v>346836.75701317814</v>
      </c>
      <c r="DK22" s="108">
        <f t="shared" si="15"/>
        <v>346847.20693213871</v>
      </c>
      <c r="DL22" s="108">
        <f t="shared" si="15"/>
        <v>346857.65716594714</v>
      </c>
      <c r="DM22" s="108">
        <f t="shared" si="15"/>
        <v>346868.10771461291</v>
      </c>
      <c r="DN22" s="108">
        <f t="shared" si="15"/>
        <v>306218.6668294752</v>
      </c>
      <c r="DO22" s="108">
        <f t="shared" si="15"/>
        <v>306227.89295729436</v>
      </c>
      <c r="DP22" s="108">
        <f t="shared" si="15"/>
        <v>306237.1193630895</v>
      </c>
      <c r="DQ22" s="108">
        <f t="shared" si="15"/>
        <v>306246.346046869</v>
      </c>
      <c r="DR22" s="108">
        <f t="shared" si="15"/>
        <v>306255.57300864119</v>
      </c>
      <c r="DS22" s="108">
        <f t="shared" si="15"/>
        <v>311295.48097193497</v>
      </c>
      <c r="DT22" s="108">
        <f t="shared" si="15"/>
        <v>311304.86006017507</v>
      </c>
      <c r="DU22" s="108">
        <f t="shared" si="15"/>
        <v>311314.23943099973</v>
      </c>
      <c r="DV22" s="108">
        <f t="shared" si="90"/>
        <v>311323.61908441753</v>
      </c>
      <c r="DW22" s="108">
        <f t="shared" si="90"/>
        <v>308116.30986699119</v>
      </c>
      <c r="DX22" s="108">
        <f t="shared" si="90"/>
        <v>308125.59316930396</v>
      </c>
      <c r="DY22" s="108">
        <f t="shared" si="90"/>
        <v>308134.87675131531</v>
      </c>
      <c r="DZ22" s="108">
        <f t="shared" si="90"/>
        <v>308144.16061303375</v>
      </c>
      <c r="EA22" s="108">
        <f t="shared" si="90"/>
        <v>322581.72280747292</v>
      </c>
      <c r="EB22" s="108">
        <f t="shared" si="90"/>
        <v>322591.44194131129</v>
      </c>
      <c r="EC22" s="108">
        <f t="shared" si="90"/>
        <v>322601.1613679796</v>
      </c>
      <c r="ED22" s="108">
        <f t="shared" si="90"/>
        <v>322610.88108748657</v>
      </c>
      <c r="EE22" s="108">
        <f t="shared" si="90"/>
        <v>322620.60109984112</v>
      </c>
      <c r="EF22" s="108">
        <f t="shared" si="90"/>
        <v>322750.88664508116</v>
      </c>
      <c r="EG22" s="108">
        <f t="shared" si="90"/>
        <v>322760.61087569309</v>
      </c>
      <c r="EH22" s="108">
        <f t="shared" si="90"/>
        <v>322770.33539928845</v>
      </c>
      <c r="EI22" s="108">
        <f t="shared" si="90"/>
        <v>322780.06021587609</v>
      </c>
      <c r="EJ22" s="108">
        <f t="shared" si="90"/>
        <v>331552.00095981476</v>
      </c>
      <c r="EK22" s="108">
        <f t="shared" si="90"/>
        <v>331561.99036108551</v>
      </c>
      <c r="EL22" s="108">
        <f t="shared" si="91"/>
        <v>331571.98006332904</v>
      </c>
      <c r="EM22" s="108">
        <f t="shared" si="91"/>
        <v>331581.9700665545</v>
      </c>
      <c r="EN22" s="108">
        <f t="shared" si="91"/>
        <v>358072.88839931885</v>
      </c>
      <c r="EO22" s="108">
        <f t="shared" si="91"/>
        <v>358083.67685408925</v>
      </c>
      <c r="EP22" s="108">
        <f t="shared" si="91"/>
        <v>358094.4656339073</v>
      </c>
      <c r="EQ22" s="108">
        <f t="shared" si="91"/>
        <v>358105.25473878282</v>
      </c>
      <c r="ER22" s="108">
        <f t="shared" si="91"/>
        <v>358116.04416872561</v>
      </c>
      <c r="ES22" s="108">
        <f t="shared" si="91"/>
        <v>339819.8261208199</v>
      </c>
      <c r="ET22" s="108">
        <f t="shared" si="91"/>
        <v>339830.06462516624</v>
      </c>
      <c r="EU22" s="108">
        <f t="shared" si="91"/>
        <v>339840.30343799072</v>
      </c>
      <c r="EV22" s="108">
        <f t="shared" si="91"/>
        <v>339850.54255930259</v>
      </c>
      <c r="EW22" s="108">
        <f t="shared" si="91"/>
        <v>333928.5788566384</v>
      </c>
      <c r="EX22" s="108">
        <f t="shared" si="91"/>
        <v>333938.63986233372</v>
      </c>
      <c r="EY22" s="108">
        <f t="shared" si="91"/>
        <v>333948.70117115928</v>
      </c>
      <c r="EZ22" s="108">
        <f t="shared" si="91"/>
        <v>333958.76278312417</v>
      </c>
      <c r="FA22" s="108">
        <f t="shared" si="91"/>
        <v>310247.52410105371</v>
      </c>
      <c r="FB22" s="108">
        <f t="shared" si="92"/>
        <v>310256.87161517673</v>
      </c>
      <c r="FC22" s="108">
        <f t="shared" si="92"/>
        <v>310266.21941093303</v>
      </c>
      <c r="FD22" s="108">
        <f t="shared" si="92"/>
        <v>310275.56748833111</v>
      </c>
      <c r="FE22" s="108">
        <f t="shared" si="92"/>
        <v>310284.91584737937</v>
      </c>
    </row>
    <row r="23" spans="1:161" ht="15.75" x14ac:dyDescent="0.25">
      <c r="A23" s="47" t="s">
        <v>182</v>
      </c>
      <c r="B23" s="12">
        <f>'Urb proj of all 25 ARs '!AJ23</f>
        <v>592671.0130913388</v>
      </c>
      <c r="C23" s="12">
        <f>'Urb proj of all 25 ARs '!AK23</f>
        <v>593600.27586965438</v>
      </c>
      <c r="D23" s="100">
        <f t="shared" si="10"/>
        <v>1.5679234478983444E-3</v>
      </c>
      <c r="E23" s="101">
        <f t="shared" si="11"/>
        <v>3.0129214246388258E-5</v>
      </c>
      <c r="F23" s="69">
        <f t="shared" si="12"/>
        <v>592688.86980326986</v>
      </c>
      <c r="G23" s="69">
        <f t="shared" si="13"/>
        <v>592706.72705320956</v>
      </c>
      <c r="H23" s="69">
        <f>G23*(1+$E$23)</f>
        <v>592724.58484117419</v>
      </c>
      <c r="I23" s="69">
        <f t="shared" ref="I23:BE23" si="99">H23*(1+$E$23)</f>
        <v>592742.44316717994</v>
      </c>
      <c r="J23" s="69">
        <f t="shared" si="99"/>
        <v>592760.3020312431</v>
      </c>
      <c r="K23" s="69">
        <f t="shared" si="99"/>
        <v>592778.16143337975</v>
      </c>
      <c r="L23" s="69">
        <f t="shared" si="99"/>
        <v>592796.02137360617</v>
      </c>
      <c r="M23" s="69">
        <f t="shared" si="99"/>
        <v>592813.88185193855</v>
      </c>
      <c r="N23" s="69">
        <f t="shared" si="99"/>
        <v>592831.74286839308</v>
      </c>
      <c r="O23" s="69">
        <f t="shared" si="99"/>
        <v>592849.60442298604</v>
      </c>
      <c r="P23" s="69">
        <f t="shared" si="99"/>
        <v>592867.46651573363</v>
      </c>
      <c r="Q23" s="69">
        <f t="shared" si="99"/>
        <v>592885.32914665202</v>
      </c>
      <c r="R23" s="69">
        <f t="shared" si="99"/>
        <v>592903.19231575739</v>
      </c>
      <c r="S23" s="69">
        <f t="shared" si="99"/>
        <v>592921.05602306605</v>
      </c>
      <c r="T23" s="69">
        <f t="shared" si="99"/>
        <v>592938.92026859417</v>
      </c>
      <c r="U23" s="69">
        <f t="shared" si="99"/>
        <v>592956.78505235794</v>
      </c>
      <c r="V23" s="69">
        <f t="shared" si="99"/>
        <v>592974.65037437365</v>
      </c>
      <c r="W23" s="69">
        <f t="shared" si="99"/>
        <v>592992.51623465749</v>
      </c>
      <c r="X23" s="69">
        <f t="shared" si="99"/>
        <v>593010.38263322564</v>
      </c>
      <c r="Y23" s="69">
        <f t="shared" si="99"/>
        <v>593028.24957009428</v>
      </c>
      <c r="Z23" s="69">
        <f t="shared" si="99"/>
        <v>593046.11704527971</v>
      </c>
      <c r="AA23" s="69">
        <f t="shared" si="99"/>
        <v>593063.98505879811</v>
      </c>
      <c r="AB23" s="69">
        <f t="shared" si="99"/>
        <v>593081.85361066577</v>
      </c>
      <c r="AC23" s="69">
        <f t="shared" si="99"/>
        <v>593099.72270089888</v>
      </c>
      <c r="AD23" s="69">
        <f t="shared" si="99"/>
        <v>593117.59232951363</v>
      </c>
      <c r="AE23" s="69">
        <f t="shared" si="99"/>
        <v>593135.46249652619</v>
      </c>
      <c r="AF23" s="69">
        <f t="shared" si="99"/>
        <v>593153.33320195286</v>
      </c>
      <c r="AG23" s="69">
        <f t="shared" si="99"/>
        <v>593171.20444580982</v>
      </c>
      <c r="AH23" s="69">
        <f t="shared" si="99"/>
        <v>593189.07622811338</v>
      </c>
      <c r="AI23" s="69">
        <f t="shared" si="99"/>
        <v>593206.94854887971</v>
      </c>
      <c r="AJ23" s="69">
        <f t="shared" si="99"/>
        <v>593224.82140812499</v>
      </c>
      <c r="AK23" s="69">
        <f t="shared" si="99"/>
        <v>593242.69480586553</v>
      </c>
      <c r="AL23" s="69">
        <f t="shared" si="99"/>
        <v>593260.56874211738</v>
      </c>
      <c r="AM23" s="69">
        <f t="shared" si="99"/>
        <v>593278.44321689697</v>
      </c>
      <c r="AN23" s="69">
        <f t="shared" si="99"/>
        <v>593296.31823022047</v>
      </c>
      <c r="AO23" s="69">
        <f t="shared" si="99"/>
        <v>593314.19378210406</v>
      </c>
      <c r="AP23" s="69">
        <f t="shared" si="99"/>
        <v>593332.06987256394</v>
      </c>
      <c r="AQ23" s="69">
        <f t="shared" si="99"/>
        <v>593349.94650161639</v>
      </c>
      <c r="AR23" s="69">
        <f t="shared" si="99"/>
        <v>593367.8236692776</v>
      </c>
      <c r="AS23" s="69">
        <f t="shared" si="99"/>
        <v>593385.70137556386</v>
      </c>
      <c r="AT23" s="69">
        <f t="shared" si="99"/>
        <v>593403.57962049136</v>
      </c>
      <c r="AU23" s="69">
        <f t="shared" si="99"/>
        <v>593421.45840407629</v>
      </c>
      <c r="AV23" s="69">
        <f t="shared" si="99"/>
        <v>593439.33772633492</v>
      </c>
      <c r="AW23" s="69">
        <f t="shared" si="99"/>
        <v>593457.21758728346</v>
      </c>
      <c r="AX23" s="69">
        <f t="shared" si="99"/>
        <v>593475.0979869382</v>
      </c>
      <c r="AY23" s="69">
        <f t="shared" si="99"/>
        <v>593492.97892531531</v>
      </c>
      <c r="AZ23" s="69">
        <f t="shared" si="99"/>
        <v>593510.86040243111</v>
      </c>
      <c r="BA23" s="69">
        <f t="shared" si="99"/>
        <v>593528.74241830176</v>
      </c>
      <c r="BB23" s="69">
        <f t="shared" si="99"/>
        <v>593546.62497294345</v>
      </c>
      <c r="BC23" s="69">
        <f t="shared" si="99"/>
        <v>593564.50806637248</v>
      </c>
      <c r="BD23" s="69">
        <f t="shared" si="99"/>
        <v>593582.39169860503</v>
      </c>
      <c r="BE23" s="69">
        <f t="shared" si="99"/>
        <v>593600.2758696574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552526.25188544928</v>
      </c>
      <c r="DG23" s="108">
        <f t="shared" si="15"/>
        <v>552542.89906726906</v>
      </c>
      <c r="DH23" s="108">
        <f t="shared" si="15"/>
        <v>552559.5467506554</v>
      </c>
      <c r="DI23" s="108">
        <f t="shared" si="15"/>
        <v>552576.19493562321</v>
      </c>
      <c r="DJ23" s="108">
        <f t="shared" si="15"/>
        <v>595944.78549996519</v>
      </c>
      <c r="DK23" s="108">
        <f t="shared" si="15"/>
        <v>595962.74084808654</v>
      </c>
      <c r="DL23" s="108">
        <f t="shared" si="15"/>
        <v>595980.69673718838</v>
      </c>
      <c r="DM23" s="108">
        <f t="shared" si="15"/>
        <v>595998.65316728712</v>
      </c>
      <c r="DN23" s="108">
        <f t="shared" si="15"/>
        <v>528422.78757406899</v>
      </c>
      <c r="DO23" s="108">
        <f t="shared" si="15"/>
        <v>528438.70853744855</v>
      </c>
      <c r="DP23" s="108">
        <f t="shared" si="15"/>
        <v>528454.62998051418</v>
      </c>
      <c r="DQ23" s="108">
        <f t="shared" si="15"/>
        <v>528470.55190328043</v>
      </c>
      <c r="DR23" s="108">
        <f t="shared" si="15"/>
        <v>528486.47430576151</v>
      </c>
      <c r="DS23" s="108">
        <f t="shared" si="15"/>
        <v>542782.29890232871</v>
      </c>
      <c r="DT23" s="108">
        <f t="shared" si="15"/>
        <v>542798.65250650153</v>
      </c>
      <c r="DU23" s="108">
        <f t="shared" si="15"/>
        <v>542815.00660339557</v>
      </c>
      <c r="DV23" s="108">
        <f t="shared" si="90"/>
        <v>542831.36119302572</v>
      </c>
      <c r="DW23" s="108">
        <f t="shared" si="90"/>
        <v>537709.48202313436</v>
      </c>
      <c r="DX23" s="108">
        <f t="shared" si="90"/>
        <v>537725.68278732058</v>
      </c>
      <c r="DY23" s="108">
        <f t="shared" si="90"/>
        <v>537741.88403962308</v>
      </c>
      <c r="DZ23" s="108">
        <f t="shared" si="90"/>
        <v>537758.08578005654</v>
      </c>
      <c r="EA23" s="108">
        <f t="shared" si="90"/>
        <v>560517.73798572842</v>
      </c>
      <c r="EB23" s="108">
        <f t="shared" si="90"/>
        <v>560534.62594474503</v>
      </c>
      <c r="EC23" s="108">
        <f t="shared" si="90"/>
        <v>560551.51441258274</v>
      </c>
      <c r="ED23" s="108">
        <f t="shared" si="90"/>
        <v>560568.40338925656</v>
      </c>
      <c r="EE23" s="108">
        <f t="shared" si="90"/>
        <v>560585.292874782</v>
      </c>
      <c r="EF23" s="108">
        <f t="shared" si="90"/>
        <v>538555.38653407269</v>
      </c>
      <c r="EG23" s="108">
        <f t="shared" si="90"/>
        <v>538571.61278469709</v>
      </c>
      <c r="EH23" s="108">
        <f t="shared" si="90"/>
        <v>538587.83952420577</v>
      </c>
      <c r="EI23" s="108">
        <f t="shared" si="90"/>
        <v>538604.06675261329</v>
      </c>
      <c r="EJ23" s="108">
        <f t="shared" si="90"/>
        <v>543567.53805276286</v>
      </c>
      <c r="EK23" s="108">
        <f t="shared" si="90"/>
        <v>543583.91531557427</v>
      </c>
      <c r="EL23" s="108">
        <f t="shared" si="91"/>
        <v>543600.2930718197</v>
      </c>
      <c r="EM23" s="108">
        <f t="shared" si="91"/>
        <v>543616.67132151406</v>
      </c>
      <c r="EN23" s="108">
        <f t="shared" si="91"/>
        <v>579663.59658316895</v>
      </c>
      <c r="EO23" s="108">
        <f t="shared" si="91"/>
        <v>579681.06139186129</v>
      </c>
      <c r="EP23" s="108">
        <f t="shared" si="91"/>
        <v>579698.5267267545</v>
      </c>
      <c r="EQ23" s="108">
        <f t="shared" si="91"/>
        <v>579715.99258786463</v>
      </c>
      <c r="ER23" s="108">
        <f t="shared" si="91"/>
        <v>579733.45897520729</v>
      </c>
      <c r="ES23" s="108">
        <f t="shared" si="91"/>
        <v>571305.83173816628</v>
      </c>
      <c r="ET23" s="108">
        <f t="shared" si="91"/>
        <v>571323.04473397101</v>
      </c>
      <c r="EU23" s="108">
        <f t="shared" si="91"/>
        <v>571340.2582483897</v>
      </c>
      <c r="EV23" s="108">
        <f t="shared" si="91"/>
        <v>571357.47228143795</v>
      </c>
      <c r="EW23" s="108">
        <f t="shared" si="91"/>
        <v>568883.09427208395</v>
      </c>
      <c r="EX23" s="108">
        <f t="shared" si="91"/>
        <v>568900.23427271238</v>
      </c>
      <c r="EY23" s="108">
        <f t="shared" si="91"/>
        <v>568917.37478975556</v>
      </c>
      <c r="EZ23" s="108">
        <f t="shared" si="91"/>
        <v>568934.51582322922</v>
      </c>
      <c r="FA23" s="108">
        <f t="shared" si="91"/>
        <v>535491.40951737273</v>
      </c>
      <c r="FB23" s="108">
        <f t="shared" si="92"/>
        <v>535507.5434527772</v>
      </c>
      <c r="FC23" s="108">
        <f t="shared" si="92"/>
        <v>535523.67787428445</v>
      </c>
      <c r="FD23" s="108">
        <f t="shared" si="92"/>
        <v>535539.81278190902</v>
      </c>
      <c r="FE23" s="108">
        <f t="shared" si="92"/>
        <v>535555.94817566581</v>
      </c>
    </row>
    <row r="24" spans="1:161" ht="15.75" x14ac:dyDescent="0.25">
      <c r="A24" s="47" t="s">
        <v>183</v>
      </c>
      <c r="B24" s="12">
        <f>'Urb proj of all 25 ARs '!AJ24</f>
        <v>306115.8580665054</v>
      </c>
      <c r="C24" s="12">
        <f>'Urb proj of all 25 ARs '!AK24</f>
        <v>306595.82429814135</v>
      </c>
      <c r="D24" s="100">
        <f t="shared" si="10"/>
        <v>1.5679234478981842E-3</v>
      </c>
      <c r="E24" s="101">
        <f t="shared" si="11"/>
        <v>3.0129214246388258E-5</v>
      </c>
      <c r="F24" s="69">
        <f t="shared" si="12"/>
        <v>306125.08109677728</v>
      </c>
      <c r="G24" s="69">
        <f t="shared" si="13"/>
        <v>306134.30440493184</v>
      </c>
      <c r="H24" s="69">
        <f>G24*(1+$E$24)</f>
        <v>306143.52799097745</v>
      </c>
      <c r="I24" s="69">
        <f t="shared" ref="I24:BD24" si="100">H24*(1+$E$24)</f>
        <v>306152.75185492245</v>
      </c>
      <c r="J24" s="69">
        <f t="shared" si="100"/>
        <v>306161.9759967752</v>
      </c>
      <c r="K24" s="69">
        <f t="shared" si="100"/>
        <v>306171.2004165441</v>
      </c>
      <c r="L24" s="69">
        <f t="shared" si="100"/>
        <v>306180.42511423753</v>
      </c>
      <c r="M24" s="69">
        <f t="shared" si="100"/>
        <v>306189.65008986386</v>
      </c>
      <c r="N24" s="69">
        <f t="shared" si="100"/>
        <v>306198.87534343143</v>
      </c>
      <c r="O24" s="69">
        <f t="shared" si="100"/>
        <v>306208.10087494866</v>
      </c>
      <c r="P24" s="69">
        <f t="shared" si="100"/>
        <v>306217.3266844239</v>
      </c>
      <c r="Q24" s="69">
        <f t="shared" si="100"/>
        <v>306226.55277186551</v>
      </c>
      <c r="R24" s="69">
        <f t="shared" si="100"/>
        <v>306235.77913728188</v>
      </c>
      <c r="S24" s="69">
        <f t="shared" si="100"/>
        <v>306245.00578068139</v>
      </c>
      <c r="T24" s="69">
        <f t="shared" si="100"/>
        <v>306254.23270207242</v>
      </c>
      <c r="U24" s="69">
        <f t="shared" si="100"/>
        <v>306263.45990146336</v>
      </c>
      <c r="V24" s="69">
        <f t="shared" si="100"/>
        <v>306272.68737886258</v>
      </c>
      <c r="W24" s="69">
        <f t="shared" si="100"/>
        <v>306281.91513427842</v>
      </c>
      <c r="X24" s="69">
        <f t="shared" si="100"/>
        <v>306291.1431677193</v>
      </c>
      <c r="Y24" s="69">
        <f t="shared" si="100"/>
        <v>306300.37147919356</v>
      </c>
      <c r="Z24" s="69">
        <f t="shared" si="100"/>
        <v>306309.60006870958</v>
      </c>
      <c r="AA24" s="69">
        <f t="shared" si="100"/>
        <v>306318.82893627579</v>
      </c>
      <c r="AB24" s="69">
        <f t="shared" si="100"/>
        <v>306328.05808190053</v>
      </c>
      <c r="AC24" s="69">
        <f t="shared" si="100"/>
        <v>306337.28750559216</v>
      </c>
      <c r="AD24" s="69">
        <f t="shared" si="100"/>
        <v>306346.51720735908</v>
      </c>
      <c r="AE24" s="69">
        <f t="shared" si="100"/>
        <v>306355.74718720966</v>
      </c>
      <c r="AF24" s="69">
        <f t="shared" si="100"/>
        <v>306364.9774451523</v>
      </c>
      <c r="AG24" s="69">
        <f t="shared" si="100"/>
        <v>306374.20798119536</v>
      </c>
      <c r="AH24" s="69">
        <f t="shared" si="100"/>
        <v>306383.43879534717</v>
      </c>
      <c r="AI24" s="69">
        <f t="shared" si="100"/>
        <v>306392.66988761618</v>
      </c>
      <c r="AJ24" s="69">
        <f t="shared" si="100"/>
        <v>306401.90125801077</v>
      </c>
      <c r="AK24" s="69">
        <f t="shared" si="100"/>
        <v>306411.13290653925</v>
      </c>
      <c r="AL24" s="69">
        <f t="shared" si="100"/>
        <v>306420.36483321007</v>
      </c>
      <c r="AM24" s="69">
        <f t="shared" si="100"/>
        <v>306429.59703803161</v>
      </c>
      <c r="AN24" s="69">
        <f t="shared" si="100"/>
        <v>306438.8295210122</v>
      </c>
      <c r="AO24" s="69">
        <f t="shared" si="100"/>
        <v>306448.06228216027</v>
      </c>
      <c r="AP24" s="69">
        <f t="shared" si="100"/>
        <v>306457.29532148415</v>
      </c>
      <c r="AQ24" s="69">
        <f t="shared" si="100"/>
        <v>306466.52863899228</v>
      </c>
      <c r="AR24" s="69">
        <f t="shared" si="100"/>
        <v>306475.76223469299</v>
      </c>
      <c r="AS24" s="69">
        <f t="shared" si="100"/>
        <v>306484.9961085947</v>
      </c>
      <c r="AT24" s="69">
        <f t="shared" si="100"/>
        <v>306494.23026070575</v>
      </c>
      <c r="AU24" s="69">
        <f t="shared" si="100"/>
        <v>306503.46469103458</v>
      </c>
      <c r="AV24" s="69">
        <f t="shared" si="100"/>
        <v>306512.6993995895</v>
      </c>
      <c r="AW24" s="69">
        <f t="shared" si="100"/>
        <v>306521.93438637897</v>
      </c>
      <c r="AX24" s="69">
        <f t="shared" si="100"/>
        <v>306531.1696514113</v>
      </c>
      <c r="AY24" s="69">
        <f t="shared" si="100"/>
        <v>306540.40519469493</v>
      </c>
      <c r="AZ24" s="69">
        <f t="shared" si="100"/>
        <v>306549.64101623819</v>
      </c>
      <c r="BA24" s="69">
        <f t="shared" si="100"/>
        <v>306558.87711604952</v>
      </c>
      <c r="BB24" s="69">
        <f t="shared" si="100"/>
        <v>306568.1134941373</v>
      </c>
      <c r="BC24" s="69">
        <f t="shared" si="100"/>
        <v>306577.35015050985</v>
      </c>
      <c r="BD24" s="69">
        <f t="shared" si="100"/>
        <v>306586.58708517562</v>
      </c>
      <c r="BE24" s="69">
        <f>BD24*(1+$E$24)</f>
        <v>306595.82429814298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282558.03553792596</v>
      </c>
      <c r="DG24" s="108">
        <f t="shared" si="15"/>
        <v>282566.54878951574</v>
      </c>
      <c r="DH24" s="108">
        <f t="shared" si="15"/>
        <v>282575.06229760312</v>
      </c>
      <c r="DI24" s="108">
        <f t="shared" si="15"/>
        <v>282583.57606219576</v>
      </c>
      <c r="DJ24" s="108">
        <f t="shared" si="15"/>
        <v>305048.66854519537</v>
      </c>
      <c r="DK24" s="108">
        <f t="shared" si="15"/>
        <v>305057.85942188557</v>
      </c>
      <c r="DL24" s="108">
        <f t="shared" si="15"/>
        <v>305067.05057548964</v>
      </c>
      <c r="DM24" s="108">
        <f t="shared" si="15"/>
        <v>305076.24200601596</v>
      </c>
      <c r="DN24" s="108">
        <f t="shared" si="15"/>
        <v>270495.60386693856</v>
      </c>
      <c r="DO24" s="108">
        <f t="shared" si="15"/>
        <v>270503.75368694018</v>
      </c>
      <c r="DP24" s="108">
        <f t="shared" si="15"/>
        <v>270511.90375248942</v>
      </c>
      <c r="DQ24" s="108">
        <f t="shared" si="15"/>
        <v>270520.05406359379</v>
      </c>
      <c r="DR24" s="108">
        <f t="shared" si="15"/>
        <v>270528.20462026057</v>
      </c>
      <c r="DS24" s="108">
        <f t="shared" si="15"/>
        <v>280061.78251100518</v>
      </c>
      <c r="DT24" s="108">
        <f t="shared" si="15"/>
        <v>280070.22055245267</v>
      </c>
      <c r="DU24" s="108">
        <f t="shared" si="15"/>
        <v>280078.65884813172</v>
      </c>
      <c r="DV24" s="108">
        <f t="shared" si="90"/>
        <v>280087.09739805001</v>
      </c>
      <c r="DW24" s="108">
        <f t="shared" si="90"/>
        <v>275226.418685888</v>
      </c>
      <c r="DX24" s="108">
        <f t="shared" si="90"/>
        <v>275234.71104162285</v>
      </c>
      <c r="DY24" s="108">
        <f t="shared" si="90"/>
        <v>275243.00364719989</v>
      </c>
      <c r="DZ24" s="108">
        <f t="shared" si="90"/>
        <v>275251.29650262656</v>
      </c>
      <c r="EA24" s="108">
        <f t="shared" si="90"/>
        <v>285418.60121034237</v>
      </c>
      <c r="EB24" s="108">
        <f t="shared" si="90"/>
        <v>285427.20064852812</v>
      </c>
      <c r="EC24" s="108">
        <f t="shared" si="90"/>
        <v>285435.80034580821</v>
      </c>
      <c r="ED24" s="108">
        <f t="shared" si="90"/>
        <v>285444.40030219045</v>
      </c>
      <c r="EE24" s="108">
        <f t="shared" si="90"/>
        <v>285453.00051768258</v>
      </c>
      <c r="EF24" s="108">
        <f t="shared" si="90"/>
        <v>276875.74411761755</v>
      </c>
      <c r="EG24" s="108">
        <f t="shared" si="90"/>
        <v>276884.08616623172</v>
      </c>
      <c r="EH24" s="108">
        <f t="shared" si="90"/>
        <v>276892.42846618523</v>
      </c>
      <c r="EI24" s="108">
        <f t="shared" si="90"/>
        <v>276900.77101748565</v>
      </c>
      <c r="EJ24" s="108">
        <f t="shared" si="90"/>
        <v>279355.7713819645</v>
      </c>
      <c r="EK24" s="108">
        <f t="shared" si="90"/>
        <v>279364.18815185141</v>
      </c>
      <c r="EL24" s="108">
        <f t="shared" si="91"/>
        <v>279372.60517532902</v>
      </c>
      <c r="EM24" s="108">
        <f t="shared" si="91"/>
        <v>279381.02245240496</v>
      </c>
      <c r="EN24" s="108">
        <f t="shared" si="91"/>
        <v>300808.48410963785</v>
      </c>
      <c r="EO24" s="108">
        <f t="shared" si="91"/>
        <v>300817.54723290278</v>
      </c>
      <c r="EP24" s="108">
        <f t="shared" si="91"/>
        <v>300826.61062923243</v>
      </c>
      <c r="EQ24" s="108">
        <f t="shared" si="91"/>
        <v>300835.6742986351</v>
      </c>
      <c r="ER24" s="108">
        <f t="shared" si="91"/>
        <v>300844.73824111896</v>
      </c>
      <c r="ES24" s="108">
        <f t="shared" si="91"/>
        <v>294329.38736677024</v>
      </c>
      <c r="ET24" s="108">
        <f t="shared" si="91"/>
        <v>294338.25527994119</v>
      </c>
      <c r="EU24" s="108">
        <f t="shared" si="91"/>
        <v>294347.12346029549</v>
      </c>
      <c r="EV24" s="108">
        <f t="shared" si="91"/>
        <v>294355.991907841</v>
      </c>
      <c r="EW24" s="108">
        <f t="shared" si="91"/>
        <v>294479.69972898439</v>
      </c>
      <c r="EX24" s="108">
        <f t="shared" si="91"/>
        <v>294488.57217094873</v>
      </c>
      <c r="EY24" s="108">
        <f t="shared" si="91"/>
        <v>294497.44488023274</v>
      </c>
      <c r="EZ24" s="108">
        <f t="shared" si="91"/>
        <v>294506.31785684457</v>
      </c>
      <c r="FA24" s="108">
        <f t="shared" si="91"/>
        <v>271637.23753218597</v>
      </c>
      <c r="FB24" s="108">
        <f t="shared" si="92"/>
        <v>271645.42174871289</v>
      </c>
      <c r="FC24" s="108">
        <f t="shared" si="92"/>
        <v>271653.60621182376</v>
      </c>
      <c r="FD24" s="108">
        <f t="shared" si="92"/>
        <v>271661.79092152615</v>
      </c>
      <c r="FE24" s="108">
        <f t="shared" si="92"/>
        <v>271669.97587782738</v>
      </c>
    </row>
    <row r="25" spans="1:161" ht="15.75" x14ac:dyDescent="0.25">
      <c r="A25" s="47" t="s">
        <v>189</v>
      </c>
      <c r="B25" s="12">
        <f>'Urb proj of all 25 ARs '!AJ25</f>
        <v>179849.30524479161</v>
      </c>
      <c r="C25" s="12">
        <f>'Urb proj of all 25 ARs '!AK25</f>
        <v>180131.29518757312</v>
      </c>
      <c r="D25" s="100">
        <f t="shared" si="10"/>
        <v>1.5679234478982072E-3</v>
      </c>
      <c r="E25" s="101">
        <f t="shared" si="11"/>
        <v>3.0129214246388258E-5</v>
      </c>
      <c r="F25" s="69">
        <f t="shared" si="12"/>
        <v>179854.72396304138</v>
      </c>
      <c r="G25" s="69">
        <f t="shared" si="13"/>
        <v>179860.1428445529</v>
      </c>
      <c r="H25" s="69">
        <f>G25*(1+$E$25)</f>
        <v>179865.56188933106</v>
      </c>
      <c r="I25" s="69">
        <f t="shared" ref="I25:BE25" si="101">H25*(1+$E$25)</f>
        <v>179870.98109738078</v>
      </c>
      <c r="J25" s="69">
        <f t="shared" si="101"/>
        <v>179876.40046870697</v>
      </c>
      <c r="K25" s="69">
        <f t="shared" si="101"/>
        <v>179881.82000331455</v>
      </c>
      <c r="L25" s="69">
        <f t="shared" si="101"/>
        <v>179887.23970120845</v>
      </c>
      <c r="M25" s="69">
        <f t="shared" si="101"/>
        <v>179892.65956239362</v>
      </c>
      <c r="N25" s="69">
        <f t="shared" si="101"/>
        <v>179898.07958687493</v>
      </c>
      <c r="O25" s="69">
        <f t="shared" si="101"/>
        <v>179903.49977465731</v>
      </c>
      <c r="P25" s="69">
        <f t="shared" si="101"/>
        <v>179908.9201257457</v>
      </c>
      <c r="Q25" s="69">
        <f t="shared" si="101"/>
        <v>179914.340640145</v>
      </c>
      <c r="R25" s="69">
        <f t="shared" si="101"/>
        <v>179919.76131786016</v>
      </c>
      <c r="S25" s="69">
        <f t="shared" si="101"/>
        <v>179925.18215889606</v>
      </c>
      <c r="T25" s="69">
        <f t="shared" si="101"/>
        <v>179930.60316325765</v>
      </c>
      <c r="U25" s="69">
        <f t="shared" si="101"/>
        <v>179936.02433094985</v>
      </c>
      <c r="V25" s="69">
        <f t="shared" si="101"/>
        <v>179941.44566197754</v>
      </c>
      <c r="W25" s="69">
        <f t="shared" si="101"/>
        <v>179946.86715634569</v>
      </c>
      <c r="X25" s="69">
        <f t="shared" si="101"/>
        <v>179952.2888140592</v>
      </c>
      <c r="Y25" s="69">
        <f t="shared" si="101"/>
        <v>179957.71063512302</v>
      </c>
      <c r="Z25" s="69">
        <f t="shared" si="101"/>
        <v>179963.13261954204</v>
      </c>
      <c r="AA25" s="69">
        <f t="shared" si="101"/>
        <v>179968.55476732118</v>
      </c>
      <c r="AB25" s="69">
        <f t="shared" si="101"/>
        <v>179973.9770784654</v>
      </c>
      <c r="AC25" s="69">
        <f t="shared" si="101"/>
        <v>179979.39955297956</v>
      </c>
      <c r="AD25" s="69">
        <f t="shared" si="101"/>
        <v>179984.82219086864</v>
      </c>
      <c r="AE25" s="69">
        <f t="shared" si="101"/>
        <v>179990.24499213754</v>
      </c>
      <c r="AF25" s="69">
        <f t="shared" si="101"/>
        <v>179995.66795679118</v>
      </c>
      <c r="AG25" s="69">
        <f t="shared" si="101"/>
        <v>180001.09108483448</v>
      </c>
      <c r="AH25" s="69">
        <f t="shared" si="101"/>
        <v>180006.51437627236</v>
      </c>
      <c r="AI25" s="69">
        <f t="shared" si="101"/>
        <v>180011.93783110974</v>
      </c>
      <c r="AJ25" s="69">
        <f t="shared" si="101"/>
        <v>180017.36144935156</v>
      </c>
      <c r="AK25" s="69">
        <f t="shared" si="101"/>
        <v>180022.78523100275</v>
      </c>
      <c r="AL25" s="69">
        <f t="shared" si="101"/>
        <v>180028.20917606819</v>
      </c>
      <c r="AM25" s="69">
        <f t="shared" si="101"/>
        <v>180033.63328455287</v>
      </c>
      <c r="AN25" s="69">
        <f t="shared" si="101"/>
        <v>180039.05755646166</v>
      </c>
      <c r="AO25" s="69">
        <f t="shared" si="101"/>
        <v>180044.48199179949</v>
      </c>
      <c r="AP25" s="69">
        <f t="shared" si="101"/>
        <v>180049.90659057131</v>
      </c>
      <c r="AQ25" s="69">
        <f t="shared" si="101"/>
        <v>180055.33135278203</v>
      </c>
      <c r="AR25" s="69">
        <f t="shared" si="101"/>
        <v>180060.75627843657</v>
      </c>
      <c r="AS25" s="69">
        <f t="shared" si="101"/>
        <v>180066.18136753986</v>
      </c>
      <c r="AT25" s="69">
        <f t="shared" si="101"/>
        <v>180071.60662009681</v>
      </c>
      <c r="AU25" s="69">
        <f t="shared" si="101"/>
        <v>180077.03203611236</v>
      </c>
      <c r="AV25" s="69">
        <f t="shared" si="101"/>
        <v>180082.45761559144</v>
      </c>
      <c r="AW25" s="69">
        <f t="shared" si="101"/>
        <v>180087.88335853897</v>
      </c>
      <c r="AX25" s="69">
        <f t="shared" si="101"/>
        <v>180093.30926495985</v>
      </c>
      <c r="AY25" s="69">
        <f t="shared" si="101"/>
        <v>180098.73533485903</v>
      </c>
      <c r="AZ25" s="69">
        <f t="shared" si="101"/>
        <v>180104.16156824143</v>
      </c>
      <c r="BA25" s="69">
        <f t="shared" si="101"/>
        <v>180109.58796511198</v>
      </c>
      <c r="BB25" s="69">
        <f t="shared" si="101"/>
        <v>180115.01452547559</v>
      </c>
      <c r="BC25" s="69">
        <f t="shared" si="101"/>
        <v>180120.44124933722</v>
      </c>
      <c r="BD25" s="69">
        <f t="shared" si="101"/>
        <v>180125.86813670179</v>
      </c>
      <c r="BE25" s="69">
        <f t="shared" si="101"/>
        <v>180131.2951875742</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185667.94647832148</v>
      </c>
      <c r="DG25" s="108">
        <f t="shared" si="15"/>
        <v>185673.54050765964</v>
      </c>
      <c r="DH25" s="108">
        <f t="shared" si="15"/>
        <v>185679.13470554148</v>
      </c>
      <c r="DI25" s="108">
        <f t="shared" si="15"/>
        <v>185684.72907197211</v>
      </c>
      <c r="DJ25" s="108">
        <f t="shared" si="15"/>
        <v>200374.60311985342</v>
      </c>
      <c r="DK25" s="108">
        <f t="shared" si="15"/>
        <v>200380.64024920034</v>
      </c>
      <c r="DL25" s="108">
        <f t="shared" si="15"/>
        <v>200386.67756044123</v>
      </c>
      <c r="DM25" s="108">
        <f t="shared" si="15"/>
        <v>200392.71505358157</v>
      </c>
      <c r="DN25" s="108">
        <f t="shared" si="15"/>
        <v>177727.16093048154</v>
      </c>
      <c r="DO25" s="108">
        <f t="shared" si="15"/>
        <v>177732.51571019061</v>
      </c>
      <c r="DP25" s="108">
        <f t="shared" si="15"/>
        <v>177737.87065123502</v>
      </c>
      <c r="DQ25" s="108">
        <f t="shared" si="15"/>
        <v>177743.22575361957</v>
      </c>
      <c r="DR25" s="108">
        <f t="shared" si="15"/>
        <v>177748.58101734915</v>
      </c>
      <c r="DS25" s="108">
        <f t="shared" si="15"/>
        <v>184374.44871165667</v>
      </c>
      <c r="DT25" s="108">
        <f t="shared" si="15"/>
        <v>184380.00376892346</v>
      </c>
      <c r="DU25" s="108">
        <f t="shared" si="15"/>
        <v>184385.5589935598</v>
      </c>
      <c r="DV25" s="108">
        <f t="shared" si="90"/>
        <v>184391.11438557063</v>
      </c>
      <c r="DW25" s="108">
        <f t="shared" si="90"/>
        <v>181425.28681344137</v>
      </c>
      <c r="DX25" s="108">
        <f t="shared" si="90"/>
        <v>181430.75301477747</v>
      </c>
      <c r="DY25" s="108">
        <f t="shared" si="90"/>
        <v>181436.21938080594</v>
      </c>
      <c r="DZ25" s="108">
        <f t="shared" si="90"/>
        <v>181441.68591153173</v>
      </c>
      <c r="EA25" s="108">
        <f t="shared" si="90"/>
        <v>187517.52276712103</v>
      </c>
      <c r="EB25" s="108">
        <f t="shared" si="90"/>
        <v>187523.17252273945</v>
      </c>
      <c r="EC25" s="108">
        <f t="shared" si="90"/>
        <v>187528.82244858055</v>
      </c>
      <c r="ED25" s="108">
        <f t="shared" si="90"/>
        <v>187534.47254464947</v>
      </c>
      <c r="EE25" s="108">
        <f t="shared" si="90"/>
        <v>187540.12281095138</v>
      </c>
      <c r="EF25" s="108">
        <f t="shared" si="90"/>
        <v>183528.09040430028</v>
      </c>
      <c r="EG25" s="108">
        <f t="shared" si="90"/>
        <v>183533.61996145631</v>
      </c>
      <c r="EH25" s="108">
        <f t="shared" si="90"/>
        <v>183539.14968521355</v>
      </c>
      <c r="EI25" s="108">
        <f t="shared" si="90"/>
        <v>183544.679575577</v>
      </c>
      <c r="EJ25" s="108">
        <f t="shared" si="90"/>
        <v>185356.12499839562</v>
      </c>
      <c r="EK25" s="108">
        <f t="shared" si="90"/>
        <v>185361.70963279757</v>
      </c>
      <c r="EL25" s="108">
        <f t="shared" si="91"/>
        <v>185367.29443546018</v>
      </c>
      <c r="EM25" s="108">
        <f t="shared" si="91"/>
        <v>185372.8794063885</v>
      </c>
      <c r="EN25" s="108">
        <f t="shared" si="91"/>
        <v>201298.80956376099</v>
      </c>
      <c r="EO25" s="108">
        <f t="shared" si="91"/>
        <v>201304.8745387219</v>
      </c>
      <c r="EP25" s="108">
        <f t="shared" si="91"/>
        <v>201310.93969641571</v>
      </c>
      <c r="EQ25" s="108">
        <f t="shared" si="91"/>
        <v>201317.00503684799</v>
      </c>
      <c r="ER25" s="108">
        <f t="shared" si="91"/>
        <v>201323.07056002418</v>
      </c>
      <c r="ES25" s="108">
        <f t="shared" si="91"/>
        <v>197058.31544432693</v>
      </c>
      <c r="ET25" s="108">
        <f t="shared" si="91"/>
        <v>197064.25265653199</v>
      </c>
      <c r="EU25" s="108">
        <f t="shared" si="91"/>
        <v>197070.19004762056</v>
      </c>
      <c r="EV25" s="108">
        <f t="shared" si="91"/>
        <v>197076.1276175981</v>
      </c>
      <c r="EW25" s="108">
        <f t="shared" si="91"/>
        <v>194204.72626970924</v>
      </c>
      <c r="EX25" s="108">
        <f t="shared" si="91"/>
        <v>194210.57750551467</v>
      </c>
      <c r="EY25" s="108">
        <f t="shared" si="91"/>
        <v>194216.42891761323</v>
      </c>
      <c r="EZ25" s="108">
        <f t="shared" si="91"/>
        <v>194222.28050601025</v>
      </c>
      <c r="FA25" s="108">
        <f t="shared" si="91"/>
        <v>177858.28579163749</v>
      </c>
      <c r="FB25" s="108">
        <f t="shared" si="92"/>
        <v>177863.64452203558</v>
      </c>
      <c r="FC25" s="108">
        <f t="shared" si="92"/>
        <v>177869.00341388801</v>
      </c>
      <c r="FD25" s="108">
        <f t="shared" si="92"/>
        <v>177874.36246719968</v>
      </c>
      <c r="FE25" s="108">
        <f t="shared" si="92"/>
        <v>177879.72168197541</v>
      </c>
    </row>
    <row r="26" spans="1:161" ht="15.75" x14ac:dyDescent="0.25">
      <c r="A26" s="47" t="s">
        <v>190</v>
      </c>
      <c r="B26" s="12">
        <f>'Urb proj of all 25 ARs '!AJ26</f>
        <v>168739.12595140914</v>
      </c>
      <c r="C26" s="12">
        <f>'Urb proj of all 25 ARs '!AK26</f>
        <v>169003.6959835662</v>
      </c>
      <c r="D26" s="100">
        <f t="shared" si="10"/>
        <v>1.5679234478982002E-3</v>
      </c>
      <c r="E26" s="101">
        <f t="shared" si="11"/>
        <v>3.0129214246388258E-5</v>
      </c>
      <c r="F26" s="69">
        <f t="shared" si="12"/>
        <v>168744.20992868667</v>
      </c>
      <c r="G26" s="69">
        <f t="shared" si="13"/>
        <v>168749.29405914046</v>
      </c>
      <c r="H26" s="69">
        <f>G26*(1+$E$26)</f>
        <v>168754.3783427751</v>
      </c>
      <c r="I26" s="69">
        <f t="shared" ref="I26:BE26" si="102">H26*(1+$E$26)</f>
        <v>168759.4627795952</v>
      </c>
      <c r="J26" s="69">
        <f t="shared" si="102"/>
        <v>168764.5473696054</v>
      </c>
      <c r="K26" s="69">
        <f t="shared" si="102"/>
        <v>168769.6321128103</v>
      </c>
      <c r="L26" s="69">
        <f t="shared" si="102"/>
        <v>168774.71700921451</v>
      </c>
      <c r="M26" s="69">
        <f t="shared" si="102"/>
        <v>168779.80205882265</v>
      </c>
      <c r="N26" s="69">
        <f t="shared" si="102"/>
        <v>168784.88726163935</v>
      </c>
      <c r="O26" s="69">
        <f t="shared" si="102"/>
        <v>168789.97261766921</v>
      </c>
      <c r="P26" s="69">
        <f t="shared" si="102"/>
        <v>168795.05812691685</v>
      </c>
      <c r="Q26" s="69">
        <f t="shared" si="102"/>
        <v>168800.14378938687</v>
      </c>
      <c r="R26" s="69">
        <f t="shared" si="102"/>
        <v>168805.22960508394</v>
      </c>
      <c r="S26" s="69">
        <f t="shared" si="102"/>
        <v>168810.31557401261</v>
      </c>
      <c r="T26" s="69">
        <f t="shared" si="102"/>
        <v>168815.40169617755</v>
      </c>
      <c r="U26" s="69">
        <f t="shared" si="102"/>
        <v>168820.48797158335</v>
      </c>
      <c r="V26" s="69">
        <f t="shared" si="102"/>
        <v>168825.57440023462</v>
      </c>
      <c r="W26" s="69">
        <f t="shared" si="102"/>
        <v>168830.660982136</v>
      </c>
      <c r="X26" s="69">
        <f t="shared" si="102"/>
        <v>168835.74771729211</v>
      </c>
      <c r="Y26" s="69">
        <f t="shared" si="102"/>
        <v>168840.83460570753</v>
      </c>
      <c r="Z26" s="69">
        <f t="shared" si="102"/>
        <v>168845.92164738689</v>
      </c>
      <c r="AA26" s="69">
        <f t="shared" si="102"/>
        <v>168851.00884233482</v>
      </c>
      <c r="AB26" s="69">
        <f t="shared" si="102"/>
        <v>168856.09619055595</v>
      </c>
      <c r="AC26" s="69">
        <f t="shared" si="102"/>
        <v>168861.18369205488</v>
      </c>
      <c r="AD26" s="69">
        <f t="shared" si="102"/>
        <v>168866.27134683623</v>
      </c>
      <c r="AE26" s="69">
        <f t="shared" si="102"/>
        <v>168871.35915490464</v>
      </c>
      <c r="AF26" s="69">
        <f t="shared" si="102"/>
        <v>168876.4471162647</v>
      </c>
      <c r="AG26" s="69">
        <f t="shared" si="102"/>
        <v>168881.53523092103</v>
      </c>
      <c r="AH26" s="69">
        <f t="shared" si="102"/>
        <v>168886.62349887827</v>
      </c>
      <c r="AI26" s="69">
        <f t="shared" si="102"/>
        <v>168891.71192014101</v>
      </c>
      <c r="AJ26" s="69">
        <f t="shared" si="102"/>
        <v>168896.80049471388</v>
      </c>
      <c r="AK26" s="69">
        <f t="shared" si="102"/>
        <v>168901.88922260152</v>
      </c>
      <c r="AL26" s="69">
        <f t="shared" si="102"/>
        <v>168906.97810380853</v>
      </c>
      <c r="AM26" s="69">
        <f t="shared" si="102"/>
        <v>168912.06713833954</v>
      </c>
      <c r="AN26" s="69">
        <f t="shared" si="102"/>
        <v>168917.15632619915</v>
      </c>
      <c r="AO26" s="69">
        <f t="shared" si="102"/>
        <v>168922.24566739201</v>
      </c>
      <c r="AP26" s="69">
        <f t="shared" si="102"/>
        <v>168927.3351619227</v>
      </c>
      <c r="AQ26" s="69">
        <f t="shared" si="102"/>
        <v>168932.42480979586</v>
      </c>
      <c r="AR26" s="69">
        <f t="shared" si="102"/>
        <v>168937.51461101611</v>
      </c>
      <c r="AS26" s="69">
        <f t="shared" si="102"/>
        <v>168942.60456558809</v>
      </c>
      <c r="AT26" s="69">
        <f t="shared" si="102"/>
        <v>168947.69467351638</v>
      </c>
      <c r="AU26" s="69">
        <f t="shared" si="102"/>
        <v>168952.78493480562</v>
      </c>
      <c r="AV26" s="69">
        <f t="shared" si="102"/>
        <v>168957.87534946043</v>
      </c>
      <c r="AW26" s="69">
        <f t="shared" si="102"/>
        <v>168962.96591748545</v>
      </c>
      <c r="AX26" s="69">
        <f t="shared" si="102"/>
        <v>168968.05663888529</v>
      </c>
      <c r="AY26" s="69">
        <f t="shared" si="102"/>
        <v>168973.14751366456</v>
      </c>
      <c r="AZ26" s="69">
        <f t="shared" si="102"/>
        <v>168978.23854182789</v>
      </c>
      <c r="BA26" s="69">
        <f t="shared" si="102"/>
        <v>168983.32972337989</v>
      </c>
      <c r="BB26" s="69">
        <f t="shared" si="102"/>
        <v>168988.42105832518</v>
      </c>
      <c r="BC26" s="69">
        <f t="shared" si="102"/>
        <v>168993.51254666841</v>
      </c>
      <c r="BD26" s="69">
        <f t="shared" si="102"/>
        <v>168998.60418841417</v>
      </c>
      <c r="BE26" s="69">
        <f t="shared" si="102"/>
        <v>169003.6959835671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163647.4663163028</v>
      </c>
      <c r="DG26" s="108">
        <f t="shared" si="15"/>
        <v>163652.39688587634</v>
      </c>
      <c r="DH26" s="108">
        <f t="shared" si="15"/>
        <v>163657.32760400404</v>
      </c>
      <c r="DI26" s="108">
        <f t="shared" si="15"/>
        <v>163662.2584706904</v>
      </c>
      <c r="DJ26" s="108">
        <f t="shared" si="15"/>
        <v>176104.28239904685</v>
      </c>
      <c r="DK26" s="108">
        <f t="shared" si="15"/>
        <v>176109.58828270095</v>
      </c>
      <c r="DL26" s="108">
        <f t="shared" si="15"/>
        <v>176114.89432621718</v>
      </c>
      <c r="DM26" s="108">
        <f t="shared" si="15"/>
        <v>176120.20052960029</v>
      </c>
      <c r="DN26" s="108">
        <f t="shared" si="15"/>
        <v>155607.59051960593</v>
      </c>
      <c r="DO26" s="108">
        <f t="shared" si="15"/>
        <v>155612.27885403906</v>
      </c>
      <c r="DP26" s="108">
        <f t="shared" si="15"/>
        <v>155616.96732972804</v>
      </c>
      <c r="DQ26" s="108">
        <f t="shared" si="15"/>
        <v>155621.65594667709</v>
      </c>
      <c r="DR26" s="108">
        <f t="shared" si="15"/>
        <v>155626.34470489048</v>
      </c>
      <c r="DS26" s="108">
        <f t="shared" si="15"/>
        <v>160034.59330728222</v>
      </c>
      <c r="DT26" s="108">
        <f t="shared" si="15"/>
        <v>160039.41502383081</v>
      </c>
      <c r="DU26" s="108">
        <f t="shared" si="15"/>
        <v>160044.23688565395</v>
      </c>
      <c r="DV26" s="108">
        <f t="shared" si="90"/>
        <v>160049.05889275597</v>
      </c>
      <c r="DW26" s="108">
        <f t="shared" si="90"/>
        <v>160467.47188359054</v>
      </c>
      <c r="DX26" s="108">
        <f t="shared" si="90"/>
        <v>160472.30664243049</v>
      </c>
      <c r="DY26" s="108">
        <f t="shared" si="90"/>
        <v>160477.14154693793</v>
      </c>
      <c r="DZ26" s="108">
        <f t="shared" si="90"/>
        <v>160481.97659711723</v>
      </c>
      <c r="EA26" s="108">
        <f t="shared" si="90"/>
        <v>166285.54040404796</v>
      </c>
      <c r="EB26" s="108">
        <f t="shared" si="90"/>
        <v>166290.55045672087</v>
      </c>
      <c r="EC26" s="108">
        <f t="shared" si="90"/>
        <v>166295.56066034271</v>
      </c>
      <c r="ED26" s="108">
        <f t="shared" si="90"/>
        <v>166300.57101491807</v>
      </c>
      <c r="EE26" s="108">
        <f t="shared" si="90"/>
        <v>166305.58152045149</v>
      </c>
      <c r="EF26" s="108">
        <f t="shared" si="90"/>
        <v>162854.36526444787</v>
      </c>
      <c r="EG26" s="108">
        <f t="shared" si="90"/>
        <v>162859.27193850989</v>
      </c>
      <c r="EH26" s="108">
        <f t="shared" si="90"/>
        <v>162864.17876040612</v>
      </c>
      <c r="EI26" s="108">
        <f t="shared" si="90"/>
        <v>162869.08573014106</v>
      </c>
      <c r="EJ26" s="108">
        <f t="shared" si="90"/>
        <v>160826.54039584886</v>
      </c>
      <c r="EK26" s="108">
        <f t="shared" si="90"/>
        <v>160831.38597314095</v>
      </c>
      <c r="EL26" s="108">
        <f t="shared" si="91"/>
        <v>160836.23169642649</v>
      </c>
      <c r="EM26" s="108">
        <f t="shared" si="91"/>
        <v>160841.07756570986</v>
      </c>
      <c r="EN26" s="108">
        <f t="shared" si="91"/>
        <v>173454.42142353623</v>
      </c>
      <c r="EO26" s="108">
        <f t="shared" si="91"/>
        <v>173459.64746896131</v>
      </c>
      <c r="EP26" s="108">
        <f t="shared" si="91"/>
        <v>173464.873671843</v>
      </c>
      <c r="EQ26" s="108">
        <f t="shared" si="91"/>
        <v>173470.10003218608</v>
      </c>
      <c r="ER26" s="108">
        <f t="shared" si="91"/>
        <v>173475.32654999528</v>
      </c>
      <c r="ES26" s="108">
        <f t="shared" si="91"/>
        <v>171514.91131663736</v>
      </c>
      <c r="ET26" s="108">
        <f t="shared" si="91"/>
        <v>171520.07892614685</v>
      </c>
      <c r="EU26" s="108">
        <f t="shared" si="91"/>
        <v>171525.24669135237</v>
      </c>
      <c r="EV26" s="108">
        <f t="shared" si="91"/>
        <v>171530.41461225858</v>
      </c>
      <c r="EW26" s="108">
        <f t="shared" si="91"/>
        <v>168716.0927505366</v>
      </c>
      <c r="EX26" s="108">
        <f t="shared" si="91"/>
        <v>168721.17603384191</v>
      </c>
      <c r="EY26" s="108">
        <f t="shared" si="91"/>
        <v>168726.25947030252</v>
      </c>
      <c r="EZ26" s="108">
        <f t="shared" si="91"/>
        <v>168731.34305992309</v>
      </c>
      <c r="FA26" s="108">
        <f t="shared" si="91"/>
        <v>156758.80434218122</v>
      </c>
      <c r="FB26" s="108">
        <f t="shared" si="92"/>
        <v>156763.52736178224</v>
      </c>
      <c r="FC26" s="108">
        <f t="shared" si="92"/>
        <v>156768.25052368414</v>
      </c>
      <c r="FD26" s="108">
        <f t="shared" si="92"/>
        <v>156772.9738278912</v>
      </c>
      <c r="FE26" s="108">
        <f t="shared" si="92"/>
        <v>156777.69727440769</v>
      </c>
    </row>
    <row r="27" spans="1:161" ht="15.75" x14ac:dyDescent="0.25">
      <c r="A27" s="47" t="s">
        <v>191</v>
      </c>
      <c r="B27" s="12">
        <f>'Urb proj of all 25 ARs '!AJ27</f>
        <v>181757.08671048158</v>
      </c>
      <c r="C27" s="12">
        <f>'Urb proj of all 25 ARs '!AK27</f>
        <v>182042.06790855661</v>
      </c>
      <c r="D27" s="100">
        <f t="shared" si="10"/>
        <v>1.5679234478981631E-3</v>
      </c>
      <c r="E27" s="101">
        <f t="shared" si="11"/>
        <v>3.0129214246388258E-5</v>
      </c>
      <c r="F27" s="69">
        <f t="shared" si="12"/>
        <v>181762.56290868789</v>
      </c>
      <c r="G27" s="69">
        <f t="shared" si="13"/>
        <v>181768.03927188774</v>
      </c>
      <c r="H27" s="69">
        <f>G27*(1+$E$27)</f>
        <v>181773.51580008611</v>
      </c>
      <c r="I27" s="69">
        <f t="shared" ref="I27:BD27" si="103">H27*(1+$E$27)</f>
        <v>181778.99249328798</v>
      </c>
      <c r="J27" s="69">
        <f t="shared" si="103"/>
        <v>181784.46935149829</v>
      </c>
      <c r="K27" s="69">
        <f t="shared" si="103"/>
        <v>181789.94637472206</v>
      </c>
      <c r="L27" s="69">
        <f t="shared" si="103"/>
        <v>181795.42356296422</v>
      </c>
      <c r="M27" s="69">
        <f t="shared" si="103"/>
        <v>181800.90091622976</v>
      </c>
      <c r="N27" s="69">
        <f t="shared" si="103"/>
        <v>181806.37843452365</v>
      </c>
      <c r="O27" s="69">
        <f t="shared" si="103"/>
        <v>181811.85611785087</v>
      </c>
      <c r="P27" s="69">
        <f t="shared" si="103"/>
        <v>181817.33396621636</v>
      </c>
      <c r="Q27" s="69">
        <f t="shared" si="103"/>
        <v>181822.81197962514</v>
      </c>
      <c r="R27" s="69">
        <f t="shared" si="103"/>
        <v>181828.29015808215</v>
      </c>
      <c r="S27" s="69">
        <f t="shared" si="103"/>
        <v>181833.76850159236</v>
      </c>
      <c r="T27" s="69">
        <f t="shared" si="103"/>
        <v>181839.24701016079</v>
      </c>
      <c r="U27" s="69">
        <f t="shared" si="103"/>
        <v>181844.72568379235</v>
      </c>
      <c r="V27" s="69">
        <f t="shared" si="103"/>
        <v>181850.20452249204</v>
      </c>
      <c r="W27" s="69">
        <f t="shared" si="103"/>
        <v>181855.68352626485</v>
      </c>
      <c r="X27" s="69">
        <f t="shared" si="103"/>
        <v>181861.16269511575</v>
      </c>
      <c r="Y27" s="69">
        <f t="shared" si="103"/>
        <v>181866.64202904969</v>
      </c>
      <c r="Z27" s="69">
        <f t="shared" si="103"/>
        <v>181872.12152807164</v>
      </c>
      <c r="AA27" s="69">
        <f t="shared" si="103"/>
        <v>181877.60119218662</v>
      </c>
      <c r="AB27" s="69">
        <f t="shared" si="103"/>
        <v>181883.08102139956</v>
      </c>
      <c r="AC27" s="69">
        <f t="shared" si="103"/>
        <v>181888.56101571544</v>
      </c>
      <c r="AD27" s="69">
        <f t="shared" si="103"/>
        <v>181894.04117513925</v>
      </c>
      <c r="AE27" s="69">
        <f t="shared" si="103"/>
        <v>181899.52149967596</v>
      </c>
      <c r="AF27" s="69">
        <f t="shared" si="103"/>
        <v>181905.00198933054</v>
      </c>
      <c r="AG27" s="69">
        <f t="shared" si="103"/>
        <v>181910.48264410798</v>
      </c>
      <c r="AH27" s="69">
        <f t="shared" si="103"/>
        <v>181915.96346401321</v>
      </c>
      <c r="AI27" s="69">
        <f t="shared" si="103"/>
        <v>181921.44444905125</v>
      </c>
      <c r="AJ27" s="69">
        <f t="shared" si="103"/>
        <v>181926.92559922708</v>
      </c>
      <c r="AK27" s="69">
        <f t="shared" si="103"/>
        <v>181932.40691454563</v>
      </c>
      <c r="AL27" s="69">
        <f t="shared" si="103"/>
        <v>181937.88839501192</v>
      </c>
      <c r="AM27" s="69">
        <f t="shared" si="103"/>
        <v>181943.37004063092</v>
      </c>
      <c r="AN27" s="69">
        <f t="shared" si="103"/>
        <v>181948.85185140758</v>
      </c>
      <c r="AO27" s="69">
        <f t="shared" si="103"/>
        <v>181954.33382734691</v>
      </c>
      <c r="AP27" s="69">
        <f t="shared" si="103"/>
        <v>181959.81596845386</v>
      </c>
      <c r="AQ27" s="69">
        <f t="shared" si="103"/>
        <v>181965.29827473339</v>
      </c>
      <c r="AR27" s="69">
        <f t="shared" si="103"/>
        <v>181970.78074619052</v>
      </c>
      <c r="AS27" s="69">
        <f t="shared" si="103"/>
        <v>181976.26338283019</v>
      </c>
      <c r="AT27" s="69">
        <f t="shared" si="103"/>
        <v>181981.74618465742</v>
      </c>
      <c r="AU27" s="69">
        <f t="shared" si="103"/>
        <v>181987.22915167714</v>
      </c>
      <c r="AV27" s="69">
        <f t="shared" si="103"/>
        <v>181992.71228389436</v>
      </c>
      <c r="AW27" s="69">
        <f t="shared" si="103"/>
        <v>181998.19558131404</v>
      </c>
      <c r="AX27" s="69">
        <f t="shared" si="103"/>
        <v>182003.67904394117</v>
      </c>
      <c r="AY27" s="69">
        <f t="shared" si="103"/>
        <v>182009.16267178071</v>
      </c>
      <c r="AZ27" s="69">
        <f t="shared" si="103"/>
        <v>182014.64646483766</v>
      </c>
      <c r="BA27" s="69">
        <f t="shared" si="103"/>
        <v>182020.13042311696</v>
      </c>
      <c r="BB27" s="69">
        <f t="shared" si="103"/>
        <v>182025.61454662363</v>
      </c>
      <c r="BC27" s="69">
        <f t="shared" si="103"/>
        <v>182031.09883536265</v>
      </c>
      <c r="BD27" s="69">
        <f t="shared" si="103"/>
        <v>182036.58328933897</v>
      </c>
      <c r="BE27" s="69">
        <f>BD27*(1+$E$27)</f>
        <v>182042.06790855757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176977.87571869724</v>
      </c>
      <c r="DG27" s="108">
        <f t="shared" si="15"/>
        <v>176983.20792303164</v>
      </c>
      <c r="DH27" s="108">
        <f t="shared" si="15"/>
        <v>176988.54028802118</v>
      </c>
      <c r="DI27" s="108">
        <f t="shared" si="15"/>
        <v>176993.87281367066</v>
      </c>
      <c r="DJ27" s="108">
        <f t="shared" si="15"/>
        <v>189540.22507668217</v>
      </c>
      <c r="DK27" s="108">
        <f t="shared" si="15"/>
        <v>189545.93577473183</v>
      </c>
      <c r="DL27" s="108">
        <f t="shared" si="15"/>
        <v>189551.64664484031</v>
      </c>
      <c r="DM27" s="108">
        <f t="shared" si="15"/>
        <v>189557.35768701282</v>
      </c>
      <c r="DN27" s="108">
        <f t="shared" si="15"/>
        <v>166274.36982667624</v>
      </c>
      <c r="DO27" s="108">
        <f t="shared" si="15"/>
        <v>166279.37954278843</v>
      </c>
      <c r="DP27" s="108">
        <f t="shared" si="15"/>
        <v>166284.38940983941</v>
      </c>
      <c r="DQ27" s="108">
        <f t="shared" si="15"/>
        <v>166289.39942783376</v>
      </c>
      <c r="DR27" s="108">
        <f t="shared" si="15"/>
        <v>166294.40959677604</v>
      </c>
      <c r="DS27" s="108">
        <f t="shared" si="15"/>
        <v>172893.49056810432</v>
      </c>
      <c r="DT27" s="108">
        <f t="shared" si="15"/>
        <v>172898.69971312347</v>
      </c>
      <c r="DU27" s="108">
        <f t="shared" si="15"/>
        <v>172903.90901509003</v>
      </c>
      <c r="DV27" s="108">
        <f t="shared" si="90"/>
        <v>172909.11847400878</v>
      </c>
      <c r="DW27" s="108">
        <f t="shared" si="90"/>
        <v>166490.68999172474</v>
      </c>
      <c r="DX27" s="108">
        <f t="shared" si="90"/>
        <v>166495.70622539354</v>
      </c>
      <c r="DY27" s="108">
        <f t="shared" si="90"/>
        <v>166500.7226101975</v>
      </c>
      <c r="DZ27" s="108">
        <f t="shared" si="90"/>
        <v>166505.73914614119</v>
      </c>
      <c r="EA27" s="108">
        <f t="shared" si="90"/>
        <v>173255.30443310307</v>
      </c>
      <c r="EB27" s="108">
        <f t="shared" si="90"/>
        <v>173260.52447928966</v>
      </c>
      <c r="EC27" s="108">
        <f t="shared" si="90"/>
        <v>173265.74468275215</v>
      </c>
      <c r="ED27" s="108">
        <f t="shared" si="90"/>
        <v>173270.96504349523</v>
      </c>
      <c r="EE27" s="108">
        <f t="shared" si="90"/>
        <v>173276.18556152371</v>
      </c>
      <c r="EF27" s="108">
        <f t="shared" si="90"/>
        <v>168396.78305245854</v>
      </c>
      <c r="EG27" s="108">
        <f t="shared" si="90"/>
        <v>168401.85671521354</v>
      </c>
      <c r="EH27" s="108">
        <f t="shared" si="90"/>
        <v>168406.93053083398</v>
      </c>
      <c r="EI27" s="108">
        <f t="shared" si="90"/>
        <v>168412.00449932454</v>
      </c>
      <c r="EJ27" s="108">
        <f t="shared" si="90"/>
        <v>170598.75009021731</v>
      </c>
      <c r="EK27" s="108">
        <f t="shared" si="90"/>
        <v>170603.89009650893</v>
      </c>
      <c r="EL27" s="108">
        <f t="shared" si="91"/>
        <v>170609.03025766491</v>
      </c>
      <c r="EM27" s="108">
        <f t="shared" si="91"/>
        <v>170614.17057368995</v>
      </c>
      <c r="EN27" s="108">
        <f t="shared" si="91"/>
        <v>182217.71585382195</v>
      </c>
      <c r="EO27" s="108">
        <f t="shared" si="91"/>
        <v>182223.20593042241</v>
      </c>
      <c r="EP27" s="108">
        <f t="shared" si="91"/>
        <v>182228.69617243455</v>
      </c>
      <c r="EQ27" s="108">
        <f t="shared" si="91"/>
        <v>182234.18657986334</v>
      </c>
      <c r="ER27" s="108">
        <f t="shared" si="91"/>
        <v>182239.67715271385</v>
      </c>
      <c r="ES27" s="108">
        <f t="shared" si="91"/>
        <v>182065.77074926533</v>
      </c>
      <c r="ET27" s="108">
        <f t="shared" si="91"/>
        <v>182071.25624787915</v>
      </c>
      <c r="EU27" s="108">
        <f t="shared" si="91"/>
        <v>182076.74191176676</v>
      </c>
      <c r="EV27" s="108">
        <f t="shared" si="91"/>
        <v>182082.2277409331</v>
      </c>
      <c r="EW27" s="108">
        <f t="shared" si="91"/>
        <v>180140.08284824694</v>
      </c>
      <c r="EX27" s="108">
        <f t="shared" si="91"/>
        <v>180145.51032739744</v>
      </c>
      <c r="EY27" s="108">
        <f t="shared" si="91"/>
        <v>180150.9379700736</v>
      </c>
      <c r="EZ27" s="108">
        <f t="shared" si="91"/>
        <v>180156.36577628041</v>
      </c>
      <c r="FA27" s="108">
        <f t="shared" si="91"/>
        <v>167409.30461561185</v>
      </c>
      <c r="FB27" s="108">
        <f t="shared" si="92"/>
        <v>167414.34852641745</v>
      </c>
      <c r="FC27" s="108">
        <f t="shared" si="92"/>
        <v>167419.39258919211</v>
      </c>
      <c r="FD27" s="108">
        <f t="shared" si="92"/>
        <v>167424.43680394045</v>
      </c>
      <c r="FE27" s="108">
        <f t="shared" si="92"/>
        <v>167429.48117066699</v>
      </c>
    </row>
    <row r="28" spans="1:161" ht="15.75" x14ac:dyDescent="0.25">
      <c r="A28" s="47" t="s">
        <v>192</v>
      </c>
      <c r="B28" s="12">
        <f>'Urb proj of all 25 ARs '!AJ28</f>
        <v>66853.388025918961</v>
      </c>
      <c r="C28" s="12">
        <f>'Urb proj of all 25 ARs '!AK28</f>
        <v>66958.209020576236</v>
      </c>
      <c r="D28" s="100">
        <f t="shared" si="10"/>
        <v>1.5679234478982009E-3</v>
      </c>
      <c r="E28" s="101">
        <f t="shared" si="11"/>
        <v>3.0129214246388258E-5</v>
      </c>
      <c r="F28" s="69">
        <f t="shared" si="12"/>
        <v>66855.402265969897</v>
      </c>
      <c r="G28" s="69">
        <f t="shared" si="13"/>
        <v>66857.4165667083</v>
      </c>
      <c r="H28" s="69">
        <f>G28*(1+$E$28)</f>
        <v>66859.430928136004</v>
      </c>
      <c r="I28" s="69">
        <f t="shared" ref="I28:BE28" si="104">H28*(1+$E$28)</f>
        <v>66861.445350254828</v>
      </c>
      <c r="J28" s="69">
        <f t="shared" si="104"/>
        <v>66863.459833066605</v>
      </c>
      <c r="K28" s="69">
        <f t="shared" si="104"/>
        <v>66865.474376573169</v>
      </c>
      <c r="L28" s="69">
        <f t="shared" si="104"/>
        <v>66867.488980776354</v>
      </c>
      <c r="M28" s="69">
        <f t="shared" si="104"/>
        <v>66869.503645677978</v>
      </c>
      <c r="N28" s="69">
        <f t="shared" si="104"/>
        <v>66871.518371279875</v>
      </c>
      <c r="O28" s="69">
        <f t="shared" si="104"/>
        <v>66873.533157583865</v>
      </c>
      <c r="P28" s="69">
        <f t="shared" si="104"/>
        <v>66875.548004591779</v>
      </c>
      <c r="Q28" s="69">
        <f t="shared" si="104"/>
        <v>66877.562912305453</v>
      </c>
      <c r="R28" s="69">
        <f t="shared" si="104"/>
        <v>66879.57788072672</v>
      </c>
      <c r="S28" s="69">
        <f t="shared" si="104"/>
        <v>66881.592909857398</v>
      </c>
      <c r="T28" s="69">
        <f t="shared" si="104"/>
        <v>66883.607999699321</v>
      </c>
      <c r="U28" s="69">
        <f t="shared" si="104"/>
        <v>66885.623150254309</v>
      </c>
      <c r="V28" s="69">
        <f t="shared" si="104"/>
        <v>66887.638361524208</v>
      </c>
      <c r="W28" s="69">
        <f t="shared" si="104"/>
        <v>66889.653633510839</v>
      </c>
      <c r="X28" s="69">
        <f t="shared" si="104"/>
        <v>66891.668966216035</v>
      </c>
      <c r="Y28" s="69">
        <f t="shared" si="104"/>
        <v>66893.684359641615</v>
      </c>
      <c r="Z28" s="69">
        <f t="shared" si="104"/>
        <v>66895.699813789412</v>
      </c>
      <c r="AA28" s="69">
        <f t="shared" si="104"/>
        <v>66897.715328661259</v>
      </c>
      <c r="AB28" s="69">
        <f t="shared" si="104"/>
        <v>66899.730904258991</v>
      </c>
      <c r="AC28" s="69">
        <f t="shared" si="104"/>
        <v>66901.746540584427</v>
      </c>
      <c r="AD28" s="69">
        <f t="shared" si="104"/>
        <v>66903.762237639399</v>
      </c>
      <c r="AE28" s="69">
        <f t="shared" si="104"/>
        <v>66905.777995425742</v>
      </c>
      <c r="AF28" s="69">
        <f t="shared" si="104"/>
        <v>66907.793813945289</v>
      </c>
      <c r="AG28" s="69">
        <f t="shared" si="104"/>
        <v>66909.809693199859</v>
      </c>
      <c r="AH28" s="69">
        <f t="shared" si="104"/>
        <v>66911.825633191285</v>
      </c>
      <c r="AI28" s="69">
        <f t="shared" si="104"/>
        <v>66913.841633921402</v>
      </c>
      <c r="AJ28" s="69">
        <f t="shared" si="104"/>
        <v>66915.857695392042</v>
      </c>
      <c r="AK28" s="69">
        <f t="shared" si="104"/>
        <v>66917.873817605025</v>
      </c>
      <c r="AL28" s="69">
        <f t="shared" si="104"/>
        <v>66919.890000562184</v>
      </c>
      <c r="AM28" s="69">
        <f t="shared" si="104"/>
        <v>66921.906244265352</v>
      </c>
      <c r="AN28" s="69">
        <f t="shared" si="104"/>
        <v>66923.922548716364</v>
      </c>
      <c r="AO28" s="69">
        <f t="shared" si="104"/>
        <v>66925.938913917038</v>
      </c>
      <c r="AP28" s="69">
        <f t="shared" si="104"/>
        <v>66927.955339869222</v>
      </c>
      <c r="AQ28" s="69">
        <f t="shared" si="104"/>
        <v>66929.971826574736</v>
      </c>
      <c r="AR28" s="69">
        <f t="shared" si="104"/>
        <v>66931.988374035398</v>
      </c>
      <c r="AS28" s="69">
        <f t="shared" si="104"/>
        <v>66934.004982253056</v>
      </c>
      <c r="AT28" s="69">
        <f t="shared" si="104"/>
        <v>66936.02165122953</v>
      </c>
      <c r="AU28" s="69">
        <f t="shared" si="104"/>
        <v>66938.038380966667</v>
      </c>
      <c r="AV28" s="69">
        <f t="shared" si="104"/>
        <v>66940.055171466287</v>
      </c>
      <c r="AW28" s="69">
        <f t="shared" si="104"/>
        <v>66942.072022730208</v>
      </c>
      <c r="AX28" s="69">
        <f t="shared" si="104"/>
        <v>66944.088934760279</v>
      </c>
      <c r="AY28" s="69">
        <f t="shared" si="104"/>
        <v>66946.105907558318</v>
      </c>
      <c r="AZ28" s="69">
        <f t="shared" si="104"/>
        <v>66948.122941126174</v>
      </c>
      <c r="BA28" s="69">
        <f t="shared" si="104"/>
        <v>66950.140035465665</v>
      </c>
      <c r="BB28" s="69">
        <f t="shared" si="104"/>
        <v>66952.157190578626</v>
      </c>
      <c r="BC28" s="69">
        <f t="shared" si="104"/>
        <v>66954.174406466875</v>
      </c>
      <c r="BD28" s="69">
        <f t="shared" si="104"/>
        <v>66956.19168313226</v>
      </c>
      <c r="BE28" s="69">
        <f t="shared" si="104"/>
        <v>66958.2090205766</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58127.123491027618</v>
      </c>
      <c r="DG28" s="108">
        <f t="shared" si="15"/>
        <v>58128.874815584808</v>
      </c>
      <c r="DH28" s="108">
        <f t="shared" si="15"/>
        <v>58130.626192908036</v>
      </c>
      <c r="DI28" s="108">
        <f t="shared" si="15"/>
        <v>58132.37762299888</v>
      </c>
      <c r="DJ28" s="108">
        <f t="shared" si="15"/>
        <v>62055.724488186876</v>
      </c>
      <c r="DK28" s="108">
        <f t="shared" si="15"/>
        <v>62057.594178405197</v>
      </c>
      <c r="DL28" s="108">
        <f t="shared" si="15"/>
        <v>62059.463924955817</v>
      </c>
      <c r="DM28" s="108">
        <f t="shared" si="15"/>
        <v>62061.333727840436</v>
      </c>
      <c r="DN28" s="108">
        <f t="shared" si="15"/>
        <v>54628.644457363516</v>
      </c>
      <c r="DO28" s="108">
        <f t="shared" si="15"/>
        <v>54630.290375496363</v>
      </c>
      <c r="DP28" s="108">
        <f t="shared" si="15"/>
        <v>54631.93634321943</v>
      </c>
      <c r="DQ28" s="108">
        <f t="shared" si="15"/>
        <v>54633.582360534208</v>
      </c>
      <c r="DR28" s="108">
        <f t="shared" si="15"/>
        <v>54635.228427442198</v>
      </c>
      <c r="DS28" s="108">
        <f t="shared" si="15"/>
        <v>56834.685795736776</v>
      </c>
      <c r="DT28" s="108">
        <f t="shared" si="15"/>
        <v>56836.398180161741</v>
      </c>
      <c r="DU28" s="108">
        <f t="shared" si="15"/>
        <v>56838.110616179496</v>
      </c>
      <c r="DV28" s="108">
        <f t="shared" si="90"/>
        <v>56839.823103791612</v>
      </c>
      <c r="DW28" s="108">
        <f t="shared" si="90"/>
        <v>54887.580785499908</v>
      </c>
      <c r="DX28" s="108">
        <f t="shared" si="90"/>
        <v>54889.234505180859</v>
      </c>
      <c r="DY28" s="108">
        <f t="shared" si="90"/>
        <v>54890.888274687088</v>
      </c>
      <c r="DZ28" s="108">
        <f t="shared" si="90"/>
        <v>54892.542094020086</v>
      </c>
      <c r="EA28" s="108">
        <f t="shared" si="90"/>
        <v>57713.219505040994</v>
      </c>
      <c r="EB28" s="108">
        <f t="shared" si="90"/>
        <v>57714.958358996308</v>
      </c>
      <c r="EC28" s="108">
        <f t="shared" si="90"/>
        <v>57716.697265341929</v>
      </c>
      <c r="ED28" s="108">
        <f t="shared" si="90"/>
        <v>57718.436224079422</v>
      </c>
      <c r="EE28" s="108">
        <f t="shared" si="90"/>
        <v>57720.175235210379</v>
      </c>
      <c r="EF28" s="108">
        <f t="shared" si="90"/>
        <v>57197.908732925716</v>
      </c>
      <c r="EG28" s="108">
        <f t="shared" si="90"/>
        <v>57199.632060972377</v>
      </c>
      <c r="EH28" s="108">
        <f t="shared" si="90"/>
        <v>57201.355440941552</v>
      </c>
      <c r="EI28" s="108">
        <f t="shared" si="90"/>
        <v>57203.078872834813</v>
      </c>
      <c r="EJ28" s="108">
        <f t="shared" si="90"/>
        <v>56985.91218690938</v>
      </c>
      <c r="EK28" s="108">
        <f t="shared" si="90"/>
        <v>56987.629127666682</v>
      </c>
      <c r="EL28" s="108">
        <f t="shared" si="91"/>
        <v>56989.346120154056</v>
      </c>
      <c r="EM28" s="108">
        <f t="shared" si="91"/>
        <v>56991.063164373074</v>
      </c>
      <c r="EN28" s="108">
        <f t="shared" si="91"/>
        <v>61242.046007475015</v>
      </c>
      <c r="EO28" s="108">
        <f t="shared" si="91"/>
        <v>61243.891182200052</v>
      </c>
      <c r="EP28" s="108">
        <f t="shared" si="91"/>
        <v>61245.736412518767</v>
      </c>
      <c r="EQ28" s="108">
        <f t="shared" si="91"/>
        <v>61247.581698432827</v>
      </c>
      <c r="ER28" s="108">
        <f t="shared" si="91"/>
        <v>61249.42703994389</v>
      </c>
      <c r="ES28" s="108">
        <f t="shared" si="91"/>
        <v>61059.162134138853</v>
      </c>
      <c r="ET28" s="108">
        <f t="shared" si="91"/>
        <v>61061.00179871649</v>
      </c>
      <c r="EU28" s="108">
        <f t="shared" si="91"/>
        <v>61062.841518721791</v>
      </c>
      <c r="EV28" s="108">
        <f t="shared" si="91"/>
        <v>61064.681294156406</v>
      </c>
      <c r="EW28" s="108">
        <f t="shared" si="91"/>
        <v>60457.601986076188</v>
      </c>
      <c r="EX28" s="108">
        <f t="shared" si="91"/>
        <v>60459.423526119252</v>
      </c>
      <c r="EY28" s="108">
        <f t="shared" si="91"/>
        <v>60461.245121043881</v>
      </c>
      <c r="EZ28" s="108">
        <f t="shared" si="91"/>
        <v>60463.066770851743</v>
      </c>
      <c r="FA28" s="108">
        <f t="shared" si="91"/>
        <v>55408.114964687127</v>
      </c>
      <c r="FB28" s="108">
        <f t="shared" si="92"/>
        <v>55409.784367653891</v>
      </c>
      <c r="FC28" s="108">
        <f t="shared" si="92"/>
        <v>55411.453820918447</v>
      </c>
      <c r="FD28" s="108">
        <f t="shared" si="92"/>
        <v>55413.123324482323</v>
      </c>
      <c r="FE28" s="108">
        <f t="shared" si="92"/>
        <v>55414.792878347027</v>
      </c>
    </row>
    <row r="29" spans="1:161" s="45" customFormat="1" ht="15.75" x14ac:dyDescent="0.25">
      <c r="A29" s="67" t="s">
        <v>95</v>
      </c>
      <c r="B29" s="74">
        <f>SUM(B4:B28)</f>
        <v>3077697.9601370986</v>
      </c>
      <c r="C29" s="74">
        <f>SUM(C4:C28)</f>
        <v>3082523.5549343457</v>
      </c>
      <c r="D29" s="102"/>
      <c r="E29" s="103"/>
      <c r="F29" s="29">
        <f>SUM(F4:F28)</f>
        <v>3077790.6887583248</v>
      </c>
      <c r="G29" s="29">
        <f t="shared" ref="G29:BE29" si="105">SUM(G4:G28)</f>
        <v>3077883.4201733922</v>
      </c>
      <c r="H29" s="29">
        <f t="shared" si="105"/>
        <v>3077976.1543823835</v>
      </c>
      <c r="I29" s="29">
        <f t="shared" si="105"/>
        <v>3078068.8913853844</v>
      </c>
      <c r="J29" s="29">
        <f t="shared" si="105"/>
        <v>3078161.6311824778</v>
      </c>
      <c r="K29" s="29">
        <f t="shared" si="105"/>
        <v>3078254.373773749</v>
      </c>
      <c r="L29" s="29">
        <f t="shared" si="105"/>
        <v>3078347.1191592817</v>
      </c>
      <c r="M29" s="29">
        <f t="shared" si="105"/>
        <v>3078439.8673391589</v>
      </c>
      <c r="N29" s="29">
        <f t="shared" si="105"/>
        <v>3078532.6183134662</v>
      </c>
      <c r="O29" s="29">
        <f t="shared" si="105"/>
        <v>3078625.3720822879</v>
      </c>
      <c r="P29" s="29">
        <f t="shared" si="105"/>
        <v>3078718.1286457083</v>
      </c>
      <c r="Q29" s="29">
        <f t="shared" si="105"/>
        <v>3078810.8880038098</v>
      </c>
      <c r="R29" s="29">
        <f t="shared" si="105"/>
        <v>3078903.6501566791</v>
      </c>
      <c r="S29" s="29">
        <f t="shared" si="105"/>
        <v>3078996.4151043994</v>
      </c>
      <c r="T29" s="29">
        <f t="shared" si="105"/>
        <v>3079089.1828470533</v>
      </c>
      <c r="U29" s="29">
        <f t="shared" si="105"/>
        <v>3079181.9533847263</v>
      </c>
      <c r="V29" s="29">
        <f t="shared" si="105"/>
        <v>3079274.7267175033</v>
      </c>
      <c r="W29" s="29">
        <f t="shared" si="105"/>
        <v>3079367.5028454689</v>
      </c>
      <c r="X29" s="29">
        <f t="shared" si="105"/>
        <v>3079460.2817687052</v>
      </c>
      <c r="Y29" s="29">
        <f t="shared" si="105"/>
        <v>3079553.0634872983</v>
      </c>
      <c r="Z29" s="29">
        <f t="shared" si="105"/>
        <v>3079645.8480013306</v>
      </c>
      <c r="AA29" s="29">
        <f t="shared" si="105"/>
        <v>3079738.6353108878</v>
      </c>
      <c r="AB29" s="29">
        <f t="shared" si="105"/>
        <v>3079831.4254160542</v>
      </c>
      <c r="AC29" s="29">
        <f t="shared" si="105"/>
        <v>3079924.2183169136</v>
      </c>
      <c r="AD29" s="29">
        <f t="shared" si="105"/>
        <v>3080017.0140135493</v>
      </c>
      <c r="AE29" s="29">
        <f t="shared" si="105"/>
        <v>3080109.812506048</v>
      </c>
      <c r="AF29" s="29">
        <f t="shared" si="105"/>
        <v>3080202.6137944912</v>
      </c>
      <c r="AG29" s="29">
        <f t="shared" si="105"/>
        <v>3080295.4178789654</v>
      </c>
      <c r="AH29" s="29">
        <f t="shared" si="105"/>
        <v>3080388.2247595522</v>
      </c>
      <c r="AI29" s="29">
        <f t="shared" si="105"/>
        <v>3080481.0344363376</v>
      </c>
      <c r="AJ29" s="29">
        <f t="shared" si="105"/>
        <v>3080573.8469094061</v>
      </c>
      <c r="AK29" s="29">
        <f t="shared" si="105"/>
        <v>3080666.6621788414</v>
      </c>
      <c r="AL29" s="29">
        <f t="shared" si="105"/>
        <v>3080759.4802447283</v>
      </c>
      <c r="AM29" s="29">
        <f t="shared" si="105"/>
        <v>3080852.3011071496</v>
      </c>
      <c r="AN29" s="29">
        <f t="shared" si="105"/>
        <v>3080945.124766191</v>
      </c>
      <c r="AO29" s="29">
        <f t="shared" si="105"/>
        <v>3081037.9512219373</v>
      </c>
      <c r="AP29" s="29">
        <f t="shared" si="105"/>
        <v>3081130.78047447</v>
      </c>
      <c r="AQ29" s="29">
        <f t="shared" si="105"/>
        <v>3081223.6125238771</v>
      </c>
      <c r="AR29" s="29">
        <f t="shared" si="105"/>
        <v>3081316.4473702391</v>
      </c>
      <c r="AS29" s="29">
        <f t="shared" si="105"/>
        <v>3081409.2850136436</v>
      </c>
      <c r="AT29" s="29">
        <f t="shared" si="105"/>
        <v>3081502.1254541716</v>
      </c>
      <c r="AU29" s="29">
        <f t="shared" si="105"/>
        <v>3081594.9686919102</v>
      </c>
      <c r="AV29" s="29">
        <f t="shared" si="105"/>
        <v>3081687.8147269441</v>
      </c>
      <c r="AW29" s="29">
        <f t="shared" si="105"/>
        <v>3081780.6635593534</v>
      </c>
      <c r="AX29" s="29">
        <f t="shared" si="105"/>
        <v>3081873.5151892258</v>
      </c>
      <c r="AY29" s="29">
        <f t="shared" si="105"/>
        <v>3081966.3696166459</v>
      </c>
      <c r="AZ29" s="29">
        <f t="shared" si="105"/>
        <v>3082059.2268416961</v>
      </c>
      <c r="BA29" s="29">
        <f t="shared" si="105"/>
        <v>3082152.0868644621</v>
      </c>
      <c r="BB29" s="29">
        <f t="shared" si="105"/>
        <v>3082244.949685026</v>
      </c>
      <c r="BC29" s="29">
        <f t="shared" si="105"/>
        <v>3082337.8153034747</v>
      </c>
      <c r="BD29" s="29">
        <f t="shared" si="105"/>
        <v>3082430.6837198921</v>
      </c>
      <c r="BE29" s="29">
        <f t="shared" si="105"/>
        <v>3082523.5549343619</v>
      </c>
      <c r="DB29" s="178" t="s">
        <v>117</v>
      </c>
      <c r="DC29" s="178"/>
      <c r="DD29" s="178"/>
      <c r="DE29" s="178"/>
      <c r="DF29" s="135">
        <f>SUM(DF4:DF15)</f>
        <v>1247480.0290653578</v>
      </c>
      <c r="DG29" s="135">
        <f t="shared" ref="DG29:FE29" si="106">SUM(DG4:DG15)</f>
        <v>1247517.6146584216</v>
      </c>
      <c r="DH29" s="135">
        <f t="shared" si="106"/>
        <v>1247555.2013839099</v>
      </c>
      <c r="DI29" s="135">
        <f t="shared" si="106"/>
        <v>1247592.7892418564</v>
      </c>
      <c r="DJ29" s="135">
        <f t="shared" si="106"/>
        <v>1394564.748191868</v>
      </c>
      <c r="DK29" s="135">
        <f t="shared" si="106"/>
        <v>1394606.7653319468</v>
      </c>
      <c r="DL29" s="135">
        <f t="shared" si="106"/>
        <v>1394648.7837379687</v>
      </c>
      <c r="DM29" s="135">
        <f t="shared" si="106"/>
        <v>1394690.8034099725</v>
      </c>
      <c r="DN29" s="135">
        <f t="shared" si="106"/>
        <v>1231641.3052328241</v>
      </c>
      <c r="DO29" s="135">
        <f t="shared" si="106"/>
        <v>1231678.4136175837</v>
      </c>
      <c r="DP29" s="135">
        <f t="shared" si="106"/>
        <v>1231715.5231203905</v>
      </c>
      <c r="DQ29" s="135">
        <f t="shared" si="106"/>
        <v>1231752.633741277</v>
      </c>
      <c r="DR29" s="135">
        <f t="shared" si="106"/>
        <v>1231789.7454802776</v>
      </c>
      <c r="DS29" s="135">
        <f t="shared" si="106"/>
        <v>1278966.2653871402</v>
      </c>
      <c r="DT29" s="135">
        <f t="shared" si="106"/>
        <v>1279004.799635764</v>
      </c>
      <c r="DU29" s="135">
        <f t="shared" si="106"/>
        <v>1279043.3350453945</v>
      </c>
      <c r="DV29" s="135">
        <f t="shared" si="106"/>
        <v>1279081.8716160662</v>
      </c>
      <c r="DW29" s="135">
        <f t="shared" si="106"/>
        <v>1276596.4281058374</v>
      </c>
      <c r="DX29" s="135">
        <f t="shared" si="106"/>
        <v>1276634.8909531257</v>
      </c>
      <c r="DY29" s="135">
        <f t="shared" si="106"/>
        <v>1276673.35495927</v>
      </c>
      <c r="DZ29" s="135">
        <f t="shared" si="106"/>
        <v>1276711.8201243039</v>
      </c>
      <c r="EA29" s="135">
        <f t="shared" si="106"/>
        <v>1328398.6941599629</v>
      </c>
      <c r="EB29" s="135">
        <f t="shared" si="106"/>
        <v>1328438.7177688242</v>
      </c>
      <c r="EC29" s="135">
        <f t="shared" si="106"/>
        <v>1328478.7425835645</v>
      </c>
      <c r="ED29" s="135">
        <f t="shared" si="106"/>
        <v>1328518.7686042215</v>
      </c>
      <c r="EE29" s="135">
        <f t="shared" si="106"/>
        <v>1328558.7958308314</v>
      </c>
      <c r="EF29" s="135">
        <f t="shared" si="106"/>
        <v>1343801.5009072924</v>
      </c>
      <c r="EG29" s="135">
        <f t="shared" si="106"/>
        <v>1343841.9885906179</v>
      </c>
      <c r="EH29" s="135">
        <f t="shared" si="106"/>
        <v>1343882.4774938058</v>
      </c>
      <c r="EI29" s="135">
        <f t="shared" si="106"/>
        <v>1343922.967616892</v>
      </c>
      <c r="EJ29" s="135">
        <f t="shared" si="106"/>
        <v>1379363.9175669143</v>
      </c>
      <c r="EK29" s="135">
        <f t="shared" si="106"/>
        <v>1379405.4767179103</v>
      </c>
      <c r="EL29" s="135">
        <f t="shared" si="106"/>
        <v>1379447.0371210505</v>
      </c>
      <c r="EM29" s="135">
        <f t="shared" si="106"/>
        <v>1379488.5987763735</v>
      </c>
      <c r="EN29" s="135">
        <f t="shared" si="106"/>
        <v>1490668.1400575901</v>
      </c>
      <c r="EO29" s="135">
        <f t="shared" si="106"/>
        <v>1490713.0527173523</v>
      </c>
      <c r="EP29" s="135">
        <f t="shared" si="106"/>
        <v>1490757.9667302978</v>
      </c>
      <c r="EQ29" s="135">
        <f t="shared" si="106"/>
        <v>1490802.8820964666</v>
      </c>
      <c r="ER29" s="135">
        <f t="shared" si="106"/>
        <v>1490847.7988159007</v>
      </c>
      <c r="ES29" s="135">
        <f t="shared" si="106"/>
        <v>1419594.7944981775</v>
      </c>
      <c r="ET29" s="135">
        <f t="shared" si="106"/>
        <v>1419637.5657738841</v>
      </c>
      <c r="EU29" s="135">
        <f t="shared" si="106"/>
        <v>1419680.3383382556</v>
      </c>
      <c r="EV29" s="135">
        <f t="shared" si="106"/>
        <v>1419723.1121913309</v>
      </c>
      <c r="EW29" s="135">
        <f t="shared" si="106"/>
        <v>1379847.2756403675</v>
      </c>
      <c r="EX29" s="135">
        <f t="shared" si="106"/>
        <v>1379888.8493545621</v>
      </c>
      <c r="EY29" s="135">
        <f t="shared" si="106"/>
        <v>1379930.4243213409</v>
      </c>
      <c r="EZ29" s="135">
        <f t="shared" si="106"/>
        <v>1379972.0005407403</v>
      </c>
      <c r="FA29" s="135">
        <f t="shared" si="106"/>
        <v>1236990.3622830077</v>
      </c>
      <c r="FB29" s="135">
        <f t="shared" si="106"/>
        <v>1237027.6318306541</v>
      </c>
      <c r="FC29" s="135">
        <f t="shared" si="106"/>
        <v>1237064.902501202</v>
      </c>
      <c r="FD29" s="135">
        <f t="shared" si="106"/>
        <v>1237102.1742946864</v>
      </c>
      <c r="FE29" s="135">
        <f t="shared" si="106"/>
        <v>1237139.4472111403</v>
      </c>
    </row>
    <row r="30" spans="1:161" x14ac:dyDescent="0.25">
      <c r="B30" s="167" t="s">
        <v>251</v>
      </c>
      <c r="C30" s="167"/>
      <c r="D30" s="167"/>
      <c r="E30" s="167"/>
      <c r="F30" s="137">
        <f>SUM(F4:F15)</f>
        <v>902409.01228908275</v>
      </c>
      <c r="G30" s="137">
        <f t="shared" ref="G30:BE30" si="107">SUM(G4:G15)</f>
        <v>902436.20116355177</v>
      </c>
      <c r="H30" s="137">
        <f t="shared" si="107"/>
        <v>902463.39085720025</v>
      </c>
      <c r="I30" s="137">
        <f t="shared" si="107"/>
        <v>902490.58137005311</v>
      </c>
      <c r="J30" s="137">
        <f t="shared" si="107"/>
        <v>902517.77270213456</v>
      </c>
      <c r="K30" s="137">
        <f t="shared" si="107"/>
        <v>902544.9648534694</v>
      </c>
      <c r="L30" s="137">
        <f t="shared" si="107"/>
        <v>902572.15782408242</v>
      </c>
      <c r="M30" s="137">
        <f t="shared" si="107"/>
        <v>902599.35161399841</v>
      </c>
      <c r="N30" s="137">
        <f t="shared" si="107"/>
        <v>902626.54622324184</v>
      </c>
      <c r="O30" s="137">
        <f t="shared" si="107"/>
        <v>902653.74165183748</v>
      </c>
      <c r="P30" s="137">
        <f t="shared" si="107"/>
        <v>902680.93789981015</v>
      </c>
      <c r="Q30" s="137">
        <f t="shared" si="107"/>
        <v>902708.13496718404</v>
      </c>
      <c r="R30" s="137">
        <f t="shared" si="107"/>
        <v>902735.33285398432</v>
      </c>
      <c r="S30" s="137">
        <f t="shared" si="107"/>
        <v>902762.53156023577</v>
      </c>
      <c r="T30" s="137">
        <f t="shared" si="107"/>
        <v>902789.73108596297</v>
      </c>
      <c r="U30" s="137">
        <f t="shared" si="107"/>
        <v>902816.93143118988</v>
      </c>
      <c r="V30" s="137">
        <f t="shared" si="107"/>
        <v>902844.13259594236</v>
      </c>
      <c r="W30" s="137">
        <f t="shared" si="107"/>
        <v>902871.33458024438</v>
      </c>
      <c r="X30" s="137">
        <f t="shared" si="107"/>
        <v>902898.53738412086</v>
      </c>
      <c r="Y30" s="137">
        <f t="shared" si="107"/>
        <v>902925.7410075966</v>
      </c>
      <c r="Z30" s="137">
        <f t="shared" si="107"/>
        <v>902952.94545069605</v>
      </c>
      <c r="AA30" s="137">
        <f t="shared" si="107"/>
        <v>902980.15071344387</v>
      </c>
      <c r="AB30" s="137">
        <f t="shared" si="107"/>
        <v>903007.35679586499</v>
      </c>
      <c r="AC30" s="137">
        <f t="shared" si="107"/>
        <v>903034.56369798398</v>
      </c>
      <c r="AD30" s="137">
        <f t="shared" si="107"/>
        <v>903061.77141982538</v>
      </c>
      <c r="AE30" s="137">
        <f t="shared" si="107"/>
        <v>903088.97996141424</v>
      </c>
      <c r="AF30" s="137">
        <f t="shared" si="107"/>
        <v>903116.189322775</v>
      </c>
      <c r="AG30" s="137">
        <f t="shared" si="107"/>
        <v>903143.39950393268</v>
      </c>
      <c r="AH30" s="137">
        <f t="shared" si="107"/>
        <v>903170.61050491151</v>
      </c>
      <c r="AI30" s="137">
        <f t="shared" si="107"/>
        <v>903197.8223257364</v>
      </c>
      <c r="AJ30" s="137">
        <f t="shared" si="107"/>
        <v>903225.03496643226</v>
      </c>
      <c r="AK30" s="137">
        <f t="shared" si="107"/>
        <v>903252.24842702341</v>
      </c>
      <c r="AL30" s="137">
        <f t="shared" si="107"/>
        <v>903279.46270753478</v>
      </c>
      <c r="AM30" s="137">
        <f t="shared" si="107"/>
        <v>903306.67780799093</v>
      </c>
      <c r="AN30" s="137">
        <f t="shared" si="107"/>
        <v>903333.89372841688</v>
      </c>
      <c r="AO30" s="137">
        <f t="shared" si="107"/>
        <v>903361.11046883708</v>
      </c>
      <c r="AP30" s="137">
        <f t="shared" si="107"/>
        <v>903388.32802927634</v>
      </c>
      <c r="AQ30" s="137">
        <f t="shared" si="107"/>
        <v>903415.54640975909</v>
      </c>
      <c r="AR30" s="137">
        <f t="shared" si="107"/>
        <v>903442.76561031037</v>
      </c>
      <c r="AS30" s="137">
        <f t="shared" si="107"/>
        <v>903469.98563095485</v>
      </c>
      <c r="AT30" s="137">
        <f t="shared" si="107"/>
        <v>903497.2064717171</v>
      </c>
      <c r="AU30" s="137">
        <f t="shared" si="107"/>
        <v>903524.42813262169</v>
      </c>
      <c r="AV30" s="137">
        <f t="shared" si="107"/>
        <v>903551.65061369399</v>
      </c>
      <c r="AW30" s="137">
        <f t="shared" si="107"/>
        <v>903578.87391495809</v>
      </c>
      <c r="AX30" s="137">
        <f t="shared" si="107"/>
        <v>903606.09803643858</v>
      </c>
      <c r="AY30" s="137">
        <f t="shared" si="107"/>
        <v>903633.32297816081</v>
      </c>
      <c r="AZ30" s="137">
        <f t="shared" si="107"/>
        <v>903660.54874014913</v>
      </c>
      <c r="BA30" s="137">
        <f t="shared" si="107"/>
        <v>903687.77532242797</v>
      </c>
      <c r="BB30" s="137">
        <f t="shared" si="107"/>
        <v>903715.0027250225</v>
      </c>
      <c r="BC30" s="137">
        <f t="shared" si="107"/>
        <v>903742.23094795726</v>
      </c>
      <c r="BD30" s="137">
        <f t="shared" si="107"/>
        <v>903769.45999125694</v>
      </c>
      <c r="BE30" s="137">
        <f t="shared" si="107"/>
        <v>903796.68985494645</v>
      </c>
      <c r="DB30" s="178" t="s">
        <v>118</v>
      </c>
      <c r="DC30" s="178"/>
      <c r="DD30" s="178"/>
      <c r="DE30" s="178"/>
      <c r="DF30" s="109">
        <f>SUM(DF16:DF28)</f>
        <v>2195279.5485594016</v>
      </c>
      <c r="DG30" s="109">
        <f t="shared" ref="DG30:FE30" si="108">SUM(DG16:DG28)</f>
        <v>2195345.6906072511</v>
      </c>
      <c r="DH30" s="109">
        <f t="shared" si="108"/>
        <v>2195411.8346479088</v>
      </c>
      <c r="DI30" s="109">
        <f t="shared" si="108"/>
        <v>2195477.9806814338</v>
      </c>
      <c r="DJ30" s="109">
        <f t="shared" si="108"/>
        <v>2391438.499598965</v>
      </c>
      <c r="DK30" s="109">
        <f t="shared" si="108"/>
        <v>2391510.5517618773</v>
      </c>
      <c r="DL30" s="109">
        <f t="shared" si="108"/>
        <v>2391582.6060956642</v>
      </c>
      <c r="DM30" s="109">
        <f t="shared" si="108"/>
        <v>2391654.6626003911</v>
      </c>
      <c r="DN30" s="109">
        <f t="shared" si="108"/>
        <v>2108276.4037200236</v>
      </c>
      <c r="DO30" s="109">
        <f t="shared" si="108"/>
        <v>2108339.9244314823</v>
      </c>
      <c r="DP30" s="109">
        <f t="shared" si="108"/>
        <v>2108403.4470567694</v>
      </c>
      <c r="DQ30" s="109">
        <f t="shared" si="108"/>
        <v>2108466.9715959434</v>
      </c>
      <c r="DR30" s="109">
        <f t="shared" si="108"/>
        <v>2108530.4980490622</v>
      </c>
      <c r="DS30" s="109">
        <f t="shared" si="108"/>
        <v>2170064.3144727899</v>
      </c>
      <c r="DT30" s="109">
        <f t="shared" si="108"/>
        <v>2170129.6968054483</v>
      </c>
      <c r="DU30" s="109">
        <f t="shared" si="108"/>
        <v>2170195.0811080267</v>
      </c>
      <c r="DV30" s="109">
        <f t="shared" si="108"/>
        <v>2170260.4673805814</v>
      </c>
      <c r="DW30" s="109">
        <f t="shared" si="108"/>
        <v>2147422.7790803788</v>
      </c>
      <c r="DX30" s="109">
        <f t="shared" si="108"/>
        <v>2147487.4792413679</v>
      </c>
      <c r="DY30" s="109">
        <f t="shared" si="108"/>
        <v>2147552.1813517208</v>
      </c>
      <c r="DZ30" s="109">
        <f t="shared" si="108"/>
        <v>2147616.8854114981</v>
      </c>
      <c r="EA30" s="109">
        <f t="shared" si="108"/>
        <v>2235285.218331371</v>
      </c>
      <c r="EB30" s="109">
        <f t="shared" si="108"/>
        <v>2235352.5657186154</v>
      </c>
      <c r="EC30" s="109">
        <f t="shared" si="108"/>
        <v>2235419.9151349845</v>
      </c>
      <c r="ED30" s="109">
        <f t="shared" si="108"/>
        <v>2235487.2665805384</v>
      </c>
      <c r="EE30" s="109">
        <f t="shared" si="108"/>
        <v>2235554.6200553384</v>
      </c>
      <c r="EF30" s="109">
        <f t="shared" si="108"/>
        <v>2199876.0080625569</v>
      </c>
      <c r="EG30" s="109">
        <f t="shared" si="108"/>
        <v>2199942.2885981197</v>
      </c>
      <c r="EH30" s="109">
        <f t="shared" si="108"/>
        <v>2200008.5711306622</v>
      </c>
      <c r="EI30" s="109">
        <f t="shared" si="108"/>
        <v>2200074.8556602458</v>
      </c>
      <c r="EJ30" s="109">
        <f t="shared" si="108"/>
        <v>2234114.6620324734</v>
      </c>
      <c r="EK30" s="109">
        <f t="shared" si="108"/>
        <v>2234181.9741517766</v>
      </c>
      <c r="EL30" s="109">
        <f t="shared" si="108"/>
        <v>2234249.288299141</v>
      </c>
      <c r="EM30" s="109">
        <f t="shared" si="108"/>
        <v>2234316.6044746279</v>
      </c>
      <c r="EN30" s="109">
        <f t="shared" si="108"/>
        <v>2398166.2495591068</v>
      </c>
      <c r="EO30" s="109">
        <f t="shared" si="108"/>
        <v>2398238.5044238386</v>
      </c>
      <c r="EP30" s="109">
        <f t="shared" si="108"/>
        <v>2398310.7614655518</v>
      </c>
      <c r="EQ30" s="109">
        <f t="shared" si="108"/>
        <v>2398383.020684314</v>
      </c>
      <c r="ER30" s="109">
        <f t="shared" si="108"/>
        <v>2398455.2820801889</v>
      </c>
      <c r="ES30" s="109">
        <f t="shared" si="108"/>
        <v>2324414.8005295857</v>
      </c>
      <c r="ET30" s="109">
        <f t="shared" si="108"/>
        <v>2324484.833321108</v>
      </c>
      <c r="EU30" s="109">
        <f t="shared" si="108"/>
        <v>2324554.8682226641</v>
      </c>
      <c r="EV30" s="109">
        <f t="shared" si="108"/>
        <v>2324624.9052343154</v>
      </c>
      <c r="EW30" s="109">
        <f t="shared" si="108"/>
        <v>2291987.1748571433</v>
      </c>
      <c r="EX30" s="109">
        <f t="shared" si="108"/>
        <v>2292056.2306297845</v>
      </c>
      <c r="EY30" s="109">
        <f t="shared" si="108"/>
        <v>2292125.2884830218</v>
      </c>
      <c r="EZ30" s="109">
        <f t="shared" si="108"/>
        <v>2292194.3484169175</v>
      </c>
      <c r="FA30" s="109">
        <f t="shared" si="108"/>
        <v>2127054.7220665305</v>
      </c>
      <c r="FB30" s="109">
        <f t="shared" si="108"/>
        <v>2127118.8085539658</v>
      </c>
      <c r="FC30" s="109">
        <f t="shared" si="108"/>
        <v>2127182.8969722758</v>
      </c>
      <c r="FD30" s="109">
        <f t="shared" si="108"/>
        <v>2127246.9873215198</v>
      </c>
      <c r="FE30" s="109">
        <f t="shared" si="108"/>
        <v>2127311.0796017558</v>
      </c>
    </row>
    <row r="31" spans="1:161" x14ac:dyDescent="0.25">
      <c r="B31" s="167" t="s">
        <v>252</v>
      </c>
      <c r="C31" s="167"/>
      <c r="D31" s="167"/>
      <c r="E31" s="167"/>
      <c r="F31" s="137">
        <f>SUM(F16:F28)</f>
        <v>2175381.6764692422</v>
      </c>
      <c r="G31" s="137">
        <f t="shared" ref="G31:BE31" si="109">SUM(G16:G28)</f>
        <v>2175447.2190098395</v>
      </c>
      <c r="H31" s="137">
        <f t="shared" si="109"/>
        <v>2175512.7635251838</v>
      </c>
      <c r="I31" s="137">
        <f t="shared" si="109"/>
        <v>2175578.310015331</v>
      </c>
      <c r="J31" s="137">
        <f t="shared" si="109"/>
        <v>2175643.8584803431</v>
      </c>
      <c r="K31" s="137">
        <f t="shared" si="109"/>
        <v>2175709.4089202792</v>
      </c>
      <c r="L31" s="137">
        <f t="shared" si="109"/>
        <v>2175774.9613351985</v>
      </c>
      <c r="M31" s="137">
        <f t="shared" si="109"/>
        <v>2175840.5157251609</v>
      </c>
      <c r="N31" s="137">
        <f t="shared" si="109"/>
        <v>2175906.0720902248</v>
      </c>
      <c r="O31" s="137">
        <f t="shared" si="109"/>
        <v>2175971.6304304507</v>
      </c>
      <c r="P31" s="137">
        <f t="shared" si="109"/>
        <v>2176037.1907458985</v>
      </c>
      <c r="Q31" s="137">
        <f t="shared" si="109"/>
        <v>2176102.7530366261</v>
      </c>
      <c r="R31" s="137">
        <f t="shared" si="109"/>
        <v>2176168.3173026945</v>
      </c>
      <c r="S31" s="137">
        <f t="shared" si="109"/>
        <v>2176233.8835441628</v>
      </c>
      <c r="T31" s="137">
        <f t="shared" si="109"/>
        <v>2176299.4517610902</v>
      </c>
      <c r="U31" s="137">
        <f t="shared" si="109"/>
        <v>2176365.0219535367</v>
      </c>
      <c r="V31" s="137">
        <f t="shared" si="109"/>
        <v>2176430.5941215619</v>
      </c>
      <c r="W31" s="137">
        <f t="shared" si="109"/>
        <v>2176496.168265224</v>
      </c>
      <c r="X31" s="137">
        <f t="shared" si="109"/>
        <v>2176561.7443845845</v>
      </c>
      <c r="Y31" s="137">
        <f t="shared" si="109"/>
        <v>2176627.3224797016</v>
      </c>
      <c r="Z31" s="137">
        <f t="shared" si="109"/>
        <v>2176692.9025506349</v>
      </c>
      <c r="AA31" s="137">
        <f t="shared" si="109"/>
        <v>2176758.4845974445</v>
      </c>
      <c r="AB31" s="137">
        <f t="shared" si="109"/>
        <v>2176824.0686201896</v>
      </c>
      <c r="AC31" s="137">
        <f t="shared" si="109"/>
        <v>2176889.6546189296</v>
      </c>
      <c r="AD31" s="137">
        <f t="shared" si="109"/>
        <v>2176955.2425937243</v>
      </c>
      <c r="AE31" s="137">
        <f t="shared" si="109"/>
        <v>2177020.8325446337</v>
      </c>
      <c r="AF31" s="137">
        <f t="shared" si="109"/>
        <v>2177086.4244717159</v>
      </c>
      <c r="AG31" s="137">
        <f t="shared" si="109"/>
        <v>2177152.0183750321</v>
      </c>
      <c r="AH31" s="137">
        <f t="shared" si="109"/>
        <v>2177217.6142546404</v>
      </c>
      <c r="AI31" s="137">
        <f t="shared" si="109"/>
        <v>2177283.2121106014</v>
      </c>
      <c r="AJ31" s="137">
        <f t="shared" si="109"/>
        <v>2177348.8119429741</v>
      </c>
      <c r="AK31" s="137">
        <f t="shared" si="109"/>
        <v>2177414.4137518182</v>
      </c>
      <c r="AL31" s="137">
        <f t="shared" si="109"/>
        <v>2177480.0175371934</v>
      </c>
      <c r="AM31" s="137">
        <f t="shared" si="109"/>
        <v>2177545.6232991591</v>
      </c>
      <c r="AN31" s="137">
        <f t="shared" si="109"/>
        <v>2177611.2310377751</v>
      </c>
      <c r="AO31" s="137">
        <f t="shared" si="109"/>
        <v>2177676.8407531003</v>
      </c>
      <c r="AP31" s="137">
        <f t="shared" si="109"/>
        <v>2177742.4524451941</v>
      </c>
      <c r="AQ31" s="137">
        <f t="shared" si="109"/>
        <v>2177808.0661141174</v>
      </c>
      <c r="AR31" s="137">
        <f t="shared" si="109"/>
        <v>2177873.6817599288</v>
      </c>
      <c r="AS31" s="137">
        <f t="shared" si="109"/>
        <v>2177939.299382688</v>
      </c>
      <c r="AT31" s="137">
        <f t="shared" si="109"/>
        <v>2178004.918982455</v>
      </c>
      <c r="AU31" s="137">
        <f t="shared" si="109"/>
        <v>2178070.540559289</v>
      </c>
      <c r="AV31" s="137">
        <f t="shared" si="109"/>
        <v>2178136.1641132492</v>
      </c>
      <c r="AW31" s="137">
        <f t="shared" si="109"/>
        <v>2178201.7896443955</v>
      </c>
      <c r="AX31" s="137">
        <f t="shared" si="109"/>
        <v>2178267.4171527871</v>
      </c>
      <c r="AY31" s="137">
        <f t="shared" si="109"/>
        <v>2178333.046638485</v>
      </c>
      <c r="AZ31" s="137">
        <f t="shared" si="109"/>
        <v>2178398.6781015471</v>
      </c>
      <c r="BA31" s="137">
        <f t="shared" si="109"/>
        <v>2178464.3115420337</v>
      </c>
      <c r="BB31" s="137">
        <f t="shared" si="109"/>
        <v>2178529.946960004</v>
      </c>
      <c r="BC31" s="137">
        <f t="shared" si="109"/>
        <v>2178595.5843555182</v>
      </c>
      <c r="BD31" s="137">
        <f t="shared" si="109"/>
        <v>2178661.2237286353</v>
      </c>
      <c r="BE31" s="137">
        <f t="shared" si="109"/>
        <v>2178726.865079415</v>
      </c>
    </row>
    <row r="32" spans="1:161" x14ac:dyDescent="0.25">
      <c r="F32" s="72">
        <f>SUM(F30:F31)</f>
        <v>3077790.6887583248</v>
      </c>
      <c r="G32" s="72">
        <f t="shared" ref="G32:BE32" si="110">SUM(G30:G31)</f>
        <v>3077883.4201733912</v>
      </c>
      <c r="H32" s="72">
        <f t="shared" si="110"/>
        <v>3077976.1543823839</v>
      </c>
      <c r="I32" s="72">
        <f t="shared" si="110"/>
        <v>3078068.8913853839</v>
      </c>
      <c r="J32" s="72">
        <f t="shared" si="110"/>
        <v>3078161.6311824778</v>
      </c>
      <c r="K32" s="72">
        <f t="shared" si="110"/>
        <v>3078254.3737737485</v>
      </c>
      <c r="L32" s="72">
        <f t="shared" si="110"/>
        <v>3078347.1191592808</v>
      </c>
      <c r="M32" s="72">
        <f t="shared" si="110"/>
        <v>3078439.8673391594</v>
      </c>
      <c r="N32" s="72">
        <f t="shared" si="110"/>
        <v>3078532.6183134667</v>
      </c>
      <c r="O32" s="72">
        <f t="shared" si="110"/>
        <v>3078625.3720822884</v>
      </c>
      <c r="P32" s="72">
        <f t="shared" si="110"/>
        <v>3078718.1286457088</v>
      </c>
      <c r="Q32" s="72">
        <f t="shared" si="110"/>
        <v>3078810.8880038103</v>
      </c>
      <c r="R32" s="72">
        <f t="shared" si="110"/>
        <v>3078903.6501566786</v>
      </c>
      <c r="S32" s="72">
        <f t="shared" si="110"/>
        <v>3078996.4151043985</v>
      </c>
      <c r="T32" s="72">
        <f t="shared" si="110"/>
        <v>3079089.1828470533</v>
      </c>
      <c r="U32" s="72">
        <f t="shared" si="110"/>
        <v>3079181.9533847263</v>
      </c>
      <c r="V32" s="72">
        <f t="shared" si="110"/>
        <v>3079274.7267175042</v>
      </c>
      <c r="W32" s="72">
        <f t="shared" si="110"/>
        <v>3079367.5028454685</v>
      </c>
      <c r="X32" s="72">
        <f t="shared" si="110"/>
        <v>3079460.2817687052</v>
      </c>
      <c r="Y32" s="72">
        <f t="shared" si="110"/>
        <v>3079553.0634872983</v>
      </c>
      <c r="Z32" s="72">
        <f t="shared" si="110"/>
        <v>3079645.8480013311</v>
      </c>
      <c r="AA32" s="72">
        <f t="shared" si="110"/>
        <v>3079738.6353108883</v>
      </c>
      <c r="AB32" s="72">
        <f t="shared" si="110"/>
        <v>3079831.4254160547</v>
      </c>
      <c r="AC32" s="72">
        <f t="shared" si="110"/>
        <v>3079924.2183169136</v>
      </c>
      <c r="AD32" s="72">
        <f t="shared" si="110"/>
        <v>3080017.0140135498</v>
      </c>
      <c r="AE32" s="72">
        <f t="shared" si="110"/>
        <v>3080109.812506048</v>
      </c>
      <c r="AF32" s="72">
        <f t="shared" si="110"/>
        <v>3080202.6137944907</v>
      </c>
      <c r="AG32" s="72">
        <f t="shared" si="110"/>
        <v>3080295.4178789649</v>
      </c>
      <c r="AH32" s="72">
        <f t="shared" si="110"/>
        <v>3080388.2247595517</v>
      </c>
      <c r="AI32" s="72">
        <f t="shared" si="110"/>
        <v>3080481.0344363376</v>
      </c>
      <c r="AJ32" s="72">
        <f t="shared" si="110"/>
        <v>3080573.8469094066</v>
      </c>
      <c r="AK32" s="72">
        <f t="shared" si="110"/>
        <v>3080666.6621788414</v>
      </c>
      <c r="AL32" s="72">
        <f t="shared" si="110"/>
        <v>3080759.4802447283</v>
      </c>
      <c r="AM32" s="72">
        <f t="shared" si="110"/>
        <v>3080852.30110715</v>
      </c>
      <c r="AN32" s="72">
        <f t="shared" si="110"/>
        <v>3080945.1247661919</v>
      </c>
      <c r="AO32" s="72">
        <f t="shared" si="110"/>
        <v>3081037.9512219373</v>
      </c>
      <c r="AP32" s="72">
        <f t="shared" si="110"/>
        <v>3081130.7804744705</v>
      </c>
      <c r="AQ32" s="72">
        <f t="shared" si="110"/>
        <v>3081223.6125238766</v>
      </c>
      <c r="AR32" s="72">
        <f t="shared" si="110"/>
        <v>3081316.4473702391</v>
      </c>
      <c r="AS32" s="72">
        <f t="shared" si="110"/>
        <v>3081409.2850136431</v>
      </c>
      <c r="AT32" s="72">
        <f t="shared" si="110"/>
        <v>3081502.125454172</v>
      </c>
      <c r="AU32" s="72">
        <f t="shared" si="110"/>
        <v>3081594.9686919106</v>
      </c>
      <c r="AV32" s="72">
        <f t="shared" si="110"/>
        <v>3081687.8147269432</v>
      </c>
      <c r="AW32" s="72">
        <f t="shared" si="110"/>
        <v>3081780.6635593534</v>
      </c>
      <c r="AX32" s="72">
        <f t="shared" si="110"/>
        <v>3081873.5151892258</v>
      </c>
      <c r="AY32" s="72">
        <f t="shared" si="110"/>
        <v>3081966.3696166459</v>
      </c>
      <c r="AZ32" s="72">
        <f t="shared" si="110"/>
        <v>3082059.2268416961</v>
      </c>
      <c r="BA32" s="72">
        <f t="shared" si="110"/>
        <v>3082152.0868644617</v>
      </c>
      <c r="BB32" s="72">
        <f t="shared" si="110"/>
        <v>3082244.9496850264</v>
      </c>
      <c r="BC32" s="72">
        <f t="shared" si="110"/>
        <v>3082337.8153034756</v>
      </c>
      <c r="BD32" s="72">
        <f t="shared" si="110"/>
        <v>3082430.6837198921</v>
      </c>
      <c r="BE32" s="72">
        <f t="shared" si="110"/>
        <v>3082523.5549343615</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FE32"/>
  <sheetViews>
    <sheetView topLeftCell="A28"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2054</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2054</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2053</v>
      </c>
      <c r="C3" s="97">
        <v>2054</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'!AK4</f>
        <v>293699.00576395221</v>
      </c>
      <c r="C4" s="12">
        <f>'Urb proj of all 25 ARs '!AL4</f>
        <v>294068.89758962992</v>
      </c>
      <c r="D4" s="100">
        <f>(C4-B4)/B4</f>
        <v>1.25942484795129E-3</v>
      </c>
      <c r="E4" s="101">
        <f>((1+D4)^(1/52))-1</f>
        <v>2.4204762886892439E-5</v>
      </c>
      <c r="F4" s="69">
        <f>B4*(1+E4)</f>
        <v>293706.11467874685</v>
      </c>
      <c r="G4" s="69">
        <f>F4*(1+E4)</f>
        <v>293713.22376561107</v>
      </c>
      <c r="H4" s="69">
        <f>G4*(1+E4)</f>
        <v>293720.33302454907</v>
      </c>
      <c r="I4" s="69">
        <f>H4*(1+$E$4)</f>
        <v>293727.44245556497</v>
      </c>
      <c r="J4" s="69">
        <f>I4*(1+$E$4)</f>
        <v>293734.55205866299</v>
      </c>
      <c r="K4" s="69">
        <f t="shared" ref="K4:BE4" si="5">J4*(1+$E$4)</f>
        <v>293741.66183384723</v>
      </c>
      <c r="L4" s="69">
        <f t="shared" si="5"/>
        <v>293748.7717811219</v>
      </c>
      <c r="M4" s="69">
        <f t="shared" si="5"/>
        <v>293755.88190049119</v>
      </c>
      <c r="N4" s="69">
        <f t="shared" si="5"/>
        <v>293762.99219195923</v>
      </c>
      <c r="O4" s="69">
        <f t="shared" si="5"/>
        <v>293770.10265553021</v>
      </c>
      <c r="P4" s="69">
        <f t="shared" si="5"/>
        <v>293777.21329120826</v>
      </c>
      <c r="Q4" s="69">
        <f t="shared" si="5"/>
        <v>293784.32409899752</v>
      </c>
      <c r="R4" s="69">
        <f t="shared" si="5"/>
        <v>293791.43507890223</v>
      </c>
      <c r="S4" s="69">
        <f t="shared" si="5"/>
        <v>293798.54623092653</v>
      </c>
      <c r="T4" s="69">
        <f t="shared" si="5"/>
        <v>293805.65755507455</v>
      </c>
      <c r="U4" s="69">
        <f t="shared" si="5"/>
        <v>293812.76905135048</v>
      </c>
      <c r="V4" s="69">
        <f t="shared" si="5"/>
        <v>293819.88071975851</v>
      </c>
      <c r="W4" s="69">
        <f t="shared" si="5"/>
        <v>293826.99256030278</v>
      </c>
      <c r="X4" s="69">
        <f t="shared" si="5"/>
        <v>293834.10457298747</v>
      </c>
      <c r="Y4" s="69">
        <f t="shared" si="5"/>
        <v>293841.21675781673</v>
      </c>
      <c r="Z4" s="69">
        <f t="shared" si="5"/>
        <v>293848.32911479473</v>
      </c>
      <c r="AA4" s="69">
        <f t="shared" si="5"/>
        <v>293855.44164392567</v>
      </c>
      <c r="AB4" s="69">
        <f t="shared" si="5"/>
        <v>293862.55434521369</v>
      </c>
      <c r="AC4" s="69">
        <f t="shared" si="5"/>
        <v>293869.66721866297</v>
      </c>
      <c r="AD4" s="69">
        <f t="shared" si="5"/>
        <v>293876.78026427765</v>
      </c>
      <c r="AE4" s="69">
        <f t="shared" si="5"/>
        <v>293883.89348206192</v>
      </c>
      <c r="AF4" s="69">
        <f t="shared" si="5"/>
        <v>293891.00687201991</v>
      </c>
      <c r="AG4" s="69">
        <f t="shared" si="5"/>
        <v>293898.1204341558</v>
      </c>
      <c r="AH4" s="69">
        <f t="shared" si="5"/>
        <v>293905.23416847381</v>
      </c>
      <c r="AI4" s="69">
        <f t="shared" si="5"/>
        <v>293912.34807497804</v>
      </c>
      <c r="AJ4" s="69">
        <f t="shared" si="5"/>
        <v>293919.46215367271</v>
      </c>
      <c r="AK4" s="69">
        <f t="shared" si="5"/>
        <v>293926.57640456199</v>
      </c>
      <c r="AL4" s="69">
        <f t="shared" si="5"/>
        <v>293933.69082765002</v>
      </c>
      <c r="AM4" s="69">
        <f t="shared" si="5"/>
        <v>293940.80542294099</v>
      </c>
      <c r="AN4" s="69">
        <f t="shared" si="5"/>
        <v>293947.92019043904</v>
      </c>
      <c r="AO4" s="69">
        <f t="shared" si="5"/>
        <v>293955.03513014835</v>
      </c>
      <c r="AP4" s="69">
        <f t="shared" si="5"/>
        <v>293962.15024207305</v>
      </c>
      <c r="AQ4" s="69">
        <f t="shared" si="5"/>
        <v>293969.26552621741</v>
      </c>
      <c r="AR4" s="69">
        <f t="shared" si="5"/>
        <v>293976.38098258548</v>
      </c>
      <c r="AS4" s="69">
        <f t="shared" si="5"/>
        <v>293983.49661118153</v>
      </c>
      <c r="AT4" s="69">
        <f t="shared" si="5"/>
        <v>293990.61241200968</v>
      </c>
      <c r="AU4" s="69">
        <f t="shared" si="5"/>
        <v>293997.72838507406</v>
      </c>
      <c r="AV4" s="69">
        <f t="shared" si="5"/>
        <v>294004.84453037893</v>
      </c>
      <c r="AW4" s="69">
        <f t="shared" si="5"/>
        <v>294011.96084792836</v>
      </c>
      <c r="AX4" s="69">
        <f t="shared" si="5"/>
        <v>294019.0773377266</v>
      </c>
      <c r="AY4" s="69">
        <f t="shared" si="5"/>
        <v>294026.19399977778</v>
      </c>
      <c r="AZ4" s="69">
        <f t="shared" si="5"/>
        <v>294033.31083408609</v>
      </c>
      <c r="BA4" s="69">
        <f t="shared" si="5"/>
        <v>294040.42784065567</v>
      </c>
      <c r="BB4" s="69">
        <f t="shared" si="5"/>
        <v>294047.5450194907</v>
      </c>
      <c r="BC4" s="69">
        <f t="shared" si="5"/>
        <v>294054.66237059538</v>
      </c>
      <c r="BD4" s="69">
        <f t="shared" si="5"/>
        <v>294061.77989397384</v>
      </c>
      <c r="BE4" s="69">
        <f t="shared" si="5"/>
        <v>294068.89758963027</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492424.90762144362</v>
      </c>
      <c r="DG4" s="108">
        <f t="shared" ref="DG4:DV5" si="6">G4*BG4</f>
        <v>492436.82664957218</v>
      </c>
      <c r="DH4" s="108">
        <f t="shared" si="6"/>
        <v>492448.74596619804</v>
      </c>
      <c r="DI4" s="108">
        <f t="shared" si="6"/>
        <v>492460.66557132808</v>
      </c>
      <c r="DJ4" s="108">
        <f t="shared" si="6"/>
        <v>564398.87641856691</v>
      </c>
      <c r="DK4" s="108">
        <f t="shared" si="6"/>
        <v>564412.5375595442</v>
      </c>
      <c r="DL4" s="108">
        <f t="shared" si="6"/>
        <v>564426.19903118617</v>
      </c>
      <c r="DM4" s="108">
        <f t="shared" si="6"/>
        <v>564439.86083350086</v>
      </c>
      <c r="DN4" s="108">
        <f t="shared" si="6"/>
        <v>501249.78719795361</v>
      </c>
      <c r="DO4" s="108">
        <f t="shared" si="6"/>
        <v>501261.91983019985</v>
      </c>
      <c r="DP4" s="108">
        <f t="shared" si="6"/>
        <v>501274.05275611364</v>
      </c>
      <c r="DQ4" s="108">
        <f t="shared" si="6"/>
        <v>501286.1859757019</v>
      </c>
      <c r="DR4" s="108">
        <f t="shared" si="6"/>
        <v>501298.3194889719</v>
      </c>
      <c r="DS4" s="108">
        <f t="shared" si="6"/>
        <v>517955.0368640619</v>
      </c>
      <c r="DT4" s="108">
        <f t="shared" si="6"/>
        <v>517967.57384291524</v>
      </c>
      <c r="DU4" s="108">
        <f t="shared" si="6"/>
        <v>517980.11112522316</v>
      </c>
      <c r="DV4" s="108">
        <f t="shared" si="6"/>
        <v>517992.64871099312</v>
      </c>
      <c r="DW4" s="108">
        <f t="shared" ref="DW4:EL5" si="7">W4*BW4</f>
        <v>522912.52092332346</v>
      </c>
      <c r="DX4" s="108">
        <f t="shared" si="7"/>
        <v>522925.17789690301</v>
      </c>
      <c r="DY4" s="108">
        <f t="shared" si="7"/>
        <v>522937.83517684159</v>
      </c>
      <c r="DZ4" s="108">
        <f t="shared" si="7"/>
        <v>522950.49276314658</v>
      </c>
      <c r="EA4" s="108">
        <f t="shared" si="7"/>
        <v>537693.64648302854</v>
      </c>
      <c r="EB4" s="108">
        <f t="shared" si="7"/>
        <v>537706.66123024747</v>
      </c>
      <c r="EC4" s="108">
        <f t="shared" si="7"/>
        <v>537719.67629248521</v>
      </c>
      <c r="ED4" s="108">
        <f t="shared" si="7"/>
        <v>537732.69166974956</v>
      </c>
      <c r="EE4" s="108">
        <f t="shared" si="7"/>
        <v>537745.70736204798</v>
      </c>
      <c r="EF4" s="108">
        <f t="shared" si="7"/>
        <v>540452.3376340447</v>
      </c>
      <c r="EG4" s="108">
        <f t="shared" si="7"/>
        <v>540465.41915472876</v>
      </c>
      <c r="EH4" s="108">
        <f t="shared" si="7"/>
        <v>540478.50099204795</v>
      </c>
      <c r="EI4" s="108">
        <f t="shared" si="7"/>
        <v>540491.58314600983</v>
      </c>
      <c r="EJ4" s="108">
        <f t="shared" si="7"/>
        <v>565059.7341922567</v>
      </c>
      <c r="EK4" s="108">
        <f t="shared" si="7"/>
        <v>565073.41132913972</v>
      </c>
      <c r="EL4" s="108">
        <f t="shared" si="7"/>
        <v>565087.08879707463</v>
      </c>
      <c r="EM4" s="108">
        <f t="shared" ref="EM4:FB5" si="8">AM4*CM4</f>
        <v>565100.76659606944</v>
      </c>
      <c r="EN4" s="108">
        <f t="shared" si="8"/>
        <v>609211.56269243069</v>
      </c>
      <c r="EO4" s="108">
        <f t="shared" si="8"/>
        <v>609226.30851385358</v>
      </c>
      <c r="EP4" s="108">
        <f t="shared" si="8"/>
        <v>609241.05469219561</v>
      </c>
      <c r="EQ4" s="108">
        <f t="shared" si="8"/>
        <v>609255.80122746539</v>
      </c>
      <c r="ER4" s="108">
        <f t="shared" si="8"/>
        <v>609270.54811967153</v>
      </c>
      <c r="ES4" s="108">
        <f t="shared" si="8"/>
        <v>580640.59890815453</v>
      </c>
      <c r="ET4" s="108">
        <f t="shared" si="8"/>
        <v>580654.65317617368</v>
      </c>
      <c r="EU4" s="108">
        <f t="shared" si="8"/>
        <v>580668.70778437296</v>
      </c>
      <c r="EV4" s="108">
        <f t="shared" si="8"/>
        <v>580682.76273276075</v>
      </c>
      <c r="EW4" s="108">
        <f t="shared" si="8"/>
        <v>574570.04941133386</v>
      </c>
      <c r="EX4" s="108">
        <f t="shared" si="8"/>
        <v>574583.95674314175</v>
      </c>
      <c r="EY4" s="108">
        <f t="shared" si="8"/>
        <v>574597.86441157339</v>
      </c>
      <c r="EZ4" s="108">
        <f t="shared" si="8"/>
        <v>574611.7724166367</v>
      </c>
      <c r="FA4" s="108">
        <f t="shared" si="8"/>
        <v>503160.71419315331</v>
      </c>
      <c r="FB4" s="108">
        <f t="shared" si="8"/>
        <v>503172.89307893434</v>
      </c>
      <c r="FC4" s="108">
        <f t="shared" ref="FC4:FE5" si="9">BC4*DC4</f>
        <v>503185.07225950249</v>
      </c>
      <c r="FD4" s="108">
        <f t="shared" si="9"/>
        <v>503197.25173486472</v>
      </c>
      <c r="FE4" s="108">
        <f t="shared" si="9"/>
        <v>503209.43150502827</v>
      </c>
    </row>
    <row r="5" spans="1:161" ht="15.75" x14ac:dyDescent="0.25">
      <c r="A5" s="47" t="s">
        <v>169</v>
      </c>
      <c r="B5" s="12">
        <f>'Urb proj of all 25 ARs '!AK5</f>
        <v>42810.730087121796</v>
      </c>
      <c r="C5" s="12">
        <f>'Urb proj of all 25 ARs '!AL5</f>
        <v>42864.646984352454</v>
      </c>
      <c r="D5" s="100">
        <f t="shared" ref="D5:D28" si="10">(C5-B5)/B5</f>
        <v>1.2594248479513095E-3</v>
      </c>
      <c r="E5" s="101">
        <f t="shared" ref="E5:E28" si="11">((1+D5)^(1/52))-1</f>
        <v>2.4204762886892439E-5</v>
      </c>
      <c r="F5" s="69">
        <f t="shared" ref="F5:F28" si="12">B5*(1+E5)</f>
        <v>42811.766310692568</v>
      </c>
      <c r="G5" s="69">
        <f t="shared" ref="G5:G28" si="13">F5*(1+E5)</f>
        <v>42812.802559344891</v>
      </c>
      <c r="H5" s="69">
        <f>G5*(1+$E$5)</f>
        <v>42813.83883307936</v>
      </c>
      <c r="I5" s="69">
        <f t="shared" ref="I5:BE5" si="14">H5*(1+$E$5)</f>
        <v>42814.875131896595</v>
      </c>
      <c r="J5" s="69">
        <f t="shared" si="14"/>
        <v>42815.911455797192</v>
      </c>
      <c r="K5" s="69">
        <f t="shared" si="14"/>
        <v>42816.947804781768</v>
      </c>
      <c r="L5" s="69">
        <f t="shared" si="14"/>
        <v>42817.984178850922</v>
      </c>
      <c r="M5" s="69">
        <f t="shared" si="14"/>
        <v>42819.020578005264</v>
      </c>
      <c r="N5" s="69">
        <f t="shared" si="14"/>
        <v>42820.057002245405</v>
      </c>
      <c r="O5" s="69">
        <f t="shared" si="14"/>
        <v>42821.093451571949</v>
      </c>
      <c r="P5" s="69">
        <f t="shared" si="14"/>
        <v>42822.1299259855</v>
      </c>
      <c r="Q5" s="69">
        <f t="shared" si="14"/>
        <v>42823.16642548667</v>
      </c>
      <c r="R5" s="69">
        <f t="shared" si="14"/>
        <v>42824.202950076062</v>
      </c>
      <c r="S5" s="69">
        <f t="shared" si="14"/>
        <v>42825.239499754287</v>
      </c>
      <c r="T5" s="69">
        <f t="shared" si="14"/>
        <v>42826.276074521949</v>
      </c>
      <c r="U5" s="69">
        <f t="shared" si="14"/>
        <v>42827.31267437966</v>
      </c>
      <c r="V5" s="69">
        <f t="shared" si="14"/>
        <v>42828.349299328023</v>
      </c>
      <c r="W5" s="69">
        <f t="shared" si="14"/>
        <v>42829.38594936765</v>
      </c>
      <c r="X5" s="69">
        <f t="shared" si="14"/>
        <v>42830.422624499144</v>
      </c>
      <c r="Y5" s="69">
        <f t="shared" si="14"/>
        <v>42831.459324723117</v>
      </c>
      <c r="Z5" s="69">
        <f t="shared" si="14"/>
        <v>42832.496050040172</v>
      </c>
      <c r="AA5" s="69">
        <f t="shared" si="14"/>
        <v>42833.532800450914</v>
      </c>
      <c r="AB5" s="69">
        <f t="shared" si="14"/>
        <v>42834.569575955953</v>
      </c>
      <c r="AC5" s="69">
        <f t="shared" si="14"/>
        <v>42835.606376555901</v>
      </c>
      <c r="AD5" s="69">
        <f t="shared" si="14"/>
        <v>42836.643202251362</v>
      </c>
      <c r="AE5" s="69">
        <f t="shared" si="14"/>
        <v>42837.680053042939</v>
      </c>
      <c r="AF5" s="69">
        <f t="shared" si="14"/>
        <v>42838.716928931244</v>
      </c>
      <c r="AG5" s="69">
        <f t="shared" si="14"/>
        <v>42839.753829916888</v>
      </c>
      <c r="AH5" s="69">
        <f t="shared" si="14"/>
        <v>42840.790756000475</v>
      </c>
      <c r="AI5" s="69">
        <f t="shared" si="14"/>
        <v>42841.827707182609</v>
      </c>
      <c r="AJ5" s="69">
        <f t="shared" si="14"/>
        <v>42842.8646834639</v>
      </c>
      <c r="AK5" s="69">
        <f t="shared" si="14"/>
        <v>42843.901684844961</v>
      </c>
      <c r="AL5" s="69">
        <f t="shared" si="14"/>
        <v>42844.938711326395</v>
      </c>
      <c r="AM5" s="69">
        <f t="shared" si="14"/>
        <v>42845.975762908805</v>
      </c>
      <c r="AN5" s="69">
        <f t="shared" si="14"/>
        <v>42847.012839592804</v>
      </c>
      <c r="AO5" s="69">
        <f t="shared" si="14"/>
        <v>42848.049941378995</v>
      </c>
      <c r="AP5" s="69">
        <f t="shared" si="14"/>
        <v>42849.087068267989</v>
      </c>
      <c r="AQ5" s="69">
        <f t="shared" si="14"/>
        <v>42850.124220260397</v>
      </c>
      <c r="AR5" s="69">
        <f t="shared" si="14"/>
        <v>42851.161397356824</v>
      </c>
      <c r="AS5" s="69">
        <f t="shared" si="14"/>
        <v>42852.198599557873</v>
      </c>
      <c r="AT5" s="69">
        <f t="shared" si="14"/>
        <v>42853.235826864155</v>
      </c>
      <c r="AU5" s="69">
        <f t="shared" si="14"/>
        <v>42854.273079276281</v>
      </c>
      <c r="AV5" s="69">
        <f t="shared" si="14"/>
        <v>42855.310356794856</v>
      </c>
      <c r="AW5" s="69">
        <f t="shared" si="14"/>
        <v>42856.347659420484</v>
      </c>
      <c r="AX5" s="69">
        <f t="shared" si="14"/>
        <v>42857.384987153775</v>
      </c>
      <c r="AY5" s="69">
        <f t="shared" si="14"/>
        <v>42858.422339995341</v>
      </c>
      <c r="AZ5" s="69">
        <f t="shared" si="14"/>
        <v>42859.459717945785</v>
      </c>
      <c r="BA5" s="69">
        <f t="shared" si="14"/>
        <v>42860.497121005719</v>
      </c>
      <c r="BB5" s="69">
        <f t="shared" si="14"/>
        <v>42861.534549175747</v>
      </c>
      <c r="BC5" s="69">
        <f t="shared" si="14"/>
        <v>42862.57200245648</v>
      </c>
      <c r="BD5" s="69">
        <f t="shared" si="14"/>
        <v>42863.609480848521</v>
      </c>
      <c r="BE5" s="69">
        <f t="shared" si="14"/>
        <v>42864.646984352483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49006.136056102354</v>
      </c>
      <c r="DG5" s="108">
        <f t="shared" si="6"/>
        <v>49007.322238005596</v>
      </c>
      <c r="DH5" s="108">
        <f t="shared" si="6"/>
        <v>49008.508448620087</v>
      </c>
      <c r="DI5" s="108">
        <f t="shared" si="6"/>
        <v>49009.694687946525</v>
      </c>
      <c r="DJ5" s="108">
        <f t="shared" si="6"/>
        <v>51328.1237394052</v>
      </c>
      <c r="DK5" s="108">
        <f t="shared" si="6"/>
        <v>51329.366124469743</v>
      </c>
      <c r="DL5" s="108">
        <f t="shared" si="6"/>
        <v>51330.608539605921</v>
      </c>
      <c r="DM5" s="108">
        <f t="shared" si="6"/>
        <v>51331.85098481446</v>
      </c>
      <c r="DN5" s="108">
        <f t="shared" si="6"/>
        <v>47207.688482297614</v>
      </c>
      <c r="DO5" s="108">
        <f t="shared" si="6"/>
        <v>47208.83113320377</v>
      </c>
      <c r="DP5" s="108">
        <f t="shared" si="6"/>
        <v>47209.973811767515</v>
      </c>
      <c r="DQ5" s="108">
        <f t="shared" si="6"/>
        <v>47211.116517989525</v>
      </c>
      <c r="DR5" s="108">
        <f t="shared" si="6"/>
        <v>47212.259251870462</v>
      </c>
      <c r="DS5" s="108">
        <f t="shared" si="6"/>
        <v>49561.577404428739</v>
      </c>
      <c r="DT5" s="108">
        <f t="shared" si="6"/>
        <v>49562.777030658108</v>
      </c>
      <c r="DU5" s="108">
        <f t="shared" si="6"/>
        <v>49563.97668592415</v>
      </c>
      <c r="DV5" s="108">
        <f t="shared" si="6"/>
        <v>49565.176370227564</v>
      </c>
      <c r="DW5" s="108">
        <f t="shared" si="7"/>
        <v>48661.826753852089</v>
      </c>
      <c r="DX5" s="108">
        <f t="shared" si="7"/>
        <v>48663.004601830304</v>
      </c>
      <c r="DY5" s="108">
        <f t="shared" si="7"/>
        <v>48664.182478318056</v>
      </c>
      <c r="DZ5" s="108">
        <f t="shared" si="7"/>
        <v>48665.36038331603</v>
      </c>
      <c r="EA5" s="108">
        <f t="shared" si="7"/>
        <v>50562.292711751536</v>
      </c>
      <c r="EB5" s="108">
        <f t="shared" si="7"/>
        <v>50563.516560057637</v>
      </c>
      <c r="EC5" s="108">
        <f t="shared" si="7"/>
        <v>50564.7404379867</v>
      </c>
      <c r="ED5" s="108">
        <f t="shared" si="7"/>
        <v>50565.96434553944</v>
      </c>
      <c r="EE5" s="108">
        <f t="shared" si="7"/>
        <v>50567.188282716561</v>
      </c>
      <c r="EF5" s="108">
        <f t="shared" si="7"/>
        <v>55387.803297833096</v>
      </c>
      <c r="EG5" s="108">
        <f t="shared" si="7"/>
        <v>55389.143946478747</v>
      </c>
      <c r="EH5" s="108">
        <f t="shared" si="7"/>
        <v>55390.484627574479</v>
      </c>
      <c r="EI5" s="108">
        <f t="shared" si="7"/>
        <v>55391.825341121075</v>
      </c>
      <c r="EJ5" s="108">
        <f t="shared" si="7"/>
        <v>51842.031961383953</v>
      </c>
      <c r="EK5" s="108">
        <f t="shared" si="7"/>
        <v>51843.28678547516</v>
      </c>
      <c r="EL5" s="108">
        <f t="shared" si="7"/>
        <v>51844.541639939082</v>
      </c>
      <c r="EM5" s="108">
        <f t="shared" si="8"/>
        <v>51845.796524776451</v>
      </c>
      <c r="EN5" s="108">
        <f t="shared" si="8"/>
        <v>57163.280757136643</v>
      </c>
      <c r="EO5" s="108">
        <f t="shared" si="8"/>
        <v>57164.664380793198</v>
      </c>
      <c r="EP5" s="108">
        <f t="shared" si="8"/>
        <v>57166.04803794004</v>
      </c>
      <c r="EQ5" s="108">
        <f t="shared" si="8"/>
        <v>57167.431728577983</v>
      </c>
      <c r="ER5" s="108">
        <f t="shared" si="8"/>
        <v>57168.81545270783</v>
      </c>
      <c r="ES5" s="108">
        <f t="shared" si="8"/>
        <v>52982.41007042936</v>
      </c>
      <c r="ET5" s="108">
        <f t="shared" si="8"/>
        <v>52983.692497102289</v>
      </c>
      <c r="EU5" s="108">
        <f t="shared" si="8"/>
        <v>52984.974954816054</v>
      </c>
      <c r="EV5" s="108">
        <f t="shared" si="8"/>
        <v>52986.257443571405</v>
      </c>
      <c r="EW5" s="108">
        <f t="shared" si="8"/>
        <v>52514.924505484698</v>
      </c>
      <c r="EX5" s="108">
        <f t="shared" si="8"/>
        <v>52516.195616780373</v>
      </c>
      <c r="EY5" s="108">
        <f t="shared" si="8"/>
        <v>52517.466758842995</v>
      </c>
      <c r="EZ5" s="108">
        <f t="shared" si="8"/>
        <v>52518.737931673313</v>
      </c>
      <c r="FA5" s="108">
        <f t="shared" si="8"/>
        <v>46969.103383214031</v>
      </c>
      <c r="FB5" s="108">
        <f t="shared" si="8"/>
        <v>46970.240259224433</v>
      </c>
      <c r="FC5" s="108">
        <f t="shared" si="9"/>
        <v>46971.377162752651</v>
      </c>
      <c r="FD5" s="108">
        <f t="shared" si="9"/>
        <v>46972.514093799349</v>
      </c>
      <c r="FE5" s="108">
        <f t="shared" si="9"/>
        <v>46973.651052365189</v>
      </c>
    </row>
    <row r="6" spans="1:161" ht="15.75" x14ac:dyDescent="0.25">
      <c r="A6" s="47" t="s">
        <v>171</v>
      </c>
      <c r="B6" s="12">
        <f>'Urb proj of all 25 ARs '!AK6</f>
        <v>71691.203393036485</v>
      </c>
      <c r="C6" s="12">
        <f>'Urb proj of all 25 ARs '!AL6</f>
        <v>71781.493075969207</v>
      </c>
      <c r="D6" s="100">
        <f t="shared" si="10"/>
        <v>1.2594248479513169E-3</v>
      </c>
      <c r="E6" s="101">
        <f t="shared" si="11"/>
        <v>2.4204762886892439E-5</v>
      </c>
      <c r="F6" s="69">
        <f t="shared" si="12"/>
        <v>71692.938661615684</v>
      </c>
      <c r="G6" s="69">
        <f t="shared" ref="G6:G15" si="16">F6*(1+E6)</f>
        <v>71694.673972196659</v>
      </c>
      <c r="H6" s="69">
        <f t="shared" ref="H6:AM6" si="17">G6*(1+$E$6)</f>
        <v>71696.409324780412</v>
      </c>
      <c r="I6" s="69">
        <f t="shared" si="17"/>
        <v>71698.144719367963</v>
      </c>
      <c r="J6" s="69">
        <f t="shared" si="17"/>
        <v>71699.880155960331</v>
      </c>
      <c r="K6" s="69">
        <f t="shared" si="17"/>
        <v>71701.615634558519</v>
      </c>
      <c r="L6" s="69">
        <f t="shared" si="17"/>
        <v>71703.35115516356</v>
      </c>
      <c r="M6" s="69">
        <f t="shared" si="17"/>
        <v>71705.086717776459</v>
      </c>
      <c r="N6" s="69">
        <f t="shared" si="17"/>
        <v>71706.82232239825</v>
      </c>
      <c r="O6" s="69">
        <f t="shared" si="17"/>
        <v>71708.557969029935</v>
      </c>
      <c r="P6" s="69">
        <f t="shared" si="17"/>
        <v>71710.293657672533</v>
      </c>
      <c r="Q6" s="69">
        <f t="shared" si="17"/>
        <v>71712.029388327064</v>
      </c>
      <c r="R6" s="69">
        <f t="shared" si="17"/>
        <v>71713.765160994546</v>
      </c>
      <c r="S6" s="69">
        <f t="shared" si="17"/>
        <v>71715.500975675997</v>
      </c>
      <c r="T6" s="69">
        <f t="shared" si="17"/>
        <v>71717.236832372422</v>
      </c>
      <c r="U6" s="69">
        <f t="shared" si="17"/>
        <v>71718.972731084854</v>
      </c>
      <c r="V6" s="69">
        <f t="shared" si="17"/>
        <v>71720.708671814296</v>
      </c>
      <c r="W6" s="69">
        <f t="shared" si="17"/>
        <v>71722.444654561783</v>
      </c>
      <c r="X6" s="69">
        <f t="shared" si="17"/>
        <v>71724.180679328318</v>
      </c>
      <c r="Y6" s="69">
        <f t="shared" si="17"/>
        <v>71725.916746114919</v>
      </c>
      <c r="Z6" s="69">
        <f t="shared" si="17"/>
        <v>71727.652854922606</v>
      </c>
      <c r="AA6" s="69">
        <f t="shared" si="17"/>
        <v>71729.389005752397</v>
      </c>
      <c r="AB6" s="69">
        <f t="shared" si="17"/>
        <v>71731.125198605296</v>
      </c>
      <c r="AC6" s="69">
        <f t="shared" si="17"/>
        <v>71732.861433482336</v>
      </c>
      <c r="AD6" s="69">
        <f t="shared" si="17"/>
        <v>71734.597710384536</v>
      </c>
      <c r="AE6" s="69">
        <f t="shared" si="17"/>
        <v>71736.3340293129</v>
      </c>
      <c r="AF6" s="69">
        <f t="shared" si="17"/>
        <v>71738.070390268462</v>
      </c>
      <c r="AG6" s="69">
        <f t="shared" si="17"/>
        <v>71739.806793252224</v>
      </c>
      <c r="AH6" s="69">
        <f t="shared" si="17"/>
        <v>71741.543238265207</v>
      </c>
      <c r="AI6" s="69">
        <f t="shared" si="17"/>
        <v>71743.279725308428</v>
      </c>
      <c r="AJ6" s="69">
        <f t="shared" si="17"/>
        <v>71745.016254382906</v>
      </c>
      <c r="AK6" s="69">
        <f t="shared" si="17"/>
        <v>71746.752825489661</v>
      </c>
      <c r="AL6" s="69">
        <f t="shared" si="17"/>
        <v>71748.489438629709</v>
      </c>
      <c r="AM6" s="69">
        <f t="shared" si="17"/>
        <v>71750.226093804071</v>
      </c>
      <c r="AN6" s="69">
        <f t="shared" ref="AN6:BE6" si="18">AM6*(1+$E$6)</f>
        <v>71751.96279101375</v>
      </c>
      <c r="AO6" s="69">
        <f t="shared" si="18"/>
        <v>71753.699530259779</v>
      </c>
      <c r="AP6" s="69">
        <f t="shared" si="18"/>
        <v>71755.436311543162</v>
      </c>
      <c r="AQ6" s="69">
        <f t="shared" si="18"/>
        <v>71757.173134864934</v>
      </c>
      <c r="AR6" s="69">
        <f t="shared" si="18"/>
        <v>71758.910000226097</v>
      </c>
      <c r="AS6" s="69">
        <f t="shared" si="18"/>
        <v>71760.64690762767</v>
      </c>
      <c r="AT6" s="69">
        <f t="shared" si="18"/>
        <v>71762.383857070672</v>
      </c>
      <c r="AU6" s="69">
        <f t="shared" si="18"/>
        <v>71764.120848556136</v>
      </c>
      <c r="AV6" s="69">
        <f t="shared" si="18"/>
        <v>71765.857882085067</v>
      </c>
      <c r="AW6" s="69">
        <f t="shared" si="18"/>
        <v>71767.594957658483</v>
      </c>
      <c r="AX6" s="69">
        <f t="shared" si="18"/>
        <v>71769.332075277402</v>
      </c>
      <c r="AY6" s="69">
        <f t="shared" si="18"/>
        <v>71771.069234942828</v>
      </c>
      <c r="AZ6" s="69">
        <f t="shared" si="18"/>
        <v>71772.806436655796</v>
      </c>
      <c r="BA6" s="69">
        <f t="shared" si="18"/>
        <v>71774.543680417322</v>
      </c>
      <c r="BB6" s="69">
        <f t="shared" si="18"/>
        <v>71776.280966228427</v>
      </c>
      <c r="BC6" s="69">
        <f t="shared" si="18"/>
        <v>71778.018294090114</v>
      </c>
      <c r="BD6" s="69">
        <f t="shared" si="18"/>
        <v>71779.755664003416</v>
      </c>
      <c r="BE6" s="69">
        <f t="shared" si="18"/>
        <v>71781.493075969338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81895.09844109301</v>
      </c>
      <c r="DG6" s="108">
        <f t="shared" ref="DG6:DG15" si="20">G6*BG6</f>
        <v>81897.080692532385</v>
      </c>
      <c r="DH6" s="108">
        <f t="shared" ref="DH6:DH15" si="21">H6*BH6</f>
        <v>81899.06299195168</v>
      </c>
      <c r="DI6" s="108">
        <f t="shared" ref="DI6:DI15" si="22">I6*BI6</f>
        <v>81901.045339352073</v>
      </c>
      <c r="DJ6" s="108">
        <f t="shared" ref="DJ6:DJ15" si="23">J6*BJ6</f>
        <v>90771.144397876982</v>
      </c>
      <c r="DK6" s="108">
        <f t="shared" ref="DK6:DK15" si="24">K6*BK6</f>
        <v>90773.34149190411</v>
      </c>
      <c r="DL6" s="108">
        <f t="shared" ref="DL6:DL15" si="25">L6*BL6</f>
        <v>90775.538639111372</v>
      </c>
      <c r="DM6" s="108">
        <f t="shared" ref="DM6:DM15" si="26">M6*BM6</f>
        <v>90777.735839500048</v>
      </c>
      <c r="DN6" s="108">
        <f t="shared" ref="DN6:DN15" si="27">N6*BN6</f>
        <v>82460.431633113651</v>
      </c>
      <c r="DO6" s="108">
        <f t="shared" ref="DO6:DO15" si="28">O6*BO6</f>
        <v>82462.427568308878</v>
      </c>
      <c r="DP6" s="108">
        <f t="shared" ref="DP6:DP15" si="29">P6*BP6</f>
        <v>82464.423551815242</v>
      </c>
      <c r="DQ6" s="108">
        <f t="shared" ref="DQ6:DQ15" si="30">Q6*BQ6</f>
        <v>82466.41958363392</v>
      </c>
      <c r="DR6" s="108">
        <f t="shared" ref="DR6:DR15" si="31">R6*BR6</f>
        <v>82468.415663766078</v>
      </c>
      <c r="DS6" s="108">
        <f t="shared" ref="DS6:DS15" si="32">S6*BS6</f>
        <v>85493.292609322205</v>
      </c>
      <c r="DT6" s="108">
        <f t="shared" ref="DT6:DT15" si="33">T6*BT6</f>
        <v>85495.361954198219</v>
      </c>
      <c r="DU6" s="108">
        <f t="shared" ref="DU6:DU15" si="34">U6*BU6</f>
        <v>85497.43134916226</v>
      </c>
      <c r="DV6" s="108">
        <f t="shared" ref="DV6:DV15" si="35">V6*BV6</f>
        <v>85499.500794215492</v>
      </c>
      <c r="DW6" s="108">
        <f t="shared" ref="DW6:DW15" si="36">W6*BW6</f>
        <v>85758.503115575499</v>
      </c>
      <c r="DX6" s="108">
        <f t="shared" ref="DX6:DX15" si="37">X6*BX6</f>
        <v>85760.578879808949</v>
      </c>
      <c r="DY6" s="108">
        <f t="shared" ref="DY6:DY15" si="38">Y6*BY6</f>
        <v>85762.654694285768</v>
      </c>
      <c r="DZ6" s="108">
        <f t="shared" ref="DZ6:DZ15" si="39">Z6*BZ6</f>
        <v>85764.730559007206</v>
      </c>
      <c r="EA6" s="108">
        <f t="shared" ref="EA6:EA15" si="40">AA6*CA6</f>
        <v>87176.938418517209</v>
      </c>
      <c r="EB6" s="108">
        <f t="shared" ref="EB6:EB15" si="41">AB6*CB6</f>
        <v>87179.048515640825</v>
      </c>
      <c r="EC6" s="108">
        <f t="shared" ref="EC6:EC15" si="42">AC6*CC6</f>
        <v>87181.15866383884</v>
      </c>
      <c r="ED6" s="108">
        <f t="shared" ref="ED6:ED15" si="43">AD6*CD6</f>
        <v>87183.268863112506</v>
      </c>
      <c r="EE6" s="108">
        <f t="shared" ref="EE6:EE15" si="44">AE6*CE6</f>
        <v>87185.379113463045</v>
      </c>
      <c r="EF6" s="108">
        <f t="shared" ref="EF6:EF15" si="45">AF6*CF6</f>
        <v>93670.124672393125</v>
      </c>
      <c r="EG6" s="108">
        <f t="shared" ref="EG6:EG15" si="46">AG6*CG6</f>
        <v>93672.391935550419</v>
      </c>
      <c r="EH6" s="108">
        <f t="shared" ref="EH6:EH15" si="47">AH6*CH6</f>
        <v>93674.659253586258</v>
      </c>
      <c r="EI6" s="108">
        <f t="shared" ref="EI6:EI15" si="48">AI6*CI6</f>
        <v>93676.926626502012</v>
      </c>
      <c r="EJ6" s="108">
        <f t="shared" ref="EJ6:EJ15" si="49">AJ6*CJ6</f>
        <v>90095.55609321683</v>
      </c>
      <c r="EK6" s="108">
        <f t="shared" ref="EK6:EK15" si="50">AK6*CK6</f>
        <v>90097.736834789233</v>
      </c>
      <c r="EL6" s="108">
        <f t="shared" ref="EL6:EL15" si="51">AL6*CL6</f>
        <v>90099.917629145973</v>
      </c>
      <c r="EM6" s="108">
        <f t="shared" ref="EM6:EM15" si="52">AM6*CM6</f>
        <v>90102.098476288316</v>
      </c>
      <c r="EN6" s="108">
        <f t="shared" ref="EN6:EN15" si="53">AN6*CN6</f>
        <v>101240.25572733372</v>
      </c>
      <c r="EO6" s="108">
        <f t="shared" ref="EO6:EO15" si="54">AO6*CO6</f>
        <v>101242.70622371821</v>
      </c>
      <c r="EP6" s="108">
        <f t="shared" ref="EP6:EP15" si="55">AP6*CP6</f>
        <v>101245.15677941637</v>
      </c>
      <c r="EQ6" s="108">
        <f t="shared" ref="EQ6:EQ15" si="56">AQ6*CQ6</f>
        <v>101247.60739442968</v>
      </c>
      <c r="ER6" s="108">
        <f t="shared" ref="ER6:ER15" si="57">AR6*CR6</f>
        <v>101250.05806875952</v>
      </c>
      <c r="ES6" s="108">
        <f t="shared" ref="ES6:ES15" si="58">AS6*CS6</f>
        <v>92650.137638339816</v>
      </c>
      <c r="ET6" s="108">
        <f t="shared" ref="ET6:ET15" si="59">AT6*CT6</f>
        <v>92652.380212952776</v>
      </c>
      <c r="EU6" s="108">
        <f t="shared" ref="EU6:EU15" si="60">AU6*CU6</f>
        <v>92654.622841846751</v>
      </c>
      <c r="EV6" s="108">
        <f t="shared" ref="EV6:EV15" si="61">AV6*CV6</f>
        <v>92656.865525023008</v>
      </c>
      <c r="EW6" s="108">
        <f t="shared" ref="EW6:EW15" si="62">AW6*CW6</f>
        <v>89290.333509071279</v>
      </c>
      <c r="EX6" s="108">
        <f t="shared" ref="EX6:EX15" si="63">AX6*CX6</f>
        <v>89292.494760421963</v>
      </c>
      <c r="EY6" s="108">
        <f t="shared" ref="EY6:EY15" si="64">AY6*CY6</f>
        <v>89294.656064085211</v>
      </c>
      <c r="EZ6" s="108">
        <f t="shared" ref="EZ6:EZ15" si="65">AZ6*CZ6</f>
        <v>89296.817420062303</v>
      </c>
      <c r="FA6" s="108">
        <f t="shared" ref="FA6:FA15" si="66">BA6*DA6</f>
        <v>82958.040653040531</v>
      </c>
      <c r="FB6" s="108">
        <f t="shared" ref="FB6:FB15" si="67">BB6*DB6</f>
        <v>82960.048632744118</v>
      </c>
      <c r="FC6" s="108">
        <f t="shared" ref="FC6:FC15" si="68">BC6*DC6</f>
        <v>82962.056661050345</v>
      </c>
      <c r="FD6" s="108">
        <f t="shared" ref="FD6:FD15" si="69">BD6*DD6</f>
        <v>82964.064737960434</v>
      </c>
      <c r="FE6" s="108">
        <f t="shared" ref="FE6:FE15" si="70">BE6*DE6</f>
        <v>82966.072863475551</v>
      </c>
    </row>
    <row r="7" spans="1:161" ht="15.75" x14ac:dyDescent="0.25">
      <c r="A7" s="87" t="s">
        <v>172</v>
      </c>
      <c r="B7" s="12">
        <f>'Urb proj of all 25 ARs '!AK7</f>
        <v>40922.111824400621</v>
      </c>
      <c r="C7" s="12">
        <f>'Urb proj of all 25 ARs '!AL7</f>
        <v>40973.650148862915</v>
      </c>
      <c r="D7" s="100">
        <f t="shared" si="10"/>
        <v>1.2594248479513412E-3</v>
      </c>
      <c r="E7" s="101">
        <f t="shared" si="11"/>
        <v>2.4204762886892439E-5</v>
      </c>
      <c r="F7" s="69">
        <f t="shared" si="12"/>
        <v>40923.102334414165</v>
      </c>
      <c r="G7" s="69">
        <f t="shared" si="16"/>
        <v>40924.092868402768</v>
      </c>
      <c r="H7" s="69">
        <f t="shared" ref="H7:AM7" si="71">G7*(1+$E$7)</f>
        <v>40925.083426367011</v>
      </c>
      <c r="I7" s="69">
        <f t="shared" si="71"/>
        <v>40926.074008307471</v>
      </c>
      <c r="J7" s="69">
        <f t="shared" si="71"/>
        <v>40927.064614224735</v>
      </c>
      <c r="K7" s="69">
        <f t="shared" si="71"/>
        <v>40928.055244119379</v>
      </c>
      <c r="L7" s="69">
        <f t="shared" si="71"/>
        <v>40929.045897991986</v>
      </c>
      <c r="M7" s="69">
        <f t="shared" si="71"/>
        <v>40930.036575843136</v>
      </c>
      <c r="N7" s="69">
        <f t="shared" si="71"/>
        <v>40931.027277673405</v>
      </c>
      <c r="O7" s="69">
        <f t="shared" si="71"/>
        <v>40932.018003483376</v>
      </c>
      <c r="P7" s="69">
        <f t="shared" si="71"/>
        <v>40933.008753273629</v>
      </c>
      <c r="Q7" s="69">
        <f t="shared" si="71"/>
        <v>40933.999527044747</v>
      </c>
      <c r="R7" s="69">
        <f t="shared" si="71"/>
        <v>40934.990324797312</v>
      </c>
      <c r="S7" s="69">
        <f t="shared" si="71"/>
        <v>40935.9811465319</v>
      </c>
      <c r="T7" s="69">
        <f t="shared" si="71"/>
        <v>40936.971992249091</v>
      </c>
      <c r="U7" s="69">
        <f t="shared" si="71"/>
        <v>40937.962861949469</v>
      </c>
      <c r="V7" s="69">
        <f t="shared" si="71"/>
        <v>40938.953755633614</v>
      </c>
      <c r="W7" s="69">
        <f t="shared" si="71"/>
        <v>40939.94467330211</v>
      </c>
      <c r="X7" s="69">
        <f t="shared" si="71"/>
        <v>40940.935614955531</v>
      </c>
      <c r="Y7" s="69">
        <f t="shared" si="71"/>
        <v>40941.92658059446</v>
      </c>
      <c r="Z7" s="69">
        <f t="shared" si="71"/>
        <v>40942.917570219477</v>
      </c>
      <c r="AA7" s="69">
        <f t="shared" si="71"/>
        <v>40943.908583831158</v>
      </c>
      <c r="AB7" s="69">
        <f t="shared" si="71"/>
        <v>40944.899621430093</v>
      </c>
      <c r="AC7" s="69">
        <f t="shared" si="71"/>
        <v>40945.890683016856</v>
      </c>
      <c r="AD7" s="69">
        <f t="shared" si="71"/>
        <v>40946.881768592029</v>
      </c>
      <c r="AE7" s="69">
        <f t="shared" si="71"/>
        <v>40947.872878156195</v>
      </c>
      <c r="AF7" s="69">
        <f t="shared" si="71"/>
        <v>40948.864011709935</v>
      </c>
      <c r="AG7" s="69">
        <f t="shared" si="71"/>
        <v>40949.855169253824</v>
      </c>
      <c r="AH7" s="69">
        <f t="shared" si="71"/>
        <v>40950.846350788452</v>
      </c>
      <c r="AI7" s="69">
        <f t="shared" si="71"/>
        <v>40951.837556314393</v>
      </c>
      <c r="AJ7" s="69">
        <f t="shared" si="71"/>
        <v>40952.828785832229</v>
      </c>
      <c r="AK7" s="69">
        <f t="shared" si="71"/>
        <v>40953.820039342536</v>
      </c>
      <c r="AL7" s="69">
        <f t="shared" si="71"/>
        <v>40954.811316845902</v>
      </c>
      <c r="AM7" s="69">
        <f t="shared" si="71"/>
        <v>40955.802618342903</v>
      </c>
      <c r="AN7" s="69">
        <f t="shared" ref="AN7:BE7" si="72">AM7*(1+$E$7)</f>
        <v>40956.79394383412</v>
      </c>
      <c r="AO7" s="69">
        <f t="shared" si="72"/>
        <v>40957.785293320136</v>
      </c>
      <c r="AP7" s="69">
        <f t="shared" si="72"/>
        <v>40958.776666801532</v>
      </c>
      <c r="AQ7" s="69">
        <f t="shared" si="72"/>
        <v>40959.768064278891</v>
      </c>
      <c r="AR7" s="69">
        <f t="shared" si="72"/>
        <v>40960.759485752787</v>
      </c>
      <c r="AS7" s="69">
        <f t="shared" si="72"/>
        <v>40961.750931223803</v>
      </c>
      <c r="AT7" s="69">
        <f t="shared" si="72"/>
        <v>40962.742400692528</v>
      </c>
      <c r="AU7" s="69">
        <f t="shared" si="72"/>
        <v>40963.733894159537</v>
      </c>
      <c r="AV7" s="69">
        <f t="shared" si="72"/>
        <v>40964.725411625404</v>
      </c>
      <c r="AW7" s="69">
        <f t="shared" si="72"/>
        <v>40965.716953090719</v>
      </c>
      <c r="AX7" s="69">
        <f t="shared" si="72"/>
        <v>40966.708518556057</v>
      </c>
      <c r="AY7" s="69">
        <f t="shared" si="72"/>
        <v>40967.700108022007</v>
      </c>
      <c r="AZ7" s="69">
        <f t="shared" si="72"/>
        <v>40968.691721489144</v>
      </c>
      <c r="BA7" s="69">
        <f t="shared" si="72"/>
        <v>40969.683358958049</v>
      </c>
      <c r="BB7" s="69">
        <f t="shared" si="72"/>
        <v>40970.675020429306</v>
      </c>
      <c r="BC7" s="69">
        <f t="shared" si="72"/>
        <v>40971.666705903488</v>
      </c>
      <c r="BD7" s="69">
        <f t="shared" si="72"/>
        <v>40972.658415381185</v>
      </c>
      <c r="BE7" s="69">
        <f t="shared" si="72"/>
        <v>40973.650148862973</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109599.45579407069</v>
      </c>
      <c r="DG7" s="108">
        <f t="shared" si="20"/>
        <v>109602.10862291072</v>
      </c>
      <c r="DH7" s="108">
        <f t="shared" si="21"/>
        <v>109604.76151596186</v>
      </c>
      <c r="DI7" s="108">
        <f t="shared" si="22"/>
        <v>109607.41447322561</v>
      </c>
      <c r="DJ7" s="108">
        <f t="shared" si="23"/>
        <v>131049.50283236513</v>
      </c>
      <c r="DK7" s="108">
        <f t="shared" si="24"/>
        <v>131052.67485450764</v>
      </c>
      <c r="DL7" s="108">
        <f t="shared" si="25"/>
        <v>131055.84695342819</v>
      </c>
      <c r="DM7" s="108">
        <f t="shared" si="26"/>
        <v>131059.01912912865</v>
      </c>
      <c r="DN7" s="108">
        <f t="shared" si="27"/>
        <v>109711.2053711698</v>
      </c>
      <c r="DO7" s="108">
        <f t="shared" si="28"/>
        <v>109713.86090488183</v>
      </c>
      <c r="DP7" s="108">
        <f t="shared" si="29"/>
        <v>109716.51650287044</v>
      </c>
      <c r="DQ7" s="108">
        <f t="shared" si="30"/>
        <v>109719.17216513716</v>
      </c>
      <c r="DR7" s="108">
        <f t="shared" si="31"/>
        <v>109721.82789168357</v>
      </c>
      <c r="DS7" s="108">
        <f t="shared" si="32"/>
        <v>117604.76833959493</v>
      </c>
      <c r="DT7" s="108">
        <f t="shared" si="33"/>
        <v>117607.61493512696</v>
      </c>
      <c r="DU7" s="108">
        <f t="shared" si="34"/>
        <v>117610.46159956015</v>
      </c>
      <c r="DV7" s="108">
        <f t="shared" si="35"/>
        <v>117613.30833289618</v>
      </c>
      <c r="DW7" s="108">
        <f t="shared" si="36"/>
        <v>117797.12038079328</v>
      </c>
      <c r="DX7" s="108">
        <f t="shared" si="37"/>
        <v>117799.97163216086</v>
      </c>
      <c r="DY7" s="108">
        <f t="shared" si="38"/>
        <v>117802.82295254229</v>
      </c>
      <c r="DZ7" s="108">
        <f t="shared" si="39"/>
        <v>117805.67434193927</v>
      </c>
      <c r="EA7" s="108">
        <f t="shared" si="40"/>
        <v>127560.01639367227</v>
      </c>
      <c r="EB7" s="108">
        <f t="shared" si="41"/>
        <v>127563.10395362292</v>
      </c>
      <c r="EC7" s="108">
        <f t="shared" si="42"/>
        <v>127566.19158830724</v>
      </c>
      <c r="ED7" s="108">
        <f t="shared" si="43"/>
        <v>127569.27929772701</v>
      </c>
      <c r="EE7" s="108">
        <f t="shared" si="44"/>
        <v>127572.36708188406</v>
      </c>
      <c r="EF7" s="108">
        <f t="shared" si="45"/>
        <v>130680.85097936618</v>
      </c>
      <c r="EG7" s="108">
        <f t="shared" si="46"/>
        <v>130684.01407837799</v>
      </c>
      <c r="EH7" s="108">
        <f t="shared" si="47"/>
        <v>130687.17725395187</v>
      </c>
      <c r="EI7" s="108">
        <f t="shared" si="48"/>
        <v>130690.34050608968</v>
      </c>
      <c r="EJ7" s="108">
        <f t="shared" si="49"/>
        <v>139450.94850534119</v>
      </c>
      <c r="EK7" s="108">
        <f t="shared" si="50"/>
        <v>139454.32388248411</v>
      </c>
      <c r="EL7" s="108">
        <f t="shared" si="51"/>
        <v>139457.69934132724</v>
      </c>
      <c r="EM7" s="108">
        <f t="shared" si="52"/>
        <v>139461.07488187254</v>
      </c>
      <c r="EN7" s="108">
        <f t="shared" si="53"/>
        <v>144105.65786799925</v>
      </c>
      <c r="EO7" s="108">
        <f t="shared" si="54"/>
        <v>144109.14591127858</v>
      </c>
      <c r="EP7" s="108">
        <f t="shared" si="55"/>
        <v>144112.63403898521</v>
      </c>
      <c r="EQ7" s="108">
        <f t="shared" si="56"/>
        <v>144116.12225112112</v>
      </c>
      <c r="ER7" s="108">
        <f t="shared" si="57"/>
        <v>144119.61054768838</v>
      </c>
      <c r="ES7" s="108">
        <f t="shared" si="58"/>
        <v>135019.33232328371</v>
      </c>
      <c r="ET7" s="108">
        <f t="shared" si="59"/>
        <v>135022.60043420774</v>
      </c>
      <c r="EU7" s="108">
        <f t="shared" si="60"/>
        <v>135025.86862423565</v>
      </c>
      <c r="EV7" s="108">
        <f t="shared" si="61"/>
        <v>135029.13689336929</v>
      </c>
      <c r="EW7" s="108">
        <f t="shared" si="62"/>
        <v>120164.07384292442</v>
      </c>
      <c r="EX7" s="108">
        <f t="shared" si="63"/>
        <v>120166.98238583931</v>
      </c>
      <c r="EY7" s="108">
        <f t="shared" si="64"/>
        <v>120169.8909991548</v>
      </c>
      <c r="EZ7" s="108">
        <f t="shared" si="65"/>
        <v>120172.79968287257</v>
      </c>
      <c r="FA7" s="108">
        <f t="shared" si="66"/>
        <v>112770.69043272799</v>
      </c>
      <c r="FB7" s="108">
        <f t="shared" si="67"/>
        <v>112773.42002055052</v>
      </c>
      <c r="FC7" s="108">
        <f t="shared" si="68"/>
        <v>112776.14967444204</v>
      </c>
      <c r="FD7" s="108">
        <f t="shared" si="69"/>
        <v>112778.87939440421</v>
      </c>
      <c r="FE7" s="108">
        <f t="shared" si="70"/>
        <v>112781.60918043859</v>
      </c>
    </row>
    <row r="8" spans="1:161" ht="15.75" x14ac:dyDescent="0.25">
      <c r="A8" s="87" t="s">
        <v>173</v>
      </c>
      <c r="B8" s="12">
        <f>'Urb proj of all 25 ARs '!AK8</f>
        <v>12199.904012006789</v>
      </c>
      <c r="C8" s="12">
        <f>'Urb proj of all 25 ARs '!AL8</f>
        <v>12215.26887426213</v>
      </c>
      <c r="D8" s="100">
        <f t="shared" si="10"/>
        <v>1.2594248479512089E-3</v>
      </c>
      <c r="E8" s="101">
        <f t="shared" si="11"/>
        <v>2.4204762886892439E-5</v>
      </c>
      <c r="F8" s="69">
        <f t="shared" si="12"/>
        <v>12200.199307790643</v>
      </c>
      <c r="G8" s="69">
        <f t="shared" si="16"/>
        <v>12200.49461072206</v>
      </c>
      <c r="H8" s="69">
        <f t="shared" ref="H8:AM8" si="73">G8*(1+$E$8)</f>
        <v>12200.789920801215</v>
      </c>
      <c r="I8" s="69">
        <f t="shared" si="73"/>
        <v>12201.085238028281</v>
      </c>
      <c r="J8" s="69">
        <f t="shared" si="73"/>
        <v>12201.38056240343</v>
      </c>
      <c r="K8" s="69">
        <f t="shared" si="73"/>
        <v>12201.675893926837</v>
      </c>
      <c r="L8" s="69">
        <f t="shared" si="73"/>
        <v>12201.971232598671</v>
      </c>
      <c r="M8" s="69">
        <f t="shared" si="73"/>
        <v>12202.266578419109</v>
      </c>
      <c r="N8" s="69">
        <f t="shared" si="73"/>
        <v>12202.561931388322</v>
      </c>
      <c r="O8" s="69">
        <f t="shared" si="73"/>
        <v>12202.857291506483</v>
      </c>
      <c r="P8" s="69">
        <f t="shared" si="73"/>
        <v>12203.152658773766</v>
      </c>
      <c r="Q8" s="69">
        <f t="shared" si="73"/>
        <v>12203.448033190345</v>
      </c>
      <c r="R8" s="69">
        <f t="shared" si="73"/>
        <v>12203.743414756391</v>
      </c>
      <c r="S8" s="69">
        <f t="shared" si="73"/>
        <v>12204.038803472078</v>
      </c>
      <c r="T8" s="69">
        <f t="shared" si="73"/>
        <v>12204.334199337578</v>
      </c>
      <c r="U8" s="69">
        <f t="shared" si="73"/>
        <v>12204.629602353065</v>
      </c>
      <c r="V8" s="69">
        <f t="shared" si="73"/>
        <v>12204.925012518712</v>
      </c>
      <c r="W8" s="69">
        <f t="shared" si="73"/>
        <v>12205.220429834691</v>
      </c>
      <c r="X8" s="69">
        <f t="shared" si="73"/>
        <v>12205.515854301178</v>
      </c>
      <c r="Y8" s="69">
        <f t="shared" si="73"/>
        <v>12205.811285918344</v>
      </c>
      <c r="Z8" s="69">
        <f t="shared" si="73"/>
        <v>12206.106724686362</v>
      </c>
      <c r="AA8" s="69">
        <f t="shared" si="73"/>
        <v>12206.402170605405</v>
      </c>
      <c r="AB8" s="69">
        <f t="shared" si="73"/>
        <v>12206.697623675645</v>
      </c>
      <c r="AC8" s="69">
        <f t="shared" si="73"/>
        <v>12206.993083897258</v>
      </c>
      <c r="AD8" s="69">
        <f t="shared" si="73"/>
        <v>12207.288551270416</v>
      </c>
      <c r="AE8" s="69">
        <f t="shared" si="73"/>
        <v>12207.584025795291</v>
      </c>
      <c r="AF8" s="69">
        <f t="shared" si="73"/>
        <v>12207.879507472058</v>
      </c>
      <c r="AG8" s="69">
        <f t="shared" si="73"/>
        <v>12208.174996300888</v>
      </c>
      <c r="AH8" s="69">
        <f t="shared" si="73"/>
        <v>12208.470492281955</v>
      </c>
      <c r="AI8" s="69">
        <f t="shared" si="73"/>
        <v>12208.765995415431</v>
      </c>
      <c r="AJ8" s="69">
        <f t="shared" si="73"/>
        <v>12209.061505701493</v>
      </c>
      <c r="AK8" s="69">
        <f t="shared" si="73"/>
        <v>12209.35702314031</v>
      </c>
      <c r="AL8" s="69">
        <f t="shared" si="73"/>
        <v>12209.652547732057</v>
      </c>
      <c r="AM8" s="69">
        <f t="shared" si="73"/>
        <v>12209.948079476906</v>
      </c>
      <c r="AN8" s="69">
        <f t="shared" ref="AN8:BE8" si="74">AM8*(1+$E$8)</f>
        <v>12210.243618375031</v>
      </c>
      <c r="AO8" s="69">
        <f t="shared" si="74"/>
        <v>12210.539164426604</v>
      </c>
      <c r="AP8" s="69">
        <f t="shared" si="74"/>
        <v>12210.8347176318</v>
      </c>
      <c r="AQ8" s="69">
        <f t="shared" si="74"/>
        <v>12211.130277990791</v>
      </c>
      <c r="AR8" s="69">
        <f t="shared" si="74"/>
        <v>12211.425845503751</v>
      </c>
      <c r="AS8" s="69">
        <f t="shared" si="74"/>
        <v>12211.721420170852</v>
      </c>
      <c r="AT8" s="69">
        <f t="shared" si="74"/>
        <v>12212.017001992268</v>
      </c>
      <c r="AU8" s="69">
        <f t="shared" si="74"/>
        <v>12212.312590968171</v>
      </c>
      <c r="AV8" s="69">
        <f t="shared" si="74"/>
        <v>12212.608187098736</v>
      </c>
      <c r="AW8" s="69">
        <f t="shared" si="74"/>
        <v>12212.903790384136</v>
      </c>
      <c r="AX8" s="69">
        <f t="shared" si="74"/>
        <v>12213.199400824544</v>
      </c>
      <c r="AY8" s="69">
        <f t="shared" si="74"/>
        <v>12213.495018420132</v>
      </c>
      <c r="AZ8" s="69">
        <f t="shared" si="74"/>
        <v>12213.790643171073</v>
      </c>
      <c r="BA8" s="69">
        <f t="shared" si="74"/>
        <v>12214.086275077541</v>
      </c>
      <c r="BB8" s="69">
        <f t="shared" si="74"/>
        <v>12214.381914139709</v>
      </c>
      <c r="BC8" s="69">
        <f t="shared" si="74"/>
        <v>12214.67756035775</v>
      </c>
      <c r="BD8" s="69">
        <f t="shared" si="74"/>
        <v>12214.973213731839</v>
      </c>
      <c r="BE8" s="69">
        <f t="shared" si="74"/>
        <v>12215.268874262147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11401.326275505397</v>
      </c>
      <c r="DG8" s="108">
        <f t="shared" si="20"/>
        <v>11401.602241904491</v>
      </c>
      <c r="DH8" s="108">
        <f t="shared" si="21"/>
        <v>11401.878214983286</v>
      </c>
      <c r="DI8" s="108">
        <f t="shared" si="22"/>
        <v>11402.154194741945</v>
      </c>
      <c r="DJ8" s="108">
        <f t="shared" si="23"/>
        <v>12466.787869402146</v>
      </c>
      <c r="DK8" s="108">
        <f t="shared" si="24"/>
        <v>12467.089625046485</v>
      </c>
      <c r="DL8" s="108">
        <f t="shared" si="25"/>
        <v>12467.391387994749</v>
      </c>
      <c r="DM8" s="108">
        <f t="shared" si="26"/>
        <v>12467.693158247113</v>
      </c>
      <c r="DN8" s="108">
        <f t="shared" si="27"/>
        <v>10525.757253753685</v>
      </c>
      <c r="DO8" s="108">
        <f t="shared" si="28"/>
        <v>10526.012027212217</v>
      </c>
      <c r="DP8" s="108">
        <f t="shared" si="29"/>
        <v>10526.266806837479</v>
      </c>
      <c r="DQ8" s="108">
        <f t="shared" si="30"/>
        <v>10526.521592629624</v>
      </c>
      <c r="DR8" s="108">
        <f t="shared" si="31"/>
        <v>10526.776384588797</v>
      </c>
      <c r="DS8" s="108">
        <f t="shared" si="32"/>
        <v>10867.286739240157</v>
      </c>
      <c r="DT8" s="108">
        <f t="shared" si="33"/>
        <v>10867.549779338904</v>
      </c>
      <c r="DU8" s="108">
        <f t="shared" si="34"/>
        <v>10867.812825804474</v>
      </c>
      <c r="DV8" s="108">
        <f t="shared" si="35"/>
        <v>10868.075878637021</v>
      </c>
      <c r="DW8" s="108">
        <f t="shared" si="36"/>
        <v>10983.853468543233</v>
      </c>
      <c r="DX8" s="108">
        <f t="shared" si="37"/>
        <v>10984.119330112026</v>
      </c>
      <c r="DY8" s="108">
        <f t="shared" si="38"/>
        <v>10984.385198115931</v>
      </c>
      <c r="DZ8" s="108">
        <f t="shared" si="39"/>
        <v>10984.651072555111</v>
      </c>
      <c r="EA8" s="108">
        <f t="shared" si="40"/>
        <v>11358.274892921019</v>
      </c>
      <c r="EB8" s="108">
        <f t="shared" si="41"/>
        <v>11358.549817271605</v>
      </c>
      <c r="EC8" s="108">
        <f t="shared" si="42"/>
        <v>11358.824748276671</v>
      </c>
      <c r="ED8" s="108">
        <f t="shared" si="43"/>
        <v>11359.099685936377</v>
      </c>
      <c r="EE8" s="108">
        <f t="shared" si="44"/>
        <v>11359.374630250883</v>
      </c>
      <c r="EF8" s="108">
        <f t="shared" si="45"/>
        <v>10623.286897121965</v>
      </c>
      <c r="EG8" s="108">
        <f t="shared" si="46"/>
        <v>10623.544031262389</v>
      </c>
      <c r="EH8" s="108">
        <f t="shared" si="47"/>
        <v>10623.801171626685</v>
      </c>
      <c r="EI8" s="108">
        <f t="shared" si="48"/>
        <v>10624.058318215</v>
      </c>
      <c r="EJ8" s="108">
        <f t="shared" si="49"/>
        <v>10772.89040370256</v>
      </c>
      <c r="EK8" s="108">
        <f t="shared" si="50"/>
        <v>10773.151158960389</v>
      </c>
      <c r="EL8" s="108">
        <f t="shared" si="51"/>
        <v>10773.411920529736</v>
      </c>
      <c r="EM8" s="108">
        <f t="shared" si="52"/>
        <v>10773.672688410756</v>
      </c>
      <c r="EN8" s="108">
        <f t="shared" si="53"/>
        <v>11920.086318406142</v>
      </c>
      <c r="EO8" s="108">
        <f t="shared" si="54"/>
        <v>11920.374841269069</v>
      </c>
      <c r="EP8" s="108">
        <f t="shared" si="55"/>
        <v>11920.663371115626</v>
      </c>
      <c r="EQ8" s="108">
        <f t="shared" si="56"/>
        <v>11920.951907945979</v>
      </c>
      <c r="ER8" s="108">
        <f t="shared" si="57"/>
        <v>11921.240451760295</v>
      </c>
      <c r="ES8" s="108">
        <f t="shared" si="58"/>
        <v>11713.596671782012</v>
      </c>
      <c r="ET8" s="108">
        <f t="shared" si="59"/>
        <v>11713.880196612005</v>
      </c>
      <c r="EU8" s="108">
        <f t="shared" si="60"/>
        <v>11714.163728304648</v>
      </c>
      <c r="EV8" s="108">
        <f t="shared" si="61"/>
        <v>11714.44726686011</v>
      </c>
      <c r="EW8" s="108">
        <f t="shared" si="62"/>
        <v>11774.906858873315</v>
      </c>
      <c r="EX8" s="108">
        <f t="shared" si="63"/>
        <v>11775.191867701849</v>
      </c>
      <c r="EY8" s="108">
        <f t="shared" si="64"/>
        <v>11775.476883428955</v>
      </c>
      <c r="EZ8" s="108">
        <f t="shared" si="65"/>
        <v>11775.761906054799</v>
      </c>
      <c r="FA8" s="108">
        <f t="shared" si="66"/>
        <v>10678.277293437393</v>
      </c>
      <c r="FB8" s="108">
        <f t="shared" si="67"/>
        <v>10678.535758607321</v>
      </c>
      <c r="FC8" s="108">
        <f t="shared" si="68"/>
        <v>10678.794230033336</v>
      </c>
      <c r="FD8" s="108">
        <f t="shared" si="69"/>
        <v>10679.052707715593</v>
      </c>
      <c r="FE8" s="108">
        <f t="shared" si="70"/>
        <v>10679.311191654238</v>
      </c>
    </row>
    <row r="9" spans="1:161" ht="15.75" x14ac:dyDescent="0.25">
      <c r="A9" s="87" t="s">
        <v>175</v>
      </c>
      <c r="B9" s="12">
        <f>'Urb proj of all 25 ARs '!AK9</f>
        <v>46754.921835535351</v>
      </c>
      <c r="C9" s="12">
        <f>'Urb proj of all 25 ARs '!AL9</f>
        <v>46813.806145859046</v>
      </c>
      <c r="D9" s="100">
        <f t="shared" si="10"/>
        <v>1.2594248479513011E-3</v>
      </c>
      <c r="E9" s="101">
        <f t="shared" si="11"/>
        <v>2.4204762886892439E-5</v>
      </c>
      <c r="F9" s="69">
        <f t="shared" si="12"/>
        <v>46756.053527332173</v>
      </c>
      <c r="G9" s="69">
        <f t="shared" si="16"/>
        <v>46757.185246521331</v>
      </c>
      <c r="H9" s="69">
        <f t="shared" ref="H9:AM9" si="75">G9*(1+$E$9)</f>
        <v>46758.316993103479</v>
      </c>
      <c r="I9" s="69">
        <f t="shared" si="75"/>
        <v>46759.448767079288</v>
      </c>
      <c r="J9" s="69">
        <f t="shared" si="75"/>
        <v>46760.580568449419</v>
      </c>
      <c r="K9" s="69">
        <f t="shared" si="75"/>
        <v>46761.712397214535</v>
      </c>
      <c r="L9" s="69">
        <f t="shared" si="75"/>
        <v>46762.844253375297</v>
      </c>
      <c r="M9" s="69">
        <f t="shared" si="75"/>
        <v>46763.976136932368</v>
      </c>
      <c r="N9" s="69">
        <f t="shared" si="75"/>
        <v>46765.10804788641</v>
      </c>
      <c r="O9" s="69">
        <f t="shared" si="75"/>
        <v>46766.239986238092</v>
      </c>
      <c r="P9" s="69">
        <f t="shared" si="75"/>
        <v>46767.371951988069</v>
      </c>
      <c r="Q9" s="69">
        <f t="shared" si="75"/>
        <v>46768.50394513701</v>
      </c>
      <c r="R9" s="69">
        <f t="shared" si="75"/>
        <v>46769.635965685578</v>
      </c>
      <c r="S9" s="69">
        <f t="shared" si="75"/>
        <v>46770.768013634435</v>
      </c>
      <c r="T9" s="69">
        <f t="shared" si="75"/>
        <v>46771.900088984243</v>
      </c>
      <c r="U9" s="69">
        <f t="shared" si="75"/>
        <v>46773.032191735663</v>
      </c>
      <c r="V9" s="69">
        <f t="shared" si="75"/>
        <v>46774.164321889366</v>
      </c>
      <c r="W9" s="69">
        <f t="shared" si="75"/>
        <v>46775.296479446013</v>
      </c>
      <c r="X9" s="69">
        <f t="shared" si="75"/>
        <v>46776.428664406259</v>
      </c>
      <c r="Y9" s="69">
        <f t="shared" si="75"/>
        <v>46777.560876770774</v>
      </c>
      <c r="Z9" s="69">
        <f t="shared" si="75"/>
        <v>46778.693116540227</v>
      </c>
      <c r="AA9" s="69">
        <f t="shared" si="75"/>
        <v>46779.825383715273</v>
      </c>
      <c r="AB9" s="69">
        <f t="shared" si="75"/>
        <v>46780.957678296574</v>
      </c>
      <c r="AC9" s="69">
        <f t="shared" si="75"/>
        <v>46782.090000284799</v>
      </c>
      <c r="AD9" s="69">
        <f t="shared" si="75"/>
        <v>46783.222349680611</v>
      </c>
      <c r="AE9" s="69">
        <f t="shared" si="75"/>
        <v>46784.354726484671</v>
      </c>
      <c r="AF9" s="69">
        <f t="shared" si="75"/>
        <v>46785.487130697642</v>
      </c>
      <c r="AG9" s="69">
        <f t="shared" si="75"/>
        <v>46786.619562320186</v>
      </c>
      <c r="AH9" s="69">
        <f t="shared" si="75"/>
        <v>46787.752021352971</v>
      </c>
      <c r="AI9" s="69">
        <f t="shared" si="75"/>
        <v>46788.884507796662</v>
      </c>
      <c r="AJ9" s="69">
        <f t="shared" si="75"/>
        <v>46790.017021651918</v>
      </c>
      <c r="AK9" s="69">
        <f t="shared" si="75"/>
        <v>46791.149562919403</v>
      </c>
      <c r="AL9" s="69">
        <f t="shared" si="75"/>
        <v>46792.282131599779</v>
      </c>
      <c r="AM9" s="69">
        <f t="shared" si="75"/>
        <v>46793.414727693707</v>
      </c>
      <c r="AN9" s="69">
        <f t="shared" ref="AN9:BE9" si="76">AM9*(1+$E$9)</f>
        <v>46794.547351201858</v>
      </c>
      <c r="AO9" s="69">
        <f t="shared" si="76"/>
        <v>46795.680002124893</v>
      </c>
      <c r="AP9" s="69">
        <f t="shared" si="76"/>
        <v>46796.812680463474</v>
      </c>
      <c r="AQ9" s="69">
        <f t="shared" si="76"/>
        <v>46797.945386218264</v>
      </c>
      <c r="AR9" s="69">
        <f t="shared" si="76"/>
        <v>46799.078119389931</v>
      </c>
      <c r="AS9" s="69">
        <f t="shared" si="76"/>
        <v>46800.210879979139</v>
      </c>
      <c r="AT9" s="69">
        <f t="shared" si="76"/>
        <v>46801.343667986548</v>
      </c>
      <c r="AU9" s="69">
        <f t="shared" si="76"/>
        <v>46802.476483412822</v>
      </c>
      <c r="AV9" s="69">
        <f t="shared" si="76"/>
        <v>46803.609326258622</v>
      </c>
      <c r="AW9" s="69">
        <f t="shared" si="76"/>
        <v>46804.742196524618</v>
      </c>
      <c r="AX9" s="69">
        <f t="shared" si="76"/>
        <v>46805.875094211464</v>
      </c>
      <c r="AY9" s="69">
        <f t="shared" si="76"/>
        <v>46807.00801931983</v>
      </c>
      <c r="AZ9" s="69">
        <f t="shared" si="76"/>
        <v>46808.140971850386</v>
      </c>
      <c r="BA9" s="69">
        <f t="shared" si="76"/>
        <v>46809.273951803785</v>
      </c>
      <c r="BB9" s="69">
        <f t="shared" si="76"/>
        <v>46810.406959180698</v>
      </c>
      <c r="BC9" s="69">
        <f t="shared" si="76"/>
        <v>46811.539993981787</v>
      </c>
      <c r="BD9" s="69">
        <f t="shared" si="76"/>
        <v>46812.673056207714</v>
      </c>
      <c r="BE9" s="69">
        <f t="shared" si="76"/>
        <v>46813.80614585914</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79460.025719788799</v>
      </c>
      <c r="DG9" s="108">
        <f t="shared" si="20"/>
        <v>79461.949030870339</v>
      </c>
      <c r="DH9" s="108">
        <f t="shared" si="21"/>
        <v>79463.872388505144</v>
      </c>
      <c r="DI9" s="108">
        <f t="shared" si="22"/>
        <v>79465.795792694393</v>
      </c>
      <c r="DJ9" s="108">
        <f t="shared" si="23"/>
        <v>85547.531688676274</v>
      </c>
      <c r="DK9" s="108">
        <f t="shared" si="24"/>
        <v>85549.602346396365</v>
      </c>
      <c r="DL9" s="108">
        <f t="shared" si="25"/>
        <v>85551.673054236235</v>
      </c>
      <c r="DM9" s="108">
        <f t="shared" si="26"/>
        <v>85553.743812197092</v>
      </c>
      <c r="DN9" s="108">
        <f t="shared" si="27"/>
        <v>73070.20249024783</v>
      </c>
      <c r="DO9" s="108">
        <f t="shared" si="28"/>
        <v>73071.971137173212</v>
      </c>
      <c r="DP9" s="108">
        <f t="shared" si="29"/>
        <v>73073.739826908262</v>
      </c>
      <c r="DQ9" s="108">
        <f t="shared" si="30"/>
        <v>73075.508559454029</v>
      </c>
      <c r="DR9" s="108">
        <f t="shared" si="31"/>
        <v>73077.277334811544</v>
      </c>
      <c r="DS9" s="108">
        <f t="shared" si="32"/>
        <v>78466.655005125402</v>
      </c>
      <c r="DT9" s="108">
        <f t="shared" si="33"/>
        <v>78468.554271904315</v>
      </c>
      <c r="DU9" s="108">
        <f t="shared" si="34"/>
        <v>78470.453584654548</v>
      </c>
      <c r="DV9" s="108">
        <f t="shared" si="35"/>
        <v>78472.352943377191</v>
      </c>
      <c r="DW9" s="108">
        <f t="shared" si="36"/>
        <v>75318.617685845471</v>
      </c>
      <c r="DX9" s="108">
        <f t="shared" si="37"/>
        <v>75320.440755127522</v>
      </c>
      <c r="DY9" s="108">
        <f t="shared" si="38"/>
        <v>75322.263868536524</v>
      </c>
      <c r="DZ9" s="108">
        <f t="shared" si="39"/>
        <v>75324.087026073568</v>
      </c>
      <c r="EA9" s="108">
        <f t="shared" si="40"/>
        <v>83204.218780152572</v>
      </c>
      <c r="EB9" s="108">
        <f t="shared" si="41"/>
        <v>83206.232718539322</v>
      </c>
      <c r="EC9" s="108">
        <f t="shared" si="42"/>
        <v>83208.246705672995</v>
      </c>
      <c r="ED9" s="108">
        <f t="shared" si="43"/>
        <v>83210.260741554739</v>
      </c>
      <c r="EE9" s="108">
        <f t="shared" si="44"/>
        <v>83212.274826185749</v>
      </c>
      <c r="EF9" s="108">
        <f t="shared" si="45"/>
        <v>85450.755214818142</v>
      </c>
      <c r="EG9" s="108">
        <f t="shared" si="46"/>
        <v>85452.823530086622</v>
      </c>
      <c r="EH9" s="108">
        <f t="shared" si="47"/>
        <v>85454.891895418186</v>
      </c>
      <c r="EI9" s="108">
        <f t="shared" si="48"/>
        <v>85456.960310814044</v>
      </c>
      <c r="EJ9" s="108">
        <f t="shared" si="49"/>
        <v>89796.898593824779</v>
      </c>
      <c r="EK9" s="108">
        <f t="shared" si="50"/>
        <v>89799.072106463223</v>
      </c>
      <c r="EL9" s="108">
        <f t="shared" si="51"/>
        <v>89801.245671711033</v>
      </c>
      <c r="EM9" s="108">
        <f t="shared" si="52"/>
        <v>89803.419289569458</v>
      </c>
      <c r="EN9" s="108">
        <f t="shared" si="53"/>
        <v>97547.066320154147</v>
      </c>
      <c r="EO9" s="108">
        <f t="shared" si="54"/>
        <v>97549.427423764733</v>
      </c>
      <c r="EP9" s="108">
        <f t="shared" si="55"/>
        <v>97551.788584525275</v>
      </c>
      <c r="EQ9" s="108">
        <f t="shared" si="56"/>
        <v>97554.149802437154</v>
      </c>
      <c r="ER9" s="108">
        <f t="shared" si="57"/>
        <v>97556.511077501753</v>
      </c>
      <c r="ES9" s="108">
        <f t="shared" si="58"/>
        <v>91099.35081848019</v>
      </c>
      <c r="ET9" s="108">
        <f t="shared" si="59"/>
        <v>91101.555856665902</v>
      </c>
      <c r="EU9" s="108">
        <f t="shared" si="60"/>
        <v>91103.760948224051</v>
      </c>
      <c r="EV9" s="108">
        <f t="shared" si="61"/>
        <v>91105.966093155905</v>
      </c>
      <c r="EW9" s="108">
        <f t="shared" si="62"/>
        <v>84064.020814825679</v>
      </c>
      <c r="EX9" s="108">
        <f t="shared" si="63"/>
        <v>84066.055564516806</v>
      </c>
      <c r="EY9" s="108">
        <f t="shared" si="64"/>
        <v>84068.090363458585</v>
      </c>
      <c r="EZ9" s="108">
        <f t="shared" si="65"/>
        <v>84070.125211652194</v>
      </c>
      <c r="FA9" s="108">
        <f t="shared" si="66"/>
        <v>74106.310533829645</v>
      </c>
      <c r="FB9" s="108">
        <f t="shared" si="67"/>
        <v>74108.104259504544</v>
      </c>
      <c r="FC9" s="108">
        <f t="shared" si="68"/>
        <v>74109.898028596144</v>
      </c>
      <c r="FD9" s="108">
        <f t="shared" si="69"/>
        <v>74111.691841105509</v>
      </c>
      <c r="FE9" s="108">
        <f t="shared" si="70"/>
        <v>74113.48569703367</v>
      </c>
    </row>
    <row r="10" spans="1:161" ht="15.75" x14ac:dyDescent="0.25">
      <c r="A10" s="47" t="s">
        <v>199</v>
      </c>
      <c r="B10" s="12">
        <f>'Urb proj of all 25 ARs '!AK10</f>
        <v>64813.075440430432</v>
      </c>
      <c r="C10" s="12">
        <f>'Urb proj of all 25 ARs '!AL10</f>
        <v>64894.702638112256</v>
      </c>
      <c r="D10" s="100">
        <f t="shared" si="10"/>
        <v>1.2594248479513631E-3</v>
      </c>
      <c r="E10" s="101">
        <f t="shared" si="11"/>
        <v>2.4204762886892439E-5</v>
      </c>
      <c r="F10" s="69">
        <f t="shared" si="12"/>
        <v>64814.644225553435</v>
      </c>
      <c r="G10" s="69">
        <f t="shared" si="16"/>
        <v>64816.213048648511</v>
      </c>
      <c r="H10" s="69">
        <f t="shared" ref="H10:AM10" si="77">G10*(1+$E$10)</f>
        <v>64817.781909716578</v>
      </c>
      <c r="I10" s="69">
        <f t="shared" si="77"/>
        <v>64819.350808758558</v>
      </c>
      <c r="J10" s="69">
        <f t="shared" si="77"/>
        <v>64820.919745775369</v>
      </c>
      <c r="K10" s="69">
        <f t="shared" si="77"/>
        <v>64822.488720767928</v>
      </c>
      <c r="L10" s="69">
        <f t="shared" si="77"/>
        <v>64824.057733737151</v>
      </c>
      <c r="M10" s="69">
        <f t="shared" si="77"/>
        <v>64825.626784683962</v>
      </c>
      <c r="N10" s="69">
        <f t="shared" si="77"/>
        <v>64827.195873609278</v>
      </c>
      <c r="O10" s="69">
        <f t="shared" si="77"/>
        <v>64828.765000514024</v>
      </c>
      <c r="P10" s="69">
        <f t="shared" si="77"/>
        <v>64830.334165399108</v>
      </c>
      <c r="Q10" s="69">
        <f t="shared" si="77"/>
        <v>64831.903368265463</v>
      </c>
      <c r="R10" s="69">
        <f t="shared" si="77"/>
        <v>64833.472609113996</v>
      </c>
      <c r="S10" s="69">
        <f t="shared" si="77"/>
        <v>64835.041887945634</v>
      </c>
      <c r="T10" s="69">
        <f t="shared" si="77"/>
        <v>64836.611204761291</v>
      </c>
      <c r="U10" s="69">
        <f t="shared" si="77"/>
        <v>64838.180559561893</v>
      </c>
      <c r="V10" s="69">
        <f t="shared" si="77"/>
        <v>64839.749952348357</v>
      </c>
      <c r="W10" s="69">
        <f t="shared" si="77"/>
        <v>64841.319383121598</v>
      </c>
      <c r="X10" s="69">
        <f t="shared" si="77"/>
        <v>64842.888851882541</v>
      </c>
      <c r="Y10" s="69">
        <f t="shared" si="77"/>
        <v>64844.458358632102</v>
      </c>
      <c r="Z10" s="69">
        <f t="shared" si="77"/>
        <v>64846.027903371199</v>
      </c>
      <c r="AA10" s="69">
        <f t="shared" si="77"/>
        <v>64847.597486100756</v>
      </c>
      <c r="AB10" s="69">
        <f t="shared" si="77"/>
        <v>64849.167106821689</v>
      </c>
      <c r="AC10" s="69">
        <f t="shared" si="77"/>
        <v>64850.736765534923</v>
      </c>
      <c r="AD10" s="69">
        <f t="shared" si="77"/>
        <v>64852.306462241373</v>
      </c>
      <c r="AE10" s="69">
        <f t="shared" si="77"/>
        <v>64853.876196941957</v>
      </c>
      <c r="AF10" s="69">
        <f t="shared" si="77"/>
        <v>64855.4459696376</v>
      </c>
      <c r="AG10" s="69">
        <f t="shared" si="77"/>
        <v>64857.015780329217</v>
      </c>
      <c r="AH10" s="69">
        <f t="shared" si="77"/>
        <v>64858.585629017733</v>
      </c>
      <c r="AI10" s="69">
        <f t="shared" si="77"/>
        <v>64860.155515704064</v>
      </c>
      <c r="AJ10" s="69">
        <f t="shared" si="77"/>
        <v>64861.725440389127</v>
      </c>
      <c r="AK10" s="69">
        <f t="shared" si="77"/>
        <v>64863.295403073847</v>
      </c>
      <c r="AL10" s="69">
        <f t="shared" si="77"/>
        <v>64864.86540375914</v>
      </c>
      <c r="AM10" s="69">
        <f t="shared" si="77"/>
        <v>64866.435442445931</v>
      </c>
      <c r="AN10" s="69">
        <f t="shared" ref="AN10:BE10" si="78">AM10*(1+$E$10)</f>
        <v>64868.005519135135</v>
      </c>
      <c r="AO10" s="69">
        <f t="shared" si="78"/>
        <v>64869.57563382767</v>
      </c>
      <c r="AP10" s="69">
        <f t="shared" si="78"/>
        <v>64871.145786524459</v>
      </c>
      <c r="AQ10" s="69">
        <f t="shared" si="78"/>
        <v>64872.71597722642</v>
      </c>
      <c r="AR10" s="69">
        <f t="shared" si="78"/>
        <v>64874.286205934477</v>
      </c>
      <c r="AS10" s="69">
        <f t="shared" si="78"/>
        <v>64875.856472649546</v>
      </c>
      <c r="AT10" s="69">
        <f t="shared" si="78"/>
        <v>64877.426777372551</v>
      </c>
      <c r="AU10" s="69">
        <f t="shared" si="78"/>
        <v>64878.99712010441</v>
      </c>
      <c r="AV10" s="69">
        <f t="shared" si="78"/>
        <v>64880.567500846038</v>
      </c>
      <c r="AW10" s="69">
        <f t="shared" si="78"/>
        <v>64882.137919598361</v>
      </c>
      <c r="AX10" s="69">
        <f t="shared" si="78"/>
        <v>64883.708376362301</v>
      </c>
      <c r="AY10" s="69">
        <f t="shared" si="78"/>
        <v>64885.278871138777</v>
      </c>
      <c r="AZ10" s="69">
        <f t="shared" si="78"/>
        <v>64886.849403928703</v>
      </c>
      <c r="BA10" s="69">
        <f t="shared" si="78"/>
        <v>64888.419974733006</v>
      </c>
      <c r="BB10" s="69">
        <f t="shared" si="78"/>
        <v>64889.990583552601</v>
      </c>
      <c r="BC10" s="69">
        <f t="shared" si="78"/>
        <v>64891.561230388412</v>
      </c>
      <c r="BD10" s="69">
        <f t="shared" si="78"/>
        <v>64893.131915241356</v>
      </c>
      <c r="BE10" s="69">
        <f t="shared" si="78"/>
        <v>64894.702638112351</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64667.231148735358</v>
      </c>
      <c r="DG10" s="108">
        <f t="shared" si="20"/>
        <v>64668.79640373186</v>
      </c>
      <c r="DH10" s="108">
        <f t="shared" si="21"/>
        <v>64670.361696614993</v>
      </c>
      <c r="DI10" s="108">
        <f t="shared" si="22"/>
        <v>64671.927027385667</v>
      </c>
      <c r="DJ10" s="108">
        <f t="shared" si="23"/>
        <v>69139.966688832035</v>
      </c>
      <c r="DK10" s="108">
        <f t="shared" si="24"/>
        <v>69141.640205331743</v>
      </c>
      <c r="DL10" s="108">
        <f t="shared" si="25"/>
        <v>69143.313762338526</v>
      </c>
      <c r="DM10" s="108">
        <f t="shared" si="26"/>
        <v>69144.98735985336</v>
      </c>
      <c r="DN10" s="108">
        <f t="shared" si="27"/>
        <v>61405.111017727773</v>
      </c>
      <c r="DO10" s="108">
        <f t="shared" si="28"/>
        <v>61406.597313880004</v>
      </c>
      <c r="DP10" s="108">
        <f t="shared" si="29"/>
        <v>61408.083646007675</v>
      </c>
      <c r="DQ10" s="108">
        <f t="shared" si="30"/>
        <v>61409.570014111669</v>
      </c>
      <c r="DR10" s="108">
        <f t="shared" si="31"/>
        <v>61411.056418192849</v>
      </c>
      <c r="DS10" s="108">
        <f t="shared" si="32"/>
        <v>63842.335532271842</v>
      </c>
      <c r="DT10" s="108">
        <f t="shared" si="33"/>
        <v>63843.880820865546</v>
      </c>
      <c r="DU10" s="108">
        <f t="shared" si="34"/>
        <v>63845.426146862592</v>
      </c>
      <c r="DV10" s="108">
        <f t="shared" si="35"/>
        <v>63846.971510263895</v>
      </c>
      <c r="DW10" s="108">
        <f t="shared" si="36"/>
        <v>63614.41086631162</v>
      </c>
      <c r="DX10" s="108">
        <f t="shared" si="37"/>
        <v>63615.950638042828</v>
      </c>
      <c r="DY10" s="108">
        <f t="shared" si="38"/>
        <v>63617.490447043849</v>
      </c>
      <c r="DZ10" s="108">
        <f t="shared" si="39"/>
        <v>63619.030293315576</v>
      </c>
      <c r="EA10" s="108">
        <f t="shared" si="40"/>
        <v>64984.123506717908</v>
      </c>
      <c r="EB10" s="108">
        <f t="shared" si="41"/>
        <v>64985.696432018798</v>
      </c>
      <c r="EC10" s="108">
        <f t="shared" si="42"/>
        <v>64987.269395391981</v>
      </c>
      <c r="ED10" s="108">
        <f t="shared" si="43"/>
        <v>64988.842396838358</v>
      </c>
      <c r="EE10" s="108">
        <f t="shared" si="44"/>
        <v>64990.415436358868</v>
      </c>
      <c r="EF10" s="108">
        <f t="shared" si="45"/>
        <v>63291.455697011028</v>
      </c>
      <c r="EG10" s="108">
        <f t="shared" si="46"/>
        <v>63292.987651688934</v>
      </c>
      <c r="EH10" s="108">
        <f t="shared" si="47"/>
        <v>63294.519643447449</v>
      </c>
      <c r="EI10" s="108">
        <f t="shared" si="48"/>
        <v>63296.05167228746</v>
      </c>
      <c r="EJ10" s="108">
        <f t="shared" si="49"/>
        <v>63381.338104677598</v>
      </c>
      <c r="EK10" s="108">
        <f t="shared" si="50"/>
        <v>63382.87223493788</v>
      </c>
      <c r="EL10" s="108">
        <f t="shared" si="51"/>
        <v>63384.406402331413</v>
      </c>
      <c r="EM10" s="108">
        <f t="shared" si="52"/>
        <v>63385.940606859112</v>
      </c>
      <c r="EN10" s="108">
        <f t="shared" si="53"/>
        <v>69335.963168442948</v>
      </c>
      <c r="EO10" s="108">
        <f t="shared" si="54"/>
        <v>69337.641428990974</v>
      </c>
      <c r="EP10" s="108">
        <f t="shared" si="55"/>
        <v>69339.319730160903</v>
      </c>
      <c r="EQ10" s="108">
        <f t="shared" si="56"/>
        <v>69340.998071953712</v>
      </c>
      <c r="ER10" s="108">
        <f t="shared" si="57"/>
        <v>69342.676454370376</v>
      </c>
      <c r="ES10" s="108">
        <f t="shared" si="58"/>
        <v>66903.642607908128</v>
      </c>
      <c r="ET10" s="108">
        <f t="shared" si="59"/>
        <v>66905.261994713728</v>
      </c>
      <c r="EU10" s="108">
        <f t="shared" si="60"/>
        <v>66906.881420716192</v>
      </c>
      <c r="EV10" s="108">
        <f t="shared" si="61"/>
        <v>66908.500885916481</v>
      </c>
      <c r="EW10" s="108">
        <f t="shared" si="62"/>
        <v>67539.355818253694</v>
      </c>
      <c r="EX10" s="108">
        <f t="shared" si="63"/>
        <v>67540.990592346818</v>
      </c>
      <c r="EY10" s="108">
        <f t="shared" si="64"/>
        <v>67542.625406009247</v>
      </c>
      <c r="EZ10" s="108">
        <f t="shared" si="65"/>
        <v>67544.260259241957</v>
      </c>
      <c r="FA10" s="108">
        <f t="shared" si="66"/>
        <v>62807.485581595458</v>
      </c>
      <c r="FB10" s="108">
        <f t="shared" si="67"/>
        <v>62809.005821891486</v>
      </c>
      <c r="FC10" s="108">
        <f t="shared" si="68"/>
        <v>62810.52609898457</v>
      </c>
      <c r="FD10" s="108">
        <f t="shared" si="69"/>
        <v>62812.046412875599</v>
      </c>
      <c r="FE10" s="108">
        <f t="shared" si="70"/>
        <v>62813.566763565461</v>
      </c>
    </row>
    <row r="11" spans="1:161" ht="15.75" x14ac:dyDescent="0.25">
      <c r="A11" s="47" t="s">
        <v>187</v>
      </c>
      <c r="B11" s="12">
        <f>'Urb proj of all 25 ARs '!AK11</f>
        <v>34507.256166218795</v>
      </c>
      <c r="C11" s="12">
        <f>'Urb proj of all 25 ARs '!AL11</f>
        <v>34550.715462069151</v>
      </c>
      <c r="D11" s="100">
        <f t="shared" si="10"/>
        <v>1.2594248479512889E-3</v>
      </c>
      <c r="E11" s="101">
        <f t="shared" si="11"/>
        <v>2.4204762886892439E-5</v>
      </c>
      <c r="F11" s="69">
        <f t="shared" si="12"/>
        <v>34508.091406172178</v>
      </c>
      <c r="G11" s="69">
        <f t="shared" si="16"/>
        <v>34508.92666634234</v>
      </c>
      <c r="H11" s="69">
        <f t="shared" ref="H11:AM11" si="79">G11*(1+$E$11)</f>
        <v>34509.761946729777</v>
      </c>
      <c r="I11" s="69">
        <f t="shared" si="79"/>
        <v>34510.597247334983</v>
      </c>
      <c r="J11" s="69">
        <f t="shared" si="79"/>
        <v>34511.432568158438</v>
      </c>
      <c r="K11" s="69">
        <f t="shared" si="79"/>
        <v>34512.267909200636</v>
      </c>
      <c r="L11" s="69">
        <f t="shared" si="79"/>
        <v>34513.103270462067</v>
      </c>
      <c r="M11" s="69">
        <f t="shared" si="79"/>
        <v>34513.938651943216</v>
      </c>
      <c r="N11" s="69">
        <f t="shared" si="79"/>
        <v>34514.774053644578</v>
      </c>
      <c r="O11" s="69">
        <f t="shared" si="79"/>
        <v>34515.609475566642</v>
      </c>
      <c r="P11" s="69">
        <f t="shared" si="79"/>
        <v>34516.444917709894</v>
      </c>
      <c r="Q11" s="69">
        <f t="shared" si="79"/>
        <v>34517.280380074822</v>
      </c>
      <c r="R11" s="69">
        <f t="shared" si="79"/>
        <v>34518.115862661922</v>
      </c>
      <c r="S11" s="69">
        <f t="shared" si="79"/>
        <v>34518.951365471679</v>
      </c>
      <c r="T11" s="69">
        <f t="shared" si="79"/>
        <v>34519.786888504583</v>
      </c>
      <c r="U11" s="69">
        <f t="shared" si="79"/>
        <v>34520.622431761127</v>
      </c>
      <c r="V11" s="69">
        <f t="shared" si="79"/>
        <v>34521.457995241799</v>
      </c>
      <c r="W11" s="69">
        <f t="shared" si="79"/>
        <v>34522.293578947087</v>
      </c>
      <c r="X11" s="69">
        <f t="shared" si="79"/>
        <v>34523.129182877477</v>
      </c>
      <c r="Y11" s="69">
        <f t="shared" si="79"/>
        <v>34523.964807033466</v>
      </c>
      <c r="Z11" s="69">
        <f t="shared" si="79"/>
        <v>34524.800451415533</v>
      </c>
      <c r="AA11" s="69">
        <f t="shared" si="79"/>
        <v>34525.63611602418</v>
      </c>
      <c r="AB11" s="69">
        <f t="shared" si="79"/>
        <v>34526.471800859887</v>
      </c>
      <c r="AC11" s="69">
        <f t="shared" si="79"/>
        <v>34527.307505923149</v>
      </c>
      <c r="AD11" s="69">
        <f t="shared" si="79"/>
        <v>34528.143231214453</v>
      </c>
      <c r="AE11" s="69">
        <f t="shared" si="79"/>
        <v>34528.978976734288</v>
      </c>
      <c r="AF11" s="69">
        <f t="shared" si="79"/>
        <v>34529.814742483148</v>
      </c>
      <c r="AG11" s="69">
        <f t="shared" si="79"/>
        <v>34530.65052846152</v>
      </c>
      <c r="AH11" s="69">
        <f t="shared" si="79"/>
        <v>34531.486334669891</v>
      </c>
      <c r="AI11" s="69">
        <f t="shared" si="79"/>
        <v>34532.322161108757</v>
      </c>
      <c r="AJ11" s="69">
        <f t="shared" si="79"/>
        <v>34533.158007778598</v>
      </c>
      <c r="AK11" s="69">
        <f t="shared" si="79"/>
        <v>34533.993874679909</v>
      </c>
      <c r="AL11" s="69">
        <f t="shared" si="79"/>
        <v>34534.829761813184</v>
      </c>
      <c r="AM11" s="69">
        <f t="shared" si="79"/>
        <v>34535.66566917891</v>
      </c>
      <c r="AN11" s="69">
        <f t="shared" ref="AN11:BE11" si="80">AM11*(1+$E$11)</f>
        <v>34536.501596777576</v>
      </c>
      <c r="AO11" s="69">
        <f t="shared" si="80"/>
        <v>34537.337544609669</v>
      </c>
      <c r="AP11" s="69">
        <f t="shared" si="80"/>
        <v>34538.173512675683</v>
      </c>
      <c r="AQ11" s="69">
        <f t="shared" si="80"/>
        <v>34539.009500976106</v>
      </c>
      <c r="AR11" s="69">
        <f t="shared" si="80"/>
        <v>34539.845509511426</v>
      </c>
      <c r="AS11" s="69">
        <f t="shared" si="80"/>
        <v>34540.681538282137</v>
      </c>
      <c r="AT11" s="69">
        <f t="shared" si="80"/>
        <v>34541.517587288719</v>
      </c>
      <c r="AU11" s="69">
        <f t="shared" si="80"/>
        <v>34542.353656531675</v>
      </c>
      <c r="AV11" s="69">
        <f t="shared" si="80"/>
        <v>34543.189746011485</v>
      </c>
      <c r="AW11" s="69">
        <f t="shared" si="80"/>
        <v>34544.025855728643</v>
      </c>
      <c r="AX11" s="69">
        <f t="shared" si="80"/>
        <v>34544.861985683638</v>
      </c>
      <c r="AY11" s="69">
        <f t="shared" si="80"/>
        <v>34545.698135876963</v>
      </c>
      <c r="AZ11" s="69">
        <f t="shared" si="80"/>
        <v>34546.534306309106</v>
      </c>
      <c r="BA11" s="69">
        <f t="shared" si="80"/>
        <v>34547.370496980555</v>
      </c>
      <c r="BB11" s="69">
        <f t="shared" si="80"/>
        <v>34548.206707891797</v>
      </c>
      <c r="BC11" s="69">
        <f t="shared" si="80"/>
        <v>34549.042939043327</v>
      </c>
      <c r="BD11" s="69">
        <f t="shared" si="80"/>
        <v>34549.879190435633</v>
      </c>
      <c r="BE11" s="69">
        <f t="shared" si="80"/>
        <v>34550.715462069209</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48246.480583740704</v>
      </c>
      <c r="DG11" s="108">
        <f t="shared" si="20"/>
        <v>48247.648378363359</v>
      </c>
      <c r="DH11" s="108">
        <f t="shared" si="21"/>
        <v>48248.816201252201</v>
      </c>
      <c r="DI11" s="108">
        <f t="shared" si="22"/>
        <v>48249.984052407934</v>
      </c>
      <c r="DJ11" s="108">
        <f t="shared" si="23"/>
        <v>52351.257016071257</v>
      </c>
      <c r="DK11" s="108">
        <f t="shared" si="24"/>
        <v>52352.524165834162</v>
      </c>
      <c r="DL11" s="108">
        <f t="shared" si="25"/>
        <v>52353.791346268124</v>
      </c>
      <c r="DM11" s="108">
        <f t="shared" si="26"/>
        <v>52355.058557373886</v>
      </c>
      <c r="DN11" s="108">
        <f t="shared" si="27"/>
        <v>44972.460780606831</v>
      </c>
      <c r="DO11" s="108">
        <f t="shared" si="28"/>
        <v>44973.549328356465</v>
      </c>
      <c r="DP11" s="108">
        <f t="shared" si="29"/>
        <v>44974.637902454138</v>
      </c>
      <c r="DQ11" s="108">
        <f t="shared" si="30"/>
        <v>44975.726502900485</v>
      </c>
      <c r="DR11" s="108">
        <f t="shared" si="31"/>
        <v>44976.815129696151</v>
      </c>
      <c r="DS11" s="108">
        <f t="shared" si="32"/>
        <v>46315.479118318683</v>
      </c>
      <c r="DT11" s="108">
        <f t="shared" si="33"/>
        <v>46316.600173508734</v>
      </c>
      <c r="DU11" s="108">
        <f t="shared" si="34"/>
        <v>46317.721255833661</v>
      </c>
      <c r="DV11" s="108">
        <f t="shared" si="35"/>
        <v>46318.842365294127</v>
      </c>
      <c r="DW11" s="108">
        <f t="shared" si="36"/>
        <v>48640.860019320011</v>
      </c>
      <c r="DX11" s="108">
        <f t="shared" si="37"/>
        <v>48642.037359803398</v>
      </c>
      <c r="DY11" s="108">
        <f t="shared" si="38"/>
        <v>48643.214728784034</v>
      </c>
      <c r="DZ11" s="108">
        <f t="shared" si="39"/>
        <v>48644.392126262595</v>
      </c>
      <c r="EA11" s="108">
        <f t="shared" si="40"/>
        <v>53915.242106169768</v>
      </c>
      <c r="EB11" s="108">
        <f t="shared" si="41"/>
        <v>53916.547111820939</v>
      </c>
      <c r="EC11" s="108">
        <f t="shared" si="42"/>
        <v>53917.852149059458</v>
      </c>
      <c r="ED11" s="108">
        <f t="shared" si="43"/>
        <v>53919.157217886102</v>
      </c>
      <c r="EE11" s="108">
        <f t="shared" si="44"/>
        <v>53920.462318301616</v>
      </c>
      <c r="EF11" s="108">
        <f t="shared" si="45"/>
        <v>53746.363868922497</v>
      </c>
      <c r="EG11" s="108">
        <f t="shared" si="46"/>
        <v>53747.664786915986</v>
      </c>
      <c r="EH11" s="108">
        <f t="shared" si="47"/>
        <v>53748.965736397877</v>
      </c>
      <c r="EI11" s="108">
        <f t="shared" si="48"/>
        <v>53750.266717368948</v>
      </c>
      <c r="EJ11" s="108">
        <f t="shared" si="49"/>
        <v>57222.131683458399</v>
      </c>
      <c r="EK11" s="108">
        <f t="shared" si="50"/>
        <v>57223.516731587668</v>
      </c>
      <c r="EL11" s="108">
        <f t="shared" si="51"/>
        <v>57224.901813241711</v>
      </c>
      <c r="EM11" s="108">
        <f t="shared" si="52"/>
        <v>57226.286928421338</v>
      </c>
      <c r="EN11" s="108">
        <f t="shared" si="53"/>
        <v>64610.115236286889</v>
      </c>
      <c r="EO11" s="108">
        <f t="shared" si="54"/>
        <v>64611.679108806282</v>
      </c>
      <c r="EP11" s="108">
        <f t="shared" si="55"/>
        <v>64613.243019178837</v>
      </c>
      <c r="EQ11" s="108">
        <f t="shared" si="56"/>
        <v>64614.806967405471</v>
      </c>
      <c r="ER11" s="108">
        <f t="shared" si="57"/>
        <v>64616.370953487101</v>
      </c>
      <c r="ES11" s="108">
        <f t="shared" si="58"/>
        <v>59230.949716678078</v>
      </c>
      <c r="ET11" s="108">
        <f t="shared" si="59"/>
        <v>59232.38338777153</v>
      </c>
      <c r="EU11" s="108">
        <f t="shared" si="60"/>
        <v>59233.817093566664</v>
      </c>
      <c r="EV11" s="108">
        <f t="shared" si="61"/>
        <v>59235.250834064296</v>
      </c>
      <c r="EW11" s="108">
        <f t="shared" si="62"/>
        <v>53697.707888422025</v>
      </c>
      <c r="EX11" s="108">
        <f t="shared" si="63"/>
        <v>53699.007628709027</v>
      </c>
      <c r="EY11" s="108">
        <f t="shared" si="64"/>
        <v>53700.307400455946</v>
      </c>
      <c r="EZ11" s="108">
        <f t="shared" si="65"/>
        <v>53701.607203663531</v>
      </c>
      <c r="FA11" s="108">
        <f t="shared" si="66"/>
        <v>43724.916385112898</v>
      </c>
      <c r="FB11" s="108">
        <f t="shared" si="67"/>
        <v>43725.974736346245</v>
      </c>
      <c r="FC11" s="108">
        <f t="shared" si="68"/>
        <v>43727.033113196732</v>
      </c>
      <c r="FD11" s="108">
        <f t="shared" si="69"/>
        <v>43728.091515664986</v>
      </c>
      <c r="FE11" s="108">
        <f t="shared" si="70"/>
        <v>43729.149943751618</v>
      </c>
    </row>
    <row r="12" spans="1:161" ht="15.75" x14ac:dyDescent="0.25">
      <c r="A12" s="47" t="s">
        <v>188</v>
      </c>
      <c r="B12" s="12">
        <f>'Urb proj of all 25 ARs '!AK12</f>
        <v>81370.215568896543</v>
      </c>
      <c r="C12" s="12">
        <f>'Urb proj of all 25 ARs '!AL12</f>
        <v>81472.695240267174</v>
      </c>
      <c r="D12" s="100">
        <f t="shared" si="10"/>
        <v>1.2594248479514097E-3</v>
      </c>
      <c r="E12" s="101">
        <f t="shared" si="11"/>
        <v>2.4204762886892439E-5</v>
      </c>
      <c r="F12" s="69">
        <f t="shared" si="12"/>
        <v>81372.185115670451</v>
      </c>
      <c r="G12" s="69">
        <f t="shared" si="16"/>
        <v>81374.154710116767</v>
      </c>
      <c r="H12" s="69">
        <f t="shared" ref="H12:AM12" si="81">G12*(1+$E$12)</f>
        <v>81376.124352236642</v>
      </c>
      <c r="I12" s="69">
        <f t="shared" si="81"/>
        <v>81378.09404203124</v>
      </c>
      <c r="J12" s="69">
        <f t="shared" si="81"/>
        <v>81380.06377950171</v>
      </c>
      <c r="K12" s="69">
        <f t="shared" si="81"/>
        <v>81382.033564649217</v>
      </c>
      <c r="L12" s="69">
        <f t="shared" si="81"/>
        <v>81384.003397474909</v>
      </c>
      <c r="M12" s="69">
        <f t="shared" si="81"/>
        <v>81385.973277979938</v>
      </c>
      <c r="N12" s="69">
        <f t="shared" si="81"/>
        <v>81387.943206165452</v>
      </c>
      <c r="O12" s="69">
        <f t="shared" si="81"/>
        <v>81389.913182032615</v>
      </c>
      <c r="P12" s="69">
        <f t="shared" si="81"/>
        <v>81391.883205582577</v>
      </c>
      <c r="Q12" s="69">
        <f t="shared" si="81"/>
        <v>81393.853276816488</v>
      </c>
      <c r="R12" s="69">
        <f t="shared" si="81"/>
        <v>81395.823395735497</v>
      </c>
      <c r="S12" s="69">
        <f t="shared" si="81"/>
        <v>81397.793562340768</v>
      </c>
      <c r="T12" s="69">
        <f t="shared" si="81"/>
        <v>81399.763776633466</v>
      </c>
      <c r="U12" s="69">
        <f t="shared" si="81"/>
        <v>81401.734038614726</v>
      </c>
      <c r="V12" s="69">
        <f t="shared" si="81"/>
        <v>81403.704348285712</v>
      </c>
      <c r="W12" s="69">
        <f t="shared" si="81"/>
        <v>81405.674705647572</v>
      </c>
      <c r="X12" s="69">
        <f t="shared" si="81"/>
        <v>81407.645110701473</v>
      </c>
      <c r="Y12" s="69">
        <f t="shared" si="81"/>
        <v>81409.615563448562</v>
      </c>
      <c r="Z12" s="69">
        <f t="shared" si="81"/>
        <v>81411.58606388999</v>
      </c>
      <c r="AA12" s="69">
        <f t="shared" si="81"/>
        <v>81413.556612026907</v>
      </c>
      <c r="AB12" s="69">
        <f t="shared" si="81"/>
        <v>81415.527207860476</v>
      </c>
      <c r="AC12" s="69">
        <f t="shared" si="81"/>
        <v>81417.497851391847</v>
      </c>
      <c r="AD12" s="69">
        <f t="shared" si="81"/>
        <v>81419.468542622184</v>
      </c>
      <c r="AE12" s="69">
        <f t="shared" si="81"/>
        <v>81421.439281552637</v>
      </c>
      <c r="AF12" s="69">
        <f t="shared" si="81"/>
        <v>81423.410068184356</v>
      </c>
      <c r="AG12" s="69">
        <f t="shared" si="81"/>
        <v>81425.380902518504</v>
      </c>
      <c r="AH12" s="69">
        <f t="shared" si="81"/>
        <v>81427.351784556231</v>
      </c>
      <c r="AI12" s="69">
        <f t="shared" si="81"/>
        <v>81429.322714298687</v>
      </c>
      <c r="AJ12" s="69">
        <f t="shared" si="81"/>
        <v>81431.293691747022</v>
      </c>
      <c r="AK12" s="69">
        <f t="shared" si="81"/>
        <v>81433.264716902399</v>
      </c>
      <c r="AL12" s="69">
        <f t="shared" si="81"/>
        <v>81435.235789765982</v>
      </c>
      <c r="AM12" s="69">
        <f t="shared" si="81"/>
        <v>81437.206910338908</v>
      </c>
      <c r="AN12" s="69">
        <f t="shared" ref="AN12:BE12" si="82">AM12*(1+$E$12)</f>
        <v>81439.178078622339</v>
      </c>
      <c r="AO12" s="69">
        <f t="shared" si="82"/>
        <v>81441.14929461744</v>
      </c>
      <c r="AP12" s="69">
        <f t="shared" si="82"/>
        <v>81443.120558325347</v>
      </c>
      <c r="AQ12" s="69">
        <f t="shared" si="82"/>
        <v>81445.091869747223</v>
      </c>
      <c r="AR12" s="69">
        <f t="shared" si="82"/>
        <v>81447.063228884232</v>
      </c>
      <c r="AS12" s="69">
        <f t="shared" si="82"/>
        <v>81449.034635737524</v>
      </c>
      <c r="AT12" s="69">
        <f t="shared" si="82"/>
        <v>81451.006090308249</v>
      </c>
      <c r="AU12" s="69">
        <f t="shared" si="82"/>
        <v>81452.97759259757</v>
      </c>
      <c r="AV12" s="69">
        <f t="shared" si="82"/>
        <v>81454.949142606623</v>
      </c>
      <c r="AW12" s="69">
        <f t="shared" si="82"/>
        <v>81456.920740336587</v>
      </c>
      <c r="AX12" s="69">
        <f t="shared" si="82"/>
        <v>81458.892385788597</v>
      </c>
      <c r="AY12" s="69">
        <f t="shared" si="82"/>
        <v>81460.86407896383</v>
      </c>
      <c r="AZ12" s="69">
        <f t="shared" si="82"/>
        <v>81462.835819863423</v>
      </c>
      <c r="BA12" s="69">
        <f t="shared" si="82"/>
        <v>81464.80760848854</v>
      </c>
      <c r="BB12" s="69">
        <f t="shared" si="82"/>
        <v>81466.779444840329</v>
      </c>
      <c r="BC12" s="69">
        <f t="shared" si="82"/>
        <v>81468.751328919956</v>
      </c>
      <c r="BD12" s="69">
        <f t="shared" si="82"/>
        <v>81470.72326072857</v>
      </c>
      <c r="BE12" s="69">
        <f t="shared" si="82"/>
        <v>81472.69524026732</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69523.398828667036</v>
      </c>
      <c r="DG12" s="108">
        <f t="shared" si="20"/>
        <v>69525.081626050771</v>
      </c>
      <c r="DH12" s="108">
        <f t="shared" si="21"/>
        <v>69526.764464166219</v>
      </c>
      <c r="DI12" s="108">
        <f t="shared" si="22"/>
        <v>69528.44734301437</v>
      </c>
      <c r="DJ12" s="108">
        <f t="shared" si="23"/>
        <v>74091.679103095856</v>
      </c>
      <c r="DK12" s="108">
        <f t="shared" si="24"/>
        <v>74093.472474620445</v>
      </c>
      <c r="DL12" s="108">
        <f t="shared" si="25"/>
        <v>74095.265889553164</v>
      </c>
      <c r="DM12" s="108">
        <f t="shared" si="26"/>
        <v>74097.059347895076</v>
      </c>
      <c r="DN12" s="108">
        <f t="shared" si="27"/>
        <v>66287.424952874455</v>
      </c>
      <c r="DO12" s="108">
        <f t="shared" si="28"/>
        <v>66289.029424277833</v>
      </c>
      <c r="DP12" s="108">
        <f t="shared" si="29"/>
        <v>66290.633934517056</v>
      </c>
      <c r="DQ12" s="108">
        <f t="shared" si="30"/>
        <v>66292.238483593057</v>
      </c>
      <c r="DR12" s="108">
        <f t="shared" si="31"/>
        <v>66293.843071506795</v>
      </c>
      <c r="DS12" s="108">
        <f t="shared" si="32"/>
        <v>67913.820042759224</v>
      </c>
      <c r="DT12" s="108">
        <f t="shared" si="33"/>
        <v>67915.463880670111</v>
      </c>
      <c r="DU12" s="108">
        <f t="shared" si="34"/>
        <v>67917.10775836969</v>
      </c>
      <c r="DV12" s="108">
        <f t="shared" si="35"/>
        <v>67918.751675858948</v>
      </c>
      <c r="DW12" s="108">
        <f t="shared" si="36"/>
        <v>67419.491308316428</v>
      </c>
      <c r="DX12" s="108">
        <f t="shared" si="37"/>
        <v>67421.123181117495</v>
      </c>
      <c r="DY12" s="108">
        <f t="shared" si="38"/>
        <v>67422.755093417669</v>
      </c>
      <c r="DZ12" s="108">
        <f t="shared" si="39"/>
        <v>67424.387045217896</v>
      </c>
      <c r="EA12" s="108">
        <f t="shared" si="40"/>
        <v>68970.348386852609</v>
      </c>
      <c r="EB12" s="108">
        <f t="shared" si="41"/>
        <v>68972.017797781533</v>
      </c>
      <c r="EC12" s="108">
        <f t="shared" si="42"/>
        <v>68973.687249118157</v>
      </c>
      <c r="ED12" s="108">
        <f t="shared" si="43"/>
        <v>68975.356740863455</v>
      </c>
      <c r="EE12" s="108">
        <f t="shared" si="44"/>
        <v>68977.026273018404</v>
      </c>
      <c r="EF12" s="108">
        <f t="shared" si="45"/>
        <v>65932.767078553676</v>
      </c>
      <c r="EG12" s="108">
        <f t="shared" si="46"/>
        <v>65934.362965547291</v>
      </c>
      <c r="EH12" s="108">
        <f t="shared" si="47"/>
        <v>65935.958891168979</v>
      </c>
      <c r="EI12" s="108">
        <f t="shared" si="48"/>
        <v>65937.554855419658</v>
      </c>
      <c r="EJ12" s="108">
        <f t="shared" si="49"/>
        <v>66064.579734975458</v>
      </c>
      <c r="EK12" s="108">
        <f t="shared" si="50"/>
        <v>66066.178812463171</v>
      </c>
      <c r="EL12" s="108">
        <f t="shared" si="51"/>
        <v>66067.777928656171</v>
      </c>
      <c r="EM12" s="108">
        <f t="shared" si="52"/>
        <v>66069.377083555388</v>
      </c>
      <c r="EN12" s="108">
        <f t="shared" si="53"/>
        <v>71044.417688084432</v>
      </c>
      <c r="EO12" s="108">
        <f t="shared" si="54"/>
        <v>71046.137301369017</v>
      </c>
      <c r="EP12" s="108">
        <f t="shared" si="55"/>
        <v>71047.856956276417</v>
      </c>
      <c r="EQ12" s="108">
        <f t="shared" si="56"/>
        <v>71049.576652807664</v>
      </c>
      <c r="ER12" s="108">
        <f t="shared" si="57"/>
        <v>71051.296390963762</v>
      </c>
      <c r="ES12" s="108">
        <f t="shared" si="58"/>
        <v>71656.408515792267</v>
      </c>
      <c r="ET12" s="108">
        <f t="shared" si="59"/>
        <v>71658.142942169725</v>
      </c>
      <c r="EU12" s="108">
        <f t="shared" si="60"/>
        <v>71659.877410528556</v>
      </c>
      <c r="EV12" s="108">
        <f t="shared" si="61"/>
        <v>71661.611920869778</v>
      </c>
      <c r="EW12" s="108">
        <f t="shared" si="62"/>
        <v>70982.551796046231</v>
      </c>
      <c r="EX12" s="108">
        <f t="shared" si="63"/>
        <v>70984.269911881565</v>
      </c>
      <c r="EY12" s="108">
        <f t="shared" si="64"/>
        <v>70985.988069303479</v>
      </c>
      <c r="EZ12" s="108">
        <f t="shared" si="65"/>
        <v>70987.706268312992</v>
      </c>
      <c r="FA12" s="108">
        <f t="shared" si="66"/>
        <v>66000.652564169053</v>
      </c>
      <c r="FB12" s="108">
        <f t="shared" si="67"/>
        <v>66002.250094314746</v>
      </c>
      <c r="FC12" s="108">
        <f t="shared" si="68"/>
        <v>66003.847663128297</v>
      </c>
      <c r="FD12" s="108">
        <f t="shared" si="69"/>
        <v>66005.445270610609</v>
      </c>
      <c r="FE12" s="108">
        <f t="shared" si="70"/>
        <v>66007.042916762628</v>
      </c>
    </row>
    <row r="13" spans="1:161" ht="15.75" x14ac:dyDescent="0.25">
      <c r="A13" s="47" t="s">
        <v>177</v>
      </c>
      <c r="B13" s="12">
        <f>'Urb proj of all 25 ARs '!AK13</f>
        <v>164993.13284677797</v>
      </c>
      <c r="C13" s="12">
        <f>'Urb proj of all 25 ARs '!AL13</f>
        <v>165200.92929802652</v>
      </c>
      <c r="D13" s="100">
        <f t="shared" si="10"/>
        <v>1.2594248479512195E-3</v>
      </c>
      <c r="E13" s="101">
        <f t="shared" si="11"/>
        <v>2.4204762886892439E-5</v>
      </c>
      <c r="F13" s="69">
        <f t="shared" si="12"/>
        <v>164997.12646643649</v>
      </c>
      <c r="G13" s="69">
        <f t="shared" si="16"/>
        <v>165001.12018275962</v>
      </c>
      <c r="H13" s="69">
        <f t="shared" ref="H13:AM13" si="83">G13*(1+$E$13)</f>
        <v>165005.11399574971</v>
      </c>
      <c r="I13" s="69">
        <f t="shared" si="83"/>
        <v>165009.1079054091</v>
      </c>
      <c r="J13" s="69">
        <f t="shared" si="83"/>
        <v>165013.10191174012</v>
      </c>
      <c r="K13" s="69">
        <f t="shared" si="83"/>
        <v>165017.09601474513</v>
      </c>
      <c r="L13" s="69">
        <f t="shared" si="83"/>
        <v>165021.09021442645</v>
      </c>
      <c r="M13" s="69">
        <f t="shared" si="83"/>
        <v>165025.08451078643</v>
      </c>
      <c r="N13" s="69">
        <f t="shared" si="83"/>
        <v>165029.07890382741</v>
      </c>
      <c r="O13" s="69">
        <f t="shared" si="83"/>
        <v>165033.07339355172</v>
      </c>
      <c r="P13" s="69">
        <f t="shared" si="83"/>
        <v>165037.06797996169</v>
      </c>
      <c r="Q13" s="69">
        <f t="shared" si="83"/>
        <v>165041.06266305968</v>
      </c>
      <c r="R13" s="69">
        <f t="shared" si="83"/>
        <v>165045.05744284805</v>
      </c>
      <c r="S13" s="69">
        <f t="shared" si="83"/>
        <v>165049.05231932912</v>
      </c>
      <c r="T13" s="69">
        <f t="shared" si="83"/>
        <v>165053.04729250522</v>
      </c>
      <c r="U13" s="69">
        <f t="shared" si="83"/>
        <v>165057.04236237868</v>
      </c>
      <c r="V13" s="69">
        <f t="shared" si="83"/>
        <v>165061.03752895186</v>
      </c>
      <c r="W13" s="69">
        <f t="shared" si="83"/>
        <v>165065.03279222711</v>
      </c>
      <c r="X13" s="69">
        <f t="shared" si="83"/>
        <v>165069.02815220677</v>
      </c>
      <c r="Y13" s="69">
        <f t="shared" si="83"/>
        <v>165073.02360889316</v>
      </c>
      <c r="Z13" s="69">
        <f t="shared" si="83"/>
        <v>165077.01916228863</v>
      </c>
      <c r="AA13" s="69">
        <f t="shared" si="83"/>
        <v>165081.01481239553</v>
      </c>
      <c r="AB13" s="69">
        <f t="shared" si="83"/>
        <v>165085.0105592162</v>
      </c>
      <c r="AC13" s="69">
        <f t="shared" si="83"/>
        <v>165089.00640275297</v>
      </c>
      <c r="AD13" s="69">
        <f t="shared" si="83"/>
        <v>165093.00234300818</v>
      </c>
      <c r="AE13" s="69">
        <f t="shared" si="83"/>
        <v>165096.99837998417</v>
      </c>
      <c r="AF13" s="69">
        <f t="shared" si="83"/>
        <v>165100.99451368328</v>
      </c>
      <c r="AG13" s="69">
        <f t="shared" si="83"/>
        <v>165104.99074410787</v>
      </c>
      <c r="AH13" s="69">
        <f t="shared" si="83"/>
        <v>165108.98707126029</v>
      </c>
      <c r="AI13" s="69">
        <f t="shared" si="83"/>
        <v>165112.98349514283</v>
      </c>
      <c r="AJ13" s="69">
        <f t="shared" si="83"/>
        <v>165116.98001575787</v>
      </c>
      <c r="AK13" s="69">
        <f t="shared" si="83"/>
        <v>165120.97663310776</v>
      </c>
      <c r="AL13" s="69">
        <f t="shared" si="83"/>
        <v>165124.97334719481</v>
      </c>
      <c r="AM13" s="69">
        <f t="shared" si="83"/>
        <v>165128.97015802137</v>
      </c>
      <c r="AN13" s="69">
        <f t="shared" ref="AN13:BE13" si="84">AM13*(1+$E$13)</f>
        <v>165132.96706558979</v>
      </c>
      <c r="AO13" s="69">
        <f t="shared" si="84"/>
        <v>165136.96406990243</v>
      </c>
      <c r="AP13" s="69">
        <f t="shared" si="84"/>
        <v>165140.96117096161</v>
      </c>
      <c r="AQ13" s="69">
        <f t="shared" si="84"/>
        <v>165144.95836876967</v>
      </c>
      <c r="AR13" s="69">
        <f t="shared" si="84"/>
        <v>165148.95566332896</v>
      </c>
      <c r="AS13" s="69">
        <f t="shared" si="84"/>
        <v>165152.95305464181</v>
      </c>
      <c r="AT13" s="69">
        <f t="shared" si="84"/>
        <v>165156.95054271058</v>
      </c>
      <c r="AU13" s="69">
        <f t="shared" si="84"/>
        <v>165160.94812753759</v>
      </c>
      <c r="AV13" s="69">
        <f t="shared" si="84"/>
        <v>165164.9458091252</v>
      </c>
      <c r="AW13" s="69">
        <f t="shared" si="84"/>
        <v>165168.94358747575</v>
      </c>
      <c r="AX13" s="69">
        <f t="shared" si="84"/>
        <v>165172.94146259155</v>
      </c>
      <c r="AY13" s="69">
        <f t="shared" si="84"/>
        <v>165176.93943447497</v>
      </c>
      <c r="AZ13" s="69">
        <f t="shared" si="84"/>
        <v>165180.93750312837</v>
      </c>
      <c r="BA13" s="69">
        <f t="shared" si="84"/>
        <v>165184.93566855407</v>
      </c>
      <c r="BB13" s="69">
        <f t="shared" si="84"/>
        <v>165188.9339307544</v>
      </c>
      <c r="BC13" s="69">
        <f t="shared" si="84"/>
        <v>165192.93228973172</v>
      </c>
      <c r="BD13" s="69">
        <f t="shared" si="84"/>
        <v>165196.93074548838</v>
      </c>
      <c r="BE13" s="69">
        <f t="shared" si="84"/>
        <v>165200.92929802672</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177600.06388143569</v>
      </c>
      <c r="DG13" s="108">
        <f t="shared" si="20"/>
        <v>177604.36264887065</v>
      </c>
      <c r="DH13" s="108">
        <f t="shared" si="21"/>
        <v>177608.66152035623</v>
      </c>
      <c r="DI13" s="108">
        <f t="shared" si="22"/>
        <v>177612.96049589498</v>
      </c>
      <c r="DJ13" s="108">
        <f t="shared" si="23"/>
        <v>192867.3772896156</v>
      </c>
      <c r="DK13" s="108">
        <f t="shared" si="24"/>
        <v>192872.04559875152</v>
      </c>
      <c r="DL13" s="108">
        <f t="shared" si="25"/>
        <v>192876.71402088276</v>
      </c>
      <c r="DM13" s="108">
        <f t="shared" si="26"/>
        <v>192881.38255601202</v>
      </c>
      <c r="DN13" s="108">
        <f t="shared" si="27"/>
        <v>171655.22764031429</v>
      </c>
      <c r="DO13" s="108">
        <f t="shared" si="28"/>
        <v>171659.38251439761</v>
      </c>
      <c r="DP13" s="108">
        <f t="shared" si="29"/>
        <v>171663.53748904867</v>
      </c>
      <c r="DQ13" s="108">
        <f t="shared" si="30"/>
        <v>171667.69256426991</v>
      </c>
      <c r="DR13" s="108">
        <f t="shared" si="31"/>
        <v>171671.84774006376</v>
      </c>
      <c r="DS13" s="108">
        <f t="shared" si="32"/>
        <v>176679.60720849931</v>
      </c>
      <c r="DT13" s="108">
        <f t="shared" si="33"/>
        <v>176683.88369649876</v>
      </c>
      <c r="DU13" s="108">
        <f t="shared" si="34"/>
        <v>176688.16028800953</v>
      </c>
      <c r="DV13" s="108">
        <f t="shared" si="35"/>
        <v>176692.43698303422</v>
      </c>
      <c r="DW13" s="108">
        <f t="shared" si="36"/>
        <v>173512.03888000295</v>
      </c>
      <c r="DX13" s="108">
        <f t="shared" si="37"/>
        <v>173516.23869776205</v>
      </c>
      <c r="DY13" s="108">
        <f t="shared" si="38"/>
        <v>173520.43861717675</v>
      </c>
      <c r="DZ13" s="108">
        <f t="shared" si="39"/>
        <v>173524.63863824951</v>
      </c>
      <c r="EA13" s="108">
        <f t="shared" si="40"/>
        <v>179122.36566537654</v>
      </c>
      <c r="EB13" s="108">
        <f t="shared" si="41"/>
        <v>179126.7012797652</v>
      </c>
      <c r="EC13" s="108">
        <f t="shared" si="42"/>
        <v>179131.0369990964</v>
      </c>
      <c r="ED13" s="108">
        <f t="shared" si="43"/>
        <v>179135.37282337263</v>
      </c>
      <c r="EE13" s="108">
        <f t="shared" si="44"/>
        <v>179139.70875259649</v>
      </c>
      <c r="EF13" s="108">
        <f t="shared" si="45"/>
        <v>182470.61298655777</v>
      </c>
      <c r="EG13" s="108">
        <f t="shared" si="46"/>
        <v>182475.02964447893</v>
      </c>
      <c r="EH13" s="108">
        <f t="shared" si="47"/>
        <v>182479.44640930425</v>
      </c>
      <c r="EI13" s="108">
        <f t="shared" si="48"/>
        <v>182483.86328103632</v>
      </c>
      <c r="EJ13" s="108">
        <f t="shared" si="49"/>
        <v>183352.55624337052</v>
      </c>
      <c r="EK13" s="108">
        <f t="shared" si="50"/>
        <v>183356.9942485191</v>
      </c>
      <c r="EL13" s="108">
        <f t="shared" si="51"/>
        <v>183361.43236108855</v>
      </c>
      <c r="EM13" s="108">
        <f t="shared" si="52"/>
        <v>183365.87058108143</v>
      </c>
      <c r="EN13" s="108">
        <f t="shared" si="53"/>
        <v>197184.99026978196</v>
      </c>
      <c r="EO13" s="108">
        <f t="shared" si="54"/>
        <v>197189.76308571632</v>
      </c>
      <c r="EP13" s="108">
        <f t="shared" si="55"/>
        <v>197194.53601717553</v>
      </c>
      <c r="EQ13" s="108">
        <f t="shared" si="56"/>
        <v>197199.30906416243</v>
      </c>
      <c r="ER13" s="108">
        <f t="shared" si="57"/>
        <v>197204.08222667981</v>
      </c>
      <c r="ES13" s="108">
        <f t="shared" si="58"/>
        <v>190428.86056571451</v>
      </c>
      <c r="ET13" s="108">
        <f t="shared" si="59"/>
        <v>190433.46985113135</v>
      </c>
      <c r="EU13" s="108">
        <f t="shared" si="60"/>
        <v>190438.07924811481</v>
      </c>
      <c r="EV13" s="108">
        <f t="shared" si="61"/>
        <v>190442.68875666766</v>
      </c>
      <c r="EW13" s="108">
        <f t="shared" si="62"/>
        <v>189069.96215233605</v>
      </c>
      <c r="EX13" s="108">
        <f t="shared" si="63"/>
        <v>189074.53854593899</v>
      </c>
      <c r="EY13" s="108">
        <f t="shared" si="64"/>
        <v>189079.11505031242</v>
      </c>
      <c r="EZ13" s="108">
        <f t="shared" si="65"/>
        <v>189083.69166545908</v>
      </c>
      <c r="FA13" s="108">
        <f t="shared" si="66"/>
        <v>172444.18222476958</v>
      </c>
      <c r="FB13" s="108">
        <f t="shared" si="67"/>
        <v>172448.35619531156</v>
      </c>
      <c r="FC13" s="108">
        <f t="shared" si="68"/>
        <v>172452.53026688346</v>
      </c>
      <c r="FD13" s="108">
        <f t="shared" si="69"/>
        <v>172456.70443948783</v>
      </c>
      <c r="FE13" s="108">
        <f t="shared" si="70"/>
        <v>172460.87871312705</v>
      </c>
    </row>
    <row r="14" spans="1:161" ht="15.75" x14ac:dyDescent="0.25">
      <c r="A14" s="47" t="s">
        <v>194</v>
      </c>
      <c r="B14" s="12">
        <f>'Urb proj of all 25 ARs '!AK14</f>
        <v>47096.693534739272</v>
      </c>
      <c r="C14" s="12">
        <f>'Urb proj of all 25 ARs '!AL14</f>
        <v>47156.008280833266</v>
      </c>
      <c r="D14" s="100">
        <f t="shared" si="10"/>
        <v>1.2594248479512254E-3</v>
      </c>
      <c r="E14" s="101">
        <f t="shared" si="11"/>
        <v>2.4204762886892439E-5</v>
      </c>
      <c r="F14" s="69">
        <f t="shared" si="12"/>
        <v>47097.833499039036</v>
      </c>
      <c r="G14" s="69">
        <f t="shared" si="16"/>
        <v>47098.973490931363</v>
      </c>
      <c r="H14" s="69">
        <f t="shared" ref="H14:AM14" si="85">G14*(1+$E$14)</f>
        <v>47100.11351041693</v>
      </c>
      <c r="I14" s="69">
        <f t="shared" si="85"/>
        <v>47101.253557496399</v>
      </c>
      <c r="J14" s="69">
        <f t="shared" si="85"/>
        <v>47102.393632170431</v>
      </c>
      <c r="K14" s="69">
        <f t="shared" si="85"/>
        <v>47103.533734439705</v>
      </c>
      <c r="L14" s="69">
        <f t="shared" si="85"/>
        <v>47104.673864304881</v>
      </c>
      <c r="M14" s="69">
        <f t="shared" si="85"/>
        <v>47105.81402176663</v>
      </c>
      <c r="N14" s="69">
        <f t="shared" si="85"/>
        <v>47106.95420682562</v>
      </c>
      <c r="O14" s="69">
        <f t="shared" si="85"/>
        <v>47108.094419482521</v>
      </c>
      <c r="P14" s="69">
        <f t="shared" si="85"/>
        <v>47109.234659737995</v>
      </c>
      <c r="Q14" s="69">
        <f t="shared" si="85"/>
        <v>47110.374927592718</v>
      </c>
      <c r="R14" s="69">
        <f t="shared" si="85"/>
        <v>47111.515223047354</v>
      </c>
      <c r="S14" s="69">
        <f t="shared" si="85"/>
        <v>47112.655546102571</v>
      </c>
      <c r="T14" s="69">
        <f t="shared" si="85"/>
        <v>47113.795896759038</v>
      </c>
      <c r="U14" s="69">
        <f t="shared" si="85"/>
        <v>47114.936275017419</v>
      </c>
      <c r="V14" s="69">
        <f t="shared" si="85"/>
        <v>47116.076680878388</v>
      </c>
      <c r="W14" s="69">
        <f t="shared" si="85"/>
        <v>47117.217114342609</v>
      </c>
      <c r="X14" s="69">
        <f t="shared" si="85"/>
        <v>47118.357575410751</v>
      </c>
      <c r="Y14" s="69">
        <f t="shared" si="85"/>
        <v>47119.498064083484</v>
      </c>
      <c r="Z14" s="69">
        <f t="shared" si="85"/>
        <v>47120.638580361476</v>
      </c>
      <c r="AA14" s="69">
        <f t="shared" si="85"/>
        <v>47121.77912424539</v>
      </c>
      <c r="AB14" s="69">
        <f t="shared" si="85"/>
        <v>47122.919695735902</v>
      </c>
      <c r="AC14" s="69">
        <f t="shared" si="85"/>
        <v>47124.060294833675</v>
      </c>
      <c r="AD14" s="69">
        <f t="shared" si="85"/>
        <v>47125.200921539377</v>
      </c>
      <c r="AE14" s="69">
        <f t="shared" si="85"/>
        <v>47126.341575853679</v>
      </c>
      <c r="AF14" s="69">
        <f t="shared" si="85"/>
        <v>47127.48225777725</v>
      </c>
      <c r="AG14" s="69">
        <f t="shared" si="85"/>
        <v>47128.622967310759</v>
      </c>
      <c r="AH14" s="69">
        <f t="shared" si="85"/>
        <v>47129.763704454868</v>
      </c>
      <c r="AI14" s="69">
        <f t="shared" si="85"/>
        <v>47130.904469210247</v>
      </c>
      <c r="AJ14" s="69">
        <f t="shared" si="85"/>
        <v>47132.045261577572</v>
      </c>
      <c r="AK14" s="69">
        <f t="shared" si="85"/>
        <v>47133.186081557506</v>
      </c>
      <c r="AL14" s="69">
        <f t="shared" si="85"/>
        <v>47134.326929150717</v>
      </c>
      <c r="AM14" s="69">
        <f t="shared" si="85"/>
        <v>47135.467804357868</v>
      </c>
      <c r="AN14" s="69">
        <f t="shared" ref="AN14:BE14" si="86">AM14*(1+$E$14)</f>
        <v>47136.608707179636</v>
      </c>
      <c r="AO14" s="69">
        <f t="shared" si="86"/>
        <v>47137.749637616682</v>
      </c>
      <c r="AP14" s="69">
        <f t="shared" si="86"/>
        <v>47138.890595669684</v>
      </c>
      <c r="AQ14" s="69">
        <f t="shared" si="86"/>
        <v>47140.031581339303</v>
      </c>
      <c r="AR14" s="69">
        <f t="shared" si="86"/>
        <v>47141.172594626209</v>
      </c>
      <c r="AS14" s="69">
        <f t="shared" si="86"/>
        <v>47142.313635531071</v>
      </c>
      <c r="AT14" s="69">
        <f t="shared" si="86"/>
        <v>47143.454704054559</v>
      </c>
      <c r="AU14" s="69">
        <f t="shared" si="86"/>
        <v>47144.595800197341</v>
      </c>
      <c r="AV14" s="69">
        <f t="shared" si="86"/>
        <v>47145.736923960081</v>
      </c>
      <c r="AW14" s="69">
        <f t="shared" si="86"/>
        <v>47146.878075343455</v>
      </c>
      <c r="AX14" s="69">
        <f t="shared" si="86"/>
        <v>47148.019254348124</v>
      </c>
      <c r="AY14" s="69">
        <f t="shared" si="86"/>
        <v>47149.160460974759</v>
      </c>
      <c r="AZ14" s="69">
        <f t="shared" si="86"/>
        <v>47150.301695224036</v>
      </c>
      <c r="BA14" s="69">
        <f t="shared" si="86"/>
        <v>47151.442957096617</v>
      </c>
      <c r="BB14" s="69">
        <f t="shared" si="86"/>
        <v>47152.584246593171</v>
      </c>
      <c r="BC14" s="69">
        <f t="shared" si="86"/>
        <v>47153.725563714361</v>
      </c>
      <c r="BD14" s="69">
        <f t="shared" si="86"/>
        <v>47154.866908460863</v>
      </c>
      <c r="BE14" s="69">
        <f t="shared" si="86"/>
        <v>47156.008280833346</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55946.552831360081</v>
      </c>
      <c r="DG14" s="108">
        <f t="shared" si="20"/>
        <v>55947.907004405701</v>
      </c>
      <c r="DH14" s="108">
        <f t="shared" si="21"/>
        <v>55949.261210228768</v>
      </c>
      <c r="DI14" s="108">
        <f t="shared" si="22"/>
        <v>55950.61544883006</v>
      </c>
      <c r="DJ14" s="108">
        <f t="shared" si="23"/>
        <v>61549.878440146989</v>
      </c>
      <c r="DK14" s="108">
        <f t="shared" si="24"/>
        <v>61551.368240360353</v>
      </c>
      <c r="DL14" s="108">
        <f t="shared" si="25"/>
        <v>61552.858076633973</v>
      </c>
      <c r="DM14" s="108">
        <f t="shared" si="26"/>
        <v>61554.347948968731</v>
      </c>
      <c r="DN14" s="108">
        <f t="shared" si="27"/>
        <v>56178.286430097323</v>
      </c>
      <c r="DO14" s="108">
        <f t="shared" si="28"/>
        <v>56179.646212199754</v>
      </c>
      <c r="DP14" s="108">
        <f t="shared" si="29"/>
        <v>56181.006027215386</v>
      </c>
      <c r="DQ14" s="108">
        <f t="shared" si="30"/>
        <v>56182.365875145028</v>
      </c>
      <c r="DR14" s="108">
        <f t="shared" si="31"/>
        <v>56183.725755989457</v>
      </c>
      <c r="DS14" s="108">
        <f t="shared" si="32"/>
        <v>57203.361893847374</v>
      </c>
      <c r="DT14" s="108">
        <f t="shared" si="33"/>
        <v>57204.746487658347</v>
      </c>
      <c r="DU14" s="108">
        <f t="shared" si="34"/>
        <v>57206.131114983087</v>
      </c>
      <c r="DV14" s="108">
        <f t="shared" si="35"/>
        <v>57207.515775822401</v>
      </c>
      <c r="DW14" s="108">
        <f t="shared" si="36"/>
        <v>55523.256365681787</v>
      </c>
      <c r="DX14" s="108">
        <f t="shared" si="37"/>
        <v>55524.600292936819</v>
      </c>
      <c r="DY14" s="108">
        <f t="shared" si="38"/>
        <v>55525.944252721303</v>
      </c>
      <c r="DZ14" s="108">
        <f t="shared" si="39"/>
        <v>55527.288245036012</v>
      </c>
      <c r="EA14" s="108">
        <f t="shared" si="40"/>
        <v>56992.869037300756</v>
      </c>
      <c r="EB14" s="108">
        <f t="shared" si="41"/>
        <v>56994.248536182051</v>
      </c>
      <c r="EC14" s="108">
        <f t="shared" si="42"/>
        <v>56995.628068453785</v>
      </c>
      <c r="ED14" s="108">
        <f t="shared" si="43"/>
        <v>56997.007634116773</v>
      </c>
      <c r="EE14" s="108">
        <f t="shared" si="44"/>
        <v>56998.387233171816</v>
      </c>
      <c r="EF14" s="108">
        <f t="shared" si="45"/>
        <v>54154.091890860422</v>
      </c>
      <c r="EG14" s="108">
        <f t="shared" si="46"/>
        <v>54155.402677813996</v>
      </c>
      <c r="EH14" s="108">
        <f t="shared" si="47"/>
        <v>54156.713496494856</v>
      </c>
      <c r="EI14" s="108">
        <f t="shared" si="48"/>
        <v>54158.024346903774</v>
      </c>
      <c r="EJ14" s="108">
        <f t="shared" si="49"/>
        <v>54125.629311599012</v>
      </c>
      <c r="EK14" s="108">
        <f t="shared" si="50"/>
        <v>54126.939409622602</v>
      </c>
      <c r="EL14" s="108">
        <f t="shared" si="51"/>
        <v>54128.24953935681</v>
      </c>
      <c r="EM14" s="108">
        <f t="shared" si="52"/>
        <v>54129.559700802391</v>
      </c>
      <c r="EN14" s="108">
        <f t="shared" si="53"/>
        <v>58159.078004950796</v>
      </c>
      <c r="EO14" s="108">
        <f t="shared" si="54"/>
        <v>58160.485731643625</v>
      </c>
      <c r="EP14" s="108">
        <f t="shared" si="55"/>
        <v>58161.893492410149</v>
      </c>
      <c r="EQ14" s="108">
        <f t="shared" si="56"/>
        <v>58163.301287251183</v>
      </c>
      <c r="ER14" s="108">
        <f t="shared" si="57"/>
        <v>58164.709116167556</v>
      </c>
      <c r="ES14" s="108">
        <f t="shared" si="58"/>
        <v>58322.346596830044</v>
      </c>
      <c r="ET14" s="108">
        <f t="shared" si="59"/>
        <v>58323.758275400425</v>
      </c>
      <c r="EU14" s="108">
        <f t="shared" si="60"/>
        <v>58325.169988140158</v>
      </c>
      <c r="EV14" s="108">
        <f t="shared" si="61"/>
        <v>58326.581735050051</v>
      </c>
      <c r="EW14" s="108">
        <f t="shared" si="62"/>
        <v>57644.604470989143</v>
      </c>
      <c r="EX14" s="108">
        <f t="shared" si="63"/>
        <v>57645.999744972069</v>
      </c>
      <c r="EY14" s="108">
        <f t="shared" si="64"/>
        <v>57647.395052727268</v>
      </c>
      <c r="EZ14" s="108">
        <f t="shared" si="65"/>
        <v>57648.790394255571</v>
      </c>
      <c r="FA14" s="108">
        <f t="shared" si="66"/>
        <v>53811.386692563137</v>
      </c>
      <c r="FB14" s="108">
        <f t="shared" si="67"/>
        <v>53812.689184418654</v>
      </c>
      <c r="FC14" s="108">
        <f t="shared" si="68"/>
        <v>53813.991707800662</v>
      </c>
      <c r="FD14" s="108">
        <f t="shared" si="69"/>
        <v>53815.294262709947</v>
      </c>
      <c r="FE14" s="108">
        <f t="shared" si="70"/>
        <v>53816.596849147267</v>
      </c>
    </row>
    <row r="15" spans="1:161" ht="15.75" x14ac:dyDescent="0.25">
      <c r="A15" s="47" t="s">
        <v>179</v>
      </c>
      <c r="B15" s="12">
        <f>'Urb proj of all 25 ARs '!AK15</f>
        <v>2938.4393818253334</v>
      </c>
      <c r="C15" s="12">
        <f>'Urb proj of all 25 ARs '!AL15</f>
        <v>2942.1401253970025</v>
      </c>
      <c r="D15" s="100">
        <f t="shared" si="10"/>
        <v>1.2594248479511822E-3</v>
      </c>
      <c r="E15" s="101">
        <f t="shared" si="11"/>
        <v>2.4204762886892439E-5</v>
      </c>
      <c r="F15" s="69">
        <f t="shared" si="12"/>
        <v>2938.5105060538281</v>
      </c>
      <c r="G15" s="69">
        <f t="shared" si="16"/>
        <v>2938.5816320038675</v>
      </c>
      <c r="H15" s="69">
        <f t="shared" ref="H15:AM15" si="87">G15*(1+$E$15)</f>
        <v>2938.6527596754941</v>
      </c>
      <c r="I15" s="69">
        <f t="shared" si="87"/>
        <v>2938.723889068749</v>
      </c>
      <c r="J15" s="69">
        <f t="shared" si="87"/>
        <v>2938.7950201836738</v>
      </c>
      <c r="K15" s="69">
        <f t="shared" si="87"/>
        <v>2938.8661530203108</v>
      </c>
      <c r="L15" s="69">
        <f t="shared" si="87"/>
        <v>2938.9372875787008</v>
      </c>
      <c r="M15" s="69">
        <f t="shared" si="87"/>
        <v>2939.0084238588861</v>
      </c>
      <c r="N15" s="69">
        <f t="shared" si="87"/>
        <v>2939.0795618609081</v>
      </c>
      <c r="O15" s="69">
        <f t="shared" si="87"/>
        <v>2939.1507015848088</v>
      </c>
      <c r="P15" s="69">
        <f t="shared" si="87"/>
        <v>2939.2218430306293</v>
      </c>
      <c r="Q15" s="69">
        <f t="shared" si="87"/>
        <v>2939.2929861984117</v>
      </c>
      <c r="R15" s="69">
        <f t="shared" si="87"/>
        <v>2939.3641310881976</v>
      </c>
      <c r="S15" s="69">
        <f t="shared" si="87"/>
        <v>2939.435277700029</v>
      </c>
      <c r="T15" s="69">
        <f t="shared" si="87"/>
        <v>2939.5064260339473</v>
      </c>
      <c r="U15" s="69">
        <f t="shared" si="87"/>
        <v>2939.5775760899937</v>
      </c>
      <c r="V15" s="69">
        <f t="shared" si="87"/>
        <v>2939.6487278682107</v>
      </c>
      <c r="W15" s="69">
        <f t="shared" si="87"/>
        <v>2939.7198813686396</v>
      </c>
      <c r="X15" s="69">
        <f t="shared" si="87"/>
        <v>2939.7910365913222</v>
      </c>
      <c r="Y15" s="69">
        <f t="shared" si="87"/>
        <v>2939.8621935362999</v>
      </c>
      <c r="Z15" s="69">
        <f t="shared" si="87"/>
        <v>2939.9333522036145</v>
      </c>
      <c r="AA15" s="69">
        <f t="shared" si="87"/>
        <v>2940.0045125933079</v>
      </c>
      <c r="AB15" s="69">
        <f t="shared" si="87"/>
        <v>2940.0756747054215</v>
      </c>
      <c r="AC15" s="69">
        <f t="shared" si="87"/>
        <v>2940.1468385399971</v>
      </c>
      <c r="AD15" s="69">
        <f t="shared" si="87"/>
        <v>2940.2180040970766</v>
      </c>
      <c r="AE15" s="69">
        <f t="shared" si="87"/>
        <v>2940.2891713767017</v>
      </c>
      <c r="AF15" s="69">
        <f t="shared" si="87"/>
        <v>2940.3603403789139</v>
      </c>
      <c r="AG15" s="69">
        <f t="shared" si="87"/>
        <v>2940.4315111037549</v>
      </c>
      <c r="AH15" s="69">
        <f t="shared" si="87"/>
        <v>2940.5026835512663</v>
      </c>
      <c r="AI15" s="69">
        <f t="shared" si="87"/>
        <v>2940.5738577214897</v>
      </c>
      <c r="AJ15" s="69">
        <f t="shared" si="87"/>
        <v>2940.6450336144671</v>
      </c>
      <c r="AK15" s="69">
        <f t="shared" si="87"/>
        <v>2940.7162112302403</v>
      </c>
      <c r="AL15" s="69">
        <f t="shared" si="87"/>
        <v>2940.7873905688507</v>
      </c>
      <c r="AM15" s="69">
        <f t="shared" si="87"/>
        <v>2940.8585716303401</v>
      </c>
      <c r="AN15" s="69">
        <f t="shared" ref="AN15:BE15" si="88">AM15*(1+$E$15)</f>
        <v>2940.9297544147503</v>
      </c>
      <c r="AO15" s="69">
        <f t="shared" si="88"/>
        <v>2941.0009389221227</v>
      </c>
      <c r="AP15" s="69">
        <f t="shared" si="88"/>
        <v>2941.0721251524997</v>
      </c>
      <c r="AQ15" s="69">
        <f t="shared" si="88"/>
        <v>2941.1433131059221</v>
      </c>
      <c r="AR15" s="69">
        <f t="shared" si="88"/>
        <v>2941.2145027824322</v>
      </c>
      <c r="AS15" s="69">
        <f t="shared" si="88"/>
        <v>2941.2856941820714</v>
      </c>
      <c r="AT15" s="69">
        <f t="shared" si="88"/>
        <v>2941.3568873048816</v>
      </c>
      <c r="AU15" s="69">
        <f t="shared" si="88"/>
        <v>2941.4280821509046</v>
      </c>
      <c r="AV15" s="69">
        <f t="shared" si="88"/>
        <v>2941.4992787201818</v>
      </c>
      <c r="AW15" s="69">
        <f t="shared" si="88"/>
        <v>2941.570477012755</v>
      </c>
      <c r="AX15" s="69">
        <f t="shared" si="88"/>
        <v>2941.641677028666</v>
      </c>
      <c r="AY15" s="69">
        <f t="shared" si="88"/>
        <v>2941.7128787679567</v>
      </c>
      <c r="AZ15" s="69">
        <f t="shared" si="88"/>
        <v>2941.7840822306684</v>
      </c>
      <c r="BA15" s="69">
        <f t="shared" si="88"/>
        <v>2941.8552874168431</v>
      </c>
      <c r="BB15" s="69">
        <f t="shared" si="88"/>
        <v>2941.9264943265225</v>
      </c>
      <c r="BC15" s="69">
        <f t="shared" si="88"/>
        <v>2941.9977029597485</v>
      </c>
      <c r="BD15" s="69">
        <f t="shared" si="88"/>
        <v>2942.0689133165624</v>
      </c>
      <c r="BE15" s="69">
        <f t="shared" si="88"/>
        <v>2942.1401253970062</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9657.9030720841529</v>
      </c>
      <c r="DG15" s="108">
        <f t="shared" si="20"/>
        <v>9658.1368393379962</v>
      </c>
      <c r="DH15" s="108">
        <f t="shared" si="21"/>
        <v>9658.3706122501226</v>
      </c>
      <c r="DI15" s="108">
        <f t="shared" si="22"/>
        <v>9658.6043908206666</v>
      </c>
      <c r="DJ15" s="108">
        <f t="shared" si="23"/>
        <v>11147.820286634869</v>
      </c>
      <c r="DK15" s="108">
        <f t="shared" si="24"/>
        <v>11148.090116981613</v>
      </c>
      <c r="DL15" s="108">
        <f t="shared" si="25"/>
        <v>11148.359953859535</v>
      </c>
      <c r="DM15" s="108">
        <f t="shared" si="26"/>
        <v>11148.629797268797</v>
      </c>
      <c r="DN15" s="108">
        <f t="shared" si="27"/>
        <v>8783.070646346172</v>
      </c>
      <c r="DO15" s="108">
        <f t="shared" si="28"/>
        <v>8783.283238488586</v>
      </c>
      <c r="DP15" s="108">
        <f t="shared" si="29"/>
        <v>8783.4958357767409</v>
      </c>
      <c r="DQ15" s="108">
        <f t="shared" si="30"/>
        <v>8783.7084382107641</v>
      </c>
      <c r="DR15" s="108">
        <f t="shared" si="31"/>
        <v>8783.9210457907775</v>
      </c>
      <c r="DS15" s="108">
        <f t="shared" si="32"/>
        <v>8962.126364375772</v>
      </c>
      <c r="DT15" s="108">
        <f t="shared" si="33"/>
        <v>8962.3432905193858</v>
      </c>
      <c r="DU15" s="108">
        <f t="shared" si="34"/>
        <v>8962.5602219136417</v>
      </c>
      <c r="DV15" s="108">
        <f t="shared" si="35"/>
        <v>8962.7771585586743</v>
      </c>
      <c r="DW15" s="108">
        <f t="shared" si="36"/>
        <v>8319.194931595659</v>
      </c>
      <c r="DX15" s="108">
        <f t="shared" si="37"/>
        <v>8319.3962957363892</v>
      </c>
      <c r="DY15" s="108">
        <f t="shared" si="38"/>
        <v>8319.5976647510888</v>
      </c>
      <c r="DZ15" s="108">
        <f t="shared" si="39"/>
        <v>8319.7990386398778</v>
      </c>
      <c r="EA15" s="108">
        <f t="shared" si="40"/>
        <v>8767.7890418708776</v>
      </c>
      <c r="EB15" s="108">
        <f t="shared" si="41"/>
        <v>8768.0012641256781</v>
      </c>
      <c r="EC15" s="108">
        <f t="shared" si="42"/>
        <v>8768.2134915172683</v>
      </c>
      <c r="ED15" s="108">
        <f t="shared" si="43"/>
        <v>8768.4257240457719</v>
      </c>
      <c r="EE15" s="108">
        <f t="shared" si="44"/>
        <v>8768.6379617113143</v>
      </c>
      <c r="EF15" s="108">
        <f t="shared" si="45"/>
        <v>9832.7598667184066</v>
      </c>
      <c r="EG15" s="108">
        <f t="shared" si="46"/>
        <v>9832.997866339505</v>
      </c>
      <c r="EH15" s="108">
        <f t="shared" si="47"/>
        <v>9833.2358717213265</v>
      </c>
      <c r="EI15" s="108">
        <f t="shared" si="48"/>
        <v>9833.4738828640111</v>
      </c>
      <c r="EJ15" s="108">
        <f t="shared" si="49"/>
        <v>10108.661546949685</v>
      </c>
      <c r="EK15" s="108">
        <f t="shared" si="50"/>
        <v>10108.906224705534</v>
      </c>
      <c r="EL15" s="108">
        <f t="shared" si="51"/>
        <v>10109.150908383748</v>
      </c>
      <c r="EM15" s="108">
        <f t="shared" si="52"/>
        <v>10109.395597984472</v>
      </c>
      <c r="EN15" s="108">
        <f t="shared" si="53"/>
        <v>11173.376715435394</v>
      </c>
      <c r="EO15" s="108">
        <f t="shared" si="54"/>
        <v>11173.647164369435</v>
      </c>
      <c r="EP15" s="108">
        <f t="shared" si="55"/>
        <v>11173.917619849632</v>
      </c>
      <c r="EQ15" s="108">
        <f t="shared" si="56"/>
        <v>11174.188081876136</v>
      </c>
      <c r="ER15" s="108">
        <f t="shared" si="57"/>
        <v>11174.458550449113</v>
      </c>
      <c r="ES15" s="108">
        <f t="shared" si="58"/>
        <v>10836.084819455053</v>
      </c>
      <c r="ET15" s="108">
        <f t="shared" si="59"/>
        <v>10836.347104318731</v>
      </c>
      <c r="EU15" s="108">
        <f t="shared" si="60"/>
        <v>10836.60939553095</v>
      </c>
      <c r="EV15" s="108">
        <f t="shared" si="61"/>
        <v>10836.871693091867</v>
      </c>
      <c r="EW15" s="108">
        <f t="shared" si="62"/>
        <v>10338.079359242</v>
      </c>
      <c r="EX15" s="108">
        <f t="shared" si="63"/>
        <v>10338.329590001596</v>
      </c>
      <c r="EY15" s="108">
        <f t="shared" si="64"/>
        <v>10338.579826817968</v>
      </c>
      <c r="EZ15" s="108">
        <f t="shared" si="65"/>
        <v>10338.830069691263</v>
      </c>
      <c r="FA15" s="108">
        <f t="shared" si="66"/>
        <v>9145.8491703916025</v>
      </c>
      <c r="FB15" s="108">
        <f t="shared" si="67"/>
        <v>9146.07054350217</v>
      </c>
      <c r="FC15" s="108">
        <f t="shared" si="68"/>
        <v>9146.2919219710238</v>
      </c>
      <c r="FD15" s="108">
        <f t="shared" si="69"/>
        <v>9146.5133057982894</v>
      </c>
      <c r="FE15" s="108">
        <f t="shared" si="70"/>
        <v>9146.7346949840976</v>
      </c>
    </row>
    <row r="16" spans="1:161" ht="15.75" x14ac:dyDescent="0.25">
      <c r="A16" s="47" t="s">
        <v>170</v>
      </c>
      <c r="B16" s="12">
        <f>'Urb proj of all 25 ARs '!AK16</f>
        <v>22278.402508200899</v>
      </c>
      <c r="C16" s="12">
        <f>'Urb proj of all 25 ARs '!AL16</f>
        <v>22306.460481892391</v>
      </c>
      <c r="D16" s="100">
        <f t="shared" si="10"/>
        <v>1.2594248479514221E-3</v>
      </c>
      <c r="E16" s="101">
        <f t="shared" si="11"/>
        <v>2.4204762886892439E-5</v>
      </c>
      <c r="F16" s="69">
        <f t="shared" si="12"/>
        <v>22278.941751651109</v>
      </c>
      <c r="G16" s="69">
        <f t="shared" si="13"/>
        <v>22279.48100815358</v>
      </c>
      <c r="H16" s="69">
        <f>G16*(1+$E$16)</f>
        <v>22280.020277708623</v>
      </c>
      <c r="I16" s="69">
        <f t="shared" ref="I16:BE16" si="89">H16*(1+$E$16)</f>
        <v>22280.55956031656</v>
      </c>
      <c r="J16" s="69">
        <f t="shared" si="89"/>
        <v>22281.098855977703</v>
      </c>
      <c r="K16" s="69">
        <f t="shared" si="89"/>
        <v>22281.638164692373</v>
      </c>
      <c r="L16" s="69">
        <f t="shared" si="89"/>
        <v>22282.177486460881</v>
      </c>
      <c r="M16" s="69">
        <f t="shared" si="89"/>
        <v>22282.716821283546</v>
      </c>
      <c r="N16" s="69">
        <f t="shared" si="89"/>
        <v>22283.256169160682</v>
      </c>
      <c r="O16" s="69">
        <f t="shared" si="89"/>
        <v>22283.795530092604</v>
      </c>
      <c r="P16" s="69">
        <f t="shared" si="89"/>
        <v>22284.334904079631</v>
      </c>
      <c r="Q16" s="69">
        <f t="shared" si="89"/>
        <v>22284.874291122076</v>
      </c>
      <c r="R16" s="69">
        <f t="shared" si="89"/>
        <v>22285.413691220256</v>
      </c>
      <c r="S16" s="69">
        <f t="shared" si="89"/>
        <v>22285.953104374486</v>
      </c>
      <c r="T16" s="69">
        <f t="shared" si="89"/>
        <v>22286.492530585085</v>
      </c>
      <c r="U16" s="69">
        <f t="shared" si="89"/>
        <v>22287.031969852367</v>
      </c>
      <c r="V16" s="69">
        <f t="shared" si="89"/>
        <v>22287.57142217665</v>
      </c>
      <c r="W16" s="69">
        <f t="shared" si="89"/>
        <v>22288.11088755825</v>
      </c>
      <c r="X16" s="69">
        <f t="shared" si="89"/>
        <v>22288.650365997481</v>
      </c>
      <c r="Y16" s="69">
        <f t="shared" si="89"/>
        <v>22289.189857494657</v>
      </c>
      <c r="Z16" s="69">
        <f t="shared" si="89"/>
        <v>22289.7293620501</v>
      </c>
      <c r="AA16" s="69">
        <f t="shared" si="89"/>
        <v>22290.268879664123</v>
      </c>
      <c r="AB16" s="69">
        <f t="shared" si="89"/>
        <v>22290.808410337042</v>
      </c>
      <c r="AC16" s="69">
        <f t="shared" si="89"/>
        <v>22291.34795406917</v>
      </c>
      <c r="AD16" s="69">
        <f t="shared" si="89"/>
        <v>22291.887510860826</v>
      </c>
      <c r="AE16" s="69">
        <f t="shared" si="89"/>
        <v>22292.427080712328</v>
      </c>
      <c r="AF16" s="69">
        <f t="shared" si="89"/>
        <v>22292.966663623989</v>
      </c>
      <c r="AG16" s="69">
        <f t="shared" si="89"/>
        <v>22293.506259596128</v>
      </c>
      <c r="AH16" s="69">
        <f t="shared" si="89"/>
        <v>22294.045868629059</v>
      </c>
      <c r="AI16" s="69">
        <f t="shared" si="89"/>
        <v>22294.585490723097</v>
      </c>
      <c r="AJ16" s="69">
        <f t="shared" si="89"/>
        <v>22295.12512587856</v>
      </c>
      <c r="AK16" s="69">
        <f t="shared" si="89"/>
        <v>22295.664774095767</v>
      </c>
      <c r="AL16" s="69">
        <f t="shared" si="89"/>
        <v>22296.204435375028</v>
      </c>
      <c r="AM16" s="69">
        <f t="shared" si="89"/>
        <v>22296.744109716663</v>
      </c>
      <c r="AN16" s="69">
        <f t="shared" si="89"/>
        <v>22297.283797120988</v>
      </c>
      <c r="AO16" s="69">
        <f t="shared" si="89"/>
        <v>22297.823497588321</v>
      </c>
      <c r="AP16" s="69">
        <f t="shared" si="89"/>
        <v>22298.363211118973</v>
      </c>
      <c r="AQ16" s="69">
        <f t="shared" si="89"/>
        <v>22298.902937713265</v>
      </c>
      <c r="AR16" s="69">
        <f t="shared" si="89"/>
        <v>22299.442677371509</v>
      </c>
      <c r="AS16" s="69">
        <f t="shared" si="89"/>
        <v>22299.982430094024</v>
      </c>
      <c r="AT16" s="69">
        <f t="shared" si="89"/>
        <v>22300.522195881127</v>
      </c>
      <c r="AU16" s="69">
        <f t="shared" si="89"/>
        <v>22301.061974733133</v>
      </c>
      <c r="AV16" s="69">
        <f t="shared" si="89"/>
        <v>22301.601766650358</v>
      </c>
      <c r="AW16" s="69">
        <f t="shared" si="89"/>
        <v>22302.141571633118</v>
      </c>
      <c r="AX16" s="69">
        <f t="shared" si="89"/>
        <v>22302.681389681729</v>
      </c>
      <c r="AY16" s="69">
        <f t="shared" si="89"/>
        <v>22303.221220796509</v>
      </c>
      <c r="AZ16" s="69">
        <f t="shared" si="89"/>
        <v>22303.761064977774</v>
      </c>
      <c r="BA16" s="69">
        <f t="shared" si="89"/>
        <v>22304.300922225837</v>
      </c>
      <c r="BB16" s="69">
        <f t="shared" si="89"/>
        <v>22304.840792541017</v>
      </c>
      <c r="BC16" s="69">
        <f t="shared" si="89"/>
        <v>22305.380675923632</v>
      </c>
      <c r="BD16" s="69">
        <f t="shared" si="89"/>
        <v>22305.920572373994</v>
      </c>
      <c r="BE16" s="69">
        <f t="shared" si="89"/>
        <v>22306.460481892424</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23951.032726170866</v>
      </c>
      <c r="DG16" s="108">
        <f t="shared" si="15"/>
        <v>23951.612455238901</v>
      </c>
      <c r="DH16" s="108">
        <f t="shared" si="15"/>
        <v>23952.192198339137</v>
      </c>
      <c r="DI16" s="108">
        <f t="shared" si="15"/>
        <v>23952.771955471919</v>
      </c>
      <c r="DJ16" s="108">
        <f t="shared" si="15"/>
        <v>25422.023697012712</v>
      </c>
      <c r="DK16" s="108">
        <f t="shared" si="15"/>
        <v>25422.639031068404</v>
      </c>
      <c r="DL16" s="108">
        <f t="shared" si="15"/>
        <v>25423.254380018108</v>
      </c>
      <c r="DM16" s="108">
        <f t="shared" si="15"/>
        <v>25423.869743862193</v>
      </c>
      <c r="DN16" s="108">
        <f t="shared" si="15"/>
        <v>22112.700485353875</v>
      </c>
      <c r="DO16" s="108">
        <f t="shared" si="15"/>
        <v>22113.23571802591</v>
      </c>
      <c r="DP16" s="108">
        <f t="shared" si="15"/>
        <v>22113.770963653129</v>
      </c>
      <c r="DQ16" s="108">
        <f t="shared" si="15"/>
        <v>22114.306222235839</v>
      </c>
      <c r="DR16" s="108">
        <f t="shared" si="15"/>
        <v>22114.841493774355</v>
      </c>
      <c r="DS16" s="108">
        <f t="shared" si="15"/>
        <v>23415.154477409356</v>
      </c>
      <c r="DT16" s="108">
        <f t="shared" si="15"/>
        <v>23415.721235671441</v>
      </c>
      <c r="DU16" s="108">
        <f t="shared" si="15"/>
        <v>23416.288007651776</v>
      </c>
      <c r="DV16" s="108">
        <f t="shared" ref="DV16:EK28" si="90">V16*BV16</f>
        <v>23416.854793350692</v>
      </c>
      <c r="DW16" s="108">
        <f t="shared" si="90"/>
        <v>22398.377835787582</v>
      </c>
      <c r="DX16" s="108">
        <f t="shared" si="90"/>
        <v>22398.919983212149</v>
      </c>
      <c r="DY16" s="108">
        <f t="shared" si="90"/>
        <v>22399.462143759261</v>
      </c>
      <c r="DZ16" s="108">
        <f t="shared" si="90"/>
        <v>22400.004317429248</v>
      </c>
      <c r="EA16" s="108">
        <f t="shared" si="90"/>
        <v>23358.866313914961</v>
      </c>
      <c r="EB16" s="108">
        <f t="shared" si="90"/>
        <v>23359.4317097354</v>
      </c>
      <c r="EC16" s="108">
        <f t="shared" si="90"/>
        <v>23359.997119241103</v>
      </c>
      <c r="ED16" s="108">
        <f t="shared" si="90"/>
        <v>23360.562542432413</v>
      </c>
      <c r="EE16" s="108">
        <f t="shared" si="90"/>
        <v>23361.127979309658</v>
      </c>
      <c r="EF16" s="108">
        <f t="shared" si="90"/>
        <v>22817.630745522165</v>
      </c>
      <c r="EG16" s="108">
        <f t="shared" si="90"/>
        <v>22818.183040864002</v>
      </c>
      <c r="EH16" s="108">
        <f t="shared" si="90"/>
        <v>22818.735349574014</v>
      </c>
      <c r="EI16" s="108">
        <f t="shared" si="90"/>
        <v>22819.287671652528</v>
      </c>
      <c r="EJ16" s="108">
        <f t="shared" si="90"/>
        <v>23168.738546557433</v>
      </c>
      <c r="EK16" s="108">
        <f t="shared" si="90"/>
        <v>23169.299340380341</v>
      </c>
      <c r="EL16" s="108">
        <f t="shared" ref="EL16:FA28" si="91">AL16*CL16</f>
        <v>23169.86014777713</v>
      </c>
      <c r="EM16" s="108">
        <f t="shared" si="91"/>
        <v>23170.420968748127</v>
      </c>
      <c r="EN16" s="108">
        <f t="shared" si="91"/>
        <v>25161.67530540756</v>
      </c>
      <c r="EO16" s="108">
        <f t="shared" si="91"/>
        <v>25162.284337792164</v>
      </c>
      <c r="EP16" s="108">
        <f t="shared" si="91"/>
        <v>25162.89338491825</v>
      </c>
      <c r="EQ16" s="108">
        <f t="shared" si="91"/>
        <v>25163.502446786184</v>
      </c>
      <c r="ER16" s="108">
        <f t="shared" si="91"/>
        <v>25164.11152339631</v>
      </c>
      <c r="ES16" s="108">
        <f t="shared" si="91"/>
        <v>24869.166049959586</v>
      </c>
      <c r="ET16" s="108">
        <f t="shared" si="91"/>
        <v>24869.768002227021</v>
      </c>
      <c r="EU16" s="108">
        <f t="shared" si="91"/>
        <v>24870.36996906457</v>
      </c>
      <c r="EV16" s="108">
        <f t="shared" si="91"/>
        <v>24870.97195047258</v>
      </c>
      <c r="EW16" s="108">
        <f t="shared" si="91"/>
        <v>24404.450706771222</v>
      </c>
      <c r="EX16" s="108">
        <f t="shared" si="91"/>
        <v>24405.041410713966</v>
      </c>
      <c r="EY16" s="108">
        <f t="shared" si="91"/>
        <v>24405.632128954559</v>
      </c>
      <c r="EZ16" s="108">
        <f t="shared" si="91"/>
        <v>24406.222861493345</v>
      </c>
      <c r="FA16" s="108">
        <f t="shared" si="91"/>
        <v>22401.284236359323</v>
      </c>
      <c r="FB16" s="108">
        <f t="shared" ref="FB16:FE28" si="92">BB16*DB16</f>
        <v>22401.826454132628</v>
      </c>
      <c r="FC16" s="108">
        <f t="shared" si="92"/>
        <v>22402.368685030186</v>
      </c>
      <c r="FD16" s="108">
        <f t="shared" si="92"/>
        <v>22402.910929052308</v>
      </c>
      <c r="FE16" s="108">
        <f t="shared" si="92"/>
        <v>22403.453186199324</v>
      </c>
    </row>
    <row r="17" spans="1:161" ht="15.75" x14ac:dyDescent="0.25">
      <c r="A17" s="87" t="s">
        <v>174</v>
      </c>
      <c r="B17" s="12">
        <f>'Urb proj of all 25 ARs '!AK17</f>
        <v>26932.992011539765</v>
      </c>
      <c r="C17" s="12">
        <f>'Urb proj of all 25 ARs '!AL17</f>
        <v>26966.912090908772</v>
      </c>
      <c r="D17" s="100">
        <f t="shared" si="10"/>
        <v>1.2594248479512982E-3</v>
      </c>
      <c r="E17" s="101">
        <f t="shared" si="11"/>
        <v>2.4204762886892439E-5</v>
      </c>
      <c r="F17" s="69">
        <f t="shared" si="12"/>
        <v>26933.64391822524</v>
      </c>
      <c r="G17" s="69">
        <f t="shared" si="13"/>
        <v>26934.29584068996</v>
      </c>
      <c r="H17" s="69">
        <f>G17*(1+$E$17)</f>
        <v>26934.947778934307</v>
      </c>
      <c r="I17" s="69">
        <f t="shared" ref="I17:BE17" si="93">H17*(1+$E$17)</f>
        <v>26935.599732958668</v>
      </c>
      <c r="J17" s="69">
        <f t="shared" si="93"/>
        <v>26936.25170276342</v>
      </c>
      <c r="K17" s="69">
        <f t="shared" si="93"/>
        <v>26936.903688348946</v>
      </c>
      <c r="L17" s="69">
        <f t="shared" si="93"/>
        <v>26937.555689715631</v>
      </c>
      <c r="M17" s="69">
        <f t="shared" si="93"/>
        <v>26938.207706863854</v>
      </c>
      <c r="N17" s="69">
        <f t="shared" si="93"/>
        <v>26938.859739793996</v>
      </c>
      <c r="O17" s="69">
        <f t="shared" si="93"/>
        <v>26939.511788506439</v>
      </c>
      <c r="P17" s="69">
        <f t="shared" si="93"/>
        <v>26940.16385300157</v>
      </c>
      <c r="Q17" s="69">
        <f t="shared" si="93"/>
        <v>26940.815933279766</v>
      </c>
      <c r="R17" s="69">
        <f t="shared" si="93"/>
        <v>26941.468029341409</v>
      </c>
      <c r="S17" s="69">
        <f t="shared" si="93"/>
        <v>26942.120141186886</v>
      </c>
      <c r="T17" s="69">
        <f t="shared" si="93"/>
        <v>26942.772268816574</v>
      </c>
      <c r="U17" s="69">
        <f t="shared" si="93"/>
        <v>26943.424412230856</v>
      </c>
      <c r="V17" s="69">
        <f t="shared" si="93"/>
        <v>26944.076571430116</v>
      </c>
      <c r="W17" s="69">
        <f t="shared" si="93"/>
        <v>26944.728746414734</v>
      </c>
      <c r="X17" s="69">
        <f t="shared" si="93"/>
        <v>26945.380937185091</v>
      </c>
      <c r="Y17" s="69">
        <f t="shared" si="93"/>
        <v>26946.033143741573</v>
      </c>
      <c r="Z17" s="69">
        <f t="shared" si="93"/>
        <v>26946.685366084559</v>
      </c>
      <c r="AA17" s="69">
        <f t="shared" si="93"/>
        <v>26947.337604214434</v>
      </c>
      <c r="AB17" s="69">
        <f t="shared" si="93"/>
        <v>26947.989858131576</v>
      </c>
      <c r="AC17" s="69">
        <f t="shared" si="93"/>
        <v>26948.64212783637</v>
      </c>
      <c r="AD17" s="69">
        <f t="shared" si="93"/>
        <v>26949.294413329197</v>
      </c>
      <c r="AE17" s="69">
        <f t="shared" si="93"/>
        <v>26949.94671461044</v>
      </c>
      <c r="AF17" s="69">
        <f t="shared" si="93"/>
        <v>26950.599031680482</v>
      </c>
      <c r="AG17" s="69">
        <f t="shared" si="93"/>
        <v>26951.251364539705</v>
      </c>
      <c r="AH17" s="69">
        <f t="shared" si="93"/>
        <v>26951.903713188487</v>
      </c>
      <c r="AI17" s="69">
        <f t="shared" si="93"/>
        <v>26952.556077627214</v>
      </c>
      <c r="AJ17" s="69">
        <f t="shared" si="93"/>
        <v>26953.208457856268</v>
      </c>
      <c r="AK17" s="69">
        <f t="shared" si="93"/>
        <v>26953.860853876031</v>
      </c>
      <c r="AL17" s="69">
        <f t="shared" si="93"/>
        <v>26954.513265686885</v>
      </c>
      <c r="AM17" s="69">
        <f t="shared" si="93"/>
        <v>26955.165693289211</v>
      </c>
      <c r="AN17" s="69">
        <f t="shared" si="93"/>
        <v>26955.818136683392</v>
      </c>
      <c r="AO17" s="69">
        <f t="shared" si="93"/>
        <v>26956.470595869814</v>
      </c>
      <c r="AP17" s="69">
        <f t="shared" si="93"/>
        <v>26957.123070848855</v>
      </c>
      <c r="AQ17" s="69">
        <f t="shared" si="93"/>
        <v>26957.775561620896</v>
      </c>
      <c r="AR17" s="69">
        <f t="shared" si="93"/>
        <v>26958.428068186324</v>
      </c>
      <c r="AS17" s="69">
        <f t="shared" si="93"/>
        <v>26959.080590545516</v>
      </c>
      <c r="AT17" s="69">
        <f t="shared" si="93"/>
        <v>26959.733128698859</v>
      </c>
      <c r="AU17" s="69">
        <f t="shared" si="93"/>
        <v>26960.385682646734</v>
      </c>
      <c r="AV17" s="69">
        <f t="shared" si="93"/>
        <v>26961.03825238952</v>
      </c>
      <c r="AW17" s="69">
        <f t="shared" si="93"/>
        <v>26961.690837927603</v>
      </c>
      <c r="AX17" s="69">
        <f t="shared" si="93"/>
        <v>26962.343439261364</v>
      </c>
      <c r="AY17" s="69">
        <f t="shared" si="93"/>
        <v>26962.996056391185</v>
      </c>
      <c r="AZ17" s="69">
        <f t="shared" si="93"/>
        <v>26963.648689317451</v>
      </c>
      <c r="BA17" s="69">
        <f t="shared" si="93"/>
        <v>26964.301338040543</v>
      </c>
      <c r="BB17" s="69">
        <f t="shared" si="93"/>
        <v>26964.95400256084</v>
      </c>
      <c r="BC17" s="69">
        <f t="shared" si="93"/>
        <v>26965.60668287873</v>
      </c>
      <c r="BD17" s="69">
        <f t="shared" si="93"/>
        <v>26966.259378994589</v>
      </c>
      <c r="BE17" s="69">
        <f t="shared" si="93"/>
        <v>26966.912090908805</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44008.667060151623</v>
      </c>
      <c r="DG17" s="108">
        <f t="shared" si="15"/>
        <v>44009.732279502779</v>
      </c>
      <c r="DH17" s="108">
        <f t="shared" si="15"/>
        <v>44010.797524637317</v>
      </c>
      <c r="DI17" s="108">
        <f t="shared" si="15"/>
        <v>44011.862795555862</v>
      </c>
      <c r="DJ17" s="108">
        <f t="shared" si="15"/>
        <v>51057.813023607087</v>
      </c>
      <c r="DK17" s="108">
        <f t="shared" si="15"/>
        <v>51059.048865864839</v>
      </c>
      <c r="DL17" s="108">
        <f t="shared" si="15"/>
        <v>51060.284738035873</v>
      </c>
      <c r="DM17" s="108">
        <f t="shared" si="15"/>
        <v>51061.520640120892</v>
      </c>
      <c r="DN17" s="108">
        <f t="shared" si="15"/>
        <v>42468.859871002911</v>
      </c>
      <c r="DO17" s="108">
        <f t="shared" si="15"/>
        <v>42469.887819686162</v>
      </c>
      <c r="DP17" s="108">
        <f t="shared" si="15"/>
        <v>42470.915793250671</v>
      </c>
      <c r="DQ17" s="108">
        <f t="shared" si="15"/>
        <v>42471.943791697035</v>
      </c>
      <c r="DR17" s="108">
        <f t="shared" si="15"/>
        <v>42472.971815025856</v>
      </c>
      <c r="DS17" s="108">
        <f t="shared" si="15"/>
        <v>46054.437320347992</v>
      </c>
      <c r="DT17" s="108">
        <f t="shared" si="15"/>
        <v>46055.552057083216</v>
      </c>
      <c r="DU17" s="108">
        <f t="shared" si="15"/>
        <v>46056.666820800383</v>
      </c>
      <c r="DV17" s="108">
        <f t="shared" si="90"/>
        <v>46057.781611500141</v>
      </c>
      <c r="DW17" s="108">
        <f t="shared" si="90"/>
        <v>44920.901930916865</v>
      </c>
      <c r="DX17" s="108">
        <f t="shared" si="90"/>
        <v>44921.989230696767</v>
      </c>
      <c r="DY17" s="108">
        <f t="shared" si="90"/>
        <v>44923.076556794505</v>
      </c>
      <c r="DZ17" s="108">
        <f t="shared" si="90"/>
        <v>44924.163909210707</v>
      </c>
      <c r="EA17" s="108">
        <f t="shared" si="90"/>
        <v>50076.138857738064</v>
      </c>
      <c r="EB17" s="108">
        <f t="shared" si="90"/>
        <v>50077.350938805408</v>
      </c>
      <c r="EC17" s="108">
        <f t="shared" si="90"/>
        <v>50078.563049210883</v>
      </c>
      <c r="ED17" s="108">
        <f t="shared" si="90"/>
        <v>50079.775188955202</v>
      </c>
      <c r="EE17" s="108">
        <f t="shared" si="90"/>
        <v>50080.987358039085</v>
      </c>
      <c r="EF17" s="108">
        <f t="shared" si="90"/>
        <v>50205.994665532293</v>
      </c>
      <c r="EG17" s="108">
        <f t="shared" si="90"/>
        <v>50207.209889728678</v>
      </c>
      <c r="EH17" s="108">
        <f t="shared" si="90"/>
        <v>50208.425143339271</v>
      </c>
      <c r="EI17" s="108">
        <f t="shared" si="90"/>
        <v>50209.640426364786</v>
      </c>
      <c r="EJ17" s="108">
        <f t="shared" si="90"/>
        <v>53774.605037879635</v>
      </c>
      <c r="EK17" s="108">
        <f t="shared" si="90"/>
        <v>53775.906639443914</v>
      </c>
      <c r="EL17" s="108">
        <f t="shared" si="91"/>
        <v>53777.208272513148</v>
      </c>
      <c r="EM17" s="108">
        <f t="shared" si="91"/>
        <v>53778.5099370881</v>
      </c>
      <c r="EN17" s="108">
        <f t="shared" si="91"/>
        <v>53553.258150496484</v>
      </c>
      <c r="EO17" s="108">
        <f t="shared" si="91"/>
        <v>53554.554394411833</v>
      </c>
      <c r="EP17" s="108">
        <f t="shared" si="91"/>
        <v>53555.850669702464</v>
      </c>
      <c r="EQ17" s="108">
        <f t="shared" si="91"/>
        <v>53557.146976369128</v>
      </c>
      <c r="ER17" s="108">
        <f t="shared" si="91"/>
        <v>53558.443314412594</v>
      </c>
      <c r="ES17" s="108">
        <f t="shared" si="91"/>
        <v>52940.855513891416</v>
      </c>
      <c r="ET17" s="108">
        <f t="shared" si="91"/>
        <v>52942.136934746166</v>
      </c>
      <c r="EU17" s="108">
        <f t="shared" si="91"/>
        <v>52943.418386617399</v>
      </c>
      <c r="EV17" s="108">
        <f t="shared" si="91"/>
        <v>52944.699869505865</v>
      </c>
      <c r="EW17" s="108">
        <f t="shared" si="91"/>
        <v>47463.406654358463</v>
      </c>
      <c r="EX17" s="108">
        <f t="shared" si="91"/>
        <v>47464.555494862332</v>
      </c>
      <c r="EY17" s="108">
        <f t="shared" si="91"/>
        <v>47465.704363173616</v>
      </c>
      <c r="EZ17" s="108">
        <f t="shared" si="91"/>
        <v>47466.853259292991</v>
      </c>
      <c r="FA17" s="108">
        <f t="shared" si="91"/>
        <v>44351.433560947968</v>
      </c>
      <c r="FB17" s="108">
        <f t="shared" si="92"/>
        <v>44352.507076881004</v>
      </c>
      <c r="FC17" s="108">
        <f t="shared" si="92"/>
        <v>44353.580618798245</v>
      </c>
      <c r="FD17" s="108">
        <f t="shared" si="92"/>
        <v>44354.654186700303</v>
      </c>
      <c r="FE17" s="108">
        <f t="shared" si="92"/>
        <v>44355.727780587826</v>
      </c>
    </row>
    <row r="18" spans="1:161" ht="15.75" x14ac:dyDescent="0.25">
      <c r="A18" s="47" t="s">
        <v>222</v>
      </c>
      <c r="B18" s="12">
        <f>'Urb proj of all 25 ARs '!AK18</f>
        <v>32014.964687059659</v>
      </c>
      <c r="C18" s="12">
        <f>'Urb proj of all 25 ARs '!AL18</f>
        <v>32055.285129092823</v>
      </c>
      <c r="D18" s="100">
        <f t="shared" si="10"/>
        <v>1.2594248479512267E-3</v>
      </c>
      <c r="E18" s="101">
        <f t="shared" si="11"/>
        <v>2.4204762886892439E-5</v>
      </c>
      <c r="F18" s="69">
        <f t="shared" si="12"/>
        <v>32015.73960168874</v>
      </c>
      <c r="G18" s="69">
        <f t="shared" si="13"/>
        <v>32016.514535074446</v>
      </c>
      <c r="H18" s="69">
        <f>G18*(1+$E$18)</f>
        <v>32017.289487217233</v>
      </c>
      <c r="I18" s="69">
        <f t="shared" ref="I18:BE18" si="94">H18*(1+$E$18)</f>
        <v>32018.064458117551</v>
      </c>
      <c r="J18" s="69">
        <f t="shared" si="94"/>
        <v>32018.839447775856</v>
      </c>
      <c r="K18" s="69">
        <f t="shared" si="94"/>
        <v>32019.614456192601</v>
      </c>
      <c r="L18" s="69">
        <f t="shared" si="94"/>
        <v>32020.389483368243</v>
      </c>
      <c r="M18" s="69">
        <f t="shared" si="94"/>
        <v>32021.164529303234</v>
      </c>
      <c r="N18" s="69">
        <f t="shared" si="94"/>
        <v>32021.939593998028</v>
      </c>
      <c r="O18" s="69">
        <f t="shared" si="94"/>
        <v>32022.714677453077</v>
      </c>
      <c r="P18" s="69">
        <f t="shared" si="94"/>
        <v>32023.489779668838</v>
      </c>
      <c r="Q18" s="69">
        <f t="shared" si="94"/>
        <v>32024.264900645765</v>
      </c>
      <c r="R18" s="69">
        <f t="shared" si="94"/>
        <v>32025.040040384312</v>
      </c>
      <c r="S18" s="69">
        <f t="shared" si="94"/>
        <v>32025.815198884931</v>
      </c>
      <c r="T18" s="69">
        <f t="shared" si="94"/>
        <v>32026.59037614808</v>
      </c>
      <c r="U18" s="69">
        <f t="shared" si="94"/>
        <v>32027.365572174211</v>
      </c>
      <c r="V18" s="69">
        <f t="shared" si="94"/>
        <v>32028.140786963777</v>
      </c>
      <c r="W18" s="69">
        <f t="shared" si="94"/>
        <v>32028.916020517234</v>
      </c>
      <c r="X18" s="69">
        <f t="shared" si="94"/>
        <v>32029.691272835036</v>
      </c>
      <c r="Y18" s="69">
        <f t="shared" si="94"/>
        <v>32030.466543917635</v>
      </c>
      <c r="Z18" s="69">
        <f t="shared" si="94"/>
        <v>32031.241833765489</v>
      </c>
      <c r="AA18" s="69">
        <f t="shared" si="94"/>
        <v>32032.017142379049</v>
      </c>
      <c r="AB18" s="69">
        <f t="shared" si="94"/>
        <v>32032.79246975877</v>
      </c>
      <c r="AC18" s="69">
        <f t="shared" si="94"/>
        <v>32033.567815905106</v>
      </c>
      <c r="AD18" s="69">
        <f t="shared" si="94"/>
        <v>32034.343180818512</v>
      </c>
      <c r="AE18" s="69">
        <f t="shared" si="94"/>
        <v>32035.11856449944</v>
      </c>
      <c r="AF18" s="69">
        <f t="shared" si="94"/>
        <v>32035.893966948348</v>
      </c>
      <c r="AG18" s="69">
        <f t="shared" si="94"/>
        <v>32036.669388165687</v>
      </c>
      <c r="AH18" s="69">
        <f t="shared" si="94"/>
        <v>32037.444828151914</v>
      </c>
      <c r="AI18" s="69">
        <f t="shared" si="94"/>
        <v>32038.220286907483</v>
      </c>
      <c r="AJ18" s="69">
        <f t="shared" si="94"/>
        <v>32038.995764432846</v>
      </c>
      <c r="AK18" s="69">
        <f t="shared" si="94"/>
        <v>32039.771260728459</v>
      </c>
      <c r="AL18" s="69">
        <f t="shared" si="94"/>
        <v>32040.546775794777</v>
      </c>
      <c r="AM18" s="69">
        <f t="shared" si="94"/>
        <v>32041.322309632251</v>
      </c>
      <c r="AN18" s="69">
        <f t="shared" si="94"/>
        <v>32042.097862241339</v>
      </c>
      <c r="AO18" s="69">
        <f t="shared" si="94"/>
        <v>32042.873433622492</v>
      </c>
      <c r="AP18" s="69">
        <f t="shared" si="94"/>
        <v>32043.649023776168</v>
      </c>
      <c r="AQ18" s="69">
        <f t="shared" si="94"/>
        <v>32044.42463270282</v>
      </c>
      <c r="AR18" s="69">
        <f t="shared" si="94"/>
        <v>32045.2002604029</v>
      </c>
      <c r="AS18" s="69">
        <f t="shared" si="94"/>
        <v>32045.975906876865</v>
      </c>
      <c r="AT18" s="69">
        <f t="shared" si="94"/>
        <v>32046.751572125169</v>
      </c>
      <c r="AU18" s="69">
        <f t="shared" si="94"/>
        <v>32047.527256148267</v>
      </c>
      <c r="AV18" s="69">
        <f t="shared" si="94"/>
        <v>32048.302958946613</v>
      </c>
      <c r="AW18" s="69">
        <f t="shared" si="94"/>
        <v>32049.078680520663</v>
      </c>
      <c r="AX18" s="69">
        <f t="shared" si="94"/>
        <v>32049.854420870866</v>
      </c>
      <c r="AY18" s="69">
        <f t="shared" si="94"/>
        <v>32050.630179997683</v>
      </c>
      <c r="AZ18" s="69">
        <f t="shared" si="94"/>
        <v>32051.405957901567</v>
      </c>
      <c r="BA18" s="69">
        <f t="shared" si="94"/>
        <v>32052.181754582969</v>
      </c>
      <c r="BB18" s="69">
        <f t="shared" si="94"/>
        <v>32052.957570042345</v>
      </c>
      <c r="BC18" s="69">
        <f t="shared" si="94"/>
        <v>32053.733404280152</v>
      </c>
      <c r="BD18" s="69">
        <f t="shared" si="94"/>
        <v>32054.509257296842</v>
      </c>
      <c r="BE18" s="69">
        <f t="shared" si="94"/>
        <v>32055.28512909287</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36650.5147988401</v>
      </c>
      <c r="DG18" s="108">
        <f t="shared" si="15"/>
        <v>36651.401915860486</v>
      </c>
      <c r="DH18" s="108">
        <f t="shared" si="15"/>
        <v>36652.289054353329</v>
      </c>
      <c r="DI18" s="108">
        <f t="shared" si="15"/>
        <v>36653.176214319152</v>
      </c>
      <c r="DJ18" s="108">
        <f t="shared" si="15"/>
        <v>40606.804331812418</v>
      </c>
      <c r="DK18" s="108">
        <f t="shared" si="15"/>
        <v>40607.787209882859</v>
      </c>
      <c r="DL18" s="108">
        <f t="shared" si="15"/>
        <v>40608.770111743637</v>
      </c>
      <c r="DM18" s="108">
        <f t="shared" si="15"/>
        <v>40609.75303739532</v>
      </c>
      <c r="DN18" s="108">
        <f t="shared" si="15"/>
        <v>35881.876818850389</v>
      </c>
      <c r="DO18" s="108">
        <f t="shared" si="15"/>
        <v>35882.745331170729</v>
      </c>
      <c r="DP18" s="108">
        <f t="shared" si="15"/>
        <v>35883.613864513194</v>
      </c>
      <c r="DQ18" s="108">
        <f t="shared" si="15"/>
        <v>35884.48241887831</v>
      </c>
      <c r="DR18" s="108">
        <f t="shared" si="15"/>
        <v>35885.350994266577</v>
      </c>
      <c r="DS18" s="108">
        <f t="shared" si="15"/>
        <v>36570.744249677453</v>
      </c>
      <c r="DT18" s="108">
        <f t="shared" si="15"/>
        <v>36571.629435870615</v>
      </c>
      <c r="DU18" s="108">
        <f t="shared" si="15"/>
        <v>36572.5146434895</v>
      </c>
      <c r="DV18" s="108">
        <f t="shared" si="90"/>
        <v>36573.399872534617</v>
      </c>
      <c r="DW18" s="108">
        <f t="shared" si="90"/>
        <v>36332.701996477597</v>
      </c>
      <c r="DX18" s="108">
        <f t="shared" si="90"/>
        <v>36333.581420914466</v>
      </c>
      <c r="DY18" s="108">
        <f t="shared" si="90"/>
        <v>36334.460866637586</v>
      </c>
      <c r="DZ18" s="108">
        <f t="shared" si="90"/>
        <v>36335.340333647495</v>
      </c>
      <c r="EA18" s="108">
        <f t="shared" si="90"/>
        <v>37077.463902714735</v>
      </c>
      <c r="EB18" s="108">
        <f t="shared" si="90"/>
        <v>37078.361353936947</v>
      </c>
      <c r="EC18" s="108">
        <f t="shared" si="90"/>
        <v>37079.258826881756</v>
      </c>
      <c r="ED18" s="108">
        <f t="shared" si="90"/>
        <v>37080.156321549686</v>
      </c>
      <c r="EE18" s="108">
        <f t="shared" si="90"/>
        <v>37081.053837941254</v>
      </c>
      <c r="EF18" s="108">
        <f t="shared" si="90"/>
        <v>37021.760161745711</v>
      </c>
      <c r="EG18" s="108">
        <f t="shared" si="90"/>
        <v>37022.656264672078</v>
      </c>
      <c r="EH18" s="108">
        <f t="shared" si="90"/>
        <v>37023.552389288408</v>
      </c>
      <c r="EI18" s="108">
        <f t="shared" si="90"/>
        <v>37024.44853559522</v>
      </c>
      <c r="EJ18" s="108">
        <f t="shared" si="90"/>
        <v>37767.333746309116</v>
      </c>
      <c r="EK18" s="108">
        <f t="shared" si="90"/>
        <v>37768.247895667315</v>
      </c>
      <c r="EL18" s="108">
        <f t="shared" si="91"/>
        <v>37769.162067152291</v>
      </c>
      <c r="EM18" s="108">
        <f t="shared" si="91"/>
        <v>37770.076260764559</v>
      </c>
      <c r="EN18" s="108">
        <f t="shared" si="91"/>
        <v>40634.763739675691</v>
      </c>
      <c r="EO18" s="108">
        <f t="shared" si="91"/>
        <v>40635.74729449697</v>
      </c>
      <c r="EP18" s="108">
        <f t="shared" si="91"/>
        <v>40636.730873124965</v>
      </c>
      <c r="EQ18" s="108">
        <f t="shared" si="91"/>
        <v>40637.714475560249</v>
      </c>
      <c r="ER18" s="108">
        <f t="shared" si="91"/>
        <v>40638.698101803391</v>
      </c>
      <c r="ES18" s="108">
        <f t="shared" si="91"/>
        <v>38634.557611987497</v>
      </c>
      <c r="ET18" s="108">
        <f t="shared" si="91"/>
        <v>38635.492752293736</v>
      </c>
      <c r="EU18" s="108">
        <f t="shared" si="91"/>
        <v>38636.427915234817</v>
      </c>
      <c r="EV18" s="108">
        <f t="shared" si="91"/>
        <v>38637.363100811308</v>
      </c>
      <c r="EW18" s="108">
        <f t="shared" si="91"/>
        <v>38926.030358817938</v>
      </c>
      <c r="EX18" s="108">
        <f t="shared" si="91"/>
        <v>38926.972554152897</v>
      </c>
      <c r="EY18" s="108">
        <f t="shared" si="91"/>
        <v>38927.914772293472</v>
      </c>
      <c r="EZ18" s="108">
        <f t="shared" si="91"/>
        <v>38928.857013240216</v>
      </c>
      <c r="FA18" s="108">
        <f t="shared" si="91"/>
        <v>36495.758150217</v>
      </c>
      <c r="FB18" s="108">
        <f t="shared" si="92"/>
        <v>36496.6415213894</v>
      </c>
      <c r="FC18" s="108">
        <f t="shared" si="92"/>
        <v>36497.524913943591</v>
      </c>
      <c r="FD18" s="108">
        <f t="shared" si="92"/>
        <v>36498.408327880097</v>
      </c>
      <c r="FE18" s="108">
        <f t="shared" si="92"/>
        <v>36499.291763199421</v>
      </c>
    </row>
    <row r="19" spans="1:161" ht="15.75" x14ac:dyDescent="0.25">
      <c r="A19" s="47" t="s">
        <v>178</v>
      </c>
      <c r="B19" s="12">
        <f>'Urb proj of all 25 ARs '!AK19</f>
        <v>51702.217147282718</v>
      </c>
      <c r="C19" s="12">
        <f>'Urb proj of all 25 ARs '!AL19</f>
        <v>51767.332204252176</v>
      </c>
      <c r="D19" s="100">
        <f t="shared" si="10"/>
        <v>1.2594248479512343E-3</v>
      </c>
      <c r="E19" s="101">
        <f t="shared" si="11"/>
        <v>2.4204762886892439E-5</v>
      </c>
      <c r="F19" s="69">
        <f t="shared" si="12"/>
        <v>51703.468587189491</v>
      </c>
      <c r="G19" s="69">
        <f t="shared" si="13"/>
        <v>51704.720057387072</v>
      </c>
      <c r="H19" s="69">
        <f>G19*(1+$E$19)</f>
        <v>51705.971557876197</v>
      </c>
      <c r="I19" s="69">
        <f t="shared" ref="I19:BE19" si="95">H19*(1+$E$19)</f>
        <v>51707.223088657593</v>
      </c>
      <c r="J19" s="69">
        <f t="shared" si="95"/>
        <v>51708.474649731994</v>
      </c>
      <c r="K19" s="69">
        <f t="shared" si="95"/>
        <v>51709.726241100136</v>
      </c>
      <c r="L19" s="69">
        <f t="shared" si="95"/>
        <v>51710.977862762746</v>
      </c>
      <c r="M19" s="69">
        <f t="shared" si="95"/>
        <v>51712.229514720566</v>
      </c>
      <c r="N19" s="69">
        <f t="shared" si="95"/>
        <v>51713.481196974324</v>
      </c>
      <c r="O19" s="69">
        <f t="shared" si="95"/>
        <v>51714.732909524755</v>
      </c>
      <c r="P19" s="69">
        <f t="shared" si="95"/>
        <v>51715.984652372586</v>
      </c>
      <c r="Q19" s="69">
        <f t="shared" si="95"/>
        <v>51717.23642551856</v>
      </c>
      <c r="R19" s="69">
        <f t="shared" si="95"/>
        <v>51718.488228963404</v>
      </c>
      <c r="S19" s="69">
        <f t="shared" si="95"/>
        <v>51719.740062707853</v>
      </c>
      <c r="T19" s="69">
        <f t="shared" si="95"/>
        <v>51720.991926752642</v>
      </c>
      <c r="U19" s="69">
        <f t="shared" si="95"/>
        <v>51722.243821098506</v>
      </c>
      <c r="V19" s="69">
        <f t="shared" si="95"/>
        <v>51723.495745746171</v>
      </c>
      <c r="W19" s="69">
        <f t="shared" si="95"/>
        <v>51724.747700696382</v>
      </c>
      <c r="X19" s="69">
        <f t="shared" si="95"/>
        <v>51725.999685949864</v>
      </c>
      <c r="Y19" s="69">
        <f t="shared" si="95"/>
        <v>51727.251701507354</v>
      </c>
      <c r="Z19" s="69">
        <f t="shared" si="95"/>
        <v>51728.503747369577</v>
      </c>
      <c r="AA19" s="69">
        <f t="shared" si="95"/>
        <v>51729.755823537278</v>
      </c>
      <c r="AB19" s="69">
        <f t="shared" si="95"/>
        <v>51731.007930011183</v>
      </c>
      <c r="AC19" s="69">
        <f t="shared" si="95"/>
        <v>51732.260066792027</v>
      </c>
      <c r="AD19" s="69">
        <f t="shared" si="95"/>
        <v>51733.512233880545</v>
      </c>
      <c r="AE19" s="69">
        <f t="shared" si="95"/>
        <v>51734.764431277472</v>
      </c>
      <c r="AF19" s="69">
        <f t="shared" si="95"/>
        <v>51736.016658983543</v>
      </c>
      <c r="AG19" s="69">
        <f t="shared" si="95"/>
        <v>51737.268916999485</v>
      </c>
      <c r="AH19" s="69">
        <f t="shared" si="95"/>
        <v>51738.521205326033</v>
      </c>
      <c r="AI19" s="69">
        <f t="shared" si="95"/>
        <v>51739.77352396393</v>
      </c>
      <c r="AJ19" s="69">
        <f t="shared" si="95"/>
        <v>51741.025872913902</v>
      </c>
      <c r="AK19" s="69">
        <f t="shared" si="95"/>
        <v>51742.278252176679</v>
      </c>
      <c r="AL19" s="69">
        <f t="shared" si="95"/>
        <v>51743.530661753</v>
      </c>
      <c r="AM19" s="69">
        <f t="shared" si="95"/>
        <v>51744.783101643596</v>
      </c>
      <c r="AN19" s="69">
        <f t="shared" si="95"/>
        <v>51746.035571849206</v>
      </c>
      <c r="AO19" s="69">
        <f t="shared" si="95"/>
        <v>51747.28807237056</v>
      </c>
      <c r="AP19" s="69">
        <f t="shared" si="95"/>
        <v>51748.540603208392</v>
      </c>
      <c r="AQ19" s="69">
        <f t="shared" si="95"/>
        <v>51749.793164363437</v>
      </c>
      <c r="AR19" s="69">
        <f t="shared" si="95"/>
        <v>51751.045755836429</v>
      </c>
      <c r="AS19" s="69">
        <f t="shared" si="95"/>
        <v>51752.298377628096</v>
      </c>
      <c r="AT19" s="69">
        <f t="shared" si="95"/>
        <v>51753.551029739181</v>
      </c>
      <c r="AU19" s="69">
        <f t="shared" si="95"/>
        <v>51754.803712170411</v>
      </c>
      <c r="AV19" s="69">
        <f t="shared" si="95"/>
        <v>51756.056424922521</v>
      </c>
      <c r="AW19" s="69">
        <f t="shared" si="95"/>
        <v>51757.309167996245</v>
      </c>
      <c r="AX19" s="69">
        <f t="shared" si="95"/>
        <v>51758.56194139232</v>
      </c>
      <c r="AY19" s="69">
        <f t="shared" si="95"/>
        <v>51759.814745111478</v>
      </c>
      <c r="AZ19" s="69">
        <f t="shared" si="95"/>
        <v>51761.067579154456</v>
      </c>
      <c r="BA19" s="69">
        <f t="shared" si="95"/>
        <v>51762.320443521981</v>
      </c>
      <c r="BB19" s="69">
        <f t="shared" si="95"/>
        <v>51763.573338214796</v>
      </c>
      <c r="BC19" s="69">
        <f t="shared" si="95"/>
        <v>51764.826263233626</v>
      </c>
      <c r="BD19" s="69">
        <f t="shared" si="95"/>
        <v>51766.079218579209</v>
      </c>
      <c r="BE19" s="69">
        <f t="shared" si="95"/>
        <v>51767.332204252278</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52433.491800216223</v>
      </c>
      <c r="DG19" s="108">
        <f t="shared" si="15"/>
        <v>52434.760940452579</v>
      </c>
      <c r="DH19" s="108">
        <f t="shared" si="15"/>
        <v>52436.030111408174</v>
      </c>
      <c r="DI19" s="108">
        <f t="shared" si="15"/>
        <v>52437.299313083749</v>
      </c>
      <c r="DJ19" s="108">
        <f t="shared" si="15"/>
        <v>56494.723966606776</v>
      </c>
      <c r="DK19" s="108">
        <f t="shared" si="15"/>
        <v>56496.091408004751</v>
      </c>
      <c r="DL19" s="108">
        <f t="shared" si="15"/>
        <v>56497.45888250132</v>
      </c>
      <c r="DM19" s="108">
        <f t="shared" si="15"/>
        <v>56498.826390097282</v>
      </c>
      <c r="DN19" s="108">
        <f t="shared" si="15"/>
        <v>50097.802996150014</v>
      </c>
      <c r="DO19" s="108">
        <f t="shared" si="15"/>
        <v>50099.015601592691</v>
      </c>
      <c r="DP19" s="108">
        <f t="shared" si="15"/>
        <v>50100.228236386189</v>
      </c>
      <c r="DQ19" s="108">
        <f t="shared" si="15"/>
        <v>50101.440900531234</v>
      </c>
      <c r="DR19" s="108">
        <f t="shared" si="15"/>
        <v>50102.653594028518</v>
      </c>
      <c r="DS19" s="108">
        <f t="shared" si="15"/>
        <v>51255.915955303259</v>
      </c>
      <c r="DT19" s="108">
        <f t="shared" si="15"/>
        <v>51257.156592595507</v>
      </c>
      <c r="DU19" s="108">
        <f t="shared" si="15"/>
        <v>51258.397259917088</v>
      </c>
      <c r="DV19" s="108">
        <f t="shared" si="90"/>
        <v>51259.637957268729</v>
      </c>
      <c r="DW19" s="108">
        <f t="shared" si="90"/>
        <v>50559.754200899079</v>
      </c>
      <c r="DX19" s="108">
        <f t="shared" si="90"/>
        <v>50560.977987761136</v>
      </c>
      <c r="DY19" s="108">
        <f t="shared" si="90"/>
        <v>50562.201804244665</v>
      </c>
      <c r="DZ19" s="108">
        <f t="shared" si="90"/>
        <v>50563.425650350371</v>
      </c>
      <c r="EA19" s="108">
        <f t="shared" si="90"/>
        <v>51858.245425404813</v>
      </c>
      <c r="EB19" s="108">
        <f t="shared" si="90"/>
        <v>51859.500641939063</v>
      </c>
      <c r="EC19" s="108">
        <f t="shared" si="90"/>
        <v>51860.755888855536</v>
      </c>
      <c r="ED19" s="108">
        <f t="shared" si="90"/>
        <v>51862.01116615496</v>
      </c>
      <c r="EE19" s="108">
        <f t="shared" si="90"/>
        <v>51863.26647383807</v>
      </c>
      <c r="EF19" s="108">
        <f t="shared" si="90"/>
        <v>51568.745744317486</v>
      </c>
      <c r="EG19" s="108">
        <f t="shared" si="90"/>
        <v>51569.993953580604</v>
      </c>
      <c r="EH19" s="108">
        <f t="shared" si="90"/>
        <v>51571.242193056321</v>
      </c>
      <c r="EI19" s="108">
        <f t="shared" si="90"/>
        <v>51572.490462745394</v>
      </c>
      <c r="EJ19" s="108">
        <f t="shared" si="90"/>
        <v>51778.188666713766</v>
      </c>
      <c r="EK19" s="108">
        <f t="shared" si="90"/>
        <v>51779.441945493156</v>
      </c>
      <c r="EL19" s="108">
        <f t="shared" si="91"/>
        <v>51780.695254607861</v>
      </c>
      <c r="EM19" s="108">
        <f t="shared" si="91"/>
        <v>51781.948594058616</v>
      </c>
      <c r="EN19" s="108">
        <f t="shared" si="91"/>
        <v>56515.202503838802</v>
      </c>
      <c r="EO19" s="108">
        <f t="shared" si="91"/>
        <v>56516.570440914911</v>
      </c>
      <c r="EP19" s="108">
        <f t="shared" si="91"/>
        <v>56517.938411101612</v>
      </c>
      <c r="EQ19" s="108">
        <f t="shared" si="91"/>
        <v>56519.306414399711</v>
      </c>
      <c r="ER19" s="108">
        <f t="shared" si="91"/>
        <v>56520.674450810009</v>
      </c>
      <c r="ES19" s="108">
        <f t="shared" si="91"/>
        <v>54598.076312413323</v>
      </c>
      <c r="ET19" s="108">
        <f t="shared" si="91"/>
        <v>54599.397845904547</v>
      </c>
      <c r="EU19" s="108">
        <f t="shared" si="91"/>
        <v>54600.719411383172</v>
      </c>
      <c r="EV19" s="108">
        <f t="shared" si="91"/>
        <v>54602.041008849978</v>
      </c>
      <c r="EW19" s="108">
        <f t="shared" si="91"/>
        <v>54560.001842013582</v>
      </c>
      <c r="EX19" s="108">
        <f t="shared" si="91"/>
        <v>54561.322453921275</v>
      </c>
      <c r="EY19" s="108">
        <f t="shared" si="91"/>
        <v>54562.643097794069</v>
      </c>
      <c r="EZ19" s="108">
        <f t="shared" si="91"/>
        <v>54563.963773632735</v>
      </c>
      <c r="FA19" s="108">
        <f t="shared" si="91"/>
        <v>50019.540847552555</v>
      </c>
      <c r="FB19" s="108">
        <f t="shared" si="92"/>
        <v>50020.751558678479</v>
      </c>
      <c r="FC19" s="108">
        <f t="shared" si="92"/>
        <v>50021.962299109386</v>
      </c>
      <c r="FD19" s="108">
        <f t="shared" si="92"/>
        <v>50023.173068845972</v>
      </c>
      <c r="FE19" s="108">
        <f t="shared" si="92"/>
        <v>50024.383867888951</v>
      </c>
    </row>
    <row r="20" spans="1:161" ht="15.75" x14ac:dyDescent="0.25">
      <c r="A20" s="47" t="s">
        <v>195</v>
      </c>
      <c r="B20" s="12">
        <f>'Urb proj of all 25 ARs '!AK20</f>
        <v>171657.64957022329</v>
      </c>
      <c r="C20" s="12">
        <f>'Urb proj of all 25 ARs '!AL20</f>
        <v>171873.83947943294</v>
      </c>
      <c r="D20" s="100">
        <f t="shared" si="10"/>
        <v>1.259424847951223E-3</v>
      </c>
      <c r="E20" s="101">
        <f t="shared" si="11"/>
        <v>2.4204762886892439E-5</v>
      </c>
      <c r="F20" s="69">
        <f t="shared" si="12"/>
        <v>171661.80450292886</v>
      </c>
      <c r="G20" s="69">
        <f t="shared" si="13"/>
        <v>171665.95953620359</v>
      </c>
      <c r="H20" s="69">
        <f>G20*(1+$E$20)</f>
        <v>171670.11467004992</v>
      </c>
      <c r="I20" s="69">
        <f t="shared" ref="I20:BE20" si="96">H20*(1+$E$20)</f>
        <v>171674.26990447027</v>
      </c>
      <c r="J20" s="69">
        <f t="shared" si="96"/>
        <v>171678.42523946709</v>
      </c>
      <c r="K20" s="69">
        <f t="shared" si="96"/>
        <v>171682.58067504282</v>
      </c>
      <c r="L20" s="69">
        <f t="shared" si="96"/>
        <v>171686.73621119987</v>
      </c>
      <c r="M20" s="69">
        <f t="shared" si="96"/>
        <v>171690.89184794069</v>
      </c>
      <c r="N20" s="69">
        <f t="shared" si="96"/>
        <v>171695.04758526769</v>
      </c>
      <c r="O20" s="69">
        <f t="shared" si="96"/>
        <v>171699.20342318335</v>
      </c>
      <c r="P20" s="69">
        <f t="shared" si="96"/>
        <v>171703.35936169009</v>
      </c>
      <c r="Q20" s="69">
        <f t="shared" si="96"/>
        <v>171707.51540079032</v>
      </c>
      <c r="R20" s="69">
        <f t="shared" si="96"/>
        <v>171711.67154048648</v>
      </c>
      <c r="S20" s="69">
        <f t="shared" si="96"/>
        <v>171715.82778078102</v>
      </c>
      <c r="T20" s="69">
        <f t="shared" si="96"/>
        <v>171719.98412167639</v>
      </c>
      <c r="U20" s="69">
        <f t="shared" si="96"/>
        <v>171724.14056317499</v>
      </c>
      <c r="V20" s="69">
        <f t="shared" si="96"/>
        <v>171728.29710527929</v>
      </c>
      <c r="W20" s="69">
        <f t="shared" si="96"/>
        <v>171732.45374799168</v>
      </c>
      <c r="X20" s="69">
        <f t="shared" si="96"/>
        <v>171736.61049131464</v>
      </c>
      <c r="Y20" s="69">
        <f t="shared" si="96"/>
        <v>171740.7673352506</v>
      </c>
      <c r="Z20" s="69">
        <f t="shared" si="96"/>
        <v>171744.92427980195</v>
      </c>
      <c r="AA20" s="69">
        <f t="shared" si="96"/>
        <v>171749.08132497116</v>
      </c>
      <c r="AB20" s="69">
        <f t="shared" si="96"/>
        <v>171753.23847076067</v>
      </c>
      <c r="AC20" s="69">
        <f t="shared" si="96"/>
        <v>171757.39571717291</v>
      </c>
      <c r="AD20" s="69">
        <f t="shared" si="96"/>
        <v>171761.55306421031</v>
      </c>
      <c r="AE20" s="69">
        <f t="shared" si="96"/>
        <v>171765.71051187531</v>
      </c>
      <c r="AF20" s="69">
        <f t="shared" si="96"/>
        <v>171769.86806017035</v>
      </c>
      <c r="AG20" s="69">
        <f t="shared" si="96"/>
        <v>171774.02570909786</v>
      </c>
      <c r="AH20" s="69">
        <f t="shared" si="96"/>
        <v>171778.18345866026</v>
      </c>
      <c r="AI20" s="69">
        <f t="shared" si="96"/>
        <v>171782.34130886002</v>
      </c>
      <c r="AJ20" s="69">
        <f t="shared" si="96"/>
        <v>171786.49925969954</v>
      </c>
      <c r="AK20" s="69">
        <f t="shared" si="96"/>
        <v>171790.6573111813</v>
      </c>
      <c r="AL20" s="69">
        <f t="shared" si="96"/>
        <v>171794.81546330769</v>
      </c>
      <c r="AM20" s="69">
        <f t="shared" si="96"/>
        <v>171798.97371608118</v>
      </c>
      <c r="AN20" s="69">
        <f t="shared" si="96"/>
        <v>171803.13206950418</v>
      </c>
      <c r="AO20" s="69">
        <f t="shared" si="96"/>
        <v>171807.29052357914</v>
      </c>
      <c r="AP20" s="69">
        <f t="shared" si="96"/>
        <v>171811.44907830851</v>
      </c>
      <c r="AQ20" s="69">
        <f t="shared" si="96"/>
        <v>171815.60773369469</v>
      </c>
      <c r="AR20" s="69">
        <f t="shared" si="96"/>
        <v>171819.76648974014</v>
      </c>
      <c r="AS20" s="69">
        <f t="shared" si="96"/>
        <v>171823.9253464473</v>
      </c>
      <c r="AT20" s="69">
        <f t="shared" si="96"/>
        <v>171828.08430381861</v>
      </c>
      <c r="AU20" s="69">
        <f t="shared" si="96"/>
        <v>171832.2433618565</v>
      </c>
      <c r="AV20" s="69">
        <f t="shared" si="96"/>
        <v>171836.4025205634</v>
      </c>
      <c r="AW20" s="69">
        <f t="shared" si="96"/>
        <v>171840.56177994175</v>
      </c>
      <c r="AX20" s="69">
        <f t="shared" si="96"/>
        <v>171844.72113999398</v>
      </c>
      <c r="AY20" s="69">
        <f t="shared" si="96"/>
        <v>171848.88060072254</v>
      </c>
      <c r="AZ20" s="69">
        <f t="shared" si="96"/>
        <v>171853.04016212985</v>
      </c>
      <c r="BA20" s="69">
        <f t="shared" si="96"/>
        <v>171857.19982421838</v>
      </c>
      <c r="BB20" s="69">
        <f t="shared" si="96"/>
        <v>171861.35958699053</v>
      </c>
      <c r="BC20" s="69">
        <f t="shared" si="96"/>
        <v>171865.51945044874</v>
      </c>
      <c r="BD20" s="69">
        <f t="shared" si="96"/>
        <v>171869.67941459548</v>
      </c>
      <c r="BE20" s="69">
        <f t="shared" si="96"/>
        <v>171873.83947943314</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187872.45880627885</v>
      </c>
      <c r="DG20" s="108">
        <f t="shared" si="15"/>
        <v>187877.00621459723</v>
      </c>
      <c r="DH20" s="108">
        <f t="shared" si="15"/>
        <v>187881.55373298458</v>
      </c>
      <c r="DI20" s="108">
        <f t="shared" si="15"/>
        <v>187886.10136144349</v>
      </c>
      <c r="DJ20" s="108">
        <f t="shared" si="15"/>
        <v>213939.68867457926</v>
      </c>
      <c r="DK20" s="108">
        <f t="shared" si="15"/>
        <v>213944.86703401571</v>
      </c>
      <c r="DL20" s="108">
        <f t="shared" si="15"/>
        <v>213950.04551879317</v>
      </c>
      <c r="DM20" s="108">
        <f t="shared" si="15"/>
        <v>213955.22412891459</v>
      </c>
      <c r="DN20" s="108">
        <f t="shared" si="15"/>
        <v>190350.17074489922</v>
      </c>
      <c r="DO20" s="108">
        <f t="shared" si="15"/>
        <v>190354.7781256476</v>
      </c>
      <c r="DP20" s="108">
        <f t="shared" si="15"/>
        <v>190359.38561791653</v>
      </c>
      <c r="DQ20" s="108">
        <f t="shared" si="15"/>
        <v>190363.99322170869</v>
      </c>
      <c r="DR20" s="108">
        <f t="shared" si="15"/>
        <v>190368.60093702681</v>
      </c>
      <c r="DS20" s="108">
        <f t="shared" si="15"/>
        <v>193376.27450030425</v>
      </c>
      <c r="DT20" s="108">
        <f t="shared" si="15"/>
        <v>193380.95512717648</v>
      </c>
      <c r="DU20" s="108">
        <f t="shared" si="15"/>
        <v>193385.63586734218</v>
      </c>
      <c r="DV20" s="108">
        <f t="shared" si="90"/>
        <v>193390.31672080408</v>
      </c>
      <c r="DW20" s="108">
        <f t="shared" si="90"/>
        <v>196380.24312538817</v>
      </c>
      <c r="DX20" s="108">
        <f t="shared" si="90"/>
        <v>196384.99646260869</v>
      </c>
      <c r="DY20" s="108">
        <f t="shared" si="90"/>
        <v>196389.74991488262</v>
      </c>
      <c r="DZ20" s="108">
        <f t="shared" si="90"/>
        <v>196394.50348221272</v>
      </c>
      <c r="EA20" s="108">
        <f t="shared" si="90"/>
        <v>199544.52571866414</v>
      </c>
      <c r="EB20" s="108">
        <f t="shared" si="90"/>
        <v>199549.35564659454</v>
      </c>
      <c r="EC20" s="108">
        <f t="shared" si="90"/>
        <v>199554.18569143221</v>
      </c>
      <c r="ED20" s="108">
        <f t="shared" si="90"/>
        <v>199559.01585317994</v>
      </c>
      <c r="EE20" s="108">
        <f t="shared" si="90"/>
        <v>199563.8461318406</v>
      </c>
      <c r="EF20" s="108">
        <f t="shared" si="90"/>
        <v>209726.84767742283</v>
      </c>
      <c r="EG20" s="108">
        <f t="shared" si="90"/>
        <v>209731.92406604189</v>
      </c>
      <c r="EH20" s="108">
        <f t="shared" si="90"/>
        <v>209737.0005775337</v>
      </c>
      <c r="EI20" s="108">
        <f t="shared" si="90"/>
        <v>209742.07721190128</v>
      </c>
      <c r="EJ20" s="108">
        <f t="shared" si="90"/>
        <v>213060.77751633845</v>
      </c>
      <c r="EK20" s="108">
        <f t="shared" si="90"/>
        <v>213065.93460193873</v>
      </c>
      <c r="EL20" s="108">
        <f t="shared" si="91"/>
        <v>213071.09181236505</v>
      </c>
      <c r="EM20" s="108">
        <f t="shared" si="91"/>
        <v>213076.2491476204</v>
      </c>
      <c r="EN20" s="108">
        <f t="shared" si="91"/>
        <v>229912.72119693883</v>
      </c>
      <c r="EO20" s="108">
        <f t="shared" si="91"/>
        <v>229918.28617984007</v>
      </c>
      <c r="EP20" s="108">
        <f t="shared" si="91"/>
        <v>229923.85129744041</v>
      </c>
      <c r="EQ20" s="108">
        <f t="shared" si="91"/>
        <v>229929.41654974309</v>
      </c>
      <c r="ER20" s="108">
        <f t="shared" si="91"/>
        <v>229934.9819367514</v>
      </c>
      <c r="ES20" s="108">
        <f t="shared" si="91"/>
        <v>206267.32446982068</v>
      </c>
      <c r="ET20" s="108">
        <f t="shared" si="91"/>
        <v>206272.31712150082</v>
      </c>
      <c r="EU20" s="108">
        <f t="shared" si="91"/>
        <v>206277.30989402687</v>
      </c>
      <c r="EV20" s="108">
        <f t="shared" si="91"/>
        <v>206282.3027874018</v>
      </c>
      <c r="EW20" s="108">
        <f t="shared" si="91"/>
        <v>203194.32179054298</v>
      </c>
      <c r="EX20" s="108">
        <f t="shared" si="91"/>
        <v>203199.24006092187</v>
      </c>
      <c r="EY20" s="108">
        <f t="shared" si="91"/>
        <v>203204.15845034635</v>
      </c>
      <c r="EZ20" s="108">
        <f t="shared" si="91"/>
        <v>203209.07695881926</v>
      </c>
      <c r="FA20" s="108">
        <f t="shared" si="91"/>
        <v>188325.95568324171</v>
      </c>
      <c r="FB20" s="108">
        <f t="shared" si="92"/>
        <v>188330.51406834446</v>
      </c>
      <c r="FC20" s="108">
        <f t="shared" si="92"/>
        <v>188335.07256378187</v>
      </c>
      <c r="FD20" s="108">
        <f t="shared" si="92"/>
        <v>188339.63116955655</v>
      </c>
      <c r="FE20" s="108">
        <f t="shared" si="92"/>
        <v>188344.18988567119</v>
      </c>
    </row>
    <row r="21" spans="1:161" ht="15.75" x14ac:dyDescent="0.25">
      <c r="A21" s="47" t="s">
        <v>180</v>
      </c>
      <c r="B21" s="12">
        <f>'Urb proj of all 25 ARs '!AK21</f>
        <v>94495.721295606651</v>
      </c>
      <c r="C21" s="12">
        <f>'Urb proj of all 25 ARs '!AL21</f>
        <v>94614.731555031409</v>
      </c>
      <c r="D21" s="100">
        <f t="shared" si="10"/>
        <v>1.2594248479511987E-3</v>
      </c>
      <c r="E21" s="101">
        <f t="shared" si="11"/>
        <v>2.4204762886892439E-5</v>
      </c>
      <c r="F21" s="69">
        <f t="shared" si="12"/>
        <v>94498.008542134441</v>
      </c>
      <c r="G21" s="69">
        <f t="shared" si="13"/>
        <v>94500.295844024484</v>
      </c>
      <c r="H21" s="69">
        <f>G21*(1+$E$21)</f>
        <v>94502.583201278132</v>
      </c>
      <c r="I21" s="69">
        <f t="shared" ref="I21:BE21" si="97">H21*(1+$E$21)</f>
        <v>94504.870613896725</v>
      </c>
      <c r="J21" s="69">
        <f t="shared" si="97"/>
        <v>94507.158081881586</v>
      </c>
      <c r="K21" s="69">
        <f t="shared" si="97"/>
        <v>94509.445605234068</v>
      </c>
      <c r="L21" s="69">
        <f t="shared" si="97"/>
        <v>94511.733183955512</v>
      </c>
      <c r="M21" s="69">
        <f t="shared" si="97"/>
        <v>94514.020818047255</v>
      </c>
      <c r="N21" s="69">
        <f t="shared" si="97"/>
        <v>94516.308507510636</v>
      </c>
      <c r="O21" s="69">
        <f t="shared" si="97"/>
        <v>94518.596252347008</v>
      </c>
      <c r="P21" s="69">
        <f t="shared" si="97"/>
        <v>94520.884052557696</v>
      </c>
      <c r="Q21" s="69">
        <f t="shared" si="97"/>
        <v>94523.171908144053</v>
      </c>
      <c r="R21" s="69">
        <f t="shared" si="97"/>
        <v>94525.459819107404</v>
      </c>
      <c r="S21" s="69">
        <f t="shared" si="97"/>
        <v>94527.747785449101</v>
      </c>
      <c r="T21" s="69">
        <f t="shared" si="97"/>
        <v>94530.035807170483</v>
      </c>
      <c r="U21" s="69">
        <f t="shared" si="97"/>
        <v>94532.32388427289</v>
      </c>
      <c r="V21" s="69">
        <f t="shared" si="97"/>
        <v>94534.612016757659</v>
      </c>
      <c r="W21" s="69">
        <f t="shared" si="97"/>
        <v>94536.90020462613</v>
      </c>
      <c r="X21" s="69">
        <f t="shared" si="97"/>
        <v>94539.188447879642</v>
      </c>
      <c r="Y21" s="69">
        <f t="shared" si="97"/>
        <v>94541.476746519547</v>
      </c>
      <c r="Z21" s="69">
        <f t="shared" si="97"/>
        <v>94543.765100547171</v>
      </c>
      <c r="AA21" s="69">
        <f t="shared" si="97"/>
        <v>94546.053509963866</v>
      </c>
      <c r="AB21" s="69">
        <f t="shared" si="97"/>
        <v>94548.34197477097</v>
      </c>
      <c r="AC21" s="69">
        <f t="shared" si="97"/>
        <v>94550.630494969824</v>
      </c>
      <c r="AD21" s="69">
        <f t="shared" si="97"/>
        <v>94552.919070561766</v>
      </c>
      <c r="AE21" s="69">
        <f t="shared" si="97"/>
        <v>94555.207701548134</v>
      </c>
      <c r="AF21" s="69">
        <f t="shared" si="97"/>
        <v>94557.496387930267</v>
      </c>
      <c r="AG21" s="69">
        <f t="shared" si="97"/>
        <v>94559.785129709519</v>
      </c>
      <c r="AH21" s="69">
        <f t="shared" si="97"/>
        <v>94562.073926887213</v>
      </c>
      <c r="AI21" s="69">
        <f t="shared" si="97"/>
        <v>94564.362779464704</v>
      </c>
      <c r="AJ21" s="69">
        <f t="shared" si="97"/>
        <v>94566.651687443329</v>
      </c>
      <c r="AK21" s="69">
        <f t="shared" si="97"/>
        <v>94568.940650824428</v>
      </c>
      <c r="AL21" s="69">
        <f t="shared" si="97"/>
        <v>94571.22966960934</v>
      </c>
      <c r="AM21" s="69">
        <f t="shared" si="97"/>
        <v>94573.518743799417</v>
      </c>
      <c r="AN21" s="69">
        <f t="shared" si="97"/>
        <v>94575.807873395985</v>
      </c>
      <c r="AO21" s="69">
        <f t="shared" si="97"/>
        <v>94578.097058400395</v>
      </c>
      <c r="AP21" s="69">
        <f t="shared" si="97"/>
        <v>94580.386298813988</v>
      </c>
      <c r="AQ21" s="69">
        <f t="shared" si="97"/>
        <v>94582.675594638102</v>
      </c>
      <c r="AR21" s="69">
        <f t="shared" si="97"/>
        <v>94584.964945874075</v>
      </c>
      <c r="AS21" s="69">
        <f t="shared" si="97"/>
        <v>94587.254352523261</v>
      </c>
      <c r="AT21" s="69">
        <f t="shared" si="97"/>
        <v>94589.543814586985</v>
      </c>
      <c r="AU21" s="69">
        <f t="shared" si="97"/>
        <v>94591.833332066599</v>
      </c>
      <c r="AV21" s="69">
        <f t="shared" si="97"/>
        <v>94594.122904963442</v>
      </c>
      <c r="AW21" s="69">
        <f t="shared" si="97"/>
        <v>94596.412533278854</v>
      </c>
      <c r="AX21" s="69">
        <f t="shared" si="97"/>
        <v>94598.702217014172</v>
      </c>
      <c r="AY21" s="69">
        <f t="shared" si="97"/>
        <v>94600.991956170736</v>
      </c>
      <c r="AZ21" s="69">
        <f t="shared" si="97"/>
        <v>94603.281750749898</v>
      </c>
      <c r="BA21" s="69">
        <f t="shared" si="97"/>
        <v>94605.571600752999</v>
      </c>
      <c r="BB21" s="69">
        <f t="shared" si="97"/>
        <v>94607.861506181376</v>
      </c>
      <c r="BC21" s="69">
        <f t="shared" si="97"/>
        <v>94610.151467036369</v>
      </c>
      <c r="BD21" s="69">
        <f t="shared" si="97"/>
        <v>94612.441483319315</v>
      </c>
      <c r="BE21" s="69">
        <f t="shared" si="97"/>
        <v>94614.731555031569</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114725.49094741567</v>
      </c>
      <c r="DG21" s="108">
        <f t="shared" si="15"/>
        <v>114728.26785072114</v>
      </c>
      <c r="DH21" s="108">
        <f t="shared" si="15"/>
        <v>114731.0448212409</v>
      </c>
      <c r="DI21" s="108">
        <f t="shared" si="15"/>
        <v>114733.82185897656</v>
      </c>
      <c r="DJ21" s="108">
        <f t="shared" si="15"/>
        <v>128805.42218660939</v>
      </c>
      <c r="DK21" s="108">
        <f t="shared" si="15"/>
        <v>128808.53989131196</v>
      </c>
      <c r="DL21" s="108">
        <f t="shared" si="15"/>
        <v>128811.65767147783</v>
      </c>
      <c r="DM21" s="108">
        <f t="shared" si="15"/>
        <v>128814.77552710882</v>
      </c>
      <c r="DN21" s="108">
        <f t="shared" si="15"/>
        <v>108670.04041298505</v>
      </c>
      <c r="DO21" s="108">
        <f t="shared" si="15"/>
        <v>108672.67074554616</v>
      </c>
      <c r="DP21" s="108">
        <f t="shared" si="15"/>
        <v>108675.30114177385</v>
      </c>
      <c r="DQ21" s="108">
        <f t="shared" si="15"/>
        <v>108677.93160166964</v>
      </c>
      <c r="DR21" s="108">
        <f t="shared" si="15"/>
        <v>108680.5621252351</v>
      </c>
      <c r="DS21" s="108">
        <f t="shared" si="15"/>
        <v>111800.69555353907</v>
      </c>
      <c r="DT21" s="108">
        <f t="shared" si="15"/>
        <v>111803.40166286554</v>
      </c>
      <c r="DU21" s="108">
        <f t="shared" si="15"/>
        <v>111806.10783769273</v>
      </c>
      <c r="DV21" s="108">
        <f t="shared" si="90"/>
        <v>111808.81407802226</v>
      </c>
      <c r="DW21" s="108">
        <f t="shared" si="90"/>
        <v>113184.20612303448</v>
      </c>
      <c r="DX21" s="108">
        <f t="shared" si="90"/>
        <v>113186.94571990623</v>
      </c>
      <c r="DY21" s="108">
        <f t="shared" si="90"/>
        <v>113189.68538308928</v>
      </c>
      <c r="DZ21" s="108">
        <f t="shared" si="90"/>
        <v>113192.42511258522</v>
      </c>
      <c r="EA21" s="108">
        <f t="shared" si="90"/>
        <v>120773.14615896164</v>
      </c>
      <c r="EB21" s="108">
        <f t="shared" si="90"/>
        <v>120776.06944432753</v>
      </c>
      <c r="EC21" s="108">
        <f t="shared" si="90"/>
        <v>120778.99280045084</v>
      </c>
      <c r="ED21" s="108">
        <f t="shared" si="90"/>
        <v>120781.91622733329</v>
      </c>
      <c r="EE21" s="108">
        <f t="shared" si="90"/>
        <v>120784.83972497661</v>
      </c>
      <c r="EF21" s="108">
        <f t="shared" si="90"/>
        <v>119065.25322310353</v>
      </c>
      <c r="EG21" s="108">
        <f t="shared" si="90"/>
        <v>119068.13516932586</v>
      </c>
      <c r="EH21" s="108">
        <f t="shared" si="90"/>
        <v>119071.01718530501</v>
      </c>
      <c r="EI21" s="108">
        <f t="shared" si="90"/>
        <v>119073.89927104268</v>
      </c>
      <c r="EJ21" s="108">
        <f t="shared" si="90"/>
        <v>127022.50702070698</v>
      </c>
      <c r="EK21" s="108">
        <f t="shared" si="90"/>
        <v>127025.58157037072</v>
      </c>
      <c r="EL21" s="108">
        <f t="shared" si="91"/>
        <v>127028.65619445319</v>
      </c>
      <c r="EM21" s="108">
        <f t="shared" si="91"/>
        <v>127031.73089295621</v>
      </c>
      <c r="EN21" s="108">
        <f t="shared" si="91"/>
        <v>136367.12801288604</v>
      </c>
      <c r="EO21" s="108">
        <f t="shared" si="91"/>
        <v>136370.42874688515</v>
      </c>
      <c r="EP21" s="108">
        <f t="shared" si="91"/>
        <v>136373.72956077778</v>
      </c>
      <c r="EQ21" s="108">
        <f t="shared" si="91"/>
        <v>136377.0304545658</v>
      </c>
      <c r="ER21" s="108">
        <f t="shared" si="91"/>
        <v>136380.33142825114</v>
      </c>
      <c r="ES21" s="108">
        <f t="shared" si="91"/>
        <v>130626.58224032458</v>
      </c>
      <c r="ET21" s="108">
        <f t="shared" si="91"/>
        <v>130629.74402577443</v>
      </c>
      <c r="EU21" s="108">
        <f t="shared" si="91"/>
        <v>130632.90588775456</v>
      </c>
      <c r="EV21" s="108">
        <f t="shared" si="91"/>
        <v>130636.06782626681</v>
      </c>
      <c r="EW21" s="108">
        <f t="shared" si="91"/>
        <v>123270.99657258861</v>
      </c>
      <c r="EX21" s="108">
        <f t="shared" si="91"/>
        <v>123273.98031783149</v>
      </c>
      <c r="EY21" s="108">
        <f t="shared" si="91"/>
        <v>123276.96413529519</v>
      </c>
      <c r="EZ21" s="108">
        <f t="shared" si="91"/>
        <v>123279.9480249815</v>
      </c>
      <c r="FA21" s="108">
        <f t="shared" si="91"/>
        <v>111230.36663073204</v>
      </c>
      <c r="FB21" s="108">
        <f t="shared" si="92"/>
        <v>111233.05893538216</v>
      </c>
      <c r="FC21" s="108">
        <f t="shared" si="92"/>
        <v>111235.75130519886</v>
      </c>
      <c r="FD21" s="108">
        <f t="shared" si="92"/>
        <v>111238.44374018375</v>
      </c>
      <c r="FE21" s="108">
        <f t="shared" si="92"/>
        <v>111241.13624033838</v>
      </c>
    </row>
    <row r="22" spans="1:161" ht="15.75" x14ac:dyDescent="0.25">
      <c r="A22" s="47" t="s">
        <v>181</v>
      </c>
      <c r="B22" s="12">
        <f>'Urb proj of all 25 ARs '!AK22</f>
        <v>281313.54959142307</v>
      </c>
      <c r="C22" s="12">
        <f>'Urb proj of all 25 ARs '!AL22</f>
        <v>281667.84286584385</v>
      </c>
      <c r="D22" s="100">
        <f t="shared" si="10"/>
        <v>1.2594248479511603E-3</v>
      </c>
      <c r="E22" s="101">
        <f t="shared" si="11"/>
        <v>2.4204762886892439E-5</v>
      </c>
      <c r="F22" s="69">
        <f t="shared" si="12"/>
        <v>281320.35871918779</v>
      </c>
      <c r="G22" s="69">
        <f t="shared" si="13"/>
        <v>281327.16801176587</v>
      </c>
      <c r="H22" s="69">
        <f>G22*(1+$E$22)</f>
        <v>281333.97746916121</v>
      </c>
      <c r="I22" s="69">
        <f t="shared" ref="I22:BD22" si="98">H22*(1+$E$22)</f>
        <v>281340.78709137789</v>
      </c>
      <c r="J22" s="69">
        <f t="shared" si="98"/>
        <v>281347.59687841986</v>
      </c>
      <c r="K22" s="69">
        <f t="shared" si="98"/>
        <v>281354.40683029109</v>
      </c>
      <c r="L22" s="69">
        <f t="shared" si="98"/>
        <v>281361.21694699558</v>
      </c>
      <c r="M22" s="69">
        <f t="shared" si="98"/>
        <v>281368.02722853736</v>
      </c>
      <c r="N22" s="69">
        <f t="shared" si="98"/>
        <v>281374.83767492039</v>
      </c>
      <c r="O22" s="69">
        <f t="shared" si="98"/>
        <v>281381.64828614867</v>
      </c>
      <c r="P22" s="69">
        <f t="shared" si="98"/>
        <v>281388.45906222617</v>
      </c>
      <c r="Q22" s="69">
        <f t="shared" si="98"/>
        <v>281395.27000315691</v>
      </c>
      <c r="R22" s="69">
        <f t="shared" si="98"/>
        <v>281402.08110894484</v>
      </c>
      <c r="S22" s="69">
        <f t="shared" si="98"/>
        <v>281408.89237959398</v>
      </c>
      <c r="T22" s="69">
        <f t="shared" si="98"/>
        <v>281415.70381510828</v>
      </c>
      <c r="U22" s="69">
        <f t="shared" si="98"/>
        <v>281422.51541549177</v>
      </c>
      <c r="V22" s="69">
        <f t="shared" si="98"/>
        <v>281429.32718074846</v>
      </c>
      <c r="W22" s="69">
        <f t="shared" si="98"/>
        <v>281436.1391108823</v>
      </c>
      <c r="X22" s="69">
        <f t="shared" si="98"/>
        <v>281442.95120589726</v>
      </c>
      <c r="Y22" s="69">
        <f t="shared" si="98"/>
        <v>281449.76346579741</v>
      </c>
      <c r="Z22" s="69">
        <f t="shared" si="98"/>
        <v>281456.57589058665</v>
      </c>
      <c r="AA22" s="69">
        <f t="shared" si="98"/>
        <v>281463.38848026906</v>
      </c>
      <c r="AB22" s="69">
        <f t="shared" si="98"/>
        <v>281470.20123484859</v>
      </c>
      <c r="AC22" s="69">
        <f t="shared" si="98"/>
        <v>281477.0141543292</v>
      </c>
      <c r="AD22" s="69">
        <f t="shared" si="98"/>
        <v>281483.8272387149</v>
      </c>
      <c r="AE22" s="69">
        <f t="shared" si="98"/>
        <v>281490.64048800973</v>
      </c>
      <c r="AF22" s="69">
        <f t="shared" si="98"/>
        <v>281497.45390221762</v>
      </c>
      <c r="AG22" s="69">
        <f t="shared" si="98"/>
        <v>281504.2674813426</v>
      </c>
      <c r="AH22" s="69">
        <f t="shared" si="98"/>
        <v>281511.08122538863</v>
      </c>
      <c r="AI22" s="69">
        <f t="shared" si="98"/>
        <v>281517.89513435971</v>
      </c>
      <c r="AJ22" s="69">
        <f t="shared" si="98"/>
        <v>281524.70920825988</v>
      </c>
      <c r="AK22" s="69">
        <f t="shared" si="98"/>
        <v>281531.52344709309</v>
      </c>
      <c r="AL22" s="69">
        <f t="shared" si="98"/>
        <v>281538.33785086329</v>
      </c>
      <c r="AM22" s="69">
        <f t="shared" si="98"/>
        <v>281545.15241957456</v>
      </c>
      <c r="AN22" s="69">
        <f t="shared" si="98"/>
        <v>281551.96715323086</v>
      </c>
      <c r="AO22" s="69">
        <f t="shared" si="98"/>
        <v>281558.78205183614</v>
      </c>
      <c r="AP22" s="69">
        <f t="shared" si="98"/>
        <v>281565.59711539443</v>
      </c>
      <c r="AQ22" s="69">
        <f t="shared" si="98"/>
        <v>281572.41234390973</v>
      </c>
      <c r="AR22" s="69">
        <f t="shared" si="98"/>
        <v>281579.22773738601</v>
      </c>
      <c r="AS22" s="69">
        <f t="shared" si="98"/>
        <v>281586.04329582729</v>
      </c>
      <c r="AT22" s="69">
        <f t="shared" si="98"/>
        <v>281592.85901923751</v>
      </c>
      <c r="AU22" s="69">
        <f t="shared" si="98"/>
        <v>281599.67490762071</v>
      </c>
      <c r="AV22" s="69">
        <f t="shared" si="98"/>
        <v>281606.49096098088</v>
      </c>
      <c r="AW22" s="69">
        <f t="shared" si="98"/>
        <v>281613.307179322</v>
      </c>
      <c r="AX22" s="69">
        <f t="shared" si="98"/>
        <v>281620.12356264808</v>
      </c>
      <c r="AY22" s="69">
        <f t="shared" si="98"/>
        <v>281626.94011096307</v>
      </c>
      <c r="AZ22" s="69">
        <f t="shared" si="98"/>
        <v>281633.756824271</v>
      </c>
      <c r="BA22" s="69">
        <f t="shared" si="98"/>
        <v>281640.57370257587</v>
      </c>
      <c r="BB22" s="69">
        <f t="shared" si="98"/>
        <v>281647.39074588165</v>
      </c>
      <c r="BC22" s="69">
        <f t="shared" si="98"/>
        <v>281654.20795419236</v>
      </c>
      <c r="BD22" s="69">
        <f t="shared" si="98"/>
        <v>281661.025327512</v>
      </c>
      <c r="BE22" s="69">
        <f>BD22*(1+$E$22)</f>
        <v>281667.84286584455</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317344.94546093669</v>
      </c>
      <c r="DG22" s="108">
        <f t="shared" si="15"/>
        <v>317352.62672009494</v>
      </c>
      <c r="DH22" s="108">
        <f t="shared" si="15"/>
        <v>317360.30816517619</v>
      </c>
      <c r="DI22" s="108">
        <f t="shared" si="15"/>
        <v>317367.98979618505</v>
      </c>
      <c r="DJ22" s="108">
        <f t="shared" si="15"/>
        <v>347370.28073257214</v>
      </c>
      <c r="DK22" s="108">
        <f t="shared" si="15"/>
        <v>347378.68874785118</v>
      </c>
      <c r="DL22" s="108">
        <f t="shared" si="15"/>
        <v>347387.09696664428</v>
      </c>
      <c r="DM22" s="108">
        <f t="shared" si="15"/>
        <v>347395.50538895634</v>
      </c>
      <c r="DN22" s="108">
        <f t="shared" si="15"/>
        <v>306682.44193878438</v>
      </c>
      <c r="DO22" s="108">
        <f t="shared" si="15"/>
        <v>306689.86511457316</v>
      </c>
      <c r="DP22" s="108">
        <f t="shared" si="15"/>
        <v>306697.28847003804</v>
      </c>
      <c r="DQ22" s="108">
        <f t="shared" si="15"/>
        <v>306704.71200518357</v>
      </c>
      <c r="DR22" s="108">
        <f t="shared" si="15"/>
        <v>306712.13572001393</v>
      </c>
      <c r="DS22" s="108">
        <f t="shared" si="15"/>
        <v>311757.71017845068</v>
      </c>
      <c r="DT22" s="108">
        <f t="shared" si="15"/>
        <v>311765.25619990373</v>
      </c>
      <c r="DU22" s="108">
        <f t="shared" si="15"/>
        <v>311772.80240400642</v>
      </c>
      <c r="DV22" s="108">
        <f t="shared" si="90"/>
        <v>311780.34879076318</v>
      </c>
      <c r="DW22" s="108">
        <f t="shared" si="90"/>
        <v>308566.50622270734</v>
      </c>
      <c r="DX22" s="108">
        <f t="shared" si="90"/>
        <v>308573.97500182525</v>
      </c>
      <c r="DY22" s="108">
        <f t="shared" si="90"/>
        <v>308581.4439617233</v>
      </c>
      <c r="DZ22" s="108">
        <f t="shared" si="90"/>
        <v>308588.91310240567</v>
      </c>
      <c r="EA22" s="108">
        <f t="shared" si="90"/>
        <v>323045.39958580065</v>
      </c>
      <c r="EB22" s="108">
        <f t="shared" si="90"/>
        <v>323053.21882309939</v>
      </c>
      <c r="EC22" s="108">
        <f t="shared" si="90"/>
        <v>323061.03824966081</v>
      </c>
      <c r="ED22" s="108">
        <f t="shared" si="90"/>
        <v>323068.85786548967</v>
      </c>
      <c r="EE22" s="108">
        <f t="shared" si="90"/>
        <v>323076.67767059046</v>
      </c>
      <c r="EF22" s="108">
        <f t="shared" si="90"/>
        <v>323205.23262825655</v>
      </c>
      <c r="EG22" s="108">
        <f t="shared" si="90"/>
        <v>323213.05573427613</v>
      </c>
      <c r="EH22" s="108">
        <f t="shared" si="90"/>
        <v>323220.8790296521</v>
      </c>
      <c r="EI22" s="108">
        <f t="shared" si="90"/>
        <v>323228.70251438912</v>
      </c>
      <c r="EJ22" s="108">
        <f t="shared" si="90"/>
        <v>332010.86872385425</v>
      </c>
      <c r="EK22" s="108">
        <f t="shared" si="90"/>
        <v>332018.90496820764</v>
      </c>
      <c r="EL22" s="108">
        <f t="shared" si="91"/>
        <v>332026.94140707632</v>
      </c>
      <c r="EM22" s="108">
        <f t="shared" si="91"/>
        <v>332034.97804046515</v>
      </c>
      <c r="EN22" s="108">
        <f t="shared" si="91"/>
        <v>358559.96410104388</v>
      </c>
      <c r="EO22" s="108">
        <f t="shared" si="91"/>
        <v>358568.64295995573</v>
      </c>
      <c r="EP22" s="108">
        <f t="shared" si="91"/>
        <v>358577.32202893723</v>
      </c>
      <c r="EQ22" s="108">
        <f t="shared" si="91"/>
        <v>358586.0013079936</v>
      </c>
      <c r="ER22" s="108">
        <f t="shared" si="91"/>
        <v>358594.68079712981</v>
      </c>
      <c r="ES22" s="108">
        <f t="shared" si="91"/>
        <v>340271.99323510897</v>
      </c>
      <c r="ET22" s="108">
        <f t="shared" si="91"/>
        <v>340280.2294380223</v>
      </c>
      <c r="EU22" s="108">
        <f t="shared" si="91"/>
        <v>340288.46584029088</v>
      </c>
      <c r="EV22" s="108">
        <f t="shared" si="91"/>
        <v>340296.70244191971</v>
      </c>
      <c r="EW22" s="108">
        <f t="shared" si="91"/>
        <v>334364.98343289766</v>
      </c>
      <c r="EX22" s="108">
        <f t="shared" si="91"/>
        <v>334373.07665803935</v>
      </c>
      <c r="EY22" s="108">
        <f t="shared" si="91"/>
        <v>334381.17007907561</v>
      </c>
      <c r="EZ22" s="108">
        <f t="shared" si="91"/>
        <v>334389.26369601121</v>
      </c>
      <c r="FA22" s="108">
        <f t="shared" si="91"/>
        <v>310645.61887414817</v>
      </c>
      <c r="FB22" s="108">
        <f t="shared" si="92"/>
        <v>310653.13797769486</v>
      </c>
      <c r="FC22" s="108">
        <f t="shared" si="92"/>
        <v>310660.65726323967</v>
      </c>
      <c r="FD22" s="108">
        <f t="shared" si="92"/>
        <v>310668.17673078703</v>
      </c>
      <c r="FE22" s="108">
        <f t="shared" si="92"/>
        <v>310675.69638034131</v>
      </c>
    </row>
    <row r="23" spans="1:161" ht="15.75" x14ac:dyDescent="0.25">
      <c r="A23" s="47" t="s">
        <v>182</v>
      </c>
      <c r="B23" s="12">
        <f>'Urb proj of all 25 ARs '!AK23</f>
        <v>593600.27586965438</v>
      </c>
      <c r="C23" s="12">
        <f>'Urb proj of all 25 ARs '!AL23</f>
        <v>594347.87080683524</v>
      </c>
      <c r="D23" s="100">
        <f t="shared" si="10"/>
        <v>1.2594248479510948E-3</v>
      </c>
      <c r="E23" s="101">
        <f t="shared" si="11"/>
        <v>2.4204762886892439E-5</v>
      </c>
      <c r="F23" s="69">
        <f t="shared" si="12"/>
        <v>593614.6438235814</v>
      </c>
      <c r="G23" s="69">
        <f t="shared" si="13"/>
        <v>593629.01212528138</v>
      </c>
      <c r="H23" s="69">
        <f>G23*(1+$E$23)</f>
        <v>593643.38077476271</v>
      </c>
      <c r="I23" s="69">
        <f t="shared" ref="I23:BE23" si="99">H23*(1+$E$23)</f>
        <v>593657.74977203377</v>
      </c>
      <c r="J23" s="69">
        <f t="shared" si="99"/>
        <v>593672.11911710293</v>
      </c>
      <c r="K23" s="69">
        <f t="shared" si="99"/>
        <v>593686.48880997871</v>
      </c>
      <c r="L23" s="69">
        <f t="shared" si="99"/>
        <v>593700.85885066947</v>
      </c>
      <c r="M23" s="69">
        <f t="shared" si="99"/>
        <v>593715.22923918371</v>
      </c>
      <c r="N23" s="69">
        <f t="shared" si="99"/>
        <v>593729.59997552983</v>
      </c>
      <c r="O23" s="69">
        <f t="shared" si="99"/>
        <v>593743.97105971619</v>
      </c>
      <c r="P23" s="69">
        <f t="shared" si="99"/>
        <v>593758.34249175119</v>
      </c>
      <c r="Q23" s="69">
        <f t="shared" si="99"/>
        <v>593772.71427164332</v>
      </c>
      <c r="R23" s="69">
        <f t="shared" si="99"/>
        <v>593787.08639940096</v>
      </c>
      <c r="S23" s="69">
        <f t="shared" si="99"/>
        <v>593801.45887503261</v>
      </c>
      <c r="T23" s="69">
        <f t="shared" si="99"/>
        <v>593815.83169854654</v>
      </c>
      <c r="U23" s="69">
        <f t="shared" si="99"/>
        <v>593830.20486995124</v>
      </c>
      <c r="V23" s="69">
        <f t="shared" si="99"/>
        <v>593844.57838925521</v>
      </c>
      <c r="W23" s="69">
        <f t="shared" si="99"/>
        <v>593858.95225646684</v>
      </c>
      <c r="X23" s="69">
        <f t="shared" si="99"/>
        <v>593873.32647159451</v>
      </c>
      <c r="Y23" s="69">
        <f t="shared" si="99"/>
        <v>593887.7010346466</v>
      </c>
      <c r="Z23" s="69">
        <f t="shared" si="99"/>
        <v>593902.0759456316</v>
      </c>
      <c r="AA23" s="69">
        <f t="shared" si="99"/>
        <v>593916.4512045579</v>
      </c>
      <c r="AB23" s="69">
        <f t="shared" si="99"/>
        <v>593930.82681143389</v>
      </c>
      <c r="AC23" s="69">
        <f t="shared" si="99"/>
        <v>593945.20276626805</v>
      </c>
      <c r="AD23" s="69">
        <f t="shared" si="99"/>
        <v>593959.57906906877</v>
      </c>
      <c r="AE23" s="69">
        <f t="shared" si="99"/>
        <v>593973.95571984455</v>
      </c>
      <c r="AF23" s="69">
        <f t="shared" si="99"/>
        <v>593988.33271860378</v>
      </c>
      <c r="AG23" s="69">
        <f t="shared" si="99"/>
        <v>594002.71006535483</v>
      </c>
      <c r="AH23" s="69">
        <f t="shared" si="99"/>
        <v>594017.08776010608</v>
      </c>
      <c r="AI23" s="69">
        <f t="shared" si="99"/>
        <v>594031.46580286603</v>
      </c>
      <c r="AJ23" s="69">
        <f t="shared" si="99"/>
        <v>594045.84419364319</v>
      </c>
      <c r="AK23" s="69">
        <f t="shared" si="99"/>
        <v>594060.22293244582</v>
      </c>
      <c r="AL23" s="69">
        <f t="shared" si="99"/>
        <v>594074.60201928241</v>
      </c>
      <c r="AM23" s="69">
        <f t="shared" si="99"/>
        <v>594088.98145416146</v>
      </c>
      <c r="AN23" s="69">
        <f t="shared" si="99"/>
        <v>594103.36123709125</v>
      </c>
      <c r="AO23" s="69">
        <f t="shared" si="99"/>
        <v>594117.74136808026</v>
      </c>
      <c r="AP23" s="69">
        <f t="shared" si="99"/>
        <v>594132.12184713699</v>
      </c>
      <c r="AQ23" s="69">
        <f t="shared" si="99"/>
        <v>594146.50267426984</v>
      </c>
      <c r="AR23" s="69">
        <f t="shared" si="99"/>
        <v>594160.88384948717</v>
      </c>
      <c r="AS23" s="69">
        <f t="shared" si="99"/>
        <v>594175.26537279738</v>
      </c>
      <c r="AT23" s="69">
        <f t="shared" si="99"/>
        <v>594189.64724420896</v>
      </c>
      <c r="AU23" s="69">
        <f t="shared" si="99"/>
        <v>594204.0294637304</v>
      </c>
      <c r="AV23" s="69">
        <f t="shared" si="99"/>
        <v>594218.41203136998</v>
      </c>
      <c r="AW23" s="69">
        <f t="shared" si="99"/>
        <v>594232.79494713619</v>
      </c>
      <c r="AX23" s="69">
        <f t="shared" si="99"/>
        <v>594247.17821103754</v>
      </c>
      <c r="AY23" s="69">
        <f t="shared" si="99"/>
        <v>594261.56182308239</v>
      </c>
      <c r="AZ23" s="69">
        <f t="shared" si="99"/>
        <v>594275.94578327914</v>
      </c>
      <c r="BA23" s="69">
        <f t="shared" si="99"/>
        <v>594290.33009163616</v>
      </c>
      <c r="BB23" s="69">
        <f t="shared" si="99"/>
        <v>594304.71474816196</v>
      </c>
      <c r="BC23" s="69">
        <f t="shared" si="99"/>
        <v>594319.09975286503</v>
      </c>
      <c r="BD23" s="69">
        <f t="shared" si="99"/>
        <v>594333.48510575376</v>
      </c>
      <c r="BE23" s="69">
        <f t="shared" si="99"/>
        <v>594347.87080683652</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553389.29230276879</v>
      </c>
      <c r="DG23" s="108">
        <f t="shared" si="15"/>
        <v>553402.68695937318</v>
      </c>
      <c r="DH23" s="108">
        <f t="shared" si="15"/>
        <v>553416.08194019203</v>
      </c>
      <c r="DI23" s="108">
        <f t="shared" si="15"/>
        <v>553429.47724523325</v>
      </c>
      <c r="DJ23" s="108">
        <f t="shared" si="15"/>
        <v>596861.50113659922</v>
      </c>
      <c r="DK23" s="108">
        <f t="shared" si="15"/>
        <v>596875.94802771055</v>
      </c>
      <c r="DL23" s="108">
        <f t="shared" si="15"/>
        <v>596890.39526850544</v>
      </c>
      <c r="DM23" s="108">
        <f t="shared" si="15"/>
        <v>596904.84285899228</v>
      </c>
      <c r="DN23" s="108">
        <f t="shared" si="15"/>
        <v>529223.09585901478</v>
      </c>
      <c r="DO23" s="108">
        <f t="shared" si="15"/>
        <v>529235.90557856427</v>
      </c>
      <c r="DP23" s="108">
        <f t="shared" si="15"/>
        <v>529248.71560817002</v>
      </c>
      <c r="DQ23" s="108">
        <f t="shared" si="15"/>
        <v>529261.52594783949</v>
      </c>
      <c r="DR23" s="108">
        <f t="shared" si="15"/>
        <v>529274.33659758023</v>
      </c>
      <c r="DS23" s="108">
        <f t="shared" si="15"/>
        <v>543588.25288068096</v>
      </c>
      <c r="DT23" s="108">
        <f t="shared" si="15"/>
        <v>543601.41030544997</v>
      </c>
      <c r="DU23" s="108">
        <f t="shared" si="15"/>
        <v>543614.56804869138</v>
      </c>
      <c r="DV23" s="108">
        <f t="shared" si="90"/>
        <v>543627.72611041286</v>
      </c>
      <c r="DW23" s="108">
        <f t="shared" si="90"/>
        <v>538495.14263728785</v>
      </c>
      <c r="DX23" s="108">
        <f t="shared" si="90"/>
        <v>538508.1767845311</v>
      </c>
      <c r="DY23" s="108">
        <f t="shared" si="90"/>
        <v>538521.21124726278</v>
      </c>
      <c r="DZ23" s="108">
        <f t="shared" si="90"/>
        <v>538534.24602549069</v>
      </c>
      <c r="EA23" s="108">
        <f t="shared" si="90"/>
        <v>561323.42237690464</v>
      </c>
      <c r="EB23" s="108">
        <f t="shared" si="90"/>
        <v>561337.00907724618</v>
      </c>
      <c r="EC23" s="108">
        <f t="shared" si="90"/>
        <v>561350.59610645042</v>
      </c>
      <c r="ED23" s="108">
        <f t="shared" si="90"/>
        <v>561364.18346452562</v>
      </c>
      <c r="EE23" s="108">
        <f t="shared" si="90"/>
        <v>561377.77115147957</v>
      </c>
      <c r="EF23" s="108">
        <f t="shared" si="90"/>
        <v>539313.52690398041</v>
      </c>
      <c r="EG23" s="108">
        <f t="shared" si="90"/>
        <v>539326.58086002083</v>
      </c>
      <c r="EH23" s="108">
        <f t="shared" si="90"/>
        <v>539339.63513202907</v>
      </c>
      <c r="EI23" s="108">
        <f t="shared" si="90"/>
        <v>539352.68972001295</v>
      </c>
      <c r="EJ23" s="108">
        <f t="shared" si="90"/>
        <v>544319.8351888638</v>
      </c>
      <c r="EK23" s="108">
        <f t="shared" si="90"/>
        <v>544333.01032140921</v>
      </c>
      <c r="EL23" s="108">
        <f t="shared" si="91"/>
        <v>544346.18577285553</v>
      </c>
      <c r="EM23" s="108">
        <f t="shared" si="91"/>
        <v>544359.36154321057</v>
      </c>
      <c r="EN23" s="108">
        <f t="shared" si="91"/>
        <v>580452.09541180742</v>
      </c>
      <c r="EO23" s="108">
        <f t="shared" si="91"/>
        <v>580466.14511714398</v>
      </c>
      <c r="EP23" s="108">
        <f t="shared" si="91"/>
        <v>580480.19516255043</v>
      </c>
      <c r="EQ23" s="108">
        <f t="shared" si="91"/>
        <v>580494.2455480349</v>
      </c>
      <c r="ER23" s="108">
        <f t="shared" si="91"/>
        <v>580508.29627360567</v>
      </c>
      <c r="ES23" s="108">
        <f t="shared" si="91"/>
        <v>572066.01607544359</v>
      </c>
      <c r="ET23" s="108">
        <f t="shared" si="91"/>
        <v>572079.86279771838</v>
      </c>
      <c r="EU23" s="108">
        <f t="shared" si="91"/>
        <v>572093.70985514973</v>
      </c>
      <c r="EV23" s="108">
        <f t="shared" si="91"/>
        <v>572107.55724774592</v>
      </c>
      <c r="EW23" s="108">
        <f t="shared" si="91"/>
        <v>569626.55620201747</v>
      </c>
      <c r="EX23" s="108">
        <f t="shared" si="91"/>
        <v>569640.3438777444</v>
      </c>
      <c r="EY23" s="108">
        <f t="shared" si="91"/>
        <v>569654.13188719889</v>
      </c>
      <c r="EZ23" s="108">
        <f t="shared" si="91"/>
        <v>569667.92023038876</v>
      </c>
      <c r="FA23" s="108">
        <f t="shared" si="91"/>
        <v>536178.52646305459</v>
      </c>
      <c r="FB23" s="108">
        <f t="shared" si="92"/>
        <v>536191.50453715271</v>
      </c>
      <c r="FC23" s="108">
        <f t="shared" si="92"/>
        <v>536204.48292538198</v>
      </c>
      <c r="FD23" s="108">
        <f t="shared" si="92"/>
        <v>536217.46162775019</v>
      </c>
      <c r="FE23" s="108">
        <f t="shared" si="92"/>
        <v>536230.44064426469</v>
      </c>
    </row>
    <row r="24" spans="1:161" ht="15.75" x14ac:dyDescent="0.25">
      <c r="A24" s="47" t="s">
        <v>183</v>
      </c>
      <c r="B24" s="12">
        <f>'Urb proj of all 25 ARs '!AK24</f>
        <v>306595.82429814135</v>
      </c>
      <c r="C24" s="12">
        <f>'Urb proj of all 25 ARs '!AL24</f>
        <v>306981.95869754051</v>
      </c>
      <c r="D24" s="100">
        <f t="shared" si="10"/>
        <v>1.2594248479512061E-3</v>
      </c>
      <c r="E24" s="101">
        <f t="shared" si="11"/>
        <v>2.4204762886892439E-5</v>
      </c>
      <c r="F24" s="69">
        <f t="shared" si="12"/>
        <v>306603.24537737062</v>
      </c>
      <c r="G24" s="69">
        <f t="shared" si="13"/>
        <v>306610.66663622536</v>
      </c>
      <c r="H24" s="69">
        <f>G24*(1+$E$24)</f>
        <v>306618.08807470987</v>
      </c>
      <c r="I24" s="69">
        <f t="shared" ref="I24:BD24" si="100">H24*(1+$E$24)</f>
        <v>306625.50969282858</v>
      </c>
      <c r="J24" s="69">
        <f t="shared" si="100"/>
        <v>306632.93149058579</v>
      </c>
      <c r="K24" s="69">
        <f t="shared" si="100"/>
        <v>306640.35346798581</v>
      </c>
      <c r="L24" s="69">
        <f t="shared" si="100"/>
        <v>306647.77562503307</v>
      </c>
      <c r="M24" s="69">
        <f t="shared" si="100"/>
        <v>306655.19796173187</v>
      </c>
      <c r="N24" s="69">
        <f t="shared" si="100"/>
        <v>306662.62047808658</v>
      </c>
      <c r="O24" s="69">
        <f t="shared" si="100"/>
        <v>306670.04317410151</v>
      </c>
      <c r="P24" s="69">
        <f t="shared" si="100"/>
        <v>306677.46604978107</v>
      </c>
      <c r="Q24" s="69">
        <f t="shared" si="100"/>
        <v>306684.88910512958</v>
      </c>
      <c r="R24" s="69">
        <f t="shared" si="100"/>
        <v>306692.31234015134</v>
      </c>
      <c r="S24" s="69">
        <f t="shared" si="100"/>
        <v>306699.73575485079</v>
      </c>
      <c r="T24" s="69">
        <f t="shared" si="100"/>
        <v>306707.15934923221</v>
      </c>
      <c r="U24" s="69">
        <f t="shared" si="100"/>
        <v>306714.58312329999</v>
      </c>
      <c r="V24" s="69">
        <f t="shared" si="100"/>
        <v>306722.00707705843</v>
      </c>
      <c r="W24" s="69">
        <f t="shared" si="100"/>
        <v>306729.43121051195</v>
      </c>
      <c r="X24" s="69">
        <f t="shared" si="100"/>
        <v>306736.85552366485</v>
      </c>
      <c r="Y24" s="69">
        <f t="shared" si="100"/>
        <v>306744.28001652146</v>
      </c>
      <c r="Z24" s="69">
        <f t="shared" si="100"/>
        <v>306751.70468908618</v>
      </c>
      <c r="AA24" s="69">
        <f t="shared" si="100"/>
        <v>306759.12954136333</v>
      </c>
      <c r="AB24" s="69">
        <f t="shared" si="100"/>
        <v>306766.55457335728</v>
      </c>
      <c r="AC24" s="69">
        <f t="shared" si="100"/>
        <v>306773.97978507238</v>
      </c>
      <c r="AD24" s="69">
        <f t="shared" si="100"/>
        <v>306781.40517651296</v>
      </c>
      <c r="AE24" s="69">
        <f t="shared" si="100"/>
        <v>306788.83074768336</v>
      </c>
      <c r="AF24" s="69">
        <f t="shared" si="100"/>
        <v>306796.25649858796</v>
      </c>
      <c r="AG24" s="69">
        <f t="shared" si="100"/>
        <v>306803.68242923112</v>
      </c>
      <c r="AH24" s="69">
        <f t="shared" si="100"/>
        <v>306811.10853961715</v>
      </c>
      <c r="AI24" s="69">
        <f t="shared" si="100"/>
        <v>306818.53482975042</v>
      </c>
      <c r="AJ24" s="69">
        <f t="shared" si="100"/>
        <v>306825.9612996353</v>
      </c>
      <c r="AK24" s="69">
        <f t="shared" si="100"/>
        <v>306833.38794927608</v>
      </c>
      <c r="AL24" s="69">
        <f t="shared" si="100"/>
        <v>306840.81477867719</v>
      </c>
      <c r="AM24" s="69">
        <f t="shared" si="100"/>
        <v>306848.24178784294</v>
      </c>
      <c r="AN24" s="69">
        <f t="shared" si="100"/>
        <v>306855.6689767777</v>
      </c>
      <c r="AO24" s="69">
        <f t="shared" si="100"/>
        <v>306863.09634548577</v>
      </c>
      <c r="AP24" s="69">
        <f t="shared" si="100"/>
        <v>306870.52389397158</v>
      </c>
      <c r="AQ24" s="69">
        <f t="shared" si="100"/>
        <v>306877.95162223943</v>
      </c>
      <c r="AR24" s="69">
        <f t="shared" si="100"/>
        <v>306885.37953029363</v>
      </c>
      <c r="AS24" s="69">
        <f t="shared" si="100"/>
        <v>306892.80761813861</v>
      </c>
      <c r="AT24" s="69">
        <f t="shared" si="100"/>
        <v>306900.23588577867</v>
      </c>
      <c r="AU24" s="69">
        <f t="shared" si="100"/>
        <v>306907.66433321824</v>
      </c>
      <c r="AV24" s="69">
        <f t="shared" si="100"/>
        <v>306915.09296046162</v>
      </c>
      <c r="AW24" s="69">
        <f t="shared" si="100"/>
        <v>306922.52176751313</v>
      </c>
      <c r="AX24" s="69">
        <f t="shared" si="100"/>
        <v>306929.95075437718</v>
      </c>
      <c r="AY24" s="69">
        <f t="shared" si="100"/>
        <v>306937.37992105808</v>
      </c>
      <c r="AZ24" s="69">
        <f t="shared" si="100"/>
        <v>306944.80926756019</v>
      </c>
      <c r="BA24" s="69">
        <f t="shared" si="100"/>
        <v>306952.2387938879</v>
      </c>
      <c r="BB24" s="69">
        <f t="shared" si="100"/>
        <v>306959.66850004549</v>
      </c>
      <c r="BC24" s="69">
        <f t="shared" si="100"/>
        <v>306967.0983860374</v>
      </c>
      <c r="BD24" s="69">
        <f t="shared" si="100"/>
        <v>306974.52845186793</v>
      </c>
      <c r="BE24" s="69">
        <f>BD24*(1+$E$24)</f>
        <v>306981.95869754144</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282999.38833170815</v>
      </c>
      <c r="DG24" s="108">
        <f t="shared" si="15"/>
        <v>283006.23826479987</v>
      </c>
      <c r="DH24" s="108">
        <f t="shared" si="15"/>
        <v>283013.08836369257</v>
      </c>
      <c r="DI24" s="108">
        <f t="shared" si="15"/>
        <v>283019.93862839031</v>
      </c>
      <c r="DJ24" s="108">
        <f t="shared" si="15"/>
        <v>305517.91148714867</v>
      </c>
      <c r="DK24" s="108">
        <f t="shared" si="15"/>
        <v>305525.3064757539</v>
      </c>
      <c r="DL24" s="108">
        <f t="shared" si="15"/>
        <v>305532.7016433531</v>
      </c>
      <c r="DM24" s="108">
        <f t="shared" si="15"/>
        <v>305540.09698995057</v>
      </c>
      <c r="DN24" s="108">
        <f t="shared" si="15"/>
        <v>270905.27558796696</v>
      </c>
      <c r="DO24" s="108">
        <f t="shared" si="15"/>
        <v>270911.83278592734</v>
      </c>
      <c r="DP24" s="108">
        <f t="shared" si="15"/>
        <v>270918.3901426032</v>
      </c>
      <c r="DQ24" s="108">
        <f t="shared" si="15"/>
        <v>270924.9476579983</v>
      </c>
      <c r="DR24" s="108">
        <f t="shared" si="15"/>
        <v>270931.5053321165</v>
      </c>
      <c r="DS24" s="108">
        <f t="shared" si="15"/>
        <v>280477.63414849533</v>
      </c>
      <c r="DT24" s="108">
        <f t="shared" si="15"/>
        <v>280484.42304312496</v>
      </c>
      <c r="DU24" s="108">
        <f t="shared" si="15"/>
        <v>280491.21210207819</v>
      </c>
      <c r="DV24" s="108">
        <f t="shared" si="90"/>
        <v>280498.00132535899</v>
      </c>
      <c r="DW24" s="108">
        <f t="shared" si="90"/>
        <v>275628.55880869651</v>
      </c>
      <c r="DX24" s="108">
        <f t="shared" si="90"/>
        <v>275635.23033260735</v>
      </c>
      <c r="DY24" s="108">
        <f t="shared" si="90"/>
        <v>275641.90201800078</v>
      </c>
      <c r="DZ24" s="108">
        <f t="shared" si="90"/>
        <v>275648.57386488083</v>
      </c>
      <c r="EA24" s="108">
        <f t="shared" si="90"/>
        <v>285828.85996999015</v>
      </c>
      <c r="EB24" s="108">
        <f t="shared" si="90"/>
        <v>285835.77838977193</v>
      </c>
      <c r="EC24" s="108">
        <f t="shared" si="90"/>
        <v>285842.6969770125</v>
      </c>
      <c r="ED24" s="108">
        <f t="shared" si="90"/>
        <v>285849.61573171575</v>
      </c>
      <c r="EE24" s="108">
        <f t="shared" si="90"/>
        <v>285856.53465388587</v>
      </c>
      <c r="EF24" s="108">
        <f t="shared" si="90"/>
        <v>277265.51030381199</v>
      </c>
      <c r="EG24" s="108">
        <f t="shared" si="90"/>
        <v>277272.22144974559</v>
      </c>
      <c r="EH24" s="108">
        <f t="shared" si="90"/>
        <v>277278.93275812094</v>
      </c>
      <c r="EI24" s="108">
        <f t="shared" si="90"/>
        <v>277285.64422894188</v>
      </c>
      <c r="EJ24" s="108">
        <f t="shared" si="90"/>
        <v>279742.39959658688</v>
      </c>
      <c r="EK24" s="108">
        <f t="shared" si="90"/>
        <v>279749.17069503851</v>
      </c>
      <c r="EL24" s="108">
        <f t="shared" si="91"/>
        <v>279755.94195738301</v>
      </c>
      <c r="EM24" s="108">
        <f t="shared" si="91"/>
        <v>279762.71338362433</v>
      </c>
      <c r="EN24" s="108">
        <f t="shared" si="91"/>
        <v>301217.66477712017</v>
      </c>
      <c r="EO24" s="108">
        <f t="shared" si="91"/>
        <v>301224.95567927347</v>
      </c>
      <c r="EP24" s="108">
        <f t="shared" si="91"/>
        <v>301232.24675790133</v>
      </c>
      <c r="EQ24" s="108">
        <f t="shared" si="91"/>
        <v>301239.53801300802</v>
      </c>
      <c r="ER24" s="108">
        <f t="shared" si="91"/>
        <v>301246.82944459771</v>
      </c>
      <c r="ES24" s="108">
        <f t="shared" si="91"/>
        <v>294721.02452124498</v>
      </c>
      <c r="ET24" s="108">
        <f t="shared" si="91"/>
        <v>294728.15817376127</v>
      </c>
      <c r="EU24" s="108">
        <f t="shared" si="91"/>
        <v>294735.29199894599</v>
      </c>
      <c r="EV24" s="108">
        <f t="shared" si="91"/>
        <v>294742.42599680327</v>
      </c>
      <c r="EW24" s="108">
        <f t="shared" si="91"/>
        <v>294864.54935466533</v>
      </c>
      <c r="EX24" s="108">
        <f t="shared" si="91"/>
        <v>294871.68648116622</v>
      </c>
      <c r="EY24" s="108">
        <f t="shared" si="91"/>
        <v>294878.8237804196</v>
      </c>
      <c r="EZ24" s="108">
        <f t="shared" si="91"/>
        <v>294885.96125242958</v>
      </c>
      <c r="FA24" s="108">
        <f t="shared" si="91"/>
        <v>271985.78943361592</v>
      </c>
      <c r="FB24" s="108">
        <f t="shared" si="92"/>
        <v>271992.37278515776</v>
      </c>
      <c r="FC24" s="108">
        <f t="shared" si="92"/>
        <v>271998.95629604813</v>
      </c>
      <c r="FD24" s="108">
        <f t="shared" si="92"/>
        <v>272005.53996629076</v>
      </c>
      <c r="FE24" s="108">
        <f t="shared" si="92"/>
        <v>272012.12379588955</v>
      </c>
    </row>
    <row r="25" spans="1:161" ht="15.75" x14ac:dyDescent="0.25">
      <c r="A25" s="47" t="s">
        <v>189</v>
      </c>
      <c r="B25" s="12">
        <f>'Urb proj of all 25 ARs '!AK25</f>
        <v>180131.29518757312</v>
      </c>
      <c r="C25" s="12">
        <f>'Urb proj of all 25 ARs '!AL25</f>
        <v>180358.15701662601</v>
      </c>
      <c r="D25" s="100">
        <f t="shared" si="10"/>
        <v>1.2594248479513165E-3</v>
      </c>
      <c r="E25" s="101">
        <f t="shared" si="11"/>
        <v>2.4204762886892439E-5</v>
      </c>
      <c r="F25" s="69">
        <f t="shared" si="12"/>
        <v>180135.65522286165</v>
      </c>
      <c r="G25" s="69">
        <f t="shared" si="13"/>
        <v>180140.01536368381</v>
      </c>
      <c r="H25" s="69">
        <f>G25*(1+$E$25)</f>
        <v>180144.37561004213</v>
      </c>
      <c r="I25" s="69">
        <f t="shared" ref="I25:BE25" si="101">H25*(1+$E$25)</f>
        <v>180148.73596193918</v>
      </c>
      <c r="J25" s="69">
        <f t="shared" si="101"/>
        <v>180153.09641937751</v>
      </c>
      <c r="K25" s="69">
        <f t="shared" si="101"/>
        <v>180157.4569823597</v>
      </c>
      <c r="L25" s="69">
        <f t="shared" si="101"/>
        <v>180161.81765088826</v>
      </c>
      <c r="M25" s="69">
        <f t="shared" si="101"/>
        <v>180166.17842496576</v>
      </c>
      <c r="N25" s="69">
        <f t="shared" si="101"/>
        <v>180170.53930459477</v>
      </c>
      <c r="O25" s="69">
        <f t="shared" si="101"/>
        <v>180174.90028977784</v>
      </c>
      <c r="P25" s="69">
        <f t="shared" si="101"/>
        <v>180179.26138051754</v>
      </c>
      <c r="Q25" s="69">
        <f t="shared" si="101"/>
        <v>180183.62257681639</v>
      </c>
      <c r="R25" s="69">
        <f t="shared" si="101"/>
        <v>180187.98387867695</v>
      </c>
      <c r="S25" s="69">
        <f t="shared" si="101"/>
        <v>180192.3452861018</v>
      </c>
      <c r="T25" s="69">
        <f t="shared" si="101"/>
        <v>180196.70679909349</v>
      </c>
      <c r="U25" s="69">
        <f t="shared" si="101"/>
        <v>180201.06841765455</v>
      </c>
      <c r="V25" s="69">
        <f t="shared" si="101"/>
        <v>180205.43014178757</v>
      </c>
      <c r="W25" s="69">
        <f t="shared" si="101"/>
        <v>180209.79197149508</v>
      </c>
      <c r="X25" s="69">
        <f t="shared" si="101"/>
        <v>180214.15390677965</v>
      </c>
      <c r="Y25" s="69">
        <f t="shared" si="101"/>
        <v>180218.51594764384</v>
      </c>
      <c r="Z25" s="69">
        <f t="shared" si="101"/>
        <v>180222.87809409018</v>
      </c>
      <c r="AA25" s="69">
        <f t="shared" si="101"/>
        <v>180227.24034612125</v>
      </c>
      <c r="AB25" s="69">
        <f t="shared" si="101"/>
        <v>180231.6027037396</v>
      </c>
      <c r="AC25" s="69">
        <f t="shared" si="101"/>
        <v>180235.96516694778</v>
      </c>
      <c r="AD25" s="69">
        <f t="shared" si="101"/>
        <v>180240.32773574835</v>
      </c>
      <c r="AE25" s="69">
        <f t="shared" si="101"/>
        <v>180244.69041014384</v>
      </c>
      <c r="AF25" s="69">
        <f t="shared" si="101"/>
        <v>180249.05319013685</v>
      </c>
      <c r="AG25" s="69">
        <f t="shared" si="101"/>
        <v>180253.41607572991</v>
      </c>
      <c r="AH25" s="69">
        <f t="shared" si="101"/>
        <v>180257.77906692558</v>
      </c>
      <c r="AI25" s="69">
        <f t="shared" si="101"/>
        <v>180262.14216372641</v>
      </c>
      <c r="AJ25" s="69">
        <f t="shared" si="101"/>
        <v>180266.50536613498</v>
      </c>
      <c r="AK25" s="69">
        <f t="shared" si="101"/>
        <v>180270.86867415381</v>
      </c>
      <c r="AL25" s="69">
        <f t="shared" si="101"/>
        <v>180275.23208778549</v>
      </c>
      <c r="AM25" s="69">
        <f t="shared" si="101"/>
        <v>180279.59560703256</v>
      </c>
      <c r="AN25" s="69">
        <f t="shared" si="101"/>
        <v>180283.95923189758</v>
      </c>
      <c r="AO25" s="69">
        <f t="shared" si="101"/>
        <v>180288.3229623831</v>
      </c>
      <c r="AP25" s="69">
        <f t="shared" si="101"/>
        <v>180292.68679849169</v>
      </c>
      <c r="AQ25" s="69">
        <f t="shared" si="101"/>
        <v>180297.05074022588</v>
      </c>
      <c r="AR25" s="69">
        <f t="shared" si="101"/>
        <v>180301.41478758826</v>
      </c>
      <c r="AS25" s="69">
        <f t="shared" si="101"/>
        <v>180305.77894058137</v>
      </c>
      <c r="AT25" s="69">
        <f t="shared" si="101"/>
        <v>180310.14319920776</v>
      </c>
      <c r="AU25" s="69">
        <f t="shared" si="101"/>
        <v>180314.50756346999</v>
      </c>
      <c r="AV25" s="69">
        <f t="shared" si="101"/>
        <v>180318.87203337063</v>
      </c>
      <c r="AW25" s="69">
        <f t="shared" si="101"/>
        <v>180323.23660891224</v>
      </c>
      <c r="AX25" s="69">
        <f t="shared" si="101"/>
        <v>180327.60129009734</v>
      </c>
      <c r="AY25" s="69">
        <f t="shared" si="101"/>
        <v>180331.96607692854</v>
      </c>
      <c r="AZ25" s="69">
        <f t="shared" si="101"/>
        <v>180336.33096940836</v>
      </c>
      <c r="BA25" s="69">
        <f t="shared" si="101"/>
        <v>180340.69596753936</v>
      </c>
      <c r="BB25" s="69">
        <f t="shared" si="101"/>
        <v>180345.0610713241</v>
      </c>
      <c r="BC25" s="69">
        <f t="shared" si="101"/>
        <v>180349.42628076515</v>
      </c>
      <c r="BD25" s="69">
        <f t="shared" si="101"/>
        <v>180353.79159586507</v>
      </c>
      <c r="BE25" s="69">
        <f t="shared" si="101"/>
        <v>180358.15701662641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185957.95793291699</v>
      </c>
      <c r="DG25" s="108">
        <f t="shared" si="15"/>
        <v>185962.4590011957</v>
      </c>
      <c r="DH25" s="108">
        <f t="shared" si="15"/>
        <v>185966.96017842169</v>
      </c>
      <c r="DI25" s="108">
        <f t="shared" si="15"/>
        <v>185971.46146459761</v>
      </c>
      <c r="DJ25" s="108">
        <f t="shared" si="15"/>
        <v>200682.83055355796</v>
      </c>
      <c r="DK25" s="108">
        <f t="shared" si="15"/>
        <v>200687.68803388701</v>
      </c>
      <c r="DL25" s="108">
        <f t="shared" si="15"/>
        <v>200692.54563179018</v>
      </c>
      <c r="DM25" s="108">
        <f t="shared" si="15"/>
        <v>200697.40334727036</v>
      </c>
      <c r="DN25" s="108">
        <f t="shared" si="15"/>
        <v>177996.33274270696</v>
      </c>
      <c r="DO25" s="108">
        <f t="shared" si="15"/>
        <v>178000.64110173573</v>
      </c>
      <c r="DP25" s="108">
        <f t="shared" si="15"/>
        <v>178004.94956504731</v>
      </c>
      <c r="DQ25" s="108">
        <f t="shared" si="15"/>
        <v>178009.25813264423</v>
      </c>
      <c r="DR25" s="108">
        <f t="shared" si="15"/>
        <v>178013.56680452899</v>
      </c>
      <c r="DS25" s="108">
        <f t="shared" si="15"/>
        <v>184648.21836248375</v>
      </c>
      <c r="DT25" s="108">
        <f t="shared" si="15"/>
        <v>184652.68772882671</v>
      </c>
      <c r="DU25" s="108">
        <f t="shared" si="15"/>
        <v>184657.1572033496</v>
      </c>
      <c r="DV25" s="108">
        <f t="shared" si="90"/>
        <v>184661.6267860551</v>
      </c>
      <c r="DW25" s="108">
        <f t="shared" si="90"/>
        <v>181690.37178409219</v>
      </c>
      <c r="DX25" s="108">
        <f t="shared" si="90"/>
        <v>181694.76955646006</v>
      </c>
      <c r="DY25" s="108">
        <f t="shared" si="90"/>
        <v>181699.16743527498</v>
      </c>
      <c r="DZ25" s="108">
        <f t="shared" si="90"/>
        <v>181703.5654205395</v>
      </c>
      <c r="EA25" s="108">
        <f t="shared" si="90"/>
        <v>187787.05918127339</v>
      </c>
      <c r="EB25" s="108">
        <f t="shared" si="90"/>
        <v>187791.60452251413</v>
      </c>
      <c r="EC25" s="108">
        <f t="shared" si="90"/>
        <v>187796.14997377375</v>
      </c>
      <c r="ED25" s="108">
        <f t="shared" si="90"/>
        <v>187800.69553505495</v>
      </c>
      <c r="EE25" s="108">
        <f t="shared" si="90"/>
        <v>187805.24120636037</v>
      </c>
      <c r="EF25" s="108">
        <f t="shared" si="90"/>
        <v>183786.44833335746</v>
      </c>
      <c r="EG25" s="108">
        <f t="shared" si="90"/>
        <v>183790.89684076118</v>
      </c>
      <c r="EH25" s="108">
        <f t="shared" si="90"/>
        <v>183795.34545584</v>
      </c>
      <c r="EI25" s="108">
        <f t="shared" si="90"/>
        <v>183799.79417859646</v>
      </c>
      <c r="EJ25" s="108">
        <f t="shared" si="90"/>
        <v>185612.65776062527</v>
      </c>
      <c r="EK25" s="108">
        <f t="shared" si="90"/>
        <v>185617.15047099517</v>
      </c>
      <c r="EL25" s="108">
        <f t="shared" si="91"/>
        <v>185621.64329011008</v>
      </c>
      <c r="EM25" s="108">
        <f t="shared" si="91"/>
        <v>185626.13621797258</v>
      </c>
      <c r="EN25" s="108">
        <f t="shared" si="91"/>
        <v>201572.63023575582</v>
      </c>
      <c r="EO25" s="108">
        <f t="shared" si="91"/>
        <v>201577.50925347515</v>
      </c>
      <c r="EP25" s="108">
        <f t="shared" si="91"/>
        <v>201582.38838928996</v>
      </c>
      <c r="EQ25" s="108">
        <f t="shared" si="91"/>
        <v>201587.26764320311</v>
      </c>
      <c r="ER25" s="108">
        <f t="shared" si="91"/>
        <v>201592.14701521743</v>
      </c>
      <c r="ES25" s="108">
        <f t="shared" si="91"/>
        <v>197320.5228936632</v>
      </c>
      <c r="ET25" s="108">
        <f t="shared" si="91"/>
        <v>197325.29899013258</v>
      </c>
      <c r="EU25" s="108">
        <f t="shared" si="91"/>
        <v>197330.07520220621</v>
      </c>
      <c r="EV25" s="108">
        <f t="shared" si="91"/>
        <v>197334.85152988692</v>
      </c>
      <c r="EW25" s="108">
        <f t="shared" si="91"/>
        <v>194458.52853954007</v>
      </c>
      <c r="EX25" s="108">
        <f t="shared" si="91"/>
        <v>194463.2353621147</v>
      </c>
      <c r="EY25" s="108">
        <f t="shared" si="91"/>
        <v>194467.94229861686</v>
      </c>
      <c r="EZ25" s="108">
        <f t="shared" si="91"/>
        <v>194472.64934904929</v>
      </c>
      <c r="FA25" s="108">
        <f t="shared" si="91"/>
        <v>178086.50503087323</v>
      </c>
      <c r="FB25" s="108">
        <f t="shared" si="92"/>
        <v>178090.81557250087</v>
      </c>
      <c r="FC25" s="108">
        <f t="shared" si="92"/>
        <v>178095.12621846411</v>
      </c>
      <c r="FD25" s="108">
        <f t="shared" si="92"/>
        <v>178099.43696876554</v>
      </c>
      <c r="FE25" s="108">
        <f t="shared" si="92"/>
        <v>178103.7478234077</v>
      </c>
    </row>
    <row r="26" spans="1:161" ht="15.75" x14ac:dyDescent="0.25">
      <c r="A26" s="47" t="s">
        <v>190</v>
      </c>
      <c r="B26" s="12">
        <f>'Urb proj of all 25 ARs '!AK26</f>
        <v>169003.6959835662</v>
      </c>
      <c r="C26" s="12">
        <f>'Urb proj of all 25 ARs '!AL26</f>
        <v>169216.54343768352</v>
      </c>
      <c r="D26" s="100">
        <f t="shared" si="10"/>
        <v>1.2594248479513557E-3</v>
      </c>
      <c r="E26" s="101">
        <f t="shared" si="11"/>
        <v>2.4204762886892439E-5</v>
      </c>
      <c r="F26" s="69">
        <f t="shared" si="12"/>
        <v>169007.78667795449</v>
      </c>
      <c r="G26" s="69">
        <f t="shared" si="13"/>
        <v>169011.87747135706</v>
      </c>
      <c r="H26" s="69">
        <f>G26*(1+$E$26)</f>
        <v>169015.96836377634</v>
      </c>
      <c r="I26" s="69">
        <f t="shared" ref="I26:BE26" si="102">H26*(1+$E$26)</f>
        <v>169020.05935521467</v>
      </c>
      <c r="J26" s="69">
        <f t="shared" si="102"/>
        <v>169024.15044567449</v>
      </c>
      <c r="K26" s="69">
        <f t="shared" si="102"/>
        <v>169028.24163515819</v>
      </c>
      <c r="L26" s="69">
        <f t="shared" si="102"/>
        <v>169032.33292366815</v>
      </c>
      <c r="M26" s="69">
        <f t="shared" si="102"/>
        <v>169036.42431120679</v>
      </c>
      <c r="N26" s="69">
        <f t="shared" si="102"/>
        <v>169040.51579777649</v>
      </c>
      <c r="O26" s="69">
        <f t="shared" si="102"/>
        <v>169044.60738337965</v>
      </c>
      <c r="P26" s="69">
        <f t="shared" si="102"/>
        <v>169048.69906801867</v>
      </c>
      <c r="Q26" s="69">
        <f t="shared" si="102"/>
        <v>169052.79085169596</v>
      </c>
      <c r="R26" s="69">
        <f t="shared" si="102"/>
        <v>169056.8827344139</v>
      </c>
      <c r="S26" s="69">
        <f t="shared" si="102"/>
        <v>169060.97471617488</v>
      </c>
      <c r="T26" s="69">
        <f t="shared" si="102"/>
        <v>169065.06679698132</v>
      </c>
      <c r="U26" s="69">
        <f t="shared" si="102"/>
        <v>169069.15897683561</v>
      </c>
      <c r="V26" s="69">
        <f t="shared" si="102"/>
        <v>169073.25125574012</v>
      </c>
      <c r="W26" s="69">
        <f t="shared" si="102"/>
        <v>169077.34363369728</v>
      </c>
      <c r="X26" s="69">
        <f t="shared" si="102"/>
        <v>169081.43611070947</v>
      </c>
      <c r="Y26" s="69">
        <f t="shared" si="102"/>
        <v>169085.52868677911</v>
      </c>
      <c r="Z26" s="69">
        <f t="shared" si="102"/>
        <v>169089.62136190859</v>
      </c>
      <c r="AA26" s="69">
        <f t="shared" si="102"/>
        <v>169093.71413610029</v>
      </c>
      <c r="AB26" s="69">
        <f t="shared" si="102"/>
        <v>169097.80700935662</v>
      </c>
      <c r="AC26" s="69">
        <f t="shared" si="102"/>
        <v>169101.89998167998</v>
      </c>
      <c r="AD26" s="69">
        <f t="shared" si="102"/>
        <v>169105.99305307274</v>
      </c>
      <c r="AE26" s="69">
        <f t="shared" si="102"/>
        <v>169110.08622353734</v>
      </c>
      <c r="AF26" s="69">
        <f t="shared" si="102"/>
        <v>169114.17949307617</v>
      </c>
      <c r="AG26" s="69">
        <f t="shared" si="102"/>
        <v>169118.2728616916</v>
      </c>
      <c r="AH26" s="69">
        <f t="shared" si="102"/>
        <v>169122.36632938604</v>
      </c>
      <c r="AI26" s="69">
        <f t="shared" si="102"/>
        <v>169126.45989616192</v>
      </c>
      <c r="AJ26" s="69">
        <f t="shared" si="102"/>
        <v>169130.55356202161</v>
      </c>
      <c r="AK26" s="69">
        <f t="shared" si="102"/>
        <v>169134.6473269675</v>
      </c>
      <c r="AL26" s="69">
        <f t="shared" si="102"/>
        <v>169138.74119100202</v>
      </c>
      <c r="AM26" s="69">
        <f t="shared" si="102"/>
        <v>169142.83515412753</v>
      </c>
      <c r="AN26" s="69">
        <f t="shared" si="102"/>
        <v>169146.92921634644</v>
      </c>
      <c r="AO26" s="69">
        <f t="shared" si="102"/>
        <v>169151.02337766116</v>
      </c>
      <c r="AP26" s="69">
        <f t="shared" si="102"/>
        <v>169155.11763807409</v>
      </c>
      <c r="AQ26" s="69">
        <f t="shared" si="102"/>
        <v>169159.21199758764</v>
      </c>
      <c r="AR26" s="69">
        <f t="shared" si="102"/>
        <v>169163.30645620418</v>
      </c>
      <c r="AS26" s="69">
        <f t="shared" si="102"/>
        <v>169167.40101392611</v>
      </c>
      <c r="AT26" s="69">
        <f t="shared" si="102"/>
        <v>169171.49567075583</v>
      </c>
      <c r="AU26" s="69">
        <f t="shared" si="102"/>
        <v>169175.59042669577</v>
      </c>
      <c r="AV26" s="69">
        <f t="shared" si="102"/>
        <v>169179.6852817483</v>
      </c>
      <c r="AW26" s="69">
        <f t="shared" si="102"/>
        <v>169183.78023591582</v>
      </c>
      <c r="AX26" s="69">
        <f t="shared" si="102"/>
        <v>169187.87528920075</v>
      </c>
      <c r="AY26" s="69">
        <f t="shared" si="102"/>
        <v>169191.97044160546</v>
      </c>
      <c r="AZ26" s="69">
        <f t="shared" si="102"/>
        <v>169196.06569313238</v>
      </c>
      <c r="BA26" s="69">
        <f t="shared" si="102"/>
        <v>169200.16104378388</v>
      </c>
      <c r="BB26" s="69">
        <f t="shared" si="102"/>
        <v>169204.25649356237</v>
      </c>
      <c r="BC26" s="69">
        <f t="shared" si="102"/>
        <v>169208.35204247024</v>
      </c>
      <c r="BD26" s="69">
        <f t="shared" si="102"/>
        <v>169212.4476905099</v>
      </c>
      <c r="BE26" s="69">
        <f t="shared" si="102"/>
        <v>169216.54343768375</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163903.08200359539</v>
      </c>
      <c r="DG26" s="108">
        <f t="shared" si="15"/>
        <v>163907.04923883171</v>
      </c>
      <c r="DH26" s="108">
        <f t="shared" si="15"/>
        <v>163911.01657009404</v>
      </c>
      <c r="DI26" s="108">
        <f t="shared" si="15"/>
        <v>163914.98399738467</v>
      </c>
      <c r="DJ26" s="108">
        <f t="shared" si="15"/>
        <v>176375.17586649774</v>
      </c>
      <c r="DK26" s="108">
        <f t="shared" si="15"/>
        <v>176379.44498580872</v>
      </c>
      <c r="DL26" s="108">
        <f t="shared" si="15"/>
        <v>176383.7142084527</v>
      </c>
      <c r="DM26" s="108">
        <f t="shared" si="15"/>
        <v>176387.98353443225</v>
      </c>
      <c r="DN26" s="108">
        <f t="shared" si="15"/>
        <v>155843.26174125206</v>
      </c>
      <c r="DO26" s="108">
        <f t="shared" si="15"/>
        <v>155847.03389045005</v>
      </c>
      <c r="DP26" s="108">
        <f t="shared" si="15"/>
        <v>155850.80613095197</v>
      </c>
      <c r="DQ26" s="108">
        <f t="shared" si="15"/>
        <v>155854.57846276011</v>
      </c>
      <c r="DR26" s="108">
        <f t="shared" si="15"/>
        <v>155858.35088587666</v>
      </c>
      <c r="DS26" s="108">
        <f t="shared" si="15"/>
        <v>160272.22175870882</v>
      </c>
      <c r="DT26" s="108">
        <f t="shared" si="15"/>
        <v>160276.10110983386</v>
      </c>
      <c r="DU26" s="108">
        <f t="shared" si="15"/>
        <v>160279.98055485767</v>
      </c>
      <c r="DV26" s="108">
        <f t="shared" si="90"/>
        <v>160283.86009378251</v>
      </c>
      <c r="DW26" s="108">
        <f t="shared" si="90"/>
        <v>160701.93487285625</v>
      </c>
      <c r="DX26" s="108">
        <f t="shared" si="90"/>
        <v>160705.82462508531</v>
      </c>
      <c r="DY26" s="108">
        <f t="shared" si="90"/>
        <v>160709.71447146489</v>
      </c>
      <c r="DZ26" s="108">
        <f t="shared" si="90"/>
        <v>160713.60441199731</v>
      </c>
      <c r="EA26" s="108">
        <f t="shared" si="90"/>
        <v>166524.55811089743</v>
      </c>
      <c r="EB26" s="108">
        <f t="shared" si="90"/>
        <v>166528.58879834134</v>
      </c>
      <c r="EC26" s="108">
        <f t="shared" si="90"/>
        <v>166532.61958334708</v>
      </c>
      <c r="ED26" s="108">
        <f t="shared" si="90"/>
        <v>166536.65046591705</v>
      </c>
      <c r="EE26" s="108">
        <f t="shared" si="90"/>
        <v>166540.68144605352</v>
      </c>
      <c r="EF26" s="108">
        <f t="shared" si="90"/>
        <v>163083.62017825941</v>
      </c>
      <c r="EG26" s="108">
        <f t="shared" si="90"/>
        <v>163087.56757861658</v>
      </c>
      <c r="EH26" s="108">
        <f t="shared" si="90"/>
        <v>163091.51507451959</v>
      </c>
      <c r="EI26" s="108">
        <f t="shared" si="90"/>
        <v>163095.46266597084</v>
      </c>
      <c r="EJ26" s="108">
        <f t="shared" si="90"/>
        <v>161049.12422817666</v>
      </c>
      <c r="EK26" s="108">
        <f t="shared" si="90"/>
        <v>161053.02238404175</v>
      </c>
      <c r="EL26" s="108">
        <f t="shared" si="91"/>
        <v>161056.92063426078</v>
      </c>
      <c r="EM26" s="108">
        <f t="shared" si="91"/>
        <v>161060.81897883603</v>
      </c>
      <c r="EN26" s="108">
        <f t="shared" si="91"/>
        <v>173690.36621793205</v>
      </c>
      <c r="EO26" s="108">
        <f t="shared" si="91"/>
        <v>173694.57035206209</v>
      </c>
      <c r="EP26" s="108">
        <f t="shared" si="91"/>
        <v>173698.77458795221</v>
      </c>
      <c r="EQ26" s="108">
        <f t="shared" si="91"/>
        <v>173702.97892560487</v>
      </c>
      <c r="ER26" s="108">
        <f t="shared" si="91"/>
        <v>173707.18336502253</v>
      </c>
      <c r="ES26" s="108">
        <f t="shared" si="91"/>
        <v>171743.13049793936</v>
      </c>
      <c r="ET26" s="108">
        <f t="shared" si="91"/>
        <v>171747.28749969052</v>
      </c>
      <c r="EU26" s="108">
        <f t="shared" si="91"/>
        <v>171751.44460206092</v>
      </c>
      <c r="EV26" s="108">
        <f t="shared" si="91"/>
        <v>171755.60180505301</v>
      </c>
      <c r="EW26" s="108">
        <f t="shared" si="91"/>
        <v>168936.58443536615</v>
      </c>
      <c r="EX26" s="108">
        <f t="shared" si="91"/>
        <v>168940.67350533535</v>
      </c>
      <c r="EY26" s="108">
        <f t="shared" si="91"/>
        <v>168944.76267427948</v>
      </c>
      <c r="EZ26" s="108">
        <f t="shared" si="91"/>
        <v>168948.85194220103</v>
      </c>
      <c r="FA26" s="108">
        <f t="shared" si="91"/>
        <v>156959.94973673645</v>
      </c>
      <c r="FB26" s="108">
        <f t="shared" si="92"/>
        <v>156963.74891510257</v>
      </c>
      <c r="FC26" s="108">
        <f t="shared" si="92"/>
        <v>156967.54818542689</v>
      </c>
      <c r="FD26" s="108">
        <f t="shared" si="92"/>
        <v>156971.34754771163</v>
      </c>
      <c r="FE26" s="108">
        <f t="shared" si="92"/>
        <v>156975.14700195906</v>
      </c>
    </row>
    <row r="27" spans="1:161" ht="15.75" x14ac:dyDescent="0.25">
      <c r="A27" s="47" t="s">
        <v>191</v>
      </c>
      <c r="B27" s="12">
        <f>'Urb proj of all 25 ARs '!AK27</f>
        <v>182042.06790855661</v>
      </c>
      <c r="C27" s="12">
        <f>'Urb proj of all 25 ARs '!AL27</f>
        <v>182271.33621225308</v>
      </c>
      <c r="D27" s="100">
        <f t="shared" si="10"/>
        <v>1.2594248479512969E-3</v>
      </c>
      <c r="E27" s="101">
        <f t="shared" si="11"/>
        <v>2.4204762886892439E-5</v>
      </c>
      <c r="F27" s="69">
        <f t="shared" si="12"/>
        <v>182046.47419364579</v>
      </c>
      <c r="G27" s="69">
        <f t="shared" si="13"/>
        <v>182050.88058538805</v>
      </c>
      <c r="H27" s="69">
        <f>G27*(1+$E$27)</f>
        <v>182055.28708378598</v>
      </c>
      <c r="I27" s="69">
        <f t="shared" ref="I27:BD27" si="103">H27*(1+$E$27)</f>
        <v>182059.69368884215</v>
      </c>
      <c r="J27" s="69">
        <f t="shared" si="103"/>
        <v>182064.10040055914</v>
      </c>
      <c r="K27" s="69">
        <f t="shared" si="103"/>
        <v>182068.50721893954</v>
      </c>
      <c r="L27" s="69">
        <f t="shared" si="103"/>
        <v>182072.91414398595</v>
      </c>
      <c r="M27" s="69">
        <f t="shared" si="103"/>
        <v>182077.32117570093</v>
      </c>
      <c r="N27" s="69">
        <f t="shared" si="103"/>
        <v>182081.72831408706</v>
      </c>
      <c r="O27" s="69">
        <f t="shared" si="103"/>
        <v>182086.13555914693</v>
      </c>
      <c r="P27" s="69">
        <f t="shared" si="103"/>
        <v>182090.54291088314</v>
      </c>
      <c r="Q27" s="69">
        <f t="shared" si="103"/>
        <v>182094.95036929825</v>
      </c>
      <c r="R27" s="69">
        <f t="shared" si="103"/>
        <v>182099.35793439485</v>
      </c>
      <c r="S27" s="69">
        <f t="shared" si="103"/>
        <v>182103.7656061755</v>
      </c>
      <c r="T27" s="69">
        <f t="shared" si="103"/>
        <v>182108.17338464281</v>
      </c>
      <c r="U27" s="69">
        <f t="shared" si="103"/>
        <v>182112.58126979935</v>
      </c>
      <c r="V27" s="69">
        <f t="shared" si="103"/>
        <v>182116.98926164772</v>
      </c>
      <c r="W27" s="69">
        <f t="shared" si="103"/>
        <v>182121.39736019046</v>
      </c>
      <c r="X27" s="69">
        <f t="shared" si="103"/>
        <v>182125.8055654302</v>
      </c>
      <c r="Y27" s="69">
        <f t="shared" si="103"/>
        <v>182130.2138773695</v>
      </c>
      <c r="Z27" s="69">
        <f t="shared" si="103"/>
        <v>182134.62229601096</v>
      </c>
      <c r="AA27" s="69">
        <f t="shared" si="103"/>
        <v>182139.03082135713</v>
      </c>
      <c r="AB27" s="69">
        <f t="shared" si="103"/>
        <v>182143.4394534106</v>
      </c>
      <c r="AC27" s="69">
        <f t="shared" si="103"/>
        <v>182147.84819217396</v>
      </c>
      <c r="AD27" s="69">
        <f t="shared" si="103"/>
        <v>182152.2570376498</v>
      </c>
      <c r="AE27" s="69">
        <f t="shared" si="103"/>
        <v>182156.66598984072</v>
      </c>
      <c r="AF27" s="69">
        <f t="shared" si="103"/>
        <v>182161.07504874928</v>
      </c>
      <c r="AG27" s="69">
        <f t="shared" si="103"/>
        <v>182165.48421437806</v>
      </c>
      <c r="AH27" s="69">
        <f t="shared" si="103"/>
        <v>182169.89348672965</v>
      </c>
      <c r="AI27" s="69">
        <f t="shared" si="103"/>
        <v>182174.30286580662</v>
      </c>
      <c r="AJ27" s="69">
        <f t="shared" si="103"/>
        <v>182178.71235161158</v>
      </c>
      <c r="AK27" s="69">
        <f t="shared" si="103"/>
        <v>182183.1219441471</v>
      </c>
      <c r="AL27" s="69">
        <f t="shared" si="103"/>
        <v>182187.53164341574</v>
      </c>
      <c r="AM27" s="69">
        <f t="shared" si="103"/>
        <v>182191.94144942012</v>
      </c>
      <c r="AN27" s="69">
        <f t="shared" si="103"/>
        <v>182196.35136216279</v>
      </c>
      <c r="AO27" s="69">
        <f t="shared" si="103"/>
        <v>182200.76138164639</v>
      </c>
      <c r="AP27" s="69">
        <f t="shared" si="103"/>
        <v>182205.17150787343</v>
      </c>
      <c r="AQ27" s="69">
        <f t="shared" si="103"/>
        <v>182209.58174084654</v>
      </c>
      <c r="AR27" s="69">
        <f t="shared" si="103"/>
        <v>182213.99208056831</v>
      </c>
      <c r="AS27" s="69">
        <f t="shared" si="103"/>
        <v>182218.4025270413</v>
      </c>
      <c r="AT27" s="69">
        <f t="shared" si="103"/>
        <v>182222.8130802681</v>
      </c>
      <c r="AU27" s="69">
        <f t="shared" si="103"/>
        <v>182227.2237402513</v>
      </c>
      <c r="AV27" s="69">
        <f t="shared" si="103"/>
        <v>182231.63450699346</v>
      </c>
      <c r="AW27" s="69">
        <f t="shared" si="103"/>
        <v>182236.04538049721</v>
      </c>
      <c r="AX27" s="69">
        <f t="shared" si="103"/>
        <v>182240.45636076509</v>
      </c>
      <c r="AY27" s="69">
        <f t="shared" si="103"/>
        <v>182244.86744779971</v>
      </c>
      <c r="AZ27" s="69">
        <f t="shared" si="103"/>
        <v>182249.27864160363</v>
      </c>
      <c r="BA27" s="69">
        <f t="shared" si="103"/>
        <v>182253.68994217945</v>
      </c>
      <c r="BB27" s="69">
        <f t="shared" si="103"/>
        <v>182258.10134952975</v>
      </c>
      <c r="BC27" s="69">
        <f t="shared" si="103"/>
        <v>182262.51286365715</v>
      </c>
      <c r="BD27" s="69">
        <f t="shared" si="103"/>
        <v>182266.92448456417</v>
      </c>
      <c r="BE27" s="69">
        <f>BD27*(1+$E$27)</f>
        <v>182271.33621225343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177254.31337065561</v>
      </c>
      <c r="DG27" s="108">
        <f t="shared" si="15"/>
        <v>177258.60376928144</v>
      </c>
      <c r="DH27" s="108">
        <f t="shared" si="15"/>
        <v>177262.89427175536</v>
      </c>
      <c r="DI27" s="108">
        <f t="shared" si="15"/>
        <v>177267.18487807983</v>
      </c>
      <c r="DJ27" s="108">
        <f t="shared" si="15"/>
        <v>189831.78646345244</v>
      </c>
      <c r="DK27" s="108">
        <f t="shared" si="15"/>
        <v>189836.38129683217</v>
      </c>
      <c r="DL27" s="108">
        <f t="shared" si="15"/>
        <v>189840.97624142878</v>
      </c>
      <c r="DM27" s="108">
        <f t="shared" si="15"/>
        <v>189845.5712972449</v>
      </c>
      <c r="DN27" s="108">
        <f t="shared" si="15"/>
        <v>166526.19612727407</v>
      </c>
      <c r="DO27" s="108">
        <f t="shared" si="15"/>
        <v>166530.22685436578</v>
      </c>
      <c r="DP27" s="108">
        <f t="shared" si="15"/>
        <v>166534.25767902029</v>
      </c>
      <c r="DQ27" s="108">
        <f t="shared" si="15"/>
        <v>166538.28860123997</v>
      </c>
      <c r="DR27" s="108">
        <f t="shared" si="15"/>
        <v>166542.31962102716</v>
      </c>
      <c r="DS27" s="108">
        <f t="shared" si="15"/>
        <v>173150.2126403538</v>
      </c>
      <c r="DT27" s="108">
        <f t="shared" si="15"/>
        <v>173154.40370019458</v>
      </c>
      <c r="DU27" s="108">
        <f t="shared" si="15"/>
        <v>173158.59486147898</v>
      </c>
      <c r="DV27" s="108">
        <f t="shared" si="90"/>
        <v>173162.78612420944</v>
      </c>
      <c r="DW27" s="108">
        <f t="shared" si="90"/>
        <v>166733.9536538375</v>
      </c>
      <c r="DX27" s="108">
        <f t="shared" si="90"/>
        <v>166737.98940965091</v>
      </c>
      <c r="DY27" s="108">
        <f t="shared" si="90"/>
        <v>166742.0252631488</v>
      </c>
      <c r="DZ27" s="108">
        <f t="shared" si="90"/>
        <v>166746.0612143336</v>
      </c>
      <c r="EA27" s="108">
        <f t="shared" si="90"/>
        <v>173504.34043144961</v>
      </c>
      <c r="EB27" s="108">
        <f t="shared" si="90"/>
        <v>173508.54006286958</v>
      </c>
      <c r="EC27" s="108">
        <f t="shared" si="90"/>
        <v>173512.73979594067</v>
      </c>
      <c r="ED27" s="108">
        <f t="shared" si="90"/>
        <v>173516.93963066526</v>
      </c>
      <c r="EE27" s="108">
        <f t="shared" si="90"/>
        <v>173521.1395670459</v>
      </c>
      <c r="EF27" s="108">
        <f t="shared" si="90"/>
        <v>168633.84019195955</v>
      </c>
      <c r="EG27" s="108">
        <f t="shared" si="90"/>
        <v>168637.92193407612</v>
      </c>
      <c r="EH27" s="108">
        <f t="shared" si="90"/>
        <v>168642.00377499027</v>
      </c>
      <c r="EI27" s="108">
        <f t="shared" si="90"/>
        <v>168646.08571470442</v>
      </c>
      <c r="EJ27" s="108">
        <f t="shared" si="90"/>
        <v>170834.85865471148</v>
      </c>
      <c r="EK27" s="108">
        <f t="shared" si="90"/>
        <v>170838.99367195804</v>
      </c>
      <c r="EL27" s="108">
        <f t="shared" si="91"/>
        <v>170843.12878929169</v>
      </c>
      <c r="EM27" s="108">
        <f t="shared" si="91"/>
        <v>170847.26400671489</v>
      </c>
      <c r="EN27" s="108">
        <f t="shared" si="91"/>
        <v>182465.581092134</v>
      </c>
      <c r="EO27" s="108">
        <f t="shared" si="91"/>
        <v>182469.99762825936</v>
      </c>
      <c r="EP27" s="108">
        <f t="shared" si="91"/>
        <v>182474.4142712859</v>
      </c>
      <c r="EQ27" s="108">
        <f t="shared" si="91"/>
        <v>182478.83102121626</v>
      </c>
      <c r="ER27" s="108">
        <f t="shared" si="91"/>
        <v>182483.24787805302</v>
      </c>
      <c r="ES27" s="108">
        <f t="shared" si="91"/>
        <v>182308.02899272984</v>
      </c>
      <c r="ET27" s="108">
        <f t="shared" si="91"/>
        <v>182312.441715344</v>
      </c>
      <c r="EU27" s="108">
        <f t="shared" si="91"/>
        <v>182316.85454476706</v>
      </c>
      <c r="EV27" s="108">
        <f t="shared" si="91"/>
        <v>182321.26748100159</v>
      </c>
      <c r="EW27" s="108">
        <f t="shared" si="91"/>
        <v>180375.50431708863</v>
      </c>
      <c r="EX27" s="108">
        <f t="shared" si="91"/>
        <v>180379.87026340124</v>
      </c>
      <c r="EY27" s="108">
        <f t="shared" si="91"/>
        <v>180384.23631539056</v>
      </c>
      <c r="EZ27" s="108">
        <f t="shared" si="91"/>
        <v>180388.60247305909</v>
      </c>
      <c r="FA27" s="108">
        <f t="shared" si="91"/>
        <v>167624.11622233753</v>
      </c>
      <c r="FB27" s="108">
        <f t="shared" si="92"/>
        <v>167628.17352432481</v>
      </c>
      <c r="FC27" s="108">
        <f t="shared" si="92"/>
        <v>167632.23092451814</v>
      </c>
      <c r="FD27" s="108">
        <f t="shared" si="92"/>
        <v>167636.28842291984</v>
      </c>
      <c r="FE27" s="108">
        <f t="shared" si="92"/>
        <v>167640.34601953236</v>
      </c>
    </row>
    <row r="28" spans="1:161" ht="15.75" x14ac:dyDescent="0.25">
      <c r="A28" s="47" t="s">
        <v>192</v>
      </c>
      <c r="B28" s="12">
        <f>'Urb proj of all 25 ARs '!AK28</f>
        <v>66958.209020576236</v>
      </c>
      <c r="C28" s="12">
        <f>'Urb proj of all 25 ARs '!AL28</f>
        <v>67042.537852791065</v>
      </c>
      <c r="D28" s="100">
        <f t="shared" si="10"/>
        <v>1.2594248479512787E-3</v>
      </c>
      <c r="E28" s="101">
        <f t="shared" si="11"/>
        <v>2.4204762886892439E-5</v>
      </c>
      <c r="F28" s="69">
        <f t="shared" si="12"/>
        <v>66959.829728148907</v>
      </c>
      <c r="G28" s="69">
        <f t="shared" si="13"/>
        <v>66961.450474950427</v>
      </c>
      <c r="H28" s="69">
        <f>G28*(1+$E$28)</f>
        <v>66963.071260981742</v>
      </c>
      <c r="I28" s="69">
        <f t="shared" ref="I28:BE28" si="104">H28*(1+$E$28)</f>
        <v>66964.692086243798</v>
      </c>
      <c r="J28" s="69">
        <f t="shared" si="104"/>
        <v>66966.312950737542</v>
      </c>
      <c r="K28" s="69">
        <f t="shared" si="104"/>
        <v>66967.933854463918</v>
      </c>
      <c r="L28" s="69">
        <f t="shared" si="104"/>
        <v>66969.554797423887</v>
      </c>
      <c r="M28" s="69">
        <f t="shared" si="104"/>
        <v>66971.175779618396</v>
      </c>
      <c r="N28" s="69">
        <f t="shared" si="104"/>
        <v>66972.796801048404</v>
      </c>
      <c r="O28" s="69">
        <f t="shared" si="104"/>
        <v>66974.417861714843</v>
      </c>
      <c r="P28" s="69">
        <f t="shared" si="104"/>
        <v>66976.038961618673</v>
      </c>
      <c r="Q28" s="69">
        <f t="shared" si="104"/>
        <v>66977.660100760841</v>
      </c>
      <c r="R28" s="69">
        <f t="shared" si="104"/>
        <v>66979.281279142291</v>
      </c>
      <c r="S28" s="69">
        <f t="shared" si="104"/>
        <v>66980.902496763985</v>
      </c>
      <c r="T28" s="69">
        <f t="shared" si="104"/>
        <v>66982.523753626869</v>
      </c>
      <c r="U28" s="69">
        <f t="shared" si="104"/>
        <v>66984.145049731887</v>
      </c>
      <c r="V28" s="69">
        <f t="shared" si="104"/>
        <v>66985.766385080002</v>
      </c>
      <c r="W28" s="69">
        <f t="shared" si="104"/>
        <v>66987.387759672143</v>
      </c>
      <c r="X28" s="69">
        <f t="shared" si="104"/>
        <v>66989.009173509272</v>
      </c>
      <c r="Y28" s="69">
        <f t="shared" si="104"/>
        <v>66990.630626592349</v>
      </c>
      <c r="Z28" s="69">
        <f t="shared" si="104"/>
        <v>66992.252118922304</v>
      </c>
      <c r="AA28" s="69">
        <f t="shared" si="104"/>
        <v>66993.8736505001</v>
      </c>
      <c r="AB28" s="69">
        <f t="shared" si="104"/>
        <v>66995.495221326681</v>
      </c>
      <c r="AC28" s="69">
        <f t="shared" si="104"/>
        <v>66997.116831403007</v>
      </c>
      <c r="AD28" s="69">
        <f t="shared" si="104"/>
        <v>66998.738480730011</v>
      </c>
      <c r="AE28" s="69">
        <f t="shared" si="104"/>
        <v>67000.360169308653</v>
      </c>
      <c r="AF28" s="69">
        <f t="shared" si="104"/>
        <v>67001.981897139893</v>
      </c>
      <c r="AG28" s="69">
        <f t="shared" si="104"/>
        <v>67003.603664224662</v>
      </c>
      <c r="AH28" s="69">
        <f t="shared" si="104"/>
        <v>67005.225470563921</v>
      </c>
      <c r="AI28" s="69">
        <f t="shared" si="104"/>
        <v>67006.847316158615</v>
      </c>
      <c r="AJ28" s="69">
        <f t="shared" si="104"/>
        <v>67008.469201009706</v>
      </c>
      <c r="AK28" s="69">
        <f t="shared" si="104"/>
        <v>67010.091125118124</v>
      </c>
      <c r="AL28" s="69">
        <f t="shared" si="104"/>
        <v>67011.71308848483</v>
      </c>
      <c r="AM28" s="69">
        <f t="shared" si="104"/>
        <v>67013.335091110785</v>
      </c>
      <c r="AN28" s="69">
        <f t="shared" si="104"/>
        <v>67014.957132996919</v>
      </c>
      <c r="AO28" s="69">
        <f t="shared" si="104"/>
        <v>67016.579214144193</v>
      </c>
      <c r="AP28" s="69">
        <f t="shared" si="104"/>
        <v>67018.201334553567</v>
      </c>
      <c r="AQ28" s="69">
        <f t="shared" si="104"/>
        <v>67019.823494225973</v>
      </c>
      <c r="AR28" s="69">
        <f t="shared" si="104"/>
        <v>67021.445693162372</v>
      </c>
      <c r="AS28" s="69">
        <f t="shared" si="104"/>
        <v>67023.067931363708</v>
      </c>
      <c r="AT28" s="69">
        <f t="shared" si="104"/>
        <v>67024.690208830943</v>
      </c>
      <c r="AU28" s="69">
        <f t="shared" si="104"/>
        <v>67026.312525565008</v>
      </c>
      <c r="AV28" s="69">
        <f t="shared" si="104"/>
        <v>67027.934881566878</v>
      </c>
      <c r="AW28" s="69">
        <f t="shared" si="104"/>
        <v>67029.557276837484</v>
      </c>
      <c r="AX28" s="69">
        <f t="shared" si="104"/>
        <v>67031.179711377787</v>
      </c>
      <c r="AY28" s="69">
        <f t="shared" si="104"/>
        <v>67032.802185188732</v>
      </c>
      <c r="AZ28" s="69">
        <f t="shared" si="104"/>
        <v>67034.424698271265</v>
      </c>
      <c r="BA28" s="69">
        <f t="shared" si="104"/>
        <v>67036.047250626347</v>
      </c>
      <c r="BB28" s="69">
        <f t="shared" si="104"/>
        <v>67037.669842254923</v>
      </c>
      <c r="BC28" s="69">
        <f t="shared" si="104"/>
        <v>67039.292473157941</v>
      </c>
      <c r="BD28" s="69">
        <f t="shared" si="104"/>
        <v>67040.915143336359</v>
      </c>
      <c r="BE28" s="69">
        <f t="shared" si="104"/>
        <v>67042.537852791123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58217.917470036009</v>
      </c>
      <c r="DG28" s="108">
        <f t="shared" si="15"/>
        <v>58219.326620924141</v>
      </c>
      <c r="DH28" s="108">
        <f t="shared" si="15"/>
        <v>58220.735805920442</v>
      </c>
      <c r="DI28" s="108">
        <f t="shared" si="15"/>
        <v>58222.145025025733</v>
      </c>
      <c r="DJ28" s="108">
        <f t="shared" si="15"/>
        <v>62151.182078160142</v>
      </c>
      <c r="DK28" s="108">
        <f t="shared" si="15"/>
        <v>62152.686432785478</v>
      </c>
      <c r="DL28" s="108">
        <f t="shared" si="15"/>
        <v>62154.190823823366</v>
      </c>
      <c r="DM28" s="108">
        <f t="shared" si="15"/>
        <v>62155.695251274679</v>
      </c>
      <c r="DN28" s="108">
        <f t="shared" si="15"/>
        <v>54711.380777186656</v>
      </c>
      <c r="DO28" s="108">
        <f t="shared" si="15"/>
        <v>54712.705053185578</v>
      </c>
      <c r="DP28" s="108">
        <f t="shared" si="15"/>
        <v>54714.029361238296</v>
      </c>
      <c r="DQ28" s="108">
        <f t="shared" si="15"/>
        <v>54715.353701345564</v>
      </c>
      <c r="DR28" s="108">
        <f t="shared" si="15"/>
        <v>54716.678073508177</v>
      </c>
      <c r="DS28" s="108">
        <f t="shared" si="15"/>
        <v>56919.077164464303</v>
      </c>
      <c r="DT28" s="108">
        <f t="shared" si="15"/>
        <v>56920.454877230812</v>
      </c>
      <c r="DU28" s="108">
        <f t="shared" si="15"/>
        <v>56921.832623344526</v>
      </c>
      <c r="DV28" s="108">
        <f t="shared" si="90"/>
        <v>56923.21040280626</v>
      </c>
      <c r="DW28" s="108">
        <f t="shared" si="90"/>
        <v>54967.778386381055</v>
      </c>
      <c r="DX28" s="108">
        <f t="shared" si="90"/>
        <v>54969.108868423311</v>
      </c>
      <c r="DY28" s="108">
        <f t="shared" si="90"/>
        <v>54970.439382669581</v>
      </c>
      <c r="DZ28" s="108">
        <f t="shared" si="90"/>
        <v>54971.769929120623</v>
      </c>
      <c r="EA28" s="108">
        <f t="shared" si="90"/>
        <v>57796.176094937327</v>
      </c>
      <c r="EB28" s="108">
        <f t="shared" si="90"/>
        <v>57797.575037675473</v>
      </c>
      <c r="EC28" s="108">
        <f t="shared" si="90"/>
        <v>57798.974014274696</v>
      </c>
      <c r="ED28" s="108">
        <f t="shared" si="90"/>
        <v>57800.373024735818</v>
      </c>
      <c r="EE28" s="108">
        <f t="shared" si="90"/>
        <v>57801.772069059647</v>
      </c>
      <c r="EF28" s="108">
        <f t="shared" si="90"/>
        <v>57278.427923280062</v>
      </c>
      <c r="EG28" s="108">
        <f t="shared" si="90"/>
        <v>57279.814334046474</v>
      </c>
      <c r="EH28" s="108">
        <f t="shared" si="90"/>
        <v>57281.200778370636</v>
      </c>
      <c r="EI28" s="108">
        <f t="shared" si="90"/>
        <v>57282.587256253348</v>
      </c>
      <c r="EJ28" s="108">
        <f t="shared" si="90"/>
        <v>57064.780654091694</v>
      </c>
      <c r="EK28" s="108">
        <f t="shared" si="90"/>
        <v>57066.161893576616</v>
      </c>
      <c r="EL28" s="108">
        <f t="shared" si="91"/>
        <v>57067.543166494106</v>
      </c>
      <c r="EM28" s="108">
        <f t="shared" si="91"/>
        <v>57068.924472844992</v>
      </c>
      <c r="EN28" s="108">
        <f t="shared" si="91"/>
        <v>61325.351707237642</v>
      </c>
      <c r="EO28" s="108">
        <f t="shared" si="91"/>
        <v>61326.836072834667</v>
      </c>
      <c r="EP28" s="108">
        <f t="shared" si="91"/>
        <v>61328.320474360422</v>
      </c>
      <c r="EQ28" s="108">
        <f t="shared" si="91"/>
        <v>61329.804911815751</v>
      </c>
      <c r="ER28" s="108">
        <f t="shared" si="91"/>
        <v>61331.28938520154</v>
      </c>
      <c r="ES28" s="108">
        <f t="shared" si="91"/>
        <v>61140.407968021551</v>
      </c>
      <c r="ET28" s="108">
        <f t="shared" si="91"/>
        <v>61141.887857099231</v>
      </c>
      <c r="EU28" s="108">
        <f t="shared" si="91"/>
        <v>61143.367781997258</v>
      </c>
      <c r="EV28" s="108">
        <f t="shared" si="91"/>
        <v>61144.847742716534</v>
      </c>
      <c r="EW28" s="108">
        <f t="shared" si="91"/>
        <v>60536.612816076682</v>
      </c>
      <c r="EX28" s="108">
        <f t="shared" si="91"/>
        <v>60538.078090435869</v>
      </c>
      <c r="EY28" s="108">
        <f t="shared" si="91"/>
        <v>60539.543400261682</v>
      </c>
      <c r="EZ28" s="108">
        <f t="shared" si="91"/>
        <v>60541.008745554966</v>
      </c>
      <c r="FA28" s="108">
        <f t="shared" si="91"/>
        <v>55479.212005729874</v>
      </c>
      <c r="FB28" s="108">
        <f t="shared" si="92"/>
        <v>55480.554866901628</v>
      </c>
      <c r="FC28" s="108">
        <f t="shared" si="92"/>
        <v>55481.897760577012</v>
      </c>
      <c r="FD28" s="108">
        <f t="shared" si="92"/>
        <v>55483.240686756821</v>
      </c>
      <c r="FE28" s="108">
        <f t="shared" si="92"/>
        <v>55484.583645441839</v>
      </c>
    </row>
    <row r="29" spans="1:161" s="45" customFormat="1" ht="15.75" x14ac:dyDescent="0.25">
      <c r="A29" s="67" t="s">
        <v>95</v>
      </c>
      <c r="B29" s="74">
        <f>SUM(B4:B28)</f>
        <v>3082523.5549343457</v>
      </c>
      <c r="C29" s="74">
        <f>SUM(C4:C28)</f>
        <v>3086405.761693825</v>
      </c>
      <c r="D29" s="102"/>
      <c r="E29" s="103"/>
      <c r="F29" s="29">
        <f>SUM(F4:F28)</f>
        <v>3082598.1666860851</v>
      </c>
      <c r="G29" s="29">
        <f t="shared" ref="G29:BE29" si="105">SUM(G4:G28)</f>
        <v>3082672.780243787</v>
      </c>
      <c r="H29" s="29">
        <f t="shared" si="105"/>
        <v>3082747.3956074901</v>
      </c>
      <c r="I29" s="29">
        <f t="shared" si="105"/>
        <v>3082822.0127772409</v>
      </c>
      <c r="J29" s="29">
        <f t="shared" si="105"/>
        <v>3082896.6317530824</v>
      </c>
      <c r="K29" s="29">
        <f t="shared" si="105"/>
        <v>3082971.2525350591</v>
      </c>
      <c r="L29" s="29">
        <f t="shared" si="105"/>
        <v>3083045.8751232135</v>
      </c>
      <c r="M29" s="29">
        <f t="shared" si="105"/>
        <v>3083120.4995175907</v>
      </c>
      <c r="N29" s="29">
        <f t="shared" si="105"/>
        <v>3083195.1257182341</v>
      </c>
      <c r="O29" s="29">
        <f t="shared" si="105"/>
        <v>3083269.7537251851</v>
      </c>
      <c r="P29" s="29">
        <f t="shared" si="105"/>
        <v>3083344.3835384906</v>
      </c>
      <c r="Q29" s="29">
        <f t="shared" si="105"/>
        <v>3083419.0151581932</v>
      </c>
      <c r="R29" s="29">
        <f t="shared" si="105"/>
        <v>3083493.6485843356</v>
      </c>
      <c r="S29" s="29">
        <f t="shared" si="105"/>
        <v>3083568.283816963</v>
      </c>
      <c r="T29" s="29">
        <f t="shared" si="105"/>
        <v>3083642.9208561177</v>
      </c>
      <c r="U29" s="29">
        <f t="shared" si="105"/>
        <v>3083717.5597018455</v>
      </c>
      <c r="V29" s="29">
        <f t="shared" si="105"/>
        <v>3083792.2003541877</v>
      </c>
      <c r="W29" s="29">
        <f t="shared" si="105"/>
        <v>3083866.8428131896</v>
      </c>
      <c r="X29" s="29">
        <f t="shared" si="105"/>
        <v>3083941.4870788953</v>
      </c>
      <c r="Y29" s="29">
        <f t="shared" si="105"/>
        <v>3084016.1331513468</v>
      </c>
      <c r="Z29" s="29">
        <f t="shared" si="105"/>
        <v>3084090.7810305892</v>
      </c>
      <c r="AA29" s="29">
        <f t="shared" si="105"/>
        <v>3084165.4307166655</v>
      </c>
      <c r="AB29" s="29">
        <f t="shared" si="105"/>
        <v>3084240.0822096197</v>
      </c>
      <c r="AC29" s="29">
        <f t="shared" si="105"/>
        <v>3084314.7355094966</v>
      </c>
      <c r="AD29" s="29">
        <f t="shared" si="105"/>
        <v>3084389.3906163373</v>
      </c>
      <c r="AE29" s="29">
        <f t="shared" si="105"/>
        <v>3084464.0475301892</v>
      </c>
      <c r="AF29" s="29">
        <f t="shared" si="105"/>
        <v>3084538.7062510923</v>
      </c>
      <c r="AG29" s="29">
        <f t="shared" si="105"/>
        <v>3084613.3667790927</v>
      </c>
      <c r="AH29" s="29">
        <f t="shared" si="105"/>
        <v>3084688.0291142329</v>
      </c>
      <c r="AI29" s="29">
        <f t="shared" si="105"/>
        <v>3084762.6932565579</v>
      </c>
      <c r="AJ29" s="29">
        <f t="shared" si="105"/>
        <v>3084837.3592061102</v>
      </c>
      <c r="AK29" s="29">
        <f t="shared" si="105"/>
        <v>3084912.0269629355</v>
      </c>
      <c r="AL29" s="29">
        <f t="shared" si="105"/>
        <v>3084986.6965270746</v>
      </c>
      <c r="AM29" s="29">
        <f t="shared" si="105"/>
        <v>3085061.3678985727</v>
      </c>
      <c r="AN29" s="29">
        <f t="shared" si="105"/>
        <v>3085136.0410774746</v>
      </c>
      <c r="AO29" s="29">
        <f t="shared" si="105"/>
        <v>3085210.7160638222</v>
      </c>
      <c r="AP29" s="29">
        <f t="shared" si="105"/>
        <v>3085285.3928576615</v>
      </c>
      <c r="AQ29" s="29">
        <f t="shared" si="105"/>
        <v>3085360.0714590335</v>
      </c>
      <c r="AR29" s="29">
        <f t="shared" si="105"/>
        <v>3085434.7518679835</v>
      </c>
      <c r="AS29" s="29">
        <f t="shared" si="105"/>
        <v>3085509.4340845561</v>
      </c>
      <c r="AT29" s="29">
        <f t="shared" si="105"/>
        <v>3085584.1181087932</v>
      </c>
      <c r="AU29" s="29">
        <f t="shared" si="105"/>
        <v>3085658.803940739</v>
      </c>
      <c r="AV29" s="29">
        <f t="shared" si="105"/>
        <v>3085733.4915804393</v>
      </c>
      <c r="AW29" s="29">
        <f t="shared" si="105"/>
        <v>3085808.1810279344</v>
      </c>
      <c r="AX29" s="29">
        <f t="shared" si="105"/>
        <v>3085882.8722832715</v>
      </c>
      <c r="AY29" s="29">
        <f t="shared" si="105"/>
        <v>3085957.5653464911</v>
      </c>
      <c r="AZ29" s="29">
        <f t="shared" si="105"/>
        <v>3086032.2602176387</v>
      </c>
      <c r="BA29" s="29">
        <f t="shared" si="105"/>
        <v>3086106.9568967582</v>
      </c>
      <c r="BB29" s="29">
        <f t="shared" si="105"/>
        <v>3086181.6553838942</v>
      </c>
      <c r="BC29" s="29">
        <f t="shared" si="105"/>
        <v>3086256.3556790892</v>
      </c>
      <c r="BD29" s="29">
        <f t="shared" si="105"/>
        <v>3086331.057782386</v>
      </c>
      <c r="BE29" s="29">
        <f t="shared" si="105"/>
        <v>3086405.7616938315</v>
      </c>
      <c r="DB29" s="178" t="s">
        <v>117</v>
      </c>
      <c r="DC29" s="178"/>
      <c r="DD29" s="178"/>
      <c r="DE29" s="178"/>
      <c r="DF29" s="135">
        <f>SUM(DF4:DF15)</f>
        <v>1249428.5802540269</v>
      </c>
      <c r="DG29" s="135">
        <f t="shared" ref="DG29:FE29" si="106">SUM(DG4:DG15)</f>
        <v>1249458.8223765562</v>
      </c>
      <c r="DH29" s="135">
        <f t="shared" si="106"/>
        <v>1249489.0652310888</v>
      </c>
      <c r="DI29" s="135">
        <f t="shared" si="106"/>
        <v>1249519.3088176423</v>
      </c>
      <c r="DJ29" s="135">
        <f t="shared" si="106"/>
        <v>1396709.9457706891</v>
      </c>
      <c r="DK29" s="135">
        <f t="shared" si="106"/>
        <v>1396743.7528037485</v>
      </c>
      <c r="DL29" s="135">
        <f t="shared" si="106"/>
        <v>1396777.5606550984</v>
      </c>
      <c r="DM29" s="135">
        <f t="shared" si="106"/>
        <v>1396811.36932476</v>
      </c>
      <c r="DN29" s="135">
        <f t="shared" si="106"/>
        <v>1233506.6538965032</v>
      </c>
      <c r="DO29" s="135">
        <f t="shared" si="106"/>
        <v>1233536.5106325799</v>
      </c>
      <c r="DP29" s="135">
        <f t="shared" si="106"/>
        <v>1233566.3680913323</v>
      </c>
      <c r="DQ29" s="135">
        <f t="shared" si="106"/>
        <v>1233596.226272777</v>
      </c>
      <c r="DR29" s="135">
        <f t="shared" si="106"/>
        <v>1233626.0851769324</v>
      </c>
      <c r="DS29" s="135">
        <f t="shared" si="106"/>
        <v>1280865.3471218455</v>
      </c>
      <c r="DT29" s="135">
        <f t="shared" si="106"/>
        <v>1280896.3501638626</v>
      </c>
      <c r="DU29" s="135">
        <f t="shared" si="106"/>
        <v>1280927.3539563008</v>
      </c>
      <c r="DV29" s="135">
        <f t="shared" si="106"/>
        <v>1280958.3584991787</v>
      </c>
      <c r="DW29" s="135">
        <f t="shared" si="106"/>
        <v>1278461.6946991615</v>
      </c>
      <c r="DX29" s="135">
        <f t="shared" si="106"/>
        <v>1278492.6395613416</v>
      </c>
      <c r="DY29" s="135">
        <f t="shared" si="106"/>
        <v>1278523.5851725352</v>
      </c>
      <c r="DZ29" s="135">
        <f t="shared" si="106"/>
        <v>1278554.5315327593</v>
      </c>
      <c r="EA29" s="135">
        <f t="shared" si="106"/>
        <v>1330308.1254243318</v>
      </c>
      <c r="EB29" s="135">
        <f t="shared" si="106"/>
        <v>1330340.3252170738</v>
      </c>
      <c r="EC29" s="135">
        <f t="shared" si="106"/>
        <v>1330372.5257892048</v>
      </c>
      <c r="ED29" s="135">
        <f t="shared" si="106"/>
        <v>1330404.7271407431</v>
      </c>
      <c r="EE29" s="135">
        <f t="shared" si="106"/>
        <v>1330436.9292717068</v>
      </c>
      <c r="EF29" s="135">
        <f t="shared" si="106"/>
        <v>1345693.2100842006</v>
      </c>
      <c r="EG29" s="135">
        <f t="shared" si="106"/>
        <v>1345725.7822692697</v>
      </c>
      <c r="EH29" s="135">
        <f t="shared" si="106"/>
        <v>1345758.3552427399</v>
      </c>
      <c r="EI29" s="135">
        <f t="shared" si="106"/>
        <v>1345790.9290046315</v>
      </c>
      <c r="EJ29" s="135">
        <f t="shared" si="106"/>
        <v>1381272.956374757</v>
      </c>
      <c r="EK29" s="135">
        <f t="shared" si="106"/>
        <v>1381306.389759148</v>
      </c>
      <c r="EL29" s="135">
        <f t="shared" si="106"/>
        <v>1381339.8239527862</v>
      </c>
      <c r="EM29" s="135">
        <f t="shared" si="106"/>
        <v>1381373.2589556912</v>
      </c>
      <c r="EN29" s="135">
        <f t="shared" si="106"/>
        <v>1492695.8507664434</v>
      </c>
      <c r="EO29" s="135">
        <f t="shared" si="106"/>
        <v>1492731.9811155731</v>
      </c>
      <c r="EP29" s="135">
        <f t="shared" si="106"/>
        <v>1492768.1123392293</v>
      </c>
      <c r="EQ29" s="135">
        <f t="shared" si="106"/>
        <v>1492804.244437434</v>
      </c>
      <c r="ER29" s="135">
        <f t="shared" si="106"/>
        <v>1492840.3774102069</v>
      </c>
      <c r="ES29" s="135">
        <f t="shared" si="106"/>
        <v>1421483.7192528476</v>
      </c>
      <c r="ET29" s="135">
        <f t="shared" si="106"/>
        <v>1421518.1259292196</v>
      </c>
      <c r="EU29" s="135">
        <f t="shared" si="106"/>
        <v>1421552.5334383976</v>
      </c>
      <c r="EV29" s="135">
        <f t="shared" si="106"/>
        <v>1421586.9417804007</v>
      </c>
      <c r="EW29" s="135">
        <f t="shared" si="106"/>
        <v>1381650.5704278026</v>
      </c>
      <c r="EX29" s="135">
        <f t="shared" si="106"/>
        <v>1381684.0129522521</v>
      </c>
      <c r="EY29" s="135">
        <f t="shared" si="106"/>
        <v>1381717.4562861705</v>
      </c>
      <c r="EZ29" s="135">
        <f t="shared" si="106"/>
        <v>1381750.9004295762</v>
      </c>
      <c r="FA29" s="135">
        <f t="shared" si="106"/>
        <v>1238577.6091080045</v>
      </c>
      <c r="FB29" s="135">
        <f t="shared" si="106"/>
        <v>1238607.5885853502</v>
      </c>
      <c r="FC29" s="135">
        <f t="shared" si="106"/>
        <v>1238637.5687883417</v>
      </c>
      <c r="FD29" s="135">
        <f t="shared" si="106"/>
        <v>1238667.549716997</v>
      </c>
      <c r="FE29" s="135">
        <f t="shared" si="106"/>
        <v>1238697.5313713334</v>
      </c>
    </row>
    <row r="30" spans="1:161" x14ac:dyDescent="0.25">
      <c r="B30" s="167" t="s">
        <v>251</v>
      </c>
      <c r="C30" s="167"/>
      <c r="D30" s="167"/>
      <c r="E30" s="167"/>
      <c r="F30" s="137">
        <f>SUM(F4:F15)</f>
        <v>903818.56603951741</v>
      </c>
      <c r="G30" s="137">
        <f t="shared" ref="G30:BE30" si="107">SUM(G4:G15)</f>
        <v>903840.44275360124</v>
      </c>
      <c r="H30" s="137">
        <f t="shared" si="107"/>
        <v>903862.31999720575</v>
      </c>
      <c r="I30" s="137">
        <f t="shared" si="107"/>
        <v>903884.19777034339</v>
      </c>
      <c r="J30" s="137">
        <f t="shared" si="107"/>
        <v>903906.0760730278</v>
      </c>
      <c r="K30" s="137">
        <f t="shared" si="107"/>
        <v>903927.95490527106</v>
      </c>
      <c r="L30" s="137">
        <f t="shared" si="107"/>
        <v>903949.83426708635</v>
      </c>
      <c r="M30" s="137">
        <f t="shared" si="107"/>
        <v>903971.71415848669</v>
      </c>
      <c r="N30" s="137">
        <f t="shared" si="107"/>
        <v>903993.59457948431</v>
      </c>
      <c r="O30" s="137">
        <f t="shared" si="107"/>
        <v>904015.47553009237</v>
      </c>
      <c r="P30" s="137">
        <f t="shared" si="107"/>
        <v>904037.35701032379</v>
      </c>
      <c r="Q30" s="137">
        <f t="shared" si="107"/>
        <v>904059.23902019102</v>
      </c>
      <c r="R30" s="137">
        <f t="shared" si="107"/>
        <v>904081.12155970722</v>
      </c>
      <c r="S30" s="137">
        <f t="shared" si="107"/>
        <v>904103.00462888507</v>
      </c>
      <c r="T30" s="137">
        <f t="shared" si="107"/>
        <v>904124.88822773739</v>
      </c>
      <c r="U30" s="137">
        <f t="shared" si="107"/>
        <v>904146.77235627722</v>
      </c>
      <c r="V30" s="137">
        <f t="shared" si="107"/>
        <v>904168.65701451688</v>
      </c>
      <c r="W30" s="137">
        <f t="shared" si="107"/>
        <v>904190.54220246954</v>
      </c>
      <c r="X30" s="137">
        <f t="shared" si="107"/>
        <v>904212.42792014824</v>
      </c>
      <c r="Y30" s="137">
        <f t="shared" si="107"/>
        <v>904234.3141675652</v>
      </c>
      <c r="Z30" s="137">
        <f t="shared" si="107"/>
        <v>904256.20094473416</v>
      </c>
      <c r="AA30" s="137">
        <f t="shared" si="107"/>
        <v>904278.08825166698</v>
      </c>
      <c r="AB30" s="137">
        <f t="shared" si="107"/>
        <v>904299.97608837695</v>
      </c>
      <c r="AC30" s="137">
        <f t="shared" si="107"/>
        <v>904321.86445487663</v>
      </c>
      <c r="AD30" s="137">
        <f t="shared" si="107"/>
        <v>904343.7533511793</v>
      </c>
      <c r="AE30" s="137">
        <f t="shared" si="107"/>
        <v>904365.64277729741</v>
      </c>
      <c r="AF30" s="137">
        <f t="shared" si="107"/>
        <v>904387.53273324377</v>
      </c>
      <c r="AG30" s="137">
        <f t="shared" si="107"/>
        <v>904409.42321903142</v>
      </c>
      <c r="AH30" s="137">
        <f t="shared" si="107"/>
        <v>904431.31423467316</v>
      </c>
      <c r="AI30" s="137">
        <f t="shared" si="107"/>
        <v>904453.20578018168</v>
      </c>
      <c r="AJ30" s="137">
        <f t="shared" si="107"/>
        <v>904475.09785556979</v>
      </c>
      <c r="AK30" s="137">
        <f t="shared" si="107"/>
        <v>904496.99046085065</v>
      </c>
      <c r="AL30" s="137">
        <f t="shared" si="107"/>
        <v>904518.88359603658</v>
      </c>
      <c r="AM30" s="137">
        <f t="shared" si="107"/>
        <v>904540.77726114087</v>
      </c>
      <c r="AN30" s="137">
        <f t="shared" si="107"/>
        <v>904562.67145617586</v>
      </c>
      <c r="AO30" s="137">
        <f t="shared" si="107"/>
        <v>904584.56618115492</v>
      </c>
      <c r="AP30" s="137">
        <f t="shared" si="107"/>
        <v>904606.46143609029</v>
      </c>
      <c r="AQ30" s="137">
        <f t="shared" si="107"/>
        <v>904628.35722099536</v>
      </c>
      <c r="AR30" s="137">
        <f t="shared" si="107"/>
        <v>904650.25353588269</v>
      </c>
      <c r="AS30" s="137">
        <f t="shared" si="107"/>
        <v>904672.15038076497</v>
      </c>
      <c r="AT30" s="137">
        <f t="shared" si="107"/>
        <v>904694.04775565537</v>
      </c>
      <c r="AU30" s="137">
        <f t="shared" si="107"/>
        <v>904715.94566056645</v>
      </c>
      <c r="AV30" s="137">
        <f t="shared" si="107"/>
        <v>904737.84409551125</v>
      </c>
      <c r="AW30" s="137">
        <f t="shared" si="107"/>
        <v>904759.74306050234</v>
      </c>
      <c r="AX30" s="137">
        <f t="shared" si="107"/>
        <v>904781.64255555277</v>
      </c>
      <c r="AY30" s="137">
        <f t="shared" si="107"/>
        <v>904803.54258067522</v>
      </c>
      <c r="AZ30" s="137">
        <f t="shared" si="107"/>
        <v>904825.44313588238</v>
      </c>
      <c r="BA30" s="137">
        <f t="shared" si="107"/>
        <v>904847.34422118752</v>
      </c>
      <c r="BB30" s="137">
        <f t="shared" si="107"/>
        <v>904869.24583660346</v>
      </c>
      <c r="BC30" s="137">
        <f t="shared" si="107"/>
        <v>904891.14798214252</v>
      </c>
      <c r="BD30" s="137">
        <f t="shared" si="107"/>
        <v>904913.05065781786</v>
      </c>
      <c r="BE30" s="137">
        <f t="shared" si="107"/>
        <v>904934.95386364241</v>
      </c>
      <c r="DB30" s="178" t="s">
        <v>118</v>
      </c>
      <c r="DC30" s="178"/>
      <c r="DD30" s="178"/>
      <c r="DE30" s="178"/>
      <c r="DF30" s="109">
        <f>SUM(DF16:DF28)</f>
        <v>2198708.5530116907</v>
      </c>
      <c r="DG30" s="109">
        <f t="shared" ref="DG30:FE30" si="108">SUM(DG16:DG28)</f>
        <v>2198761.7722308743</v>
      </c>
      <c r="DH30" s="109">
        <f t="shared" si="108"/>
        <v>2198814.9927382153</v>
      </c>
      <c r="DI30" s="109">
        <f t="shared" si="108"/>
        <v>2198868.2145337472</v>
      </c>
      <c r="DJ30" s="109">
        <f t="shared" si="108"/>
        <v>2395117.1441982165</v>
      </c>
      <c r="DK30" s="109">
        <f t="shared" si="108"/>
        <v>2395175.1174407774</v>
      </c>
      <c r="DL30" s="109">
        <f t="shared" si="108"/>
        <v>2395233.0920865675</v>
      </c>
      <c r="DM30" s="109">
        <f t="shared" si="108"/>
        <v>2395291.068135621</v>
      </c>
      <c r="DN30" s="109">
        <f t="shared" si="108"/>
        <v>2111469.4361034269</v>
      </c>
      <c r="DO30" s="109">
        <f t="shared" si="108"/>
        <v>2111520.5437204707</v>
      </c>
      <c r="DP30" s="109">
        <f t="shared" si="108"/>
        <v>2111571.6525745629</v>
      </c>
      <c r="DQ30" s="109">
        <f t="shared" si="108"/>
        <v>2111622.7626657318</v>
      </c>
      <c r="DR30" s="109">
        <f t="shared" si="108"/>
        <v>2111673.8739940086</v>
      </c>
      <c r="DS30" s="109">
        <f t="shared" si="108"/>
        <v>2173286.549190219</v>
      </c>
      <c r="DT30" s="109">
        <f t="shared" si="108"/>
        <v>2173339.1530758273</v>
      </c>
      <c r="DU30" s="109">
        <f t="shared" si="108"/>
        <v>2173391.7582347002</v>
      </c>
      <c r="DV30" s="109">
        <f t="shared" si="108"/>
        <v>2173444.3646668689</v>
      </c>
      <c r="DW30" s="109">
        <f t="shared" si="108"/>
        <v>2150560.4315783624</v>
      </c>
      <c r="DX30" s="109">
        <f t="shared" si="108"/>
        <v>2150612.4853836829</v>
      </c>
      <c r="DY30" s="109">
        <f t="shared" si="108"/>
        <v>2150664.5404489529</v>
      </c>
      <c r="DZ30" s="109">
        <f t="shared" si="108"/>
        <v>2150716.5967742042</v>
      </c>
      <c r="EA30" s="109">
        <f t="shared" si="108"/>
        <v>2238498.2021286516</v>
      </c>
      <c r="EB30" s="109">
        <f t="shared" si="108"/>
        <v>2238552.384446857</v>
      </c>
      <c r="EC30" s="109">
        <f t="shared" si="108"/>
        <v>2238606.5680765323</v>
      </c>
      <c r="ED30" s="109">
        <f t="shared" si="108"/>
        <v>2238660.7530177091</v>
      </c>
      <c r="EE30" s="109">
        <f t="shared" si="108"/>
        <v>2238714.9392704205</v>
      </c>
      <c r="EF30" s="109">
        <f t="shared" si="108"/>
        <v>2202972.8386805495</v>
      </c>
      <c r="EG30" s="109">
        <f t="shared" si="108"/>
        <v>2203026.1611157558</v>
      </c>
      <c r="EH30" s="109">
        <f t="shared" si="108"/>
        <v>2203079.4848416196</v>
      </c>
      <c r="EI30" s="109">
        <f t="shared" si="108"/>
        <v>2203132.8098581708</v>
      </c>
      <c r="EJ30" s="109">
        <f t="shared" si="108"/>
        <v>2237206.6753414157</v>
      </c>
      <c r="EK30" s="109">
        <f t="shared" si="108"/>
        <v>2237260.8263985207</v>
      </c>
      <c r="EL30" s="109">
        <f t="shared" si="108"/>
        <v>2237314.9787663403</v>
      </c>
      <c r="EM30" s="109">
        <f t="shared" si="108"/>
        <v>2237369.1324449047</v>
      </c>
      <c r="EN30" s="109">
        <f t="shared" si="108"/>
        <v>2401428.4024522747</v>
      </c>
      <c r="EO30" s="109">
        <f t="shared" si="108"/>
        <v>2401486.5284573454</v>
      </c>
      <c r="EP30" s="109">
        <f t="shared" si="108"/>
        <v>2401544.6558693429</v>
      </c>
      <c r="EQ30" s="109">
        <f t="shared" si="108"/>
        <v>2401602.7846883005</v>
      </c>
      <c r="ER30" s="109">
        <f t="shared" si="108"/>
        <v>2401660.9149142527</v>
      </c>
      <c r="ES30" s="109">
        <f t="shared" si="108"/>
        <v>2327507.6863825484</v>
      </c>
      <c r="ET30" s="109">
        <f t="shared" si="108"/>
        <v>2327564.023154215</v>
      </c>
      <c r="EU30" s="109">
        <f t="shared" si="108"/>
        <v>2327620.3612894993</v>
      </c>
      <c r="EV30" s="109">
        <f t="shared" si="108"/>
        <v>2327676.7007884351</v>
      </c>
      <c r="EW30" s="109">
        <f t="shared" si="108"/>
        <v>2294982.527022745</v>
      </c>
      <c r="EX30" s="109">
        <f t="shared" si="108"/>
        <v>2295038.0765306409</v>
      </c>
      <c r="EY30" s="109">
        <f t="shared" si="108"/>
        <v>2295093.6273830999</v>
      </c>
      <c r="EZ30" s="109">
        <f t="shared" si="108"/>
        <v>2295149.1795801539</v>
      </c>
      <c r="FA30" s="109">
        <f t="shared" si="108"/>
        <v>2129784.0568755465</v>
      </c>
      <c r="FB30" s="109">
        <f t="shared" si="108"/>
        <v>2129835.6077936436</v>
      </c>
      <c r="FC30" s="109">
        <f t="shared" si="108"/>
        <v>2129887.1599595184</v>
      </c>
      <c r="FD30" s="109">
        <f t="shared" si="108"/>
        <v>2129938.713373201</v>
      </c>
      <c r="FE30" s="109">
        <f t="shared" si="108"/>
        <v>2129990.2680347217</v>
      </c>
    </row>
    <row r="31" spans="1:161" x14ac:dyDescent="0.25">
      <c r="B31" s="167" t="s">
        <v>252</v>
      </c>
      <c r="C31" s="167"/>
      <c r="D31" s="167"/>
      <c r="E31" s="167"/>
      <c r="F31" s="137">
        <f>SUM(F16:F28)</f>
        <v>2178779.6006465685</v>
      </c>
      <c r="G31" s="137">
        <f t="shared" ref="G31:BE31" si="109">SUM(G16:G28)</f>
        <v>2178832.3374901852</v>
      </c>
      <c r="H31" s="137">
        <f t="shared" si="109"/>
        <v>2178885.0756102842</v>
      </c>
      <c r="I31" s="137">
        <f t="shared" si="109"/>
        <v>2178937.8150068978</v>
      </c>
      <c r="J31" s="137">
        <f t="shared" si="109"/>
        <v>2178990.5556800552</v>
      </c>
      <c r="K31" s="137">
        <f t="shared" si="109"/>
        <v>2179043.2976297881</v>
      </c>
      <c r="L31" s="137">
        <f t="shared" si="109"/>
        <v>2179096.0408561276</v>
      </c>
      <c r="M31" s="137">
        <f t="shared" si="109"/>
        <v>2179148.7853591042</v>
      </c>
      <c r="N31" s="137">
        <f t="shared" si="109"/>
        <v>2179201.5311387489</v>
      </c>
      <c r="O31" s="137">
        <f t="shared" si="109"/>
        <v>2179254.2781950929</v>
      </c>
      <c r="P31" s="137">
        <f t="shared" si="109"/>
        <v>2179307.0265281671</v>
      </c>
      <c r="Q31" s="137">
        <f t="shared" si="109"/>
        <v>2179359.7761380021</v>
      </c>
      <c r="R31" s="137">
        <f t="shared" si="109"/>
        <v>2179412.5270246291</v>
      </c>
      <c r="S31" s="137">
        <f t="shared" si="109"/>
        <v>2179465.2791880779</v>
      </c>
      <c r="T31" s="137">
        <f t="shared" si="109"/>
        <v>2179518.0326283802</v>
      </c>
      <c r="U31" s="137">
        <f t="shared" si="109"/>
        <v>2179570.7873455682</v>
      </c>
      <c r="V31" s="137">
        <f t="shared" si="109"/>
        <v>2179623.5433396711</v>
      </c>
      <c r="W31" s="137">
        <f t="shared" si="109"/>
        <v>2179676.3006107206</v>
      </c>
      <c r="X31" s="137">
        <f t="shared" si="109"/>
        <v>2179729.0591587471</v>
      </c>
      <c r="Y31" s="137">
        <f t="shared" si="109"/>
        <v>2179781.8189837816</v>
      </c>
      <c r="Z31" s="137">
        <f t="shared" si="109"/>
        <v>2179834.580085855</v>
      </c>
      <c r="AA31" s="137">
        <f t="shared" si="109"/>
        <v>2179887.3424649988</v>
      </c>
      <c r="AB31" s="137">
        <f t="shared" si="109"/>
        <v>2179940.1061212434</v>
      </c>
      <c r="AC31" s="137">
        <f t="shared" si="109"/>
        <v>2179992.87105462</v>
      </c>
      <c r="AD31" s="137">
        <f t="shared" si="109"/>
        <v>2180045.6372651588</v>
      </c>
      <c r="AE31" s="137">
        <f t="shared" si="109"/>
        <v>2180098.4047528915</v>
      </c>
      <c r="AF31" s="137">
        <f t="shared" si="109"/>
        <v>2180151.1735178484</v>
      </c>
      <c r="AG31" s="137">
        <f t="shared" si="109"/>
        <v>2180203.9435600615</v>
      </c>
      <c r="AH31" s="137">
        <f t="shared" si="109"/>
        <v>2180256.7148795603</v>
      </c>
      <c r="AI31" s="137">
        <f t="shared" si="109"/>
        <v>2180309.4874763759</v>
      </c>
      <c r="AJ31" s="137">
        <f t="shared" si="109"/>
        <v>2180362.2613505404</v>
      </c>
      <c r="AK31" s="137">
        <f t="shared" si="109"/>
        <v>2180415.0365020838</v>
      </c>
      <c r="AL31" s="137">
        <f t="shared" si="109"/>
        <v>2180467.812931038</v>
      </c>
      <c r="AM31" s="137">
        <f t="shared" si="109"/>
        <v>2180520.5906374324</v>
      </c>
      <c r="AN31" s="137">
        <f t="shared" si="109"/>
        <v>2180573.3696212987</v>
      </c>
      <c r="AO31" s="137">
        <f t="shared" si="109"/>
        <v>2180626.1498826672</v>
      </c>
      <c r="AP31" s="137">
        <f t="shared" si="109"/>
        <v>2180678.9314215709</v>
      </c>
      <c r="AQ31" s="137">
        <f t="shared" si="109"/>
        <v>2180731.7142380383</v>
      </c>
      <c r="AR31" s="137">
        <f t="shared" si="109"/>
        <v>2180784.4983321014</v>
      </c>
      <c r="AS31" s="137">
        <f t="shared" si="109"/>
        <v>2180837.283703791</v>
      </c>
      <c r="AT31" s="137">
        <f t="shared" si="109"/>
        <v>2180890.0703531378</v>
      </c>
      <c r="AU31" s="137">
        <f t="shared" si="109"/>
        <v>2180942.858280173</v>
      </c>
      <c r="AV31" s="137">
        <f t="shared" si="109"/>
        <v>2180995.6474849279</v>
      </c>
      <c r="AW31" s="137">
        <f t="shared" si="109"/>
        <v>2181048.4379674327</v>
      </c>
      <c r="AX31" s="137">
        <f t="shared" si="109"/>
        <v>2181101.2297277185</v>
      </c>
      <c r="AY31" s="137">
        <f t="shared" si="109"/>
        <v>2181154.0227658157</v>
      </c>
      <c r="AZ31" s="137">
        <f t="shared" si="109"/>
        <v>2181206.8170817569</v>
      </c>
      <c r="BA31" s="137">
        <f t="shared" si="109"/>
        <v>2181259.6126755713</v>
      </c>
      <c r="BB31" s="137">
        <f t="shared" si="109"/>
        <v>2181312.4095472912</v>
      </c>
      <c r="BC31" s="137">
        <f t="shared" si="109"/>
        <v>2181365.2076969463</v>
      </c>
      <c r="BD31" s="137">
        <f t="shared" si="109"/>
        <v>2181418.0071245683</v>
      </c>
      <c r="BE31" s="137">
        <f t="shared" si="109"/>
        <v>2181470.8078301884</v>
      </c>
    </row>
    <row r="32" spans="1:161" x14ac:dyDescent="0.25">
      <c r="F32" s="72">
        <f>SUM(F30:F31)</f>
        <v>3082598.166686086</v>
      </c>
      <c r="G32" s="72">
        <f t="shared" ref="G32:BE32" si="110">SUM(G30:G31)</f>
        <v>3082672.7802437865</v>
      </c>
      <c r="H32" s="72">
        <f t="shared" si="110"/>
        <v>3082747.3956074901</v>
      </c>
      <c r="I32" s="72">
        <f t="shared" si="110"/>
        <v>3082822.0127772409</v>
      </c>
      <c r="J32" s="72">
        <f t="shared" si="110"/>
        <v>3082896.6317530829</v>
      </c>
      <c r="K32" s="72">
        <f t="shared" si="110"/>
        <v>3082971.2525350591</v>
      </c>
      <c r="L32" s="72">
        <f t="shared" si="110"/>
        <v>3083045.875123214</v>
      </c>
      <c r="M32" s="72">
        <f t="shared" si="110"/>
        <v>3083120.4995175907</v>
      </c>
      <c r="N32" s="72">
        <f t="shared" si="110"/>
        <v>3083195.1257182332</v>
      </c>
      <c r="O32" s="72">
        <f t="shared" si="110"/>
        <v>3083269.7537251851</v>
      </c>
      <c r="P32" s="72">
        <f t="shared" si="110"/>
        <v>3083344.3835384911</v>
      </c>
      <c r="Q32" s="72">
        <f t="shared" si="110"/>
        <v>3083419.0151581932</v>
      </c>
      <c r="R32" s="72">
        <f t="shared" si="110"/>
        <v>3083493.648584336</v>
      </c>
      <c r="S32" s="72">
        <f t="shared" si="110"/>
        <v>3083568.283816963</v>
      </c>
      <c r="T32" s="72">
        <f t="shared" si="110"/>
        <v>3083642.9208561177</v>
      </c>
      <c r="U32" s="72">
        <f t="shared" si="110"/>
        <v>3083717.5597018455</v>
      </c>
      <c r="V32" s="72">
        <f t="shared" si="110"/>
        <v>3083792.2003541877</v>
      </c>
      <c r="W32" s="72">
        <f t="shared" si="110"/>
        <v>3083866.8428131901</v>
      </c>
      <c r="X32" s="72">
        <f t="shared" si="110"/>
        <v>3083941.4870788953</v>
      </c>
      <c r="Y32" s="72">
        <f t="shared" si="110"/>
        <v>3084016.1331513468</v>
      </c>
      <c r="Z32" s="72">
        <f t="shared" si="110"/>
        <v>3084090.7810305892</v>
      </c>
      <c r="AA32" s="72">
        <f t="shared" si="110"/>
        <v>3084165.4307166659</v>
      </c>
      <c r="AB32" s="72">
        <f t="shared" si="110"/>
        <v>3084240.0822096206</v>
      </c>
      <c r="AC32" s="72">
        <f t="shared" si="110"/>
        <v>3084314.7355094966</v>
      </c>
      <c r="AD32" s="72">
        <f t="shared" si="110"/>
        <v>3084389.3906163382</v>
      </c>
      <c r="AE32" s="72">
        <f t="shared" si="110"/>
        <v>3084464.0475301892</v>
      </c>
      <c r="AF32" s="72">
        <f t="shared" si="110"/>
        <v>3084538.7062510923</v>
      </c>
      <c r="AG32" s="72">
        <f t="shared" si="110"/>
        <v>3084613.3667790927</v>
      </c>
      <c r="AH32" s="72">
        <f t="shared" si="110"/>
        <v>3084688.0291142333</v>
      </c>
      <c r="AI32" s="72">
        <f t="shared" si="110"/>
        <v>3084762.6932565575</v>
      </c>
      <c r="AJ32" s="72">
        <f t="shared" si="110"/>
        <v>3084837.3592061102</v>
      </c>
      <c r="AK32" s="72">
        <f t="shared" si="110"/>
        <v>3084912.0269629345</v>
      </c>
      <c r="AL32" s="72">
        <f t="shared" si="110"/>
        <v>3084986.6965270746</v>
      </c>
      <c r="AM32" s="72">
        <f t="shared" si="110"/>
        <v>3085061.3678985732</v>
      </c>
      <c r="AN32" s="72">
        <f t="shared" si="110"/>
        <v>3085136.0410774746</v>
      </c>
      <c r="AO32" s="72">
        <f t="shared" si="110"/>
        <v>3085210.7160638222</v>
      </c>
      <c r="AP32" s="72">
        <f t="shared" si="110"/>
        <v>3085285.3928576615</v>
      </c>
      <c r="AQ32" s="72">
        <f t="shared" si="110"/>
        <v>3085360.0714590335</v>
      </c>
      <c r="AR32" s="72">
        <f t="shared" si="110"/>
        <v>3085434.751867984</v>
      </c>
      <c r="AS32" s="72">
        <f t="shared" si="110"/>
        <v>3085509.4340845561</v>
      </c>
      <c r="AT32" s="72">
        <f t="shared" si="110"/>
        <v>3085584.1181087932</v>
      </c>
      <c r="AU32" s="72">
        <f t="shared" si="110"/>
        <v>3085658.8039407395</v>
      </c>
      <c r="AV32" s="72">
        <f t="shared" si="110"/>
        <v>3085733.4915804393</v>
      </c>
      <c r="AW32" s="72">
        <f t="shared" si="110"/>
        <v>3085808.1810279349</v>
      </c>
      <c r="AX32" s="72">
        <f t="shared" si="110"/>
        <v>3085882.8722832715</v>
      </c>
      <c r="AY32" s="72">
        <f t="shared" si="110"/>
        <v>3085957.5653464911</v>
      </c>
      <c r="AZ32" s="72">
        <f t="shared" si="110"/>
        <v>3086032.2602176392</v>
      </c>
      <c r="BA32" s="72">
        <f t="shared" si="110"/>
        <v>3086106.9568967586</v>
      </c>
      <c r="BB32" s="72">
        <f t="shared" si="110"/>
        <v>3086181.6553838947</v>
      </c>
      <c r="BC32" s="72">
        <f t="shared" si="110"/>
        <v>3086256.3556790887</v>
      </c>
      <c r="BD32" s="72">
        <f t="shared" si="110"/>
        <v>3086331.0577823864</v>
      </c>
      <c r="BE32" s="72">
        <f t="shared" si="110"/>
        <v>3086405.7616938306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FE32"/>
  <sheetViews>
    <sheetView topLeftCell="A31"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2055</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2055</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2054</v>
      </c>
      <c r="C3" s="97">
        <v>2055</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'!AL4</f>
        <v>294068.89758962992</v>
      </c>
      <c r="C4" s="12">
        <f>'Urb proj of all 25 ARs '!AM4</f>
        <v>294348.54854112898</v>
      </c>
      <c r="D4" s="100">
        <f>(C4-B4)/B4</f>
        <v>9.5097085680006588E-4</v>
      </c>
      <c r="E4" s="101">
        <f>((1+D4)^(1/52))-1</f>
        <v>1.8279378036556437E-5</v>
      </c>
      <c r="F4" s="69">
        <f>B4*(1+E4)</f>
        <v>294074.27298617776</v>
      </c>
      <c r="G4" s="69">
        <f>F4*(1+E4)</f>
        <v>294079.6484809845</v>
      </c>
      <c r="H4" s="69">
        <f>G4*(1+E4)</f>
        <v>294085.02407405194</v>
      </c>
      <c r="I4" s="69">
        <f>H4*(1+$E$4)</f>
        <v>294090.39976538188</v>
      </c>
      <c r="J4" s="69">
        <f>I4*(1+$E$4)</f>
        <v>294095.77555497614</v>
      </c>
      <c r="K4" s="69">
        <f t="shared" ref="K4:BE4" si="5">J4*(1+$E$4)</f>
        <v>294101.15144283645</v>
      </c>
      <c r="L4" s="69">
        <f t="shared" si="5"/>
        <v>294106.52742896468</v>
      </c>
      <c r="M4" s="69">
        <f t="shared" si="5"/>
        <v>294111.90351336257</v>
      </c>
      <c r="N4" s="69">
        <f t="shared" si="5"/>
        <v>294117.27969603194</v>
      </c>
      <c r="O4" s="69">
        <f t="shared" si="5"/>
        <v>294122.65597697458</v>
      </c>
      <c r="P4" s="69">
        <f t="shared" si="5"/>
        <v>294128.0323561923</v>
      </c>
      <c r="Q4" s="69">
        <f t="shared" si="5"/>
        <v>294133.4088336869</v>
      </c>
      <c r="R4" s="69">
        <f t="shared" si="5"/>
        <v>294138.78540946014</v>
      </c>
      <c r="S4" s="69">
        <f t="shared" si="5"/>
        <v>294144.16208351386</v>
      </c>
      <c r="T4" s="69">
        <f t="shared" si="5"/>
        <v>294149.53885584982</v>
      </c>
      <c r="U4" s="69">
        <f t="shared" si="5"/>
        <v>294154.91572646983</v>
      </c>
      <c r="V4" s="69">
        <f t="shared" si="5"/>
        <v>294160.29269537568</v>
      </c>
      <c r="W4" s="69">
        <f t="shared" si="5"/>
        <v>294165.66976256919</v>
      </c>
      <c r="X4" s="69">
        <f t="shared" si="5"/>
        <v>294171.04692805215</v>
      </c>
      <c r="Y4" s="69">
        <f t="shared" si="5"/>
        <v>294176.42419182637</v>
      </c>
      <c r="Z4" s="69">
        <f t="shared" si="5"/>
        <v>294181.8015538936</v>
      </c>
      <c r="AA4" s="69">
        <f t="shared" si="5"/>
        <v>294187.1790142557</v>
      </c>
      <c r="AB4" s="69">
        <f t="shared" si="5"/>
        <v>294192.55657291441</v>
      </c>
      <c r="AC4" s="69">
        <f t="shared" si="5"/>
        <v>294197.93422987155</v>
      </c>
      <c r="AD4" s="69">
        <f t="shared" si="5"/>
        <v>294203.31198512891</v>
      </c>
      <c r="AE4" s="69">
        <f t="shared" si="5"/>
        <v>294208.6898386883</v>
      </c>
      <c r="AF4" s="69">
        <f t="shared" si="5"/>
        <v>294214.06779055152</v>
      </c>
      <c r="AG4" s="69">
        <f t="shared" si="5"/>
        <v>294219.44584072032</v>
      </c>
      <c r="AH4" s="69">
        <f t="shared" si="5"/>
        <v>294224.82398919656</v>
      </c>
      <c r="AI4" s="69">
        <f t="shared" si="5"/>
        <v>294230.202235982</v>
      </c>
      <c r="AJ4" s="69">
        <f t="shared" si="5"/>
        <v>294235.58058107842</v>
      </c>
      <c r="AK4" s="69">
        <f t="shared" si="5"/>
        <v>294240.95902448765</v>
      </c>
      <c r="AL4" s="69">
        <f t="shared" si="5"/>
        <v>294246.33756621147</v>
      </c>
      <c r="AM4" s="69">
        <f t="shared" si="5"/>
        <v>294251.7162062517</v>
      </c>
      <c r="AN4" s="69">
        <f t="shared" si="5"/>
        <v>294257.09494461014</v>
      </c>
      <c r="AO4" s="69">
        <f t="shared" si="5"/>
        <v>294262.4737812886</v>
      </c>
      <c r="AP4" s="69">
        <f t="shared" si="5"/>
        <v>294267.85271628882</v>
      </c>
      <c r="AQ4" s="69">
        <f t="shared" si="5"/>
        <v>294273.23174961261</v>
      </c>
      <c r="AR4" s="69">
        <f t="shared" si="5"/>
        <v>294278.61088126182</v>
      </c>
      <c r="AS4" s="69">
        <f t="shared" si="5"/>
        <v>294283.99011123821</v>
      </c>
      <c r="AT4" s="69">
        <f t="shared" si="5"/>
        <v>294289.36943954357</v>
      </c>
      <c r="AU4" s="69">
        <f t="shared" si="5"/>
        <v>294294.74886617973</v>
      </c>
      <c r="AV4" s="69">
        <f t="shared" si="5"/>
        <v>294300.12839114841</v>
      </c>
      <c r="AW4" s="69">
        <f t="shared" si="5"/>
        <v>294305.50801445148</v>
      </c>
      <c r="AX4" s="69">
        <f t="shared" si="5"/>
        <v>294310.88773609069</v>
      </c>
      <c r="AY4" s="69">
        <f t="shared" si="5"/>
        <v>294316.26755606791</v>
      </c>
      <c r="AZ4" s="69">
        <f t="shared" si="5"/>
        <v>294321.64747438487</v>
      </c>
      <c r="BA4" s="69">
        <f t="shared" si="5"/>
        <v>294327.02749104338</v>
      </c>
      <c r="BB4" s="69">
        <f t="shared" si="5"/>
        <v>294332.40760604525</v>
      </c>
      <c r="BC4" s="69">
        <f t="shared" si="5"/>
        <v>294337.78781939228</v>
      </c>
      <c r="BD4" s="69">
        <f t="shared" si="5"/>
        <v>294343.16813108628</v>
      </c>
      <c r="BE4" s="69">
        <f t="shared" si="5"/>
        <v>294348.54854112904</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493042.15837471798</v>
      </c>
      <c r="DG4" s="108">
        <f t="shared" ref="DG4:DV5" si="6">G4*BG4</f>
        <v>493051.17087871884</v>
      </c>
      <c r="DH4" s="108">
        <f t="shared" si="6"/>
        <v>493060.18354746269</v>
      </c>
      <c r="DI4" s="108">
        <f t="shared" si="6"/>
        <v>493069.19638095255</v>
      </c>
      <c r="DJ4" s="108">
        <f t="shared" si="6"/>
        <v>565092.95252921258</v>
      </c>
      <c r="DK4" s="108">
        <f t="shared" si="6"/>
        <v>565103.28207691759</v>
      </c>
      <c r="DL4" s="108">
        <f t="shared" si="6"/>
        <v>565113.61181344045</v>
      </c>
      <c r="DM4" s="108">
        <f t="shared" si="6"/>
        <v>565123.94173878443</v>
      </c>
      <c r="DN4" s="108">
        <f t="shared" si="6"/>
        <v>501854.3103705229</v>
      </c>
      <c r="DO4" s="108">
        <f t="shared" si="6"/>
        <v>501863.48395518144</v>
      </c>
      <c r="DP4" s="108">
        <f t="shared" si="6"/>
        <v>501872.6577075274</v>
      </c>
      <c r="DQ4" s="108">
        <f t="shared" si="6"/>
        <v>501881.83162756386</v>
      </c>
      <c r="DR4" s="108">
        <f t="shared" si="6"/>
        <v>501891.00571529381</v>
      </c>
      <c r="DS4" s="108">
        <f t="shared" si="6"/>
        <v>518564.34373083914</v>
      </c>
      <c r="DT4" s="108">
        <f t="shared" si="6"/>
        <v>518573.82276451448</v>
      </c>
      <c r="DU4" s="108">
        <f t="shared" si="6"/>
        <v>518583.30197146058</v>
      </c>
      <c r="DV4" s="108">
        <f t="shared" si="6"/>
        <v>518592.78135168075</v>
      </c>
      <c r="DW4" s="108">
        <f t="shared" ref="DW4:EL5" si="7">W4*BW4</f>
        <v>523515.25162574538</v>
      </c>
      <c r="DX4" s="108">
        <f t="shared" si="7"/>
        <v>523524.82115893776</v>
      </c>
      <c r="DY4" s="108">
        <f t="shared" si="7"/>
        <v>523534.39086705528</v>
      </c>
      <c r="DZ4" s="108">
        <f t="shared" si="7"/>
        <v>523543.96075010102</v>
      </c>
      <c r="EA4" s="108">
        <f t="shared" si="7"/>
        <v>538300.65609064221</v>
      </c>
      <c r="EB4" s="108">
        <f t="shared" si="7"/>
        <v>538310.49589183228</v>
      </c>
      <c r="EC4" s="108">
        <f t="shared" si="7"/>
        <v>538320.33587288775</v>
      </c>
      <c r="ED4" s="108">
        <f t="shared" si="7"/>
        <v>538330.17603381188</v>
      </c>
      <c r="EE4" s="108">
        <f t="shared" si="7"/>
        <v>538340.01637460815</v>
      </c>
      <c r="EF4" s="108">
        <f t="shared" si="7"/>
        <v>541046.43212668307</v>
      </c>
      <c r="EG4" s="108">
        <f t="shared" si="7"/>
        <v>541056.32211895124</v>
      </c>
      <c r="EH4" s="108">
        <f t="shared" si="7"/>
        <v>541066.2122920024</v>
      </c>
      <c r="EI4" s="108">
        <f t="shared" si="7"/>
        <v>541076.10264583968</v>
      </c>
      <c r="EJ4" s="108">
        <f t="shared" si="7"/>
        <v>565667.47140453337</v>
      </c>
      <c r="EK4" s="108">
        <f t="shared" si="7"/>
        <v>565677.8114540861</v>
      </c>
      <c r="EL4" s="108">
        <f t="shared" si="7"/>
        <v>565688.15169264853</v>
      </c>
      <c r="EM4" s="108">
        <f t="shared" ref="EM4:FB5" si="8">AM4*CM4</f>
        <v>565698.49212022405</v>
      </c>
      <c r="EN4" s="108">
        <f t="shared" si="8"/>
        <v>609852.33210155461</v>
      </c>
      <c r="EO4" s="108">
        <f t="shared" si="8"/>
        <v>609863.47982287954</v>
      </c>
      <c r="EP4" s="108">
        <f t="shared" si="8"/>
        <v>609874.62774797797</v>
      </c>
      <c r="EQ4" s="108">
        <f t="shared" si="8"/>
        <v>609885.77587685338</v>
      </c>
      <c r="ER4" s="108">
        <f t="shared" si="8"/>
        <v>609896.92420950986</v>
      </c>
      <c r="ES4" s="108">
        <f t="shared" si="8"/>
        <v>581234.09727745818</v>
      </c>
      <c r="ET4" s="108">
        <f t="shared" si="8"/>
        <v>581244.72187525011</v>
      </c>
      <c r="EU4" s="108">
        <f t="shared" si="8"/>
        <v>581255.34666725306</v>
      </c>
      <c r="EV4" s="108">
        <f t="shared" si="8"/>
        <v>581265.97165347054</v>
      </c>
      <c r="EW4" s="108">
        <f t="shared" si="8"/>
        <v>575143.71114090201</v>
      </c>
      <c r="EX4" s="108">
        <f t="shared" si="8"/>
        <v>575154.22441022319</v>
      </c>
      <c r="EY4" s="108">
        <f t="shared" si="8"/>
        <v>575164.73787172057</v>
      </c>
      <c r="EZ4" s="108">
        <f t="shared" si="8"/>
        <v>575175.25152539741</v>
      </c>
      <c r="FA4" s="108">
        <f t="shared" si="8"/>
        <v>503651.14228100365</v>
      </c>
      <c r="FB4" s="108">
        <f t="shared" si="8"/>
        <v>503660.34871063195</v>
      </c>
      <c r="FC4" s="108">
        <f t="shared" ref="FC4:FE5" si="9">BC4*DC4</f>
        <v>503669.55530854804</v>
      </c>
      <c r="FD4" s="108">
        <f t="shared" si="9"/>
        <v>503678.76207475504</v>
      </c>
      <c r="FE4" s="108">
        <f t="shared" si="9"/>
        <v>503687.96900925599</v>
      </c>
    </row>
    <row r="5" spans="1:161" ht="15.75" x14ac:dyDescent="0.25">
      <c r="A5" s="47" t="s">
        <v>169</v>
      </c>
      <c r="B5" s="12">
        <f>'Urb proj of all 25 ARs '!AL5</f>
        <v>42864.646984352454</v>
      </c>
      <c r="C5" s="12">
        <f>'Urb proj of all 25 ARs '!AM5</f>
        <v>42905.410014421599</v>
      </c>
      <c r="D5" s="100">
        <f t="shared" ref="D5:D28" si="10">(C5-B5)/B5</f>
        <v>9.5097085680014297E-4</v>
      </c>
      <c r="E5" s="101">
        <f t="shared" ref="E5:E28" si="11">((1+D5)^(1/52))-1</f>
        <v>1.8279378036556437E-5</v>
      </c>
      <c r="F5" s="69">
        <f t="shared" ref="F5:F28" si="12">B5*(1+E5)</f>
        <v>42865.430523439085</v>
      </c>
      <c r="G5" s="69">
        <f t="shared" ref="G5:G28" si="13">F5*(1+E5)</f>
        <v>42866.214076848322</v>
      </c>
      <c r="H5" s="69">
        <f>G5*(1+$E$5)</f>
        <v>42866.997644580428</v>
      </c>
      <c r="I5" s="69">
        <f t="shared" ref="I5:BE5" si="14">H5*(1+$E$5)</f>
        <v>42867.781226635663</v>
      </c>
      <c r="J5" s="69">
        <f t="shared" si="14"/>
        <v>42868.564823014291</v>
      </c>
      <c r="K5" s="69">
        <f t="shared" si="14"/>
        <v>42869.348433716572</v>
      </c>
      <c r="L5" s="69">
        <f t="shared" si="14"/>
        <v>42870.132058742776</v>
      </c>
      <c r="M5" s="69">
        <f t="shared" si="14"/>
        <v>42870.915698093158</v>
      </c>
      <c r="N5" s="69">
        <f t="shared" si="14"/>
        <v>42871.69935176798</v>
      </c>
      <c r="O5" s="69">
        <f t="shared" si="14"/>
        <v>42872.483019767504</v>
      </c>
      <c r="P5" s="69">
        <f t="shared" si="14"/>
        <v>42873.266702091991</v>
      </c>
      <c r="Q5" s="69">
        <f t="shared" si="14"/>
        <v>42874.050398741703</v>
      </c>
      <c r="R5" s="69">
        <f t="shared" si="14"/>
        <v>42874.834109716903</v>
      </c>
      <c r="S5" s="69">
        <f t="shared" si="14"/>
        <v>42875.617835017852</v>
      </c>
      <c r="T5" s="69">
        <f t="shared" si="14"/>
        <v>42876.401574644813</v>
      </c>
      <c r="U5" s="69">
        <f t="shared" si="14"/>
        <v>42877.18532859804</v>
      </c>
      <c r="V5" s="69">
        <f t="shared" si="14"/>
        <v>42877.969096877801</v>
      </c>
      <c r="W5" s="69">
        <f t="shared" si="14"/>
        <v>42878.75287948436</v>
      </c>
      <c r="X5" s="69">
        <f t="shared" si="14"/>
        <v>42879.536676417978</v>
      </c>
      <c r="Y5" s="69">
        <f t="shared" si="14"/>
        <v>42880.320487678917</v>
      </c>
      <c r="Z5" s="69">
        <f t="shared" si="14"/>
        <v>42881.104313267439</v>
      </c>
      <c r="AA5" s="69">
        <f t="shared" si="14"/>
        <v>42881.888153183805</v>
      </c>
      <c r="AB5" s="69">
        <f t="shared" si="14"/>
        <v>42882.672007428278</v>
      </c>
      <c r="AC5" s="69">
        <f t="shared" si="14"/>
        <v>42883.45587600112</v>
      </c>
      <c r="AD5" s="69">
        <f t="shared" si="14"/>
        <v>42884.239758902593</v>
      </c>
      <c r="AE5" s="69">
        <f t="shared" si="14"/>
        <v>42885.023656132958</v>
      </c>
      <c r="AF5" s="69">
        <f t="shared" si="14"/>
        <v>42885.807567692478</v>
      </c>
      <c r="AG5" s="69">
        <f t="shared" si="14"/>
        <v>42886.591493581414</v>
      </c>
      <c r="AH5" s="69">
        <f t="shared" si="14"/>
        <v>42887.375433800022</v>
      </c>
      <c r="AI5" s="69">
        <f t="shared" si="14"/>
        <v>42888.159388348569</v>
      </c>
      <c r="AJ5" s="69">
        <f t="shared" si="14"/>
        <v>42888.943357227319</v>
      </c>
      <c r="AK5" s="69">
        <f t="shared" si="14"/>
        <v>42889.727340436533</v>
      </c>
      <c r="AL5" s="69">
        <f t="shared" si="14"/>
        <v>42890.511337976473</v>
      </c>
      <c r="AM5" s="69">
        <f t="shared" si="14"/>
        <v>42891.295349847402</v>
      </c>
      <c r="AN5" s="69">
        <f t="shared" si="14"/>
        <v>42892.07937604958</v>
      </c>
      <c r="AO5" s="69">
        <f t="shared" si="14"/>
        <v>42892.86341658327</v>
      </c>
      <c r="AP5" s="69">
        <f t="shared" si="14"/>
        <v>42893.647471448734</v>
      </c>
      <c r="AQ5" s="69">
        <f t="shared" si="14"/>
        <v>42894.431540646234</v>
      </c>
      <c r="AR5" s="69">
        <f t="shared" si="14"/>
        <v>42895.215624176031</v>
      </c>
      <c r="AS5" s="69">
        <f t="shared" si="14"/>
        <v>42895.999722038388</v>
      </c>
      <c r="AT5" s="69">
        <f t="shared" si="14"/>
        <v>42896.783834233567</v>
      </c>
      <c r="AU5" s="69">
        <f t="shared" si="14"/>
        <v>42897.567960761822</v>
      </c>
      <c r="AV5" s="69">
        <f t="shared" si="14"/>
        <v>42898.352101623423</v>
      </c>
      <c r="AW5" s="69">
        <f t="shared" si="14"/>
        <v>42899.13625681863</v>
      </c>
      <c r="AX5" s="69">
        <f t="shared" si="14"/>
        <v>42899.920426347708</v>
      </c>
      <c r="AY5" s="69">
        <f t="shared" si="14"/>
        <v>42900.704610210916</v>
      </c>
      <c r="AZ5" s="69">
        <f t="shared" si="14"/>
        <v>42901.488808408518</v>
      </c>
      <c r="BA5" s="69">
        <f t="shared" si="14"/>
        <v>42902.273020940775</v>
      </c>
      <c r="BB5" s="69">
        <f t="shared" si="14"/>
        <v>42903.057247807948</v>
      </c>
      <c r="BC5" s="69">
        <f t="shared" si="14"/>
        <v>42903.841489010309</v>
      </c>
      <c r="BD5" s="69">
        <f t="shared" si="14"/>
        <v>42904.62574454811</v>
      </c>
      <c r="BE5" s="69">
        <f t="shared" si="14"/>
        <v>42905.410014421614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49067.564862662533</v>
      </c>
      <c r="DG5" s="108">
        <f t="shared" si="6"/>
        <v>49068.461787229993</v>
      </c>
      <c r="DH5" s="108">
        <f t="shared" si="6"/>
        <v>49069.358728192674</v>
      </c>
      <c r="DI5" s="108">
        <f t="shared" si="6"/>
        <v>49070.255685550874</v>
      </c>
      <c r="DJ5" s="108">
        <f t="shared" si="6"/>
        <v>51391.245099103588</v>
      </c>
      <c r="DK5" s="108">
        <f t="shared" si="6"/>
        <v>51392.18449910052</v>
      </c>
      <c r="DL5" s="108">
        <f t="shared" si="6"/>
        <v>51393.123916269105</v>
      </c>
      <c r="DM5" s="108">
        <f t="shared" si="6"/>
        <v>51394.063350609656</v>
      </c>
      <c r="DN5" s="108">
        <f t="shared" si="6"/>
        <v>47264.622454819597</v>
      </c>
      <c r="DO5" s="108">
        <f t="shared" si="6"/>
        <v>47265.486422721209</v>
      </c>
      <c r="DP5" s="108">
        <f t="shared" si="6"/>
        <v>47266.350406415615</v>
      </c>
      <c r="DQ5" s="108">
        <f t="shared" si="6"/>
        <v>47267.214405903105</v>
      </c>
      <c r="DR5" s="108">
        <f t="shared" si="6"/>
        <v>47268.078421183971</v>
      </c>
      <c r="DS5" s="108">
        <f t="shared" si="6"/>
        <v>49619.880166814597</v>
      </c>
      <c r="DT5" s="108">
        <f t="shared" si="6"/>
        <v>49620.787187362293</v>
      </c>
      <c r="DU5" s="108">
        <f t="shared" si="6"/>
        <v>49621.694224489758</v>
      </c>
      <c r="DV5" s="108">
        <f t="shared" si="6"/>
        <v>49622.601278197304</v>
      </c>
      <c r="DW5" s="108">
        <f t="shared" si="7"/>
        <v>48717.916397620247</v>
      </c>
      <c r="DX5" s="108">
        <f t="shared" si="7"/>
        <v>48718.806930831226</v>
      </c>
      <c r="DY5" s="108">
        <f t="shared" si="7"/>
        <v>48719.697480320603</v>
      </c>
      <c r="DZ5" s="108">
        <f t="shared" si="7"/>
        <v>48720.588046088669</v>
      </c>
      <c r="EA5" s="108">
        <f t="shared" si="7"/>
        <v>50619.373165760568</v>
      </c>
      <c r="EB5" s="108">
        <f t="shared" si="7"/>
        <v>50620.298456418634</v>
      </c>
      <c r="EC5" s="108">
        <f t="shared" si="7"/>
        <v>50621.223763990442</v>
      </c>
      <c r="ED5" s="108">
        <f t="shared" si="7"/>
        <v>50622.149088476297</v>
      </c>
      <c r="EE5" s="108">
        <f t="shared" si="7"/>
        <v>50623.074429876513</v>
      </c>
      <c r="EF5" s="108">
        <f t="shared" si="7"/>
        <v>55448.688572273124</v>
      </c>
      <c r="EG5" s="108">
        <f t="shared" si="7"/>
        <v>55449.702139813169</v>
      </c>
      <c r="EH5" s="108">
        <f t="shared" si="7"/>
        <v>55450.715725880596</v>
      </c>
      <c r="EI5" s="108">
        <f t="shared" si="7"/>
        <v>55451.72933047574</v>
      </c>
      <c r="EJ5" s="108">
        <f t="shared" si="7"/>
        <v>51897.789485901296</v>
      </c>
      <c r="EK5" s="108">
        <f t="shared" si="7"/>
        <v>51898.738145214571</v>
      </c>
      <c r="EL5" s="108">
        <f t="shared" si="7"/>
        <v>51899.686821868745</v>
      </c>
      <c r="EM5" s="108">
        <f t="shared" si="8"/>
        <v>51900.635515864138</v>
      </c>
      <c r="EN5" s="108">
        <f t="shared" si="8"/>
        <v>57223.405160344744</v>
      </c>
      <c r="EO5" s="108">
        <f t="shared" si="8"/>
        <v>57224.451168600208</v>
      </c>
      <c r="EP5" s="108">
        <f t="shared" si="8"/>
        <v>57225.497195976059</v>
      </c>
      <c r="EQ5" s="108">
        <f t="shared" si="8"/>
        <v>57226.543242472639</v>
      </c>
      <c r="ER5" s="108">
        <f t="shared" si="8"/>
        <v>57227.58930809029</v>
      </c>
      <c r="ES5" s="108">
        <f t="shared" si="8"/>
        <v>53036.565728917129</v>
      </c>
      <c r="ET5" s="108">
        <f t="shared" si="8"/>
        <v>53037.535204351858</v>
      </c>
      <c r="EU5" s="108">
        <f t="shared" si="8"/>
        <v>53038.504697507975</v>
      </c>
      <c r="EV5" s="108">
        <f t="shared" si="8"/>
        <v>53039.474208385836</v>
      </c>
      <c r="EW5" s="108">
        <f t="shared" si="8"/>
        <v>52567.356410786488</v>
      </c>
      <c r="EX5" s="108">
        <f t="shared" si="8"/>
        <v>52568.317309366699</v>
      </c>
      <c r="EY5" s="108">
        <f t="shared" si="8"/>
        <v>52569.278225511538</v>
      </c>
      <c r="EZ5" s="108">
        <f t="shared" si="8"/>
        <v>52570.239159221324</v>
      </c>
      <c r="FA5" s="108">
        <f t="shared" si="8"/>
        <v>47014.883919950153</v>
      </c>
      <c r="FB5" s="108">
        <f t="shared" si="8"/>
        <v>47015.743322786664</v>
      </c>
      <c r="FC5" s="108">
        <f t="shared" si="9"/>
        <v>47016.602741332536</v>
      </c>
      <c r="FD5" s="108">
        <f t="shared" si="9"/>
        <v>47017.462175588043</v>
      </c>
      <c r="FE5" s="108">
        <f t="shared" si="9"/>
        <v>47018.321625553472</v>
      </c>
    </row>
    <row r="6" spans="1:161" ht="15.75" x14ac:dyDescent="0.25">
      <c r="A6" s="47" t="s">
        <v>171</v>
      </c>
      <c r="B6" s="12">
        <f>'Urb proj of all 25 ARs '!AL6</f>
        <v>71781.493075969207</v>
      </c>
      <c r="C6" s="12">
        <f>'Urb proj of all 25 ARs '!AM6</f>
        <v>71849.755183942048</v>
      </c>
      <c r="D6" s="100">
        <f t="shared" si="10"/>
        <v>9.5097085680005255E-4</v>
      </c>
      <c r="E6" s="101">
        <f t="shared" si="11"/>
        <v>1.8279378036556437E-5</v>
      </c>
      <c r="F6" s="69">
        <f t="shared" si="12"/>
        <v>71782.805197017165</v>
      </c>
      <c r="G6" s="69">
        <f t="shared" ref="G6:G15" si="16">F6*(1+E6)</f>
        <v>71784.117342049882</v>
      </c>
      <c r="H6" s="69">
        <f t="shared" ref="H6:AM6" si="17">G6*(1+$E$6)</f>
        <v>71785.429511067792</v>
      </c>
      <c r="I6" s="69">
        <f t="shared" si="17"/>
        <v>71786.741704071348</v>
      </c>
      <c r="J6" s="69">
        <f t="shared" si="17"/>
        <v>71788.053921060971</v>
      </c>
      <c r="K6" s="69">
        <f t="shared" si="17"/>
        <v>71789.366162037099</v>
      </c>
      <c r="L6" s="69">
        <f t="shared" si="17"/>
        <v>71790.678427000181</v>
      </c>
      <c r="M6" s="69">
        <f t="shared" si="17"/>
        <v>71791.990715950655</v>
      </c>
      <c r="N6" s="69">
        <f t="shared" si="17"/>
        <v>71793.303028888942</v>
      </c>
      <c r="O6" s="69">
        <f t="shared" si="17"/>
        <v>71794.615365815494</v>
      </c>
      <c r="P6" s="69">
        <f t="shared" si="17"/>
        <v>71795.927726730763</v>
      </c>
      <c r="Q6" s="69">
        <f t="shared" si="17"/>
        <v>71797.240111635168</v>
      </c>
      <c r="R6" s="69">
        <f t="shared" si="17"/>
        <v>71798.552520529149</v>
      </c>
      <c r="S6" s="69">
        <f t="shared" si="17"/>
        <v>71799.864953413155</v>
      </c>
      <c r="T6" s="69">
        <f t="shared" si="17"/>
        <v>71801.177410287608</v>
      </c>
      <c r="U6" s="69">
        <f t="shared" si="17"/>
        <v>71802.48989115296</v>
      </c>
      <c r="V6" s="69">
        <f t="shared" si="17"/>
        <v>71803.802396009647</v>
      </c>
      <c r="W6" s="69">
        <f t="shared" si="17"/>
        <v>71805.114924858106</v>
      </c>
      <c r="X6" s="69">
        <f t="shared" si="17"/>
        <v>71806.427477698773</v>
      </c>
      <c r="Y6" s="69">
        <f t="shared" si="17"/>
        <v>71807.7400545321</v>
      </c>
      <c r="Z6" s="69">
        <f t="shared" si="17"/>
        <v>71809.052655358508</v>
      </c>
      <c r="AA6" s="69">
        <f t="shared" si="17"/>
        <v>71810.365280178448</v>
      </c>
      <c r="AB6" s="69">
        <f t="shared" si="17"/>
        <v>71811.677928992343</v>
      </c>
      <c r="AC6" s="69">
        <f t="shared" si="17"/>
        <v>71812.990601800644</v>
      </c>
      <c r="AD6" s="69">
        <f t="shared" si="17"/>
        <v>71814.303298603787</v>
      </c>
      <c r="AE6" s="69">
        <f t="shared" si="17"/>
        <v>71815.616019402209</v>
      </c>
      <c r="AF6" s="69">
        <f t="shared" si="17"/>
        <v>71816.92876419636</v>
      </c>
      <c r="AG6" s="69">
        <f t="shared" si="17"/>
        <v>71818.241532986664</v>
      </c>
      <c r="AH6" s="69">
        <f t="shared" si="17"/>
        <v>71819.55432577357</v>
      </c>
      <c r="AI6" s="69">
        <f t="shared" si="17"/>
        <v>71820.867142557501</v>
      </c>
      <c r="AJ6" s="69">
        <f t="shared" si="17"/>
        <v>71822.179983338909</v>
      </c>
      <c r="AK6" s="69">
        <f t="shared" si="17"/>
        <v>71823.492848118229</v>
      </c>
      <c r="AL6" s="69">
        <f t="shared" si="17"/>
        <v>71824.805736895913</v>
      </c>
      <c r="AM6" s="69">
        <f t="shared" si="17"/>
        <v>71826.118649672382</v>
      </c>
      <c r="AN6" s="69">
        <f t="shared" ref="AN6:BE6" si="18">AM6*(1+$E$6)</f>
        <v>71827.431586448074</v>
      </c>
      <c r="AO6" s="69">
        <f t="shared" si="18"/>
        <v>71828.744547223439</v>
      </c>
      <c r="AP6" s="69">
        <f t="shared" si="18"/>
        <v>71830.057531998915</v>
      </c>
      <c r="AQ6" s="69">
        <f t="shared" si="18"/>
        <v>71831.370540774937</v>
      </c>
      <c r="AR6" s="69">
        <f t="shared" si="18"/>
        <v>71832.683573551942</v>
      </c>
      <c r="AS6" s="69">
        <f t="shared" si="18"/>
        <v>71833.996630330366</v>
      </c>
      <c r="AT6" s="69">
        <f t="shared" si="18"/>
        <v>71835.309711110647</v>
      </c>
      <c r="AU6" s="69">
        <f t="shared" si="18"/>
        <v>71836.622815893235</v>
      </c>
      <c r="AV6" s="69">
        <f t="shared" si="18"/>
        <v>71837.935944678553</v>
      </c>
      <c r="AW6" s="69">
        <f t="shared" si="18"/>
        <v>71839.249097467051</v>
      </c>
      <c r="AX6" s="69">
        <f t="shared" si="18"/>
        <v>71840.562274259166</v>
      </c>
      <c r="AY6" s="69">
        <f t="shared" si="18"/>
        <v>71841.875475055334</v>
      </c>
      <c r="AZ6" s="69">
        <f t="shared" si="18"/>
        <v>71843.188699855993</v>
      </c>
      <c r="BA6" s="69">
        <f t="shared" si="18"/>
        <v>71844.501948661593</v>
      </c>
      <c r="BB6" s="69">
        <f t="shared" si="18"/>
        <v>71845.815221472556</v>
      </c>
      <c r="BC6" s="69">
        <f t="shared" si="18"/>
        <v>71847.128518289333</v>
      </c>
      <c r="BD6" s="69">
        <f t="shared" si="18"/>
        <v>71848.441839112362</v>
      </c>
      <c r="BE6" s="69">
        <f t="shared" si="18"/>
        <v>71849.755183942078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81997.753303631165</v>
      </c>
      <c r="DG6" s="108">
        <f t="shared" ref="DG6:DG15" si="20">G6*BG6</f>
        <v>81999.252171561951</v>
      </c>
      <c r="DH6" s="108">
        <f t="shared" ref="DH6:DH15" si="21">H6*BH6</f>
        <v>82000.751066891098</v>
      </c>
      <c r="DI6" s="108">
        <f t="shared" ref="DI6:DI15" si="22">I6*BI6</f>
        <v>82002.249989619144</v>
      </c>
      <c r="DJ6" s="108">
        <f t="shared" ref="DJ6:DJ15" si="23">J6*BJ6</f>
        <v>90882.771272937942</v>
      </c>
      <c r="DK6" s="108">
        <f t="shared" ref="DK6:DK15" si="24">K6*BK6</f>
        <v>90884.432553471037</v>
      </c>
      <c r="DL6" s="108">
        <f t="shared" ref="DL6:DL15" si="25">L6*BL6</f>
        <v>90886.093864371331</v>
      </c>
      <c r="DM6" s="108">
        <f t="shared" ref="DM6:DM15" si="26">M6*BM6</f>
        <v>90887.755205639347</v>
      </c>
      <c r="DN6" s="108">
        <f t="shared" ref="DN6:DN15" si="27">N6*BN6</f>
        <v>82559.881534171829</v>
      </c>
      <c r="DO6" s="108">
        <f t="shared" ref="DO6:DO15" si="28">O6*BO6</f>
        <v>82561.39067745705</v>
      </c>
      <c r="DP6" s="108">
        <f t="shared" ref="DP6:DP15" si="29">P6*BP6</f>
        <v>82562.899848328467</v>
      </c>
      <c r="DQ6" s="108">
        <f t="shared" ref="DQ6:DQ15" si="30">Q6*BQ6</f>
        <v>82564.40904678659</v>
      </c>
      <c r="DR6" s="108">
        <f t="shared" ref="DR6:DR15" si="31">R6*BR6</f>
        <v>82565.918272831928</v>
      </c>
      <c r="DS6" s="108">
        <f t="shared" ref="DS6:DS15" si="32">S6*BS6</f>
        <v>85593.864370465104</v>
      </c>
      <c r="DT6" s="108">
        <f t="shared" ref="DT6:DT15" si="33">T6*BT6</f>
        <v>85595.428973069545</v>
      </c>
      <c r="DU6" s="108">
        <f t="shared" ref="DU6:DU15" si="34">U6*BU6</f>
        <v>85596.993604273943</v>
      </c>
      <c r="DV6" s="108">
        <f t="shared" ref="DV6:DV15" si="35">V6*BV6</f>
        <v>85598.55826407882</v>
      </c>
      <c r="DW6" s="108">
        <f t="shared" ref="DW6:DW15" si="36">W6*BW6</f>
        <v>85857.351930153949</v>
      </c>
      <c r="DX6" s="108">
        <f t="shared" ref="DX6:DX15" si="37">X6*BX6</f>
        <v>85858.921349147102</v>
      </c>
      <c r="DY6" s="108">
        <f t="shared" ref="DY6:DY15" si="38">Y6*BY6</f>
        <v>85860.490796828264</v>
      </c>
      <c r="DZ6" s="108">
        <f t="shared" ref="DZ6:DZ15" si="39">Z6*BZ6</f>
        <v>85862.060273197945</v>
      </c>
      <c r="EA6" s="108">
        <f t="shared" ref="EA6:EA15" si="40">AA6*CA6</f>
        <v>87275.353639765424</v>
      </c>
      <c r="EB6" s="108">
        <f t="shared" ref="EB6:EB15" si="41">AB6*CB6</f>
        <v>87276.948978947868</v>
      </c>
      <c r="EC6" s="108">
        <f t="shared" ref="EC6:EC15" si="42">AC6*CC6</f>
        <v>87278.544347292132</v>
      </c>
      <c r="ED6" s="108">
        <f t="shared" ref="ED6:ED15" si="43">AD6*CD6</f>
        <v>87280.13974479874</v>
      </c>
      <c r="EE6" s="108">
        <f t="shared" ref="EE6:EE15" si="44">AE6*CE6</f>
        <v>87281.735171468201</v>
      </c>
      <c r="EF6" s="108">
        <f t="shared" ref="EF6:EF15" si="45">AF6*CF6</f>
        <v>93773.091948723581</v>
      </c>
      <c r="EG6" s="108">
        <f t="shared" ref="EG6:EG15" si="46">AG6*CG6</f>
        <v>93774.806062520976</v>
      </c>
      <c r="EH6" s="108">
        <f t="shared" ref="EH6:EH15" si="47">AH6*CH6</f>
        <v>93776.520207651294</v>
      </c>
      <c r="EI6" s="108">
        <f t="shared" ref="EI6:EI15" si="48">AI6*CI6</f>
        <v>93778.234384115116</v>
      </c>
      <c r="EJ6" s="108">
        <f t="shared" ref="EJ6:EJ15" si="49">AJ6*CJ6</f>
        <v>90192.456330103916</v>
      </c>
      <c r="EK6" s="108">
        <f t="shared" ref="EK6:EK15" si="50">AK6*CK6</f>
        <v>90194.10499210922</v>
      </c>
      <c r="EL6" s="108">
        <f t="shared" ref="EL6:EL15" si="51">AL6*CL6</f>
        <v>90195.753684251045</v>
      </c>
      <c r="EM6" s="108">
        <f t="shared" ref="EM6:EM15" si="52">AM6*CM6</f>
        <v>90197.402406529931</v>
      </c>
      <c r="EN6" s="108">
        <f t="shared" ref="EN6:EN15" si="53">AN6*CN6</f>
        <v>101346.74034255544</v>
      </c>
      <c r="EO6" s="108">
        <f t="shared" ref="EO6:EO15" si="54">AO6*CO6</f>
        <v>101348.59289793494</v>
      </c>
      <c r="EP6" s="108">
        <f t="shared" ref="EP6:EP15" si="55">AP6*CP6</f>
        <v>101350.445487178</v>
      </c>
      <c r="EQ6" s="108">
        <f t="shared" ref="EQ6:EQ15" si="56">AQ6*CQ6</f>
        <v>101352.29811028525</v>
      </c>
      <c r="ER6" s="108">
        <f t="shared" ref="ER6:ER15" si="57">AR6*CR6</f>
        <v>101354.15076725729</v>
      </c>
      <c r="ES6" s="108">
        <f t="shared" ref="ES6:ES15" si="58">AS6*CS6</f>
        <v>92744.839430993481</v>
      </c>
      <c r="ET6" s="108">
        <f t="shared" ref="ET6:ET15" si="59">AT6*CT6</f>
        <v>92746.534748974373</v>
      </c>
      <c r="EU6" s="108">
        <f t="shared" ref="EU6:EU15" si="60">AU6*CU6</f>
        <v>92748.230097944645</v>
      </c>
      <c r="EV6" s="108">
        <f t="shared" ref="EV6:EV15" si="61">AV6*CV6</f>
        <v>92749.925477904821</v>
      </c>
      <c r="EW6" s="108">
        <f t="shared" ref="EW6:EW15" si="62">AW6*CW6</f>
        <v>89379.482686281233</v>
      </c>
      <c r="EX6" s="108">
        <f t="shared" ref="EX6:EX15" si="63">AX6*CX6</f>
        <v>89381.116487633975</v>
      </c>
      <c r="EY6" s="108">
        <f t="shared" ref="EY6:EY15" si="64">AY6*CY6</f>
        <v>89382.750318851569</v>
      </c>
      <c r="EZ6" s="108">
        <f t="shared" ref="EZ6:EZ15" si="65">AZ6*CZ6</f>
        <v>89384.384179934597</v>
      </c>
      <c r="FA6" s="108">
        <f t="shared" ref="FA6:FA15" si="66">BA6*DA6</f>
        <v>83038.899416655462</v>
      </c>
      <c r="FB6" s="108">
        <f t="shared" ref="FB6:FB15" si="67">BB6*DB6</f>
        <v>83040.417316089646</v>
      </c>
      <c r="FC6" s="108">
        <f t="shared" ref="FC6:FC15" si="68">BC6*DC6</f>
        <v>83041.935243270069</v>
      </c>
      <c r="FD6" s="108">
        <f t="shared" ref="FD6:FD15" si="69">BD6*DD6</f>
        <v>83043.453198197269</v>
      </c>
      <c r="FE6" s="108">
        <f t="shared" ref="FE6:FE15" si="70">BE6*DE6</f>
        <v>83044.97118087174</v>
      </c>
    </row>
    <row r="7" spans="1:161" ht="15.75" x14ac:dyDescent="0.25">
      <c r="A7" s="87" t="s">
        <v>172</v>
      </c>
      <c r="B7" s="12">
        <f>'Urb proj of all 25 ARs '!AL7</f>
        <v>40973.650148862915</v>
      </c>
      <c r="C7" s="12">
        <f>'Urb proj of all 25 ARs '!AM7</f>
        <v>41012.614896051207</v>
      </c>
      <c r="D7" s="100">
        <f t="shared" si="10"/>
        <v>9.5097085680012356E-4</v>
      </c>
      <c r="E7" s="101">
        <f t="shared" si="11"/>
        <v>1.8279378036556437E-5</v>
      </c>
      <c r="F7" s="69">
        <f t="shared" si="12"/>
        <v>40974.399121703522</v>
      </c>
      <c r="G7" s="69">
        <f t="shared" si="16"/>
        <v>40975.148108234891</v>
      </c>
      <c r="H7" s="69">
        <f t="shared" ref="H7:AM7" si="71">G7*(1+$E$7)</f>
        <v>40975.897108457262</v>
      </c>
      <c r="I7" s="69">
        <f t="shared" si="71"/>
        <v>40976.646122370898</v>
      </c>
      <c r="J7" s="69">
        <f t="shared" si="71"/>
        <v>40977.395149976037</v>
      </c>
      <c r="K7" s="69">
        <f t="shared" si="71"/>
        <v>40978.144191272935</v>
      </c>
      <c r="L7" s="69">
        <f t="shared" si="71"/>
        <v>40978.893246261847</v>
      </c>
      <c r="M7" s="69">
        <f t="shared" si="71"/>
        <v>40979.642314943012</v>
      </c>
      <c r="N7" s="69">
        <f t="shared" si="71"/>
        <v>40980.391397316693</v>
      </c>
      <c r="O7" s="69">
        <f t="shared" si="71"/>
        <v>40981.140493383129</v>
      </c>
      <c r="P7" s="69">
        <f t="shared" si="71"/>
        <v>40981.889603142576</v>
      </c>
      <c r="Q7" s="69">
        <f t="shared" si="71"/>
        <v>40982.638726595287</v>
      </c>
      <c r="R7" s="69">
        <f t="shared" si="71"/>
        <v>40983.387863741504</v>
      </c>
      <c r="S7" s="69">
        <f t="shared" si="71"/>
        <v>40984.137014581487</v>
      </c>
      <c r="T7" s="69">
        <f t="shared" si="71"/>
        <v>40984.886179115478</v>
      </c>
      <c r="U7" s="69">
        <f t="shared" si="71"/>
        <v>40985.63535734373</v>
      </c>
      <c r="V7" s="69">
        <f t="shared" si="71"/>
        <v>40986.384549266499</v>
      </c>
      <c r="W7" s="69">
        <f t="shared" si="71"/>
        <v>40987.133754884024</v>
      </c>
      <c r="X7" s="69">
        <f t="shared" si="71"/>
        <v>40987.882974196567</v>
      </c>
      <c r="Y7" s="69">
        <f t="shared" si="71"/>
        <v>40988.632207204369</v>
      </c>
      <c r="Z7" s="69">
        <f t="shared" si="71"/>
        <v>40989.381453907685</v>
      </c>
      <c r="AA7" s="69">
        <f t="shared" si="71"/>
        <v>40990.130714306768</v>
      </c>
      <c r="AB7" s="69">
        <f t="shared" si="71"/>
        <v>40990.879988401859</v>
      </c>
      <c r="AC7" s="69">
        <f t="shared" si="71"/>
        <v>40991.62927619322</v>
      </c>
      <c r="AD7" s="69">
        <f t="shared" si="71"/>
        <v>40992.378577681091</v>
      </c>
      <c r="AE7" s="69">
        <f t="shared" si="71"/>
        <v>40993.127892865727</v>
      </c>
      <c r="AF7" s="69">
        <f t="shared" si="71"/>
        <v>40993.877221747382</v>
      </c>
      <c r="AG7" s="69">
        <f t="shared" si="71"/>
        <v>40994.626564326303</v>
      </c>
      <c r="AH7" s="69">
        <f t="shared" si="71"/>
        <v>40995.375920602739</v>
      </c>
      <c r="AI7" s="69">
        <f t="shared" si="71"/>
        <v>40996.125290576943</v>
      </c>
      <c r="AJ7" s="69">
        <f t="shared" si="71"/>
        <v>40996.874674249164</v>
      </c>
      <c r="AK7" s="69">
        <f t="shared" si="71"/>
        <v>40997.624071619655</v>
      </c>
      <c r="AL7" s="69">
        <f t="shared" si="71"/>
        <v>40998.373482688658</v>
      </c>
      <c r="AM7" s="69">
        <f t="shared" si="71"/>
        <v>40999.122907456433</v>
      </c>
      <c r="AN7" s="69">
        <f t="shared" ref="AN7:BE7" si="72">AM7*(1+$E$7)</f>
        <v>40999.872345923228</v>
      </c>
      <c r="AO7" s="69">
        <f t="shared" si="72"/>
        <v>41000.621798089291</v>
      </c>
      <c r="AP7" s="69">
        <f t="shared" si="72"/>
        <v>41001.371263954868</v>
      </c>
      <c r="AQ7" s="69">
        <f t="shared" si="72"/>
        <v>41002.120743520216</v>
      </c>
      <c r="AR7" s="69">
        <f t="shared" si="72"/>
        <v>41002.870236785588</v>
      </c>
      <c r="AS7" s="69">
        <f t="shared" si="72"/>
        <v>41003.619743751231</v>
      </c>
      <c r="AT7" s="69">
        <f t="shared" si="72"/>
        <v>41004.369264417393</v>
      </c>
      <c r="AU7" s="69">
        <f t="shared" si="72"/>
        <v>41005.11879878433</v>
      </c>
      <c r="AV7" s="69">
        <f t="shared" si="72"/>
        <v>41005.868346852287</v>
      </c>
      <c r="AW7" s="69">
        <f t="shared" si="72"/>
        <v>41006.61790862152</v>
      </c>
      <c r="AX7" s="69">
        <f t="shared" si="72"/>
        <v>41007.367484092269</v>
      </c>
      <c r="AY7" s="69">
        <f t="shared" si="72"/>
        <v>41008.117073264795</v>
      </c>
      <c r="AZ7" s="69">
        <f t="shared" si="72"/>
        <v>41008.866676139347</v>
      </c>
      <c r="BA7" s="69">
        <f t="shared" si="72"/>
        <v>41009.616292716171</v>
      </c>
      <c r="BB7" s="69">
        <f t="shared" si="72"/>
        <v>41010.365922995523</v>
      </c>
      <c r="BC7" s="69">
        <f t="shared" si="72"/>
        <v>41011.115566977649</v>
      </c>
      <c r="BD7" s="69">
        <f t="shared" si="72"/>
        <v>41011.865224662797</v>
      </c>
      <c r="BE7" s="69">
        <f t="shared" si="72"/>
        <v>41012.614896051222</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109736.83785090879</v>
      </c>
      <c r="DG7" s="108">
        <f t="shared" si="20"/>
        <v>109738.84377205241</v>
      </c>
      <c r="DH7" s="108">
        <f t="shared" si="21"/>
        <v>109740.849729863</v>
      </c>
      <c r="DI7" s="108">
        <f t="shared" si="22"/>
        <v>109742.85572434128</v>
      </c>
      <c r="DJ7" s="108">
        <f t="shared" si="23"/>
        <v>131210.66248917577</v>
      </c>
      <c r="DK7" s="108">
        <f t="shared" si="24"/>
        <v>131213.06093847781</v>
      </c>
      <c r="DL7" s="108">
        <f t="shared" si="25"/>
        <v>131215.45943162206</v>
      </c>
      <c r="DM7" s="108">
        <f t="shared" si="26"/>
        <v>131217.85796860923</v>
      </c>
      <c r="DN7" s="108">
        <f t="shared" si="27"/>
        <v>109843.52057135795</v>
      </c>
      <c r="DO7" s="108">
        <f t="shared" si="28"/>
        <v>109845.52844259533</v>
      </c>
      <c r="DP7" s="108">
        <f t="shared" si="29"/>
        <v>109847.53635053536</v>
      </c>
      <c r="DQ7" s="108">
        <f t="shared" si="30"/>
        <v>109849.5442951787</v>
      </c>
      <c r="DR7" s="108">
        <f t="shared" si="31"/>
        <v>109851.55227652601</v>
      </c>
      <c r="DS7" s="108">
        <f t="shared" si="32"/>
        <v>117743.11508364613</v>
      </c>
      <c r="DT7" s="108">
        <f t="shared" si="33"/>
        <v>117745.26735455795</v>
      </c>
      <c r="DU7" s="108">
        <f t="shared" si="34"/>
        <v>117747.41966481193</v>
      </c>
      <c r="DV7" s="108">
        <f t="shared" si="35"/>
        <v>117749.57201440883</v>
      </c>
      <c r="DW7" s="108">
        <f t="shared" si="36"/>
        <v>117932.89823706841</v>
      </c>
      <c r="DX7" s="108">
        <f t="shared" si="37"/>
        <v>117935.05397709824</v>
      </c>
      <c r="DY7" s="108">
        <f t="shared" si="38"/>
        <v>117937.20975653364</v>
      </c>
      <c r="DZ7" s="108">
        <f t="shared" si="39"/>
        <v>117939.36557537537</v>
      </c>
      <c r="EA7" s="108">
        <f t="shared" si="40"/>
        <v>127704.02061615991</v>
      </c>
      <c r="EB7" s="108">
        <f t="shared" si="41"/>
        <v>127706.35496622951</v>
      </c>
      <c r="EC7" s="108">
        <f t="shared" si="42"/>
        <v>127708.68935896963</v>
      </c>
      <c r="ED7" s="108">
        <f t="shared" si="43"/>
        <v>127711.02379438096</v>
      </c>
      <c r="EE7" s="108">
        <f t="shared" si="44"/>
        <v>127713.35827246432</v>
      </c>
      <c r="EF7" s="108">
        <f t="shared" si="45"/>
        <v>130824.50245139052</v>
      </c>
      <c r="EG7" s="108">
        <f t="shared" si="46"/>
        <v>130826.89384192727</v>
      </c>
      <c r="EH7" s="108">
        <f t="shared" si="47"/>
        <v>130829.28527617715</v>
      </c>
      <c r="EI7" s="108">
        <f t="shared" si="48"/>
        <v>130831.67675414098</v>
      </c>
      <c r="EJ7" s="108">
        <f t="shared" si="49"/>
        <v>139600.93181784014</v>
      </c>
      <c r="EK7" s="108">
        <f t="shared" si="50"/>
        <v>139603.48363604711</v>
      </c>
      <c r="EL7" s="108">
        <f t="shared" si="51"/>
        <v>139606.03550089971</v>
      </c>
      <c r="EM7" s="108">
        <f t="shared" si="52"/>
        <v>139608.5874123988</v>
      </c>
      <c r="EN7" s="108">
        <f t="shared" si="53"/>
        <v>144257.22836156536</v>
      </c>
      <c r="EO7" s="108">
        <f t="shared" si="54"/>
        <v>144259.86529397708</v>
      </c>
      <c r="EP7" s="108">
        <f t="shared" si="55"/>
        <v>144262.50227459028</v>
      </c>
      <c r="EQ7" s="108">
        <f t="shared" si="56"/>
        <v>144265.13930340586</v>
      </c>
      <c r="ER7" s="108">
        <f t="shared" si="57"/>
        <v>144267.77638042468</v>
      </c>
      <c r="ES7" s="108">
        <f t="shared" si="58"/>
        <v>135157.34153881049</v>
      </c>
      <c r="ET7" s="108">
        <f t="shared" si="59"/>
        <v>135159.81213095089</v>
      </c>
      <c r="EU7" s="108">
        <f t="shared" si="60"/>
        <v>135162.28276825219</v>
      </c>
      <c r="EV7" s="108">
        <f t="shared" si="61"/>
        <v>135164.75345071519</v>
      </c>
      <c r="EW7" s="108">
        <f t="shared" si="62"/>
        <v>120284.04795313656</v>
      </c>
      <c r="EX7" s="108">
        <f t="shared" si="63"/>
        <v>120286.24667072085</v>
      </c>
      <c r="EY7" s="108">
        <f t="shared" si="64"/>
        <v>120288.44542849636</v>
      </c>
      <c r="EZ7" s="108">
        <f t="shared" si="65"/>
        <v>120290.64422646377</v>
      </c>
      <c r="FA7" s="108">
        <f t="shared" si="66"/>
        <v>112880.60742845999</v>
      </c>
      <c r="FB7" s="108">
        <f t="shared" si="67"/>
        <v>112882.67081575618</v>
      </c>
      <c r="FC7" s="108">
        <f t="shared" si="68"/>
        <v>112884.7342407698</v>
      </c>
      <c r="FD7" s="108">
        <f t="shared" si="69"/>
        <v>112886.79770350154</v>
      </c>
      <c r="FE7" s="108">
        <f t="shared" si="70"/>
        <v>112888.8612039521</v>
      </c>
    </row>
    <row r="8" spans="1:161" ht="15.75" x14ac:dyDescent="0.25">
      <c r="A8" s="87" t="s">
        <v>173</v>
      </c>
      <c r="B8" s="12">
        <f>'Urb proj of all 25 ARs '!AL8</f>
        <v>12215.26887426213</v>
      </c>
      <c r="C8" s="12">
        <f>'Urb proj of all 25 ARs '!AM8</f>
        <v>12226.885238969531</v>
      </c>
      <c r="D8" s="100">
        <f t="shared" si="10"/>
        <v>9.5097085680011728E-4</v>
      </c>
      <c r="E8" s="101">
        <f t="shared" si="11"/>
        <v>1.8279378036556437E-5</v>
      </c>
      <c r="F8" s="69">
        <f t="shared" si="12"/>
        <v>12215.492161779701</v>
      </c>
      <c r="G8" s="69">
        <f t="shared" si="16"/>
        <v>12215.715453378829</v>
      </c>
      <c r="H8" s="69">
        <f t="shared" ref="H8:AM8" si="73">G8*(1+$E$8)</f>
        <v>12215.938749059589</v>
      </c>
      <c r="I8" s="69">
        <f t="shared" si="73"/>
        <v>12216.162048822054</v>
      </c>
      <c r="J8" s="69">
        <f t="shared" si="73"/>
        <v>12216.385352666301</v>
      </c>
      <c r="K8" s="69">
        <f t="shared" si="73"/>
        <v>12216.608660592403</v>
      </c>
      <c r="L8" s="69">
        <f t="shared" si="73"/>
        <v>12216.831972600434</v>
      </c>
      <c r="M8" s="69">
        <f t="shared" si="73"/>
        <v>12217.05528869047</v>
      </c>
      <c r="N8" s="69">
        <f t="shared" si="73"/>
        <v>12217.278608862585</v>
      </c>
      <c r="O8" s="69">
        <f t="shared" si="73"/>
        <v>12217.501933116855</v>
      </c>
      <c r="P8" s="69">
        <f t="shared" si="73"/>
        <v>12217.725261453354</v>
      </c>
      <c r="Q8" s="69">
        <f t="shared" si="73"/>
        <v>12217.948593872154</v>
      </c>
      <c r="R8" s="69">
        <f t="shared" si="73"/>
        <v>12218.171930373332</v>
      </c>
      <c r="S8" s="69">
        <f t="shared" si="73"/>
        <v>12218.395270956962</v>
      </c>
      <c r="T8" s="69">
        <f t="shared" si="73"/>
        <v>12218.61861562312</v>
      </c>
      <c r="U8" s="69">
        <f t="shared" si="73"/>
        <v>12218.841964371879</v>
      </c>
      <c r="V8" s="69">
        <f t="shared" si="73"/>
        <v>12219.065317203314</v>
      </c>
      <c r="W8" s="69">
        <f t="shared" si="73"/>
        <v>12219.288674117501</v>
      </c>
      <c r="X8" s="69">
        <f t="shared" si="73"/>
        <v>12219.512035114512</v>
      </c>
      <c r="Y8" s="69">
        <f t="shared" si="73"/>
        <v>12219.735400194424</v>
      </c>
      <c r="Z8" s="69">
        <f t="shared" si="73"/>
        <v>12219.95876935731</v>
      </c>
      <c r="AA8" s="69">
        <f t="shared" si="73"/>
        <v>12220.182142603246</v>
      </c>
      <c r="AB8" s="69">
        <f t="shared" si="73"/>
        <v>12220.405519932307</v>
      </c>
      <c r="AC8" s="69">
        <f t="shared" si="73"/>
        <v>12220.628901344566</v>
      </c>
      <c r="AD8" s="69">
        <f t="shared" si="73"/>
        <v>12220.852286840098</v>
      </c>
      <c r="AE8" s="69">
        <f t="shared" si="73"/>
        <v>12221.075676418977</v>
      </c>
      <c r="AF8" s="69">
        <f t="shared" si="73"/>
        <v>12221.299070081281</v>
      </c>
      <c r="AG8" s="69">
        <f t="shared" si="73"/>
        <v>12221.522467827081</v>
      </c>
      <c r="AH8" s="69">
        <f t="shared" si="73"/>
        <v>12221.745869656452</v>
      </c>
      <c r="AI8" s="69">
        <f t="shared" si="73"/>
        <v>12221.96927556947</v>
      </c>
      <c r="AJ8" s="69">
        <f t="shared" si="73"/>
        <v>12222.19268556621</v>
      </c>
      <c r="AK8" s="69">
        <f t="shared" si="73"/>
        <v>12222.416099646745</v>
      </c>
      <c r="AL8" s="69">
        <f t="shared" si="73"/>
        <v>12222.639517811151</v>
      </c>
      <c r="AM8" s="69">
        <f t="shared" si="73"/>
        <v>12222.862940059502</v>
      </c>
      <c r="AN8" s="69">
        <f t="shared" ref="AN8:BE8" si="74">AM8*(1+$E$8)</f>
        <v>12223.086366391872</v>
      </c>
      <c r="AO8" s="69">
        <f t="shared" si="74"/>
        <v>12223.309796808337</v>
      </c>
      <c r="AP8" s="69">
        <f t="shared" si="74"/>
        <v>12223.533231308971</v>
      </c>
      <c r="AQ8" s="69">
        <f t="shared" si="74"/>
        <v>12223.756669893848</v>
      </c>
      <c r="AR8" s="69">
        <f t="shared" si="74"/>
        <v>12223.980112563044</v>
      </c>
      <c r="AS8" s="69">
        <f t="shared" si="74"/>
        <v>12224.203559316633</v>
      </c>
      <c r="AT8" s="69">
        <f t="shared" si="74"/>
        <v>12224.42701015469</v>
      </c>
      <c r="AU8" s="69">
        <f t="shared" si="74"/>
        <v>12224.650465077289</v>
      </c>
      <c r="AV8" s="69">
        <f t="shared" si="74"/>
        <v>12224.873924084506</v>
      </c>
      <c r="AW8" s="69">
        <f t="shared" si="74"/>
        <v>12225.097387176414</v>
      </c>
      <c r="AX8" s="69">
        <f t="shared" si="74"/>
        <v>12225.320854353089</v>
      </c>
      <c r="AY8" s="69">
        <f t="shared" si="74"/>
        <v>12225.544325614605</v>
      </c>
      <c r="AZ8" s="69">
        <f t="shared" si="74"/>
        <v>12225.767800961035</v>
      </c>
      <c r="BA8" s="69">
        <f t="shared" si="74"/>
        <v>12225.991280392456</v>
      </c>
      <c r="BB8" s="69">
        <f t="shared" si="74"/>
        <v>12226.214763908942</v>
      </c>
      <c r="BC8" s="69">
        <f t="shared" si="74"/>
        <v>12226.438251510568</v>
      </c>
      <c r="BD8" s="69">
        <f t="shared" si="74"/>
        <v>12226.661743197408</v>
      </c>
      <c r="BE8" s="69">
        <f t="shared" si="74"/>
        <v>12226.885238969537</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11415.617748424333</v>
      </c>
      <c r="DG8" s="108">
        <f t="shared" si="20"/>
        <v>11415.826418816678</v>
      </c>
      <c r="DH8" s="108">
        <f t="shared" si="21"/>
        <v>11416.035093023387</v>
      </c>
      <c r="DI8" s="108">
        <f t="shared" si="22"/>
        <v>11416.24377104453</v>
      </c>
      <c r="DJ8" s="108">
        <f t="shared" si="23"/>
        <v>12482.119047400844</v>
      </c>
      <c r="DK8" s="108">
        <f t="shared" si="24"/>
        <v>12482.347212773609</v>
      </c>
      <c r="DL8" s="108">
        <f t="shared" si="25"/>
        <v>12482.575382317094</v>
      </c>
      <c r="DM8" s="108">
        <f t="shared" si="26"/>
        <v>12482.803556031378</v>
      </c>
      <c r="DN8" s="108">
        <f t="shared" si="27"/>
        <v>10538.451651499574</v>
      </c>
      <c r="DO8" s="108">
        <f t="shared" si="28"/>
        <v>10538.644287841231</v>
      </c>
      <c r="DP8" s="108">
        <f t="shared" si="29"/>
        <v>10538.836927704162</v>
      </c>
      <c r="DQ8" s="108">
        <f t="shared" si="30"/>
        <v>10539.029571088429</v>
      </c>
      <c r="DR8" s="108">
        <f t="shared" si="31"/>
        <v>10539.222217994096</v>
      </c>
      <c r="DS8" s="108">
        <f t="shared" si="32"/>
        <v>10880.070691441</v>
      </c>
      <c r="DT8" s="108">
        <f t="shared" si="33"/>
        <v>10880.269572366233</v>
      </c>
      <c r="DU8" s="108">
        <f t="shared" si="34"/>
        <v>10880.468456926885</v>
      </c>
      <c r="DV8" s="108">
        <f t="shared" si="35"/>
        <v>10880.667345123024</v>
      </c>
      <c r="DW8" s="108">
        <f t="shared" si="36"/>
        <v>10996.513914509807</v>
      </c>
      <c r="DX8" s="108">
        <f t="shared" si="37"/>
        <v>10996.714923944735</v>
      </c>
      <c r="DY8" s="108">
        <f t="shared" si="38"/>
        <v>10996.915937053989</v>
      </c>
      <c r="DZ8" s="108">
        <f t="shared" si="39"/>
        <v>10997.11695383764</v>
      </c>
      <c r="EA8" s="108">
        <f t="shared" si="40"/>
        <v>11371.097402599189</v>
      </c>
      <c r="EB8" s="108">
        <f t="shared" si="41"/>
        <v>11371.305259187302</v>
      </c>
      <c r="EC8" s="108">
        <f t="shared" si="42"/>
        <v>11371.513119574905</v>
      </c>
      <c r="ED8" s="108">
        <f t="shared" si="43"/>
        <v>11371.720983762065</v>
      </c>
      <c r="EE8" s="108">
        <f t="shared" si="44"/>
        <v>11371.928851748853</v>
      </c>
      <c r="EF8" s="108">
        <f t="shared" si="45"/>
        <v>10634.964589676549</v>
      </c>
      <c r="EG8" s="108">
        <f t="shared" si="46"/>
        <v>10635.15899021469</v>
      </c>
      <c r="EH8" s="108">
        <f t="shared" si="47"/>
        <v>10635.35339430635</v>
      </c>
      <c r="EI8" s="108">
        <f t="shared" si="48"/>
        <v>10635.547801951598</v>
      </c>
      <c r="EJ8" s="108">
        <f t="shared" si="49"/>
        <v>10784.476942232801</v>
      </c>
      <c r="EK8" s="108">
        <f t="shared" si="50"/>
        <v>10784.674075763756</v>
      </c>
      <c r="EL8" s="108">
        <f t="shared" si="51"/>
        <v>10784.871212898188</v>
      </c>
      <c r="EM8" s="108">
        <f t="shared" si="52"/>
        <v>10785.068353636165</v>
      </c>
      <c r="EN8" s="108">
        <f t="shared" si="53"/>
        <v>11932.623878647439</v>
      </c>
      <c r="EO8" s="108">
        <f t="shared" si="54"/>
        <v>11932.841999590286</v>
      </c>
      <c r="EP8" s="108">
        <f t="shared" si="55"/>
        <v>11933.060124520247</v>
      </c>
      <c r="EQ8" s="108">
        <f t="shared" si="56"/>
        <v>11933.278253437395</v>
      </c>
      <c r="ER8" s="108">
        <f t="shared" si="57"/>
        <v>11933.496386341805</v>
      </c>
      <c r="ES8" s="108">
        <f t="shared" si="58"/>
        <v>11725.569655649235</v>
      </c>
      <c r="ET8" s="108">
        <f t="shared" si="59"/>
        <v>11725.783991769666</v>
      </c>
      <c r="EU8" s="108">
        <f t="shared" si="60"/>
        <v>11725.998331808027</v>
      </c>
      <c r="EV8" s="108">
        <f t="shared" si="61"/>
        <v>11726.212675764391</v>
      </c>
      <c r="EW8" s="108">
        <f t="shared" si="62"/>
        <v>11786.663151149749</v>
      </c>
      <c r="EX8" s="108">
        <f t="shared" si="63"/>
        <v>11786.87860402128</v>
      </c>
      <c r="EY8" s="108">
        <f t="shared" si="64"/>
        <v>11787.094060831154</v>
      </c>
      <c r="EZ8" s="108">
        <f t="shared" si="65"/>
        <v>11787.309521579444</v>
      </c>
      <c r="FA8" s="108">
        <f t="shared" si="66"/>
        <v>10688.685353857918</v>
      </c>
      <c r="FB8" s="108">
        <f t="shared" si="67"/>
        <v>10688.880736378214</v>
      </c>
      <c r="FC8" s="108">
        <f t="shared" si="68"/>
        <v>10689.076122469982</v>
      </c>
      <c r="FD8" s="108">
        <f t="shared" si="69"/>
        <v>10689.271512133288</v>
      </c>
      <c r="FE8" s="108">
        <f t="shared" si="70"/>
        <v>10689.466905368192</v>
      </c>
    </row>
    <row r="9" spans="1:161" ht="15.75" x14ac:dyDescent="0.25">
      <c r="A9" s="87" t="s">
        <v>175</v>
      </c>
      <c r="B9" s="12">
        <f>'Urb proj of all 25 ARs '!AL9</f>
        <v>46813.806145859046</v>
      </c>
      <c r="C9" s="12">
        <f>'Urb proj of all 25 ARs '!AM9</f>
        <v>46858.324711199646</v>
      </c>
      <c r="D9" s="100">
        <f t="shared" si="10"/>
        <v>9.509708568000841E-4</v>
      </c>
      <c r="E9" s="101">
        <f t="shared" si="11"/>
        <v>1.8279378036556437E-5</v>
      </c>
      <c r="F9" s="69">
        <f t="shared" si="12"/>
        <v>46814.661873118916</v>
      </c>
      <c r="G9" s="69">
        <f t="shared" si="16"/>
        <v>46815.517616020945</v>
      </c>
      <c r="H9" s="69">
        <f t="shared" ref="H9:AM9" si="75">G9*(1+$E$9)</f>
        <v>46816.373374565424</v>
      </c>
      <c r="I9" s="69">
        <f t="shared" si="75"/>
        <v>46817.229148752638</v>
      </c>
      <c r="J9" s="69">
        <f t="shared" si="75"/>
        <v>46818.08493858287</v>
      </c>
      <c r="K9" s="69">
        <f t="shared" si="75"/>
        <v>46818.94074405641</v>
      </c>
      <c r="L9" s="69">
        <f t="shared" si="75"/>
        <v>46819.796565173543</v>
      </c>
      <c r="M9" s="69">
        <f t="shared" si="75"/>
        <v>46820.652401934552</v>
      </c>
      <c r="N9" s="69">
        <f t="shared" si="75"/>
        <v>46821.508254339722</v>
      </c>
      <c r="O9" s="69">
        <f t="shared" si="75"/>
        <v>46822.364122389343</v>
      </c>
      <c r="P9" s="69">
        <f t="shared" si="75"/>
        <v>46823.220006083699</v>
      </c>
      <c r="Q9" s="69">
        <f t="shared" si="75"/>
        <v>46824.07590542308</v>
      </c>
      <c r="R9" s="69">
        <f t="shared" si="75"/>
        <v>46824.931820407764</v>
      </c>
      <c r="S9" s="69">
        <f t="shared" si="75"/>
        <v>46825.787751038042</v>
      </c>
      <c r="T9" s="69">
        <f t="shared" si="75"/>
        <v>46826.643697314204</v>
      </c>
      <c r="U9" s="69">
        <f t="shared" si="75"/>
        <v>46827.499659236528</v>
      </c>
      <c r="V9" s="69">
        <f t="shared" si="75"/>
        <v>46828.355636805303</v>
      </c>
      <c r="W9" s="69">
        <f t="shared" si="75"/>
        <v>46829.211630020822</v>
      </c>
      <c r="X9" s="69">
        <f t="shared" si="75"/>
        <v>46830.06763888336</v>
      </c>
      <c r="Y9" s="69">
        <f t="shared" si="75"/>
        <v>46830.923663393209</v>
      </c>
      <c r="Z9" s="69">
        <f t="shared" si="75"/>
        <v>46831.779703550652</v>
      </c>
      <c r="AA9" s="69">
        <f t="shared" si="75"/>
        <v>46832.635759355981</v>
      </c>
      <c r="AB9" s="69">
        <f t="shared" si="75"/>
        <v>46833.491830809471</v>
      </c>
      <c r="AC9" s="69">
        <f t="shared" si="75"/>
        <v>46834.347917911422</v>
      </c>
      <c r="AD9" s="69">
        <f t="shared" si="75"/>
        <v>46835.20402066211</v>
      </c>
      <c r="AE9" s="69">
        <f t="shared" si="75"/>
        <v>46836.060139061825</v>
      </c>
      <c r="AF9" s="69">
        <f t="shared" si="75"/>
        <v>46836.916273110852</v>
      </c>
      <c r="AG9" s="69">
        <f t="shared" si="75"/>
        <v>46837.772422809474</v>
      </c>
      <c r="AH9" s="69">
        <f t="shared" si="75"/>
        <v>46838.628588157982</v>
      </c>
      <c r="AI9" s="69">
        <f t="shared" si="75"/>
        <v>46839.484769156661</v>
      </c>
      <c r="AJ9" s="69">
        <f t="shared" si="75"/>
        <v>46840.340965805794</v>
      </c>
      <c r="AK9" s="69">
        <f t="shared" si="75"/>
        <v>46841.197178105671</v>
      </c>
      <c r="AL9" s="69">
        <f t="shared" si="75"/>
        <v>46842.053406056577</v>
      </c>
      <c r="AM9" s="69">
        <f t="shared" si="75"/>
        <v>46842.909649658795</v>
      </c>
      <c r="AN9" s="69">
        <f t="shared" ref="AN9:BE9" si="76">AM9*(1+$E$9)</f>
        <v>46843.765908912617</v>
      </c>
      <c r="AO9" s="69">
        <f t="shared" si="76"/>
        <v>46844.622183818319</v>
      </c>
      <c r="AP9" s="69">
        <f t="shared" si="76"/>
        <v>46845.478474376199</v>
      </c>
      <c r="AQ9" s="69">
        <f t="shared" si="76"/>
        <v>46846.334780586534</v>
      </c>
      <c r="AR9" s="69">
        <f t="shared" si="76"/>
        <v>46847.191102449615</v>
      </c>
      <c r="AS9" s="69">
        <f t="shared" si="76"/>
        <v>46848.047439965725</v>
      </c>
      <c r="AT9" s="69">
        <f t="shared" si="76"/>
        <v>46848.903793135156</v>
      </c>
      <c r="AU9" s="69">
        <f t="shared" si="76"/>
        <v>46849.760161958191</v>
      </c>
      <c r="AV9" s="69">
        <f t="shared" si="76"/>
        <v>46850.616546435114</v>
      </c>
      <c r="AW9" s="69">
        <f t="shared" si="76"/>
        <v>46851.472946566209</v>
      </c>
      <c r="AX9" s="69">
        <f t="shared" si="76"/>
        <v>46852.329362351767</v>
      </c>
      <c r="AY9" s="69">
        <f t="shared" si="76"/>
        <v>46853.185793792072</v>
      </c>
      <c r="AZ9" s="69">
        <f t="shared" si="76"/>
        <v>46854.042240887415</v>
      </c>
      <c r="BA9" s="69">
        <f t="shared" si="76"/>
        <v>46854.898703638079</v>
      </c>
      <c r="BB9" s="69">
        <f t="shared" si="76"/>
        <v>46855.755182044348</v>
      </c>
      <c r="BC9" s="69">
        <f t="shared" si="76"/>
        <v>46856.611676106506</v>
      </c>
      <c r="BD9" s="69">
        <f t="shared" si="76"/>
        <v>46857.468185824844</v>
      </c>
      <c r="BE9" s="69">
        <f t="shared" si="76"/>
        <v>46858.324711199646</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79559.628237800425</v>
      </c>
      <c r="DG9" s="108">
        <f t="shared" si="20"/>
        <v>79561.082538321425</v>
      </c>
      <c r="DH9" s="108">
        <f t="shared" si="21"/>
        <v>79562.53686542614</v>
      </c>
      <c r="DI9" s="108">
        <f t="shared" si="22"/>
        <v>79563.991219115051</v>
      </c>
      <c r="DJ9" s="108">
        <f t="shared" si="23"/>
        <v>85652.734764994544</v>
      </c>
      <c r="DK9" s="108">
        <f t="shared" si="24"/>
        <v>85654.300443713175</v>
      </c>
      <c r="DL9" s="108">
        <f t="shared" si="25"/>
        <v>85655.866151051436</v>
      </c>
      <c r="DM9" s="108">
        <f t="shared" si="26"/>
        <v>85657.431887009865</v>
      </c>
      <c r="DN9" s="108">
        <f t="shared" si="27"/>
        <v>73158.327476547769</v>
      </c>
      <c r="DO9" s="108">
        <f t="shared" si="28"/>
        <v>73159.664765272231</v>
      </c>
      <c r="DP9" s="108">
        <f t="shared" si="29"/>
        <v>73161.002078441496</v>
      </c>
      <c r="DQ9" s="108">
        <f t="shared" si="30"/>
        <v>73162.339416056027</v>
      </c>
      <c r="DR9" s="108">
        <f t="shared" si="31"/>
        <v>73163.676778116249</v>
      </c>
      <c r="DS9" s="108">
        <f t="shared" si="32"/>
        <v>78558.960839232357</v>
      </c>
      <c r="DT9" s="108">
        <f t="shared" si="33"/>
        <v>78560.396848175689</v>
      </c>
      <c r="DU9" s="108">
        <f t="shared" si="34"/>
        <v>78561.832883368377</v>
      </c>
      <c r="DV9" s="108">
        <f t="shared" si="35"/>
        <v>78563.268944810887</v>
      </c>
      <c r="DW9" s="108">
        <f t="shared" si="36"/>
        <v>75405.433054624649</v>
      </c>
      <c r="DX9" s="108">
        <f t="shared" si="37"/>
        <v>75406.811419041464</v>
      </c>
      <c r="DY9" s="108">
        <f t="shared" si="38"/>
        <v>75408.18980865393</v>
      </c>
      <c r="DZ9" s="108">
        <f t="shared" si="39"/>
        <v>75409.568223462484</v>
      </c>
      <c r="EA9" s="108">
        <f t="shared" si="40"/>
        <v>83298.149144634022</v>
      </c>
      <c r="EB9" s="108">
        <f t="shared" si="41"/>
        <v>83299.67178299198</v>
      </c>
      <c r="EC9" s="108">
        <f t="shared" si="42"/>
        <v>83301.194449182833</v>
      </c>
      <c r="ED9" s="108">
        <f t="shared" si="43"/>
        <v>83302.717143207061</v>
      </c>
      <c r="EE9" s="108">
        <f t="shared" si="44"/>
        <v>83304.239865065203</v>
      </c>
      <c r="EF9" s="108">
        <f t="shared" si="45"/>
        <v>85544.687314894021</v>
      </c>
      <c r="EG9" s="108">
        <f t="shared" si="46"/>
        <v>85546.251018572468</v>
      </c>
      <c r="EH9" s="108">
        <f t="shared" si="47"/>
        <v>85547.814750834455</v>
      </c>
      <c r="EI9" s="108">
        <f t="shared" si="48"/>
        <v>85549.378511680494</v>
      </c>
      <c r="EJ9" s="108">
        <f t="shared" si="49"/>
        <v>89893.477616395685</v>
      </c>
      <c r="EK9" s="108">
        <f t="shared" si="50"/>
        <v>89895.120813256057</v>
      </c>
      <c r="EL9" s="108">
        <f t="shared" si="51"/>
        <v>89896.764040153052</v>
      </c>
      <c r="EM9" s="108">
        <f t="shared" si="52"/>
        <v>89898.407297087208</v>
      </c>
      <c r="EN9" s="108">
        <f t="shared" si="53"/>
        <v>97649.666434589701</v>
      </c>
      <c r="EO9" s="108">
        <f t="shared" si="54"/>
        <v>97651.451409757603</v>
      </c>
      <c r="EP9" s="108">
        <f t="shared" si="55"/>
        <v>97653.236417553751</v>
      </c>
      <c r="EQ9" s="108">
        <f t="shared" si="56"/>
        <v>97655.021457978713</v>
      </c>
      <c r="ER9" s="108">
        <f t="shared" si="57"/>
        <v>97656.806531033115</v>
      </c>
      <c r="ES9" s="108">
        <f t="shared" si="58"/>
        <v>91192.467483517088</v>
      </c>
      <c r="ET9" s="108">
        <f t="shared" si="59"/>
        <v>91194.134425104305</v>
      </c>
      <c r="EU9" s="108">
        <f t="shared" si="60"/>
        <v>91195.801397162184</v>
      </c>
      <c r="EV9" s="108">
        <f t="shared" si="61"/>
        <v>91197.468399691264</v>
      </c>
      <c r="EW9" s="108">
        <f t="shared" si="62"/>
        <v>84147.951941455845</v>
      </c>
      <c r="EX9" s="108">
        <f t="shared" si="63"/>
        <v>84149.490113680382</v>
      </c>
      <c r="EY9" s="108">
        <f t="shared" si="64"/>
        <v>84151.028314021736</v>
      </c>
      <c r="EZ9" s="108">
        <f t="shared" si="65"/>
        <v>84152.566542480461</v>
      </c>
      <c r="FA9" s="108">
        <f t="shared" si="66"/>
        <v>74178.541562897575</v>
      </c>
      <c r="FB9" s="108">
        <f t="shared" si="67"/>
        <v>74179.897500501</v>
      </c>
      <c r="FC9" s="108">
        <f t="shared" si="68"/>
        <v>74181.253462890119</v>
      </c>
      <c r="FD9" s="108">
        <f t="shared" si="69"/>
        <v>74182.609450065385</v>
      </c>
      <c r="FE9" s="108">
        <f t="shared" si="70"/>
        <v>74183.965462027263</v>
      </c>
    </row>
    <row r="10" spans="1:161" ht="15.75" x14ac:dyDescent="0.25">
      <c r="A10" s="47" t="s">
        <v>199</v>
      </c>
      <c r="B10" s="12">
        <f>'Urb proj of all 25 ARs '!AL10</f>
        <v>64894.702638112256</v>
      </c>
      <c r="C10" s="12">
        <f>'Urb proj of all 25 ARs '!AM10</f>
        <v>64956.415609081807</v>
      </c>
      <c r="D10" s="100">
        <f t="shared" si="10"/>
        <v>9.509708568000635E-4</v>
      </c>
      <c r="E10" s="101">
        <f t="shared" si="11"/>
        <v>1.8279378036556437E-5</v>
      </c>
      <c r="F10" s="69">
        <f t="shared" si="12"/>
        <v>64895.888872914351</v>
      </c>
      <c r="G10" s="69">
        <f t="shared" si="16"/>
        <v>64897.07512940008</v>
      </c>
      <c r="H10" s="69">
        <f t="shared" ref="H10:AM10" si="77">G10*(1+$E$10)</f>
        <v>64898.261407569837</v>
      </c>
      <c r="I10" s="69">
        <f t="shared" si="77"/>
        <v>64899.44770742402</v>
      </c>
      <c r="J10" s="69">
        <f t="shared" si="77"/>
        <v>64900.634028963032</v>
      </c>
      <c r="K10" s="69">
        <f t="shared" si="77"/>
        <v>64901.820372187256</v>
      </c>
      <c r="L10" s="69">
        <f t="shared" si="77"/>
        <v>64903.006737097101</v>
      </c>
      <c r="M10" s="69">
        <f t="shared" si="77"/>
        <v>64904.193123692959</v>
      </c>
      <c r="N10" s="69">
        <f t="shared" si="77"/>
        <v>64905.379531975224</v>
      </c>
      <c r="O10" s="69">
        <f t="shared" si="77"/>
        <v>64906.565961944296</v>
      </c>
      <c r="P10" s="69">
        <f t="shared" si="77"/>
        <v>64907.752413600567</v>
      </c>
      <c r="Q10" s="69">
        <f t="shared" si="77"/>
        <v>64908.938886944437</v>
      </c>
      <c r="R10" s="69">
        <f t="shared" si="77"/>
        <v>64910.125381976301</v>
      </c>
      <c r="S10" s="69">
        <f t="shared" si="77"/>
        <v>64911.311898696556</v>
      </c>
      <c r="T10" s="69">
        <f t="shared" si="77"/>
        <v>64912.498437105598</v>
      </c>
      <c r="U10" s="69">
        <f t="shared" si="77"/>
        <v>64913.684997203825</v>
      </c>
      <c r="V10" s="69">
        <f t="shared" si="77"/>
        <v>64914.871578991639</v>
      </c>
      <c r="W10" s="69">
        <f t="shared" si="77"/>
        <v>64916.058182469424</v>
      </c>
      <c r="X10" s="69">
        <f t="shared" si="77"/>
        <v>64917.244807637588</v>
      </c>
      <c r="Y10" s="69">
        <f t="shared" si="77"/>
        <v>64918.431454496516</v>
      </c>
      <c r="Z10" s="69">
        <f t="shared" si="77"/>
        <v>64919.61812304661</v>
      </c>
      <c r="AA10" s="69">
        <f t="shared" si="77"/>
        <v>64920.804813288269</v>
      </c>
      <c r="AB10" s="69">
        <f t="shared" si="77"/>
        <v>64921.991525221885</v>
      </c>
      <c r="AC10" s="69">
        <f t="shared" si="77"/>
        <v>64923.17825884786</v>
      </c>
      <c r="AD10" s="69">
        <f t="shared" si="77"/>
        <v>64924.365014166586</v>
      </c>
      <c r="AE10" s="69">
        <f t="shared" si="77"/>
        <v>64925.551791178463</v>
      </c>
      <c r="AF10" s="69">
        <f t="shared" si="77"/>
        <v>64926.738589883884</v>
      </c>
      <c r="AG10" s="69">
        <f t="shared" si="77"/>
        <v>64927.925410283249</v>
      </c>
      <c r="AH10" s="69">
        <f t="shared" si="77"/>
        <v>64929.112252376952</v>
      </c>
      <c r="AI10" s="69">
        <f t="shared" si="77"/>
        <v>64930.299116165392</v>
      </c>
      <c r="AJ10" s="69">
        <f t="shared" si="77"/>
        <v>64931.486001648962</v>
      </c>
      <c r="AK10" s="69">
        <f t="shared" si="77"/>
        <v>64932.672908828063</v>
      </c>
      <c r="AL10" s="69">
        <f t="shared" si="77"/>
        <v>64933.859837703087</v>
      </c>
      <c r="AM10" s="69">
        <f t="shared" si="77"/>
        <v>64935.046788274434</v>
      </c>
      <c r="AN10" s="69">
        <f t="shared" ref="AN10:BE10" si="78">AM10*(1+$E$10)</f>
        <v>64936.233760542498</v>
      </c>
      <c r="AO10" s="69">
        <f t="shared" si="78"/>
        <v>64937.420754507679</v>
      </c>
      <c r="AP10" s="69">
        <f t="shared" si="78"/>
        <v>64938.607770170369</v>
      </c>
      <c r="AQ10" s="69">
        <f t="shared" si="78"/>
        <v>64939.794807530969</v>
      </c>
      <c r="AR10" s="69">
        <f t="shared" si="78"/>
        <v>64940.981866589871</v>
      </c>
      <c r="AS10" s="69">
        <f t="shared" si="78"/>
        <v>64942.168947347476</v>
      </c>
      <c r="AT10" s="69">
        <f t="shared" si="78"/>
        <v>64943.356049804177</v>
      </c>
      <c r="AU10" s="69">
        <f t="shared" si="78"/>
        <v>64944.543173960374</v>
      </c>
      <c r="AV10" s="69">
        <f t="shared" si="78"/>
        <v>64945.730319816459</v>
      </c>
      <c r="AW10" s="69">
        <f t="shared" si="78"/>
        <v>64946.917487372833</v>
      </c>
      <c r="AX10" s="69">
        <f t="shared" si="78"/>
        <v>64948.104676629897</v>
      </c>
      <c r="AY10" s="69">
        <f t="shared" si="78"/>
        <v>64949.291887588042</v>
      </c>
      <c r="AZ10" s="69">
        <f t="shared" si="78"/>
        <v>64950.479120247663</v>
      </c>
      <c r="BA10" s="69">
        <f t="shared" si="78"/>
        <v>64951.666374609158</v>
      </c>
      <c r="BB10" s="69">
        <f t="shared" si="78"/>
        <v>64952.853650672922</v>
      </c>
      <c r="BC10" s="69">
        <f t="shared" si="78"/>
        <v>64954.040948439353</v>
      </c>
      <c r="BD10" s="69">
        <f t="shared" si="78"/>
        <v>64955.228267908853</v>
      </c>
      <c r="BE10" s="69">
        <f t="shared" si="78"/>
        <v>64956.415609081814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64748.291014962539</v>
      </c>
      <c r="DG10" s="108">
        <f t="shared" si="20"/>
        <v>64749.474573451225</v>
      </c>
      <c r="DH10" s="108">
        <f t="shared" si="21"/>
        <v>64750.658153574623</v>
      </c>
      <c r="DI10" s="108">
        <f t="shared" si="22"/>
        <v>64751.841755333124</v>
      </c>
      <c r="DJ10" s="108">
        <f t="shared" si="23"/>
        <v>69224.992370445849</v>
      </c>
      <c r="DK10" s="108">
        <f t="shared" si="24"/>
        <v>69226.25776025097</v>
      </c>
      <c r="DL10" s="108">
        <f t="shared" si="25"/>
        <v>69227.523173186622</v>
      </c>
      <c r="DM10" s="108">
        <f t="shared" si="26"/>
        <v>69228.788609253243</v>
      </c>
      <c r="DN10" s="108">
        <f t="shared" si="27"/>
        <v>61479.167533007152</v>
      </c>
      <c r="DO10" s="108">
        <f t="shared" si="28"/>
        <v>61480.291333951864</v>
      </c>
      <c r="DP10" s="108">
        <f t="shared" si="29"/>
        <v>61481.415155438946</v>
      </c>
      <c r="DQ10" s="108">
        <f t="shared" si="30"/>
        <v>61482.538997468801</v>
      </c>
      <c r="DR10" s="108">
        <f t="shared" si="31"/>
        <v>61483.662860041775</v>
      </c>
      <c r="DS10" s="108">
        <f t="shared" si="32"/>
        <v>63917.437752855367</v>
      </c>
      <c r="DT10" s="108">
        <f t="shared" si="33"/>
        <v>63918.606123863174</v>
      </c>
      <c r="DU10" s="108">
        <f t="shared" si="34"/>
        <v>63919.774516228077</v>
      </c>
      <c r="DV10" s="108">
        <f t="shared" si="35"/>
        <v>63920.942929950477</v>
      </c>
      <c r="DW10" s="108">
        <f t="shared" si="36"/>
        <v>63687.735479916024</v>
      </c>
      <c r="DX10" s="108">
        <f t="shared" si="37"/>
        <v>63688.899652109161</v>
      </c>
      <c r="DY10" s="108">
        <f t="shared" si="38"/>
        <v>63690.063845582634</v>
      </c>
      <c r="DZ10" s="108">
        <f t="shared" si="39"/>
        <v>63691.228060336834</v>
      </c>
      <c r="EA10" s="108">
        <f t="shared" si="40"/>
        <v>65057.484959970971</v>
      </c>
      <c r="EB10" s="108">
        <f t="shared" si="41"/>
        <v>65058.674170332662</v>
      </c>
      <c r="EC10" s="108">
        <f t="shared" si="42"/>
        <v>65059.863402432376</v>
      </c>
      <c r="ED10" s="108">
        <f t="shared" si="43"/>
        <v>65061.052656270513</v>
      </c>
      <c r="EE10" s="108">
        <f t="shared" si="44"/>
        <v>65062.241931847471</v>
      </c>
      <c r="EF10" s="108">
        <f t="shared" si="45"/>
        <v>63361.029094408586</v>
      </c>
      <c r="EG10" s="108">
        <f t="shared" si="46"/>
        <v>63362.187294612188</v>
      </c>
      <c r="EH10" s="108">
        <f t="shared" si="47"/>
        <v>63363.34551598697</v>
      </c>
      <c r="EI10" s="108">
        <f t="shared" si="48"/>
        <v>63364.503758533319</v>
      </c>
      <c r="EJ10" s="108">
        <f t="shared" si="49"/>
        <v>63449.506468833213</v>
      </c>
      <c r="EK10" s="108">
        <f t="shared" si="50"/>
        <v>63450.666286348191</v>
      </c>
      <c r="EL10" s="108">
        <f t="shared" si="51"/>
        <v>63451.826125063904</v>
      </c>
      <c r="EM10" s="108">
        <f t="shared" si="52"/>
        <v>63452.985984980762</v>
      </c>
      <c r="EN10" s="108">
        <f t="shared" si="53"/>
        <v>69408.890812747864</v>
      </c>
      <c r="EO10" s="108">
        <f t="shared" si="54"/>
        <v>69410.159564102127</v>
      </c>
      <c r="EP10" s="108">
        <f t="shared" si="55"/>
        <v>69411.428338648388</v>
      </c>
      <c r="EQ10" s="108">
        <f t="shared" si="56"/>
        <v>69412.69713638704</v>
      </c>
      <c r="ER10" s="108">
        <f t="shared" si="57"/>
        <v>69413.965957318534</v>
      </c>
      <c r="ES10" s="108">
        <f t="shared" si="58"/>
        <v>66972.02777226441</v>
      </c>
      <c r="ET10" s="108">
        <f t="shared" si="59"/>
        <v>66973.251979277935</v>
      </c>
      <c r="EU10" s="108">
        <f t="shared" si="60"/>
        <v>66974.476208669192</v>
      </c>
      <c r="EV10" s="108">
        <f t="shared" si="61"/>
        <v>66975.700460438617</v>
      </c>
      <c r="EW10" s="108">
        <f t="shared" si="62"/>
        <v>67606.788403214043</v>
      </c>
      <c r="EX10" s="108">
        <f t="shared" si="63"/>
        <v>67608.024213257115</v>
      </c>
      <c r="EY10" s="108">
        <f t="shared" si="64"/>
        <v>67609.260045890012</v>
      </c>
      <c r="EZ10" s="108">
        <f t="shared" si="65"/>
        <v>67610.495901113172</v>
      </c>
      <c r="FA10" s="108">
        <f t="shared" si="66"/>
        <v>62868.703705720778</v>
      </c>
      <c r="FB10" s="108">
        <f t="shared" si="67"/>
        <v>62869.852906522487</v>
      </c>
      <c r="FC10" s="108">
        <f t="shared" si="68"/>
        <v>62871.00212833086</v>
      </c>
      <c r="FD10" s="108">
        <f t="shared" si="69"/>
        <v>62872.151371146305</v>
      </c>
      <c r="FE10" s="108">
        <f t="shared" si="70"/>
        <v>62873.300634969193</v>
      </c>
    </row>
    <row r="11" spans="1:161" ht="15.75" x14ac:dyDescent="0.25">
      <c r="A11" s="47" t="s">
        <v>187</v>
      </c>
      <c r="B11" s="12">
        <f>'Urb proj of all 25 ARs '!AL11</f>
        <v>34550.715462069151</v>
      </c>
      <c r="C11" s="12">
        <f>'Urb proj of all 25 ARs '!AM11</f>
        <v>34583.572185555167</v>
      </c>
      <c r="D11" s="100">
        <f t="shared" si="10"/>
        <v>9.5097085679998999E-4</v>
      </c>
      <c r="E11" s="101">
        <f t="shared" si="11"/>
        <v>1.8279378036556437E-5</v>
      </c>
      <c r="F11" s="69">
        <f t="shared" si="12"/>
        <v>34551.347027658514</v>
      </c>
      <c r="G11" s="69">
        <f t="shared" si="16"/>
        <v>34551.978604792508</v>
      </c>
      <c r="H11" s="69">
        <f t="shared" ref="H11:AM11" si="79">G11*(1+$E$11)</f>
        <v>34552.610193471337</v>
      </c>
      <c r="I11" s="69">
        <f t="shared" si="79"/>
        <v>34553.241793695212</v>
      </c>
      <c r="J11" s="69">
        <f t="shared" si="79"/>
        <v>34553.87340546435</v>
      </c>
      <c r="K11" s="69">
        <f t="shared" si="79"/>
        <v>34554.505028778956</v>
      </c>
      <c r="L11" s="69">
        <f t="shared" si="79"/>
        <v>34555.136663639241</v>
      </c>
      <c r="M11" s="69">
        <f t="shared" si="79"/>
        <v>34555.768310045423</v>
      </c>
      <c r="N11" s="69">
        <f t="shared" si="79"/>
        <v>34556.399967997706</v>
      </c>
      <c r="O11" s="69">
        <f t="shared" si="79"/>
        <v>34557.0316374963</v>
      </c>
      <c r="P11" s="69">
        <f t="shared" si="79"/>
        <v>34557.663318541425</v>
      </c>
      <c r="Q11" s="69">
        <f t="shared" si="79"/>
        <v>34558.295011133283</v>
      </c>
      <c r="R11" s="69">
        <f t="shared" si="79"/>
        <v>34558.926715272093</v>
      </c>
      <c r="S11" s="69">
        <f t="shared" si="79"/>
        <v>34559.558430958059</v>
      </c>
      <c r="T11" s="69">
        <f t="shared" si="79"/>
        <v>34560.190158191392</v>
      </c>
      <c r="U11" s="69">
        <f t="shared" si="79"/>
        <v>34560.821896972309</v>
      </c>
      <c r="V11" s="69">
        <f t="shared" si="79"/>
        <v>34561.453647301016</v>
      </c>
      <c r="W11" s="69">
        <f t="shared" si="79"/>
        <v>34562.085409177729</v>
      </c>
      <c r="X11" s="69">
        <f t="shared" si="79"/>
        <v>34562.717182602653</v>
      </c>
      <c r="Y11" s="69">
        <f t="shared" si="79"/>
        <v>34563.348967576007</v>
      </c>
      <c r="Z11" s="69">
        <f t="shared" si="79"/>
        <v>34563.980764097993</v>
      </c>
      <c r="AA11" s="69">
        <f t="shared" si="79"/>
        <v>34564.61257216883</v>
      </c>
      <c r="AB11" s="69">
        <f t="shared" si="79"/>
        <v>34565.244391788721</v>
      </c>
      <c r="AC11" s="69">
        <f t="shared" si="79"/>
        <v>34565.876222957886</v>
      </c>
      <c r="AD11" s="69">
        <f t="shared" si="79"/>
        <v>34566.508065676528</v>
      </c>
      <c r="AE11" s="69">
        <f t="shared" si="79"/>
        <v>34567.139919944864</v>
      </c>
      <c r="AF11" s="69">
        <f t="shared" si="79"/>
        <v>34567.771785763107</v>
      </c>
      <c r="AG11" s="69">
        <f t="shared" si="79"/>
        <v>34568.403663131459</v>
      </c>
      <c r="AH11" s="69">
        <f t="shared" si="79"/>
        <v>34569.03555205014</v>
      </c>
      <c r="AI11" s="69">
        <f t="shared" si="79"/>
        <v>34569.667452519352</v>
      </c>
      <c r="AJ11" s="69">
        <f t="shared" si="79"/>
        <v>34570.299364539314</v>
      </c>
      <c r="AK11" s="69">
        <f t="shared" si="79"/>
        <v>34570.931288110238</v>
      </c>
      <c r="AL11" s="69">
        <f t="shared" si="79"/>
        <v>34571.563223232326</v>
      </c>
      <c r="AM11" s="69">
        <f t="shared" si="79"/>
        <v>34572.195169905797</v>
      </c>
      <c r="AN11" s="69">
        <f t="shared" ref="AN11:BE11" si="80">AM11*(1+$E$11)</f>
        <v>34572.827128130863</v>
      </c>
      <c r="AO11" s="69">
        <f t="shared" si="80"/>
        <v>34573.459097907733</v>
      </c>
      <c r="AP11" s="69">
        <f t="shared" si="80"/>
        <v>34574.091079236612</v>
      </c>
      <c r="AQ11" s="69">
        <f t="shared" si="80"/>
        <v>34574.723072117718</v>
      </c>
      <c r="AR11" s="69">
        <f t="shared" si="80"/>
        <v>34575.355076551263</v>
      </c>
      <c r="AS11" s="69">
        <f t="shared" si="80"/>
        <v>34575.987092537456</v>
      </c>
      <c r="AT11" s="69">
        <f t="shared" si="80"/>
        <v>34576.61912007651</v>
      </c>
      <c r="AU11" s="69">
        <f t="shared" si="80"/>
        <v>34577.251159168634</v>
      </c>
      <c r="AV11" s="69">
        <f t="shared" si="80"/>
        <v>34577.883209814041</v>
      </c>
      <c r="AW11" s="69">
        <f t="shared" si="80"/>
        <v>34578.515272012934</v>
      </c>
      <c r="AX11" s="69">
        <f t="shared" si="80"/>
        <v>34579.14734576553</v>
      </c>
      <c r="AY11" s="69">
        <f t="shared" si="80"/>
        <v>34579.779431072042</v>
      </c>
      <c r="AZ11" s="69">
        <f t="shared" si="80"/>
        <v>34580.41152793268</v>
      </c>
      <c r="BA11" s="69">
        <f t="shared" si="80"/>
        <v>34581.043636347662</v>
      </c>
      <c r="BB11" s="69">
        <f t="shared" si="80"/>
        <v>34581.675756317192</v>
      </c>
      <c r="BC11" s="69">
        <f t="shared" si="80"/>
        <v>34582.307887841482</v>
      </c>
      <c r="BD11" s="69">
        <f t="shared" si="80"/>
        <v>34582.940030920741</v>
      </c>
      <c r="BE11" s="69">
        <f t="shared" si="80"/>
        <v>34583.572185555182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48306.957168134039</v>
      </c>
      <c r="DG11" s="108">
        <f t="shared" si="20"/>
        <v>48307.840189265917</v>
      </c>
      <c r="DH11" s="108">
        <f t="shared" si="21"/>
        <v>48308.723226538867</v>
      </c>
      <c r="DI11" s="108">
        <f t="shared" si="22"/>
        <v>48309.606279953186</v>
      </c>
      <c r="DJ11" s="108">
        <f t="shared" si="23"/>
        <v>52415.636585867185</v>
      </c>
      <c r="DK11" s="108">
        <f t="shared" si="24"/>
        <v>52416.59471110336</v>
      </c>
      <c r="DL11" s="108">
        <f t="shared" si="25"/>
        <v>52417.552853853471</v>
      </c>
      <c r="DM11" s="108">
        <f t="shared" si="26"/>
        <v>52418.511014117845</v>
      </c>
      <c r="DN11" s="108">
        <f t="shared" si="27"/>
        <v>45026.698997487321</v>
      </c>
      <c r="DO11" s="108">
        <f t="shared" si="28"/>
        <v>45027.522057540031</v>
      </c>
      <c r="DP11" s="108">
        <f t="shared" si="29"/>
        <v>45028.345132637776</v>
      </c>
      <c r="DQ11" s="108">
        <f t="shared" si="30"/>
        <v>45029.168222780812</v>
      </c>
      <c r="DR11" s="108">
        <f t="shared" si="31"/>
        <v>45029.99132796943</v>
      </c>
      <c r="DS11" s="108">
        <f t="shared" si="32"/>
        <v>46369.963267436608</v>
      </c>
      <c r="DT11" s="108">
        <f t="shared" si="33"/>
        <v>46370.810881524703</v>
      </c>
      <c r="DU11" s="108">
        <f t="shared" si="34"/>
        <v>46371.658511106674</v>
      </c>
      <c r="DV11" s="108">
        <f t="shared" si="35"/>
        <v>46372.506156182775</v>
      </c>
      <c r="DW11" s="108">
        <f t="shared" si="36"/>
        <v>48696.925495958611</v>
      </c>
      <c r="DX11" s="108">
        <f t="shared" si="37"/>
        <v>48697.815645468967</v>
      </c>
      <c r="DY11" s="108">
        <f t="shared" si="38"/>
        <v>48698.705811250707</v>
      </c>
      <c r="DZ11" s="108">
        <f t="shared" si="39"/>
        <v>48699.595993304116</v>
      </c>
      <c r="EA11" s="108">
        <f t="shared" si="40"/>
        <v>53976.107749960298</v>
      </c>
      <c r="EB11" s="108">
        <f t="shared" si="41"/>
        <v>53977.094399638794</v>
      </c>
      <c r="EC11" s="108">
        <f t="shared" si="42"/>
        <v>53978.081067352643</v>
      </c>
      <c r="ED11" s="108">
        <f t="shared" si="43"/>
        <v>53979.067753102157</v>
      </c>
      <c r="EE11" s="108">
        <f t="shared" si="44"/>
        <v>53980.054456887679</v>
      </c>
      <c r="EF11" s="108">
        <f t="shared" si="45"/>
        <v>53805.444784204774</v>
      </c>
      <c r="EG11" s="108">
        <f t="shared" si="46"/>
        <v>53806.428314270408</v>
      </c>
      <c r="EH11" s="108">
        <f t="shared" si="47"/>
        <v>53807.411862314359</v>
      </c>
      <c r="EI11" s="108">
        <f t="shared" si="48"/>
        <v>53808.395428336953</v>
      </c>
      <c r="EJ11" s="108">
        <f t="shared" si="49"/>
        <v>57283.675652503603</v>
      </c>
      <c r="EK11" s="108">
        <f t="shared" si="50"/>
        <v>57284.722762466183</v>
      </c>
      <c r="EL11" s="108">
        <f t="shared" si="51"/>
        <v>57285.769891569274</v>
      </c>
      <c r="EM11" s="108">
        <f t="shared" si="52"/>
        <v>57286.817039813235</v>
      </c>
      <c r="EN11" s="108">
        <f t="shared" si="53"/>
        <v>64678.072228403726</v>
      </c>
      <c r="EO11" s="108">
        <f t="shared" si="54"/>
        <v>64679.25450333667</v>
      </c>
      <c r="EP11" s="108">
        <f t="shared" si="55"/>
        <v>64680.436799880852</v>
      </c>
      <c r="EQ11" s="108">
        <f t="shared" si="56"/>
        <v>64681.61911803668</v>
      </c>
      <c r="ER11" s="108">
        <f t="shared" si="57"/>
        <v>64682.801457804562</v>
      </c>
      <c r="ES11" s="108">
        <f t="shared" si="58"/>
        <v>59291.492283173146</v>
      </c>
      <c r="ET11" s="108">
        <f t="shared" si="59"/>
        <v>59292.576094774944</v>
      </c>
      <c r="EU11" s="108">
        <f t="shared" si="60"/>
        <v>59293.659926188142</v>
      </c>
      <c r="EV11" s="108">
        <f t="shared" si="61"/>
        <v>59294.74377741311</v>
      </c>
      <c r="EW11" s="108">
        <f t="shared" si="62"/>
        <v>53751.320707281375</v>
      </c>
      <c r="EX11" s="108">
        <f t="shared" si="63"/>
        <v>53752.303247992546</v>
      </c>
      <c r="EY11" s="108">
        <f t="shared" si="64"/>
        <v>53753.285806663946</v>
      </c>
      <c r="EZ11" s="108">
        <f t="shared" si="65"/>
        <v>53754.268383295908</v>
      </c>
      <c r="FA11" s="108">
        <f t="shared" si="66"/>
        <v>43767.534829934324</v>
      </c>
      <c r="FB11" s="108">
        <f t="shared" si="67"/>
        <v>43768.334873249216</v>
      </c>
      <c r="FC11" s="108">
        <f t="shared" si="68"/>
        <v>43769.134931188397</v>
      </c>
      <c r="FD11" s="108">
        <f t="shared" si="69"/>
        <v>43769.935003752136</v>
      </c>
      <c r="FE11" s="108">
        <f t="shared" si="70"/>
        <v>43770.735090940711</v>
      </c>
    </row>
    <row r="12" spans="1:161" ht="15.75" x14ac:dyDescent="0.25">
      <c r="A12" s="47" t="s">
        <v>188</v>
      </c>
      <c r="B12" s="12">
        <f>'Urb proj of all 25 ARs '!AL12</f>
        <v>81472.695240267174</v>
      </c>
      <c r="C12" s="12">
        <f>'Urb proj of all 25 ARs '!AM12</f>
        <v>81550.173399065621</v>
      </c>
      <c r="D12" s="100">
        <f t="shared" si="10"/>
        <v>9.5097085680006079E-4</v>
      </c>
      <c r="E12" s="101">
        <f t="shared" si="11"/>
        <v>1.8279378036556437E-5</v>
      </c>
      <c r="F12" s="69">
        <f t="shared" si="12"/>
        <v>81474.184510463121</v>
      </c>
      <c r="G12" s="69">
        <f t="shared" si="16"/>
        <v>81475.673807882005</v>
      </c>
      <c r="H12" s="69">
        <f t="shared" ref="H12:AM12" si="81">G12*(1+$E$12)</f>
        <v>81477.163132524322</v>
      </c>
      <c r="I12" s="69">
        <f t="shared" si="81"/>
        <v>81478.652484390564</v>
      </c>
      <c r="J12" s="69">
        <f t="shared" si="81"/>
        <v>81480.141863481229</v>
      </c>
      <c r="K12" s="69">
        <f t="shared" si="81"/>
        <v>81481.631269796824</v>
      </c>
      <c r="L12" s="69">
        <f t="shared" si="81"/>
        <v>81483.120703337845</v>
      </c>
      <c r="M12" s="69">
        <f t="shared" si="81"/>
        <v>81484.610164104786</v>
      </c>
      <c r="N12" s="69">
        <f t="shared" si="81"/>
        <v>81486.099652098143</v>
      </c>
      <c r="O12" s="69">
        <f t="shared" si="81"/>
        <v>81487.589167318409</v>
      </c>
      <c r="P12" s="69">
        <f t="shared" si="81"/>
        <v>81489.07870976608</v>
      </c>
      <c r="Q12" s="69">
        <f t="shared" si="81"/>
        <v>81490.568279441664</v>
      </c>
      <c r="R12" s="69">
        <f t="shared" si="81"/>
        <v>81492.057876345658</v>
      </c>
      <c r="S12" s="69">
        <f t="shared" si="81"/>
        <v>81493.547500478555</v>
      </c>
      <c r="T12" s="69">
        <f t="shared" si="81"/>
        <v>81495.03715184085</v>
      </c>
      <c r="U12" s="69">
        <f t="shared" si="81"/>
        <v>81496.526830433053</v>
      </c>
      <c r="V12" s="69">
        <f t="shared" si="81"/>
        <v>81498.016536255658</v>
      </c>
      <c r="W12" s="69">
        <f t="shared" si="81"/>
        <v>81499.50626930916</v>
      </c>
      <c r="X12" s="69">
        <f t="shared" si="81"/>
        <v>81500.996029594055</v>
      </c>
      <c r="Y12" s="69">
        <f t="shared" si="81"/>
        <v>81502.485817110835</v>
      </c>
      <c r="Z12" s="69">
        <f t="shared" si="81"/>
        <v>81503.975631860012</v>
      </c>
      <c r="AA12" s="69">
        <f t="shared" si="81"/>
        <v>81505.465473842065</v>
      </c>
      <c r="AB12" s="69">
        <f t="shared" si="81"/>
        <v>81506.955343057503</v>
      </c>
      <c r="AC12" s="69">
        <f t="shared" si="81"/>
        <v>81508.445239506822</v>
      </c>
      <c r="AD12" s="69">
        <f t="shared" si="81"/>
        <v>81509.93516319053</v>
      </c>
      <c r="AE12" s="69">
        <f t="shared" si="81"/>
        <v>81511.425114109108</v>
      </c>
      <c r="AF12" s="69">
        <f t="shared" si="81"/>
        <v>81512.915092263065</v>
      </c>
      <c r="AG12" s="69">
        <f t="shared" si="81"/>
        <v>81514.405097652896</v>
      </c>
      <c r="AH12" s="69">
        <f t="shared" si="81"/>
        <v>81515.895130279096</v>
      </c>
      <c r="AI12" s="69">
        <f t="shared" si="81"/>
        <v>81517.385190142173</v>
      </c>
      <c r="AJ12" s="69">
        <f t="shared" si="81"/>
        <v>81518.875277242609</v>
      </c>
      <c r="AK12" s="69">
        <f t="shared" si="81"/>
        <v>81520.365391580912</v>
      </c>
      <c r="AL12" s="69">
        <f t="shared" si="81"/>
        <v>81521.855533157577</v>
      </c>
      <c r="AM12" s="69">
        <f t="shared" si="81"/>
        <v>81523.345701973114</v>
      </c>
      <c r="AN12" s="69">
        <f t="shared" ref="AN12:BE12" si="82">AM12*(1+$E$12)</f>
        <v>81524.835898028003</v>
      </c>
      <c r="AO12" s="69">
        <f t="shared" si="82"/>
        <v>81526.326121322752</v>
      </c>
      <c r="AP12" s="69">
        <f t="shared" si="82"/>
        <v>81527.816371857858</v>
      </c>
      <c r="AQ12" s="69">
        <f t="shared" si="82"/>
        <v>81529.306649633814</v>
      </c>
      <c r="AR12" s="69">
        <f t="shared" si="82"/>
        <v>81530.796954651116</v>
      </c>
      <c r="AS12" s="69">
        <f t="shared" si="82"/>
        <v>81532.287286910272</v>
      </c>
      <c r="AT12" s="69">
        <f t="shared" si="82"/>
        <v>81533.777646411778</v>
      </c>
      <c r="AU12" s="69">
        <f t="shared" si="82"/>
        <v>81535.268033156128</v>
      </c>
      <c r="AV12" s="69">
        <f t="shared" si="82"/>
        <v>81536.758447143817</v>
      </c>
      <c r="AW12" s="69">
        <f t="shared" si="82"/>
        <v>81538.248888375354</v>
      </c>
      <c r="AX12" s="69">
        <f t="shared" si="82"/>
        <v>81539.73935685122</v>
      </c>
      <c r="AY12" s="69">
        <f t="shared" si="82"/>
        <v>81541.229852571923</v>
      </c>
      <c r="AZ12" s="69">
        <f t="shared" si="82"/>
        <v>81542.72037553796</v>
      </c>
      <c r="BA12" s="69">
        <f t="shared" si="82"/>
        <v>81544.210925749838</v>
      </c>
      <c r="BB12" s="69">
        <f t="shared" si="82"/>
        <v>81545.701503208038</v>
      </c>
      <c r="BC12" s="69">
        <f t="shared" si="82"/>
        <v>81547.19210791307</v>
      </c>
      <c r="BD12" s="69">
        <f t="shared" si="82"/>
        <v>81548.682739865428</v>
      </c>
      <c r="BE12" s="69">
        <f t="shared" si="82"/>
        <v>81550.173399065607</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69610.54586293154</v>
      </c>
      <c r="DG12" s="108">
        <f t="shared" si="20"/>
        <v>69611.818300414699</v>
      </c>
      <c r="DH12" s="108">
        <f t="shared" si="21"/>
        <v>69613.090761157218</v>
      </c>
      <c r="DI12" s="108">
        <f t="shared" si="22"/>
        <v>69614.363245159533</v>
      </c>
      <c r="DJ12" s="108">
        <f t="shared" si="23"/>
        <v>74182.794210888766</v>
      </c>
      <c r="DK12" s="108">
        <f t="shared" si="24"/>
        <v>74184.150226227954</v>
      </c>
      <c r="DL12" s="108">
        <f t="shared" si="25"/>
        <v>74185.506266354263</v>
      </c>
      <c r="DM12" s="108">
        <f t="shared" si="26"/>
        <v>74186.862331268145</v>
      </c>
      <c r="DN12" s="108">
        <f t="shared" si="27"/>
        <v>66367.369693914574</v>
      </c>
      <c r="DO12" s="108">
        <f t="shared" si="28"/>
        <v>66368.582848154503</v>
      </c>
      <c r="DP12" s="108">
        <f t="shared" si="29"/>
        <v>66369.796024570125</v>
      </c>
      <c r="DQ12" s="108">
        <f t="shared" si="30"/>
        <v>66371.009223161862</v>
      </c>
      <c r="DR12" s="108">
        <f t="shared" si="31"/>
        <v>66372.222443930121</v>
      </c>
      <c r="DS12" s="108">
        <f t="shared" si="32"/>
        <v>67993.711836362883</v>
      </c>
      <c r="DT12" s="108">
        <f t="shared" si="33"/>
        <v>67994.954719125642</v>
      </c>
      <c r="DU12" s="108">
        <f t="shared" si="34"/>
        <v>67996.197624607536</v>
      </c>
      <c r="DV12" s="108">
        <f t="shared" si="35"/>
        <v>67997.440552808956</v>
      </c>
      <c r="DW12" s="108">
        <f t="shared" si="36"/>
        <v>67497.201815766952</v>
      </c>
      <c r="DX12" s="108">
        <f t="shared" si="37"/>
        <v>67498.435622635356</v>
      </c>
      <c r="DY12" s="108">
        <f t="shared" si="38"/>
        <v>67499.669452056973</v>
      </c>
      <c r="DZ12" s="108">
        <f t="shared" si="39"/>
        <v>67500.903304032239</v>
      </c>
      <c r="EA12" s="108">
        <f t="shared" si="40"/>
        <v>69048.209943121896</v>
      </c>
      <c r="EB12" s="108">
        <f t="shared" si="41"/>
        <v>69049.472101454186</v>
      </c>
      <c r="EC12" s="108">
        <f t="shared" si="42"/>
        <v>69050.734282857957</v>
      </c>
      <c r="ED12" s="108">
        <f t="shared" si="43"/>
        <v>69051.996487333614</v>
      </c>
      <c r="EE12" s="108">
        <f t="shared" si="44"/>
        <v>69053.25871488158</v>
      </c>
      <c r="EF12" s="108">
        <f t="shared" si="45"/>
        <v>66005.243948534931</v>
      </c>
      <c r="EG12" s="108">
        <f t="shared" si="46"/>
        <v>66006.450483341454</v>
      </c>
      <c r="EH12" s="108">
        <f t="shared" si="47"/>
        <v>66007.657040202685</v>
      </c>
      <c r="EI12" s="108">
        <f t="shared" si="48"/>
        <v>66008.863619119031</v>
      </c>
      <c r="EJ12" s="108">
        <f t="shared" si="49"/>
        <v>66135.633998956473</v>
      </c>
      <c r="EK12" s="108">
        <f t="shared" si="50"/>
        <v>66136.842917212023</v>
      </c>
      <c r="EL12" s="108">
        <f t="shared" si="51"/>
        <v>66138.05185756585</v>
      </c>
      <c r="EM12" s="108">
        <f t="shared" si="52"/>
        <v>66139.26082001836</v>
      </c>
      <c r="EN12" s="108">
        <f t="shared" si="53"/>
        <v>71119.142286781047</v>
      </c>
      <c r="EO12" s="108">
        <f t="shared" si="54"/>
        <v>71120.442300468538</v>
      </c>
      <c r="EP12" s="108">
        <f t="shared" si="55"/>
        <v>71121.742337919481</v>
      </c>
      <c r="EQ12" s="108">
        <f t="shared" si="56"/>
        <v>71123.042399134298</v>
      </c>
      <c r="ER12" s="108">
        <f t="shared" si="57"/>
        <v>71124.342484113411</v>
      </c>
      <c r="ES12" s="108">
        <f t="shared" si="58"/>
        <v>71729.651691836494</v>
      </c>
      <c r="ET12" s="108">
        <f t="shared" si="59"/>
        <v>71730.962865256195</v>
      </c>
      <c r="EU12" s="108">
        <f t="shared" si="60"/>
        <v>71732.274062643351</v>
      </c>
      <c r="EV12" s="108">
        <f t="shared" si="61"/>
        <v>71733.585283998356</v>
      </c>
      <c r="EW12" s="108">
        <f t="shared" si="62"/>
        <v>71053.422133743399</v>
      </c>
      <c r="EX12" s="108">
        <f t="shared" si="63"/>
        <v>71054.720946107365</v>
      </c>
      <c r="EY12" s="108">
        <f t="shared" si="64"/>
        <v>71056.019782212825</v>
      </c>
      <c r="EZ12" s="108">
        <f t="shared" si="65"/>
        <v>71057.318642060185</v>
      </c>
      <c r="FA12" s="108">
        <f t="shared" si="66"/>
        <v>66064.983051269592</v>
      </c>
      <c r="FB12" s="108">
        <f t="shared" si="67"/>
        <v>66066.190678069761</v>
      </c>
      <c r="FC12" s="108">
        <f t="shared" si="68"/>
        <v>66067.398326944603</v>
      </c>
      <c r="FD12" s="108">
        <f t="shared" si="69"/>
        <v>66068.605997894512</v>
      </c>
      <c r="FE12" s="108">
        <f t="shared" si="70"/>
        <v>66069.81369091988</v>
      </c>
    </row>
    <row r="13" spans="1:161" ht="15.75" x14ac:dyDescent="0.25">
      <c r="A13" s="47" t="s">
        <v>177</v>
      </c>
      <c r="B13" s="12">
        <f>'Urb proj of all 25 ARs '!AL13</f>
        <v>165200.92929802652</v>
      </c>
      <c r="C13" s="12">
        <f>'Urb proj of all 25 ARs '!AM13</f>
        <v>165358.03056730522</v>
      </c>
      <c r="D13" s="100">
        <f t="shared" si="10"/>
        <v>9.5097085680002371E-4</v>
      </c>
      <c r="E13" s="101">
        <f t="shared" si="11"/>
        <v>1.8279378036556437E-5</v>
      </c>
      <c r="F13" s="69">
        <f t="shared" si="12"/>
        <v>165203.94906826515</v>
      </c>
      <c r="G13" s="69">
        <f t="shared" si="16"/>
        <v>165206.96889370331</v>
      </c>
      <c r="H13" s="69">
        <f t="shared" ref="H13:AM13" si="83">G13*(1+$E$13)</f>
        <v>165209.988774342</v>
      </c>
      <c r="I13" s="69">
        <f t="shared" si="83"/>
        <v>165213.00871018221</v>
      </c>
      <c r="J13" s="69">
        <f t="shared" si="83"/>
        <v>165216.02870122498</v>
      </c>
      <c r="K13" s="69">
        <f t="shared" si="83"/>
        <v>165219.0487474713</v>
      </c>
      <c r="L13" s="69">
        <f t="shared" si="83"/>
        <v>165222.06884892221</v>
      </c>
      <c r="M13" s="69">
        <f t="shared" si="83"/>
        <v>165225.08900557869</v>
      </c>
      <c r="N13" s="69">
        <f t="shared" si="83"/>
        <v>165228.10921744176</v>
      </c>
      <c r="O13" s="69">
        <f t="shared" si="83"/>
        <v>165231.12948451241</v>
      </c>
      <c r="P13" s="69">
        <f t="shared" si="83"/>
        <v>165234.14980679165</v>
      </c>
      <c r="Q13" s="69">
        <f t="shared" si="83"/>
        <v>165237.17018428052</v>
      </c>
      <c r="R13" s="69">
        <f t="shared" si="83"/>
        <v>165240.19061698002</v>
      </c>
      <c r="S13" s="69">
        <f t="shared" si="83"/>
        <v>165243.21110489115</v>
      </c>
      <c r="T13" s="69">
        <f t="shared" si="83"/>
        <v>165246.23164801492</v>
      </c>
      <c r="U13" s="69">
        <f t="shared" si="83"/>
        <v>165249.25224635232</v>
      </c>
      <c r="V13" s="69">
        <f t="shared" si="83"/>
        <v>165252.27289990438</v>
      </c>
      <c r="W13" s="69">
        <f t="shared" si="83"/>
        <v>165255.2936086721</v>
      </c>
      <c r="X13" s="69">
        <f t="shared" si="83"/>
        <v>165258.31437265652</v>
      </c>
      <c r="Y13" s="69">
        <f t="shared" si="83"/>
        <v>165261.33519185861</v>
      </c>
      <c r="Z13" s="69">
        <f t="shared" si="83"/>
        <v>165264.3560662794</v>
      </c>
      <c r="AA13" s="69">
        <f t="shared" si="83"/>
        <v>165267.37699591991</v>
      </c>
      <c r="AB13" s="69">
        <f t="shared" si="83"/>
        <v>165270.39798078113</v>
      </c>
      <c r="AC13" s="69">
        <f t="shared" si="83"/>
        <v>165273.41902086406</v>
      </c>
      <c r="AD13" s="69">
        <f t="shared" si="83"/>
        <v>165276.44011616975</v>
      </c>
      <c r="AE13" s="69">
        <f t="shared" si="83"/>
        <v>165279.46126669916</v>
      </c>
      <c r="AF13" s="69">
        <f t="shared" si="83"/>
        <v>165282.48247245332</v>
      </c>
      <c r="AG13" s="69">
        <f t="shared" si="83"/>
        <v>165285.50373343326</v>
      </c>
      <c r="AH13" s="69">
        <f t="shared" si="83"/>
        <v>165288.52504963995</v>
      </c>
      <c r="AI13" s="69">
        <f t="shared" si="83"/>
        <v>165291.54642107445</v>
      </c>
      <c r="AJ13" s="69">
        <f t="shared" si="83"/>
        <v>165294.56784773772</v>
      </c>
      <c r="AK13" s="69">
        <f t="shared" si="83"/>
        <v>165297.58932963081</v>
      </c>
      <c r="AL13" s="69">
        <f t="shared" si="83"/>
        <v>165300.61086675469</v>
      </c>
      <c r="AM13" s="69">
        <f t="shared" si="83"/>
        <v>165303.63245911041</v>
      </c>
      <c r="AN13" s="69">
        <f t="shared" ref="AN13:BE13" si="84">AM13*(1+$E$13)</f>
        <v>165306.65410669893</v>
      </c>
      <c r="AO13" s="69">
        <f t="shared" si="84"/>
        <v>165309.67580952132</v>
      </c>
      <c r="AP13" s="69">
        <f t="shared" si="84"/>
        <v>165312.69756757855</v>
      </c>
      <c r="AQ13" s="69">
        <f t="shared" si="84"/>
        <v>165315.71938087163</v>
      </c>
      <c r="AR13" s="69">
        <f t="shared" si="84"/>
        <v>165318.74124940159</v>
      </c>
      <c r="AS13" s="69">
        <f t="shared" si="84"/>
        <v>165321.76317316943</v>
      </c>
      <c r="AT13" s="69">
        <f t="shared" si="84"/>
        <v>165324.78515217613</v>
      </c>
      <c r="AU13" s="69">
        <f t="shared" si="84"/>
        <v>165327.80718642275</v>
      </c>
      <c r="AV13" s="69">
        <f t="shared" si="84"/>
        <v>165330.82927591028</v>
      </c>
      <c r="AW13" s="69">
        <f t="shared" si="84"/>
        <v>165333.85142063972</v>
      </c>
      <c r="AX13" s="69">
        <f t="shared" si="84"/>
        <v>165336.87362061208</v>
      </c>
      <c r="AY13" s="69">
        <f t="shared" si="84"/>
        <v>165339.89587582837</v>
      </c>
      <c r="AZ13" s="69">
        <f t="shared" si="84"/>
        <v>165342.91818628961</v>
      </c>
      <c r="BA13" s="69">
        <f t="shared" si="84"/>
        <v>165345.94055199681</v>
      </c>
      <c r="BB13" s="69">
        <f t="shared" si="84"/>
        <v>165348.96297295098</v>
      </c>
      <c r="BC13" s="69">
        <f t="shared" si="84"/>
        <v>165351.98544915312</v>
      </c>
      <c r="BD13" s="69">
        <f t="shared" si="84"/>
        <v>165355.00798060425</v>
      </c>
      <c r="BE13" s="69">
        <f t="shared" si="84"/>
        <v>165358.03056730537</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177822.68416630695</v>
      </c>
      <c r="DG13" s="108">
        <f t="shared" si="20"/>
        <v>177825.93465437429</v>
      </c>
      <c r="DH13" s="108">
        <f t="shared" si="21"/>
        <v>177829.18520185855</v>
      </c>
      <c r="DI13" s="108">
        <f t="shared" si="22"/>
        <v>177832.43580876078</v>
      </c>
      <c r="DJ13" s="108">
        <f t="shared" si="23"/>
        <v>193104.55819959377</v>
      </c>
      <c r="DK13" s="108">
        <f t="shared" si="24"/>
        <v>193108.08803081367</v>
      </c>
      <c r="DL13" s="108">
        <f t="shared" si="25"/>
        <v>193111.6179265567</v>
      </c>
      <c r="DM13" s="108">
        <f t="shared" si="26"/>
        <v>193115.14788682407</v>
      </c>
      <c r="DN13" s="108">
        <f t="shared" si="27"/>
        <v>171862.24929987712</v>
      </c>
      <c r="DO13" s="108">
        <f t="shared" si="28"/>
        <v>171865.39083490227</v>
      </c>
      <c r="DP13" s="108">
        <f t="shared" si="29"/>
        <v>171868.53242735274</v>
      </c>
      <c r="DQ13" s="108">
        <f t="shared" si="30"/>
        <v>171871.67407722957</v>
      </c>
      <c r="DR13" s="108">
        <f t="shared" si="31"/>
        <v>171874.8157845338</v>
      </c>
      <c r="DS13" s="108">
        <f t="shared" si="32"/>
        <v>176887.44783216316</v>
      </c>
      <c r="DT13" s="108">
        <f t="shared" si="33"/>
        <v>176890.68122469203</v>
      </c>
      <c r="DU13" s="108">
        <f t="shared" si="34"/>
        <v>176893.91467632528</v>
      </c>
      <c r="DV13" s="108">
        <f t="shared" si="35"/>
        <v>176897.14818706398</v>
      </c>
      <c r="DW13" s="108">
        <f t="shared" si="36"/>
        <v>173712.03606669902</v>
      </c>
      <c r="DX13" s="108">
        <f t="shared" si="37"/>
        <v>173715.21141467578</v>
      </c>
      <c r="DY13" s="108">
        <f t="shared" si="38"/>
        <v>173718.38682069595</v>
      </c>
      <c r="DZ13" s="108">
        <f t="shared" si="39"/>
        <v>173721.56228476053</v>
      </c>
      <c r="EA13" s="108">
        <f t="shared" si="40"/>
        <v>179324.57931920819</v>
      </c>
      <c r="EB13" s="108">
        <f t="shared" si="41"/>
        <v>179327.85726098481</v>
      </c>
      <c r="EC13" s="108">
        <f t="shared" si="42"/>
        <v>179331.13526268015</v>
      </c>
      <c r="ED13" s="108">
        <f t="shared" si="43"/>
        <v>179334.41332429534</v>
      </c>
      <c r="EE13" s="108">
        <f t="shared" si="44"/>
        <v>179337.69144583147</v>
      </c>
      <c r="EF13" s="108">
        <f t="shared" si="45"/>
        <v>182671.19457108423</v>
      </c>
      <c r="EG13" s="108">
        <f t="shared" si="46"/>
        <v>182674.53368690619</v>
      </c>
      <c r="EH13" s="108">
        <f t="shared" si="47"/>
        <v>182677.87286376508</v>
      </c>
      <c r="EI13" s="108">
        <f t="shared" si="48"/>
        <v>182681.21210166209</v>
      </c>
      <c r="EJ13" s="108">
        <f t="shared" si="49"/>
        <v>183549.75693677054</v>
      </c>
      <c r="EK13" s="108">
        <f t="shared" si="50"/>
        <v>183553.11211216613</v>
      </c>
      <c r="EL13" s="108">
        <f t="shared" si="51"/>
        <v>183556.46734889221</v>
      </c>
      <c r="EM13" s="108">
        <f t="shared" si="52"/>
        <v>183559.82264694994</v>
      </c>
      <c r="EN13" s="108">
        <f t="shared" si="53"/>
        <v>197392.3896650674</v>
      </c>
      <c r="EO13" s="108">
        <f t="shared" si="54"/>
        <v>197395.99787517966</v>
      </c>
      <c r="EP13" s="108">
        <f t="shared" si="55"/>
        <v>197399.60615124772</v>
      </c>
      <c r="EQ13" s="108">
        <f t="shared" si="56"/>
        <v>197403.21449327283</v>
      </c>
      <c r="ER13" s="108">
        <f t="shared" si="57"/>
        <v>197406.82290125621</v>
      </c>
      <c r="ES13" s="108">
        <f t="shared" si="58"/>
        <v>190623.50630427749</v>
      </c>
      <c r="ET13" s="108">
        <f t="shared" si="59"/>
        <v>190626.99078341186</v>
      </c>
      <c r="EU13" s="108">
        <f t="shared" si="60"/>
        <v>190630.47532624038</v>
      </c>
      <c r="EV13" s="108">
        <f t="shared" si="61"/>
        <v>190633.95993276418</v>
      </c>
      <c r="EW13" s="108">
        <f t="shared" si="62"/>
        <v>189258.73321969126</v>
      </c>
      <c r="EX13" s="108">
        <f t="shared" si="63"/>
        <v>189262.1927516225</v>
      </c>
      <c r="EY13" s="108">
        <f t="shared" si="64"/>
        <v>189265.65234679182</v>
      </c>
      <c r="EZ13" s="108">
        <f t="shared" si="65"/>
        <v>189269.11200520041</v>
      </c>
      <c r="FA13" s="108">
        <f t="shared" si="66"/>
        <v>172612.26265745013</v>
      </c>
      <c r="FB13" s="108">
        <f t="shared" si="67"/>
        <v>172615.41790225299</v>
      </c>
      <c r="FC13" s="108">
        <f t="shared" si="68"/>
        <v>172618.57320473177</v>
      </c>
      <c r="FD13" s="108">
        <f t="shared" si="69"/>
        <v>172621.72856488754</v>
      </c>
      <c r="FE13" s="108">
        <f t="shared" si="70"/>
        <v>172624.88398272128</v>
      </c>
    </row>
    <row r="14" spans="1:161" ht="15.75" x14ac:dyDescent="0.25">
      <c r="A14" s="47" t="s">
        <v>194</v>
      </c>
      <c r="B14" s="12">
        <f>'Urb proj of all 25 ARs '!AL14</f>
        <v>47156.008280833266</v>
      </c>
      <c r="C14" s="12">
        <f>'Urb proj of all 25 ARs '!AM14</f>
        <v>47200.852270431351</v>
      </c>
      <c r="D14" s="100">
        <f t="shared" si="10"/>
        <v>9.5097085679984482E-4</v>
      </c>
      <c r="E14" s="101">
        <f t="shared" si="11"/>
        <v>1.8279378036556437E-5</v>
      </c>
      <c r="F14" s="69">
        <f t="shared" si="12"/>
        <v>47156.870263335324</v>
      </c>
      <c r="G14" s="69">
        <f t="shared" si="16"/>
        <v>47157.73226159389</v>
      </c>
      <c r="H14" s="69">
        <f t="shared" ref="H14:AM14" si="85">G14*(1+$E$14)</f>
        <v>47158.594275609248</v>
      </c>
      <c r="I14" s="69">
        <f t="shared" si="85"/>
        <v>47159.456305381682</v>
      </c>
      <c r="J14" s="69">
        <f t="shared" si="85"/>
        <v>47160.31835091149</v>
      </c>
      <c r="K14" s="69">
        <f t="shared" si="85"/>
        <v>47161.180412198948</v>
      </c>
      <c r="L14" s="69">
        <f t="shared" si="85"/>
        <v>47162.042489244355</v>
      </c>
      <c r="M14" s="69">
        <f t="shared" si="85"/>
        <v>47162.904582047995</v>
      </c>
      <c r="N14" s="69">
        <f t="shared" si="85"/>
        <v>47163.766690610151</v>
      </c>
      <c r="O14" s="69">
        <f t="shared" si="85"/>
        <v>47164.628814931115</v>
      </c>
      <c r="P14" s="69">
        <f t="shared" si="85"/>
        <v>47165.490955011177</v>
      </c>
      <c r="Q14" s="69">
        <f t="shared" si="85"/>
        <v>47166.353110850621</v>
      </c>
      <c r="R14" s="69">
        <f t="shared" si="85"/>
        <v>47167.215282449739</v>
      </c>
      <c r="S14" s="69">
        <f t="shared" si="85"/>
        <v>47168.077469808821</v>
      </c>
      <c r="T14" s="69">
        <f t="shared" si="85"/>
        <v>47168.939672928151</v>
      </c>
      <c r="U14" s="69">
        <f t="shared" si="85"/>
        <v>47169.801891808012</v>
      </c>
      <c r="V14" s="69">
        <f t="shared" si="85"/>
        <v>47170.664126448704</v>
      </c>
      <c r="W14" s="69">
        <f t="shared" si="85"/>
        <v>47171.52637685051</v>
      </c>
      <c r="X14" s="69">
        <f t="shared" si="85"/>
        <v>47172.388643013714</v>
      </c>
      <c r="Y14" s="69">
        <f t="shared" si="85"/>
        <v>47173.250924938606</v>
      </c>
      <c r="Z14" s="69">
        <f t="shared" si="85"/>
        <v>47174.113222625478</v>
      </c>
      <c r="AA14" s="69">
        <f t="shared" si="85"/>
        <v>47174.975536074613</v>
      </c>
      <c r="AB14" s="69">
        <f t="shared" si="85"/>
        <v>47175.837865286303</v>
      </c>
      <c r="AC14" s="69">
        <f t="shared" si="85"/>
        <v>47176.700210260831</v>
      </c>
      <c r="AD14" s="69">
        <f t="shared" si="85"/>
        <v>47177.562570998489</v>
      </c>
      <c r="AE14" s="69">
        <f t="shared" si="85"/>
        <v>47178.424947499567</v>
      </c>
      <c r="AF14" s="69">
        <f t="shared" si="85"/>
        <v>47179.287339764349</v>
      </c>
      <c r="AG14" s="69">
        <f t="shared" si="85"/>
        <v>47180.149747793126</v>
      </c>
      <c r="AH14" s="69">
        <f t="shared" si="85"/>
        <v>47181.01217158619</v>
      </c>
      <c r="AI14" s="69">
        <f t="shared" si="85"/>
        <v>47181.874611143823</v>
      </c>
      <c r="AJ14" s="69">
        <f t="shared" si="85"/>
        <v>47182.73706646631</v>
      </c>
      <c r="AK14" s="69">
        <f t="shared" si="85"/>
        <v>47183.59953755395</v>
      </c>
      <c r="AL14" s="69">
        <f t="shared" si="85"/>
        <v>47184.462024407025</v>
      </c>
      <c r="AM14" s="69">
        <f t="shared" si="85"/>
        <v>47185.324527025819</v>
      </c>
      <c r="AN14" s="69">
        <f t="shared" ref="AN14:BE14" si="86">AM14*(1+$E$14)</f>
        <v>47186.187045410625</v>
      </c>
      <c r="AO14" s="69">
        <f t="shared" si="86"/>
        <v>47187.049579561732</v>
      </c>
      <c r="AP14" s="69">
        <f t="shared" si="86"/>
        <v>47187.912129479424</v>
      </c>
      <c r="AQ14" s="69">
        <f t="shared" si="86"/>
        <v>47188.774695163993</v>
      </c>
      <c r="AR14" s="69">
        <f t="shared" si="86"/>
        <v>47189.637276615729</v>
      </c>
      <c r="AS14" s="69">
        <f t="shared" si="86"/>
        <v>47190.499873834917</v>
      </c>
      <c r="AT14" s="69">
        <f t="shared" si="86"/>
        <v>47191.362486821847</v>
      </c>
      <c r="AU14" s="69">
        <f t="shared" si="86"/>
        <v>47192.225115576803</v>
      </c>
      <c r="AV14" s="69">
        <f t="shared" si="86"/>
        <v>47193.087760100076</v>
      </c>
      <c r="AW14" s="69">
        <f t="shared" si="86"/>
        <v>47193.950420391957</v>
      </c>
      <c r="AX14" s="69">
        <f t="shared" si="86"/>
        <v>47194.81309645273</v>
      </c>
      <c r="AY14" s="69">
        <f t="shared" si="86"/>
        <v>47195.675788282686</v>
      </c>
      <c r="AZ14" s="69">
        <f t="shared" si="86"/>
        <v>47196.538495882109</v>
      </c>
      <c r="BA14" s="69">
        <f t="shared" si="86"/>
        <v>47197.401219251289</v>
      </c>
      <c r="BB14" s="69">
        <f t="shared" si="86"/>
        <v>47198.263958390518</v>
      </c>
      <c r="BC14" s="69">
        <f t="shared" si="86"/>
        <v>47199.12671330008</v>
      </c>
      <c r="BD14" s="69">
        <f t="shared" si="86"/>
        <v>47199.989483980266</v>
      </c>
      <c r="BE14" s="69">
        <f t="shared" si="86"/>
        <v>47200.852270431365</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56016.681395824991</v>
      </c>
      <c r="DG14" s="108">
        <f t="shared" si="20"/>
        <v>56017.705345920578</v>
      </c>
      <c r="DH14" s="108">
        <f t="shared" si="21"/>
        <v>56018.72931473334</v>
      </c>
      <c r="DI14" s="108">
        <f t="shared" si="22"/>
        <v>56019.753302263613</v>
      </c>
      <c r="DJ14" s="108">
        <f t="shared" si="23"/>
        <v>61625.570122082172</v>
      </c>
      <c r="DK14" s="108">
        <f t="shared" si="24"/>
        <v>61626.696599175149</v>
      </c>
      <c r="DL14" s="108">
        <f t="shared" si="25"/>
        <v>61627.823096859429</v>
      </c>
      <c r="DM14" s="108">
        <f t="shared" si="26"/>
        <v>61628.949615135389</v>
      </c>
      <c r="DN14" s="108">
        <f t="shared" si="27"/>
        <v>56246.039228820831</v>
      </c>
      <c r="DO14" s="108">
        <f t="shared" si="28"/>
        <v>56247.067371434954</v>
      </c>
      <c r="DP14" s="108">
        <f t="shared" si="29"/>
        <v>56248.095532842883</v>
      </c>
      <c r="DQ14" s="108">
        <f t="shared" si="30"/>
        <v>56249.123713044959</v>
      </c>
      <c r="DR14" s="108">
        <f t="shared" si="31"/>
        <v>56250.15191204154</v>
      </c>
      <c r="DS14" s="108">
        <f t="shared" si="32"/>
        <v>57270.654223729296</v>
      </c>
      <c r="DT14" s="108">
        <f t="shared" si="33"/>
        <v>57271.701095668257</v>
      </c>
      <c r="DU14" s="108">
        <f t="shared" si="34"/>
        <v>57272.747986743379</v>
      </c>
      <c r="DV14" s="108">
        <f t="shared" si="35"/>
        <v>57273.79489695502</v>
      </c>
      <c r="DW14" s="108">
        <f t="shared" si="36"/>
        <v>55587.254778362643</v>
      </c>
      <c r="DX14" s="108">
        <f t="shared" si="37"/>
        <v>55588.270878806747</v>
      </c>
      <c r="DY14" s="108">
        <f t="shared" si="38"/>
        <v>55589.286997824544</v>
      </c>
      <c r="DZ14" s="108">
        <f t="shared" si="39"/>
        <v>55590.303135416361</v>
      </c>
      <c r="EA14" s="108">
        <f t="shared" si="40"/>
        <v>57057.209055631633</v>
      </c>
      <c r="EB14" s="108">
        <f t="shared" si="41"/>
        <v>57058.252025925671</v>
      </c>
      <c r="EC14" s="108">
        <f t="shared" si="42"/>
        <v>57059.295015284551</v>
      </c>
      <c r="ED14" s="108">
        <f t="shared" si="43"/>
        <v>57060.338023708631</v>
      </c>
      <c r="EE14" s="108">
        <f t="shared" si="44"/>
        <v>57061.381051198259</v>
      </c>
      <c r="EF14" s="108">
        <f t="shared" si="45"/>
        <v>54213.621002876156</v>
      </c>
      <c r="EG14" s="108">
        <f t="shared" si="46"/>
        <v>54214.6119941492</v>
      </c>
      <c r="EH14" s="108">
        <f t="shared" si="47"/>
        <v>54215.603003536948</v>
      </c>
      <c r="EI14" s="108">
        <f t="shared" si="48"/>
        <v>54216.594031039735</v>
      </c>
      <c r="EJ14" s="108">
        <f t="shared" si="49"/>
        <v>54183.842907578481</v>
      </c>
      <c r="EK14" s="108">
        <f t="shared" si="50"/>
        <v>54184.833354526469</v>
      </c>
      <c r="EL14" s="108">
        <f t="shared" si="51"/>
        <v>54185.823819579207</v>
      </c>
      <c r="EM14" s="108">
        <f t="shared" si="52"/>
        <v>54186.814302737024</v>
      </c>
      <c r="EN14" s="108">
        <f t="shared" si="53"/>
        <v>58220.24978882783</v>
      </c>
      <c r="EO14" s="108">
        <f t="shared" si="54"/>
        <v>58221.314018783101</v>
      </c>
      <c r="EP14" s="108">
        <f t="shared" si="55"/>
        <v>58222.378268191838</v>
      </c>
      <c r="EQ14" s="108">
        <f t="shared" si="56"/>
        <v>58223.442537054383</v>
      </c>
      <c r="ER14" s="108">
        <f t="shared" si="57"/>
        <v>58224.506825371114</v>
      </c>
      <c r="ES14" s="108">
        <f t="shared" si="58"/>
        <v>58381.96043999611</v>
      </c>
      <c r="ET14" s="108">
        <f t="shared" si="59"/>
        <v>58383.027625921517</v>
      </c>
      <c r="EU14" s="108">
        <f t="shared" si="60"/>
        <v>58384.094831354407</v>
      </c>
      <c r="EV14" s="108">
        <f t="shared" si="61"/>
        <v>58385.16205629515</v>
      </c>
      <c r="EW14" s="108">
        <f t="shared" si="62"/>
        <v>57702.157946905543</v>
      </c>
      <c r="EX14" s="108">
        <f t="shared" si="63"/>
        <v>57703.212706464183</v>
      </c>
      <c r="EY14" s="108">
        <f t="shared" si="64"/>
        <v>57704.267485303171</v>
      </c>
      <c r="EZ14" s="108">
        <f t="shared" si="65"/>
        <v>57705.322283422851</v>
      </c>
      <c r="FA14" s="108">
        <f t="shared" si="66"/>
        <v>53863.836366664815</v>
      </c>
      <c r="FB14" s="108">
        <f t="shared" si="67"/>
        <v>53864.820964092258</v>
      </c>
      <c r="FC14" s="108">
        <f t="shared" si="68"/>
        <v>53865.805579517524</v>
      </c>
      <c r="FD14" s="108">
        <f t="shared" si="69"/>
        <v>53866.790212940956</v>
      </c>
      <c r="FE14" s="108">
        <f t="shared" si="70"/>
        <v>53867.774864362873</v>
      </c>
    </row>
    <row r="15" spans="1:161" ht="15.75" x14ac:dyDescent="0.25">
      <c r="A15" s="47" t="s">
        <v>179</v>
      </c>
      <c r="B15" s="12">
        <f>'Urb proj of all 25 ARs '!AL15</f>
        <v>2942.1401253970025</v>
      </c>
      <c r="C15" s="12">
        <f>'Urb proj of all 25 ARs '!AM15</f>
        <v>2944.938014912877</v>
      </c>
      <c r="D15" s="100">
        <f t="shared" si="10"/>
        <v>9.5097085679999454E-4</v>
      </c>
      <c r="E15" s="101">
        <f t="shared" si="11"/>
        <v>1.8279378036556437E-5</v>
      </c>
      <c r="F15" s="69">
        <f t="shared" si="12"/>
        <v>2942.193905888591</v>
      </c>
      <c r="G15" s="69">
        <f t="shared" si="16"/>
        <v>2942.2476873632536</v>
      </c>
      <c r="H15" s="69">
        <f t="shared" ref="H15:AM15" si="87">G15*(1+$E$15)</f>
        <v>2942.3014698210081</v>
      </c>
      <c r="I15" s="69">
        <f t="shared" si="87"/>
        <v>2942.3552532618723</v>
      </c>
      <c r="J15" s="69">
        <f t="shared" si="87"/>
        <v>2942.4090376858644</v>
      </c>
      <c r="K15" s="69">
        <f t="shared" si="87"/>
        <v>2942.4628230930025</v>
      </c>
      <c r="L15" s="69">
        <f t="shared" si="87"/>
        <v>2942.5166094833044</v>
      </c>
      <c r="M15" s="69">
        <f t="shared" si="87"/>
        <v>2942.5703968567877</v>
      </c>
      <c r="N15" s="69">
        <f t="shared" si="87"/>
        <v>2942.6241852134713</v>
      </c>
      <c r="O15" s="69">
        <f t="shared" si="87"/>
        <v>2942.6779745533722</v>
      </c>
      <c r="P15" s="69">
        <f t="shared" si="87"/>
        <v>2942.7317648765088</v>
      </c>
      <c r="Q15" s="69">
        <f t="shared" si="87"/>
        <v>2942.7855561828992</v>
      </c>
      <c r="R15" s="69">
        <f t="shared" si="87"/>
        <v>2942.8393484725611</v>
      </c>
      <c r="S15" s="69">
        <f t="shared" si="87"/>
        <v>2942.8931417455128</v>
      </c>
      <c r="T15" s="69">
        <f t="shared" si="87"/>
        <v>2942.946936001772</v>
      </c>
      <c r="U15" s="69">
        <f t="shared" si="87"/>
        <v>2943.0007312413568</v>
      </c>
      <c r="V15" s="69">
        <f t="shared" si="87"/>
        <v>2943.054527464285</v>
      </c>
      <c r="W15" s="69">
        <f t="shared" si="87"/>
        <v>2943.1083246705748</v>
      </c>
      <c r="X15" s="69">
        <f t="shared" si="87"/>
        <v>2943.1621228602439</v>
      </c>
      <c r="Y15" s="69">
        <f t="shared" si="87"/>
        <v>2943.2159220333106</v>
      </c>
      <c r="Z15" s="69">
        <f t="shared" si="87"/>
        <v>2943.2697221897924</v>
      </c>
      <c r="AA15" s="69">
        <f t="shared" si="87"/>
        <v>2943.3235233297078</v>
      </c>
      <c r="AB15" s="69">
        <f t="shared" si="87"/>
        <v>2943.3773254530747</v>
      </c>
      <c r="AC15" s="69">
        <f t="shared" si="87"/>
        <v>2943.431128559911</v>
      </c>
      <c r="AD15" s="69">
        <f t="shared" si="87"/>
        <v>2943.4849326502344</v>
      </c>
      <c r="AE15" s="69">
        <f t="shared" si="87"/>
        <v>2943.5387377240631</v>
      </c>
      <c r="AF15" s="69">
        <f t="shared" si="87"/>
        <v>2943.5925437814153</v>
      </c>
      <c r="AG15" s="69">
        <f t="shared" si="87"/>
        <v>2943.6463508223087</v>
      </c>
      <c r="AH15" s="69">
        <f t="shared" si="87"/>
        <v>2943.7001588467615</v>
      </c>
      <c r="AI15" s="69">
        <f t="shared" si="87"/>
        <v>2943.7539678547914</v>
      </c>
      <c r="AJ15" s="69">
        <f t="shared" si="87"/>
        <v>2943.8077778464167</v>
      </c>
      <c r="AK15" s="69">
        <f t="shared" si="87"/>
        <v>2943.861588821655</v>
      </c>
      <c r="AL15" s="69">
        <f t="shared" si="87"/>
        <v>2943.9154007805246</v>
      </c>
      <c r="AM15" s="69">
        <f t="shared" si="87"/>
        <v>2943.9692137230431</v>
      </c>
      <c r="AN15" s="69">
        <f t="shared" ref="AN15:BE15" si="88">AM15*(1+$E$15)</f>
        <v>2944.0230276492289</v>
      </c>
      <c r="AO15" s="69">
        <f t="shared" si="88"/>
        <v>2944.0768425590995</v>
      </c>
      <c r="AP15" s="69">
        <f t="shared" si="88"/>
        <v>2944.1306584526733</v>
      </c>
      <c r="AQ15" s="69">
        <f t="shared" si="88"/>
        <v>2944.1844753299683</v>
      </c>
      <c r="AR15" s="69">
        <f t="shared" si="88"/>
        <v>2944.2382931910024</v>
      </c>
      <c r="AS15" s="69">
        <f t="shared" si="88"/>
        <v>2944.2921120357933</v>
      </c>
      <c r="AT15" s="69">
        <f t="shared" si="88"/>
        <v>2944.345931864359</v>
      </c>
      <c r="AU15" s="69">
        <f t="shared" si="88"/>
        <v>2944.399752676718</v>
      </c>
      <c r="AV15" s="69">
        <f t="shared" si="88"/>
        <v>2944.4535744728878</v>
      </c>
      <c r="AW15" s="69">
        <f t="shared" si="88"/>
        <v>2944.5073972528867</v>
      </c>
      <c r="AX15" s="69">
        <f t="shared" si="88"/>
        <v>2944.5612210167324</v>
      </c>
      <c r="AY15" s="69">
        <f t="shared" si="88"/>
        <v>2944.615045764443</v>
      </c>
      <c r="AZ15" s="69">
        <f t="shared" si="88"/>
        <v>2944.6688714960369</v>
      </c>
      <c r="BA15" s="69">
        <f t="shared" si="88"/>
        <v>2944.7226982115317</v>
      </c>
      <c r="BB15" s="69">
        <f t="shared" si="88"/>
        <v>2944.7765259109451</v>
      </c>
      <c r="BC15" s="69">
        <f t="shared" si="88"/>
        <v>2944.8303545942954</v>
      </c>
      <c r="BD15" s="69">
        <f t="shared" si="88"/>
        <v>2944.8841842616007</v>
      </c>
      <c r="BE15" s="69">
        <f t="shared" si="88"/>
        <v>2944.9380149128788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9670.0091777137168</v>
      </c>
      <c r="DG15" s="108">
        <f t="shared" si="20"/>
        <v>9670.1859394670937</v>
      </c>
      <c r="DH15" s="108">
        <f t="shared" si="21"/>
        <v>9670.3627044515652</v>
      </c>
      <c r="DI15" s="108">
        <f t="shared" si="22"/>
        <v>9670.5394726671893</v>
      </c>
      <c r="DJ15" s="108">
        <f t="shared" si="23"/>
        <v>11161.52944884267</v>
      </c>
      <c r="DK15" s="108">
        <f t="shared" si="24"/>
        <v>11161.733474658931</v>
      </c>
      <c r="DL15" s="108">
        <f t="shared" si="25"/>
        <v>11161.937504204658</v>
      </c>
      <c r="DM15" s="108">
        <f t="shared" si="26"/>
        <v>11162.141537479916</v>
      </c>
      <c r="DN15" s="108">
        <f t="shared" si="27"/>
        <v>8793.6633086627171</v>
      </c>
      <c r="DO15" s="108">
        <f t="shared" si="28"/>
        <v>8793.8240513586607</v>
      </c>
      <c r="DP15" s="108">
        <f t="shared" si="29"/>
        <v>8793.9847969928833</v>
      </c>
      <c r="DQ15" s="108">
        <f t="shared" si="30"/>
        <v>8794.1455455654359</v>
      </c>
      <c r="DR15" s="108">
        <f t="shared" si="31"/>
        <v>8794.3062970763713</v>
      </c>
      <c r="DS15" s="108">
        <f t="shared" si="32"/>
        <v>8972.6691426983853</v>
      </c>
      <c r="DT15" s="108">
        <f t="shared" si="33"/>
        <v>8972.8331575096418</v>
      </c>
      <c r="DU15" s="108">
        <f t="shared" si="34"/>
        <v>8972.9971753189875</v>
      </c>
      <c r="DV15" s="108">
        <f t="shared" si="35"/>
        <v>8973.1611961264753</v>
      </c>
      <c r="DW15" s="108">
        <f t="shared" si="36"/>
        <v>8328.7839813966675</v>
      </c>
      <c r="DX15" s="108">
        <f t="shared" si="37"/>
        <v>8328.9362263876483</v>
      </c>
      <c r="DY15" s="108">
        <f t="shared" si="38"/>
        <v>8329.0884741615719</v>
      </c>
      <c r="DZ15" s="108">
        <f t="shared" si="39"/>
        <v>8329.240724718491</v>
      </c>
      <c r="EA15" s="108">
        <f t="shared" si="40"/>
        <v>8777.6871171424664</v>
      </c>
      <c r="EB15" s="108">
        <f t="shared" si="41"/>
        <v>8777.8475678035684</v>
      </c>
      <c r="EC15" s="108">
        <f t="shared" si="42"/>
        <v>8778.0080213976071</v>
      </c>
      <c r="ED15" s="108">
        <f t="shared" si="43"/>
        <v>8778.168477924637</v>
      </c>
      <c r="EE15" s="108">
        <f t="shared" si="44"/>
        <v>8778.3289373847147</v>
      </c>
      <c r="EF15" s="108">
        <f t="shared" si="45"/>
        <v>9843.5685691283597</v>
      </c>
      <c r="EG15" s="108">
        <f t="shared" si="46"/>
        <v>9843.7485034394649</v>
      </c>
      <c r="EH15" s="108">
        <f t="shared" si="47"/>
        <v>9843.9284410396558</v>
      </c>
      <c r="EI15" s="108">
        <f t="shared" si="48"/>
        <v>9844.1083819289943</v>
      </c>
      <c r="EJ15" s="108">
        <f t="shared" si="49"/>
        <v>10119.533689161643</v>
      </c>
      <c r="EK15" s="108">
        <f t="shared" si="50"/>
        <v>10119.718667943502</v>
      </c>
      <c r="EL15" s="108">
        <f t="shared" si="51"/>
        <v>10119.903650106657</v>
      </c>
      <c r="EM15" s="108">
        <f t="shared" si="52"/>
        <v>10120.088635651171</v>
      </c>
      <c r="EN15" s="108">
        <f t="shared" si="53"/>
        <v>11185.128885673639</v>
      </c>
      <c r="EO15" s="108">
        <f t="shared" si="54"/>
        <v>11185.333342872927</v>
      </c>
      <c r="EP15" s="108">
        <f t="shared" si="55"/>
        <v>11185.537803809566</v>
      </c>
      <c r="EQ15" s="108">
        <f t="shared" si="56"/>
        <v>11185.742268483626</v>
      </c>
      <c r="ER15" s="108">
        <f t="shared" si="57"/>
        <v>11185.94673689517</v>
      </c>
      <c r="ES15" s="108">
        <f t="shared" si="58"/>
        <v>10847.160859749301</v>
      </c>
      <c r="ET15" s="108">
        <f t="shared" si="59"/>
        <v>10847.359139103279</v>
      </c>
      <c r="EU15" s="108">
        <f t="shared" si="60"/>
        <v>10847.557422081682</v>
      </c>
      <c r="EV15" s="108">
        <f t="shared" si="61"/>
        <v>10847.755708684572</v>
      </c>
      <c r="EW15" s="108">
        <f t="shared" si="62"/>
        <v>10348.401095454514</v>
      </c>
      <c r="EX15" s="108">
        <f t="shared" si="63"/>
        <v>10348.590257790211</v>
      </c>
      <c r="EY15" s="108">
        <f t="shared" si="64"/>
        <v>10348.779423583679</v>
      </c>
      <c r="EZ15" s="108">
        <f t="shared" si="65"/>
        <v>10348.968592834981</v>
      </c>
      <c r="FA15" s="108">
        <f t="shared" si="66"/>
        <v>9154.7635812227345</v>
      </c>
      <c r="FB15" s="108">
        <f t="shared" si="67"/>
        <v>9154.9309246070716</v>
      </c>
      <c r="FC15" s="108">
        <f t="shared" si="68"/>
        <v>9155.0982710503413</v>
      </c>
      <c r="FD15" s="108">
        <f t="shared" si="69"/>
        <v>9155.2656205526</v>
      </c>
      <c r="FE15" s="108">
        <f t="shared" si="70"/>
        <v>9155.4329731139042</v>
      </c>
    </row>
    <row r="16" spans="1:161" ht="15.75" x14ac:dyDescent="0.25">
      <c r="A16" s="47" t="s">
        <v>170</v>
      </c>
      <c r="B16" s="12">
        <f>'Urb proj of all 25 ARs '!AL16</f>
        <v>22306.460481892391</v>
      </c>
      <c r="C16" s="12">
        <f>'Urb proj of all 25 ARs '!AM16</f>
        <v>22327.673275729034</v>
      </c>
      <c r="D16" s="100">
        <f t="shared" si="10"/>
        <v>9.5097085680010806E-4</v>
      </c>
      <c r="E16" s="101">
        <f t="shared" si="11"/>
        <v>1.8279378036556437E-5</v>
      </c>
      <c r="F16" s="69">
        <f t="shared" si="12"/>
        <v>22306.868230116197</v>
      </c>
      <c r="G16" s="69">
        <f t="shared" si="13"/>
        <v>22307.275985793389</v>
      </c>
      <c r="H16" s="69">
        <f>G16*(1+$E$16)</f>
        <v>22307.683748924101</v>
      </c>
      <c r="I16" s="69">
        <f t="shared" ref="I16:BE16" si="89">H16*(1+$E$16)</f>
        <v>22308.091519508467</v>
      </c>
      <c r="J16" s="69">
        <f t="shared" si="89"/>
        <v>22308.499297546627</v>
      </c>
      <c r="K16" s="69">
        <f t="shared" si="89"/>
        <v>22308.907083038714</v>
      </c>
      <c r="L16" s="69">
        <f t="shared" si="89"/>
        <v>22309.314875984866</v>
      </c>
      <c r="M16" s="69">
        <f t="shared" si="89"/>
        <v>22309.72267638522</v>
      </c>
      <c r="N16" s="69">
        <f t="shared" si="89"/>
        <v>22310.130484239911</v>
      </c>
      <c r="O16" s="69">
        <f t="shared" si="89"/>
        <v>22310.538299549076</v>
      </c>
      <c r="P16" s="69">
        <f t="shared" si="89"/>
        <v>22310.946122312853</v>
      </c>
      <c r="Q16" s="69">
        <f t="shared" si="89"/>
        <v>22311.353952531375</v>
      </c>
      <c r="R16" s="69">
        <f t="shared" si="89"/>
        <v>22311.761790204782</v>
      </c>
      <c r="S16" s="69">
        <f t="shared" si="89"/>
        <v>22312.169635333208</v>
      </c>
      <c r="T16" s="69">
        <f t="shared" si="89"/>
        <v>22312.577487916788</v>
      </c>
      <c r="U16" s="69">
        <f t="shared" si="89"/>
        <v>22312.985347955659</v>
      </c>
      <c r="V16" s="69">
        <f t="shared" si="89"/>
        <v>22313.39321544996</v>
      </c>
      <c r="W16" s="69">
        <f t="shared" si="89"/>
        <v>22313.801090399822</v>
      </c>
      <c r="X16" s="69">
        <f t="shared" si="89"/>
        <v>22314.208972805387</v>
      </c>
      <c r="Y16" s="69">
        <f t="shared" si="89"/>
        <v>22314.616862666786</v>
      </c>
      <c r="Z16" s="69">
        <f t="shared" si="89"/>
        <v>22315.02475998416</v>
      </c>
      <c r="AA16" s="69">
        <f t="shared" si="89"/>
        <v>22315.432664757642</v>
      </c>
      <c r="AB16" s="69">
        <f t="shared" si="89"/>
        <v>22315.840576987372</v>
      </c>
      <c r="AC16" s="69">
        <f t="shared" si="89"/>
        <v>22316.248496673481</v>
      </c>
      <c r="AD16" s="69">
        <f t="shared" si="89"/>
        <v>22316.656423816108</v>
      </c>
      <c r="AE16" s="69">
        <f t="shared" si="89"/>
        <v>22317.064358415391</v>
      </c>
      <c r="AF16" s="69">
        <f t="shared" si="89"/>
        <v>22317.472300471465</v>
      </c>
      <c r="AG16" s="69">
        <f t="shared" si="89"/>
        <v>22317.880249984464</v>
      </c>
      <c r="AH16" s="69">
        <f t="shared" si="89"/>
        <v>22318.288206954527</v>
      </c>
      <c r="AI16" s="69">
        <f t="shared" si="89"/>
        <v>22318.696171381791</v>
      </c>
      <c r="AJ16" s="69">
        <f t="shared" si="89"/>
        <v>22319.104143266391</v>
      </c>
      <c r="AK16" s="69">
        <f t="shared" si="89"/>
        <v>22319.512122608463</v>
      </c>
      <c r="AL16" s="69">
        <f t="shared" si="89"/>
        <v>22319.920109408144</v>
      </c>
      <c r="AM16" s="69">
        <f t="shared" si="89"/>
        <v>22320.328103665568</v>
      </c>
      <c r="AN16" s="69">
        <f t="shared" si="89"/>
        <v>22320.736105380875</v>
      </c>
      <c r="AO16" s="69">
        <f t="shared" si="89"/>
        <v>22321.144114554198</v>
      </c>
      <c r="AP16" s="69">
        <f t="shared" si="89"/>
        <v>22321.552131185676</v>
      </c>
      <c r="AQ16" s="69">
        <f t="shared" si="89"/>
        <v>22321.960155275443</v>
      </c>
      <c r="AR16" s="69">
        <f t="shared" si="89"/>
        <v>22322.368186823638</v>
      </c>
      <c r="AS16" s="69">
        <f t="shared" si="89"/>
        <v>22322.776225830396</v>
      </c>
      <c r="AT16" s="69">
        <f t="shared" si="89"/>
        <v>22323.184272295854</v>
      </c>
      <c r="AU16" s="69">
        <f t="shared" si="89"/>
        <v>22323.592326220147</v>
      </c>
      <c r="AV16" s="69">
        <f t="shared" si="89"/>
        <v>22324.000387603413</v>
      </c>
      <c r="AW16" s="69">
        <f t="shared" si="89"/>
        <v>22324.408456445788</v>
      </c>
      <c r="AX16" s="69">
        <f t="shared" si="89"/>
        <v>22324.816532747405</v>
      </c>
      <c r="AY16" s="69">
        <f t="shared" si="89"/>
        <v>22325.224616508403</v>
      </c>
      <c r="AZ16" s="69">
        <f t="shared" si="89"/>
        <v>22325.632707728921</v>
      </c>
      <c r="BA16" s="69">
        <f t="shared" si="89"/>
        <v>22326.040806409092</v>
      </c>
      <c r="BB16" s="69">
        <f t="shared" si="89"/>
        <v>22326.448912549051</v>
      </c>
      <c r="BC16" s="69">
        <f t="shared" si="89"/>
        <v>22326.857026148937</v>
      </c>
      <c r="BD16" s="69">
        <f t="shared" si="89"/>
        <v>22327.265147208887</v>
      </c>
      <c r="BE16" s="69">
        <f t="shared" si="89"/>
        <v>22327.673275729037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23981.055157536775</v>
      </c>
      <c r="DG16" s="108">
        <f t="shared" si="15"/>
        <v>23981.493516309714</v>
      </c>
      <c r="DH16" s="108">
        <f t="shared" si="15"/>
        <v>23981.931883095585</v>
      </c>
      <c r="DI16" s="108">
        <f t="shared" si="15"/>
        <v>23982.370257894523</v>
      </c>
      <c r="DJ16" s="108">
        <f t="shared" si="15"/>
        <v>25453.286727591963</v>
      </c>
      <c r="DK16" s="108">
        <f t="shared" si="15"/>
        <v>25453.75199784233</v>
      </c>
      <c r="DL16" s="108">
        <f t="shared" si="15"/>
        <v>25454.217276597545</v>
      </c>
      <c r="DM16" s="108">
        <f t="shared" si="15"/>
        <v>25454.682563857768</v>
      </c>
      <c r="DN16" s="108">
        <f t="shared" si="15"/>
        <v>22139.369104858346</v>
      </c>
      <c r="DO16" s="108">
        <f t="shared" si="15"/>
        <v>22139.773798755701</v>
      </c>
      <c r="DP16" s="108">
        <f t="shared" si="15"/>
        <v>22140.178500050613</v>
      </c>
      <c r="DQ16" s="108">
        <f t="shared" si="15"/>
        <v>22140.583208743214</v>
      </c>
      <c r="DR16" s="108">
        <f t="shared" si="15"/>
        <v>22140.987924833636</v>
      </c>
      <c r="DS16" s="108">
        <f t="shared" si="15"/>
        <v>23442.699367205423</v>
      </c>
      <c r="DT16" s="108">
        <f t="shared" si="15"/>
        <v>23443.12788516935</v>
      </c>
      <c r="DU16" s="108">
        <f t="shared" si="15"/>
        <v>23443.556410966325</v>
      </c>
      <c r="DV16" s="108">
        <f t="shared" ref="DV16:EK28" si="90">V16*BV16</f>
        <v>23443.984944596483</v>
      </c>
      <c r="DW16" s="108">
        <f t="shared" si="90"/>
        <v>22424.195136896073</v>
      </c>
      <c r="DX16" s="108">
        <f t="shared" si="90"/>
        <v>22424.605037236146</v>
      </c>
      <c r="DY16" s="108">
        <f t="shared" si="90"/>
        <v>22425.014945068942</v>
      </c>
      <c r="DZ16" s="108">
        <f t="shared" si="90"/>
        <v>22425.424860394596</v>
      </c>
      <c r="EA16" s="108">
        <f t="shared" si="90"/>
        <v>23385.236453060654</v>
      </c>
      <c r="EB16" s="108">
        <f t="shared" si="90"/>
        <v>23385.663920638253</v>
      </c>
      <c r="EC16" s="108">
        <f t="shared" si="90"/>
        <v>23386.091396029693</v>
      </c>
      <c r="ED16" s="108">
        <f t="shared" si="90"/>
        <v>23386.518879235118</v>
      </c>
      <c r="EE16" s="108">
        <f t="shared" si="90"/>
        <v>23386.946370254671</v>
      </c>
      <c r="EF16" s="108">
        <f t="shared" si="90"/>
        <v>22842.713121556128</v>
      </c>
      <c r="EG16" s="108">
        <f t="shared" si="90"/>
        <v>22843.130672144653</v>
      </c>
      <c r="EH16" s="108">
        <f t="shared" si="90"/>
        <v>22843.548230365748</v>
      </c>
      <c r="EI16" s="108">
        <f t="shared" si="90"/>
        <v>22843.965796219545</v>
      </c>
      <c r="EJ16" s="108">
        <f t="shared" si="90"/>
        <v>23193.657159093818</v>
      </c>
      <c r="EK16" s="108">
        <f t="shared" si="90"/>
        <v>23194.08112472108</v>
      </c>
      <c r="EL16" s="108">
        <f t="shared" ref="EL16:FA28" si="91">AL16*CL16</f>
        <v>23194.505098098169</v>
      </c>
      <c r="EM16" s="108">
        <f t="shared" si="91"/>
        <v>23194.929079225225</v>
      </c>
      <c r="EN16" s="108">
        <f t="shared" si="91"/>
        <v>25188.140383888272</v>
      </c>
      <c r="EO16" s="108">
        <f t="shared" si="91"/>
        <v>25188.600807428385</v>
      </c>
      <c r="EP16" s="108">
        <f t="shared" si="91"/>
        <v>25189.061239384759</v>
      </c>
      <c r="EQ16" s="108">
        <f t="shared" si="91"/>
        <v>25189.521679757538</v>
      </c>
      <c r="ER16" s="108">
        <f t="shared" si="91"/>
        <v>25189.982128546879</v>
      </c>
      <c r="ES16" s="108">
        <f t="shared" si="91"/>
        <v>24894.58592160539</v>
      </c>
      <c r="ET16" s="108">
        <f t="shared" si="91"/>
        <v>24895.040979152516</v>
      </c>
      <c r="EU16" s="108">
        <f t="shared" si="91"/>
        <v>24895.496045017811</v>
      </c>
      <c r="EV16" s="108">
        <f t="shared" si="91"/>
        <v>24895.951119201425</v>
      </c>
      <c r="EW16" s="108">
        <f t="shared" si="91"/>
        <v>24428.81657724419</v>
      </c>
      <c r="EX16" s="108">
        <f t="shared" si="91"/>
        <v>24429.263120817392</v>
      </c>
      <c r="EY16" s="108">
        <f t="shared" si="91"/>
        <v>24429.70967255313</v>
      </c>
      <c r="EZ16" s="108">
        <f t="shared" si="91"/>
        <v>24430.156232451558</v>
      </c>
      <c r="FA16" s="108">
        <f t="shared" si="91"/>
        <v>22423.118649666103</v>
      </c>
      <c r="FB16" s="108">
        <f t="shared" ref="FB16:FE28" si="92">BB16*DB16</f>
        <v>22423.528530328658</v>
      </c>
      <c r="FC16" s="108">
        <f t="shared" si="92"/>
        <v>22423.938418483576</v>
      </c>
      <c r="FD16" s="108">
        <f t="shared" si="92"/>
        <v>22424.348314130999</v>
      </c>
      <c r="FE16" s="108">
        <f t="shared" si="92"/>
        <v>22424.758217271057</v>
      </c>
    </row>
    <row r="17" spans="1:161" ht="15.75" x14ac:dyDescent="0.25">
      <c r="A17" s="87" t="s">
        <v>174</v>
      </c>
      <c r="B17" s="12">
        <f>'Urb proj of all 25 ARs '!AL17</f>
        <v>26966.912090908772</v>
      </c>
      <c r="C17" s="12">
        <f>'Urb proj of all 25 ARs '!AM17</f>
        <v>26992.556838405118</v>
      </c>
      <c r="D17" s="100">
        <f t="shared" si="10"/>
        <v>9.5097085680015967E-4</v>
      </c>
      <c r="E17" s="101">
        <f t="shared" si="11"/>
        <v>1.8279378036556437E-5</v>
      </c>
      <c r="F17" s="69">
        <f t="shared" si="12"/>
        <v>26967.405029289359</v>
      </c>
      <c r="G17" s="69">
        <f t="shared" si="13"/>
        <v>26967.897976680553</v>
      </c>
      <c r="H17" s="69">
        <f>G17*(1+$E$17)</f>
        <v>26968.390933082519</v>
      </c>
      <c r="I17" s="69">
        <f t="shared" ref="I17:BE17" si="93">H17*(1+$E$17)</f>
        <v>26968.883898495424</v>
      </c>
      <c r="J17" s="69">
        <f t="shared" si="93"/>
        <v>26969.376872919427</v>
      </c>
      <c r="K17" s="69">
        <f t="shared" si="93"/>
        <v>26969.869856354697</v>
      </c>
      <c r="L17" s="69">
        <f t="shared" si="93"/>
        <v>26970.362848801396</v>
      </c>
      <c r="M17" s="69">
        <f t="shared" si="93"/>
        <v>26970.855850259693</v>
      </c>
      <c r="N17" s="69">
        <f t="shared" si="93"/>
        <v>26971.348860729751</v>
      </c>
      <c r="O17" s="69">
        <f t="shared" si="93"/>
        <v>26971.841880211734</v>
      </c>
      <c r="P17" s="69">
        <f t="shared" si="93"/>
        <v>26972.334908705805</v>
      </c>
      <c r="Q17" s="69">
        <f t="shared" si="93"/>
        <v>26972.827946212128</v>
      </c>
      <c r="R17" s="69">
        <f t="shared" si="93"/>
        <v>26973.320992730871</v>
      </c>
      <c r="S17" s="69">
        <f t="shared" si="93"/>
        <v>26973.814048262197</v>
      </c>
      <c r="T17" s="69">
        <f t="shared" si="93"/>
        <v>26974.307112806273</v>
      </c>
      <c r="U17" s="69">
        <f t="shared" si="93"/>
        <v>26974.800186363263</v>
      </c>
      <c r="V17" s="69">
        <f t="shared" si="93"/>
        <v>26975.293268933332</v>
      </c>
      <c r="W17" s="69">
        <f t="shared" si="93"/>
        <v>26975.786360516642</v>
      </c>
      <c r="X17" s="69">
        <f t="shared" si="93"/>
        <v>26976.279461113358</v>
      </c>
      <c r="Y17" s="69">
        <f t="shared" si="93"/>
        <v>26976.772570723646</v>
      </c>
      <c r="Z17" s="69">
        <f t="shared" si="93"/>
        <v>26977.265689347671</v>
      </c>
      <c r="AA17" s="69">
        <f t="shared" si="93"/>
        <v>26977.758816985599</v>
      </c>
      <c r="AB17" s="69">
        <f t="shared" si="93"/>
        <v>26978.251953637595</v>
      </c>
      <c r="AC17" s="69">
        <f t="shared" si="93"/>
        <v>26978.745099303822</v>
      </c>
      <c r="AD17" s="69">
        <f t="shared" si="93"/>
        <v>26979.238253984444</v>
      </c>
      <c r="AE17" s="69">
        <f t="shared" si="93"/>
        <v>26979.731417679628</v>
      </c>
      <c r="AF17" s="69">
        <f t="shared" si="93"/>
        <v>26980.224590389538</v>
      </c>
      <c r="AG17" s="69">
        <f t="shared" si="93"/>
        <v>26980.717772114338</v>
      </c>
      <c r="AH17" s="69">
        <f t="shared" si="93"/>
        <v>26981.210962854191</v>
      </c>
      <c r="AI17" s="69">
        <f t="shared" si="93"/>
        <v>26981.704162609265</v>
      </c>
      <c r="AJ17" s="69">
        <f t="shared" si="93"/>
        <v>26982.197371379723</v>
      </c>
      <c r="AK17" s="69">
        <f t="shared" si="93"/>
        <v>26982.690589165733</v>
      </c>
      <c r="AL17" s="69">
        <f t="shared" si="93"/>
        <v>26983.183815967455</v>
      </c>
      <c r="AM17" s="69">
        <f t="shared" si="93"/>
        <v>26983.677051785056</v>
      </c>
      <c r="AN17" s="69">
        <f t="shared" si="93"/>
        <v>26984.170296618704</v>
      </c>
      <c r="AO17" s="69">
        <f t="shared" si="93"/>
        <v>26984.663550468558</v>
      </c>
      <c r="AP17" s="69">
        <f t="shared" si="93"/>
        <v>26985.156813334786</v>
      </c>
      <c r="AQ17" s="69">
        <f t="shared" si="93"/>
        <v>26985.650085217552</v>
      </c>
      <c r="AR17" s="69">
        <f t="shared" si="93"/>
        <v>26986.143366117023</v>
      </c>
      <c r="AS17" s="69">
        <f t="shared" si="93"/>
        <v>26986.636656033363</v>
      </c>
      <c r="AT17" s="69">
        <f t="shared" si="93"/>
        <v>26987.129954966735</v>
      </c>
      <c r="AU17" s="69">
        <f t="shared" si="93"/>
        <v>26987.623262917303</v>
      </c>
      <c r="AV17" s="69">
        <f t="shared" si="93"/>
        <v>26988.116579885234</v>
      </c>
      <c r="AW17" s="69">
        <f t="shared" si="93"/>
        <v>26988.609905870693</v>
      </c>
      <c r="AX17" s="69">
        <f t="shared" si="93"/>
        <v>26989.103240873843</v>
      </c>
      <c r="AY17" s="69">
        <f t="shared" si="93"/>
        <v>26989.596584894851</v>
      </c>
      <c r="AZ17" s="69">
        <f t="shared" si="93"/>
        <v>26990.089937933881</v>
      </c>
      <c r="BA17" s="69">
        <f t="shared" si="93"/>
        <v>26990.583299991096</v>
      </c>
      <c r="BB17" s="69">
        <f t="shared" si="93"/>
        <v>26991.076671066665</v>
      </c>
      <c r="BC17" s="69">
        <f t="shared" si="93"/>
        <v>26991.57005116075</v>
      </c>
      <c r="BD17" s="69">
        <f t="shared" si="93"/>
        <v>26992.063440273516</v>
      </c>
      <c r="BE17" s="69">
        <f t="shared" si="93"/>
        <v>26992.556838405126</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44063.831578584875</v>
      </c>
      <c r="DG17" s="108">
        <f t="shared" si="15"/>
        <v>44064.637038020039</v>
      </c>
      <c r="DH17" s="108">
        <f t="shared" si="15"/>
        <v>44065.442512178495</v>
      </c>
      <c r="DI17" s="108">
        <f t="shared" si="15"/>
        <v>44066.248001060529</v>
      </c>
      <c r="DJ17" s="108">
        <f t="shared" si="15"/>
        <v>51120.601965545393</v>
      </c>
      <c r="DK17" s="108">
        <f t="shared" si="15"/>
        <v>51121.536418354175</v>
      </c>
      <c r="DL17" s="108">
        <f t="shared" si="15"/>
        <v>51122.470888244177</v>
      </c>
      <c r="DM17" s="108">
        <f t="shared" si="15"/>
        <v>51123.405375215705</v>
      </c>
      <c r="DN17" s="108">
        <f t="shared" si="15"/>
        <v>42520.078665624511</v>
      </c>
      <c r="DO17" s="108">
        <f t="shared" si="15"/>
        <v>42520.855906216588</v>
      </c>
      <c r="DP17" s="108">
        <f t="shared" si="15"/>
        <v>42521.633161016136</v>
      </c>
      <c r="DQ17" s="108">
        <f t="shared" si="15"/>
        <v>42522.410430023418</v>
      </c>
      <c r="DR17" s="108">
        <f t="shared" si="15"/>
        <v>42523.187713238687</v>
      </c>
      <c r="DS17" s="108">
        <f t="shared" si="15"/>
        <v>46108.614387675567</v>
      </c>
      <c r="DT17" s="108">
        <f t="shared" si="15"/>
        <v>46109.457224468701</v>
      </c>
      <c r="DU17" s="108">
        <f t="shared" si="15"/>
        <v>46110.300076668369</v>
      </c>
      <c r="DV17" s="108">
        <f t="shared" si="90"/>
        <v>46111.142944274856</v>
      </c>
      <c r="DW17" s="108">
        <f t="shared" si="90"/>
        <v>44972.67962927153</v>
      </c>
      <c r="DX17" s="108">
        <f t="shared" si="90"/>
        <v>44973.50170188379</v>
      </c>
      <c r="DY17" s="108">
        <f t="shared" si="90"/>
        <v>44974.32378952302</v>
      </c>
      <c r="DZ17" s="108">
        <f t="shared" si="90"/>
        <v>44975.145892189503</v>
      </c>
      <c r="EA17" s="108">
        <f t="shared" si="90"/>
        <v>50132.670486106108</v>
      </c>
      <c r="EB17" s="108">
        <f t="shared" si="90"/>
        <v>50133.586880141913</v>
      </c>
      <c r="EC17" s="108">
        <f t="shared" si="90"/>
        <v>50134.50329092882</v>
      </c>
      <c r="ED17" s="108">
        <f t="shared" si="90"/>
        <v>50135.41971846715</v>
      </c>
      <c r="EE17" s="108">
        <f t="shared" si="90"/>
        <v>50136.336162757209</v>
      </c>
      <c r="EF17" s="108">
        <f t="shared" si="90"/>
        <v>50261.183815159799</v>
      </c>
      <c r="EG17" s="108">
        <f t="shared" si="90"/>
        <v>50262.10255833932</v>
      </c>
      <c r="EH17" s="108">
        <f t="shared" si="90"/>
        <v>50263.021318312894</v>
      </c>
      <c r="EI17" s="108">
        <f t="shared" si="90"/>
        <v>50263.940095080834</v>
      </c>
      <c r="EJ17" s="108">
        <f t="shared" si="90"/>
        <v>53832.44109764367</v>
      </c>
      <c r="EK17" s="108">
        <f t="shared" si="90"/>
        <v>53833.42512118513</v>
      </c>
      <c r="EL17" s="108">
        <f t="shared" si="91"/>
        <v>53834.409162713921</v>
      </c>
      <c r="EM17" s="108">
        <f t="shared" si="91"/>
        <v>53835.393222230377</v>
      </c>
      <c r="EN17" s="108">
        <f t="shared" si="91"/>
        <v>53609.585527853043</v>
      </c>
      <c r="EO17" s="108">
        <f t="shared" si="91"/>
        <v>53610.565477733289</v>
      </c>
      <c r="EP17" s="108">
        <f t="shared" si="91"/>
        <v>53611.545445526412</v>
      </c>
      <c r="EQ17" s="108">
        <f t="shared" si="91"/>
        <v>53612.525431232731</v>
      </c>
      <c r="ER17" s="108">
        <f t="shared" si="91"/>
        <v>53613.505434852588</v>
      </c>
      <c r="ES17" s="108">
        <f t="shared" si="91"/>
        <v>52994.968697633856</v>
      </c>
      <c r="ET17" s="108">
        <f t="shared" si="91"/>
        <v>52995.937412700718</v>
      </c>
      <c r="EU17" s="108">
        <f t="shared" si="91"/>
        <v>52996.906145475084</v>
      </c>
      <c r="EV17" s="108">
        <f t="shared" si="91"/>
        <v>52997.874895957291</v>
      </c>
      <c r="EW17" s="108">
        <f t="shared" si="91"/>
        <v>47510.795027595865</v>
      </c>
      <c r="EX17" s="108">
        <f t="shared" si="91"/>
        <v>47511.663495378991</v>
      </c>
      <c r="EY17" s="108">
        <f t="shared" si="91"/>
        <v>47512.531979037172</v>
      </c>
      <c r="EZ17" s="108">
        <f t="shared" si="91"/>
        <v>47513.400478570693</v>
      </c>
      <c r="FA17" s="108">
        <f t="shared" si="91"/>
        <v>44394.662668748249</v>
      </c>
      <c r="FB17" s="108">
        <f t="shared" si="92"/>
        <v>44395.47417556998</v>
      </c>
      <c r="FC17" s="108">
        <f t="shared" si="92"/>
        <v>44396.285697225547</v>
      </c>
      <c r="FD17" s="108">
        <f t="shared" si="92"/>
        <v>44397.097233715227</v>
      </c>
      <c r="FE17" s="108">
        <f t="shared" si="92"/>
        <v>44397.908785039283</v>
      </c>
    </row>
    <row r="18" spans="1:161" ht="15.75" x14ac:dyDescent="0.25">
      <c r="A18" s="47" t="s">
        <v>222</v>
      </c>
      <c r="B18" s="12">
        <f>'Urb proj of all 25 ARs '!AL18</f>
        <v>32055.285129092823</v>
      </c>
      <c r="C18" s="12">
        <f>'Urb proj of all 25 ARs '!AM18</f>
        <v>32085.768771057003</v>
      </c>
      <c r="D18" s="100">
        <f t="shared" si="10"/>
        <v>9.5097085679993751E-4</v>
      </c>
      <c r="E18" s="101">
        <f t="shared" si="11"/>
        <v>1.8279378036556437E-5</v>
      </c>
      <c r="F18" s="69">
        <f t="shared" si="12"/>
        <v>32055.871079767767</v>
      </c>
      <c r="G18" s="69">
        <f t="shared" si="13"/>
        <v>32056.457041153524</v>
      </c>
      <c r="H18" s="69">
        <f>G18*(1+$E$18)</f>
        <v>32057.043013250292</v>
      </c>
      <c r="I18" s="69">
        <f t="shared" ref="I18:BE18" si="94">H18*(1+$E$18)</f>
        <v>32057.628996058265</v>
      </c>
      <c r="J18" s="69">
        <f t="shared" si="94"/>
        <v>32058.214989577638</v>
      </c>
      <c r="K18" s="69">
        <f t="shared" si="94"/>
        <v>32058.800993808611</v>
      </c>
      <c r="L18" s="69">
        <f t="shared" si="94"/>
        <v>32059.387008751375</v>
      </c>
      <c r="M18" s="69">
        <f t="shared" si="94"/>
        <v>32059.973034406128</v>
      </c>
      <c r="N18" s="69">
        <f t="shared" si="94"/>
        <v>32060.559070773066</v>
      </c>
      <c r="O18" s="69">
        <f t="shared" si="94"/>
        <v>32061.145117852386</v>
      </c>
      <c r="P18" s="69">
        <f t="shared" si="94"/>
        <v>32061.73117564428</v>
      </c>
      <c r="Q18" s="69">
        <f t="shared" si="94"/>
        <v>32062.317244148944</v>
      </c>
      <c r="R18" s="69">
        <f t="shared" si="94"/>
        <v>32062.90332336658</v>
      </c>
      <c r="S18" s="69">
        <f t="shared" si="94"/>
        <v>32063.489413297379</v>
      </c>
      <c r="T18" s="69">
        <f t="shared" si="94"/>
        <v>32064.075513941534</v>
      </c>
      <c r="U18" s="69">
        <f t="shared" si="94"/>
        <v>32064.661625299246</v>
      </c>
      <c r="V18" s="69">
        <f t="shared" si="94"/>
        <v>32065.247747370708</v>
      </c>
      <c r="W18" s="69">
        <f t="shared" si="94"/>
        <v>32065.833880156119</v>
      </c>
      <c r="X18" s="69">
        <f t="shared" si="94"/>
        <v>32066.420023655672</v>
      </c>
      <c r="Y18" s="69">
        <f t="shared" si="94"/>
        <v>32067.006177869564</v>
      </c>
      <c r="Z18" s="69">
        <f t="shared" si="94"/>
        <v>32067.592342797991</v>
      </c>
      <c r="AA18" s="69">
        <f t="shared" si="94"/>
        <v>32068.178518441146</v>
      </c>
      <c r="AB18" s="69">
        <f t="shared" si="94"/>
        <v>32068.764704799229</v>
      </c>
      <c r="AC18" s="69">
        <f t="shared" si="94"/>
        <v>32069.350901872433</v>
      </c>
      <c r="AD18" s="69">
        <f t="shared" si="94"/>
        <v>32069.937109660954</v>
      </c>
      <c r="AE18" s="69">
        <f t="shared" si="94"/>
        <v>32070.523328164989</v>
      </c>
      <c r="AF18" s="69">
        <f t="shared" si="94"/>
        <v>32071.109557384734</v>
      </c>
      <c r="AG18" s="69">
        <f t="shared" si="94"/>
        <v>32071.695797320386</v>
      </c>
      <c r="AH18" s="69">
        <f t="shared" si="94"/>
        <v>32072.282047972138</v>
      </c>
      <c r="AI18" s="69">
        <f t="shared" si="94"/>
        <v>32072.868309340189</v>
      </c>
      <c r="AJ18" s="69">
        <f t="shared" si="94"/>
        <v>32073.454581424732</v>
      </c>
      <c r="AK18" s="69">
        <f t="shared" si="94"/>
        <v>32074.040864225964</v>
      </c>
      <c r="AL18" s="69">
        <f t="shared" si="94"/>
        <v>32074.627157744082</v>
      </c>
      <c r="AM18" s="69">
        <f t="shared" si="94"/>
        <v>32075.213461979281</v>
      </c>
      <c r="AN18" s="69">
        <f t="shared" si="94"/>
        <v>32075.799776931755</v>
      </c>
      <c r="AO18" s="69">
        <f t="shared" si="94"/>
        <v>32076.386102601704</v>
      </c>
      <c r="AP18" s="69">
        <f t="shared" si="94"/>
        <v>32076.97243898932</v>
      </c>
      <c r="AQ18" s="69">
        <f t="shared" si="94"/>
        <v>32077.5587860948</v>
      </c>
      <c r="AR18" s="69">
        <f t="shared" si="94"/>
        <v>32078.14514391834</v>
      </c>
      <c r="AS18" s="69">
        <f t="shared" si="94"/>
        <v>32078.731512460137</v>
      </c>
      <c r="AT18" s="69">
        <f t="shared" si="94"/>
        <v>32079.317891720388</v>
      </c>
      <c r="AU18" s="69">
        <f t="shared" si="94"/>
        <v>32079.904281699284</v>
      </c>
      <c r="AV18" s="69">
        <f t="shared" si="94"/>
        <v>32080.490682397027</v>
      </c>
      <c r="AW18" s="69">
        <f t="shared" si="94"/>
        <v>32081.077093813808</v>
      </c>
      <c r="AX18" s="69">
        <f t="shared" si="94"/>
        <v>32081.663515949826</v>
      </c>
      <c r="AY18" s="69">
        <f t="shared" si="94"/>
        <v>32082.249948805274</v>
      </c>
      <c r="AZ18" s="69">
        <f t="shared" si="94"/>
        <v>32082.836392380352</v>
      </c>
      <c r="BA18" s="69">
        <f t="shared" si="94"/>
        <v>32083.422846675254</v>
      </c>
      <c r="BB18" s="69">
        <f t="shared" si="94"/>
        <v>32084.009311690173</v>
      </c>
      <c r="BC18" s="69">
        <f t="shared" si="94"/>
        <v>32084.595787425311</v>
      </c>
      <c r="BD18" s="69">
        <f t="shared" si="94"/>
        <v>32085.182273880859</v>
      </c>
      <c r="BE18" s="69">
        <f t="shared" si="94"/>
        <v>32085.768771057014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36696.455931218537</v>
      </c>
      <c r="DG18" s="108">
        <f t="shared" si="15"/>
        <v>36697.126719609099</v>
      </c>
      <c r="DH18" s="108">
        <f t="shared" si="15"/>
        <v>36697.797520261265</v>
      </c>
      <c r="DI18" s="108">
        <f t="shared" si="15"/>
        <v>36698.468333175246</v>
      </c>
      <c r="DJ18" s="108">
        <f t="shared" si="15"/>
        <v>40656.74102374068</v>
      </c>
      <c r="DK18" s="108">
        <f t="shared" si="15"/>
        <v>40657.484203679589</v>
      </c>
      <c r="DL18" s="108">
        <f t="shared" si="15"/>
        <v>40658.227397203358</v>
      </c>
      <c r="DM18" s="108">
        <f t="shared" si="15"/>
        <v>40658.97060431225</v>
      </c>
      <c r="DN18" s="108">
        <f t="shared" si="15"/>
        <v>35925.151502583481</v>
      </c>
      <c r="DO18" s="108">
        <f t="shared" si="15"/>
        <v>35925.808192008815</v>
      </c>
      <c r="DP18" s="108">
        <f t="shared" si="15"/>
        <v>35926.464893438031</v>
      </c>
      <c r="DQ18" s="108">
        <f t="shared" si="15"/>
        <v>35927.121606871333</v>
      </c>
      <c r="DR18" s="108">
        <f t="shared" si="15"/>
        <v>35927.778332308953</v>
      </c>
      <c r="DS18" s="108">
        <f t="shared" si="15"/>
        <v>36613.764983155401</v>
      </c>
      <c r="DT18" s="108">
        <f t="shared" si="15"/>
        <v>36614.434260006863</v>
      </c>
      <c r="DU18" s="108">
        <f t="shared" si="15"/>
        <v>36615.103549092302</v>
      </c>
      <c r="DV18" s="108">
        <f t="shared" si="90"/>
        <v>36615.772850411915</v>
      </c>
      <c r="DW18" s="108">
        <f t="shared" si="90"/>
        <v>36374.580578685884</v>
      </c>
      <c r="DX18" s="108">
        <f t="shared" si="90"/>
        <v>36375.2454833952</v>
      </c>
      <c r="DY18" s="108">
        <f t="shared" si="90"/>
        <v>36375.910400258566</v>
      </c>
      <c r="DZ18" s="108">
        <f t="shared" si="90"/>
        <v>36376.575329276195</v>
      </c>
      <c r="EA18" s="108">
        <f t="shared" si="90"/>
        <v>37119.321151655859</v>
      </c>
      <c r="EB18" s="108">
        <f t="shared" si="90"/>
        <v>37119.999669759651</v>
      </c>
      <c r="EC18" s="108">
        <f t="shared" si="90"/>
        <v>37120.678200266331</v>
      </c>
      <c r="ED18" s="108">
        <f t="shared" si="90"/>
        <v>37121.356743176126</v>
      </c>
      <c r="EE18" s="108">
        <f t="shared" si="90"/>
        <v>37122.03529848926</v>
      </c>
      <c r="EF18" s="108">
        <f t="shared" si="90"/>
        <v>37062.456486450596</v>
      </c>
      <c r="EG18" s="108">
        <f t="shared" si="90"/>
        <v>37063.133965103669</v>
      </c>
      <c r="EH18" s="108">
        <f t="shared" si="90"/>
        <v>37063.81145614064</v>
      </c>
      <c r="EI18" s="108">
        <f t="shared" si="90"/>
        <v>37064.488959561721</v>
      </c>
      <c r="EJ18" s="108">
        <f t="shared" si="90"/>
        <v>37807.953547610137</v>
      </c>
      <c r="EK18" s="108">
        <f t="shared" si="90"/>
        <v>37808.644653485826</v>
      </c>
      <c r="EL18" s="108">
        <f t="shared" si="91"/>
        <v>37809.335771994498</v>
      </c>
      <c r="EM18" s="108">
        <f t="shared" si="91"/>
        <v>37810.026903136386</v>
      </c>
      <c r="EN18" s="108">
        <f t="shared" si="91"/>
        <v>40677.503430032652</v>
      </c>
      <c r="EO18" s="108">
        <f t="shared" si="91"/>
        <v>40678.246989495434</v>
      </c>
      <c r="EP18" s="108">
        <f t="shared" si="91"/>
        <v>40678.990562550018</v>
      </c>
      <c r="EQ18" s="108">
        <f t="shared" si="91"/>
        <v>40679.734149196658</v>
      </c>
      <c r="ER18" s="108">
        <f t="shared" si="91"/>
        <v>40680.477749435595</v>
      </c>
      <c r="ES18" s="108">
        <f t="shared" si="91"/>
        <v>38674.047697566413</v>
      </c>
      <c r="ET18" s="108">
        <f t="shared" si="91"/>
        <v>38674.75463510448</v>
      </c>
      <c r="EU18" s="108">
        <f t="shared" si="91"/>
        <v>38675.461585564924</v>
      </c>
      <c r="EV18" s="108">
        <f t="shared" si="91"/>
        <v>38676.168548947986</v>
      </c>
      <c r="EW18" s="108">
        <f t="shared" si="91"/>
        <v>38964.894852231286</v>
      </c>
      <c r="EX18" s="108">
        <f t="shared" si="91"/>
        <v>38965.607106274438</v>
      </c>
      <c r="EY18" s="108">
        <f t="shared" si="91"/>
        <v>38966.319373337159</v>
      </c>
      <c r="EZ18" s="108">
        <f t="shared" si="91"/>
        <v>38967.031653419675</v>
      </c>
      <c r="FA18" s="108">
        <f t="shared" si="91"/>
        <v>36531.330372728364</v>
      </c>
      <c r="FB18" s="108">
        <f t="shared" si="92"/>
        <v>36531.998142726421</v>
      </c>
      <c r="FC18" s="108">
        <f t="shared" si="92"/>
        <v>36532.665924930901</v>
      </c>
      <c r="FD18" s="108">
        <f t="shared" si="92"/>
        <v>36533.33371934203</v>
      </c>
      <c r="FE18" s="108">
        <f t="shared" si="92"/>
        <v>36534.001525960019</v>
      </c>
    </row>
    <row r="19" spans="1:161" ht="15.75" x14ac:dyDescent="0.25">
      <c r="A19" s="47" t="s">
        <v>178</v>
      </c>
      <c r="B19" s="12">
        <f>'Urb proj of all 25 ARs '!AL19</f>
        <v>51767.332204252176</v>
      </c>
      <c r="C19" s="12">
        <f>'Urb proj of all 25 ARs '!AM19</f>
        <v>51816.561428512701</v>
      </c>
      <c r="D19" s="100">
        <f t="shared" si="10"/>
        <v>9.5097085679995063E-4</v>
      </c>
      <c r="E19" s="101">
        <f t="shared" si="11"/>
        <v>1.8279378036556437E-5</v>
      </c>
      <c r="F19" s="69">
        <f t="shared" si="12"/>
        <v>51768.278478887478</v>
      </c>
      <c r="G19" s="69">
        <f t="shared" si="13"/>
        <v>51769.224770820096</v>
      </c>
      <c r="H19" s="69">
        <f>G19*(1+$E$19)</f>
        <v>51770.171080050342</v>
      </c>
      <c r="I19" s="69">
        <f t="shared" ref="I19:BE19" si="95">H19*(1+$E$19)</f>
        <v>51771.117406578531</v>
      </c>
      <c r="J19" s="69">
        <f t="shared" si="95"/>
        <v>51772.063750404981</v>
      </c>
      <c r="K19" s="69">
        <f t="shared" si="95"/>
        <v>51773.010111530006</v>
      </c>
      <c r="L19" s="69">
        <f t="shared" si="95"/>
        <v>51773.956489953925</v>
      </c>
      <c r="M19" s="69">
        <f t="shared" si="95"/>
        <v>51774.902885677053</v>
      </c>
      <c r="N19" s="69">
        <f t="shared" si="95"/>
        <v>51775.849298699708</v>
      </c>
      <c r="O19" s="69">
        <f t="shared" si="95"/>
        <v>51776.795729022204</v>
      </c>
      <c r="P19" s="69">
        <f t="shared" si="95"/>
        <v>51777.742176644853</v>
      </c>
      <c r="Q19" s="69">
        <f t="shared" si="95"/>
        <v>51778.688641567976</v>
      </c>
      <c r="R19" s="69">
        <f t="shared" si="95"/>
        <v>51779.635123791893</v>
      </c>
      <c r="S19" s="69">
        <f t="shared" si="95"/>
        <v>51780.581623316917</v>
      </c>
      <c r="T19" s="69">
        <f t="shared" si="95"/>
        <v>51781.52814014336</v>
      </c>
      <c r="U19" s="69">
        <f t="shared" si="95"/>
        <v>51782.474674271543</v>
      </c>
      <c r="V19" s="69">
        <f t="shared" si="95"/>
        <v>51783.421225701786</v>
      </c>
      <c r="W19" s="69">
        <f t="shared" si="95"/>
        <v>51784.367794434394</v>
      </c>
      <c r="X19" s="69">
        <f t="shared" si="95"/>
        <v>51785.314380469696</v>
      </c>
      <c r="Y19" s="69">
        <f t="shared" si="95"/>
        <v>51786.260983807995</v>
      </c>
      <c r="Z19" s="69">
        <f t="shared" si="95"/>
        <v>51787.207604449621</v>
      </c>
      <c r="AA19" s="69">
        <f t="shared" si="95"/>
        <v>51788.154242394878</v>
      </c>
      <c r="AB19" s="69">
        <f t="shared" si="95"/>
        <v>51789.100897644093</v>
      </c>
      <c r="AC19" s="69">
        <f t="shared" si="95"/>
        <v>51790.047570197574</v>
      </c>
      <c r="AD19" s="69">
        <f t="shared" si="95"/>
        <v>51790.994260055639</v>
      </c>
      <c r="AE19" s="69">
        <f t="shared" si="95"/>
        <v>51791.940967218608</v>
      </c>
      <c r="AF19" s="69">
        <f t="shared" si="95"/>
        <v>51792.887691686796</v>
      </c>
      <c r="AG19" s="69">
        <f t="shared" si="95"/>
        <v>51793.834433460514</v>
      </c>
      <c r="AH19" s="69">
        <f t="shared" si="95"/>
        <v>51794.781192540082</v>
      </c>
      <c r="AI19" s="69">
        <f t="shared" si="95"/>
        <v>51795.727968925821</v>
      </c>
      <c r="AJ19" s="69">
        <f t="shared" si="95"/>
        <v>51796.674762618044</v>
      </c>
      <c r="AK19" s="69">
        <f t="shared" si="95"/>
        <v>51797.621573617063</v>
      </c>
      <c r="AL19" s="69">
        <f t="shared" si="95"/>
        <v>51798.568401923199</v>
      </c>
      <c r="AM19" s="69">
        <f t="shared" si="95"/>
        <v>51799.515247536772</v>
      </c>
      <c r="AN19" s="69">
        <f t="shared" si="95"/>
        <v>51800.462110458095</v>
      </c>
      <c r="AO19" s="69">
        <f t="shared" si="95"/>
        <v>51801.40899068748</v>
      </c>
      <c r="AP19" s="69">
        <f t="shared" si="95"/>
        <v>51802.355888225247</v>
      </c>
      <c r="AQ19" s="69">
        <f t="shared" si="95"/>
        <v>51803.302803071711</v>
      </c>
      <c r="AR19" s="69">
        <f t="shared" si="95"/>
        <v>51804.249735227189</v>
      </c>
      <c r="AS19" s="69">
        <f t="shared" si="95"/>
        <v>51805.196684691997</v>
      </c>
      <c r="AT19" s="69">
        <f t="shared" si="95"/>
        <v>51806.143651466453</v>
      </c>
      <c r="AU19" s="69">
        <f t="shared" si="95"/>
        <v>51807.090635550878</v>
      </c>
      <c r="AV19" s="69">
        <f t="shared" si="95"/>
        <v>51808.037636945577</v>
      </c>
      <c r="AW19" s="69">
        <f t="shared" si="95"/>
        <v>51808.984655650878</v>
      </c>
      <c r="AX19" s="69">
        <f t="shared" si="95"/>
        <v>51809.931691667087</v>
      </c>
      <c r="AY19" s="69">
        <f t="shared" si="95"/>
        <v>51810.87874499453</v>
      </c>
      <c r="AZ19" s="69">
        <f t="shared" si="95"/>
        <v>51811.825815633514</v>
      </c>
      <c r="BA19" s="69">
        <f t="shared" si="95"/>
        <v>51812.772903584366</v>
      </c>
      <c r="BB19" s="69">
        <f t="shared" si="95"/>
        <v>51813.720008847391</v>
      </c>
      <c r="BC19" s="69">
        <f t="shared" si="95"/>
        <v>51814.66713142291</v>
      </c>
      <c r="BD19" s="69">
        <f t="shared" si="95"/>
        <v>51815.614271311242</v>
      </c>
      <c r="BE19" s="69">
        <f t="shared" si="95"/>
        <v>51816.561428512701</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52499.216770276769</v>
      </c>
      <c r="DG19" s="108">
        <f t="shared" si="15"/>
        <v>52500.176423306737</v>
      </c>
      <c r="DH19" s="108">
        <f t="shared" si="15"/>
        <v>52501.136093878566</v>
      </c>
      <c r="DI19" s="108">
        <f t="shared" si="15"/>
        <v>52502.095781992568</v>
      </c>
      <c r="DJ19" s="108">
        <f t="shared" si="15"/>
        <v>56564.199013282203</v>
      </c>
      <c r="DK19" s="108">
        <f t="shared" si="15"/>
        <v>56565.232971659301</v>
      </c>
      <c r="DL19" s="108">
        <f t="shared" si="15"/>
        <v>56566.266948936514</v>
      </c>
      <c r="DM19" s="108">
        <f t="shared" si="15"/>
        <v>56567.300945114192</v>
      </c>
      <c r="DN19" s="108">
        <f t="shared" si="15"/>
        <v>50158.22253862059</v>
      </c>
      <c r="DO19" s="108">
        <f t="shared" si="15"/>
        <v>50159.139399732019</v>
      </c>
      <c r="DP19" s="108">
        <f t="shared" si="15"/>
        <v>50160.056277603093</v>
      </c>
      <c r="DQ19" s="108">
        <f t="shared" si="15"/>
        <v>50160.973172234124</v>
      </c>
      <c r="DR19" s="108">
        <f t="shared" si="15"/>
        <v>50161.890083625418</v>
      </c>
      <c r="DS19" s="108">
        <f t="shared" si="15"/>
        <v>51316.211887057492</v>
      </c>
      <c r="DT19" s="108">
        <f t="shared" si="15"/>
        <v>51317.149915493981</v>
      </c>
      <c r="DU19" s="108">
        <f t="shared" si="15"/>
        <v>51318.087961077043</v>
      </c>
      <c r="DV19" s="108">
        <f t="shared" si="90"/>
        <v>51319.026023806997</v>
      </c>
      <c r="DW19" s="108">
        <f t="shared" si="90"/>
        <v>50618.031474715302</v>
      </c>
      <c r="DX19" s="108">
        <f t="shared" si="90"/>
        <v>50618.956740848094</v>
      </c>
      <c r="DY19" s="108">
        <f t="shared" si="90"/>
        <v>50619.882023894177</v>
      </c>
      <c r="DZ19" s="108">
        <f t="shared" si="90"/>
        <v>50620.807323853856</v>
      </c>
      <c r="EA19" s="108">
        <f t="shared" si="90"/>
        <v>51916.788897906474</v>
      </c>
      <c r="EB19" s="108">
        <f t="shared" si="90"/>
        <v>51917.737904517191</v>
      </c>
      <c r="EC19" s="108">
        <f t="shared" si="90"/>
        <v>51918.686928475145</v>
      </c>
      <c r="ED19" s="108">
        <f t="shared" si="90"/>
        <v>51919.635969780677</v>
      </c>
      <c r="EE19" s="108">
        <f t="shared" si="90"/>
        <v>51920.585028434085</v>
      </c>
      <c r="EF19" s="108">
        <f t="shared" si="90"/>
        <v>51625.432903768167</v>
      </c>
      <c r="EG19" s="108">
        <f t="shared" si="90"/>
        <v>51626.376584572514</v>
      </c>
      <c r="EH19" s="108">
        <f t="shared" si="90"/>
        <v>51627.320282626759</v>
      </c>
      <c r="EI19" s="108">
        <f t="shared" si="90"/>
        <v>51628.263997931215</v>
      </c>
      <c r="EJ19" s="108">
        <f t="shared" si="90"/>
        <v>51833.877526019947</v>
      </c>
      <c r="EK19" s="108">
        <f t="shared" si="90"/>
        <v>51834.825017062343</v>
      </c>
      <c r="EL19" s="108">
        <f t="shared" si="91"/>
        <v>51835.772525424283</v>
      </c>
      <c r="EM19" s="108">
        <f t="shared" si="91"/>
        <v>51836.720051106095</v>
      </c>
      <c r="EN19" s="108">
        <f t="shared" si="91"/>
        <v>56574.645257608667</v>
      </c>
      <c r="EO19" s="108">
        <f t="shared" si="91"/>
        <v>56575.679406936615</v>
      </c>
      <c r="EP19" s="108">
        <f t="shared" si="91"/>
        <v>56576.713575168171</v>
      </c>
      <c r="EQ19" s="108">
        <f t="shared" si="91"/>
        <v>56577.747762303676</v>
      </c>
      <c r="ER19" s="108">
        <f t="shared" si="91"/>
        <v>56578.781968343479</v>
      </c>
      <c r="ES19" s="108">
        <f t="shared" si="91"/>
        <v>54653.883414637028</v>
      </c>
      <c r="ET19" s="108">
        <f t="shared" si="91"/>
        <v>54654.88245363313</v>
      </c>
      <c r="EU19" s="108">
        <f t="shared" si="91"/>
        <v>54655.881510891049</v>
      </c>
      <c r="EV19" s="108">
        <f t="shared" si="91"/>
        <v>54656.880586411105</v>
      </c>
      <c r="EW19" s="108">
        <f t="shared" si="91"/>
        <v>54614.475591652925</v>
      </c>
      <c r="EX19" s="108">
        <f t="shared" si="91"/>
        <v>54615.473910298533</v>
      </c>
      <c r="EY19" s="108">
        <f t="shared" si="91"/>
        <v>54616.472247192789</v>
      </c>
      <c r="EZ19" s="108">
        <f t="shared" si="91"/>
        <v>54617.470602336012</v>
      </c>
      <c r="FA19" s="108">
        <f t="shared" si="91"/>
        <v>50068.294629557044</v>
      </c>
      <c r="FB19" s="108">
        <f t="shared" si="92"/>
        <v>50069.209846842219</v>
      </c>
      <c r="FC19" s="108">
        <f t="shared" si="92"/>
        <v>50070.125080856997</v>
      </c>
      <c r="FD19" s="108">
        <f t="shared" si="92"/>
        <v>50071.040331601689</v>
      </c>
      <c r="FE19" s="108">
        <f t="shared" si="92"/>
        <v>50071.955599076588</v>
      </c>
    </row>
    <row r="20" spans="1:161" ht="15.75" x14ac:dyDescent="0.25">
      <c r="A20" s="47" t="s">
        <v>195</v>
      </c>
      <c r="B20" s="12">
        <f>'Urb proj of all 25 ARs '!AL20</f>
        <v>171873.83947943294</v>
      </c>
      <c r="C20" s="12">
        <f>'Urb proj of all 25 ARs '!AM20</f>
        <v>172037.2864918242</v>
      </c>
      <c r="D20" s="100">
        <f t="shared" si="10"/>
        <v>9.5097085679999715E-4</v>
      </c>
      <c r="E20" s="101">
        <f t="shared" si="11"/>
        <v>1.8279378036556437E-5</v>
      </c>
      <c r="F20" s="69">
        <f t="shared" si="12"/>
        <v>171876.98122631939</v>
      </c>
      <c r="G20" s="69">
        <f t="shared" si="13"/>
        <v>171880.123030635</v>
      </c>
      <c r="H20" s="69">
        <f>G20*(1+$E$20)</f>
        <v>171883.26489238086</v>
      </c>
      <c r="I20" s="69">
        <f t="shared" ref="I20:BE20" si="96">H20*(1+$E$20)</f>
        <v>171886.40681155797</v>
      </c>
      <c r="J20" s="69">
        <f t="shared" si="96"/>
        <v>171889.54878816742</v>
      </c>
      <c r="K20" s="69">
        <f t="shared" si="96"/>
        <v>171892.69082221025</v>
      </c>
      <c r="L20" s="69">
        <f t="shared" si="96"/>
        <v>171895.83291368751</v>
      </c>
      <c r="M20" s="69">
        <f t="shared" si="96"/>
        <v>171898.97506260025</v>
      </c>
      <c r="N20" s="69">
        <f t="shared" si="96"/>
        <v>171902.11726894951</v>
      </c>
      <c r="O20" s="69">
        <f t="shared" si="96"/>
        <v>171905.25953273635</v>
      </c>
      <c r="P20" s="69">
        <f t="shared" si="96"/>
        <v>171908.40185396181</v>
      </c>
      <c r="Q20" s="69">
        <f t="shared" si="96"/>
        <v>171911.54423262697</v>
      </c>
      <c r="R20" s="69">
        <f t="shared" si="96"/>
        <v>171914.68666873284</v>
      </c>
      <c r="S20" s="69">
        <f t="shared" si="96"/>
        <v>171917.82916228051</v>
      </c>
      <c r="T20" s="69">
        <f t="shared" si="96"/>
        <v>171920.97171327099</v>
      </c>
      <c r="U20" s="69">
        <f t="shared" si="96"/>
        <v>171924.11432170536</v>
      </c>
      <c r="V20" s="69">
        <f t="shared" si="96"/>
        <v>171927.25698758464</v>
      </c>
      <c r="W20" s="69">
        <f t="shared" si="96"/>
        <v>171930.3997109099</v>
      </c>
      <c r="X20" s="69">
        <f t="shared" si="96"/>
        <v>171933.54249168219</v>
      </c>
      <c r="Y20" s="69">
        <f t="shared" si="96"/>
        <v>171936.68532990257</v>
      </c>
      <c r="Z20" s="69">
        <f t="shared" si="96"/>
        <v>171939.82822557207</v>
      </c>
      <c r="AA20" s="69">
        <f t="shared" si="96"/>
        <v>171942.97117869175</v>
      </c>
      <c r="AB20" s="69">
        <f t="shared" si="96"/>
        <v>171946.11418926265</v>
      </c>
      <c r="AC20" s="69">
        <f t="shared" si="96"/>
        <v>171949.25725728582</v>
      </c>
      <c r="AD20" s="69">
        <f t="shared" si="96"/>
        <v>171952.40038276234</v>
      </c>
      <c r="AE20" s="69">
        <f t="shared" si="96"/>
        <v>171955.54356569322</v>
      </c>
      <c r="AF20" s="69">
        <f t="shared" si="96"/>
        <v>171958.68680607955</v>
      </c>
      <c r="AG20" s="69">
        <f t="shared" si="96"/>
        <v>171961.83010392234</v>
      </c>
      <c r="AH20" s="69">
        <f t="shared" si="96"/>
        <v>171964.97345922267</v>
      </c>
      <c r="AI20" s="69">
        <f t="shared" si="96"/>
        <v>171968.11687198159</v>
      </c>
      <c r="AJ20" s="69">
        <f t="shared" si="96"/>
        <v>171971.26034220014</v>
      </c>
      <c r="AK20" s="69">
        <f t="shared" si="96"/>
        <v>171974.40386987937</v>
      </c>
      <c r="AL20" s="69">
        <f t="shared" si="96"/>
        <v>171977.54745502034</v>
      </c>
      <c r="AM20" s="69">
        <f t="shared" si="96"/>
        <v>171980.69109762408</v>
      </c>
      <c r="AN20" s="69">
        <f t="shared" si="96"/>
        <v>171983.83479769164</v>
      </c>
      <c r="AO20" s="69">
        <f t="shared" si="96"/>
        <v>171986.97855522408</v>
      </c>
      <c r="AP20" s="69">
        <f t="shared" si="96"/>
        <v>171990.12237022247</v>
      </c>
      <c r="AQ20" s="69">
        <f t="shared" si="96"/>
        <v>171993.26624268782</v>
      </c>
      <c r="AR20" s="69">
        <f t="shared" si="96"/>
        <v>171996.41017262122</v>
      </c>
      <c r="AS20" s="69">
        <f t="shared" si="96"/>
        <v>171999.55416002369</v>
      </c>
      <c r="AT20" s="69">
        <f t="shared" si="96"/>
        <v>172002.6982048963</v>
      </c>
      <c r="AU20" s="69">
        <f t="shared" si="96"/>
        <v>172005.84230724009</v>
      </c>
      <c r="AV20" s="69">
        <f t="shared" si="96"/>
        <v>172008.98646705612</v>
      </c>
      <c r="AW20" s="69">
        <f t="shared" si="96"/>
        <v>172012.13068434544</v>
      </c>
      <c r="AX20" s="69">
        <f t="shared" si="96"/>
        <v>172015.27495910908</v>
      </c>
      <c r="AY20" s="69">
        <f t="shared" si="96"/>
        <v>172018.41929134811</v>
      </c>
      <c r="AZ20" s="69">
        <f t="shared" si="96"/>
        <v>172021.56368106359</v>
      </c>
      <c r="BA20" s="69">
        <f t="shared" si="96"/>
        <v>172024.70812825655</v>
      </c>
      <c r="BB20" s="69">
        <f t="shared" si="96"/>
        <v>172027.85263292806</v>
      </c>
      <c r="BC20" s="69">
        <f t="shared" si="96"/>
        <v>172030.99719507917</v>
      </c>
      <c r="BD20" s="69">
        <f t="shared" si="96"/>
        <v>172034.14181471089</v>
      </c>
      <c r="BE20" s="69">
        <f t="shared" si="96"/>
        <v>172037.28649182431</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188107.95545748973</v>
      </c>
      <c r="DG20" s="108">
        <f t="shared" si="15"/>
        <v>188111.39395391924</v>
      </c>
      <c r="DH20" s="108">
        <f t="shared" si="15"/>
        <v>188114.8325132023</v>
      </c>
      <c r="DI20" s="108">
        <f t="shared" si="15"/>
        <v>188118.2711353401</v>
      </c>
      <c r="DJ20" s="108">
        <f t="shared" si="15"/>
        <v>214202.78350561476</v>
      </c>
      <c r="DK20" s="108">
        <f t="shared" si="15"/>
        <v>214206.69899927094</v>
      </c>
      <c r="DL20" s="108">
        <f t="shared" si="15"/>
        <v>214210.61456449991</v>
      </c>
      <c r="DM20" s="108">
        <f t="shared" si="15"/>
        <v>214214.53020130299</v>
      </c>
      <c r="DN20" s="108">
        <f t="shared" si="15"/>
        <v>190579.73909995239</v>
      </c>
      <c r="DO20" s="108">
        <f t="shared" si="15"/>
        <v>190583.22277904951</v>
      </c>
      <c r="DP20" s="108">
        <f t="shared" si="15"/>
        <v>190586.7065218261</v>
      </c>
      <c r="DQ20" s="108">
        <f t="shared" si="15"/>
        <v>190590.19032828335</v>
      </c>
      <c r="DR20" s="108">
        <f t="shared" si="15"/>
        <v>190593.67419842244</v>
      </c>
      <c r="DS20" s="108">
        <f t="shared" si="15"/>
        <v>193603.75658569566</v>
      </c>
      <c r="DT20" s="108">
        <f t="shared" si="15"/>
        <v>193607.29554195158</v>
      </c>
      <c r="DU20" s="108">
        <f t="shared" si="15"/>
        <v>193610.83456289745</v>
      </c>
      <c r="DV20" s="108">
        <f t="shared" si="90"/>
        <v>193614.37364853438</v>
      </c>
      <c r="DW20" s="108">
        <f t="shared" si="90"/>
        <v>196606.59915463708</v>
      </c>
      <c r="DX20" s="108">
        <f t="shared" si="90"/>
        <v>196610.19300098752</v>
      </c>
      <c r="DY20" s="108">
        <f t="shared" si="90"/>
        <v>196613.78691303122</v>
      </c>
      <c r="DZ20" s="108">
        <f t="shared" si="90"/>
        <v>196617.38089076942</v>
      </c>
      <c r="EA20" s="108">
        <f t="shared" si="90"/>
        <v>199769.79422434617</v>
      </c>
      <c r="EB20" s="108">
        <f t="shared" si="90"/>
        <v>199773.44589193506</v>
      </c>
      <c r="EC20" s="108">
        <f t="shared" si="90"/>
        <v>199777.09762627419</v>
      </c>
      <c r="ED20" s="108">
        <f t="shared" si="90"/>
        <v>199780.74942736476</v>
      </c>
      <c r="EE20" s="108">
        <f t="shared" si="90"/>
        <v>199784.40129520796</v>
      </c>
      <c r="EF20" s="108">
        <f t="shared" si="90"/>
        <v>209957.39079193503</v>
      </c>
      <c r="EG20" s="108">
        <f t="shared" si="90"/>
        <v>209961.2286824529</v>
      </c>
      <c r="EH20" s="108">
        <f t="shared" si="90"/>
        <v>209965.066643125</v>
      </c>
      <c r="EI20" s="108">
        <f t="shared" si="90"/>
        <v>209968.90467395264</v>
      </c>
      <c r="EJ20" s="108">
        <f t="shared" si="90"/>
        <v>213289.93021496132</v>
      </c>
      <c r="EK20" s="108">
        <f t="shared" si="90"/>
        <v>213293.82902222715</v>
      </c>
      <c r="EL20" s="108">
        <f t="shared" si="91"/>
        <v>213297.72790076071</v>
      </c>
      <c r="EM20" s="108">
        <f t="shared" si="91"/>
        <v>213301.62685056336</v>
      </c>
      <c r="EN20" s="108">
        <f t="shared" si="91"/>
        <v>230154.54365654616</v>
      </c>
      <c r="EO20" s="108">
        <f t="shared" si="91"/>
        <v>230158.75073845647</v>
      </c>
      <c r="EP20" s="108">
        <f t="shared" si="91"/>
        <v>230162.95789726966</v>
      </c>
      <c r="EQ20" s="108">
        <f t="shared" si="91"/>
        <v>230167.16513298705</v>
      </c>
      <c r="ER20" s="108">
        <f t="shared" si="91"/>
        <v>230171.37244561015</v>
      </c>
      <c r="ES20" s="108">
        <f t="shared" si="91"/>
        <v>206478.15940100484</v>
      </c>
      <c r="ET20" s="108">
        <f t="shared" si="91"/>
        <v>206481.93369333682</v>
      </c>
      <c r="EU20" s="108">
        <f t="shared" si="91"/>
        <v>206485.70805466053</v>
      </c>
      <c r="EV20" s="108">
        <f t="shared" si="91"/>
        <v>206489.4824849772</v>
      </c>
      <c r="EW20" s="108">
        <f t="shared" si="91"/>
        <v>203397.19488877748</v>
      </c>
      <c r="EX20" s="108">
        <f t="shared" si="91"/>
        <v>203400.91286299442</v>
      </c>
      <c r="EY20" s="108">
        <f t="shared" si="91"/>
        <v>203404.6309051736</v>
      </c>
      <c r="EZ20" s="108">
        <f t="shared" si="91"/>
        <v>203408.34901531631</v>
      </c>
      <c r="FA20" s="108">
        <f t="shared" si="91"/>
        <v>188509.51599654331</v>
      </c>
      <c r="FB20" s="108">
        <f t="shared" si="92"/>
        <v>188512.96183324969</v>
      </c>
      <c r="FC20" s="108">
        <f t="shared" si="92"/>
        <v>188516.40773294386</v>
      </c>
      <c r="FD20" s="108">
        <f t="shared" si="92"/>
        <v>188519.85369562689</v>
      </c>
      <c r="FE20" s="108">
        <f t="shared" si="92"/>
        <v>188523.29972129999</v>
      </c>
    </row>
    <row r="21" spans="1:161" ht="15.75" x14ac:dyDescent="0.25">
      <c r="A21" s="47" t="s">
        <v>180</v>
      </c>
      <c r="B21" s="12">
        <f>'Urb proj of all 25 ARs '!AL21</f>
        <v>94614.731555031409</v>
      </c>
      <c r="C21" s="12">
        <f>'Urb proj of all 25 ARs '!AM21</f>
        <v>94704.7074073642</v>
      </c>
      <c r="D21" s="100">
        <f t="shared" si="10"/>
        <v>9.5097085680000788E-4</v>
      </c>
      <c r="E21" s="101">
        <f t="shared" si="11"/>
        <v>1.8279378036556437E-5</v>
      </c>
      <c r="F21" s="69">
        <f t="shared" si="12"/>
        <v>94616.461053477324</v>
      </c>
      <c r="G21" s="69">
        <f t="shared" si="13"/>
        <v>94618.190583537405</v>
      </c>
      <c r="H21" s="69">
        <f>G21*(1+$E$21)</f>
        <v>94619.920145212222</v>
      </c>
      <c r="I21" s="69">
        <f t="shared" ref="I21:BE21" si="97">H21*(1+$E$21)</f>
        <v>94621.649738502339</v>
      </c>
      <c r="J21" s="69">
        <f t="shared" si="97"/>
        <v>94623.379363408356</v>
      </c>
      <c r="K21" s="69">
        <f t="shared" si="97"/>
        <v>94625.109019930838</v>
      </c>
      <c r="L21" s="69">
        <f t="shared" si="97"/>
        <v>94626.838708070369</v>
      </c>
      <c r="M21" s="69">
        <f t="shared" si="97"/>
        <v>94628.568427827515</v>
      </c>
      <c r="N21" s="69">
        <f t="shared" si="97"/>
        <v>94630.298179202859</v>
      </c>
      <c r="O21" s="69">
        <f t="shared" si="97"/>
        <v>94632.027962196982</v>
      </c>
      <c r="P21" s="69">
        <f t="shared" si="97"/>
        <v>94633.757776810467</v>
      </c>
      <c r="Q21" s="69">
        <f t="shared" si="97"/>
        <v>94635.487623043897</v>
      </c>
      <c r="R21" s="69">
        <f t="shared" si="97"/>
        <v>94637.217500897837</v>
      </c>
      <c r="S21" s="69">
        <f t="shared" si="97"/>
        <v>94638.947410372857</v>
      </c>
      <c r="T21" s="69">
        <f t="shared" si="97"/>
        <v>94640.677351469552</v>
      </c>
      <c r="U21" s="69">
        <f t="shared" si="97"/>
        <v>94642.407324188491</v>
      </c>
      <c r="V21" s="69">
        <f t="shared" si="97"/>
        <v>94644.137328530254</v>
      </c>
      <c r="W21" s="69">
        <f t="shared" si="97"/>
        <v>94645.867364495425</v>
      </c>
      <c r="X21" s="69">
        <f t="shared" si="97"/>
        <v>94647.597432084585</v>
      </c>
      <c r="Y21" s="69">
        <f t="shared" si="97"/>
        <v>94649.327531298302</v>
      </c>
      <c r="Z21" s="69">
        <f t="shared" si="97"/>
        <v>94651.057662137158</v>
      </c>
      <c r="AA21" s="69">
        <f t="shared" si="97"/>
        <v>94652.787824601721</v>
      </c>
      <c r="AB21" s="69">
        <f t="shared" si="97"/>
        <v>94654.518018692586</v>
      </c>
      <c r="AC21" s="69">
        <f t="shared" si="97"/>
        <v>94656.248244410323</v>
      </c>
      <c r="AD21" s="69">
        <f t="shared" si="97"/>
        <v>94657.978501755511</v>
      </c>
      <c r="AE21" s="69">
        <f t="shared" si="97"/>
        <v>94659.70879072872</v>
      </c>
      <c r="AF21" s="69">
        <f t="shared" si="97"/>
        <v>94661.439111330532</v>
      </c>
      <c r="AG21" s="69">
        <f t="shared" si="97"/>
        <v>94663.169463561528</v>
      </c>
      <c r="AH21" s="69">
        <f t="shared" si="97"/>
        <v>94664.89984742229</v>
      </c>
      <c r="AI21" s="69">
        <f t="shared" si="97"/>
        <v>94666.630262913401</v>
      </c>
      <c r="AJ21" s="69">
        <f t="shared" si="97"/>
        <v>94668.360710035427</v>
      </c>
      <c r="AK21" s="69">
        <f t="shared" si="97"/>
        <v>94670.091188788952</v>
      </c>
      <c r="AL21" s="69">
        <f t="shared" si="97"/>
        <v>94671.821699174543</v>
      </c>
      <c r="AM21" s="69">
        <f t="shared" si="97"/>
        <v>94673.552241192796</v>
      </c>
      <c r="AN21" s="69">
        <f t="shared" si="97"/>
        <v>94675.282814844279</v>
      </c>
      <c r="AO21" s="69">
        <f t="shared" si="97"/>
        <v>94677.013420129573</v>
      </c>
      <c r="AP21" s="69">
        <f t="shared" si="97"/>
        <v>94678.744057049247</v>
      </c>
      <c r="AQ21" s="69">
        <f t="shared" si="97"/>
        <v>94680.474725603897</v>
      </c>
      <c r="AR21" s="69">
        <f t="shared" si="97"/>
        <v>94682.205425794091</v>
      </c>
      <c r="AS21" s="69">
        <f t="shared" si="97"/>
        <v>94683.93615762041</v>
      </c>
      <c r="AT21" s="69">
        <f t="shared" si="97"/>
        <v>94685.666921083422</v>
      </c>
      <c r="AU21" s="69">
        <f t="shared" si="97"/>
        <v>94687.39771618371</v>
      </c>
      <c r="AV21" s="69">
        <f t="shared" si="97"/>
        <v>94689.128542921855</v>
      </c>
      <c r="AW21" s="69">
        <f t="shared" si="97"/>
        <v>94690.859401298439</v>
      </c>
      <c r="AX21" s="69">
        <f t="shared" si="97"/>
        <v>94692.590291314045</v>
      </c>
      <c r="AY21" s="69">
        <f t="shared" si="97"/>
        <v>94694.32121296924</v>
      </c>
      <c r="AZ21" s="69">
        <f t="shared" si="97"/>
        <v>94696.052166264606</v>
      </c>
      <c r="BA21" s="69">
        <f t="shared" si="97"/>
        <v>94697.783151200725</v>
      </c>
      <c r="BB21" s="69">
        <f t="shared" si="97"/>
        <v>94699.514167778165</v>
      </c>
      <c r="BC21" s="69">
        <f t="shared" si="97"/>
        <v>94701.245215997522</v>
      </c>
      <c r="BD21" s="69">
        <f t="shared" si="97"/>
        <v>94702.976295859364</v>
      </c>
      <c r="BE21" s="69">
        <f t="shared" si="97"/>
        <v>94704.707407364258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114869.29844904898</v>
      </c>
      <c r="DG21" s="108">
        <f t="shared" si="15"/>
        <v>114871.39818838012</v>
      </c>
      <c r="DH21" s="108">
        <f t="shared" si="15"/>
        <v>114873.4979660932</v>
      </c>
      <c r="DI21" s="108">
        <f t="shared" si="15"/>
        <v>114875.5977821889</v>
      </c>
      <c r="DJ21" s="108">
        <f t="shared" si="15"/>
        <v>128963.82215903427</v>
      </c>
      <c r="DK21" s="108">
        <f t="shared" si="15"/>
        <v>128966.17953749256</v>
      </c>
      <c r="DL21" s="108">
        <f t="shared" si="15"/>
        <v>128968.53695904226</v>
      </c>
      <c r="DM21" s="108">
        <f t="shared" si="15"/>
        <v>128970.89442368416</v>
      </c>
      <c r="DN21" s="108">
        <f t="shared" si="15"/>
        <v>108801.09993514649</v>
      </c>
      <c r="DO21" s="108">
        <f t="shared" si="15"/>
        <v>108803.08875158298</v>
      </c>
      <c r="DP21" s="108">
        <f t="shared" si="15"/>
        <v>108805.07760437382</v>
      </c>
      <c r="DQ21" s="108">
        <f t="shared" si="15"/>
        <v>108807.06649351965</v>
      </c>
      <c r="DR21" s="108">
        <f t="shared" si="15"/>
        <v>108809.05541902114</v>
      </c>
      <c r="DS21" s="108">
        <f t="shared" si="15"/>
        <v>111932.21455936566</v>
      </c>
      <c r="DT21" s="108">
        <f t="shared" si="15"/>
        <v>111934.26061063005</v>
      </c>
      <c r="DU21" s="108">
        <f t="shared" si="15"/>
        <v>111936.30669929499</v>
      </c>
      <c r="DV21" s="108">
        <f t="shared" si="90"/>
        <v>111938.35282536116</v>
      </c>
      <c r="DW21" s="108">
        <f t="shared" si="90"/>
        <v>113314.66694263606</v>
      </c>
      <c r="DX21" s="108">
        <f t="shared" si="90"/>
        <v>113316.7382642702</v>
      </c>
      <c r="DY21" s="108">
        <f t="shared" si="90"/>
        <v>113318.80962376681</v>
      </c>
      <c r="DZ21" s="108">
        <f t="shared" si="90"/>
        <v>113320.88102112658</v>
      </c>
      <c r="EA21" s="108">
        <f t="shared" si="90"/>
        <v>120909.48859212914</v>
      </c>
      <c r="EB21" s="108">
        <f t="shared" si="90"/>
        <v>120911.69874237933</v>
      </c>
      <c r="EC21" s="108">
        <f t="shared" si="90"/>
        <v>120913.9089330297</v>
      </c>
      <c r="ED21" s="108">
        <f t="shared" si="90"/>
        <v>120916.11916408097</v>
      </c>
      <c r="EE21" s="108">
        <f t="shared" si="90"/>
        <v>120918.32943553389</v>
      </c>
      <c r="EF21" s="108">
        <f t="shared" si="90"/>
        <v>119196.13620071091</v>
      </c>
      <c r="EG21" s="108">
        <f t="shared" si="90"/>
        <v>119198.31503194502</v>
      </c>
      <c r="EH21" s="108">
        <f t="shared" si="90"/>
        <v>119200.49390300681</v>
      </c>
      <c r="EI21" s="108">
        <f t="shared" si="90"/>
        <v>119202.67281389701</v>
      </c>
      <c r="EJ21" s="108">
        <f t="shared" si="90"/>
        <v>127159.12320416851</v>
      </c>
      <c r="EK21" s="108">
        <f t="shared" si="90"/>
        <v>127161.44759385237</v>
      </c>
      <c r="EL21" s="108">
        <f t="shared" si="91"/>
        <v>127163.7720260246</v>
      </c>
      <c r="EM21" s="108">
        <f t="shared" si="91"/>
        <v>127166.09650068602</v>
      </c>
      <c r="EN21" s="108">
        <f t="shared" si="91"/>
        <v>136510.5591120178</v>
      </c>
      <c r="EO21" s="108">
        <f t="shared" si="91"/>
        <v>136513.0544401338</v>
      </c>
      <c r="EP21" s="108">
        <f t="shared" si="91"/>
        <v>136515.5498138628</v>
      </c>
      <c r="EQ21" s="108">
        <f t="shared" si="91"/>
        <v>136518.04523320575</v>
      </c>
      <c r="ER21" s="108">
        <f t="shared" si="91"/>
        <v>136520.54069816339</v>
      </c>
      <c r="ES21" s="108">
        <f t="shared" si="91"/>
        <v>130760.10143221906</v>
      </c>
      <c r="ET21" s="108">
        <f t="shared" si="91"/>
        <v>130762.49164554523</v>
      </c>
      <c r="EU21" s="108">
        <f t="shared" si="91"/>
        <v>130764.88190256301</v>
      </c>
      <c r="EV21" s="108">
        <f t="shared" si="91"/>
        <v>130767.27220327321</v>
      </c>
      <c r="EW21" s="108">
        <f t="shared" si="91"/>
        <v>123394.07269389331</v>
      </c>
      <c r="EX21" s="108">
        <f t="shared" si="91"/>
        <v>123396.32826079555</v>
      </c>
      <c r="EY21" s="108">
        <f t="shared" si="91"/>
        <v>123398.58386892815</v>
      </c>
      <c r="EZ21" s="108">
        <f t="shared" si="91"/>
        <v>123400.83951829186</v>
      </c>
      <c r="FA21" s="108">
        <f t="shared" si="91"/>
        <v>111338.7822809981</v>
      </c>
      <c r="FB21" s="108">
        <f t="shared" si="92"/>
        <v>111340.81748468954</v>
      </c>
      <c r="FC21" s="108">
        <f t="shared" si="92"/>
        <v>111342.85272558325</v>
      </c>
      <c r="FD21" s="108">
        <f t="shared" si="92"/>
        <v>111344.88800367989</v>
      </c>
      <c r="FE21" s="108">
        <f t="shared" si="92"/>
        <v>111346.92331898015</v>
      </c>
    </row>
    <row r="22" spans="1:161" ht="15.75" x14ac:dyDescent="0.25">
      <c r="A22" s="47" t="s">
        <v>181</v>
      </c>
      <c r="B22" s="12">
        <f>'Urb proj of all 25 ARs '!AL22</f>
        <v>281667.84286584385</v>
      </c>
      <c r="C22" s="12">
        <f>'Urb proj of all 25 ARs '!AM22</f>
        <v>281935.70077570702</v>
      </c>
      <c r="D22" s="100">
        <f t="shared" si="10"/>
        <v>9.5097085680012476E-4</v>
      </c>
      <c r="E22" s="101">
        <f t="shared" si="11"/>
        <v>1.8279378036556437E-5</v>
      </c>
      <c r="F22" s="69">
        <f t="shared" si="12"/>
        <v>281672.99157882435</v>
      </c>
      <c r="G22" s="69">
        <f t="shared" si="13"/>
        <v>281678.14038592012</v>
      </c>
      <c r="H22" s="69">
        <f>G22*(1+$E$22)</f>
        <v>281683.28928713285</v>
      </c>
      <c r="I22" s="69">
        <f t="shared" ref="I22:BD22" si="98">H22*(1+$E$22)</f>
        <v>281688.43828246434</v>
      </c>
      <c r="J22" s="69">
        <f t="shared" si="98"/>
        <v>281693.58737191622</v>
      </c>
      <c r="K22" s="69">
        <f t="shared" si="98"/>
        <v>281698.73655549024</v>
      </c>
      <c r="L22" s="69">
        <f t="shared" si="98"/>
        <v>281703.88583318813</v>
      </c>
      <c r="M22" s="69">
        <f t="shared" si="98"/>
        <v>281709.03520501166</v>
      </c>
      <c r="N22" s="69">
        <f t="shared" si="98"/>
        <v>281714.18467096251</v>
      </c>
      <c r="O22" s="69">
        <f t="shared" si="98"/>
        <v>281719.33423104236</v>
      </c>
      <c r="P22" s="69">
        <f t="shared" si="98"/>
        <v>281724.48388525296</v>
      </c>
      <c r="Q22" s="69">
        <f t="shared" si="98"/>
        <v>281729.63363359607</v>
      </c>
      <c r="R22" s="69">
        <f t="shared" si="98"/>
        <v>281734.78347607335</v>
      </c>
      <c r="S22" s="69">
        <f t="shared" si="98"/>
        <v>281739.93341268657</v>
      </c>
      <c r="T22" s="69">
        <f t="shared" si="98"/>
        <v>281745.08344343741</v>
      </c>
      <c r="U22" s="69">
        <f t="shared" si="98"/>
        <v>281750.23356832762</v>
      </c>
      <c r="V22" s="69">
        <f t="shared" si="98"/>
        <v>281755.38378735888</v>
      </c>
      <c r="W22" s="69">
        <f t="shared" si="98"/>
        <v>281760.53410053294</v>
      </c>
      <c r="X22" s="69">
        <f t="shared" si="98"/>
        <v>281765.68450785155</v>
      </c>
      <c r="Y22" s="69">
        <f t="shared" si="98"/>
        <v>281770.83500931639</v>
      </c>
      <c r="Z22" s="69">
        <f t="shared" si="98"/>
        <v>281775.98560492921</v>
      </c>
      <c r="AA22" s="69">
        <f t="shared" si="98"/>
        <v>281781.13629469171</v>
      </c>
      <c r="AB22" s="69">
        <f t="shared" si="98"/>
        <v>281786.28707860562</v>
      </c>
      <c r="AC22" s="69">
        <f t="shared" si="98"/>
        <v>281791.43795667263</v>
      </c>
      <c r="AD22" s="69">
        <f t="shared" si="98"/>
        <v>281796.58892889449</v>
      </c>
      <c r="AE22" s="69">
        <f t="shared" si="98"/>
        <v>281801.73999527295</v>
      </c>
      <c r="AF22" s="69">
        <f t="shared" si="98"/>
        <v>281806.89115580969</v>
      </c>
      <c r="AG22" s="69">
        <f t="shared" si="98"/>
        <v>281812.04241050646</v>
      </c>
      <c r="AH22" s="69">
        <f t="shared" si="98"/>
        <v>281817.19375936495</v>
      </c>
      <c r="AI22" s="69">
        <f t="shared" si="98"/>
        <v>281822.3452023869</v>
      </c>
      <c r="AJ22" s="69">
        <f t="shared" si="98"/>
        <v>281827.49673957401</v>
      </c>
      <c r="AK22" s="69">
        <f t="shared" si="98"/>
        <v>281832.64837092801</v>
      </c>
      <c r="AL22" s="69">
        <f t="shared" si="98"/>
        <v>281837.80009645061</v>
      </c>
      <c r="AM22" s="69">
        <f t="shared" si="98"/>
        <v>281842.95191614359</v>
      </c>
      <c r="AN22" s="69">
        <f t="shared" si="98"/>
        <v>281848.10383000859</v>
      </c>
      <c r="AO22" s="69">
        <f t="shared" si="98"/>
        <v>281853.25583804736</v>
      </c>
      <c r="AP22" s="69">
        <f t="shared" si="98"/>
        <v>281858.40794026165</v>
      </c>
      <c r="AQ22" s="69">
        <f t="shared" si="98"/>
        <v>281863.56013665319</v>
      </c>
      <c r="AR22" s="69">
        <f t="shared" si="98"/>
        <v>281868.71242722368</v>
      </c>
      <c r="AS22" s="69">
        <f t="shared" si="98"/>
        <v>281873.86481197481</v>
      </c>
      <c r="AT22" s="69">
        <f t="shared" si="98"/>
        <v>281879.01729090832</v>
      </c>
      <c r="AU22" s="69">
        <f t="shared" si="98"/>
        <v>281884.16986402596</v>
      </c>
      <c r="AV22" s="69">
        <f t="shared" si="98"/>
        <v>281889.32253132941</v>
      </c>
      <c r="AW22" s="69">
        <f t="shared" si="98"/>
        <v>281894.47529282043</v>
      </c>
      <c r="AX22" s="69">
        <f t="shared" si="98"/>
        <v>281899.62814850069</v>
      </c>
      <c r="AY22" s="69">
        <f t="shared" si="98"/>
        <v>281904.78109837195</v>
      </c>
      <c r="AZ22" s="69">
        <f t="shared" si="98"/>
        <v>281909.93414243596</v>
      </c>
      <c r="BA22" s="69">
        <f t="shared" si="98"/>
        <v>281915.0872806944</v>
      </c>
      <c r="BB22" s="69">
        <f t="shared" si="98"/>
        <v>281920.24051314901</v>
      </c>
      <c r="BC22" s="69">
        <f t="shared" si="98"/>
        <v>281925.39383980149</v>
      </c>
      <c r="BD22" s="69">
        <f t="shared" si="98"/>
        <v>281930.54726065358</v>
      </c>
      <c r="BE22" s="69">
        <f>BD22*(1+$E$22)</f>
        <v>281935.70077570702</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317742.7348570493</v>
      </c>
      <c r="DG22" s="108">
        <f t="shared" si="15"/>
        <v>317748.54299661814</v>
      </c>
      <c r="DH22" s="108">
        <f t="shared" si="15"/>
        <v>317754.35124235612</v>
      </c>
      <c r="DI22" s="108">
        <f t="shared" si="15"/>
        <v>317760.15959426528</v>
      </c>
      <c r="DJ22" s="108">
        <f t="shared" si="15"/>
        <v>347797.46339270542</v>
      </c>
      <c r="DK22" s="108">
        <f t="shared" si="15"/>
        <v>347803.8209140189</v>
      </c>
      <c r="DL22" s="108">
        <f t="shared" si="15"/>
        <v>347810.17855154391</v>
      </c>
      <c r="DM22" s="108">
        <f t="shared" si="15"/>
        <v>347816.53630528267</v>
      </c>
      <c r="DN22" s="108">
        <f t="shared" si="15"/>
        <v>307052.31070981867</v>
      </c>
      <c r="DO22" s="108">
        <f t="shared" si="15"/>
        <v>307057.92343508312</v>
      </c>
      <c r="DP22" s="108">
        <f t="shared" si="15"/>
        <v>307063.53626294469</v>
      </c>
      <c r="DQ22" s="108">
        <f t="shared" si="15"/>
        <v>307069.14919340529</v>
      </c>
      <c r="DR22" s="108">
        <f t="shared" si="15"/>
        <v>307074.76222646679</v>
      </c>
      <c r="DS22" s="108">
        <f t="shared" si="15"/>
        <v>312124.45265620027</v>
      </c>
      <c r="DT22" s="108">
        <f t="shared" si="15"/>
        <v>312130.15809706482</v>
      </c>
      <c r="DU22" s="108">
        <f t="shared" si="15"/>
        <v>312135.86364222126</v>
      </c>
      <c r="DV22" s="108">
        <f t="shared" si="90"/>
        <v>312141.56929167156</v>
      </c>
      <c r="DW22" s="108">
        <f t="shared" si="90"/>
        <v>308922.17280095449</v>
      </c>
      <c r="DX22" s="108">
        <f t="shared" si="90"/>
        <v>308927.81970613496</v>
      </c>
      <c r="DY22" s="108">
        <f t="shared" si="90"/>
        <v>308933.46671453741</v>
      </c>
      <c r="DZ22" s="108">
        <f t="shared" si="90"/>
        <v>308939.11382616364</v>
      </c>
      <c r="EA22" s="108">
        <f t="shared" si="90"/>
        <v>323410.08989323961</v>
      </c>
      <c r="EB22" s="108">
        <f t="shared" si="90"/>
        <v>323416.00162853365</v>
      </c>
      <c r="EC22" s="108">
        <f t="shared" si="90"/>
        <v>323421.91347189044</v>
      </c>
      <c r="ED22" s="108">
        <f t="shared" si="90"/>
        <v>323427.82542331208</v>
      </c>
      <c r="EE22" s="108">
        <f t="shared" si="90"/>
        <v>323433.73748280056</v>
      </c>
      <c r="EF22" s="108">
        <f t="shared" si="90"/>
        <v>323560.51733205997</v>
      </c>
      <c r="EG22" s="108">
        <f t="shared" si="90"/>
        <v>323566.43181707402</v>
      </c>
      <c r="EH22" s="108">
        <f t="shared" si="90"/>
        <v>323572.34641020116</v>
      </c>
      <c r="EI22" s="108">
        <f t="shared" si="90"/>
        <v>323578.2611114434</v>
      </c>
      <c r="EJ22" s="108">
        <f t="shared" si="90"/>
        <v>332367.95550175407</v>
      </c>
      <c r="EK22" s="108">
        <f t="shared" si="90"/>
        <v>332374.03098125994</v>
      </c>
      <c r="EL22" s="108">
        <f t="shared" si="91"/>
        <v>332380.10657182173</v>
      </c>
      <c r="EM22" s="108">
        <f t="shared" si="91"/>
        <v>332386.18227344163</v>
      </c>
      <c r="EN22" s="108">
        <f t="shared" si="91"/>
        <v>358937.09787591337</v>
      </c>
      <c r="EO22" s="108">
        <f t="shared" si="91"/>
        <v>358943.65902281675</v>
      </c>
      <c r="EP22" s="108">
        <f t="shared" si="91"/>
        <v>358950.22028965387</v>
      </c>
      <c r="EQ22" s="108">
        <f t="shared" si="91"/>
        <v>358956.78167642688</v>
      </c>
      <c r="ER22" s="108">
        <f t="shared" si="91"/>
        <v>358963.34318313794</v>
      </c>
      <c r="ES22" s="108">
        <f t="shared" si="91"/>
        <v>340619.80024943809</v>
      </c>
      <c r="ET22" s="108">
        <f t="shared" si="91"/>
        <v>340626.02656753355</v>
      </c>
      <c r="EU22" s="108">
        <f t="shared" si="91"/>
        <v>340632.25299944228</v>
      </c>
      <c r="EV22" s="108">
        <f t="shared" si="91"/>
        <v>340638.47954516631</v>
      </c>
      <c r="EW22" s="108">
        <f t="shared" si="91"/>
        <v>334698.81982917245</v>
      </c>
      <c r="EX22" s="108">
        <f t="shared" si="91"/>
        <v>334704.93791542843</v>
      </c>
      <c r="EY22" s="108">
        <f t="shared" si="91"/>
        <v>334711.0561135193</v>
      </c>
      <c r="EZ22" s="108">
        <f t="shared" si="91"/>
        <v>334717.174423447</v>
      </c>
      <c r="FA22" s="108">
        <f t="shared" si="91"/>
        <v>310948.40351644205</v>
      </c>
      <c r="FB22" s="108">
        <f t="shared" si="92"/>
        <v>310954.08745985979</v>
      </c>
      <c r="FC22" s="108">
        <f t="shared" si="92"/>
        <v>310959.77150717645</v>
      </c>
      <c r="FD22" s="108">
        <f t="shared" si="92"/>
        <v>310965.45565839403</v>
      </c>
      <c r="FE22" s="108">
        <f t="shared" si="92"/>
        <v>310971.13991351431</v>
      </c>
    </row>
    <row r="23" spans="1:161" ht="15.75" x14ac:dyDescent="0.25">
      <c r="A23" s="47" t="s">
        <v>182</v>
      </c>
      <c r="B23" s="12">
        <f>'Urb proj of all 25 ARs '!AL23</f>
        <v>594347.87080683524</v>
      </c>
      <c r="C23" s="12">
        <f>'Urb proj of all 25 ARs '!AM23</f>
        <v>594913.07831077371</v>
      </c>
      <c r="D23" s="100">
        <f t="shared" si="10"/>
        <v>9.5097085680005645E-4</v>
      </c>
      <c r="E23" s="101">
        <f t="shared" si="11"/>
        <v>1.8279378036556437E-5</v>
      </c>
      <c r="F23" s="69">
        <f t="shared" si="12"/>
        <v>594358.73511625093</v>
      </c>
      <c r="G23" s="69">
        <f t="shared" si="13"/>
        <v>594369.5996242594</v>
      </c>
      <c r="H23" s="69">
        <f>G23*(1+$E$23)</f>
        <v>594380.46433086437</v>
      </c>
      <c r="I23" s="69">
        <f t="shared" ref="I23:BE23" si="99">H23*(1+$E$23)</f>
        <v>594391.32923606946</v>
      </c>
      <c r="J23" s="69">
        <f t="shared" si="99"/>
        <v>594402.19433987828</v>
      </c>
      <c r="K23" s="69">
        <f t="shared" si="99"/>
        <v>594413.05964229442</v>
      </c>
      <c r="L23" s="69">
        <f t="shared" si="99"/>
        <v>594423.92514332151</v>
      </c>
      <c r="M23" s="69">
        <f t="shared" si="99"/>
        <v>594434.79084296315</v>
      </c>
      <c r="N23" s="69">
        <f t="shared" si="99"/>
        <v>594445.65674122307</v>
      </c>
      <c r="O23" s="69">
        <f t="shared" si="99"/>
        <v>594456.52283810487</v>
      </c>
      <c r="P23" s="69">
        <f t="shared" si="99"/>
        <v>594467.38913361216</v>
      </c>
      <c r="Q23" s="69">
        <f t="shared" si="99"/>
        <v>594478.25562774856</v>
      </c>
      <c r="R23" s="69">
        <f t="shared" si="99"/>
        <v>594489.12232051766</v>
      </c>
      <c r="S23" s="69">
        <f t="shared" si="99"/>
        <v>594499.98921192321</v>
      </c>
      <c r="T23" s="69">
        <f t="shared" si="99"/>
        <v>594510.8563019688</v>
      </c>
      <c r="U23" s="69">
        <f t="shared" si="99"/>
        <v>594521.72359065793</v>
      </c>
      <c r="V23" s="69">
        <f t="shared" si="99"/>
        <v>594532.59107799444</v>
      </c>
      <c r="W23" s="69">
        <f t="shared" si="99"/>
        <v>594543.45876398182</v>
      </c>
      <c r="X23" s="69">
        <f t="shared" si="99"/>
        <v>594554.32664862368</v>
      </c>
      <c r="Y23" s="69">
        <f t="shared" si="99"/>
        <v>594565.19473192375</v>
      </c>
      <c r="Z23" s="69">
        <f t="shared" si="99"/>
        <v>594576.06301388564</v>
      </c>
      <c r="AA23" s="69">
        <f t="shared" si="99"/>
        <v>594586.93149451294</v>
      </c>
      <c r="AB23" s="69">
        <f t="shared" si="99"/>
        <v>594597.80017380929</v>
      </c>
      <c r="AC23" s="69">
        <f t="shared" si="99"/>
        <v>594608.66905177839</v>
      </c>
      <c r="AD23" s="69">
        <f t="shared" si="99"/>
        <v>594619.53812842385</v>
      </c>
      <c r="AE23" s="69">
        <f t="shared" si="99"/>
        <v>594630.40740374918</v>
      </c>
      <c r="AF23" s="69">
        <f t="shared" si="99"/>
        <v>594641.27687775809</v>
      </c>
      <c r="AG23" s="69">
        <f t="shared" si="99"/>
        <v>594652.14655045432</v>
      </c>
      <c r="AH23" s="69">
        <f t="shared" si="99"/>
        <v>594663.01642184134</v>
      </c>
      <c r="AI23" s="69">
        <f t="shared" si="99"/>
        <v>594673.88649192289</v>
      </c>
      <c r="AJ23" s="69">
        <f t="shared" si="99"/>
        <v>594684.75676070258</v>
      </c>
      <c r="AK23" s="69">
        <f t="shared" si="99"/>
        <v>594695.62722818402</v>
      </c>
      <c r="AL23" s="69">
        <f t="shared" si="99"/>
        <v>594706.49789437081</v>
      </c>
      <c r="AM23" s="69">
        <f t="shared" si="99"/>
        <v>594717.36875926657</v>
      </c>
      <c r="AN23" s="69">
        <f t="shared" si="99"/>
        <v>594728.23982287501</v>
      </c>
      <c r="AO23" s="69">
        <f t="shared" si="99"/>
        <v>594739.11108519975</v>
      </c>
      <c r="AP23" s="69">
        <f t="shared" si="99"/>
        <v>594749.9825462444</v>
      </c>
      <c r="AQ23" s="69">
        <f t="shared" si="99"/>
        <v>594760.85420601256</v>
      </c>
      <c r="AR23" s="69">
        <f t="shared" si="99"/>
        <v>594771.72606450797</v>
      </c>
      <c r="AS23" s="69">
        <f t="shared" si="99"/>
        <v>594782.5981217341</v>
      </c>
      <c r="AT23" s="69">
        <f t="shared" si="99"/>
        <v>594793.4703776947</v>
      </c>
      <c r="AU23" s="69">
        <f t="shared" si="99"/>
        <v>594804.34283239336</v>
      </c>
      <c r="AV23" s="69">
        <f t="shared" si="99"/>
        <v>594815.21548583382</v>
      </c>
      <c r="AW23" s="69">
        <f t="shared" si="99"/>
        <v>594826.08833801956</v>
      </c>
      <c r="AX23" s="69">
        <f t="shared" si="99"/>
        <v>594836.96138895431</v>
      </c>
      <c r="AY23" s="69">
        <f t="shared" si="99"/>
        <v>594847.83463864168</v>
      </c>
      <c r="AZ23" s="69">
        <f t="shared" si="99"/>
        <v>594858.70808708528</v>
      </c>
      <c r="BA23" s="69">
        <f t="shared" si="99"/>
        <v>594869.58173428872</v>
      </c>
      <c r="BB23" s="69">
        <f t="shared" si="99"/>
        <v>594880.45558025572</v>
      </c>
      <c r="BC23" s="69">
        <f t="shared" si="99"/>
        <v>594891.32962498977</v>
      </c>
      <c r="BD23" s="69">
        <f t="shared" si="99"/>
        <v>594902.2038684946</v>
      </c>
      <c r="BE23" s="69">
        <f t="shared" si="99"/>
        <v>594913.07831077394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554082.96143331239</v>
      </c>
      <c r="DG23" s="108">
        <f t="shared" si="15"/>
        <v>554093.08972522803</v>
      </c>
      <c r="DH23" s="108">
        <f t="shared" si="15"/>
        <v>554103.21820228256</v>
      </c>
      <c r="DI23" s="108">
        <f t="shared" si="15"/>
        <v>554113.34686447936</v>
      </c>
      <c r="DJ23" s="108">
        <f t="shared" si="15"/>
        <v>597595.49853916606</v>
      </c>
      <c r="DK23" s="108">
        <f t="shared" si="15"/>
        <v>597606.42221319687</v>
      </c>
      <c r="DL23" s="108">
        <f t="shared" si="15"/>
        <v>597617.34608690557</v>
      </c>
      <c r="DM23" s="108">
        <f t="shared" si="15"/>
        <v>597628.27016029588</v>
      </c>
      <c r="DN23" s="108">
        <f t="shared" si="15"/>
        <v>529861.35573079239</v>
      </c>
      <c r="DO23" s="108">
        <f t="shared" si="15"/>
        <v>529871.04126682074</v>
      </c>
      <c r="DP23" s="108">
        <f t="shared" si="15"/>
        <v>529880.7269798948</v>
      </c>
      <c r="DQ23" s="108">
        <f t="shared" si="15"/>
        <v>529890.41287001758</v>
      </c>
      <c r="DR23" s="108">
        <f t="shared" si="15"/>
        <v>529900.09893719235</v>
      </c>
      <c r="DS23" s="108">
        <f t="shared" si="15"/>
        <v>544227.71389873547</v>
      </c>
      <c r="DT23" s="108">
        <f t="shared" si="15"/>
        <v>544237.66204285587</v>
      </c>
      <c r="DU23" s="108">
        <f t="shared" si="15"/>
        <v>544247.61036882212</v>
      </c>
      <c r="DV23" s="108">
        <f t="shared" si="90"/>
        <v>544257.55887663749</v>
      </c>
      <c r="DW23" s="108">
        <f t="shared" si="90"/>
        <v>539115.83451706811</v>
      </c>
      <c r="DX23" s="108">
        <f t="shared" si="90"/>
        <v>539125.68921921274</v>
      </c>
      <c r="DY23" s="108">
        <f t="shared" si="90"/>
        <v>539135.54410149518</v>
      </c>
      <c r="DZ23" s="108">
        <f t="shared" si="90"/>
        <v>539145.39916391869</v>
      </c>
      <c r="EA23" s="108">
        <f t="shared" si="90"/>
        <v>561957.10795714159</v>
      </c>
      <c r="EB23" s="108">
        <f t="shared" si="90"/>
        <v>561967.38018355821</v>
      </c>
      <c r="EC23" s="108">
        <f t="shared" si="90"/>
        <v>561977.65259774483</v>
      </c>
      <c r="ED23" s="108">
        <f t="shared" si="90"/>
        <v>561987.92519970483</v>
      </c>
      <c r="EE23" s="108">
        <f t="shared" si="90"/>
        <v>561998.19798944157</v>
      </c>
      <c r="EF23" s="108">
        <f t="shared" si="90"/>
        <v>539906.36955416028</v>
      </c>
      <c r="EG23" s="108">
        <f t="shared" si="90"/>
        <v>539916.23870679375</v>
      </c>
      <c r="EH23" s="108">
        <f t="shared" si="90"/>
        <v>539926.10803982918</v>
      </c>
      <c r="EI23" s="108">
        <f t="shared" si="90"/>
        <v>539935.97755326983</v>
      </c>
      <c r="EJ23" s="108">
        <f t="shared" si="90"/>
        <v>544905.26607202052</v>
      </c>
      <c r="EK23" s="108">
        <f t="shared" si="90"/>
        <v>544915.22660137317</v>
      </c>
      <c r="EL23" s="108">
        <f t="shared" si="91"/>
        <v>544925.18731279811</v>
      </c>
      <c r="EM23" s="108">
        <f t="shared" si="91"/>
        <v>544935.14820629859</v>
      </c>
      <c r="EN23" s="108">
        <f t="shared" si="91"/>
        <v>581062.61558079091</v>
      </c>
      <c r="EO23" s="108">
        <f t="shared" si="91"/>
        <v>581073.23704400402</v>
      </c>
      <c r="EP23" s="108">
        <f t="shared" si="91"/>
        <v>581083.85870137089</v>
      </c>
      <c r="EQ23" s="108">
        <f t="shared" si="91"/>
        <v>581094.48055289499</v>
      </c>
      <c r="ER23" s="108">
        <f t="shared" si="91"/>
        <v>581105.10259857995</v>
      </c>
      <c r="ES23" s="108">
        <f t="shared" si="91"/>
        <v>572650.74998539255</v>
      </c>
      <c r="ET23" s="108">
        <f t="shared" si="91"/>
        <v>572661.21768493438</v>
      </c>
      <c r="EU23" s="108">
        <f t="shared" si="91"/>
        <v>572671.68557581934</v>
      </c>
      <c r="EV23" s="108">
        <f t="shared" si="91"/>
        <v>572682.15365805081</v>
      </c>
      <c r="EW23" s="108">
        <f t="shared" si="91"/>
        <v>570195.28225338995</v>
      </c>
      <c r="EX23" s="108">
        <f t="shared" si="91"/>
        <v>570205.70506850886</v>
      </c>
      <c r="EY23" s="108">
        <f t="shared" si="91"/>
        <v>570216.12807415042</v>
      </c>
      <c r="EZ23" s="108">
        <f t="shared" si="91"/>
        <v>570226.5512703181</v>
      </c>
      <c r="FA23" s="108">
        <f t="shared" si="91"/>
        <v>536701.13683795487</v>
      </c>
      <c r="FB23" s="108">
        <f t="shared" si="92"/>
        <v>536710.94740092778</v>
      </c>
      <c r="FC23" s="108">
        <f t="shared" si="92"/>
        <v>536720.75814323162</v>
      </c>
      <c r="FD23" s="108">
        <f t="shared" si="92"/>
        <v>536730.56906486978</v>
      </c>
      <c r="FE23" s="108">
        <f t="shared" si="92"/>
        <v>536740.3801658455</v>
      </c>
    </row>
    <row r="24" spans="1:161" ht="15.75" x14ac:dyDescent="0.25">
      <c r="A24" s="47" t="s">
        <v>183</v>
      </c>
      <c r="B24" s="12">
        <f>'Urb proj of all 25 ARs '!AL24</f>
        <v>306981.95869754051</v>
      </c>
      <c r="C24" s="12">
        <f>'Urb proj of all 25 ARs '!AM24</f>
        <v>307273.88959382527</v>
      </c>
      <c r="D24" s="100">
        <f t="shared" si="10"/>
        <v>9.5097085680004843E-4</v>
      </c>
      <c r="E24" s="101">
        <f t="shared" si="11"/>
        <v>1.8279378036556437E-5</v>
      </c>
      <c r="F24" s="69">
        <f t="shared" si="12"/>
        <v>306987.57013681397</v>
      </c>
      <c r="G24" s="69">
        <f t="shared" si="13"/>
        <v>306993.18167866103</v>
      </c>
      <c r="H24" s="69">
        <f>G24*(1+$E$24)</f>
        <v>306998.79332308361</v>
      </c>
      <c r="I24" s="69">
        <f t="shared" ref="I24:BD24" si="100">H24*(1+$E$24)</f>
        <v>307004.40507008351</v>
      </c>
      <c r="J24" s="69">
        <f t="shared" si="100"/>
        <v>307010.01691966265</v>
      </c>
      <c r="K24" s="69">
        <f t="shared" si="100"/>
        <v>307015.62887182296</v>
      </c>
      <c r="L24" s="69">
        <f t="shared" si="100"/>
        <v>307021.24092656624</v>
      </c>
      <c r="M24" s="69">
        <f t="shared" si="100"/>
        <v>307026.85308389441</v>
      </c>
      <c r="N24" s="69">
        <f t="shared" si="100"/>
        <v>307032.46534380928</v>
      </c>
      <c r="O24" s="69">
        <f t="shared" si="100"/>
        <v>307038.07770631282</v>
      </c>
      <c r="P24" s="69">
        <f t="shared" si="100"/>
        <v>307043.69017140684</v>
      </c>
      <c r="Q24" s="69">
        <f t="shared" si="100"/>
        <v>307049.3027390932</v>
      </c>
      <c r="R24" s="69">
        <f t="shared" si="100"/>
        <v>307054.91540937382</v>
      </c>
      <c r="S24" s="69">
        <f t="shared" si="100"/>
        <v>307060.52818225056</v>
      </c>
      <c r="T24" s="69">
        <f t="shared" si="100"/>
        <v>307066.1410577253</v>
      </c>
      <c r="U24" s="69">
        <f t="shared" si="100"/>
        <v>307071.75403579994</v>
      </c>
      <c r="V24" s="69">
        <f t="shared" si="100"/>
        <v>307077.36711647629</v>
      </c>
      <c r="W24" s="69">
        <f t="shared" si="100"/>
        <v>307082.98029975628</v>
      </c>
      <c r="X24" s="69">
        <f t="shared" si="100"/>
        <v>307088.59358564176</v>
      </c>
      <c r="Y24" s="69">
        <f t="shared" si="100"/>
        <v>307094.20697413461</v>
      </c>
      <c r="Z24" s="69">
        <f t="shared" si="100"/>
        <v>307099.82046523673</v>
      </c>
      <c r="AA24" s="69">
        <f t="shared" si="100"/>
        <v>307105.43405894999</v>
      </c>
      <c r="AB24" s="69">
        <f t="shared" si="100"/>
        <v>307111.04775527626</v>
      </c>
      <c r="AC24" s="69">
        <f t="shared" si="100"/>
        <v>307116.6615542174</v>
      </c>
      <c r="AD24" s="69">
        <f t="shared" si="100"/>
        <v>307122.27545577526</v>
      </c>
      <c r="AE24" s="69">
        <f t="shared" si="100"/>
        <v>307127.88945995178</v>
      </c>
      <c r="AF24" s="69">
        <f t="shared" si="100"/>
        <v>307133.50356674881</v>
      </c>
      <c r="AG24" s="69">
        <f t="shared" si="100"/>
        <v>307139.11777616822</v>
      </c>
      <c r="AH24" s="69">
        <f t="shared" si="100"/>
        <v>307144.73208821187</v>
      </c>
      <c r="AI24" s="69">
        <f t="shared" si="100"/>
        <v>307150.34650288167</v>
      </c>
      <c r="AJ24" s="69">
        <f t="shared" si="100"/>
        <v>307155.96102017944</v>
      </c>
      <c r="AK24" s="69">
        <f t="shared" si="100"/>
        <v>307161.5756401071</v>
      </c>
      <c r="AL24" s="69">
        <f t="shared" si="100"/>
        <v>307167.1903626665</v>
      </c>
      <c r="AM24" s="69">
        <f t="shared" si="100"/>
        <v>307172.80518785957</v>
      </c>
      <c r="AN24" s="69">
        <f t="shared" si="100"/>
        <v>307178.42011568818</v>
      </c>
      <c r="AO24" s="69">
        <f t="shared" si="100"/>
        <v>307184.03514615411</v>
      </c>
      <c r="AP24" s="69">
        <f t="shared" si="100"/>
        <v>307189.65027925937</v>
      </c>
      <c r="AQ24" s="69">
        <f t="shared" si="100"/>
        <v>307195.26551500574</v>
      </c>
      <c r="AR24" s="69">
        <f t="shared" si="100"/>
        <v>307200.88085339515</v>
      </c>
      <c r="AS24" s="69">
        <f t="shared" si="100"/>
        <v>307206.49629442941</v>
      </c>
      <c r="AT24" s="69">
        <f t="shared" si="100"/>
        <v>307212.11183811049</v>
      </c>
      <c r="AU24" s="69">
        <f t="shared" si="100"/>
        <v>307217.7274844402</v>
      </c>
      <c r="AV24" s="69">
        <f t="shared" si="100"/>
        <v>307223.3432334204</v>
      </c>
      <c r="AW24" s="69">
        <f t="shared" si="100"/>
        <v>307228.95908505301</v>
      </c>
      <c r="AX24" s="69">
        <f t="shared" si="100"/>
        <v>307234.57503933989</v>
      </c>
      <c r="AY24" s="69">
        <f t="shared" si="100"/>
        <v>307240.19109628291</v>
      </c>
      <c r="AZ24" s="69">
        <f t="shared" si="100"/>
        <v>307245.80725588399</v>
      </c>
      <c r="BA24" s="69">
        <f t="shared" si="100"/>
        <v>307251.42351814499</v>
      </c>
      <c r="BB24" s="69">
        <f t="shared" si="100"/>
        <v>307257.03988306777</v>
      </c>
      <c r="BC24" s="69">
        <f t="shared" si="100"/>
        <v>307262.6563506542</v>
      </c>
      <c r="BD24" s="69">
        <f t="shared" si="100"/>
        <v>307268.27292090614</v>
      </c>
      <c r="BE24" s="69">
        <f>BD24*(1+$E$24)</f>
        <v>307273.8895938255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283354.12584177376</v>
      </c>
      <c r="DG24" s="108">
        <f t="shared" si="15"/>
        <v>283359.30537895823</v>
      </c>
      <c r="DH24" s="108">
        <f t="shared" si="15"/>
        <v>283364.48501082143</v>
      </c>
      <c r="DI24" s="108">
        <f t="shared" si="15"/>
        <v>283369.66473736509</v>
      </c>
      <c r="DJ24" s="108">
        <f t="shared" si="15"/>
        <v>305893.62570735253</v>
      </c>
      <c r="DK24" s="108">
        <f t="shared" si="15"/>
        <v>305899.21725257579</v>
      </c>
      <c r="DL24" s="108">
        <f t="shared" si="15"/>
        <v>305904.80890000908</v>
      </c>
      <c r="DM24" s="108">
        <f t="shared" si="15"/>
        <v>305910.40064965416</v>
      </c>
      <c r="DN24" s="108">
        <f t="shared" si="15"/>
        <v>271231.99595942011</v>
      </c>
      <c r="DO24" s="108">
        <f t="shared" si="15"/>
        <v>271236.95391160989</v>
      </c>
      <c r="DP24" s="108">
        <f t="shared" si="15"/>
        <v>271241.91195442789</v>
      </c>
      <c r="DQ24" s="108">
        <f t="shared" si="15"/>
        <v>271246.87008787587</v>
      </c>
      <c r="DR24" s="108">
        <f t="shared" si="15"/>
        <v>271251.82831195544</v>
      </c>
      <c r="DS24" s="108">
        <f t="shared" si="15"/>
        <v>280807.57967716269</v>
      </c>
      <c r="DT24" s="108">
        <f t="shared" si="15"/>
        <v>280812.71266506711</v>
      </c>
      <c r="DU24" s="108">
        <f t="shared" si="15"/>
        <v>280817.84574679943</v>
      </c>
      <c r="DV24" s="108">
        <f t="shared" si="90"/>
        <v>280822.97892236122</v>
      </c>
      <c r="DW24" s="108">
        <f t="shared" si="90"/>
        <v>275946.25973994384</v>
      </c>
      <c r="DX24" s="108">
        <f t="shared" si="90"/>
        <v>275951.3038659434</v>
      </c>
      <c r="DY24" s="108">
        <f t="shared" si="90"/>
        <v>275956.34808414639</v>
      </c>
      <c r="DZ24" s="108">
        <f t="shared" si="90"/>
        <v>275961.39239455463</v>
      </c>
      <c r="EA24" s="108">
        <f t="shared" si="90"/>
        <v>286151.53602404025</v>
      </c>
      <c r="EB24" s="108">
        <f t="shared" si="90"/>
        <v>286156.76669614296</v>
      </c>
      <c r="EC24" s="108">
        <f t="shared" si="90"/>
        <v>286161.99746385915</v>
      </c>
      <c r="ED24" s="108">
        <f t="shared" si="90"/>
        <v>286167.2283271905</v>
      </c>
      <c r="EE24" s="108">
        <f t="shared" si="90"/>
        <v>286172.45928613876</v>
      </c>
      <c r="EF24" s="108">
        <f t="shared" si="90"/>
        <v>277570.29557570303</v>
      </c>
      <c r="EG24" s="108">
        <f t="shared" si="90"/>
        <v>277575.36938806757</v>
      </c>
      <c r="EH24" s="108">
        <f t="shared" si="90"/>
        <v>277580.44329317828</v>
      </c>
      <c r="EI24" s="108">
        <f t="shared" si="90"/>
        <v>277585.51729103684</v>
      </c>
      <c r="EJ24" s="108">
        <f t="shared" si="90"/>
        <v>280043.27020512405</v>
      </c>
      <c r="EK24" s="108">
        <f t="shared" si="90"/>
        <v>280048.38922192674</v>
      </c>
      <c r="EL24" s="108">
        <f t="shared" si="91"/>
        <v>280053.5083323018</v>
      </c>
      <c r="EM24" s="108">
        <f t="shared" si="91"/>
        <v>280058.62753625109</v>
      </c>
      <c r="EN24" s="108">
        <f t="shared" si="91"/>
        <v>301534.4858568511</v>
      </c>
      <c r="EO24" s="108">
        <f t="shared" si="91"/>
        <v>301539.99771970906</v>
      </c>
      <c r="EP24" s="108">
        <f t="shared" si="91"/>
        <v>301545.50968332059</v>
      </c>
      <c r="EQ24" s="108">
        <f t="shared" si="91"/>
        <v>301551.02174768731</v>
      </c>
      <c r="ER24" s="108">
        <f t="shared" si="91"/>
        <v>301556.53391281114</v>
      </c>
      <c r="ES24" s="108">
        <f t="shared" si="91"/>
        <v>295022.27188111201</v>
      </c>
      <c r="ET24" s="108">
        <f t="shared" si="91"/>
        <v>295027.66470474895</v>
      </c>
      <c r="EU24" s="108">
        <f t="shared" si="91"/>
        <v>295033.05762696336</v>
      </c>
      <c r="EV24" s="108">
        <f t="shared" si="91"/>
        <v>295038.45064775698</v>
      </c>
      <c r="EW24" s="108">
        <f t="shared" si="91"/>
        <v>295158.94776186434</v>
      </c>
      <c r="EX24" s="108">
        <f t="shared" si="91"/>
        <v>295164.34308385133</v>
      </c>
      <c r="EY24" s="108">
        <f t="shared" si="91"/>
        <v>295169.73850446142</v>
      </c>
      <c r="EZ24" s="108">
        <f t="shared" si="91"/>
        <v>295175.13402369653</v>
      </c>
      <c r="FA24" s="108">
        <f t="shared" si="91"/>
        <v>272250.89254455362</v>
      </c>
      <c r="FB24" s="108">
        <f t="shared" si="92"/>
        <v>272255.86912153923</v>
      </c>
      <c r="FC24" s="108">
        <f t="shared" si="92"/>
        <v>272260.84578949359</v>
      </c>
      <c r="FD24" s="108">
        <f t="shared" si="92"/>
        <v>272265.82254841836</v>
      </c>
      <c r="FE24" s="108">
        <f t="shared" si="92"/>
        <v>272270.79939831514</v>
      </c>
    </row>
    <row r="25" spans="1:161" ht="15.75" x14ac:dyDescent="0.25">
      <c r="A25" s="47" t="s">
        <v>189</v>
      </c>
      <c r="B25" s="12">
        <f>'Urb proj of all 25 ARs '!AL25</f>
        <v>180358.15701662601</v>
      </c>
      <c r="C25" s="12">
        <f>'Urb proj of all 25 ARs '!AM25</f>
        <v>180529.67236773498</v>
      </c>
      <c r="D25" s="100">
        <f t="shared" si="10"/>
        <v>9.5097085680002262E-4</v>
      </c>
      <c r="E25" s="101">
        <f t="shared" si="11"/>
        <v>1.8279378036556437E-5</v>
      </c>
      <c r="F25" s="69">
        <f t="shared" si="12"/>
        <v>180361.4538515601</v>
      </c>
      <c r="G25" s="69">
        <f t="shared" si="13"/>
        <v>180364.75074675828</v>
      </c>
      <c r="H25" s="69">
        <f>G25*(1+$E$25)</f>
        <v>180368.04770222164</v>
      </c>
      <c r="I25" s="69">
        <f t="shared" ref="I25:BE25" si="101">H25*(1+$E$25)</f>
        <v>180371.34471795129</v>
      </c>
      <c r="J25" s="69">
        <f t="shared" si="101"/>
        <v>180374.64179394834</v>
      </c>
      <c r="K25" s="69">
        <f t="shared" si="101"/>
        <v>180377.93893021389</v>
      </c>
      <c r="L25" s="69">
        <f t="shared" si="101"/>
        <v>180381.23612674905</v>
      </c>
      <c r="M25" s="69">
        <f t="shared" si="101"/>
        <v>180384.53338355492</v>
      </c>
      <c r="N25" s="69">
        <f t="shared" si="101"/>
        <v>180387.83070063259</v>
      </c>
      <c r="O25" s="69">
        <f t="shared" si="101"/>
        <v>180391.12807798316</v>
      </c>
      <c r="P25" s="69">
        <f t="shared" si="101"/>
        <v>180394.42551560773</v>
      </c>
      <c r="Q25" s="69">
        <f t="shared" si="101"/>
        <v>180397.72301350741</v>
      </c>
      <c r="R25" s="69">
        <f t="shared" si="101"/>
        <v>180401.0205716833</v>
      </c>
      <c r="S25" s="69">
        <f t="shared" si="101"/>
        <v>180404.31819013652</v>
      </c>
      <c r="T25" s="69">
        <f t="shared" si="101"/>
        <v>180407.61586886813</v>
      </c>
      <c r="U25" s="69">
        <f t="shared" si="101"/>
        <v>180410.91360787928</v>
      </c>
      <c r="V25" s="69">
        <f t="shared" si="101"/>
        <v>180414.21140717104</v>
      </c>
      <c r="W25" s="69">
        <f t="shared" si="101"/>
        <v>180417.50926674451</v>
      </c>
      <c r="X25" s="69">
        <f t="shared" si="101"/>
        <v>180420.80718660081</v>
      </c>
      <c r="Y25" s="69">
        <f t="shared" si="101"/>
        <v>180424.10516674104</v>
      </c>
      <c r="Z25" s="69">
        <f t="shared" si="101"/>
        <v>180427.4032071663</v>
      </c>
      <c r="AA25" s="69">
        <f t="shared" si="101"/>
        <v>180430.70130787767</v>
      </c>
      <c r="AB25" s="69">
        <f t="shared" si="101"/>
        <v>180433.99946887628</v>
      </c>
      <c r="AC25" s="69">
        <f t="shared" si="101"/>
        <v>180437.29769016322</v>
      </c>
      <c r="AD25" s="69">
        <f t="shared" si="101"/>
        <v>180440.59597173959</v>
      </c>
      <c r="AE25" s="69">
        <f t="shared" si="101"/>
        <v>180443.89431360649</v>
      </c>
      <c r="AF25" s="69">
        <f t="shared" si="101"/>
        <v>180447.19271576504</v>
      </c>
      <c r="AG25" s="69">
        <f t="shared" si="101"/>
        <v>180450.49117821633</v>
      </c>
      <c r="AH25" s="69">
        <f t="shared" si="101"/>
        <v>180453.78970096147</v>
      </c>
      <c r="AI25" s="69">
        <f t="shared" si="101"/>
        <v>180457.08828400154</v>
      </c>
      <c r="AJ25" s="69">
        <f t="shared" si="101"/>
        <v>180460.38692733765</v>
      </c>
      <c r="AK25" s="69">
        <f t="shared" si="101"/>
        <v>180463.68563097093</v>
      </c>
      <c r="AL25" s="69">
        <f t="shared" si="101"/>
        <v>180466.98439490245</v>
      </c>
      <c r="AM25" s="69">
        <f t="shared" si="101"/>
        <v>180470.28321913333</v>
      </c>
      <c r="AN25" s="69">
        <f t="shared" si="101"/>
        <v>180473.58210366467</v>
      </c>
      <c r="AO25" s="69">
        <f t="shared" si="101"/>
        <v>180476.88104849754</v>
      </c>
      <c r="AP25" s="69">
        <f t="shared" si="101"/>
        <v>180480.18005363308</v>
      </c>
      <c r="AQ25" s="69">
        <f t="shared" si="101"/>
        <v>180483.47911907238</v>
      </c>
      <c r="AR25" s="69">
        <f t="shared" si="101"/>
        <v>180486.77824481655</v>
      </c>
      <c r="AS25" s="69">
        <f t="shared" si="101"/>
        <v>180490.07743086669</v>
      </c>
      <c r="AT25" s="69">
        <f t="shared" si="101"/>
        <v>180493.37667722389</v>
      </c>
      <c r="AU25" s="69">
        <f t="shared" si="101"/>
        <v>180496.67598388926</v>
      </c>
      <c r="AV25" s="69">
        <f t="shared" si="101"/>
        <v>180499.97535086391</v>
      </c>
      <c r="AW25" s="69">
        <f t="shared" si="101"/>
        <v>180503.27477814895</v>
      </c>
      <c r="AX25" s="69">
        <f t="shared" si="101"/>
        <v>180506.57426574544</v>
      </c>
      <c r="AY25" s="69">
        <f t="shared" si="101"/>
        <v>180509.87381365453</v>
      </c>
      <c r="AZ25" s="69">
        <f t="shared" si="101"/>
        <v>180513.17342187729</v>
      </c>
      <c r="BA25" s="69">
        <f t="shared" si="101"/>
        <v>180516.47309041486</v>
      </c>
      <c r="BB25" s="69">
        <f t="shared" si="101"/>
        <v>180519.77281926831</v>
      </c>
      <c r="BC25" s="69">
        <f t="shared" si="101"/>
        <v>180523.07260843876</v>
      </c>
      <c r="BD25" s="69">
        <f t="shared" si="101"/>
        <v>180526.3724579273</v>
      </c>
      <c r="BE25" s="69">
        <f t="shared" si="101"/>
        <v>180529.67236773501</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186191.05477232323</v>
      </c>
      <c r="DG25" s="108">
        <f t="shared" si="15"/>
        <v>186194.45822900042</v>
      </c>
      <c r="DH25" s="108">
        <f t="shared" si="15"/>
        <v>186197.86174789071</v>
      </c>
      <c r="DI25" s="108">
        <f t="shared" si="15"/>
        <v>186201.26532899518</v>
      </c>
      <c r="DJ25" s="108">
        <f t="shared" si="15"/>
        <v>200929.62260847454</v>
      </c>
      <c r="DK25" s="108">
        <f t="shared" si="15"/>
        <v>200933.29547700493</v>
      </c>
      <c r="DL25" s="108">
        <f t="shared" si="15"/>
        <v>200936.96841267307</v>
      </c>
      <c r="DM25" s="108">
        <f t="shared" si="15"/>
        <v>200940.64141548023</v>
      </c>
      <c r="DN25" s="108">
        <f t="shared" si="15"/>
        <v>178211.00197653705</v>
      </c>
      <c r="DO25" s="108">
        <f t="shared" si="15"/>
        <v>178214.25956281245</v>
      </c>
      <c r="DP25" s="108">
        <f t="shared" si="15"/>
        <v>178217.5172086345</v>
      </c>
      <c r="DQ25" s="108">
        <f t="shared" si="15"/>
        <v>178220.77491400429</v>
      </c>
      <c r="DR25" s="108">
        <f t="shared" si="15"/>
        <v>178224.0326789229</v>
      </c>
      <c r="DS25" s="108">
        <f t="shared" si="15"/>
        <v>184865.43302279015</v>
      </c>
      <c r="DT25" s="108">
        <f t="shared" si="15"/>
        <v>184868.81224792625</v>
      </c>
      <c r="DU25" s="108">
        <f t="shared" si="15"/>
        <v>184872.1915348325</v>
      </c>
      <c r="DV25" s="108">
        <f t="shared" si="90"/>
        <v>184875.57088351002</v>
      </c>
      <c r="DW25" s="108">
        <f t="shared" si="90"/>
        <v>181899.79565716247</v>
      </c>
      <c r="DX25" s="108">
        <f t="shared" si="90"/>
        <v>181903.12067229205</v>
      </c>
      <c r="DY25" s="108">
        <f t="shared" si="90"/>
        <v>181906.44574820084</v>
      </c>
      <c r="DZ25" s="108">
        <f t="shared" si="90"/>
        <v>181909.77088488996</v>
      </c>
      <c r="EA25" s="108">
        <f t="shared" si="90"/>
        <v>187999.05452444713</v>
      </c>
      <c r="EB25" s="108">
        <f t="shared" si="90"/>
        <v>188002.49103023531</v>
      </c>
      <c r="EC25" s="108">
        <f t="shared" si="90"/>
        <v>188005.92759884067</v>
      </c>
      <c r="ED25" s="108">
        <f t="shared" si="90"/>
        <v>188009.36423026436</v>
      </c>
      <c r="EE25" s="108">
        <f t="shared" si="90"/>
        <v>188012.80092450752</v>
      </c>
      <c r="EF25" s="108">
        <f t="shared" si="90"/>
        <v>183988.47635539231</v>
      </c>
      <c r="EG25" s="108">
        <f t="shared" si="90"/>
        <v>183991.839550306</v>
      </c>
      <c r="EH25" s="108">
        <f t="shared" si="90"/>
        <v>183995.20280669679</v>
      </c>
      <c r="EI25" s="108">
        <f t="shared" si="90"/>
        <v>183998.56612456581</v>
      </c>
      <c r="EJ25" s="108">
        <f t="shared" si="90"/>
        <v>185812.28925507574</v>
      </c>
      <c r="EK25" s="108">
        <f t="shared" si="90"/>
        <v>185815.68578815489</v>
      </c>
      <c r="EL25" s="108">
        <f t="shared" si="91"/>
        <v>185819.08238332055</v>
      </c>
      <c r="EM25" s="108">
        <f t="shared" si="91"/>
        <v>185822.47904057385</v>
      </c>
      <c r="EN25" s="108">
        <f t="shared" si="91"/>
        <v>201784.6445557086</v>
      </c>
      <c r="EO25" s="108">
        <f t="shared" si="91"/>
        <v>201788.3330535084</v>
      </c>
      <c r="EP25" s="108">
        <f t="shared" si="91"/>
        <v>201792.02161873164</v>
      </c>
      <c r="EQ25" s="108">
        <f t="shared" si="91"/>
        <v>201795.71025137955</v>
      </c>
      <c r="ER25" s="108">
        <f t="shared" si="91"/>
        <v>201799.39895145342</v>
      </c>
      <c r="ES25" s="108">
        <f t="shared" si="91"/>
        <v>197522.21290429562</v>
      </c>
      <c r="ET25" s="108">
        <f t="shared" si="91"/>
        <v>197525.82348749592</v>
      </c>
      <c r="EU25" s="108">
        <f t="shared" si="91"/>
        <v>197529.43413669543</v>
      </c>
      <c r="EV25" s="108">
        <f t="shared" si="91"/>
        <v>197533.04485189536</v>
      </c>
      <c r="EW25" s="108">
        <f t="shared" si="91"/>
        <v>194652.67965466593</v>
      </c>
      <c r="EX25" s="108">
        <f t="shared" si="91"/>
        <v>194656.23778458315</v>
      </c>
      <c r="EY25" s="108">
        <f t="shared" si="91"/>
        <v>194659.7959795408</v>
      </c>
      <c r="EZ25" s="108">
        <f t="shared" si="91"/>
        <v>194663.35423954</v>
      </c>
      <c r="FA25" s="108">
        <f t="shared" si="91"/>
        <v>178260.08500576095</v>
      </c>
      <c r="FB25" s="108">
        <f t="shared" si="92"/>
        <v>178263.34348924362</v>
      </c>
      <c r="FC25" s="108">
        <f t="shared" si="92"/>
        <v>178266.60203228932</v>
      </c>
      <c r="FD25" s="108">
        <f t="shared" si="92"/>
        <v>178269.86063489917</v>
      </c>
      <c r="FE25" s="108">
        <f t="shared" si="92"/>
        <v>178273.11929707424</v>
      </c>
    </row>
    <row r="26" spans="1:161" ht="15.75" x14ac:dyDescent="0.25">
      <c r="A26" s="47" t="s">
        <v>190</v>
      </c>
      <c r="B26" s="12">
        <f>'Urb proj of all 25 ARs '!AL26</f>
        <v>169216.54343768352</v>
      </c>
      <c r="C26" s="12">
        <f>'Urb proj of all 25 ARs '!AM26</f>
        <v>169377.46343898118</v>
      </c>
      <c r="D26" s="100">
        <f t="shared" si="10"/>
        <v>9.5097085679998218E-4</v>
      </c>
      <c r="E26" s="101">
        <f t="shared" si="11"/>
        <v>1.8279378036556437E-5</v>
      </c>
      <c r="F26" s="69">
        <f t="shared" si="12"/>
        <v>169219.63661085104</v>
      </c>
      <c r="G26" s="69">
        <f t="shared" si="13"/>
        <v>169222.72984055986</v>
      </c>
      <c r="H26" s="69">
        <f>G26*(1+$E$26)</f>
        <v>169225.82312681098</v>
      </c>
      <c r="I26" s="69">
        <f t="shared" ref="I26:BE26" si="102">H26*(1+$E$26)</f>
        <v>169228.91646960546</v>
      </c>
      <c r="J26" s="69">
        <f t="shared" si="102"/>
        <v>169232.00986894433</v>
      </c>
      <c r="K26" s="69">
        <f t="shared" si="102"/>
        <v>169235.10332482861</v>
      </c>
      <c r="L26" s="69">
        <f t="shared" si="102"/>
        <v>169238.19683725934</v>
      </c>
      <c r="M26" s="69">
        <f t="shared" si="102"/>
        <v>169241.29040623756</v>
      </c>
      <c r="N26" s="69">
        <f t="shared" si="102"/>
        <v>169244.38403176429</v>
      </c>
      <c r="O26" s="69">
        <f t="shared" si="102"/>
        <v>169247.47771384058</v>
      </c>
      <c r="P26" s="69">
        <f t="shared" si="102"/>
        <v>169250.57145246744</v>
      </c>
      <c r="Q26" s="69">
        <f t="shared" si="102"/>
        <v>169253.66524764593</v>
      </c>
      <c r="R26" s="69">
        <f t="shared" si="102"/>
        <v>169256.75909937706</v>
      </c>
      <c r="S26" s="69">
        <f t="shared" si="102"/>
        <v>169259.85300766188</v>
      </c>
      <c r="T26" s="69">
        <f t="shared" si="102"/>
        <v>169262.94697250141</v>
      </c>
      <c r="U26" s="69">
        <f t="shared" si="102"/>
        <v>169266.04099389669</v>
      </c>
      <c r="V26" s="69">
        <f t="shared" si="102"/>
        <v>169269.13507184878</v>
      </c>
      <c r="W26" s="69">
        <f t="shared" si="102"/>
        <v>169272.22920635869</v>
      </c>
      <c r="X26" s="69">
        <f t="shared" si="102"/>
        <v>169275.32339742745</v>
      </c>
      <c r="Y26" s="69">
        <f t="shared" si="102"/>
        <v>169278.41764505609</v>
      </c>
      <c r="Z26" s="69">
        <f t="shared" si="102"/>
        <v>169281.51194924564</v>
      </c>
      <c r="AA26" s="69">
        <f t="shared" si="102"/>
        <v>169284.60630999715</v>
      </c>
      <c r="AB26" s="69">
        <f t="shared" si="102"/>
        <v>169287.70072731166</v>
      </c>
      <c r="AC26" s="69">
        <f t="shared" si="102"/>
        <v>169290.79520119019</v>
      </c>
      <c r="AD26" s="69">
        <f t="shared" si="102"/>
        <v>169293.8897316338</v>
      </c>
      <c r="AE26" s="69">
        <f t="shared" si="102"/>
        <v>169296.98431864349</v>
      </c>
      <c r="AF26" s="69">
        <f t="shared" si="102"/>
        <v>169300.07896222029</v>
      </c>
      <c r="AG26" s="69">
        <f t="shared" si="102"/>
        <v>169303.17366236527</v>
      </c>
      <c r="AH26" s="69">
        <f t="shared" si="102"/>
        <v>169306.26841907942</v>
      </c>
      <c r="AI26" s="69">
        <f t="shared" si="102"/>
        <v>169309.3632323638</v>
      </c>
      <c r="AJ26" s="69">
        <f t="shared" si="102"/>
        <v>169312.45810221945</v>
      </c>
      <c r="AK26" s="69">
        <f t="shared" si="102"/>
        <v>169315.55302864741</v>
      </c>
      <c r="AL26" s="69">
        <f t="shared" si="102"/>
        <v>169318.64801164868</v>
      </c>
      <c r="AM26" s="69">
        <f t="shared" si="102"/>
        <v>169321.74305122433</v>
      </c>
      <c r="AN26" s="69">
        <f t="shared" si="102"/>
        <v>169324.83814737538</v>
      </c>
      <c r="AO26" s="69">
        <f t="shared" si="102"/>
        <v>169327.93330010286</v>
      </c>
      <c r="AP26" s="69">
        <f t="shared" si="102"/>
        <v>169331.0285094078</v>
      </c>
      <c r="AQ26" s="69">
        <f t="shared" si="102"/>
        <v>169334.12377529123</v>
      </c>
      <c r="AR26" s="69">
        <f t="shared" si="102"/>
        <v>169337.21909775422</v>
      </c>
      <c r="AS26" s="69">
        <f t="shared" si="102"/>
        <v>169340.31447679776</v>
      </c>
      <c r="AT26" s="69">
        <f t="shared" si="102"/>
        <v>169343.40991242291</v>
      </c>
      <c r="AU26" s="69">
        <f t="shared" si="102"/>
        <v>169346.50540463071</v>
      </c>
      <c r="AV26" s="69">
        <f t="shared" si="102"/>
        <v>169349.60095342217</v>
      </c>
      <c r="AW26" s="69">
        <f t="shared" si="102"/>
        <v>169352.69655879834</v>
      </c>
      <c r="AX26" s="69">
        <f t="shared" si="102"/>
        <v>169355.79222076025</v>
      </c>
      <c r="AY26" s="69">
        <f t="shared" si="102"/>
        <v>169358.88793930894</v>
      </c>
      <c r="AZ26" s="69">
        <f t="shared" si="102"/>
        <v>169361.98371444544</v>
      </c>
      <c r="BA26" s="69">
        <f t="shared" si="102"/>
        <v>169365.07954617077</v>
      </c>
      <c r="BB26" s="69">
        <f t="shared" si="102"/>
        <v>169368.17543448598</v>
      </c>
      <c r="BC26" s="69">
        <f t="shared" si="102"/>
        <v>169371.2713793921</v>
      </c>
      <c r="BD26" s="69">
        <f t="shared" si="102"/>
        <v>169374.36738089018</v>
      </c>
      <c r="BE26" s="69">
        <f t="shared" si="102"/>
        <v>169377.46343898124</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164108.53322928457</v>
      </c>
      <c r="DG26" s="108">
        <f t="shared" si="15"/>
        <v>164111.53303120247</v>
      </c>
      <c r="DH26" s="108">
        <f t="shared" si="15"/>
        <v>164114.53288795491</v>
      </c>
      <c r="DI26" s="108">
        <f t="shared" si="15"/>
        <v>164117.53279954285</v>
      </c>
      <c r="DJ26" s="108">
        <f t="shared" si="15"/>
        <v>176592.07529914129</v>
      </c>
      <c r="DK26" s="108">
        <f t="shared" si="15"/>
        <v>176595.30329244395</v>
      </c>
      <c r="DL26" s="108">
        <f t="shared" si="15"/>
        <v>176598.53134475232</v>
      </c>
      <c r="DM26" s="108">
        <f t="shared" si="15"/>
        <v>176601.75945606746</v>
      </c>
      <c r="DN26" s="108">
        <f t="shared" si="15"/>
        <v>156031.21366745239</v>
      </c>
      <c r="DO26" s="108">
        <f t="shared" si="15"/>
        <v>156034.06582099252</v>
      </c>
      <c r="DP26" s="108">
        <f t="shared" si="15"/>
        <v>156036.91802666825</v>
      </c>
      <c r="DQ26" s="108">
        <f t="shared" si="15"/>
        <v>156039.77028448053</v>
      </c>
      <c r="DR26" s="108">
        <f t="shared" si="15"/>
        <v>156042.62259443029</v>
      </c>
      <c r="DS26" s="108">
        <f t="shared" si="15"/>
        <v>160460.76122318138</v>
      </c>
      <c r="DT26" s="108">
        <f t="shared" si="15"/>
        <v>160463.69434609581</v>
      </c>
      <c r="DU26" s="108">
        <f t="shared" si="15"/>
        <v>160466.6275226259</v>
      </c>
      <c r="DV26" s="108">
        <f t="shared" si="90"/>
        <v>160469.56075277267</v>
      </c>
      <c r="DW26" s="108">
        <f t="shared" si="90"/>
        <v>160887.16660132096</v>
      </c>
      <c r="DX26" s="108">
        <f t="shared" si="90"/>
        <v>160890.10751866052</v>
      </c>
      <c r="DY26" s="108">
        <f t="shared" si="90"/>
        <v>160893.04848975819</v>
      </c>
      <c r="DZ26" s="108">
        <f t="shared" si="90"/>
        <v>160895.98951461498</v>
      </c>
      <c r="EA26" s="108">
        <f t="shared" si="90"/>
        <v>166712.54992991569</v>
      </c>
      <c r="EB26" s="108">
        <f t="shared" si="90"/>
        <v>166715.59733163932</v>
      </c>
      <c r="EC26" s="108">
        <f t="shared" si="90"/>
        <v>166718.64478906753</v>
      </c>
      <c r="ED26" s="108">
        <f t="shared" si="90"/>
        <v>166721.69230220138</v>
      </c>
      <c r="EE26" s="108">
        <f t="shared" si="90"/>
        <v>166724.73987104188</v>
      </c>
      <c r="EF26" s="108">
        <f t="shared" si="90"/>
        <v>163262.89052985335</v>
      </c>
      <c r="EG26" s="108">
        <f t="shared" si="90"/>
        <v>163265.87487394869</v>
      </c>
      <c r="EH26" s="108">
        <f t="shared" si="90"/>
        <v>163268.85927259596</v>
      </c>
      <c r="EI26" s="108">
        <f t="shared" si="90"/>
        <v>163271.84372579621</v>
      </c>
      <c r="EJ26" s="108">
        <f t="shared" si="90"/>
        <v>161222.33696990195</v>
      </c>
      <c r="EK26" s="108">
        <f t="shared" si="90"/>
        <v>161225.28401394736</v>
      </c>
      <c r="EL26" s="108">
        <f t="shared" si="91"/>
        <v>161228.2311118629</v>
      </c>
      <c r="EM26" s="108">
        <f t="shared" si="91"/>
        <v>161231.17826364958</v>
      </c>
      <c r="EN26" s="108">
        <f t="shared" si="91"/>
        <v>173873.05394112645</v>
      </c>
      <c r="EO26" s="108">
        <f t="shared" si="91"/>
        <v>173876.23223240982</v>
      </c>
      <c r="EP26" s="108">
        <f t="shared" si="91"/>
        <v>173879.41058179038</v>
      </c>
      <c r="EQ26" s="108">
        <f t="shared" si="91"/>
        <v>173882.58898926913</v>
      </c>
      <c r="ER26" s="108">
        <f t="shared" si="91"/>
        <v>173885.76745484729</v>
      </c>
      <c r="ES26" s="108">
        <f t="shared" si="91"/>
        <v>171918.67672753695</v>
      </c>
      <c r="ET26" s="108">
        <f t="shared" si="91"/>
        <v>171921.81929402039</v>
      </c>
      <c r="EU26" s="108">
        <f t="shared" si="91"/>
        <v>171924.96191794801</v>
      </c>
      <c r="EV26" s="108">
        <f t="shared" si="91"/>
        <v>171928.10459932082</v>
      </c>
      <c r="EW26" s="108">
        <f t="shared" si="91"/>
        <v>169105.25395323226</v>
      </c>
      <c r="EX26" s="108">
        <f t="shared" si="91"/>
        <v>169108.34509209724</v>
      </c>
      <c r="EY26" s="108">
        <f t="shared" si="91"/>
        <v>169111.43628746632</v>
      </c>
      <c r="EZ26" s="108">
        <f t="shared" si="91"/>
        <v>169114.52753934052</v>
      </c>
      <c r="FA26" s="108">
        <f t="shared" si="91"/>
        <v>157112.9377698779</v>
      </c>
      <c r="FB26" s="108">
        <f t="shared" si="92"/>
        <v>157115.8096966618</v>
      </c>
      <c r="FC26" s="108">
        <f t="shared" si="92"/>
        <v>157118.68167594276</v>
      </c>
      <c r="FD26" s="108">
        <f t="shared" si="92"/>
        <v>157121.55370772173</v>
      </c>
      <c r="FE26" s="108">
        <f t="shared" si="92"/>
        <v>157124.42579199965</v>
      </c>
    </row>
    <row r="27" spans="1:161" ht="15.75" x14ac:dyDescent="0.25">
      <c r="A27" s="47" t="s">
        <v>191</v>
      </c>
      <c r="B27" s="12">
        <f>'Urb proj of all 25 ARs '!AL27</f>
        <v>182271.33621225308</v>
      </c>
      <c r="C27" s="12">
        <f>'Urb proj of all 25 ARs '!AM27</f>
        <v>182444.67094102094</v>
      </c>
      <c r="D27" s="100">
        <f t="shared" si="10"/>
        <v>9.5097085680008432E-4</v>
      </c>
      <c r="E27" s="101">
        <f t="shared" si="11"/>
        <v>1.8279378036556437E-5</v>
      </c>
      <c r="F27" s="69">
        <f t="shared" si="12"/>
        <v>182274.66801891293</v>
      </c>
      <c r="G27" s="69">
        <f t="shared" si="13"/>
        <v>182277.99988647614</v>
      </c>
      <c r="H27" s="69">
        <f>G27*(1+$E$27)</f>
        <v>182281.33181494381</v>
      </c>
      <c r="I27" s="69">
        <f t="shared" ref="I27:BD27" si="103">H27*(1+$E$27)</f>
        <v>182284.66380431707</v>
      </c>
      <c r="J27" s="69">
        <f t="shared" si="103"/>
        <v>182287.99585459701</v>
      </c>
      <c r="K27" s="69">
        <f t="shared" si="103"/>
        <v>182291.32796578476</v>
      </c>
      <c r="L27" s="69">
        <f t="shared" si="103"/>
        <v>182294.66013788144</v>
      </c>
      <c r="M27" s="69">
        <f t="shared" si="103"/>
        <v>182297.99237088815</v>
      </c>
      <c r="N27" s="69">
        <f t="shared" si="103"/>
        <v>182301.32466480602</v>
      </c>
      <c r="O27" s="69">
        <f t="shared" si="103"/>
        <v>182304.65701963613</v>
      </c>
      <c r="P27" s="69">
        <f t="shared" si="103"/>
        <v>182307.98943537963</v>
      </c>
      <c r="Q27" s="69">
        <f t="shared" si="103"/>
        <v>182311.32191203759</v>
      </c>
      <c r="R27" s="69">
        <f t="shared" si="103"/>
        <v>182314.65444961117</v>
      </c>
      <c r="S27" s="69">
        <f t="shared" si="103"/>
        <v>182317.98704810147</v>
      </c>
      <c r="T27" s="69">
        <f t="shared" si="103"/>
        <v>182321.3197075096</v>
      </c>
      <c r="U27" s="69">
        <f t="shared" si="103"/>
        <v>182324.65242783664</v>
      </c>
      <c r="V27" s="69">
        <f t="shared" si="103"/>
        <v>182327.98520908377</v>
      </c>
      <c r="W27" s="69">
        <f t="shared" si="103"/>
        <v>182331.31805125205</v>
      </c>
      <c r="X27" s="69">
        <f t="shared" si="103"/>
        <v>182334.65095434262</v>
      </c>
      <c r="Y27" s="69">
        <f t="shared" si="103"/>
        <v>182337.98391835659</v>
      </c>
      <c r="Z27" s="69">
        <f t="shared" si="103"/>
        <v>182341.31694329507</v>
      </c>
      <c r="AA27" s="69">
        <f t="shared" si="103"/>
        <v>182344.65002915915</v>
      </c>
      <c r="AB27" s="69">
        <f t="shared" si="103"/>
        <v>182347.98317594998</v>
      </c>
      <c r="AC27" s="69">
        <f t="shared" si="103"/>
        <v>182351.31638366866</v>
      </c>
      <c r="AD27" s="69">
        <f t="shared" si="103"/>
        <v>182354.64965231629</v>
      </c>
      <c r="AE27" s="69">
        <f t="shared" si="103"/>
        <v>182357.98298189402</v>
      </c>
      <c r="AF27" s="69">
        <f t="shared" si="103"/>
        <v>182361.31637240294</v>
      </c>
      <c r="AG27" s="69">
        <f t="shared" si="103"/>
        <v>182364.64982384417</v>
      </c>
      <c r="AH27" s="69">
        <f t="shared" si="103"/>
        <v>182367.98333621881</v>
      </c>
      <c r="AI27" s="69">
        <f t="shared" si="103"/>
        <v>182371.31690952799</v>
      </c>
      <c r="AJ27" s="69">
        <f t="shared" si="103"/>
        <v>182374.65054377279</v>
      </c>
      <c r="AK27" s="69">
        <f t="shared" si="103"/>
        <v>182377.98423895438</v>
      </c>
      <c r="AL27" s="69">
        <f t="shared" si="103"/>
        <v>182381.31799507383</v>
      </c>
      <c r="AM27" s="69">
        <f t="shared" si="103"/>
        <v>182384.65181213227</v>
      </c>
      <c r="AN27" s="69">
        <f t="shared" si="103"/>
        <v>182387.98569013082</v>
      </c>
      <c r="AO27" s="69">
        <f t="shared" si="103"/>
        <v>182391.31962907058</v>
      </c>
      <c r="AP27" s="69">
        <f t="shared" si="103"/>
        <v>182394.65362895266</v>
      </c>
      <c r="AQ27" s="69">
        <f t="shared" si="103"/>
        <v>182397.98768977818</v>
      </c>
      <c r="AR27" s="69">
        <f t="shared" si="103"/>
        <v>182401.32181154826</v>
      </c>
      <c r="AS27" s="69">
        <f t="shared" si="103"/>
        <v>182404.65599426403</v>
      </c>
      <c r="AT27" s="69">
        <f t="shared" si="103"/>
        <v>182407.99023792657</v>
      </c>
      <c r="AU27" s="69">
        <f t="shared" si="103"/>
        <v>182411.32454253701</v>
      </c>
      <c r="AV27" s="69">
        <f t="shared" si="103"/>
        <v>182414.65890809646</v>
      </c>
      <c r="AW27" s="69">
        <f t="shared" si="103"/>
        <v>182417.99333460606</v>
      </c>
      <c r="AX27" s="69">
        <f t="shared" si="103"/>
        <v>182421.3278220669</v>
      </c>
      <c r="AY27" s="69">
        <f t="shared" si="103"/>
        <v>182424.6623704801</v>
      </c>
      <c r="AZ27" s="69">
        <f t="shared" si="103"/>
        <v>182427.99697984676</v>
      </c>
      <c r="BA27" s="69">
        <f t="shared" si="103"/>
        <v>182431.33165016802</v>
      </c>
      <c r="BB27" s="69">
        <f t="shared" si="103"/>
        <v>182434.66638144496</v>
      </c>
      <c r="BC27" s="69">
        <f t="shared" si="103"/>
        <v>182438.00117367873</v>
      </c>
      <c r="BD27" s="69">
        <f t="shared" si="103"/>
        <v>182441.33602687041</v>
      </c>
      <c r="BE27" s="69">
        <f>BD27*(1+$E$27)</f>
        <v>182444.67094102115</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177476.50025997777</v>
      </c>
      <c r="DG27" s="108">
        <f t="shared" si="15"/>
        <v>177479.74442001863</v>
      </c>
      <c r="DH27" s="108">
        <f t="shared" si="15"/>
        <v>177482.9886393607</v>
      </c>
      <c r="DI27" s="108">
        <f t="shared" si="15"/>
        <v>177486.23291800512</v>
      </c>
      <c r="DJ27" s="108">
        <f t="shared" si="15"/>
        <v>190065.23432015534</v>
      </c>
      <c r="DK27" s="108">
        <f t="shared" si="15"/>
        <v>190068.70859442509</v>
      </c>
      <c r="DL27" s="108">
        <f t="shared" si="15"/>
        <v>190072.18293220241</v>
      </c>
      <c r="DM27" s="108">
        <f t="shared" si="15"/>
        <v>190075.65733348849</v>
      </c>
      <c r="DN27" s="108">
        <f t="shared" si="15"/>
        <v>166727.03201183674</v>
      </c>
      <c r="DO27" s="108">
        <f t="shared" si="15"/>
        <v>166730.0796782838</v>
      </c>
      <c r="DP27" s="108">
        <f t="shared" si="15"/>
        <v>166733.12740044031</v>
      </c>
      <c r="DQ27" s="108">
        <f t="shared" si="15"/>
        <v>166736.17517830725</v>
      </c>
      <c r="DR27" s="108">
        <f t="shared" si="15"/>
        <v>166739.22301188574</v>
      </c>
      <c r="DS27" s="108">
        <f t="shared" si="15"/>
        <v>173353.90138944768</v>
      </c>
      <c r="DT27" s="108">
        <f t="shared" si="15"/>
        <v>173357.07019094529</v>
      </c>
      <c r="DU27" s="108">
        <f t="shared" si="15"/>
        <v>173360.2390503666</v>
      </c>
      <c r="DV27" s="108">
        <f t="shared" si="90"/>
        <v>173363.40796771273</v>
      </c>
      <c r="DW27" s="108">
        <f t="shared" si="90"/>
        <v>166926.13813782332</v>
      </c>
      <c r="DX27" s="108">
        <f t="shared" si="90"/>
        <v>166929.18944380654</v>
      </c>
      <c r="DY27" s="108">
        <f t="shared" si="90"/>
        <v>166932.24080556573</v>
      </c>
      <c r="DZ27" s="108">
        <f t="shared" si="90"/>
        <v>166935.29222310192</v>
      </c>
      <c r="EA27" s="108">
        <f t="shared" si="90"/>
        <v>173700.2118208429</v>
      </c>
      <c r="EB27" s="108">
        <f t="shared" si="90"/>
        <v>173703.38695267981</v>
      </c>
      <c r="EC27" s="108">
        <f t="shared" si="90"/>
        <v>173706.56214255615</v>
      </c>
      <c r="ED27" s="108">
        <f t="shared" si="90"/>
        <v>173709.73739047299</v>
      </c>
      <c r="EE27" s="108">
        <f t="shared" si="90"/>
        <v>173712.91269643139</v>
      </c>
      <c r="EF27" s="108">
        <f t="shared" si="90"/>
        <v>168819.21164611791</v>
      </c>
      <c r="EG27" s="108">
        <f t="shared" si="90"/>
        <v>168822.29755630746</v>
      </c>
      <c r="EH27" s="108">
        <f t="shared" si="90"/>
        <v>168825.38352290547</v>
      </c>
      <c r="EI27" s="108">
        <f t="shared" si="90"/>
        <v>168828.46954591307</v>
      </c>
      <c r="EJ27" s="108">
        <f t="shared" si="90"/>
        <v>171018.59622169085</v>
      </c>
      <c r="EK27" s="108">
        <f t="shared" si="90"/>
        <v>171021.72233526249</v>
      </c>
      <c r="EL27" s="108">
        <f t="shared" si="91"/>
        <v>171024.84850597751</v>
      </c>
      <c r="EM27" s="108">
        <f t="shared" si="91"/>
        <v>171027.97473383701</v>
      </c>
      <c r="EN27" s="108">
        <f t="shared" si="91"/>
        <v>182657.49859623582</v>
      </c>
      <c r="EO27" s="108">
        <f t="shared" si="91"/>
        <v>182660.83746170389</v>
      </c>
      <c r="EP27" s="108">
        <f t="shared" si="91"/>
        <v>182664.1763882043</v>
      </c>
      <c r="EQ27" s="108">
        <f t="shared" si="91"/>
        <v>182667.51537573824</v>
      </c>
      <c r="ER27" s="108">
        <f t="shared" si="91"/>
        <v>182670.85442430677</v>
      </c>
      <c r="ES27" s="108">
        <f t="shared" si="91"/>
        <v>182494.37407111676</v>
      </c>
      <c r="ET27" s="108">
        <f t="shared" si="91"/>
        <v>182497.70995476993</v>
      </c>
      <c r="EU27" s="108">
        <f t="shared" si="91"/>
        <v>182501.04589940101</v>
      </c>
      <c r="EV27" s="108">
        <f t="shared" si="91"/>
        <v>182504.38190501105</v>
      </c>
      <c r="EW27" s="108">
        <f t="shared" si="91"/>
        <v>180555.59467140533</v>
      </c>
      <c r="EX27" s="108">
        <f t="shared" si="91"/>
        <v>180558.89511537697</v>
      </c>
      <c r="EY27" s="108">
        <f t="shared" si="91"/>
        <v>180562.19561967865</v>
      </c>
      <c r="EZ27" s="108">
        <f t="shared" si="91"/>
        <v>180565.49618431149</v>
      </c>
      <c r="FA27" s="108">
        <f t="shared" si="91"/>
        <v>167787.49856216976</v>
      </c>
      <c r="FB27" s="108">
        <f t="shared" si="92"/>
        <v>167790.56561328578</v>
      </c>
      <c r="FC27" s="108">
        <f t="shared" si="92"/>
        <v>167793.6327204656</v>
      </c>
      <c r="FD27" s="108">
        <f t="shared" si="92"/>
        <v>167796.69988371021</v>
      </c>
      <c r="FE27" s="108">
        <f t="shared" si="92"/>
        <v>167799.76710302068</v>
      </c>
    </row>
    <row r="28" spans="1:161" ht="15.75" x14ac:dyDescent="0.25">
      <c r="A28" s="47" t="s">
        <v>192</v>
      </c>
      <c r="B28" s="12">
        <f>'Urb proj of all 25 ARs '!AL28</f>
        <v>67042.537852791065</v>
      </c>
      <c r="C28" s="12">
        <f>'Urb proj of all 25 ARs '!AM28</f>
        <v>67106.293352454988</v>
      </c>
      <c r="D28" s="100">
        <f t="shared" si="10"/>
        <v>9.5097085680011435E-4</v>
      </c>
      <c r="E28" s="101">
        <f t="shared" si="11"/>
        <v>1.8279378036556437E-5</v>
      </c>
      <c r="F28" s="69">
        <f t="shared" si="12"/>
        <v>67043.76334868501</v>
      </c>
      <c r="G28" s="69">
        <f t="shared" si="13"/>
        <v>67044.98886698026</v>
      </c>
      <c r="H28" s="69">
        <f>G28*(1+$E$28)</f>
        <v>67046.214407677224</v>
      </c>
      <c r="I28" s="69">
        <f t="shared" ref="I28:BE28" si="104">H28*(1+$E$28)</f>
        <v>67047.439970776308</v>
      </c>
      <c r="J28" s="69">
        <f t="shared" si="104"/>
        <v>67048.66555627792</v>
      </c>
      <c r="K28" s="69">
        <f t="shared" si="104"/>
        <v>67049.891164182467</v>
      </c>
      <c r="L28" s="69">
        <f t="shared" si="104"/>
        <v>67051.116794490372</v>
      </c>
      <c r="M28" s="69">
        <f t="shared" si="104"/>
        <v>67052.342447202027</v>
      </c>
      <c r="N28" s="69">
        <f t="shared" si="104"/>
        <v>67053.568122317854</v>
      </c>
      <c r="O28" s="69">
        <f t="shared" si="104"/>
        <v>67054.793819838262</v>
      </c>
      <c r="P28" s="69">
        <f t="shared" si="104"/>
        <v>67056.019539763656</v>
      </c>
      <c r="Q28" s="69">
        <f t="shared" si="104"/>
        <v>67057.245282094445</v>
      </c>
      <c r="R28" s="69">
        <f t="shared" si="104"/>
        <v>67058.471046831051</v>
      </c>
      <c r="S28" s="69">
        <f t="shared" si="104"/>
        <v>67059.696833973867</v>
      </c>
      <c r="T28" s="69">
        <f t="shared" si="104"/>
        <v>67060.922643523314</v>
      </c>
      <c r="U28" s="69">
        <f t="shared" si="104"/>
        <v>67062.1484754798</v>
      </c>
      <c r="V28" s="69">
        <f t="shared" si="104"/>
        <v>67063.374329843733</v>
      </c>
      <c r="W28" s="69">
        <f t="shared" si="104"/>
        <v>67064.60020661552</v>
      </c>
      <c r="X28" s="69">
        <f t="shared" si="104"/>
        <v>67065.826105795568</v>
      </c>
      <c r="Y28" s="69">
        <f t="shared" si="104"/>
        <v>67067.052027384285</v>
      </c>
      <c r="Z28" s="69">
        <f t="shared" si="104"/>
        <v>67068.277971382093</v>
      </c>
      <c r="AA28" s="69">
        <f t="shared" si="104"/>
        <v>67069.503937789399</v>
      </c>
      <c r="AB28" s="69">
        <f t="shared" si="104"/>
        <v>67070.729926606597</v>
      </c>
      <c r="AC28" s="69">
        <f t="shared" si="104"/>
        <v>67071.955937834107</v>
      </c>
      <c r="AD28" s="69">
        <f t="shared" si="104"/>
        <v>67073.181971472353</v>
      </c>
      <c r="AE28" s="69">
        <f t="shared" si="104"/>
        <v>67074.408027521727</v>
      </c>
      <c r="AF28" s="69">
        <f t="shared" si="104"/>
        <v>67075.634105982637</v>
      </c>
      <c r="AG28" s="69">
        <f t="shared" si="104"/>
        <v>67076.860206855505</v>
      </c>
      <c r="AH28" s="69">
        <f t="shared" si="104"/>
        <v>67078.086330140737</v>
      </c>
      <c r="AI28" s="69">
        <f t="shared" si="104"/>
        <v>67079.312475838728</v>
      </c>
      <c r="AJ28" s="69">
        <f t="shared" si="104"/>
        <v>67080.538643949913</v>
      </c>
      <c r="AK28" s="69">
        <f t="shared" si="104"/>
        <v>67081.764834474685</v>
      </c>
      <c r="AL28" s="69">
        <f t="shared" si="104"/>
        <v>67082.991047413452</v>
      </c>
      <c r="AM28" s="69">
        <f t="shared" si="104"/>
        <v>67084.217282766636</v>
      </c>
      <c r="AN28" s="69">
        <f t="shared" si="104"/>
        <v>67085.44354053463</v>
      </c>
      <c r="AO28" s="69">
        <f t="shared" si="104"/>
        <v>67086.669820717856</v>
      </c>
      <c r="AP28" s="69">
        <f t="shared" si="104"/>
        <v>67087.896123316721</v>
      </c>
      <c r="AQ28" s="69">
        <f t="shared" si="104"/>
        <v>67089.122448331633</v>
      </c>
      <c r="AR28" s="69">
        <f t="shared" si="104"/>
        <v>67090.348795763013</v>
      </c>
      <c r="AS28" s="69">
        <f t="shared" si="104"/>
        <v>67091.575165611255</v>
      </c>
      <c r="AT28" s="69">
        <f t="shared" si="104"/>
        <v>67092.801557876781</v>
      </c>
      <c r="AU28" s="69">
        <f t="shared" si="104"/>
        <v>67094.027972559983</v>
      </c>
      <c r="AV28" s="69">
        <f t="shared" si="104"/>
        <v>67095.254409661284</v>
      </c>
      <c r="AW28" s="69">
        <f t="shared" si="104"/>
        <v>67096.48086918109</v>
      </c>
      <c r="AX28" s="69">
        <f t="shared" si="104"/>
        <v>67097.707351119825</v>
      </c>
      <c r="AY28" s="69">
        <f t="shared" si="104"/>
        <v>67098.933855477881</v>
      </c>
      <c r="AZ28" s="69">
        <f t="shared" si="104"/>
        <v>67100.160382255679</v>
      </c>
      <c r="BA28" s="69">
        <f t="shared" si="104"/>
        <v>67101.386931453613</v>
      </c>
      <c r="BB28" s="69">
        <f t="shared" si="104"/>
        <v>67102.613503072105</v>
      </c>
      <c r="BC28" s="69">
        <f t="shared" si="104"/>
        <v>67103.840097111562</v>
      </c>
      <c r="BD28" s="69">
        <f t="shared" si="104"/>
        <v>67105.066713572407</v>
      </c>
      <c r="BE28" s="69">
        <f t="shared" si="104"/>
        <v>67106.293352455032</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58290.893172231947</v>
      </c>
      <c r="DG28" s="108">
        <f t="shared" si="15"/>
        <v>58291.958693504341</v>
      </c>
      <c r="DH28" s="108">
        <f t="shared" si="15"/>
        <v>58293.024234253797</v>
      </c>
      <c r="DI28" s="108">
        <f t="shared" si="15"/>
        <v>58294.089794480671</v>
      </c>
      <c r="DJ28" s="108">
        <f t="shared" si="15"/>
        <v>62227.613220267609</v>
      </c>
      <c r="DK28" s="108">
        <f t="shared" si="15"/>
        <v>62228.750702333971</v>
      </c>
      <c r="DL28" s="108">
        <f t="shared" si="15"/>
        <v>62229.888205192809</v>
      </c>
      <c r="DM28" s="108">
        <f t="shared" si="15"/>
        <v>62231.025728844477</v>
      </c>
      <c r="DN28" s="108">
        <f t="shared" si="15"/>
        <v>54777.364441075995</v>
      </c>
      <c r="DO28" s="108">
        <f t="shared" si="15"/>
        <v>54778.365737228458</v>
      </c>
      <c r="DP28" s="108">
        <f t="shared" si="15"/>
        <v>54779.367051683992</v>
      </c>
      <c r="DQ28" s="108">
        <f t="shared" si="15"/>
        <v>54780.368384442932</v>
      </c>
      <c r="DR28" s="108">
        <f t="shared" si="15"/>
        <v>54781.369735505614</v>
      </c>
      <c r="DS28" s="108">
        <f t="shared" si="15"/>
        <v>56986.035070264224</v>
      </c>
      <c r="DT28" s="108">
        <f t="shared" si="15"/>
        <v>56987.076739542077</v>
      </c>
      <c r="DU28" s="108">
        <f t="shared" si="15"/>
        <v>56988.118427861002</v>
      </c>
      <c r="DV28" s="108">
        <f t="shared" si="90"/>
        <v>56989.160135221347</v>
      </c>
      <c r="DW28" s="108">
        <f t="shared" si="90"/>
        <v>55031.136532058874</v>
      </c>
      <c r="DX28" s="108">
        <f t="shared" si="90"/>
        <v>55032.142467007325</v>
      </c>
      <c r="DY28" s="108">
        <f t="shared" si="90"/>
        <v>55033.148420343641</v>
      </c>
      <c r="DZ28" s="108">
        <f t="shared" si="90"/>
        <v>55034.154392068158</v>
      </c>
      <c r="EA28" s="108">
        <f t="shared" si="90"/>
        <v>57861.422977437163</v>
      </c>
      <c r="EB28" s="108">
        <f t="shared" si="90"/>
        <v>57862.480648261495</v>
      </c>
      <c r="EC28" s="108">
        <f t="shared" si="90"/>
        <v>57863.538338419392</v>
      </c>
      <c r="ED28" s="108">
        <f t="shared" si="90"/>
        <v>57864.596047911218</v>
      </c>
      <c r="EE28" s="108">
        <f t="shared" si="90"/>
        <v>57865.653776737316</v>
      </c>
      <c r="EF28" s="108">
        <f t="shared" si="90"/>
        <v>57341.391474747332</v>
      </c>
      <c r="EG28" s="108">
        <f t="shared" si="90"/>
        <v>57342.439639719239</v>
      </c>
      <c r="EH28" s="108">
        <f t="shared" si="90"/>
        <v>57343.487823850955</v>
      </c>
      <c r="EI28" s="108">
        <f t="shared" si="90"/>
        <v>57344.536027142822</v>
      </c>
      <c r="EJ28" s="108">
        <f t="shared" si="90"/>
        <v>57126.155387797495</v>
      </c>
      <c r="EK28" s="108">
        <f t="shared" si="90"/>
        <v>57127.199618387611</v>
      </c>
      <c r="EL28" s="108">
        <f t="shared" si="91"/>
        <v>57128.243868065605</v>
      </c>
      <c r="EM28" s="108">
        <f t="shared" si="91"/>
        <v>57129.288136831834</v>
      </c>
      <c r="EN28" s="108">
        <f t="shared" si="91"/>
        <v>61389.853781367921</v>
      </c>
      <c r="EO28" s="108">
        <f t="shared" si="91"/>
        <v>61390.975949712796</v>
      </c>
      <c r="EP28" s="108">
        <f t="shared" si="91"/>
        <v>61392.098138570218</v>
      </c>
      <c r="EQ28" s="108">
        <f t="shared" si="91"/>
        <v>61393.220347940543</v>
      </c>
      <c r="ER28" s="108">
        <f t="shared" si="91"/>
        <v>61394.342577824173</v>
      </c>
      <c r="ES28" s="108">
        <f t="shared" si="91"/>
        <v>61202.902276025256</v>
      </c>
      <c r="ET28" s="108">
        <f t="shared" si="91"/>
        <v>61204.021027012896</v>
      </c>
      <c r="EU28" s="108">
        <f t="shared" si="91"/>
        <v>61205.139798450604</v>
      </c>
      <c r="EV28" s="108">
        <f t="shared" si="91"/>
        <v>61206.258590338752</v>
      </c>
      <c r="EW28" s="108">
        <f t="shared" si="91"/>
        <v>60597.0537284526</v>
      </c>
      <c r="EX28" s="108">
        <f t="shared" si="91"/>
        <v>60598.161404905608</v>
      </c>
      <c r="EY28" s="108">
        <f t="shared" si="91"/>
        <v>60599.269101606245</v>
      </c>
      <c r="EZ28" s="108">
        <f t="shared" si="91"/>
        <v>60600.376818554898</v>
      </c>
      <c r="FA28" s="108">
        <f t="shared" si="91"/>
        <v>55533.287300346368</v>
      </c>
      <c r="FB28" s="108">
        <f t="shared" si="92"/>
        <v>55534.302414298538</v>
      </c>
      <c r="FC28" s="108">
        <f t="shared" si="92"/>
        <v>55535.317546806356</v>
      </c>
      <c r="FD28" s="108">
        <f t="shared" si="92"/>
        <v>55536.332697870181</v>
      </c>
      <c r="FE28" s="108">
        <f t="shared" si="92"/>
        <v>55537.347867490331</v>
      </c>
    </row>
    <row r="29" spans="1:161" s="45" customFormat="1" ht="15.75" x14ac:dyDescent="0.25">
      <c r="A29" s="67" t="s">
        <v>95</v>
      </c>
      <c r="B29" s="74">
        <f>SUM(B4:B28)</f>
        <v>3086405.761693825</v>
      </c>
      <c r="C29" s="74">
        <f>SUM(C4:C28)</f>
        <v>3089340.8436254552</v>
      </c>
      <c r="D29" s="102"/>
      <c r="E29" s="103"/>
      <c r="F29" s="29">
        <f>SUM(F4:F28)</f>
        <v>3086462.1792715173</v>
      </c>
      <c r="G29" s="29">
        <f t="shared" ref="G29:BE29" si="105">SUM(G4:G28)</f>
        <v>3086518.5978804873</v>
      </c>
      <c r="H29" s="29">
        <f t="shared" si="105"/>
        <v>3086575.0175207555</v>
      </c>
      <c r="I29" s="29">
        <f t="shared" si="105"/>
        <v>3086631.4381923391</v>
      </c>
      <c r="J29" s="29">
        <f t="shared" si="105"/>
        <v>3086687.8598952568</v>
      </c>
      <c r="K29" s="29">
        <f t="shared" si="105"/>
        <v>3086744.2826295285</v>
      </c>
      <c r="L29" s="29">
        <f t="shared" si="105"/>
        <v>3086800.706395173</v>
      </c>
      <c r="M29" s="29">
        <f t="shared" si="105"/>
        <v>3086857.1311922087</v>
      </c>
      <c r="N29" s="29">
        <f t="shared" si="105"/>
        <v>3086913.5570206549</v>
      </c>
      <c r="O29" s="29">
        <f t="shared" si="105"/>
        <v>3086969.9838805292</v>
      </c>
      <c r="P29" s="29">
        <f t="shared" si="105"/>
        <v>3087026.411771853</v>
      </c>
      <c r="Q29" s="29">
        <f t="shared" si="105"/>
        <v>3087082.8406946417</v>
      </c>
      <c r="R29" s="29">
        <f t="shared" si="105"/>
        <v>3087139.2706489172</v>
      </c>
      <c r="S29" s="29">
        <f t="shared" si="105"/>
        <v>3087195.7016346967</v>
      </c>
      <c r="T29" s="29">
        <f t="shared" si="105"/>
        <v>3087252.1336520007</v>
      </c>
      <c r="U29" s="29">
        <f t="shared" si="105"/>
        <v>3087308.566700845</v>
      </c>
      <c r="V29" s="29">
        <f t="shared" si="105"/>
        <v>3087365.0007812516</v>
      </c>
      <c r="W29" s="29">
        <f t="shared" si="105"/>
        <v>3087421.4358932376</v>
      </c>
      <c r="X29" s="29">
        <f t="shared" si="105"/>
        <v>3087477.8720368221</v>
      </c>
      <c r="Y29" s="29">
        <f t="shared" si="105"/>
        <v>3087534.3092120257</v>
      </c>
      <c r="Z29" s="29">
        <f t="shared" si="105"/>
        <v>3087590.7474188637</v>
      </c>
      <c r="AA29" s="29">
        <f t="shared" si="105"/>
        <v>3087647.186657358</v>
      </c>
      <c r="AB29" s="29">
        <f t="shared" si="105"/>
        <v>3087703.6269275267</v>
      </c>
      <c r="AC29" s="29">
        <f t="shared" si="105"/>
        <v>3087760.068229388</v>
      </c>
      <c r="AD29" s="29">
        <f t="shared" si="105"/>
        <v>3087816.510562961</v>
      </c>
      <c r="AE29" s="29">
        <f t="shared" si="105"/>
        <v>3087872.9539282657</v>
      </c>
      <c r="AF29" s="29">
        <f t="shared" si="105"/>
        <v>3087929.3983253189</v>
      </c>
      <c r="AG29" s="29">
        <f t="shared" si="105"/>
        <v>3087985.8437541411</v>
      </c>
      <c r="AH29" s="29">
        <f t="shared" si="105"/>
        <v>3088042.2902147514</v>
      </c>
      <c r="AI29" s="29">
        <f t="shared" si="105"/>
        <v>3088098.7377071665</v>
      </c>
      <c r="AJ29" s="29">
        <f t="shared" si="105"/>
        <v>3088155.1862314078</v>
      </c>
      <c r="AK29" s="29">
        <f t="shared" si="105"/>
        <v>3088211.6357874922</v>
      </c>
      <c r="AL29" s="29">
        <f t="shared" si="105"/>
        <v>3088268.0863754391</v>
      </c>
      <c r="AM29" s="29">
        <f t="shared" si="105"/>
        <v>3088324.5379952691</v>
      </c>
      <c r="AN29" s="29">
        <f t="shared" si="105"/>
        <v>3088380.9906469979</v>
      </c>
      <c r="AO29" s="29">
        <f t="shared" si="105"/>
        <v>3088437.4443306481</v>
      </c>
      <c r="AP29" s="29">
        <f t="shared" si="105"/>
        <v>3088493.8990462343</v>
      </c>
      <c r="AQ29" s="29">
        <f t="shared" si="105"/>
        <v>3088550.3547937782</v>
      </c>
      <c r="AR29" s="29">
        <f t="shared" si="105"/>
        <v>3088606.8115732986</v>
      </c>
      <c r="AS29" s="29">
        <f t="shared" si="105"/>
        <v>3088663.269384814</v>
      </c>
      <c r="AT29" s="29">
        <f t="shared" si="105"/>
        <v>3088719.7282283427</v>
      </c>
      <c r="AU29" s="29">
        <f t="shared" si="105"/>
        <v>3088776.1881039031</v>
      </c>
      <c r="AV29" s="29">
        <f t="shared" si="105"/>
        <v>3088832.6490115169</v>
      </c>
      <c r="AW29" s="29">
        <f t="shared" si="105"/>
        <v>3088889.1109511987</v>
      </c>
      <c r="AX29" s="29">
        <f t="shared" si="105"/>
        <v>3088945.5739229713</v>
      </c>
      <c r="AY29" s="29">
        <f t="shared" si="105"/>
        <v>3089002.0379268513</v>
      </c>
      <c r="AZ29" s="29">
        <f t="shared" si="105"/>
        <v>3089058.5029628584</v>
      </c>
      <c r="BA29" s="29">
        <f t="shared" si="105"/>
        <v>3089114.9690310117</v>
      </c>
      <c r="BB29" s="29">
        <f t="shared" si="105"/>
        <v>3089171.4361313288</v>
      </c>
      <c r="BC29" s="29">
        <f t="shared" si="105"/>
        <v>3089227.9042638293</v>
      </c>
      <c r="BD29" s="29">
        <f t="shared" si="105"/>
        <v>3089284.3734285319</v>
      </c>
      <c r="BE29" s="29">
        <f t="shared" si="105"/>
        <v>3089340.843625457</v>
      </c>
      <c r="DB29" s="178" t="s">
        <v>117</v>
      </c>
      <c r="DC29" s="178"/>
      <c r="DD29" s="178"/>
      <c r="DE29" s="178"/>
      <c r="DF29" s="135">
        <f>SUM(DF4:DF15)</f>
        <v>1250994.729164019</v>
      </c>
      <c r="DG29" s="135">
        <f t="shared" ref="DG29:FE29" si="106">SUM(DG4:DG15)</f>
        <v>1251017.5965695949</v>
      </c>
      <c r="DH29" s="135">
        <f t="shared" si="106"/>
        <v>1251040.4643931733</v>
      </c>
      <c r="DI29" s="135">
        <f t="shared" si="106"/>
        <v>1251063.3326347608</v>
      </c>
      <c r="DJ29" s="135">
        <f t="shared" si="106"/>
        <v>1398427.5661405458</v>
      </c>
      <c r="DK29" s="135">
        <f t="shared" si="106"/>
        <v>1398453.1285266841</v>
      </c>
      <c r="DL29" s="135">
        <f t="shared" si="106"/>
        <v>1398478.6913800866</v>
      </c>
      <c r="DM29" s="135">
        <f t="shared" si="106"/>
        <v>1398504.2547007625</v>
      </c>
      <c r="DN29" s="135">
        <f t="shared" si="106"/>
        <v>1234994.3021206895</v>
      </c>
      <c r="DO29" s="135">
        <f t="shared" si="106"/>
        <v>1235016.8770484109</v>
      </c>
      <c r="DP29" s="135">
        <f t="shared" si="106"/>
        <v>1235039.4523887879</v>
      </c>
      <c r="DQ29" s="135">
        <f t="shared" si="106"/>
        <v>1235062.0281418283</v>
      </c>
      <c r="DR29" s="135">
        <f t="shared" si="106"/>
        <v>1235084.6043075391</v>
      </c>
      <c r="DS29" s="135">
        <f t="shared" si="106"/>
        <v>1282372.118937684</v>
      </c>
      <c r="DT29" s="135">
        <f t="shared" si="106"/>
        <v>1282395.5599024298</v>
      </c>
      <c r="DU29" s="135">
        <f t="shared" si="106"/>
        <v>1282419.0012956616</v>
      </c>
      <c r="DV29" s="135">
        <f t="shared" si="106"/>
        <v>1282442.4431173869</v>
      </c>
      <c r="DW29" s="135">
        <f t="shared" si="106"/>
        <v>1279935.3027778224</v>
      </c>
      <c r="DX29" s="135">
        <f t="shared" si="106"/>
        <v>1279958.6991990842</v>
      </c>
      <c r="DY29" s="135">
        <f t="shared" si="106"/>
        <v>1279982.096048018</v>
      </c>
      <c r="DZ29" s="135">
        <f t="shared" si="106"/>
        <v>1280005.4933246318</v>
      </c>
      <c r="EA29" s="135">
        <f t="shared" si="106"/>
        <v>1331809.9282045965</v>
      </c>
      <c r="EB29" s="135">
        <f t="shared" si="106"/>
        <v>1331834.2728617473</v>
      </c>
      <c r="EC29" s="135">
        <f t="shared" si="106"/>
        <v>1331858.6179639031</v>
      </c>
      <c r="ED29" s="135">
        <f t="shared" si="106"/>
        <v>1331882.9635110719</v>
      </c>
      <c r="EE29" s="135">
        <f t="shared" si="106"/>
        <v>1331907.3095032626</v>
      </c>
      <c r="EF29" s="135">
        <f t="shared" si="106"/>
        <v>1347172.4689738778</v>
      </c>
      <c r="EG29" s="135">
        <f t="shared" si="106"/>
        <v>1347197.0944487185</v>
      </c>
      <c r="EH29" s="135">
        <f t="shared" si="106"/>
        <v>1347221.7203736983</v>
      </c>
      <c r="EI29" s="135">
        <f t="shared" si="106"/>
        <v>1347246.3467488238</v>
      </c>
      <c r="EJ29" s="135">
        <f t="shared" si="106"/>
        <v>1382758.5532508111</v>
      </c>
      <c r="EK29" s="135">
        <f t="shared" si="106"/>
        <v>1382783.8292171394</v>
      </c>
      <c r="EL29" s="135">
        <f t="shared" si="106"/>
        <v>1382809.1056454962</v>
      </c>
      <c r="EM29" s="135">
        <f t="shared" si="106"/>
        <v>1382834.3825358907</v>
      </c>
      <c r="EN29" s="135">
        <f t="shared" si="106"/>
        <v>1494265.8699467587</v>
      </c>
      <c r="EO29" s="135">
        <f t="shared" si="106"/>
        <v>1494293.1841974829</v>
      </c>
      <c r="EP29" s="135">
        <f t="shared" si="106"/>
        <v>1494320.4989474942</v>
      </c>
      <c r="EQ29" s="135">
        <f t="shared" si="106"/>
        <v>1494347.8141968022</v>
      </c>
      <c r="ER29" s="135">
        <f t="shared" si="106"/>
        <v>1494375.129945416</v>
      </c>
      <c r="ES29" s="135">
        <f t="shared" si="106"/>
        <v>1422936.6804666426</v>
      </c>
      <c r="ET29" s="135">
        <f t="shared" si="106"/>
        <v>1422962.6908641467</v>
      </c>
      <c r="EU29" s="135">
        <f t="shared" si="106"/>
        <v>1422988.7017371051</v>
      </c>
      <c r="EV29" s="135">
        <f t="shared" si="106"/>
        <v>1423014.7130855261</v>
      </c>
      <c r="EW29" s="135">
        <f t="shared" si="106"/>
        <v>1383030.0367900021</v>
      </c>
      <c r="EX29" s="135">
        <f t="shared" si="106"/>
        <v>1383055.3177188803</v>
      </c>
      <c r="EY29" s="135">
        <f t="shared" si="106"/>
        <v>1383080.5991098785</v>
      </c>
      <c r="EZ29" s="135">
        <f t="shared" si="106"/>
        <v>1383105.8809630044</v>
      </c>
      <c r="FA29" s="135">
        <f t="shared" si="106"/>
        <v>1239784.8441550869</v>
      </c>
      <c r="FB29" s="135">
        <f t="shared" si="106"/>
        <v>1239807.506650937</v>
      </c>
      <c r="FC29" s="135">
        <f t="shared" si="106"/>
        <v>1239830.1695610438</v>
      </c>
      <c r="FD29" s="135">
        <f t="shared" si="106"/>
        <v>1239852.8328854146</v>
      </c>
      <c r="FE29" s="135">
        <f t="shared" si="106"/>
        <v>1239875.4966240562</v>
      </c>
    </row>
    <row r="30" spans="1:161" x14ac:dyDescent="0.25">
      <c r="B30" s="167" t="s">
        <v>251</v>
      </c>
      <c r="C30" s="167"/>
      <c r="D30" s="167"/>
      <c r="E30" s="167"/>
      <c r="F30" s="137">
        <f>SUM(F4:F15)</f>
        <v>904951.49551176117</v>
      </c>
      <c r="G30" s="137">
        <f t="shared" ref="G30:BE30" si="107">SUM(G4:G15)</f>
        <v>904968.03746225254</v>
      </c>
      <c r="H30" s="137">
        <f t="shared" si="107"/>
        <v>904984.57971512026</v>
      </c>
      <c r="I30" s="137">
        <f t="shared" si="107"/>
        <v>905001.12227037014</v>
      </c>
      <c r="J30" s="137">
        <f t="shared" si="107"/>
        <v>905017.66512800753</v>
      </c>
      <c r="K30" s="137">
        <f t="shared" si="107"/>
        <v>905034.20828803827</v>
      </c>
      <c r="L30" s="137">
        <f t="shared" si="107"/>
        <v>905050.75175046746</v>
      </c>
      <c r="M30" s="137">
        <f t="shared" si="107"/>
        <v>905067.29551530106</v>
      </c>
      <c r="N30" s="137">
        <f t="shared" si="107"/>
        <v>905083.8395825444</v>
      </c>
      <c r="O30" s="137">
        <f t="shared" si="107"/>
        <v>905100.38395220286</v>
      </c>
      <c r="P30" s="137">
        <f t="shared" si="107"/>
        <v>905116.92862428213</v>
      </c>
      <c r="Q30" s="137">
        <f t="shared" si="107"/>
        <v>905133.47359878768</v>
      </c>
      <c r="R30" s="137">
        <f t="shared" si="107"/>
        <v>905150.01887572522</v>
      </c>
      <c r="S30" s="137">
        <f t="shared" si="107"/>
        <v>905166.56445509999</v>
      </c>
      <c r="T30" s="137">
        <f t="shared" si="107"/>
        <v>905183.11033691757</v>
      </c>
      <c r="U30" s="137">
        <f t="shared" si="107"/>
        <v>905199.65652118367</v>
      </c>
      <c r="V30" s="137">
        <f t="shared" si="107"/>
        <v>905216.20300790388</v>
      </c>
      <c r="W30" s="137">
        <f t="shared" si="107"/>
        <v>905232.74979708355</v>
      </c>
      <c r="X30" s="137">
        <f t="shared" si="107"/>
        <v>905249.29688872804</v>
      </c>
      <c r="Y30" s="137">
        <f t="shared" si="107"/>
        <v>905265.84428284329</v>
      </c>
      <c r="Z30" s="137">
        <f t="shared" si="107"/>
        <v>905282.39197943441</v>
      </c>
      <c r="AA30" s="137">
        <f t="shared" si="107"/>
        <v>905298.93997850735</v>
      </c>
      <c r="AB30" s="137">
        <f t="shared" si="107"/>
        <v>905315.48828006734</v>
      </c>
      <c r="AC30" s="137">
        <f t="shared" si="107"/>
        <v>905332.03688411973</v>
      </c>
      <c r="AD30" s="137">
        <f t="shared" si="107"/>
        <v>905348.58579067071</v>
      </c>
      <c r="AE30" s="137">
        <f t="shared" si="107"/>
        <v>905365.13499972504</v>
      </c>
      <c r="AF30" s="137">
        <f t="shared" si="107"/>
        <v>905381.68451128877</v>
      </c>
      <c r="AG30" s="137">
        <f t="shared" si="107"/>
        <v>905398.23432536738</v>
      </c>
      <c r="AH30" s="137">
        <f t="shared" si="107"/>
        <v>905414.78444196645</v>
      </c>
      <c r="AI30" s="137">
        <f t="shared" si="107"/>
        <v>905431.33486109111</v>
      </c>
      <c r="AJ30" s="137">
        <f t="shared" si="107"/>
        <v>905447.88558274729</v>
      </c>
      <c r="AK30" s="137">
        <f t="shared" si="107"/>
        <v>905464.43660694</v>
      </c>
      <c r="AL30" s="137">
        <f t="shared" si="107"/>
        <v>905480.98793367541</v>
      </c>
      <c r="AM30" s="137">
        <f t="shared" si="107"/>
        <v>905497.53956295876</v>
      </c>
      <c r="AN30" s="137">
        <f t="shared" si="107"/>
        <v>905514.09149479563</v>
      </c>
      <c r="AO30" s="137">
        <f t="shared" si="107"/>
        <v>905530.64372919174</v>
      </c>
      <c r="AP30" s="137">
        <f t="shared" si="107"/>
        <v>905547.19626615196</v>
      </c>
      <c r="AQ30" s="137">
        <f t="shared" si="107"/>
        <v>905563.74910568236</v>
      </c>
      <c r="AR30" s="137">
        <f t="shared" si="107"/>
        <v>905580.30224778852</v>
      </c>
      <c r="AS30" s="137">
        <f t="shared" si="107"/>
        <v>905596.8556924758</v>
      </c>
      <c r="AT30" s="137">
        <f t="shared" si="107"/>
        <v>905613.4094397499</v>
      </c>
      <c r="AU30" s="137">
        <f t="shared" si="107"/>
        <v>905629.96348961606</v>
      </c>
      <c r="AV30" s="137">
        <f t="shared" si="107"/>
        <v>905646.51784207998</v>
      </c>
      <c r="AW30" s="137">
        <f t="shared" si="107"/>
        <v>905663.0724971469</v>
      </c>
      <c r="AX30" s="137">
        <f t="shared" si="107"/>
        <v>905679.62745482277</v>
      </c>
      <c r="AY30" s="137">
        <f t="shared" si="107"/>
        <v>905696.18271511316</v>
      </c>
      <c r="AZ30" s="137">
        <f t="shared" si="107"/>
        <v>905712.7382780232</v>
      </c>
      <c r="BA30" s="137">
        <f t="shared" si="107"/>
        <v>905729.29414355871</v>
      </c>
      <c r="BB30" s="137">
        <f t="shared" si="107"/>
        <v>905745.85031172517</v>
      </c>
      <c r="BC30" s="137">
        <f t="shared" si="107"/>
        <v>905762.40678252815</v>
      </c>
      <c r="BD30" s="137">
        <f t="shared" si="107"/>
        <v>905778.96355597302</v>
      </c>
      <c r="BE30" s="137">
        <f t="shared" si="107"/>
        <v>905795.52063206537</v>
      </c>
      <c r="DB30" s="178" t="s">
        <v>118</v>
      </c>
      <c r="DC30" s="178"/>
      <c r="DD30" s="178"/>
      <c r="DE30" s="178"/>
      <c r="DF30" s="109">
        <f>SUM(DF16:DF28)</f>
        <v>2201464.6169101088</v>
      </c>
      <c r="DG30" s="109">
        <f t="shared" ref="DG30:FE30" si="108">SUM(DG16:DG28)</f>
        <v>2201504.858314075</v>
      </c>
      <c r="DH30" s="109">
        <f t="shared" si="108"/>
        <v>2201545.1004536296</v>
      </c>
      <c r="DI30" s="109">
        <f t="shared" si="108"/>
        <v>2201585.3433287856</v>
      </c>
      <c r="DJ30" s="109">
        <f t="shared" si="108"/>
        <v>2398062.5674820719</v>
      </c>
      <c r="DK30" s="109">
        <f t="shared" si="108"/>
        <v>2398106.4025742984</v>
      </c>
      <c r="DL30" s="109">
        <f t="shared" si="108"/>
        <v>2398150.2384678032</v>
      </c>
      <c r="DM30" s="109">
        <f t="shared" si="108"/>
        <v>2398194.0751626007</v>
      </c>
      <c r="DN30" s="109">
        <f t="shared" si="108"/>
        <v>2114015.9353437191</v>
      </c>
      <c r="DO30" s="109">
        <f t="shared" si="108"/>
        <v>2114054.5782401767</v>
      </c>
      <c r="DP30" s="109">
        <f t="shared" si="108"/>
        <v>2114093.2218430024</v>
      </c>
      <c r="DQ30" s="109">
        <f t="shared" si="108"/>
        <v>2114131.8661522088</v>
      </c>
      <c r="DR30" s="109">
        <f t="shared" si="108"/>
        <v>2114170.5111678094</v>
      </c>
      <c r="DS30" s="109">
        <f t="shared" si="108"/>
        <v>2175843.1387079372</v>
      </c>
      <c r="DT30" s="109">
        <f t="shared" si="108"/>
        <v>2175882.9117672178</v>
      </c>
      <c r="DU30" s="109">
        <f t="shared" si="108"/>
        <v>2175922.6855535251</v>
      </c>
      <c r="DV30" s="109">
        <f t="shared" si="108"/>
        <v>2175962.4600668726</v>
      </c>
      <c r="DW30" s="109">
        <f t="shared" si="108"/>
        <v>2153039.2569031739</v>
      </c>
      <c r="DX30" s="109">
        <f t="shared" si="108"/>
        <v>2153078.6131216786</v>
      </c>
      <c r="DY30" s="109">
        <f t="shared" si="108"/>
        <v>2153117.9700595904</v>
      </c>
      <c r="DZ30" s="109">
        <f t="shared" si="108"/>
        <v>2153157.3277169219</v>
      </c>
      <c r="EA30" s="109">
        <f t="shared" si="108"/>
        <v>2241025.2729322687</v>
      </c>
      <c r="EB30" s="109">
        <f t="shared" si="108"/>
        <v>2241066.237480422</v>
      </c>
      <c r="EC30" s="109">
        <f t="shared" si="108"/>
        <v>2241107.202777382</v>
      </c>
      <c r="ED30" s="109">
        <f t="shared" si="108"/>
        <v>2241148.1688231626</v>
      </c>
      <c r="EE30" s="109">
        <f t="shared" si="108"/>
        <v>2241189.1356177763</v>
      </c>
      <c r="EF30" s="109">
        <f t="shared" si="108"/>
        <v>2205394.4657876147</v>
      </c>
      <c r="EG30" s="109">
        <f t="shared" si="108"/>
        <v>2205434.7790267752</v>
      </c>
      <c r="EH30" s="109">
        <f t="shared" si="108"/>
        <v>2205475.0930028358</v>
      </c>
      <c r="EI30" s="109">
        <f t="shared" si="108"/>
        <v>2205515.4077158109</v>
      </c>
      <c r="EJ30" s="109">
        <f t="shared" si="108"/>
        <v>2239612.8523628619</v>
      </c>
      <c r="EK30" s="109">
        <f t="shared" si="108"/>
        <v>2239653.7910928461</v>
      </c>
      <c r="EL30" s="109">
        <f t="shared" si="108"/>
        <v>2239694.7305711643</v>
      </c>
      <c r="EM30" s="109">
        <f t="shared" si="108"/>
        <v>2239735.6707978314</v>
      </c>
      <c r="EN30" s="109">
        <f t="shared" si="108"/>
        <v>2403954.2275559409</v>
      </c>
      <c r="EO30" s="109">
        <f t="shared" si="108"/>
        <v>2403998.1703440491</v>
      </c>
      <c r="EP30" s="109">
        <f t="shared" si="108"/>
        <v>2404042.1139354035</v>
      </c>
      <c r="EQ30" s="109">
        <f t="shared" si="108"/>
        <v>2404086.0583300199</v>
      </c>
      <c r="ER30" s="109">
        <f t="shared" si="108"/>
        <v>2404130.0035279128</v>
      </c>
      <c r="ES30" s="109">
        <f t="shared" si="108"/>
        <v>2329886.7346595833</v>
      </c>
      <c r="ET30" s="109">
        <f t="shared" si="108"/>
        <v>2329929.3235399886</v>
      </c>
      <c r="EU30" s="109">
        <f t="shared" si="108"/>
        <v>2329971.9131988925</v>
      </c>
      <c r="EV30" s="109">
        <f t="shared" si="108"/>
        <v>2330014.503636308</v>
      </c>
      <c r="EW30" s="109">
        <f t="shared" si="108"/>
        <v>2297273.8814835777</v>
      </c>
      <c r="EX30" s="109">
        <f t="shared" si="108"/>
        <v>2297315.874221311</v>
      </c>
      <c r="EY30" s="109">
        <f t="shared" si="108"/>
        <v>2297357.8677266454</v>
      </c>
      <c r="EZ30" s="109">
        <f t="shared" si="108"/>
        <v>2297399.8619995946</v>
      </c>
      <c r="FA30" s="109">
        <f t="shared" si="108"/>
        <v>2131859.9461353468</v>
      </c>
      <c r="FB30" s="109">
        <f t="shared" si="108"/>
        <v>2131898.9152092231</v>
      </c>
      <c r="FC30" s="109">
        <f t="shared" si="108"/>
        <v>2131937.8849954298</v>
      </c>
      <c r="FD30" s="109">
        <f t="shared" si="108"/>
        <v>2131976.85549398</v>
      </c>
      <c r="FE30" s="109">
        <f t="shared" si="108"/>
        <v>2132015.8267048867</v>
      </c>
    </row>
    <row r="31" spans="1:161" x14ac:dyDescent="0.25">
      <c r="B31" s="167" t="s">
        <v>252</v>
      </c>
      <c r="C31" s="167"/>
      <c r="D31" s="167"/>
      <c r="E31" s="167"/>
      <c r="F31" s="137">
        <f>SUM(F16:F28)</f>
        <v>2181510.6837597559</v>
      </c>
      <c r="G31" s="137">
        <f t="shared" ref="G31:BE31" si="109">SUM(G16:G28)</f>
        <v>2181550.5604182347</v>
      </c>
      <c r="H31" s="137">
        <f t="shared" si="109"/>
        <v>2181590.4378056349</v>
      </c>
      <c r="I31" s="137">
        <f t="shared" si="109"/>
        <v>2181630.3159219683</v>
      </c>
      <c r="J31" s="137">
        <f t="shared" si="109"/>
        <v>2181670.1947672493</v>
      </c>
      <c r="K31" s="137">
        <f t="shared" si="109"/>
        <v>2181710.0743414909</v>
      </c>
      <c r="L31" s="137">
        <f t="shared" si="109"/>
        <v>2181749.9546447056</v>
      </c>
      <c r="M31" s="137">
        <f t="shared" si="109"/>
        <v>2181789.835676908</v>
      </c>
      <c r="N31" s="137">
        <f t="shared" si="109"/>
        <v>2181829.7174381106</v>
      </c>
      <c r="O31" s="137">
        <f t="shared" si="109"/>
        <v>2181869.5999283269</v>
      </c>
      <c r="P31" s="137">
        <f t="shared" si="109"/>
        <v>2181909.4831475704</v>
      </c>
      <c r="Q31" s="137">
        <f t="shared" si="109"/>
        <v>2181949.3670958546</v>
      </c>
      <c r="R31" s="137">
        <f t="shared" si="109"/>
        <v>2181989.2517731921</v>
      </c>
      <c r="S31" s="137">
        <f t="shared" si="109"/>
        <v>2182029.1371795968</v>
      </c>
      <c r="T31" s="137">
        <f t="shared" si="109"/>
        <v>2182069.0233150823</v>
      </c>
      <c r="U31" s="137">
        <f t="shared" si="109"/>
        <v>2182108.9101796616</v>
      </c>
      <c r="V31" s="137">
        <f t="shared" si="109"/>
        <v>2182148.7977733477</v>
      </c>
      <c r="W31" s="137">
        <f t="shared" si="109"/>
        <v>2182188.6860961542</v>
      </c>
      <c r="X31" s="137">
        <f t="shared" si="109"/>
        <v>2182228.5751480944</v>
      </c>
      <c r="Y31" s="137">
        <f t="shared" si="109"/>
        <v>2182268.4649291816</v>
      </c>
      <c r="Z31" s="137">
        <f t="shared" si="109"/>
        <v>2182308.3554394292</v>
      </c>
      <c r="AA31" s="137">
        <f t="shared" si="109"/>
        <v>2182348.2466788506</v>
      </c>
      <c r="AB31" s="137">
        <f t="shared" si="109"/>
        <v>2182388.1386474594</v>
      </c>
      <c r="AC31" s="137">
        <f t="shared" si="109"/>
        <v>2182428.0313452678</v>
      </c>
      <c r="AD31" s="137">
        <f t="shared" si="109"/>
        <v>2182467.9247722905</v>
      </c>
      <c r="AE31" s="137">
        <f t="shared" si="109"/>
        <v>2182507.8189285402</v>
      </c>
      <c r="AF31" s="137">
        <f t="shared" si="109"/>
        <v>2182547.7138140304</v>
      </c>
      <c r="AG31" s="137">
        <f t="shared" si="109"/>
        <v>2182587.6094287736</v>
      </c>
      <c r="AH31" s="137">
        <f t="shared" si="109"/>
        <v>2182627.5057727848</v>
      </c>
      <c r="AI31" s="137">
        <f t="shared" si="109"/>
        <v>2182667.4028460756</v>
      </c>
      <c r="AJ31" s="137">
        <f t="shared" si="109"/>
        <v>2182707.3006486604</v>
      </c>
      <c r="AK31" s="137">
        <f t="shared" si="109"/>
        <v>2182747.1991805523</v>
      </c>
      <c r="AL31" s="137">
        <f t="shared" si="109"/>
        <v>2182787.0984417642</v>
      </c>
      <c r="AM31" s="137">
        <f t="shared" si="109"/>
        <v>2182826.9984323098</v>
      </c>
      <c r="AN31" s="137">
        <f t="shared" si="109"/>
        <v>2182866.8991522025</v>
      </c>
      <c r="AO31" s="137">
        <f t="shared" si="109"/>
        <v>2182906.8006014558</v>
      </c>
      <c r="AP31" s="137">
        <f t="shared" si="109"/>
        <v>2182946.7027800824</v>
      </c>
      <c r="AQ31" s="137">
        <f t="shared" si="109"/>
        <v>2182986.605688096</v>
      </c>
      <c r="AR31" s="137">
        <f t="shared" si="109"/>
        <v>2183026.5093255104</v>
      </c>
      <c r="AS31" s="137">
        <f t="shared" si="109"/>
        <v>2183066.4136923379</v>
      </c>
      <c r="AT31" s="137">
        <f t="shared" si="109"/>
        <v>2183106.3187885927</v>
      </c>
      <c r="AU31" s="137">
        <f t="shared" si="109"/>
        <v>2183146.2246142877</v>
      </c>
      <c r="AV31" s="137">
        <f t="shared" si="109"/>
        <v>2183186.1311694374</v>
      </c>
      <c r="AW31" s="137">
        <f t="shared" si="109"/>
        <v>2183226.0384540525</v>
      </c>
      <c r="AX31" s="137">
        <f t="shared" si="109"/>
        <v>2183265.9464681488</v>
      </c>
      <c r="AY31" s="137">
        <f t="shared" si="109"/>
        <v>2183305.8552117385</v>
      </c>
      <c r="AZ31" s="137">
        <f t="shared" si="109"/>
        <v>2183345.7646848354</v>
      </c>
      <c r="BA31" s="137">
        <f t="shared" si="109"/>
        <v>2183385.6748874527</v>
      </c>
      <c r="BB31" s="137">
        <f t="shared" si="109"/>
        <v>2183425.5858196034</v>
      </c>
      <c r="BC31" s="137">
        <f t="shared" si="109"/>
        <v>2183465.4974813014</v>
      </c>
      <c r="BD31" s="137">
        <f t="shared" si="109"/>
        <v>2183505.4098725598</v>
      </c>
      <c r="BE31" s="137">
        <f t="shared" si="109"/>
        <v>2183545.3229933912</v>
      </c>
    </row>
    <row r="32" spans="1:161" x14ac:dyDescent="0.25">
      <c r="F32" s="72">
        <f>SUM(F30:F31)</f>
        <v>3086462.1792715173</v>
      </c>
      <c r="G32" s="72">
        <f t="shared" ref="G32:BE32" si="110">SUM(G30:G31)</f>
        <v>3086518.5978804873</v>
      </c>
      <c r="H32" s="72">
        <f t="shared" si="110"/>
        <v>3086575.0175207551</v>
      </c>
      <c r="I32" s="72">
        <f t="shared" si="110"/>
        <v>3086631.4381923387</v>
      </c>
      <c r="J32" s="72">
        <f t="shared" si="110"/>
        <v>3086687.8598952568</v>
      </c>
      <c r="K32" s="72">
        <f t="shared" si="110"/>
        <v>3086744.282629529</v>
      </c>
      <c r="L32" s="72">
        <f t="shared" si="110"/>
        <v>3086800.706395173</v>
      </c>
      <c r="M32" s="72">
        <f t="shared" si="110"/>
        <v>3086857.1311922092</v>
      </c>
      <c r="N32" s="72">
        <f t="shared" si="110"/>
        <v>3086913.5570206549</v>
      </c>
      <c r="O32" s="72">
        <f t="shared" si="110"/>
        <v>3086969.9838805296</v>
      </c>
      <c r="P32" s="72">
        <f t="shared" si="110"/>
        <v>3087026.4117718525</v>
      </c>
      <c r="Q32" s="72">
        <f t="shared" si="110"/>
        <v>3087082.8406946422</v>
      </c>
      <c r="R32" s="72">
        <f t="shared" si="110"/>
        <v>3087139.2706489172</v>
      </c>
      <c r="S32" s="72">
        <f t="shared" si="110"/>
        <v>3087195.7016346967</v>
      </c>
      <c r="T32" s="72">
        <f t="shared" si="110"/>
        <v>3087252.1336519998</v>
      </c>
      <c r="U32" s="72">
        <f t="shared" si="110"/>
        <v>3087308.566700845</v>
      </c>
      <c r="V32" s="72">
        <f t="shared" si="110"/>
        <v>3087365.0007812516</v>
      </c>
      <c r="W32" s="72">
        <f t="shared" si="110"/>
        <v>3087421.4358932376</v>
      </c>
      <c r="X32" s="72">
        <f t="shared" si="110"/>
        <v>3087477.8720368226</v>
      </c>
      <c r="Y32" s="72">
        <f t="shared" si="110"/>
        <v>3087534.3092120248</v>
      </c>
      <c r="Z32" s="72">
        <f t="shared" si="110"/>
        <v>3087590.7474188637</v>
      </c>
      <c r="AA32" s="72">
        <f t="shared" si="110"/>
        <v>3087647.186657358</v>
      </c>
      <c r="AB32" s="72">
        <f t="shared" si="110"/>
        <v>3087703.6269275267</v>
      </c>
      <c r="AC32" s="72">
        <f t="shared" si="110"/>
        <v>3087760.0682293875</v>
      </c>
      <c r="AD32" s="72">
        <f t="shared" si="110"/>
        <v>3087816.510562961</v>
      </c>
      <c r="AE32" s="72">
        <f t="shared" si="110"/>
        <v>3087872.9539282653</v>
      </c>
      <c r="AF32" s="72">
        <f t="shared" si="110"/>
        <v>3087929.3983253194</v>
      </c>
      <c r="AG32" s="72">
        <f t="shared" si="110"/>
        <v>3087985.8437541411</v>
      </c>
      <c r="AH32" s="72">
        <f t="shared" si="110"/>
        <v>3088042.2902147514</v>
      </c>
      <c r="AI32" s="72">
        <f t="shared" si="110"/>
        <v>3088098.7377071669</v>
      </c>
      <c r="AJ32" s="72">
        <f t="shared" si="110"/>
        <v>3088155.1862314078</v>
      </c>
      <c r="AK32" s="72">
        <f t="shared" si="110"/>
        <v>3088211.6357874922</v>
      </c>
      <c r="AL32" s="72">
        <f t="shared" si="110"/>
        <v>3088268.0863754395</v>
      </c>
      <c r="AM32" s="72">
        <f t="shared" si="110"/>
        <v>3088324.5379952686</v>
      </c>
      <c r="AN32" s="72">
        <f t="shared" si="110"/>
        <v>3088380.9906469984</v>
      </c>
      <c r="AO32" s="72">
        <f t="shared" si="110"/>
        <v>3088437.4443306476</v>
      </c>
      <c r="AP32" s="72">
        <f t="shared" si="110"/>
        <v>3088493.8990462343</v>
      </c>
      <c r="AQ32" s="72">
        <f t="shared" si="110"/>
        <v>3088550.3547937786</v>
      </c>
      <c r="AR32" s="72">
        <f t="shared" si="110"/>
        <v>3088606.8115732986</v>
      </c>
      <c r="AS32" s="72">
        <f t="shared" si="110"/>
        <v>3088663.2693848135</v>
      </c>
      <c r="AT32" s="72">
        <f t="shared" si="110"/>
        <v>3088719.7282283427</v>
      </c>
      <c r="AU32" s="72">
        <f t="shared" si="110"/>
        <v>3088776.188103904</v>
      </c>
      <c r="AV32" s="72">
        <f t="shared" si="110"/>
        <v>3088832.6490115174</v>
      </c>
      <c r="AW32" s="72">
        <f t="shared" si="110"/>
        <v>3088889.1109511992</v>
      </c>
      <c r="AX32" s="72">
        <f t="shared" si="110"/>
        <v>3088945.5739229717</v>
      </c>
      <c r="AY32" s="72">
        <f t="shared" si="110"/>
        <v>3089002.0379268518</v>
      </c>
      <c r="AZ32" s="72">
        <f t="shared" si="110"/>
        <v>3089058.5029628584</v>
      </c>
      <c r="BA32" s="72">
        <f t="shared" si="110"/>
        <v>3089114.9690310117</v>
      </c>
      <c r="BB32" s="72">
        <f t="shared" si="110"/>
        <v>3089171.4361313283</v>
      </c>
      <c r="BC32" s="72">
        <f t="shared" si="110"/>
        <v>3089227.9042638298</v>
      </c>
      <c r="BD32" s="72">
        <f t="shared" si="110"/>
        <v>3089284.3734285329</v>
      </c>
      <c r="BE32" s="72">
        <f t="shared" si="110"/>
        <v>3089340.8436254566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2056</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2056</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2055</v>
      </c>
      <c r="C3" s="97">
        <v>2056</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'!AM4</f>
        <v>294348.54854112898</v>
      </c>
      <c r="C4" s="12">
        <f>'Urb proj of all 25 ARs '!AN4</f>
        <v>294538.61026881059</v>
      </c>
      <c r="D4" s="100">
        <f>(C4-B4)/B4</f>
        <v>6.4570295530112852E-4</v>
      </c>
      <c r="E4" s="101">
        <f>((1+D4)^(1/52))-1</f>
        <v>1.2413434331559614E-5</v>
      </c>
      <c r="F4" s="69">
        <f>B4*(1+E4)</f>
        <v>294352.20241750689</v>
      </c>
      <c r="G4" s="69">
        <f>F4*(1+E4)</f>
        <v>294355.85633924196</v>
      </c>
      <c r="H4" s="69">
        <f>G4*(1+E4)</f>
        <v>294359.51030633476</v>
      </c>
      <c r="I4" s="69">
        <f>H4*(1+$E$4)</f>
        <v>294363.16431878583</v>
      </c>
      <c r="J4" s="69">
        <f>I4*(1+$E$4)</f>
        <v>294366.81837659574</v>
      </c>
      <c r="K4" s="69">
        <f t="shared" ref="K4:BE4" si="5">J4*(1+$E$4)</f>
        <v>294370.47247976507</v>
      </c>
      <c r="L4" s="69">
        <f t="shared" si="5"/>
        <v>294374.12662829435</v>
      </c>
      <c r="M4" s="69">
        <f t="shared" si="5"/>
        <v>294377.78082218417</v>
      </c>
      <c r="N4" s="69">
        <f t="shared" si="5"/>
        <v>294381.4350614351</v>
      </c>
      <c r="O4" s="69">
        <f t="shared" si="5"/>
        <v>294385.08934604767</v>
      </c>
      <c r="P4" s="69">
        <f t="shared" si="5"/>
        <v>294388.74367602245</v>
      </c>
      <c r="Q4" s="69">
        <f t="shared" si="5"/>
        <v>294392.39805136004</v>
      </c>
      <c r="R4" s="69">
        <f t="shared" si="5"/>
        <v>294396.05247206095</v>
      </c>
      <c r="S4" s="69">
        <f t="shared" si="5"/>
        <v>294399.70693812578</v>
      </c>
      <c r="T4" s="69">
        <f t="shared" si="5"/>
        <v>294403.36144955509</v>
      </c>
      <c r="U4" s="69">
        <f t="shared" si="5"/>
        <v>294407.01600634941</v>
      </c>
      <c r="V4" s="69">
        <f t="shared" si="5"/>
        <v>294410.67060850933</v>
      </c>
      <c r="W4" s="69">
        <f t="shared" si="5"/>
        <v>294414.32525603543</v>
      </c>
      <c r="X4" s="69">
        <f t="shared" si="5"/>
        <v>294417.97994892829</v>
      </c>
      <c r="Y4" s="69">
        <f t="shared" si="5"/>
        <v>294421.63468718843</v>
      </c>
      <c r="Z4" s="69">
        <f t="shared" si="5"/>
        <v>294425.28947081644</v>
      </c>
      <c r="AA4" s="69">
        <f t="shared" si="5"/>
        <v>294428.94429981284</v>
      </c>
      <c r="AB4" s="69">
        <f t="shared" si="5"/>
        <v>294432.59917417821</v>
      </c>
      <c r="AC4" s="69">
        <f t="shared" si="5"/>
        <v>294436.25409391313</v>
      </c>
      <c r="AD4" s="69">
        <f t="shared" si="5"/>
        <v>294439.90905901813</v>
      </c>
      <c r="AE4" s="69">
        <f t="shared" si="5"/>
        <v>294443.56406949385</v>
      </c>
      <c r="AF4" s="69">
        <f t="shared" si="5"/>
        <v>294447.21912534075</v>
      </c>
      <c r="AG4" s="69">
        <f t="shared" si="5"/>
        <v>294450.87422655948</v>
      </c>
      <c r="AH4" s="69">
        <f t="shared" si="5"/>
        <v>294454.52937315055</v>
      </c>
      <c r="AI4" s="69">
        <f t="shared" si="5"/>
        <v>294458.18456511456</v>
      </c>
      <c r="AJ4" s="69">
        <f t="shared" si="5"/>
        <v>294461.83980245207</v>
      </c>
      <c r="AK4" s="69">
        <f t="shared" si="5"/>
        <v>294465.49508516362</v>
      </c>
      <c r="AL4" s="69">
        <f t="shared" si="5"/>
        <v>294469.15041324979</v>
      </c>
      <c r="AM4" s="69">
        <f t="shared" si="5"/>
        <v>294472.80578671111</v>
      </c>
      <c r="AN4" s="69">
        <f t="shared" si="5"/>
        <v>294476.46120554814</v>
      </c>
      <c r="AO4" s="69">
        <f t="shared" si="5"/>
        <v>294480.11666976148</v>
      </c>
      <c r="AP4" s="69">
        <f t="shared" si="5"/>
        <v>294483.77217935171</v>
      </c>
      <c r="AQ4" s="69">
        <f t="shared" si="5"/>
        <v>294487.42773431935</v>
      </c>
      <c r="AR4" s="69">
        <f t="shared" si="5"/>
        <v>294491.08333466499</v>
      </c>
      <c r="AS4" s="69">
        <f t="shared" si="5"/>
        <v>294494.7389803892</v>
      </c>
      <c r="AT4" s="69">
        <f t="shared" si="5"/>
        <v>294498.39467149251</v>
      </c>
      <c r="AU4" s="69">
        <f t="shared" si="5"/>
        <v>294502.0504079755</v>
      </c>
      <c r="AV4" s="69">
        <f t="shared" si="5"/>
        <v>294505.70618983876</v>
      </c>
      <c r="AW4" s="69">
        <f t="shared" si="5"/>
        <v>294509.36201708281</v>
      </c>
      <c r="AX4" s="69">
        <f t="shared" si="5"/>
        <v>294513.01788970822</v>
      </c>
      <c r="AY4" s="69">
        <f t="shared" si="5"/>
        <v>294516.67380771559</v>
      </c>
      <c r="AZ4" s="69">
        <f t="shared" si="5"/>
        <v>294520.32977110543</v>
      </c>
      <c r="BA4" s="69">
        <f t="shared" si="5"/>
        <v>294523.98577987833</v>
      </c>
      <c r="BB4" s="69">
        <f t="shared" si="5"/>
        <v>294527.64183403488</v>
      </c>
      <c r="BC4" s="69">
        <f t="shared" si="5"/>
        <v>294531.29793357564</v>
      </c>
      <c r="BD4" s="69">
        <f t="shared" si="5"/>
        <v>294534.95407850115</v>
      </c>
      <c r="BE4" s="69">
        <f t="shared" si="5"/>
        <v>294538.61026881193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493508.13224351953</v>
      </c>
      <c r="DG4" s="108">
        <f t="shared" ref="DG4:DV5" si="6">G4*BG4</f>
        <v>493514.2583743112</v>
      </c>
      <c r="DH4" s="108">
        <f t="shared" si="6"/>
        <v>493520.38458114926</v>
      </c>
      <c r="DI4" s="108">
        <f t="shared" si="6"/>
        <v>493526.51086403459</v>
      </c>
      <c r="DJ4" s="108">
        <f t="shared" si="6"/>
        <v>565613.7501776719</v>
      </c>
      <c r="DK4" s="108">
        <f t="shared" si="6"/>
        <v>565620.77138681686</v>
      </c>
      <c r="DL4" s="108">
        <f t="shared" si="6"/>
        <v>565627.79268311907</v>
      </c>
      <c r="DM4" s="108">
        <f t="shared" si="6"/>
        <v>565634.81406657957</v>
      </c>
      <c r="DN4" s="108">
        <f t="shared" si="6"/>
        <v>502305.04046319914</v>
      </c>
      <c r="DO4" s="108">
        <f t="shared" si="6"/>
        <v>502311.27579383337</v>
      </c>
      <c r="DP4" s="108">
        <f t="shared" si="6"/>
        <v>502317.51120186941</v>
      </c>
      <c r="DQ4" s="108">
        <f t="shared" si="6"/>
        <v>502323.74668730836</v>
      </c>
      <c r="DR4" s="108">
        <f t="shared" si="6"/>
        <v>502329.98225015099</v>
      </c>
      <c r="DS4" s="108">
        <f t="shared" si="6"/>
        <v>519014.85904580227</v>
      </c>
      <c r="DT4" s="108">
        <f t="shared" si="6"/>
        <v>519021.30180267215</v>
      </c>
      <c r="DU4" s="108">
        <f t="shared" si="6"/>
        <v>519027.74463951873</v>
      </c>
      <c r="DV4" s="108">
        <f t="shared" si="6"/>
        <v>519034.18755634304</v>
      </c>
      <c r="DW4" s="108">
        <f t="shared" ref="DW4:EL5" si="7">W4*BW4</f>
        <v>523957.77417888754</v>
      </c>
      <c r="DX4" s="108">
        <f t="shared" si="7"/>
        <v>523964.27829430986</v>
      </c>
      <c r="DY4" s="108">
        <f t="shared" si="7"/>
        <v>523970.78249047056</v>
      </c>
      <c r="DZ4" s="108">
        <f t="shared" si="7"/>
        <v>523977.28676737071</v>
      </c>
      <c r="EA4" s="108">
        <f t="shared" si="7"/>
        <v>538743.03570851486</v>
      </c>
      <c r="EB4" s="108">
        <f t="shared" si="7"/>
        <v>538749.72335981019</v>
      </c>
      <c r="EC4" s="108">
        <f t="shared" si="7"/>
        <v>538756.41109412233</v>
      </c>
      <c r="ED4" s="108">
        <f t="shared" si="7"/>
        <v>538763.09891145211</v>
      </c>
      <c r="EE4" s="108">
        <f t="shared" si="7"/>
        <v>538769.78681180067</v>
      </c>
      <c r="EF4" s="108">
        <f t="shared" si="7"/>
        <v>541475.18694041646</v>
      </c>
      <c r="EG4" s="108">
        <f t="shared" si="7"/>
        <v>541481.90850709181</v>
      </c>
      <c r="EH4" s="108">
        <f t="shared" si="7"/>
        <v>541488.63015720469</v>
      </c>
      <c r="EI4" s="108">
        <f t="shared" si="7"/>
        <v>541495.35189075652</v>
      </c>
      <c r="EJ4" s="108">
        <f t="shared" si="7"/>
        <v>566102.45442522597</v>
      </c>
      <c r="EK4" s="108">
        <f t="shared" si="7"/>
        <v>566109.48170086893</v>
      </c>
      <c r="EL4" s="108">
        <f t="shared" si="7"/>
        <v>566116.50906374457</v>
      </c>
      <c r="EM4" s="108">
        <f t="shared" ref="EM4:FB5" si="8">AM4*CM4</f>
        <v>566123.53651385382</v>
      </c>
      <c r="EN4" s="108">
        <f t="shared" si="8"/>
        <v>610306.97203417064</v>
      </c>
      <c r="EO4" s="108">
        <f t="shared" si="8"/>
        <v>610314.54803969013</v>
      </c>
      <c r="EP4" s="108">
        <f t="shared" si="8"/>
        <v>610322.12413925375</v>
      </c>
      <c r="EQ4" s="108">
        <f t="shared" si="8"/>
        <v>610329.70033286279</v>
      </c>
      <c r="ER4" s="108">
        <f t="shared" si="8"/>
        <v>610337.27662051853</v>
      </c>
      <c r="ES4" s="108">
        <f t="shared" si="8"/>
        <v>581650.34292054235</v>
      </c>
      <c r="ET4" s="108">
        <f t="shared" si="8"/>
        <v>581657.56319887808</v>
      </c>
      <c r="EU4" s="108">
        <f t="shared" si="8"/>
        <v>581664.78356684232</v>
      </c>
      <c r="EV4" s="108">
        <f t="shared" si="8"/>
        <v>581672.00402443612</v>
      </c>
      <c r="EW4" s="108">
        <f t="shared" si="8"/>
        <v>575542.09086677025</v>
      </c>
      <c r="EX4" s="108">
        <f t="shared" si="8"/>
        <v>575549.23532072024</v>
      </c>
      <c r="EY4" s="108">
        <f t="shared" si="8"/>
        <v>575556.3798633574</v>
      </c>
      <c r="EZ4" s="108">
        <f t="shared" si="8"/>
        <v>575563.52449468302</v>
      </c>
      <c r="FA4" s="108">
        <f t="shared" si="8"/>
        <v>503988.17645689653</v>
      </c>
      <c r="FB4" s="108">
        <f t="shared" si="8"/>
        <v>503994.43268102885</v>
      </c>
      <c r="FC4" s="108">
        <f t="shared" ref="FC4:FE5" si="9">BC4*DC4</f>
        <v>504000.68898282247</v>
      </c>
      <c r="FD4" s="108">
        <f t="shared" si="9"/>
        <v>504006.94536227826</v>
      </c>
      <c r="FE4" s="108">
        <f t="shared" si="9"/>
        <v>504013.2018193971</v>
      </c>
    </row>
    <row r="5" spans="1:161" ht="15.75" x14ac:dyDescent="0.25">
      <c r="A5" s="47" t="s">
        <v>169</v>
      </c>
      <c r="B5" s="12">
        <f>'Urb proj of all 25 ARs '!AM5</f>
        <v>42905.410014421599</v>
      </c>
      <c r="C5" s="12">
        <f>'Urb proj of all 25 ARs '!AN5</f>
        <v>42933.114164466315</v>
      </c>
      <c r="D5" s="100">
        <f t="shared" ref="D5:D28" si="10">(C5-B5)/B5</f>
        <v>6.4570295530106151E-4</v>
      </c>
      <c r="E5" s="101">
        <f t="shared" ref="E5:E28" si="11">((1+D5)^(1/52))-1</f>
        <v>1.2413434331559614E-5</v>
      </c>
      <c r="F5" s="69">
        <f t="shared" ref="F5:F28" si="12">B5*(1+E5)</f>
        <v>42905.942617911285</v>
      </c>
      <c r="G5" s="69">
        <f t="shared" ref="G5:G28" si="13">F5*(1+E5)</f>
        <v>42906.475228012408</v>
      </c>
      <c r="H5" s="69">
        <f>G5*(1+$E$5)</f>
        <v>42907.007844725049</v>
      </c>
      <c r="I5" s="69">
        <f t="shared" ref="I5:BE5" si="14">H5*(1+$E$5)</f>
        <v>42907.540468049294</v>
      </c>
      <c r="J5" s="69">
        <f t="shared" si="14"/>
        <v>42908.073097985223</v>
      </c>
      <c r="K5" s="69">
        <f t="shared" si="14"/>
        <v>42908.605734532917</v>
      </c>
      <c r="L5" s="69">
        <f t="shared" si="14"/>
        <v>42909.138377692463</v>
      </c>
      <c r="M5" s="69">
        <f t="shared" si="14"/>
        <v>42909.671027463941</v>
      </c>
      <c r="N5" s="69">
        <f t="shared" si="14"/>
        <v>42910.203683847431</v>
      </c>
      <c r="O5" s="69">
        <f t="shared" si="14"/>
        <v>42910.736346843012</v>
      </c>
      <c r="P5" s="69">
        <f t="shared" si="14"/>
        <v>42911.269016450773</v>
      </c>
      <c r="Q5" s="69">
        <f t="shared" si="14"/>
        <v>42911.801692670793</v>
      </c>
      <c r="R5" s="69">
        <f t="shared" si="14"/>
        <v>42912.334375503153</v>
      </c>
      <c r="S5" s="69">
        <f t="shared" si="14"/>
        <v>42912.867064947939</v>
      </c>
      <c r="T5" s="69">
        <f t="shared" si="14"/>
        <v>42913.399761005232</v>
      </c>
      <c r="U5" s="69">
        <f t="shared" si="14"/>
        <v>42913.932463675112</v>
      </c>
      <c r="V5" s="69">
        <f t="shared" si="14"/>
        <v>42914.465172957658</v>
      </c>
      <c r="W5" s="69">
        <f t="shared" si="14"/>
        <v>42914.997888852959</v>
      </c>
      <c r="X5" s="69">
        <f t="shared" si="14"/>
        <v>42915.530611361093</v>
      </c>
      <c r="Y5" s="69">
        <f t="shared" si="14"/>
        <v>42916.063340482142</v>
      </c>
      <c r="Z5" s="69">
        <f t="shared" si="14"/>
        <v>42916.596076216185</v>
      </c>
      <c r="AA5" s="69">
        <f t="shared" si="14"/>
        <v>42917.128818563309</v>
      </c>
      <c r="AB5" s="69">
        <f t="shared" si="14"/>
        <v>42917.661567523595</v>
      </c>
      <c r="AC5" s="69">
        <f t="shared" si="14"/>
        <v>42918.19432309713</v>
      </c>
      <c r="AD5" s="69">
        <f t="shared" si="14"/>
        <v>42918.727085283987</v>
      </c>
      <c r="AE5" s="69">
        <f t="shared" si="14"/>
        <v>42919.259854084252</v>
      </c>
      <c r="AF5" s="69">
        <f t="shared" si="14"/>
        <v>42919.792629498006</v>
      </c>
      <c r="AG5" s="69">
        <f t="shared" si="14"/>
        <v>42920.325411525337</v>
      </c>
      <c r="AH5" s="69">
        <f t="shared" si="14"/>
        <v>42920.858200166324</v>
      </c>
      <c r="AI5" s="69">
        <f t="shared" si="14"/>
        <v>42921.390995421047</v>
      </c>
      <c r="AJ5" s="69">
        <f t="shared" si="14"/>
        <v>42921.923797289586</v>
      </c>
      <c r="AK5" s="69">
        <f t="shared" si="14"/>
        <v>42922.456605772029</v>
      </c>
      <c r="AL5" s="69">
        <f t="shared" si="14"/>
        <v>42922.989420868456</v>
      </c>
      <c r="AM5" s="69">
        <f t="shared" si="14"/>
        <v>42923.522242578947</v>
      </c>
      <c r="AN5" s="69">
        <f t="shared" si="14"/>
        <v>42924.055070903582</v>
      </c>
      <c r="AO5" s="69">
        <f t="shared" si="14"/>
        <v>42924.587905842447</v>
      </c>
      <c r="AP5" s="69">
        <f t="shared" si="14"/>
        <v>42925.120747395624</v>
      </c>
      <c r="AQ5" s="69">
        <f t="shared" si="14"/>
        <v>42925.653595563199</v>
      </c>
      <c r="AR5" s="69">
        <f t="shared" si="14"/>
        <v>42926.186450345245</v>
      </c>
      <c r="AS5" s="69">
        <f t="shared" si="14"/>
        <v>42926.71931174185</v>
      </c>
      <c r="AT5" s="69">
        <f t="shared" si="14"/>
        <v>42927.252179753094</v>
      </c>
      <c r="AU5" s="69">
        <f t="shared" si="14"/>
        <v>42927.785054379063</v>
      </c>
      <c r="AV5" s="69">
        <f t="shared" si="14"/>
        <v>42928.317935619838</v>
      </c>
      <c r="AW5" s="69">
        <f t="shared" si="14"/>
        <v>42928.850823475499</v>
      </c>
      <c r="AX5" s="69">
        <f t="shared" si="14"/>
        <v>42929.383717946126</v>
      </c>
      <c r="AY5" s="69">
        <f t="shared" si="14"/>
        <v>42929.916619031806</v>
      </c>
      <c r="AZ5" s="69">
        <f t="shared" si="14"/>
        <v>42930.449526732613</v>
      </c>
      <c r="BA5" s="69">
        <f t="shared" si="14"/>
        <v>42930.98244104864</v>
      </c>
      <c r="BB5" s="69">
        <f t="shared" si="14"/>
        <v>42931.51536197996</v>
      </c>
      <c r="BC5" s="69">
        <f t="shared" si="14"/>
        <v>42932.048289526661</v>
      </c>
      <c r="BD5" s="69">
        <f t="shared" si="14"/>
        <v>42932.581223688823</v>
      </c>
      <c r="BE5" s="69">
        <f t="shared" si="14"/>
        <v>42933.114164466526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49113.938590838436</v>
      </c>
      <c r="DG5" s="108">
        <f t="shared" si="6"/>
        <v>49114.548263489902</v>
      </c>
      <c r="DH5" s="108">
        <f t="shared" si="6"/>
        <v>49115.157943709492</v>
      </c>
      <c r="DI5" s="108">
        <f t="shared" si="6"/>
        <v>49115.767631497314</v>
      </c>
      <c r="DJ5" s="108">
        <f t="shared" si="6"/>
        <v>51438.607996622006</v>
      </c>
      <c r="DK5" s="108">
        <f t="shared" si="6"/>
        <v>51439.246526404473</v>
      </c>
      <c r="DL5" s="108">
        <f t="shared" si="6"/>
        <v>51439.885064113296</v>
      </c>
      <c r="DM5" s="108">
        <f t="shared" si="6"/>
        <v>51440.523609748569</v>
      </c>
      <c r="DN5" s="108">
        <f t="shared" si="6"/>
        <v>47307.072200132417</v>
      </c>
      <c r="DO5" s="108">
        <f t="shared" si="6"/>
        <v>47307.659443366589</v>
      </c>
      <c r="DP5" s="108">
        <f t="shared" si="6"/>
        <v>47308.246693890469</v>
      </c>
      <c r="DQ5" s="108">
        <f t="shared" si="6"/>
        <v>47308.833951704146</v>
      </c>
      <c r="DR5" s="108">
        <f t="shared" si="6"/>
        <v>47309.421216807707</v>
      </c>
      <c r="DS5" s="108">
        <f t="shared" si="6"/>
        <v>49662.988637753697</v>
      </c>
      <c r="DT5" s="108">
        <f t="shared" si="6"/>
        <v>49663.605126001865</v>
      </c>
      <c r="DU5" s="108">
        <f t="shared" si="6"/>
        <v>49664.221621902769</v>
      </c>
      <c r="DV5" s="108">
        <f t="shared" si="6"/>
        <v>49664.838125456503</v>
      </c>
      <c r="DW5" s="108">
        <f t="shared" si="7"/>
        <v>48759.097197379349</v>
      </c>
      <c r="DX5" s="108">
        <f t="shared" si="7"/>
        <v>48759.702465230483</v>
      </c>
      <c r="DY5" s="108">
        <f t="shared" si="7"/>
        <v>48760.307740595061</v>
      </c>
      <c r="DZ5" s="108">
        <f t="shared" si="7"/>
        <v>48760.913023473178</v>
      </c>
      <c r="EA5" s="108">
        <f t="shared" si="7"/>
        <v>50660.972555812667</v>
      </c>
      <c r="EB5" s="108">
        <f t="shared" si="7"/>
        <v>50661.601432468655</v>
      </c>
      <c r="EC5" s="108">
        <f t="shared" si="7"/>
        <v>50662.230316931171</v>
      </c>
      <c r="ED5" s="108">
        <f t="shared" si="7"/>
        <v>50662.859209200302</v>
      </c>
      <c r="EE5" s="108">
        <f t="shared" si="7"/>
        <v>50663.488109276142</v>
      </c>
      <c r="EF5" s="108">
        <f t="shared" si="7"/>
        <v>55492.629148772459</v>
      </c>
      <c r="EG5" s="108">
        <f t="shared" si="7"/>
        <v>55493.318002880282</v>
      </c>
      <c r="EH5" s="108">
        <f t="shared" si="7"/>
        <v>55494.006865539159</v>
      </c>
      <c r="EI5" s="108">
        <f t="shared" si="7"/>
        <v>55494.695736749178</v>
      </c>
      <c r="EJ5" s="108">
        <f t="shared" si="7"/>
        <v>51937.697485528326</v>
      </c>
      <c r="EK5" s="108">
        <f t="shared" si="7"/>
        <v>51938.342210725394</v>
      </c>
      <c r="EL5" s="108">
        <f t="shared" si="7"/>
        <v>51938.986943925724</v>
      </c>
      <c r="EM5" s="108">
        <f t="shared" si="8"/>
        <v>51939.631685129396</v>
      </c>
      <c r="EN5" s="108">
        <f t="shared" si="8"/>
        <v>57266.064741519906</v>
      </c>
      <c r="EO5" s="108">
        <f t="shared" si="8"/>
        <v>57266.775610053999</v>
      </c>
      <c r="EP5" s="108">
        <f t="shared" si="8"/>
        <v>57267.48648741241</v>
      </c>
      <c r="EQ5" s="108">
        <f t="shared" si="8"/>
        <v>57268.197373595263</v>
      </c>
      <c r="ER5" s="108">
        <f t="shared" si="8"/>
        <v>57268.908268602645</v>
      </c>
      <c r="ES5" s="108">
        <f t="shared" si="8"/>
        <v>53074.547395017245</v>
      </c>
      <c r="ET5" s="108">
        <f t="shared" si="8"/>
        <v>53075.206232426004</v>
      </c>
      <c r="EU5" s="108">
        <f t="shared" si="8"/>
        <v>53075.865078013208</v>
      </c>
      <c r="EV5" s="108">
        <f t="shared" si="8"/>
        <v>53076.523931778953</v>
      </c>
      <c r="EW5" s="108">
        <f t="shared" si="8"/>
        <v>52603.767778294976</v>
      </c>
      <c r="EX5" s="108">
        <f t="shared" si="8"/>
        <v>52604.420771711884</v>
      </c>
      <c r="EY5" s="108">
        <f t="shared" si="8"/>
        <v>52605.07377323469</v>
      </c>
      <c r="EZ5" s="108">
        <f t="shared" si="8"/>
        <v>52605.726782863472</v>
      </c>
      <c r="FA5" s="108">
        <f t="shared" si="8"/>
        <v>47046.345424405205</v>
      </c>
      <c r="FB5" s="108">
        <f t="shared" si="8"/>
        <v>47046.92943112467</v>
      </c>
      <c r="FC5" s="108">
        <f t="shared" si="9"/>
        <v>47047.513445093668</v>
      </c>
      <c r="FD5" s="108">
        <f t="shared" si="9"/>
        <v>47048.097466312283</v>
      </c>
      <c r="FE5" s="108">
        <f t="shared" si="9"/>
        <v>47048.681494780605</v>
      </c>
    </row>
    <row r="6" spans="1:161" ht="15.75" x14ac:dyDescent="0.25">
      <c r="A6" s="47" t="s">
        <v>171</v>
      </c>
      <c r="B6" s="12">
        <f>'Urb proj of all 25 ARs '!AM6</f>
        <v>71849.755183942048</v>
      </c>
      <c r="C6" s="12">
        <f>'Urb proj of all 25 ARs '!AN6</f>
        <v>71896.148783201977</v>
      </c>
      <c r="D6" s="100">
        <f t="shared" si="10"/>
        <v>6.4570295530106E-4</v>
      </c>
      <c r="E6" s="101">
        <f t="shared" si="11"/>
        <v>1.2413434331559614E-5</v>
      </c>
      <c r="F6" s="69">
        <f t="shared" si="12"/>
        <v>71850.647086159763</v>
      </c>
      <c r="G6" s="69">
        <f t="shared" ref="G6:G15" si="16">F6*(1+E6)</f>
        <v>71851.53899944904</v>
      </c>
      <c r="H6" s="69">
        <f t="shared" ref="H6:AM6" si="17">G6*(1+$E$6)</f>
        <v>71852.430923810025</v>
      </c>
      <c r="I6" s="69">
        <f t="shared" si="17"/>
        <v>71853.322859242864</v>
      </c>
      <c r="J6" s="69">
        <f t="shared" si="17"/>
        <v>71854.214805747688</v>
      </c>
      <c r="K6" s="69">
        <f t="shared" si="17"/>
        <v>71855.106763324628</v>
      </c>
      <c r="L6" s="69">
        <f t="shared" si="17"/>
        <v>71855.998731973828</v>
      </c>
      <c r="M6" s="69">
        <f t="shared" si="17"/>
        <v>71856.890711695421</v>
      </c>
      <c r="N6" s="69">
        <f t="shared" si="17"/>
        <v>71857.782702489538</v>
      </c>
      <c r="O6" s="69">
        <f t="shared" si="17"/>
        <v>71858.674704356323</v>
      </c>
      <c r="P6" s="69">
        <f t="shared" si="17"/>
        <v>71859.566717295922</v>
      </c>
      <c r="Q6" s="69">
        <f t="shared" si="17"/>
        <v>71860.458741308466</v>
      </c>
      <c r="R6" s="69">
        <f t="shared" si="17"/>
        <v>71861.350776394087</v>
      </c>
      <c r="S6" s="69">
        <f t="shared" si="17"/>
        <v>71862.242822552929</v>
      </c>
      <c r="T6" s="69">
        <f t="shared" si="17"/>
        <v>71863.134879785124</v>
      </c>
      <c r="U6" s="69">
        <f t="shared" si="17"/>
        <v>71864.026948090817</v>
      </c>
      <c r="V6" s="69">
        <f t="shared" si="17"/>
        <v>71864.91902747014</v>
      </c>
      <c r="W6" s="69">
        <f t="shared" si="17"/>
        <v>71865.811117923236</v>
      </c>
      <c r="X6" s="69">
        <f t="shared" si="17"/>
        <v>71866.703219450239</v>
      </c>
      <c r="Y6" s="69">
        <f t="shared" si="17"/>
        <v>71867.595332051278</v>
      </c>
      <c r="Z6" s="69">
        <f t="shared" si="17"/>
        <v>71868.487455726499</v>
      </c>
      <c r="AA6" s="69">
        <f t="shared" si="17"/>
        <v>71869.379590476034</v>
      </c>
      <c r="AB6" s="69">
        <f t="shared" si="17"/>
        <v>71870.271736300027</v>
      </c>
      <c r="AC6" s="69">
        <f t="shared" si="17"/>
        <v>71871.163893198624</v>
      </c>
      <c r="AD6" s="69">
        <f t="shared" si="17"/>
        <v>71872.056061171941</v>
      </c>
      <c r="AE6" s="69">
        <f t="shared" si="17"/>
        <v>71872.948240220125</v>
      </c>
      <c r="AF6" s="69">
        <f t="shared" si="17"/>
        <v>71873.84043034332</v>
      </c>
      <c r="AG6" s="69">
        <f t="shared" si="17"/>
        <v>71874.732631541658</v>
      </c>
      <c r="AH6" s="69">
        <f t="shared" si="17"/>
        <v>71875.624843815283</v>
      </c>
      <c r="AI6" s="69">
        <f t="shared" si="17"/>
        <v>71876.517067164328</v>
      </c>
      <c r="AJ6" s="69">
        <f t="shared" si="17"/>
        <v>71877.409301588923</v>
      </c>
      <c r="AK6" s="69">
        <f t="shared" si="17"/>
        <v>71878.301547089213</v>
      </c>
      <c r="AL6" s="69">
        <f t="shared" si="17"/>
        <v>71879.19380366533</v>
      </c>
      <c r="AM6" s="69">
        <f t="shared" si="17"/>
        <v>71880.086071317419</v>
      </c>
      <c r="AN6" s="69">
        <f t="shared" ref="AN6:BE6" si="18">AM6*(1+$E$6)</f>
        <v>71880.978350045611</v>
      </c>
      <c r="AO6" s="69">
        <f t="shared" si="18"/>
        <v>71881.870639850051</v>
      </c>
      <c r="AP6" s="69">
        <f t="shared" si="18"/>
        <v>71882.76294073087</v>
      </c>
      <c r="AQ6" s="69">
        <f t="shared" si="18"/>
        <v>71883.655252688201</v>
      </c>
      <c r="AR6" s="69">
        <f t="shared" si="18"/>
        <v>71884.547575722187</v>
      </c>
      <c r="AS6" s="69">
        <f t="shared" si="18"/>
        <v>71885.439909832974</v>
      </c>
      <c r="AT6" s="69">
        <f t="shared" si="18"/>
        <v>71886.332255020694</v>
      </c>
      <c r="AU6" s="69">
        <f t="shared" si="18"/>
        <v>71887.224611285477</v>
      </c>
      <c r="AV6" s="69">
        <f t="shared" si="18"/>
        <v>71888.11697862747</v>
      </c>
      <c r="AW6" s="69">
        <f t="shared" si="18"/>
        <v>71889.009357046802</v>
      </c>
      <c r="AX6" s="69">
        <f t="shared" si="18"/>
        <v>71889.901746543619</v>
      </c>
      <c r="AY6" s="69">
        <f t="shared" si="18"/>
        <v>71890.794147118053</v>
      </c>
      <c r="AZ6" s="69">
        <f t="shared" si="18"/>
        <v>71891.686558770249</v>
      </c>
      <c r="BA6" s="69">
        <f t="shared" si="18"/>
        <v>71892.578981500337</v>
      </c>
      <c r="BB6" s="69">
        <f t="shared" si="18"/>
        <v>71893.47141530845</v>
      </c>
      <c r="BC6" s="69">
        <f t="shared" si="18"/>
        <v>71894.363860194731</v>
      </c>
      <c r="BD6" s="69">
        <f t="shared" si="18"/>
        <v>71895.256316159313</v>
      </c>
      <c r="BE6" s="69">
        <f t="shared" si="18"/>
        <v>71896.148783202341</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82075.249334530192</v>
      </c>
      <c r="DG6" s="108">
        <f t="shared" ref="DG6:DG15" si="20">G6*BG6</f>
        <v>82076.268170248048</v>
      </c>
      <c r="DH6" s="108">
        <f t="shared" ref="DH6:DH15" si="21">H6*BH6</f>
        <v>82077.287018613148</v>
      </c>
      <c r="DI6" s="108">
        <f t="shared" ref="DI6:DI15" si="22">I6*BI6</f>
        <v>82078.305879625681</v>
      </c>
      <c r="DJ6" s="108">
        <f t="shared" ref="DJ6:DJ15" si="23">J6*BJ6</f>
        <v>90966.530118898721</v>
      </c>
      <c r="DK6" s="108">
        <f t="shared" ref="DK6:DK15" si="24">K6*BK6</f>
        <v>90967.659325946719</v>
      </c>
      <c r="DL6" s="108">
        <f t="shared" ref="DL6:DL15" si="25">L6*BL6</f>
        <v>90968.788547012067</v>
      </c>
      <c r="DM6" s="108">
        <f t="shared" ref="DM6:DM15" si="26">M6*BM6</f>
        <v>90969.917782094926</v>
      </c>
      <c r="DN6" s="108">
        <f t="shared" ref="DN6:DN15" si="27">N6*BN6</f>
        <v>82634.030988079612</v>
      </c>
      <c r="DO6" s="108">
        <f t="shared" ref="DO6:DO15" si="28">O6*BO6</f>
        <v>82635.056760196821</v>
      </c>
      <c r="DP6" s="108">
        <f t="shared" ref="DP6:DP15" si="29">P6*BP6</f>
        <v>82636.082545047408</v>
      </c>
      <c r="DQ6" s="108">
        <f t="shared" ref="DQ6:DQ15" si="30">Q6*BQ6</f>
        <v>82637.108342631502</v>
      </c>
      <c r="DR6" s="108">
        <f t="shared" ref="DR6:DR15" si="31">R6*BR6</f>
        <v>82638.134152949264</v>
      </c>
      <c r="DS6" s="108">
        <f t="shared" ref="DS6:DS15" si="32">S6*BS6</f>
        <v>85668.226110202813</v>
      </c>
      <c r="DT6" s="108">
        <f t="shared" ref="DT6:DT15" si="33">T6*BT6</f>
        <v>85669.289547101929</v>
      </c>
      <c r="DU6" s="108">
        <f t="shared" ref="DU6:DU15" si="34">U6*BU6</f>
        <v>85670.352997201961</v>
      </c>
      <c r="DV6" s="108">
        <f t="shared" ref="DV6:DV15" si="35">V6*BV6</f>
        <v>85671.416460503053</v>
      </c>
      <c r="DW6" s="108">
        <f t="shared" ref="DW6:DW15" si="36">W6*BW6</f>
        <v>85929.926347927205</v>
      </c>
      <c r="DX6" s="108">
        <f t="shared" ref="DX6:DX15" si="37">X6*BX6</f>
        <v>85930.993033425053</v>
      </c>
      <c r="DY6" s="108">
        <f t="shared" ref="DY6:DY15" si="38">Y6*BY6</f>
        <v>85932.059732164125</v>
      </c>
      <c r="DZ6" s="108">
        <f t="shared" ref="DZ6:DZ15" si="39">Z6*BZ6</f>
        <v>85933.126444144582</v>
      </c>
      <c r="EA6" s="108">
        <f t="shared" ref="EA6:EA15" si="40">AA6*CA6</f>
        <v>87347.077196398692</v>
      </c>
      <c r="EB6" s="108">
        <f t="shared" ref="EB6:EB15" si="41">AB6*CB6</f>
        <v>87348.16147360552</v>
      </c>
      <c r="EC6" s="108">
        <f t="shared" ref="EC6:EC15" si="42">AC6*CC6</f>
        <v>87349.245764271967</v>
      </c>
      <c r="ED6" s="108">
        <f t="shared" ref="ED6:ED15" si="43">AD6*CD6</f>
        <v>87350.330068398165</v>
      </c>
      <c r="EE6" s="108">
        <f t="shared" ref="EE6:EE15" si="44">AE6*CE6</f>
        <v>87351.414385984302</v>
      </c>
      <c r="EF6" s="108">
        <f t="shared" ref="EF6:EF15" si="45">AF6*CF6</f>
        <v>93847.402880622059</v>
      </c>
      <c r="EG6" s="108">
        <f t="shared" ref="EG6:EG15" si="46">AG6*CG6</f>
        <v>93848.567849194907</v>
      </c>
      <c r="EH6" s="108">
        <f t="shared" ref="EH6:EH15" si="47">AH6*CH6</f>
        <v>93849.732832229027</v>
      </c>
      <c r="EI6" s="108">
        <f t="shared" ref="EI6:EI15" si="48">AI6*CI6</f>
        <v>93850.897829724578</v>
      </c>
      <c r="EJ6" s="108">
        <f t="shared" ref="EJ6:EJ15" si="49">AJ6*CJ6</f>
        <v>90261.811895133564</v>
      </c>
      <c r="EK6" s="108">
        <f t="shared" ref="EK6:EK15" si="50">AK6*CK6</f>
        <v>90262.932354208184</v>
      </c>
      <c r="EL6" s="108">
        <f t="shared" ref="EL6:EL15" si="51">AL6*CL6</f>
        <v>90264.052827191525</v>
      </c>
      <c r="EM6" s="108">
        <f t="shared" ref="EM6:EM15" si="52">AM6*CM6</f>
        <v>90265.173314083804</v>
      </c>
      <c r="EN6" s="108">
        <f t="shared" ref="EN6:EN15" si="53">AN6*CN6</f>
        <v>101422.29350973186</v>
      </c>
      <c r="EO6" s="108">
        <f t="shared" ref="EO6:EO15" si="54">AO6*CO6</f>
        <v>101423.55250871211</v>
      </c>
      <c r="EP6" s="108">
        <f t="shared" ref="EP6:EP15" si="55">AP6*CP6</f>
        <v>101424.81152332085</v>
      </c>
      <c r="EQ6" s="108">
        <f t="shared" ref="EQ6:EQ15" si="56">AQ6*CQ6</f>
        <v>101426.07055355828</v>
      </c>
      <c r="ER6" s="108">
        <f t="shared" ref="ER6:ER15" si="57">AR6*CR6</f>
        <v>101427.3295994246</v>
      </c>
      <c r="ES6" s="108">
        <f t="shared" ref="ES6:ES15" si="58">AS6*CS6</f>
        <v>92811.257825083754</v>
      </c>
      <c r="ET6" s="108">
        <f t="shared" ref="ET6:ET15" si="59">AT6*CT6</f>
        <v>92812.409931538001</v>
      </c>
      <c r="EU6" s="108">
        <f t="shared" ref="EU6:EU15" si="60">AU6*CU6</f>
        <v>92813.562052293841</v>
      </c>
      <c r="EV6" s="108">
        <f t="shared" ref="EV6:EV15" si="61">AV6*CV6</f>
        <v>92814.714187351463</v>
      </c>
      <c r="EW6" s="108">
        <f t="shared" ref="EW6:EW15" si="62">AW6*CW6</f>
        <v>89441.392384885388</v>
      </c>
      <c r="EX6" s="108">
        <f t="shared" ref="EX6:EX15" si="63">AX6*CX6</f>
        <v>89442.502659736288</v>
      </c>
      <c r="EY6" s="108">
        <f t="shared" ref="EY6:EY15" si="64">AY6*CY6</f>
        <v>89443.612948369511</v>
      </c>
      <c r="EZ6" s="108">
        <f t="shared" ref="EZ6:EZ15" si="65">AZ6*CZ6</f>
        <v>89444.723250785231</v>
      </c>
      <c r="FA6" s="108">
        <f t="shared" ref="FA6:FA15" si="66">BA6*DA6</f>
        <v>83094.467536495737</v>
      </c>
      <c r="FB6" s="108">
        <f t="shared" ref="FB6:FB15" si="67">BB6*DB6</f>
        <v>83095.499024211822</v>
      </c>
      <c r="FC6" s="108">
        <f t="shared" ref="FC6:FC15" si="68">BC6*DC6</f>
        <v>83096.530524732196</v>
      </c>
      <c r="FD6" s="108">
        <f t="shared" ref="FD6:FD15" si="69">BD6*DD6</f>
        <v>83097.562038057047</v>
      </c>
      <c r="FE6" s="108">
        <f t="shared" ref="FE6:FE15" si="70">BE6*DE6</f>
        <v>83098.593564186507</v>
      </c>
    </row>
    <row r="7" spans="1:161" ht="15.75" x14ac:dyDescent="0.25">
      <c r="A7" s="87" t="s">
        <v>172</v>
      </c>
      <c r="B7" s="12">
        <f>'Urb proj of all 25 ARs '!AM7</f>
        <v>41012.614896051207</v>
      </c>
      <c r="C7" s="12">
        <f>'Urb proj of all 25 ARs '!AN7</f>
        <v>41039.096862694212</v>
      </c>
      <c r="D7" s="100">
        <f t="shared" si="10"/>
        <v>6.4570295530106759E-4</v>
      </c>
      <c r="E7" s="101">
        <f t="shared" si="11"/>
        <v>1.2413434331559614E-5</v>
      </c>
      <c r="F7" s="69">
        <f t="shared" si="12"/>
        <v>41013.124003452984</v>
      </c>
      <c r="G7" s="69">
        <f t="shared" si="16"/>
        <v>41013.633117174533</v>
      </c>
      <c r="H7" s="69">
        <f t="shared" ref="H7:AM7" si="71">G7*(1+$E$7)</f>
        <v>41014.142237215929</v>
      </c>
      <c r="I7" s="69">
        <f t="shared" si="71"/>
        <v>41014.651363577257</v>
      </c>
      <c r="J7" s="69">
        <f t="shared" si="71"/>
        <v>41015.160496258592</v>
      </c>
      <c r="K7" s="69">
        <f t="shared" si="71"/>
        <v>41015.669635260012</v>
      </c>
      <c r="L7" s="69">
        <f t="shared" si="71"/>
        <v>41016.178780581591</v>
      </c>
      <c r="M7" s="69">
        <f t="shared" si="71"/>
        <v>41016.687932223416</v>
      </c>
      <c r="N7" s="69">
        <f t="shared" si="71"/>
        <v>41017.19709018556</v>
      </c>
      <c r="O7" s="69">
        <f t="shared" si="71"/>
        <v>41017.706254468103</v>
      </c>
      <c r="P7" s="69">
        <f t="shared" si="71"/>
        <v>41018.215425071125</v>
      </c>
      <c r="Q7" s="69">
        <f t="shared" si="71"/>
        <v>41018.724601994698</v>
      </c>
      <c r="R7" s="69">
        <f t="shared" si="71"/>
        <v>41019.23378523891</v>
      </c>
      <c r="S7" s="69">
        <f t="shared" si="71"/>
        <v>41019.742974803834</v>
      </c>
      <c r="T7" s="69">
        <f t="shared" si="71"/>
        <v>41020.25217068955</v>
      </c>
      <c r="U7" s="69">
        <f t="shared" si="71"/>
        <v>41020.761372896137</v>
      </c>
      <c r="V7" s="69">
        <f t="shared" si="71"/>
        <v>41021.270581423669</v>
      </c>
      <c r="W7" s="69">
        <f t="shared" si="71"/>
        <v>41021.779796272225</v>
      </c>
      <c r="X7" s="69">
        <f t="shared" si="71"/>
        <v>41022.289017441894</v>
      </c>
      <c r="Y7" s="69">
        <f t="shared" si="71"/>
        <v>41022.798244932739</v>
      </c>
      <c r="Z7" s="69">
        <f t="shared" si="71"/>
        <v>41023.30747874485</v>
      </c>
      <c r="AA7" s="69">
        <f t="shared" si="71"/>
        <v>41023.816718878297</v>
      </c>
      <c r="AB7" s="69">
        <f t="shared" si="71"/>
        <v>41024.32596533317</v>
      </c>
      <c r="AC7" s="69">
        <f t="shared" si="71"/>
        <v>41024.83521810954</v>
      </c>
      <c r="AD7" s="69">
        <f t="shared" si="71"/>
        <v>41025.34447720748</v>
      </c>
      <c r="AE7" s="69">
        <f t="shared" si="71"/>
        <v>41025.853742627078</v>
      </c>
      <c r="AF7" s="69">
        <f t="shared" si="71"/>
        <v>41026.363014368406</v>
      </c>
      <c r="AG7" s="69">
        <f t="shared" si="71"/>
        <v>41026.872292431544</v>
      </c>
      <c r="AH7" s="69">
        <f t="shared" si="71"/>
        <v>41027.381576816573</v>
      </c>
      <c r="AI7" s="69">
        <f t="shared" si="71"/>
        <v>41027.890867523573</v>
      </c>
      <c r="AJ7" s="69">
        <f t="shared" si="71"/>
        <v>41028.400164552622</v>
      </c>
      <c r="AK7" s="69">
        <f t="shared" si="71"/>
        <v>41028.909467903795</v>
      </c>
      <c r="AL7" s="69">
        <f t="shared" si="71"/>
        <v>41029.418777577172</v>
      </c>
      <c r="AM7" s="69">
        <f t="shared" si="71"/>
        <v>41029.928093572831</v>
      </c>
      <c r="AN7" s="69">
        <f t="shared" ref="AN7:BE7" si="72">AM7*(1+$E$7)</f>
        <v>41030.437415890847</v>
      </c>
      <c r="AO7" s="69">
        <f t="shared" si="72"/>
        <v>41030.946744531306</v>
      </c>
      <c r="AP7" s="69">
        <f t="shared" si="72"/>
        <v>41031.456079494281</v>
      </c>
      <c r="AQ7" s="69">
        <f t="shared" si="72"/>
        <v>41031.965420779852</v>
      </c>
      <c r="AR7" s="69">
        <f t="shared" si="72"/>
        <v>41032.4747683881</v>
      </c>
      <c r="AS7" s="69">
        <f t="shared" si="72"/>
        <v>41032.984122319096</v>
      </c>
      <c r="AT7" s="69">
        <f t="shared" si="72"/>
        <v>41033.493482572929</v>
      </c>
      <c r="AU7" s="69">
        <f t="shared" si="72"/>
        <v>41034.002849149671</v>
      </c>
      <c r="AV7" s="69">
        <f t="shared" si="72"/>
        <v>41034.512222049401</v>
      </c>
      <c r="AW7" s="69">
        <f t="shared" si="72"/>
        <v>41035.021601272194</v>
      </c>
      <c r="AX7" s="69">
        <f t="shared" si="72"/>
        <v>41035.530986818136</v>
      </c>
      <c r="AY7" s="69">
        <f t="shared" si="72"/>
        <v>41036.040378687299</v>
      </c>
      <c r="AZ7" s="69">
        <f t="shared" si="72"/>
        <v>41036.549776879765</v>
      </c>
      <c r="BA7" s="69">
        <f t="shared" si="72"/>
        <v>41037.059181395613</v>
      </c>
      <c r="BB7" s="69">
        <f t="shared" si="72"/>
        <v>41037.568592234922</v>
      </c>
      <c r="BC7" s="69">
        <f t="shared" si="72"/>
        <v>41038.078009397766</v>
      </c>
      <c r="BD7" s="69">
        <f t="shared" si="72"/>
        <v>41038.587432884233</v>
      </c>
      <c r="BE7" s="69">
        <f t="shared" si="72"/>
        <v>41039.096862694394</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109840.55007513725</v>
      </c>
      <c r="DG7" s="108">
        <f t="shared" si="20"/>
        <v>109841.91357359254</v>
      </c>
      <c r="DH7" s="108">
        <f t="shared" si="21"/>
        <v>109843.27708897353</v>
      </c>
      <c r="DI7" s="108">
        <f t="shared" si="22"/>
        <v>109844.64062128044</v>
      </c>
      <c r="DJ7" s="108">
        <f t="shared" si="23"/>
        <v>131331.58808941781</v>
      </c>
      <c r="DK7" s="108">
        <f t="shared" si="24"/>
        <v>131333.21836546223</v>
      </c>
      <c r="DL7" s="108">
        <f t="shared" si="25"/>
        <v>131334.84866174395</v>
      </c>
      <c r="DM7" s="108">
        <f t="shared" si="26"/>
        <v>131336.47897826327</v>
      </c>
      <c r="DN7" s="108">
        <f t="shared" si="27"/>
        <v>109942.17426264624</v>
      </c>
      <c r="DO7" s="108">
        <f t="shared" si="28"/>
        <v>109943.53902260672</v>
      </c>
      <c r="DP7" s="108">
        <f t="shared" si="29"/>
        <v>109944.90379950855</v>
      </c>
      <c r="DQ7" s="108">
        <f t="shared" si="30"/>
        <v>109946.26859335195</v>
      </c>
      <c r="DR7" s="108">
        <f t="shared" si="31"/>
        <v>109947.63340413714</v>
      </c>
      <c r="DS7" s="108">
        <f t="shared" si="32"/>
        <v>117845.40726246234</v>
      </c>
      <c r="DT7" s="108">
        <f t="shared" si="33"/>
        <v>117846.87012868667</v>
      </c>
      <c r="DU7" s="108">
        <f t="shared" si="34"/>
        <v>117848.33301307019</v>
      </c>
      <c r="DV7" s="108">
        <f t="shared" si="35"/>
        <v>117849.79591561314</v>
      </c>
      <c r="DW7" s="108">
        <f t="shared" si="36"/>
        <v>118032.5858145845</v>
      </c>
      <c r="DX7" s="108">
        <f t="shared" si="37"/>
        <v>118034.0510043375</v>
      </c>
      <c r="DY7" s="108">
        <f t="shared" si="38"/>
        <v>118035.51621227853</v>
      </c>
      <c r="DZ7" s="108">
        <f t="shared" si="39"/>
        <v>118036.98143840782</v>
      </c>
      <c r="EA7" s="108">
        <f t="shared" si="40"/>
        <v>127808.96876214806</v>
      </c>
      <c r="EB7" s="108">
        <f t="shared" si="41"/>
        <v>127810.55531038878</v>
      </c>
      <c r="EC7" s="108">
        <f t="shared" si="42"/>
        <v>127812.14187832401</v>
      </c>
      <c r="ED7" s="108">
        <f t="shared" si="43"/>
        <v>127813.72846595399</v>
      </c>
      <c r="EE7" s="108">
        <f t="shared" si="44"/>
        <v>127815.31507327897</v>
      </c>
      <c r="EF7" s="108">
        <f t="shared" si="45"/>
        <v>130928.17494944176</v>
      </c>
      <c r="EG7" s="108">
        <f t="shared" si="46"/>
        <v>130929.80021774364</v>
      </c>
      <c r="EH7" s="108">
        <f t="shared" si="47"/>
        <v>130931.42550622068</v>
      </c>
      <c r="EI7" s="108">
        <f t="shared" si="48"/>
        <v>130933.05081487313</v>
      </c>
      <c r="EJ7" s="108">
        <f t="shared" si="49"/>
        <v>139708.28116720755</v>
      </c>
      <c r="EK7" s="108">
        <f t="shared" si="50"/>
        <v>139710.01542678138</v>
      </c>
      <c r="EL7" s="108">
        <f t="shared" si="51"/>
        <v>139711.74970788334</v>
      </c>
      <c r="EM7" s="108">
        <f t="shared" si="52"/>
        <v>139713.4840105137</v>
      </c>
      <c r="EN7" s="108">
        <f t="shared" si="53"/>
        <v>144364.77094708866</v>
      </c>
      <c r="EO7" s="108">
        <f t="shared" si="54"/>
        <v>144366.56300969262</v>
      </c>
      <c r="EP7" s="108">
        <f t="shared" si="55"/>
        <v>144368.3550945422</v>
      </c>
      <c r="EQ7" s="108">
        <f t="shared" si="56"/>
        <v>144370.14720163774</v>
      </c>
      <c r="ER7" s="108">
        <f t="shared" si="57"/>
        <v>144371.93933097945</v>
      </c>
      <c r="ES7" s="108">
        <f t="shared" si="58"/>
        <v>135254.13327007653</v>
      </c>
      <c r="ET7" s="108">
        <f t="shared" si="59"/>
        <v>135255.81223837796</v>
      </c>
      <c r="EU7" s="108">
        <f t="shared" si="60"/>
        <v>135257.49122752115</v>
      </c>
      <c r="EV7" s="108">
        <f t="shared" si="61"/>
        <v>135259.17023750636</v>
      </c>
      <c r="EW7" s="108">
        <f t="shared" si="62"/>
        <v>120367.36404461363</v>
      </c>
      <c r="EX7" s="108">
        <f t="shared" si="63"/>
        <v>120368.85821698286</v>
      </c>
      <c r="EY7" s="108">
        <f t="shared" si="64"/>
        <v>120370.3524078999</v>
      </c>
      <c r="EZ7" s="108">
        <f t="shared" si="65"/>
        <v>120371.84661736498</v>
      </c>
      <c r="FA7" s="108">
        <f t="shared" si="66"/>
        <v>112956.1450760599</v>
      </c>
      <c r="FB7" s="108">
        <f t="shared" si="67"/>
        <v>112957.54724974916</v>
      </c>
      <c r="FC7" s="108">
        <f t="shared" si="68"/>
        <v>112958.94944084418</v>
      </c>
      <c r="FD7" s="108">
        <f t="shared" si="69"/>
        <v>112960.35164934523</v>
      </c>
      <c r="FE7" s="108">
        <f t="shared" si="70"/>
        <v>112961.75387525251</v>
      </c>
    </row>
    <row r="8" spans="1:161" ht="15.75" x14ac:dyDescent="0.25">
      <c r="A8" s="87" t="s">
        <v>173</v>
      </c>
      <c r="B8" s="12">
        <f>'Urb proj of all 25 ARs '!AM8</f>
        <v>12226.885238969531</v>
      </c>
      <c r="C8" s="12">
        <f>'Urb proj of all 25 ARs '!AN8</f>
        <v>12234.780174902462</v>
      </c>
      <c r="D8" s="100">
        <f t="shared" si="10"/>
        <v>6.4570295530116527E-4</v>
      </c>
      <c r="E8" s="101">
        <f t="shared" si="11"/>
        <v>1.2413434331559614E-5</v>
      </c>
      <c r="F8" s="69">
        <f t="shared" si="12"/>
        <v>12227.037016606524</v>
      </c>
      <c r="G8" s="69">
        <f t="shared" si="16"/>
        <v>12227.188796127599</v>
      </c>
      <c r="H8" s="69">
        <f t="shared" ref="H8:AM8" si="73">G8*(1+$E$8)</f>
        <v>12227.340577532779</v>
      </c>
      <c r="I8" s="69">
        <f t="shared" si="73"/>
        <v>12227.492360822089</v>
      </c>
      <c r="J8" s="69">
        <f t="shared" si="73"/>
        <v>12227.644145995549</v>
      </c>
      <c r="K8" s="69">
        <f t="shared" si="73"/>
        <v>12227.795933053185</v>
      </c>
      <c r="L8" s="69">
        <f t="shared" si="73"/>
        <v>12227.94772199502</v>
      </c>
      <c r="M8" s="69">
        <f t="shared" si="73"/>
        <v>12228.099512821078</v>
      </c>
      <c r="N8" s="69">
        <f t="shared" si="73"/>
        <v>12228.251305531379</v>
      </c>
      <c r="O8" s="69">
        <f t="shared" si="73"/>
        <v>12228.40310012595</v>
      </c>
      <c r="P8" s="69">
        <f t="shared" si="73"/>
        <v>12228.554896604814</v>
      </c>
      <c r="Q8" s="69">
        <f t="shared" si="73"/>
        <v>12228.706694967992</v>
      </c>
      <c r="R8" s="69">
        <f t="shared" si="73"/>
        <v>12228.858495215511</v>
      </c>
      <c r="S8" s="69">
        <f t="shared" si="73"/>
        <v>12229.010297347391</v>
      </c>
      <c r="T8" s="69">
        <f t="shared" si="73"/>
        <v>12229.162101363658</v>
      </c>
      <c r="U8" s="69">
        <f t="shared" si="73"/>
        <v>12229.313907264333</v>
      </c>
      <c r="V8" s="69">
        <f t="shared" si="73"/>
        <v>12229.465715049442</v>
      </c>
      <c r="W8" s="69">
        <f t="shared" si="73"/>
        <v>12229.617524719006</v>
      </c>
      <c r="X8" s="69">
        <f t="shared" si="73"/>
        <v>12229.76933627305</v>
      </c>
      <c r="Y8" s="69">
        <f t="shared" si="73"/>
        <v>12229.921149711596</v>
      </c>
      <c r="Z8" s="69">
        <f t="shared" si="73"/>
        <v>12230.072965034668</v>
      </c>
      <c r="AA8" s="69">
        <f t="shared" si="73"/>
        <v>12230.224782242289</v>
      </c>
      <c r="AB8" s="69">
        <f t="shared" si="73"/>
        <v>12230.376601334483</v>
      </c>
      <c r="AC8" s="69">
        <f t="shared" si="73"/>
        <v>12230.528422311274</v>
      </c>
      <c r="AD8" s="69">
        <f t="shared" si="73"/>
        <v>12230.680245172685</v>
      </c>
      <c r="AE8" s="69">
        <f t="shared" si="73"/>
        <v>12230.832069918739</v>
      </c>
      <c r="AF8" s="69">
        <f t="shared" si="73"/>
        <v>12230.983896549458</v>
      </c>
      <c r="AG8" s="69">
        <f t="shared" si="73"/>
        <v>12231.135725064869</v>
      </c>
      <c r="AH8" s="69">
        <f t="shared" si="73"/>
        <v>12231.287555464993</v>
      </c>
      <c r="AI8" s="69">
        <f t="shared" si="73"/>
        <v>12231.439387749853</v>
      </c>
      <c r="AJ8" s="69">
        <f t="shared" si="73"/>
        <v>12231.591221919474</v>
      </c>
      <c r="AK8" s="69">
        <f t="shared" si="73"/>
        <v>12231.743057973878</v>
      </c>
      <c r="AL8" s="69">
        <f t="shared" si="73"/>
        <v>12231.894895913088</v>
      </c>
      <c r="AM8" s="69">
        <f t="shared" si="73"/>
        <v>12232.046735737129</v>
      </c>
      <c r="AN8" s="69">
        <f t="shared" ref="AN8:BE8" si="74">AM8*(1+$E$8)</f>
        <v>12232.198577446025</v>
      </c>
      <c r="AO8" s="69">
        <f t="shared" si="74"/>
        <v>12232.350421039797</v>
      </c>
      <c r="AP8" s="69">
        <f t="shared" si="74"/>
        <v>12232.50226651847</v>
      </c>
      <c r="AQ8" s="69">
        <f t="shared" si="74"/>
        <v>12232.654113882067</v>
      </c>
      <c r="AR8" s="69">
        <f t="shared" si="74"/>
        <v>12232.80596313061</v>
      </c>
      <c r="AS8" s="69">
        <f t="shared" si="74"/>
        <v>12232.957814264124</v>
      </c>
      <c r="AT8" s="69">
        <f t="shared" si="74"/>
        <v>12233.109667282632</v>
      </c>
      <c r="AU8" s="69">
        <f t="shared" si="74"/>
        <v>12233.261522186158</v>
      </c>
      <c r="AV8" s="69">
        <f t="shared" si="74"/>
        <v>12233.413378974725</v>
      </c>
      <c r="AW8" s="69">
        <f t="shared" si="74"/>
        <v>12233.565237648356</v>
      </c>
      <c r="AX8" s="69">
        <f t="shared" si="74"/>
        <v>12233.717098207075</v>
      </c>
      <c r="AY8" s="69">
        <f t="shared" si="74"/>
        <v>12233.868960650903</v>
      </c>
      <c r="AZ8" s="69">
        <f t="shared" si="74"/>
        <v>12234.020824979867</v>
      </c>
      <c r="BA8" s="69">
        <f t="shared" si="74"/>
        <v>12234.17269119399</v>
      </c>
      <c r="BB8" s="69">
        <f t="shared" si="74"/>
        <v>12234.324559293293</v>
      </c>
      <c r="BC8" s="69">
        <f t="shared" si="74"/>
        <v>12234.4764292778</v>
      </c>
      <c r="BD8" s="69">
        <f t="shared" si="74"/>
        <v>12234.628301147535</v>
      </c>
      <c r="BE8" s="69">
        <f t="shared" si="74"/>
        <v>12234.780174902522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11426.40664238936</v>
      </c>
      <c r="DG8" s="108">
        <f t="shared" si="20"/>
        <v>11426.548483337861</v>
      </c>
      <c r="DH8" s="108">
        <f t="shared" si="21"/>
        <v>11426.690326047095</v>
      </c>
      <c r="DI8" s="108">
        <f t="shared" si="22"/>
        <v>11426.832170517086</v>
      </c>
      <c r="DJ8" s="108">
        <f t="shared" si="23"/>
        <v>12493.622744657341</v>
      </c>
      <c r="DK8" s="108">
        <f t="shared" si="24"/>
        <v>12493.777833422844</v>
      </c>
      <c r="DL8" s="108">
        <f t="shared" si="25"/>
        <v>12493.932924113533</v>
      </c>
      <c r="DM8" s="108">
        <f t="shared" si="26"/>
        <v>12494.088016729431</v>
      </c>
      <c r="DN8" s="108">
        <f t="shared" si="27"/>
        <v>10547.916544380609</v>
      </c>
      <c r="DO8" s="108">
        <f t="shared" si="28"/>
        <v>10548.047480249968</v>
      </c>
      <c r="DP8" s="108">
        <f t="shared" si="29"/>
        <v>10548.17841774469</v>
      </c>
      <c r="DQ8" s="108">
        <f t="shared" si="30"/>
        <v>10548.309356864796</v>
      </c>
      <c r="DR8" s="108">
        <f t="shared" si="31"/>
        <v>10548.440297610307</v>
      </c>
      <c r="DS8" s="108">
        <f t="shared" si="32"/>
        <v>10889.523015985935</v>
      </c>
      <c r="DT8" s="108">
        <f t="shared" si="33"/>
        <v>10889.658192364795</v>
      </c>
      <c r="DU8" s="108">
        <f t="shared" si="34"/>
        <v>10889.793370421659</v>
      </c>
      <c r="DV8" s="108">
        <f t="shared" si="35"/>
        <v>10889.928550156548</v>
      </c>
      <c r="DW8" s="108">
        <f t="shared" si="36"/>
        <v>11005.809165026389</v>
      </c>
      <c r="DX8" s="108">
        <f t="shared" si="37"/>
        <v>11005.945784915726</v>
      </c>
      <c r="DY8" s="108">
        <f t="shared" si="38"/>
        <v>11006.082406500984</v>
      </c>
      <c r="DZ8" s="108">
        <f t="shared" si="39"/>
        <v>11006.219029782183</v>
      </c>
      <c r="EA8" s="108">
        <f t="shared" si="40"/>
        <v>11380.442257870753</v>
      </c>
      <c r="EB8" s="108">
        <f t="shared" si="41"/>
        <v>11380.583528243384</v>
      </c>
      <c r="EC8" s="108">
        <f t="shared" si="42"/>
        <v>11380.724800369666</v>
      </c>
      <c r="ED8" s="108">
        <f t="shared" si="43"/>
        <v>11380.866074249623</v>
      </c>
      <c r="EE8" s="108">
        <f t="shared" si="44"/>
        <v>11381.007349883272</v>
      </c>
      <c r="EF8" s="108">
        <f t="shared" si="45"/>
        <v>10643.392317854676</v>
      </c>
      <c r="EG8" s="108">
        <f t="shared" si="46"/>
        <v>10643.524438906279</v>
      </c>
      <c r="EH8" s="108">
        <f t="shared" si="47"/>
        <v>10643.656561597958</v>
      </c>
      <c r="EI8" s="108">
        <f t="shared" si="48"/>
        <v>10643.788685929732</v>
      </c>
      <c r="EJ8" s="108">
        <f t="shared" si="49"/>
        <v>10792.769913976916</v>
      </c>
      <c r="EK8" s="108">
        <f t="shared" si="50"/>
        <v>10792.903889317498</v>
      </c>
      <c r="EL8" s="108">
        <f t="shared" si="51"/>
        <v>10793.037866321176</v>
      </c>
      <c r="EM8" s="108">
        <f t="shared" si="52"/>
        <v>10793.171844987966</v>
      </c>
      <c r="EN8" s="108">
        <f t="shared" si="53"/>
        <v>11941.51955228933</v>
      </c>
      <c r="EO8" s="108">
        <f t="shared" si="54"/>
        <v>11941.667787558112</v>
      </c>
      <c r="EP8" s="108">
        <f t="shared" si="55"/>
        <v>11941.816024667001</v>
      </c>
      <c r="EQ8" s="108">
        <f t="shared" si="56"/>
        <v>11941.964263616024</v>
      </c>
      <c r="ER8" s="108">
        <f t="shared" si="57"/>
        <v>11942.112504405201</v>
      </c>
      <c r="ES8" s="108">
        <f t="shared" si="58"/>
        <v>11733.966818349612</v>
      </c>
      <c r="ET8" s="108">
        <f t="shared" si="59"/>
        <v>11734.112477176161</v>
      </c>
      <c r="EU8" s="108">
        <f t="shared" si="60"/>
        <v>11734.258137810835</v>
      </c>
      <c r="EV8" s="108">
        <f t="shared" si="61"/>
        <v>11734.40380025366</v>
      </c>
      <c r="EW8" s="108">
        <f t="shared" si="62"/>
        <v>11794.827315243179</v>
      </c>
      <c r="EX8" s="108">
        <f t="shared" si="63"/>
        <v>11794.973729557511</v>
      </c>
      <c r="EY8" s="108">
        <f t="shared" si="64"/>
        <v>11795.120145689343</v>
      </c>
      <c r="EZ8" s="108">
        <f t="shared" si="65"/>
        <v>11795.266563638705</v>
      </c>
      <c r="FA8" s="108">
        <f t="shared" si="66"/>
        <v>10695.838027518703</v>
      </c>
      <c r="FB8" s="108">
        <f t="shared" si="67"/>
        <v>10695.970799601677</v>
      </c>
      <c r="FC8" s="108">
        <f t="shared" si="68"/>
        <v>10696.10357333281</v>
      </c>
      <c r="FD8" s="108">
        <f t="shared" si="69"/>
        <v>10696.23634871212</v>
      </c>
      <c r="FE8" s="108">
        <f t="shared" si="70"/>
        <v>10696.369125739629</v>
      </c>
    </row>
    <row r="9" spans="1:161" ht="15.75" x14ac:dyDescent="0.25">
      <c r="A9" s="87" t="s">
        <v>175</v>
      </c>
      <c r="B9" s="12">
        <f>'Urb proj of all 25 ARs '!AM9</f>
        <v>46858.324711199646</v>
      </c>
      <c r="C9" s="12">
        <f>'Urb proj of all 25 ARs '!AN9</f>
        <v>46888.581269946131</v>
      </c>
      <c r="D9" s="100">
        <f t="shared" si="10"/>
        <v>6.4570295530120506E-4</v>
      </c>
      <c r="E9" s="101">
        <f t="shared" si="11"/>
        <v>1.2413434331559614E-5</v>
      </c>
      <c r="F9" s="69">
        <f t="shared" si="12"/>
        <v>46858.906383936337</v>
      </c>
      <c r="G9" s="69">
        <f t="shared" si="16"/>
        <v>46859.488063893579</v>
      </c>
      <c r="H9" s="69">
        <f t="shared" ref="H9:AM9" si="75">G9*(1+$E$9)</f>
        <v>46860.069751071474</v>
      </c>
      <c r="I9" s="69">
        <f t="shared" si="75"/>
        <v>46860.651445470103</v>
      </c>
      <c r="J9" s="69">
        <f t="shared" si="75"/>
        <v>46861.233147089559</v>
      </c>
      <c r="K9" s="69">
        <f t="shared" si="75"/>
        <v>46861.814855929922</v>
      </c>
      <c r="L9" s="69">
        <f t="shared" si="75"/>
        <v>46862.396571991296</v>
      </c>
      <c r="M9" s="69">
        <f t="shared" si="75"/>
        <v>46862.978295273759</v>
      </c>
      <c r="N9" s="69">
        <f t="shared" si="75"/>
        <v>46863.560025777406</v>
      </c>
      <c r="O9" s="69">
        <f t="shared" si="75"/>
        <v>46864.141763502332</v>
      </c>
      <c r="P9" s="69">
        <f t="shared" si="75"/>
        <v>46864.723508448616</v>
      </c>
      <c r="Q9" s="69">
        <f t="shared" si="75"/>
        <v>46865.305260616355</v>
      </c>
      <c r="R9" s="69">
        <f t="shared" si="75"/>
        <v>46865.887020005634</v>
      </c>
      <c r="S9" s="69">
        <f t="shared" si="75"/>
        <v>46866.468786616548</v>
      </c>
      <c r="T9" s="69">
        <f t="shared" si="75"/>
        <v>46867.050560449185</v>
      </c>
      <c r="U9" s="69">
        <f t="shared" si="75"/>
        <v>46867.632341503631</v>
      </c>
      <c r="V9" s="69">
        <f t="shared" si="75"/>
        <v>46868.214129779975</v>
      </c>
      <c r="W9" s="69">
        <f t="shared" si="75"/>
        <v>46868.795925278311</v>
      </c>
      <c r="X9" s="69">
        <f t="shared" si="75"/>
        <v>46869.377727998726</v>
      </c>
      <c r="Y9" s="69">
        <f t="shared" si="75"/>
        <v>46869.959537941315</v>
      </c>
      <c r="Z9" s="69">
        <f t="shared" si="75"/>
        <v>46870.541355106165</v>
      </c>
      <c r="AA9" s="69">
        <f t="shared" si="75"/>
        <v>46871.123179493363</v>
      </c>
      <c r="AB9" s="69">
        <f t="shared" si="75"/>
        <v>46871.705011102997</v>
      </c>
      <c r="AC9" s="69">
        <f t="shared" si="75"/>
        <v>46872.286849935161</v>
      </c>
      <c r="AD9" s="69">
        <f t="shared" si="75"/>
        <v>46872.868695989942</v>
      </c>
      <c r="AE9" s="69">
        <f t="shared" si="75"/>
        <v>46873.450549267429</v>
      </c>
      <c r="AF9" s="69">
        <f t="shared" si="75"/>
        <v>46874.032409767715</v>
      </c>
      <c r="AG9" s="69">
        <f t="shared" si="75"/>
        <v>46874.614277490888</v>
      </c>
      <c r="AH9" s="69">
        <f t="shared" si="75"/>
        <v>46875.196152437042</v>
      </c>
      <c r="AI9" s="69">
        <f t="shared" si="75"/>
        <v>46875.778034606257</v>
      </c>
      <c r="AJ9" s="69">
        <f t="shared" si="75"/>
        <v>46876.359923998629</v>
      </c>
      <c r="AK9" s="69">
        <f t="shared" si="75"/>
        <v>46876.941820614251</v>
      </c>
      <c r="AL9" s="69">
        <f t="shared" si="75"/>
        <v>46877.523724453204</v>
      </c>
      <c r="AM9" s="69">
        <f t="shared" si="75"/>
        <v>46878.105635515582</v>
      </c>
      <c r="AN9" s="69">
        <f t="shared" ref="AN9:BE9" si="76">AM9*(1+$E$9)</f>
        <v>46878.687553801479</v>
      </c>
      <c r="AO9" s="69">
        <f t="shared" si="76"/>
        <v>46879.269479310977</v>
      </c>
      <c r="AP9" s="69">
        <f t="shared" si="76"/>
        <v>46879.851412044169</v>
      </c>
      <c r="AQ9" s="69">
        <f t="shared" si="76"/>
        <v>46880.433352001142</v>
      </c>
      <c r="AR9" s="69">
        <f t="shared" si="76"/>
        <v>46881.015299181992</v>
      </c>
      <c r="AS9" s="69">
        <f t="shared" si="76"/>
        <v>46881.597253586806</v>
      </c>
      <c r="AT9" s="69">
        <f t="shared" si="76"/>
        <v>46882.17921521567</v>
      </c>
      <c r="AU9" s="69">
        <f t="shared" si="76"/>
        <v>46882.76118406868</v>
      </c>
      <c r="AV9" s="69">
        <f t="shared" si="76"/>
        <v>46883.343160145923</v>
      </c>
      <c r="AW9" s="69">
        <f t="shared" si="76"/>
        <v>46883.925143447486</v>
      </c>
      <c r="AX9" s="69">
        <f t="shared" si="76"/>
        <v>46884.507133973457</v>
      </c>
      <c r="AY9" s="69">
        <f t="shared" si="76"/>
        <v>46885.089131723929</v>
      </c>
      <c r="AZ9" s="69">
        <f t="shared" si="76"/>
        <v>46885.671136698998</v>
      </c>
      <c r="BA9" s="69">
        <f t="shared" si="76"/>
        <v>46886.253148898744</v>
      </c>
      <c r="BB9" s="69">
        <f t="shared" si="76"/>
        <v>46886.835168323261</v>
      </c>
      <c r="BC9" s="69">
        <f t="shared" si="76"/>
        <v>46887.417194972637</v>
      </c>
      <c r="BD9" s="69">
        <f t="shared" si="76"/>
        <v>46887.999228846966</v>
      </c>
      <c r="BE9" s="69">
        <f t="shared" si="76"/>
        <v>46888.581269946328</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79634.819998060018</v>
      </c>
      <c r="DG9" s="108">
        <f t="shared" si="20"/>
        <v>79635.808539668564</v>
      </c>
      <c r="DH9" s="108">
        <f t="shared" si="21"/>
        <v>79636.797093548317</v>
      </c>
      <c r="DI9" s="108">
        <f t="shared" si="22"/>
        <v>79637.78565969941</v>
      </c>
      <c r="DJ9" s="108">
        <f t="shared" si="23"/>
        <v>85731.673535421738</v>
      </c>
      <c r="DK9" s="108">
        <f t="shared" si="24"/>
        <v>85732.737759921307</v>
      </c>
      <c r="DL9" s="108">
        <f t="shared" si="25"/>
        <v>85733.801997631555</v>
      </c>
      <c r="DM9" s="108">
        <f t="shared" si="26"/>
        <v>85734.866248552644</v>
      </c>
      <c r="DN9" s="108">
        <f t="shared" si="27"/>
        <v>73224.033118687599</v>
      </c>
      <c r="DO9" s="108">
        <f t="shared" si="28"/>
        <v>73224.942080414214</v>
      </c>
      <c r="DP9" s="108">
        <f t="shared" si="29"/>
        <v>73225.851053424165</v>
      </c>
      <c r="DQ9" s="108">
        <f t="shared" si="30"/>
        <v>73226.760037717584</v>
      </c>
      <c r="DR9" s="108">
        <f t="shared" si="31"/>
        <v>73227.669033294631</v>
      </c>
      <c r="DS9" s="108">
        <f t="shared" si="32"/>
        <v>78627.210836389961</v>
      </c>
      <c r="DT9" s="108">
        <f t="shared" si="33"/>
        <v>78628.186870108359</v>
      </c>
      <c r="DU9" s="108">
        <f t="shared" si="34"/>
        <v>78629.162915942681</v>
      </c>
      <c r="DV9" s="108">
        <f t="shared" si="35"/>
        <v>78630.138973893074</v>
      </c>
      <c r="DW9" s="108">
        <f t="shared" si="36"/>
        <v>75469.172562981854</v>
      </c>
      <c r="DX9" s="108">
        <f t="shared" si="37"/>
        <v>75470.109394599524</v>
      </c>
      <c r="DY9" s="108">
        <f t="shared" si="38"/>
        <v>75471.046237846487</v>
      </c>
      <c r="DZ9" s="108">
        <f t="shared" si="39"/>
        <v>75471.983092722905</v>
      </c>
      <c r="EA9" s="108">
        <f t="shared" si="40"/>
        <v>83366.60420403468</v>
      </c>
      <c r="EB9" s="108">
        <f t="shared" si="41"/>
        <v>83367.639069901415</v>
      </c>
      <c r="EC9" s="108">
        <f t="shared" si="42"/>
        <v>83368.673948614378</v>
      </c>
      <c r="ED9" s="108">
        <f t="shared" si="43"/>
        <v>83369.708840173756</v>
      </c>
      <c r="EE9" s="108">
        <f t="shared" si="44"/>
        <v>83370.743744579668</v>
      </c>
      <c r="EF9" s="108">
        <f t="shared" si="45"/>
        <v>85612.477608476416</v>
      </c>
      <c r="EG9" s="108">
        <f t="shared" si="46"/>
        <v>85613.540353345175</v>
      </c>
      <c r="EH9" s="108">
        <f t="shared" si="47"/>
        <v>85614.60311140625</v>
      </c>
      <c r="EI9" s="108">
        <f t="shared" si="48"/>
        <v>85615.665882659785</v>
      </c>
      <c r="EJ9" s="108">
        <f t="shared" si="49"/>
        <v>89962.603274862544</v>
      </c>
      <c r="EK9" s="108">
        <f t="shared" si="50"/>
        <v>89963.720019730594</v>
      </c>
      <c r="EL9" s="108">
        <f t="shared" si="51"/>
        <v>89964.836778461278</v>
      </c>
      <c r="EM9" s="108">
        <f t="shared" si="52"/>
        <v>89965.953551054772</v>
      </c>
      <c r="EN9" s="108">
        <f t="shared" si="53"/>
        <v>97722.463463363514</v>
      </c>
      <c r="EO9" s="108">
        <f t="shared" si="54"/>
        <v>97723.676534746439</v>
      </c>
      <c r="EP9" s="108">
        <f t="shared" si="55"/>
        <v>97724.889621187729</v>
      </c>
      <c r="EQ9" s="108">
        <f t="shared" si="56"/>
        <v>97726.102722687603</v>
      </c>
      <c r="ER9" s="108">
        <f t="shared" si="57"/>
        <v>97727.315839246221</v>
      </c>
      <c r="ES9" s="108">
        <f t="shared" si="58"/>
        <v>91257.77416020706</v>
      </c>
      <c r="ET9" s="108">
        <f t="shared" si="59"/>
        <v>91258.906982593835</v>
      </c>
      <c r="EU9" s="108">
        <f t="shared" si="60"/>
        <v>91260.039819042839</v>
      </c>
      <c r="EV9" s="108">
        <f t="shared" si="61"/>
        <v>91261.172669554231</v>
      </c>
      <c r="EW9" s="108">
        <f t="shared" si="62"/>
        <v>84206.237961762497</v>
      </c>
      <c r="EX9" s="108">
        <f t="shared" si="63"/>
        <v>84207.283250367735</v>
      </c>
      <c r="EY9" s="108">
        <f t="shared" si="64"/>
        <v>84208.328551948594</v>
      </c>
      <c r="EZ9" s="108">
        <f t="shared" si="65"/>
        <v>84209.373866505251</v>
      </c>
      <c r="FA9" s="108">
        <f t="shared" si="66"/>
        <v>74228.180492557003</v>
      </c>
      <c r="FB9" s="108">
        <f t="shared" si="67"/>
        <v>74229.101919201101</v>
      </c>
      <c r="FC9" s="108">
        <f t="shared" si="68"/>
        <v>74230.023357283266</v>
      </c>
      <c r="FD9" s="108">
        <f t="shared" si="69"/>
        <v>74230.944806803644</v>
      </c>
      <c r="FE9" s="108">
        <f t="shared" si="70"/>
        <v>74231.866267762365</v>
      </c>
    </row>
    <row r="10" spans="1:161" ht="15.75" x14ac:dyDescent="0.25">
      <c r="A10" s="47" t="s">
        <v>199</v>
      </c>
      <c r="B10" s="12">
        <f>'Urb proj of all 25 ARs '!AM10</f>
        <v>64956.415609081807</v>
      </c>
      <c r="C10" s="12">
        <f>'Urb proj of all 25 ARs '!AN10</f>
        <v>64998.358158606359</v>
      </c>
      <c r="D10" s="100">
        <f t="shared" si="10"/>
        <v>6.4570295530112592E-4</v>
      </c>
      <c r="E10" s="101">
        <f t="shared" si="11"/>
        <v>1.2413434331559614E-5</v>
      </c>
      <c r="F10" s="69">
        <f t="shared" si="12"/>
        <v>64957.221941281387</v>
      </c>
      <c r="G10" s="69">
        <f t="shared" si="16"/>
        <v>64958.028283490312</v>
      </c>
      <c r="H10" s="69">
        <f t="shared" ref="H10:AM10" si="77">G10*(1+$E$10)</f>
        <v>64958.834635708714</v>
      </c>
      <c r="I10" s="69">
        <f t="shared" si="77"/>
        <v>64959.640997936716</v>
      </c>
      <c r="J10" s="69">
        <f t="shared" si="77"/>
        <v>64960.447370174443</v>
      </c>
      <c r="K10" s="69">
        <f t="shared" si="77"/>
        <v>64961.253752422024</v>
      </c>
      <c r="L10" s="69">
        <f t="shared" si="77"/>
        <v>64962.060144679577</v>
      </c>
      <c r="M10" s="69">
        <f t="shared" si="77"/>
        <v>64962.866546947225</v>
      </c>
      <c r="N10" s="69">
        <f t="shared" si="77"/>
        <v>64963.672959225092</v>
      </c>
      <c r="O10" s="69">
        <f t="shared" si="77"/>
        <v>64964.479381513309</v>
      </c>
      <c r="P10" s="69">
        <f t="shared" si="77"/>
        <v>64965.285813811992</v>
      </c>
      <c r="Q10" s="69">
        <f t="shared" si="77"/>
        <v>64966.092256121272</v>
      </c>
      <c r="R10" s="69">
        <f t="shared" si="77"/>
        <v>64966.898708441273</v>
      </c>
      <c r="S10" s="69">
        <f t="shared" si="77"/>
        <v>64967.705170772118</v>
      </c>
      <c r="T10" s="69">
        <f t="shared" si="77"/>
        <v>64968.511643113925</v>
      </c>
      <c r="U10" s="69">
        <f t="shared" si="77"/>
        <v>64969.318125466823</v>
      </c>
      <c r="V10" s="69">
        <f t="shared" si="77"/>
        <v>64970.124617830937</v>
      </c>
      <c r="W10" s="69">
        <f t="shared" si="77"/>
        <v>64970.931120206391</v>
      </c>
      <c r="X10" s="69">
        <f t="shared" si="77"/>
        <v>64971.737632593315</v>
      </c>
      <c r="Y10" s="69">
        <f t="shared" si="77"/>
        <v>64972.544154991825</v>
      </c>
      <c r="Z10" s="69">
        <f t="shared" si="77"/>
        <v>64973.350687402046</v>
      </c>
      <c r="AA10" s="69">
        <f t="shared" si="77"/>
        <v>64974.157229824108</v>
      </c>
      <c r="AB10" s="69">
        <f t="shared" si="77"/>
        <v>64974.963782258128</v>
      </c>
      <c r="AC10" s="69">
        <f t="shared" si="77"/>
        <v>64975.770344704237</v>
      </c>
      <c r="AD10" s="69">
        <f t="shared" si="77"/>
        <v>64976.576917162551</v>
      </c>
      <c r="AE10" s="69">
        <f t="shared" si="77"/>
        <v>64977.383499633201</v>
      </c>
      <c r="AF10" s="69">
        <f t="shared" si="77"/>
        <v>64978.190092116311</v>
      </c>
      <c r="AG10" s="69">
        <f t="shared" si="77"/>
        <v>64978.996694612004</v>
      </c>
      <c r="AH10" s="69">
        <f t="shared" si="77"/>
        <v>64979.803307120404</v>
      </c>
      <c r="AI10" s="69">
        <f t="shared" si="77"/>
        <v>64980.609929641636</v>
      </c>
      <c r="AJ10" s="69">
        <f t="shared" si="77"/>
        <v>64981.416562175822</v>
      </c>
      <c r="AK10" s="69">
        <f t="shared" si="77"/>
        <v>64982.223204723086</v>
      </c>
      <c r="AL10" s="69">
        <f t="shared" si="77"/>
        <v>64983.02985728356</v>
      </c>
      <c r="AM10" s="69">
        <f t="shared" si="77"/>
        <v>64983.836519857359</v>
      </c>
      <c r="AN10" s="69">
        <f t="shared" ref="AN10:BE10" si="78">AM10*(1+$E$10)</f>
        <v>64984.643192444608</v>
      </c>
      <c r="AO10" s="69">
        <f t="shared" si="78"/>
        <v>64985.449875045437</v>
      </c>
      <c r="AP10" s="69">
        <f t="shared" si="78"/>
        <v>64986.25656765997</v>
      </c>
      <c r="AQ10" s="69">
        <f t="shared" si="78"/>
        <v>64987.063270288323</v>
      </c>
      <c r="AR10" s="69">
        <f t="shared" si="78"/>
        <v>64987.869982930628</v>
      </c>
      <c r="AS10" s="69">
        <f t="shared" si="78"/>
        <v>64988.676705587008</v>
      </c>
      <c r="AT10" s="69">
        <f t="shared" si="78"/>
        <v>64989.483438257586</v>
      </c>
      <c r="AU10" s="69">
        <f t="shared" si="78"/>
        <v>64990.290180942487</v>
      </c>
      <c r="AV10" s="69">
        <f t="shared" si="78"/>
        <v>64991.096933641835</v>
      </c>
      <c r="AW10" s="69">
        <f t="shared" si="78"/>
        <v>64991.903696355759</v>
      </c>
      <c r="AX10" s="69">
        <f t="shared" si="78"/>
        <v>64992.710469084377</v>
      </c>
      <c r="AY10" s="69">
        <f t="shared" si="78"/>
        <v>64993.517251827812</v>
      </c>
      <c r="AZ10" s="69">
        <f t="shared" si="78"/>
        <v>64994.324044586196</v>
      </c>
      <c r="BA10" s="69">
        <f t="shared" si="78"/>
        <v>64995.130847359644</v>
      </c>
      <c r="BB10" s="69">
        <f t="shared" si="78"/>
        <v>64995.937660148287</v>
      </c>
      <c r="BC10" s="69">
        <f t="shared" si="78"/>
        <v>64996.74448295225</v>
      </c>
      <c r="BD10" s="69">
        <f t="shared" si="78"/>
        <v>64997.551315771656</v>
      </c>
      <c r="BE10" s="69">
        <f t="shared" si="78"/>
        <v>64998.358158606628</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64809.484588676372</v>
      </c>
      <c r="DG10" s="108">
        <f t="shared" si="20"/>
        <v>64810.289096957371</v>
      </c>
      <c r="DH10" s="108">
        <f t="shared" si="21"/>
        <v>64811.093615225087</v>
      </c>
      <c r="DI10" s="108">
        <f t="shared" si="22"/>
        <v>64811.89814347963</v>
      </c>
      <c r="DJ10" s="108">
        <f t="shared" si="23"/>
        <v>69288.791101397583</v>
      </c>
      <c r="DK10" s="108">
        <f t="shared" si="24"/>
        <v>69289.651213255842</v>
      </c>
      <c r="DL10" s="108">
        <f t="shared" si="25"/>
        <v>69290.51133579103</v>
      </c>
      <c r="DM10" s="108">
        <f t="shared" si="26"/>
        <v>69291.371469003294</v>
      </c>
      <c r="DN10" s="108">
        <f t="shared" si="27"/>
        <v>61534.383778652897</v>
      </c>
      <c r="DO10" s="108">
        <f t="shared" si="28"/>
        <v>61535.147631685068</v>
      </c>
      <c r="DP10" s="108">
        <f t="shared" si="29"/>
        <v>61535.911494199274</v>
      </c>
      <c r="DQ10" s="108">
        <f t="shared" si="30"/>
        <v>61536.675366195639</v>
      </c>
      <c r="DR10" s="108">
        <f t="shared" si="31"/>
        <v>61537.43924767428</v>
      </c>
      <c r="DS10" s="108">
        <f t="shared" si="32"/>
        <v>63972.967572730136</v>
      </c>
      <c r="DT10" s="108">
        <f t="shared" si="33"/>
        <v>63973.761696962087</v>
      </c>
      <c r="DU10" s="108">
        <f t="shared" si="34"/>
        <v>63974.555831051854</v>
      </c>
      <c r="DV10" s="108">
        <f t="shared" si="35"/>
        <v>63975.349974999554</v>
      </c>
      <c r="DW10" s="108">
        <f t="shared" si="36"/>
        <v>63741.570127943713</v>
      </c>
      <c r="DX10" s="108">
        <f t="shared" si="37"/>
        <v>63742.361379738686</v>
      </c>
      <c r="DY10" s="108">
        <f t="shared" si="38"/>
        <v>63743.152641355817</v>
      </c>
      <c r="DZ10" s="108">
        <f t="shared" si="39"/>
        <v>63743.943912795214</v>
      </c>
      <c r="EA10" s="108">
        <f t="shared" si="40"/>
        <v>65110.949701302212</v>
      </c>
      <c r="EB10" s="108">
        <f t="shared" si="41"/>
        <v>65111.757951800595</v>
      </c>
      <c r="EC10" s="108">
        <f t="shared" si="42"/>
        <v>65112.566212332145</v>
      </c>
      <c r="ED10" s="108">
        <f t="shared" si="43"/>
        <v>65113.374482896979</v>
      </c>
      <c r="EE10" s="108">
        <f t="shared" si="44"/>
        <v>65114.182763495228</v>
      </c>
      <c r="EF10" s="108">
        <f t="shared" si="45"/>
        <v>63411.239842718183</v>
      </c>
      <c r="EG10" s="108">
        <f t="shared" si="46"/>
        <v>63412.026993979853</v>
      </c>
      <c r="EH10" s="108">
        <f t="shared" si="47"/>
        <v>63412.814155012777</v>
      </c>
      <c r="EI10" s="108">
        <f t="shared" si="48"/>
        <v>63413.601325817071</v>
      </c>
      <c r="EJ10" s="108">
        <f t="shared" si="49"/>
        <v>63498.297427091289</v>
      </c>
      <c r="EK10" s="108">
        <f t="shared" si="50"/>
        <v>63499.085659036566</v>
      </c>
      <c r="EL10" s="108">
        <f t="shared" si="51"/>
        <v>63499.873900766506</v>
      </c>
      <c r="EM10" s="108">
        <f t="shared" si="52"/>
        <v>63500.662152281242</v>
      </c>
      <c r="EN10" s="108">
        <f t="shared" si="53"/>
        <v>69460.634573951989</v>
      </c>
      <c r="EO10" s="108">
        <f t="shared" si="54"/>
        <v>69461.496818977903</v>
      </c>
      <c r="EP10" s="108">
        <f t="shared" si="55"/>
        <v>69462.359074707245</v>
      </c>
      <c r="EQ10" s="108">
        <f t="shared" si="56"/>
        <v>69463.221341140117</v>
      </c>
      <c r="ER10" s="108">
        <f t="shared" si="57"/>
        <v>69464.083618276694</v>
      </c>
      <c r="ES10" s="108">
        <f t="shared" si="58"/>
        <v>67019.98919589608</v>
      </c>
      <c r="ET10" s="108">
        <f t="shared" si="59"/>
        <v>67020.821144130867</v>
      </c>
      <c r="EU10" s="108">
        <f t="shared" si="60"/>
        <v>67021.653102692988</v>
      </c>
      <c r="EV10" s="108">
        <f t="shared" si="61"/>
        <v>67022.485071582574</v>
      </c>
      <c r="EW10" s="108">
        <f t="shared" si="62"/>
        <v>67653.617001543797</v>
      </c>
      <c r="EX10" s="108">
        <f t="shared" si="63"/>
        <v>67654.456815275742</v>
      </c>
      <c r="EY10" s="108">
        <f t="shared" si="64"/>
        <v>67655.29663943265</v>
      </c>
      <c r="EZ10" s="108">
        <f t="shared" si="65"/>
        <v>67656.136474014667</v>
      </c>
      <c r="FA10" s="108">
        <f t="shared" si="66"/>
        <v>62910.774297771728</v>
      </c>
      <c r="FB10" s="108">
        <f t="shared" si="67"/>
        <v>62911.55523653722</v>
      </c>
      <c r="FC10" s="108">
        <f t="shared" si="68"/>
        <v>62912.33618499685</v>
      </c>
      <c r="FD10" s="108">
        <f t="shared" si="69"/>
        <v>62913.117143150725</v>
      </c>
      <c r="FE10" s="108">
        <f t="shared" si="70"/>
        <v>62913.898110998976</v>
      </c>
    </row>
    <row r="11" spans="1:161" ht="15.75" x14ac:dyDescent="0.25">
      <c r="A11" s="47" t="s">
        <v>187</v>
      </c>
      <c r="B11" s="12">
        <f>'Urb proj of all 25 ARs '!AM11</f>
        <v>34583.572185555167</v>
      </c>
      <c r="C11" s="12">
        <f>'Urb proj of all 25 ARs '!AN11</f>
        <v>34605.902900320252</v>
      </c>
      <c r="D11" s="100">
        <f t="shared" si="10"/>
        <v>6.4570295530118544E-4</v>
      </c>
      <c r="E11" s="101">
        <f t="shared" si="11"/>
        <v>1.2413434331559614E-5</v>
      </c>
      <c r="F11" s="69">
        <f t="shared" si="12"/>
        <v>34584.00148645744</v>
      </c>
      <c r="G11" s="69">
        <f t="shared" si="16"/>
        <v>34584.430792688814</v>
      </c>
      <c r="H11" s="69">
        <f t="shared" ref="H11:AM11" si="79">G11*(1+$E$11)</f>
        <v>34584.860104249354</v>
      </c>
      <c r="I11" s="69">
        <f t="shared" si="79"/>
        <v>34585.289421139125</v>
      </c>
      <c r="J11" s="69">
        <f t="shared" si="79"/>
        <v>34585.718743358193</v>
      </c>
      <c r="K11" s="69">
        <f t="shared" si="79"/>
        <v>34586.148070906624</v>
      </c>
      <c r="L11" s="69">
        <f t="shared" si="79"/>
        <v>34586.577403784482</v>
      </c>
      <c r="M11" s="69">
        <f t="shared" si="79"/>
        <v>34587.006741991834</v>
      </c>
      <c r="N11" s="69">
        <f t="shared" si="79"/>
        <v>34587.436085528752</v>
      </c>
      <c r="O11" s="69">
        <f t="shared" si="79"/>
        <v>34587.865434395295</v>
      </c>
      <c r="P11" s="69">
        <f t="shared" si="79"/>
        <v>34588.294788591535</v>
      </c>
      <c r="Q11" s="69">
        <f t="shared" si="79"/>
        <v>34588.724148117537</v>
      </c>
      <c r="R11" s="69">
        <f t="shared" si="79"/>
        <v>34589.15351297336</v>
      </c>
      <c r="S11" s="69">
        <f t="shared" si="79"/>
        <v>34589.582883159077</v>
      </c>
      <c r="T11" s="69">
        <f t="shared" si="79"/>
        <v>34590.012258674753</v>
      </c>
      <c r="U11" s="69">
        <f t="shared" si="79"/>
        <v>34590.441639520453</v>
      </c>
      <c r="V11" s="69">
        <f t="shared" si="79"/>
        <v>34590.871025696244</v>
      </c>
      <c r="W11" s="69">
        <f t="shared" si="79"/>
        <v>34591.30041720219</v>
      </c>
      <c r="X11" s="69">
        <f t="shared" si="79"/>
        <v>34591.729814038365</v>
      </c>
      <c r="Y11" s="69">
        <f t="shared" si="79"/>
        <v>34592.159216204825</v>
      </c>
      <c r="Z11" s="69">
        <f t="shared" si="79"/>
        <v>34592.588623701646</v>
      </c>
      <c r="AA11" s="69">
        <f t="shared" si="79"/>
        <v>34593.018036528883</v>
      </c>
      <c r="AB11" s="69">
        <f t="shared" si="79"/>
        <v>34593.447454686611</v>
      </c>
      <c r="AC11" s="69">
        <f t="shared" si="79"/>
        <v>34593.876878174895</v>
      </c>
      <c r="AD11" s="69">
        <f t="shared" si="79"/>
        <v>34594.3063069938</v>
      </c>
      <c r="AE11" s="69">
        <f t="shared" si="79"/>
        <v>34594.735741143384</v>
      </c>
      <c r="AF11" s="69">
        <f t="shared" si="79"/>
        <v>34595.165180623728</v>
      </c>
      <c r="AG11" s="69">
        <f t="shared" si="79"/>
        <v>34595.594625434889</v>
      </c>
      <c r="AH11" s="69">
        <f t="shared" si="79"/>
        <v>34596.024075576934</v>
      </c>
      <c r="AI11" s="69">
        <f t="shared" si="79"/>
        <v>34596.453531049927</v>
      </c>
      <c r="AJ11" s="69">
        <f t="shared" si="79"/>
        <v>34596.882991853941</v>
      </c>
      <c r="AK11" s="69">
        <f t="shared" si="79"/>
        <v>34597.312457989035</v>
      </c>
      <c r="AL11" s="69">
        <f t="shared" si="79"/>
        <v>34597.741929455282</v>
      </c>
      <c r="AM11" s="69">
        <f t="shared" si="79"/>
        <v>34598.171406252746</v>
      </c>
      <c r="AN11" s="69">
        <f t="shared" ref="AN11:BE11" si="80">AM11*(1+$E$11)</f>
        <v>34598.600888381487</v>
      </c>
      <c r="AO11" s="69">
        <f t="shared" si="80"/>
        <v>34599.030375841576</v>
      </c>
      <c r="AP11" s="69">
        <f t="shared" si="80"/>
        <v>34599.459868633079</v>
      </c>
      <c r="AQ11" s="69">
        <f t="shared" si="80"/>
        <v>34599.889366756062</v>
      </c>
      <c r="AR11" s="69">
        <f t="shared" si="80"/>
        <v>34600.318870210598</v>
      </c>
      <c r="AS11" s="69">
        <f t="shared" si="80"/>
        <v>34600.748378996745</v>
      </c>
      <c r="AT11" s="69">
        <f t="shared" si="80"/>
        <v>34601.177893114567</v>
      </c>
      <c r="AU11" s="69">
        <f t="shared" si="80"/>
        <v>34601.607412564139</v>
      </c>
      <c r="AV11" s="69">
        <f t="shared" si="80"/>
        <v>34602.036937345518</v>
      </c>
      <c r="AW11" s="69">
        <f t="shared" si="80"/>
        <v>34602.466467458777</v>
      </c>
      <c r="AX11" s="69">
        <f t="shared" si="80"/>
        <v>34602.896002903981</v>
      </c>
      <c r="AY11" s="69">
        <f t="shared" si="80"/>
        <v>34603.325543681196</v>
      </c>
      <c r="AZ11" s="69">
        <f t="shared" si="80"/>
        <v>34603.755089790488</v>
      </c>
      <c r="BA11" s="69">
        <f t="shared" si="80"/>
        <v>34604.184641231921</v>
      </c>
      <c r="BB11" s="69">
        <f t="shared" si="80"/>
        <v>34604.614198005562</v>
      </c>
      <c r="BC11" s="69">
        <f t="shared" si="80"/>
        <v>34605.043760111475</v>
      </c>
      <c r="BD11" s="69">
        <f t="shared" si="80"/>
        <v>34605.473327549735</v>
      </c>
      <c r="BE11" s="69">
        <f t="shared" si="80"/>
        <v>34605.902900320398</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48352.612046402188</v>
      </c>
      <c r="DG11" s="108">
        <f t="shared" si="20"/>
        <v>48353.212268376585</v>
      </c>
      <c r="DH11" s="108">
        <f t="shared" si="21"/>
        <v>48353.812497801795</v>
      </c>
      <c r="DI11" s="108">
        <f t="shared" si="22"/>
        <v>48354.412734677921</v>
      </c>
      <c r="DJ11" s="108">
        <f t="shared" si="23"/>
        <v>52463.943577051963</v>
      </c>
      <c r="DK11" s="108">
        <f t="shared" si="24"/>
        <v>52464.594834770331</v>
      </c>
      <c r="DL11" s="108">
        <f t="shared" si="25"/>
        <v>52465.246100573044</v>
      </c>
      <c r="DM11" s="108">
        <f t="shared" si="26"/>
        <v>52465.897374460197</v>
      </c>
      <c r="DN11" s="108">
        <f t="shared" si="27"/>
        <v>45067.138798028333</v>
      </c>
      <c r="DO11" s="108">
        <f t="shared" si="28"/>
        <v>45067.698235996308</v>
      </c>
      <c r="DP11" s="108">
        <f t="shared" si="29"/>
        <v>45068.257680908835</v>
      </c>
      <c r="DQ11" s="108">
        <f t="shared" si="30"/>
        <v>45068.817132766002</v>
      </c>
      <c r="DR11" s="108">
        <f t="shared" si="31"/>
        <v>45069.376591567881</v>
      </c>
      <c r="DS11" s="108">
        <f t="shared" si="32"/>
        <v>46410.248294470948</v>
      </c>
      <c r="DT11" s="108">
        <f t="shared" si="33"/>
        <v>46410.824405040461</v>
      </c>
      <c r="DU11" s="108">
        <f t="shared" si="34"/>
        <v>46411.400522761483</v>
      </c>
      <c r="DV11" s="108">
        <f t="shared" si="35"/>
        <v>46411.97664763411</v>
      </c>
      <c r="DW11" s="108">
        <f t="shared" si="36"/>
        <v>48738.088552304544</v>
      </c>
      <c r="DX11" s="108">
        <f t="shared" si="37"/>
        <v>48738.693559366235</v>
      </c>
      <c r="DY11" s="108">
        <f t="shared" si="38"/>
        <v>48739.29857393814</v>
      </c>
      <c r="DZ11" s="108">
        <f t="shared" si="39"/>
        <v>48739.903596020362</v>
      </c>
      <c r="EA11" s="108">
        <f t="shared" si="40"/>
        <v>54020.465730301737</v>
      </c>
      <c r="EB11" s="108">
        <f t="shared" si="41"/>
        <v>54021.136309805646</v>
      </c>
      <c r="EC11" s="108">
        <f t="shared" si="42"/>
        <v>54021.806897633745</v>
      </c>
      <c r="ED11" s="108">
        <f t="shared" si="43"/>
        <v>54022.477493786151</v>
      </c>
      <c r="EE11" s="108">
        <f t="shared" si="44"/>
        <v>54023.148098262944</v>
      </c>
      <c r="EF11" s="108">
        <f t="shared" si="45"/>
        <v>53848.083164363023</v>
      </c>
      <c r="EG11" s="108">
        <f t="shared" si="46"/>
        <v>53848.751604007266</v>
      </c>
      <c r="EH11" s="108">
        <f t="shared" si="47"/>
        <v>53849.420051949142</v>
      </c>
      <c r="EI11" s="108">
        <f t="shared" si="48"/>
        <v>53850.088508188746</v>
      </c>
      <c r="EJ11" s="108">
        <f t="shared" si="49"/>
        <v>57327.725253251934</v>
      </c>
      <c r="EK11" s="108">
        <f t="shared" si="50"/>
        <v>57328.436887204734</v>
      </c>
      <c r="EL11" s="108">
        <f t="shared" si="51"/>
        <v>57329.148529991369</v>
      </c>
      <c r="EM11" s="108">
        <f t="shared" si="52"/>
        <v>57329.860181611934</v>
      </c>
      <c r="EN11" s="108">
        <f t="shared" si="53"/>
        <v>64726.289202992157</v>
      </c>
      <c r="EO11" s="108">
        <f t="shared" si="54"/>
        <v>64727.092678532703</v>
      </c>
      <c r="EP11" s="108">
        <f t="shared" si="55"/>
        <v>64727.896164047132</v>
      </c>
      <c r="EQ11" s="108">
        <f t="shared" si="56"/>
        <v>64728.699659535581</v>
      </c>
      <c r="ER11" s="108">
        <f t="shared" si="57"/>
        <v>64729.503164998176</v>
      </c>
      <c r="ES11" s="108">
        <f t="shared" si="58"/>
        <v>59333.953359442436</v>
      </c>
      <c r="ET11" s="108">
        <f t="shared" si="59"/>
        <v>59334.689897576092</v>
      </c>
      <c r="EU11" s="108">
        <f t="shared" si="60"/>
        <v>59335.426444852717</v>
      </c>
      <c r="EV11" s="108">
        <f t="shared" si="61"/>
        <v>59336.16300127242</v>
      </c>
      <c r="EW11" s="108">
        <f t="shared" si="62"/>
        <v>53788.552160905245</v>
      </c>
      <c r="EX11" s="108">
        <f t="shared" si="63"/>
        <v>53789.219861565289</v>
      </c>
      <c r="EY11" s="108">
        <f t="shared" si="64"/>
        <v>53789.887570513791</v>
      </c>
      <c r="EZ11" s="108">
        <f t="shared" si="65"/>
        <v>53790.555287750845</v>
      </c>
      <c r="FA11" s="108">
        <f t="shared" si="66"/>
        <v>43796.823267493419</v>
      </c>
      <c r="FB11" s="108">
        <f t="shared" si="67"/>
        <v>43797.366936482984</v>
      </c>
      <c r="FC11" s="108">
        <f t="shared" si="68"/>
        <v>43797.910612221342</v>
      </c>
      <c r="FD11" s="108">
        <f t="shared" si="69"/>
        <v>43798.454294708587</v>
      </c>
      <c r="FE11" s="108">
        <f t="shared" si="70"/>
        <v>43798.997983944799</v>
      </c>
    </row>
    <row r="12" spans="1:161" ht="15.75" x14ac:dyDescent="0.25">
      <c r="A12" s="47" t="s">
        <v>188</v>
      </c>
      <c r="B12" s="12">
        <f>'Urb proj of all 25 ARs '!AM12</f>
        <v>81550.173399065621</v>
      </c>
      <c r="C12" s="12">
        <f>'Urb proj of all 25 ARs '!AN12</f>
        <v>81602.83058703471</v>
      </c>
      <c r="D12" s="100">
        <f t="shared" si="10"/>
        <v>6.4570295530104254E-4</v>
      </c>
      <c r="E12" s="101">
        <f t="shared" si="11"/>
        <v>1.2413434331559614E-5</v>
      </c>
      <c r="F12" s="69">
        <f t="shared" si="12"/>
        <v>81551.185716787833</v>
      </c>
      <c r="G12" s="69">
        <f t="shared" si="16"/>
        <v>81552.198047076396</v>
      </c>
      <c r="H12" s="69">
        <f t="shared" ref="H12:AM12" si="81">G12*(1+$E$12)</f>
        <v>81553.210389931453</v>
      </c>
      <c r="I12" s="69">
        <f t="shared" si="81"/>
        <v>81554.222745353152</v>
      </c>
      <c r="J12" s="69">
        <f t="shared" si="81"/>
        <v>81555.235113341667</v>
      </c>
      <c r="K12" s="69">
        <f t="shared" si="81"/>
        <v>81556.247493897143</v>
      </c>
      <c r="L12" s="69">
        <f t="shared" si="81"/>
        <v>81557.25988701974</v>
      </c>
      <c r="M12" s="69">
        <f t="shared" si="81"/>
        <v>81558.272292709604</v>
      </c>
      <c r="N12" s="69">
        <f t="shared" si="81"/>
        <v>81559.284710966909</v>
      </c>
      <c r="O12" s="69">
        <f t="shared" si="81"/>
        <v>81560.297141791802</v>
      </c>
      <c r="P12" s="69">
        <f t="shared" si="81"/>
        <v>81561.309585184441</v>
      </c>
      <c r="Q12" s="69">
        <f t="shared" si="81"/>
        <v>81562.322041144973</v>
      </c>
      <c r="R12" s="69">
        <f t="shared" si="81"/>
        <v>81563.334509673557</v>
      </c>
      <c r="S12" s="69">
        <f t="shared" si="81"/>
        <v>81564.346990770355</v>
      </c>
      <c r="T12" s="69">
        <f t="shared" si="81"/>
        <v>81565.359484435525</v>
      </c>
      <c r="U12" s="69">
        <f t="shared" si="81"/>
        <v>81566.371990669213</v>
      </c>
      <c r="V12" s="69">
        <f t="shared" si="81"/>
        <v>81567.38450947158</v>
      </c>
      <c r="W12" s="69">
        <f t="shared" si="81"/>
        <v>81568.397040842785</v>
      </c>
      <c r="X12" s="69">
        <f t="shared" si="81"/>
        <v>81569.409584782989</v>
      </c>
      <c r="Y12" s="69">
        <f t="shared" si="81"/>
        <v>81570.422141292336</v>
      </c>
      <c r="Z12" s="69">
        <f t="shared" si="81"/>
        <v>81571.434710370988</v>
      </c>
      <c r="AA12" s="69">
        <f t="shared" si="81"/>
        <v>81572.447292019089</v>
      </c>
      <c r="AB12" s="69">
        <f t="shared" si="81"/>
        <v>81573.459886236815</v>
      </c>
      <c r="AC12" s="69">
        <f t="shared" si="81"/>
        <v>81574.47249302431</v>
      </c>
      <c r="AD12" s="69">
        <f t="shared" si="81"/>
        <v>81575.485112381735</v>
      </c>
      <c r="AE12" s="69">
        <f t="shared" si="81"/>
        <v>81576.497744309236</v>
      </c>
      <c r="AF12" s="69">
        <f t="shared" si="81"/>
        <v>81577.510388806986</v>
      </c>
      <c r="AG12" s="69">
        <f t="shared" si="81"/>
        <v>81578.523045875132</v>
      </c>
      <c r="AH12" s="69">
        <f t="shared" si="81"/>
        <v>81579.535715513834</v>
      </c>
      <c r="AI12" s="69">
        <f t="shared" si="81"/>
        <v>81580.548397723236</v>
      </c>
      <c r="AJ12" s="69">
        <f t="shared" si="81"/>
        <v>81581.5610925035</v>
      </c>
      <c r="AK12" s="69">
        <f t="shared" si="81"/>
        <v>81582.573799854785</v>
      </c>
      <c r="AL12" s="69">
        <f t="shared" si="81"/>
        <v>81583.586519777251</v>
      </c>
      <c r="AM12" s="69">
        <f t="shared" si="81"/>
        <v>81584.599252271044</v>
      </c>
      <c r="AN12" s="69">
        <f t="shared" ref="AN12:BE12" si="82">AM12*(1+$E$12)</f>
        <v>81585.611997336324</v>
      </c>
      <c r="AO12" s="69">
        <f t="shared" si="82"/>
        <v>81586.624754973251</v>
      </c>
      <c r="AP12" s="69">
        <f t="shared" si="82"/>
        <v>81587.637525181985</v>
      </c>
      <c r="AQ12" s="69">
        <f t="shared" si="82"/>
        <v>81588.650307962671</v>
      </c>
      <c r="AR12" s="69">
        <f t="shared" si="82"/>
        <v>81589.66310331547</v>
      </c>
      <c r="AS12" s="69">
        <f t="shared" si="82"/>
        <v>81590.675911240542</v>
      </c>
      <c r="AT12" s="69">
        <f t="shared" si="82"/>
        <v>81591.688731738031</v>
      </c>
      <c r="AU12" s="69">
        <f t="shared" si="82"/>
        <v>81592.7015648081</v>
      </c>
      <c r="AV12" s="69">
        <f t="shared" si="82"/>
        <v>81593.714410450906</v>
      </c>
      <c r="AW12" s="69">
        <f t="shared" si="82"/>
        <v>81594.727268666611</v>
      </c>
      <c r="AX12" s="69">
        <f t="shared" si="82"/>
        <v>81595.74013945536</v>
      </c>
      <c r="AY12" s="69">
        <f t="shared" si="82"/>
        <v>81596.753022817313</v>
      </c>
      <c r="AZ12" s="69">
        <f t="shared" si="82"/>
        <v>81597.76591875263</v>
      </c>
      <c r="BA12" s="69">
        <f t="shared" si="82"/>
        <v>81598.778827261471</v>
      </c>
      <c r="BB12" s="69">
        <f t="shared" si="82"/>
        <v>81599.791748343981</v>
      </c>
      <c r="BC12" s="69">
        <f t="shared" si="82"/>
        <v>81600.804682000322</v>
      </c>
      <c r="BD12" s="69">
        <f t="shared" si="82"/>
        <v>81601.817628230638</v>
      </c>
      <c r="BE12" s="69">
        <f t="shared" si="82"/>
        <v>81602.830587035103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69676.334750989437</v>
      </c>
      <c r="DG12" s="108">
        <f t="shared" si="20"/>
        <v>69677.199673595343</v>
      </c>
      <c r="DH12" s="108">
        <f t="shared" si="21"/>
        <v>69678.0646069379</v>
      </c>
      <c r="DI12" s="108">
        <f t="shared" si="22"/>
        <v>69678.929551017252</v>
      </c>
      <c r="DJ12" s="108">
        <f t="shared" si="23"/>
        <v>74251.162122058551</v>
      </c>
      <c r="DK12" s="108">
        <f t="shared" si="24"/>
        <v>74252.083833983605</v>
      </c>
      <c r="DL12" s="108">
        <f t="shared" si="25"/>
        <v>74253.005557350261</v>
      </c>
      <c r="DM12" s="108">
        <f t="shared" si="26"/>
        <v>74253.927292158653</v>
      </c>
      <c r="DN12" s="108">
        <f t="shared" si="27"/>
        <v>66426.97617745903</v>
      </c>
      <c r="DO12" s="108">
        <f t="shared" si="28"/>
        <v>66427.800764365646</v>
      </c>
      <c r="DP12" s="108">
        <f t="shared" si="29"/>
        <v>66428.625361508239</v>
      </c>
      <c r="DQ12" s="108">
        <f t="shared" si="30"/>
        <v>66429.449968886896</v>
      </c>
      <c r="DR12" s="108">
        <f t="shared" si="31"/>
        <v>66430.274586501764</v>
      </c>
      <c r="DS12" s="108">
        <f t="shared" si="32"/>
        <v>68052.783017931375</v>
      </c>
      <c r="DT12" s="108">
        <f t="shared" si="33"/>
        <v>68053.627786684461</v>
      </c>
      <c r="DU12" s="108">
        <f t="shared" si="34"/>
        <v>68054.472565924007</v>
      </c>
      <c r="DV12" s="108">
        <f t="shared" si="35"/>
        <v>68055.317355650172</v>
      </c>
      <c r="DW12" s="108">
        <f t="shared" si="36"/>
        <v>67554.256570112135</v>
      </c>
      <c r="DX12" s="108">
        <f t="shared" si="37"/>
        <v>67555.095150439884</v>
      </c>
      <c r="DY12" s="108">
        <f t="shared" si="38"/>
        <v>67555.933741177301</v>
      </c>
      <c r="DZ12" s="108">
        <f t="shared" si="39"/>
        <v>67556.772342324504</v>
      </c>
      <c r="EA12" s="108">
        <f t="shared" si="40"/>
        <v>69104.954292926806</v>
      </c>
      <c r="EB12" s="108">
        <f t="shared" si="41"/>
        <v>69105.812122738906</v>
      </c>
      <c r="EC12" s="108">
        <f t="shared" si="42"/>
        <v>69106.669963199616</v>
      </c>
      <c r="ED12" s="108">
        <f t="shared" si="43"/>
        <v>69107.527814309084</v>
      </c>
      <c r="EE12" s="108">
        <f t="shared" si="44"/>
        <v>69108.38567606741</v>
      </c>
      <c r="EF12" s="108">
        <f t="shared" si="45"/>
        <v>66057.550117459003</v>
      </c>
      <c r="EG12" s="108">
        <f t="shared" si="46"/>
        <v>66058.370118519495</v>
      </c>
      <c r="EH12" s="108">
        <f t="shared" si="47"/>
        <v>66059.190129759008</v>
      </c>
      <c r="EI12" s="108">
        <f t="shared" si="48"/>
        <v>66060.010151177674</v>
      </c>
      <c r="EJ12" s="108">
        <f t="shared" si="49"/>
        <v>66186.49051679876</v>
      </c>
      <c r="EK12" s="108">
        <f t="shared" si="50"/>
        <v>66187.312118452435</v>
      </c>
      <c r="EL12" s="108">
        <f t="shared" si="51"/>
        <v>66188.133730304995</v>
      </c>
      <c r="EM12" s="108">
        <f t="shared" si="52"/>
        <v>66188.955352356585</v>
      </c>
      <c r="EN12" s="108">
        <f t="shared" si="53"/>
        <v>71172.161026490619</v>
      </c>
      <c r="EO12" s="108">
        <f t="shared" si="54"/>
        <v>71173.044517437767</v>
      </c>
      <c r="EP12" s="108">
        <f t="shared" si="55"/>
        <v>71173.928019352054</v>
      </c>
      <c r="EQ12" s="108">
        <f t="shared" si="56"/>
        <v>71174.811532233653</v>
      </c>
      <c r="ER12" s="108">
        <f t="shared" si="57"/>
        <v>71175.695056082666</v>
      </c>
      <c r="ES12" s="108">
        <f t="shared" si="58"/>
        <v>71781.020245637003</v>
      </c>
      <c r="ET12" s="108">
        <f t="shared" si="59"/>
        <v>71781.911294618068</v>
      </c>
      <c r="EU12" s="108">
        <f t="shared" si="60"/>
        <v>71782.802354660118</v>
      </c>
      <c r="EV12" s="108">
        <f t="shared" si="61"/>
        <v>71783.693425763282</v>
      </c>
      <c r="EW12" s="108">
        <f t="shared" si="62"/>
        <v>71102.638081485406</v>
      </c>
      <c r="EX12" s="108">
        <f t="shared" si="63"/>
        <v>71103.520709414021</v>
      </c>
      <c r="EY12" s="108">
        <f t="shared" si="64"/>
        <v>71104.403348299093</v>
      </c>
      <c r="EZ12" s="108">
        <f t="shared" si="65"/>
        <v>71105.285998140738</v>
      </c>
      <c r="FA12" s="108">
        <f t="shared" si="66"/>
        <v>66109.192535273207</v>
      </c>
      <c r="FB12" s="108">
        <f t="shared" si="67"/>
        <v>66110.013177393455</v>
      </c>
      <c r="FC12" s="108">
        <f t="shared" si="68"/>
        <v>66110.833829700699</v>
      </c>
      <c r="FD12" s="108">
        <f t="shared" si="69"/>
        <v>66111.654492195041</v>
      </c>
      <c r="FE12" s="108">
        <f t="shared" si="70"/>
        <v>66112.47516487664</v>
      </c>
    </row>
    <row r="13" spans="1:161" ht="15.75" x14ac:dyDescent="0.25">
      <c r="A13" s="47" t="s">
        <v>177</v>
      </c>
      <c r="B13" s="12">
        <f>'Urb proj of all 25 ARs '!AM13</f>
        <v>165358.03056730522</v>
      </c>
      <c r="C13" s="12">
        <f>'Urb proj of all 25 ARs '!AN13</f>
        <v>165464.80273632533</v>
      </c>
      <c r="D13" s="100">
        <f t="shared" si="10"/>
        <v>6.4570295530131543E-4</v>
      </c>
      <c r="E13" s="101">
        <f t="shared" si="11"/>
        <v>1.2413434331559614E-5</v>
      </c>
      <c r="F13" s="69">
        <f t="shared" si="12"/>
        <v>165360.08322835885</v>
      </c>
      <c r="G13" s="69">
        <f t="shared" si="16"/>
        <v>165362.13591489306</v>
      </c>
      <c r="H13" s="69">
        <f t="shared" ref="H13:AM13" si="83">G13*(1+$E$13)</f>
        <v>165364.18862690817</v>
      </c>
      <c r="I13" s="69">
        <f t="shared" si="83"/>
        <v>165366.24136440447</v>
      </c>
      <c r="J13" s="69">
        <f t="shared" si="83"/>
        <v>165368.29412738231</v>
      </c>
      <c r="K13" s="69">
        <f t="shared" si="83"/>
        <v>165370.34691584198</v>
      </c>
      <c r="L13" s="69">
        <f t="shared" si="83"/>
        <v>165372.39972978379</v>
      </c>
      <c r="M13" s="69">
        <f t="shared" si="83"/>
        <v>165374.45256920808</v>
      </c>
      <c r="N13" s="69">
        <f t="shared" si="83"/>
        <v>165376.50543411516</v>
      </c>
      <c r="O13" s="69">
        <f t="shared" si="83"/>
        <v>165378.55832450534</v>
      </c>
      <c r="P13" s="69">
        <f t="shared" si="83"/>
        <v>165380.61124037896</v>
      </c>
      <c r="Q13" s="69">
        <f t="shared" si="83"/>
        <v>165382.6641817363</v>
      </c>
      <c r="R13" s="69">
        <f t="shared" si="83"/>
        <v>165384.71714857771</v>
      </c>
      <c r="S13" s="69">
        <f t="shared" si="83"/>
        <v>165386.77014090348</v>
      </c>
      <c r="T13" s="69">
        <f t="shared" si="83"/>
        <v>165388.82315871393</v>
      </c>
      <c r="U13" s="69">
        <f t="shared" si="83"/>
        <v>165390.87620200939</v>
      </c>
      <c r="V13" s="69">
        <f t="shared" si="83"/>
        <v>165392.92927079016</v>
      </c>
      <c r="W13" s="69">
        <f t="shared" si="83"/>
        <v>165394.98236505658</v>
      </c>
      <c r="X13" s="69">
        <f t="shared" si="83"/>
        <v>165397.03548480893</v>
      </c>
      <c r="Y13" s="69">
        <f t="shared" si="83"/>
        <v>165399.08863004757</v>
      </c>
      <c r="Z13" s="69">
        <f t="shared" si="83"/>
        <v>165401.14180077278</v>
      </c>
      <c r="AA13" s="69">
        <f t="shared" si="83"/>
        <v>165403.19499698488</v>
      </c>
      <c r="AB13" s="69">
        <f t="shared" si="83"/>
        <v>165405.2482186842</v>
      </c>
      <c r="AC13" s="69">
        <f t="shared" si="83"/>
        <v>165407.30146587105</v>
      </c>
      <c r="AD13" s="69">
        <f t="shared" si="83"/>
        <v>165409.35473854575</v>
      </c>
      <c r="AE13" s="69">
        <f t="shared" si="83"/>
        <v>165411.40803670863</v>
      </c>
      <c r="AF13" s="69">
        <f t="shared" si="83"/>
        <v>165413.46136035997</v>
      </c>
      <c r="AG13" s="69">
        <f t="shared" si="83"/>
        <v>165415.51470950013</v>
      </c>
      <c r="AH13" s="69">
        <f t="shared" si="83"/>
        <v>165417.56808412939</v>
      </c>
      <c r="AI13" s="69">
        <f t="shared" si="83"/>
        <v>165419.62148424808</v>
      </c>
      <c r="AJ13" s="69">
        <f t="shared" si="83"/>
        <v>165421.67490985652</v>
      </c>
      <c r="AK13" s="69">
        <f t="shared" si="83"/>
        <v>165423.72836095502</v>
      </c>
      <c r="AL13" s="69">
        <f t="shared" si="83"/>
        <v>165425.78183754391</v>
      </c>
      <c r="AM13" s="69">
        <f t="shared" si="83"/>
        <v>165427.8353396235</v>
      </c>
      <c r="AN13" s="69">
        <f t="shared" ref="AN13:BE13" si="84">AM13*(1+$E$13)</f>
        <v>165429.88886719409</v>
      </c>
      <c r="AO13" s="69">
        <f t="shared" si="84"/>
        <v>165431.94242025603</v>
      </c>
      <c r="AP13" s="69">
        <f t="shared" si="84"/>
        <v>165433.99599880961</v>
      </c>
      <c r="AQ13" s="69">
        <f t="shared" si="84"/>
        <v>165436.04960285514</v>
      </c>
      <c r="AR13" s="69">
        <f t="shared" si="84"/>
        <v>165438.10323239295</v>
      </c>
      <c r="AS13" s="69">
        <f t="shared" si="84"/>
        <v>165440.15688742336</v>
      </c>
      <c r="AT13" s="69">
        <f t="shared" si="84"/>
        <v>165442.21056794669</v>
      </c>
      <c r="AU13" s="69">
        <f t="shared" si="84"/>
        <v>165444.26427396326</v>
      </c>
      <c r="AV13" s="69">
        <f t="shared" si="84"/>
        <v>165446.31800547335</v>
      </c>
      <c r="AW13" s="69">
        <f t="shared" si="84"/>
        <v>165448.3717624773</v>
      </c>
      <c r="AX13" s="69">
        <f t="shared" si="84"/>
        <v>165450.42554497544</v>
      </c>
      <c r="AY13" s="69">
        <f t="shared" si="84"/>
        <v>165452.47935296808</v>
      </c>
      <c r="AZ13" s="69">
        <f t="shared" si="84"/>
        <v>165454.53318645552</v>
      </c>
      <c r="BA13" s="69">
        <f t="shared" si="84"/>
        <v>165456.58704543809</v>
      </c>
      <c r="BB13" s="69">
        <f t="shared" si="84"/>
        <v>165458.64092991612</v>
      </c>
      <c r="BC13" s="69">
        <f t="shared" si="84"/>
        <v>165460.69483988988</v>
      </c>
      <c r="BD13" s="69">
        <f t="shared" si="84"/>
        <v>165462.74877535974</v>
      </c>
      <c r="BE13" s="69">
        <f t="shared" si="84"/>
        <v>165464.80273632598</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177990.74428590154</v>
      </c>
      <c r="DG13" s="108">
        <f t="shared" si="20"/>
        <v>177992.95376231737</v>
      </c>
      <c r="DH13" s="108">
        <f t="shared" si="21"/>
        <v>177995.16326616038</v>
      </c>
      <c r="DI13" s="108">
        <f t="shared" si="22"/>
        <v>177997.3727974309</v>
      </c>
      <c r="DJ13" s="108">
        <f t="shared" si="23"/>
        <v>193282.52608853483</v>
      </c>
      <c r="DK13" s="108">
        <f t="shared" si="24"/>
        <v>193284.92538847987</v>
      </c>
      <c r="DL13" s="108">
        <f t="shared" si="25"/>
        <v>193287.32471820843</v>
      </c>
      <c r="DM13" s="108">
        <f t="shared" si="26"/>
        <v>193289.72407772095</v>
      </c>
      <c r="DN13" s="108">
        <f t="shared" si="27"/>
        <v>172016.60383256452</v>
      </c>
      <c r="DO13" s="108">
        <f t="shared" si="28"/>
        <v>172018.73914938013</v>
      </c>
      <c r="DP13" s="108">
        <f t="shared" si="29"/>
        <v>172020.87449270237</v>
      </c>
      <c r="DQ13" s="108">
        <f t="shared" si="30"/>
        <v>172023.00986253153</v>
      </c>
      <c r="DR13" s="108">
        <f t="shared" si="31"/>
        <v>172025.145258868</v>
      </c>
      <c r="DS13" s="108">
        <f t="shared" si="32"/>
        <v>177041.12308044522</v>
      </c>
      <c r="DT13" s="108">
        <f t="shared" si="33"/>
        <v>177043.32076880056</v>
      </c>
      <c r="DU13" s="108">
        <f t="shared" si="34"/>
        <v>177045.51848443676</v>
      </c>
      <c r="DV13" s="108">
        <f t="shared" si="35"/>
        <v>177047.71622735416</v>
      </c>
      <c r="DW13" s="108">
        <f t="shared" si="36"/>
        <v>173858.87322850659</v>
      </c>
      <c r="DX13" s="108">
        <f t="shared" si="37"/>
        <v>173861.03141421237</v>
      </c>
      <c r="DY13" s="108">
        <f t="shared" si="38"/>
        <v>173863.18962670866</v>
      </c>
      <c r="DZ13" s="108">
        <f t="shared" si="39"/>
        <v>173865.34786599578</v>
      </c>
      <c r="EA13" s="108">
        <f t="shared" si="40"/>
        <v>179471.9496372205</v>
      </c>
      <c r="EB13" s="108">
        <f t="shared" si="41"/>
        <v>179474.17750048166</v>
      </c>
      <c r="EC13" s="108">
        <f t="shared" si="42"/>
        <v>179476.40539139826</v>
      </c>
      <c r="ED13" s="108">
        <f t="shared" si="43"/>
        <v>179478.63330997067</v>
      </c>
      <c r="EE13" s="108">
        <f t="shared" si="44"/>
        <v>179480.86125619919</v>
      </c>
      <c r="EF13" s="108">
        <f t="shared" si="45"/>
        <v>182815.95322644559</v>
      </c>
      <c r="EG13" s="108">
        <f t="shared" si="46"/>
        <v>182818.22260027574</v>
      </c>
      <c r="EH13" s="108">
        <f t="shared" si="47"/>
        <v>182820.49200227659</v>
      </c>
      <c r="EI13" s="108">
        <f t="shared" si="48"/>
        <v>182822.76143244852</v>
      </c>
      <c r="EJ13" s="108">
        <f t="shared" si="49"/>
        <v>183690.90174667345</v>
      </c>
      <c r="EK13" s="108">
        <f t="shared" si="50"/>
        <v>183693.18198161956</v>
      </c>
      <c r="EL13" s="108">
        <f t="shared" si="51"/>
        <v>183695.46224487125</v>
      </c>
      <c r="EM13" s="108">
        <f t="shared" si="52"/>
        <v>183697.74253642885</v>
      </c>
      <c r="EN13" s="108">
        <f t="shared" si="53"/>
        <v>197539.54407936122</v>
      </c>
      <c r="EO13" s="108">
        <f t="shared" si="54"/>
        <v>197541.99622351956</v>
      </c>
      <c r="EP13" s="108">
        <f t="shared" si="55"/>
        <v>197544.44839811741</v>
      </c>
      <c r="EQ13" s="108">
        <f t="shared" si="56"/>
        <v>197546.90060315514</v>
      </c>
      <c r="ER13" s="108">
        <f t="shared" si="57"/>
        <v>197549.35283863317</v>
      </c>
      <c r="ES13" s="108">
        <f t="shared" si="58"/>
        <v>190760.01963744243</v>
      </c>
      <c r="ET13" s="108">
        <f t="shared" si="59"/>
        <v>190762.38762441927</v>
      </c>
      <c r="EU13" s="108">
        <f t="shared" si="60"/>
        <v>190764.755640791</v>
      </c>
      <c r="EV13" s="108">
        <f t="shared" si="61"/>
        <v>190767.12368655793</v>
      </c>
      <c r="EW13" s="108">
        <f t="shared" si="62"/>
        <v>189389.82539856347</v>
      </c>
      <c r="EX13" s="108">
        <f t="shared" si="63"/>
        <v>189392.17637672412</v>
      </c>
      <c r="EY13" s="108">
        <f t="shared" si="64"/>
        <v>189394.5273840685</v>
      </c>
      <c r="EZ13" s="108">
        <f t="shared" si="65"/>
        <v>189396.87842059691</v>
      </c>
      <c r="FA13" s="108">
        <f t="shared" si="66"/>
        <v>172727.77164136744</v>
      </c>
      <c r="FB13" s="108">
        <f t="shared" si="67"/>
        <v>172729.91578621796</v>
      </c>
      <c r="FC13" s="108">
        <f t="shared" si="68"/>
        <v>172732.05995768466</v>
      </c>
      <c r="FD13" s="108">
        <f t="shared" si="69"/>
        <v>172734.20415576789</v>
      </c>
      <c r="FE13" s="108">
        <f t="shared" si="70"/>
        <v>172736.348380468</v>
      </c>
    </row>
    <row r="14" spans="1:161" ht="15.75" x14ac:dyDescent="0.25">
      <c r="A14" s="47" t="s">
        <v>194</v>
      </c>
      <c r="B14" s="12">
        <f>'Urb proj of all 25 ARs '!AM14</f>
        <v>47200.852270431351</v>
      </c>
      <c r="C14" s="12">
        <f>'Urb proj of all 25 ARs '!AN14</f>
        <v>47231.33000023511</v>
      </c>
      <c r="D14" s="100">
        <f t="shared" si="10"/>
        <v>6.4570295530132649E-4</v>
      </c>
      <c r="E14" s="101">
        <f t="shared" si="11"/>
        <v>1.2413434331559614E-5</v>
      </c>
      <c r="F14" s="69">
        <f t="shared" si="12"/>
        <v>47201.438195111405</v>
      </c>
      <c r="G14" s="69">
        <f t="shared" si="16"/>
        <v>47202.024127064797</v>
      </c>
      <c r="H14" s="69">
        <f t="shared" ref="H14:AM14" si="85">G14*(1+$E$14)</f>
        <v>47202.610066291614</v>
      </c>
      <c r="I14" s="69">
        <f t="shared" si="85"/>
        <v>47203.196012791952</v>
      </c>
      <c r="J14" s="69">
        <f t="shared" si="85"/>
        <v>47203.781966565897</v>
      </c>
      <c r="K14" s="69">
        <f t="shared" si="85"/>
        <v>47204.367927613537</v>
      </c>
      <c r="L14" s="69">
        <f t="shared" si="85"/>
        <v>47204.953895934967</v>
      </c>
      <c r="M14" s="69">
        <f t="shared" si="85"/>
        <v>47205.53987153028</v>
      </c>
      <c r="N14" s="69">
        <f t="shared" si="85"/>
        <v>47206.125854399565</v>
      </c>
      <c r="O14" s="69">
        <f t="shared" si="85"/>
        <v>47206.711844542908</v>
      </c>
      <c r="P14" s="69">
        <f t="shared" si="85"/>
        <v>47207.297841960397</v>
      </c>
      <c r="Q14" s="69">
        <f t="shared" si="85"/>
        <v>47207.883846652127</v>
      </c>
      <c r="R14" s="69">
        <f t="shared" si="85"/>
        <v>47208.469858618191</v>
      </c>
      <c r="S14" s="69">
        <f t="shared" si="85"/>
        <v>47209.055877858671</v>
      </c>
      <c r="T14" s="69">
        <f t="shared" si="85"/>
        <v>47209.641904373668</v>
      </c>
      <c r="U14" s="69">
        <f t="shared" si="85"/>
        <v>47210.227938163262</v>
      </c>
      <c r="V14" s="69">
        <f t="shared" si="85"/>
        <v>47210.813979227547</v>
      </c>
      <c r="W14" s="69">
        <f t="shared" si="85"/>
        <v>47211.400027566619</v>
      </c>
      <c r="X14" s="69">
        <f t="shared" si="85"/>
        <v>47211.986083180564</v>
      </c>
      <c r="Y14" s="69">
        <f t="shared" si="85"/>
        <v>47212.572146069469</v>
      </c>
      <c r="Z14" s="69">
        <f t="shared" si="85"/>
        <v>47213.158216233431</v>
      </c>
      <c r="AA14" s="69">
        <f t="shared" si="85"/>
        <v>47213.744293672535</v>
      </c>
      <c r="AB14" s="69">
        <f t="shared" si="85"/>
        <v>47214.330378386869</v>
      </c>
      <c r="AC14" s="69">
        <f t="shared" si="85"/>
        <v>47214.916470376527</v>
      </c>
      <c r="AD14" s="69">
        <f t="shared" si="85"/>
        <v>47215.502569641605</v>
      </c>
      <c r="AE14" s="69">
        <f t="shared" si="85"/>
        <v>47216.088676182182</v>
      </c>
      <c r="AF14" s="69">
        <f t="shared" si="85"/>
        <v>47216.67478999836</v>
      </c>
      <c r="AG14" s="69">
        <f t="shared" si="85"/>
        <v>47217.260911090219</v>
      </c>
      <c r="AH14" s="69">
        <f t="shared" si="85"/>
        <v>47217.847039457854</v>
      </c>
      <c r="AI14" s="69">
        <f t="shared" si="85"/>
        <v>47218.43317510136</v>
      </c>
      <c r="AJ14" s="69">
        <f t="shared" si="85"/>
        <v>47219.019318020815</v>
      </c>
      <c r="AK14" s="69">
        <f t="shared" si="85"/>
        <v>47219.605468216323</v>
      </c>
      <c r="AL14" s="69">
        <f t="shared" si="85"/>
        <v>47220.191625687963</v>
      </c>
      <c r="AM14" s="69">
        <f t="shared" si="85"/>
        <v>47220.77779043583</v>
      </c>
      <c r="AN14" s="69">
        <f t="shared" ref="AN14:BE14" si="86">AM14*(1+$E$14)</f>
        <v>47221.363962460018</v>
      </c>
      <c r="AO14" s="69">
        <f t="shared" si="86"/>
        <v>47221.950141760615</v>
      </c>
      <c r="AP14" s="69">
        <f t="shared" si="86"/>
        <v>47222.536328337708</v>
      </c>
      <c r="AQ14" s="69">
        <f t="shared" si="86"/>
        <v>47223.122522191392</v>
      </c>
      <c r="AR14" s="69">
        <f t="shared" si="86"/>
        <v>47223.708723321753</v>
      </c>
      <c r="AS14" s="69">
        <f t="shared" si="86"/>
        <v>47224.29493172888</v>
      </c>
      <c r="AT14" s="69">
        <f t="shared" si="86"/>
        <v>47224.881147412867</v>
      </c>
      <c r="AU14" s="69">
        <f t="shared" si="86"/>
        <v>47225.467370373808</v>
      </c>
      <c r="AV14" s="69">
        <f t="shared" si="86"/>
        <v>47226.053600611791</v>
      </c>
      <c r="AW14" s="69">
        <f t="shared" si="86"/>
        <v>47226.639838126903</v>
      </c>
      <c r="AX14" s="69">
        <f t="shared" si="86"/>
        <v>47227.226082919231</v>
      </c>
      <c r="AY14" s="69">
        <f t="shared" si="86"/>
        <v>47227.81233498887</v>
      </c>
      <c r="AZ14" s="69">
        <f t="shared" si="86"/>
        <v>47228.398594335915</v>
      </c>
      <c r="BA14" s="69">
        <f t="shared" si="86"/>
        <v>47228.984860960452</v>
      </c>
      <c r="BB14" s="69">
        <f t="shared" si="86"/>
        <v>47229.57113486257</v>
      </c>
      <c r="BC14" s="69">
        <f t="shared" si="86"/>
        <v>47230.157416042362</v>
      </c>
      <c r="BD14" s="69">
        <f t="shared" si="86"/>
        <v>47230.743704499917</v>
      </c>
      <c r="BE14" s="69">
        <f t="shared" si="86"/>
        <v>47231.330000235321</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56069.622730159317</v>
      </c>
      <c r="DG14" s="108">
        <f t="shared" si="20"/>
        <v>56070.318746739074</v>
      </c>
      <c r="DH14" s="108">
        <f t="shared" si="21"/>
        <v>56071.014771958784</v>
      </c>
      <c r="DI14" s="108">
        <f t="shared" si="22"/>
        <v>56071.710805818562</v>
      </c>
      <c r="DJ14" s="108">
        <f t="shared" si="23"/>
        <v>61682.365118128211</v>
      </c>
      <c r="DK14" s="108">
        <f t="shared" si="24"/>
        <v>61683.130808117014</v>
      </c>
      <c r="DL14" s="108">
        <f t="shared" si="25"/>
        <v>61683.896507610662</v>
      </c>
      <c r="DM14" s="108">
        <f t="shared" si="26"/>
        <v>61684.662216609278</v>
      </c>
      <c r="DN14" s="108">
        <f t="shared" si="27"/>
        <v>56296.555448270155</v>
      </c>
      <c r="DO14" s="108">
        <f t="shared" si="28"/>
        <v>56297.254281864305</v>
      </c>
      <c r="DP14" s="108">
        <f t="shared" si="29"/>
        <v>56297.953124133375</v>
      </c>
      <c r="DQ14" s="108">
        <f t="shared" si="30"/>
        <v>56298.651975077482</v>
      </c>
      <c r="DR14" s="108">
        <f t="shared" si="31"/>
        <v>56299.350834696736</v>
      </c>
      <c r="DS14" s="108">
        <f t="shared" si="32"/>
        <v>57320.409489662365</v>
      </c>
      <c r="DT14" s="108">
        <f t="shared" si="33"/>
        <v>57321.121032801428</v>
      </c>
      <c r="DU14" s="108">
        <f t="shared" si="34"/>
        <v>57321.832584773176</v>
      </c>
      <c r="DV14" s="108">
        <f t="shared" si="35"/>
        <v>57322.544145577725</v>
      </c>
      <c r="DW14" s="108">
        <f t="shared" si="36"/>
        <v>55634.24216570289</v>
      </c>
      <c r="DX14" s="108">
        <f t="shared" si="37"/>
        <v>55634.932777714603</v>
      </c>
      <c r="DY14" s="108">
        <f t="shared" si="38"/>
        <v>55635.623398299176</v>
      </c>
      <c r="DZ14" s="108">
        <f t="shared" si="39"/>
        <v>55636.314027456727</v>
      </c>
      <c r="EA14" s="108">
        <f t="shared" si="40"/>
        <v>57104.099108714967</v>
      </c>
      <c r="EB14" s="108">
        <f t="shared" si="41"/>
        <v>57104.807966699314</v>
      </c>
      <c r="EC14" s="108">
        <f t="shared" si="42"/>
        <v>57105.516833483023</v>
      </c>
      <c r="ED14" s="108">
        <f t="shared" si="43"/>
        <v>57106.22570906621</v>
      </c>
      <c r="EE14" s="108">
        <f t="shared" si="44"/>
        <v>57106.934593448968</v>
      </c>
      <c r="EF14" s="108">
        <f t="shared" si="45"/>
        <v>54256.582844216697</v>
      </c>
      <c r="EG14" s="108">
        <f t="shared" si="46"/>
        <v>54257.256354744888</v>
      </c>
      <c r="EH14" s="108">
        <f t="shared" si="47"/>
        <v>54257.929873633657</v>
      </c>
      <c r="EI14" s="108">
        <f t="shared" si="48"/>
        <v>54258.603400883112</v>
      </c>
      <c r="EJ14" s="108">
        <f t="shared" si="49"/>
        <v>54225.508820596478</v>
      </c>
      <c r="EK14" s="108">
        <f t="shared" si="50"/>
        <v>54226.181945389326</v>
      </c>
      <c r="EL14" s="108">
        <f t="shared" si="51"/>
        <v>54226.855078537956</v>
      </c>
      <c r="EM14" s="108">
        <f t="shared" si="52"/>
        <v>54227.528220042477</v>
      </c>
      <c r="EN14" s="108">
        <f t="shared" si="53"/>
        <v>58263.652509531785</v>
      </c>
      <c r="EO14" s="108">
        <f t="shared" si="54"/>
        <v>58264.375761556134</v>
      </c>
      <c r="EP14" s="108">
        <f t="shared" si="55"/>
        <v>58265.099022558519</v>
      </c>
      <c r="EQ14" s="108">
        <f t="shared" si="56"/>
        <v>58265.822292539058</v>
      </c>
      <c r="ER14" s="108">
        <f t="shared" si="57"/>
        <v>58266.545571497867</v>
      </c>
      <c r="ES14" s="108">
        <f t="shared" si="58"/>
        <v>58423.770163103683</v>
      </c>
      <c r="ET14" s="108">
        <f t="shared" si="59"/>
        <v>58424.495402738001</v>
      </c>
      <c r="EU14" s="108">
        <f t="shared" si="60"/>
        <v>58425.220651375035</v>
      </c>
      <c r="EV14" s="108">
        <f t="shared" si="61"/>
        <v>58425.945909014903</v>
      </c>
      <c r="EW14" s="108">
        <f t="shared" si="62"/>
        <v>57742.125992142952</v>
      </c>
      <c r="EX14" s="108">
        <f t="shared" si="63"/>
        <v>57742.842770232121</v>
      </c>
      <c r="EY14" s="108">
        <f t="shared" si="64"/>
        <v>57743.559557218956</v>
      </c>
      <c r="EZ14" s="108">
        <f t="shared" si="65"/>
        <v>57744.276353103596</v>
      </c>
      <c r="FA14" s="108">
        <f t="shared" si="66"/>
        <v>53899.881065418092</v>
      </c>
      <c r="FB14" s="108">
        <f t="shared" si="67"/>
        <v>53900.550148052178</v>
      </c>
      <c r="FC14" s="108">
        <f t="shared" si="68"/>
        <v>53901.219238991878</v>
      </c>
      <c r="FD14" s="108">
        <f t="shared" si="69"/>
        <v>53901.888338237295</v>
      </c>
      <c r="FE14" s="108">
        <f t="shared" si="70"/>
        <v>53902.557445788523</v>
      </c>
    </row>
    <row r="15" spans="1:161" ht="15.75" x14ac:dyDescent="0.25">
      <c r="A15" s="47" t="s">
        <v>179</v>
      </c>
      <c r="B15" s="12">
        <f>'Urb proj of all 25 ARs '!AM15</f>
        <v>2944.938014912877</v>
      </c>
      <c r="C15" s="12">
        <f>'Urb proj of all 25 ARs '!AN15</f>
        <v>2946.8395700922852</v>
      </c>
      <c r="D15" s="100">
        <f t="shared" si="10"/>
        <v>6.4570295530123791E-4</v>
      </c>
      <c r="E15" s="101">
        <f t="shared" si="11"/>
        <v>1.2413434331559614E-5</v>
      </c>
      <c r="F15" s="69">
        <f t="shared" si="12"/>
        <v>2944.9745717075357</v>
      </c>
      <c r="G15" s="69">
        <f t="shared" si="16"/>
        <v>2945.0111289559895</v>
      </c>
      <c r="H15" s="69">
        <f t="shared" ref="H15:AM15" si="87">G15*(1+$E$15)</f>
        <v>2945.0476866582444</v>
      </c>
      <c r="I15" s="69">
        <f t="shared" si="87"/>
        <v>2945.0842448143062</v>
      </c>
      <c r="J15" s="69">
        <f t="shared" si="87"/>
        <v>2945.1208034241799</v>
      </c>
      <c r="K15" s="69">
        <f t="shared" si="87"/>
        <v>2945.157362487872</v>
      </c>
      <c r="L15" s="69">
        <f t="shared" si="87"/>
        <v>2945.1939220053873</v>
      </c>
      <c r="M15" s="69">
        <f t="shared" si="87"/>
        <v>2945.2304819767319</v>
      </c>
      <c r="N15" s="69">
        <f t="shared" si="87"/>
        <v>2945.2670424019111</v>
      </c>
      <c r="O15" s="69">
        <f t="shared" si="87"/>
        <v>2945.3036032809309</v>
      </c>
      <c r="P15" s="69">
        <f t="shared" si="87"/>
        <v>2945.3401646137968</v>
      </c>
      <c r="Q15" s="69">
        <f t="shared" si="87"/>
        <v>2945.3767264005141</v>
      </c>
      <c r="R15" s="69">
        <f t="shared" si="87"/>
        <v>2945.4132886410889</v>
      </c>
      <c r="S15" s="69">
        <f t="shared" si="87"/>
        <v>2945.4498513355265</v>
      </c>
      <c r="T15" s="69">
        <f t="shared" si="87"/>
        <v>2945.486414483833</v>
      </c>
      <c r="U15" s="69">
        <f t="shared" si="87"/>
        <v>2945.5229780860136</v>
      </c>
      <c r="V15" s="69">
        <f t="shared" si="87"/>
        <v>2945.5595421420744</v>
      </c>
      <c r="W15" s="69">
        <f t="shared" si="87"/>
        <v>2945.5961066520204</v>
      </c>
      <c r="X15" s="69">
        <f t="shared" si="87"/>
        <v>2945.6326716158574</v>
      </c>
      <c r="Y15" s="69">
        <f t="shared" si="87"/>
        <v>2945.6692370335913</v>
      </c>
      <c r="Z15" s="69">
        <f t="shared" si="87"/>
        <v>2945.7058029052278</v>
      </c>
      <c r="AA15" s="69">
        <f t="shared" si="87"/>
        <v>2945.7423692307721</v>
      </c>
      <c r="AB15" s="69">
        <f t="shared" si="87"/>
        <v>2945.7789360102302</v>
      </c>
      <c r="AC15" s="69">
        <f t="shared" si="87"/>
        <v>2945.8155032436075</v>
      </c>
      <c r="AD15" s="69">
        <f t="shared" si="87"/>
        <v>2945.85207093091</v>
      </c>
      <c r="AE15" s="69">
        <f t="shared" si="87"/>
        <v>2945.8886390721432</v>
      </c>
      <c r="AF15" s="69">
        <f t="shared" si="87"/>
        <v>2945.9252076673124</v>
      </c>
      <c r="AG15" s="69">
        <f t="shared" si="87"/>
        <v>2945.9617767164236</v>
      </c>
      <c r="AH15" s="69">
        <f t="shared" si="87"/>
        <v>2945.9983462194823</v>
      </c>
      <c r="AI15" s="69">
        <f t="shared" si="87"/>
        <v>2946.0349161764939</v>
      </c>
      <c r="AJ15" s="69">
        <f t="shared" si="87"/>
        <v>2946.0714865874643</v>
      </c>
      <c r="AK15" s="69">
        <f t="shared" si="87"/>
        <v>2946.108057452399</v>
      </c>
      <c r="AL15" s="69">
        <f t="shared" si="87"/>
        <v>2946.1446287713038</v>
      </c>
      <c r="AM15" s="69">
        <f t="shared" si="87"/>
        <v>2946.1812005441843</v>
      </c>
      <c r="AN15" s="69">
        <f t="shared" ref="AN15:BE15" si="88">AM15*(1+$E$15)</f>
        <v>2946.2177727710459</v>
      </c>
      <c r="AO15" s="69">
        <f t="shared" si="88"/>
        <v>2946.2543454518946</v>
      </c>
      <c r="AP15" s="69">
        <f t="shared" si="88"/>
        <v>2946.2909185867361</v>
      </c>
      <c r="AQ15" s="69">
        <f t="shared" si="88"/>
        <v>2946.3274921755756</v>
      </c>
      <c r="AR15" s="69">
        <f t="shared" si="88"/>
        <v>2946.3640662184189</v>
      </c>
      <c r="AS15" s="69">
        <f t="shared" si="88"/>
        <v>2946.4006407152719</v>
      </c>
      <c r="AT15" s="69">
        <f t="shared" si="88"/>
        <v>2946.4372156661398</v>
      </c>
      <c r="AU15" s="69">
        <f t="shared" si="88"/>
        <v>2946.4737910710287</v>
      </c>
      <c r="AV15" s="69">
        <f t="shared" si="88"/>
        <v>2946.5103669299438</v>
      </c>
      <c r="AW15" s="69">
        <f t="shared" si="88"/>
        <v>2946.5469432428908</v>
      </c>
      <c r="AX15" s="69">
        <f t="shared" si="88"/>
        <v>2946.5835200098754</v>
      </c>
      <c r="AY15" s="69">
        <f t="shared" si="88"/>
        <v>2946.6200972309034</v>
      </c>
      <c r="AZ15" s="69">
        <f t="shared" si="88"/>
        <v>2946.6566749059803</v>
      </c>
      <c r="BA15" s="69">
        <f t="shared" si="88"/>
        <v>2946.6932530351119</v>
      </c>
      <c r="BB15" s="69">
        <f t="shared" si="88"/>
        <v>2946.7298316183037</v>
      </c>
      <c r="BC15" s="69">
        <f t="shared" si="88"/>
        <v>2946.7664106555612</v>
      </c>
      <c r="BD15" s="69">
        <f t="shared" si="88"/>
        <v>2946.8029901468904</v>
      </c>
      <c r="BE15" s="69">
        <f t="shared" si="88"/>
        <v>2946.8395700922965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9679.1482979924767</v>
      </c>
      <c r="DG15" s="108">
        <f t="shared" si="20"/>
        <v>9679.2684494642581</v>
      </c>
      <c r="DH15" s="108">
        <f t="shared" si="21"/>
        <v>9679.3886024275325</v>
      </c>
      <c r="DI15" s="108">
        <f t="shared" si="22"/>
        <v>9679.5087568823201</v>
      </c>
      <c r="DJ15" s="108">
        <f t="shared" si="23"/>
        <v>11171.81607206837</v>
      </c>
      <c r="DK15" s="108">
        <f t="shared" si="24"/>
        <v>11171.954752673546</v>
      </c>
      <c r="DL15" s="108">
        <f t="shared" si="25"/>
        <v>11172.093435000223</v>
      </c>
      <c r="DM15" s="108">
        <f t="shared" si="26"/>
        <v>11172.232119048425</v>
      </c>
      <c r="DN15" s="108">
        <f t="shared" si="27"/>
        <v>8801.5611558988003</v>
      </c>
      <c r="DO15" s="108">
        <f t="shared" si="28"/>
        <v>8801.6704135002237</v>
      </c>
      <c r="DP15" s="108">
        <f t="shared" si="29"/>
        <v>8801.7796724579093</v>
      </c>
      <c r="DQ15" s="108">
        <f t="shared" si="30"/>
        <v>8801.8889327718734</v>
      </c>
      <c r="DR15" s="108">
        <f t="shared" si="31"/>
        <v>8801.9981944421343</v>
      </c>
      <c r="DS15" s="108">
        <f t="shared" si="32"/>
        <v>8980.4643660178263</v>
      </c>
      <c r="DT15" s="108">
        <f t="shared" si="33"/>
        <v>8980.5758444224994</v>
      </c>
      <c r="DU15" s="108">
        <f t="shared" si="34"/>
        <v>8980.687324211005</v>
      </c>
      <c r="DV15" s="108">
        <f t="shared" si="35"/>
        <v>8980.798805383356</v>
      </c>
      <c r="DW15" s="108">
        <f t="shared" si="36"/>
        <v>8335.8242247144499</v>
      </c>
      <c r="DX15" s="108">
        <f t="shared" si="37"/>
        <v>8335.9277009210618</v>
      </c>
      <c r="DY15" s="108">
        <f t="shared" si="38"/>
        <v>8336.0311784121695</v>
      </c>
      <c r="DZ15" s="108">
        <f t="shared" si="39"/>
        <v>8336.1346571877893</v>
      </c>
      <c r="EA15" s="108">
        <f t="shared" si="40"/>
        <v>8784.9006879021308</v>
      </c>
      <c r="EB15" s="108">
        <f t="shared" si="41"/>
        <v>8785.0097386899288</v>
      </c>
      <c r="EC15" s="108">
        <f t="shared" si="42"/>
        <v>8785.1187908314223</v>
      </c>
      <c r="ED15" s="108">
        <f t="shared" si="43"/>
        <v>8785.2278443266277</v>
      </c>
      <c r="EE15" s="108">
        <f t="shared" si="44"/>
        <v>8785.3368991755615</v>
      </c>
      <c r="EF15" s="108">
        <f t="shared" si="45"/>
        <v>9851.3691517728803</v>
      </c>
      <c r="EG15" s="108">
        <f t="shared" si="46"/>
        <v>9851.4914410969213</v>
      </c>
      <c r="EH15" s="108">
        <f t="shared" si="47"/>
        <v>9851.6137319389945</v>
      </c>
      <c r="EI15" s="108">
        <f t="shared" si="48"/>
        <v>9851.7360242991144</v>
      </c>
      <c r="EJ15" s="108">
        <f t="shared" si="49"/>
        <v>10127.315337487962</v>
      </c>
      <c r="EK15" s="108">
        <f t="shared" si="50"/>
        <v>10127.441052251857</v>
      </c>
      <c r="EL15" s="108">
        <f t="shared" si="51"/>
        <v>10127.566768576307</v>
      </c>
      <c r="EM15" s="108">
        <f t="shared" si="52"/>
        <v>10127.692486461327</v>
      </c>
      <c r="EN15" s="108">
        <f t="shared" si="53"/>
        <v>11193.467307903416</v>
      </c>
      <c r="EO15" s="108">
        <f t="shared" si="54"/>
        <v>11193.606257274785</v>
      </c>
      <c r="EP15" s="108">
        <f t="shared" si="55"/>
        <v>11193.745208370994</v>
      </c>
      <c r="EQ15" s="108">
        <f t="shared" si="56"/>
        <v>11193.884161192062</v>
      </c>
      <c r="ER15" s="108">
        <f t="shared" si="57"/>
        <v>11194.023115738011</v>
      </c>
      <c r="ES15" s="108">
        <f t="shared" si="58"/>
        <v>10854.928957782171</v>
      </c>
      <c r="ET15" s="108">
        <f t="shared" si="59"/>
        <v>10855.063704729961</v>
      </c>
      <c r="EU15" s="108">
        <f t="shared" si="60"/>
        <v>10855.198453350426</v>
      </c>
      <c r="EV15" s="108">
        <f t="shared" si="61"/>
        <v>10855.333203643582</v>
      </c>
      <c r="EW15" s="108">
        <f t="shared" si="62"/>
        <v>10355.569031244684</v>
      </c>
      <c r="EX15" s="108">
        <f t="shared" si="63"/>
        <v>10355.697579420819</v>
      </c>
      <c r="EY15" s="108">
        <f t="shared" si="64"/>
        <v>10355.826129192677</v>
      </c>
      <c r="EZ15" s="108">
        <f t="shared" si="65"/>
        <v>10355.95468056028</v>
      </c>
      <c r="FA15" s="108">
        <f t="shared" si="66"/>
        <v>9160.8897823569441</v>
      </c>
      <c r="FB15" s="108">
        <f t="shared" si="67"/>
        <v>9161.0035004606762</v>
      </c>
      <c r="FC15" s="108">
        <f t="shared" si="68"/>
        <v>9161.1172199760404</v>
      </c>
      <c r="FD15" s="108">
        <f t="shared" si="69"/>
        <v>9161.2309409030531</v>
      </c>
      <c r="FE15" s="108">
        <f t="shared" si="70"/>
        <v>9161.3446632417345</v>
      </c>
    </row>
    <row r="16" spans="1:161" ht="15.75" x14ac:dyDescent="0.25">
      <c r="A16" s="47" t="s">
        <v>170</v>
      </c>
      <c r="B16" s="12">
        <f>'Urb proj of all 25 ARs '!AM16</f>
        <v>22327.673275729034</v>
      </c>
      <c r="C16" s="12">
        <f>'Urb proj of all 25 ARs '!AN16</f>
        <v>22342.090320348168</v>
      </c>
      <c r="D16" s="100">
        <f t="shared" si="10"/>
        <v>6.4570295530105772E-4</v>
      </c>
      <c r="E16" s="101">
        <f t="shared" si="11"/>
        <v>1.2413434331559614E-5</v>
      </c>
      <c r="F16" s="69">
        <f t="shared" si="12"/>
        <v>22327.950438835018</v>
      </c>
      <c r="G16" s="69">
        <f t="shared" si="13"/>
        <v>22328.227605381548</v>
      </c>
      <c r="H16" s="69">
        <f>G16*(1+$E$16)</f>
        <v>22328.504775368667</v>
      </c>
      <c r="I16" s="69">
        <f t="shared" ref="I16:BE16" si="89">H16*(1+$E$16)</f>
        <v>22328.781948796419</v>
      </c>
      <c r="J16" s="69">
        <f t="shared" si="89"/>
        <v>22329.059125664844</v>
      </c>
      <c r="K16" s="69">
        <f t="shared" si="89"/>
        <v>22329.336305973986</v>
      </c>
      <c r="L16" s="69">
        <f t="shared" si="89"/>
        <v>22329.613489723888</v>
      </c>
      <c r="M16" s="69">
        <f t="shared" si="89"/>
        <v>22329.890676914591</v>
      </c>
      <c r="N16" s="69">
        <f t="shared" si="89"/>
        <v>22330.167867546141</v>
      </c>
      <c r="O16" s="69">
        <f t="shared" si="89"/>
        <v>22330.445061618579</v>
      </c>
      <c r="P16" s="69">
        <f t="shared" si="89"/>
        <v>22330.722259131944</v>
      </c>
      <c r="Q16" s="69">
        <f t="shared" si="89"/>
        <v>22330.999460086285</v>
      </c>
      <c r="R16" s="69">
        <f t="shared" si="89"/>
        <v>22331.27666448164</v>
      </c>
      <c r="S16" s="69">
        <f t="shared" si="89"/>
        <v>22331.553872318054</v>
      </c>
      <c r="T16" s="69">
        <f t="shared" si="89"/>
        <v>22331.831083595571</v>
      </c>
      <c r="U16" s="69">
        <f t="shared" si="89"/>
        <v>22332.10829831423</v>
      </c>
      <c r="V16" s="69">
        <f t="shared" si="89"/>
        <v>22332.385516474074</v>
      </c>
      <c r="W16" s="69">
        <f t="shared" si="89"/>
        <v>22332.662738075149</v>
      </c>
      <c r="X16" s="69">
        <f t="shared" si="89"/>
        <v>22332.939963117497</v>
      </c>
      <c r="Y16" s="69">
        <f t="shared" si="89"/>
        <v>22333.217191601158</v>
      </c>
      <c r="Z16" s="69">
        <f t="shared" si="89"/>
        <v>22333.494423526179</v>
      </c>
      <c r="AA16" s="69">
        <f t="shared" si="89"/>
        <v>22333.771658892601</v>
      </c>
      <c r="AB16" s="69">
        <f t="shared" si="89"/>
        <v>22334.048897700464</v>
      </c>
      <c r="AC16" s="69">
        <f t="shared" si="89"/>
        <v>22334.326139949815</v>
      </c>
      <c r="AD16" s="69">
        <f t="shared" si="89"/>
        <v>22334.603385640694</v>
      </c>
      <c r="AE16" s="69">
        <f t="shared" si="89"/>
        <v>22334.880634773144</v>
      </c>
      <c r="AF16" s="69">
        <f t="shared" si="89"/>
        <v>22335.157887347206</v>
      </c>
      <c r="AG16" s="69">
        <f t="shared" si="89"/>
        <v>22335.435143362927</v>
      </c>
      <c r="AH16" s="69">
        <f t="shared" si="89"/>
        <v>22335.712402820347</v>
      </c>
      <c r="AI16" s="69">
        <f t="shared" si="89"/>
        <v>22335.98966571951</v>
      </c>
      <c r="AJ16" s="69">
        <f t="shared" si="89"/>
        <v>22336.266932060455</v>
      </c>
      <c r="AK16" s="69">
        <f t="shared" si="89"/>
        <v>22336.54420184323</v>
      </c>
      <c r="AL16" s="69">
        <f t="shared" si="89"/>
        <v>22336.821475067874</v>
      </c>
      <c r="AM16" s="69">
        <f t="shared" si="89"/>
        <v>22337.098751734429</v>
      </c>
      <c r="AN16" s="69">
        <f t="shared" si="89"/>
        <v>22337.376031842941</v>
      </c>
      <c r="AO16" s="69">
        <f t="shared" si="89"/>
        <v>22337.653315393451</v>
      </c>
      <c r="AP16" s="69">
        <f t="shared" si="89"/>
        <v>22337.930602386001</v>
      </c>
      <c r="AQ16" s="69">
        <f t="shared" si="89"/>
        <v>22338.207892820636</v>
      </c>
      <c r="AR16" s="69">
        <f t="shared" si="89"/>
        <v>22338.485186697399</v>
      </c>
      <c r="AS16" s="69">
        <f t="shared" si="89"/>
        <v>22338.76248401633</v>
      </c>
      <c r="AT16" s="69">
        <f t="shared" si="89"/>
        <v>22339.039784777473</v>
      </c>
      <c r="AU16" s="69">
        <f t="shared" si="89"/>
        <v>22339.317088980872</v>
      </c>
      <c r="AV16" s="69">
        <f t="shared" si="89"/>
        <v>22339.594396626566</v>
      </c>
      <c r="AW16" s="69">
        <f t="shared" si="89"/>
        <v>22339.871707714603</v>
      </c>
      <c r="AX16" s="69">
        <f t="shared" si="89"/>
        <v>22340.149022245023</v>
      </c>
      <c r="AY16" s="69">
        <f t="shared" si="89"/>
        <v>22340.426340217869</v>
      </c>
      <c r="AZ16" s="69">
        <f t="shared" si="89"/>
        <v>22340.703661633182</v>
      </c>
      <c r="BA16" s="69">
        <f t="shared" si="89"/>
        <v>22340.980986491006</v>
      </c>
      <c r="BB16" s="69">
        <f t="shared" si="89"/>
        <v>22341.258314791383</v>
      </c>
      <c r="BC16" s="69">
        <f t="shared" si="89"/>
        <v>22341.535646534358</v>
      </c>
      <c r="BD16" s="69">
        <f t="shared" si="89"/>
        <v>22341.812981719973</v>
      </c>
      <c r="BE16" s="69">
        <f t="shared" si="89"/>
        <v>22342.09032034827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24003.719639386636</v>
      </c>
      <c r="DG16" s="108">
        <f t="shared" si="15"/>
        <v>24004.017607984093</v>
      </c>
      <c r="DH16" s="108">
        <f t="shared" si="15"/>
        <v>24004.315580280363</v>
      </c>
      <c r="DI16" s="108">
        <f t="shared" si="15"/>
        <v>24004.613556275493</v>
      </c>
      <c r="DJ16" s="108">
        <f t="shared" si="15"/>
        <v>25476.744836234015</v>
      </c>
      <c r="DK16" s="108">
        <f t="shared" si="15"/>
        <v>25477.061090133022</v>
      </c>
      <c r="DL16" s="108">
        <f t="shared" si="15"/>
        <v>25477.377347957827</v>
      </c>
      <c r="DM16" s="108">
        <f t="shared" si="15"/>
        <v>25477.693609708473</v>
      </c>
      <c r="DN16" s="108">
        <f t="shared" si="15"/>
        <v>22159.253122355487</v>
      </c>
      <c r="DO16" s="108">
        <f t="shared" si="15"/>
        <v>22159.52819478896</v>
      </c>
      <c r="DP16" s="108">
        <f t="shared" si="15"/>
        <v>22159.803270637021</v>
      </c>
      <c r="DQ16" s="108">
        <f t="shared" si="15"/>
        <v>22160.078349899723</v>
      </c>
      <c r="DR16" s="108">
        <f t="shared" si="15"/>
        <v>22160.3534325771</v>
      </c>
      <c r="DS16" s="108">
        <f t="shared" si="15"/>
        <v>23463.065779236407</v>
      </c>
      <c r="DT16" s="108">
        <f t="shared" si="15"/>
        <v>23463.357036462676</v>
      </c>
      <c r="DU16" s="108">
        <f t="shared" si="15"/>
        <v>23463.648297304444</v>
      </c>
      <c r="DV16" s="108">
        <f t="shared" ref="DV16:EK28" si="90">V16*BV16</f>
        <v>23463.939561761759</v>
      </c>
      <c r="DW16" s="108">
        <f t="shared" si="90"/>
        <v>22443.150099627943</v>
      </c>
      <c r="DX16" s="108">
        <f t="shared" si="90"/>
        <v>22443.428696197898</v>
      </c>
      <c r="DY16" s="108">
        <f t="shared" si="90"/>
        <v>22443.707296226192</v>
      </c>
      <c r="DZ16" s="108">
        <f t="shared" si="90"/>
        <v>22443.985899712872</v>
      </c>
      <c r="EA16" s="108">
        <f t="shared" si="90"/>
        <v>23404.454620173972</v>
      </c>
      <c r="EB16" s="108">
        <f t="shared" si="90"/>
        <v>23404.745149834464</v>
      </c>
      <c r="EC16" s="108">
        <f t="shared" si="90"/>
        <v>23405.035683101429</v>
      </c>
      <c r="ED16" s="108">
        <f t="shared" si="90"/>
        <v>23405.326219974912</v>
      </c>
      <c r="EE16" s="108">
        <f t="shared" si="90"/>
        <v>23405.616760454952</v>
      </c>
      <c r="EF16" s="108">
        <f t="shared" si="90"/>
        <v>22860.814938014093</v>
      </c>
      <c r="EG16" s="108">
        <f t="shared" si="90"/>
        <v>22861.098719239093</v>
      </c>
      <c r="EH16" s="108">
        <f t="shared" si="90"/>
        <v>22861.382503986795</v>
      </c>
      <c r="EI16" s="108">
        <f t="shared" si="90"/>
        <v>22861.666292257236</v>
      </c>
      <c r="EJ16" s="108">
        <f t="shared" si="90"/>
        <v>23211.492455556807</v>
      </c>
      <c r="EK16" s="108">
        <f t="shared" si="90"/>
        <v>23211.780589894141</v>
      </c>
      <c r="EL16" s="108">
        <f t="shared" ref="EL16:FA28" si="91">AL16*CL16</f>
        <v>23212.068727808215</v>
      </c>
      <c r="EM16" s="108">
        <f t="shared" si="91"/>
        <v>23212.356869299067</v>
      </c>
      <c r="EN16" s="108">
        <f t="shared" si="91"/>
        <v>25206.917936820457</v>
      </c>
      <c r="EO16" s="108">
        <f t="shared" si="91"/>
        <v>25207.230841240966</v>
      </c>
      <c r="EP16" s="108">
        <f t="shared" si="91"/>
        <v>25207.543749545694</v>
      </c>
      <c r="EQ16" s="108">
        <f t="shared" si="91"/>
        <v>25207.856661734688</v>
      </c>
      <c r="ER16" s="108">
        <f t="shared" si="91"/>
        <v>25208.169577807996</v>
      </c>
      <c r="ES16" s="108">
        <f t="shared" si="91"/>
        <v>24912.413958492409</v>
      </c>
      <c r="ET16" s="108">
        <f t="shared" si="91"/>
        <v>24912.723207107119</v>
      </c>
      <c r="EU16" s="108">
        <f t="shared" si="91"/>
        <v>24913.032459560673</v>
      </c>
      <c r="EV16" s="108">
        <f t="shared" si="91"/>
        <v>24913.341715853108</v>
      </c>
      <c r="EW16" s="108">
        <f t="shared" si="91"/>
        <v>24445.737470340671</v>
      </c>
      <c r="EX16" s="108">
        <f t="shared" si="91"/>
        <v>24446.040925897447</v>
      </c>
      <c r="EY16" s="108">
        <f t="shared" si="91"/>
        <v>24446.344385221149</v>
      </c>
      <c r="EZ16" s="108">
        <f t="shared" si="91"/>
        <v>24446.647848311823</v>
      </c>
      <c r="FA16" s="108">
        <f t="shared" si="91"/>
        <v>22438.123792473507</v>
      </c>
      <c r="FB16" s="108">
        <f t="shared" ref="FB16:FE28" si="92">BB16*DB16</f>
        <v>22438.402326649728</v>
      </c>
      <c r="FC16" s="108">
        <f t="shared" si="92"/>
        <v>22438.680864283513</v>
      </c>
      <c r="FD16" s="108">
        <f t="shared" si="92"/>
        <v>22438.95940537491</v>
      </c>
      <c r="FE16" s="108">
        <f t="shared" si="92"/>
        <v>22439.237949923958</v>
      </c>
    </row>
    <row r="17" spans="1:161" ht="15.75" x14ac:dyDescent="0.25">
      <c r="A17" s="87" t="s">
        <v>174</v>
      </c>
      <c r="B17" s="12">
        <f>'Urb proj of all 25 ARs '!AM17</f>
        <v>26992.556838405118</v>
      </c>
      <c r="C17" s="12">
        <f>'Urb proj of all 25 ARs '!AN17</f>
        <v>27009.98601212681</v>
      </c>
      <c r="D17" s="100">
        <f t="shared" si="10"/>
        <v>6.4570295530112472E-4</v>
      </c>
      <c r="E17" s="101">
        <f t="shared" si="11"/>
        <v>1.2413434331559614E-5</v>
      </c>
      <c r="F17" s="69">
        <f t="shared" si="12"/>
        <v>26992.891908736874</v>
      </c>
      <c r="G17" s="69">
        <f t="shared" si="13"/>
        <v>26993.226983228004</v>
      </c>
      <c r="H17" s="69">
        <f>G17*(1+$E$17)</f>
        <v>26993.562061878558</v>
      </c>
      <c r="I17" s="69">
        <f t="shared" ref="I17:BE17" si="93">H17*(1+$E$17)</f>
        <v>26993.897144688588</v>
      </c>
      <c r="J17" s="69">
        <f t="shared" si="93"/>
        <v>26994.232231658145</v>
      </c>
      <c r="K17" s="69">
        <f t="shared" si="93"/>
        <v>26994.567322787283</v>
      </c>
      <c r="L17" s="69">
        <f t="shared" si="93"/>
        <v>26994.902418076053</v>
      </c>
      <c r="M17" s="69">
        <f t="shared" si="93"/>
        <v>26995.237517524507</v>
      </c>
      <c r="N17" s="69">
        <f t="shared" si="93"/>
        <v>26995.572621132695</v>
      </c>
      <c r="O17" s="69">
        <f t="shared" si="93"/>
        <v>26995.907728900671</v>
      </c>
      <c r="P17" s="69">
        <f t="shared" si="93"/>
        <v>26996.242840828483</v>
      </c>
      <c r="Q17" s="69">
        <f t="shared" si="93"/>
        <v>26996.577956916186</v>
      </c>
      <c r="R17" s="69">
        <f t="shared" si="93"/>
        <v>26996.91307716383</v>
      </c>
      <c r="S17" s="69">
        <f t="shared" si="93"/>
        <v>26997.248201571467</v>
      </c>
      <c r="T17" s="69">
        <f t="shared" si="93"/>
        <v>26997.58333013915</v>
      </c>
      <c r="U17" s="69">
        <f t="shared" si="93"/>
        <v>26997.918462866928</v>
      </c>
      <c r="V17" s="69">
        <f t="shared" si="93"/>
        <v>26998.253599754855</v>
      </c>
      <c r="W17" s="69">
        <f t="shared" si="93"/>
        <v>26998.588740802981</v>
      </c>
      <c r="X17" s="69">
        <f t="shared" si="93"/>
        <v>26998.923886011358</v>
      </c>
      <c r="Y17" s="69">
        <f t="shared" si="93"/>
        <v>26999.259035380041</v>
      </c>
      <c r="Z17" s="69">
        <f t="shared" si="93"/>
        <v>26999.594188909075</v>
      </c>
      <c r="AA17" s="69">
        <f t="shared" si="93"/>
        <v>26999.929346598517</v>
      </c>
      <c r="AB17" s="69">
        <f t="shared" si="93"/>
        <v>27000.264508448417</v>
      </c>
      <c r="AC17" s="69">
        <f t="shared" si="93"/>
        <v>27000.599674458826</v>
      </c>
      <c r="AD17" s="69">
        <f t="shared" si="93"/>
        <v>27000.934844629799</v>
      </c>
      <c r="AE17" s="69">
        <f t="shared" si="93"/>
        <v>27001.270018961382</v>
      </c>
      <c r="AF17" s="69">
        <f t="shared" si="93"/>
        <v>27001.605197453631</v>
      </c>
      <c r="AG17" s="69">
        <f t="shared" si="93"/>
        <v>27001.940380106596</v>
      </c>
      <c r="AH17" s="69">
        <f t="shared" si="93"/>
        <v>27002.275566920329</v>
      </c>
      <c r="AI17" s="69">
        <f t="shared" si="93"/>
        <v>27002.610757894883</v>
      </c>
      <c r="AJ17" s="69">
        <f t="shared" si="93"/>
        <v>27002.945953030307</v>
      </c>
      <c r="AK17" s="69">
        <f t="shared" si="93"/>
        <v>27003.281152326654</v>
      </c>
      <c r="AL17" s="69">
        <f t="shared" si="93"/>
        <v>27003.616355783975</v>
      </c>
      <c r="AM17" s="69">
        <f t="shared" si="93"/>
        <v>27003.951563402323</v>
      </c>
      <c r="AN17" s="69">
        <f t="shared" si="93"/>
        <v>27004.286775181747</v>
      </c>
      <c r="AO17" s="69">
        <f t="shared" si="93"/>
        <v>27004.621991122302</v>
      </c>
      <c r="AP17" s="69">
        <f t="shared" si="93"/>
        <v>27004.957211224038</v>
      </c>
      <c r="AQ17" s="69">
        <f t="shared" si="93"/>
        <v>27005.292435487008</v>
      </c>
      <c r="AR17" s="69">
        <f t="shared" si="93"/>
        <v>27005.627663911262</v>
      </c>
      <c r="AS17" s="69">
        <f t="shared" si="93"/>
        <v>27005.962896496851</v>
      </c>
      <c r="AT17" s="69">
        <f t="shared" si="93"/>
        <v>27006.298133243828</v>
      </c>
      <c r="AU17" s="69">
        <f t="shared" si="93"/>
        <v>27006.633374152243</v>
      </c>
      <c r="AV17" s="69">
        <f t="shared" si="93"/>
        <v>27006.968619222149</v>
      </c>
      <c r="AW17" s="69">
        <f t="shared" si="93"/>
        <v>27007.303868453597</v>
      </c>
      <c r="AX17" s="69">
        <f t="shared" si="93"/>
        <v>27007.639121846642</v>
      </c>
      <c r="AY17" s="69">
        <f t="shared" si="93"/>
        <v>27007.97437940133</v>
      </c>
      <c r="AZ17" s="69">
        <f t="shared" si="93"/>
        <v>27008.309641117718</v>
      </c>
      <c r="BA17" s="69">
        <f t="shared" si="93"/>
        <v>27008.644906995854</v>
      </c>
      <c r="BB17" s="69">
        <f t="shared" si="93"/>
        <v>27008.980177035792</v>
      </c>
      <c r="BC17" s="69">
        <f t="shared" si="93"/>
        <v>27009.31545123758</v>
      </c>
      <c r="BD17" s="69">
        <f t="shared" si="93"/>
        <v>27009.650729601275</v>
      </c>
      <c r="BE17" s="69">
        <f t="shared" si="93"/>
        <v>27009.986012126927</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44105.476281225681</v>
      </c>
      <c r="DG17" s="108">
        <f t="shared" si="15"/>
        <v>44106.023781659162</v>
      </c>
      <c r="DH17" s="108">
        <f t="shared" si="15"/>
        <v>44106.571288889005</v>
      </c>
      <c r="DI17" s="108">
        <f t="shared" si="15"/>
        <v>44107.118802915291</v>
      </c>
      <c r="DJ17" s="108">
        <f t="shared" si="15"/>
        <v>51167.715434528385</v>
      </c>
      <c r="DK17" s="108">
        <f t="shared" si="15"/>
        <v>51168.350601603823</v>
      </c>
      <c r="DL17" s="108">
        <f t="shared" si="15"/>
        <v>51168.985776563874</v>
      </c>
      <c r="DM17" s="108">
        <f t="shared" si="15"/>
        <v>51169.620959408625</v>
      </c>
      <c r="DN17" s="108">
        <f t="shared" si="15"/>
        <v>42558.267196840687</v>
      </c>
      <c r="DO17" s="108">
        <f t="shared" si="15"/>
        <v>42558.795491095807</v>
      </c>
      <c r="DP17" s="108">
        <f t="shared" si="15"/>
        <v>42559.323791908864</v>
      </c>
      <c r="DQ17" s="108">
        <f t="shared" si="15"/>
        <v>42559.852099279946</v>
      </c>
      <c r="DR17" s="108">
        <f t="shared" si="15"/>
        <v>42560.380413209139</v>
      </c>
      <c r="DS17" s="108">
        <f t="shared" si="15"/>
        <v>46148.672361549994</v>
      </c>
      <c r="DT17" s="108">
        <f t="shared" si="15"/>
        <v>46149.245225063838</v>
      </c>
      <c r="DU17" s="108">
        <f t="shared" si="15"/>
        <v>46149.81809568889</v>
      </c>
      <c r="DV17" s="108">
        <f t="shared" si="90"/>
        <v>46150.39097342523</v>
      </c>
      <c r="DW17" s="108">
        <f t="shared" si="90"/>
        <v>45010.694615366738</v>
      </c>
      <c r="DX17" s="108">
        <f t="shared" si="90"/>
        <v>45011.253352668558</v>
      </c>
      <c r="DY17" s="108">
        <f t="shared" si="90"/>
        <v>45011.812096906237</v>
      </c>
      <c r="DZ17" s="108">
        <f t="shared" si="90"/>
        <v>45012.370848079845</v>
      </c>
      <c r="EA17" s="108">
        <f t="shared" si="90"/>
        <v>50173.869900154066</v>
      </c>
      <c r="EB17" s="108">
        <f t="shared" si="90"/>
        <v>50174.492730193233</v>
      </c>
      <c r="EC17" s="108">
        <f t="shared" si="90"/>
        <v>50175.115567963854</v>
      </c>
      <c r="ED17" s="108">
        <f t="shared" si="90"/>
        <v>50175.738413466039</v>
      </c>
      <c r="EE17" s="108">
        <f t="shared" si="90"/>
        <v>50176.361266699867</v>
      </c>
      <c r="EF17" s="108">
        <f t="shared" si="90"/>
        <v>50301.013528886899</v>
      </c>
      <c r="EG17" s="108">
        <f t="shared" si="90"/>
        <v>50301.63793721515</v>
      </c>
      <c r="EH17" s="108">
        <f t="shared" si="90"/>
        <v>50302.262353294456</v>
      </c>
      <c r="EI17" s="108">
        <f t="shared" si="90"/>
        <v>50302.886777124906</v>
      </c>
      <c r="EJ17" s="108">
        <f t="shared" si="90"/>
        <v>53873.836792152579</v>
      </c>
      <c r="EK17" s="108">
        <f t="shared" si="90"/>
        <v>53874.505551487789</v>
      </c>
      <c r="EL17" s="108">
        <f t="shared" si="91"/>
        <v>53875.174319124599</v>
      </c>
      <c r="EM17" s="108">
        <f t="shared" si="91"/>
        <v>53875.843095063108</v>
      </c>
      <c r="EN17" s="108">
        <f t="shared" si="91"/>
        <v>53649.551036008015</v>
      </c>
      <c r="EO17" s="108">
        <f t="shared" si="91"/>
        <v>53650.217011186724</v>
      </c>
      <c r="EP17" s="108">
        <f t="shared" si="91"/>
        <v>53650.882994632469</v>
      </c>
      <c r="EQ17" s="108">
        <f t="shared" si="91"/>
        <v>53651.548986345355</v>
      </c>
      <c r="ER17" s="108">
        <f t="shared" si="91"/>
        <v>53652.214986325482</v>
      </c>
      <c r="ES17" s="108">
        <f t="shared" si="91"/>
        <v>53032.920574388998</v>
      </c>
      <c r="ET17" s="108">
        <f t="shared" si="91"/>
        <v>53033.578895065963</v>
      </c>
      <c r="EU17" s="108">
        <f t="shared" si="91"/>
        <v>53034.237223914941</v>
      </c>
      <c r="EV17" s="108">
        <f t="shared" si="91"/>
        <v>53034.895560936042</v>
      </c>
      <c r="EW17" s="108">
        <f t="shared" si="91"/>
        <v>47543.703911292643</v>
      </c>
      <c r="EX17" s="108">
        <f t="shared" si="91"/>
        <v>47544.294091939024</v>
      </c>
      <c r="EY17" s="108">
        <f t="shared" si="91"/>
        <v>47544.884279911574</v>
      </c>
      <c r="EZ17" s="108">
        <f t="shared" si="91"/>
        <v>47545.474475210387</v>
      </c>
      <c r="FA17" s="108">
        <f t="shared" si="91"/>
        <v>44424.370768840774</v>
      </c>
      <c r="FB17" s="108">
        <f t="shared" si="92"/>
        <v>44424.922227850031</v>
      </c>
      <c r="FC17" s="108">
        <f t="shared" si="92"/>
        <v>44425.473693704793</v>
      </c>
      <c r="FD17" s="108">
        <f t="shared" si="92"/>
        <v>44426.025166405139</v>
      </c>
      <c r="FE17" s="108">
        <f t="shared" si="92"/>
        <v>44426.576645951151</v>
      </c>
    </row>
    <row r="18" spans="1:161" ht="15.75" x14ac:dyDescent="0.25">
      <c r="A18" s="47" t="s">
        <v>222</v>
      </c>
      <c r="B18" s="12">
        <f>'Urb proj of all 25 ARs '!AM18</f>
        <v>32085.768771057003</v>
      </c>
      <c r="C18" s="12">
        <f>'Urb proj of all 25 ARs '!AN18</f>
        <v>32106.486646775589</v>
      </c>
      <c r="D18" s="100">
        <f t="shared" si="10"/>
        <v>6.4570295530132855E-4</v>
      </c>
      <c r="E18" s="101">
        <f t="shared" si="11"/>
        <v>1.2413434331559614E-5</v>
      </c>
      <c r="F18" s="69">
        <f t="shared" si="12"/>
        <v>32086.16706564062</v>
      </c>
      <c r="G18" s="69">
        <f t="shared" si="13"/>
        <v>32086.565365168441</v>
      </c>
      <c r="H18" s="69">
        <f>G18*(1+$E$18)</f>
        <v>32086.963669640525</v>
      </c>
      <c r="I18" s="69">
        <f t="shared" ref="I18:BE18" si="94">H18*(1+$E$18)</f>
        <v>32087.361979056936</v>
      </c>
      <c r="J18" s="69">
        <f t="shared" si="94"/>
        <v>32087.760293417734</v>
      </c>
      <c r="K18" s="69">
        <f t="shared" si="94"/>
        <v>32088.158612722982</v>
      </c>
      <c r="L18" s="69">
        <f t="shared" si="94"/>
        <v>32088.556936972742</v>
      </c>
      <c r="M18" s="69">
        <f t="shared" si="94"/>
        <v>32088.955266167075</v>
      </c>
      <c r="N18" s="69">
        <f t="shared" si="94"/>
        <v>32089.35360030604</v>
      </c>
      <c r="O18" s="69">
        <f t="shared" si="94"/>
        <v>32089.751939389698</v>
      </c>
      <c r="P18" s="69">
        <f t="shared" si="94"/>
        <v>32090.150283418116</v>
      </c>
      <c r="Q18" s="69">
        <f t="shared" si="94"/>
        <v>32090.54863239135</v>
      </c>
      <c r="R18" s="69">
        <f t="shared" si="94"/>
        <v>32090.946986309464</v>
      </c>
      <c r="S18" s="69">
        <f t="shared" si="94"/>
        <v>32091.345345172514</v>
      </c>
      <c r="T18" s="69">
        <f t="shared" si="94"/>
        <v>32091.743708980568</v>
      </c>
      <c r="U18" s="69">
        <f t="shared" si="94"/>
        <v>32092.142077733686</v>
      </c>
      <c r="V18" s="69">
        <f t="shared" si="94"/>
        <v>32092.540451431927</v>
      </c>
      <c r="W18" s="69">
        <f t="shared" si="94"/>
        <v>32092.938830075353</v>
      </c>
      <c r="X18" s="69">
        <f t="shared" si="94"/>
        <v>32093.337213664028</v>
      </c>
      <c r="Y18" s="69">
        <f t="shared" si="94"/>
        <v>32093.735602198012</v>
      </c>
      <c r="Z18" s="69">
        <f t="shared" si="94"/>
        <v>32094.133995677366</v>
      </c>
      <c r="AA18" s="69">
        <f t="shared" si="94"/>
        <v>32094.532394102149</v>
      </c>
      <c r="AB18" s="69">
        <f t="shared" si="94"/>
        <v>32094.930797472425</v>
      </c>
      <c r="AC18" s="69">
        <f t="shared" si="94"/>
        <v>32095.329205788257</v>
      </c>
      <c r="AD18" s="69">
        <f t="shared" si="94"/>
        <v>32095.727619049703</v>
      </c>
      <c r="AE18" s="69">
        <f t="shared" si="94"/>
        <v>32096.126037256825</v>
      </c>
      <c r="AF18" s="69">
        <f t="shared" si="94"/>
        <v>32096.524460409684</v>
      </c>
      <c r="AG18" s="69">
        <f t="shared" si="94"/>
        <v>32096.922888508347</v>
      </c>
      <c r="AH18" s="69">
        <f t="shared" si="94"/>
        <v>32097.321321552867</v>
      </c>
      <c r="AI18" s="69">
        <f t="shared" si="94"/>
        <v>32097.71975954331</v>
      </c>
      <c r="AJ18" s="69">
        <f t="shared" si="94"/>
        <v>32098.118202479738</v>
      </c>
      <c r="AK18" s="69">
        <f t="shared" si="94"/>
        <v>32098.516650362209</v>
      </c>
      <c r="AL18" s="69">
        <f t="shared" si="94"/>
        <v>32098.91510319079</v>
      </c>
      <c r="AM18" s="69">
        <f t="shared" si="94"/>
        <v>32099.313560965536</v>
      </c>
      <c r="AN18" s="69">
        <f t="shared" si="94"/>
        <v>32099.712023686512</v>
      </c>
      <c r="AO18" s="69">
        <f t="shared" si="94"/>
        <v>32100.110491353778</v>
      </c>
      <c r="AP18" s="69">
        <f t="shared" si="94"/>
        <v>32100.508963967397</v>
      </c>
      <c r="AQ18" s="69">
        <f t="shared" si="94"/>
        <v>32100.90744152743</v>
      </c>
      <c r="AR18" s="69">
        <f t="shared" si="94"/>
        <v>32101.305924033939</v>
      </c>
      <c r="AS18" s="69">
        <f t="shared" si="94"/>
        <v>32101.704411486986</v>
      </c>
      <c r="AT18" s="69">
        <f t="shared" si="94"/>
        <v>32102.102903886629</v>
      </c>
      <c r="AU18" s="69">
        <f t="shared" si="94"/>
        <v>32102.50140123293</v>
      </c>
      <c r="AV18" s="69">
        <f t="shared" si="94"/>
        <v>32102.899903525955</v>
      </c>
      <c r="AW18" s="69">
        <f t="shared" si="94"/>
        <v>32103.298410765761</v>
      </c>
      <c r="AX18" s="69">
        <f t="shared" si="94"/>
        <v>32103.696922952411</v>
      </c>
      <c r="AY18" s="69">
        <f t="shared" si="94"/>
        <v>32104.095440085963</v>
      </c>
      <c r="AZ18" s="69">
        <f t="shared" si="94"/>
        <v>32104.493962166482</v>
      </c>
      <c r="BA18" s="69">
        <f t="shared" si="94"/>
        <v>32104.89248919403</v>
      </c>
      <c r="BB18" s="69">
        <f t="shared" si="94"/>
        <v>32105.291021168665</v>
      </c>
      <c r="BC18" s="69">
        <f t="shared" si="94"/>
        <v>32105.689558090453</v>
      </c>
      <c r="BD18" s="69">
        <f t="shared" si="94"/>
        <v>32106.088099959452</v>
      </c>
      <c r="BE18" s="69">
        <f t="shared" si="94"/>
        <v>32106.486646775724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36731.137731245413</v>
      </c>
      <c r="DG18" s="108">
        <f t="shared" si="15"/>
        <v>36731.593690811562</v>
      </c>
      <c r="DH18" s="108">
        <f t="shared" si="15"/>
        <v>36732.049656037736</v>
      </c>
      <c r="DI18" s="108">
        <f t="shared" si="15"/>
        <v>36732.505626924001</v>
      </c>
      <c r="DJ18" s="108">
        <f t="shared" si="15"/>
        <v>40694.210850650408</v>
      </c>
      <c r="DK18" s="108">
        <f t="shared" si="15"/>
        <v>40694.716005564478</v>
      </c>
      <c r="DL18" s="108">
        <f t="shared" si="15"/>
        <v>40695.221166749259</v>
      </c>
      <c r="DM18" s="108">
        <f t="shared" si="15"/>
        <v>40695.726334204817</v>
      </c>
      <c r="DN18" s="108">
        <f t="shared" si="15"/>
        <v>35957.416936059992</v>
      </c>
      <c r="DO18" s="108">
        <f t="shared" si="15"/>
        <v>35957.863291093854</v>
      </c>
      <c r="DP18" s="108">
        <f t="shared" si="15"/>
        <v>35958.309651668525</v>
      </c>
      <c r="DQ18" s="108">
        <f t="shared" si="15"/>
        <v>35958.756017784064</v>
      </c>
      <c r="DR18" s="108">
        <f t="shared" si="15"/>
        <v>35959.202389440536</v>
      </c>
      <c r="DS18" s="108">
        <f t="shared" si="15"/>
        <v>36645.574076979108</v>
      </c>
      <c r="DT18" s="108">
        <f t="shared" si="15"/>
        <v>36646.02897440645</v>
      </c>
      <c r="DU18" s="108">
        <f t="shared" si="15"/>
        <v>36646.483877480641</v>
      </c>
      <c r="DV18" s="108">
        <f t="shared" si="90"/>
        <v>36646.938786201732</v>
      </c>
      <c r="DW18" s="108">
        <f t="shared" si="90"/>
        <v>36405.327671950421</v>
      </c>
      <c r="DX18" s="108">
        <f t="shared" si="90"/>
        <v>36405.779587094796</v>
      </c>
      <c r="DY18" s="108">
        <f t="shared" si="90"/>
        <v>36406.231507848992</v>
      </c>
      <c r="DZ18" s="108">
        <f t="shared" si="90"/>
        <v>36406.683434213075</v>
      </c>
      <c r="EA18" s="108">
        <f t="shared" si="90"/>
        <v>37149.82609516829</v>
      </c>
      <c r="EB18" s="108">
        <f t="shared" si="90"/>
        <v>37150.287252094953</v>
      </c>
      <c r="EC18" s="108">
        <f t="shared" si="90"/>
        <v>37150.748414746158</v>
      </c>
      <c r="ED18" s="108">
        <f t="shared" si="90"/>
        <v>37151.20958312197</v>
      </c>
      <c r="EE18" s="108">
        <f t="shared" si="90"/>
        <v>37151.67075722247</v>
      </c>
      <c r="EF18" s="108">
        <f t="shared" si="90"/>
        <v>37091.826806045683</v>
      </c>
      <c r="EG18" s="108">
        <f t="shared" si="90"/>
        <v>37092.287243001978</v>
      </c>
      <c r="EH18" s="108">
        <f t="shared" si="90"/>
        <v>37092.747685673879</v>
      </c>
      <c r="EI18" s="108">
        <f t="shared" si="90"/>
        <v>37093.208134061446</v>
      </c>
      <c r="EJ18" s="108">
        <f t="shared" si="90"/>
        <v>37837.026843621839</v>
      </c>
      <c r="EK18" s="108">
        <f t="shared" si="90"/>
        <v>37837.496531069861</v>
      </c>
      <c r="EL18" s="108">
        <f t="shared" si="91"/>
        <v>37837.966224348318</v>
      </c>
      <c r="EM18" s="108">
        <f t="shared" si="91"/>
        <v>37838.435923457284</v>
      </c>
      <c r="EN18" s="108">
        <f t="shared" si="91"/>
        <v>40707.828176606425</v>
      </c>
      <c r="EO18" s="108">
        <f t="shared" si="91"/>
        <v>40708.33350055827</v>
      </c>
      <c r="EP18" s="108">
        <f t="shared" si="91"/>
        <v>40708.838830782923</v>
      </c>
      <c r="EQ18" s="108">
        <f t="shared" si="91"/>
        <v>40709.344167280462</v>
      </c>
      <c r="ER18" s="108">
        <f t="shared" si="91"/>
        <v>40709.849510050968</v>
      </c>
      <c r="ES18" s="108">
        <f t="shared" si="91"/>
        <v>38701.743773777242</v>
      </c>
      <c r="ET18" s="108">
        <f t="shared" si="91"/>
        <v>38702.224195332092</v>
      </c>
      <c r="EU18" s="108">
        <f t="shared" si="91"/>
        <v>38702.704622850622</v>
      </c>
      <c r="EV18" s="108">
        <f t="shared" si="91"/>
        <v>38703.185056332914</v>
      </c>
      <c r="EW18" s="108">
        <f t="shared" si="91"/>
        <v>38991.884322565427</v>
      </c>
      <c r="EX18" s="108">
        <f t="shared" si="91"/>
        <v>38992.368345760937</v>
      </c>
      <c r="EY18" s="108">
        <f t="shared" si="91"/>
        <v>38992.852374964823</v>
      </c>
      <c r="EZ18" s="108">
        <f t="shared" si="91"/>
        <v>38993.33641017718</v>
      </c>
      <c r="FA18" s="108">
        <f t="shared" si="91"/>
        <v>36555.776473993363</v>
      </c>
      <c r="FB18" s="108">
        <f t="shared" si="92"/>
        <v>36556.230256724062</v>
      </c>
      <c r="FC18" s="108">
        <f t="shared" si="92"/>
        <v>36556.684045087764</v>
      </c>
      <c r="FD18" s="108">
        <f t="shared" si="92"/>
        <v>36557.137839084542</v>
      </c>
      <c r="FE18" s="108">
        <f t="shared" si="92"/>
        <v>36557.591638714453</v>
      </c>
    </row>
    <row r="19" spans="1:161" ht="15.75" x14ac:dyDescent="0.25">
      <c r="A19" s="47" t="s">
        <v>178</v>
      </c>
      <c r="B19" s="12">
        <f>'Urb proj of all 25 ARs '!AM19</f>
        <v>51816.561428512701</v>
      </c>
      <c r="C19" s="12">
        <f>'Urb proj of all 25 ARs '!AN19</f>
        <v>51850.01953536064</v>
      </c>
      <c r="D19" s="100">
        <f t="shared" si="10"/>
        <v>6.4570295530122902E-4</v>
      </c>
      <c r="E19" s="101">
        <f t="shared" si="11"/>
        <v>1.2413434331559614E-5</v>
      </c>
      <c r="F19" s="69">
        <f t="shared" si="12"/>
        <v>51817.204649995285</v>
      </c>
      <c r="G19" s="69">
        <f t="shared" si="13"/>
        <v>51817.847879462453</v>
      </c>
      <c r="H19" s="69">
        <f>G19*(1+$E$19)</f>
        <v>51818.491116914309</v>
      </c>
      <c r="I19" s="69">
        <f t="shared" ref="I19:BE19" si="95">H19*(1+$E$19)</f>
        <v>51819.134362350946</v>
      </c>
      <c r="J19" s="69">
        <f t="shared" si="95"/>
        <v>51819.777615772473</v>
      </c>
      <c r="K19" s="69">
        <f t="shared" si="95"/>
        <v>51820.420877178985</v>
      </c>
      <c r="L19" s="69">
        <f t="shared" si="95"/>
        <v>51821.064146570578</v>
      </c>
      <c r="M19" s="69">
        <f t="shared" si="95"/>
        <v>51821.707423947351</v>
      </c>
      <c r="N19" s="69">
        <f t="shared" si="95"/>
        <v>51822.350709309409</v>
      </c>
      <c r="O19" s="69">
        <f t="shared" si="95"/>
        <v>51822.994002656844</v>
      </c>
      <c r="P19" s="69">
        <f t="shared" si="95"/>
        <v>51823.637303989759</v>
      </c>
      <c r="Q19" s="69">
        <f t="shared" si="95"/>
        <v>51824.280613308256</v>
      </c>
      <c r="R19" s="69">
        <f t="shared" si="95"/>
        <v>51824.923930612429</v>
      </c>
      <c r="S19" s="69">
        <f t="shared" si="95"/>
        <v>51825.567255902381</v>
      </c>
      <c r="T19" s="69">
        <f t="shared" si="95"/>
        <v>51826.210589178205</v>
      </c>
      <c r="U19" s="69">
        <f t="shared" si="95"/>
        <v>51826.853930440004</v>
      </c>
      <c r="V19" s="69">
        <f t="shared" si="95"/>
        <v>51827.497279687879</v>
      </c>
      <c r="W19" s="69">
        <f t="shared" si="95"/>
        <v>51828.140636921933</v>
      </c>
      <c r="X19" s="69">
        <f t="shared" si="95"/>
        <v>51828.78400214226</v>
      </c>
      <c r="Y19" s="69">
        <f t="shared" si="95"/>
        <v>51829.427375348954</v>
      </c>
      <c r="Z19" s="69">
        <f t="shared" si="95"/>
        <v>51830.070756542118</v>
      </c>
      <c r="AA19" s="69">
        <f t="shared" si="95"/>
        <v>51830.714145721853</v>
      </c>
      <c r="AB19" s="69">
        <f t="shared" si="95"/>
        <v>51831.357542888261</v>
      </c>
      <c r="AC19" s="69">
        <f t="shared" si="95"/>
        <v>51832.000948041437</v>
      </c>
      <c r="AD19" s="69">
        <f t="shared" si="95"/>
        <v>51832.644361181476</v>
      </c>
      <c r="AE19" s="69">
        <f t="shared" si="95"/>
        <v>51833.287782308485</v>
      </c>
      <c r="AF19" s="69">
        <f t="shared" si="95"/>
        <v>51833.931211422561</v>
      </c>
      <c r="AG19" s="69">
        <f t="shared" si="95"/>
        <v>51834.574648523798</v>
      </c>
      <c r="AH19" s="69">
        <f t="shared" si="95"/>
        <v>51835.218093612304</v>
      </c>
      <c r="AI19" s="69">
        <f t="shared" si="95"/>
        <v>51835.861546688175</v>
      </c>
      <c r="AJ19" s="69">
        <f t="shared" si="95"/>
        <v>51836.505007751504</v>
      </c>
      <c r="AK19" s="69">
        <f t="shared" si="95"/>
        <v>51837.148476802395</v>
      </c>
      <c r="AL19" s="69">
        <f t="shared" si="95"/>
        <v>51837.791953840948</v>
      </c>
      <c r="AM19" s="69">
        <f t="shared" si="95"/>
        <v>51838.435438867258</v>
      </c>
      <c r="AN19" s="69">
        <f t="shared" si="95"/>
        <v>51839.078931881428</v>
      </c>
      <c r="AO19" s="69">
        <f t="shared" si="95"/>
        <v>51839.722432883558</v>
      </c>
      <c r="AP19" s="69">
        <f t="shared" si="95"/>
        <v>51840.365941873744</v>
      </c>
      <c r="AQ19" s="69">
        <f t="shared" si="95"/>
        <v>51841.009458852088</v>
      </c>
      <c r="AR19" s="69">
        <f t="shared" si="95"/>
        <v>51841.652983818691</v>
      </c>
      <c r="AS19" s="69">
        <f t="shared" si="95"/>
        <v>51842.296516773647</v>
      </c>
      <c r="AT19" s="69">
        <f t="shared" si="95"/>
        <v>51842.940057717053</v>
      </c>
      <c r="AU19" s="69">
        <f t="shared" si="95"/>
        <v>51843.583606649016</v>
      </c>
      <c r="AV19" s="69">
        <f t="shared" si="95"/>
        <v>51844.227163569631</v>
      </c>
      <c r="AW19" s="69">
        <f t="shared" si="95"/>
        <v>51844.870728478993</v>
      </c>
      <c r="AX19" s="69">
        <f t="shared" si="95"/>
        <v>51845.51430137721</v>
      </c>
      <c r="AY19" s="69">
        <f t="shared" si="95"/>
        <v>51846.157882264379</v>
      </c>
      <c r="AZ19" s="69">
        <f t="shared" si="95"/>
        <v>51846.801471140592</v>
      </c>
      <c r="BA19" s="69">
        <f t="shared" si="95"/>
        <v>51847.445068005953</v>
      </c>
      <c r="BB19" s="69">
        <f t="shared" si="95"/>
        <v>51848.088672860562</v>
      </c>
      <c r="BC19" s="69">
        <f t="shared" si="95"/>
        <v>51848.732285704522</v>
      </c>
      <c r="BD19" s="69">
        <f t="shared" si="95"/>
        <v>51849.375906537927</v>
      </c>
      <c r="BE19" s="69">
        <f t="shared" si="95"/>
        <v>51850.019535360872</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52548.833750755963</v>
      </c>
      <c r="DG19" s="108">
        <f t="shared" si="15"/>
        <v>52549.486062252923</v>
      </c>
      <c r="DH19" s="108">
        <f t="shared" si="15"/>
        <v>52550.138381847319</v>
      </c>
      <c r="DI19" s="108">
        <f t="shared" si="15"/>
        <v>52550.790709539229</v>
      </c>
      <c r="DJ19" s="108">
        <f t="shared" si="15"/>
        <v>56616.329378209339</v>
      </c>
      <c r="DK19" s="108">
        <f t="shared" si="15"/>
        <v>56617.032181296177</v>
      </c>
      <c r="DL19" s="108">
        <f t="shared" si="15"/>
        <v>56617.734993107202</v>
      </c>
      <c r="DM19" s="108">
        <f t="shared" si="15"/>
        <v>56618.437813642544</v>
      </c>
      <c r="DN19" s="108">
        <f t="shared" si="15"/>
        <v>50203.271111136804</v>
      </c>
      <c r="DO19" s="108">
        <f t="shared" si="15"/>
        <v>50203.894306145972</v>
      </c>
      <c r="DP19" s="108">
        <f t="shared" si="15"/>
        <v>50204.517508891127</v>
      </c>
      <c r="DQ19" s="108">
        <f t="shared" si="15"/>
        <v>50205.140719372372</v>
      </c>
      <c r="DR19" s="108">
        <f t="shared" si="15"/>
        <v>50205.7639375898</v>
      </c>
      <c r="DS19" s="108">
        <f t="shared" si="15"/>
        <v>51360.794087203918</v>
      </c>
      <c r="DT19" s="108">
        <f t="shared" si="15"/>
        <v>51361.431651048537</v>
      </c>
      <c r="DU19" s="108">
        <f t="shared" si="15"/>
        <v>51362.069222807506</v>
      </c>
      <c r="DV19" s="108">
        <f t="shared" si="90"/>
        <v>51362.706802480934</v>
      </c>
      <c r="DW19" s="108">
        <f t="shared" si="90"/>
        <v>50660.818424004079</v>
      </c>
      <c r="DX19" s="108">
        <f t="shared" si="90"/>
        <v>50661.447298746774</v>
      </c>
      <c r="DY19" s="108">
        <f t="shared" si="90"/>
        <v>50662.076181295961</v>
      </c>
      <c r="DZ19" s="108">
        <f t="shared" si="90"/>
        <v>50662.705071651733</v>
      </c>
      <c r="EA19" s="108">
        <f t="shared" si="90"/>
        <v>51959.454514182355</v>
      </c>
      <c r="EB19" s="108">
        <f t="shared" si="90"/>
        <v>51960.099509458872</v>
      </c>
      <c r="EC19" s="108">
        <f t="shared" si="90"/>
        <v>51960.744512741992</v>
      </c>
      <c r="ED19" s="108">
        <f t="shared" si="90"/>
        <v>51961.389524031816</v>
      </c>
      <c r="EE19" s="108">
        <f t="shared" si="90"/>
        <v>51962.034543328453</v>
      </c>
      <c r="EF19" s="108">
        <f t="shared" si="90"/>
        <v>51666.343723162259</v>
      </c>
      <c r="EG19" s="108">
        <f t="shared" si="90"/>
        <v>51666.985079927217</v>
      </c>
      <c r="EH19" s="108">
        <f t="shared" si="90"/>
        <v>51667.626444653622</v>
      </c>
      <c r="EI19" s="108">
        <f t="shared" si="90"/>
        <v>51668.267817341562</v>
      </c>
      <c r="EJ19" s="108">
        <f t="shared" si="90"/>
        <v>51873.736379074529</v>
      </c>
      <c r="EK19" s="108">
        <f t="shared" si="90"/>
        <v>51874.380310294604</v>
      </c>
      <c r="EL19" s="108">
        <f t="shared" si="91"/>
        <v>51875.024249508075</v>
      </c>
      <c r="EM19" s="108">
        <f t="shared" si="91"/>
        <v>51875.668196715043</v>
      </c>
      <c r="EN19" s="108">
        <f t="shared" si="91"/>
        <v>56616.821193575088</v>
      </c>
      <c r="EO19" s="108">
        <f t="shared" si="91"/>
        <v>56617.524002767037</v>
      </c>
      <c r="EP19" s="108">
        <f t="shared" si="91"/>
        <v>56618.22682068326</v>
      </c>
      <c r="EQ19" s="108">
        <f t="shared" si="91"/>
        <v>56618.929647323865</v>
      </c>
      <c r="ER19" s="108">
        <f t="shared" si="91"/>
        <v>56619.632482688969</v>
      </c>
      <c r="ES19" s="108">
        <f t="shared" si="91"/>
        <v>54693.023308451819</v>
      </c>
      <c r="ET19" s="108">
        <f t="shared" si="91"/>
        <v>54693.702236705052</v>
      </c>
      <c r="EU19" s="108">
        <f t="shared" si="91"/>
        <v>54694.381173386122</v>
      </c>
      <c r="EV19" s="108">
        <f t="shared" si="91"/>
        <v>54695.060118495123</v>
      </c>
      <c r="EW19" s="108">
        <f t="shared" si="91"/>
        <v>54652.304919163937</v>
      </c>
      <c r="EX19" s="108">
        <f t="shared" si="91"/>
        <v>54652.983341962121</v>
      </c>
      <c r="EY19" s="108">
        <f t="shared" si="91"/>
        <v>54653.661773181862</v>
      </c>
      <c r="EZ19" s="108">
        <f t="shared" si="91"/>
        <v>54654.340212823256</v>
      </c>
      <c r="FA19" s="108">
        <f t="shared" si="91"/>
        <v>50101.799420874326</v>
      </c>
      <c r="FB19" s="108">
        <f t="shared" si="92"/>
        <v>50102.421356271327</v>
      </c>
      <c r="FC19" s="108">
        <f t="shared" si="92"/>
        <v>50103.043299388686</v>
      </c>
      <c r="FD19" s="108">
        <f t="shared" si="92"/>
        <v>50103.665250226499</v>
      </c>
      <c r="FE19" s="108">
        <f t="shared" si="92"/>
        <v>50104.287208784852</v>
      </c>
    </row>
    <row r="20" spans="1:161" ht="15.75" x14ac:dyDescent="0.25">
      <c r="A20" s="47" t="s">
        <v>195</v>
      </c>
      <c r="B20" s="12">
        <f>'Urb proj of all 25 ARs '!AM20</f>
        <v>172037.2864918242</v>
      </c>
      <c r="C20" s="12">
        <f>'Urb proj of all 25 ARs '!AN20</f>
        <v>172148.37147613397</v>
      </c>
      <c r="D20" s="100">
        <f t="shared" si="10"/>
        <v>6.4570295530118555E-4</v>
      </c>
      <c r="E20" s="101">
        <f t="shared" si="11"/>
        <v>1.2413434331559614E-5</v>
      </c>
      <c r="F20" s="69">
        <f t="shared" si="12"/>
        <v>172039.42206538265</v>
      </c>
      <c r="G20" s="69">
        <f t="shared" si="13"/>
        <v>172041.55766545091</v>
      </c>
      <c r="H20" s="69">
        <f>G20*(1+$E$20)</f>
        <v>172043.69329202929</v>
      </c>
      <c r="I20" s="69">
        <f t="shared" ref="I20:BE20" si="96">H20*(1+$E$20)</f>
        <v>172045.82894511812</v>
      </c>
      <c r="J20" s="69">
        <f t="shared" si="96"/>
        <v>172047.96462471774</v>
      </c>
      <c r="K20" s="69">
        <f t="shared" si="96"/>
        <v>172050.10033082849</v>
      </c>
      <c r="L20" s="69">
        <f t="shared" si="96"/>
        <v>172052.23606345069</v>
      </c>
      <c r="M20" s="69">
        <f t="shared" si="96"/>
        <v>172054.37182258465</v>
      </c>
      <c r="N20" s="69">
        <f t="shared" si="96"/>
        <v>172056.50760823072</v>
      </c>
      <c r="O20" s="69">
        <f t="shared" si="96"/>
        <v>172058.64342038924</v>
      </c>
      <c r="P20" s="69">
        <f t="shared" si="96"/>
        <v>172060.77925906051</v>
      </c>
      <c r="Q20" s="69">
        <f t="shared" si="96"/>
        <v>172062.91512424487</v>
      </c>
      <c r="R20" s="69">
        <f t="shared" si="96"/>
        <v>172065.05101594268</v>
      </c>
      <c r="S20" s="69">
        <f t="shared" si="96"/>
        <v>172067.18693415422</v>
      </c>
      <c r="T20" s="69">
        <f t="shared" si="96"/>
        <v>172069.32287887984</v>
      </c>
      <c r="U20" s="69">
        <f t="shared" si="96"/>
        <v>172071.45885011987</v>
      </c>
      <c r="V20" s="69">
        <f t="shared" si="96"/>
        <v>172073.59484787466</v>
      </c>
      <c r="W20" s="69">
        <f t="shared" si="96"/>
        <v>172075.73087214449</v>
      </c>
      <c r="X20" s="69">
        <f t="shared" si="96"/>
        <v>172077.86692292971</v>
      </c>
      <c r="Y20" s="69">
        <f t="shared" si="96"/>
        <v>172080.00300023067</v>
      </c>
      <c r="Z20" s="69">
        <f t="shared" si="96"/>
        <v>172082.1391040477</v>
      </c>
      <c r="AA20" s="69">
        <f t="shared" si="96"/>
        <v>172084.27523438112</v>
      </c>
      <c r="AB20" s="69">
        <f t="shared" si="96"/>
        <v>172086.41139123123</v>
      </c>
      <c r="AC20" s="69">
        <f t="shared" si="96"/>
        <v>172088.5475745984</v>
      </c>
      <c r="AD20" s="69">
        <f t="shared" si="96"/>
        <v>172090.68378448294</v>
      </c>
      <c r="AE20" s="69">
        <f t="shared" si="96"/>
        <v>172092.82002088518</v>
      </c>
      <c r="AF20" s="69">
        <f t="shared" si="96"/>
        <v>172094.95628380543</v>
      </c>
      <c r="AG20" s="69">
        <f t="shared" si="96"/>
        <v>172097.09257324404</v>
      </c>
      <c r="AH20" s="69">
        <f t="shared" si="96"/>
        <v>172099.22888920136</v>
      </c>
      <c r="AI20" s="69">
        <f t="shared" si="96"/>
        <v>172101.36523167769</v>
      </c>
      <c r="AJ20" s="69">
        <f t="shared" si="96"/>
        <v>172103.50160067336</v>
      </c>
      <c r="AK20" s="69">
        <f t="shared" si="96"/>
        <v>172105.63799618871</v>
      </c>
      <c r="AL20" s="69">
        <f t="shared" si="96"/>
        <v>172107.77441822406</v>
      </c>
      <c r="AM20" s="69">
        <f t="shared" si="96"/>
        <v>172109.91086677974</v>
      </c>
      <c r="AN20" s="69">
        <f t="shared" si="96"/>
        <v>172112.04734185609</v>
      </c>
      <c r="AO20" s="69">
        <f t="shared" si="96"/>
        <v>172114.18384345344</v>
      </c>
      <c r="AP20" s="69">
        <f t="shared" si="96"/>
        <v>172116.3203715721</v>
      </c>
      <c r="AQ20" s="69">
        <f t="shared" si="96"/>
        <v>172118.45692621241</v>
      </c>
      <c r="AR20" s="69">
        <f t="shared" si="96"/>
        <v>172120.59350737472</v>
      </c>
      <c r="AS20" s="69">
        <f t="shared" si="96"/>
        <v>172122.73011505933</v>
      </c>
      <c r="AT20" s="69">
        <f t="shared" si="96"/>
        <v>172124.86674926657</v>
      </c>
      <c r="AU20" s="69">
        <f t="shared" si="96"/>
        <v>172127.0034099968</v>
      </c>
      <c r="AV20" s="69">
        <f t="shared" si="96"/>
        <v>172129.14009725032</v>
      </c>
      <c r="AW20" s="69">
        <f t="shared" si="96"/>
        <v>172131.27681102746</v>
      </c>
      <c r="AX20" s="69">
        <f t="shared" si="96"/>
        <v>172133.41355132856</v>
      </c>
      <c r="AY20" s="69">
        <f t="shared" si="96"/>
        <v>172135.55031815395</v>
      </c>
      <c r="AZ20" s="69">
        <f t="shared" si="96"/>
        <v>172137.68711150397</v>
      </c>
      <c r="BA20" s="69">
        <f t="shared" si="96"/>
        <v>172139.82393137892</v>
      </c>
      <c r="BB20" s="69">
        <f t="shared" si="96"/>
        <v>172141.96077777914</v>
      </c>
      <c r="BC20" s="69">
        <f t="shared" si="96"/>
        <v>172144.09765070496</v>
      </c>
      <c r="BD20" s="69">
        <f t="shared" si="96"/>
        <v>172146.23455015672</v>
      </c>
      <c r="BE20" s="69">
        <f t="shared" si="96"/>
        <v>172148.37147613472</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188285.73618124329</v>
      </c>
      <c r="DG20" s="108">
        <f t="shared" si="15"/>
        <v>188288.07345386496</v>
      </c>
      <c r="DH20" s="108">
        <f t="shared" si="15"/>
        <v>188290.4107555002</v>
      </c>
      <c r="DI20" s="108">
        <f t="shared" si="15"/>
        <v>188292.74808614934</v>
      </c>
      <c r="DJ20" s="108">
        <f t="shared" si="15"/>
        <v>214400.19581706522</v>
      </c>
      <c r="DK20" s="108">
        <f t="shared" si="15"/>
        <v>214402.85725981666</v>
      </c>
      <c r="DL20" s="108">
        <f t="shared" si="15"/>
        <v>214405.51873560579</v>
      </c>
      <c r="DM20" s="108">
        <f t="shared" si="15"/>
        <v>214408.18024443291</v>
      </c>
      <c r="DN20" s="108">
        <f t="shared" si="15"/>
        <v>190750.90435985278</v>
      </c>
      <c r="DO20" s="108">
        <f t="shared" si="15"/>
        <v>190753.27223367774</v>
      </c>
      <c r="DP20" s="108">
        <f t="shared" si="15"/>
        <v>190755.64013689614</v>
      </c>
      <c r="DQ20" s="108">
        <f t="shared" si="15"/>
        <v>190758.00806950836</v>
      </c>
      <c r="DR20" s="108">
        <f t="shared" si="15"/>
        <v>190760.37603151475</v>
      </c>
      <c r="DS20" s="108">
        <f t="shared" si="15"/>
        <v>193771.95453148711</v>
      </c>
      <c r="DT20" s="108">
        <f t="shared" si="15"/>
        <v>193774.35990691997</v>
      </c>
      <c r="DU20" s="108">
        <f t="shared" si="15"/>
        <v>193776.76531221182</v>
      </c>
      <c r="DV20" s="108">
        <f t="shared" si="90"/>
        <v>193779.17074736301</v>
      </c>
      <c r="DW20" s="108">
        <f t="shared" si="90"/>
        <v>196772.78887681285</v>
      </c>
      <c r="DX20" s="108">
        <f t="shared" si="90"/>
        <v>196775.23150290581</v>
      </c>
      <c r="DY20" s="108">
        <f t="shared" si="90"/>
        <v>196777.67415932013</v>
      </c>
      <c r="DZ20" s="108">
        <f t="shared" si="90"/>
        <v>196780.11684605625</v>
      </c>
      <c r="EA20" s="108">
        <f t="shared" si="90"/>
        <v>199933.96657715956</v>
      </c>
      <c r="EB20" s="108">
        <f t="shared" si="90"/>
        <v>199936.44844432431</v>
      </c>
      <c r="EC20" s="108">
        <f t="shared" si="90"/>
        <v>199938.93034229756</v>
      </c>
      <c r="ED20" s="108">
        <f t="shared" si="90"/>
        <v>199941.41227107969</v>
      </c>
      <c r="EE20" s="108">
        <f t="shared" si="90"/>
        <v>199943.89423067111</v>
      </c>
      <c r="EF20" s="108">
        <f t="shared" si="90"/>
        <v>210123.77252303172</v>
      </c>
      <c r="EG20" s="108">
        <f t="shared" si="90"/>
        <v>210126.3808806834</v>
      </c>
      <c r="EH20" s="108">
        <f t="shared" si="90"/>
        <v>210128.98927071382</v>
      </c>
      <c r="EI20" s="108">
        <f t="shared" si="90"/>
        <v>210131.59769312327</v>
      </c>
      <c r="EJ20" s="108">
        <f t="shared" si="90"/>
        <v>213453.94441556185</v>
      </c>
      <c r="EK20" s="108">
        <f t="shared" si="90"/>
        <v>213456.59411208367</v>
      </c>
      <c r="EL20" s="108">
        <f t="shared" si="91"/>
        <v>213459.24384149731</v>
      </c>
      <c r="EM20" s="108">
        <f t="shared" si="91"/>
        <v>213461.89360380318</v>
      </c>
      <c r="EN20" s="108">
        <f t="shared" si="91"/>
        <v>230326.12198905586</v>
      </c>
      <c r="EO20" s="108">
        <f t="shared" si="91"/>
        <v>230328.98112724602</v>
      </c>
      <c r="EP20" s="108">
        <f t="shared" si="91"/>
        <v>230331.84030092787</v>
      </c>
      <c r="EQ20" s="108">
        <f t="shared" si="91"/>
        <v>230334.6995101019</v>
      </c>
      <c r="ER20" s="108">
        <f t="shared" si="91"/>
        <v>230337.55875476857</v>
      </c>
      <c r="ES20" s="108">
        <f t="shared" si="91"/>
        <v>206626.02690335058</v>
      </c>
      <c r="ET20" s="108">
        <f t="shared" si="91"/>
        <v>206628.5918419667</v>
      </c>
      <c r="EU20" s="108">
        <f t="shared" si="91"/>
        <v>206631.15681242259</v>
      </c>
      <c r="EV20" s="108">
        <f t="shared" si="91"/>
        <v>206633.72181471853</v>
      </c>
      <c r="EW20" s="108">
        <f t="shared" si="91"/>
        <v>203538.08023129706</v>
      </c>
      <c r="EX20" s="108">
        <f t="shared" si="91"/>
        <v>203540.60683788999</v>
      </c>
      <c r="EY20" s="108">
        <f t="shared" si="91"/>
        <v>203543.13347584679</v>
      </c>
      <c r="EZ20" s="108">
        <f t="shared" si="91"/>
        <v>203545.66014516784</v>
      </c>
      <c r="FA20" s="108">
        <f t="shared" si="91"/>
        <v>188635.66313299985</v>
      </c>
      <c r="FB20" s="108">
        <f t="shared" si="92"/>
        <v>188638.00474941672</v>
      </c>
      <c r="FC20" s="108">
        <f t="shared" si="92"/>
        <v>188640.34639490113</v>
      </c>
      <c r="FD20" s="108">
        <f t="shared" si="92"/>
        <v>188642.68806945338</v>
      </c>
      <c r="FE20" s="108">
        <f t="shared" si="92"/>
        <v>188645.02977307385</v>
      </c>
    </row>
    <row r="21" spans="1:161" ht="15.75" x14ac:dyDescent="0.25">
      <c r="A21" s="47" t="s">
        <v>180</v>
      </c>
      <c r="B21" s="12">
        <f>'Urb proj of all 25 ARs '!AM21</f>
        <v>94704.7074073642</v>
      </c>
      <c r="C21" s="12">
        <f>'Urb proj of all 25 ARs '!AN21</f>
        <v>94765.858516818073</v>
      </c>
      <c r="D21" s="100">
        <f t="shared" si="10"/>
        <v>6.4570295530122393E-4</v>
      </c>
      <c r="E21" s="101">
        <f t="shared" si="11"/>
        <v>1.2413434331559614E-5</v>
      </c>
      <c r="F21" s="69">
        <f t="shared" si="12"/>
        <v>94705.883018030494</v>
      </c>
      <c r="G21" s="69">
        <f t="shared" si="13"/>
        <v>94707.058643290147</v>
      </c>
      <c r="H21" s="69">
        <f>G21*(1+$E$21)</f>
        <v>94708.234283143349</v>
      </c>
      <c r="I21" s="69">
        <f t="shared" ref="I21:BE21" si="97">H21*(1+$E$21)</f>
        <v>94709.409937590288</v>
      </c>
      <c r="J21" s="69">
        <f t="shared" si="97"/>
        <v>94710.585606631124</v>
      </c>
      <c r="K21" s="69">
        <f t="shared" si="97"/>
        <v>94711.761290266062</v>
      </c>
      <c r="L21" s="69">
        <f t="shared" si="97"/>
        <v>94712.936988495261</v>
      </c>
      <c r="M21" s="69">
        <f t="shared" si="97"/>
        <v>94714.112701318911</v>
      </c>
      <c r="N21" s="69">
        <f t="shared" si="97"/>
        <v>94715.2884287372</v>
      </c>
      <c r="O21" s="69">
        <f t="shared" si="97"/>
        <v>94716.464170750303</v>
      </c>
      <c r="P21" s="69">
        <f t="shared" si="97"/>
        <v>94717.63992735841</v>
      </c>
      <c r="Q21" s="69">
        <f t="shared" si="97"/>
        <v>94718.815698561695</v>
      </c>
      <c r="R21" s="69">
        <f t="shared" si="97"/>
        <v>94719.991484360333</v>
      </c>
      <c r="S21" s="69">
        <f t="shared" si="97"/>
        <v>94721.167284754512</v>
      </c>
      <c r="T21" s="69">
        <f t="shared" si="97"/>
        <v>94722.343099744408</v>
      </c>
      <c r="U21" s="69">
        <f t="shared" si="97"/>
        <v>94723.51892933021</v>
      </c>
      <c r="V21" s="69">
        <f t="shared" si="97"/>
        <v>94724.694773512092</v>
      </c>
      <c r="W21" s="69">
        <f t="shared" si="97"/>
        <v>94725.870632290244</v>
      </c>
      <c r="X21" s="69">
        <f t="shared" si="97"/>
        <v>94727.046505664839</v>
      </c>
      <c r="Y21" s="69">
        <f t="shared" si="97"/>
        <v>94728.222393636053</v>
      </c>
      <c r="Z21" s="69">
        <f t="shared" si="97"/>
        <v>94729.398296204075</v>
      </c>
      <c r="AA21" s="69">
        <f t="shared" si="97"/>
        <v>94730.574213369095</v>
      </c>
      <c r="AB21" s="69">
        <f t="shared" si="97"/>
        <v>94731.750145131286</v>
      </c>
      <c r="AC21" s="69">
        <f t="shared" si="97"/>
        <v>94732.926091490823</v>
      </c>
      <c r="AD21" s="69">
        <f t="shared" si="97"/>
        <v>94734.102052447895</v>
      </c>
      <c r="AE21" s="69">
        <f t="shared" si="97"/>
        <v>94735.278028002678</v>
      </c>
      <c r="AF21" s="69">
        <f t="shared" si="97"/>
        <v>94736.45401815536</v>
      </c>
      <c r="AG21" s="69">
        <f t="shared" si="97"/>
        <v>94737.630022906116</v>
      </c>
      <c r="AH21" s="69">
        <f t="shared" si="97"/>
        <v>94738.806042255135</v>
      </c>
      <c r="AI21" s="69">
        <f t="shared" si="97"/>
        <v>94739.982076202592</v>
      </c>
      <c r="AJ21" s="69">
        <f t="shared" si="97"/>
        <v>94741.158124748661</v>
      </c>
      <c r="AK21" s="69">
        <f t="shared" si="97"/>
        <v>94742.334187893532</v>
      </c>
      <c r="AL21" s="69">
        <f t="shared" si="97"/>
        <v>94743.510265637393</v>
      </c>
      <c r="AM21" s="69">
        <f t="shared" si="97"/>
        <v>94744.686357980419</v>
      </c>
      <c r="AN21" s="69">
        <f t="shared" si="97"/>
        <v>94745.862464922786</v>
      </c>
      <c r="AO21" s="69">
        <f t="shared" si="97"/>
        <v>94747.038586464681</v>
      </c>
      <c r="AP21" s="69">
        <f t="shared" si="97"/>
        <v>94748.214722606281</v>
      </c>
      <c r="AQ21" s="69">
        <f t="shared" si="97"/>
        <v>94749.390873347773</v>
      </c>
      <c r="AR21" s="69">
        <f t="shared" si="97"/>
        <v>94750.567038689333</v>
      </c>
      <c r="AS21" s="69">
        <f t="shared" si="97"/>
        <v>94751.743218631149</v>
      </c>
      <c r="AT21" s="69">
        <f t="shared" si="97"/>
        <v>94752.919413173397</v>
      </c>
      <c r="AU21" s="69">
        <f t="shared" si="97"/>
        <v>94754.09562231625</v>
      </c>
      <c r="AV21" s="69">
        <f t="shared" si="97"/>
        <v>94755.271846059899</v>
      </c>
      <c r="AW21" s="69">
        <f t="shared" si="97"/>
        <v>94756.448084404532</v>
      </c>
      <c r="AX21" s="69">
        <f t="shared" si="97"/>
        <v>94757.624337350324</v>
      </c>
      <c r="AY21" s="69">
        <f t="shared" si="97"/>
        <v>94758.800604897449</v>
      </c>
      <c r="AZ21" s="69">
        <f t="shared" si="97"/>
        <v>94759.976887046098</v>
      </c>
      <c r="BA21" s="69">
        <f t="shared" si="97"/>
        <v>94761.153183796443</v>
      </c>
      <c r="BB21" s="69">
        <f t="shared" si="97"/>
        <v>94762.329495148675</v>
      </c>
      <c r="BC21" s="69">
        <f t="shared" si="97"/>
        <v>94763.505821102968</v>
      </c>
      <c r="BD21" s="69">
        <f t="shared" si="97"/>
        <v>94764.682161659512</v>
      </c>
      <c r="BE21" s="69">
        <f t="shared" si="97"/>
        <v>94765.85851681848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114977.86135892522</v>
      </c>
      <c r="DG21" s="108">
        <f t="shared" si="15"/>
        <v>114979.28862905678</v>
      </c>
      <c r="DH21" s="108">
        <f t="shared" si="15"/>
        <v>114980.71591690567</v>
      </c>
      <c r="DI21" s="108">
        <f t="shared" si="15"/>
        <v>114982.14322247211</v>
      </c>
      <c r="DJ21" s="108">
        <f t="shared" si="15"/>
        <v>129082.6770394856</v>
      </c>
      <c r="DK21" s="108">
        <f t="shared" si="15"/>
        <v>129084.27939882039</v>
      </c>
      <c r="DL21" s="108">
        <f t="shared" si="15"/>
        <v>129085.88177804594</v>
      </c>
      <c r="DM21" s="108">
        <f t="shared" si="15"/>
        <v>129087.48417716251</v>
      </c>
      <c r="DN21" s="108">
        <f t="shared" si="15"/>
        <v>108898.81739785158</v>
      </c>
      <c r="DO21" s="108">
        <f t="shared" si="15"/>
        <v>108900.16920617013</v>
      </c>
      <c r="DP21" s="108">
        <f t="shared" si="15"/>
        <v>108901.52103126928</v>
      </c>
      <c r="DQ21" s="108">
        <f t="shared" si="15"/>
        <v>108902.87287314922</v>
      </c>
      <c r="DR21" s="108">
        <f t="shared" si="15"/>
        <v>108904.22473181014</v>
      </c>
      <c r="DS21" s="108">
        <f t="shared" si="15"/>
        <v>112029.45837781626</v>
      </c>
      <c r="DT21" s="108">
        <f t="shared" si="15"/>
        <v>112030.84904814104</v>
      </c>
      <c r="DU21" s="108">
        <f t="shared" si="15"/>
        <v>112032.23973572881</v>
      </c>
      <c r="DV21" s="108">
        <f t="shared" si="90"/>
        <v>112033.63044057979</v>
      </c>
      <c r="DW21" s="108">
        <f t="shared" si="90"/>
        <v>113410.45077236822</v>
      </c>
      <c r="DX21" s="108">
        <f t="shared" si="90"/>
        <v>113411.8585855514</v>
      </c>
      <c r="DY21" s="108">
        <f t="shared" si="90"/>
        <v>113413.26641621036</v>
      </c>
      <c r="DZ21" s="108">
        <f t="shared" si="90"/>
        <v>113414.67426434533</v>
      </c>
      <c r="EA21" s="108">
        <f t="shared" si="90"/>
        <v>121008.85293946057</v>
      </c>
      <c r="EB21" s="108">
        <f t="shared" si="90"/>
        <v>121010.35507491008</v>
      </c>
      <c r="EC21" s="108">
        <f t="shared" si="90"/>
        <v>121011.85722900623</v>
      </c>
      <c r="ED21" s="108">
        <f t="shared" si="90"/>
        <v>121013.35940174929</v>
      </c>
      <c r="EE21" s="108">
        <f t="shared" si="90"/>
        <v>121014.86159313946</v>
      </c>
      <c r="EF21" s="108">
        <f t="shared" si="90"/>
        <v>119290.59374472163</v>
      </c>
      <c r="EG21" s="108">
        <f t="shared" si="90"/>
        <v>119292.07455067344</v>
      </c>
      <c r="EH21" s="108">
        <f t="shared" si="90"/>
        <v>119293.55537500716</v>
      </c>
      <c r="EI21" s="108">
        <f t="shared" si="90"/>
        <v>119295.03621772298</v>
      </c>
      <c r="EJ21" s="108">
        <f t="shared" si="90"/>
        <v>127256.90513846035</v>
      </c>
      <c r="EK21" s="108">
        <f t="shared" si="90"/>
        <v>127258.48483369552</v>
      </c>
      <c r="EL21" s="108">
        <f t="shared" si="91"/>
        <v>127260.06454854013</v>
      </c>
      <c r="EM21" s="108">
        <f t="shared" si="91"/>
        <v>127261.64428299444</v>
      </c>
      <c r="EN21" s="108">
        <f t="shared" si="91"/>
        <v>136612.32661888641</v>
      </c>
      <c r="EO21" s="108">
        <f t="shared" si="91"/>
        <v>136614.02244703178</v>
      </c>
      <c r="EP21" s="108">
        <f t="shared" si="91"/>
        <v>136615.71829622818</v>
      </c>
      <c r="EQ21" s="108">
        <f t="shared" si="91"/>
        <v>136617.41416647591</v>
      </c>
      <c r="ER21" s="108">
        <f t="shared" si="91"/>
        <v>136619.11005777522</v>
      </c>
      <c r="ES21" s="108">
        <f t="shared" si="91"/>
        <v>130853.74411898722</v>
      </c>
      <c r="ET21" s="108">
        <f t="shared" si="91"/>
        <v>130855.36846334688</v>
      </c>
      <c r="EU21" s="108">
        <f t="shared" si="91"/>
        <v>130856.99282787023</v>
      </c>
      <c r="EV21" s="108">
        <f t="shared" si="91"/>
        <v>130858.61721255751</v>
      </c>
      <c r="EW21" s="108">
        <f t="shared" si="91"/>
        <v>123479.5429788</v>
      </c>
      <c r="EX21" s="108">
        <f t="shared" si="91"/>
        <v>123481.07578399808</v>
      </c>
      <c r="EY21" s="108">
        <f t="shared" si="91"/>
        <v>123482.60860822351</v>
      </c>
      <c r="EZ21" s="108">
        <f t="shared" si="91"/>
        <v>123484.14145147656</v>
      </c>
      <c r="FA21" s="108">
        <f t="shared" si="91"/>
        <v>111413.28816727687</v>
      </c>
      <c r="FB21" s="108">
        <f t="shared" si="92"/>
        <v>111414.6711888132</v>
      </c>
      <c r="FC21" s="108">
        <f t="shared" si="92"/>
        <v>111416.05422751757</v>
      </c>
      <c r="FD21" s="108">
        <f t="shared" si="92"/>
        <v>111417.43728339022</v>
      </c>
      <c r="FE21" s="108">
        <f t="shared" si="92"/>
        <v>111418.82035643133</v>
      </c>
    </row>
    <row r="22" spans="1:161" ht="15.75" x14ac:dyDescent="0.25">
      <c r="A22" s="47" t="s">
        <v>181</v>
      </c>
      <c r="B22" s="12">
        <f>'Urb proj of all 25 ARs '!AM22</f>
        <v>281935.70077570702</v>
      </c>
      <c r="C22" s="12">
        <f>'Urb proj of all 25 ARs '!AN22</f>
        <v>282117.74749090284</v>
      </c>
      <c r="D22" s="100">
        <f t="shared" si="10"/>
        <v>6.4570295530129137E-4</v>
      </c>
      <c r="E22" s="101">
        <f t="shared" si="11"/>
        <v>1.2413434331559614E-5</v>
      </c>
      <c r="F22" s="69">
        <f t="shared" si="12"/>
        <v>281939.20056601433</v>
      </c>
      <c r="G22" s="69">
        <f t="shared" si="13"/>
        <v>281942.70039976604</v>
      </c>
      <c r="H22" s="69">
        <f>G22*(1+$E$22)</f>
        <v>281946.20027696271</v>
      </c>
      <c r="I22" s="69">
        <f t="shared" ref="I22:BD22" si="98">H22*(1+$E$22)</f>
        <v>281949.70019760489</v>
      </c>
      <c r="J22" s="69">
        <f t="shared" si="98"/>
        <v>281953.20016169309</v>
      </c>
      <c r="K22" s="69">
        <f t="shared" si="98"/>
        <v>281956.7001692279</v>
      </c>
      <c r="L22" s="69">
        <f t="shared" si="98"/>
        <v>281960.20022020978</v>
      </c>
      <c r="M22" s="69">
        <f t="shared" si="98"/>
        <v>281963.70031463931</v>
      </c>
      <c r="N22" s="69">
        <f t="shared" si="98"/>
        <v>281967.20045251708</v>
      </c>
      <c r="O22" s="69">
        <f t="shared" si="98"/>
        <v>281970.70063384355</v>
      </c>
      <c r="P22" s="69">
        <f t="shared" si="98"/>
        <v>281974.2008586193</v>
      </c>
      <c r="Q22" s="69">
        <f t="shared" si="98"/>
        <v>281977.70112684486</v>
      </c>
      <c r="R22" s="69">
        <f t="shared" si="98"/>
        <v>281981.20143852074</v>
      </c>
      <c r="S22" s="69">
        <f t="shared" si="98"/>
        <v>281984.70179364755</v>
      </c>
      <c r="T22" s="69">
        <f t="shared" si="98"/>
        <v>281988.20219222578</v>
      </c>
      <c r="U22" s="69">
        <f t="shared" si="98"/>
        <v>281991.70263425598</v>
      </c>
      <c r="V22" s="69">
        <f t="shared" si="98"/>
        <v>281995.20311973867</v>
      </c>
      <c r="W22" s="69">
        <f t="shared" si="98"/>
        <v>281998.70364867442</v>
      </c>
      <c r="X22" s="69">
        <f t="shared" si="98"/>
        <v>282002.20422106376</v>
      </c>
      <c r="Y22" s="69">
        <f t="shared" si="98"/>
        <v>282005.70483690721</v>
      </c>
      <c r="Z22" s="69">
        <f t="shared" si="98"/>
        <v>282009.20549620531</v>
      </c>
      <c r="AA22" s="69">
        <f t="shared" si="98"/>
        <v>282012.70619895862</v>
      </c>
      <c r="AB22" s="69">
        <f t="shared" si="98"/>
        <v>282016.20694516768</v>
      </c>
      <c r="AC22" s="69">
        <f t="shared" si="98"/>
        <v>282019.70773483301</v>
      </c>
      <c r="AD22" s="69">
        <f t="shared" si="98"/>
        <v>282023.20856795518</v>
      </c>
      <c r="AE22" s="69">
        <f t="shared" si="98"/>
        <v>282026.70944453473</v>
      </c>
      <c r="AF22" s="69">
        <f t="shared" si="98"/>
        <v>282030.21036457218</v>
      </c>
      <c r="AG22" s="69">
        <f t="shared" si="98"/>
        <v>282033.71132806805</v>
      </c>
      <c r="AH22" s="69">
        <f t="shared" si="98"/>
        <v>282037.21233502292</v>
      </c>
      <c r="AI22" s="69">
        <f t="shared" si="98"/>
        <v>282040.71338543732</v>
      </c>
      <c r="AJ22" s="69">
        <f t="shared" si="98"/>
        <v>282044.21447931178</v>
      </c>
      <c r="AK22" s="69">
        <f t="shared" si="98"/>
        <v>282047.7156166468</v>
      </c>
      <c r="AL22" s="69">
        <f t="shared" si="98"/>
        <v>282051.21679744299</v>
      </c>
      <c r="AM22" s="69">
        <f t="shared" si="98"/>
        <v>282054.71802170086</v>
      </c>
      <c r="AN22" s="69">
        <f t="shared" si="98"/>
        <v>282058.21928942093</v>
      </c>
      <c r="AO22" s="69">
        <f t="shared" si="98"/>
        <v>282061.72060060373</v>
      </c>
      <c r="AP22" s="69">
        <f t="shared" si="98"/>
        <v>282065.22195524984</v>
      </c>
      <c r="AQ22" s="69">
        <f t="shared" si="98"/>
        <v>282068.72335335979</v>
      </c>
      <c r="AR22" s="69">
        <f t="shared" si="98"/>
        <v>282072.2247949341</v>
      </c>
      <c r="AS22" s="69">
        <f t="shared" si="98"/>
        <v>282075.72627997334</v>
      </c>
      <c r="AT22" s="69">
        <f t="shared" si="98"/>
        <v>282079.22780847806</v>
      </c>
      <c r="AU22" s="69">
        <f t="shared" si="98"/>
        <v>282082.72938044876</v>
      </c>
      <c r="AV22" s="69">
        <f t="shared" si="98"/>
        <v>282086.23099588597</v>
      </c>
      <c r="AW22" s="69">
        <f t="shared" si="98"/>
        <v>282089.73265479028</v>
      </c>
      <c r="AX22" s="69">
        <f t="shared" si="98"/>
        <v>282093.2343571622</v>
      </c>
      <c r="AY22" s="69">
        <f t="shared" si="98"/>
        <v>282096.73610300227</v>
      </c>
      <c r="AZ22" s="69">
        <f t="shared" si="98"/>
        <v>282100.23789231101</v>
      </c>
      <c r="BA22" s="69">
        <f t="shared" si="98"/>
        <v>282103.73972508899</v>
      </c>
      <c r="BB22" s="69">
        <f t="shared" si="98"/>
        <v>282107.24160133675</v>
      </c>
      <c r="BC22" s="69">
        <f t="shared" si="98"/>
        <v>282110.7435210548</v>
      </c>
      <c r="BD22" s="69">
        <f t="shared" si="98"/>
        <v>282114.24548424373</v>
      </c>
      <c r="BE22" s="69">
        <f>BD22*(1+$E$22)</f>
        <v>282117.74749090406</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318043.0333384875</v>
      </c>
      <c r="DG22" s="108">
        <f t="shared" si="15"/>
        <v>318046.98134479643</v>
      </c>
      <c r="DH22" s="108">
        <f t="shared" si="15"/>
        <v>318050.9294001137</v>
      </c>
      <c r="DI22" s="108">
        <f t="shared" si="15"/>
        <v>318054.87750443991</v>
      </c>
      <c r="DJ22" s="108">
        <f t="shared" si="15"/>
        <v>348117.99844851228</v>
      </c>
      <c r="DK22" s="108">
        <f t="shared" si="15"/>
        <v>348122.3197884257</v>
      </c>
      <c r="DL22" s="108">
        <f t="shared" si="15"/>
        <v>348126.64118198171</v>
      </c>
      <c r="DM22" s="108">
        <f t="shared" si="15"/>
        <v>348130.9626291811</v>
      </c>
      <c r="DN22" s="108">
        <f t="shared" si="15"/>
        <v>307328.08340640162</v>
      </c>
      <c r="DO22" s="108">
        <f t="shared" si="15"/>
        <v>307331.89840338327</v>
      </c>
      <c r="DP22" s="108">
        <f t="shared" si="15"/>
        <v>307335.71344772208</v>
      </c>
      <c r="DQ22" s="108">
        <f t="shared" si="15"/>
        <v>307339.52853941871</v>
      </c>
      <c r="DR22" s="108">
        <f t="shared" si="15"/>
        <v>307343.34367847373</v>
      </c>
      <c r="DS22" s="108">
        <f t="shared" si="15"/>
        <v>312395.6183230959</v>
      </c>
      <c r="DT22" s="108">
        <f t="shared" si="15"/>
        <v>312399.49622558948</v>
      </c>
      <c r="DU22" s="108">
        <f t="shared" si="15"/>
        <v>312403.37417622108</v>
      </c>
      <c r="DV22" s="108">
        <f t="shared" si="90"/>
        <v>312407.25217499136</v>
      </c>
      <c r="DW22" s="108">
        <f t="shared" si="90"/>
        <v>309183.30182862957</v>
      </c>
      <c r="DX22" s="108">
        <f t="shared" si="90"/>
        <v>309187.13985524327</v>
      </c>
      <c r="DY22" s="108">
        <f t="shared" si="90"/>
        <v>309190.97792949999</v>
      </c>
      <c r="DZ22" s="108">
        <f t="shared" si="90"/>
        <v>309194.81605140038</v>
      </c>
      <c r="EA22" s="108">
        <f t="shared" si="90"/>
        <v>323675.87079163594</v>
      </c>
      <c r="EB22" s="108">
        <f t="shared" si="90"/>
        <v>323679.88872080273</v>
      </c>
      <c r="EC22" s="108">
        <f t="shared" si="90"/>
        <v>323683.90669984574</v>
      </c>
      <c r="ED22" s="108">
        <f t="shared" si="90"/>
        <v>323687.92472876573</v>
      </c>
      <c r="EE22" s="108">
        <f t="shared" si="90"/>
        <v>323691.94280756335</v>
      </c>
      <c r="EF22" s="108">
        <f t="shared" si="90"/>
        <v>323816.92440010939</v>
      </c>
      <c r="EG22" s="108">
        <f t="shared" si="90"/>
        <v>323820.94408023584</v>
      </c>
      <c r="EH22" s="108">
        <f t="shared" si="90"/>
        <v>323824.96381026041</v>
      </c>
      <c r="EI22" s="108">
        <f t="shared" si="90"/>
        <v>323828.9835901836</v>
      </c>
      <c r="EJ22" s="108">
        <f t="shared" si="90"/>
        <v>332623.53749042057</v>
      </c>
      <c r="EK22" s="108">
        <f t="shared" si="90"/>
        <v>332627.66649086034</v>
      </c>
      <c r="EL22" s="108">
        <f t="shared" si="91"/>
        <v>332631.79554255516</v>
      </c>
      <c r="EM22" s="108">
        <f t="shared" si="91"/>
        <v>332635.92464550573</v>
      </c>
      <c r="EN22" s="108">
        <f t="shared" si="91"/>
        <v>359204.68255076301</v>
      </c>
      <c r="EO22" s="108">
        <f t="shared" si="91"/>
        <v>359209.14151450136</v>
      </c>
      <c r="EP22" s="108">
        <f t="shared" si="91"/>
        <v>359213.60053359088</v>
      </c>
      <c r="EQ22" s="108">
        <f t="shared" si="91"/>
        <v>359218.05960803205</v>
      </c>
      <c r="ER22" s="108">
        <f t="shared" si="91"/>
        <v>359222.51873782568</v>
      </c>
      <c r="ES22" s="108">
        <f t="shared" si="91"/>
        <v>340863.73209801008</v>
      </c>
      <c r="ET22" s="108">
        <f t="shared" si="91"/>
        <v>340867.96338756452</v>
      </c>
      <c r="EU22" s="108">
        <f t="shared" si="91"/>
        <v>340872.19472964376</v>
      </c>
      <c r="EV22" s="108">
        <f t="shared" si="91"/>
        <v>340876.42612424848</v>
      </c>
      <c r="EW22" s="108">
        <f t="shared" si="91"/>
        <v>334930.65271112724</v>
      </c>
      <c r="EX22" s="108">
        <f t="shared" si="91"/>
        <v>334934.81035079027</v>
      </c>
      <c r="EY22" s="108">
        <f t="shared" si="91"/>
        <v>334938.96804206393</v>
      </c>
      <c r="EZ22" s="108">
        <f t="shared" si="91"/>
        <v>334943.12578494876</v>
      </c>
      <c r="FA22" s="108">
        <f t="shared" si="91"/>
        <v>311156.48452753591</v>
      </c>
      <c r="FB22" s="108">
        <f t="shared" si="92"/>
        <v>311160.34704812343</v>
      </c>
      <c r="FC22" s="108">
        <f t="shared" si="92"/>
        <v>311164.20961665804</v>
      </c>
      <c r="FD22" s="108">
        <f t="shared" si="92"/>
        <v>311168.07223314047</v>
      </c>
      <c r="FE22" s="108">
        <f t="shared" si="92"/>
        <v>311171.93489757122</v>
      </c>
    </row>
    <row r="23" spans="1:161" ht="15.75" x14ac:dyDescent="0.25">
      <c r="A23" s="47" t="s">
        <v>182</v>
      </c>
      <c r="B23" s="12">
        <f>'Urb proj of all 25 ARs '!AM23</f>
        <v>594913.07831077371</v>
      </c>
      <c r="C23" s="12">
        <f>'Urb proj of all 25 ARs '!AN23</f>
        <v>595297.21544358635</v>
      </c>
      <c r="D23" s="100">
        <f t="shared" si="10"/>
        <v>6.4570295530126697E-4</v>
      </c>
      <c r="E23" s="101">
        <f t="shared" si="11"/>
        <v>1.2413434331559614E-5</v>
      </c>
      <c r="F23" s="69">
        <f t="shared" si="12"/>
        <v>594920.46322520426</v>
      </c>
      <c r="G23" s="69">
        <f t="shared" si="13"/>
        <v>594927.848231307</v>
      </c>
      <c r="H23" s="69">
        <f>G23*(1+$E$23)</f>
        <v>594935.23332908307</v>
      </c>
      <c r="I23" s="69">
        <f t="shared" ref="I23:BE23" si="99">H23*(1+$E$23)</f>
        <v>594942.61851853353</v>
      </c>
      <c r="J23" s="69">
        <f t="shared" si="99"/>
        <v>594950.00379965955</v>
      </c>
      <c r="K23" s="69">
        <f t="shared" si="99"/>
        <v>594957.38917246228</v>
      </c>
      <c r="L23" s="69">
        <f t="shared" si="99"/>
        <v>594964.77463694289</v>
      </c>
      <c r="M23" s="69">
        <f t="shared" si="99"/>
        <v>594972.16019310243</v>
      </c>
      <c r="N23" s="69">
        <f t="shared" si="99"/>
        <v>594979.54584094207</v>
      </c>
      <c r="O23" s="69">
        <f t="shared" si="99"/>
        <v>594986.93158046296</v>
      </c>
      <c r="P23" s="69">
        <f t="shared" si="99"/>
        <v>594994.31741166627</v>
      </c>
      <c r="Q23" s="69">
        <f t="shared" si="99"/>
        <v>595001.70333455317</v>
      </c>
      <c r="R23" s="69">
        <f t="shared" si="99"/>
        <v>595009.0893491247</v>
      </c>
      <c r="S23" s="69">
        <f t="shared" si="99"/>
        <v>595016.47545538202</v>
      </c>
      <c r="T23" s="69">
        <f t="shared" si="99"/>
        <v>595023.86165332631</v>
      </c>
      <c r="U23" s="69">
        <f t="shared" si="99"/>
        <v>595031.24794295861</v>
      </c>
      <c r="V23" s="69">
        <f t="shared" si="99"/>
        <v>595038.6343242802</v>
      </c>
      <c r="W23" s="69">
        <f t="shared" si="99"/>
        <v>595046.02079729212</v>
      </c>
      <c r="X23" s="69">
        <f t="shared" si="99"/>
        <v>595053.40736199555</v>
      </c>
      <c r="Y23" s="69">
        <f t="shared" si="99"/>
        <v>595060.79401839164</v>
      </c>
      <c r="Z23" s="69">
        <f t="shared" si="99"/>
        <v>595068.18076648144</v>
      </c>
      <c r="AA23" s="69">
        <f t="shared" si="99"/>
        <v>595075.56760626624</v>
      </c>
      <c r="AB23" s="69">
        <f t="shared" si="99"/>
        <v>595082.95453774708</v>
      </c>
      <c r="AC23" s="69">
        <f t="shared" si="99"/>
        <v>595090.34156092501</v>
      </c>
      <c r="AD23" s="69">
        <f t="shared" si="99"/>
        <v>595097.72867580131</v>
      </c>
      <c r="AE23" s="69">
        <f t="shared" si="99"/>
        <v>595105.11588237714</v>
      </c>
      <c r="AF23" s="69">
        <f t="shared" si="99"/>
        <v>595112.50318065356</v>
      </c>
      <c r="AG23" s="69">
        <f t="shared" si="99"/>
        <v>595119.89057063172</v>
      </c>
      <c r="AH23" s="69">
        <f t="shared" si="99"/>
        <v>595127.27805231267</v>
      </c>
      <c r="AI23" s="69">
        <f t="shared" si="99"/>
        <v>595134.6656256977</v>
      </c>
      <c r="AJ23" s="69">
        <f t="shared" si="99"/>
        <v>595142.05329078785</v>
      </c>
      <c r="AK23" s="69">
        <f t="shared" si="99"/>
        <v>595149.44104758429</v>
      </c>
      <c r="AL23" s="69">
        <f t="shared" si="99"/>
        <v>595156.82889608818</v>
      </c>
      <c r="AM23" s="69">
        <f t="shared" si="99"/>
        <v>595164.21683630068</v>
      </c>
      <c r="AN23" s="69">
        <f t="shared" si="99"/>
        <v>595171.60486822284</v>
      </c>
      <c r="AO23" s="69">
        <f t="shared" si="99"/>
        <v>595178.99299185583</v>
      </c>
      <c r="AP23" s="69">
        <f t="shared" si="99"/>
        <v>595186.38120720081</v>
      </c>
      <c r="AQ23" s="69">
        <f t="shared" si="99"/>
        <v>595193.76951425895</v>
      </c>
      <c r="AR23" s="69">
        <f t="shared" si="99"/>
        <v>595201.15791303141</v>
      </c>
      <c r="AS23" s="69">
        <f t="shared" si="99"/>
        <v>595208.54640351923</v>
      </c>
      <c r="AT23" s="69">
        <f t="shared" si="99"/>
        <v>595215.93498572358</v>
      </c>
      <c r="AU23" s="69">
        <f t="shared" si="99"/>
        <v>595223.32365964563</v>
      </c>
      <c r="AV23" s="69">
        <f t="shared" si="99"/>
        <v>595230.71242528653</v>
      </c>
      <c r="AW23" s="69">
        <f t="shared" si="99"/>
        <v>595238.10128264735</v>
      </c>
      <c r="AX23" s="69">
        <f t="shared" si="99"/>
        <v>595245.49023172923</v>
      </c>
      <c r="AY23" s="69">
        <f t="shared" si="99"/>
        <v>595252.87927253335</v>
      </c>
      <c r="AZ23" s="69">
        <f t="shared" si="99"/>
        <v>595260.26840506087</v>
      </c>
      <c r="BA23" s="69">
        <f t="shared" si="99"/>
        <v>595267.65762931295</v>
      </c>
      <c r="BB23" s="69">
        <f t="shared" si="99"/>
        <v>595275.04694529064</v>
      </c>
      <c r="BC23" s="69">
        <f t="shared" si="99"/>
        <v>595282.43635299511</v>
      </c>
      <c r="BD23" s="69">
        <f t="shared" si="99"/>
        <v>595289.82585242752</v>
      </c>
      <c r="BE23" s="69">
        <f t="shared" si="99"/>
        <v>595297.21544358903</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554606.62493102869</v>
      </c>
      <c r="DG23" s="108">
        <f t="shared" si="15"/>
        <v>554613.50950394711</v>
      </c>
      <c r="DH23" s="108">
        <f t="shared" si="15"/>
        <v>554620.39416232682</v>
      </c>
      <c r="DI23" s="108">
        <f t="shared" si="15"/>
        <v>554627.27890616865</v>
      </c>
      <c r="DJ23" s="108">
        <f t="shared" si="15"/>
        <v>598146.25099321117</v>
      </c>
      <c r="DK23" s="108">
        <f t="shared" si="15"/>
        <v>598153.67604241858</v>
      </c>
      <c r="DL23" s="108">
        <f t="shared" si="15"/>
        <v>598161.1011837963</v>
      </c>
      <c r="DM23" s="108">
        <f t="shared" si="15"/>
        <v>598168.52641734551</v>
      </c>
      <c r="DN23" s="108">
        <f t="shared" si="15"/>
        <v>530337.23977330991</v>
      </c>
      <c r="DO23" s="108">
        <f t="shared" si="15"/>
        <v>530343.82307980943</v>
      </c>
      <c r="DP23" s="108">
        <f t="shared" si="15"/>
        <v>530350.40646803041</v>
      </c>
      <c r="DQ23" s="108">
        <f t="shared" si="15"/>
        <v>530356.98993797379</v>
      </c>
      <c r="DR23" s="108">
        <f t="shared" si="15"/>
        <v>530363.57348964072</v>
      </c>
      <c r="DS23" s="108">
        <f t="shared" si="15"/>
        <v>544700.52488719381</v>
      </c>
      <c r="DT23" s="108">
        <f t="shared" si="15"/>
        <v>544707.28649138985</v>
      </c>
      <c r="DU23" s="108">
        <f t="shared" si="15"/>
        <v>544714.04817952064</v>
      </c>
      <c r="DV23" s="108">
        <f t="shared" si="90"/>
        <v>544720.80995158723</v>
      </c>
      <c r="DW23" s="108">
        <f t="shared" si="90"/>
        <v>539571.54409723566</v>
      </c>
      <c r="DX23" s="108">
        <f t="shared" si="90"/>
        <v>539578.24203316541</v>
      </c>
      <c r="DY23" s="108">
        <f t="shared" si="90"/>
        <v>539584.94005223969</v>
      </c>
      <c r="DZ23" s="108">
        <f t="shared" si="90"/>
        <v>539591.6381544593</v>
      </c>
      <c r="EA23" s="108">
        <f t="shared" si="90"/>
        <v>562418.9286290392</v>
      </c>
      <c r="EB23" s="108">
        <f t="shared" si="90"/>
        <v>562425.9101794766</v>
      </c>
      <c r="EC23" s="108">
        <f t="shared" si="90"/>
        <v>562432.89181657892</v>
      </c>
      <c r="ED23" s="108">
        <f t="shared" si="90"/>
        <v>562439.87354034744</v>
      </c>
      <c r="EE23" s="108">
        <f t="shared" si="90"/>
        <v>562446.85535078309</v>
      </c>
      <c r="EF23" s="108">
        <f t="shared" si="90"/>
        <v>540334.22091989557</v>
      </c>
      <c r="EG23" s="108">
        <f t="shared" si="90"/>
        <v>540340.92832326412</v>
      </c>
      <c r="EH23" s="108">
        <f t="shared" si="90"/>
        <v>540347.63580989442</v>
      </c>
      <c r="EI23" s="108">
        <f t="shared" si="90"/>
        <v>540354.34337978775</v>
      </c>
      <c r="EJ23" s="108">
        <f t="shared" si="90"/>
        <v>545324.28351709049</v>
      </c>
      <c r="EK23" s="108">
        <f t="shared" si="90"/>
        <v>545331.05286427331</v>
      </c>
      <c r="EL23" s="108">
        <f t="shared" si="91"/>
        <v>545337.82229548704</v>
      </c>
      <c r="EM23" s="108">
        <f t="shared" si="91"/>
        <v>545344.59181073261</v>
      </c>
      <c r="EN23" s="108">
        <f t="shared" si="91"/>
        <v>581495.79301488015</v>
      </c>
      <c r="EO23" s="108">
        <f t="shared" si="91"/>
        <v>581503.01137472084</v>
      </c>
      <c r="EP23" s="108">
        <f t="shared" si="91"/>
        <v>581510.22982416605</v>
      </c>
      <c r="EQ23" s="108">
        <f t="shared" si="91"/>
        <v>581517.44836321706</v>
      </c>
      <c r="ER23" s="108">
        <f t="shared" si="91"/>
        <v>581524.66699187504</v>
      </c>
      <c r="ES23" s="108">
        <f t="shared" si="91"/>
        <v>573060.84874044941</v>
      </c>
      <c r="ET23" s="108">
        <f t="shared" si="91"/>
        <v>573067.96239366324</v>
      </c>
      <c r="EU23" s="108">
        <f t="shared" si="91"/>
        <v>573075.07613518194</v>
      </c>
      <c r="EV23" s="108">
        <f t="shared" si="91"/>
        <v>573082.18996500666</v>
      </c>
      <c r="EW23" s="108">
        <f t="shared" si="91"/>
        <v>570590.23439462914</v>
      </c>
      <c r="EX23" s="108">
        <f t="shared" si="91"/>
        <v>570597.31737903401</v>
      </c>
      <c r="EY23" s="108">
        <f t="shared" si="91"/>
        <v>570604.40045136306</v>
      </c>
      <c r="EZ23" s="108">
        <f t="shared" si="91"/>
        <v>570611.48361161735</v>
      </c>
      <c r="FA23" s="108">
        <f t="shared" si="91"/>
        <v>537060.28746855934</v>
      </c>
      <c r="FB23" s="108">
        <f t="shared" si="92"/>
        <v>537066.95423116989</v>
      </c>
      <c r="FC23" s="108">
        <f t="shared" si="92"/>
        <v>537073.62107653788</v>
      </c>
      <c r="FD23" s="108">
        <f t="shared" si="92"/>
        <v>537080.28800466435</v>
      </c>
      <c r="FE23" s="108">
        <f t="shared" si="92"/>
        <v>537086.95501555037</v>
      </c>
    </row>
    <row r="24" spans="1:161" ht="15.75" x14ac:dyDescent="0.25">
      <c r="A24" s="47" t="s">
        <v>183</v>
      </c>
      <c r="B24" s="12">
        <f>'Urb proj of all 25 ARs '!AM24</f>
        <v>307273.88959382527</v>
      </c>
      <c r="C24" s="12">
        <f>'Urb proj of all 25 ARs '!AN24</f>
        <v>307472.29725242296</v>
      </c>
      <c r="D24" s="100">
        <f t="shared" si="10"/>
        <v>6.4570295530139404E-4</v>
      </c>
      <c r="E24" s="101">
        <f t="shared" si="11"/>
        <v>1.2413434331559614E-5</v>
      </c>
      <c r="F24" s="69">
        <f t="shared" si="12"/>
        <v>307277.70391807554</v>
      </c>
      <c r="G24" s="69">
        <f t="shared" si="13"/>
        <v>307281.51828967466</v>
      </c>
      <c r="H24" s="69">
        <f>G24*(1+$E$24)</f>
        <v>307285.33270862326</v>
      </c>
      <c r="I24" s="69">
        <f t="shared" ref="I24:BD24" si="100">H24*(1+$E$24)</f>
        <v>307289.14717492188</v>
      </c>
      <c r="J24" s="69">
        <f t="shared" si="100"/>
        <v>307292.96168857114</v>
      </c>
      <c r="K24" s="69">
        <f t="shared" si="100"/>
        <v>307296.77624957159</v>
      </c>
      <c r="L24" s="69">
        <f t="shared" si="100"/>
        <v>307300.59085792385</v>
      </c>
      <c r="M24" s="69">
        <f t="shared" si="100"/>
        <v>307304.4055136285</v>
      </c>
      <c r="N24" s="69">
        <f t="shared" si="100"/>
        <v>307308.22021668614</v>
      </c>
      <c r="O24" s="69">
        <f t="shared" si="100"/>
        <v>307312.03496709734</v>
      </c>
      <c r="P24" s="69">
        <f t="shared" si="100"/>
        <v>307315.84976486268</v>
      </c>
      <c r="Q24" s="69">
        <f t="shared" si="100"/>
        <v>307319.66460998281</v>
      </c>
      <c r="R24" s="69">
        <f t="shared" si="100"/>
        <v>307323.47950245824</v>
      </c>
      <c r="S24" s="69">
        <f t="shared" si="100"/>
        <v>307327.29444228957</v>
      </c>
      <c r="T24" s="69">
        <f t="shared" si="100"/>
        <v>307331.10942947742</v>
      </c>
      <c r="U24" s="69">
        <f t="shared" si="100"/>
        <v>307334.92446402239</v>
      </c>
      <c r="V24" s="69">
        <f t="shared" si="100"/>
        <v>307338.739545925</v>
      </c>
      <c r="W24" s="69">
        <f t="shared" si="100"/>
        <v>307342.55467518588</v>
      </c>
      <c r="X24" s="69">
        <f t="shared" si="100"/>
        <v>307346.36985180562</v>
      </c>
      <c r="Y24" s="69">
        <f t="shared" si="100"/>
        <v>307350.1850757848</v>
      </c>
      <c r="Z24" s="69">
        <f t="shared" si="100"/>
        <v>307354.00034712401</v>
      </c>
      <c r="AA24" s="69">
        <f t="shared" si="100"/>
        <v>307357.81566582387</v>
      </c>
      <c r="AB24" s="69">
        <f t="shared" si="100"/>
        <v>307361.63103188493</v>
      </c>
      <c r="AC24" s="69">
        <f t="shared" si="100"/>
        <v>307365.44644530781</v>
      </c>
      <c r="AD24" s="69">
        <f t="shared" si="100"/>
        <v>307369.26190609304</v>
      </c>
      <c r="AE24" s="69">
        <f t="shared" si="100"/>
        <v>307373.07741424127</v>
      </c>
      <c r="AF24" s="69">
        <f t="shared" si="100"/>
        <v>307376.89296975307</v>
      </c>
      <c r="AG24" s="69">
        <f t="shared" si="100"/>
        <v>307380.70857262897</v>
      </c>
      <c r="AH24" s="69">
        <f t="shared" si="100"/>
        <v>307384.5242228696</v>
      </c>
      <c r="AI24" s="69">
        <f t="shared" si="100"/>
        <v>307388.33992047556</v>
      </c>
      <c r="AJ24" s="69">
        <f t="shared" si="100"/>
        <v>307392.15566544747</v>
      </c>
      <c r="AK24" s="69">
        <f t="shared" si="100"/>
        <v>307395.97145778587</v>
      </c>
      <c r="AL24" s="69">
        <f t="shared" si="100"/>
        <v>307399.78729749133</v>
      </c>
      <c r="AM24" s="69">
        <f t="shared" si="100"/>
        <v>307403.6031845645</v>
      </c>
      <c r="AN24" s="69">
        <f t="shared" si="100"/>
        <v>307407.41911900591</v>
      </c>
      <c r="AO24" s="69">
        <f t="shared" si="100"/>
        <v>307411.23510081618</v>
      </c>
      <c r="AP24" s="69">
        <f t="shared" si="100"/>
        <v>307415.0511299959</v>
      </c>
      <c r="AQ24" s="69">
        <f t="shared" si="100"/>
        <v>307418.86720654566</v>
      </c>
      <c r="AR24" s="69">
        <f t="shared" si="100"/>
        <v>307422.68333046604</v>
      </c>
      <c r="AS24" s="69">
        <f t="shared" si="100"/>
        <v>307426.49950175761</v>
      </c>
      <c r="AT24" s="69">
        <f t="shared" si="100"/>
        <v>307430.31572042097</v>
      </c>
      <c r="AU24" s="69">
        <f t="shared" si="100"/>
        <v>307434.13198645669</v>
      </c>
      <c r="AV24" s="69">
        <f t="shared" si="100"/>
        <v>307437.94829986541</v>
      </c>
      <c r="AW24" s="69">
        <f t="shared" si="100"/>
        <v>307441.76466064766</v>
      </c>
      <c r="AX24" s="69">
        <f t="shared" si="100"/>
        <v>307445.58106880408</v>
      </c>
      <c r="AY24" s="69">
        <f t="shared" si="100"/>
        <v>307449.39752433519</v>
      </c>
      <c r="AZ24" s="69">
        <f t="shared" si="100"/>
        <v>307453.21402724163</v>
      </c>
      <c r="BA24" s="69">
        <f t="shared" si="100"/>
        <v>307457.03057752398</v>
      </c>
      <c r="BB24" s="69">
        <f t="shared" si="100"/>
        <v>307460.84717518283</v>
      </c>
      <c r="BC24" s="69">
        <f t="shared" si="100"/>
        <v>307464.66382021876</v>
      </c>
      <c r="BD24" s="69">
        <f t="shared" si="100"/>
        <v>307468.48051263235</v>
      </c>
      <c r="BE24" s="69">
        <f>BD24*(1+$E$24)</f>
        <v>307472.29725242424</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283621.92366801767</v>
      </c>
      <c r="DG24" s="108">
        <f t="shared" si="15"/>
        <v>283625.4443901421</v>
      </c>
      <c r="DH24" s="108">
        <f t="shared" si="15"/>
        <v>283628.96515597077</v>
      </c>
      <c r="DI24" s="108">
        <f t="shared" si="15"/>
        <v>283632.48596550425</v>
      </c>
      <c r="DJ24" s="108">
        <f t="shared" si="15"/>
        <v>306175.5415943478</v>
      </c>
      <c r="DK24" s="108">
        <f t="shared" si="15"/>
        <v>306179.34228432731</v>
      </c>
      <c r="DL24" s="108">
        <f t="shared" si="15"/>
        <v>306183.14302148641</v>
      </c>
      <c r="DM24" s="108">
        <f t="shared" si="15"/>
        <v>306186.94380582572</v>
      </c>
      <c r="DN24" s="108">
        <f t="shared" si="15"/>
        <v>271475.59737949201</v>
      </c>
      <c r="DO24" s="108">
        <f t="shared" si="15"/>
        <v>271478.96732399269</v>
      </c>
      <c r="DP24" s="108">
        <f t="shared" si="15"/>
        <v>271482.33731032594</v>
      </c>
      <c r="DQ24" s="108">
        <f t="shared" si="15"/>
        <v>271485.70733849233</v>
      </c>
      <c r="DR24" s="108">
        <f t="shared" si="15"/>
        <v>271489.07740849233</v>
      </c>
      <c r="DS24" s="108">
        <f t="shared" si="15"/>
        <v>281051.53805326705</v>
      </c>
      <c r="DT24" s="108">
        <f t="shared" si="15"/>
        <v>281055.02686807845</v>
      </c>
      <c r="DU24" s="108">
        <f t="shared" si="15"/>
        <v>281058.51572619803</v>
      </c>
      <c r="DV24" s="108">
        <f t="shared" si="90"/>
        <v>281062.00462762633</v>
      </c>
      <c r="DW24" s="108">
        <f t="shared" si="90"/>
        <v>276179.51453626697</v>
      </c>
      <c r="DX24" s="108">
        <f t="shared" si="90"/>
        <v>276182.94287253439</v>
      </c>
      <c r="DY24" s="108">
        <f t="shared" si="90"/>
        <v>276186.37125135923</v>
      </c>
      <c r="DZ24" s="108">
        <f t="shared" si="90"/>
        <v>276189.79967274202</v>
      </c>
      <c r="EA24" s="108">
        <f t="shared" si="90"/>
        <v>286386.69755640608</v>
      </c>
      <c r="EB24" s="108">
        <f t="shared" si="90"/>
        <v>286390.25259886961</v>
      </c>
      <c r="EC24" s="108">
        <f t="shared" si="90"/>
        <v>286393.80768546346</v>
      </c>
      <c r="ED24" s="108">
        <f t="shared" si="90"/>
        <v>286397.36281618814</v>
      </c>
      <c r="EE24" s="108">
        <f t="shared" si="90"/>
        <v>286400.91799104417</v>
      </c>
      <c r="EF24" s="108">
        <f t="shared" si="90"/>
        <v>277790.25747418473</v>
      </c>
      <c r="EG24" s="108">
        <f t="shared" si="90"/>
        <v>277793.70580530382</v>
      </c>
      <c r="EH24" s="108">
        <f t="shared" si="90"/>
        <v>277797.15417922859</v>
      </c>
      <c r="EI24" s="108">
        <f t="shared" si="90"/>
        <v>277800.60259595944</v>
      </c>
      <c r="EJ24" s="108">
        <f t="shared" si="90"/>
        <v>280258.61592280475</v>
      </c>
      <c r="EK24" s="108">
        <f t="shared" si="90"/>
        <v>280262.09489472938</v>
      </c>
      <c r="EL24" s="108">
        <f t="shared" si="91"/>
        <v>280265.57390983996</v>
      </c>
      <c r="EM24" s="108">
        <f t="shared" si="91"/>
        <v>280269.05296813714</v>
      </c>
      <c r="EN24" s="108">
        <f t="shared" si="91"/>
        <v>301759.27735327568</v>
      </c>
      <c r="EO24" s="108">
        <f t="shared" si="91"/>
        <v>301763.023222249</v>
      </c>
      <c r="EP24" s="108">
        <f t="shared" si="91"/>
        <v>301766.76913772151</v>
      </c>
      <c r="EQ24" s="108">
        <f t="shared" si="91"/>
        <v>301770.51509969367</v>
      </c>
      <c r="ER24" s="108">
        <f t="shared" si="91"/>
        <v>301774.26110816607</v>
      </c>
      <c r="ES24" s="108">
        <f t="shared" si="91"/>
        <v>295233.54946420353</v>
      </c>
      <c r="ET24" s="108">
        <f t="shared" si="91"/>
        <v>295237.21432648227</v>
      </c>
      <c r="EU24" s="108">
        <f t="shared" si="91"/>
        <v>295240.87923425453</v>
      </c>
      <c r="EV24" s="108">
        <f t="shared" si="91"/>
        <v>295244.54418752092</v>
      </c>
      <c r="EW24" s="108">
        <f t="shared" si="91"/>
        <v>295363.39290908427</v>
      </c>
      <c r="EX24" s="108">
        <f t="shared" si="91"/>
        <v>295367.05938316614</v>
      </c>
      <c r="EY24" s="108">
        <f t="shared" si="91"/>
        <v>295370.72590276145</v>
      </c>
      <c r="EZ24" s="108">
        <f t="shared" si="91"/>
        <v>295374.3924678709</v>
      </c>
      <c r="FA24" s="108">
        <f t="shared" si="91"/>
        <v>272433.07788575866</v>
      </c>
      <c r="FB24" s="108">
        <f t="shared" si="92"/>
        <v>272436.45971588074</v>
      </c>
      <c r="FC24" s="108">
        <f t="shared" si="92"/>
        <v>272439.84158798296</v>
      </c>
      <c r="FD24" s="108">
        <f t="shared" si="92"/>
        <v>272443.22350206581</v>
      </c>
      <c r="FE24" s="108">
        <f t="shared" si="92"/>
        <v>272446.60545812984</v>
      </c>
    </row>
    <row r="25" spans="1:161" ht="15.75" x14ac:dyDescent="0.25">
      <c r="A25" s="47" t="s">
        <v>189</v>
      </c>
      <c r="B25" s="12">
        <f>'Urb proj of all 25 ARs '!AM25</f>
        <v>180529.67236773498</v>
      </c>
      <c r="C25" s="12">
        <f>'Urb proj of all 25 ARs '!AN25</f>
        <v>180646.24091070239</v>
      </c>
      <c r="D25" s="100">
        <f t="shared" si="10"/>
        <v>6.4570295530120593E-4</v>
      </c>
      <c r="E25" s="101">
        <f t="shared" si="11"/>
        <v>1.2413434331559614E-5</v>
      </c>
      <c r="F25" s="69">
        <f t="shared" si="12"/>
        <v>180531.91336096782</v>
      </c>
      <c r="G25" s="69">
        <f t="shared" si="13"/>
        <v>180534.15438201907</v>
      </c>
      <c r="H25" s="69">
        <f>G25*(1+$E$25)</f>
        <v>180536.3954308891</v>
      </c>
      <c r="I25" s="69">
        <f t="shared" ref="I25:BE25" si="101">H25*(1+$E$25)</f>
        <v>180538.63650757822</v>
      </c>
      <c r="J25" s="69">
        <f t="shared" si="101"/>
        <v>180540.87761208683</v>
      </c>
      <c r="K25" s="69">
        <f t="shared" si="101"/>
        <v>180543.11874441523</v>
      </c>
      <c r="L25" s="69">
        <f t="shared" si="101"/>
        <v>180545.35990456378</v>
      </c>
      <c r="M25" s="69">
        <f t="shared" si="101"/>
        <v>180547.60109253283</v>
      </c>
      <c r="N25" s="69">
        <f t="shared" si="101"/>
        <v>180549.84230832272</v>
      </c>
      <c r="O25" s="69">
        <f t="shared" si="101"/>
        <v>180552.08355193379</v>
      </c>
      <c r="P25" s="69">
        <f t="shared" si="101"/>
        <v>180554.32482336639</v>
      </c>
      <c r="Q25" s="69">
        <f t="shared" si="101"/>
        <v>180556.56612262086</v>
      </c>
      <c r="R25" s="69">
        <f t="shared" si="101"/>
        <v>180558.80744969755</v>
      </c>
      <c r="S25" s="69">
        <f t="shared" si="101"/>
        <v>180561.04880459679</v>
      </c>
      <c r="T25" s="69">
        <f t="shared" si="101"/>
        <v>180563.29018731895</v>
      </c>
      <c r="U25" s="69">
        <f t="shared" si="101"/>
        <v>180565.53159786438</v>
      </c>
      <c r="V25" s="69">
        <f t="shared" si="101"/>
        <v>180567.77303623341</v>
      </c>
      <c r="W25" s="69">
        <f t="shared" si="101"/>
        <v>180570.01450242641</v>
      </c>
      <c r="X25" s="69">
        <f t="shared" si="101"/>
        <v>180572.25599644368</v>
      </c>
      <c r="Y25" s="69">
        <f t="shared" si="101"/>
        <v>180574.49751828559</v>
      </c>
      <c r="Z25" s="69">
        <f t="shared" si="101"/>
        <v>180576.73906795247</v>
      </c>
      <c r="AA25" s="69">
        <f t="shared" si="101"/>
        <v>180578.98064544471</v>
      </c>
      <c r="AB25" s="69">
        <f t="shared" si="101"/>
        <v>180581.2222507626</v>
      </c>
      <c r="AC25" s="69">
        <f t="shared" si="101"/>
        <v>180583.46388390652</v>
      </c>
      <c r="AD25" s="69">
        <f t="shared" si="101"/>
        <v>180585.70554487681</v>
      </c>
      <c r="AE25" s="69">
        <f t="shared" si="101"/>
        <v>180587.9472336738</v>
      </c>
      <c r="AF25" s="69">
        <f t="shared" si="101"/>
        <v>180590.18895029786</v>
      </c>
      <c r="AG25" s="69">
        <f t="shared" si="101"/>
        <v>180592.43069474932</v>
      </c>
      <c r="AH25" s="69">
        <f t="shared" si="101"/>
        <v>180594.67246702852</v>
      </c>
      <c r="AI25" s="69">
        <f t="shared" si="101"/>
        <v>180596.91426713581</v>
      </c>
      <c r="AJ25" s="69">
        <f t="shared" si="101"/>
        <v>180599.15609507155</v>
      </c>
      <c r="AK25" s="69">
        <f t="shared" si="101"/>
        <v>180601.39795083608</v>
      </c>
      <c r="AL25" s="69">
        <f t="shared" si="101"/>
        <v>180603.63983442972</v>
      </c>
      <c r="AM25" s="69">
        <f t="shared" si="101"/>
        <v>180605.88174585285</v>
      </c>
      <c r="AN25" s="69">
        <f t="shared" si="101"/>
        <v>180608.12368510579</v>
      </c>
      <c r="AO25" s="69">
        <f t="shared" si="101"/>
        <v>180610.36565218889</v>
      </c>
      <c r="AP25" s="69">
        <f t="shared" si="101"/>
        <v>180612.6076471025</v>
      </c>
      <c r="AQ25" s="69">
        <f t="shared" si="101"/>
        <v>180614.84966984697</v>
      </c>
      <c r="AR25" s="69">
        <f t="shared" si="101"/>
        <v>180617.09172042264</v>
      </c>
      <c r="AS25" s="69">
        <f t="shared" si="101"/>
        <v>180619.33379882987</v>
      </c>
      <c r="AT25" s="69">
        <f t="shared" si="101"/>
        <v>180621.57590506898</v>
      </c>
      <c r="AU25" s="69">
        <f t="shared" si="101"/>
        <v>180623.81803914034</v>
      </c>
      <c r="AV25" s="69">
        <f t="shared" si="101"/>
        <v>180626.06020104428</v>
      </c>
      <c r="AW25" s="69">
        <f t="shared" si="101"/>
        <v>180628.30239078114</v>
      </c>
      <c r="AX25" s="69">
        <f t="shared" si="101"/>
        <v>180630.54460835128</v>
      </c>
      <c r="AY25" s="69">
        <f t="shared" si="101"/>
        <v>180632.78685375504</v>
      </c>
      <c r="AZ25" s="69">
        <f t="shared" si="101"/>
        <v>180635.02912699277</v>
      </c>
      <c r="BA25" s="69">
        <f t="shared" si="101"/>
        <v>180637.27142806482</v>
      </c>
      <c r="BB25" s="69">
        <f t="shared" si="101"/>
        <v>180639.51375697152</v>
      </c>
      <c r="BC25" s="69">
        <f t="shared" si="101"/>
        <v>180641.75611371323</v>
      </c>
      <c r="BD25" s="69">
        <f t="shared" si="101"/>
        <v>180643.99849829028</v>
      </c>
      <c r="BE25" s="69">
        <f t="shared" si="101"/>
        <v>180646.24091070303</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186367.0238343087</v>
      </c>
      <c r="DG25" s="108">
        <f t="shared" si="15"/>
        <v>186369.33728912062</v>
      </c>
      <c r="DH25" s="108">
        <f t="shared" si="15"/>
        <v>186371.65077265049</v>
      </c>
      <c r="DI25" s="108">
        <f t="shared" si="15"/>
        <v>186373.9642848986</v>
      </c>
      <c r="DJ25" s="108">
        <f t="shared" si="15"/>
        <v>201114.80218732427</v>
      </c>
      <c r="DK25" s="108">
        <f t="shared" si="15"/>
        <v>201117.29871271434</v>
      </c>
      <c r="DL25" s="108">
        <f t="shared" si="15"/>
        <v>201119.79526909484</v>
      </c>
      <c r="DM25" s="108">
        <f t="shared" si="15"/>
        <v>201122.29185646621</v>
      </c>
      <c r="DN25" s="108">
        <f t="shared" si="15"/>
        <v>178371.05851042931</v>
      </c>
      <c r="DO25" s="108">
        <f t="shared" si="15"/>
        <v>178373.27270785079</v>
      </c>
      <c r="DP25" s="108">
        <f t="shared" si="15"/>
        <v>178375.48693275807</v>
      </c>
      <c r="DQ25" s="108">
        <f t="shared" si="15"/>
        <v>178377.70118515147</v>
      </c>
      <c r="DR25" s="108">
        <f t="shared" si="15"/>
        <v>178379.91546503131</v>
      </c>
      <c r="DS25" s="108">
        <f t="shared" si="15"/>
        <v>185026.03933865222</v>
      </c>
      <c r="DT25" s="108">
        <f t="shared" si="15"/>
        <v>185028.33614724118</v>
      </c>
      <c r="DU25" s="108">
        <f t="shared" si="15"/>
        <v>185030.63298434141</v>
      </c>
      <c r="DV25" s="108">
        <f t="shared" si="90"/>
        <v>185032.92984995327</v>
      </c>
      <c r="DW25" s="108">
        <f t="shared" si="90"/>
        <v>182053.55385568723</v>
      </c>
      <c r="DX25" s="108">
        <f t="shared" si="90"/>
        <v>182055.81376552285</v>
      </c>
      <c r="DY25" s="108">
        <f t="shared" si="90"/>
        <v>182058.0737034117</v>
      </c>
      <c r="DZ25" s="108">
        <f t="shared" si="90"/>
        <v>182060.33366935415</v>
      </c>
      <c r="EA25" s="108">
        <f t="shared" si="90"/>
        <v>188153.55359287644</v>
      </c>
      <c r="EB25" s="108">
        <f t="shared" si="90"/>
        <v>188155.8892246582</v>
      </c>
      <c r="EC25" s="108">
        <f t="shared" si="90"/>
        <v>188158.22488543318</v>
      </c>
      <c r="ED25" s="108">
        <f t="shared" si="90"/>
        <v>188160.56057520176</v>
      </c>
      <c r="EE25" s="108">
        <f t="shared" si="90"/>
        <v>188162.89629396424</v>
      </c>
      <c r="EF25" s="108">
        <f t="shared" si="90"/>
        <v>184134.27889695746</v>
      </c>
      <c r="EG25" s="108">
        <f t="shared" si="90"/>
        <v>184136.56463573672</v>
      </c>
      <c r="EH25" s="108">
        <f t="shared" si="90"/>
        <v>184138.85040288986</v>
      </c>
      <c r="EI25" s="108">
        <f t="shared" si="90"/>
        <v>184141.13619841723</v>
      </c>
      <c r="EJ25" s="108">
        <f t="shared" si="90"/>
        <v>185955.17389127595</v>
      </c>
      <c r="EK25" s="108">
        <f t="shared" si="90"/>
        <v>185957.48223361565</v>
      </c>
      <c r="EL25" s="108">
        <f t="shared" si="91"/>
        <v>185959.79060460982</v>
      </c>
      <c r="EM25" s="108">
        <f t="shared" si="91"/>
        <v>185962.09900425881</v>
      </c>
      <c r="EN25" s="108">
        <f t="shared" si="91"/>
        <v>201935.07336014972</v>
      </c>
      <c r="EO25" s="108">
        <f t="shared" si="91"/>
        <v>201937.5800679221</v>
      </c>
      <c r="EP25" s="108">
        <f t="shared" si="91"/>
        <v>201940.08680681133</v>
      </c>
      <c r="EQ25" s="108">
        <f t="shared" si="91"/>
        <v>201942.5935768178</v>
      </c>
      <c r="ER25" s="108">
        <f t="shared" si="91"/>
        <v>201945.10037794191</v>
      </c>
      <c r="ES25" s="108">
        <f t="shared" si="91"/>
        <v>197663.66668499913</v>
      </c>
      <c r="ET25" s="108">
        <f t="shared" si="91"/>
        <v>197666.12036994525</v>
      </c>
      <c r="EU25" s="108">
        <f t="shared" si="91"/>
        <v>197668.57408535003</v>
      </c>
      <c r="EV25" s="108">
        <f t="shared" si="91"/>
        <v>197671.02783121384</v>
      </c>
      <c r="EW25" s="108">
        <f t="shared" si="91"/>
        <v>194787.50801088047</v>
      </c>
      <c r="EX25" s="108">
        <f t="shared" si="91"/>
        <v>194789.92599281977</v>
      </c>
      <c r="EY25" s="108">
        <f t="shared" si="91"/>
        <v>194792.34400477452</v>
      </c>
      <c r="EZ25" s="108">
        <f t="shared" si="91"/>
        <v>194794.76204674511</v>
      </c>
      <c r="FA25" s="108">
        <f t="shared" si="91"/>
        <v>178379.37340958021</v>
      </c>
      <c r="FB25" s="108">
        <f t="shared" si="92"/>
        <v>178381.58771021813</v>
      </c>
      <c r="FC25" s="108">
        <f t="shared" si="92"/>
        <v>178383.80203834313</v>
      </c>
      <c r="FD25" s="108">
        <f t="shared" si="92"/>
        <v>178386.01639395556</v>
      </c>
      <c r="FE25" s="108">
        <f t="shared" si="92"/>
        <v>178388.23077705572</v>
      </c>
    </row>
    <row r="26" spans="1:161" ht="15.75" x14ac:dyDescent="0.25">
      <c r="A26" s="47" t="s">
        <v>190</v>
      </c>
      <c r="B26" s="12">
        <f>'Urb proj of all 25 ARs '!AM26</f>
        <v>169377.46343898118</v>
      </c>
      <c r="C26" s="12">
        <f>'Urb proj of all 25 ARs '!AN26</f>
        <v>169486.83096768515</v>
      </c>
      <c r="D26" s="100">
        <f t="shared" si="10"/>
        <v>6.457029553011695E-4</v>
      </c>
      <c r="E26" s="101">
        <f t="shared" si="11"/>
        <v>1.2413434331559614E-5</v>
      </c>
      <c r="F26" s="69">
        <f t="shared" si="12"/>
        <v>169379.56599500083</v>
      </c>
      <c r="G26" s="69">
        <f t="shared" si="13"/>
        <v>169381.66857712041</v>
      </c>
      <c r="H26" s="69">
        <f>G26*(1+$E$26)</f>
        <v>169383.77118534027</v>
      </c>
      <c r="I26" s="69">
        <f t="shared" ref="I26:BE26" si="102">H26*(1+$E$26)</f>
        <v>169385.87381966072</v>
      </c>
      <c r="J26" s="69">
        <f t="shared" si="102"/>
        <v>169387.97648008206</v>
      </c>
      <c r="K26" s="69">
        <f t="shared" si="102"/>
        <v>169390.07916660464</v>
      </c>
      <c r="L26" s="69">
        <f t="shared" si="102"/>
        <v>169392.1818792288</v>
      </c>
      <c r="M26" s="69">
        <f t="shared" si="102"/>
        <v>169394.28461795484</v>
      </c>
      <c r="N26" s="69">
        <f t="shared" si="102"/>
        <v>169396.38738278308</v>
      </c>
      <c r="O26" s="69">
        <f t="shared" si="102"/>
        <v>169398.49017371386</v>
      </c>
      <c r="P26" s="69">
        <f t="shared" si="102"/>
        <v>169400.59299074751</v>
      </c>
      <c r="Q26" s="69">
        <f t="shared" si="102"/>
        <v>169402.69583388433</v>
      </c>
      <c r="R26" s="69">
        <f t="shared" si="102"/>
        <v>169404.79870312466</v>
      </c>
      <c r="S26" s="69">
        <f t="shared" si="102"/>
        <v>169406.9015984688</v>
      </c>
      <c r="T26" s="69">
        <f t="shared" si="102"/>
        <v>169409.0045199171</v>
      </c>
      <c r="U26" s="69">
        <f t="shared" si="102"/>
        <v>169411.10746746988</v>
      </c>
      <c r="V26" s="69">
        <f t="shared" si="102"/>
        <v>169413.21044112745</v>
      </c>
      <c r="W26" s="69">
        <f t="shared" si="102"/>
        <v>169415.31344089017</v>
      </c>
      <c r="X26" s="69">
        <f t="shared" si="102"/>
        <v>169417.41646675832</v>
      </c>
      <c r="Y26" s="69">
        <f t="shared" si="102"/>
        <v>169419.51951873227</v>
      </c>
      <c r="Z26" s="69">
        <f t="shared" si="102"/>
        <v>169421.62259681229</v>
      </c>
      <c r="AA26" s="69">
        <f t="shared" si="102"/>
        <v>169423.72570099874</v>
      </c>
      <c r="AB26" s="69">
        <f t="shared" si="102"/>
        <v>169425.82883129193</v>
      </c>
      <c r="AC26" s="69">
        <f t="shared" si="102"/>
        <v>169427.93198769219</v>
      </c>
      <c r="AD26" s="69">
        <f t="shared" si="102"/>
        <v>169430.03517019984</v>
      </c>
      <c r="AE26" s="69">
        <f t="shared" si="102"/>
        <v>169432.13837881523</v>
      </c>
      <c r="AF26" s="69">
        <f t="shared" si="102"/>
        <v>169434.24161353864</v>
      </c>
      <c r="AG26" s="69">
        <f t="shared" si="102"/>
        <v>169436.34487437044</v>
      </c>
      <c r="AH26" s="69">
        <f t="shared" si="102"/>
        <v>169438.44816131092</v>
      </c>
      <c r="AI26" s="69">
        <f t="shared" si="102"/>
        <v>169440.55147436043</v>
      </c>
      <c r="AJ26" s="69">
        <f t="shared" si="102"/>
        <v>169442.65481351927</v>
      </c>
      <c r="AK26" s="69">
        <f t="shared" si="102"/>
        <v>169444.75817878777</v>
      </c>
      <c r="AL26" s="69">
        <f t="shared" si="102"/>
        <v>169446.86157016625</v>
      </c>
      <c r="AM26" s="69">
        <f t="shared" si="102"/>
        <v>169448.96498765505</v>
      </c>
      <c r="AN26" s="69">
        <f t="shared" si="102"/>
        <v>169451.06843125448</v>
      </c>
      <c r="AO26" s="69">
        <f t="shared" si="102"/>
        <v>169453.17190096487</v>
      </c>
      <c r="AP26" s="69">
        <f t="shared" si="102"/>
        <v>169455.27539678654</v>
      </c>
      <c r="AQ26" s="69">
        <f t="shared" si="102"/>
        <v>169457.37891871983</v>
      </c>
      <c r="AR26" s="69">
        <f t="shared" si="102"/>
        <v>169459.48246676504</v>
      </c>
      <c r="AS26" s="69">
        <f t="shared" si="102"/>
        <v>169461.5860409225</v>
      </c>
      <c r="AT26" s="69">
        <f t="shared" si="102"/>
        <v>169463.68964119253</v>
      </c>
      <c r="AU26" s="69">
        <f t="shared" si="102"/>
        <v>169465.79326757547</v>
      </c>
      <c r="AV26" s="69">
        <f t="shared" si="102"/>
        <v>169467.89692007165</v>
      </c>
      <c r="AW26" s="69">
        <f t="shared" si="102"/>
        <v>169470.00059868139</v>
      </c>
      <c r="AX26" s="69">
        <f t="shared" si="102"/>
        <v>169472.10430340498</v>
      </c>
      <c r="AY26" s="69">
        <f t="shared" si="102"/>
        <v>169474.20803424279</v>
      </c>
      <c r="AZ26" s="69">
        <f t="shared" si="102"/>
        <v>169476.31179119513</v>
      </c>
      <c r="BA26" s="69">
        <f t="shared" si="102"/>
        <v>169478.4155742623</v>
      </c>
      <c r="BB26" s="69">
        <f t="shared" si="102"/>
        <v>169480.51938344465</v>
      </c>
      <c r="BC26" s="69">
        <f t="shared" si="102"/>
        <v>169482.62321874249</v>
      </c>
      <c r="BD26" s="69">
        <f t="shared" si="102"/>
        <v>169484.72708015615</v>
      </c>
      <c r="BE26" s="69">
        <f t="shared" si="102"/>
        <v>169486.83096768596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164263.63211248</v>
      </c>
      <c r="DG26" s="108">
        <f t="shared" si="15"/>
        <v>164265.67118829029</v>
      </c>
      <c r="DH26" s="108">
        <f t="shared" si="15"/>
        <v>164267.71028941253</v>
      </c>
      <c r="DI26" s="108">
        <f t="shared" si="15"/>
        <v>164269.74941584701</v>
      </c>
      <c r="DJ26" s="108">
        <f t="shared" si="15"/>
        <v>176754.82505055956</v>
      </c>
      <c r="DK26" s="108">
        <f t="shared" si="15"/>
        <v>176757.01918497312</v>
      </c>
      <c r="DL26" s="108">
        <f t="shared" si="15"/>
        <v>176759.21334662341</v>
      </c>
      <c r="DM26" s="108">
        <f t="shared" si="15"/>
        <v>176761.40753551078</v>
      </c>
      <c r="DN26" s="108">
        <f t="shared" si="15"/>
        <v>156171.34988217329</v>
      </c>
      <c r="DO26" s="108">
        <f t="shared" si="15"/>
        <v>156173.28850496953</v>
      </c>
      <c r="DP26" s="108">
        <f t="shared" si="15"/>
        <v>156175.22715183074</v>
      </c>
      <c r="DQ26" s="108">
        <f t="shared" si="15"/>
        <v>156177.1658227572</v>
      </c>
      <c r="DR26" s="108">
        <f t="shared" si="15"/>
        <v>156179.10451774925</v>
      </c>
      <c r="DS26" s="108">
        <f t="shared" si="15"/>
        <v>160600.16539019675</v>
      </c>
      <c r="DT26" s="108">
        <f t="shared" si="15"/>
        <v>160602.15898980346</v>
      </c>
      <c r="DU26" s="108">
        <f t="shared" si="15"/>
        <v>160604.15261415759</v>
      </c>
      <c r="DV26" s="108">
        <f t="shared" si="90"/>
        <v>160606.1462632594</v>
      </c>
      <c r="DW26" s="108">
        <f t="shared" si="90"/>
        <v>161023.16302073968</v>
      </c>
      <c r="DX26" s="108">
        <f t="shared" si="90"/>
        <v>161025.1618711997</v>
      </c>
      <c r="DY26" s="108">
        <f t="shared" si="90"/>
        <v>161027.16074647233</v>
      </c>
      <c r="DZ26" s="108">
        <f t="shared" si="90"/>
        <v>161029.15964655785</v>
      </c>
      <c r="EA26" s="108">
        <f t="shared" si="90"/>
        <v>166849.55558520902</v>
      </c>
      <c r="EB26" s="108">
        <f t="shared" si="90"/>
        <v>166851.62676121053</v>
      </c>
      <c r="EC26" s="108">
        <f t="shared" si="90"/>
        <v>166853.69796292242</v>
      </c>
      <c r="ED26" s="108">
        <f t="shared" si="90"/>
        <v>166855.76919034508</v>
      </c>
      <c r="EE26" s="108">
        <f t="shared" si="90"/>
        <v>166857.84044347875</v>
      </c>
      <c r="EF26" s="108">
        <f t="shared" si="90"/>
        <v>163392.26898253718</v>
      </c>
      <c r="EG26" s="108">
        <f t="shared" si="90"/>
        <v>163394.29724173847</v>
      </c>
      <c r="EH26" s="108">
        <f t="shared" si="90"/>
        <v>163396.32552611746</v>
      </c>
      <c r="EI26" s="108">
        <f t="shared" si="90"/>
        <v>163398.35383567441</v>
      </c>
      <c r="EJ26" s="108">
        <f t="shared" si="90"/>
        <v>161346.31259636694</v>
      </c>
      <c r="EK26" s="108">
        <f t="shared" si="90"/>
        <v>161348.31545822302</v>
      </c>
      <c r="EL26" s="108">
        <f t="shared" si="91"/>
        <v>161350.31834494145</v>
      </c>
      <c r="EM26" s="108">
        <f t="shared" si="91"/>
        <v>161352.32125652261</v>
      </c>
      <c r="EN26" s="108">
        <f t="shared" si="91"/>
        <v>174002.67488273227</v>
      </c>
      <c r="EO26" s="108">
        <f t="shared" si="91"/>
        <v>174004.83485351043</v>
      </c>
      <c r="EP26" s="108">
        <f t="shared" si="91"/>
        <v>174006.99485110128</v>
      </c>
      <c r="EQ26" s="108">
        <f t="shared" si="91"/>
        <v>174009.1548755051</v>
      </c>
      <c r="ER26" s="108">
        <f t="shared" si="91"/>
        <v>174011.31492672223</v>
      </c>
      <c r="ES26" s="108">
        <f t="shared" si="91"/>
        <v>172041.79476291689</v>
      </c>
      <c r="ET26" s="108">
        <f t="shared" si="91"/>
        <v>172043.93039243846</v>
      </c>
      <c r="EU26" s="108">
        <f t="shared" si="91"/>
        <v>172046.06604847053</v>
      </c>
      <c r="EV26" s="108">
        <f t="shared" si="91"/>
        <v>172048.20173101343</v>
      </c>
      <c r="EW26" s="108">
        <f t="shared" si="91"/>
        <v>169222.38659922633</v>
      </c>
      <c r="EX26" s="108">
        <f t="shared" si="91"/>
        <v>169224.48723020978</v>
      </c>
      <c r="EY26" s="108">
        <f t="shared" si="91"/>
        <v>169226.58788726933</v>
      </c>
      <c r="EZ26" s="108">
        <f t="shared" si="91"/>
        <v>169228.68857040521</v>
      </c>
      <c r="FA26" s="108">
        <f t="shared" si="91"/>
        <v>157218.07488773207</v>
      </c>
      <c r="FB26" s="108">
        <f t="shared" si="92"/>
        <v>157220.02650398042</v>
      </c>
      <c r="FC26" s="108">
        <f t="shared" si="92"/>
        <v>157221.97814445503</v>
      </c>
      <c r="FD26" s="108">
        <f t="shared" si="92"/>
        <v>157223.92980915622</v>
      </c>
      <c r="FE26" s="108">
        <f t="shared" si="92"/>
        <v>157225.88149808426</v>
      </c>
    </row>
    <row r="27" spans="1:161" ht="15.75" x14ac:dyDescent="0.25">
      <c r="A27" s="47" t="s">
        <v>191</v>
      </c>
      <c r="B27" s="12">
        <f>'Urb proj of all 25 ARs '!AM27</f>
        <v>182444.67094102094</v>
      </c>
      <c r="C27" s="12">
        <f>'Urb proj of all 25 ARs '!AN27</f>
        <v>182562.47600422651</v>
      </c>
      <c r="D27" s="100">
        <f t="shared" si="10"/>
        <v>6.4570295530117384E-4</v>
      </c>
      <c r="E27" s="101">
        <f t="shared" si="11"/>
        <v>1.2413434331559614E-5</v>
      </c>
      <c r="F27" s="69">
        <f t="shared" si="12"/>
        <v>182446.93570596282</v>
      </c>
      <c r="G27" s="69">
        <f t="shared" si="13"/>
        <v>182449.20049901822</v>
      </c>
      <c r="H27" s="69">
        <f>G27*(1+$E$27)</f>
        <v>182451.46532018745</v>
      </c>
      <c r="I27" s="69">
        <f t="shared" ref="I27:BD27" si="103">H27*(1+$E$27)</f>
        <v>182453.73016947089</v>
      </c>
      <c r="J27" s="69">
        <f t="shared" si="103"/>
        <v>182455.99504686889</v>
      </c>
      <c r="K27" s="69">
        <f t="shared" si="103"/>
        <v>182458.25995238181</v>
      </c>
      <c r="L27" s="69">
        <f t="shared" si="103"/>
        <v>182460.52488600998</v>
      </c>
      <c r="M27" s="69">
        <f t="shared" si="103"/>
        <v>182462.78984775377</v>
      </c>
      <c r="N27" s="69">
        <f t="shared" si="103"/>
        <v>182465.05483761348</v>
      </c>
      <c r="O27" s="69">
        <f t="shared" si="103"/>
        <v>182467.31985558951</v>
      </c>
      <c r="P27" s="69">
        <f t="shared" si="103"/>
        <v>182469.58490168219</v>
      </c>
      <c r="Q27" s="69">
        <f t="shared" si="103"/>
        <v>182471.84997589188</v>
      </c>
      <c r="R27" s="69">
        <f t="shared" si="103"/>
        <v>182474.11507821892</v>
      </c>
      <c r="S27" s="69">
        <f t="shared" si="103"/>
        <v>182476.38020866364</v>
      </c>
      <c r="T27" s="69">
        <f t="shared" si="103"/>
        <v>182478.64536722642</v>
      </c>
      <c r="U27" s="69">
        <f t="shared" si="103"/>
        <v>182480.9105539076</v>
      </c>
      <c r="V27" s="69">
        <f t="shared" si="103"/>
        <v>182483.17576870753</v>
      </c>
      <c r="W27" s="69">
        <f t="shared" si="103"/>
        <v>182485.44101162654</v>
      </c>
      <c r="X27" s="69">
        <f t="shared" si="103"/>
        <v>182487.70628266499</v>
      </c>
      <c r="Y27" s="69">
        <f t="shared" si="103"/>
        <v>182489.97158182325</v>
      </c>
      <c r="Z27" s="69">
        <f t="shared" si="103"/>
        <v>182492.23690910166</v>
      </c>
      <c r="AA27" s="69">
        <f t="shared" si="103"/>
        <v>182494.50226450054</v>
      </c>
      <c r="AB27" s="69">
        <f t="shared" si="103"/>
        <v>182496.76764802026</v>
      </c>
      <c r="AC27" s="69">
        <f t="shared" si="103"/>
        <v>182499.03305966119</v>
      </c>
      <c r="AD27" s="69">
        <f t="shared" si="103"/>
        <v>182501.29849942366</v>
      </c>
      <c r="AE27" s="69">
        <f t="shared" si="103"/>
        <v>182503.563967308</v>
      </c>
      <c r="AF27" s="69">
        <f t="shared" si="103"/>
        <v>182505.82946331459</v>
      </c>
      <c r="AG27" s="69">
        <f t="shared" si="103"/>
        <v>182508.09498744376</v>
      </c>
      <c r="AH27" s="69">
        <f t="shared" si="103"/>
        <v>182510.36053969586</v>
      </c>
      <c r="AI27" s="69">
        <f t="shared" si="103"/>
        <v>182512.62612007125</v>
      </c>
      <c r="AJ27" s="69">
        <f t="shared" si="103"/>
        <v>182514.89172857028</v>
      </c>
      <c r="AK27" s="69">
        <f t="shared" si="103"/>
        <v>182517.15736519327</v>
      </c>
      <c r="AL27" s="69">
        <f t="shared" si="103"/>
        <v>182519.4230299406</v>
      </c>
      <c r="AM27" s="69">
        <f t="shared" si="103"/>
        <v>182521.68872281263</v>
      </c>
      <c r="AN27" s="69">
        <f t="shared" si="103"/>
        <v>182523.95444380966</v>
      </c>
      <c r="AO27" s="69">
        <f t="shared" si="103"/>
        <v>182526.22019293209</v>
      </c>
      <c r="AP27" s="69">
        <f t="shared" si="103"/>
        <v>182528.48597018025</v>
      </c>
      <c r="AQ27" s="69">
        <f t="shared" si="103"/>
        <v>182530.75177555447</v>
      </c>
      <c r="AR27" s="69">
        <f t="shared" si="103"/>
        <v>182533.01760905512</v>
      </c>
      <c r="AS27" s="69">
        <f t="shared" si="103"/>
        <v>182535.28347068257</v>
      </c>
      <c r="AT27" s="69">
        <f t="shared" si="103"/>
        <v>182537.54936043711</v>
      </c>
      <c r="AU27" s="69">
        <f t="shared" si="103"/>
        <v>182539.81527831915</v>
      </c>
      <c r="AV27" s="69">
        <f t="shared" si="103"/>
        <v>182542.08122432901</v>
      </c>
      <c r="AW27" s="69">
        <f t="shared" si="103"/>
        <v>182544.34719846703</v>
      </c>
      <c r="AX27" s="69">
        <f t="shared" si="103"/>
        <v>182546.61320073358</v>
      </c>
      <c r="AY27" s="69">
        <f t="shared" si="103"/>
        <v>182548.87923112899</v>
      </c>
      <c r="AZ27" s="69">
        <f t="shared" si="103"/>
        <v>182551.14528965362</v>
      </c>
      <c r="BA27" s="69">
        <f t="shared" si="103"/>
        <v>182553.41137630783</v>
      </c>
      <c r="BB27" s="69">
        <f t="shared" si="103"/>
        <v>182555.67749109195</v>
      </c>
      <c r="BC27" s="69">
        <f t="shared" si="103"/>
        <v>182557.94363400634</v>
      </c>
      <c r="BD27" s="69">
        <f t="shared" si="103"/>
        <v>182560.20980505136</v>
      </c>
      <c r="BE27" s="69">
        <f>BD27*(1+$E$27)</f>
        <v>182562.47600422733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177644.23320135567</v>
      </c>
      <c r="DG27" s="108">
        <f t="shared" si="15"/>
        <v>177646.43837637891</v>
      </c>
      <c r="DH27" s="108">
        <f t="shared" si="15"/>
        <v>177648.64357877593</v>
      </c>
      <c r="DI27" s="108">
        <f t="shared" si="15"/>
        <v>177650.84880854707</v>
      </c>
      <c r="DJ27" s="108">
        <f t="shared" si="15"/>
        <v>190240.40112527082</v>
      </c>
      <c r="DK27" s="108">
        <f t="shared" si="15"/>
        <v>190242.7626619974</v>
      </c>
      <c r="DL27" s="108">
        <f t="shared" si="15"/>
        <v>190245.12422803877</v>
      </c>
      <c r="DM27" s="108">
        <f t="shared" si="15"/>
        <v>190247.48582339528</v>
      </c>
      <c r="DN27" s="108">
        <f t="shared" si="15"/>
        <v>166876.77445508647</v>
      </c>
      <c r="DO27" s="108">
        <f t="shared" si="15"/>
        <v>166878.84596896762</v>
      </c>
      <c r="DP27" s="108">
        <f t="shared" si="15"/>
        <v>166880.91750856341</v>
      </c>
      <c r="DQ27" s="108">
        <f t="shared" si="15"/>
        <v>166882.98907387408</v>
      </c>
      <c r="DR27" s="108">
        <f t="shared" si="15"/>
        <v>166885.06066490003</v>
      </c>
      <c r="DS27" s="108">
        <f t="shared" si="15"/>
        <v>173504.50678379976</v>
      </c>
      <c r="DT27" s="108">
        <f t="shared" si="15"/>
        <v>173506.66057060094</v>
      </c>
      <c r="DU27" s="108">
        <f t="shared" si="15"/>
        <v>173508.81438413804</v>
      </c>
      <c r="DV27" s="108">
        <f t="shared" si="90"/>
        <v>173510.96822441134</v>
      </c>
      <c r="DW27" s="108">
        <f t="shared" si="90"/>
        <v>167067.23924348445</v>
      </c>
      <c r="DX27" s="108">
        <f t="shared" si="90"/>
        <v>167069.31312168774</v>
      </c>
      <c r="DY27" s="108">
        <f t="shared" si="90"/>
        <v>167071.38702563499</v>
      </c>
      <c r="DZ27" s="108">
        <f t="shared" si="90"/>
        <v>167073.46095532653</v>
      </c>
      <c r="EA27" s="108">
        <f t="shared" si="90"/>
        <v>173842.95999040239</v>
      </c>
      <c r="EB27" s="108">
        <f t="shared" si="90"/>
        <v>173845.11797857023</v>
      </c>
      <c r="EC27" s="108">
        <f t="shared" si="90"/>
        <v>173847.27599352613</v>
      </c>
      <c r="ED27" s="108">
        <f t="shared" si="90"/>
        <v>173849.43403527039</v>
      </c>
      <c r="EE27" s="108">
        <f t="shared" si="90"/>
        <v>173851.59210380336</v>
      </c>
      <c r="EF27" s="108">
        <f t="shared" si="90"/>
        <v>168952.99323184867</v>
      </c>
      <c r="EG27" s="108">
        <f t="shared" si="90"/>
        <v>168955.09051873529</v>
      </c>
      <c r="EH27" s="108">
        <f t="shared" si="90"/>
        <v>168957.18783165643</v>
      </c>
      <c r="EI27" s="108">
        <f t="shared" si="90"/>
        <v>168959.28517061242</v>
      </c>
      <c r="EJ27" s="108">
        <f t="shared" si="90"/>
        <v>171150.10490716345</v>
      </c>
      <c r="EK27" s="108">
        <f t="shared" si="90"/>
        <v>171152.22946775152</v>
      </c>
      <c r="EL27" s="108">
        <f t="shared" si="91"/>
        <v>171154.35405471272</v>
      </c>
      <c r="EM27" s="108">
        <f t="shared" si="91"/>
        <v>171156.47866804735</v>
      </c>
      <c r="EN27" s="108">
        <f t="shared" si="91"/>
        <v>182793.66826958492</v>
      </c>
      <c r="EO27" s="108">
        <f t="shared" si="91"/>
        <v>182795.93736678222</v>
      </c>
      <c r="EP27" s="108">
        <f t="shared" si="91"/>
        <v>182798.2064921468</v>
      </c>
      <c r="EQ27" s="108">
        <f t="shared" si="91"/>
        <v>182800.47564567899</v>
      </c>
      <c r="ER27" s="108">
        <f t="shared" si="91"/>
        <v>182802.74482737921</v>
      </c>
      <c r="ES27" s="108">
        <f t="shared" si="91"/>
        <v>182625.06579834022</v>
      </c>
      <c r="ET27" s="108">
        <f t="shared" si="91"/>
        <v>182627.33280260177</v>
      </c>
      <c r="EU27" s="108">
        <f t="shared" si="91"/>
        <v>182629.59983500469</v>
      </c>
      <c r="EV27" s="108">
        <f t="shared" si="91"/>
        <v>182631.86689554923</v>
      </c>
      <c r="EW27" s="108">
        <f t="shared" si="91"/>
        <v>180680.65852399691</v>
      </c>
      <c r="EX27" s="108">
        <f t="shared" si="91"/>
        <v>180682.90139148649</v>
      </c>
      <c r="EY27" s="108">
        <f t="shared" si="91"/>
        <v>180685.14428681773</v>
      </c>
      <c r="EZ27" s="108">
        <f t="shared" si="91"/>
        <v>180687.38720999102</v>
      </c>
      <c r="FA27" s="108">
        <f t="shared" si="91"/>
        <v>167899.77890178506</v>
      </c>
      <c r="FB27" s="108">
        <f t="shared" si="92"/>
        <v>167901.86311466474</v>
      </c>
      <c r="FC27" s="108">
        <f t="shared" si="92"/>
        <v>167903.94735341665</v>
      </c>
      <c r="FD27" s="108">
        <f t="shared" si="92"/>
        <v>167906.03161804116</v>
      </c>
      <c r="FE27" s="108">
        <f t="shared" si="92"/>
        <v>167908.11590853852</v>
      </c>
    </row>
    <row r="28" spans="1:161" ht="15.75" x14ac:dyDescent="0.25">
      <c r="A28" s="47" t="s">
        <v>192</v>
      </c>
      <c r="B28" s="12">
        <f>'Urb proj of all 25 ARs '!AM28</f>
        <v>67106.293352454988</v>
      </c>
      <c r="C28" s="12">
        <f>'Urb proj of all 25 ARs '!AN28</f>
        <v>67149.62408439198</v>
      </c>
      <c r="D28" s="100">
        <f t="shared" si="10"/>
        <v>6.4570295530124355E-4</v>
      </c>
      <c r="E28" s="101">
        <f t="shared" si="11"/>
        <v>1.2413434331559614E-5</v>
      </c>
      <c r="F28" s="69">
        <f t="shared" si="12"/>
        <v>67107.12637202075</v>
      </c>
      <c r="G28" s="69">
        <f t="shared" si="13"/>
        <v>67107.959401927146</v>
      </c>
      <c r="H28" s="69">
        <f>G28*(1+$E$28)</f>
        <v>67108.792442174308</v>
      </c>
      <c r="I28" s="69">
        <f t="shared" ref="I28:BE28" si="104">H28*(1+$E$28)</f>
        <v>67109.625492762352</v>
      </c>
      <c r="J28" s="69">
        <f t="shared" si="104"/>
        <v>67110.458553691424</v>
      </c>
      <c r="K28" s="69">
        <f t="shared" si="104"/>
        <v>67111.291624961639</v>
      </c>
      <c r="L28" s="69">
        <f t="shared" si="104"/>
        <v>67112.12470657313</v>
      </c>
      <c r="M28" s="69">
        <f t="shared" si="104"/>
        <v>67112.957798526026</v>
      </c>
      <c r="N28" s="69">
        <f t="shared" si="104"/>
        <v>67113.790900820459</v>
      </c>
      <c r="O28" s="69">
        <f t="shared" si="104"/>
        <v>67114.624013456545</v>
      </c>
      <c r="P28" s="69">
        <f t="shared" si="104"/>
        <v>67115.45713643443</v>
      </c>
      <c r="Q28" s="69">
        <f t="shared" si="104"/>
        <v>67116.29026975423</v>
      </c>
      <c r="R28" s="69">
        <f t="shared" si="104"/>
        <v>67117.123413416077</v>
      </c>
      <c r="S28" s="69">
        <f t="shared" si="104"/>
        <v>67117.956567420086</v>
      </c>
      <c r="T28" s="69">
        <f t="shared" si="104"/>
        <v>67118.789731766403</v>
      </c>
      <c r="U28" s="69">
        <f t="shared" si="104"/>
        <v>67119.622906455159</v>
      </c>
      <c r="V28" s="69">
        <f t="shared" si="104"/>
        <v>67120.456091486471</v>
      </c>
      <c r="W28" s="69">
        <f t="shared" si="104"/>
        <v>67121.289286860469</v>
      </c>
      <c r="X28" s="69">
        <f t="shared" si="104"/>
        <v>67122.122492577284</v>
      </c>
      <c r="Y28" s="69">
        <f t="shared" si="104"/>
        <v>67122.955708637033</v>
      </c>
      <c r="Z28" s="69">
        <f t="shared" si="104"/>
        <v>67123.788935039862</v>
      </c>
      <c r="AA28" s="69">
        <f t="shared" si="104"/>
        <v>67124.622171785886</v>
      </c>
      <c r="AB28" s="69">
        <f t="shared" si="104"/>
        <v>67125.455418875252</v>
      </c>
      <c r="AC28" s="69">
        <f t="shared" si="104"/>
        <v>67126.288676308075</v>
      </c>
      <c r="AD28" s="69">
        <f t="shared" si="104"/>
        <v>67127.121944084472</v>
      </c>
      <c r="AE28" s="69">
        <f t="shared" si="104"/>
        <v>67127.95522220459</v>
      </c>
      <c r="AF28" s="69">
        <f t="shared" si="104"/>
        <v>67128.788510668557</v>
      </c>
      <c r="AG28" s="69">
        <f t="shared" si="104"/>
        <v>67129.621809476492</v>
      </c>
      <c r="AH28" s="69">
        <f t="shared" si="104"/>
        <v>67130.455118628524</v>
      </c>
      <c r="AI28" s="69">
        <f t="shared" si="104"/>
        <v>67131.288438124786</v>
      </c>
      <c r="AJ28" s="69">
        <f t="shared" si="104"/>
        <v>67132.121767965407</v>
      </c>
      <c r="AK28" s="69">
        <f t="shared" si="104"/>
        <v>67132.955108150505</v>
      </c>
      <c r="AL28" s="69">
        <f t="shared" si="104"/>
        <v>67133.788458680225</v>
      </c>
      <c r="AM28" s="69">
        <f t="shared" si="104"/>
        <v>67134.621819554683</v>
      </c>
      <c r="AN28" s="69">
        <f t="shared" si="104"/>
        <v>67135.45519077401</v>
      </c>
      <c r="AO28" s="69">
        <f t="shared" si="104"/>
        <v>67136.288572338337</v>
      </c>
      <c r="AP28" s="69">
        <f t="shared" si="104"/>
        <v>67137.121964247795</v>
      </c>
      <c r="AQ28" s="69">
        <f t="shared" si="104"/>
        <v>67137.955366502501</v>
      </c>
      <c r="AR28" s="69">
        <f t="shared" si="104"/>
        <v>67138.788779102601</v>
      </c>
      <c r="AS28" s="69">
        <f t="shared" si="104"/>
        <v>67139.622202048209</v>
      </c>
      <c r="AT28" s="69">
        <f t="shared" si="104"/>
        <v>67140.455635339458</v>
      </c>
      <c r="AU28" s="69">
        <f t="shared" si="104"/>
        <v>67141.289078976479</v>
      </c>
      <c r="AV28" s="69">
        <f t="shared" si="104"/>
        <v>67142.122532959402</v>
      </c>
      <c r="AW28" s="69">
        <f t="shared" si="104"/>
        <v>67142.955997288343</v>
      </c>
      <c r="AX28" s="69">
        <f t="shared" si="104"/>
        <v>67143.78947196345</v>
      </c>
      <c r="AY28" s="69">
        <f t="shared" si="104"/>
        <v>67144.622956984836</v>
      </c>
      <c r="AZ28" s="69">
        <f t="shared" si="104"/>
        <v>67145.456452352635</v>
      </c>
      <c r="BA28" s="69">
        <f t="shared" si="104"/>
        <v>67146.289958066962</v>
      </c>
      <c r="BB28" s="69">
        <f t="shared" si="104"/>
        <v>67147.123474127962</v>
      </c>
      <c r="BC28" s="69">
        <f t="shared" si="104"/>
        <v>67147.957000535767</v>
      </c>
      <c r="BD28" s="69">
        <f t="shared" si="104"/>
        <v>67148.790537290493</v>
      </c>
      <c r="BE28" s="69">
        <f t="shared" si="104"/>
        <v>67149.624084392271</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58345.98386284733</v>
      </c>
      <c r="DG28" s="108">
        <f t="shared" si="15"/>
        <v>58346.708136886518</v>
      </c>
      <c r="DH28" s="108">
        <f t="shared" si="15"/>
        <v>58347.43241991644</v>
      </c>
      <c r="DI28" s="108">
        <f t="shared" si="15"/>
        <v>58348.156711937198</v>
      </c>
      <c r="DJ28" s="108">
        <f t="shared" si="15"/>
        <v>62284.963067738339</v>
      </c>
      <c r="DK28" s="108">
        <f t="shared" si="15"/>
        <v>62285.736238037221</v>
      </c>
      <c r="DL28" s="108">
        <f t="shared" si="15"/>
        <v>62286.509417933805</v>
      </c>
      <c r="DM28" s="108">
        <f t="shared" si="15"/>
        <v>62287.282607428206</v>
      </c>
      <c r="DN28" s="108">
        <f t="shared" si="15"/>
        <v>54826.561600572022</v>
      </c>
      <c r="DO28" s="108">
        <f t="shared" si="15"/>
        <v>54827.24218649407</v>
      </c>
      <c r="DP28" s="108">
        <f t="shared" si="15"/>
        <v>54827.922780864537</v>
      </c>
      <c r="DQ28" s="108">
        <f t="shared" si="15"/>
        <v>54828.603383683519</v>
      </c>
      <c r="DR28" s="108">
        <f t="shared" si="15"/>
        <v>54829.283994951118</v>
      </c>
      <c r="DS28" s="108">
        <f t="shared" si="15"/>
        <v>57035.543066424274</v>
      </c>
      <c r="DT28" s="108">
        <f t="shared" si="15"/>
        <v>57036.25107339269</v>
      </c>
      <c r="DU28" s="108">
        <f t="shared" si="15"/>
        <v>57036.959089149917</v>
      </c>
      <c r="DV28" s="108">
        <f t="shared" si="90"/>
        <v>57037.667113696043</v>
      </c>
      <c r="DW28" s="108">
        <f t="shared" si="90"/>
        <v>55077.653837839054</v>
      </c>
      <c r="DX28" s="108">
        <f t="shared" si="90"/>
        <v>55078.337540678105</v>
      </c>
      <c r="DY28" s="108">
        <f t="shared" si="90"/>
        <v>55079.021252004255</v>
      </c>
      <c r="DZ28" s="108">
        <f t="shared" si="90"/>
        <v>55079.704971817613</v>
      </c>
      <c r="EA28" s="108">
        <f t="shared" si="90"/>
        <v>57908.973939704578</v>
      </c>
      <c r="EB28" s="108">
        <f t="shared" si="90"/>
        <v>57909.692788949789</v>
      </c>
      <c r="EC28" s="108">
        <f t="shared" si="90"/>
        <v>57910.411647118395</v>
      </c>
      <c r="ED28" s="108">
        <f t="shared" si="90"/>
        <v>57911.130514210483</v>
      </c>
      <c r="EE28" s="108">
        <f t="shared" si="90"/>
        <v>57911.849390226183</v>
      </c>
      <c r="EF28" s="108">
        <f t="shared" si="90"/>
        <v>57386.831932647234</v>
      </c>
      <c r="EG28" s="108">
        <f t="shared" si="90"/>
        <v>57387.544300316928</v>
      </c>
      <c r="EH28" s="108">
        <f t="shared" si="90"/>
        <v>57388.256676829551</v>
      </c>
      <c r="EI28" s="108">
        <f t="shared" si="90"/>
        <v>57388.969062185206</v>
      </c>
      <c r="EJ28" s="108">
        <f t="shared" si="90"/>
        <v>57170.083859712999</v>
      </c>
      <c r="EK28" s="108">
        <f t="shared" si="90"/>
        <v>57170.793536794714</v>
      </c>
      <c r="EL28" s="108">
        <f t="shared" si="91"/>
        <v>57171.503222685962</v>
      </c>
      <c r="EM28" s="108">
        <f t="shared" si="91"/>
        <v>57172.212917386852</v>
      </c>
      <c r="EN28" s="108">
        <f t="shared" si="91"/>
        <v>61435.619415960551</v>
      </c>
      <c r="EO28" s="108">
        <f t="shared" si="91"/>
        <v>61436.382042987781</v>
      </c>
      <c r="EP28" s="108">
        <f t="shared" si="91"/>
        <v>61437.144679481848</v>
      </c>
      <c r="EQ28" s="108">
        <f t="shared" si="91"/>
        <v>61437.907325442837</v>
      </c>
      <c r="ER28" s="108">
        <f t="shared" si="91"/>
        <v>61438.669980870887</v>
      </c>
      <c r="ES28" s="108">
        <f t="shared" si="91"/>
        <v>61246.732191606228</v>
      </c>
      <c r="ET28" s="108">
        <f t="shared" si="91"/>
        <v>61247.492473894315</v>
      </c>
      <c r="EU28" s="108">
        <f t="shared" si="91"/>
        <v>61248.252765620113</v>
      </c>
      <c r="EV28" s="108">
        <f t="shared" si="91"/>
        <v>61249.013066783744</v>
      </c>
      <c r="EW28" s="108">
        <f t="shared" si="91"/>
        <v>60639.026955639325</v>
      </c>
      <c r="EX28" s="108">
        <f t="shared" si="91"/>
        <v>60639.77969421837</v>
      </c>
      <c r="EY28" s="108">
        <f t="shared" si="91"/>
        <v>60640.532442141492</v>
      </c>
      <c r="EZ28" s="108">
        <f t="shared" si="91"/>
        <v>60641.285199408798</v>
      </c>
      <c r="FA28" s="108">
        <f t="shared" si="91"/>
        <v>55570.44916527356</v>
      </c>
      <c r="FB28" s="108">
        <f t="shared" si="92"/>
        <v>55571.138985395046</v>
      </c>
      <c r="FC28" s="108">
        <f t="shared" si="92"/>
        <v>55571.828814079578</v>
      </c>
      <c r="FD28" s="108">
        <f t="shared" si="92"/>
        <v>55572.518651327249</v>
      </c>
      <c r="FE28" s="108">
        <f t="shared" si="92"/>
        <v>55573.208497138163</v>
      </c>
    </row>
    <row r="29" spans="1:161" s="45" customFormat="1" ht="15.75" x14ac:dyDescent="0.25">
      <c r="A29" s="67" t="s">
        <v>95</v>
      </c>
      <c r="B29" s="74">
        <f>SUM(B4:B28)</f>
        <v>3089340.8436254552</v>
      </c>
      <c r="C29" s="74">
        <f>SUM(C4:C28)</f>
        <v>3091335.6401381176</v>
      </c>
      <c r="D29" s="102"/>
      <c r="E29" s="103"/>
      <c r="F29" s="29">
        <f>SUM(F4:F28)</f>
        <v>3089379.1929551456</v>
      </c>
      <c r="G29" s="29">
        <f t="shared" ref="G29:BE29" si="105">SUM(G4:G28)</f>
        <v>3089417.5427608821</v>
      </c>
      <c r="H29" s="29">
        <f t="shared" si="105"/>
        <v>3089455.8930426724</v>
      </c>
      <c r="I29" s="29">
        <f t="shared" si="105"/>
        <v>3089494.2438005214</v>
      </c>
      <c r="J29" s="29">
        <f t="shared" si="105"/>
        <v>3089532.5950344345</v>
      </c>
      <c r="K29" s="29">
        <f t="shared" si="105"/>
        <v>3089570.9467444178</v>
      </c>
      <c r="L29" s="29">
        <f t="shared" si="105"/>
        <v>3089609.2989304787</v>
      </c>
      <c r="M29" s="29">
        <f t="shared" si="105"/>
        <v>3089647.6515926206</v>
      </c>
      <c r="N29" s="29">
        <f t="shared" si="105"/>
        <v>3089686.0047308509</v>
      </c>
      <c r="O29" s="29">
        <f t="shared" si="105"/>
        <v>3089724.3583451761</v>
      </c>
      <c r="P29" s="29">
        <f t="shared" si="105"/>
        <v>3089762.7124356008</v>
      </c>
      <c r="Q29" s="29">
        <f t="shared" si="105"/>
        <v>3089801.0670021321</v>
      </c>
      <c r="R29" s="29">
        <f t="shared" si="105"/>
        <v>3089839.4220447745</v>
      </c>
      <c r="S29" s="29">
        <f t="shared" si="105"/>
        <v>3089877.7775635356</v>
      </c>
      <c r="T29" s="29">
        <f t="shared" si="105"/>
        <v>3089916.1335584195</v>
      </c>
      <c r="U29" s="29">
        <f t="shared" si="105"/>
        <v>3089954.4900294333</v>
      </c>
      <c r="V29" s="29">
        <f t="shared" si="105"/>
        <v>3089992.8469765834</v>
      </c>
      <c r="W29" s="29">
        <f t="shared" si="105"/>
        <v>3090031.204399874</v>
      </c>
      <c r="X29" s="29">
        <f t="shared" si="105"/>
        <v>3090069.5622993126</v>
      </c>
      <c r="Y29" s="29">
        <f t="shared" si="105"/>
        <v>3090107.9206749038</v>
      </c>
      <c r="Z29" s="29">
        <f t="shared" si="105"/>
        <v>3090146.2795266546</v>
      </c>
      <c r="AA29" s="29">
        <f t="shared" si="105"/>
        <v>3090184.6388545702</v>
      </c>
      <c r="AB29" s="29">
        <f t="shared" si="105"/>
        <v>3090222.9986586571</v>
      </c>
      <c r="AC29" s="29">
        <f t="shared" si="105"/>
        <v>3090261.3589389208</v>
      </c>
      <c r="AD29" s="29">
        <f t="shared" si="105"/>
        <v>3090299.7196953669</v>
      </c>
      <c r="AE29" s="29">
        <f t="shared" si="105"/>
        <v>3090338.0809280025</v>
      </c>
      <c r="AF29" s="29">
        <f t="shared" si="105"/>
        <v>3090376.4426368326</v>
      </c>
      <c r="AG29" s="29">
        <f t="shared" si="105"/>
        <v>3090414.8048218624</v>
      </c>
      <c r="AH29" s="29">
        <f t="shared" si="105"/>
        <v>3090453.1674831002</v>
      </c>
      <c r="AI29" s="29">
        <f t="shared" si="105"/>
        <v>3090491.5306205493</v>
      </c>
      <c r="AJ29" s="29">
        <f t="shared" si="105"/>
        <v>3090529.8942342177</v>
      </c>
      <c r="AK29" s="29">
        <f t="shared" si="105"/>
        <v>3090568.2583241081</v>
      </c>
      <c r="AL29" s="29">
        <f t="shared" si="105"/>
        <v>3090606.6228902312</v>
      </c>
      <c r="AM29" s="29">
        <f t="shared" si="105"/>
        <v>3090644.9879325889</v>
      </c>
      <c r="AN29" s="29">
        <f t="shared" si="105"/>
        <v>3090683.3534511882</v>
      </c>
      <c r="AO29" s="29">
        <f t="shared" si="105"/>
        <v>3090721.719446036</v>
      </c>
      <c r="AP29" s="29">
        <f t="shared" si="105"/>
        <v>3090760.0859171376</v>
      </c>
      <c r="AQ29" s="29">
        <f t="shared" si="105"/>
        <v>3090798.4528644988</v>
      </c>
      <c r="AR29" s="29">
        <f t="shared" si="105"/>
        <v>3090836.8202881254</v>
      </c>
      <c r="AS29" s="29">
        <f t="shared" si="105"/>
        <v>3090875.1881880239</v>
      </c>
      <c r="AT29" s="29">
        <f t="shared" si="105"/>
        <v>3090913.5565641988</v>
      </c>
      <c r="AU29" s="29">
        <f t="shared" si="105"/>
        <v>3090951.9254166586</v>
      </c>
      <c r="AV29" s="29">
        <f t="shared" si="105"/>
        <v>3090990.2947454057</v>
      </c>
      <c r="AW29" s="29">
        <f t="shared" si="105"/>
        <v>3091028.6645504502</v>
      </c>
      <c r="AX29" s="29">
        <f t="shared" si="105"/>
        <v>3091067.034831794</v>
      </c>
      <c r="AY29" s="29">
        <f t="shared" si="105"/>
        <v>3091105.405589445</v>
      </c>
      <c r="AZ29" s="29">
        <f t="shared" si="105"/>
        <v>3091143.7768234094</v>
      </c>
      <c r="BA29" s="29">
        <f t="shared" si="105"/>
        <v>3091182.1485336921</v>
      </c>
      <c r="BB29" s="29">
        <f t="shared" si="105"/>
        <v>3091220.5207203003</v>
      </c>
      <c r="BC29" s="29">
        <f t="shared" si="105"/>
        <v>3091258.8933832385</v>
      </c>
      <c r="BD29" s="29">
        <f t="shared" si="105"/>
        <v>3091297.2665225132</v>
      </c>
      <c r="BE29" s="29">
        <f t="shared" si="105"/>
        <v>3091335.6401381302</v>
      </c>
      <c r="DB29" s="178" t="s">
        <v>117</v>
      </c>
      <c r="DC29" s="178"/>
      <c r="DD29" s="178"/>
      <c r="DE29" s="178"/>
      <c r="DF29" s="135">
        <f>SUM(DF4:DF15)</f>
        <v>1252177.0435845964</v>
      </c>
      <c r="DG29" s="135">
        <f t="shared" ref="DG29:FE29" si="106">SUM(DG4:DG15)</f>
        <v>1252192.5874020983</v>
      </c>
      <c r="DH29" s="135">
        <f t="shared" si="106"/>
        <v>1252208.1314125524</v>
      </c>
      <c r="DI29" s="135">
        <f t="shared" si="106"/>
        <v>1252223.675615961</v>
      </c>
      <c r="DJ29" s="135">
        <f t="shared" si="106"/>
        <v>1399716.376741929</v>
      </c>
      <c r="DK29" s="135">
        <f t="shared" si="106"/>
        <v>1399733.752029255</v>
      </c>
      <c r="DL29" s="135">
        <f t="shared" si="106"/>
        <v>1399751.1275322672</v>
      </c>
      <c r="DM29" s="135">
        <f t="shared" si="106"/>
        <v>1399768.5032509693</v>
      </c>
      <c r="DN29" s="135">
        <f t="shared" si="106"/>
        <v>1236103.4867679991</v>
      </c>
      <c r="DO29" s="135">
        <f t="shared" si="106"/>
        <v>1236118.8310574593</v>
      </c>
      <c r="DP29" s="135">
        <f t="shared" si="106"/>
        <v>1236134.1755373946</v>
      </c>
      <c r="DQ29" s="135">
        <f t="shared" si="106"/>
        <v>1236149.5202078079</v>
      </c>
      <c r="DR29" s="135">
        <f t="shared" si="106"/>
        <v>1236164.8650687009</v>
      </c>
      <c r="DS29" s="135">
        <f t="shared" si="106"/>
        <v>1283486.2107298549</v>
      </c>
      <c r="DT29" s="135">
        <f t="shared" si="106"/>
        <v>1283502.1432016473</v>
      </c>
      <c r="DU29" s="135">
        <f t="shared" si="106"/>
        <v>1283518.0758712164</v>
      </c>
      <c r="DV29" s="135">
        <f t="shared" si="106"/>
        <v>1283534.0087385643</v>
      </c>
      <c r="DW29" s="135">
        <f t="shared" si="106"/>
        <v>1281017.2201360713</v>
      </c>
      <c r="DX29" s="135">
        <f t="shared" si="106"/>
        <v>1281033.1219592111</v>
      </c>
      <c r="DY29" s="135">
        <f t="shared" si="106"/>
        <v>1281049.0239797472</v>
      </c>
      <c r="DZ29" s="135">
        <f t="shared" si="106"/>
        <v>1281064.9261976818</v>
      </c>
      <c r="EA29" s="135">
        <f t="shared" si="106"/>
        <v>1332904.4198431482</v>
      </c>
      <c r="EB29" s="135">
        <f t="shared" si="106"/>
        <v>1332920.9657646341</v>
      </c>
      <c r="EC29" s="135">
        <f t="shared" si="106"/>
        <v>1332937.5118915117</v>
      </c>
      <c r="ED29" s="135">
        <f t="shared" si="106"/>
        <v>1332954.0582237835</v>
      </c>
      <c r="EE29" s="135">
        <f t="shared" si="106"/>
        <v>1332970.6047614522</v>
      </c>
      <c r="EF29" s="135">
        <f t="shared" si="106"/>
        <v>1348240.0421925595</v>
      </c>
      <c r="EG29" s="135">
        <f t="shared" si="106"/>
        <v>1348256.7784817859</v>
      </c>
      <c r="EH29" s="135">
        <f t="shared" si="106"/>
        <v>1348273.5149787678</v>
      </c>
      <c r="EI29" s="135">
        <f t="shared" si="106"/>
        <v>1348290.2516835073</v>
      </c>
      <c r="EJ29" s="135">
        <f t="shared" si="106"/>
        <v>1383821.8572638347</v>
      </c>
      <c r="EK29" s="135">
        <f t="shared" si="106"/>
        <v>1383839.0352455869</v>
      </c>
      <c r="EL29" s="135">
        <f t="shared" si="106"/>
        <v>1383856.2134405759</v>
      </c>
      <c r="EM29" s="135">
        <f t="shared" si="106"/>
        <v>1383873.3918488061</v>
      </c>
      <c r="EN29" s="135">
        <f t="shared" si="106"/>
        <v>1495379.8329483948</v>
      </c>
      <c r="EO29" s="135">
        <f t="shared" si="106"/>
        <v>1495398.3957477524</v>
      </c>
      <c r="EP29" s="135">
        <f t="shared" si="106"/>
        <v>1495416.9587775371</v>
      </c>
      <c r="EQ29" s="135">
        <f t="shared" si="106"/>
        <v>1495435.5220377534</v>
      </c>
      <c r="ER29" s="135">
        <f t="shared" si="106"/>
        <v>1495454.0855284035</v>
      </c>
      <c r="ES29" s="135">
        <f t="shared" si="106"/>
        <v>1423955.7039485807</v>
      </c>
      <c r="ET29" s="135">
        <f t="shared" si="106"/>
        <v>1423973.3801292025</v>
      </c>
      <c r="EU29" s="135">
        <f t="shared" si="106"/>
        <v>1423991.0565292465</v>
      </c>
      <c r="EV29" s="135">
        <f t="shared" si="106"/>
        <v>1424008.7331487152</v>
      </c>
      <c r="EW29" s="135">
        <f t="shared" si="106"/>
        <v>1383988.0080174555</v>
      </c>
      <c r="EX29" s="135">
        <f t="shared" si="106"/>
        <v>1384005.1880617088</v>
      </c>
      <c r="EY29" s="135">
        <f t="shared" si="106"/>
        <v>1384022.3683192255</v>
      </c>
      <c r="EZ29" s="135">
        <f t="shared" si="106"/>
        <v>1384039.5487900078</v>
      </c>
      <c r="FA29" s="135">
        <f t="shared" si="106"/>
        <v>1240614.4856036138</v>
      </c>
      <c r="FB29" s="135">
        <f t="shared" si="106"/>
        <v>1240629.8858900617</v>
      </c>
      <c r="FC29" s="135">
        <f t="shared" si="106"/>
        <v>1240645.2863676802</v>
      </c>
      <c r="FD29" s="135">
        <f t="shared" si="106"/>
        <v>1240660.687036471</v>
      </c>
      <c r="FE29" s="135">
        <f t="shared" si="106"/>
        <v>1240676.0878964376</v>
      </c>
    </row>
    <row r="30" spans="1:161" x14ac:dyDescent="0.25">
      <c r="B30" s="167" t="s">
        <v>251</v>
      </c>
      <c r="C30" s="167"/>
      <c r="D30" s="167"/>
      <c r="E30" s="167"/>
      <c r="F30" s="137">
        <f>SUM(F4:F15)</f>
        <v>905806.76466527826</v>
      </c>
      <c r="G30" s="137">
        <f t="shared" ref="G30:BE30" si="107">SUM(G4:G15)</f>
        <v>905818.00883806846</v>
      </c>
      <c r="H30" s="137">
        <f t="shared" si="107"/>
        <v>905829.25315043761</v>
      </c>
      <c r="I30" s="137">
        <f t="shared" si="107"/>
        <v>905840.49760238722</v>
      </c>
      <c r="J30" s="137">
        <f t="shared" si="107"/>
        <v>905851.74219391902</v>
      </c>
      <c r="K30" s="137">
        <f t="shared" si="107"/>
        <v>905862.9869250349</v>
      </c>
      <c r="L30" s="137">
        <f t="shared" si="107"/>
        <v>905874.23179573647</v>
      </c>
      <c r="M30" s="137">
        <f t="shared" si="107"/>
        <v>905885.4768060256</v>
      </c>
      <c r="N30" s="137">
        <f t="shared" si="107"/>
        <v>905896.72195590369</v>
      </c>
      <c r="O30" s="137">
        <f t="shared" si="107"/>
        <v>905907.96724537294</v>
      </c>
      <c r="P30" s="137">
        <f t="shared" si="107"/>
        <v>905919.21267443488</v>
      </c>
      <c r="Q30" s="137">
        <f t="shared" si="107"/>
        <v>905930.45824309101</v>
      </c>
      <c r="R30" s="137">
        <f t="shared" si="107"/>
        <v>905941.70395134343</v>
      </c>
      <c r="S30" s="137">
        <f t="shared" si="107"/>
        <v>905952.94979919365</v>
      </c>
      <c r="T30" s="137">
        <f t="shared" si="107"/>
        <v>905964.19578664342</v>
      </c>
      <c r="U30" s="137">
        <f t="shared" si="107"/>
        <v>905975.44191369449</v>
      </c>
      <c r="V30" s="137">
        <f t="shared" si="107"/>
        <v>905986.68818034884</v>
      </c>
      <c r="W30" s="137">
        <f t="shared" si="107"/>
        <v>905997.93458660773</v>
      </c>
      <c r="X30" s="137">
        <f t="shared" si="107"/>
        <v>906009.18113247328</v>
      </c>
      <c r="Y30" s="137">
        <f t="shared" si="107"/>
        <v>906020.42781794711</v>
      </c>
      <c r="Z30" s="137">
        <f t="shared" si="107"/>
        <v>906031.67464303086</v>
      </c>
      <c r="AA30" s="137">
        <f t="shared" si="107"/>
        <v>906042.92160772614</v>
      </c>
      <c r="AB30" s="137">
        <f t="shared" si="107"/>
        <v>906054.1687120354</v>
      </c>
      <c r="AC30" s="137">
        <f t="shared" si="107"/>
        <v>906065.41595595959</v>
      </c>
      <c r="AD30" s="137">
        <f t="shared" si="107"/>
        <v>906076.66333950043</v>
      </c>
      <c r="AE30" s="137">
        <f t="shared" si="107"/>
        <v>906087.91086266027</v>
      </c>
      <c r="AF30" s="137">
        <f t="shared" si="107"/>
        <v>906099.15852544026</v>
      </c>
      <c r="AG30" s="137">
        <f t="shared" si="107"/>
        <v>906110.40632784239</v>
      </c>
      <c r="AH30" s="137">
        <f t="shared" si="107"/>
        <v>906121.65426986874</v>
      </c>
      <c r="AI30" s="137">
        <f t="shared" si="107"/>
        <v>906132.90235152037</v>
      </c>
      <c r="AJ30" s="137">
        <f t="shared" si="107"/>
        <v>906144.1505727995</v>
      </c>
      <c r="AK30" s="137">
        <f t="shared" si="107"/>
        <v>906155.39893370739</v>
      </c>
      <c r="AL30" s="137">
        <f t="shared" si="107"/>
        <v>906166.64743424649</v>
      </c>
      <c r="AM30" s="137">
        <f t="shared" si="107"/>
        <v>906177.89607441775</v>
      </c>
      <c r="AN30" s="137">
        <f t="shared" si="107"/>
        <v>906189.14485422324</v>
      </c>
      <c r="AO30" s="137">
        <f t="shared" si="107"/>
        <v>906200.39377366484</v>
      </c>
      <c r="AP30" s="137">
        <f t="shared" si="107"/>
        <v>906211.64283274428</v>
      </c>
      <c r="AQ30" s="137">
        <f t="shared" si="107"/>
        <v>906222.89203146298</v>
      </c>
      <c r="AR30" s="137">
        <f t="shared" si="107"/>
        <v>906234.1413698229</v>
      </c>
      <c r="AS30" s="137">
        <f t="shared" si="107"/>
        <v>906245.39084782579</v>
      </c>
      <c r="AT30" s="137">
        <f t="shared" si="107"/>
        <v>906256.64046547341</v>
      </c>
      <c r="AU30" s="137">
        <f t="shared" si="107"/>
        <v>906267.89022276737</v>
      </c>
      <c r="AV30" s="137">
        <f t="shared" si="107"/>
        <v>906279.14011970942</v>
      </c>
      <c r="AW30" s="137">
        <f t="shared" si="107"/>
        <v>906290.39015630155</v>
      </c>
      <c r="AX30" s="137">
        <f t="shared" si="107"/>
        <v>906301.64033254492</v>
      </c>
      <c r="AY30" s="137">
        <f t="shared" si="107"/>
        <v>906312.89064844162</v>
      </c>
      <c r="AZ30" s="137">
        <f t="shared" si="107"/>
        <v>906324.14110399364</v>
      </c>
      <c r="BA30" s="137">
        <f t="shared" si="107"/>
        <v>906335.39169920224</v>
      </c>
      <c r="BB30" s="137">
        <f t="shared" si="107"/>
        <v>906346.64243406954</v>
      </c>
      <c r="BC30" s="137">
        <f t="shared" si="107"/>
        <v>906357.89330859715</v>
      </c>
      <c r="BD30" s="137">
        <f t="shared" si="107"/>
        <v>906369.14432278671</v>
      </c>
      <c r="BE30" s="137">
        <f t="shared" si="107"/>
        <v>906380.39547663974</v>
      </c>
      <c r="DB30" s="178" t="s">
        <v>118</v>
      </c>
      <c r="DC30" s="178"/>
      <c r="DD30" s="178"/>
      <c r="DE30" s="178"/>
      <c r="DF30" s="109">
        <f>SUM(DF16:DF28)</f>
        <v>2203545.2198913079</v>
      </c>
      <c r="DG30" s="109">
        <f t="shared" ref="DG30:FE30" si="108">SUM(DG16:DG28)</f>
        <v>2203572.5734551912</v>
      </c>
      <c r="DH30" s="109">
        <f t="shared" si="108"/>
        <v>2203599.9273586273</v>
      </c>
      <c r="DI30" s="109">
        <f t="shared" si="108"/>
        <v>2203627.2816016185</v>
      </c>
      <c r="DJ30" s="109">
        <f t="shared" si="108"/>
        <v>2400272.6558231376</v>
      </c>
      <c r="DK30" s="109">
        <f t="shared" si="108"/>
        <v>2400302.4514501281</v>
      </c>
      <c r="DL30" s="109">
        <f t="shared" si="108"/>
        <v>2400332.2474469854</v>
      </c>
      <c r="DM30" s="109">
        <f t="shared" si="108"/>
        <v>2400362.0438137124</v>
      </c>
      <c r="DN30" s="109">
        <f t="shared" si="108"/>
        <v>2115914.5951315626</v>
      </c>
      <c r="DO30" s="109">
        <f t="shared" si="108"/>
        <v>2115940.8608984398</v>
      </c>
      <c r="DP30" s="109">
        <f t="shared" si="108"/>
        <v>2115967.126991366</v>
      </c>
      <c r="DQ30" s="109">
        <f t="shared" si="108"/>
        <v>2115993.3934103451</v>
      </c>
      <c r="DR30" s="109">
        <f t="shared" si="108"/>
        <v>2116019.6601553801</v>
      </c>
      <c r="DS30" s="109">
        <f t="shared" si="108"/>
        <v>2177733.455056903</v>
      </c>
      <c r="DT30" s="109">
        <f t="shared" si="108"/>
        <v>2177760.4882081384</v>
      </c>
      <c r="DU30" s="109">
        <f t="shared" si="108"/>
        <v>2177787.5216949484</v>
      </c>
      <c r="DV30" s="109">
        <f t="shared" si="108"/>
        <v>2177814.5555173378</v>
      </c>
      <c r="DW30" s="109">
        <f t="shared" si="108"/>
        <v>2154859.2008800129</v>
      </c>
      <c r="DX30" s="109">
        <f t="shared" si="108"/>
        <v>2154885.9500831966</v>
      </c>
      <c r="DY30" s="109">
        <f t="shared" si="108"/>
        <v>2154912.6996184303</v>
      </c>
      <c r="DZ30" s="109">
        <f t="shared" si="108"/>
        <v>2154939.4494857173</v>
      </c>
      <c r="EA30" s="109">
        <f t="shared" si="108"/>
        <v>2242866.9647315727</v>
      </c>
      <c r="EB30" s="109">
        <f t="shared" si="108"/>
        <v>2242894.8064133534</v>
      </c>
      <c r="EC30" s="109">
        <f t="shared" si="108"/>
        <v>2242922.6484407457</v>
      </c>
      <c r="ED30" s="109">
        <f t="shared" si="108"/>
        <v>2242950.4908137526</v>
      </c>
      <c r="EE30" s="109">
        <f t="shared" si="108"/>
        <v>2242978.3335323799</v>
      </c>
      <c r="EF30" s="109">
        <f t="shared" si="108"/>
        <v>2207142.1411020425</v>
      </c>
      <c r="EG30" s="109">
        <f t="shared" si="108"/>
        <v>2207169.5393160712</v>
      </c>
      <c r="EH30" s="109">
        <f t="shared" si="108"/>
        <v>2207196.9378702063</v>
      </c>
      <c r="EI30" s="109">
        <f t="shared" si="108"/>
        <v>2207224.3367644516</v>
      </c>
      <c r="EJ30" s="109">
        <f t="shared" si="108"/>
        <v>2241335.0542092631</v>
      </c>
      <c r="EK30" s="109">
        <f t="shared" si="108"/>
        <v>2241362.8768747733</v>
      </c>
      <c r="EL30" s="109">
        <f t="shared" si="108"/>
        <v>2241390.6998856589</v>
      </c>
      <c r="EM30" s="109">
        <f t="shared" si="108"/>
        <v>2241418.5232419237</v>
      </c>
      <c r="EN30" s="109">
        <f t="shared" si="108"/>
        <v>2405746.355798299</v>
      </c>
      <c r="EO30" s="109">
        <f t="shared" si="108"/>
        <v>2405776.2193727046</v>
      </c>
      <c r="EP30" s="109">
        <f t="shared" si="108"/>
        <v>2405806.08331782</v>
      </c>
      <c r="EQ30" s="109">
        <f t="shared" si="108"/>
        <v>2405835.9476336497</v>
      </c>
      <c r="ER30" s="109">
        <f t="shared" si="108"/>
        <v>2405865.8123201979</v>
      </c>
      <c r="ES30" s="109">
        <f t="shared" si="108"/>
        <v>2331555.2623779741</v>
      </c>
      <c r="ET30" s="109">
        <f t="shared" si="108"/>
        <v>2331584.2049861136</v>
      </c>
      <c r="EU30" s="109">
        <f t="shared" si="108"/>
        <v>2331613.1479535308</v>
      </c>
      <c r="EV30" s="109">
        <f t="shared" si="108"/>
        <v>2331642.0912802294</v>
      </c>
      <c r="EW30" s="109">
        <f t="shared" si="108"/>
        <v>2298865.1139380438</v>
      </c>
      <c r="EX30" s="109">
        <f t="shared" si="108"/>
        <v>2298893.6507491725</v>
      </c>
      <c r="EY30" s="109">
        <f t="shared" si="108"/>
        <v>2298922.1879145415</v>
      </c>
      <c r="EZ30" s="109">
        <f t="shared" si="108"/>
        <v>2298950.7254341543</v>
      </c>
      <c r="FA30" s="109">
        <f t="shared" si="108"/>
        <v>2133286.5480026836</v>
      </c>
      <c r="FB30" s="109">
        <f t="shared" si="108"/>
        <v>2133313.0294151572</v>
      </c>
      <c r="FC30" s="109">
        <f t="shared" si="108"/>
        <v>2133339.5111563569</v>
      </c>
      <c r="FD30" s="109">
        <f t="shared" si="108"/>
        <v>2133365.9932262856</v>
      </c>
      <c r="FE30" s="109">
        <f t="shared" si="108"/>
        <v>2133392.4756249473</v>
      </c>
    </row>
    <row r="31" spans="1:161" x14ac:dyDescent="0.25">
      <c r="B31" s="167" t="s">
        <v>252</v>
      </c>
      <c r="C31" s="167"/>
      <c r="D31" s="167"/>
      <c r="E31" s="167"/>
      <c r="F31" s="137">
        <f>SUM(F16:F28)</f>
        <v>2183572.428289867</v>
      </c>
      <c r="G31" s="137">
        <f t="shared" ref="G31:BE31" si="109">SUM(G16:G28)</f>
        <v>2183599.5339228138</v>
      </c>
      <c r="H31" s="137">
        <f t="shared" si="109"/>
        <v>2183626.6398922349</v>
      </c>
      <c r="I31" s="137">
        <f t="shared" si="109"/>
        <v>2183653.7461981336</v>
      </c>
      <c r="J31" s="137">
        <f t="shared" si="109"/>
        <v>2183680.8528405153</v>
      </c>
      <c r="K31" s="137">
        <f t="shared" si="109"/>
        <v>2183707.9598193825</v>
      </c>
      <c r="L31" s="137">
        <f t="shared" si="109"/>
        <v>2183735.0671347412</v>
      </c>
      <c r="M31" s="137">
        <f t="shared" si="109"/>
        <v>2183762.1747865952</v>
      </c>
      <c r="N31" s="137">
        <f t="shared" si="109"/>
        <v>2183789.2827749471</v>
      </c>
      <c r="O31" s="137">
        <f t="shared" si="109"/>
        <v>2183816.3910998027</v>
      </c>
      <c r="P31" s="137">
        <f t="shared" si="109"/>
        <v>2183843.4997611661</v>
      </c>
      <c r="Q31" s="137">
        <f t="shared" si="109"/>
        <v>2183870.6087590409</v>
      </c>
      <c r="R31" s="137">
        <f t="shared" si="109"/>
        <v>2183897.7180934311</v>
      </c>
      <c r="S31" s="137">
        <f t="shared" si="109"/>
        <v>2183924.8277643421</v>
      </c>
      <c r="T31" s="137">
        <f t="shared" si="109"/>
        <v>2183951.9377717762</v>
      </c>
      <c r="U31" s="137">
        <f t="shared" si="109"/>
        <v>2183979.0481157387</v>
      </c>
      <c r="V31" s="137">
        <f t="shared" si="109"/>
        <v>2184006.1587962341</v>
      </c>
      <c r="W31" s="137">
        <f t="shared" si="109"/>
        <v>2184033.2698132661</v>
      </c>
      <c r="X31" s="137">
        <f t="shared" si="109"/>
        <v>2184060.381166839</v>
      </c>
      <c r="Y31" s="137">
        <f t="shared" si="109"/>
        <v>2184087.4928569566</v>
      </c>
      <c r="Z31" s="137">
        <f t="shared" si="109"/>
        <v>2184114.6048836228</v>
      </c>
      <c r="AA31" s="137">
        <f t="shared" si="109"/>
        <v>2184141.7172468435</v>
      </c>
      <c r="AB31" s="137">
        <f t="shared" si="109"/>
        <v>2184168.8299466218</v>
      </c>
      <c r="AC31" s="137">
        <f t="shared" si="109"/>
        <v>2184195.9429829614</v>
      </c>
      <c r="AD31" s="137">
        <f t="shared" si="109"/>
        <v>2184223.0563558666</v>
      </c>
      <c r="AE31" s="137">
        <f t="shared" si="109"/>
        <v>2184250.1700653424</v>
      </c>
      <c r="AF31" s="137">
        <f t="shared" si="109"/>
        <v>2184277.2841113927</v>
      </c>
      <c r="AG31" s="137">
        <f t="shared" si="109"/>
        <v>2184304.3984940206</v>
      </c>
      <c r="AH31" s="137">
        <f t="shared" si="109"/>
        <v>2184331.5132132317</v>
      </c>
      <c r="AI31" s="137">
        <f t="shared" si="109"/>
        <v>2184358.6282690288</v>
      </c>
      <c r="AJ31" s="137">
        <f t="shared" si="109"/>
        <v>2184385.7436614176</v>
      </c>
      <c r="AK31" s="137">
        <f t="shared" si="109"/>
        <v>2184412.8593904013</v>
      </c>
      <c r="AL31" s="137">
        <f t="shared" si="109"/>
        <v>2184439.9754559845</v>
      </c>
      <c r="AM31" s="137">
        <f t="shared" si="109"/>
        <v>2184467.0918581709</v>
      </c>
      <c r="AN31" s="137">
        <f t="shared" si="109"/>
        <v>2184494.2085969648</v>
      </c>
      <c r="AO31" s="137">
        <f t="shared" si="109"/>
        <v>2184521.3256723713</v>
      </c>
      <c r="AP31" s="137">
        <f t="shared" si="109"/>
        <v>2184548.4430843936</v>
      </c>
      <c r="AQ31" s="137">
        <f t="shared" si="109"/>
        <v>2184575.560833035</v>
      </c>
      <c r="AR31" s="137">
        <f t="shared" si="109"/>
        <v>2184602.6789183025</v>
      </c>
      <c r="AS31" s="137">
        <f t="shared" si="109"/>
        <v>2184629.7973401975</v>
      </c>
      <c r="AT31" s="137">
        <f t="shared" si="109"/>
        <v>2184656.916098726</v>
      </c>
      <c r="AU31" s="137">
        <f t="shared" si="109"/>
        <v>2184684.0351938908</v>
      </c>
      <c r="AV31" s="137">
        <f t="shared" si="109"/>
        <v>2184711.1546256966</v>
      </c>
      <c r="AW31" s="137">
        <f t="shared" si="109"/>
        <v>2184738.274394148</v>
      </c>
      <c r="AX31" s="137">
        <f t="shared" si="109"/>
        <v>2184765.3944992488</v>
      </c>
      <c r="AY31" s="137">
        <f t="shared" si="109"/>
        <v>2184792.5149410032</v>
      </c>
      <c r="AZ31" s="137">
        <f t="shared" si="109"/>
        <v>2184819.6357194153</v>
      </c>
      <c r="BA31" s="137">
        <f t="shared" si="109"/>
        <v>2184846.7568344898</v>
      </c>
      <c r="BB31" s="137">
        <f t="shared" si="109"/>
        <v>2184873.8782862308</v>
      </c>
      <c r="BC31" s="137">
        <f t="shared" si="109"/>
        <v>2184901.0000746413</v>
      </c>
      <c r="BD31" s="137">
        <f t="shared" si="109"/>
        <v>2184928.1221997268</v>
      </c>
      <c r="BE31" s="137">
        <f t="shared" si="109"/>
        <v>2184955.2446614909</v>
      </c>
    </row>
    <row r="32" spans="1:161" x14ac:dyDescent="0.25">
      <c r="F32" s="72">
        <f>SUM(F30:F31)</f>
        <v>3089379.1929551451</v>
      </c>
      <c r="G32" s="72">
        <f t="shared" ref="G32:BE32" si="110">SUM(G30:G31)</f>
        <v>3089417.5427608825</v>
      </c>
      <c r="H32" s="72">
        <f t="shared" si="110"/>
        <v>3089455.8930426724</v>
      </c>
      <c r="I32" s="72">
        <f t="shared" si="110"/>
        <v>3089494.2438005209</v>
      </c>
      <c r="J32" s="72">
        <f t="shared" si="110"/>
        <v>3089532.5950344345</v>
      </c>
      <c r="K32" s="72">
        <f t="shared" si="110"/>
        <v>3089570.9467444173</v>
      </c>
      <c r="L32" s="72">
        <f t="shared" si="110"/>
        <v>3089609.2989304778</v>
      </c>
      <c r="M32" s="72">
        <f t="shared" si="110"/>
        <v>3089647.6515926206</v>
      </c>
      <c r="N32" s="72">
        <f t="shared" si="110"/>
        <v>3089686.0047308509</v>
      </c>
      <c r="O32" s="72">
        <f t="shared" si="110"/>
        <v>3089724.3583451756</v>
      </c>
      <c r="P32" s="72">
        <f t="shared" si="110"/>
        <v>3089762.7124356008</v>
      </c>
      <c r="Q32" s="72">
        <f t="shared" si="110"/>
        <v>3089801.0670021321</v>
      </c>
      <c r="R32" s="72">
        <f t="shared" si="110"/>
        <v>3089839.4220447745</v>
      </c>
      <c r="S32" s="72">
        <f t="shared" si="110"/>
        <v>3089877.7775635356</v>
      </c>
      <c r="T32" s="72">
        <f t="shared" si="110"/>
        <v>3089916.1335584195</v>
      </c>
      <c r="U32" s="72">
        <f t="shared" si="110"/>
        <v>3089954.4900294333</v>
      </c>
      <c r="V32" s="72">
        <f t="shared" si="110"/>
        <v>3089992.8469765829</v>
      </c>
      <c r="W32" s="72">
        <f t="shared" si="110"/>
        <v>3090031.204399874</v>
      </c>
      <c r="X32" s="72">
        <f t="shared" si="110"/>
        <v>3090069.5622993121</v>
      </c>
      <c r="Y32" s="72">
        <f t="shared" si="110"/>
        <v>3090107.9206749038</v>
      </c>
      <c r="Z32" s="72">
        <f t="shared" si="110"/>
        <v>3090146.2795266537</v>
      </c>
      <c r="AA32" s="72">
        <f t="shared" si="110"/>
        <v>3090184.6388545698</v>
      </c>
      <c r="AB32" s="72">
        <f t="shared" si="110"/>
        <v>3090222.9986586571</v>
      </c>
      <c r="AC32" s="72">
        <f t="shared" si="110"/>
        <v>3090261.3589389212</v>
      </c>
      <c r="AD32" s="72">
        <f t="shared" si="110"/>
        <v>3090299.7196953669</v>
      </c>
      <c r="AE32" s="72">
        <f t="shared" si="110"/>
        <v>3090338.0809280025</v>
      </c>
      <c r="AF32" s="72">
        <f t="shared" si="110"/>
        <v>3090376.4426368331</v>
      </c>
      <c r="AG32" s="72">
        <f t="shared" si="110"/>
        <v>3090414.8048218628</v>
      </c>
      <c r="AH32" s="72">
        <f t="shared" si="110"/>
        <v>3090453.1674831007</v>
      </c>
      <c r="AI32" s="72">
        <f t="shared" si="110"/>
        <v>3090491.5306205493</v>
      </c>
      <c r="AJ32" s="72">
        <f t="shared" si="110"/>
        <v>3090529.8942342172</v>
      </c>
      <c r="AK32" s="72">
        <f t="shared" si="110"/>
        <v>3090568.2583241086</v>
      </c>
      <c r="AL32" s="72">
        <f t="shared" si="110"/>
        <v>3090606.6228902312</v>
      </c>
      <c r="AM32" s="72">
        <f t="shared" si="110"/>
        <v>3090644.9879325889</v>
      </c>
      <c r="AN32" s="72">
        <f t="shared" si="110"/>
        <v>3090683.3534511882</v>
      </c>
      <c r="AO32" s="72">
        <f t="shared" si="110"/>
        <v>3090721.719446036</v>
      </c>
      <c r="AP32" s="72">
        <f t="shared" si="110"/>
        <v>3090760.085917138</v>
      </c>
      <c r="AQ32" s="72">
        <f t="shared" si="110"/>
        <v>3090798.4528644979</v>
      </c>
      <c r="AR32" s="72">
        <f t="shared" si="110"/>
        <v>3090836.8202881254</v>
      </c>
      <c r="AS32" s="72">
        <f t="shared" si="110"/>
        <v>3090875.1881880234</v>
      </c>
      <c r="AT32" s="72">
        <f t="shared" si="110"/>
        <v>3090913.5565641993</v>
      </c>
      <c r="AU32" s="72">
        <f t="shared" si="110"/>
        <v>3090951.9254166582</v>
      </c>
      <c r="AV32" s="72">
        <f t="shared" si="110"/>
        <v>3090990.2947454061</v>
      </c>
      <c r="AW32" s="72">
        <f t="shared" si="110"/>
        <v>3091028.6645504497</v>
      </c>
      <c r="AX32" s="72">
        <f t="shared" si="110"/>
        <v>3091067.034831794</v>
      </c>
      <c r="AY32" s="72">
        <f t="shared" si="110"/>
        <v>3091105.4055894446</v>
      </c>
      <c r="AZ32" s="72">
        <f t="shared" si="110"/>
        <v>3091143.7768234089</v>
      </c>
      <c r="BA32" s="72">
        <f t="shared" si="110"/>
        <v>3091182.1485336921</v>
      </c>
      <c r="BB32" s="72">
        <f t="shared" si="110"/>
        <v>3091220.5207203003</v>
      </c>
      <c r="BC32" s="72">
        <f t="shared" si="110"/>
        <v>3091258.8933832385</v>
      </c>
      <c r="BD32" s="72">
        <f t="shared" si="110"/>
        <v>3091297.2665225137</v>
      </c>
      <c r="BE32" s="72">
        <f t="shared" si="110"/>
        <v>3091335.6401381306</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2057</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2057</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2056</v>
      </c>
      <c r="C3" s="97">
        <v>2057</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'!AN4</f>
        <v>294538.61026881059</v>
      </c>
      <c r="C4" s="12">
        <f>'Urb proj of all 25 ARs '!AO4</f>
        <v>294640.27891454066</v>
      </c>
      <c r="D4" s="100">
        <f>(C4-B4)/B4</f>
        <v>3.4517934893927709E-4</v>
      </c>
      <c r="E4" s="101">
        <f>((1+D4)^(1/52))-1</f>
        <v>6.6369410292033137E-6</v>
      </c>
      <c r="F4" s="69">
        <f>B4*(1+E4)</f>
        <v>294540.56510419777</v>
      </c>
      <c r="G4" s="69">
        <f>F4*(1+E4)</f>
        <v>294542.51995255909</v>
      </c>
      <c r="H4" s="69">
        <f>G4*(1+E4)</f>
        <v>294544.4748138946</v>
      </c>
      <c r="I4" s="69">
        <f>H4*(1+$E$4)</f>
        <v>294546.42968820443</v>
      </c>
      <c r="J4" s="69">
        <f>I4*(1+$E$4)</f>
        <v>294548.38457548863</v>
      </c>
      <c r="K4" s="69">
        <f t="shared" ref="K4:BE4" si="5">J4*(1+$E$4)</f>
        <v>294550.33947574731</v>
      </c>
      <c r="L4" s="69">
        <f t="shared" si="5"/>
        <v>294552.29438898055</v>
      </c>
      <c r="M4" s="69">
        <f t="shared" si="5"/>
        <v>294554.24931518844</v>
      </c>
      <c r="N4" s="69">
        <f t="shared" si="5"/>
        <v>294556.20425437106</v>
      </c>
      <c r="O4" s="69">
        <f t="shared" si="5"/>
        <v>294558.15920652845</v>
      </c>
      <c r="P4" s="69">
        <f t="shared" si="5"/>
        <v>294560.1141716608</v>
      </c>
      <c r="Q4" s="69">
        <f t="shared" si="5"/>
        <v>294562.0691497681</v>
      </c>
      <c r="R4" s="69">
        <f t="shared" si="5"/>
        <v>294564.02414085047</v>
      </c>
      <c r="S4" s="69">
        <f t="shared" si="5"/>
        <v>294565.97914490802</v>
      </c>
      <c r="T4" s="69">
        <f t="shared" si="5"/>
        <v>294567.93416194082</v>
      </c>
      <c r="U4" s="69">
        <f t="shared" si="5"/>
        <v>294569.88919194893</v>
      </c>
      <c r="V4" s="69">
        <f t="shared" si="5"/>
        <v>294571.84423493245</v>
      </c>
      <c r="W4" s="69">
        <f t="shared" si="5"/>
        <v>294573.7992908915</v>
      </c>
      <c r="X4" s="69">
        <f t="shared" si="5"/>
        <v>294575.75435982615</v>
      </c>
      <c r="Y4" s="69">
        <f t="shared" si="5"/>
        <v>294577.70944173646</v>
      </c>
      <c r="Z4" s="69">
        <f t="shared" si="5"/>
        <v>294579.66453662253</v>
      </c>
      <c r="AA4" s="69">
        <f t="shared" si="5"/>
        <v>294581.61964448448</v>
      </c>
      <c r="AB4" s="69">
        <f t="shared" si="5"/>
        <v>294583.57476532232</v>
      </c>
      <c r="AC4" s="69">
        <f t="shared" si="5"/>
        <v>294585.52989913622</v>
      </c>
      <c r="AD4" s="69">
        <f t="shared" si="5"/>
        <v>294587.48504592624</v>
      </c>
      <c r="AE4" s="69">
        <f t="shared" si="5"/>
        <v>294589.44020569243</v>
      </c>
      <c r="AF4" s="69">
        <f t="shared" si="5"/>
        <v>294591.39537843491</v>
      </c>
      <c r="AG4" s="69">
        <f t="shared" si="5"/>
        <v>294593.35056415375</v>
      </c>
      <c r="AH4" s="69">
        <f t="shared" si="5"/>
        <v>294595.30576284905</v>
      </c>
      <c r="AI4" s="69">
        <f t="shared" si="5"/>
        <v>294597.26097452088</v>
      </c>
      <c r="AJ4" s="69">
        <f t="shared" si="5"/>
        <v>294599.21619916934</v>
      </c>
      <c r="AK4" s="69">
        <f t="shared" si="5"/>
        <v>294601.17143679451</v>
      </c>
      <c r="AL4" s="69">
        <f t="shared" si="5"/>
        <v>294603.12668739649</v>
      </c>
      <c r="AM4" s="69">
        <f t="shared" si="5"/>
        <v>294605.08195097535</v>
      </c>
      <c r="AN4" s="69">
        <f t="shared" si="5"/>
        <v>294607.03722753114</v>
      </c>
      <c r="AO4" s="69">
        <f t="shared" si="5"/>
        <v>294608.99251706403</v>
      </c>
      <c r="AP4" s="69">
        <f t="shared" si="5"/>
        <v>294610.94781957404</v>
      </c>
      <c r="AQ4" s="69">
        <f t="shared" si="5"/>
        <v>294612.90313506126</v>
      </c>
      <c r="AR4" s="69">
        <f t="shared" si="5"/>
        <v>294614.85846352583</v>
      </c>
      <c r="AS4" s="69">
        <f t="shared" si="5"/>
        <v>294616.81380496779</v>
      </c>
      <c r="AT4" s="69">
        <f t="shared" si="5"/>
        <v>294618.76915938722</v>
      </c>
      <c r="AU4" s="69">
        <f t="shared" si="5"/>
        <v>294620.72452678421</v>
      </c>
      <c r="AV4" s="69">
        <f t="shared" si="5"/>
        <v>294622.67990715889</v>
      </c>
      <c r="AW4" s="69">
        <f t="shared" si="5"/>
        <v>294624.63530051132</v>
      </c>
      <c r="AX4" s="69">
        <f t="shared" si="5"/>
        <v>294626.59070684155</v>
      </c>
      <c r="AY4" s="69">
        <f t="shared" si="5"/>
        <v>294628.54612614971</v>
      </c>
      <c r="AZ4" s="69">
        <f t="shared" si="5"/>
        <v>294630.50155843585</v>
      </c>
      <c r="BA4" s="69">
        <f t="shared" si="5"/>
        <v>294632.45700370008</v>
      </c>
      <c r="BB4" s="69">
        <f t="shared" si="5"/>
        <v>294634.41246194253</v>
      </c>
      <c r="BC4" s="69">
        <f t="shared" si="5"/>
        <v>294636.36793316319</v>
      </c>
      <c r="BD4" s="69">
        <f t="shared" si="5"/>
        <v>294638.32341736223</v>
      </c>
      <c r="BE4" s="69">
        <f t="shared" si="5"/>
        <v>294640.27891453973</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493823.9393512283</v>
      </c>
      <c r="DG4" s="108">
        <f t="shared" ref="DG4:DV5" si="6">G4*BG4</f>
        <v>493827.21683159261</v>
      </c>
      <c r="DH4" s="108">
        <f t="shared" si="6"/>
        <v>493830.4943337093</v>
      </c>
      <c r="DI4" s="108">
        <f t="shared" si="6"/>
        <v>493833.77185757866</v>
      </c>
      <c r="DJ4" s="108">
        <f t="shared" si="6"/>
        <v>565962.62217087985</v>
      </c>
      <c r="DK4" s="108">
        <f t="shared" si="6"/>
        <v>565966.37843142799</v>
      </c>
      <c r="DL4" s="108">
        <f t="shared" si="6"/>
        <v>565970.13471690612</v>
      </c>
      <c r="DM4" s="108">
        <f t="shared" si="6"/>
        <v>565973.89102731459</v>
      </c>
      <c r="DN4" s="108">
        <f t="shared" si="6"/>
        <v>502603.25032317586</v>
      </c>
      <c r="DO4" s="108">
        <f t="shared" si="6"/>
        <v>502606.58607130928</v>
      </c>
      <c r="DP4" s="108">
        <f t="shared" si="6"/>
        <v>502609.92184158199</v>
      </c>
      <c r="DQ4" s="108">
        <f t="shared" si="6"/>
        <v>502613.25763399393</v>
      </c>
      <c r="DR4" s="108">
        <f t="shared" si="6"/>
        <v>502616.59344854532</v>
      </c>
      <c r="DS4" s="108">
        <f t="shared" si="6"/>
        <v>519307.99026819324</v>
      </c>
      <c r="DT4" s="108">
        <f t="shared" si="6"/>
        <v>519311.43688470067</v>
      </c>
      <c r="DU4" s="108">
        <f t="shared" si="6"/>
        <v>519314.88352408301</v>
      </c>
      <c r="DV4" s="108">
        <f t="shared" si="6"/>
        <v>519318.33018634055</v>
      </c>
      <c r="DW4" s="108">
        <f t="shared" ref="DW4:EL5" si="7">W4*BW4</f>
        <v>524241.58394347643</v>
      </c>
      <c r="DX4" s="108">
        <f t="shared" si="7"/>
        <v>524245.06330395414</v>
      </c>
      <c r="DY4" s="108">
        <f t="shared" si="7"/>
        <v>524248.54268752411</v>
      </c>
      <c r="DZ4" s="108">
        <f t="shared" si="7"/>
        <v>524252.02209418657</v>
      </c>
      <c r="EA4" s="108">
        <f t="shared" si="7"/>
        <v>539022.39947440359</v>
      </c>
      <c r="EB4" s="108">
        <f t="shared" si="7"/>
        <v>539025.97693428234</v>
      </c>
      <c r="EC4" s="108">
        <f t="shared" si="7"/>
        <v>539029.55441790447</v>
      </c>
      <c r="ED4" s="108">
        <f t="shared" si="7"/>
        <v>539033.13192527019</v>
      </c>
      <c r="EE4" s="108">
        <f t="shared" si="7"/>
        <v>539036.70945637953</v>
      </c>
      <c r="EF4" s="108">
        <f t="shared" si="7"/>
        <v>541740.32058246084</v>
      </c>
      <c r="EG4" s="108">
        <f t="shared" si="7"/>
        <v>541743.91608102166</v>
      </c>
      <c r="EH4" s="108">
        <f t="shared" si="7"/>
        <v>541747.51160344563</v>
      </c>
      <c r="EI4" s="108">
        <f t="shared" si="7"/>
        <v>541751.10714973288</v>
      </c>
      <c r="EJ4" s="108">
        <f t="shared" si="7"/>
        <v>566366.56034609478</v>
      </c>
      <c r="EK4" s="108">
        <f t="shared" si="7"/>
        <v>566370.31928755669</v>
      </c>
      <c r="EL4" s="108">
        <f t="shared" si="7"/>
        <v>566374.07825396652</v>
      </c>
      <c r="EM4" s="108">
        <f t="shared" ref="EM4:FB5" si="8">AM4*CM4</f>
        <v>566377.83724532439</v>
      </c>
      <c r="EN4" s="108">
        <f t="shared" si="8"/>
        <v>610577.59283785208</v>
      </c>
      <c r="EO4" s="108">
        <f t="shared" si="8"/>
        <v>610581.64520532964</v>
      </c>
      <c r="EP4" s="108">
        <f t="shared" si="8"/>
        <v>610585.69759970228</v>
      </c>
      <c r="EQ4" s="108">
        <f t="shared" si="8"/>
        <v>610589.75002097059</v>
      </c>
      <c r="ER4" s="108">
        <f t="shared" si="8"/>
        <v>610593.80246913456</v>
      </c>
      <c r="ES4" s="108">
        <f t="shared" si="8"/>
        <v>581891.4503298765</v>
      </c>
      <c r="ET4" s="108">
        <f t="shared" si="8"/>
        <v>581895.31230911775</v>
      </c>
      <c r="EU4" s="108">
        <f t="shared" si="8"/>
        <v>581899.17431399063</v>
      </c>
      <c r="EV4" s="108">
        <f t="shared" si="8"/>
        <v>581903.0363444956</v>
      </c>
      <c r="EW4" s="108">
        <f t="shared" si="8"/>
        <v>575767.36257328279</v>
      </c>
      <c r="EX4" s="108">
        <f t="shared" si="8"/>
        <v>575771.18390731479</v>
      </c>
      <c r="EY4" s="108">
        <f t="shared" si="8"/>
        <v>575775.00526670867</v>
      </c>
      <c r="EZ4" s="108">
        <f t="shared" si="8"/>
        <v>575778.82665146468</v>
      </c>
      <c r="FA4" s="108">
        <f t="shared" si="8"/>
        <v>504173.79194810078</v>
      </c>
      <c r="FB4" s="108">
        <f t="shared" si="8"/>
        <v>504177.13811982644</v>
      </c>
      <c r="FC4" s="108">
        <f t="shared" ref="FC4:FE5" si="9">BC4*DC4</f>
        <v>504180.48431376036</v>
      </c>
      <c r="FD4" s="108">
        <f t="shared" si="9"/>
        <v>504183.83052990289</v>
      </c>
      <c r="FE4" s="108">
        <f t="shared" si="9"/>
        <v>504187.17676825402</v>
      </c>
    </row>
    <row r="5" spans="1:161" ht="15.75" x14ac:dyDescent="0.25">
      <c r="A5" s="47" t="s">
        <v>169</v>
      </c>
      <c r="B5" s="12">
        <f>'Urb proj of all 25 ARs '!AN5</f>
        <v>42933.114164466315</v>
      </c>
      <c r="C5" s="12">
        <f>'Urb proj of all 25 ARs '!AO5</f>
        <v>42947.933788861541</v>
      </c>
      <c r="D5" s="100">
        <f t="shared" ref="D5:D28" si="10">(C5-B5)/B5</f>
        <v>3.4517934893927687E-4</v>
      </c>
      <c r="E5" s="101">
        <f t="shared" ref="E5:E28" si="11">((1+D5)^(1/52))-1</f>
        <v>6.6369410292033137E-6</v>
      </c>
      <c r="F5" s="69">
        <f t="shared" ref="F5:F28" si="12">B5*(1+E5)</f>
        <v>42933.399109013226</v>
      </c>
      <c r="G5" s="69">
        <f t="shared" ref="G5:G28" si="13">F5*(1+E5)</f>
        <v>42933.684055451296</v>
      </c>
      <c r="H5" s="69">
        <f>G5*(1+$E$5)</f>
        <v>42933.969003780541</v>
      </c>
      <c r="I5" s="69">
        <f t="shared" ref="I5:BE5" si="14">H5*(1+$E$5)</f>
        <v>42934.253954000967</v>
      </c>
      <c r="J5" s="69">
        <f t="shared" si="14"/>
        <v>42934.53890611259</v>
      </c>
      <c r="K5" s="69">
        <f t="shared" si="14"/>
        <v>42934.823860115423</v>
      </c>
      <c r="L5" s="69">
        <f t="shared" si="14"/>
        <v>42935.108816009481</v>
      </c>
      <c r="M5" s="69">
        <f t="shared" si="14"/>
        <v>42935.393773794778</v>
      </c>
      <c r="N5" s="69">
        <f t="shared" si="14"/>
        <v>42935.678733471323</v>
      </c>
      <c r="O5" s="69">
        <f t="shared" si="14"/>
        <v>42935.963695039129</v>
      </c>
      <c r="P5" s="69">
        <f t="shared" si="14"/>
        <v>42936.248658498203</v>
      </c>
      <c r="Q5" s="69">
        <f t="shared" si="14"/>
        <v>42936.533623848562</v>
      </c>
      <c r="R5" s="69">
        <f t="shared" si="14"/>
        <v>42936.818591090225</v>
      </c>
      <c r="S5" s="69">
        <f t="shared" si="14"/>
        <v>42937.103560223193</v>
      </c>
      <c r="T5" s="69">
        <f t="shared" si="14"/>
        <v>42937.388531247489</v>
      </c>
      <c r="U5" s="69">
        <f t="shared" si="14"/>
        <v>42937.673504163118</v>
      </c>
      <c r="V5" s="69">
        <f t="shared" si="14"/>
        <v>42937.958478970097</v>
      </c>
      <c r="W5" s="69">
        <f t="shared" si="14"/>
        <v>42938.243455668438</v>
      </c>
      <c r="X5" s="69">
        <f t="shared" si="14"/>
        <v>42938.528434258151</v>
      </c>
      <c r="Y5" s="69">
        <f t="shared" si="14"/>
        <v>42938.813414739248</v>
      </c>
      <c r="Z5" s="69">
        <f t="shared" si="14"/>
        <v>42939.098397111746</v>
      </c>
      <c r="AA5" s="69">
        <f t="shared" si="14"/>
        <v>42939.383381375657</v>
      </c>
      <c r="AB5" s="69">
        <f t="shared" si="14"/>
        <v>42939.668367530991</v>
      </c>
      <c r="AC5" s="69">
        <f t="shared" si="14"/>
        <v>42939.95335557776</v>
      </c>
      <c r="AD5" s="69">
        <f t="shared" si="14"/>
        <v>42940.23834551598</v>
      </c>
      <c r="AE5" s="69">
        <f t="shared" si="14"/>
        <v>42940.523337345658</v>
      </c>
      <c r="AF5" s="69">
        <f t="shared" si="14"/>
        <v>42940.808331066808</v>
      </c>
      <c r="AG5" s="69">
        <f t="shared" si="14"/>
        <v>42941.093326679445</v>
      </c>
      <c r="AH5" s="69">
        <f t="shared" si="14"/>
        <v>42941.378324183584</v>
      </c>
      <c r="AI5" s="69">
        <f t="shared" si="14"/>
        <v>42941.663323579232</v>
      </c>
      <c r="AJ5" s="69">
        <f t="shared" si="14"/>
        <v>42941.948324866404</v>
      </c>
      <c r="AK5" s="69">
        <f t="shared" si="14"/>
        <v>42942.233328045113</v>
      </c>
      <c r="AL5" s="69">
        <f t="shared" si="14"/>
        <v>42942.518333115375</v>
      </c>
      <c r="AM5" s="69">
        <f t="shared" si="14"/>
        <v>42942.803340077196</v>
      </c>
      <c r="AN5" s="69">
        <f t="shared" si="14"/>
        <v>42943.088348930592</v>
      </c>
      <c r="AO5" s="69">
        <f t="shared" si="14"/>
        <v>42943.373359675577</v>
      </c>
      <c r="AP5" s="69">
        <f t="shared" si="14"/>
        <v>42943.658372312158</v>
      </c>
      <c r="AQ5" s="69">
        <f t="shared" si="14"/>
        <v>42943.94338684035</v>
      </c>
      <c r="AR5" s="69">
        <f t="shared" si="14"/>
        <v>42944.228403260167</v>
      </c>
      <c r="AS5" s="69">
        <f t="shared" si="14"/>
        <v>42944.513421571624</v>
      </c>
      <c r="AT5" s="69">
        <f t="shared" si="14"/>
        <v>42944.798441774728</v>
      </c>
      <c r="AU5" s="69">
        <f t="shared" si="14"/>
        <v>42945.083463869494</v>
      </c>
      <c r="AV5" s="69">
        <f t="shared" si="14"/>
        <v>42945.368487855936</v>
      </c>
      <c r="AW5" s="69">
        <f t="shared" si="14"/>
        <v>42945.653513734069</v>
      </c>
      <c r="AX5" s="69">
        <f t="shared" si="14"/>
        <v>42945.9385415039</v>
      </c>
      <c r="AY5" s="69">
        <f t="shared" si="14"/>
        <v>42946.223571165443</v>
      </c>
      <c r="AZ5" s="69">
        <f t="shared" si="14"/>
        <v>42946.508602718714</v>
      </c>
      <c r="BA5" s="69">
        <f t="shared" si="14"/>
        <v>42946.793636163718</v>
      </c>
      <c r="BB5" s="69">
        <f t="shared" si="14"/>
        <v>42947.078671500472</v>
      </c>
      <c r="BC5" s="69">
        <f t="shared" si="14"/>
        <v>42947.36370872899</v>
      </c>
      <c r="BD5" s="69">
        <f t="shared" si="14"/>
        <v>42947.648747849285</v>
      </c>
      <c r="BE5" s="69">
        <f t="shared" si="14"/>
        <v>42947.933788861366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49145.367720129674</v>
      </c>
      <c r="DG5" s="108">
        <f t="shared" si="6"/>
        <v>49145.69389503709</v>
      </c>
      <c r="DH5" s="108">
        <f t="shared" si="6"/>
        <v>49146.020072109313</v>
      </c>
      <c r="DI5" s="108">
        <f t="shared" si="6"/>
        <v>49146.346251346353</v>
      </c>
      <c r="DJ5" s="108">
        <f t="shared" si="6"/>
        <v>51470.335460273622</v>
      </c>
      <c r="DK5" s="108">
        <f t="shared" si="6"/>
        <v>51470.677065854827</v>
      </c>
      <c r="DL5" s="108">
        <f t="shared" si="6"/>
        <v>51471.018673703242</v>
      </c>
      <c r="DM5" s="108">
        <f t="shared" si="6"/>
        <v>51471.360283818896</v>
      </c>
      <c r="DN5" s="108">
        <f t="shared" si="6"/>
        <v>47335.15759494291</v>
      </c>
      <c r="DO5" s="108">
        <f t="shared" si="6"/>
        <v>47335.47175559248</v>
      </c>
      <c r="DP5" s="108">
        <f t="shared" si="6"/>
        <v>47335.785918327107</v>
      </c>
      <c r="DQ5" s="108">
        <f t="shared" si="6"/>
        <v>47336.100083146812</v>
      </c>
      <c r="DR5" s="108">
        <f t="shared" si="6"/>
        <v>47336.414250051625</v>
      </c>
      <c r="DS5" s="108">
        <f t="shared" si="6"/>
        <v>49691.037492836076</v>
      </c>
      <c r="DT5" s="108">
        <f t="shared" si="6"/>
        <v>49691.367289321592</v>
      </c>
      <c r="DU5" s="108">
        <f t="shared" si="6"/>
        <v>49691.697087995955</v>
      </c>
      <c r="DV5" s="108">
        <f t="shared" si="6"/>
        <v>49692.026888859167</v>
      </c>
      <c r="DW5" s="108">
        <f t="shared" si="7"/>
        <v>48785.508310219193</v>
      </c>
      <c r="DX5" s="108">
        <f t="shared" si="7"/>
        <v>48785.832096760932</v>
      </c>
      <c r="DY5" s="108">
        <f t="shared" si="7"/>
        <v>48786.155885451619</v>
      </c>
      <c r="DZ5" s="108">
        <f t="shared" si="7"/>
        <v>48786.479676291267</v>
      </c>
      <c r="EA5" s="108">
        <f t="shared" si="7"/>
        <v>50687.242668164406</v>
      </c>
      <c r="EB5" s="108">
        <f t="shared" si="7"/>
        <v>50687.579076404931</v>
      </c>
      <c r="EC5" s="108">
        <f t="shared" si="7"/>
        <v>50687.915486878177</v>
      </c>
      <c r="ED5" s="108">
        <f t="shared" si="7"/>
        <v>50688.25189958416</v>
      </c>
      <c r="EE5" s="108">
        <f t="shared" si="7"/>
        <v>50688.588314522887</v>
      </c>
      <c r="EF5" s="108">
        <f t="shared" si="7"/>
        <v>55519.801147097947</v>
      </c>
      <c r="EG5" s="108">
        <f t="shared" si="7"/>
        <v>55520.169628744108</v>
      </c>
      <c r="EH5" s="108">
        <f t="shared" si="7"/>
        <v>55520.538112835864</v>
      </c>
      <c r="EI5" s="108">
        <f t="shared" si="7"/>
        <v>55520.906599373229</v>
      </c>
      <c r="EJ5" s="108">
        <f t="shared" si="7"/>
        <v>51961.928176130343</v>
      </c>
      <c r="EK5" s="108">
        <f t="shared" si="7"/>
        <v>51962.273044383408</v>
      </c>
      <c r="EL5" s="108">
        <f t="shared" si="7"/>
        <v>51962.617914925344</v>
      </c>
      <c r="EM5" s="108">
        <f t="shared" si="8"/>
        <v>51962.962787756172</v>
      </c>
      <c r="EN5" s="108">
        <f t="shared" si="8"/>
        <v>57291.4575178999</v>
      </c>
      <c r="EO5" s="108">
        <f t="shared" si="8"/>
        <v>57291.837757924928</v>
      </c>
      <c r="EP5" s="108">
        <f t="shared" si="8"/>
        <v>57292.218000473578</v>
      </c>
      <c r="EQ5" s="108">
        <f t="shared" si="8"/>
        <v>57292.598245545872</v>
      </c>
      <c r="ER5" s="108">
        <f t="shared" si="8"/>
        <v>57292.97849314184</v>
      </c>
      <c r="ES5" s="108">
        <f t="shared" si="8"/>
        <v>53096.548012363608</v>
      </c>
      <c r="ET5" s="108">
        <f t="shared" si="8"/>
        <v>53096.900411021619</v>
      </c>
      <c r="EU5" s="108">
        <f t="shared" si="8"/>
        <v>53097.25281201848</v>
      </c>
      <c r="EV5" s="108">
        <f t="shared" si="8"/>
        <v>53097.605215354197</v>
      </c>
      <c r="EW5" s="108">
        <f t="shared" si="8"/>
        <v>52624.357307235477</v>
      </c>
      <c r="EX5" s="108">
        <f t="shared" si="8"/>
        <v>52624.706571991621</v>
      </c>
      <c r="EY5" s="108">
        <f t="shared" si="8"/>
        <v>52625.055839065819</v>
      </c>
      <c r="EZ5" s="108">
        <f t="shared" si="8"/>
        <v>52625.405108458086</v>
      </c>
      <c r="FA5" s="108">
        <f t="shared" si="8"/>
        <v>47063.67228031814</v>
      </c>
      <c r="FB5" s="108">
        <f t="shared" si="8"/>
        <v>47063.984639135677</v>
      </c>
      <c r="FC5" s="108">
        <f t="shared" si="9"/>
        <v>47064.297000026323</v>
      </c>
      <c r="FD5" s="108">
        <f t="shared" si="9"/>
        <v>47064.609362990093</v>
      </c>
      <c r="FE5" s="108">
        <f t="shared" si="9"/>
        <v>47064.921728027002</v>
      </c>
    </row>
    <row r="6" spans="1:161" ht="15.75" x14ac:dyDescent="0.25">
      <c r="A6" s="47" t="s">
        <v>171</v>
      </c>
      <c r="B6" s="12">
        <f>'Urb proj of all 25 ARs '!AN6</f>
        <v>71896.148783201977</v>
      </c>
      <c r="C6" s="12">
        <f>'Urb proj of all 25 ARs '!AO6</f>
        <v>71920.96584903021</v>
      </c>
      <c r="D6" s="100">
        <f t="shared" si="10"/>
        <v>3.4517934893935201E-4</v>
      </c>
      <c r="E6" s="101">
        <f t="shared" si="11"/>
        <v>6.6369410292033137E-6</v>
      </c>
      <c r="F6" s="69">
        <f t="shared" si="12"/>
        <v>71896.625953701674</v>
      </c>
      <c r="G6" s="69">
        <f t="shared" ref="G6:G15" si="16">F6*(1+E6)</f>
        <v>71897.103127368333</v>
      </c>
      <c r="H6" s="69">
        <f t="shared" ref="H6:AM6" si="17">G6*(1+$E$6)</f>
        <v>71897.580304201954</v>
      </c>
      <c r="I6" s="69">
        <f t="shared" si="17"/>
        <v>71898.057484202582</v>
      </c>
      <c r="J6" s="69">
        <f t="shared" si="17"/>
        <v>71898.534667370215</v>
      </c>
      <c r="K6" s="69">
        <f t="shared" si="17"/>
        <v>71899.011853704884</v>
      </c>
      <c r="L6" s="69">
        <f t="shared" si="17"/>
        <v>71899.489043206617</v>
      </c>
      <c r="M6" s="69">
        <f t="shared" si="17"/>
        <v>71899.966235875429</v>
      </c>
      <c r="N6" s="69">
        <f t="shared" si="17"/>
        <v>71900.443431711334</v>
      </c>
      <c r="O6" s="69">
        <f t="shared" si="17"/>
        <v>71900.920630714361</v>
      </c>
      <c r="P6" s="69">
        <f t="shared" si="17"/>
        <v>71901.397832884526</v>
      </c>
      <c r="Q6" s="69">
        <f t="shared" si="17"/>
        <v>71901.875038221857</v>
      </c>
      <c r="R6" s="69">
        <f t="shared" si="17"/>
        <v>71902.352246726368</v>
      </c>
      <c r="S6" s="69">
        <f t="shared" si="17"/>
        <v>71902.82945839809</v>
      </c>
      <c r="T6" s="69">
        <f t="shared" si="17"/>
        <v>71903.306673237035</v>
      </c>
      <c r="U6" s="69">
        <f t="shared" si="17"/>
        <v>71903.783891243234</v>
      </c>
      <c r="V6" s="69">
        <f t="shared" si="17"/>
        <v>71904.261112416702</v>
      </c>
      <c r="W6" s="69">
        <f t="shared" si="17"/>
        <v>71904.738336757451</v>
      </c>
      <c r="X6" s="69">
        <f t="shared" si="17"/>
        <v>71905.215564265513</v>
      </c>
      <c r="Y6" s="69">
        <f t="shared" si="17"/>
        <v>71905.6927949409</v>
      </c>
      <c r="Z6" s="69">
        <f t="shared" si="17"/>
        <v>71906.170028783643</v>
      </c>
      <c r="AA6" s="69">
        <f t="shared" si="17"/>
        <v>71906.647265793756</v>
      </c>
      <c r="AB6" s="69">
        <f t="shared" si="17"/>
        <v>71907.124505971267</v>
      </c>
      <c r="AC6" s="69">
        <f t="shared" si="17"/>
        <v>71907.601749316193</v>
      </c>
      <c r="AD6" s="69">
        <f t="shared" si="17"/>
        <v>71908.07899582856</v>
      </c>
      <c r="AE6" s="69">
        <f t="shared" si="17"/>
        <v>71908.556245508385</v>
      </c>
      <c r="AF6" s="69">
        <f t="shared" si="17"/>
        <v>71909.033498355682</v>
      </c>
      <c r="AG6" s="69">
        <f t="shared" si="17"/>
        <v>71909.51075437048</v>
      </c>
      <c r="AH6" s="69">
        <f t="shared" si="17"/>
        <v>71909.988013552793</v>
      </c>
      <c r="AI6" s="69">
        <f t="shared" si="17"/>
        <v>71910.46527590265</v>
      </c>
      <c r="AJ6" s="69">
        <f t="shared" si="17"/>
        <v>71910.942541420067</v>
      </c>
      <c r="AK6" s="69">
        <f t="shared" si="17"/>
        <v>71911.419810105072</v>
      </c>
      <c r="AL6" s="69">
        <f t="shared" si="17"/>
        <v>71911.897081957679</v>
      </c>
      <c r="AM6" s="69">
        <f t="shared" si="17"/>
        <v>71912.374356977904</v>
      </c>
      <c r="AN6" s="69">
        <f t="shared" ref="AN6:BE6" si="18">AM6*(1+$E$6)</f>
        <v>71912.851635165774</v>
      </c>
      <c r="AO6" s="69">
        <f t="shared" si="18"/>
        <v>71913.328916521321</v>
      </c>
      <c r="AP6" s="69">
        <f t="shared" si="18"/>
        <v>71913.806201044557</v>
      </c>
      <c r="AQ6" s="69">
        <f t="shared" si="18"/>
        <v>71914.283488735498</v>
      </c>
      <c r="AR6" s="69">
        <f t="shared" si="18"/>
        <v>71914.760779594173</v>
      </c>
      <c r="AS6" s="69">
        <f t="shared" si="18"/>
        <v>71915.238073620596</v>
      </c>
      <c r="AT6" s="69">
        <f t="shared" si="18"/>
        <v>71915.715370814796</v>
      </c>
      <c r="AU6" s="69">
        <f t="shared" si="18"/>
        <v>71916.192671176788</v>
      </c>
      <c r="AV6" s="69">
        <f t="shared" si="18"/>
        <v>71916.669974706587</v>
      </c>
      <c r="AW6" s="69">
        <f t="shared" si="18"/>
        <v>71917.147281404221</v>
      </c>
      <c r="AX6" s="69">
        <f t="shared" si="18"/>
        <v>71917.62459126972</v>
      </c>
      <c r="AY6" s="69">
        <f t="shared" si="18"/>
        <v>71918.101904303097</v>
      </c>
      <c r="AZ6" s="69">
        <f t="shared" si="18"/>
        <v>71918.579220504369</v>
      </c>
      <c r="BA6" s="69">
        <f t="shared" si="18"/>
        <v>71919.056539873563</v>
      </c>
      <c r="BB6" s="69">
        <f t="shared" si="18"/>
        <v>71919.533862410695</v>
      </c>
      <c r="BC6" s="69">
        <f t="shared" si="18"/>
        <v>71920.011188115794</v>
      </c>
      <c r="BD6" s="69">
        <f t="shared" si="18"/>
        <v>71920.488516988873</v>
      </c>
      <c r="BE6" s="69">
        <f t="shared" si="18"/>
        <v>71920.965849029948</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82127.771158211151</v>
      </c>
      <c r="DG6" s="108">
        <f t="shared" ref="DG6:DG15" si="20">G6*BG6</f>
        <v>82128.316235385195</v>
      </c>
      <c r="DH6" s="108">
        <f t="shared" ref="DH6:DH15" si="21">H6*BH6</f>
        <v>82128.861316176874</v>
      </c>
      <c r="DI6" s="108">
        <f t="shared" ref="DI6:DI15" si="22">I6*BI6</f>
        <v>82129.406400586231</v>
      </c>
      <c r="DJ6" s="108">
        <f t="shared" ref="DJ6:DJ15" si="23">J6*BJ6</f>
        <v>91022.63850499758</v>
      </c>
      <c r="DK6" s="108">
        <f t="shared" ref="DK6:DK15" si="24">K6*BK6</f>
        <v>91023.242616881646</v>
      </c>
      <c r="DL6" s="108">
        <f t="shared" ref="DL6:DL15" si="25">L6*BL6</f>
        <v>91023.846732775186</v>
      </c>
      <c r="DM6" s="108">
        <f t="shared" ref="DM6:DM15" si="26">M6*BM6</f>
        <v>91024.450852678201</v>
      </c>
      <c r="DN6" s="108">
        <f t="shared" ref="DN6:DN15" si="27">N6*BN6</f>
        <v>82683.089390494875</v>
      </c>
      <c r="DO6" s="108">
        <f t="shared" ref="DO6:DO15" si="28">O6*BO6</f>
        <v>82683.638153283275</v>
      </c>
      <c r="DP6" s="108">
        <f t="shared" ref="DP6:DP15" si="29">P6*BP6</f>
        <v>82684.186919713771</v>
      </c>
      <c r="DQ6" s="108">
        <f t="shared" ref="DQ6:DQ15" si="30">Q6*BQ6</f>
        <v>82684.735689786394</v>
      </c>
      <c r="DR6" s="108">
        <f t="shared" ref="DR6:DR15" si="31">R6*BR6</f>
        <v>82685.284463501186</v>
      </c>
      <c r="DS6" s="108">
        <f t="shared" ref="DS6:DS15" si="32">S6*BS6</f>
        <v>85716.61014276385</v>
      </c>
      <c r="DT6" s="108">
        <f t="shared" ref="DT6:DT15" si="33">T6*BT6</f>
        <v>85717.179038850591</v>
      </c>
      <c r="DU6" s="108">
        <f t="shared" ref="DU6:DU15" si="34">U6*BU6</f>
        <v>85717.747938713073</v>
      </c>
      <c r="DV6" s="108">
        <f t="shared" ref="DV6:DV15" si="35">V6*BV6</f>
        <v>85718.316842351298</v>
      </c>
      <c r="DW6" s="108">
        <f t="shared" ref="DW6:DW15" si="36">W6*BW6</f>
        <v>85976.471610484179</v>
      </c>
      <c r="DX6" s="108">
        <f t="shared" ref="DX6:DX15" si="37">X6*BX6</f>
        <v>85977.042231256157</v>
      </c>
      <c r="DY6" s="108">
        <f t="shared" ref="DY6:DY15" si="38">Y6*BY6</f>
        <v>85977.612855815314</v>
      </c>
      <c r="DZ6" s="108">
        <f t="shared" ref="DZ6:DZ15" si="39">Z6*BZ6</f>
        <v>85978.183484161666</v>
      </c>
      <c r="EA6" s="108">
        <f t="shared" ref="EA6:EA15" si="40">AA6*CA6</f>
        <v>87392.370790575471</v>
      </c>
      <c r="EB6" s="108">
        <f t="shared" ref="EB6:EB15" si="41">AB6*CB6</f>
        <v>87392.9508085868</v>
      </c>
      <c r="EC6" s="108">
        <f t="shared" ref="EC6:EC15" si="42">AC6*CC6</f>
        <v>87393.530830447693</v>
      </c>
      <c r="ED6" s="108">
        <f t="shared" ref="ED6:ED15" si="43">AD6*CD6</f>
        <v>87394.11085615815</v>
      </c>
      <c r="EE6" s="108">
        <f t="shared" ref="EE6:EE15" si="44">AE6*CE6</f>
        <v>87394.690885718213</v>
      </c>
      <c r="EF6" s="108">
        <f t="shared" ref="EF6:EF15" si="45">AF6*CF6</f>
        <v>93893.355316342568</v>
      </c>
      <c r="EG6" s="108">
        <f t="shared" ref="EG6:EG15" si="46">AG6*CG6</f>
        <v>93893.978481004844</v>
      </c>
      <c r="EH6" s="108">
        <f t="shared" ref="EH6:EH15" si="47">AH6*CH6</f>
        <v>93894.601649803008</v>
      </c>
      <c r="EI6" s="108">
        <f t="shared" ref="EI6:EI15" si="48">AI6*CI6</f>
        <v>93895.224822737131</v>
      </c>
      <c r="EJ6" s="108">
        <f t="shared" ref="EJ6:EJ15" si="49">AJ6*CJ6</f>
        <v>90303.922079895143</v>
      </c>
      <c r="EK6" s="108">
        <f t="shared" ref="EK6:EK15" si="50">AK6*CK6</f>
        <v>90304.521421700701</v>
      </c>
      <c r="EL6" s="108">
        <f t="shared" ref="EL6:EL15" si="51">AL6*CL6</f>
        <v>90305.120767484041</v>
      </c>
      <c r="EM6" s="108">
        <f t="shared" ref="EM6:EM15" si="52">AM6*CM6</f>
        <v>90305.720117245204</v>
      </c>
      <c r="EN6" s="108">
        <f t="shared" ref="EN6:EN15" si="53">AN6*CN6</f>
        <v>101467.2659315433</v>
      </c>
      <c r="EO6" s="108">
        <f t="shared" ref="EO6:EO15" si="54">AO6*CO6</f>
        <v>101467.93936380367</v>
      </c>
      <c r="EP6" s="108">
        <f t="shared" ref="EP6:EP15" si="55">AP6*CP6</f>
        <v>101468.61280053359</v>
      </c>
      <c r="EQ6" s="108">
        <f t="shared" ref="EQ6:EQ15" si="56">AQ6*CQ6</f>
        <v>101469.28624173306</v>
      </c>
      <c r="ER6" s="108">
        <f t="shared" ref="ER6:ER15" si="57">AR6*CR6</f>
        <v>101469.95968740214</v>
      </c>
      <c r="ES6" s="108">
        <f t="shared" ref="ES6:ES15" si="58">AS6*CS6</f>
        <v>92849.730220404366</v>
      </c>
      <c r="ET6" s="108">
        <f t="shared" ref="ET6:ET15" si="59">AT6*CT6</f>
        <v>92850.346458588421</v>
      </c>
      <c r="EU6" s="108">
        <f t="shared" ref="EU6:EU15" si="60">AU6*CU6</f>
        <v>92850.962700862408</v>
      </c>
      <c r="EV6" s="108">
        <f t="shared" ref="EV6:EV15" si="61">AV6*CV6</f>
        <v>92851.578947226357</v>
      </c>
      <c r="EW6" s="108">
        <f t="shared" ref="EW6:EW15" si="62">AW6*CW6</f>
        <v>89476.400450177389</v>
      </c>
      <c r="EX6" s="108">
        <f t="shared" ref="EX6:EX15" si="63">AX6*CX6</f>
        <v>89476.994299770682</v>
      </c>
      <c r="EY6" s="108">
        <f t="shared" ref="EY6:EY15" si="64">AY6*CY6</f>
        <v>89477.588153305333</v>
      </c>
      <c r="EZ6" s="108">
        <f t="shared" ref="EZ6:EZ15" si="65">AZ6*CZ6</f>
        <v>89478.18201078134</v>
      </c>
      <c r="FA6" s="108">
        <f t="shared" ref="FA6:FA15" si="66">BA6*DA6</f>
        <v>83125.070675872004</v>
      </c>
      <c r="FB6" s="108">
        <f t="shared" ref="FB6:FB15" si="67">BB6*DB6</f>
        <v>83125.622372064128</v>
      </c>
      <c r="FC6" s="108">
        <f t="shared" ref="FC6:FC15" si="68">BC6*DC6</f>
        <v>83126.174071917834</v>
      </c>
      <c r="FD6" s="108">
        <f t="shared" ref="FD6:FD15" si="69">BD6*DD6</f>
        <v>83126.725775433137</v>
      </c>
      <c r="FE6" s="108">
        <f t="shared" ref="FE6:FE15" si="70">BE6*DE6</f>
        <v>83127.27748261005</v>
      </c>
    </row>
    <row r="7" spans="1:161" ht="15.75" x14ac:dyDescent="0.25">
      <c r="A7" s="87" t="s">
        <v>172</v>
      </c>
      <c r="B7" s="12">
        <f>'Urb proj of all 25 ARs '!AN7</f>
        <v>41039.096862694212</v>
      </c>
      <c r="C7" s="12">
        <f>'Urb proj of all 25 ARs '!AO7</f>
        <v>41053.26271143034</v>
      </c>
      <c r="D7" s="100">
        <f t="shared" si="10"/>
        <v>3.4517934893943928E-4</v>
      </c>
      <c r="E7" s="101">
        <f t="shared" si="11"/>
        <v>6.6369410292033137E-6</v>
      </c>
      <c r="F7" s="69">
        <f t="shared" si="12"/>
        <v>41039.36923675998</v>
      </c>
      <c r="G7" s="69">
        <f t="shared" si="16"/>
        <v>41039.641612633481</v>
      </c>
      <c r="H7" s="69">
        <f t="shared" ref="H7:AM7" si="71">G7*(1+$E$7)</f>
        <v>41039.913990314722</v>
      </c>
      <c r="I7" s="69">
        <f t="shared" si="71"/>
        <v>41040.18636980372</v>
      </c>
      <c r="J7" s="69">
        <f t="shared" si="71"/>
        <v>41040.458751100487</v>
      </c>
      <c r="K7" s="69">
        <f t="shared" si="71"/>
        <v>41040.731134205031</v>
      </c>
      <c r="L7" s="69">
        <f t="shared" si="71"/>
        <v>41041.003519117367</v>
      </c>
      <c r="M7" s="69">
        <f t="shared" si="71"/>
        <v>41041.275905837501</v>
      </c>
      <c r="N7" s="69">
        <f t="shared" si="71"/>
        <v>41041.54829436545</v>
      </c>
      <c r="O7" s="69">
        <f t="shared" si="71"/>
        <v>41041.820684701226</v>
      </c>
      <c r="P7" s="69">
        <f t="shared" si="71"/>
        <v>41042.093076844845</v>
      </c>
      <c r="Q7" s="69">
        <f t="shared" si="71"/>
        <v>41042.365470796314</v>
      </c>
      <c r="R7" s="69">
        <f t="shared" si="71"/>
        <v>41042.63786655564</v>
      </c>
      <c r="S7" s="69">
        <f t="shared" si="71"/>
        <v>41042.910264122846</v>
      </c>
      <c r="T7" s="69">
        <f t="shared" si="71"/>
        <v>41043.182663497937</v>
      </c>
      <c r="U7" s="69">
        <f t="shared" si="71"/>
        <v>41043.455064680922</v>
      </c>
      <c r="V7" s="69">
        <f t="shared" si="71"/>
        <v>41043.727467671823</v>
      </c>
      <c r="W7" s="69">
        <f t="shared" si="71"/>
        <v>41043.999872470646</v>
      </c>
      <c r="X7" s="69">
        <f t="shared" si="71"/>
        <v>41044.272279077399</v>
      </c>
      <c r="Y7" s="69">
        <f t="shared" si="71"/>
        <v>41044.544687492104</v>
      </c>
      <c r="Z7" s="69">
        <f t="shared" si="71"/>
        <v>41044.817097714767</v>
      </c>
      <c r="AA7" s="69">
        <f t="shared" si="71"/>
        <v>41045.089509745398</v>
      </c>
      <c r="AB7" s="69">
        <f t="shared" si="71"/>
        <v>41045.361923584009</v>
      </c>
      <c r="AC7" s="69">
        <f t="shared" si="71"/>
        <v>41045.634339230615</v>
      </c>
      <c r="AD7" s="69">
        <f t="shared" si="71"/>
        <v>41045.906756685232</v>
      </c>
      <c r="AE7" s="69">
        <f t="shared" si="71"/>
        <v>41046.179175947866</v>
      </c>
      <c r="AF7" s="69">
        <f t="shared" si="71"/>
        <v>41046.451597018531</v>
      </c>
      <c r="AG7" s="69">
        <f t="shared" si="71"/>
        <v>41046.724019897236</v>
      </c>
      <c r="AH7" s="69">
        <f t="shared" si="71"/>
        <v>41046.996444584001</v>
      </c>
      <c r="AI7" s="69">
        <f t="shared" si="71"/>
        <v>41047.268871078828</v>
      </c>
      <c r="AJ7" s="69">
        <f t="shared" si="71"/>
        <v>41047.541299381737</v>
      </c>
      <c r="AK7" s="69">
        <f t="shared" si="71"/>
        <v>41047.813729492736</v>
      </c>
      <c r="AL7" s="69">
        <f t="shared" si="71"/>
        <v>41048.08616141184</v>
      </c>
      <c r="AM7" s="69">
        <f t="shared" si="71"/>
        <v>41048.358595139056</v>
      </c>
      <c r="AN7" s="69">
        <f t="shared" ref="AN7:BE7" si="72">AM7*(1+$E$7)</f>
        <v>41048.631030674398</v>
      </c>
      <c r="AO7" s="69">
        <f t="shared" si="72"/>
        <v>41048.903468017881</v>
      </c>
      <c r="AP7" s="69">
        <f t="shared" si="72"/>
        <v>41049.175907169512</v>
      </c>
      <c r="AQ7" s="69">
        <f t="shared" si="72"/>
        <v>41049.448348129306</v>
      </c>
      <c r="AR7" s="69">
        <f t="shared" si="72"/>
        <v>41049.720790897278</v>
      </c>
      <c r="AS7" s="69">
        <f t="shared" si="72"/>
        <v>41049.993235473434</v>
      </c>
      <c r="AT7" s="69">
        <f t="shared" si="72"/>
        <v>41050.265681857789</v>
      </c>
      <c r="AU7" s="69">
        <f t="shared" si="72"/>
        <v>41050.53813005035</v>
      </c>
      <c r="AV7" s="69">
        <f t="shared" si="72"/>
        <v>41050.81058005114</v>
      </c>
      <c r="AW7" s="69">
        <f t="shared" si="72"/>
        <v>41051.083031860158</v>
      </c>
      <c r="AX7" s="69">
        <f t="shared" si="72"/>
        <v>41051.355485477427</v>
      </c>
      <c r="AY7" s="69">
        <f t="shared" si="72"/>
        <v>41051.627940902952</v>
      </c>
      <c r="AZ7" s="69">
        <f t="shared" si="72"/>
        <v>41051.90039813675</v>
      </c>
      <c r="BA7" s="69">
        <f t="shared" si="72"/>
        <v>41052.172857178826</v>
      </c>
      <c r="BB7" s="69">
        <f t="shared" si="72"/>
        <v>41052.445318029197</v>
      </c>
      <c r="BC7" s="69">
        <f t="shared" si="72"/>
        <v>41052.717780687875</v>
      </c>
      <c r="BD7" s="69">
        <f t="shared" si="72"/>
        <v>41052.990245154877</v>
      </c>
      <c r="BE7" s="69">
        <f t="shared" si="72"/>
        <v>41053.262711430209</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109910.8395479179</v>
      </c>
      <c r="DG7" s="108">
        <f t="shared" si="20"/>
        <v>109911.56901967846</v>
      </c>
      <c r="DH7" s="108">
        <f t="shared" si="21"/>
        <v>109912.29849628046</v>
      </c>
      <c r="DI7" s="108">
        <f t="shared" si="22"/>
        <v>109913.02797772396</v>
      </c>
      <c r="DJ7" s="108">
        <f t="shared" si="23"/>
        <v>131412.59374547467</v>
      </c>
      <c r="DK7" s="108">
        <f t="shared" si="24"/>
        <v>131413.46592310988</v>
      </c>
      <c r="DL7" s="108">
        <f t="shared" si="25"/>
        <v>131414.33810653366</v>
      </c>
      <c r="DM7" s="108">
        <f t="shared" si="26"/>
        <v>131415.21029574604</v>
      </c>
      <c r="DN7" s="108">
        <f t="shared" si="27"/>
        <v>110007.44503986595</v>
      </c>
      <c r="DO7" s="108">
        <f t="shared" si="28"/>
        <v>110008.17515279146</v>
      </c>
      <c r="DP7" s="108">
        <f t="shared" si="29"/>
        <v>110008.9052705627</v>
      </c>
      <c r="DQ7" s="108">
        <f t="shared" si="30"/>
        <v>110009.63539317966</v>
      </c>
      <c r="DR7" s="108">
        <f t="shared" si="31"/>
        <v>110010.3655206424</v>
      </c>
      <c r="DS7" s="108">
        <f t="shared" si="32"/>
        <v>117911.96444802645</v>
      </c>
      <c r="DT7" s="108">
        <f t="shared" si="33"/>
        <v>117912.74702278113</v>
      </c>
      <c r="DU7" s="108">
        <f t="shared" si="34"/>
        <v>117913.5296027297</v>
      </c>
      <c r="DV7" s="108">
        <f t="shared" si="35"/>
        <v>117914.31218787223</v>
      </c>
      <c r="DW7" s="108">
        <f t="shared" si="36"/>
        <v>118096.51997501639</v>
      </c>
      <c r="DX7" s="108">
        <f t="shared" si="37"/>
        <v>118097.30377465521</v>
      </c>
      <c r="DY7" s="108">
        <f t="shared" si="38"/>
        <v>118098.08757949607</v>
      </c>
      <c r="DZ7" s="108">
        <f t="shared" si="39"/>
        <v>118098.87138953901</v>
      </c>
      <c r="EA7" s="108">
        <f t="shared" si="40"/>
        <v>127875.24376240092</v>
      </c>
      <c r="EB7" s="108">
        <f t="shared" si="41"/>
        <v>127876.09246285284</v>
      </c>
      <c r="EC7" s="108">
        <f t="shared" si="42"/>
        <v>127876.94116893756</v>
      </c>
      <c r="ED7" s="108">
        <f t="shared" si="43"/>
        <v>127877.78988065509</v>
      </c>
      <c r="EE7" s="108">
        <f t="shared" si="44"/>
        <v>127878.63859800548</v>
      </c>
      <c r="EF7" s="108">
        <f t="shared" si="45"/>
        <v>130992.28400689784</v>
      </c>
      <c r="EG7" s="108">
        <f t="shared" si="46"/>
        <v>130993.15339496206</v>
      </c>
      <c r="EH7" s="108">
        <f t="shared" si="47"/>
        <v>130994.02278879638</v>
      </c>
      <c r="EI7" s="108">
        <f t="shared" si="48"/>
        <v>130994.8921884008</v>
      </c>
      <c r="EJ7" s="108">
        <f t="shared" si="49"/>
        <v>139773.45980044306</v>
      </c>
      <c r="EK7" s="108">
        <f t="shared" si="50"/>
        <v>139774.38746865321</v>
      </c>
      <c r="EL7" s="108">
        <f t="shared" si="51"/>
        <v>139775.31514302024</v>
      </c>
      <c r="EM7" s="108">
        <f t="shared" si="52"/>
        <v>139776.24282354419</v>
      </c>
      <c r="EN7" s="108">
        <f t="shared" si="53"/>
        <v>144428.78481572733</v>
      </c>
      <c r="EO7" s="108">
        <f t="shared" si="54"/>
        <v>144429.74338105507</v>
      </c>
      <c r="EP7" s="108">
        <f t="shared" si="55"/>
        <v>144430.70195274474</v>
      </c>
      <c r="EQ7" s="108">
        <f t="shared" si="56"/>
        <v>144431.66053079642</v>
      </c>
      <c r="ER7" s="108">
        <f t="shared" si="57"/>
        <v>144432.61911521014</v>
      </c>
      <c r="ES7" s="108">
        <f t="shared" si="58"/>
        <v>135310.19921084566</v>
      </c>
      <c r="ET7" s="108">
        <f t="shared" si="59"/>
        <v>135311.09725665848</v>
      </c>
      <c r="EU7" s="108">
        <f t="shared" si="60"/>
        <v>135311.99530843156</v>
      </c>
      <c r="EV7" s="108">
        <f t="shared" si="61"/>
        <v>135312.89336616499</v>
      </c>
      <c r="EW7" s="108">
        <f t="shared" si="62"/>
        <v>120414.47677874214</v>
      </c>
      <c r="EX7" s="108">
        <f t="shared" si="63"/>
        <v>120415.27596252359</v>
      </c>
      <c r="EY7" s="108">
        <f t="shared" si="64"/>
        <v>120416.07515160917</v>
      </c>
      <c r="EZ7" s="108">
        <f t="shared" si="65"/>
        <v>120416.87434599892</v>
      </c>
      <c r="FA7" s="108">
        <f t="shared" si="66"/>
        <v>112997.74607253616</v>
      </c>
      <c r="FB7" s="108">
        <f t="shared" si="67"/>
        <v>112998.49603191327</v>
      </c>
      <c r="FC7" s="108">
        <f t="shared" si="68"/>
        <v>112999.24599626781</v>
      </c>
      <c r="FD7" s="108">
        <f t="shared" si="69"/>
        <v>112999.99596559984</v>
      </c>
      <c r="FE7" s="108">
        <f t="shared" si="70"/>
        <v>113000.74593990938</v>
      </c>
    </row>
    <row r="8" spans="1:161" ht="15.75" x14ac:dyDescent="0.25">
      <c r="A8" s="87" t="s">
        <v>173</v>
      </c>
      <c r="B8" s="12">
        <f>'Urb proj of all 25 ARs '!AN8</f>
        <v>12234.780174902462</v>
      </c>
      <c r="C8" s="12">
        <f>'Urb proj of all 25 ARs '!AO8</f>
        <v>12239.003368357651</v>
      </c>
      <c r="D8" s="100">
        <f t="shared" si="10"/>
        <v>3.451793489393726E-4</v>
      </c>
      <c r="E8" s="101">
        <f t="shared" si="11"/>
        <v>6.6369410292033137E-6</v>
      </c>
      <c r="F8" s="69">
        <f t="shared" si="12"/>
        <v>12234.861376416988</v>
      </c>
      <c r="G8" s="69">
        <f t="shared" si="16"/>
        <v>12234.942578470444</v>
      </c>
      <c r="H8" s="69">
        <f t="shared" ref="H8:AM8" si="73">G8*(1+$E$8)</f>
        <v>12235.023781062833</v>
      </c>
      <c r="I8" s="69">
        <f t="shared" si="73"/>
        <v>12235.104984194159</v>
      </c>
      <c r="J8" s="69">
        <f t="shared" si="73"/>
        <v>12235.186187864425</v>
      </c>
      <c r="K8" s="69">
        <f t="shared" si="73"/>
        <v>12235.267392073634</v>
      </c>
      <c r="L8" s="69">
        <f t="shared" si="73"/>
        <v>12235.348596821792</v>
      </c>
      <c r="M8" s="69">
        <f t="shared" si="73"/>
        <v>12235.429802108902</v>
      </c>
      <c r="N8" s="69">
        <f t="shared" si="73"/>
        <v>12235.511007934965</v>
      </c>
      <c r="O8" s="69">
        <f t="shared" si="73"/>
        <v>12235.592214299986</v>
      </c>
      <c r="P8" s="69">
        <f t="shared" si="73"/>
        <v>12235.67342120397</v>
      </c>
      <c r="Q8" s="69">
        <f t="shared" si="73"/>
        <v>12235.754628646919</v>
      </c>
      <c r="R8" s="69">
        <f t="shared" si="73"/>
        <v>12235.835836628838</v>
      </c>
      <c r="S8" s="69">
        <f t="shared" si="73"/>
        <v>12235.917045149728</v>
      </c>
      <c r="T8" s="69">
        <f t="shared" si="73"/>
        <v>12235.998254209595</v>
      </c>
      <c r="U8" s="69">
        <f t="shared" si="73"/>
        <v>12236.079463808441</v>
      </c>
      <c r="V8" s="69">
        <f t="shared" si="73"/>
        <v>12236.160673946271</v>
      </c>
      <c r="W8" s="69">
        <f t="shared" si="73"/>
        <v>12236.241884623088</v>
      </c>
      <c r="X8" s="69">
        <f t="shared" si="73"/>
        <v>12236.323095838896</v>
      </c>
      <c r="Y8" s="69">
        <f t="shared" si="73"/>
        <v>12236.404307593697</v>
      </c>
      <c r="Z8" s="69">
        <f t="shared" si="73"/>
        <v>12236.485519887496</v>
      </c>
      <c r="AA8" s="69">
        <f t="shared" si="73"/>
        <v>12236.566732720295</v>
      </c>
      <c r="AB8" s="69">
        <f t="shared" si="73"/>
        <v>12236.6479460921</v>
      </c>
      <c r="AC8" s="69">
        <f t="shared" si="73"/>
        <v>12236.729160002913</v>
      </c>
      <c r="AD8" s="69">
        <f t="shared" si="73"/>
        <v>12236.810374452738</v>
      </c>
      <c r="AE8" s="69">
        <f t="shared" si="73"/>
        <v>12236.891589441579</v>
      </c>
      <c r="AF8" s="69">
        <f t="shared" si="73"/>
        <v>12236.972804969439</v>
      </c>
      <c r="AG8" s="69">
        <f t="shared" si="73"/>
        <v>12237.054021036322</v>
      </c>
      <c r="AH8" s="69">
        <f t="shared" si="73"/>
        <v>12237.135237642231</v>
      </c>
      <c r="AI8" s="69">
        <f t="shared" si="73"/>
        <v>12237.216454787169</v>
      </c>
      <c r="AJ8" s="69">
        <f t="shared" si="73"/>
        <v>12237.297672471141</v>
      </c>
      <c r="AK8" s="69">
        <f t="shared" si="73"/>
        <v>12237.37889069415</v>
      </c>
      <c r="AL8" s="69">
        <f t="shared" si="73"/>
        <v>12237.4601094562</v>
      </c>
      <c r="AM8" s="69">
        <f t="shared" si="73"/>
        <v>12237.541328757294</v>
      </c>
      <c r="AN8" s="69">
        <f t="shared" ref="AN8:BE8" si="74">AM8*(1+$E$8)</f>
        <v>12237.622548597436</v>
      </c>
      <c r="AO8" s="69">
        <f t="shared" si="74"/>
        <v>12237.703768976628</v>
      </c>
      <c r="AP8" s="69">
        <f t="shared" si="74"/>
        <v>12237.784989894875</v>
      </c>
      <c r="AQ8" s="69">
        <f t="shared" si="74"/>
        <v>12237.86621135218</v>
      </c>
      <c r="AR8" s="69">
        <f t="shared" si="74"/>
        <v>12237.947433348549</v>
      </c>
      <c r="AS8" s="69">
        <f t="shared" si="74"/>
        <v>12238.028655883982</v>
      </c>
      <c r="AT8" s="69">
        <f t="shared" si="74"/>
        <v>12238.109878958485</v>
      </c>
      <c r="AU8" s="69">
        <f t="shared" si="74"/>
        <v>12238.19110257206</v>
      </c>
      <c r="AV8" s="69">
        <f t="shared" si="74"/>
        <v>12238.272326724713</v>
      </c>
      <c r="AW8" s="69">
        <f t="shared" si="74"/>
        <v>12238.353551416445</v>
      </c>
      <c r="AX8" s="69">
        <f t="shared" si="74"/>
        <v>12238.43477664726</v>
      </c>
      <c r="AY8" s="69">
        <f t="shared" si="74"/>
        <v>12238.516002417162</v>
      </c>
      <c r="AZ8" s="69">
        <f t="shared" si="74"/>
        <v>12238.597228726156</v>
      </c>
      <c r="BA8" s="69">
        <f t="shared" si="74"/>
        <v>12238.678455574243</v>
      </c>
      <c r="BB8" s="69">
        <f t="shared" si="74"/>
        <v>12238.759682961429</v>
      </c>
      <c r="BC8" s="69">
        <f t="shared" si="74"/>
        <v>12238.840910887715</v>
      </c>
      <c r="BD8" s="69">
        <f t="shared" si="74"/>
        <v>12238.922139353106</v>
      </c>
      <c r="BE8" s="69">
        <f t="shared" si="74"/>
        <v>12239.003368357606</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11433.718660565906</v>
      </c>
      <c r="DG8" s="108">
        <f t="shared" si="20"/>
        <v>11433.7945454824</v>
      </c>
      <c r="DH8" s="108">
        <f t="shared" si="21"/>
        <v>11433.87043090254</v>
      </c>
      <c r="DI8" s="108">
        <f t="shared" si="22"/>
        <v>11433.946316826325</v>
      </c>
      <c r="DJ8" s="108">
        <f t="shared" si="23"/>
        <v>12501.328842799312</v>
      </c>
      <c r="DK8" s="108">
        <f t="shared" si="24"/>
        <v>12501.411813381626</v>
      </c>
      <c r="DL8" s="108">
        <f t="shared" si="25"/>
        <v>12501.494784514614</v>
      </c>
      <c r="DM8" s="108">
        <f t="shared" si="26"/>
        <v>12501.577756198276</v>
      </c>
      <c r="DN8" s="108">
        <f t="shared" si="27"/>
        <v>10554.178660947957</v>
      </c>
      <c r="DO8" s="108">
        <f t="shared" si="28"/>
        <v>10554.248708409341</v>
      </c>
      <c r="DP8" s="108">
        <f t="shared" si="29"/>
        <v>10554.318756335626</v>
      </c>
      <c r="DQ8" s="108">
        <f t="shared" si="30"/>
        <v>10554.388804726816</v>
      </c>
      <c r="DR8" s="108">
        <f t="shared" si="31"/>
        <v>10554.458853582912</v>
      </c>
      <c r="DS8" s="108">
        <f t="shared" si="32"/>
        <v>10895.673242973271</v>
      </c>
      <c r="DT8" s="108">
        <f t="shared" si="33"/>
        <v>10895.745556914058</v>
      </c>
      <c r="DU8" s="108">
        <f t="shared" si="34"/>
        <v>10895.817871334788</v>
      </c>
      <c r="DV8" s="108">
        <f t="shared" si="35"/>
        <v>10895.890186235465</v>
      </c>
      <c r="DW8" s="108">
        <f t="shared" si="36"/>
        <v>11011.770630362278</v>
      </c>
      <c r="DX8" s="108">
        <f t="shared" si="37"/>
        <v>11011.843714834578</v>
      </c>
      <c r="DY8" s="108">
        <f t="shared" si="38"/>
        <v>11011.916799791936</v>
      </c>
      <c r="DZ8" s="108">
        <f t="shared" si="39"/>
        <v>11011.989885234354</v>
      </c>
      <c r="EA8" s="108">
        <f t="shared" si="40"/>
        <v>11386.34355588467</v>
      </c>
      <c r="EB8" s="108">
        <f t="shared" si="41"/>
        <v>11386.419126375389</v>
      </c>
      <c r="EC8" s="108">
        <f t="shared" si="42"/>
        <v>11386.494697367665</v>
      </c>
      <c r="ED8" s="108">
        <f t="shared" si="43"/>
        <v>11386.5702688615</v>
      </c>
      <c r="EE8" s="108">
        <f t="shared" si="44"/>
        <v>11386.6458408569</v>
      </c>
      <c r="EF8" s="108">
        <f t="shared" si="45"/>
        <v>10648.603861129419</v>
      </c>
      <c r="EG8" s="108">
        <f t="shared" si="46"/>
        <v>10648.674535285289</v>
      </c>
      <c r="EH8" s="108">
        <f t="shared" si="47"/>
        <v>10648.745209910219</v>
      </c>
      <c r="EI8" s="108">
        <f t="shared" si="48"/>
        <v>10648.815885004211</v>
      </c>
      <c r="EJ8" s="108">
        <f t="shared" si="49"/>
        <v>10797.805105777576</v>
      </c>
      <c r="EK8" s="108">
        <f t="shared" si="50"/>
        <v>10797.876770173307</v>
      </c>
      <c r="EL8" s="108">
        <f t="shared" si="51"/>
        <v>10797.948435044673</v>
      </c>
      <c r="EM8" s="108">
        <f t="shared" si="52"/>
        <v>10798.020100391672</v>
      </c>
      <c r="EN8" s="108">
        <f t="shared" si="53"/>
        <v>11946.814631268431</v>
      </c>
      <c r="EO8" s="108">
        <f t="shared" si="54"/>
        <v>11946.893921572624</v>
      </c>
      <c r="EP8" s="108">
        <f t="shared" si="55"/>
        <v>11946.973212403065</v>
      </c>
      <c r="EQ8" s="108">
        <f t="shared" si="56"/>
        <v>11947.052503759751</v>
      </c>
      <c r="ER8" s="108">
        <f t="shared" si="57"/>
        <v>11947.131795642692</v>
      </c>
      <c r="ES8" s="108">
        <f t="shared" si="58"/>
        <v>11738.830816755553</v>
      </c>
      <c r="ET8" s="108">
        <f t="shared" si="59"/>
        <v>11738.908726683436</v>
      </c>
      <c r="EU8" s="108">
        <f t="shared" si="60"/>
        <v>11738.986637128402</v>
      </c>
      <c r="EV8" s="108">
        <f t="shared" si="61"/>
        <v>11739.064548090457</v>
      </c>
      <c r="EW8" s="108">
        <f t="shared" si="62"/>
        <v>11799.443903533567</v>
      </c>
      <c r="EX8" s="108">
        <f t="shared" si="63"/>
        <v>11799.522215746932</v>
      </c>
      <c r="EY8" s="108">
        <f t="shared" si="64"/>
        <v>11799.60052848005</v>
      </c>
      <c r="EZ8" s="108">
        <f t="shared" si="65"/>
        <v>11799.678841732926</v>
      </c>
      <c r="FA8" s="108">
        <f t="shared" si="66"/>
        <v>10699.777233480381</v>
      </c>
      <c r="FB8" s="108">
        <f t="shared" si="67"/>
        <v>10699.848247270906</v>
      </c>
      <c r="FC8" s="108">
        <f t="shared" si="68"/>
        <v>10699.919261532743</v>
      </c>
      <c r="FD8" s="108">
        <f t="shared" si="69"/>
        <v>10699.990276265899</v>
      </c>
      <c r="FE8" s="108">
        <f t="shared" si="70"/>
        <v>10700.061291470376</v>
      </c>
    </row>
    <row r="9" spans="1:161" ht="15.75" x14ac:dyDescent="0.25">
      <c r="A9" s="87" t="s">
        <v>175</v>
      </c>
      <c r="B9" s="12">
        <f>'Urb proj of all 25 ARs '!AN9</f>
        <v>46888.581269946131</v>
      </c>
      <c r="C9" s="12">
        <f>'Urb proj of all 25 ARs '!AO9</f>
        <v>46904.766239901583</v>
      </c>
      <c r="D9" s="100">
        <f t="shared" si="10"/>
        <v>3.4517934893938356E-4</v>
      </c>
      <c r="E9" s="101">
        <f t="shared" si="11"/>
        <v>6.6369410292033137E-6</v>
      </c>
      <c r="F9" s="69">
        <f t="shared" si="12"/>
        <v>46888.892466694961</v>
      </c>
      <c r="G9" s="69">
        <f t="shared" si="16"/>
        <v>46889.203665509187</v>
      </c>
      <c r="H9" s="69">
        <f t="shared" ref="H9:AM9" si="75">G9*(1+$E$9)</f>
        <v>46889.514866388825</v>
      </c>
      <c r="I9" s="69">
        <f t="shared" si="75"/>
        <v>46889.826069333882</v>
      </c>
      <c r="J9" s="69">
        <f t="shared" si="75"/>
        <v>46890.137274344372</v>
      </c>
      <c r="K9" s="69">
        <f t="shared" si="75"/>
        <v>46890.44848142031</v>
      </c>
      <c r="L9" s="69">
        <f t="shared" si="75"/>
        <v>46890.75969056171</v>
      </c>
      <c r="M9" s="69">
        <f t="shared" si="75"/>
        <v>46891.070901768588</v>
      </c>
      <c r="N9" s="69">
        <f t="shared" si="75"/>
        <v>46891.382115040957</v>
      </c>
      <c r="O9" s="69">
        <f t="shared" si="75"/>
        <v>46891.693330378832</v>
      </c>
      <c r="P9" s="69">
        <f t="shared" si="75"/>
        <v>46892.004547782228</v>
      </c>
      <c r="Q9" s="69">
        <f t="shared" si="75"/>
        <v>46892.315767251152</v>
      </c>
      <c r="R9" s="69">
        <f t="shared" si="75"/>
        <v>46892.626988785625</v>
      </c>
      <c r="S9" s="69">
        <f t="shared" si="75"/>
        <v>46892.938212385656</v>
      </c>
      <c r="T9" s="69">
        <f t="shared" si="75"/>
        <v>46893.249438051258</v>
      </c>
      <c r="U9" s="69">
        <f t="shared" si="75"/>
        <v>46893.560665782446</v>
      </c>
      <c r="V9" s="69">
        <f t="shared" si="75"/>
        <v>46893.871895579236</v>
      </c>
      <c r="W9" s="69">
        <f t="shared" si="75"/>
        <v>46894.18312744164</v>
      </c>
      <c r="X9" s="69">
        <f t="shared" si="75"/>
        <v>46894.494361369667</v>
      </c>
      <c r="Y9" s="69">
        <f t="shared" si="75"/>
        <v>46894.805597363338</v>
      </c>
      <c r="Z9" s="69">
        <f t="shared" si="75"/>
        <v>46895.116835422661</v>
      </c>
      <c r="AA9" s="69">
        <f t="shared" si="75"/>
        <v>46895.428075547657</v>
      </c>
      <c r="AB9" s="69">
        <f t="shared" si="75"/>
        <v>46895.739317738335</v>
      </c>
      <c r="AC9" s="69">
        <f t="shared" si="75"/>
        <v>46896.050561994707</v>
      </c>
      <c r="AD9" s="69">
        <f t="shared" si="75"/>
        <v>46896.361808316789</v>
      </c>
      <c r="AE9" s="69">
        <f t="shared" si="75"/>
        <v>46896.673056704596</v>
      </c>
      <c r="AF9" s="69">
        <f t="shared" si="75"/>
        <v>46896.984307158142</v>
      </c>
      <c r="AG9" s="69">
        <f t="shared" si="75"/>
        <v>46897.295559677434</v>
      </c>
      <c r="AH9" s="69">
        <f t="shared" si="75"/>
        <v>46897.606814262494</v>
      </c>
      <c r="AI9" s="69">
        <f t="shared" si="75"/>
        <v>46897.918070913329</v>
      </c>
      <c r="AJ9" s="69">
        <f t="shared" si="75"/>
        <v>46898.229329629961</v>
      </c>
      <c r="AK9" s="69">
        <f t="shared" si="75"/>
        <v>46898.540590412398</v>
      </c>
      <c r="AL9" s="69">
        <f t="shared" si="75"/>
        <v>46898.851853260654</v>
      </c>
      <c r="AM9" s="69">
        <f t="shared" si="75"/>
        <v>46899.163118174743</v>
      </c>
      <c r="AN9" s="69">
        <f t="shared" ref="AN9:BE9" si="76">AM9*(1+$E$9)</f>
        <v>46899.474385154681</v>
      </c>
      <c r="AO9" s="69">
        <f t="shared" si="76"/>
        <v>46899.785654200474</v>
      </c>
      <c r="AP9" s="69">
        <f t="shared" si="76"/>
        <v>46900.096925312144</v>
      </c>
      <c r="AQ9" s="69">
        <f t="shared" si="76"/>
        <v>46900.408198489698</v>
      </c>
      <c r="AR9" s="69">
        <f t="shared" si="76"/>
        <v>46900.719473733159</v>
      </c>
      <c r="AS9" s="69">
        <f t="shared" si="76"/>
        <v>46901.030751042534</v>
      </c>
      <c r="AT9" s="69">
        <f t="shared" si="76"/>
        <v>46901.342030417836</v>
      </c>
      <c r="AU9" s="69">
        <f t="shared" si="76"/>
        <v>46901.653311859081</v>
      </c>
      <c r="AV9" s="69">
        <f t="shared" si="76"/>
        <v>46901.964595366284</v>
      </c>
      <c r="AW9" s="69">
        <f t="shared" si="76"/>
        <v>46902.275880939458</v>
      </c>
      <c r="AX9" s="69">
        <f t="shared" si="76"/>
        <v>46902.587168578619</v>
      </c>
      <c r="AY9" s="69">
        <f t="shared" si="76"/>
        <v>46902.898458283773</v>
      </c>
      <c r="AZ9" s="69">
        <f t="shared" si="76"/>
        <v>46903.209750054943</v>
      </c>
      <c r="BA9" s="69">
        <f t="shared" si="76"/>
        <v>46903.521043892135</v>
      </c>
      <c r="BB9" s="69">
        <f t="shared" si="76"/>
        <v>46903.832339795365</v>
      </c>
      <c r="BC9" s="69">
        <f t="shared" si="76"/>
        <v>46904.143637764646</v>
      </c>
      <c r="BD9" s="69">
        <f t="shared" si="76"/>
        <v>46904.454937799994</v>
      </c>
      <c r="BE9" s="69">
        <f t="shared" si="76"/>
        <v>46904.766239901423</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79685.780135357389</v>
      </c>
      <c r="DG9" s="108">
        <f t="shared" si="20"/>
        <v>79686.309005181014</v>
      </c>
      <c r="DH9" s="108">
        <f t="shared" si="21"/>
        <v>79686.837878514722</v>
      </c>
      <c r="DI9" s="108">
        <f t="shared" si="22"/>
        <v>79687.366755358526</v>
      </c>
      <c r="DJ9" s="108">
        <f t="shared" si="23"/>
        <v>85784.553048725575</v>
      </c>
      <c r="DK9" s="108">
        <f t="shared" si="24"/>
        <v>85785.122395745377</v>
      </c>
      <c r="DL9" s="108">
        <f t="shared" si="25"/>
        <v>85785.691746543889</v>
      </c>
      <c r="DM9" s="108">
        <f t="shared" si="26"/>
        <v>85786.261101121156</v>
      </c>
      <c r="DN9" s="108">
        <f t="shared" si="27"/>
        <v>73267.504967274115</v>
      </c>
      <c r="DO9" s="108">
        <f t="shared" si="28"/>
        <v>73267.991239383933</v>
      </c>
      <c r="DP9" s="108">
        <f t="shared" si="29"/>
        <v>73268.477514721118</v>
      </c>
      <c r="DQ9" s="108">
        <f t="shared" si="30"/>
        <v>73268.963793285686</v>
      </c>
      <c r="DR9" s="108">
        <f t="shared" si="31"/>
        <v>73269.450075077664</v>
      </c>
      <c r="DS9" s="108">
        <f t="shared" si="32"/>
        <v>78671.618217072755</v>
      </c>
      <c r="DT9" s="108">
        <f t="shared" si="33"/>
        <v>78672.140355963536</v>
      </c>
      <c r="DU9" s="108">
        <f t="shared" si="34"/>
        <v>78672.662498319725</v>
      </c>
      <c r="DV9" s="108">
        <f t="shared" si="35"/>
        <v>78673.184644141336</v>
      </c>
      <c r="DW9" s="108">
        <f t="shared" si="36"/>
        <v>75510.051597809419</v>
      </c>
      <c r="DX9" s="108">
        <f t="shared" si="37"/>
        <v>75510.552753568991</v>
      </c>
      <c r="DY9" s="108">
        <f t="shared" si="38"/>
        <v>75511.053912654694</v>
      </c>
      <c r="DZ9" s="108">
        <f t="shared" si="39"/>
        <v>75511.555075066557</v>
      </c>
      <c r="EA9" s="108">
        <f t="shared" si="40"/>
        <v>83409.833734545799</v>
      </c>
      <c r="EB9" s="108">
        <f t="shared" si="41"/>
        <v>83410.387320693553</v>
      </c>
      <c r="EC9" s="108">
        <f t="shared" si="42"/>
        <v>83410.940910515434</v>
      </c>
      <c r="ED9" s="108">
        <f t="shared" si="43"/>
        <v>83411.49450401144</v>
      </c>
      <c r="EE9" s="108">
        <f t="shared" si="44"/>
        <v>83412.048101181615</v>
      </c>
      <c r="EF9" s="108">
        <f t="shared" si="45"/>
        <v>85654.397808220121</v>
      </c>
      <c r="EG9" s="108">
        <f t="shared" si="46"/>
        <v>85654.966291407254</v>
      </c>
      <c r="EH9" s="108">
        <f t="shared" si="47"/>
        <v>85655.534778367393</v>
      </c>
      <c r="EI9" s="108">
        <f t="shared" si="48"/>
        <v>85656.103269100538</v>
      </c>
      <c r="EJ9" s="108">
        <f t="shared" si="49"/>
        <v>90004.573868694017</v>
      </c>
      <c r="EK9" s="108">
        <f t="shared" si="50"/>
        <v>90005.171223743149</v>
      </c>
      <c r="EL9" s="108">
        <f t="shared" si="51"/>
        <v>90005.768582756893</v>
      </c>
      <c r="EM9" s="108">
        <f t="shared" si="52"/>
        <v>90006.365945735262</v>
      </c>
      <c r="EN9" s="108">
        <f t="shared" si="53"/>
        <v>97765.795315713287</v>
      </c>
      <c r="EO9" s="108">
        <f t="shared" si="54"/>
        <v>97766.444181531464</v>
      </c>
      <c r="EP9" s="108">
        <f t="shared" si="55"/>
        <v>97767.093051656135</v>
      </c>
      <c r="EQ9" s="108">
        <f t="shared" si="56"/>
        <v>97767.741926087314</v>
      </c>
      <c r="ER9" s="108">
        <f t="shared" si="57"/>
        <v>97768.390804825031</v>
      </c>
      <c r="ES9" s="108">
        <f t="shared" si="58"/>
        <v>91295.602600914077</v>
      </c>
      <c r="ET9" s="108">
        <f t="shared" si="59"/>
        <v>91296.208524444766</v>
      </c>
      <c r="EU9" s="108">
        <f t="shared" si="60"/>
        <v>91296.814451996936</v>
      </c>
      <c r="EV9" s="108">
        <f t="shared" si="61"/>
        <v>91297.420383570599</v>
      </c>
      <c r="EW9" s="108">
        <f t="shared" si="62"/>
        <v>84239.19694638878</v>
      </c>
      <c r="EX9" s="108">
        <f t="shared" si="63"/>
        <v>84239.756036971274</v>
      </c>
      <c r="EY9" s="108">
        <f t="shared" si="64"/>
        <v>84240.315131264404</v>
      </c>
      <c r="EZ9" s="108">
        <f t="shared" si="65"/>
        <v>84240.874229268215</v>
      </c>
      <c r="FA9" s="108">
        <f t="shared" si="66"/>
        <v>74255.518237422759</v>
      </c>
      <c r="FB9" s="108">
        <f t="shared" si="67"/>
        <v>74256.011066918392</v>
      </c>
      <c r="FC9" s="108">
        <f t="shared" si="68"/>
        <v>74256.503899684903</v>
      </c>
      <c r="FD9" s="108">
        <f t="shared" si="69"/>
        <v>74256.996735722321</v>
      </c>
      <c r="FE9" s="108">
        <f t="shared" si="70"/>
        <v>74257.48957503066</v>
      </c>
    </row>
    <row r="10" spans="1:161" ht="15.75" x14ac:dyDescent="0.25">
      <c r="A10" s="47" t="s">
        <v>199</v>
      </c>
      <c r="B10" s="12">
        <f>'Urb proj of all 25 ARs '!AN10</f>
        <v>64998.358158606359</v>
      </c>
      <c r="C10" s="12">
        <f>'Urb proj of all 25 ARs '!AO10</f>
        <v>65020.794249557679</v>
      </c>
      <c r="D10" s="100">
        <f t="shared" si="10"/>
        <v>3.4517934893943234E-4</v>
      </c>
      <c r="E10" s="101">
        <f t="shared" si="11"/>
        <v>6.6369410292033137E-6</v>
      </c>
      <c r="F10" s="69">
        <f t="shared" si="12"/>
        <v>64998.789548876455</v>
      </c>
      <c r="G10" s="69">
        <f t="shared" si="16"/>
        <v>64999.220942009662</v>
      </c>
      <c r="H10" s="69">
        <f t="shared" ref="H10:AM10" si="77">G10*(1+$E$10)</f>
        <v>64999.652338005995</v>
      </c>
      <c r="I10" s="69">
        <f t="shared" si="77"/>
        <v>65000.083736865483</v>
      </c>
      <c r="J10" s="69">
        <f t="shared" si="77"/>
        <v>65000.51513858814</v>
      </c>
      <c r="K10" s="69">
        <f t="shared" si="77"/>
        <v>65000.946543173981</v>
      </c>
      <c r="L10" s="69">
        <f t="shared" si="77"/>
        <v>65001.377950623028</v>
      </c>
      <c r="M10" s="69">
        <f t="shared" si="77"/>
        <v>65001.809360935302</v>
      </c>
      <c r="N10" s="69">
        <f t="shared" si="77"/>
        <v>65002.240774110825</v>
      </c>
      <c r="O10" s="69">
        <f t="shared" si="77"/>
        <v>65002.672190149606</v>
      </c>
      <c r="P10" s="69">
        <f t="shared" si="77"/>
        <v>65003.103609051672</v>
      </c>
      <c r="Q10" s="69">
        <f t="shared" si="77"/>
        <v>65003.535030817038</v>
      </c>
      <c r="R10" s="69">
        <f t="shared" si="77"/>
        <v>65003.966455445727</v>
      </c>
      <c r="S10" s="69">
        <f t="shared" si="77"/>
        <v>65004.397882937759</v>
      </c>
      <c r="T10" s="69">
        <f t="shared" si="77"/>
        <v>65004.82931329315</v>
      </c>
      <c r="U10" s="69">
        <f t="shared" si="77"/>
        <v>65005.260746511914</v>
      </c>
      <c r="V10" s="69">
        <f t="shared" si="77"/>
        <v>65005.692182594074</v>
      </c>
      <c r="W10" s="69">
        <f t="shared" si="77"/>
        <v>65006.123621539649</v>
      </c>
      <c r="X10" s="69">
        <f t="shared" si="77"/>
        <v>65006.555063348664</v>
      </c>
      <c r="Y10" s="69">
        <f t="shared" si="77"/>
        <v>65006.986508021131</v>
      </c>
      <c r="Z10" s="69">
        <f t="shared" si="77"/>
        <v>65007.417955557074</v>
      </c>
      <c r="AA10" s="69">
        <f t="shared" si="77"/>
        <v>65007.849405956506</v>
      </c>
      <c r="AB10" s="69">
        <f t="shared" si="77"/>
        <v>65008.280859219449</v>
      </c>
      <c r="AC10" s="69">
        <f t="shared" si="77"/>
        <v>65008.712315345918</v>
      </c>
      <c r="AD10" s="69">
        <f t="shared" si="77"/>
        <v>65009.143774335942</v>
      </c>
      <c r="AE10" s="69">
        <f t="shared" si="77"/>
        <v>65009.575236189528</v>
      </c>
      <c r="AF10" s="69">
        <f t="shared" si="77"/>
        <v>65010.006700906706</v>
      </c>
      <c r="AG10" s="69">
        <f t="shared" si="77"/>
        <v>65010.43816848749</v>
      </c>
      <c r="AH10" s="69">
        <f t="shared" si="77"/>
        <v>65010.869638931894</v>
      </c>
      <c r="AI10" s="69">
        <f t="shared" si="77"/>
        <v>65011.301112239948</v>
      </c>
      <c r="AJ10" s="69">
        <f t="shared" si="77"/>
        <v>65011.732588411658</v>
      </c>
      <c r="AK10" s="69">
        <f t="shared" si="77"/>
        <v>65012.164067447055</v>
      </c>
      <c r="AL10" s="69">
        <f t="shared" si="77"/>
        <v>65012.595549346152</v>
      </c>
      <c r="AM10" s="69">
        <f t="shared" si="77"/>
        <v>65013.027034108971</v>
      </c>
      <c r="AN10" s="69">
        <f t="shared" ref="AN10:BE10" si="78">AM10*(1+$E$10)</f>
        <v>65013.458521735527</v>
      </c>
      <c r="AO10" s="69">
        <f t="shared" si="78"/>
        <v>65013.890012225842</v>
      </c>
      <c r="AP10" s="69">
        <f t="shared" si="78"/>
        <v>65014.32150557993</v>
      </c>
      <c r="AQ10" s="69">
        <f t="shared" si="78"/>
        <v>65014.753001797813</v>
      </c>
      <c r="AR10" s="69">
        <f t="shared" si="78"/>
        <v>65015.184500879514</v>
      </c>
      <c r="AS10" s="69">
        <f t="shared" si="78"/>
        <v>65015.616002825045</v>
      </c>
      <c r="AT10" s="69">
        <f t="shared" si="78"/>
        <v>65016.04750763443</v>
      </c>
      <c r="AU10" s="69">
        <f t="shared" si="78"/>
        <v>65016.47901530769</v>
      </c>
      <c r="AV10" s="69">
        <f t="shared" si="78"/>
        <v>65016.91052584484</v>
      </c>
      <c r="AW10" s="69">
        <f t="shared" si="78"/>
        <v>65017.342039245901</v>
      </c>
      <c r="AX10" s="69">
        <f t="shared" si="78"/>
        <v>65017.773555510888</v>
      </c>
      <c r="AY10" s="69">
        <f t="shared" si="78"/>
        <v>65018.205074639824</v>
      </c>
      <c r="AZ10" s="69">
        <f t="shared" si="78"/>
        <v>65018.636596632728</v>
      </c>
      <c r="BA10" s="69">
        <f t="shared" si="78"/>
        <v>65019.068121489618</v>
      </c>
      <c r="BB10" s="69">
        <f t="shared" si="78"/>
        <v>65019.499649210513</v>
      </c>
      <c r="BC10" s="69">
        <f t="shared" si="78"/>
        <v>65019.931179795436</v>
      </c>
      <c r="BD10" s="69">
        <f t="shared" si="78"/>
        <v>65020.362713244402</v>
      </c>
      <c r="BE10" s="69">
        <f t="shared" si="78"/>
        <v>65020.794249557424</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64850.95765577053</v>
      </c>
      <c r="DG10" s="108">
        <f t="shared" si="20"/>
        <v>64851.388067752181</v>
      </c>
      <c r="DH10" s="108">
        <f t="shared" si="21"/>
        <v>64851.818482590446</v>
      </c>
      <c r="DI10" s="108">
        <f t="shared" si="22"/>
        <v>64852.248900285354</v>
      </c>
      <c r="DJ10" s="108">
        <f t="shared" si="23"/>
        <v>69331.52860318379</v>
      </c>
      <c r="DK10" s="108">
        <f t="shared" si="24"/>
        <v>69331.98875245059</v>
      </c>
      <c r="DL10" s="108">
        <f t="shared" si="25"/>
        <v>69332.448904771387</v>
      </c>
      <c r="DM10" s="108">
        <f t="shared" si="26"/>
        <v>69332.909060146165</v>
      </c>
      <c r="DN10" s="108">
        <f t="shared" si="27"/>
        <v>61570.915683555693</v>
      </c>
      <c r="DO10" s="108">
        <f t="shared" si="28"/>
        <v>61571.324326092195</v>
      </c>
      <c r="DP10" s="108">
        <f t="shared" si="29"/>
        <v>61571.732971340833</v>
      </c>
      <c r="DQ10" s="108">
        <f t="shared" si="30"/>
        <v>61572.141619301634</v>
      </c>
      <c r="DR10" s="108">
        <f t="shared" si="31"/>
        <v>61572.550269974599</v>
      </c>
      <c r="DS10" s="108">
        <f t="shared" si="32"/>
        <v>64009.098473142236</v>
      </c>
      <c r="DT10" s="108">
        <f t="shared" si="33"/>
        <v>64009.523297754138</v>
      </c>
      <c r="DU10" s="108">
        <f t="shared" si="34"/>
        <v>64009.948125185576</v>
      </c>
      <c r="DV10" s="108">
        <f t="shared" si="35"/>
        <v>64010.372955436556</v>
      </c>
      <c r="DW10" s="108">
        <f t="shared" si="36"/>
        <v>63776.096727040182</v>
      </c>
      <c r="DX10" s="108">
        <f t="shared" si="37"/>
        <v>63776.520005233229</v>
      </c>
      <c r="DY10" s="108">
        <f t="shared" si="38"/>
        <v>63776.943286235553</v>
      </c>
      <c r="DZ10" s="108">
        <f t="shared" si="39"/>
        <v>63777.366570047168</v>
      </c>
      <c r="EA10" s="108">
        <f t="shared" si="40"/>
        <v>65144.712810806268</v>
      </c>
      <c r="EB10" s="108">
        <f t="shared" si="41"/>
        <v>65145.145172423559</v>
      </c>
      <c r="EC10" s="108">
        <f t="shared" si="42"/>
        <v>65145.577536910401</v>
      </c>
      <c r="ED10" s="108">
        <f t="shared" si="43"/>
        <v>65146.00990426683</v>
      </c>
      <c r="EE10" s="108">
        <f t="shared" si="44"/>
        <v>65146.442274492852</v>
      </c>
      <c r="EF10" s="108">
        <f t="shared" si="45"/>
        <v>63442.289193402306</v>
      </c>
      <c r="EG10" s="108">
        <f t="shared" si="46"/>
        <v>63442.710256134444</v>
      </c>
      <c r="EH10" s="108">
        <f t="shared" si="47"/>
        <v>63443.131321661145</v>
      </c>
      <c r="EI10" s="108">
        <f t="shared" si="48"/>
        <v>63443.552389982433</v>
      </c>
      <c r="EJ10" s="108">
        <f t="shared" si="49"/>
        <v>63527.921528143146</v>
      </c>
      <c r="EK10" s="108">
        <f t="shared" si="50"/>
        <v>63528.343159212032</v>
      </c>
      <c r="EL10" s="108">
        <f t="shared" si="51"/>
        <v>63528.764793079266</v>
      </c>
      <c r="EM10" s="108">
        <f t="shared" si="52"/>
        <v>63529.186429744856</v>
      </c>
      <c r="EN10" s="108">
        <f t="shared" si="53"/>
        <v>69491.434636238657</v>
      </c>
      <c r="EO10" s="108">
        <f t="shared" si="54"/>
        <v>69491.89584679238</v>
      </c>
      <c r="EP10" s="108">
        <f t="shared" si="55"/>
        <v>69492.357060407128</v>
      </c>
      <c r="EQ10" s="108">
        <f t="shared" si="56"/>
        <v>69492.818277082915</v>
      </c>
      <c r="ER10" s="108">
        <f t="shared" si="57"/>
        <v>69493.27949681977</v>
      </c>
      <c r="ES10" s="108">
        <f t="shared" si="58"/>
        <v>67047.770518756646</v>
      </c>
      <c r="ET10" s="108">
        <f t="shared" si="59"/>
        <v>67048.215510855705</v>
      </c>
      <c r="EU10" s="108">
        <f t="shared" si="60"/>
        <v>67048.660505908178</v>
      </c>
      <c r="EV10" s="108">
        <f t="shared" si="61"/>
        <v>67049.105503914034</v>
      </c>
      <c r="EW10" s="108">
        <f t="shared" si="62"/>
        <v>67680.097159981437</v>
      </c>
      <c r="EX10" s="108">
        <f t="shared" si="63"/>
        <v>67680.546348795135</v>
      </c>
      <c r="EY10" s="108">
        <f t="shared" si="64"/>
        <v>67680.995540590084</v>
      </c>
      <c r="EZ10" s="108">
        <f t="shared" si="65"/>
        <v>67681.444735366284</v>
      </c>
      <c r="FA10" s="108">
        <f t="shared" si="66"/>
        <v>62933.943917256482</v>
      </c>
      <c r="FB10" s="108">
        <f t="shared" si="67"/>
        <v>62934.361606130995</v>
      </c>
      <c r="FC10" s="108">
        <f t="shared" si="68"/>
        <v>62934.779297777684</v>
      </c>
      <c r="FD10" s="108">
        <f t="shared" si="69"/>
        <v>62935.196992196572</v>
      </c>
      <c r="FE10" s="108">
        <f t="shared" si="70"/>
        <v>62935.614689387672</v>
      </c>
    </row>
    <row r="11" spans="1:161" ht="15.75" x14ac:dyDescent="0.25">
      <c r="A11" s="47" t="s">
        <v>187</v>
      </c>
      <c r="B11" s="12">
        <f>'Urb proj of all 25 ARs '!AN11</f>
        <v>34605.902900320252</v>
      </c>
      <c r="C11" s="12">
        <f>'Urb proj of all 25 ARs '!AO11</f>
        <v>34617.848143352843</v>
      </c>
      <c r="D11" s="100">
        <f t="shared" si="10"/>
        <v>3.4517934893935125E-4</v>
      </c>
      <c r="E11" s="101">
        <f t="shared" si="11"/>
        <v>6.6369410292033137E-6</v>
      </c>
      <c r="F11" s="69">
        <f t="shared" si="12"/>
        <v>34606.132577657067</v>
      </c>
      <c r="G11" s="69">
        <f t="shared" si="16"/>
        <v>34606.36225651823</v>
      </c>
      <c r="H11" s="69">
        <f t="shared" ref="H11:AM11" si="79">G11*(1+$E$11)</f>
        <v>34606.591936903766</v>
      </c>
      <c r="I11" s="69">
        <f t="shared" si="79"/>
        <v>34606.821618813672</v>
      </c>
      <c r="J11" s="69">
        <f t="shared" si="79"/>
        <v>34607.051302247964</v>
      </c>
      <c r="K11" s="69">
        <f t="shared" si="79"/>
        <v>34607.28098720665</v>
      </c>
      <c r="L11" s="69">
        <f t="shared" si="79"/>
        <v>34607.510673689743</v>
      </c>
      <c r="M11" s="69">
        <f t="shared" si="79"/>
        <v>34607.740361697252</v>
      </c>
      <c r="N11" s="69">
        <f t="shared" si="79"/>
        <v>34607.970051229189</v>
      </c>
      <c r="O11" s="69">
        <f t="shared" si="79"/>
        <v>34608.199742285557</v>
      </c>
      <c r="P11" s="69">
        <f t="shared" si="79"/>
        <v>34608.429434866375</v>
      </c>
      <c r="Q11" s="69">
        <f t="shared" si="79"/>
        <v>34608.659128971645</v>
      </c>
      <c r="R11" s="69">
        <f t="shared" si="79"/>
        <v>34608.888824601381</v>
      </c>
      <c r="S11" s="69">
        <f t="shared" si="79"/>
        <v>34609.118521755598</v>
      </c>
      <c r="T11" s="69">
        <f t="shared" si="79"/>
        <v>34609.348220434302</v>
      </c>
      <c r="U11" s="69">
        <f t="shared" si="79"/>
        <v>34609.577920637501</v>
      </c>
      <c r="V11" s="69">
        <f t="shared" si="79"/>
        <v>34609.807622365202</v>
      </c>
      <c r="W11" s="69">
        <f t="shared" si="79"/>
        <v>34610.037325617421</v>
      </c>
      <c r="X11" s="69">
        <f t="shared" si="79"/>
        <v>34610.26703039417</v>
      </c>
      <c r="Y11" s="69">
        <f t="shared" si="79"/>
        <v>34610.496736695459</v>
      </c>
      <c r="Z11" s="69">
        <f t="shared" si="79"/>
        <v>34610.726444521293</v>
      </c>
      <c r="AA11" s="69">
        <f t="shared" si="79"/>
        <v>34610.956153871681</v>
      </c>
      <c r="AB11" s="69">
        <f t="shared" si="79"/>
        <v>34611.185864746636</v>
      </c>
      <c r="AC11" s="69">
        <f t="shared" si="79"/>
        <v>34611.415577146174</v>
      </c>
      <c r="AD11" s="69">
        <f t="shared" si="79"/>
        <v>34611.645291070294</v>
      </c>
      <c r="AE11" s="69">
        <f t="shared" si="79"/>
        <v>34611.875006519018</v>
      </c>
      <c r="AF11" s="69">
        <f t="shared" si="79"/>
        <v>34612.104723492346</v>
      </c>
      <c r="AG11" s="69">
        <f t="shared" si="79"/>
        <v>34612.334441990293</v>
      </c>
      <c r="AH11" s="69">
        <f t="shared" si="79"/>
        <v>34612.564162012866</v>
      </c>
      <c r="AI11" s="69">
        <f t="shared" si="79"/>
        <v>34612.79388356008</v>
      </c>
      <c r="AJ11" s="69">
        <f t="shared" si="79"/>
        <v>34613.023606631941</v>
      </c>
      <c r="AK11" s="69">
        <f t="shared" si="79"/>
        <v>34613.253331228458</v>
      </c>
      <c r="AL11" s="69">
        <f t="shared" si="79"/>
        <v>34613.483057349644</v>
      </c>
      <c r="AM11" s="69">
        <f t="shared" si="79"/>
        <v>34613.712784995514</v>
      </c>
      <c r="AN11" s="69">
        <f t="shared" ref="AN11:BE11" si="80">AM11*(1+$E$11)</f>
        <v>34613.942514166069</v>
      </c>
      <c r="AO11" s="69">
        <f t="shared" si="80"/>
        <v>34614.172244861322</v>
      </c>
      <c r="AP11" s="69">
        <f t="shared" si="80"/>
        <v>34614.401977081288</v>
      </c>
      <c r="AQ11" s="69">
        <f t="shared" si="80"/>
        <v>34614.631710825968</v>
      </c>
      <c r="AR11" s="69">
        <f t="shared" si="80"/>
        <v>34614.861446095383</v>
      </c>
      <c r="AS11" s="69">
        <f t="shared" si="80"/>
        <v>34615.091182889533</v>
      </c>
      <c r="AT11" s="69">
        <f t="shared" si="80"/>
        <v>34615.320921208433</v>
      </c>
      <c r="AU11" s="69">
        <f t="shared" si="80"/>
        <v>34615.550661052097</v>
      </c>
      <c r="AV11" s="69">
        <f t="shared" si="80"/>
        <v>34615.780402420525</v>
      </c>
      <c r="AW11" s="69">
        <f t="shared" si="80"/>
        <v>34616.010145313739</v>
      </c>
      <c r="AX11" s="69">
        <f t="shared" si="80"/>
        <v>34616.23988973174</v>
      </c>
      <c r="AY11" s="69">
        <f t="shared" si="80"/>
        <v>34616.469635674541</v>
      </c>
      <c r="AZ11" s="69">
        <f t="shared" si="80"/>
        <v>34616.69938314215</v>
      </c>
      <c r="BA11" s="69">
        <f t="shared" si="80"/>
        <v>34616.929132134581</v>
      </c>
      <c r="BB11" s="69">
        <f t="shared" si="80"/>
        <v>34617.158882651842</v>
      </c>
      <c r="BC11" s="69">
        <f t="shared" si="80"/>
        <v>34617.388634693947</v>
      </c>
      <c r="BD11" s="69">
        <f t="shared" si="80"/>
        <v>34617.618388260904</v>
      </c>
      <c r="BE11" s="69">
        <f t="shared" si="80"/>
        <v>34617.848143352719</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48383.553985476479</v>
      </c>
      <c r="DG11" s="108">
        <f t="shared" si="20"/>
        <v>48383.875104271057</v>
      </c>
      <c r="DH11" s="108">
        <f t="shared" si="21"/>
        <v>48384.196225196894</v>
      </c>
      <c r="DI11" s="108">
        <f t="shared" si="22"/>
        <v>48384.517348253983</v>
      </c>
      <c r="DJ11" s="108">
        <f t="shared" si="23"/>
        <v>52496.303470285704</v>
      </c>
      <c r="DK11" s="108">
        <f t="shared" si="24"/>
        <v>52496.651885156083</v>
      </c>
      <c r="DL11" s="108">
        <f t="shared" si="25"/>
        <v>52497.000302338871</v>
      </c>
      <c r="DM11" s="108">
        <f t="shared" si="26"/>
        <v>52497.348721834089</v>
      </c>
      <c r="DN11" s="108">
        <f t="shared" si="27"/>
        <v>45093.894382917802</v>
      </c>
      <c r="DO11" s="108">
        <f t="shared" si="28"/>
        <v>45094.193668435597</v>
      </c>
      <c r="DP11" s="108">
        <f t="shared" si="29"/>
        <v>45094.492955939735</v>
      </c>
      <c r="DQ11" s="108">
        <f t="shared" si="30"/>
        <v>45094.792245430224</v>
      </c>
      <c r="DR11" s="108">
        <f t="shared" si="31"/>
        <v>45095.091536907079</v>
      </c>
      <c r="DS11" s="108">
        <f t="shared" si="32"/>
        <v>46436.460054263429</v>
      </c>
      <c r="DT11" s="108">
        <f t="shared" si="33"/>
        <v>46436.768250310422</v>
      </c>
      <c r="DU11" s="108">
        <f t="shared" si="34"/>
        <v>46437.076448402884</v>
      </c>
      <c r="DV11" s="108">
        <f t="shared" si="35"/>
        <v>46437.384648540836</v>
      </c>
      <c r="DW11" s="108">
        <f t="shared" si="36"/>
        <v>48764.488285489591</v>
      </c>
      <c r="DX11" s="108">
        <f t="shared" si="37"/>
        <v>48764.811932522665</v>
      </c>
      <c r="DY11" s="108">
        <f t="shared" si="38"/>
        <v>48765.135581703762</v>
      </c>
      <c r="DZ11" s="108">
        <f t="shared" si="39"/>
        <v>48765.459233032903</v>
      </c>
      <c r="EA11" s="108">
        <f t="shared" si="40"/>
        <v>54048.477898889039</v>
      </c>
      <c r="EB11" s="108">
        <f t="shared" si="41"/>
        <v>54048.836615449567</v>
      </c>
      <c r="EC11" s="108">
        <f t="shared" si="42"/>
        <v>54049.19533439089</v>
      </c>
      <c r="ED11" s="108">
        <f t="shared" si="43"/>
        <v>54049.554055712993</v>
      </c>
      <c r="EE11" s="108">
        <f t="shared" si="44"/>
        <v>54049.912779415921</v>
      </c>
      <c r="EF11" s="108">
        <f t="shared" si="45"/>
        <v>53874.449909785202</v>
      </c>
      <c r="EG11" s="108">
        <f t="shared" si="46"/>
        <v>53874.807471332235</v>
      </c>
      <c r="EH11" s="108">
        <f t="shared" si="47"/>
        <v>53875.165035252379</v>
      </c>
      <c r="EI11" s="108">
        <f t="shared" si="48"/>
        <v>53875.522601545657</v>
      </c>
      <c r="EJ11" s="108">
        <f t="shared" si="49"/>
        <v>57354.470573910723</v>
      </c>
      <c r="EK11" s="108">
        <f t="shared" si="50"/>
        <v>57354.851232149675</v>
      </c>
      <c r="EL11" s="108">
        <f t="shared" si="51"/>
        <v>57355.231892915042</v>
      </c>
      <c r="EM11" s="108">
        <f t="shared" si="52"/>
        <v>57355.612556206834</v>
      </c>
      <c r="EN11" s="108">
        <f t="shared" si="53"/>
        <v>64754.989973597898</v>
      </c>
      <c r="EO11" s="108">
        <f t="shared" si="54"/>
        <v>64755.419748647699</v>
      </c>
      <c r="EP11" s="108">
        <f t="shared" si="55"/>
        <v>64755.849526549893</v>
      </c>
      <c r="EQ11" s="108">
        <f t="shared" si="56"/>
        <v>64756.279307304489</v>
      </c>
      <c r="ER11" s="108">
        <f t="shared" si="57"/>
        <v>64756.709090911529</v>
      </c>
      <c r="ES11" s="108">
        <f t="shared" si="58"/>
        <v>59358.548644142546</v>
      </c>
      <c r="ET11" s="108">
        <f t="shared" si="59"/>
        <v>59358.942603329473</v>
      </c>
      <c r="EU11" s="108">
        <f t="shared" si="60"/>
        <v>59359.336565131096</v>
      </c>
      <c r="EV11" s="108">
        <f t="shared" si="61"/>
        <v>59359.730529547407</v>
      </c>
      <c r="EW11" s="108">
        <f t="shared" si="62"/>
        <v>53809.605423782828</v>
      </c>
      <c r="EX11" s="108">
        <f t="shared" si="63"/>
        <v>53809.962554960832</v>
      </c>
      <c r="EY11" s="108">
        <f t="shared" si="64"/>
        <v>53810.319688509095</v>
      </c>
      <c r="EZ11" s="108">
        <f t="shared" si="65"/>
        <v>53810.676824427625</v>
      </c>
      <c r="FA11" s="108">
        <f t="shared" si="66"/>
        <v>43812.953346022507</v>
      </c>
      <c r="FB11" s="108">
        <f t="shared" si="67"/>
        <v>43813.244130010178</v>
      </c>
      <c r="FC11" s="108">
        <f t="shared" si="68"/>
        <v>43813.534915927768</v>
      </c>
      <c r="FD11" s="108">
        <f t="shared" si="69"/>
        <v>43813.825703775292</v>
      </c>
      <c r="FE11" s="108">
        <f t="shared" si="70"/>
        <v>43814.116493552749</v>
      </c>
    </row>
    <row r="12" spans="1:161" ht="15.75" x14ac:dyDescent="0.25">
      <c r="A12" s="47" t="s">
        <v>188</v>
      </c>
      <c r="B12" s="12">
        <f>'Urb proj of all 25 ARs '!AN12</f>
        <v>81602.83058703471</v>
      </c>
      <c r="C12" s="12">
        <f>'Urb proj of all 25 ARs '!AO12</f>
        <v>81630.998198968358</v>
      </c>
      <c r="D12" s="100">
        <f t="shared" si="10"/>
        <v>3.4517934893943928E-4</v>
      </c>
      <c r="E12" s="101">
        <f t="shared" si="11"/>
        <v>6.6369410292033137E-6</v>
      </c>
      <c r="F12" s="69">
        <f t="shared" si="12"/>
        <v>81603.372180209131</v>
      </c>
      <c r="G12" s="69">
        <f t="shared" si="16"/>
        <v>81603.913776978079</v>
      </c>
      <c r="H12" s="69">
        <f t="shared" ref="H12:AM12" si="81">G12*(1+$E$12)</f>
        <v>81604.455377341568</v>
      </c>
      <c r="I12" s="69">
        <f t="shared" si="81"/>
        <v>81604.996981299628</v>
      </c>
      <c r="J12" s="69">
        <f t="shared" si="81"/>
        <v>81605.538588852287</v>
      </c>
      <c r="K12" s="69">
        <f t="shared" si="81"/>
        <v>81606.08019999956</v>
      </c>
      <c r="L12" s="69">
        <f t="shared" si="81"/>
        <v>81606.621814741477</v>
      </c>
      <c r="M12" s="69">
        <f t="shared" si="81"/>
        <v>81607.163433078051</v>
      </c>
      <c r="N12" s="69">
        <f t="shared" si="81"/>
        <v>81607.705055009312</v>
      </c>
      <c r="O12" s="69">
        <f t="shared" si="81"/>
        <v>81608.246680535289</v>
      </c>
      <c r="P12" s="69">
        <f t="shared" si="81"/>
        <v>81608.788309656011</v>
      </c>
      <c r="Q12" s="69">
        <f t="shared" si="81"/>
        <v>81609.329942371493</v>
      </c>
      <c r="R12" s="69">
        <f t="shared" si="81"/>
        <v>81609.871578681748</v>
      </c>
      <c r="S12" s="69">
        <f t="shared" si="81"/>
        <v>81610.413218586822</v>
      </c>
      <c r="T12" s="69">
        <f t="shared" si="81"/>
        <v>81610.954862086728</v>
      </c>
      <c r="U12" s="69">
        <f t="shared" si="81"/>
        <v>81611.496509181481</v>
      </c>
      <c r="V12" s="69">
        <f t="shared" si="81"/>
        <v>81612.038159871125</v>
      </c>
      <c r="W12" s="69">
        <f t="shared" si="81"/>
        <v>81612.579814155659</v>
      </c>
      <c r="X12" s="69">
        <f t="shared" si="81"/>
        <v>81613.121472035127</v>
      </c>
      <c r="Y12" s="69">
        <f t="shared" si="81"/>
        <v>81613.663133509544</v>
      </c>
      <c r="Z12" s="69">
        <f t="shared" si="81"/>
        <v>81614.20479857894</v>
      </c>
      <c r="AA12" s="69">
        <f t="shared" si="81"/>
        <v>81614.746467243327</v>
      </c>
      <c r="AB12" s="69">
        <f t="shared" si="81"/>
        <v>81615.288139502751</v>
      </c>
      <c r="AC12" s="69">
        <f t="shared" si="81"/>
        <v>81615.82981535721</v>
      </c>
      <c r="AD12" s="69">
        <f t="shared" si="81"/>
        <v>81616.37149480675</v>
      </c>
      <c r="AE12" s="69">
        <f t="shared" si="81"/>
        <v>81616.913177851384</v>
      </c>
      <c r="AF12" s="69">
        <f t="shared" si="81"/>
        <v>81617.454864491127</v>
      </c>
      <c r="AG12" s="69">
        <f t="shared" si="81"/>
        <v>81617.996554726022</v>
      </c>
      <c r="AH12" s="69">
        <f t="shared" si="81"/>
        <v>81618.538248556084</v>
      </c>
      <c r="AI12" s="69">
        <f t="shared" si="81"/>
        <v>81619.079945981328</v>
      </c>
      <c r="AJ12" s="69">
        <f t="shared" si="81"/>
        <v>81619.621647001783</v>
      </c>
      <c r="AK12" s="69">
        <f t="shared" si="81"/>
        <v>81620.163351617477</v>
      </c>
      <c r="AL12" s="69">
        <f t="shared" si="81"/>
        <v>81620.70505982844</v>
      </c>
      <c r="AM12" s="69">
        <f t="shared" si="81"/>
        <v>81621.246771634687</v>
      </c>
      <c r="AN12" s="69">
        <f t="shared" ref="AN12:BE12" si="82">AM12*(1+$E$12)</f>
        <v>81621.788487036247</v>
      </c>
      <c r="AO12" s="69">
        <f t="shared" si="82"/>
        <v>81622.330206033133</v>
      </c>
      <c r="AP12" s="69">
        <f t="shared" si="82"/>
        <v>81622.871928625376</v>
      </c>
      <c r="AQ12" s="69">
        <f t="shared" si="82"/>
        <v>81623.413654813005</v>
      </c>
      <c r="AR12" s="69">
        <f t="shared" si="82"/>
        <v>81623.955384596033</v>
      </c>
      <c r="AS12" s="69">
        <f t="shared" si="82"/>
        <v>81624.49711797449</v>
      </c>
      <c r="AT12" s="69">
        <f t="shared" si="82"/>
        <v>81625.038854948405</v>
      </c>
      <c r="AU12" s="69">
        <f t="shared" si="82"/>
        <v>81625.580595517793</v>
      </c>
      <c r="AV12" s="69">
        <f t="shared" si="82"/>
        <v>81626.122339682683</v>
      </c>
      <c r="AW12" s="69">
        <f t="shared" si="82"/>
        <v>81626.664087443089</v>
      </c>
      <c r="AX12" s="69">
        <f t="shared" si="82"/>
        <v>81627.205838799055</v>
      </c>
      <c r="AY12" s="69">
        <f t="shared" si="82"/>
        <v>81627.747593750581</v>
      </c>
      <c r="AZ12" s="69">
        <f t="shared" si="82"/>
        <v>81628.28935229771</v>
      </c>
      <c r="BA12" s="69">
        <f t="shared" si="82"/>
        <v>81628.831114440458</v>
      </c>
      <c r="BB12" s="69">
        <f t="shared" si="82"/>
        <v>81629.372880178853</v>
      </c>
      <c r="BC12" s="69">
        <f t="shared" si="82"/>
        <v>81629.91464951291</v>
      </c>
      <c r="BD12" s="69">
        <f t="shared" si="82"/>
        <v>81630.456422442658</v>
      </c>
      <c r="BE12" s="69">
        <f t="shared" si="82"/>
        <v>81630.998198968126</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69720.922226485389</v>
      </c>
      <c r="DG12" s="108">
        <f t="shared" si="20"/>
        <v>69721.384960134703</v>
      </c>
      <c r="DH12" s="108">
        <f t="shared" si="21"/>
        <v>69721.847696855169</v>
      </c>
      <c r="DI12" s="108">
        <f t="shared" si="22"/>
        <v>69722.310436646774</v>
      </c>
      <c r="DJ12" s="108">
        <f t="shared" si="23"/>
        <v>74296.960426854697</v>
      </c>
      <c r="DK12" s="108">
        <f t="shared" si="24"/>
        <v>74297.453531399704</v>
      </c>
      <c r="DL12" s="108">
        <f t="shared" si="25"/>
        <v>74297.946639217407</v>
      </c>
      <c r="DM12" s="108">
        <f t="shared" si="26"/>
        <v>74298.439750307851</v>
      </c>
      <c r="DN12" s="108">
        <f t="shared" si="27"/>
        <v>66466.412730288139</v>
      </c>
      <c r="DO12" s="108">
        <f t="shared" si="28"/>
        <v>66466.853863949858</v>
      </c>
      <c r="DP12" s="108">
        <f t="shared" si="29"/>
        <v>66467.29500053935</v>
      </c>
      <c r="DQ12" s="108">
        <f t="shared" si="30"/>
        <v>66467.736140056644</v>
      </c>
      <c r="DR12" s="108">
        <f t="shared" si="31"/>
        <v>66468.177282501754</v>
      </c>
      <c r="DS12" s="108">
        <f t="shared" si="32"/>
        <v>68091.218132312948</v>
      </c>
      <c r="DT12" s="108">
        <f t="shared" si="33"/>
        <v>68091.670049712309</v>
      </c>
      <c r="DU12" s="108">
        <f t="shared" si="34"/>
        <v>68092.121970111009</v>
      </c>
      <c r="DV12" s="108">
        <f t="shared" si="35"/>
        <v>68092.573893509078</v>
      </c>
      <c r="DW12" s="108">
        <f t="shared" si="36"/>
        <v>67590.848369297077</v>
      </c>
      <c r="DX12" s="108">
        <f t="shared" si="37"/>
        <v>67591.29696577182</v>
      </c>
      <c r="DY12" s="108">
        <f t="shared" si="38"/>
        <v>67591.745565223871</v>
      </c>
      <c r="DZ12" s="108">
        <f t="shared" si="39"/>
        <v>67592.194167653244</v>
      </c>
      <c r="EA12" s="108">
        <f t="shared" si="40"/>
        <v>69140.788482871299</v>
      </c>
      <c r="EB12" s="108">
        <f t="shared" si="41"/>
        <v>69141.247366207172</v>
      </c>
      <c r="EC12" s="108">
        <f t="shared" si="42"/>
        <v>69141.706252588629</v>
      </c>
      <c r="ED12" s="108">
        <f t="shared" si="43"/>
        <v>69142.165142015685</v>
      </c>
      <c r="EE12" s="108">
        <f t="shared" si="44"/>
        <v>69142.62403448837</v>
      </c>
      <c r="EF12" s="108">
        <f t="shared" si="45"/>
        <v>66089.895235517208</v>
      </c>
      <c r="EG12" s="108">
        <f t="shared" si="46"/>
        <v>66090.333870254515</v>
      </c>
      <c r="EH12" s="108">
        <f t="shared" si="47"/>
        <v>66090.772507903021</v>
      </c>
      <c r="EI12" s="108">
        <f t="shared" si="48"/>
        <v>66091.211148462724</v>
      </c>
      <c r="EJ12" s="108">
        <f t="shared" si="49"/>
        <v>66217.368750748079</v>
      </c>
      <c r="EK12" s="108">
        <f t="shared" si="50"/>
        <v>66217.808231519579</v>
      </c>
      <c r="EL12" s="108">
        <f t="shared" si="51"/>
        <v>66218.247715207908</v>
      </c>
      <c r="EM12" s="108">
        <f t="shared" si="52"/>
        <v>66218.687201813053</v>
      </c>
      <c r="EN12" s="108">
        <f t="shared" si="53"/>
        <v>71203.720009591474</v>
      </c>
      <c r="EO12" s="108">
        <f t="shared" si="54"/>
        <v>71204.19258448224</v>
      </c>
      <c r="EP12" s="108">
        <f t="shared" si="55"/>
        <v>71204.665162509453</v>
      </c>
      <c r="EQ12" s="108">
        <f t="shared" si="56"/>
        <v>71205.137743673142</v>
      </c>
      <c r="ER12" s="108">
        <f t="shared" si="57"/>
        <v>71205.610327973322</v>
      </c>
      <c r="ES12" s="108">
        <f t="shared" si="58"/>
        <v>71810.775125078639</v>
      </c>
      <c r="ET12" s="108">
        <f t="shared" si="59"/>
        <v>71811.251728958421</v>
      </c>
      <c r="EU12" s="108">
        <f t="shared" si="60"/>
        <v>71811.728336001368</v>
      </c>
      <c r="EV12" s="108">
        <f t="shared" si="61"/>
        <v>71812.204946207552</v>
      </c>
      <c r="EW12" s="108">
        <f t="shared" si="62"/>
        <v>71130.468213933302</v>
      </c>
      <c r="EX12" s="108">
        <f t="shared" si="63"/>
        <v>71130.940302656221</v>
      </c>
      <c r="EY12" s="108">
        <f t="shared" si="64"/>
        <v>71131.412394512357</v>
      </c>
      <c r="EZ12" s="108">
        <f t="shared" si="65"/>
        <v>71131.884489501754</v>
      </c>
      <c r="FA12" s="108">
        <f t="shared" si="66"/>
        <v>66133.540110908463</v>
      </c>
      <c r="FB12" s="108">
        <f t="shared" si="67"/>
        <v>66133.979035314231</v>
      </c>
      <c r="FC12" s="108">
        <f t="shared" si="68"/>
        <v>66134.417962633117</v>
      </c>
      <c r="FD12" s="108">
        <f t="shared" si="69"/>
        <v>66134.856892865137</v>
      </c>
      <c r="FE12" s="108">
        <f t="shared" si="70"/>
        <v>66135.295826010319</v>
      </c>
    </row>
    <row r="13" spans="1:161" ht="15.75" x14ac:dyDescent="0.25">
      <c r="A13" s="47" t="s">
        <v>177</v>
      </c>
      <c r="B13" s="12">
        <f>'Urb proj of all 25 ARs '!AN13</f>
        <v>165464.80273632533</v>
      </c>
      <c r="C13" s="12">
        <f>'Urb proj of all 25 ARs '!AO13</f>
        <v>165521.91776920622</v>
      </c>
      <c r="D13" s="100">
        <f t="shared" si="10"/>
        <v>3.4517934893925573E-4</v>
      </c>
      <c r="E13" s="101">
        <f t="shared" si="11"/>
        <v>6.6369410292033137E-6</v>
      </c>
      <c r="F13" s="69">
        <f t="shared" si="12"/>
        <v>165465.90091646349</v>
      </c>
      <c r="G13" s="69">
        <f t="shared" si="16"/>
        <v>165466.99910389021</v>
      </c>
      <c r="H13" s="69">
        <f t="shared" ref="H13:AM13" si="83">G13*(1+$E$13)</f>
        <v>165468.09729860554</v>
      </c>
      <c r="I13" s="69">
        <f t="shared" si="83"/>
        <v>165469.19550060952</v>
      </c>
      <c r="J13" s="69">
        <f t="shared" si="83"/>
        <v>165470.29370990221</v>
      </c>
      <c r="K13" s="69">
        <f t="shared" si="83"/>
        <v>165471.39192648366</v>
      </c>
      <c r="L13" s="69">
        <f t="shared" si="83"/>
        <v>165472.4901503539</v>
      </c>
      <c r="M13" s="69">
        <f t="shared" si="83"/>
        <v>165473.58838151299</v>
      </c>
      <c r="N13" s="69">
        <f t="shared" si="83"/>
        <v>165474.68661996096</v>
      </c>
      <c r="O13" s="69">
        <f t="shared" si="83"/>
        <v>165475.78486569787</v>
      </c>
      <c r="P13" s="69">
        <f t="shared" si="83"/>
        <v>165476.88311872378</v>
      </c>
      <c r="Q13" s="69">
        <f t="shared" si="83"/>
        <v>165477.98137903874</v>
      </c>
      <c r="R13" s="69">
        <f t="shared" si="83"/>
        <v>165479.07964664279</v>
      </c>
      <c r="S13" s="69">
        <f t="shared" si="83"/>
        <v>165480.17792153597</v>
      </c>
      <c r="T13" s="69">
        <f t="shared" si="83"/>
        <v>165481.27620371833</v>
      </c>
      <c r="U13" s="69">
        <f t="shared" si="83"/>
        <v>165482.37449318994</v>
      </c>
      <c r="V13" s="69">
        <f t="shared" si="83"/>
        <v>165483.47278995081</v>
      </c>
      <c r="W13" s="69">
        <f t="shared" si="83"/>
        <v>165484.57109400103</v>
      </c>
      <c r="X13" s="69">
        <f t="shared" si="83"/>
        <v>165485.66940534062</v>
      </c>
      <c r="Y13" s="69">
        <f t="shared" si="83"/>
        <v>165486.76772396965</v>
      </c>
      <c r="Z13" s="69">
        <f t="shared" si="83"/>
        <v>165487.86604988814</v>
      </c>
      <c r="AA13" s="69">
        <f t="shared" si="83"/>
        <v>165488.96438309617</v>
      </c>
      <c r="AB13" s="69">
        <f t="shared" si="83"/>
        <v>165490.06272359376</v>
      </c>
      <c r="AC13" s="69">
        <f t="shared" si="83"/>
        <v>165491.16107138098</v>
      </c>
      <c r="AD13" s="69">
        <f t="shared" si="83"/>
        <v>165492.25942645787</v>
      </c>
      <c r="AE13" s="69">
        <f t="shared" si="83"/>
        <v>165493.35778882448</v>
      </c>
      <c r="AF13" s="69">
        <f t="shared" si="83"/>
        <v>165494.45615848084</v>
      </c>
      <c r="AG13" s="69">
        <f t="shared" si="83"/>
        <v>165495.55453542701</v>
      </c>
      <c r="AH13" s="69">
        <f t="shared" si="83"/>
        <v>165496.65291966306</v>
      </c>
      <c r="AI13" s="69">
        <f t="shared" si="83"/>
        <v>165497.75131118903</v>
      </c>
      <c r="AJ13" s="69">
        <f t="shared" si="83"/>
        <v>165498.84971000496</v>
      </c>
      <c r="AK13" s="69">
        <f t="shared" si="83"/>
        <v>165499.94811611087</v>
      </c>
      <c r="AL13" s="69">
        <f t="shared" si="83"/>
        <v>165501.04652950686</v>
      </c>
      <c r="AM13" s="69">
        <f t="shared" si="83"/>
        <v>165502.14495019295</v>
      </c>
      <c r="AN13" s="69">
        <f t="shared" ref="AN13:BE13" si="84">AM13*(1+$E$13)</f>
        <v>165503.24337816919</v>
      </c>
      <c r="AO13" s="69">
        <f t="shared" si="84"/>
        <v>165504.34181343563</v>
      </c>
      <c r="AP13" s="69">
        <f t="shared" si="84"/>
        <v>165505.44025599232</v>
      </c>
      <c r="AQ13" s="69">
        <f t="shared" si="84"/>
        <v>165506.53870583931</v>
      </c>
      <c r="AR13" s="69">
        <f t="shared" si="84"/>
        <v>165507.63716297664</v>
      </c>
      <c r="AS13" s="69">
        <f t="shared" si="84"/>
        <v>165508.73562740436</v>
      </c>
      <c r="AT13" s="69">
        <f t="shared" si="84"/>
        <v>165509.83409912253</v>
      </c>
      <c r="AU13" s="69">
        <f t="shared" si="84"/>
        <v>165510.93257813121</v>
      </c>
      <c r="AV13" s="69">
        <f t="shared" si="84"/>
        <v>165512.03106443043</v>
      </c>
      <c r="AW13" s="69">
        <f t="shared" si="84"/>
        <v>165513.12955802021</v>
      </c>
      <c r="AX13" s="69">
        <f t="shared" si="84"/>
        <v>165514.22805890066</v>
      </c>
      <c r="AY13" s="69">
        <f t="shared" si="84"/>
        <v>165515.32656707178</v>
      </c>
      <c r="AZ13" s="69">
        <f t="shared" si="84"/>
        <v>165516.42508253365</v>
      </c>
      <c r="BA13" s="69">
        <f t="shared" si="84"/>
        <v>165517.52360528629</v>
      </c>
      <c r="BB13" s="69">
        <f t="shared" si="84"/>
        <v>165518.62213532976</v>
      </c>
      <c r="BC13" s="69">
        <f t="shared" si="84"/>
        <v>165519.72067266412</v>
      </c>
      <c r="BD13" s="69">
        <f t="shared" si="84"/>
        <v>165520.81921728939</v>
      </c>
      <c r="BE13" s="69">
        <f t="shared" si="84"/>
        <v>165521.91776920564</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178104.64462204464</v>
      </c>
      <c r="DG13" s="108">
        <f t="shared" si="20"/>
        <v>178105.82669206802</v>
      </c>
      <c r="DH13" s="108">
        <f t="shared" si="21"/>
        <v>178107.00876993671</v>
      </c>
      <c r="DI13" s="108">
        <f t="shared" si="22"/>
        <v>178108.19085565081</v>
      </c>
      <c r="DJ13" s="108">
        <f t="shared" si="23"/>
        <v>193401.74324000545</v>
      </c>
      <c r="DK13" s="108">
        <f t="shared" si="24"/>
        <v>193403.02683597029</v>
      </c>
      <c r="DL13" s="108">
        <f t="shared" si="25"/>
        <v>193404.31044045428</v>
      </c>
      <c r="DM13" s="108">
        <f t="shared" si="26"/>
        <v>193405.59405345749</v>
      </c>
      <c r="DN13" s="108">
        <f t="shared" si="27"/>
        <v>172118.72713058148</v>
      </c>
      <c r="DO13" s="108">
        <f t="shared" si="28"/>
        <v>172119.86947242345</v>
      </c>
      <c r="DP13" s="108">
        <f t="shared" si="29"/>
        <v>172121.01182184709</v>
      </c>
      <c r="DQ13" s="108">
        <f t="shared" si="30"/>
        <v>172122.15417885242</v>
      </c>
      <c r="DR13" s="108">
        <f t="shared" si="31"/>
        <v>172123.29654343953</v>
      </c>
      <c r="DS13" s="108">
        <f t="shared" si="32"/>
        <v>177141.11305167168</v>
      </c>
      <c r="DT13" s="108">
        <f t="shared" si="33"/>
        <v>177142.28872679285</v>
      </c>
      <c r="DU13" s="108">
        <f t="shared" si="34"/>
        <v>177143.46440971692</v>
      </c>
      <c r="DV13" s="108">
        <f t="shared" si="35"/>
        <v>177144.64010044391</v>
      </c>
      <c r="DW13" s="108">
        <f t="shared" si="36"/>
        <v>173953.04655375221</v>
      </c>
      <c r="DX13" s="108">
        <f t="shared" si="37"/>
        <v>173954.20106986404</v>
      </c>
      <c r="DY13" s="108">
        <f t="shared" si="38"/>
        <v>173955.35559363832</v>
      </c>
      <c r="DZ13" s="108">
        <f t="shared" si="39"/>
        <v>173956.51012507509</v>
      </c>
      <c r="EA13" s="108">
        <f t="shared" si="40"/>
        <v>179565.0143385696</v>
      </c>
      <c r="EB13" s="108">
        <f t="shared" si="41"/>
        <v>179566.20610098066</v>
      </c>
      <c r="EC13" s="108">
        <f t="shared" si="42"/>
        <v>179567.39787130139</v>
      </c>
      <c r="ED13" s="108">
        <f t="shared" si="43"/>
        <v>179568.58964953184</v>
      </c>
      <c r="EE13" s="108">
        <f t="shared" si="44"/>
        <v>179569.78143567205</v>
      </c>
      <c r="EF13" s="108">
        <f t="shared" si="45"/>
        <v>182905.46916488901</v>
      </c>
      <c r="EG13" s="108">
        <f t="shared" si="46"/>
        <v>182906.68309770178</v>
      </c>
      <c r="EH13" s="108">
        <f t="shared" si="47"/>
        <v>182907.89703857133</v>
      </c>
      <c r="EI13" s="108">
        <f t="shared" si="48"/>
        <v>182909.11098749778</v>
      </c>
      <c r="EJ13" s="108">
        <f t="shared" si="49"/>
        <v>183776.5997583706</v>
      </c>
      <c r="EK13" s="108">
        <f t="shared" si="50"/>
        <v>183777.81947282571</v>
      </c>
      <c r="EL13" s="108">
        <f t="shared" si="51"/>
        <v>183779.03919537604</v>
      </c>
      <c r="EM13" s="108">
        <f t="shared" si="52"/>
        <v>183780.25892602158</v>
      </c>
      <c r="EN13" s="108">
        <f t="shared" si="53"/>
        <v>197627.13657400297</v>
      </c>
      <c r="EO13" s="108">
        <f t="shared" si="54"/>
        <v>197628.44821365419</v>
      </c>
      <c r="EP13" s="108">
        <f t="shared" si="55"/>
        <v>197629.75986201066</v>
      </c>
      <c r="EQ13" s="108">
        <f t="shared" si="56"/>
        <v>197631.07151907249</v>
      </c>
      <c r="ER13" s="108">
        <f t="shared" si="57"/>
        <v>197632.38318483968</v>
      </c>
      <c r="ES13" s="108">
        <f t="shared" si="58"/>
        <v>190839.0940413333</v>
      </c>
      <c r="ET13" s="108">
        <f t="shared" si="59"/>
        <v>190840.36062914651</v>
      </c>
      <c r="EU13" s="108">
        <f t="shared" si="60"/>
        <v>190841.62722536601</v>
      </c>
      <c r="EV13" s="108">
        <f t="shared" si="61"/>
        <v>190842.89382999184</v>
      </c>
      <c r="EW13" s="108">
        <f t="shared" si="62"/>
        <v>189463.95406758823</v>
      </c>
      <c r="EX13" s="108">
        <f t="shared" si="63"/>
        <v>189465.21152867854</v>
      </c>
      <c r="EY13" s="108">
        <f t="shared" si="64"/>
        <v>189466.46899811455</v>
      </c>
      <c r="EZ13" s="108">
        <f t="shared" si="65"/>
        <v>189467.72647589631</v>
      </c>
      <c r="FA13" s="108">
        <f t="shared" si="66"/>
        <v>172791.38613011051</v>
      </c>
      <c r="FB13" s="108">
        <f t="shared" si="67"/>
        <v>172792.53293635062</v>
      </c>
      <c r="FC13" s="108">
        <f t="shared" si="68"/>
        <v>172793.67975020202</v>
      </c>
      <c r="FD13" s="108">
        <f t="shared" si="69"/>
        <v>172794.82657166471</v>
      </c>
      <c r="FE13" s="108">
        <f t="shared" si="70"/>
        <v>172795.97340073885</v>
      </c>
    </row>
    <row r="14" spans="1:161" ht="15.75" x14ac:dyDescent="0.25">
      <c r="A14" s="47" t="s">
        <v>194</v>
      </c>
      <c r="B14" s="12">
        <f>'Urb proj of all 25 ARs '!AN14</f>
        <v>47231.33000023511</v>
      </c>
      <c r="C14" s="12">
        <f>'Urb proj of all 25 ARs '!AO14</f>
        <v>47247.633279974129</v>
      </c>
      <c r="D14" s="100">
        <f t="shared" si="10"/>
        <v>3.4517934893930804E-4</v>
      </c>
      <c r="E14" s="101">
        <f t="shared" si="11"/>
        <v>6.6369410292033137E-6</v>
      </c>
      <c r="F14" s="69">
        <f t="shared" si="12"/>
        <v>47231.643471787051</v>
      </c>
      <c r="G14" s="69">
        <f t="shared" si="16"/>
        <v>47231.956945419486</v>
      </c>
      <c r="H14" s="69">
        <f t="shared" ref="H14:AM14" si="85">G14*(1+$E$14)</f>
        <v>47232.270421132424</v>
      </c>
      <c r="I14" s="69">
        <f t="shared" si="85"/>
        <v>47232.583898925885</v>
      </c>
      <c r="J14" s="69">
        <f t="shared" si="85"/>
        <v>47232.897378799877</v>
      </c>
      <c r="K14" s="69">
        <f t="shared" si="85"/>
        <v>47233.210860754421</v>
      </c>
      <c r="L14" s="69">
        <f t="shared" si="85"/>
        <v>47233.524344789526</v>
      </c>
      <c r="M14" s="69">
        <f t="shared" si="85"/>
        <v>47233.837830905206</v>
      </c>
      <c r="N14" s="69">
        <f t="shared" si="85"/>
        <v>47234.151319101475</v>
      </c>
      <c r="O14" s="69">
        <f t="shared" si="85"/>
        <v>47234.464809378347</v>
      </c>
      <c r="P14" s="69">
        <f t="shared" si="85"/>
        <v>47234.778301735831</v>
      </c>
      <c r="Q14" s="69">
        <f t="shared" si="85"/>
        <v>47235.091796173947</v>
      </c>
      <c r="R14" s="69">
        <f t="shared" si="85"/>
        <v>47235.405292692711</v>
      </c>
      <c r="S14" s="69">
        <f t="shared" si="85"/>
        <v>47235.718791292129</v>
      </c>
      <c r="T14" s="69">
        <f t="shared" si="85"/>
        <v>47236.032291972217</v>
      </c>
      <c r="U14" s="69">
        <f t="shared" si="85"/>
        <v>47236.345794732995</v>
      </c>
      <c r="V14" s="69">
        <f t="shared" si="85"/>
        <v>47236.659299574472</v>
      </c>
      <c r="W14" s="69">
        <f t="shared" si="85"/>
        <v>47236.972806496662</v>
      </c>
      <c r="X14" s="69">
        <f t="shared" si="85"/>
        <v>47237.286315499579</v>
      </c>
      <c r="Y14" s="69">
        <f t="shared" si="85"/>
        <v>47237.599826583231</v>
      </c>
      <c r="Z14" s="69">
        <f t="shared" si="85"/>
        <v>47237.91333974764</v>
      </c>
      <c r="AA14" s="69">
        <f t="shared" si="85"/>
        <v>47238.226854992819</v>
      </c>
      <c r="AB14" s="69">
        <f t="shared" si="85"/>
        <v>47238.540372318777</v>
      </c>
      <c r="AC14" s="69">
        <f t="shared" si="85"/>
        <v>47238.853891725536</v>
      </c>
      <c r="AD14" s="69">
        <f t="shared" si="85"/>
        <v>47239.167413213101</v>
      </c>
      <c r="AE14" s="69">
        <f t="shared" si="85"/>
        <v>47239.480936781489</v>
      </c>
      <c r="AF14" s="69">
        <f t="shared" si="85"/>
        <v>47239.794462430713</v>
      </c>
      <c r="AG14" s="69">
        <f t="shared" si="85"/>
        <v>47240.107990160788</v>
      </c>
      <c r="AH14" s="69">
        <f t="shared" si="85"/>
        <v>47240.421519971729</v>
      </c>
      <c r="AI14" s="69">
        <f t="shared" si="85"/>
        <v>47240.73505186355</v>
      </c>
      <c r="AJ14" s="69">
        <f t="shared" si="85"/>
        <v>47241.048585836266</v>
      </c>
      <c r="AK14" s="69">
        <f t="shared" si="85"/>
        <v>47241.362121889892</v>
      </c>
      <c r="AL14" s="69">
        <f t="shared" si="85"/>
        <v>47241.675660024433</v>
      </c>
      <c r="AM14" s="69">
        <f t="shared" si="85"/>
        <v>47241.989200239906</v>
      </c>
      <c r="AN14" s="69">
        <f t="shared" ref="AN14:BE14" si="86">AM14*(1+$E$14)</f>
        <v>47242.302742536333</v>
      </c>
      <c r="AO14" s="69">
        <f t="shared" si="86"/>
        <v>47242.616286913719</v>
      </c>
      <c r="AP14" s="69">
        <f t="shared" si="86"/>
        <v>47242.92983337208</v>
      </c>
      <c r="AQ14" s="69">
        <f t="shared" si="86"/>
        <v>47243.24338191143</v>
      </c>
      <c r="AR14" s="69">
        <f t="shared" si="86"/>
        <v>47243.556932531785</v>
      </c>
      <c r="AS14" s="69">
        <f t="shared" si="86"/>
        <v>47243.870485233158</v>
      </c>
      <c r="AT14" s="69">
        <f t="shared" si="86"/>
        <v>47244.184040015556</v>
      </c>
      <c r="AU14" s="69">
        <f t="shared" si="86"/>
        <v>47244.497596879002</v>
      </c>
      <c r="AV14" s="69">
        <f t="shared" si="86"/>
        <v>47244.81115582351</v>
      </c>
      <c r="AW14" s="69">
        <f t="shared" si="86"/>
        <v>47245.124716849088</v>
      </c>
      <c r="AX14" s="69">
        <f t="shared" si="86"/>
        <v>47245.43827995575</v>
      </c>
      <c r="AY14" s="69">
        <f t="shared" si="86"/>
        <v>47245.75184514351</v>
      </c>
      <c r="AZ14" s="69">
        <f t="shared" si="86"/>
        <v>47246.065412412383</v>
      </c>
      <c r="BA14" s="69">
        <f t="shared" si="86"/>
        <v>47246.378981762384</v>
      </c>
      <c r="BB14" s="69">
        <f t="shared" si="86"/>
        <v>47246.692553193527</v>
      </c>
      <c r="BC14" s="69">
        <f t="shared" si="86"/>
        <v>47247.006126705826</v>
      </c>
      <c r="BD14" s="69">
        <f t="shared" si="86"/>
        <v>47247.319702299297</v>
      </c>
      <c r="BE14" s="69">
        <f t="shared" si="86"/>
        <v>47247.633279973947</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56105.502960347701</v>
      </c>
      <c r="DG14" s="108">
        <f t="shared" si="20"/>
        <v>56105.875329262264</v>
      </c>
      <c r="DH14" s="108">
        <f t="shared" si="21"/>
        <v>56106.247700648215</v>
      </c>
      <c r="DI14" s="108">
        <f t="shared" si="22"/>
        <v>56106.620074505576</v>
      </c>
      <c r="DJ14" s="108">
        <f t="shared" si="23"/>
        <v>61720.410957108928</v>
      </c>
      <c r="DK14" s="108">
        <f t="shared" si="24"/>
        <v>61720.820591836753</v>
      </c>
      <c r="DL14" s="108">
        <f t="shared" si="25"/>
        <v>61721.230229283297</v>
      </c>
      <c r="DM14" s="108">
        <f t="shared" si="26"/>
        <v>61721.639869448583</v>
      </c>
      <c r="DN14" s="108">
        <f t="shared" si="27"/>
        <v>56329.977744614087</v>
      </c>
      <c r="DO14" s="108">
        <f t="shared" si="28"/>
        <v>56330.351603354553</v>
      </c>
      <c r="DP14" s="108">
        <f t="shared" si="29"/>
        <v>56330.725464576295</v>
      </c>
      <c r="DQ14" s="108">
        <f t="shared" si="30"/>
        <v>56331.099328279335</v>
      </c>
      <c r="DR14" s="108">
        <f t="shared" si="31"/>
        <v>56331.473194463695</v>
      </c>
      <c r="DS14" s="108">
        <f t="shared" si="32"/>
        <v>57352.783132552991</v>
      </c>
      <c r="DT14" s="108">
        <f t="shared" si="33"/>
        <v>57353.163779592498</v>
      </c>
      <c r="DU14" s="108">
        <f t="shared" si="34"/>
        <v>57353.544429158341</v>
      </c>
      <c r="DV14" s="108">
        <f t="shared" si="35"/>
        <v>57353.925081250542</v>
      </c>
      <c r="DW14" s="108">
        <f t="shared" si="36"/>
        <v>55664.377306262446</v>
      </c>
      <c r="DX14" s="108">
        <f t="shared" si="37"/>
        <v>55664.746747452053</v>
      </c>
      <c r="DY14" s="108">
        <f t="shared" si="38"/>
        <v>55665.116191093621</v>
      </c>
      <c r="DZ14" s="108">
        <f t="shared" si="39"/>
        <v>55665.485637187157</v>
      </c>
      <c r="EA14" s="108">
        <f t="shared" si="40"/>
        <v>57133.710287175476</v>
      </c>
      <c r="EB14" s="108">
        <f t="shared" si="41"/>
        <v>57134.089480241426</v>
      </c>
      <c r="EC14" s="108">
        <f t="shared" si="42"/>
        <v>57134.468675824071</v>
      </c>
      <c r="ED14" s="108">
        <f t="shared" si="43"/>
        <v>57134.847873923405</v>
      </c>
      <c r="EE14" s="108">
        <f t="shared" si="44"/>
        <v>57135.227074539456</v>
      </c>
      <c r="EF14" s="108">
        <f t="shared" si="45"/>
        <v>54283.149611746092</v>
      </c>
      <c r="EG14" s="108">
        <f t="shared" si="46"/>
        <v>54283.50988580894</v>
      </c>
      <c r="EH14" s="108">
        <f t="shared" si="47"/>
        <v>54283.870162262909</v>
      </c>
      <c r="EI14" s="108">
        <f t="shared" si="48"/>
        <v>54284.230441108011</v>
      </c>
      <c r="EJ14" s="108">
        <f t="shared" si="49"/>
        <v>54250.806852480469</v>
      </c>
      <c r="EK14" s="108">
        <f t="shared" si="50"/>
        <v>54251.166911886343</v>
      </c>
      <c r="EL14" s="108">
        <f t="shared" si="51"/>
        <v>54251.526973681903</v>
      </c>
      <c r="EM14" s="108">
        <f t="shared" si="52"/>
        <v>54251.887037867164</v>
      </c>
      <c r="EN14" s="108">
        <f t="shared" si="53"/>
        <v>58289.487633805402</v>
      </c>
      <c r="EO14" s="108">
        <f t="shared" si="54"/>
        <v>58289.874497697456</v>
      </c>
      <c r="EP14" s="108">
        <f t="shared" si="55"/>
        <v>58290.261364157093</v>
      </c>
      <c r="EQ14" s="108">
        <f t="shared" si="56"/>
        <v>58290.648233184344</v>
      </c>
      <c r="ER14" s="108">
        <f t="shared" si="57"/>
        <v>58291.035104779221</v>
      </c>
      <c r="ES14" s="108">
        <f t="shared" si="58"/>
        <v>58447.988155990664</v>
      </c>
      <c r="ET14" s="108">
        <f t="shared" si="59"/>
        <v>58448.376071841325</v>
      </c>
      <c r="EU14" s="108">
        <f t="shared" si="60"/>
        <v>58448.763990266569</v>
      </c>
      <c r="EV14" s="108">
        <f t="shared" si="61"/>
        <v>58449.15191126641</v>
      </c>
      <c r="EW14" s="108">
        <f t="shared" si="62"/>
        <v>57764.726714950768</v>
      </c>
      <c r="EX14" s="108">
        <f t="shared" si="63"/>
        <v>57765.11009603554</v>
      </c>
      <c r="EY14" s="108">
        <f t="shared" si="64"/>
        <v>57765.493479664787</v>
      </c>
      <c r="EZ14" s="108">
        <f t="shared" si="65"/>
        <v>57765.876865838531</v>
      </c>
      <c r="FA14" s="108">
        <f t="shared" si="66"/>
        <v>53919.732032895408</v>
      </c>
      <c r="FB14" s="108">
        <f t="shared" si="67"/>
        <v>53920.089894977224</v>
      </c>
      <c r="FC14" s="108">
        <f t="shared" si="68"/>
        <v>53920.447759434144</v>
      </c>
      <c r="FD14" s="108">
        <f t="shared" si="69"/>
        <v>53920.805626266192</v>
      </c>
      <c r="FE14" s="108">
        <f t="shared" si="70"/>
        <v>53921.163495473374</v>
      </c>
    </row>
    <row r="15" spans="1:161" ht="15.75" x14ac:dyDescent="0.25">
      <c r="A15" s="47" t="s">
        <v>179</v>
      </c>
      <c r="B15" s="12">
        <f>'Urb proj of all 25 ARs '!AN15</f>
        <v>2946.8395700922852</v>
      </c>
      <c r="C15" s="12">
        <f>'Urb proj of all 25 ARs '!AO15</f>
        <v>2947.8567582565183</v>
      </c>
      <c r="D15" s="100">
        <f t="shared" si="10"/>
        <v>3.4517934893935217E-4</v>
      </c>
      <c r="E15" s="101">
        <f t="shared" si="11"/>
        <v>6.6369410292033137E-6</v>
      </c>
      <c r="F15" s="69">
        <f t="shared" si="12"/>
        <v>2946.8591280927344</v>
      </c>
      <c r="G15" s="69">
        <f t="shared" si="16"/>
        <v>2946.878686222989</v>
      </c>
      <c r="H15" s="69">
        <f t="shared" ref="H15:AM15" si="87">G15*(1+$E$15)</f>
        <v>2946.8982444830499</v>
      </c>
      <c r="I15" s="69">
        <f t="shared" si="87"/>
        <v>2946.9178028729175</v>
      </c>
      <c r="J15" s="69">
        <f t="shared" si="87"/>
        <v>2946.9373613925932</v>
      </c>
      <c r="K15" s="69">
        <f t="shared" si="87"/>
        <v>2946.9569200420774</v>
      </c>
      <c r="L15" s="69">
        <f t="shared" si="87"/>
        <v>2946.9764788213715</v>
      </c>
      <c r="M15" s="69">
        <f t="shared" si="87"/>
        <v>2946.996037730476</v>
      </c>
      <c r="N15" s="69">
        <f t="shared" si="87"/>
        <v>2947.0155967693918</v>
      </c>
      <c r="O15" s="69">
        <f t="shared" si="87"/>
        <v>2947.0351559381197</v>
      </c>
      <c r="P15" s="69">
        <f t="shared" si="87"/>
        <v>2947.0547152366607</v>
      </c>
      <c r="Q15" s="69">
        <f t="shared" si="87"/>
        <v>2947.0742746650158</v>
      </c>
      <c r="R15" s="69">
        <f t="shared" si="87"/>
        <v>2947.0938342231852</v>
      </c>
      <c r="S15" s="69">
        <f t="shared" si="87"/>
        <v>2947.1133939111705</v>
      </c>
      <c r="T15" s="69">
        <f t="shared" si="87"/>
        <v>2947.1329537289721</v>
      </c>
      <c r="U15" s="69">
        <f t="shared" si="87"/>
        <v>2947.1525136765913</v>
      </c>
      <c r="V15" s="69">
        <f t="shared" si="87"/>
        <v>2947.1720737540286</v>
      </c>
      <c r="W15" s="69">
        <f t="shared" si="87"/>
        <v>2947.1916339612849</v>
      </c>
      <c r="X15" s="69">
        <f t="shared" si="87"/>
        <v>2947.2111942983611</v>
      </c>
      <c r="Y15" s="69">
        <f t="shared" si="87"/>
        <v>2947.2307547652581</v>
      </c>
      <c r="Z15" s="69">
        <f t="shared" si="87"/>
        <v>2947.2503153619768</v>
      </c>
      <c r="AA15" s="69">
        <f t="shared" si="87"/>
        <v>2947.2698760885182</v>
      </c>
      <c r="AB15" s="69">
        <f t="shared" si="87"/>
        <v>2947.2894369448832</v>
      </c>
      <c r="AC15" s="69">
        <f t="shared" si="87"/>
        <v>2947.3089979310721</v>
      </c>
      <c r="AD15" s="69">
        <f t="shared" si="87"/>
        <v>2947.3285590470864</v>
      </c>
      <c r="AE15" s="69">
        <f t="shared" si="87"/>
        <v>2947.3481202929265</v>
      </c>
      <c r="AF15" s="69">
        <f t="shared" si="87"/>
        <v>2947.3676816685934</v>
      </c>
      <c r="AG15" s="69">
        <f t="shared" si="87"/>
        <v>2947.3872431740879</v>
      </c>
      <c r="AH15" s="69">
        <f t="shared" si="87"/>
        <v>2947.4068048094109</v>
      </c>
      <c r="AI15" s="69">
        <f t="shared" si="87"/>
        <v>2947.4263665745634</v>
      </c>
      <c r="AJ15" s="69">
        <f t="shared" si="87"/>
        <v>2947.4459284695463</v>
      </c>
      <c r="AK15" s="69">
        <f t="shared" si="87"/>
        <v>2947.4654904943604</v>
      </c>
      <c r="AL15" s="69">
        <f t="shared" si="87"/>
        <v>2947.4850526490063</v>
      </c>
      <c r="AM15" s="69">
        <f t="shared" si="87"/>
        <v>2947.5046149334853</v>
      </c>
      <c r="AN15" s="69">
        <f t="shared" ref="AN15:BE15" si="88">AM15*(1+$E$15)</f>
        <v>2947.5241773477978</v>
      </c>
      <c r="AO15" s="69">
        <f t="shared" si="88"/>
        <v>2947.5437398919448</v>
      </c>
      <c r="AP15" s="69">
        <f t="shared" si="88"/>
        <v>2947.5633025659276</v>
      </c>
      <c r="AQ15" s="69">
        <f t="shared" si="88"/>
        <v>2947.5828653697467</v>
      </c>
      <c r="AR15" s="69">
        <f t="shared" si="88"/>
        <v>2947.602428303403</v>
      </c>
      <c r="AS15" s="69">
        <f t="shared" si="88"/>
        <v>2947.6219913668974</v>
      </c>
      <c r="AT15" s="69">
        <f t="shared" si="88"/>
        <v>2947.6415545602304</v>
      </c>
      <c r="AU15" s="69">
        <f t="shared" si="88"/>
        <v>2947.6611178834032</v>
      </c>
      <c r="AV15" s="69">
        <f t="shared" si="88"/>
        <v>2947.6806813364169</v>
      </c>
      <c r="AW15" s="69">
        <f t="shared" si="88"/>
        <v>2947.7002449192719</v>
      </c>
      <c r="AX15" s="69">
        <f t="shared" si="88"/>
        <v>2947.719808631969</v>
      </c>
      <c r="AY15" s="69">
        <f t="shared" si="88"/>
        <v>2947.7393724745098</v>
      </c>
      <c r="AZ15" s="69">
        <f t="shared" si="88"/>
        <v>2947.7589364468945</v>
      </c>
      <c r="BA15" s="69">
        <f t="shared" si="88"/>
        <v>2947.7785005491241</v>
      </c>
      <c r="BB15" s="69">
        <f t="shared" si="88"/>
        <v>2947.7980647811996</v>
      </c>
      <c r="BC15" s="69">
        <f t="shared" si="88"/>
        <v>2947.8176291431214</v>
      </c>
      <c r="BD15" s="69">
        <f t="shared" si="88"/>
        <v>2947.8371936348908</v>
      </c>
      <c r="BE15" s="69">
        <f t="shared" si="88"/>
        <v>2947.8567582565088</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9685.3422057102234</v>
      </c>
      <c r="DG15" s="108">
        <f t="shared" si="20"/>
        <v>9685.4064867552916</v>
      </c>
      <c r="DH15" s="108">
        <f t="shared" si="21"/>
        <v>9685.4707682269873</v>
      </c>
      <c r="DI15" s="108">
        <f t="shared" si="22"/>
        <v>9685.535050125316</v>
      </c>
      <c r="DJ15" s="108">
        <f t="shared" si="23"/>
        <v>11178.70687650796</v>
      </c>
      <c r="DK15" s="108">
        <f t="shared" si="24"/>
        <v>11178.781068926281</v>
      </c>
      <c r="DL15" s="108">
        <f t="shared" si="25"/>
        <v>11178.855261837014</v>
      </c>
      <c r="DM15" s="108">
        <f t="shared" si="26"/>
        <v>11178.929455240162</v>
      </c>
      <c r="DN15" s="108">
        <f t="shared" si="27"/>
        <v>8806.7864913194026</v>
      </c>
      <c r="DO15" s="108">
        <f t="shared" si="28"/>
        <v>8806.8449414420011</v>
      </c>
      <c r="DP15" s="108">
        <f t="shared" si="29"/>
        <v>8806.9033919525318</v>
      </c>
      <c r="DQ15" s="108">
        <f t="shared" si="30"/>
        <v>8806.9618428509948</v>
      </c>
      <c r="DR15" s="108">
        <f t="shared" si="31"/>
        <v>8807.0202941373918</v>
      </c>
      <c r="DS15" s="108">
        <f t="shared" si="32"/>
        <v>8985.5363874664854</v>
      </c>
      <c r="DT15" s="108">
        <f t="shared" si="33"/>
        <v>8985.5960239416036</v>
      </c>
      <c r="DU15" s="108">
        <f t="shared" si="34"/>
        <v>8985.6556608125265</v>
      </c>
      <c r="DV15" s="108">
        <f t="shared" si="35"/>
        <v>8985.7152980792562</v>
      </c>
      <c r="DW15" s="108">
        <f t="shared" si="36"/>
        <v>8340.3394517565157</v>
      </c>
      <c r="DX15" s="108">
        <f t="shared" si="37"/>
        <v>8340.3948060976199</v>
      </c>
      <c r="DY15" s="108">
        <f t="shared" si="38"/>
        <v>8340.4501608061091</v>
      </c>
      <c r="DZ15" s="108">
        <f t="shared" si="39"/>
        <v>8340.5055158819832</v>
      </c>
      <c r="EA15" s="108">
        <f t="shared" si="40"/>
        <v>8789.4560747497908</v>
      </c>
      <c r="EB15" s="108">
        <f t="shared" si="41"/>
        <v>8789.5144098514393</v>
      </c>
      <c r="EC15" s="108">
        <f t="shared" si="42"/>
        <v>8789.5727453402524</v>
      </c>
      <c r="ED15" s="108">
        <f t="shared" si="43"/>
        <v>8789.6310812162355</v>
      </c>
      <c r="EE15" s="108">
        <f t="shared" si="44"/>
        <v>8789.6894174793906</v>
      </c>
      <c r="EF15" s="108">
        <f t="shared" si="45"/>
        <v>9856.1928804410309</v>
      </c>
      <c r="EG15" s="108">
        <f t="shared" si="46"/>
        <v>9856.2582954119498</v>
      </c>
      <c r="EH15" s="108">
        <f t="shared" si="47"/>
        <v>9856.3237108170251</v>
      </c>
      <c r="EI15" s="108">
        <f t="shared" si="48"/>
        <v>9856.3891266562587</v>
      </c>
      <c r="EJ15" s="108">
        <f t="shared" si="49"/>
        <v>10132.040072246185</v>
      </c>
      <c r="EK15" s="108">
        <f t="shared" si="50"/>
        <v>10132.107317998652</v>
      </c>
      <c r="EL15" s="108">
        <f t="shared" si="51"/>
        <v>10132.174564197423</v>
      </c>
      <c r="EM15" s="108">
        <f t="shared" si="52"/>
        <v>10132.241810842503</v>
      </c>
      <c r="EN15" s="108">
        <f t="shared" si="53"/>
        <v>11198.430687411854</v>
      </c>
      <c r="EO15" s="108">
        <f t="shared" si="54"/>
        <v>11198.505010735946</v>
      </c>
      <c r="EP15" s="108">
        <f t="shared" si="55"/>
        <v>11198.579334553317</v>
      </c>
      <c r="EQ15" s="108">
        <f t="shared" si="56"/>
        <v>11198.653658863972</v>
      </c>
      <c r="ER15" s="108">
        <f t="shared" si="57"/>
        <v>11198.727983667914</v>
      </c>
      <c r="ES15" s="108">
        <f t="shared" si="58"/>
        <v>10859.428574831099</v>
      </c>
      <c r="ET15" s="108">
        <f t="shared" si="59"/>
        <v>10859.50064821816</v>
      </c>
      <c r="EU15" s="108">
        <f t="shared" si="60"/>
        <v>10859.572722083569</v>
      </c>
      <c r="EV15" s="108">
        <f t="shared" si="61"/>
        <v>10859.644796427328</v>
      </c>
      <c r="EW15" s="108">
        <f t="shared" si="62"/>
        <v>10359.622282509186</v>
      </c>
      <c r="EX15" s="108">
        <f t="shared" si="63"/>
        <v>10359.69103871136</v>
      </c>
      <c r="EY15" s="108">
        <f t="shared" si="64"/>
        <v>10359.759795369864</v>
      </c>
      <c r="EZ15" s="108">
        <f t="shared" si="65"/>
        <v>10359.828552484703</v>
      </c>
      <c r="FA15" s="108">
        <f t="shared" si="66"/>
        <v>9164.2636770954632</v>
      </c>
      <c r="FB15" s="108">
        <f t="shared" si="67"/>
        <v>9164.3244997730635</v>
      </c>
      <c r="FC15" s="108">
        <f t="shared" si="68"/>
        <v>9164.3853228543412</v>
      </c>
      <c r="FD15" s="108">
        <f t="shared" si="69"/>
        <v>9164.4461463392981</v>
      </c>
      <c r="FE15" s="108">
        <f t="shared" si="70"/>
        <v>9164.5069702279361</v>
      </c>
    </row>
    <row r="16" spans="1:161" ht="15.75" x14ac:dyDescent="0.25">
      <c r="A16" s="47" t="s">
        <v>170</v>
      </c>
      <c r="B16" s="12">
        <f>'Urb proj of all 25 ARs '!AN16</f>
        <v>22342.090320348168</v>
      </c>
      <c r="C16" s="12">
        <f>'Urb proj of all 25 ARs '!AO16</f>
        <v>22349.802348538891</v>
      </c>
      <c r="D16" s="100">
        <f t="shared" si="10"/>
        <v>3.4517934893938768E-4</v>
      </c>
      <c r="E16" s="101">
        <f t="shared" si="11"/>
        <v>6.6369410292033137E-6</v>
      </c>
      <c r="F16" s="69">
        <f t="shared" si="12"/>
        <v>22342.238603484093</v>
      </c>
      <c r="G16" s="69">
        <f t="shared" si="13"/>
        <v>22342.386887604163</v>
      </c>
      <c r="H16" s="69">
        <f>G16*(1+$E$16)</f>
        <v>22342.535172708387</v>
      </c>
      <c r="I16" s="69">
        <f t="shared" ref="I16:BE16" si="89">H16*(1+$E$16)</f>
        <v>22342.683458796771</v>
      </c>
      <c r="J16" s="69">
        <f t="shared" si="89"/>
        <v>22342.83174586932</v>
      </c>
      <c r="K16" s="69">
        <f t="shared" si="89"/>
        <v>22342.980033926044</v>
      </c>
      <c r="L16" s="69">
        <f t="shared" si="89"/>
        <v>22343.128322966946</v>
      </c>
      <c r="M16" s="69">
        <f t="shared" si="89"/>
        <v>22343.276612992035</v>
      </c>
      <c r="N16" s="69">
        <f t="shared" si="89"/>
        <v>22343.424904001313</v>
      </c>
      <c r="O16" s="69">
        <f t="shared" si="89"/>
        <v>22343.573195994792</v>
      </c>
      <c r="P16" s="69">
        <f t="shared" si="89"/>
        <v>22343.721488972475</v>
      </c>
      <c r="Q16" s="69">
        <f t="shared" si="89"/>
        <v>22343.869782934369</v>
      </c>
      <c r="R16" s="69">
        <f t="shared" si="89"/>
        <v>22344.018077880482</v>
      </c>
      <c r="S16" s="69">
        <f t="shared" si="89"/>
        <v>22344.166373810822</v>
      </c>
      <c r="T16" s="69">
        <f t="shared" si="89"/>
        <v>22344.314670725391</v>
      </c>
      <c r="U16" s="69">
        <f t="shared" si="89"/>
        <v>22344.462968624197</v>
      </c>
      <c r="V16" s="69">
        <f t="shared" si="89"/>
        <v>22344.611267507247</v>
      </c>
      <c r="W16" s="69">
        <f t="shared" si="89"/>
        <v>22344.759567374549</v>
      </c>
      <c r="X16" s="69">
        <f t="shared" si="89"/>
        <v>22344.90786822611</v>
      </c>
      <c r="Y16" s="69">
        <f t="shared" si="89"/>
        <v>22345.056170061933</v>
      </c>
      <c r="Z16" s="69">
        <f t="shared" si="89"/>
        <v>22345.204472882029</v>
      </c>
      <c r="AA16" s="69">
        <f t="shared" si="89"/>
        <v>22345.352776686403</v>
      </c>
      <c r="AB16" s="69">
        <f t="shared" si="89"/>
        <v>22345.501081475057</v>
      </c>
      <c r="AC16" s="69">
        <f t="shared" si="89"/>
        <v>22345.649387248002</v>
      </c>
      <c r="AD16" s="69">
        <f t="shared" si="89"/>
        <v>22345.797694005243</v>
      </c>
      <c r="AE16" s="69">
        <f t="shared" si="89"/>
        <v>22345.94600174679</v>
      </c>
      <c r="AF16" s="69">
        <f t="shared" si="89"/>
        <v>22346.094310472647</v>
      </c>
      <c r="AG16" s="69">
        <f t="shared" si="89"/>
        <v>22346.242620182817</v>
      </c>
      <c r="AH16" s="69">
        <f t="shared" si="89"/>
        <v>22346.390930877311</v>
      </c>
      <c r="AI16" s="69">
        <f t="shared" si="89"/>
        <v>22346.539242556133</v>
      </c>
      <c r="AJ16" s="69">
        <f t="shared" si="89"/>
        <v>22346.687555219294</v>
      </c>
      <c r="AK16" s="69">
        <f t="shared" si="89"/>
        <v>22346.835868866798</v>
      </c>
      <c r="AL16" s="69">
        <f t="shared" si="89"/>
        <v>22346.984183498647</v>
      </c>
      <c r="AM16" s="69">
        <f t="shared" si="89"/>
        <v>22347.132499114854</v>
      </c>
      <c r="AN16" s="69">
        <f t="shared" si="89"/>
        <v>22347.280815715421</v>
      </c>
      <c r="AO16" s="69">
        <f t="shared" si="89"/>
        <v>22347.429133300357</v>
      </c>
      <c r="AP16" s="69">
        <f t="shared" si="89"/>
        <v>22347.577451869667</v>
      </c>
      <c r="AQ16" s="69">
        <f t="shared" si="89"/>
        <v>22347.72577142336</v>
      </c>
      <c r="AR16" s="69">
        <f t="shared" si="89"/>
        <v>22347.874091961443</v>
      </c>
      <c r="AS16" s="69">
        <f t="shared" si="89"/>
        <v>22348.022413483919</v>
      </c>
      <c r="AT16" s="69">
        <f t="shared" si="89"/>
        <v>22348.170735990796</v>
      </c>
      <c r="AU16" s="69">
        <f t="shared" si="89"/>
        <v>22348.319059482081</v>
      </c>
      <c r="AV16" s="69">
        <f t="shared" si="89"/>
        <v>22348.467383957781</v>
      </c>
      <c r="AW16" s="69">
        <f t="shared" si="89"/>
        <v>22348.6157094179</v>
      </c>
      <c r="AX16" s="69">
        <f t="shared" si="89"/>
        <v>22348.764035862449</v>
      </c>
      <c r="AY16" s="69">
        <f t="shared" si="89"/>
        <v>22348.912363291431</v>
      </c>
      <c r="AZ16" s="69">
        <f t="shared" si="89"/>
        <v>22349.060691704854</v>
      </c>
      <c r="BA16" s="69">
        <f t="shared" si="89"/>
        <v>22349.209021102721</v>
      </c>
      <c r="BB16" s="69">
        <f t="shared" si="89"/>
        <v>22349.357351485043</v>
      </c>
      <c r="BC16" s="69">
        <f t="shared" si="89"/>
        <v>22349.505682851825</v>
      </c>
      <c r="BD16" s="69">
        <f t="shared" si="89"/>
        <v>22349.654015203072</v>
      </c>
      <c r="BE16" s="69">
        <f t="shared" si="89"/>
        <v>22349.802348538793</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24019.080166961136</v>
      </c>
      <c r="DG16" s="108">
        <f t="shared" si="15"/>
        <v>24019.239580179779</v>
      </c>
      <c r="DH16" s="108">
        <f t="shared" si="15"/>
        <v>24019.398994456438</v>
      </c>
      <c r="DI16" s="108">
        <f t="shared" si="15"/>
        <v>24019.55840979112</v>
      </c>
      <c r="DJ16" s="108">
        <f t="shared" si="15"/>
        <v>25492.458956954513</v>
      </c>
      <c r="DK16" s="108">
        <f t="shared" si="15"/>
        <v>25492.628148901298</v>
      </c>
      <c r="DL16" s="108">
        <f t="shared" si="15"/>
        <v>25492.797341971003</v>
      </c>
      <c r="DM16" s="108">
        <f t="shared" si="15"/>
        <v>25492.966536163633</v>
      </c>
      <c r="DN16" s="108">
        <f t="shared" si="15"/>
        <v>22172.408689667158</v>
      </c>
      <c r="DO16" s="108">
        <f t="shared" si="15"/>
        <v>22172.555846636107</v>
      </c>
      <c r="DP16" s="108">
        <f t="shared" si="15"/>
        <v>22172.70300458173</v>
      </c>
      <c r="DQ16" s="108">
        <f t="shared" si="15"/>
        <v>22172.850163504027</v>
      </c>
      <c r="DR16" s="108">
        <f t="shared" si="15"/>
        <v>22172.997323403011</v>
      </c>
      <c r="DS16" s="108">
        <f t="shared" si="15"/>
        <v>23476.317340406644</v>
      </c>
      <c r="DT16" s="108">
        <f t="shared" si="15"/>
        <v>23476.473151340415</v>
      </c>
      <c r="DU16" s="108">
        <f t="shared" si="15"/>
        <v>23476.628963308292</v>
      </c>
      <c r="DV16" s="108">
        <f t="shared" ref="DV16:EK28" si="90">V16*BV16</f>
        <v>23476.784776310287</v>
      </c>
      <c r="DW16" s="108">
        <f t="shared" si="90"/>
        <v>22455.30677610133</v>
      </c>
      <c r="DX16" s="108">
        <f t="shared" si="90"/>
        <v>22455.455810648196</v>
      </c>
      <c r="DY16" s="108">
        <f t="shared" si="90"/>
        <v>22455.604846184193</v>
      </c>
      <c r="DZ16" s="108">
        <f t="shared" si="90"/>
        <v>22455.753882709334</v>
      </c>
      <c r="EA16" s="108">
        <f t="shared" si="90"/>
        <v>23416.590937764915</v>
      </c>
      <c r="EB16" s="108">
        <f t="shared" si="90"/>
        <v>23416.746352298069</v>
      </c>
      <c r="EC16" s="108">
        <f t="shared" si="90"/>
        <v>23416.901767862706</v>
      </c>
      <c r="ED16" s="108">
        <f t="shared" si="90"/>
        <v>23417.057184458823</v>
      </c>
      <c r="EE16" s="108">
        <f t="shared" si="90"/>
        <v>23417.212602086438</v>
      </c>
      <c r="EF16" s="108">
        <f t="shared" si="90"/>
        <v>22872.008749421897</v>
      </c>
      <c r="EG16" s="108">
        <f t="shared" si="90"/>
        <v>22872.160549595188</v>
      </c>
      <c r="EH16" s="108">
        <f t="shared" si="90"/>
        <v>22872.312350775963</v>
      </c>
      <c r="EI16" s="108">
        <f t="shared" si="90"/>
        <v>22872.464152964236</v>
      </c>
      <c r="EJ16" s="108">
        <f t="shared" si="90"/>
        <v>23222.321400992016</v>
      </c>
      <c r="EK16" s="108">
        <f t="shared" si="90"/>
        <v>23222.475526169717</v>
      </c>
      <c r="EL16" s="108">
        <f t="shared" ref="EL16:FA28" si="91">AL16*CL16</f>
        <v>23222.629652370335</v>
      </c>
      <c r="EM16" s="108">
        <f t="shared" si="91"/>
        <v>23222.783779593883</v>
      </c>
      <c r="EN16" s="108">
        <f t="shared" si="91"/>
        <v>25218.095125846583</v>
      </c>
      <c r="EO16" s="108">
        <f t="shared" si="91"/>
        <v>25218.262496856802</v>
      </c>
      <c r="EP16" s="108">
        <f t="shared" si="91"/>
        <v>25218.429868977848</v>
      </c>
      <c r="EQ16" s="108">
        <f t="shared" si="91"/>
        <v>25218.597242209737</v>
      </c>
      <c r="ER16" s="108">
        <f t="shared" si="91"/>
        <v>25218.764616552475</v>
      </c>
      <c r="ES16" s="108">
        <f t="shared" si="91"/>
        <v>24922.740725531901</v>
      </c>
      <c r="ET16" s="108">
        <f t="shared" si="91"/>
        <v>24922.906136292382</v>
      </c>
      <c r="EU16" s="108">
        <f t="shared" si="91"/>
        <v>24923.071548150685</v>
      </c>
      <c r="EV16" s="108">
        <f t="shared" si="91"/>
        <v>24923.236961106817</v>
      </c>
      <c r="EW16" s="108">
        <f t="shared" si="91"/>
        <v>24455.30572448625</v>
      </c>
      <c r="EX16" s="108">
        <f t="shared" si="91"/>
        <v>24455.468032908193</v>
      </c>
      <c r="EY16" s="108">
        <f t="shared" si="91"/>
        <v>24455.63034240737</v>
      </c>
      <c r="EZ16" s="108">
        <f t="shared" si="91"/>
        <v>24455.792652983786</v>
      </c>
      <c r="FA16" s="108">
        <f t="shared" si="91"/>
        <v>22446.387604134154</v>
      </c>
      <c r="FB16" s="108">
        <f t="shared" ref="FB16:FE28" si="92">BB16*DB16</f>
        <v>22446.536579485</v>
      </c>
      <c r="FC16" s="108">
        <f t="shared" si="92"/>
        <v>22446.685555824588</v>
      </c>
      <c r="FD16" s="108">
        <f t="shared" si="92"/>
        <v>22446.83453315292</v>
      </c>
      <c r="FE16" s="108">
        <f t="shared" si="92"/>
        <v>22446.983511470007</v>
      </c>
    </row>
    <row r="17" spans="1:161" ht="15.75" x14ac:dyDescent="0.25">
      <c r="A17" s="87" t="s">
        <v>174</v>
      </c>
      <c r="B17" s="12">
        <f>'Urb proj of all 25 ARs '!AN17</f>
        <v>27009.98601212681</v>
      </c>
      <c r="C17" s="12">
        <f>'Urb proj of all 25 ARs '!AO17</f>
        <v>27019.309301513338</v>
      </c>
      <c r="D17" s="100">
        <f t="shared" si="10"/>
        <v>3.4517934893938778E-4</v>
      </c>
      <c r="E17" s="101">
        <f t="shared" si="11"/>
        <v>6.6369410292033137E-6</v>
      </c>
      <c r="F17" s="69">
        <f t="shared" si="12"/>
        <v>27010.165275811174</v>
      </c>
      <c r="G17" s="69">
        <f t="shared" si="13"/>
        <v>27010.344540685299</v>
      </c>
      <c r="H17" s="69">
        <f>G17*(1+$E$17)</f>
        <v>27010.523806749196</v>
      </c>
      <c r="I17" s="69">
        <f t="shared" ref="I17:BE17" si="93">H17*(1+$E$17)</f>
        <v>27010.703074002868</v>
      </c>
      <c r="J17" s="69">
        <f t="shared" si="93"/>
        <v>27010.882342446326</v>
      </c>
      <c r="K17" s="69">
        <f t="shared" si="93"/>
        <v>27011.061612079578</v>
      </c>
      <c r="L17" s="69">
        <f t="shared" si="93"/>
        <v>27011.240882902635</v>
      </c>
      <c r="M17" s="69">
        <f t="shared" si="93"/>
        <v>27011.4201549155</v>
      </c>
      <c r="N17" s="69">
        <f t="shared" si="93"/>
        <v>27011.599428118185</v>
      </c>
      <c r="O17" s="69">
        <f t="shared" si="93"/>
        <v>27011.778702510692</v>
      </c>
      <c r="P17" s="69">
        <f t="shared" si="93"/>
        <v>27011.957978093033</v>
      </c>
      <c r="Q17" s="69">
        <f t="shared" si="93"/>
        <v>27012.137254865218</v>
      </c>
      <c r="R17" s="69">
        <f t="shared" si="93"/>
        <v>27012.316532827252</v>
      </c>
      <c r="S17" s="69">
        <f t="shared" si="93"/>
        <v>27012.495811979141</v>
      </c>
      <c r="T17" s="69">
        <f t="shared" si="93"/>
        <v>27012.675092320897</v>
      </c>
      <c r="U17" s="69">
        <f t="shared" si="93"/>
        <v>27012.854373852526</v>
      </c>
      <c r="V17" s="69">
        <f t="shared" si="93"/>
        <v>27013.033656574036</v>
      </c>
      <c r="W17" s="69">
        <f t="shared" si="93"/>
        <v>27013.212940485435</v>
      </c>
      <c r="X17" s="69">
        <f t="shared" si="93"/>
        <v>27013.392225586729</v>
      </c>
      <c r="Y17" s="69">
        <f t="shared" si="93"/>
        <v>27013.57151187793</v>
      </c>
      <c r="Z17" s="69">
        <f t="shared" si="93"/>
        <v>27013.750799359041</v>
      </c>
      <c r="AA17" s="69">
        <f t="shared" si="93"/>
        <v>27013.930088030073</v>
      </c>
      <c r="AB17" s="69">
        <f t="shared" si="93"/>
        <v>27014.109377891033</v>
      </c>
      <c r="AC17" s="69">
        <f t="shared" si="93"/>
        <v>27014.288668941928</v>
      </c>
      <c r="AD17" s="69">
        <f t="shared" si="93"/>
        <v>27014.467961182771</v>
      </c>
      <c r="AE17" s="69">
        <f t="shared" si="93"/>
        <v>27014.647254613563</v>
      </c>
      <c r="AF17" s="69">
        <f t="shared" si="93"/>
        <v>27014.826549234316</v>
      </c>
      <c r="AG17" s="69">
        <f t="shared" si="93"/>
        <v>27015.005845045038</v>
      </c>
      <c r="AH17" s="69">
        <f t="shared" si="93"/>
        <v>27015.185142045735</v>
      </c>
      <c r="AI17" s="69">
        <f t="shared" si="93"/>
        <v>27015.364440236415</v>
      </c>
      <c r="AJ17" s="69">
        <f t="shared" si="93"/>
        <v>27015.543739617089</v>
      </c>
      <c r="AK17" s="69">
        <f t="shared" si="93"/>
        <v>27015.72304018776</v>
      </c>
      <c r="AL17" s="69">
        <f t="shared" si="93"/>
        <v>27015.90234194844</v>
      </c>
      <c r="AM17" s="69">
        <f t="shared" si="93"/>
        <v>27016.081644899135</v>
      </c>
      <c r="AN17" s="69">
        <f t="shared" si="93"/>
        <v>27016.260949039854</v>
      </c>
      <c r="AO17" s="69">
        <f t="shared" si="93"/>
        <v>27016.440254370602</v>
      </c>
      <c r="AP17" s="69">
        <f t="shared" si="93"/>
        <v>27016.619560891388</v>
      </c>
      <c r="AQ17" s="69">
        <f t="shared" si="93"/>
        <v>27016.798868602222</v>
      </c>
      <c r="AR17" s="69">
        <f t="shared" si="93"/>
        <v>27016.978177503112</v>
      </c>
      <c r="AS17" s="69">
        <f t="shared" si="93"/>
        <v>27017.157487594064</v>
      </c>
      <c r="AT17" s="69">
        <f t="shared" si="93"/>
        <v>27017.336798875087</v>
      </c>
      <c r="AU17" s="69">
        <f t="shared" si="93"/>
        <v>27017.516111346187</v>
      </c>
      <c r="AV17" s="69">
        <f t="shared" si="93"/>
        <v>27017.695425007372</v>
      </c>
      <c r="AW17" s="69">
        <f t="shared" si="93"/>
        <v>27017.874739858653</v>
      </c>
      <c r="AX17" s="69">
        <f t="shared" si="93"/>
        <v>27018.054055900036</v>
      </c>
      <c r="AY17" s="69">
        <f t="shared" si="93"/>
        <v>27018.23337313153</v>
      </c>
      <c r="AZ17" s="69">
        <f t="shared" si="93"/>
        <v>27018.412691553141</v>
      </c>
      <c r="BA17" s="69">
        <f t="shared" si="93"/>
        <v>27018.592011164877</v>
      </c>
      <c r="BB17" s="69">
        <f t="shared" si="93"/>
        <v>27018.771331966749</v>
      </c>
      <c r="BC17" s="69">
        <f t="shared" si="93"/>
        <v>27018.95065395876</v>
      </c>
      <c r="BD17" s="69">
        <f t="shared" si="93"/>
        <v>27019.129977140921</v>
      </c>
      <c r="BE17" s="69">
        <f t="shared" si="93"/>
        <v>27019.30930151324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44133.700381272771</v>
      </c>
      <c r="DG17" s="108">
        <f t="shared" si="15"/>
        <v>44133.993294039603</v>
      </c>
      <c r="DH17" s="108">
        <f t="shared" si="15"/>
        <v>44134.286208750484</v>
      </c>
      <c r="DI17" s="108">
        <f t="shared" si="15"/>
        <v>44134.579125405413</v>
      </c>
      <c r="DJ17" s="108">
        <f t="shared" si="15"/>
        <v>51199.27581096183</v>
      </c>
      <c r="DK17" s="108">
        <f t="shared" si="15"/>
        <v>51199.615617536125</v>
      </c>
      <c r="DL17" s="108">
        <f t="shared" si="15"/>
        <v>51199.955426365697</v>
      </c>
      <c r="DM17" s="108">
        <f t="shared" si="15"/>
        <v>51200.295237450562</v>
      </c>
      <c r="DN17" s="108">
        <f t="shared" si="15"/>
        <v>42583.533307827594</v>
      </c>
      <c r="DO17" s="108">
        <f t="shared" si="15"/>
        <v>42583.815932226971</v>
      </c>
      <c r="DP17" s="108">
        <f t="shared" si="15"/>
        <v>42584.098558502112</v>
      </c>
      <c r="DQ17" s="108">
        <f t="shared" si="15"/>
        <v>42584.38118665303</v>
      </c>
      <c r="DR17" s="108">
        <f t="shared" si="15"/>
        <v>42584.663816679727</v>
      </c>
      <c r="DS17" s="108">
        <f t="shared" si="15"/>
        <v>46174.736387473909</v>
      </c>
      <c r="DT17" s="108">
        <f t="shared" si="15"/>
        <v>46175.042846476354</v>
      </c>
      <c r="DU17" s="108">
        <f t="shared" si="15"/>
        <v>46175.349307512748</v>
      </c>
      <c r="DV17" s="108">
        <f t="shared" si="90"/>
        <v>46175.655770583107</v>
      </c>
      <c r="DW17" s="108">
        <f t="shared" si="90"/>
        <v>45035.075348456921</v>
      </c>
      <c r="DX17" s="108">
        <f t="shared" si="90"/>
        <v>45035.374243596249</v>
      </c>
      <c r="DY17" s="108">
        <f t="shared" si="90"/>
        <v>45035.673140719337</v>
      </c>
      <c r="DZ17" s="108">
        <f t="shared" si="90"/>
        <v>45035.972039826178</v>
      </c>
      <c r="EA17" s="108">
        <f t="shared" si="90"/>
        <v>50199.887426721449</v>
      </c>
      <c r="EB17" s="108">
        <f t="shared" si="90"/>
        <v>50200.220600413973</v>
      </c>
      <c r="EC17" s="108">
        <f t="shared" si="90"/>
        <v>50200.553776317742</v>
      </c>
      <c r="ED17" s="108">
        <f t="shared" si="90"/>
        <v>50200.88695443279</v>
      </c>
      <c r="EE17" s="108">
        <f t="shared" si="90"/>
        <v>50201.220134759118</v>
      </c>
      <c r="EF17" s="108">
        <f t="shared" si="90"/>
        <v>50325.643449587064</v>
      </c>
      <c r="EG17" s="108">
        <f t="shared" si="90"/>
        <v>50325.977457914894</v>
      </c>
      <c r="EH17" s="108">
        <f t="shared" si="90"/>
        <v>50326.31146845952</v>
      </c>
      <c r="EI17" s="108">
        <f t="shared" si="90"/>
        <v>50326.645481220956</v>
      </c>
      <c r="EJ17" s="108">
        <f t="shared" si="90"/>
        <v>53898.970757153998</v>
      </c>
      <c r="EK17" s="108">
        <f t="shared" si="90"/>
        <v>53899.328481444449</v>
      </c>
      <c r="EL17" s="108">
        <f t="shared" si="91"/>
        <v>53899.686208109095</v>
      </c>
      <c r="EM17" s="108">
        <f t="shared" si="91"/>
        <v>53900.043937147952</v>
      </c>
      <c r="EN17" s="108">
        <f t="shared" si="91"/>
        <v>53673.340186851463</v>
      </c>
      <c r="EO17" s="108">
        <f t="shared" si="91"/>
        <v>53673.696413645128</v>
      </c>
      <c r="EP17" s="108">
        <f t="shared" si="91"/>
        <v>53674.052642803043</v>
      </c>
      <c r="EQ17" s="108">
        <f t="shared" si="91"/>
        <v>53674.408874325229</v>
      </c>
      <c r="ER17" s="108">
        <f t="shared" si="91"/>
        <v>53674.765108211708</v>
      </c>
      <c r="ES17" s="108">
        <f t="shared" si="91"/>
        <v>53054.903936463386</v>
      </c>
      <c r="ET17" s="108">
        <f t="shared" si="91"/>
        <v>53055.256058732128</v>
      </c>
      <c r="EU17" s="108">
        <f t="shared" si="91"/>
        <v>53055.608183337878</v>
      </c>
      <c r="EV17" s="108">
        <f t="shared" si="91"/>
        <v>53055.960310280658</v>
      </c>
      <c r="EW17" s="108">
        <f t="shared" si="91"/>
        <v>47562.312891389811</v>
      </c>
      <c r="EX17" s="108">
        <f t="shared" si="91"/>
        <v>47562.628559655685</v>
      </c>
      <c r="EY17" s="108">
        <f t="shared" si="91"/>
        <v>47562.944230016634</v>
      </c>
      <c r="EZ17" s="108">
        <f t="shared" si="91"/>
        <v>47563.259902472666</v>
      </c>
      <c r="FA17" s="108">
        <f t="shared" si="91"/>
        <v>44440.731968938097</v>
      </c>
      <c r="FB17" s="108">
        <f t="shared" si="92"/>
        <v>44441.026919455471</v>
      </c>
      <c r="FC17" s="108">
        <f t="shared" si="92"/>
        <v>44441.321871930413</v>
      </c>
      <c r="FD17" s="108">
        <f t="shared" si="92"/>
        <v>44441.616826362937</v>
      </c>
      <c r="FE17" s="108">
        <f t="shared" si="92"/>
        <v>44441.911782753057</v>
      </c>
    </row>
    <row r="18" spans="1:161" ht="15.75" x14ac:dyDescent="0.25">
      <c r="A18" s="47" t="s">
        <v>222</v>
      </c>
      <c r="B18" s="12">
        <f>'Urb proj of all 25 ARs '!AN18</f>
        <v>32106.486646775589</v>
      </c>
      <c r="C18" s="12">
        <f>'Urb proj of all 25 ARs '!AO18</f>
        <v>32117.569142933051</v>
      </c>
      <c r="D18" s="100">
        <f t="shared" si="10"/>
        <v>3.4517934893928104E-4</v>
      </c>
      <c r="E18" s="101">
        <f t="shared" si="11"/>
        <v>6.6369410292033137E-6</v>
      </c>
      <c r="F18" s="69">
        <f t="shared" si="12"/>
        <v>32106.69973563412</v>
      </c>
      <c r="G18" s="69">
        <f t="shared" si="13"/>
        <v>32106.912825906908</v>
      </c>
      <c r="H18" s="69">
        <f>G18*(1+$E$18)</f>
        <v>32107.125917593963</v>
      </c>
      <c r="I18" s="69">
        <f t="shared" ref="I18:BE18" si="94">H18*(1+$E$18)</f>
        <v>32107.339010695294</v>
      </c>
      <c r="J18" s="69">
        <f t="shared" si="94"/>
        <v>32107.552105210911</v>
      </c>
      <c r="K18" s="69">
        <f t="shared" si="94"/>
        <v>32107.765201140825</v>
      </c>
      <c r="L18" s="69">
        <f t="shared" si="94"/>
        <v>32107.978298485043</v>
      </c>
      <c r="M18" s="69">
        <f t="shared" si="94"/>
        <v>32108.191397243576</v>
      </c>
      <c r="N18" s="69">
        <f t="shared" si="94"/>
        <v>32108.404497416435</v>
      </c>
      <c r="O18" s="69">
        <f t="shared" si="94"/>
        <v>32108.617599003628</v>
      </c>
      <c r="P18" s="69">
        <f t="shared" si="94"/>
        <v>32108.830702005162</v>
      </c>
      <c r="Q18" s="69">
        <f t="shared" si="94"/>
        <v>32109.043806421047</v>
      </c>
      <c r="R18" s="69">
        <f t="shared" si="94"/>
        <v>32109.256912251294</v>
      </c>
      <c r="S18" s="69">
        <f t="shared" si="94"/>
        <v>32109.470019495911</v>
      </c>
      <c r="T18" s="69">
        <f t="shared" si="94"/>
        <v>32109.683128154909</v>
      </c>
      <c r="U18" s="69">
        <f t="shared" si="94"/>
        <v>32109.896238228299</v>
      </c>
      <c r="V18" s="69">
        <f t="shared" si="94"/>
        <v>32110.109349716087</v>
      </c>
      <c r="W18" s="69">
        <f t="shared" si="94"/>
        <v>32110.322462618282</v>
      </c>
      <c r="X18" s="69">
        <f t="shared" si="94"/>
        <v>32110.535576934893</v>
      </c>
      <c r="Y18" s="69">
        <f t="shared" si="94"/>
        <v>32110.748692665933</v>
      </c>
      <c r="Z18" s="69">
        <f t="shared" si="94"/>
        <v>32110.961809811412</v>
      </c>
      <c r="AA18" s="69">
        <f t="shared" si="94"/>
        <v>32111.174928371332</v>
      </c>
      <c r="AB18" s="69">
        <f t="shared" si="94"/>
        <v>32111.388048345711</v>
      </c>
      <c r="AC18" s="69">
        <f t="shared" si="94"/>
        <v>32111.601169734553</v>
      </c>
      <c r="AD18" s="69">
        <f t="shared" si="94"/>
        <v>32111.814292537871</v>
      </c>
      <c r="AE18" s="69">
        <f t="shared" si="94"/>
        <v>32112.027416755671</v>
      </c>
      <c r="AF18" s="69">
        <f t="shared" si="94"/>
        <v>32112.240542387965</v>
      </c>
      <c r="AG18" s="69">
        <f t="shared" si="94"/>
        <v>32112.453669434759</v>
      </c>
      <c r="AH18" s="69">
        <f t="shared" si="94"/>
        <v>32112.666797896065</v>
      </c>
      <c r="AI18" s="69">
        <f t="shared" si="94"/>
        <v>32112.879927771894</v>
      </c>
      <c r="AJ18" s="69">
        <f t="shared" si="94"/>
        <v>32113.093059062252</v>
      </c>
      <c r="AK18" s="69">
        <f t="shared" si="94"/>
        <v>32113.306191767151</v>
      </c>
      <c r="AL18" s="69">
        <f t="shared" si="94"/>
        <v>32113.519325886598</v>
      </c>
      <c r="AM18" s="69">
        <f t="shared" si="94"/>
        <v>32113.732461420605</v>
      </c>
      <c r="AN18" s="69">
        <f t="shared" si="94"/>
        <v>32113.945598369177</v>
      </c>
      <c r="AO18" s="69">
        <f t="shared" si="94"/>
        <v>32114.15873673233</v>
      </c>
      <c r="AP18" s="69">
        <f t="shared" si="94"/>
        <v>32114.371876510068</v>
      </c>
      <c r="AQ18" s="69">
        <f t="shared" si="94"/>
        <v>32114.5850177024</v>
      </c>
      <c r="AR18" s="69">
        <f t="shared" si="94"/>
        <v>32114.798160309339</v>
      </c>
      <c r="AS18" s="69">
        <f t="shared" si="94"/>
        <v>32115.011304330896</v>
      </c>
      <c r="AT18" s="69">
        <f t="shared" si="94"/>
        <v>32115.224449767076</v>
      </c>
      <c r="AU18" s="69">
        <f t="shared" si="94"/>
        <v>32115.437596617889</v>
      </c>
      <c r="AV18" s="69">
        <f t="shared" si="94"/>
        <v>32115.650744883344</v>
      </c>
      <c r="AW18" s="69">
        <f t="shared" si="94"/>
        <v>32115.863894563452</v>
      </c>
      <c r="AX18" s="69">
        <f t="shared" si="94"/>
        <v>32116.077045658221</v>
      </c>
      <c r="AY18" s="69">
        <f t="shared" si="94"/>
        <v>32116.290198167662</v>
      </c>
      <c r="AZ18" s="69">
        <f t="shared" si="94"/>
        <v>32116.503352091786</v>
      </c>
      <c r="BA18" s="69">
        <f t="shared" si="94"/>
        <v>32116.716507430599</v>
      </c>
      <c r="BB18" s="69">
        <f t="shared" si="94"/>
        <v>32116.92966418411</v>
      </c>
      <c r="BC18" s="69">
        <f t="shared" si="94"/>
        <v>32117.142822352329</v>
      </c>
      <c r="BD18" s="69">
        <f t="shared" si="94"/>
        <v>32117.355981935267</v>
      </c>
      <c r="BE18" s="69">
        <f t="shared" si="94"/>
        <v>32117.569142932934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36754.642823891059</v>
      </c>
      <c r="DG18" s="108">
        <f t="shared" si="15"/>
        <v>36754.886762288028</v>
      </c>
      <c r="DH18" s="108">
        <f t="shared" si="15"/>
        <v>36755.130702304006</v>
      </c>
      <c r="DI18" s="108">
        <f t="shared" si="15"/>
        <v>36755.374643938994</v>
      </c>
      <c r="DJ18" s="108">
        <f t="shared" si="15"/>
        <v>40719.311142938284</v>
      </c>
      <c r="DK18" s="108">
        <f t="shared" si="15"/>
        <v>40719.581394605084</v>
      </c>
      <c r="DL18" s="108">
        <f t="shared" si="15"/>
        <v>40719.851648065538</v>
      </c>
      <c r="DM18" s="108">
        <f t="shared" si="15"/>
        <v>40720.121903319639</v>
      </c>
      <c r="DN18" s="108">
        <f t="shared" si="15"/>
        <v>35978.764235819806</v>
      </c>
      <c r="DO18" s="108">
        <f t="shared" si="15"/>
        <v>35979.003024756341</v>
      </c>
      <c r="DP18" s="108">
        <f t="shared" si="15"/>
        <v>35979.24181527771</v>
      </c>
      <c r="DQ18" s="108">
        <f t="shared" si="15"/>
        <v>35979.480607383914</v>
      </c>
      <c r="DR18" s="108">
        <f t="shared" si="15"/>
        <v>35979.719401074966</v>
      </c>
      <c r="DS18" s="108">
        <f t="shared" si="15"/>
        <v>36666.27090624554</v>
      </c>
      <c r="DT18" s="108">
        <f t="shared" si="15"/>
        <v>36666.514258123301</v>
      </c>
      <c r="DU18" s="108">
        <f t="shared" si="15"/>
        <v>36666.75761161618</v>
      </c>
      <c r="DV18" s="108">
        <f t="shared" si="90"/>
        <v>36667.000966724183</v>
      </c>
      <c r="DW18" s="108">
        <f t="shared" si="90"/>
        <v>36425.047176050837</v>
      </c>
      <c r="DX18" s="108">
        <f t="shared" si="90"/>
        <v>36425.288926940928</v>
      </c>
      <c r="DY18" s="108">
        <f t="shared" si="90"/>
        <v>36425.530679435513</v>
      </c>
      <c r="DZ18" s="108">
        <f t="shared" si="90"/>
        <v>36425.772433534585</v>
      </c>
      <c r="EA18" s="108">
        <f t="shared" si="90"/>
        <v>37169.090038518239</v>
      </c>
      <c r="EB18" s="108">
        <f t="shared" si="90"/>
        <v>37169.336727576934</v>
      </c>
      <c r="EC18" s="108">
        <f t="shared" si="90"/>
        <v>37169.583418272887</v>
      </c>
      <c r="ED18" s="108">
        <f t="shared" si="90"/>
        <v>37169.830110606119</v>
      </c>
      <c r="EE18" s="108">
        <f t="shared" si="90"/>
        <v>37170.076804576624</v>
      </c>
      <c r="EF18" s="108">
        <f t="shared" si="90"/>
        <v>37109.988840739723</v>
      </c>
      <c r="EG18" s="108">
        <f t="shared" si="90"/>
        <v>37110.23513754725</v>
      </c>
      <c r="EH18" s="108">
        <f t="shared" si="90"/>
        <v>37110.481435989437</v>
      </c>
      <c r="EI18" s="108">
        <f t="shared" si="90"/>
        <v>37110.727736066292</v>
      </c>
      <c r="EJ18" s="108">
        <f t="shared" si="90"/>
        <v>37854.679094975567</v>
      </c>
      <c r="EK18" s="108">
        <f t="shared" si="90"/>
        <v>37854.930334248405</v>
      </c>
      <c r="EL18" s="108">
        <f t="shared" si="91"/>
        <v>37855.181575188697</v>
      </c>
      <c r="EM18" s="108">
        <f t="shared" si="91"/>
        <v>37855.432817796463</v>
      </c>
      <c r="EN18" s="108">
        <f t="shared" si="91"/>
        <v>40725.878740801309</v>
      </c>
      <c r="EO18" s="108">
        <f t="shared" si="91"/>
        <v>40726.149036056871</v>
      </c>
      <c r="EP18" s="108">
        <f t="shared" si="91"/>
        <v>40726.419333106373</v>
      </c>
      <c r="EQ18" s="108">
        <f t="shared" si="91"/>
        <v>40726.689631949812</v>
      </c>
      <c r="ER18" s="108">
        <f t="shared" si="91"/>
        <v>40726.959932587211</v>
      </c>
      <c r="ES18" s="108">
        <f t="shared" si="91"/>
        <v>38717.786534331906</v>
      </c>
      <c r="ET18" s="108">
        <f t="shared" si="91"/>
        <v>38718.043501997912</v>
      </c>
      <c r="EU18" s="108">
        <f t="shared" si="91"/>
        <v>38718.300471369403</v>
      </c>
      <c r="EV18" s="108">
        <f t="shared" si="91"/>
        <v>38718.557442446385</v>
      </c>
      <c r="EW18" s="108">
        <f t="shared" si="91"/>
        <v>39007.146053133663</v>
      </c>
      <c r="EX18" s="108">
        <f t="shared" si="91"/>
        <v>39007.404941261731</v>
      </c>
      <c r="EY18" s="108">
        <f t="shared" si="91"/>
        <v>39007.663831108031</v>
      </c>
      <c r="EZ18" s="108">
        <f t="shared" si="91"/>
        <v>39007.922722672563</v>
      </c>
      <c r="FA18" s="108">
        <f t="shared" si="91"/>
        <v>36569.239723179635</v>
      </c>
      <c r="FB18" s="108">
        <f t="shared" si="92"/>
        <v>36569.482431067161</v>
      </c>
      <c r="FC18" s="108">
        <f t="shared" si="92"/>
        <v>36569.725140565526</v>
      </c>
      <c r="FD18" s="108">
        <f t="shared" si="92"/>
        <v>36569.967851674737</v>
      </c>
      <c r="FE18" s="108">
        <f t="shared" si="92"/>
        <v>36570.210564394809</v>
      </c>
    </row>
    <row r="19" spans="1:161" ht="15.75" x14ac:dyDescent="0.25">
      <c r="A19" s="47" t="s">
        <v>178</v>
      </c>
      <c r="B19" s="12">
        <f>'Urb proj of all 25 ARs '!AN19</f>
        <v>51850.01953536064</v>
      </c>
      <c r="C19" s="12">
        <f>'Urb proj of all 25 ARs '!AO19</f>
        <v>51867.917091346346</v>
      </c>
      <c r="D19" s="100">
        <f t="shared" si="10"/>
        <v>3.4517934893930972E-4</v>
      </c>
      <c r="E19" s="101">
        <f t="shared" si="11"/>
        <v>6.6369410292033137E-6</v>
      </c>
      <c r="F19" s="69">
        <f t="shared" si="12"/>
        <v>51850.363660882656</v>
      </c>
      <c r="G19" s="69">
        <f t="shared" si="13"/>
        <v>51850.707788688618</v>
      </c>
      <c r="H19" s="69">
        <f>G19*(1+$E$19)</f>
        <v>51851.051918778532</v>
      </c>
      <c r="I19" s="69">
        <f t="shared" ref="I19:BE19" si="95">H19*(1+$E$19)</f>
        <v>51851.39605115242</v>
      </c>
      <c r="J19" s="69">
        <f t="shared" si="95"/>
        <v>51851.740185810297</v>
      </c>
      <c r="K19" s="69">
        <f t="shared" si="95"/>
        <v>51852.084322752169</v>
      </c>
      <c r="L19" s="69">
        <f t="shared" si="95"/>
        <v>51852.428461978059</v>
      </c>
      <c r="M19" s="69">
        <f t="shared" si="95"/>
        <v>51852.772603487982</v>
      </c>
      <c r="N19" s="69">
        <f t="shared" si="95"/>
        <v>51853.116747281951</v>
      </c>
      <c r="O19" s="69">
        <f t="shared" si="95"/>
        <v>51853.460893359981</v>
      </c>
      <c r="P19" s="69">
        <f t="shared" si="95"/>
        <v>51853.805041722087</v>
      </c>
      <c r="Q19" s="69">
        <f t="shared" si="95"/>
        <v>51854.149192368292</v>
      </c>
      <c r="R19" s="69">
        <f t="shared" si="95"/>
        <v>51854.493345298601</v>
      </c>
      <c r="S19" s="69">
        <f t="shared" si="95"/>
        <v>51854.837500513029</v>
      </c>
      <c r="T19" s="69">
        <f t="shared" si="95"/>
        <v>51855.181658011599</v>
      </c>
      <c r="U19" s="69">
        <f t="shared" si="95"/>
        <v>51855.525817794325</v>
      </c>
      <c r="V19" s="69">
        <f t="shared" si="95"/>
        <v>51855.869979861214</v>
      </c>
      <c r="W19" s="69">
        <f t="shared" si="95"/>
        <v>51856.214144212288</v>
      </c>
      <c r="X19" s="69">
        <f t="shared" si="95"/>
        <v>51856.558310847562</v>
      </c>
      <c r="Y19" s="69">
        <f t="shared" si="95"/>
        <v>51856.90247976705</v>
      </c>
      <c r="Z19" s="69">
        <f t="shared" si="95"/>
        <v>51857.246650970766</v>
      </c>
      <c r="AA19" s="69">
        <f t="shared" si="95"/>
        <v>51857.590824458726</v>
      </c>
      <c r="AB19" s="69">
        <f t="shared" si="95"/>
        <v>51857.935000230944</v>
      </c>
      <c r="AC19" s="69">
        <f t="shared" si="95"/>
        <v>51858.279178287434</v>
      </c>
      <c r="AD19" s="69">
        <f t="shared" si="95"/>
        <v>51858.623358628218</v>
      </c>
      <c r="AE19" s="69">
        <f t="shared" si="95"/>
        <v>51858.967541253303</v>
      </c>
      <c r="AF19" s="69">
        <f t="shared" si="95"/>
        <v>51859.311726162712</v>
      </c>
      <c r="AG19" s="69">
        <f t="shared" si="95"/>
        <v>51859.655913356451</v>
      </c>
      <c r="AH19" s="69">
        <f t="shared" si="95"/>
        <v>51860.000102834543</v>
      </c>
      <c r="AI19" s="69">
        <f t="shared" si="95"/>
        <v>51860.344294597002</v>
      </c>
      <c r="AJ19" s="69">
        <f t="shared" si="95"/>
        <v>51860.688488643842</v>
      </c>
      <c r="AK19" s="69">
        <f t="shared" si="95"/>
        <v>51861.032684975078</v>
      </c>
      <c r="AL19" s="69">
        <f t="shared" si="95"/>
        <v>51861.376883590725</v>
      </c>
      <c r="AM19" s="69">
        <f t="shared" si="95"/>
        <v>51861.721084490797</v>
      </c>
      <c r="AN19" s="69">
        <f t="shared" si="95"/>
        <v>51862.065287675308</v>
      </c>
      <c r="AO19" s="69">
        <f t="shared" si="95"/>
        <v>51862.409493144274</v>
      </c>
      <c r="AP19" s="69">
        <f t="shared" si="95"/>
        <v>51862.753700897716</v>
      </c>
      <c r="AQ19" s="69">
        <f t="shared" si="95"/>
        <v>51863.097910935641</v>
      </c>
      <c r="AR19" s="69">
        <f t="shared" si="95"/>
        <v>51863.442123258064</v>
      </c>
      <c r="AS19" s="69">
        <f t="shared" si="95"/>
        <v>51863.786337865007</v>
      </c>
      <c r="AT19" s="69">
        <f t="shared" si="95"/>
        <v>51864.130554756484</v>
      </c>
      <c r="AU19" s="69">
        <f t="shared" si="95"/>
        <v>51864.47477393251</v>
      </c>
      <c r="AV19" s="69">
        <f t="shared" si="95"/>
        <v>51864.818995393092</v>
      </c>
      <c r="AW19" s="69">
        <f t="shared" si="95"/>
        <v>51865.163219138252</v>
      </c>
      <c r="AX19" s="69">
        <f t="shared" si="95"/>
        <v>51865.507445168005</v>
      </c>
      <c r="AY19" s="69">
        <f t="shared" si="95"/>
        <v>51865.851673482372</v>
      </c>
      <c r="AZ19" s="69">
        <f t="shared" si="95"/>
        <v>51866.19590408136</v>
      </c>
      <c r="BA19" s="69">
        <f t="shared" si="95"/>
        <v>51866.540136964984</v>
      </c>
      <c r="BB19" s="69">
        <f t="shared" si="95"/>
        <v>51866.88437213326</v>
      </c>
      <c r="BC19" s="69">
        <f t="shared" si="95"/>
        <v>51867.228609586207</v>
      </c>
      <c r="BD19" s="69">
        <f t="shared" si="95"/>
        <v>51867.572849323835</v>
      </c>
      <c r="BE19" s="69">
        <f t="shared" si="95"/>
        <v>51867.917091346164</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52582.460947788866</v>
      </c>
      <c r="DG19" s="108">
        <f t="shared" si="15"/>
        <v>52582.809934481353</v>
      </c>
      <c r="DH19" s="108">
        <f t="shared" si="15"/>
        <v>52583.158923490031</v>
      </c>
      <c r="DI19" s="108">
        <f t="shared" si="15"/>
        <v>52583.507914814938</v>
      </c>
      <c r="DJ19" s="108">
        <f t="shared" si="15"/>
        <v>56651.250473518805</v>
      </c>
      <c r="DK19" s="108">
        <f t="shared" si="15"/>
        <v>56651.626464527428</v>
      </c>
      <c r="DL19" s="108">
        <f t="shared" si="15"/>
        <v>56652.002458031478</v>
      </c>
      <c r="DM19" s="108">
        <f t="shared" si="15"/>
        <v>56652.378454030979</v>
      </c>
      <c r="DN19" s="108">
        <f t="shared" si="15"/>
        <v>50233.075929409431</v>
      </c>
      <c r="DO19" s="108">
        <f t="shared" si="15"/>
        <v>50233.409323372085</v>
      </c>
      <c r="DP19" s="108">
        <f t="shared" si="15"/>
        <v>50233.742719547459</v>
      </c>
      <c r="DQ19" s="108">
        <f t="shared" si="15"/>
        <v>50234.076117935569</v>
      </c>
      <c r="DR19" s="108">
        <f t="shared" si="15"/>
        <v>50234.40951853642</v>
      </c>
      <c r="DS19" s="108">
        <f t="shared" si="15"/>
        <v>51389.801835424143</v>
      </c>
      <c r="DT19" s="108">
        <f t="shared" si="15"/>
        <v>51390.14290650843</v>
      </c>
      <c r="DU19" s="108">
        <f t="shared" si="15"/>
        <v>51390.483979856384</v>
      </c>
      <c r="DV19" s="108">
        <f t="shared" si="90"/>
        <v>51390.82505546802</v>
      </c>
      <c r="DW19" s="108">
        <f t="shared" si="90"/>
        <v>50688.259633314003</v>
      </c>
      <c r="DX19" s="108">
        <f t="shared" si="90"/>
        <v>50688.596048304062</v>
      </c>
      <c r="DY19" s="108">
        <f t="shared" si="90"/>
        <v>50688.932465526887</v>
      </c>
      <c r="DZ19" s="108">
        <f t="shared" si="90"/>
        <v>50689.268884982492</v>
      </c>
      <c r="EA19" s="108">
        <f t="shared" si="90"/>
        <v>51986.397950894308</v>
      </c>
      <c r="EB19" s="108">
        <f t="shared" si="90"/>
        <v>51986.742981551834</v>
      </c>
      <c r="EC19" s="108">
        <f t="shared" si="90"/>
        <v>51987.088014499299</v>
      </c>
      <c r="ED19" s="108">
        <f t="shared" si="90"/>
        <v>51987.433049736734</v>
      </c>
      <c r="EE19" s="108">
        <f t="shared" si="90"/>
        <v>51987.778087264138</v>
      </c>
      <c r="EF19" s="108">
        <f t="shared" si="90"/>
        <v>51691.642178590751</v>
      </c>
      <c r="EG19" s="108">
        <f t="shared" si="90"/>
        <v>51691.985252971586</v>
      </c>
      <c r="EH19" s="108">
        <f t="shared" si="90"/>
        <v>51692.328329629396</v>
      </c>
      <c r="EI19" s="108">
        <f t="shared" si="90"/>
        <v>51692.67140856418</v>
      </c>
      <c r="EJ19" s="108">
        <f t="shared" si="90"/>
        <v>51897.937229659459</v>
      </c>
      <c r="EK19" s="108">
        <f t="shared" si="90"/>
        <v>51898.281673208388</v>
      </c>
      <c r="EL19" s="108">
        <f t="shared" si="91"/>
        <v>51898.626119043372</v>
      </c>
      <c r="EM19" s="108">
        <f t="shared" si="91"/>
        <v>51898.970567164426</v>
      </c>
      <c r="EN19" s="108">
        <f t="shared" si="91"/>
        <v>56641.926083991522</v>
      </c>
      <c r="EO19" s="108">
        <f t="shared" si="91"/>
        <v>56642.30201311472</v>
      </c>
      <c r="EP19" s="108">
        <f t="shared" si="91"/>
        <v>56642.677944732946</v>
      </c>
      <c r="EQ19" s="108">
        <f t="shared" si="91"/>
        <v>56643.0538788462</v>
      </c>
      <c r="ER19" s="108">
        <f t="shared" si="91"/>
        <v>56643.429815454503</v>
      </c>
      <c r="ES19" s="108">
        <f t="shared" si="91"/>
        <v>54715.694821189762</v>
      </c>
      <c r="ET19" s="108">
        <f t="shared" si="91"/>
        <v>54716.057966029664</v>
      </c>
      <c r="EU19" s="108">
        <f t="shared" si="91"/>
        <v>54716.421113279743</v>
      </c>
      <c r="EV19" s="108">
        <f t="shared" si="91"/>
        <v>54716.784262939997</v>
      </c>
      <c r="EW19" s="108">
        <f t="shared" si="91"/>
        <v>54673.696261672769</v>
      </c>
      <c r="EX19" s="108">
        <f t="shared" si="91"/>
        <v>54674.059127770699</v>
      </c>
      <c r="EY19" s="108">
        <f t="shared" si="91"/>
        <v>54674.421996276964</v>
      </c>
      <c r="EZ19" s="108">
        <f t="shared" si="91"/>
        <v>54674.784867191564</v>
      </c>
      <c r="FA19" s="108">
        <f t="shared" si="91"/>
        <v>50120.251580159289</v>
      </c>
      <c r="FB19" s="108">
        <f t="shared" si="92"/>
        <v>50120.584225313389</v>
      </c>
      <c r="FC19" s="108">
        <f t="shared" si="92"/>
        <v>50120.916872675247</v>
      </c>
      <c r="FD19" s="108">
        <f t="shared" si="92"/>
        <v>50121.249522244856</v>
      </c>
      <c r="FE19" s="108">
        <f t="shared" si="92"/>
        <v>50121.582174022245</v>
      </c>
    </row>
    <row r="20" spans="1:161" ht="15.75" x14ac:dyDescent="0.25">
      <c r="A20" s="47" t="s">
        <v>195</v>
      </c>
      <c r="B20" s="12">
        <f>'Urb proj of all 25 ARs '!AN20</f>
        <v>172148.37147613397</v>
      </c>
      <c r="C20" s="12">
        <f>'Urb proj of all 25 ARs '!AO20</f>
        <v>172207.79353892105</v>
      </c>
      <c r="D20" s="100">
        <f t="shared" si="10"/>
        <v>3.4517934893923686E-4</v>
      </c>
      <c r="E20" s="101">
        <f t="shared" si="11"/>
        <v>6.6369410292033137E-6</v>
      </c>
      <c r="F20" s="69">
        <f t="shared" si="12"/>
        <v>172149.51401472374</v>
      </c>
      <c r="G20" s="69">
        <f t="shared" si="13"/>
        <v>172150.65656089646</v>
      </c>
      <c r="H20" s="69">
        <f>G20*(1+$E$20)</f>
        <v>172151.79911465218</v>
      </c>
      <c r="I20" s="69">
        <f t="shared" ref="I20:BE20" si="96">H20*(1+$E$20)</f>
        <v>172152.94167599097</v>
      </c>
      <c r="J20" s="69">
        <f t="shared" si="96"/>
        <v>172154.08424491287</v>
      </c>
      <c r="K20" s="69">
        <f t="shared" si="96"/>
        <v>172155.22682141795</v>
      </c>
      <c r="L20" s="69">
        <f t="shared" si="96"/>
        <v>172156.36940550624</v>
      </c>
      <c r="M20" s="69">
        <f t="shared" si="96"/>
        <v>172157.51199717779</v>
      </c>
      <c r="N20" s="69">
        <f t="shared" si="96"/>
        <v>172158.65459643264</v>
      </c>
      <c r="O20" s="69">
        <f t="shared" si="96"/>
        <v>172159.79720327086</v>
      </c>
      <c r="P20" s="69">
        <f t="shared" si="96"/>
        <v>172160.9398176925</v>
      </c>
      <c r="Q20" s="69">
        <f t="shared" si="96"/>
        <v>172162.08243969761</v>
      </c>
      <c r="R20" s="69">
        <f t="shared" si="96"/>
        <v>172163.22506928621</v>
      </c>
      <c r="S20" s="69">
        <f t="shared" si="96"/>
        <v>172164.3677064584</v>
      </c>
      <c r="T20" s="69">
        <f t="shared" si="96"/>
        <v>172165.51035121421</v>
      </c>
      <c r="U20" s="69">
        <f t="shared" si="96"/>
        <v>172166.65300355369</v>
      </c>
      <c r="V20" s="69">
        <f t="shared" si="96"/>
        <v>172167.79566347686</v>
      </c>
      <c r="W20" s="69">
        <f t="shared" si="96"/>
        <v>172168.9383309838</v>
      </c>
      <c r="X20" s="69">
        <f t="shared" si="96"/>
        <v>172170.08100607456</v>
      </c>
      <c r="Y20" s="69">
        <f t="shared" si="96"/>
        <v>172171.22368874919</v>
      </c>
      <c r="Z20" s="69">
        <f t="shared" si="96"/>
        <v>172172.36637900773</v>
      </c>
      <c r="AA20" s="69">
        <f t="shared" si="96"/>
        <v>172173.50907685026</v>
      </c>
      <c r="AB20" s="69">
        <f t="shared" si="96"/>
        <v>172174.65178227678</v>
      </c>
      <c r="AC20" s="69">
        <f t="shared" si="96"/>
        <v>172175.79449528738</v>
      </c>
      <c r="AD20" s="69">
        <f t="shared" si="96"/>
        <v>172176.93721588209</v>
      </c>
      <c r="AE20" s="69">
        <f t="shared" si="96"/>
        <v>172178.07994406097</v>
      </c>
      <c r="AF20" s="69">
        <f t="shared" si="96"/>
        <v>172179.22267982407</v>
      </c>
      <c r="AG20" s="69">
        <f t="shared" si="96"/>
        <v>172180.36542317146</v>
      </c>
      <c r="AH20" s="69">
        <f t="shared" si="96"/>
        <v>172181.50817410316</v>
      </c>
      <c r="AI20" s="69">
        <f t="shared" si="96"/>
        <v>172182.65093261923</v>
      </c>
      <c r="AJ20" s="69">
        <f t="shared" si="96"/>
        <v>172183.79369871973</v>
      </c>
      <c r="AK20" s="69">
        <f t="shared" si="96"/>
        <v>172184.93647240469</v>
      </c>
      <c r="AL20" s="69">
        <f t="shared" si="96"/>
        <v>172186.07925367416</v>
      </c>
      <c r="AM20" s="69">
        <f t="shared" si="96"/>
        <v>172187.22204252821</v>
      </c>
      <c r="AN20" s="69">
        <f t="shared" si="96"/>
        <v>172188.3648389669</v>
      </c>
      <c r="AO20" s="69">
        <f t="shared" si="96"/>
        <v>172189.50764299024</v>
      </c>
      <c r="AP20" s="69">
        <f t="shared" si="96"/>
        <v>172190.6504545983</v>
      </c>
      <c r="AQ20" s="69">
        <f t="shared" si="96"/>
        <v>172191.79327379115</v>
      </c>
      <c r="AR20" s="69">
        <f t="shared" si="96"/>
        <v>172192.93610056883</v>
      </c>
      <c r="AS20" s="69">
        <f t="shared" si="96"/>
        <v>172194.07893493137</v>
      </c>
      <c r="AT20" s="69">
        <f t="shared" si="96"/>
        <v>172195.22177687884</v>
      </c>
      <c r="AU20" s="69">
        <f t="shared" si="96"/>
        <v>172196.36462641129</v>
      </c>
      <c r="AV20" s="69">
        <f t="shared" si="96"/>
        <v>172197.50748352875</v>
      </c>
      <c r="AW20" s="69">
        <f t="shared" si="96"/>
        <v>172198.65034823128</v>
      </c>
      <c r="AX20" s="69">
        <f t="shared" si="96"/>
        <v>172199.79322051894</v>
      </c>
      <c r="AY20" s="69">
        <f t="shared" si="96"/>
        <v>172200.93610039179</v>
      </c>
      <c r="AZ20" s="69">
        <f t="shared" si="96"/>
        <v>172202.07898784985</v>
      </c>
      <c r="BA20" s="69">
        <f t="shared" si="96"/>
        <v>172203.22188289321</v>
      </c>
      <c r="BB20" s="69">
        <f t="shared" si="96"/>
        <v>172204.36478552187</v>
      </c>
      <c r="BC20" s="69">
        <f t="shared" si="96"/>
        <v>172205.50769573593</v>
      </c>
      <c r="BD20" s="69">
        <f t="shared" si="96"/>
        <v>172206.6506135354</v>
      </c>
      <c r="BE20" s="69">
        <f t="shared" si="96"/>
        <v>172207.79353892035</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188406.22451746566</v>
      </c>
      <c r="DG20" s="108">
        <f t="shared" si="15"/>
        <v>188407.4749584673</v>
      </c>
      <c r="DH20" s="108">
        <f t="shared" si="15"/>
        <v>188408.72540776804</v>
      </c>
      <c r="DI20" s="108">
        <f t="shared" si="15"/>
        <v>188409.97586536795</v>
      </c>
      <c r="DJ20" s="108">
        <f t="shared" si="15"/>
        <v>214532.43840069298</v>
      </c>
      <c r="DK20" s="108">
        <f t="shared" si="15"/>
        <v>214533.86223983549</v>
      </c>
      <c r="DL20" s="108">
        <f t="shared" si="15"/>
        <v>214535.28608842797</v>
      </c>
      <c r="DM20" s="108">
        <f t="shared" si="15"/>
        <v>214536.70994647042</v>
      </c>
      <c r="DN20" s="108">
        <f t="shared" si="15"/>
        <v>190864.1498897546</v>
      </c>
      <c r="DO20" s="108">
        <f t="shared" si="15"/>
        <v>190865.416643862</v>
      </c>
      <c r="DP20" s="108">
        <f t="shared" si="15"/>
        <v>190866.6834063768</v>
      </c>
      <c r="DQ20" s="108">
        <f t="shared" si="15"/>
        <v>190867.950177299</v>
      </c>
      <c r="DR20" s="108">
        <f t="shared" si="15"/>
        <v>190869.21695662869</v>
      </c>
      <c r="DS20" s="108">
        <f t="shared" si="15"/>
        <v>193881.39380650394</v>
      </c>
      <c r="DT20" s="108">
        <f t="shared" si="15"/>
        <v>193882.68058588129</v>
      </c>
      <c r="DU20" s="108">
        <f t="shared" si="15"/>
        <v>193883.96737379895</v>
      </c>
      <c r="DV20" s="108">
        <f t="shared" si="90"/>
        <v>193885.2541702569</v>
      </c>
      <c r="DW20" s="108">
        <f t="shared" si="90"/>
        <v>196879.37387591167</v>
      </c>
      <c r="DX20" s="108">
        <f t="shared" si="90"/>
        <v>196880.68055270592</v>
      </c>
      <c r="DY20" s="108">
        <f t="shared" si="90"/>
        <v>196881.98723817256</v>
      </c>
      <c r="DZ20" s="108">
        <f t="shared" si="90"/>
        <v>196883.29393231156</v>
      </c>
      <c r="EA20" s="108">
        <f t="shared" si="90"/>
        <v>200037.64180287949</v>
      </c>
      <c r="EB20" s="108">
        <f t="shared" si="90"/>
        <v>200038.96944091175</v>
      </c>
      <c r="EC20" s="108">
        <f t="shared" si="90"/>
        <v>200040.29708775546</v>
      </c>
      <c r="ED20" s="108">
        <f t="shared" si="90"/>
        <v>200041.62474341068</v>
      </c>
      <c r="EE20" s="108">
        <f t="shared" si="90"/>
        <v>200042.95240787748</v>
      </c>
      <c r="EF20" s="108">
        <f t="shared" si="90"/>
        <v>210226.65975116845</v>
      </c>
      <c r="EG20" s="108">
        <f t="shared" si="90"/>
        <v>210228.055013112</v>
      </c>
      <c r="EH20" s="108">
        <f t="shared" si="90"/>
        <v>210229.45028431583</v>
      </c>
      <c r="EI20" s="108">
        <f t="shared" si="90"/>
        <v>210230.84556477994</v>
      </c>
      <c r="EJ20" s="108">
        <f t="shared" si="90"/>
        <v>213553.52789221398</v>
      </c>
      <c r="EK20" s="108">
        <f t="shared" si="90"/>
        <v>213554.94523438517</v>
      </c>
      <c r="EL20" s="108">
        <f t="shared" si="91"/>
        <v>213556.36258596319</v>
      </c>
      <c r="EM20" s="108">
        <f t="shared" si="91"/>
        <v>213557.77994694805</v>
      </c>
      <c r="EN20" s="108">
        <f t="shared" si="91"/>
        <v>230428.25262674753</v>
      </c>
      <c r="EO20" s="108">
        <f t="shared" si="91"/>
        <v>230429.78196547166</v>
      </c>
      <c r="EP20" s="108">
        <f t="shared" si="91"/>
        <v>230431.31131434592</v>
      </c>
      <c r="EQ20" s="108">
        <f t="shared" si="91"/>
        <v>230432.8406733704</v>
      </c>
      <c r="ER20" s="108">
        <f t="shared" si="91"/>
        <v>230434.37004254514</v>
      </c>
      <c r="ES20" s="108">
        <f t="shared" si="91"/>
        <v>206711.67813119566</v>
      </c>
      <c r="ET20" s="108">
        <f t="shared" si="91"/>
        <v>206713.05006441346</v>
      </c>
      <c r="EU20" s="108">
        <f t="shared" si="91"/>
        <v>206714.42200673671</v>
      </c>
      <c r="EV20" s="108">
        <f t="shared" si="91"/>
        <v>206715.79395816545</v>
      </c>
      <c r="EW20" s="108">
        <f t="shared" si="91"/>
        <v>203617.7466386747</v>
      </c>
      <c r="EX20" s="108">
        <f t="shared" si="91"/>
        <v>203619.09803765162</v>
      </c>
      <c r="EY20" s="108">
        <f t="shared" si="91"/>
        <v>203620.44944559771</v>
      </c>
      <c r="EZ20" s="108">
        <f t="shared" si="91"/>
        <v>203621.80086251302</v>
      </c>
      <c r="FA20" s="108">
        <f t="shared" si="91"/>
        <v>188705.13639230758</v>
      </c>
      <c r="FB20" s="108">
        <f t="shared" si="92"/>
        <v>188706.3888171697</v>
      </c>
      <c r="FC20" s="108">
        <f t="shared" si="92"/>
        <v>188707.64125034411</v>
      </c>
      <c r="FD20" s="108">
        <f t="shared" si="92"/>
        <v>188708.89369183086</v>
      </c>
      <c r="FE20" s="108">
        <f t="shared" si="92"/>
        <v>188710.14614162996</v>
      </c>
    </row>
    <row r="21" spans="1:161" ht="15.75" x14ac:dyDescent="0.25">
      <c r="A21" s="47" t="s">
        <v>180</v>
      </c>
      <c r="B21" s="12">
        <f>'Urb proj of all 25 ARs '!AN21</f>
        <v>94765.858516818073</v>
      </c>
      <c r="C21" s="12">
        <f>'Urb proj of all 25 ARs '!AO21</f>
        <v>94798.569734162578</v>
      </c>
      <c r="D21" s="100">
        <f t="shared" si="10"/>
        <v>3.4517934893926446E-4</v>
      </c>
      <c r="E21" s="101">
        <f t="shared" si="11"/>
        <v>6.6369410292033137E-6</v>
      </c>
      <c r="F21" s="69">
        <f t="shared" si="12"/>
        <v>94766.487472232635</v>
      </c>
      <c r="G21" s="69">
        <f t="shared" si="13"/>
        <v>94767.116431821531</v>
      </c>
      <c r="H21" s="69">
        <f>G21*(1+$E$21)</f>
        <v>94767.745395584803</v>
      </c>
      <c r="I21" s="69">
        <f t="shared" ref="I21:BE21" si="97">H21*(1+$E$21)</f>
        <v>94768.374363522467</v>
      </c>
      <c r="J21" s="69">
        <f t="shared" si="97"/>
        <v>94769.003335634552</v>
      </c>
      <c r="K21" s="69">
        <f t="shared" si="97"/>
        <v>94769.632311921087</v>
      </c>
      <c r="L21" s="69">
        <f t="shared" si="97"/>
        <v>94770.2612923821</v>
      </c>
      <c r="M21" s="69">
        <f t="shared" si="97"/>
        <v>94770.890277017621</v>
      </c>
      <c r="N21" s="69">
        <f t="shared" si="97"/>
        <v>94771.519265827679</v>
      </c>
      <c r="O21" s="69">
        <f t="shared" si="97"/>
        <v>94772.148258812289</v>
      </c>
      <c r="P21" s="69">
        <f t="shared" si="97"/>
        <v>94772.777255971494</v>
      </c>
      <c r="Q21" s="69">
        <f t="shared" si="97"/>
        <v>94773.406257305309</v>
      </c>
      <c r="R21" s="69">
        <f t="shared" si="97"/>
        <v>94774.035262813777</v>
      </c>
      <c r="S21" s="69">
        <f t="shared" si="97"/>
        <v>94774.664272496913</v>
      </c>
      <c r="T21" s="69">
        <f t="shared" si="97"/>
        <v>94775.293286354747</v>
      </c>
      <c r="U21" s="69">
        <f t="shared" si="97"/>
        <v>94775.922304387321</v>
      </c>
      <c r="V21" s="69">
        <f t="shared" si="97"/>
        <v>94776.55132659465</v>
      </c>
      <c r="W21" s="69">
        <f t="shared" si="97"/>
        <v>94777.180352976749</v>
      </c>
      <c r="X21" s="69">
        <f t="shared" si="97"/>
        <v>94777.809383533662</v>
      </c>
      <c r="Y21" s="69">
        <f t="shared" si="97"/>
        <v>94778.438418265418</v>
      </c>
      <c r="Z21" s="69">
        <f t="shared" si="97"/>
        <v>94779.067457172045</v>
      </c>
      <c r="AA21" s="69">
        <f t="shared" si="97"/>
        <v>94779.696500253558</v>
      </c>
      <c r="AB21" s="69">
        <f t="shared" si="97"/>
        <v>94780.325547510001</v>
      </c>
      <c r="AC21" s="69">
        <f t="shared" si="97"/>
        <v>94780.954598941389</v>
      </c>
      <c r="AD21" s="69">
        <f t="shared" si="97"/>
        <v>94781.58365454775</v>
      </c>
      <c r="AE21" s="69">
        <f t="shared" si="97"/>
        <v>94782.212714329115</v>
      </c>
      <c r="AF21" s="69">
        <f t="shared" si="97"/>
        <v>94782.84177828551</v>
      </c>
      <c r="AG21" s="69">
        <f t="shared" si="97"/>
        <v>94783.470846416967</v>
      </c>
      <c r="AH21" s="69">
        <f t="shared" si="97"/>
        <v>94784.099918723514</v>
      </c>
      <c r="AI21" s="69">
        <f t="shared" si="97"/>
        <v>94784.72899520518</v>
      </c>
      <c r="AJ21" s="69">
        <f t="shared" si="97"/>
        <v>94785.358075861994</v>
      </c>
      <c r="AK21" s="69">
        <f t="shared" si="97"/>
        <v>94785.987160693971</v>
      </c>
      <c r="AL21" s="69">
        <f t="shared" si="97"/>
        <v>94786.616249701154</v>
      </c>
      <c r="AM21" s="69">
        <f t="shared" si="97"/>
        <v>94787.245342883558</v>
      </c>
      <c r="AN21" s="69">
        <f t="shared" si="97"/>
        <v>94787.874440241212</v>
      </c>
      <c r="AO21" s="69">
        <f t="shared" si="97"/>
        <v>94788.50354177416</v>
      </c>
      <c r="AP21" s="69">
        <f t="shared" si="97"/>
        <v>94789.132647482416</v>
      </c>
      <c r="AQ21" s="69">
        <f t="shared" si="97"/>
        <v>94789.76175736601</v>
      </c>
      <c r="AR21" s="69">
        <f t="shared" si="97"/>
        <v>94790.39087142497</v>
      </c>
      <c r="AS21" s="69">
        <f t="shared" si="97"/>
        <v>94791.019989659326</v>
      </c>
      <c r="AT21" s="69">
        <f t="shared" si="97"/>
        <v>94791.649112069092</v>
      </c>
      <c r="AU21" s="69">
        <f t="shared" si="97"/>
        <v>94792.278238654311</v>
      </c>
      <c r="AV21" s="69">
        <f t="shared" si="97"/>
        <v>94792.907369414999</v>
      </c>
      <c r="AW21" s="69">
        <f t="shared" si="97"/>
        <v>94793.536504351199</v>
      </c>
      <c r="AX21" s="69">
        <f t="shared" si="97"/>
        <v>94794.165643462926</v>
      </c>
      <c r="AY21" s="69">
        <f t="shared" si="97"/>
        <v>94794.794786750208</v>
      </c>
      <c r="AZ21" s="69">
        <f t="shared" si="97"/>
        <v>94795.42393421309</v>
      </c>
      <c r="BA21" s="69">
        <f t="shared" si="97"/>
        <v>94796.053085851585</v>
      </c>
      <c r="BB21" s="69">
        <f t="shared" si="97"/>
        <v>94796.682241665723</v>
      </c>
      <c r="BC21" s="69">
        <f t="shared" si="97"/>
        <v>94797.311401655519</v>
      </c>
      <c r="BD21" s="69">
        <f t="shared" si="97"/>
        <v>94797.940565821016</v>
      </c>
      <c r="BE21" s="69">
        <f t="shared" si="97"/>
        <v>94798.569734162244</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115051.43831434689</v>
      </c>
      <c r="DG21" s="108">
        <f t="shared" si="15"/>
        <v>115052.20190395831</v>
      </c>
      <c r="DH21" s="108">
        <f t="shared" si="15"/>
        <v>115052.96549863763</v>
      </c>
      <c r="DI21" s="108">
        <f t="shared" si="15"/>
        <v>115053.72909838488</v>
      </c>
      <c r="DJ21" s="108">
        <f t="shared" si="15"/>
        <v>129162.2955615128</v>
      </c>
      <c r="DK21" s="108">
        <f t="shared" si="15"/>
        <v>129163.15280405163</v>
      </c>
      <c r="DL21" s="108">
        <f t="shared" si="15"/>
        <v>129164.01005227993</v>
      </c>
      <c r="DM21" s="108">
        <f t="shared" si="15"/>
        <v>129164.86730619775</v>
      </c>
      <c r="DN21" s="108">
        <f t="shared" si="15"/>
        <v>108963.46875205246</v>
      </c>
      <c r="DO21" s="108">
        <f t="shared" si="15"/>
        <v>108964.19193616891</v>
      </c>
      <c r="DP21" s="108">
        <f t="shared" si="15"/>
        <v>108964.91512508507</v>
      </c>
      <c r="DQ21" s="108">
        <f t="shared" si="15"/>
        <v>108965.63831880101</v>
      </c>
      <c r="DR21" s="108">
        <f t="shared" si="15"/>
        <v>108966.36151731673</v>
      </c>
      <c r="DS21" s="108">
        <f t="shared" si="15"/>
        <v>112092.73080924238</v>
      </c>
      <c r="DT21" s="108">
        <f t="shared" si="15"/>
        <v>112093.47476208655</v>
      </c>
      <c r="DU21" s="108">
        <f t="shared" si="15"/>
        <v>112094.21871986832</v>
      </c>
      <c r="DV21" s="108">
        <f t="shared" si="90"/>
        <v>112094.96268258769</v>
      </c>
      <c r="DW21" s="108">
        <f t="shared" si="90"/>
        <v>113471.88128246243</v>
      </c>
      <c r="DX21" s="108">
        <f t="shared" si="90"/>
        <v>113472.63438864698</v>
      </c>
      <c r="DY21" s="108">
        <f t="shared" si="90"/>
        <v>113473.38749982984</v>
      </c>
      <c r="DZ21" s="108">
        <f t="shared" si="90"/>
        <v>113474.14061601106</v>
      </c>
      <c r="EA21" s="108">
        <f t="shared" si="90"/>
        <v>121071.60175776989</v>
      </c>
      <c r="EB21" s="108">
        <f t="shared" si="90"/>
        <v>121072.40530285108</v>
      </c>
      <c r="EC21" s="108">
        <f t="shared" si="90"/>
        <v>121073.20885326533</v>
      </c>
      <c r="ED21" s="108">
        <f t="shared" si="90"/>
        <v>121074.01240901271</v>
      </c>
      <c r="EE21" s="108">
        <f t="shared" si="90"/>
        <v>121074.81597009323</v>
      </c>
      <c r="EF21" s="108">
        <f t="shared" si="90"/>
        <v>119349.00445373288</v>
      </c>
      <c r="EG21" s="108">
        <f t="shared" si="90"/>
        <v>119349.79656603733</v>
      </c>
      <c r="EH21" s="108">
        <f t="shared" si="90"/>
        <v>119350.58868359898</v>
      </c>
      <c r="EI21" s="108">
        <f t="shared" si="90"/>
        <v>119351.38080641787</v>
      </c>
      <c r="EJ21" s="108">
        <f t="shared" si="90"/>
        <v>127316.27478410631</v>
      </c>
      <c r="EK21" s="108">
        <f t="shared" si="90"/>
        <v>127317.1197747141</v>
      </c>
      <c r="EL21" s="108">
        <f t="shared" si="91"/>
        <v>127317.96477093006</v>
      </c>
      <c r="EM21" s="108">
        <f t="shared" si="91"/>
        <v>127318.8097727542</v>
      </c>
      <c r="EN21" s="108">
        <f t="shared" si="91"/>
        <v>136672.90291789081</v>
      </c>
      <c r="EO21" s="108">
        <f t="shared" si="91"/>
        <v>136673.81000788778</v>
      </c>
      <c r="EP21" s="108">
        <f t="shared" si="91"/>
        <v>136674.71710390504</v>
      </c>
      <c r="EQ21" s="108">
        <f t="shared" si="91"/>
        <v>136675.62420594264</v>
      </c>
      <c r="ER21" s="108">
        <f t="shared" si="91"/>
        <v>136676.53131400063</v>
      </c>
      <c r="ES21" s="108">
        <f t="shared" si="91"/>
        <v>130907.9859975148</v>
      </c>
      <c r="ET21" s="108">
        <f t="shared" si="91"/>
        <v>130908.8548260981</v>
      </c>
      <c r="EU21" s="108">
        <f t="shared" si="91"/>
        <v>130909.72366044779</v>
      </c>
      <c r="EV21" s="108">
        <f t="shared" si="91"/>
        <v>130910.59250056387</v>
      </c>
      <c r="EW21" s="108">
        <f t="shared" si="91"/>
        <v>123527.87384427041</v>
      </c>
      <c r="EX21" s="108">
        <f t="shared" si="91"/>
        <v>123528.69369148457</v>
      </c>
      <c r="EY21" s="108">
        <f t="shared" si="91"/>
        <v>123529.51354414001</v>
      </c>
      <c r="EZ21" s="108">
        <f t="shared" si="91"/>
        <v>123530.33340223678</v>
      </c>
      <c r="FA21" s="108">
        <f t="shared" si="91"/>
        <v>111454.32093982173</v>
      </c>
      <c r="FB21" s="108">
        <f t="shared" si="92"/>
        <v>111455.06065557727</v>
      </c>
      <c r="FC21" s="108">
        <f t="shared" si="92"/>
        <v>111455.80037624223</v>
      </c>
      <c r="FD21" s="108">
        <f t="shared" si="92"/>
        <v>111456.54010181669</v>
      </c>
      <c r="FE21" s="108">
        <f t="shared" si="92"/>
        <v>111457.27983230067</v>
      </c>
    </row>
    <row r="22" spans="1:161" ht="15.75" x14ac:dyDescent="0.25">
      <c r="A22" s="47" t="s">
        <v>181</v>
      </c>
      <c r="B22" s="12">
        <f>'Urb proj of all 25 ARs '!AN22</f>
        <v>282117.74749090284</v>
      </c>
      <c r="C22" s="12">
        <f>'Urb proj of all 25 ARs '!AO22</f>
        <v>282215.12871130597</v>
      </c>
      <c r="D22" s="100">
        <f t="shared" si="10"/>
        <v>3.4517934893928473E-4</v>
      </c>
      <c r="E22" s="101">
        <f t="shared" si="11"/>
        <v>6.6369410292033137E-6</v>
      </c>
      <c r="F22" s="69">
        <f t="shared" si="12"/>
        <v>282119.6198897562</v>
      </c>
      <c r="G22" s="69">
        <f t="shared" si="13"/>
        <v>282121.4923010366</v>
      </c>
      <c r="H22" s="69">
        <f>G22*(1+$E$22)</f>
        <v>282123.36472474405</v>
      </c>
      <c r="I22" s="69">
        <f t="shared" ref="I22:BD22" si="98">H22*(1+$E$22)</f>
        <v>282125.23716087866</v>
      </c>
      <c r="J22" s="69">
        <f t="shared" si="98"/>
        <v>282127.10960944055</v>
      </c>
      <c r="K22" s="69">
        <f t="shared" si="98"/>
        <v>282128.98207042977</v>
      </c>
      <c r="L22" s="69">
        <f t="shared" si="98"/>
        <v>282130.85454384639</v>
      </c>
      <c r="M22" s="69">
        <f t="shared" si="98"/>
        <v>282132.72702969052</v>
      </c>
      <c r="N22" s="69">
        <f t="shared" si="98"/>
        <v>282134.59952796221</v>
      </c>
      <c r="O22" s="69">
        <f t="shared" si="98"/>
        <v>282136.4720386616</v>
      </c>
      <c r="P22" s="69">
        <f t="shared" si="98"/>
        <v>282138.34456178872</v>
      </c>
      <c r="Q22" s="69">
        <f t="shared" si="98"/>
        <v>282140.21709734364</v>
      </c>
      <c r="R22" s="69">
        <f t="shared" si="98"/>
        <v>282142.08964532649</v>
      </c>
      <c r="S22" s="69">
        <f t="shared" si="98"/>
        <v>282143.96220573731</v>
      </c>
      <c r="T22" s="69">
        <f t="shared" si="98"/>
        <v>282145.83477857622</v>
      </c>
      <c r="U22" s="69">
        <f t="shared" si="98"/>
        <v>282147.70736384328</v>
      </c>
      <c r="V22" s="69">
        <f t="shared" si="98"/>
        <v>282149.57996153855</v>
      </c>
      <c r="W22" s="69">
        <f t="shared" si="98"/>
        <v>282151.45257166214</v>
      </c>
      <c r="X22" s="69">
        <f t="shared" si="98"/>
        <v>282153.32519421418</v>
      </c>
      <c r="Y22" s="69">
        <f t="shared" si="98"/>
        <v>282155.19782919472</v>
      </c>
      <c r="Z22" s="69">
        <f t="shared" si="98"/>
        <v>282157.07047660381</v>
      </c>
      <c r="AA22" s="69">
        <f t="shared" si="98"/>
        <v>282158.94313644152</v>
      </c>
      <c r="AB22" s="69">
        <f t="shared" si="98"/>
        <v>282160.81580870796</v>
      </c>
      <c r="AC22" s="69">
        <f t="shared" si="98"/>
        <v>282162.68849340326</v>
      </c>
      <c r="AD22" s="69">
        <f t="shared" si="98"/>
        <v>282164.56119052746</v>
      </c>
      <c r="AE22" s="69">
        <f t="shared" si="98"/>
        <v>282166.43390008062</v>
      </c>
      <c r="AF22" s="69">
        <f t="shared" si="98"/>
        <v>282168.30662206281</v>
      </c>
      <c r="AG22" s="69">
        <f t="shared" si="98"/>
        <v>282170.1793564742</v>
      </c>
      <c r="AH22" s="69">
        <f t="shared" si="98"/>
        <v>282172.05210331478</v>
      </c>
      <c r="AI22" s="69">
        <f t="shared" si="98"/>
        <v>282173.92486258468</v>
      </c>
      <c r="AJ22" s="69">
        <f t="shared" si="98"/>
        <v>282175.79763428395</v>
      </c>
      <c r="AK22" s="69">
        <f t="shared" si="98"/>
        <v>282177.67041841272</v>
      </c>
      <c r="AL22" s="69">
        <f t="shared" si="98"/>
        <v>282179.54321497103</v>
      </c>
      <c r="AM22" s="69">
        <f t="shared" si="98"/>
        <v>282181.416023959</v>
      </c>
      <c r="AN22" s="69">
        <f t="shared" si="98"/>
        <v>282183.28884537669</v>
      </c>
      <c r="AO22" s="69">
        <f t="shared" si="98"/>
        <v>282185.16167922417</v>
      </c>
      <c r="AP22" s="69">
        <f t="shared" si="98"/>
        <v>282187.03452550154</v>
      </c>
      <c r="AQ22" s="69">
        <f t="shared" si="98"/>
        <v>282188.90738420887</v>
      </c>
      <c r="AR22" s="69">
        <f t="shared" si="98"/>
        <v>282190.78025534627</v>
      </c>
      <c r="AS22" s="69">
        <f t="shared" si="98"/>
        <v>282192.6531389138</v>
      </c>
      <c r="AT22" s="69">
        <f t="shared" si="98"/>
        <v>282194.52603491157</v>
      </c>
      <c r="AU22" s="69">
        <f t="shared" si="98"/>
        <v>282196.39894333965</v>
      </c>
      <c r="AV22" s="69">
        <f t="shared" si="98"/>
        <v>282198.27186419809</v>
      </c>
      <c r="AW22" s="69">
        <f t="shared" si="98"/>
        <v>282200.14479748701</v>
      </c>
      <c r="AX22" s="69">
        <f t="shared" si="98"/>
        <v>282202.01774320647</v>
      </c>
      <c r="AY22" s="69">
        <f t="shared" si="98"/>
        <v>282203.89070135658</v>
      </c>
      <c r="AZ22" s="69">
        <f t="shared" si="98"/>
        <v>282205.7636719374</v>
      </c>
      <c r="BA22" s="69">
        <f t="shared" si="98"/>
        <v>282207.63665494899</v>
      </c>
      <c r="BB22" s="69">
        <f t="shared" si="98"/>
        <v>282209.50965039147</v>
      </c>
      <c r="BC22" s="69">
        <f t="shared" si="98"/>
        <v>282211.38265826489</v>
      </c>
      <c r="BD22" s="69">
        <f t="shared" si="98"/>
        <v>282213.25567856937</v>
      </c>
      <c r="BE22" s="69">
        <f>BD22*(1+$E$22)</f>
        <v>282215.12871130498</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318246.55632812693</v>
      </c>
      <c r="DG22" s="108">
        <f t="shared" si="15"/>
        <v>318248.66851175402</v>
      </c>
      <c r="DH22" s="108">
        <f t="shared" si="15"/>
        <v>318250.78070939955</v>
      </c>
      <c r="DI22" s="108">
        <f t="shared" si="15"/>
        <v>318252.89292106358</v>
      </c>
      <c r="DJ22" s="108">
        <f t="shared" si="15"/>
        <v>348332.71851136815</v>
      </c>
      <c r="DK22" s="108">
        <f t="shared" si="15"/>
        <v>348335.03037507948</v>
      </c>
      <c r="DL22" s="108">
        <f t="shared" si="15"/>
        <v>348337.34225413448</v>
      </c>
      <c r="DM22" s="108">
        <f t="shared" si="15"/>
        <v>348339.6541485333</v>
      </c>
      <c r="DN22" s="108">
        <f t="shared" si="15"/>
        <v>307510.5388017029</v>
      </c>
      <c r="DO22" s="108">
        <f t="shared" si="15"/>
        <v>307512.57973101479</v>
      </c>
      <c r="DP22" s="108">
        <f t="shared" si="15"/>
        <v>307514.62067387224</v>
      </c>
      <c r="DQ22" s="108">
        <f t="shared" si="15"/>
        <v>307516.66163027525</v>
      </c>
      <c r="DR22" s="108">
        <f t="shared" si="15"/>
        <v>307518.702600224</v>
      </c>
      <c r="DS22" s="108">
        <f t="shared" si="15"/>
        <v>312572.0543304137</v>
      </c>
      <c r="DT22" s="108">
        <f t="shared" si="15"/>
        <v>312574.1288527057</v>
      </c>
      <c r="DU22" s="108">
        <f t="shared" si="15"/>
        <v>312576.20338876615</v>
      </c>
      <c r="DV22" s="108">
        <f t="shared" si="90"/>
        <v>312578.27793859516</v>
      </c>
      <c r="DW22" s="108">
        <f t="shared" si="90"/>
        <v>309350.77570616535</v>
      </c>
      <c r="DX22" s="108">
        <f t="shared" si="90"/>
        <v>309352.82884902105</v>
      </c>
      <c r="DY22" s="108">
        <f t="shared" si="90"/>
        <v>309354.8820055034</v>
      </c>
      <c r="DZ22" s="108">
        <f t="shared" si="90"/>
        <v>309356.93517561239</v>
      </c>
      <c r="EA22" s="108">
        <f t="shared" si="90"/>
        <v>323843.71205212257</v>
      </c>
      <c r="EB22" s="108">
        <f t="shared" si="90"/>
        <v>323845.86138374213</v>
      </c>
      <c r="EC22" s="108">
        <f t="shared" si="90"/>
        <v>323848.01072962669</v>
      </c>
      <c r="ED22" s="108">
        <f t="shared" si="90"/>
        <v>323850.16008977633</v>
      </c>
      <c r="EE22" s="108">
        <f t="shared" si="90"/>
        <v>323852.3094641912</v>
      </c>
      <c r="EF22" s="108">
        <f t="shared" si="90"/>
        <v>323975.48154657241</v>
      </c>
      <c r="EG22" s="108">
        <f t="shared" si="90"/>
        <v>323977.63175273838</v>
      </c>
      <c r="EH22" s="108">
        <f t="shared" si="90"/>
        <v>323979.78197317512</v>
      </c>
      <c r="EI22" s="108">
        <f t="shared" si="90"/>
        <v>323981.9322078827</v>
      </c>
      <c r="EJ22" s="108">
        <f t="shared" si="90"/>
        <v>332778.71760840947</v>
      </c>
      <c r="EK22" s="108">
        <f t="shared" si="90"/>
        <v>332780.92624113406</v>
      </c>
      <c r="EL22" s="108">
        <f t="shared" si="91"/>
        <v>332783.13488851715</v>
      </c>
      <c r="EM22" s="108">
        <f t="shared" si="91"/>
        <v>332785.3435505589</v>
      </c>
      <c r="EN22" s="108">
        <f t="shared" si="91"/>
        <v>359363.96020009735</v>
      </c>
      <c r="EO22" s="108">
        <f t="shared" si="91"/>
        <v>359366.34527750919</v>
      </c>
      <c r="EP22" s="108">
        <f t="shared" si="91"/>
        <v>359368.73037075065</v>
      </c>
      <c r="EQ22" s="108">
        <f t="shared" si="91"/>
        <v>359371.11547982186</v>
      </c>
      <c r="ER22" s="108">
        <f t="shared" si="91"/>
        <v>359373.50060472288</v>
      </c>
      <c r="ES22" s="108">
        <f t="shared" si="91"/>
        <v>341005.02793387149</v>
      </c>
      <c r="ET22" s="108">
        <f t="shared" si="91"/>
        <v>341007.29116413259</v>
      </c>
      <c r="EU22" s="108">
        <f t="shared" si="91"/>
        <v>341009.55440941459</v>
      </c>
      <c r="EV22" s="108">
        <f t="shared" si="91"/>
        <v>341011.81766971759</v>
      </c>
      <c r="EW22" s="108">
        <f t="shared" si="91"/>
        <v>335061.74720603356</v>
      </c>
      <c r="EX22" s="108">
        <f t="shared" si="91"/>
        <v>335063.97099109093</v>
      </c>
      <c r="EY22" s="108">
        <f t="shared" si="91"/>
        <v>335066.19479090744</v>
      </c>
      <c r="EZ22" s="108">
        <f t="shared" si="91"/>
        <v>335068.4186054832</v>
      </c>
      <c r="FA22" s="108">
        <f t="shared" si="91"/>
        <v>311271.08138995233</v>
      </c>
      <c r="FB22" s="108">
        <f t="shared" si="92"/>
        <v>311273.14727776364</v>
      </c>
      <c r="FC22" s="108">
        <f t="shared" si="92"/>
        <v>311275.2131792861</v>
      </c>
      <c r="FD22" s="108">
        <f t="shared" si="92"/>
        <v>311277.27909451985</v>
      </c>
      <c r="FE22" s="108">
        <f t="shared" si="92"/>
        <v>311279.34502346494</v>
      </c>
    </row>
    <row r="23" spans="1:161" ht="15.75" x14ac:dyDescent="0.25">
      <c r="A23" s="47" t="s">
        <v>182</v>
      </c>
      <c r="B23" s="12">
        <f>'Urb proj of all 25 ARs '!AN23</f>
        <v>595297.21544358635</v>
      </c>
      <c r="C23" s="12">
        <f>'Urb proj of all 25 ARs '!AO23</f>
        <v>595502.69974883855</v>
      </c>
      <c r="D23" s="100">
        <f t="shared" si="10"/>
        <v>3.4517934893931563E-4</v>
      </c>
      <c r="E23" s="101">
        <f t="shared" si="11"/>
        <v>6.6369410292033137E-6</v>
      </c>
      <c r="F23" s="69">
        <f t="shared" si="12"/>
        <v>595301.16639610007</v>
      </c>
      <c r="G23" s="69">
        <f t="shared" si="13"/>
        <v>595305.11737483612</v>
      </c>
      <c r="H23" s="69">
        <f>G23*(1+$E$23)</f>
        <v>595309.06837979448</v>
      </c>
      <c r="I23" s="69">
        <f t="shared" ref="I23:BE23" si="99">H23*(1+$E$23)</f>
        <v>595313.01941097551</v>
      </c>
      <c r="J23" s="69">
        <f t="shared" si="99"/>
        <v>595316.97046837921</v>
      </c>
      <c r="K23" s="69">
        <f t="shared" si="99"/>
        <v>595320.92155200592</v>
      </c>
      <c r="L23" s="69">
        <f t="shared" si="99"/>
        <v>595324.87266185577</v>
      </c>
      <c r="M23" s="69">
        <f t="shared" si="99"/>
        <v>595328.82379792887</v>
      </c>
      <c r="N23" s="69">
        <f t="shared" si="99"/>
        <v>595332.77496022545</v>
      </c>
      <c r="O23" s="69">
        <f t="shared" si="99"/>
        <v>595336.72614874563</v>
      </c>
      <c r="P23" s="69">
        <f t="shared" si="99"/>
        <v>595340.67736348964</v>
      </c>
      <c r="Q23" s="69">
        <f t="shared" si="99"/>
        <v>595344.6286044576</v>
      </c>
      <c r="R23" s="69">
        <f t="shared" si="99"/>
        <v>595348.57987164974</v>
      </c>
      <c r="S23" s="69">
        <f t="shared" si="99"/>
        <v>595352.53116506618</v>
      </c>
      <c r="T23" s="69">
        <f t="shared" si="99"/>
        <v>595356.48248470714</v>
      </c>
      <c r="U23" s="69">
        <f t="shared" si="99"/>
        <v>595360.43383057276</v>
      </c>
      <c r="V23" s="69">
        <f t="shared" si="99"/>
        <v>595364.38520266325</v>
      </c>
      <c r="W23" s="69">
        <f t="shared" si="99"/>
        <v>595368.33660097874</v>
      </c>
      <c r="X23" s="69">
        <f t="shared" si="99"/>
        <v>595372.28802551946</v>
      </c>
      <c r="Y23" s="69">
        <f t="shared" si="99"/>
        <v>595376.23947628553</v>
      </c>
      <c r="Z23" s="69">
        <f t="shared" si="99"/>
        <v>595380.19095327717</v>
      </c>
      <c r="AA23" s="69">
        <f t="shared" si="99"/>
        <v>595384.1424564945</v>
      </c>
      <c r="AB23" s="69">
        <f t="shared" si="99"/>
        <v>595388.09398593777</v>
      </c>
      <c r="AC23" s="69">
        <f t="shared" si="99"/>
        <v>595392.04554160708</v>
      </c>
      <c r="AD23" s="69">
        <f t="shared" si="99"/>
        <v>595395.99712350254</v>
      </c>
      <c r="AE23" s="69">
        <f t="shared" si="99"/>
        <v>595399.94873162452</v>
      </c>
      <c r="AF23" s="69">
        <f t="shared" si="99"/>
        <v>595403.90036597301</v>
      </c>
      <c r="AG23" s="69">
        <f t="shared" si="99"/>
        <v>595407.85202654824</v>
      </c>
      <c r="AH23" s="69">
        <f t="shared" si="99"/>
        <v>595411.80371335044</v>
      </c>
      <c r="AI23" s="69">
        <f t="shared" si="99"/>
        <v>595415.75542637974</v>
      </c>
      <c r="AJ23" s="69">
        <f t="shared" si="99"/>
        <v>595419.70716563636</v>
      </c>
      <c r="AK23" s="69">
        <f t="shared" si="99"/>
        <v>595423.65893112042</v>
      </c>
      <c r="AL23" s="69">
        <f t="shared" si="99"/>
        <v>595427.61072283215</v>
      </c>
      <c r="AM23" s="69">
        <f t="shared" si="99"/>
        <v>595431.56254077167</v>
      </c>
      <c r="AN23" s="69">
        <f t="shared" si="99"/>
        <v>595435.51438493922</v>
      </c>
      <c r="AO23" s="69">
        <f t="shared" si="99"/>
        <v>595439.4662553349</v>
      </c>
      <c r="AP23" s="69">
        <f t="shared" si="99"/>
        <v>595443.41815195885</v>
      </c>
      <c r="AQ23" s="69">
        <f t="shared" si="99"/>
        <v>595447.37007481139</v>
      </c>
      <c r="AR23" s="69">
        <f t="shared" si="99"/>
        <v>595451.32202389254</v>
      </c>
      <c r="AS23" s="69">
        <f t="shared" si="99"/>
        <v>595455.27399920253</v>
      </c>
      <c r="AT23" s="69">
        <f t="shared" si="99"/>
        <v>595459.22600074159</v>
      </c>
      <c r="AU23" s="69">
        <f t="shared" si="99"/>
        <v>595463.17802850984</v>
      </c>
      <c r="AV23" s="69">
        <f t="shared" si="99"/>
        <v>595467.1300825075</v>
      </c>
      <c r="AW23" s="69">
        <f t="shared" si="99"/>
        <v>595471.0821627347</v>
      </c>
      <c r="AX23" s="69">
        <f t="shared" si="99"/>
        <v>595475.03426919156</v>
      </c>
      <c r="AY23" s="69">
        <f t="shared" si="99"/>
        <v>595478.98640187841</v>
      </c>
      <c r="AZ23" s="69">
        <f t="shared" si="99"/>
        <v>595482.93856079527</v>
      </c>
      <c r="BA23" s="69">
        <f t="shared" si="99"/>
        <v>595486.89074594236</v>
      </c>
      <c r="BB23" s="69">
        <f t="shared" si="99"/>
        <v>595490.84295731992</v>
      </c>
      <c r="BC23" s="69">
        <f t="shared" si="99"/>
        <v>595494.79519492807</v>
      </c>
      <c r="BD23" s="69">
        <f t="shared" si="99"/>
        <v>595498.74745876703</v>
      </c>
      <c r="BE23" s="69">
        <f t="shared" si="99"/>
        <v>595502.69974883692</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554961.53035748925</v>
      </c>
      <c r="DG23" s="108">
        <f t="shared" si="15"/>
        <v>554965.21360443975</v>
      </c>
      <c r="DH23" s="108">
        <f t="shared" si="15"/>
        <v>554968.89687583572</v>
      </c>
      <c r="DI23" s="108">
        <f t="shared" si="15"/>
        <v>554972.5801716774</v>
      </c>
      <c r="DJ23" s="108">
        <f t="shared" si="15"/>
        <v>598515.18911529251</v>
      </c>
      <c r="DK23" s="108">
        <f t="shared" si="15"/>
        <v>598519.16142530774</v>
      </c>
      <c r="DL23" s="108">
        <f t="shared" si="15"/>
        <v>598523.13376168709</v>
      </c>
      <c r="DM23" s="108">
        <f t="shared" si="15"/>
        <v>598527.10612443043</v>
      </c>
      <c r="DN23" s="108">
        <f t="shared" si="15"/>
        <v>530652.09186770173</v>
      </c>
      <c r="DO23" s="108">
        <f t="shared" si="15"/>
        <v>530655.61377434246</v>
      </c>
      <c r="DP23" s="108">
        <f t="shared" si="15"/>
        <v>530659.13570435799</v>
      </c>
      <c r="DQ23" s="108">
        <f t="shared" si="15"/>
        <v>530662.6576577482</v>
      </c>
      <c r="DR23" s="108">
        <f t="shared" si="15"/>
        <v>530666.17963451357</v>
      </c>
      <c r="DS23" s="108">
        <f t="shared" si="15"/>
        <v>545008.16295942734</v>
      </c>
      <c r="DT23" s="108">
        <f t="shared" si="15"/>
        <v>545011.7801464654</v>
      </c>
      <c r="DU23" s="108">
        <f t="shared" si="15"/>
        <v>545015.39735751052</v>
      </c>
      <c r="DV23" s="108">
        <f t="shared" si="90"/>
        <v>545019.0145925628</v>
      </c>
      <c r="DW23" s="108">
        <f t="shared" si="90"/>
        <v>539863.81129977759</v>
      </c>
      <c r="DX23" s="108">
        <f t="shared" si="90"/>
        <v>539867.39434405696</v>
      </c>
      <c r="DY23" s="108">
        <f t="shared" si="90"/>
        <v>539870.97741211683</v>
      </c>
      <c r="DZ23" s="108">
        <f t="shared" si="90"/>
        <v>539874.56050395733</v>
      </c>
      <c r="EA23" s="108">
        <f t="shared" si="90"/>
        <v>562710.56946612708</v>
      </c>
      <c r="EB23" s="108">
        <f t="shared" si="90"/>
        <v>562714.30414299318</v>
      </c>
      <c r="EC23" s="108">
        <f t="shared" si="90"/>
        <v>562718.03884464607</v>
      </c>
      <c r="ED23" s="108">
        <f t="shared" si="90"/>
        <v>562721.773571086</v>
      </c>
      <c r="EE23" s="108">
        <f t="shared" si="90"/>
        <v>562725.50832231308</v>
      </c>
      <c r="EF23" s="108">
        <f t="shared" si="90"/>
        <v>540598.79588726116</v>
      </c>
      <c r="EG23" s="108">
        <f t="shared" si="90"/>
        <v>540602.38380958978</v>
      </c>
      <c r="EH23" s="108">
        <f t="shared" si="90"/>
        <v>540605.97175573139</v>
      </c>
      <c r="EI23" s="108">
        <f t="shared" si="90"/>
        <v>540609.55972568598</v>
      </c>
      <c r="EJ23" s="108">
        <f t="shared" si="90"/>
        <v>545578.69571923674</v>
      </c>
      <c r="EK23" s="108">
        <f t="shared" si="90"/>
        <v>545582.31669286697</v>
      </c>
      <c r="EL23" s="108">
        <f t="shared" si="91"/>
        <v>545585.93769052939</v>
      </c>
      <c r="EM23" s="108">
        <f t="shared" si="91"/>
        <v>545589.55871222424</v>
      </c>
      <c r="EN23" s="108">
        <f t="shared" si="91"/>
        <v>581753.63843702723</v>
      </c>
      <c r="EO23" s="108">
        <f t="shared" si="91"/>
        <v>581757.49950161902</v>
      </c>
      <c r="EP23" s="108">
        <f t="shared" si="91"/>
        <v>581761.36059183651</v>
      </c>
      <c r="EQ23" s="108">
        <f t="shared" si="91"/>
        <v>581765.2217076798</v>
      </c>
      <c r="ER23" s="108">
        <f t="shared" si="91"/>
        <v>581769.08284914913</v>
      </c>
      <c r="ES23" s="108">
        <f t="shared" si="91"/>
        <v>573298.39560741617</v>
      </c>
      <c r="ET23" s="108">
        <f t="shared" si="91"/>
        <v>573302.20055505994</v>
      </c>
      <c r="EU23" s="108">
        <f t="shared" si="91"/>
        <v>573306.00552795699</v>
      </c>
      <c r="EV23" s="108">
        <f t="shared" si="91"/>
        <v>573309.81052610732</v>
      </c>
      <c r="EW23" s="108">
        <f t="shared" si="91"/>
        <v>570813.56790552521</v>
      </c>
      <c r="EX23" s="108">
        <f t="shared" si="91"/>
        <v>570817.35636151396</v>
      </c>
      <c r="EY23" s="108">
        <f t="shared" si="91"/>
        <v>570821.14484264667</v>
      </c>
      <c r="EZ23" s="108">
        <f t="shared" si="91"/>
        <v>570824.93334892322</v>
      </c>
      <c r="FA23" s="108">
        <f t="shared" si="91"/>
        <v>537258.08319814515</v>
      </c>
      <c r="FB23" s="108">
        <f t="shared" si="92"/>
        <v>537261.64894836082</v>
      </c>
      <c r="FC23" s="108">
        <f t="shared" si="92"/>
        <v>537265.21472224209</v>
      </c>
      <c r="FD23" s="108">
        <f t="shared" si="92"/>
        <v>537268.78051978932</v>
      </c>
      <c r="FE23" s="108">
        <f t="shared" si="92"/>
        <v>537272.3463410025</v>
      </c>
    </row>
    <row r="24" spans="1:161" ht="15.75" x14ac:dyDescent="0.25">
      <c r="A24" s="47" t="s">
        <v>183</v>
      </c>
      <c r="B24" s="12">
        <f>'Urb proj of all 25 ARs '!AN24</f>
        <v>307472.29725242296</v>
      </c>
      <c r="C24" s="12">
        <f>'Urb proj of all 25 ARs '!AO24</f>
        <v>307578.43033980537</v>
      </c>
      <c r="D24" s="100">
        <f t="shared" si="10"/>
        <v>3.4517934893915934E-4</v>
      </c>
      <c r="E24" s="101">
        <f t="shared" si="11"/>
        <v>6.6369410292033137E-6</v>
      </c>
      <c r="F24" s="69">
        <f t="shared" si="12"/>
        <v>307474.33792792796</v>
      </c>
      <c r="G24" s="69">
        <f t="shared" si="13"/>
        <v>307476.37861697678</v>
      </c>
      <c r="H24" s="69">
        <f>G24*(1+$E$24)</f>
        <v>307478.41931956954</v>
      </c>
      <c r="I24" s="69">
        <f t="shared" ref="I24:BD24" si="100">H24*(1+$E$24)</f>
        <v>307480.46003570635</v>
      </c>
      <c r="J24" s="69">
        <f t="shared" si="100"/>
        <v>307482.50076538726</v>
      </c>
      <c r="K24" s="69">
        <f t="shared" si="100"/>
        <v>307484.54150861234</v>
      </c>
      <c r="L24" s="69">
        <f t="shared" si="100"/>
        <v>307486.5822653817</v>
      </c>
      <c r="M24" s="69">
        <f t="shared" si="100"/>
        <v>307488.62303569546</v>
      </c>
      <c r="N24" s="69">
        <f t="shared" si="100"/>
        <v>307490.66381955368</v>
      </c>
      <c r="O24" s="69">
        <f t="shared" si="100"/>
        <v>307492.70461695647</v>
      </c>
      <c r="P24" s="69">
        <f t="shared" si="100"/>
        <v>307494.74542790395</v>
      </c>
      <c r="Q24" s="69">
        <f t="shared" si="100"/>
        <v>307496.78625239612</v>
      </c>
      <c r="R24" s="69">
        <f t="shared" si="100"/>
        <v>307498.82709043316</v>
      </c>
      <c r="S24" s="69">
        <f t="shared" si="100"/>
        <v>307500.86794201512</v>
      </c>
      <c r="T24" s="69">
        <f t="shared" si="100"/>
        <v>307502.90880714206</v>
      </c>
      <c r="U24" s="69">
        <f t="shared" si="100"/>
        <v>307504.94968581409</v>
      </c>
      <c r="V24" s="69">
        <f t="shared" si="100"/>
        <v>307506.99057803134</v>
      </c>
      <c r="W24" s="69">
        <f t="shared" si="100"/>
        <v>307509.03148379386</v>
      </c>
      <c r="X24" s="69">
        <f t="shared" si="100"/>
        <v>307511.07240310177</v>
      </c>
      <c r="Y24" s="69">
        <f t="shared" si="100"/>
        <v>307513.11333595513</v>
      </c>
      <c r="Z24" s="69">
        <f t="shared" si="100"/>
        <v>307515.15428235405</v>
      </c>
      <c r="AA24" s="69">
        <f t="shared" si="100"/>
        <v>307517.19524229859</v>
      </c>
      <c r="AB24" s="69">
        <f t="shared" si="100"/>
        <v>307519.23621578887</v>
      </c>
      <c r="AC24" s="69">
        <f t="shared" si="100"/>
        <v>307521.277202825</v>
      </c>
      <c r="AD24" s="69">
        <f t="shared" si="100"/>
        <v>307523.31820340705</v>
      </c>
      <c r="AE24" s="69">
        <f t="shared" si="100"/>
        <v>307525.35921753506</v>
      </c>
      <c r="AF24" s="69">
        <f t="shared" si="100"/>
        <v>307527.40024520917</v>
      </c>
      <c r="AG24" s="69">
        <f t="shared" si="100"/>
        <v>307529.44128642947</v>
      </c>
      <c r="AH24" s="69">
        <f t="shared" si="100"/>
        <v>307531.48234119604</v>
      </c>
      <c r="AI24" s="69">
        <f t="shared" si="100"/>
        <v>307533.52340950898</v>
      </c>
      <c r="AJ24" s="69">
        <f t="shared" si="100"/>
        <v>307535.56449136836</v>
      </c>
      <c r="AK24" s="69">
        <f t="shared" si="100"/>
        <v>307537.6055867743</v>
      </c>
      <c r="AL24" s="69">
        <f t="shared" si="100"/>
        <v>307539.64669572684</v>
      </c>
      <c r="AM24" s="69">
        <f t="shared" si="100"/>
        <v>307541.68781822611</v>
      </c>
      <c r="AN24" s="69">
        <f t="shared" si="100"/>
        <v>307543.72895427217</v>
      </c>
      <c r="AO24" s="69">
        <f t="shared" si="100"/>
        <v>307545.77010386513</v>
      </c>
      <c r="AP24" s="69">
        <f t="shared" si="100"/>
        <v>307547.81126700511</v>
      </c>
      <c r="AQ24" s="69">
        <f t="shared" si="100"/>
        <v>307549.85244369216</v>
      </c>
      <c r="AR24" s="69">
        <f t="shared" si="100"/>
        <v>307551.89363392635</v>
      </c>
      <c r="AS24" s="69">
        <f t="shared" si="100"/>
        <v>307553.93483770784</v>
      </c>
      <c r="AT24" s="69">
        <f t="shared" si="100"/>
        <v>307555.97605503665</v>
      </c>
      <c r="AU24" s="69">
        <f t="shared" si="100"/>
        <v>307558.01728591288</v>
      </c>
      <c r="AV24" s="69">
        <f t="shared" si="100"/>
        <v>307560.05853033665</v>
      </c>
      <c r="AW24" s="69">
        <f t="shared" si="100"/>
        <v>307562.09978830809</v>
      </c>
      <c r="AX24" s="69">
        <f t="shared" si="100"/>
        <v>307564.14105982718</v>
      </c>
      <c r="AY24" s="69">
        <f t="shared" si="100"/>
        <v>307566.1823448941</v>
      </c>
      <c r="AZ24" s="69">
        <f t="shared" si="100"/>
        <v>307568.22364350891</v>
      </c>
      <c r="BA24" s="69">
        <f t="shared" si="100"/>
        <v>307570.26495567168</v>
      </c>
      <c r="BB24" s="69">
        <f t="shared" si="100"/>
        <v>307572.30628138251</v>
      </c>
      <c r="BC24" s="69">
        <f t="shared" si="100"/>
        <v>307574.34762064152</v>
      </c>
      <c r="BD24" s="69">
        <f t="shared" si="100"/>
        <v>307576.38897344877</v>
      </c>
      <c r="BE24" s="69">
        <f>BD24*(1+$E$24)</f>
        <v>307578.43033980438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283803.41980464518</v>
      </c>
      <c r="DG24" s="108">
        <f t="shared" si="15"/>
        <v>283805.30339120631</v>
      </c>
      <c r="DH24" s="108">
        <f t="shared" si="15"/>
        <v>283807.1869902687</v>
      </c>
      <c r="DI24" s="108">
        <f t="shared" si="15"/>
        <v>283809.07060183241</v>
      </c>
      <c r="DJ24" s="108">
        <f t="shared" si="15"/>
        <v>306364.39144362055</v>
      </c>
      <c r="DK24" s="108">
        <f t="shared" si="15"/>
        <v>306366.42476602003</v>
      </c>
      <c r="DL24" s="108">
        <f t="shared" si="15"/>
        <v>306368.4581019145</v>
      </c>
      <c r="DM24" s="108">
        <f t="shared" si="15"/>
        <v>306370.49145130411</v>
      </c>
      <c r="DN24" s="108">
        <f t="shared" si="15"/>
        <v>271636.767770709</v>
      </c>
      <c r="DO24" s="108">
        <f t="shared" si="15"/>
        <v>271638.57060791808</v>
      </c>
      <c r="DP24" s="108">
        <f t="shared" si="15"/>
        <v>271640.3734570925</v>
      </c>
      <c r="DQ24" s="108">
        <f t="shared" si="15"/>
        <v>271642.17631823226</v>
      </c>
      <c r="DR24" s="108">
        <f t="shared" si="15"/>
        <v>271643.97919133754</v>
      </c>
      <c r="DS24" s="108">
        <f t="shared" si="15"/>
        <v>281210.27142952534</v>
      </c>
      <c r="DT24" s="108">
        <f t="shared" si="15"/>
        <v>281212.13780551363</v>
      </c>
      <c r="DU24" s="108">
        <f t="shared" si="15"/>
        <v>281214.00419388886</v>
      </c>
      <c r="DV24" s="108">
        <f t="shared" si="90"/>
        <v>281215.87059465132</v>
      </c>
      <c r="DW24" s="108">
        <f t="shared" si="90"/>
        <v>276329.11140622041</v>
      </c>
      <c r="DX24" s="108">
        <f t="shared" si="90"/>
        <v>276330.94538623746</v>
      </c>
      <c r="DY24" s="108">
        <f t="shared" si="90"/>
        <v>276332.77937842655</v>
      </c>
      <c r="DZ24" s="108">
        <f t="shared" si="90"/>
        <v>276334.61338278773</v>
      </c>
      <c r="EA24" s="108">
        <f t="shared" si="90"/>
        <v>286535.20261545479</v>
      </c>
      <c r="EB24" s="108">
        <f t="shared" si="90"/>
        <v>286537.10433269729</v>
      </c>
      <c r="EC24" s="108">
        <f t="shared" si="90"/>
        <v>286539.00606256147</v>
      </c>
      <c r="ED24" s="108">
        <f t="shared" si="90"/>
        <v>286540.90780504729</v>
      </c>
      <c r="EE24" s="108">
        <f t="shared" si="90"/>
        <v>286542.80956015486</v>
      </c>
      <c r="EF24" s="108">
        <f t="shared" si="90"/>
        <v>277926.27763626247</v>
      </c>
      <c r="EG24" s="108">
        <f t="shared" si="90"/>
        <v>277928.12221657764</v>
      </c>
      <c r="EH24" s="108">
        <f t="shared" si="90"/>
        <v>277929.9668091351</v>
      </c>
      <c r="EI24" s="108">
        <f t="shared" si="90"/>
        <v>277931.81141393509</v>
      </c>
      <c r="EJ24" s="108">
        <f t="shared" si="90"/>
        <v>280389.36603572388</v>
      </c>
      <c r="EK24" s="108">
        <f t="shared" si="90"/>
        <v>280391.22696341149</v>
      </c>
      <c r="EL24" s="108">
        <f t="shared" si="91"/>
        <v>280393.08790344995</v>
      </c>
      <c r="EM24" s="108">
        <f t="shared" si="91"/>
        <v>280394.94885583938</v>
      </c>
      <c r="EN24" s="108">
        <f t="shared" si="91"/>
        <v>301893.08270353032</v>
      </c>
      <c r="EO24" s="108">
        <f t="shared" si="91"/>
        <v>301895.08635011729</v>
      </c>
      <c r="EP24" s="108">
        <f t="shared" si="91"/>
        <v>301897.09001000243</v>
      </c>
      <c r="EQ24" s="108">
        <f t="shared" si="91"/>
        <v>301899.09368318575</v>
      </c>
      <c r="ER24" s="108">
        <f t="shared" si="91"/>
        <v>301901.09736966726</v>
      </c>
      <c r="ES24" s="108">
        <f t="shared" si="91"/>
        <v>295355.93054267502</v>
      </c>
      <c r="ET24" s="108">
        <f t="shared" si="91"/>
        <v>295357.89080256864</v>
      </c>
      <c r="EU24" s="108">
        <f t="shared" si="91"/>
        <v>295359.85107547243</v>
      </c>
      <c r="EV24" s="108">
        <f t="shared" si="91"/>
        <v>295361.81136138638</v>
      </c>
      <c r="EW24" s="108">
        <f t="shared" si="91"/>
        <v>295479.00046692911</v>
      </c>
      <c r="EX24" s="108">
        <f t="shared" si="91"/>
        <v>295480.96154363058</v>
      </c>
      <c r="EY24" s="108">
        <f t="shared" si="91"/>
        <v>295482.92263334763</v>
      </c>
      <c r="EZ24" s="108">
        <f t="shared" si="91"/>
        <v>295484.88373608026</v>
      </c>
      <c r="FA24" s="108">
        <f t="shared" si="91"/>
        <v>272533.41317522438</v>
      </c>
      <c r="FB24" s="108">
        <f t="shared" si="92"/>
        <v>272535.22196341609</v>
      </c>
      <c r="FC24" s="108">
        <f t="shared" si="92"/>
        <v>272537.03076361265</v>
      </c>
      <c r="FD24" s="108">
        <f t="shared" si="92"/>
        <v>272538.83957581408</v>
      </c>
      <c r="FE24" s="108">
        <f t="shared" si="92"/>
        <v>272540.64840002055</v>
      </c>
    </row>
    <row r="25" spans="1:161" ht="15.75" x14ac:dyDescent="0.25">
      <c r="A25" s="47" t="s">
        <v>189</v>
      </c>
      <c r="B25" s="12">
        <f>'Urb proj of all 25 ARs '!AN25</f>
        <v>180646.24091070239</v>
      </c>
      <c r="C25" s="12">
        <f>'Urb proj of all 25 ARs '!AO25</f>
        <v>180708.59626252827</v>
      </c>
      <c r="D25" s="100">
        <f t="shared" si="10"/>
        <v>3.451793489392824E-4</v>
      </c>
      <c r="E25" s="101">
        <f t="shared" si="11"/>
        <v>6.6369410292033137E-6</v>
      </c>
      <c r="F25" s="69">
        <f t="shared" si="12"/>
        <v>180647.43984915045</v>
      </c>
      <c r="G25" s="69">
        <f t="shared" si="13"/>
        <v>180648.6387955558</v>
      </c>
      <c r="H25" s="69">
        <f>G25*(1+$E$25)</f>
        <v>180649.83774991849</v>
      </c>
      <c r="I25" s="69">
        <f t="shared" ref="I25:BE25" si="101">H25*(1+$E$25)</f>
        <v>180651.03671223857</v>
      </c>
      <c r="J25" s="69">
        <f t="shared" si="101"/>
        <v>180652.2356825161</v>
      </c>
      <c r="K25" s="69">
        <f t="shared" si="101"/>
        <v>180653.43466075111</v>
      </c>
      <c r="L25" s="69">
        <f t="shared" si="101"/>
        <v>180654.63364694366</v>
      </c>
      <c r="M25" s="69">
        <f t="shared" si="101"/>
        <v>180655.83264109385</v>
      </c>
      <c r="N25" s="69">
        <f t="shared" si="101"/>
        <v>180657.03164320166</v>
      </c>
      <c r="O25" s="69">
        <f t="shared" si="101"/>
        <v>180658.23065326718</v>
      </c>
      <c r="P25" s="69">
        <f t="shared" si="101"/>
        <v>180659.42967129048</v>
      </c>
      <c r="Q25" s="69">
        <f t="shared" si="101"/>
        <v>180660.62869727158</v>
      </c>
      <c r="R25" s="69">
        <f t="shared" si="101"/>
        <v>180661.82773121053</v>
      </c>
      <c r="S25" s="69">
        <f t="shared" si="101"/>
        <v>180663.02677310741</v>
      </c>
      <c r="T25" s="69">
        <f t="shared" si="101"/>
        <v>180664.22582296227</v>
      </c>
      <c r="U25" s="69">
        <f t="shared" si="101"/>
        <v>180665.42488077513</v>
      </c>
      <c r="V25" s="69">
        <f t="shared" si="101"/>
        <v>180666.62394654608</v>
      </c>
      <c r="W25" s="69">
        <f t="shared" si="101"/>
        <v>180667.82302027516</v>
      </c>
      <c r="X25" s="69">
        <f t="shared" si="101"/>
        <v>180669.02210196242</v>
      </c>
      <c r="Y25" s="69">
        <f t="shared" si="101"/>
        <v>180670.22119160791</v>
      </c>
      <c r="Z25" s="69">
        <f t="shared" si="101"/>
        <v>180671.4202892117</v>
      </c>
      <c r="AA25" s="69">
        <f t="shared" si="101"/>
        <v>180672.61939477382</v>
      </c>
      <c r="AB25" s="69">
        <f t="shared" si="101"/>
        <v>180673.81850829432</v>
      </c>
      <c r="AC25" s="69">
        <f t="shared" si="101"/>
        <v>180675.0176297733</v>
      </c>
      <c r="AD25" s="69">
        <f t="shared" si="101"/>
        <v>180676.21675921074</v>
      </c>
      <c r="AE25" s="69">
        <f t="shared" si="101"/>
        <v>180677.41589660675</v>
      </c>
      <c r="AF25" s="69">
        <f t="shared" si="101"/>
        <v>180678.61504196137</v>
      </c>
      <c r="AG25" s="69">
        <f t="shared" si="101"/>
        <v>180679.81419527464</v>
      </c>
      <c r="AH25" s="69">
        <f t="shared" si="101"/>
        <v>180681.01335654661</v>
      </c>
      <c r="AI25" s="69">
        <f t="shared" si="101"/>
        <v>180682.21252577734</v>
      </c>
      <c r="AJ25" s="69">
        <f t="shared" si="101"/>
        <v>180683.4117029669</v>
      </c>
      <c r="AK25" s="69">
        <f t="shared" si="101"/>
        <v>180684.61088811533</v>
      </c>
      <c r="AL25" s="69">
        <f t="shared" si="101"/>
        <v>180685.81008122268</v>
      </c>
      <c r="AM25" s="69">
        <f t="shared" si="101"/>
        <v>180687.00928228899</v>
      </c>
      <c r="AN25" s="69">
        <f t="shared" si="101"/>
        <v>180688.20849131435</v>
      </c>
      <c r="AO25" s="69">
        <f t="shared" si="101"/>
        <v>180689.40770829876</v>
      </c>
      <c r="AP25" s="69">
        <f t="shared" si="101"/>
        <v>180690.60693324232</v>
      </c>
      <c r="AQ25" s="69">
        <f t="shared" si="101"/>
        <v>180691.80616614508</v>
      </c>
      <c r="AR25" s="69">
        <f t="shared" si="101"/>
        <v>180693.00540700706</v>
      </c>
      <c r="AS25" s="69">
        <f t="shared" si="101"/>
        <v>180694.20465582833</v>
      </c>
      <c r="AT25" s="69">
        <f t="shared" si="101"/>
        <v>180695.40391260895</v>
      </c>
      <c r="AU25" s="69">
        <f t="shared" si="101"/>
        <v>180696.60317734897</v>
      </c>
      <c r="AV25" s="69">
        <f t="shared" si="101"/>
        <v>180697.80245004845</v>
      </c>
      <c r="AW25" s="69">
        <f t="shared" si="101"/>
        <v>180699.00173070742</v>
      </c>
      <c r="AX25" s="69">
        <f t="shared" si="101"/>
        <v>180700.20101932593</v>
      </c>
      <c r="AY25" s="69">
        <f t="shared" si="101"/>
        <v>180701.40031590406</v>
      </c>
      <c r="AZ25" s="69">
        <f t="shared" si="101"/>
        <v>180702.59962044185</v>
      </c>
      <c r="BA25" s="69">
        <f t="shared" si="101"/>
        <v>180703.79893293936</v>
      </c>
      <c r="BB25" s="69">
        <f t="shared" si="101"/>
        <v>180704.99825339662</v>
      </c>
      <c r="BC25" s="69">
        <f t="shared" si="101"/>
        <v>180706.19758181373</v>
      </c>
      <c r="BD25" s="69">
        <f t="shared" si="101"/>
        <v>180707.3969181907</v>
      </c>
      <c r="BE25" s="69">
        <f t="shared" si="101"/>
        <v>180708.5962625276</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186486.28434274622</v>
      </c>
      <c r="DG25" s="108">
        <f t="shared" si="15"/>
        <v>186487.52204121815</v>
      </c>
      <c r="DH25" s="108">
        <f t="shared" si="15"/>
        <v>186488.75974790461</v>
      </c>
      <c r="DI25" s="108">
        <f t="shared" si="15"/>
        <v>186489.99746280565</v>
      </c>
      <c r="DJ25" s="108">
        <f t="shared" si="15"/>
        <v>201238.85030652344</v>
      </c>
      <c r="DK25" s="108">
        <f t="shared" si="15"/>
        <v>201240.1859169057</v>
      </c>
      <c r="DL25" s="108">
        <f t="shared" si="15"/>
        <v>201241.52153615232</v>
      </c>
      <c r="DM25" s="108">
        <f t="shared" si="15"/>
        <v>201242.85716426341</v>
      </c>
      <c r="DN25" s="108">
        <f t="shared" si="15"/>
        <v>178476.95433885511</v>
      </c>
      <c r="DO25" s="108">
        <f t="shared" si="15"/>
        <v>178478.13887987612</v>
      </c>
      <c r="DP25" s="108">
        <f t="shared" si="15"/>
        <v>178479.32342875889</v>
      </c>
      <c r="DQ25" s="108">
        <f t="shared" si="15"/>
        <v>178480.50798550341</v>
      </c>
      <c r="DR25" s="108">
        <f t="shared" si="15"/>
        <v>178481.69255010976</v>
      </c>
      <c r="DS25" s="108">
        <f t="shared" si="15"/>
        <v>185130.53906181091</v>
      </c>
      <c r="DT25" s="108">
        <f t="shared" si="15"/>
        <v>185131.76776228138</v>
      </c>
      <c r="DU25" s="108">
        <f t="shared" si="15"/>
        <v>185132.99647090663</v>
      </c>
      <c r="DV25" s="108">
        <f t="shared" si="90"/>
        <v>185134.22518768677</v>
      </c>
      <c r="DW25" s="108">
        <f t="shared" si="90"/>
        <v>182152.16595538048</v>
      </c>
      <c r="DX25" s="108">
        <f t="shared" si="90"/>
        <v>182153.37488856426</v>
      </c>
      <c r="DY25" s="108">
        <f t="shared" si="90"/>
        <v>182154.58382977167</v>
      </c>
      <c r="DZ25" s="108">
        <f t="shared" si="90"/>
        <v>182155.79277900275</v>
      </c>
      <c r="EA25" s="108">
        <f t="shared" si="90"/>
        <v>188251.12011682786</v>
      </c>
      <c r="EB25" s="108">
        <f t="shared" si="90"/>
        <v>188252.36952841075</v>
      </c>
      <c r="EC25" s="108">
        <f t="shared" si="90"/>
        <v>188253.61894828593</v>
      </c>
      <c r="ED25" s="108">
        <f t="shared" si="90"/>
        <v>188254.86837645341</v>
      </c>
      <c r="EE25" s="108">
        <f t="shared" si="90"/>
        <v>188256.11781291326</v>
      </c>
      <c r="EF25" s="108">
        <f t="shared" si="90"/>
        <v>184224.44035433661</v>
      </c>
      <c r="EG25" s="108">
        <f t="shared" si="90"/>
        <v>184225.66304108337</v>
      </c>
      <c r="EH25" s="108">
        <f t="shared" si="90"/>
        <v>184226.88573594505</v>
      </c>
      <c r="EI25" s="108">
        <f t="shared" si="90"/>
        <v>184228.10843892166</v>
      </c>
      <c r="EJ25" s="108">
        <f t="shared" si="90"/>
        <v>186041.9282624273</v>
      </c>
      <c r="EK25" s="108">
        <f t="shared" si="90"/>
        <v>186043.16301173414</v>
      </c>
      <c r="EL25" s="108">
        <f t="shared" si="91"/>
        <v>186044.39776923592</v>
      </c>
      <c r="EM25" s="108">
        <f t="shared" si="91"/>
        <v>186045.63253493272</v>
      </c>
      <c r="EN25" s="108">
        <f t="shared" si="91"/>
        <v>202024.61490948198</v>
      </c>
      <c r="EO25" s="108">
        <f t="shared" si="91"/>
        <v>202025.95573493757</v>
      </c>
      <c r="EP25" s="108">
        <f t="shared" si="91"/>
        <v>202027.29656929214</v>
      </c>
      <c r="EQ25" s="108">
        <f t="shared" si="91"/>
        <v>202028.6374125458</v>
      </c>
      <c r="ER25" s="108">
        <f t="shared" si="91"/>
        <v>202029.9782646985</v>
      </c>
      <c r="ES25" s="108">
        <f t="shared" si="91"/>
        <v>197745.60280895053</v>
      </c>
      <c r="ET25" s="108">
        <f t="shared" si="91"/>
        <v>197746.91523485517</v>
      </c>
      <c r="EU25" s="108">
        <f t="shared" si="91"/>
        <v>197748.22766947027</v>
      </c>
      <c r="EV25" s="108">
        <f t="shared" si="91"/>
        <v>197749.54011279598</v>
      </c>
      <c r="EW25" s="108">
        <f t="shared" si="91"/>
        <v>194863.74937538413</v>
      </c>
      <c r="EX25" s="108">
        <f t="shared" si="91"/>
        <v>194865.04267459747</v>
      </c>
      <c r="EY25" s="108">
        <f t="shared" si="91"/>
        <v>194866.33598239435</v>
      </c>
      <c r="EZ25" s="108">
        <f t="shared" si="91"/>
        <v>194867.62929877485</v>
      </c>
      <c r="FA25" s="108">
        <f t="shared" si="91"/>
        <v>178445.0693456415</v>
      </c>
      <c r="FB25" s="108">
        <f t="shared" si="92"/>
        <v>178446.2536750437</v>
      </c>
      <c r="FC25" s="108">
        <f t="shared" si="92"/>
        <v>178447.43801230623</v>
      </c>
      <c r="FD25" s="108">
        <f t="shared" si="92"/>
        <v>178448.62235742915</v>
      </c>
      <c r="FE25" s="108">
        <f t="shared" si="92"/>
        <v>178449.80671041249</v>
      </c>
    </row>
    <row r="26" spans="1:161" ht="15.75" x14ac:dyDescent="0.25">
      <c r="A26" s="47" t="s">
        <v>190</v>
      </c>
      <c r="B26" s="12">
        <f>'Urb proj of all 25 ARs '!AN26</f>
        <v>169486.83096768515</v>
      </c>
      <c r="C26" s="12">
        <f>'Urb proj of all 25 ARs '!AO26</f>
        <v>169545.33432165236</v>
      </c>
      <c r="D26" s="100">
        <f t="shared" si="10"/>
        <v>3.4517934893932468E-4</v>
      </c>
      <c r="E26" s="101">
        <f t="shared" si="11"/>
        <v>6.6369410292033137E-6</v>
      </c>
      <c r="F26" s="69">
        <f t="shared" si="12"/>
        <v>169487.95584178751</v>
      </c>
      <c r="G26" s="69">
        <f t="shared" si="13"/>
        <v>169489.08072335558</v>
      </c>
      <c r="H26" s="69">
        <f>G26*(1+$E$26)</f>
        <v>169490.20561238943</v>
      </c>
      <c r="I26" s="69">
        <f t="shared" ref="I26:BE26" si="102">H26*(1+$E$26)</f>
        <v>169491.33050888911</v>
      </c>
      <c r="J26" s="69">
        <f t="shared" si="102"/>
        <v>169492.45541285464</v>
      </c>
      <c r="K26" s="69">
        <f t="shared" si="102"/>
        <v>169493.5803242861</v>
      </c>
      <c r="L26" s="69">
        <f t="shared" si="102"/>
        <v>169494.70524318353</v>
      </c>
      <c r="M26" s="69">
        <f t="shared" si="102"/>
        <v>169495.830169547</v>
      </c>
      <c r="N26" s="69">
        <f t="shared" si="102"/>
        <v>169496.95510337653</v>
      </c>
      <c r="O26" s="69">
        <f t="shared" si="102"/>
        <v>169498.08004467218</v>
      </c>
      <c r="P26" s="69">
        <f t="shared" si="102"/>
        <v>169499.20499343402</v>
      </c>
      <c r="Q26" s="69">
        <f t="shared" si="102"/>
        <v>169500.32994966206</v>
      </c>
      <c r="R26" s="69">
        <f t="shared" si="102"/>
        <v>169501.45491335637</v>
      </c>
      <c r="S26" s="69">
        <f t="shared" si="102"/>
        <v>169502.57988451701</v>
      </c>
      <c r="T26" s="69">
        <f t="shared" si="102"/>
        <v>169503.704863144</v>
      </c>
      <c r="U26" s="69">
        <f t="shared" si="102"/>
        <v>169504.8298492374</v>
      </c>
      <c r="V26" s="69">
        <f t="shared" si="102"/>
        <v>169505.95484279728</v>
      </c>
      <c r="W26" s="69">
        <f t="shared" si="102"/>
        <v>169507.07984382368</v>
      </c>
      <c r="X26" s="69">
        <f t="shared" si="102"/>
        <v>169508.20485231664</v>
      </c>
      <c r="Y26" s="69">
        <f t="shared" si="102"/>
        <v>169509.32986827623</v>
      </c>
      <c r="Z26" s="69">
        <f t="shared" si="102"/>
        <v>169510.45489170245</v>
      </c>
      <c r="AA26" s="69">
        <f t="shared" si="102"/>
        <v>169511.57992259541</v>
      </c>
      <c r="AB26" s="69">
        <f t="shared" si="102"/>
        <v>169512.70496095513</v>
      </c>
      <c r="AC26" s="69">
        <f t="shared" si="102"/>
        <v>169513.83000678165</v>
      </c>
      <c r="AD26" s="69">
        <f t="shared" si="102"/>
        <v>169514.95506007504</v>
      </c>
      <c r="AE26" s="69">
        <f t="shared" si="102"/>
        <v>169516.08012083534</v>
      </c>
      <c r="AF26" s="69">
        <f t="shared" si="102"/>
        <v>169517.2051890626</v>
      </c>
      <c r="AG26" s="69">
        <f t="shared" si="102"/>
        <v>169518.33026475686</v>
      </c>
      <c r="AH26" s="69">
        <f t="shared" si="102"/>
        <v>169519.45534791821</v>
      </c>
      <c r="AI26" s="69">
        <f t="shared" si="102"/>
        <v>169520.58043854666</v>
      </c>
      <c r="AJ26" s="69">
        <f t="shared" si="102"/>
        <v>169521.70553664226</v>
      </c>
      <c r="AK26" s="69">
        <f t="shared" si="102"/>
        <v>169522.83064220508</v>
      </c>
      <c r="AL26" s="69">
        <f t="shared" si="102"/>
        <v>169523.95575523516</v>
      </c>
      <c r="AM26" s="69">
        <f t="shared" si="102"/>
        <v>169525.08087573256</v>
      </c>
      <c r="AN26" s="69">
        <f t="shared" si="102"/>
        <v>169526.2060036973</v>
      </c>
      <c r="AO26" s="69">
        <f t="shared" si="102"/>
        <v>169527.33113912944</v>
      </c>
      <c r="AP26" s="69">
        <f t="shared" si="102"/>
        <v>169528.45628202904</v>
      </c>
      <c r="AQ26" s="69">
        <f t="shared" si="102"/>
        <v>169529.58143239617</v>
      </c>
      <c r="AR26" s="69">
        <f t="shared" si="102"/>
        <v>169530.70659023084</v>
      </c>
      <c r="AS26" s="69">
        <f t="shared" si="102"/>
        <v>169531.83175553312</v>
      </c>
      <c r="AT26" s="69">
        <f t="shared" si="102"/>
        <v>169532.95692830306</v>
      </c>
      <c r="AU26" s="69">
        <f t="shared" si="102"/>
        <v>169534.08210854069</v>
      </c>
      <c r="AV26" s="69">
        <f t="shared" si="102"/>
        <v>169535.20729624608</v>
      </c>
      <c r="AW26" s="69">
        <f t="shared" si="102"/>
        <v>169536.33249141928</v>
      </c>
      <c r="AX26" s="69">
        <f t="shared" si="102"/>
        <v>169537.45769406034</v>
      </c>
      <c r="AY26" s="69">
        <f t="shared" si="102"/>
        <v>169538.58290416931</v>
      </c>
      <c r="AZ26" s="69">
        <f t="shared" si="102"/>
        <v>169539.70812174623</v>
      </c>
      <c r="BA26" s="69">
        <f t="shared" si="102"/>
        <v>169540.83334679113</v>
      </c>
      <c r="BB26" s="69">
        <f t="shared" si="102"/>
        <v>169541.9585793041</v>
      </c>
      <c r="BC26" s="69">
        <f t="shared" si="102"/>
        <v>169543.08381928518</v>
      </c>
      <c r="BD26" s="69">
        <f t="shared" si="102"/>
        <v>169544.20906673439</v>
      </c>
      <c r="BE26" s="69">
        <f t="shared" si="102"/>
        <v>169545.33432165181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164368.74815651227</v>
      </c>
      <c r="DG26" s="108">
        <f t="shared" si="15"/>
        <v>164369.83906220083</v>
      </c>
      <c r="DH26" s="108">
        <f t="shared" si="15"/>
        <v>164370.92997512966</v>
      </c>
      <c r="DI26" s="108">
        <f t="shared" si="15"/>
        <v>164372.0208952988</v>
      </c>
      <c r="DJ26" s="108">
        <f t="shared" si="15"/>
        <v>176863.84787418283</v>
      </c>
      <c r="DK26" s="108">
        <f t="shared" si="15"/>
        <v>176865.02170911134</v>
      </c>
      <c r="DL26" s="108">
        <f t="shared" si="15"/>
        <v>176866.19555183055</v>
      </c>
      <c r="DM26" s="108">
        <f t="shared" si="15"/>
        <v>176867.3694023405</v>
      </c>
      <c r="DN26" s="108">
        <f t="shared" si="15"/>
        <v>156264.06612554961</v>
      </c>
      <c r="DO26" s="108">
        <f t="shared" si="15"/>
        <v>156265.10324094148</v>
      </c>
      <c r="DP26" s="108">
        <f t="shared" si="15"/>
        <v>156266.14036321663</v>
      </c>
      <c r="DQ26" s="108">
        <f t="shared" si="15"/>
        <v>156267.17749237508</v>
      </c>
      <c r="DR26" s="108">
        <f t="shared" si="15"/>
        <v>156268.2146284169</v>
      </c>
      <c r="DS26" s="108">
        <f t="shared" si="15"/>
        <v>160690.86977365814</v>
      </c>
      <c r="DT26" s="108">
        <f t="shared" si="15"/>
        <v>160691.93626948475</v>
      </c>
      <c r="DU26" s="108">
        <f t="shared" si="15"/>
        <v>160693.00277238965</v>
      </c>
      <c r="DV26" s="108">
        <f t="shared" si="90"/>
        <v>160694.06928237286</v>
      </c>
      <c r="DW26" s="108">
        <f t="shared" si="90"/>
        <v>161110.38368668346</v>
      </c>
      <c r="DX26" s="108">
        <f t="shared" si="90"/>
        <v>161111.4529667992</v>
      </c>
      <c r="DY26" s="108">
        <f t="shared" si="90"/>
        <v>161112.52225401168</v>
      </c>
      <c r="DZ26" s="108">
        <f t="shared" si="90"/>
        <v>161113.59154832092</v>
      </c>
      <c r="EA26" s="108">
        <f t="shared" si="90"/>
        <v>166936.07497775005</v>
      </c>
      <c r="EB26" s="108">
        <f t="shared" si="90"/>
        <v>166937.18292263534</v>
      </c>
      <c r="EC26" s="108">
        <f t="shared" si="90"/>
        <v>166938.29087487396</v>
      </c>
      <c r="ED26" s="108">
        <f t="shared" si="90"/>
        <v>166939.398834466</v>
      </c>
      <c r="EE26" s="108">
        <f t="shared" si="90"/>
        <v>166940.50680141154</v>
      </c>
      <c r="EF26" s="108">
        <f t="shared" si="90"/>
        <v>163472.27410262785</v>
      </c>
      <c r="EG26" s="108">
        <f t="shared" si="90"/>
        <v>163473.35905847096</v>
      </c>
      <c r="EH26" s="108">
        <f t="shared" si="90"/>
        <v>163474.44402151488</v>
      </c>
      <c r="EI26" s="108">
        <f t="shared" si="90"/>
        <v>163475.52899175964</v>
      </c>
      <c r="EJ26" s="108">
        <f t="shared" si="90"/>
        <v>161421.58610230917</v>
      </c>
      <c r="EK26" s="108">
        <f t="shared" si="90"/>
        <v>161422.65744785697</v>
      </c>
      <c r="EL26" s="108">
        <f t="shared" si="91"/>
        <v>161423.72880051524</v>
      </c>
      <c r="EM26" s="108">
        <f t="shared" si="91"/>
        <v>161424.80016028401</v>
      </c>
      <c r="EN26" s="108">
        <f t="shared" si="91"/>
        <v>174079.83071721761</v>
      </c>
      <c r="EO26" s="108">
        <f t="shared" si="91"/>
        <v>174080.98607478844</v>
      </c>
      <c r="EP26" s="108">
        <f t="shared" si="91"/>
        <v>174082.14144002731</v>
      </c>
      <c r="EQ26" s="108">
        <f t="shared" si="91"/>
        <v>174083.29681293431</v>
      </c>
      <c r="ER26" s="108">
        <f t="shared" si="91"/>
        <v>174084.45219350941</v>
      </c>
      <c r="ES26" s="108">
        <f t="shared" si="91"/>
        <v>172113.11003322894</v>
      </c>
      <c r="ET26" s="108">
        <f t="shared" si="91"/>
        <v>172114.25233779056</v>
      </c>
      <c r="EU26" s="108">
        <f t="shared" si="91"/>
        <v>172115.39464993362</v>
      </c>
      <c r="EV26" s="108">
        <f t="shared" si="91"/>
        <v>172116.53696965813</v>
      </c>
      <c r="EW26" s="108">
        <f t="shared" si="91"/>
        <v>169288.62157389495</v>
      </c>
      <c r="EX26" s="108">
        <f t="shared" si="91"/>
        <v>169289.74513249326</v>
      </c>
      <c r="EY26" s="108">
        <f t="shared" si="91"/>
        <v>169290.86869854858</v>
      </c>
      <c r="EZ26" s="108">
        <f t="shared" si="91"/>
        <v>169291.99227206092</v>
      </c>
      <c r="FA26" s="108">
        <f t="shared" si="91"/>
        <v>157275.97725838213</v>
      </c>
      <c r="FB26" s="108">
        <f t="shared" si="92"/>
        <v>157277.0210897685</v>
      </c>
      <c r="FC26" s="108">
        <f t="shared" si="92"/>
        <v>157278.06492808272</v>
      </c>
      <c r="FD26" s="108">
        <f t="shared" si="92"/>
        <v>157279.10877332484</v>
      </c>
      <c r="FE26" s="108">
        <f t="shared" si="92"/>
        <v>157280.1526254949</v>
      </c>
    </row>
    <row r="27" spans="1:161" ht="15.75" x14ac:dyDescent="0.25">
      <c r="A27" s="47" t="s">
        <v>191</v>
      </c>
      <c r="B27" s="12">
        <f>'Urb proj of all 25 ARs '!AN27</f>
        <v>182562.47600422651</v>
      </c>
      <c r="C27" s="12">
        <f>'Urb proj of all 25 ARs '!AO27</f>
        <v>182625.49280083441</v>
      </c>
      <c r="D27" s="100">
        <f t="shared" si="10"/>
        <v>3.451793489393932E-4</v>
      </c>
      <c r="E27" s="101">
        <f t="shared" si="11"/>
        <v>6.6369410292033137E-6</v>
      </c>
      <c r="F27" s="69">
        <f t="shared" si="12"/>
        <v>182563.68766061388</v>
      </c>
      <c r="G27" s="69">
        <f t="shared" si="13"/>
        <v>182564.89932504296</v>
      </c>
      <c r="H27" s="69">
        <f>G27*(1+$E$27)</f>
        <v>182566.11099751378</v>
      </c>
      <c r="I27" s="69">
        <f t="shared" ref="I27:BD27" si="103">H27*(1+$E$27)</f>
        <v>182567.32267802639</v>
      </c>
      <c r="J27" s="69">
        <f t="shared" si="103"/>
        <v>182568.53436658086</v>
      </c>
      <c r="K27" s="69">
        <f t="shared" si="103"/>
        <v>182569.74606317724</v>
      </c>
      <c r="L27" s="69">
        <f t="shared" si="103"/>
        <v>182570.95776781559</v>
      </c>
      <c r="M27" s="69">
        <f t="shared" si="103"/>
        <v>182572.16948049594</v>
      </c>
      <c r="N27" s="69">
        <f t="shared" si="103"/>
        <v>182573.38120121835</v>
      </c>
      <c r="O27" s="69">
        <f t="shared" si="103"/>
        <v>182574.59292998287</v>
      </c>
      <c r="P27" s="69">
        <f t="shared" si="103"/>
        <v>182575.80466678957</v>
      </c>
      <c r="Q27" s="69">
        <f t="shared" si="103"/>
        <v>182577.0164116385</v>
      </c>
      <c r="R27" s="69">
        <f t="shared" si="103"/>
        <v>182578.22816452972</v>
      </c>
      <c r="S27" s="69">
        <f t="shared" si="103"/>
        <v>182579.43992546326</v>
      </c>
      <c r="T27" s="69">
        <f t="shared" si="103"/>
        <v>182580.65169443918</v>
      </c>
      <c r="U27" s="69">
        <f t="shared" si="103"/>
        <v>182581.86347145756</v>
      </c>
      <c r="V27" s="69">
        <f t="shared" si="103"/>
        <v>182583.07525651841</v>
      </c>
      <c r="W27" s="69">
        <f t="shared" si="103"/>
        <v>182584.28704962181</v>
      </c>
      <c r="X27" s="69">
        <f t="shared" si="103"/>
        <v>182585.49885076782</v>
      </c>
      <c r="Y27" s="69">
        <f t="shared" si="103"/>
        <v>182586.71065995647</v>
      </c>
      <c r="Z27" s="69">
        <f t="shared" si="103"/>
        <v>182587.92247718785</v>
      </c>
      <c r="AA27" s="69">
        <f t="shared" si="103"/>
        <v>182589.13430246199</v>
      </c>
      <c r="AB27" s="69">
        <f t="shared" si="103"/>
        <v>182590.34613577893</v>
      </c>
      <c r="AC27" s="69">
        <f t="shared" si="103"/>
        <v>182591.55797713873</v>
      </c>
      <c r="AD27" s="69">
        <f t="shared" si="103"/>
        <v>182592.76982654145</v>
      </c>
      <c r="AE27" s="69">
        <f t="shared" si="103"/>
        <v>182593.98168398713</v>
      </c>
      <c r="AF27" s="69">
        <f t="shared" si="103"/>
        <v>182595.19354947587</v>
      </c>
      <c r="AG27" s="69">
        <f t="shared" si="103"/>
        <v>182596.40542300767</v>
      </c>
      <c r="AH27" s="69">
        <f t="shared" si="103"/>
        <v>182597.61730458261</v>
      </c>
      <c r="AI27" s="69">
        <f t="shared" si="103"/>
        <v>182598.82919420075</v>
      </c>
      <c r="AJ27" s="69">
        <f t="shared" si="103"/>
        <v>182600.04109186211</v>
      </c>
      <c r="AK27" s="69">
        <f t="shared" si="103"/>
        <v>182601.25299756677</v>
      </c>
      <c r="AL27" s="69">
        <f t="shared" si="103"/>
        <v>182602.46491131478</v>
      </c>
      <c r="AM27" s="69">
        <f t="shared" si="103"/>
        <v>182603.67683310618</v>
      </c>
      <c r="AN27" s="69">
        <f t="shared" si="103"/>
        <v>182604.88876294103</v>
      </c>
      <c r="AO27" s="69">
        <f t="shared" si="103"/>
        <v>182606.1007008194</v>
      </c>
      <c r="AP27" s="69">
        <f t="shared" si="103"/>
        <v>182607.31264674131</v>
      </c>
      <c r="AQ27" s="69">
        <f t="shared" si="103"/>
        <v>182608.52460070685</v>
      </c>
      <c r="AR27" s="69">
        <f t="shared" si="103"/>
        <v>182609.73656271605</v>
      </c>
      <c r="AS27" s="69">
        <f t="shared" si="103"/>
        <v>182610.94853276896</v>
      </c>
      <c r="AT27" s="69">
        <f t="shared" si="103"/>
        <v>182612.16051086565</v>
      </c>
      <c r="AU27" s="69">
        <f t="shared" si="103"/>
        <v>182613.37249700617</v>
      </c>
      <c r="AV27" s="69">
        <f t="shared" si="103"/>
        <v>182614.58449119059</v>
      </c>
      <c r="AW27" s="69">
        <f t="shared" si="103"/>
        <v>182615.79649341892</v>
      </c>
      <c r="AX27" s="69">
        <f t="shared" si="103"/>
        <v>182617.00850369126</v>
      </c>
      <c r="AY27" s="69">
        <f t="shared" si="103"/>
        <v>182618.22052200764</v>
      </c>
      <c r="AZ27" s="69">
        <f t="shared" si="103"/>
        <v>182619.43254836812</v>
      </c>
      <c r="BA27" s="69">
        <f t="shared" si="103"/>
        <v>182620.64458277271</v>
      </c>
      <c r="BB27" s="69">
        <f t="shared" si="103"/>
        <v>182621.85662522152</v>
      </c>
      <c r="BC27" s="69">
        <f t="shared" si="103"/>
        <v>182623.0686757146</v>
      </c>
      <c r="BD27" s="69">
        <f t="shared" si="103"/>
        <v>182624.28073425198</v>
      </c>
      <c r="BE27" s="69">
        <f>BD27*(1+$E$27)</f>
        <v>182625.49280083372</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177757.91179715394</v>
      </c>
      <c r="DG27" s="108">
        <f t="shared" si="15"/>
        <v>177759.091565932</v>
      </c>
      <c r="DH27" s="108">
        <f t="shared" si="15"/>
        <v>177760.27134254013</v>
      </c>
      <c r="DI27" s="108">
        <f t="shared" si="15"/>
        <v>177761.45112697835</v>
      </c>
      <c r="DJ27" s="108">
        <f t="shared" si="15"/>
        <v>190357.74188636159</v>
      </c>
      <c r="DK27" s="108">
        <f t="shared" si="15"/>
        <v>190359.00527946893</v>
      </c>
      <c r="DL27" s="108">
        <f t="shared" si="15"/>
        <v>190360.26868096137</v>
      </c>
      <c r="DM27" s="108">
        <f t="shared" si="15"/>
        <v>190361.53209083891</v>
      </c>
      <c r="DN27" s="108">
        <f t="shared" si="15"/>
        <v>166975.84632483666</v>
      </c>
      <c r="DO27" s="108">
        <f t="shared" si="15"/>
        <v>166976.954533682</v>
      </c>
      <c r="DP27" s="108">
        <f t="shared" si="15"/>
        <v>166978.06274988246</v>
      </c>
      <c r="DQ27" s="108">
        <f t="shared" si="15"/>
        <v>166979.1709734381</v>
      </c>
      <c r="DR27" s="108">
        <f t="shared" si="15"/>
        <v>166980.27920434898</v>
      </c>
      <c r="DS27" s="108">
        <f t="shared" si="15"/>
        <v>173602.49933117573</v>
      </c>
      <c r="DT27" s="108">
        <f t="shared" si="15"/>
        <v>173603.6515207263</v>
      </c>
      <c r="DU27" s="108">
        <f t="shared" si="15"/>
        <v>173604.80371792393</v>
      </c>
      <c r="DV27" s="108">
        <f t="shared" si="90"/>
        <v>173605.95592276857</v>
      </c>
      <c r="DW27" s="108">
        <f t="shared" si="90"/>
        <v>167157.73377601526</v>
      </c>
      <c r="DX27" s="108">
        <f t="shared" si="90"/>
        <v>167158.8431920369</v>
      </c>
      <c r="DY27" s="108">
        <f t="shared" si="90"/>
        <v>167159.95261542167</v>
      </c>
      <c r="DZ27" s="108">
        <f t="shared" si="90"/>
        <v>167161.06204616965</v>
      </c>
      <c r="EA27" s="108">
        <f t="shared" si="90"/>
        <v>173933.10579416636</v>
      </c>
      <c r="EB27" s="108">
        <f t="shared" si="90"/>
        <v>173934.26017793256</v>
      </c>
      <c r="EC27" s="108">
        <f t="shared" si="90"/>
        <v>173935.41456936032</v>
      </c>
      <c r="ED27" s="108">
        <f t="shared" si="90"/>
        <v>173936.56896844969</v>
      </c>
      <c r="EE27" s="108">
        <f t="shared" si="90"/>
        <v>173937.72337520076</v>
      </c>
      <c r="EF27" s="108">
        <f t="shared" si="90"/>
        <v>169035.72116382091</v>
      </c>
      <c r="EG27" s="108">
        <f t="shared" si="90"/>
        <v>169036.84304393412</v>
      </c>
      <c r="EH27" s="108">
        <f t="shared" si="90"/>
        <v>169037.96493149316</v>
      </c>
      <c r="EI27" s="108">
        <f t="shared" si="90"/>
        <v>169039.0868264981</v>
      </c>
      <c r="EJ27" s="108">
        <f t="shared" si="90"/>
        <v>171229.95221344157</v>
      </c>
      <c r="EK27" s="108">
        <f t="shared" si="90"/>
        <v>171231.08865653686</v>
      </c>
      <c r="EL27" s="108">
        <f t="shared" si="91"/>
        <v>171232.22510717466</v>
      </c>
      <c r="EM27" s="108">
        <f t="shared" si="91"/>
        <v>171233.36156535498</v>
      </c>
      <c r="EN27" s="108">
        <f t="shared" si="91"/>
        <v>182874.72218455188</v>
      </c>
      <c r="EO27" s="108">
        <f t="shared" si="91"/>
        <v>182875.93591329877</v>
      </c>
      <c r="EP27" s="108">
        <f t="shared" si="91"/>
        <v>182877.14965010108</v>
      </c>
      <c r="EQ27" s="108">
        <f t="shared" si="91"/>
        <v>182878.3633949589</v>
      </c>
      <c r="ER27" s="108">
        <f t="shared" si="91"/>
        <v>182879.57714787225</v>
      </c>
      <c r="ES27" s="108">
        <f t="shared" si="91"/>
        <v>182700.76807726087</v>
      </c>
      <c r="ET27" s="108">
        <f t="shared" si="91"/>
        <v>182701.9806514846</v>
      </c>
      <c r="EU27" s="108">
        <f t="shared" si="91"/>
        <v>182703.19323375609</v>
      </c>
      <c r="EV27" s="108">
        <f t="shared" si="91"/>
        <v>182704.40582407545</v>
      </c>
      <c r="EW27" s="108">
        <f t="shared" si="91"/>
        <v>180751.37835652585</v>
      </c>
      <c r="EX27" s="108">
        <f t="shared" si="91"/>
        <v>180752.57799276497</v>
      </c>
      <c r="EY27" s="108">
        <f t="shared" si="91"/>
        <v>180753.777636966</v>
      </c>
      <c r="EZ27" s="108">
        <f t="shared" si="91"/>
        <v>180754.97728912899</v>
      </c>
      <c r="FA27" s="108">
        <f t="shared" si="91"/>
        <v>167961.61527293368</v>
      </c>
      <c r="FB27" s="108">
        <f t="shared" si="92"/>
        <v>167962.7300242694</v>
      </c>
      <c r="FC27" s="108">
        <f t="shared" si="92"/>
        <v>167963.8447830037</v>
      </c>
      <c r="FD27" s="108">
        <f t="shared" si="92"/>
        <v>167964.95954913658</v>
      </c>
      <c r="FE27" s="108">
        <f t="shared" si="92"/>
        <v>167966.07432266808</v>
      </c>
    </row>
    <row r="28" spans="1:161" ht="15.75" x14ac:dyDescent="0.25">
      <c r="A28" s="47" t="s">
        <v>192</v>
      </c>
      <c r="B28" s="12">
        <f>'Urb proj of all 25 ARs '!AN28</f>
        <v>67149.62408439198</v>
      </c>
      <c r="C28" s="12">
        <f>'Urb proj of all 25 ARs '!AO28</f>
        <v>67172.802747914946</v>
      </c>
      <c r="D28" s="100">
        <f t="shared" si="10"/>
        <v>3.4517934893924559E-4</v>
      </c>
      <c r="E28" s="101">
        <f t="shared" si="11"/>
        <v>6.6369410292033137E-6</v>
      </c>
      <c r="F28" s="69">
        <f t="shared" si="12"/>
        <v>67150.069752487165</v>
      </c>
      <c r="G28" s="69">
        <f t="shared" si="13"/>
        <v>67150.515423540215</v>
      </c>
      <c r="H28" s="69">
        <f>G28*(1+$E$28)</f>
        <v>67150.96109755116</v>
      </c>
      <c r="I28" s="69">
        <f t="shared" ref="I28:BE28" si="104">H28*(1+$E$28)</f>
        <v>67151.406774520015</v>
      </c>
      <c r="J28" s="69">
        <f t="shared" si="104"/>
        <v>67151.852454446809</v>
      </c>
      <c r="K28" s="69">
        <f t="shared" si="104"/>
        <v>67152.298137331556</v>
      </c>
      <c r="L28" s="69">
        <f t="shared" si="104"/>
        <v>67152.743823174271</v>
      </c>
      <c r="M28" s="69">
        <f t="shared" si="104"/>
        <v>67153.189511974968</v>
      </c>
      <c r="N28" s="69">
        <f t="shared" si="104"/>
        <v>67153.635203733676</v>
      </c>
      <c r="O28" s="69">
        <f t="shared" si="104"/>
        <v>67154.080898450426</v>
      </c>
      <c r="P28" s="69">
        <f t="shared" si="104"/>
        <v>67154.526596125215</v>
      </c>
      <c r="Q28" s="69">
        <f t="shared" si="104"/>
        <v>67154.972296758075</v>
      </c>
      <c r="R28" s="69">
        <f t="shared" si="104"/>
        <v>67155.418000349033</v>
      </c>
      <c r="S28" s="69">
        <f t="shared" si="104"/>
        <v>67155.86370689809</v>
      </c>
      <c r="T28" s="69">
        <f t="shared" si="104"/>
        <v>67156.309416405275</v>
      </c>
      <c r="U28" s="69">
        <f t="shared" si="104"/>
        <v>67156.755128870616</v>
      </c>
      <c r="V28" s="69">
        <f t="shared" si="104"/>
        <v>67157.200844294115</v>
      </c>
      <c r="W28" s="69">
        <f t="shared" si="104"/>
        <v>67157.6465626758</v>
      </c>
      <c r="X28" s="69">
        <f t="shared" si="104"/>
        <v>67158.0922840157</v>
      </c>
      <c r="Y28" s="69">
        <f t="shared" si="104"/>
        <v>67158.53800831383</v>
      </c>
      <c r="Z28" s="69">
        <f t="shared" si="104"/>
        <v>67158.983735570204</v>
      </c>
      <c r="AA28" s="69">
        <f t="shared" si="104"/>
        <v>67159.429465784837</v>
      </c>
      <c r="AB28" s="69">
        <f t="shared" si="104"/>
        <v>67159.875198957758</v>
      </c>
      <c r="AC28" s="69">
        <f t="shared" si="104"/>
        <v>67160.320935088981</v>
      </c>
      <c r="AD28" s="69">
        <f t="shared" si="104"/>
        <v>67160.766674178536</v>
      </c>
      <c r="AE28" s="69">
        <f t="shared" si="104"/>
        <v>67161.212416226423</v>
      </c>
      <c r="AF28" s="69">
        <f t="shared" si="104"/>
        <v>67161.658161232685</v>
      </c>
      <c r="AG28" s="69">
        <f t="shared" si="104"/>
        <v>67162.103909197322</v>
      </c>
      <c r="AH28" s="69">
        <f t="shared" si="104"/>
        <v>67162.549660120363</v>
      </c>
      <c r="AI28" s="69">
        <f t="shared" si="104"/>
        <v>67162.995414001824</v>
      </c>
      <c r="AJ28" s="69">
        <f t="shared" si="104"/>
        <v>67163.441170841732</v>
      </c>
      <c r="AK28" s="69">
        <f t="shared" si="104"/>
        <v>67163.886930640103</v>
      </c>
      <c r="AL28" s="69">
        <f t="shared" si="104"/>
        <v>67164.332693396951</v>
      </c>
      <c r="AM28" s="69">
        <f t="shared" si="104"/>
        <v>67164.778459112305</v>
      </c>
      <c r="AN28" s="69">
        <f t="shared" si="104"/>
        <v>67165.224227786181</v>
      </c>
      <c r="AO28" s="69">
        <f t="shared" si="104"/>
        <v>67165.669999418591</v>
      </c>
      <c r="AP28" s="69">
        <f t="shared" si="104"/>
        <v>67166.115774009566</v>
      </c>
      <c r="AQ28" s="69">
        <f t="shared" si="104"/>
        <v>67166.56155155912</v>
      </c>
      <c r="AR28" s="69">
        <f t="shared" si="104"/>
        <v>67167.007332067267</v>
      </c>
      <c r="AS28" s="69">
        <f t="shared" si="104"/>
        <v>67167.453115534037</v>
      </c>
      <c r="AT28" s="69">
        <f t="shared" si="104"/>
        <v>67167.898901959445</v>
      </c>
      <c r="AU28" s="69">
        <f t="shared" si="104"/>
        <v>67168.344691343518</v>
      </c>
      <c r="AV28" s="69">
        <f t="shared" si="104"/>
        <v>67168.790483686258</v>
      </c>
      <c r="AW28" s="69">
        <f t="shared" si="104"/>
        <v>67169.236278987708</v>
      </c>
      <c r="AX28" s="69">
        <f t="shared" si="104"/>
        <v>67169.682077247868</v>
      </c>
      <c r="AY28" s="69">
        <f t="shared" si="104"/>
        <v>67170.127878466767</v>
      </c>
      <c r="AZ28" s="69">
        <f t="shared" si="104"/>
        <v>67170.573682644419</v>
      </c>
      <c r="BA28" s="69">
        <f t="shared" si="104"/>
        <v>67171.019489780854</v>
      </c>
      <c r="BB28" s="69">
        <f t="shared" si="104"/>
        <v>67171.465299876072</v>
      </c>
      <c r="BC28" s="69">
        <f t="shared" si="104"/>
        <v>67171.911112930116</v>
      </c>
      <c r="BD28" s="69">
        <f t="shared" si="104"/>
        <v>67172.356928942987</v>
      </c>
      <c r="BE28" s="69">
        <f t="shared" si="104"/>
        <v>67172.802747914713</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58383.320788434328</v>
      </c>
      <c r="DG28" s="108">
        <f t="shared" si="15"/>
        <v>58383.708275091492</v>
      </c>
      <c r="DH28" s="108">
        <f t="shared" si="15"/>
        <v>58384.095764320373</v>
      </c>
      <c r="DI28" s="108">
        <f t="shared" si="15"/>
        <v>58384.483256121006</v>
      </c>
      <c r="DJ28" s="108">
        <f t="shared" si="15"/>
        <v>62323.380590660141</v>
      </c>
      <c r="DK28" s="108">
        <f t="shared" si="15"/>
        <v>62323.79422726186</v>
      </c>
      <c r="DL28" s="108">
        <f t="shared" si="15"/>
        <v>62324.207866608864</v>
      </c>
      <c r="DM28" s="108">
        <f t="shared" si="15"/>
        <v>62324.621508701166</v>
      </c>
      <c r="DN28" s="108">
        <f t="shared" si="15"/>
        <v>54859.111186860951</v>
      </c>
      <c r="DO28" s="108">
        <f t="shared" si="15"/>
        <v>54859.475283546817</v>
      </c>
      <c r="DP28" s="108">
        <f t="shared" si="15"/>
        <v>54859.839382649167</v>
      </c>
      <c r="DQ28" s="108">
        <f t="shared" si="15"/>
        <v>54860.203484168014</v>
      </c>
      <c r="DR28" s="108">
        <f t="shared" si="15"/>
        <v>54860.567588103397</v>
      </c>
      <c r="DS28" s="108">
        <f t="shared" si="15"/>
        <v>57067.755821352992</v>
      </c>
      <c r="DT28" s="108">
        <f t="shared" si="15"/>
        <v>57068.134576683042</v>
      </c>
      <c r="DU28" s="108">
        <f t="shared" si="15"/>
        <v>57068.513334526884</v>
      </c>
      <c r="DV28" s="108">
        <f t="shared" si="90"/>
        <v>57068.892094884504</v>
      </c>
      <c r="DW28" s="108">
        <f t="shared" si="90"/>
        <v>55107.487493794106</v>
      </c>
      <c r="DX28" s="108">
        <f t="shared" si="90"/>
        <v>55107.853238938871</v>
      </c>
      <c r="DY28" s="108">
        <f t="shared" si="90"/>
        <v>55108.21898651107</v>
      </c>
      <c r="DZ28" s="108">
        <f t="shared" si="90"/>
        <v>55108.584736510711</v>
      </c>
      <c r="EA28" s="108">
        <f t="shared" si="90"/>
        <v>57939.002483864402</v>
      </c>
      <c r="EB28" s="108">
        <f t="shared" si="90"/>
        <v>57939.387021607181</v>
      </c>
      <c r="EC28" s="108">
        <f t="shared" si="90"/>
        <v>57939.771561902111</v>
      </c>
      <c r="ED28" s="108">
        <f t="shared" si="90"/>
        <v>57940.156104749214</v>
      </c>
      <c r="EE28" s="108">
        <f t="shared" si="90"/>
        <v>57940.540650148498</v>
      </c>
      <c r="EF28" s="108">
        <f t="shared" si="90"/>
        <v>57414.931428473959</v>
      </c>
      <c r="EG28" s="108">
        <f t="shared" si="90"/>
        <v>57415.312487988042</v>
      </c>
      <c r="EH28" s="108">
        <f t="shared" si="90"/>
        <v>57415.693550031196</v>
      </c>
      <c r="EI28" s="108">
        <f t="shared" si="90"/>
        <v>57416.074614603436</v>
      </c>
      <c r="EJ28" s="108">
        <f t="shared" si="90"/>
        <v>57196.755635335765</v>
      </c>
      <c r="EK28" s="108">
        <f t="shared" si="90"/>
        <v>57197.135246829981</v>
      </c>
      <c r="EL28" s="108">
        <f t="shared" si="91"/>
        <v>57197.51486084365</v>
      </c>
      <c r="EM28" s="108">
        <f t="shared" si="91"/>
        <v>57197.894477376802</v>
      </c>
      <c r="EN28" s="108">
        <f t="shared" si="91"/>
        <v>61462.861045931808</v>
      </c>
      <c r="EO28" s="108">
        <f t="shared" si="91"/>
        <v>61463.268971316058</v>
      </c>
      <c r="EP28" s="108">
        <f t="shared" si="91"/>
        <v>61463.676899407685</v>
      </c>
      <c r="EQ28" s="108">
        <f t="shared" si="91"/>
        <v>61464.084830206702</v>
      </c>
      <c r="ER28" s="108">
        <f t="shared" si="91"/>
        <v>61464.492763713133</v>
      </c>
      <c r="ES28" s="108">
        <f t="shared" si="91"/>
        <v>61272.120367008596</v>
      </c>
      <c r="ET28" s="108">
        <f t="shared" si="91"/>
        <v>61272.527026458207</v>
      </c>
      <c r="EU28" s="108">
        <f t="shared" si="91"/>
        <v>61272.933688606798</v>
      </c>
      <c r="EV28" s="108">
        <f t="shared" si="91"/>
        <v>61273.340353454369</v>
      </c>
      <c r="EW28" s="108">
        <f t="shared" si="91"/>
        <v>60662.761548296134</v>
      </c>
      <c r="EX28" s="108">
        <f t="shared" si="91"/>
        <v>60663.164163467198</v>
      </c>
      <c r="EY28" s="108">
        <f t="shared" si="91"/>
        <v>60663.566781310394</v>
      </c>
      <c r="EZ28" s="108">
        <f t="shared" si="91"/>
        <v>60663.969401825743</v>
      </c>
      <c r="FA28" s="108">
        <f t="shared" si="91"/>
        <v>55590.915391863986</v>
      </c>
      <c r="FB28" s="108">
        <f t="shared" si="92"/>
        <v>55591.284345491193</v>
      </c>
      <c r="FC28" s="108">
        <f t="shared" si="92"/>
        <v>55591.653301567138</v>
      </c>
      <c r="FD28" s="108">
        <f t="shared" si="92"/>
        <v>55592.022260091806</v>
      </c>
      <c r="FE28" s="108">
        <f t="shared" si="92"/>
        <v>55592.391221065242</v>
      </c>
    </row>
    <row r="29" spans="1:161" s="45" customFormat="1" ht="15.75" x14ac:dyDescent="0.25">
      <c r="A29" s="67" t="s">
        <v>95</v>
      </c>
      <c r="B29" s="74">
        <f>SUM(B4:B28)</f>
        <v>3091335.6401381176</v>
      </c>
      <c r="C29" s="74">
        <f>SUM(C4:C28)</f>
        <v>3092402.7053617337</v>
      </c>
      <c r="D29" s="102"/>
      <c r="E29" s="103"/>
      <c r="F29" s="29">
        <f>SUM(F4:F28)</f>
        <v>3091356.1571504627</v>
      </c>
      <c r="G29" s="29">
        <f t="shared" ref="G29:BE29" si="105">SUM(G4:G28)</f>
        <v>3091376.6742989775</v>
      </c>
      <c r="H29" s="29">
        <f t="shared" si="105"/>
        <v>3091397.1915836637</v>
      </c>
      <c r="I29" s="29">
        <f t="shared" si="105"/>
        <v>3091417.7090045223</v>
      </c>
      <c r="J29" s="29">
        <f t="shared" si="105"/>
        <v>3091438.2265615528</v>
      </c>
      <c r="K29" s="29">
        <f t="shared" si="105"/>
        <v>3091458.7442547586</v>
      </c>
      <c r="L29" s="29">
        <f t="shared" si="105"/>
        <v>3091479.262084139</v>
      </c>
      <c r="M29" s="29">
        <f t="shared" si="105"/>
        <v>3091499.7800496938</v>
      </c>
      <c r="N29" s="29">
        <f t="shared" si="105"/>
        <v>3091520.298151426</v>
      </c>
      <c r="O29" s="29">
        <f t="shared" si="105"/>
        <v>3091540.8163893358</v>
      </c>
      <c r="P29" s="29">
        <f t="shared" si="105"/>
        <v>3091561.334763424</v>
      </c>
      <c r="Q29" s="29">
        <f t="shared" si="105"/>
        <v>3091581.8532736902</v>
      </c>
      <c r="R29" s="29">
        <f t="shared" si="105"/>
        <v>3091602.3719201381</v>
      </c>
      <c r="S29" s="29">
        <f t="shared" si="105"/>
        <v>3091622.8907027654</v>
      </c>
      <c r="T29" s="29">
        <f t="shared" si="105"/>
        <v>3091643.4096215763</v>
      </c>
      <c r="U29" s="29">
        <f t="shared" si="105"/>
        <v>3091663.9286765684</v>
      </c>
      <c r="V29" s="29">
        <f t="shared" si="105"/>
        <v>3091684.4478677451</v>
      </c>
      <c r="W29" s="29">
        <f t="shared" si="105"/>
        <v>3091704.9671951076</v>
      </c>
      <c r="X29" s="29">
        <f t="shared" si="105"/>
        <v>3091725.4866586537</v>
      </c>
      <c r="Y29" s="29">
        <f t="shared" si="105"/>
        <v>3091746.0062583867</v>
      </c>
      <c r="Z29" s="29">
        <f t="shared" si="105"/>
        <v>3091766.5259943088</v>
      </c>
      <c r="AA29" s="29">
        <f t="shared" si="105"/>
        <v>3091787.0458664172</v>
      </c>
      <c r="AB29" s="29">
        <f t="shared" si="105"/>
        <v>3091807.5658747163</v>
      </c>
      <c r="AC29" s="29">
        <f t="shared" si="105"/>
        <v>3091828.086019204</v>
      </c>
      <c r="AD29" s="29">
        <f t="shared" si="105"/>
        <v>3091848.6062998837</v>
      </c>
      <c r="AE29" s="29">
        <f t="shared" si="105"/>
        <v>3091869.1267167549</v>
      </c>
      <c r="AF29" s="29">
        <f t="shared" si="105"/>
        <v>3091889.6472698185</v>
      </c>
      <c r="AG29" s="29">
        <f t="shared" si="105"/>
        <v>3091910.1679590764</v>
      </c>
      <c r="AH29" s="29">
        <f t="shared" si="105"/>
        <v>3091930.6887845281</v>
      </c>
      <c r="AI29" s="29">
        <f t="shared" si="105"/>
        <v>3091951.2097461773</v>
      </c>
      <c r="AJ29" s="29">
        <f t="shared" si="105"/>
        <v>3091971.7308440208</v>
      </c>
      <c r="AK29" s="29">
        <f t="shared" si="105"/>
        <v>3091992.2520780624</v>
      </c>
      <c r="AL29" s="29">
        <f t="shared" si="105"/>
        <v>3092012.7734483019</v>
      </c>
      <c r="AM29" s="29">
        <f t="shared" si="105"/>
        <v>3092033.2949547404</v>
      </c>
      <c r="AN29" s="29">
        <f t="shared" si="105"/>
        <v>3092053.8165973797</v>
      </c>
      <c r="AO29" s="29">
        <f t="shared" si="105"/>
        <v>3092074.3383762203</v>
      </c>
      <c r="AP29" s="29">
        <f t="shared" si="105"/>
        <v>3092094.8602912612</v>
      </c>
      <c r="AQ29" s="29">
        <f t="shared" si="105"/>
        <v>3092115.3823425062</v>
      </c>
      <c r="AR29" s="29">
        <f t="shared" si="105"/>
        <v>3092135.9045299538</v>
      </c>
      <c r="AS29" s="29">
        <f t="shared" si="105"/>
        <v>3092156.4268536069</v>
      </c>
      <c r="AT29" s="29">
        <f t="shared" si="105"/>
        <v>3092176.9493134646</v>
      </c>
      <c r="AU29" s="29">
        <f t="shared" si="105"/>
        <v>3092197.4719095295</v>
      </c>
      <c r="AV29" s="29">
        <f t="shared" si="105"/>
        <v>3092217.9946418009</v>
      </c>
      <c r="AW29" s="29">
        <f t="shared" si="105"/>
        <v>3092238.5175102809</v>
      </c>
      <c r="AX29" s="29">
        <f t="shared" si="105"/>
        <v>3092259.0405149688</v>
      </c>
      <c r="AY29" s="29">
        <f t="shared" si="105"/>
        <v>3092279.5636558682</v>
      </c>
      <c r="AZ29" s="29">
        <f t="shared" si="105"/>
        <v>3092300.0869329786</v>
      </c>
      <c r="BA29" s="29">
        <f t="shared" si="105"/>
        <v>3092320.6103463001</v>
      </c>
      <c r="BB29" s="29">
        <f t="shared" si="105"/>
        <v>3092341.1338958344</v>
      </c>
      <c r="BC29" s="29">
        <f t="shared" si="105"/>
        <v>3092361.6575815817</v>
      </c>
      <c r="BD29" s="29">
        <f t="shared" si="105"/>
        <v>3092382.1814035452</v>
      </c>
      <c r="BE29" s="29">
        <f t="shared" si="105"/>
        <v>3092402.705361722</v>
      </c>
      <c r="DB29" s="178" t="s">
        <v>117</v>
      </c>
      <c r="DC29" s="178"/>
      <c r="DD29" s="178"/>
      <c r="DE29" s="178"/>
      <c r="DF29" s="135">
        <f>SUM(DF4:DF15)</f>
        <v>1252978.3402292454</v>
      </c>
      <c r="DG29" s="135">
        <f t="shared" ref="DG29:FE29" si="106">SUM(DG4:DG15)</f>
        <v>1252986.6561726003</v>
      </c>
      <c r="DH29" s="135">
        <f t="shared" si="106"/>
        <v>1252994.9721711476</v>
      </c>
      <c r="DI29" s="135">
        <f t="shared" si="106"/>
        <v>1253003.288224888</v>
      </c>
      <c r="DJ29" s="135">
        <f t="shared" si="106"/>
        <v>1400579.7253470973</v>
      </c>
      <c r="DK29" s="135">
        <f t="shared" si="106"/>
        <v>1400589.0209121408</v>
      </c>
      <c r="DL29" s="135">
        <f t="shared" si="106"/>
        <v>1400598.3165388789</v>
      </c>
      <c r="DM29" s="135">
        <f t="shared" si="106"/>
        <v>1400607.6122273116</v>
      </c>
      <c r="DN29" s="135">
        <f t="shared" si="106"/>
        <v>1236837.3401399779</v>
      </c>
      <c r="DO29" s="135">
        <f t="shared" si="106"/>
        <v>1236845.5489564673</v>
      </c>
      <c r="DP29" s="135">
        <f t="shared" si="106"/>
        <v>1236853.7578274384</v>
      </c>
      <c r="DQ29" s="135">
        <f t="shared" si="106"/>
        <v>1236861.9667528903</v>
      </c>
      <c r="DR29" s="135">
        <f t="shared" si="106"/>
        <v>1236870.1757328252</v>
      </c>
      <c r="DS29" s="135">
        <f t="shared" si="106"/>
        <v>1284211.1030432759</v>
      </c>
      <c r="DT29" s="135">
        <f t="shared" si="106"/>
        <v>1284219.6262766356</v>
      </c>
      <c r="DU29" s="135">
        <f t="shared" si="106"/>
        <v>1284228.1495665635</v>
      </c>
      <c r="DV29" s="135">
        <f t="shared" si="106"/>
        <v>1284236.6729130603</v>
      </c>
      <c r="DW29" s="135">
        <f t="shared" si="106"/>
        <v>1281711.1027609659</v>
      </c>
      <c r="DX29" s="135">
        <f t="shared" si="106"/>
        <v>1281719.6094019716</v>
      </c>
      <c r="DY29" s="135">
        <f t="shared" si="106"/>
        <v>1281728.1160994349</v>
      </c>
      <c r="DZ29" s="135">
        <f t="shared" si="106"/>
        <v>1281736.6228533571</v>
      </c>
      <c r="EA29" s="135">
        <f t="shared" si="106"/>
        <v>1333595.5938790361</v>
      </c>
      <c r="EB29" s="135">
        <f t="shared" si="106"/>
        <v>1333604.4448743497</v>
      </c>
      <c r="EC29" s="135">
        <f t="shared" si="106"/>
        <v>1333613.2959284065</v>
      </c>
      <c r="ED29" s="135">
        <f t="shared" si="106"/>
        <v>1333622.1470412076</v>
      </c>
      <c r="EE29" s="135">
        <f t="shared" si="106"/>
        <v>1333630.9982127526</v>
      </c>
      <c r="EF29" s="135">
        <f t="shared" si="106"/>
        <v>1348900.2087179297</v>
      </c>
      <c r="EG29" s="135">
        <f t="shared" si="106"/>
        <v>1348909.1612890691</v>
      </c>
      <c r="EH29" s="135">
        <f t="shared" si="106"/>
        <v>1348918.113919626</v>
      </c>
      <c r="EI29" s="135">
        <f t="shared" si="106"/>
        <v>1348927.0666096017</v>
      </c>
      <c r="EJ29" s="135">
        <f t="shared" si="106"/>
        <v>1384467.4569129338</v>
      </c>
      <c r="EK29" s="135">
        <f t="shared" si="106"/>
        <v>1384476.6455418023</v>
      </c>
      <c r="EL29" s="135">
        <f t="shared" si="106"/>
        <v>1384485.8342316553</v>
      </c>
      <c r="EM29" s="135">
        <f t="shared" si="106"/>
        <v>1384495.022982493</v>
      </c>
      <c r="EN29" s="135">
        <f t="shared" si="106"/>
        <v>1496042.9105646526</v>
      </c>
      <c r="EO29" s="135">
        <f t="shared" si="106"/>
        <v>1496052.8397132272</v>
      </c>
      <c r="EP29" s="135">
        <f t="shared" si="106"/>
        <v>1496062.7689277008</v>
      </c>
      <c r="EQ29" s="135">
        <f t="shared" si="106"/>
        <v>1496072.6982080741</v>
      </c>
      <c r="ER29" s="135">
        <f t="shared" si="106"/>
        <v>1496082.627554348</v>
      </c>
      <c r="ES29" s="135">
        <f t="shared" si="106"/>
        <v>1424545.9662512923</v>
      </c>
      <c r="ET29" s="135">
        <f t="shared" si="106"/>
        <v>1424555.4208788639</v>
      </c>
      <c r="EU29" s="135">
        <f t="shared" si="106"/>
        <v>1424564.8755691852</v>
      </c>
      <c r="EV29" s="135">
        <f t="shared" si="106"/>
        <v>1424574.3303222568</v>
      </c>
      <c r="EW29" s="135">
        <f t="shared" si="106"/>
        <v>1384529.711822106</v>
      </c>
      <c r="EX29" s="135">
        <f t="shared" si="106"/>
        <v>1384538.9008641564</v>
      </c>
      <c r="EY29" s="135">
        <f t="shared" si="106"/>
        <v>1384548.0899671942</v>
      </c>
      <c r="EZ29" s="135">
        <f t="shared" si="106"/>
        <v>1384557.2791312193</v>
      </c>
      <c r="FA29" s="135">
        <f t="shared" si="106"/>
        <v>1241071.395662019</v>
      </c>
      <c r="FB29" s="135">
        <f t="shared" si="106"/>
        <v>1241079.632579685</v>
      </c>
      <c r="FC29" s="135">
        <f t="shared" si="106"/>
        <v>1241087.8695520191</v>
      </c>
      <c r="FD29" s="135">
        <f t="shared" si="106"/>
        <v>1241096.1065790216</v>
      </c>
      <c r="FE29" s="135">
        <f t="shared" si="106"/>
        <v>1241104.3436606925</v>
      </c>
    </row>
    <row r="30" spans="1:161" x14ac:dyDescent="0.25">
      <c r="B30" s="167" t="s">
        <v>251</v>
      </c>
      <c r="C30" s="167"/>
      <c r="D30" s="167"/>
      <c r="E30" s="167"/>
      <c r="F30" s="137">
        <f>SUM(F4:F15)</f>
        <v>906386.41106987058</v>
      </c>
      <c r="G30" s="137">
        <f t="shared" ref="G30:BE30" si="107">SUM(G4:G15)</f>
        <v>906392.42670303048</v>
      </c>
      <c r="H30" s="137">
        <f t="shared" si="107"/>
        <v>906398.44237611571</v>
      </c>
      <c r="I30" s="137">
        <f t="shared" si="107"/>
        <v>906404.45808912686</v>
      </c>
      <c r="J30" s="137">
        <f t="shared" si="107"/>
        <v>906410.47384206357</v>
      </c>
      <c r="K30" s="137">
        <f t="shared" si="107"/>
        <v>906416.48963492678</v>
      </c>
      <c r="L30" s="137">
        <f t="shared" si="107"/>
        <v>906422.5054677166</v>
      </c>
      <c r="M30" s="137">
        <f t="shared" si="107"/>
        <v>906428.52134043304</v>
      </c>
      <c r="N30" s="137">
        <f t="shared" si="107"/>
        <v>906434.53725307633</v>
      </c>
      <c r="O30" s="137">
        <f t="shared" si="107"/>
        <v>906440.55320564681</v>
      </c>
      <c r="P30" s="137">
        <f t="shared" si="107"/>
        <v>906446.56919814495</v>
      </c>
      <c r="Q30" s="137">
        <f t="shared" si="107"/>
        <v>906452.58523057075</v>
      </c>
      <c r="R30" s="137">
        <f t="shared" si="107"/>
        <v>906458.6013029248</v>
      </c>
      <c r="S30" s="137">
        <f t="shared" si="107"/>
        <v>906464.61741520686</v>
      </c>
      <c r="T30" s="137">
        <f t="shared" si="107"/>
        <v>906470.63356741762</v>
      </c>
      <c r="U30" s="137">
        <f t="shared" si="107"/>
        <v>906476.64975955745</v>
      </c>
      <c r="V30" s="137">
        <f t="shared" si="107"/>
        <v>906482.6659916261</v>
      </c>
      <c r="W30" s="137">
        <f t="shared" si="107"/>
        <v>906488.68226362451</v>
      </c>
      <c r="X30" s="137">
        <f t="shared" si="107"/>
        <v>906494.6985755522</v>
      </c>
      <c r="Y30" s="137">
        <f t="shared" si="107"/>
        <v>906500.71492741001</v>
      </c>
      <c r="Z30" s="137">
        <f t="shared" si="107"/>
        <v>906506.73131919804</v>
      </c>
      <c r="AA30" s="137">
        <f t="shared" si="107"/>
        <v>906512.74775091629</v>
      </c>
      <c r="AB30" s="137">
        <f t="shared" si="107"/>
        <v>906518.76422256546</v>
      </c>
      <c r="AC30" s="137">
        <f t="shared" si="107"/>
        <v>906524.78073414532</v>
      </c>
      <c r="AD30" s="137">
        <f t="shared" si="107"/>
        <v>906530.79728565644</v>
      </c>
      <c r="AE30" s="137">
        <f t="shared" si="107"/>
        <v>906536.81387709919</v>
      </c>
      <c r="AF30" s="137">
        <f t="shared" si="107"/>
        <v>906542.83050847391</v>
      </c>
      <c r="AG30" s="137">
        <f t="shared" si="107"/>
        <v>906548.84717978036</v>
      </c>
      <c r="AH30" s="137">
        <f t="shared" si="107"/>
        <v>906554.86389101914</v>
      </c>
      <c r="AI30" s="137">
        <f t="shared" si="107"/>
        <v>906560.88064219081</v>
      </c>
      <c r="AJ30" s="137">
        <f t="shared" si="107"/>
        <v>906566.89743329491</v>
      </c>
      <c r="AK30" s="137">
        <f t="shared" si="107"/>
        <v>906572.91426433227</v>
      </c>
      <c r="AL30" s="137">
        <f t="shared" si="107"/>
        <v>906578.93113530276</v>
      </c>
      <c r="AM30" s="137">
        <f t="shared" si="107"/>
        <v>906584.94804620696</v>
      </c>
      <c r="AN30" s="137">
        <f t="shared" si="107"/>
        <v>906590.96499704511</v>
      </c>
      <c r="AO30" s="137">
        <f t="shared" si="107"/>
        <v>906596.98198781756</v>
      </c>
      <c r="AP30" s="137">
        <f t="shared" si="107"/>
        <v>906602.99901852431</v>
      </c>
      <c r="AQ30" s="137">
        <f t="shared" si="107"/>
        <v>906609.01608916547</v>
      </c>
      <c r="AR30" s="137">
        <f t="shared" si="107"/>
        <v>906615.03319974197</v>
      </c>
      <c r="AS30" s="137">
        <f t="shared" si="107"/>
        <v>906621.05035025347</v>
      </c>
      <c r="AT30" s="137">
        <f t="shared" si="107"/>
        <v>906627.06754070043</v>
      </c>
      <c r="AU30" s="137">
        <f t="shared" si="107"/>
        <v>906633.0847710832</v>
      </c>
      <c r="AV30" s="137">
        <f t="shared" si="107"/>
        <v>906639.10204140213</v>
      </c>
      <c r="AW30" s="137">
        <f t="shared" si="107"/>
        <v>906645.11935165699</v>
      </c>
      <c r="AX30" s="137">
        <f t="shared" si="107"/>
        <v>906651.13670184847</v>
      </c>
      <c r="AY30" s="137">
        <f t="shared" si="107"/>
        <v>906657.15409197693</v>
      </c>
      <c r="AZ30" s="137">
        <f t="shared" si="107"/>
        <v>906663.17152204225</v>
      </c>
      <c r="BA30" s="137">
        <f t="shared" si="107"/>
        <v>906669.188992045</v>
      </c>
      <c r="BB30" s="137">
        <f t="shared" si="107"/>
        <v>906675.20650198543</v>
      </c>
      <c r="BC30" s="137">
        <f t="shared" si="107"/>
        <v>906681.22405186354</v>
      </c>
      <c r="BD30" s="137">
        <f t="shared" si="107"/>
        <v>906687.24164168013</v>
      </c>
      <c r="BE30" s="137">
        <f t="shared" si="107"/>
        <v>906693.25927143462</v>
      </c>
      <c r="DB30" s="178" t="s">
        <v>118</v>
      </c>
      <c r="DC30" s="178"/>
      <c r="DD30" s="178"/>
      <c r="DE30" s="178"/>
      <c r="DF30" s="109">
        <f>SUM(DF16:DF28)</f>
        <v>2204955.3187268344</v>
      </c>
      <c r="DG30" s="109">
        <f t="shared" ref="DG30:FE30" si="108">SUM(DG16:DG28)</f>
        <v>2204969.9528852571</v>
      </c>
      <c r="DH30" s="109">
        <f t="shared" si="108"/>
        <v>2204984.5871408056</v>
      </c>
      <c r="DI30" s="109">
        <f t="shared" si="108"/>
        <v>2204999.2214934807</v>
      </c>
      <c r="DJ30" s="109">
        <f t="shared" si="108"/>
        <v>2401753.1500745881</v>
      </c>
      <c r="DK30" s="109">
        <f t="shared" si="108"/>
        <v>2401769.0903686122</v>
      </c>
      <c r="DL30" s="109">
        <f t="shared" si="108"/>
        <v>2401785.0307684308</v>
      </c>
      <c r="DM30" s="109">
        <f t="shared" si="108"/>
        <v>2401800.9712740453</v>
      </c>
      <c r="DN30" s="109">
        <f t="shared" si="108"/>
        <v>2117170.777220747</v>
      </c>
      <c r="DO30" s="109">
        <f t="shared" si="108"/>
        <v>2117184.8287583441</v>
      </c>
      <c r="DP30" s="109">
        <f t="shared" si="108"/>
        <v>2117198.880389201</v>
      </c>
      <c r="DQ30" s="109">
        <f t="shared" si="108"/>
        <v>2117212.9321133164</v>
      </c>
      <c r="DR30" s="109">
        <f t="shared" si="108"/>
        <v>2117226.9839306935</v>
      </c>
      <c r="DS30" s="109">
        <f t="shared" si="108"/>
        <v>2178963.4037926602</v>
      </c>
      <c r="DT30" s="109">
        <f t="shared" si="108"/>
        <v>2178977.8654442765</v>
      </c>
      <c r="DU30" s="109">
        <f t="shared" si="108"/>
        <v>2178992.327191873</v>
      </c>
      <c r="DV30" s="109">
        <f t="shared" si="108"/>
        <v>2179006.7890354521</v>
      </c>
      <c r="DW30" s="109">
        <f t="shared" si="108"/>
        <v>2156026.4134163335</v>
      </c>
      <c r="DX30" s="109">
        <f t="shared" si="108"/>
        <v>2156040.7228364968</v>
      </c>
      <c r="DY30" s="109">
        <f t="shared" si="108"/>
        <v>2156055.0323516312</v>
      </c>
      <c r="DZ30" s="109">
        <f t="shared" si="108"/>
        <v>2156069.3419617363</v>
      </c>
      <c r="EA30" s="109">
        <f t="shared" si="108"/>
        <v>2244029.9974208609</v>
      </c>
      <c r="EB30" s="109">
        <f t="shared" si="108"/>
        <v>2244044.8909156225</v>
      </c>
      <c r="EC30" s="109">
        <f t="shared" si="108"/>
        <v>2244059.7845092299</v>
      </c>
      <c r="ED30" s="109">
        <f t="shared" si="108"/>
        <v>2244074.6782016852</v>
      </c>
      <c r="EE30" s="109">
        <f t="shared" si="108"/>
        <v>2244089.5719929901</v>
      </c>
      <c r="EF30" s="109">
        <f t="shared" si="108"/>
        <v>2208222.8695425959</v>
      </c>
      <c r="EG30" s="109">
        <f t="shared" si="108"/>
        <v>2208237.5253875609</v>
      </c>
      <c r="EH30" s="109">
        <f t="shared" si="108"/>
        <v>2208252.1813297947</v>
      </c>
      <c r="EI30" s="109">
        <f t="shared" si="108"/>
        <v>2208266.8373693004</v>
      </c>
      <c r="EJ30" s="109">
        <f t="shared" si="108"/>
        <v>2242380.7127359849</v>
      </c>
      <c r="EK30" s="109">
        <f t="shared" si="108"/>
        <v>2242395.5952845407</v>
      </c>
      <c r="EL30" s="109">
        <f t="shared" si="108"/>
        <v>2242410.4779318711</v>
      </c>
      <c r="EM30" s="109">
        <f t="shared" si="108"/>
        <v>2242425.3606779762</v>
      </c>
      <c r="EN30" s="109">
        <f t="shared" si="108"/>
        <v>2406813.1058799671</v>
      </c>
      <c r="EO30" s="109">
        <f t="shared" si="108"/>
        <v>2406829.0797566194</v>
      </c>
      <c r="EP30" s="109">
        <f t="shared" si="108"/>
        <v>2406845.0537392888</v>
      </c>
      <c r="EQ30" s="109">
        <f t="shared" si="108"/>
        <v>2406861.0278279772</v>
      </c>
      <c r="ER30" s="109">
        <f t="shared" si="108"/>
        <v>2406877.0020226841</v>
      </c>
      <c r="ES30" s="109">
        <f t="shared" si="108"/>
        <v>2332521.7455166392</v>
      </c>
      <c r="ET30" s="109">
        <f t="shared" si="108"/>
        <v>2332537.2263259133</v>
      </c>
      <c r="EU30" s="109">
        <f t="shared" si="108"/>
        <v>2332552.7072379328</v>
      </c>
      <c r="EV30" s="109">
        <f t="shared" si="108"/>
        <v>2332568.1882526986</v>
      </c>
      <c r="EW30" s="109">
        <f t="shared" si="108"/>
        <v>2299764.9078462166</v>
      </c>
      <c r="EX30" s="109">
        <f t="shared" si="108"/>
        <v>2299780.1712502907</v>
      </c>
      <c r="EY30" s="109">
        <f t="shared" si="108"/>
        <v>2299795.434755668</v>
      </c>
      <c r="EZ30" s="109">
        <f t="shared" si="108"/>
        <v>2299810.6983623472</v>
      </c>
      <c r="FA30" s="109">
        <f t="shared" si="108"/>
        <v>2134072.2232406833</v>
      </c>
      <c r="FB30" s="109">
        <f t="shared" si="108"/>
        <v>2134086.3869521813</v>
      </c>
      <c r="FC30" s="109">
        <f t="shared" si="108"/>
        <v>2134100.5507576824</v>
      </c>
      <c r="FD30" s="109">
        <f t="shared" si="108"/>
        <v>2134114.7146571889</v>
      </c>
      <c r="FE30" s="109">
        <f t="shared" si="108"/>
        <v>2134128.8786506993</v>
      </c>
    </row>
    <row r="31" spans="1:161" x14ac:dyDescent="0.25">
      <c r="B31" s="167" t="s">
        <v>252</v>
      </c>
      <c r="C31" s="167"/>
      <c r="D31" s="167"/>
      <c r="E31" s="167"/>
      <c r="F31" s="137">
        <f>SUM(F16:F28)</f>
        <v>2184969.7460805918</v>
      </c>
      <c r="G31" s="137">
        <f t="shared" ref="G31:BE31" si="109">SUM(G16:G28)</f>
        <v>2184984.2475959468</v>
      </c>
      <c r="H31" s="137">
        <f t="shared" si="109"/>
        <v>2184998.7492075479</v>
      </c>
      <c r="I31" s="137">
        <f t="shared" si="109"/>
        <v>2185013.2509153956</v>
      </c>
      <c r="J31" s="137">
        <f t="shared" si="109"/>
        <v>2185027.7527194899</v>
      </c>
      <c r="K31" s="137">
        <f t="shared" si="109"/>
        <v>2185042.2546198317</v>
      </c>
      <c r="L31" s="137">
        <f t="shared" si="109"/>
        <v>2185056.756616422</v>
      </c>
      <c r="M31" s="137">
        <f t="shared" si="109"/>
        <v>2185071.2587092612</v>
      </c>
      <c r="N31" s="137">
        <f t="shared" si="109"/>
        <v>2185085.7608983493</v>
      </c>
      <c r="O31" s="137">
        <f t="shared" si="109"/>
        <v>2185100.2631836883</v>
      </c>
      <c r="P31" s="137">
        <f t="shared" si="109"/>
        <v>2185114.7655652785</v>
      </c>
      <c r="Q31" s="137">
        <f t="shared" si="109"/>
        <v>2185129.2680431195</v>
      </c>
      <c r="R31" s="137">
        <f t="shared" si="109"/>
        <v>2185143.7706172126</v>
      </c>
      <c r="S31" s="137">
        <f t="shared" si="109"/>
        <v>2185158.2732875585</v>
      </c>
      <c r="T31" s="137">
        <f t="shared" si="109"/>
        <v>2185172.7760541583</v>
      </c>
      <c r="U31" s="137">
        <f t="shared" si="109"/>
        <v>2185187.2789170113</v>
      </c>
      <c r="V31" s="137">
        <f t="shared" si="109"/>
        <v>2185201.7818761189</v>
      </c>
      <c r="W31" s="137">
        <f t="shared" si="109"/>
        <v>2185216.2849314823</v>
      </c>
      <c r="X31" s="137">
        <f t="shared" si="109"/>
        <v>2185230.7880831016</v>
      </c>
      <c r="Y31" s="137">
        <f t="shared" si="109"/>
        <v>2185245.2913309769</v>
      </c>
      <c r="Z31" s="137">
        <f t="shared" si="109"/>
        <v>2185259.7946751104</v>
      </c>
      <c r="AA31" s="137">
        <f t="shared" si="109"/>
        <v>2185274.2981155007</v>
      </c>
      <c r="AB31" s="137">
        <f t="shared" si="109"/>
        <v>2185288.8016521507</v>
      </c>
      <c r="AC31" s="137">
        <f t="shared" si="109"/>
        <v>2185303.3052850589</v>
      </c>
      <c r="AD31" s="137">
        <f t="shared" si="109"/>
        <v>2185317.8090142272</v>
      </c>
      <c r="AE31" s="137">
        <f t="shared" si="109"/>
        <v>2185332.3128396557</v>
      </c>
      <c r="AF31" s="137">
        <f t="shared" si="109"/>
        <v>2185346.8167613447</v>
      </c>
      <c r="AG31" s="137">
        <f t="shared" si="109"/>
        <v>2185361.3207792956</v>
      </c>
      <c r="AH31" s="137">
        <f t="shared" si="109"/>
        <v>2185375.824893509</v>
      </c>
      <c r="AI31" s="137">
        <f t="shared" si="109"/>
        <v>2185390.3291039858</v>
      </c>
      <c r="AJ31" s="137">
        <f t="shared" si="109"/>
        <v>2185404.8334107259</v>
      </c>
      <c r="AK31" s="137">
        <f t="shared" si="109"/>
        <v>2185419.3378137304</v>
      </c>
      <c r="AL31" s="137">
        <f t="shared" si="109"/>
        <v>2185433.8423129991</v>
      </c>
      <c r="AM31" s="137">
        <f t="shared" si="109"/>
        <v>2185448.3469085339</v>
      </c>
      <c r="AN31" s="137">
        <f t="shared" si="109"/>
        <v>2185462.8516003345</v>
      </c>
      <c r="AO31" s="137">
        <f t="shared" si="109"/>
        <v>2185477.3563884022</v>
      </c>
      <c r="AP31" s="137">
        <f t="shared" si="109"/>
        <v>2185491.8612727374</v>
      </c>
      <c r="AQ31" s="137">
        <f t="shared" si="109"/>
        <v>2185506.3662533406</v>
      </c>
      <c r="AR31" s="137">
        <f t="shared" si="109"/>
        <v>2185520.8713302123</v>
      </c>
      <c r="AS31" s="137">
        <f t="shared" si="109"/>
        <v>2185535.376503353</v>
      </c>
      <c r="AT31" s="137">
        <f t="shared" si="109"/>
        <v>2185549.881772764</v>
      </c>
      <c r="AU31" s="137">
        <f t="shared" si="109"/>
        <v>2185564.3871384459</v>
      </c>
      <c r="AV31" s="137">
        <f t="shared" si="109"/>
        <v>2185578.892600399</v>
      </c>
      <c r="AW31" s="137">
        <f t="shared" si="109"/>
        <v>2185593.3981586238</v>
      </c>
      <c r="AX31" s="137">
        <f t="shared" si="109"/>
        <v>2185607.9038131209</v>
      </c>
      <c r="AY31" s="137">
        <f t="shared" si="109"/>
        <v>2185622.4095638916</v>
      </c>
      <c r="AZ31" s="137">
        <f t="shared" si="109"/>
        <v>2185636.9154109363</v>
      </c>
      <c r="BA31" s="137">
        <f t="shared" si="109"/>
        <v>2185651.4213542552</v>
      </c>
      <c r="BB31" s="137">
        <f t="shared" si="109"/>
        <v>2185665.927393849</v>
      </c>
      <c r="BC31" s="137">
        <f t="shared" si="109"/>
        <v>2185680.4335297188</v>
      </c>
      <c r="BD31" s="137">
        <f t="shared" si="109"/>
        <v>2185694.939761865</v>
      </c>
      <c r="BE31" s="137">
        <f t="shared" si="109"/>
        <v>2185709.446090288</v>
      </c>
    </row>
    <row r="32" spans="1:161" x14ac:dyDescent="0.25">
      <c r="F32" s="72">
        <f>SUM(F30:F31)</f>
        <v>3091356.1571504623</v>
      </c>
      <c r="G32" s="72">
        <f t="shared" ref="G32:BE32" si="110">SUM(G30:G31)</f>
        <v>3091376.6742989775</v>
      </c>
      <c r="H32" s="72">
        <f t="shared" si="110"/>
        <v>3091397.1915836637</v>
      </c>
      <c r="I32" s="72">
        <f t="shared" si="110"/>
        <v>3091417.7090045223</v>
      </c>
      <c r="J32" s="72">
        <f t="shared" si="110"/>
        <v>3091438.2265615533</v>
      </c>
      <c r="K32" s="72">
        <f t="shared" si="110"/>
        <v>3091458.7442547586</v>
      </c>
      <c r="L32" s="72">
        <f t="shared" si="110"/>
        <v>3091479.2620841386</v>
      </c>
      <c r="M32" s="72">
        <f t="shared" si="110"/>
        <v>3091499.7800496942</v>
      </c>
      <c r="N32" s="72">
        <f t="shared" si="110"/>
        <v>3091520.2981514256</v>
      </c>
      <c r="O32" s="72">
        <f t="shared" si="110"/>
        <v>3091540.8163893353</v>
      </c>
      <c r="P32" s="72">
        <f t="shared" si="110"/>
        <v>3091561.3347634235</v>
      </c>
      <c r="Q32" s="72">
        <f t="shared" si="110"/>
        <v>3091581.8532736902</v>
      </c>
      <c r="R32" s="72">
        <f t="shared" si="110"/>
        <v>3091602.3719201377</v>
      </c>
      <c r="S32" s="72">
        <f t="shared" si="110"/>
        <v>3091622.8907027654</v>
      </c>
      <c r="T32" s="72">
        <f t="shared" si="110"/>
        <v>3091643.4096215758</v>
      </c>
      <c r="U32" s="72">
        <f t="shared" si="110"/>
        <v>3091663.9286765689</v>
      </c>
      <c r="V32" s="72">
        <f t="shared" si="110"/>
        <v>3091684.4478677451</v>
      </c>
      <c r="W32" s="72">
        <f t="shared" si="110"/>
        <v>3091704.9671951067</v>
      </c>
      <c r="X32" s="72">
        <f t="shared" si="110"/>
        <v>3091725.4866586537</v>
      </c>
      <c r="Y32" s="72">
        <f t="shared" si="110"/>
        <v>3091746.0062583871</v>
      </c>
      <c r="Z32" s="72">
        <f t="shared" si="110"/>
        <v>3091766.5259943083</v>
      </c>
      <c r="AA32" s="72">
        <f t="shared" si="110"/>
        <v>3091787.0458664168</v>
      </c>
      <c r="AB32" s="72">
        <f t="shared" si="110"/>
        <v>3091807.5658747163</v>
      </c>
      <c r="AC32" s="72">
        <f t="shared" si="110"/>
        <v>3091828.086019204</v>
      </c>
      <c r="AD32" s="72">
        <f t="shared" si="110"/>
        <v>3091848.6062998837</v>
      </c>
      <c r="AE32" s="72">
        <f t="shared" si="110"/>
        <v>3091869.1267167549</v>
      </c>
      <c r="AF32" s="72">
        <f t="shared" si="110"/>
        <v>3091889.6472698185</v>
      </c>
      <c r="AG32" s="72">
        <f t="shared" si="110"/>
        <v>3091910.1679590759</v>
      </c>
      <c r="AH32" s="72">
        <f t="shared" si="110"/>
        <v>3091930.6887845281</v>
      </c>
      <c r="AI32" s="72">
        <f t="shared" si="110"/>
        <v>3091951.2097461764</v>
      </c>
      <c r="AJ32" s="72">
        <f t="shared" si="110"/>
        <v>3091971.7308440208</v>
      </c>
      <c r="AK32" s="72">
        <f t="shared" si="110"/>
        <v>3091992.2520780629</v>
      </c>
      <c r="AL32" s="72">
        <f t="shared" si="110"/>
        <v>3092012.7734483019</v>
      </c>
      <c r="AM32" s="72">
        <f t="shared" si="110"/>
        <v>3092033.2949547409</v>
      </c>
      <c r="AN32" s="72">
        <f t="shared" si="110"/>
        <v>3092053.8165973797</v>
      </c>
      <c r="AO32" s="72">
        <f t="shared" si="110"/>
        <v>3092074.3383762199</v>
      </c>
      <c r="AP32" s="72">
        <f t="shared" si="110"/>
        <v>3092094.8602912617</v>
      </c>
      <c r="AQ32" s="72">
        <f t="shared" si="110"/>
        <v>3092115.3823425062</v>
      </c>
      <c r="AR32" s="72">
        <f t="shared" si="110"/>
        <v>3092135.9045299543</v>
      </c>
      <c r="AS32" s="72">
        <f t="shared" si="110"/>
        <v>3092156.4268536065</v>
      </c>
      <c r="AT32" s="72">
        <f t="shared" si="110"/>
        <v>3092176.9493134646</v>
      </c>
      <c r="AU32" s="72">
        <f t="shared" si="110"/>
        <v>3092197.4719095291</v>
      </c>
      <c r="AV32" s="72">
        <f t="shared" si="110"/>
        <v>3092217.9946418013</v>
      </c>
      <c r="AW32" s="72">
        <f t="shared" si="110"/>
        <v>3092238.5175102809</v>
      </c>
      <c r="AX32" s="72">
        <f t="shared" si="110"/>
        <v>3092259.0405149693</v>
      </c>
      <c r="AY32" s="72">
        <f t="shared" si="110"/>
        <v>3092279.5636558686</v>
      </c>
      <c r="AZ32" s="72">
        <f t="shared" si="110"/>
        <v>3092300.0869329786</v>
      </c>
      <c r="BA32" s="72">
        <f t="shared" si="110"/>
        <v>3092320.6103463001</v>
      </c>
      <c r="BB32" s="72">
        <f t="shared" si="110"/>
        <v>3092341.1338958344</v>
      </c>
      <c r="BC32" s="72">
        <f t="shared" si="110"/>
        <v>3092361.6575815822</v>
      </c>
      <c r="BD32" s="72">
        <f t="shared" si="110"/>
        <v>3092382.1814035452</v>
      </c>
      <c r="BE32" s="72">
        <f t="shared" si="110"/>
        <v>3092402.7053617225</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2058</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2058</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2057</v>
      </c>
      <c r="C3" s="97">
        <v>2058</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'!AO4</f>
        <v>294640.27891454066</v>
      </c>
      <c r="C4" s="12">
        <f>'Urb proj of all 25 ARs '!AP4</f>
        <v>294653.97684744035</v>
      </c>
      <c r="D4" s="100">
        <f>(C4-B4)/B4</f>
        <v>4.6490360890778914E-5</v>
      </c>
      <c r="E4" s="101">
        <f>((1+D4)^(1/52))-1</f>
        <v>8.9402501979307658E-7</v>
      </c>
      <c r="F4" s="69">
        <f>B4*(1+E4)</f>
        <v>294640.54233032186</v>
      </c>
      <c r="G4" s="69">
        <f>F4*(1+E4)</f>
        <v>294640.80574633856</v>
      </c>
      <c r="H4" s="69">
        <f>G4*(1+E4)</f>
        <v>294641.06916259078</v>
      </c>
      <c r="I4" s="69">
        <f>H4*(1+$E$4)</f>
        <v>294641.33257907844</v>
      </c>
      <c r="J4" s="69">
        <f>I4*(1+$E$4)</f>
        <v>294641.59599580162</v>
      </c>
      <c r="K4" s="69">
        <f t="shared" ref="K4:BE4" si="5">J4*(1+$E$4)</f>
        <v>294641.8594127603</v>
      </c>
      <c r="L4" s="69">
        <f t="shared" si="5"/>
        <v>294642.12282995449</v>
      </c>
      <c r="M4" s="69">
        <f t="shared" si="5"/>
        <v>294642.38624738419</v>
      </c>
      <c r="N4" s="69">
        <f t="shared" si="5"/>
        <v>294642.64966504939</v>
      </c>
      <c r="O4" s="69">
        <f t="shared" si="5"/>
        <v>294642.91308295011</v>
      </c>
      <c r="P4" s="69">
        <f t="shared" si="5"/>
        <v>294643.17650108633</v>
      </c>
      <c r="Q4" s="69">
        <f t="shared" si="5"/>
        <v>294643.43991945806</v>
      </c>
      <c r="R4" s="69">
        <f t="shared" si="5"/>
        <v>294643.70333806524</v>
      </c>
      <c r="S4" s="69">
        <f t="shared" si="5"/>
        <v>294643.96675690793</v>
      </c>
      <c r="T4" s="69">
        <f t="shared" si="5"/>
        <v>294644.23017598613</v>
      </c>
      <c r="U4" s="69">
        <f t="shared" si="5"/>
        <v>294644.49359529983</v>
      </c>
      <c r="V4" s="69">
        <f t="shared" si="5"/>
        <v>294644.75701484905</v>
      </c>
      <c r="W4" s="69">
        <f t="shared" si="5"/>
        <v>294645.02043463377</v>
      </c>
      <c r="X4" s="69">
        <f t="shared" si="5"/>
        <v>294645.283854654</v>
      </c>
      <c r="Y4" s="69">
        <f t="shared" si="5"/>
        <v>294645.54727490974</v>
      </c>
      <c r="Z4" s="69">
        <f t="shared" si="5"/>
        <v>294645.81069540099</v>
      </c>
      <c r="AA4" s="69">
        <f t="shared" si="5"/>
        <v>294646.07411612774</v>
      </c>
      <c r="AB4" s="69">
        <f t="shared" si="5"/>
        <v>294646.33753709</v>
      </c>
      <c r="AC4" s="69">
        <f t="shared" si="5"/>
        <v>294646.60095828777</v>
      </c>
      <c r="AD4" s="69">
        <f t="shared" si="5"/>
        <v>294646.86437972105</v>
      </c>
      <c r="AE4" s="69">
        <f t="shared" si="5"/>
        <v>294647.12780138984</v>
      </c>
      <c r="AF4" s="69">
        <f t="shared" si="5"/>
        <v>294647.39122329408</v>
      </c>
      <c r="AG4" s="69">
        <f t="shared" si="5"/>
        <v>294647.65464543382</v>
      </c>
      <c r="AH4" s="69">
        <f t="shared" si="5"/>
        <v>294647.91806780908</v>
      </c>
      <c r="AI4" s="69">
        <f t="shared" si="5"/>
        <v>294648.18149041984</v>
      </c>
      <c r="AJ4" s="69">
        <f t="shared" si="5"/>
        <v>294648.44491326611</v>
      </c>
      <c r="AK4" s="69">
        <f t="shared" si="5"/>
        <v>294648.70833634789</v>
      </c>
      <c r="AL4" s="69">
        <f t="shared" si="5"/>
        <v>294648.97175966518</v>
      </c>
      <c r="AM4" s="69">
        <f t="shared" si="5"/>
        <v>294649.23518321797</v>
      </c>
      <c r="AN4" s="69">
        <f t="shared" si="5"/>
        <v>294649.49860700627</v>
      </c>
      <c r="AO4" s="69">
        <f t="shared" si="5"/>
        <v>294649.76203103008</v>
      </c>
      <c r="AP4" s="69">
        <f t="shared" si="5"/>
        <v>294650.0254552894</v>
      </c>
      <c r="AQ4" s="69">
        <f t="shared" si="5"/>
        <v>294650.28887978423</v>
      </c>
      <c r="AR4" s="69">
        <f t="shared" si="5"/>
        <v>294650.55230451457</v>
      </c>
      <c r="AS4" s="69">
        <f t="shared" si="5"/>
        <v>294650.81572948041</v>
      </c>
      <c r="AT4" s="69">
        <f t="shared" si="5"/>
        <v>294651.07915468176</v>
      </c>
      <c r="AU4" s="69">
        <f t="shared" si="5"/>
        <v>294651.34258011862</v>
      </c>
      <c r="AV4" s="69">
        <f t="shared" si="5"/>
        <v>294651.60600579099</v>
      </c>
      <c r="AW4" s="69">
        <f t="shared" si="5"/>
        <v>294651.86943169887</v>
      </c>
      <c r="AX4" s="69">
        <f t="shared" si="5"/>
        <v>294652.13285784225</v>
      </c>
      <c r="AY4" s="69">
        <f t="shared" si="5"/>
        <v>294652.39628422115</v>
      </c>
      <c r="AZ4" s="69">
        <f t="shared" si="5"/>
        <v>294652.65971083555</v>
      </c>
      <c r="BA4" s="69">
        <f t="shared" si="5"/>
        <v>294652.92313768546</v>
      </c>
      <c r="BB4" s="69">
        <f t="shared" si="5"/>
        <v>294653.18656477088</v>
      </c>
      <c r="BC4" s="69">
        <f t="shared" si="5"/>
        <v>294653.4499920918</v>
      </c>
      <c r="BD4" s="69">
        <f t="shared" si="5"/>
        <v>294653.71341964824</v>
      </c>
      <c r="BE4" s="69">
        <f t="shared" si="5"/>
        <v>294653.97684744024</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493991.56022760074</v>
      </c>
      <c r="DG4" s="108">
        <f t="shared" ref="DG4:DV5" si="6">G4*BG4</f>
        <v>493992.00186841522</v>
      </c>
      <c r="DH4" s="108">
        <f t="shared" si="6"/>
        <v>493992.44350962451</v>
      </c>
      <c r="DI4" s="108">
        <f t="shared" si="6"/>
        <v>493992.88515122852</v>
      </c>
      <c r="DJ4" s="108">
        <f t="shared" si="6"/>
        <v>566141.72408628382</v>
      </c>
      <c r="DK4" s="108">
        <f t="shared" si="6"/>
        <v>566142.23023114982</v>
      </c>
      <c r="DL4" s="108">
        <f t="shared" si="6"/>
        <v>566142.73637646844</v>
      </c>
      <c r="DM4" s="108">
        <f t="shared" si="6"/>
        <v>566143.24252223957</v>
      </c>
      <c r="DN4" s="108">
        <f t="shared" si="6"/>
        <v>502750.75271407759</v>
      </c>
      <c r="DO4" s="108">
        <f t="shared" si="6"/>
        <v>502751.20218582929</v>
      </c>
      <c r="DP4" s="108">
        <f t="shared" si="6"/>
        <v>502751.65165798279</v>
      </c>
      <c r="DQ4" s="108">
        <f t="shared" si="6"/>
        <v>502752.10113053815</v>
      </c>
      <c r="DR4" s="108">
        <f t="shared" si="6"/>
        <v>502752.55060349527</v>
      </c>
      <c r="DS4" s="108">
        <f t="shared" si="6"/>
        <v>519445.47929585032</v>
      </c>
      <c r="DT4" s="108">
        <f t="shared" si="6"/>
        <v>519445.94369310525</v>
      </c>
      <c r="DU4" s="108">
        <f t="shared" si="6"/>
        <v>519446.40809077531</v>
      </c>
      <c r="DV4" s="108">
        <f t="shared" si="6"/>
        <v>519446.87248886056</v>
      </c>
      <c r="DW4" s="108">
        <f t="shared" ref="DW4:EL5" si="7">W4*BW4</f>
        <v>524368.33345512883</v>
      </c>
      <c r="DX4" s="108">
        <f t="shared" si="7"/>
        <v>524368.80225353851</v>
      </c>
      <c r="DY4" s="108">
        <f t="shared" si="7"/>
        <v>524369.2710523674</v>
      </c>
      <c r="DZ4" s="108">
        <f t="shared" si="7"/>
        <v>524369.73985161528</v>
      </c>
      <c r="EA4" s="108">
        <f t="shared" si="7"/>
        <v>539140.33759968088</v>
      </c>
      <c r="EB4" s="108">
        <f t="shared" si="7"/>
        <v>539140.81960463186</v>
      </c>
      <c r="EC4" s="108">
        <f t="shared" si="7"/>
        <v>539141.30161001382</v>
      </c>
      <c r="ED4" s="108">
        <f t="shared" si="7"/>
        <v>539141.78361582675</v>
      </c>
      <c r="EE4" s="108">
        <f t="shared" si="7"/>
        <v>539142.26562207052</v>
      </c>
      <c r="EF4" s="108">
        <f t="shared" si="7"/>
        <v>541843.29442155187</v>
      </c>
      <c r="EG4" s="108">
        <f t="shared" si="7"/>
        <v>541843.7788430138</v>
      </c>
      <c r="EH4" s="108">
        <f t="shared" si="7"/>
        <v>541844.26326490892</v>
      </c>
      <c r="EI4" s="108">
        <f t="shared" si="7"/>
        <v>541844.74768723699</v>
      </c>
      <c r="EJ4" s="108">
        <f t="shared" si="7"/>
        <v>566461.2024766237</v>
      </c>
      <c r="EK4" s="108">
        <f t="shared" si="7"/>
        <v>566461.70890711143</v>
      </c>
      <c r="EL4" s="108">
        <f t="shared" si="7"/>
        <v>566462.2153380519</v>
      </c>
      <c r="EM4" s="108">
        <f t="shared" ref="EM4:FB5" si="8">AM4*CM4</f>
        <v>566462.72176944511</v>
      </c>
      <c r="EN4" s="108">
        <f t="shared" si="8"/>
        <v>610665.5946965738</v>
      </c>
      <c r="EO4" s="108">
        <f t="shared" si="8"/>
        <v>610666.14064689411</v>
      </c>
      <c r="EP4" s="108">
        <f t="shared" si="8"/>
        <v>610666.68659770256</v>
      </c>
      <c r="EQ4" s="108">
        <f t="shared" si="8"/>
        <v>610667.23254899913</v>
      </c>
      <c r="ER4" s="108">
        <f t="shared" si="8"/>
        <v>610667.77850078384</v>
      </c>
      <c r="ES4" s="108">
        <f t="shared" si="8"/>
        <v>581958.60681328666</v>
      </c>
      <c r="ET4" s="108">
        <f t="shared" si="8"/>
        <v>581959.12709884159</v>
      </c>
      <c r="EU4" s="108">
        <f t="shared" si="8"/>
        <v>581959.64738486172</v>
      </c>
      <c r="EV4" s="108">
        <f t="shared" si="8"/>
        <v>581960.16767134704</v>
      </c>
      <c r="EW4" s="108">
        <f t="shared" si="8"/>
        <v>575820.58461247117</v>
      </c>
      <c r="EX4" s="108">
        <f t="shared" si="8"/>
        <v>575821.0994104807</v>
      </c>
      <c r="EY4" s="108">
        <f t="shared" si="8"/>
        <v>575821.61420895054</v>
      </c>
      <c r="EZ4" s="108">
        <f t="shared" si="8"/>
        <v>575822.12900788046</v>
      </c>
      <c r="FA4" s="108">
        <f t="shared" si="8"/>
        <v>504208.81350846402</v>
      </c>
      <c r="FB4" s="108">
        <f t="shared" si="8"/>
        <v>504209.26428375847</v>
      </c>
      <c r="FC4" s="108">
        <f t="shared" ref="FC4:FE5" si="9">BC4*DC4</f>
        <v>504209.71505945589</v>
      </c>
      <c r="FD4" s="108">
        <f t="shared" si="9"/>
        <v>504210.16583555634</v>
      </c>
      <c r="FE4" s="108">
        <f t="shared" si="9"/>
        <v>504210.61661205988</v>
      </c>
    </row>
    <row r="5" spans="1:161" ht="15.75" x14ac:dyDescent="0.25">
      <c r="A5" s="47" t="s">
        <v>169</v>
      </c>
      <c r="B5" s="12">
        <f>'Urb proj of all 25 ARs '!AO5</f>
        <v>42947.933788861541</v>
      </c>
      <c r="C5" s="12">
        <f>'Urb proj of all 25 ARs '!AP5</f>
        <v>42949.930453802903</v>
      </c>
      <c r="D5" s="100">
        <f t="shared" ref="D5:D28" si="10">(C5-B5)/B5</f>
        <v>4.6490360890880511E-5</v>
      </c>
      <c r="E5" s="101">
        <f t="shared" ref="E5:E28" si="11">((1+D5)^(1/52))-1</f>
        <v>8.9402501979307658E-7</v>
      </c>
      <c r="F5" s="69">
        <f t="shared" ref="F5:F28" si="12">B5*(1+E5)</f>
        <v>42947.972185388899</v>
      </c>
      <c r="G5" s="69">
        <f t="shared" ref="G5:G28" si="13">F5*(1+E5)</f>
        <v>42948.010581950584</v>
      </c>
      <c r="H5" s="69">
        <f>G5*(1+$E$5)</f>
        <v>42948.048978546598</v>
      </c>
      <c r="I5" s="69">
        <f t="shared" ref="I5:BE5" si="14">H5*(1+$E$5)</f>
        <v>42948.08737517694</v>
      </c>
      <c r="J5" s="69">
        <f t="shared" si="14"/>
        <v>42948.125771841602</v>
      </c>
      <c r="K5" s="69">
        <f t="shared" si="14"/>
        <v>42948.164168540592</v>
      </c>
      <c r="L5" s="69">
        <f t="shared" si="14"/>
        <v>42948.20256527391</v>
      </c>
      <c r="M5" s="69">
        <f t="shared" si="14"/>
        <v>42948.240962041556</v>
      </c>
      <c r="N5" s="69">
        <f t="shared" si="14"/>
        <v>42948.279358843531</v>
      </c>
      <c r="O5" s="69">
        <f t="shared" si="14"/>
        <v>42948.317755679833</v>
      </c>
      <c r="P5" s="69">
        <f t="shared" si="14"/>
        <v>42948.356152550463</v>
      </c>
      <c r="Q5" s="69">
        <f t="shared" si="14"/>
        <v>42948.394549455421</v>
      </c>
      <c r="R5" s="69">
        <f t="shared" si="14"/>
        <v>42948.432946394707</v>
      </c>
      <c r="S5" s="69">
        <f t="shared" si="14"/>
        <v>42948.471343368321</v>
      </c>
      <c r="T5" s="69">
        <f t="shared" si="14"/>
        <v>42948.509740376263</v>
      </c>
      <c r="U5" s="69">
        <f t="shared" si="14"/>
        <v>42948.548137418533</v>
      </c>
      <c r="V5" s="69">
        <f t="shared" si="14"/>
        <v>42948.586534495131</v>
      </c>
      <c r="W5" s="69">
        <f t="shared" si="14"/>
        <v>42948.624931606057</v>
      </c>
      <c r="X5" s="69">
        <f t="shared" si="14"/>
        <v>42948.66332875131</v>
      </c>
      <c r="Y5" s="69">
        <f t="shared" si="14"/>
        <v>42948.701725930892</v>
      </c>
      <c r="Z5" s="69">
        <f t="shared" si="14"/>
        <v>42948.740123144802</v>
      </c>
      <c r="AA5" s="69">
        <f t="shared" si="14"/>
        <v>42948.77852039304</v>
      </c>
      <c r="AB5" s="69">
        <f t="shared" si="14"/>
        <v>42948.816917675606</v>
      </c>
      <c r="AC5" s="69">
        <f t="shared" si="14"/>
        <v>42948.855314992499</v>
      </c>
      <c r="AD5" s="69">
        <f t="shared" si="14"/>
        <v>42948.893712343721</v>
      </c>
      <c r="AE5" s="69">
        <f t="shared" si="14"/>
        <v>42948.93210972927</v>
      </c>
      <c r="AF5" s="69">
        <f t="shared" si="14"/>
        <v>42948.970507149148</v>
      </c>
      <c r="AG5" s="69">
        <f t="shared" si="14"/>
        <v>42949.008904603354</v>
      </c>
      <c r="AH5" s="69">
        <f t="shared" si="14"/>
        <v>42949.047302091887</v>
      </c>
      <c r="AI5" s="69">
        <f t="shared" si="14"/>
        <v>42949.085699614749</v>
      </c>
      <c r="AJ5" s="69">
        <f t="shared" si="14"/>
        <v>42949.124097171938</v>
      </c>
      <c r="AK5" s="69">
        <f t="shared" si="14"/>
        <v>42949.162494763463</v>
      </c>
      <c r="AL5" s="69">
        <f t="shared" si="14"/>
        <v>42949.200892389315</v>
      </c>
      <c r="AM5" s="69">
        <f t="shared" si="14"/>
        <v>42949.239290049496</v>
      </c>
      <c r="AN5" s="69">
        <f t="shared" si="14"/>
        <v>42949.277687744005</v>
      </c>
      <c r="AO5" s="69">
        <f t="shared" si="14"/>
        <v>42949.316085472841</v>
      </c>
      <c r="AP5" s="69">
        <f t="shared" si="14"/>
        <v>42949.354483236006</v>
      </c>
      <c r="AQ5" s="69">
        <f t="shared" si="14"/>
        <v>42949.392881033498</v>
      </c>
      <c r="AR5" s="69">
        <f t="shared" si="14"/>
        <v>42949.431278865319</v>
      </c>
      <c r="AS5" s="69">
        <f t="shared" si="14"/>
        <v>42949.469676731467</v>
      </c>
      <c r="AT5" s="69">
        <f t="shared" si="14"/>
        <v>42949.508074631944</v>
      </c>
      <c r="AU5" s="69">
        <f t="shared" si="14"/>
        <v>42949.546472566748</v>
      </c>
      <c r="AV5" s="69">
        <f t="shared" si="14"/>
        <v>42949.58487053588</v>
      </c>
      <c r="AW5" s="69">
        <f t="shared" si="14"/>
        <v>42949.623268539348</v>
      </c>
      <c r="AX5" s="69">
        <f t="shared" si="14"/>
        <v>42949.661666577143</v>
      </c>
      <c r="AY5" s="69">
        <f t="shared" si="14"/>
        <v>42949.700064649267</v>
      </c>
      <c r="AZ5" s="69">
        <f t="shared" si="14"/>
        <v>42949.738462755719</v>
      </c>
      <c r="BA5" s="69">
        <f t="shared" si="14"/>
        <v>42949.776860896498</v>
      </c>
      <c r="BB5" s="69">
        <f t="shared" si="14"/>
        <v>42949.815259071605</v>
      </c>
      <c r="BC5" s="69">
        <f t="shared" si="14"/>
        <v>42949.853657281041</v>
      </c>
      <c r="BD5" s="69">
        <f t="shared" si="14"/>
        <v>42949.892055524804</v>
      </c>
      <c r="BE5" s="69">
        <f t="shared" si="14"/>
        <v>42949.930453802903</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49162.049352894821</v>
      </c>
      <c r="DG5" s="108">
        <f t="shared" si="6"/>
        <v>49162.093304996968</v>
      </c>
      <c r="DH5" s="108">
        <f t="shared" si="6"/>
        <v>49162.137257138413</v>
      </c>
      <c r="DI5" s="108">
        <f t="shared" si="6"/>
        <v>49162.181209319147</v>
      </c>
      <c r="DJ5" s="108">
        <f t="shared" si="6"/>
        <v>51486.623524725772</v>
      </c>
      <c r="DK5" s="108">
        <f t="shared" si="6"/>
        <v>51486.669555055385</v>
      </c>
      <c r="DL5" s="108">
        <f t="shared" si="6"/>
        <v>51486.715585426144</v>
      </c>
      <c r="DM5" s="108">
        <f t="shared" si="6"/>
        <v>51486.761615838062</v>
      </c>
      <c r="DN5" s="108">
        <f t="shared" si="6"/>
        <v>47349.049365269653</v>
      </c>
      <c r="DO5" s="108">
        <f t="shared" si="6"/>
        <v>47349.091696504445</v>
      </c>
      <c r="DP5" s="108">
        <f t="shared" si="6"/>
        <v>47349.134027777087</v>
      </c>
      <c r="DQ5" s="108">
        <f t="shared" si="6"/>
        <v>47349.176359087571</v>
      </c>
      <c r="DR5" s="108">
        <f t="shared" si="6"/>
        <v>47349.218690435904</v>
      </c>
      <c r="DS5" s="108">
        <f t="shared" si="6"/>
        <v>49704.193409086518</v>
      </c>
      <c r="DT5" s="108">
        <f t="shared" si="6"/>
        <v>49704.237845879012</v>
      </c>
      <c r="DU5" s="108">
        <f t="shared" si="6"/>
        <v>49704.28228271124</v>
      </c>
      <c r="DV5" s="108">
        <f t="shared" si="6"/>
        <v>49704.326719583187</v>
      </c>
      <c r="DW5" s="108">
        <f t="shared" si="7"/>
        <v>48797.303519800837</v>
      </c>
      <c r="DX5" s="108">
        <f t="shared" si="7"/>
        <v>48797.34714581108</v>
      </c>
      <c r="DY5" s="108">
        <f t="shared" si="7"/>
        <v>48797.390771860322</v>
      </c>
      <c r="DZ5" s="108">
        <f t="shared" si="7"/>
        <v>48797.434397948578</v>
      </c>
      <c r="EA5" s="108">
        <f t="shared" si="7"/>
        <v>50698.333039142621</v>
      </c>
      <c r="EB5" s="108">
        <f t="shared" si="7"/>
        <v>50698.378364720818</v>
      </c>
      <c r="EC5" s="108">
        <f t="shared" si="7"/>
        <v>50698.423690339543</v>
      </c>
      <c r="ED5" s="108">
        <f t="shared" si="7"/>
        <v>50698.46901599878</v>
      </c>
      <c r="EE5" s="108">
        <f t="shared" si="7"/>
        <v>50698.514341698545</v>
      </c>
      <c r="EF5" s="108">
        <f t="shared" si="7"/>
        <v>55530.354334395335</v>
      </c>
      <c r="EG5" s="108">
        <f t="shared" si="7"/>
        <v>55530.403979921466</v>
      </c>
      <c r="EH5" s="108">
        <f t="shared" si="7"/>
        <v>55530.45362549198</v>
      </c>
      <c r="EI5" s="108">
        <f t="shared" si="7"/>
        <v>55530.503271106878</v>
      </c>
      <c r="EJ5" s="108">
        <f t="shared" si="7"/>
        <v>51970.611223353248</v>
      </c>
      <c r="EK5" s="108">
        <f t="shared" si="7"/>
        <v>51970.657686379978</v>
      </c>
      <c r="EL5" s="108">
        <f t="shared" si="7"/>
        <v>51970.704149448247</v>
      </c>
      <c r="EM5" s="108">
        <f t="shared" si="8"/>
        <v>51970.750612558055</v>
      </c>
      <c r="EN5" s="108">
        <f t="shared" si="8"/>
        <v>57299.714870953117</v>
      </c>
      <c r="EO5" s="108">
        <f t="shared" si="8"/>
        <v>57299.766098331842</v>
      </c>
      <c r="EP5" s="108">
        <f t="shared" si="8"/>
        <v>57299.817325756361</v>
      </c>
      <c r="EQ5" s="108">
        <f t="shared" si="8"/>
        <v>57299.868553226683</v>
      </c>
      <c r="ER5" s="108">
        <f t="shared" si="8"/>
        <v>57299.919780742799</v>
      </c>
      <c r="ES5" s="108">
        <f t="shared" si="8"/>
        <v>53102.675920659436</v>
      </c>
      <c r="ET5" s="108">
        <f t="shared" si="8"/>
        <v>53102.723395780326</v>
      </c>
      <c r="EU5" s="108">
        <f t="shared" si="8"/>
        <v>53102.770870943656</v>
      </c>
      <c r="EV5" s="108">
        <f t="shared" si="8"/>
        <v>53102.818346149434</v>
      </c>
      <c r="EW5" s="108">
        <f t="shared" si="8"/>
        <v>52629.221729550722</v>
      </c>
      <c r="EX5" s="108">
        <f t="shared" si="8"/>
        <v>52629.268781391729</v>
      </c>
      <c r="EY5" s="108">
        <f t="shared" si="8"/>
        <v>52629.315833274792</v>
      </c>
      <c r="EZ5" s="108">
        <f t="shared" si="8"/>
        <v>52629.362885199924</v>
      </c>
      <c r="FA5" s="108">
        <f t="shared" si="8"/>
        <v>47066.941476904773</v>
      </c>
      <c r="FB5" s="108">
        <f t="shared" si="8"/>
        <v>47066.983555928055</v>
      </c>
      <c r="FC5" s="108">
        <f t="shared" si="9"/>
        <v>47067.025634988961</v>
      </c>
      <c r="FD5" s="108">
        <f t="shared" si="9"/>
        <v>47067.067714087483</v>
      </c>
      <c r="FE5" s="108">
        <f t="shared" si="9"/>
        <v>47067.10979322363</v>
      </c>
    </row>
    <row r="6" spans="1:161" ht="15.75" x14ac:dyDescent="0.25">
      <c r="A6" s="47" t="s">
        <v>171</v>
      </c>
      <c r="B6" s="12">
        <f>'Urb proj of all 25 ARs '!AO6</f>
        <v>71920.96584903021</v>
      </c>
      <c r="C6" s="12">
        <f>'Urb proj of all 25 ARs '!AP6</f>
        <v>71924.309480688142</v>
      </c>
      <c r="D6" s="100">
        <f t="shared" si="10"/>
        <v>4.6490360890737721E-5</v>
      </c>
      <c r="E6" s="101">
        <f t="shared" si="11"/>
        <v>8.9402501979307658E-7</v>
      </c>
      <c r="F6" s="69">
        <f t="shared" si="12"/>
        <v>71921.030148173129</v>
      </c>
      <c r="G6" s="69">
        <f t="shared" ref="G6:G15" si="16">F6*(1+E6)</f>
        <v>71921.094447373529</v>
      </c>
      <c r="H6" s="69">
        <f t="shared" ref="H6:AM6" si="17">G6*(1+$E$6)</f>
        <v>71921.158746631409</v>
      </c>
      <c r="I6" s="69">
        <f t="shared" si="17"/>
        <v>71921.223045946783</v>
      </c>
      <c r="J6" s="69">
        <f t="shared" si="17"/>
        <v>71921.287345319637</v>
      </c>
      <c r="K6" s="69">
        <f t="shared" si="17"/>
        <v>71921.351644749986</v>
      </c>
      <c r="L6" s="69">
        <f t="shared" si="17"/>
        <v>71921.415944237815</v>
      </c>
      <c r="M6" s="69">
        <f t="shared" si="17"/>
        <v>71921.480243783124</v>
      </c>
      <c r="N6" s="69">
        <f t="shared" si="17"/>
        <v>71921.544543385928</v>
      </c>
      <c r="O6" s="69">
        <f t="shared" si="17"/>
        <v>71921.608843046211</v>
      </c>
      <c r="P6" s="69">
        <f t="shared" si="17"/>
        <v>71921.673142763975</v>
      </c>
      <c r="Q6" s="69">
        <f t="shared" si="17"/>
        <v>71921.737442539234</v>
      </c>
      <c r="R6" s="69">
        <f t="shared" si="17"/>
        <v>71921.801742371972</v>
      </c>
      <c r="S6" s="69">
        <f t="shared" si="17"/>
        <v>71921.866042262205</v>
      </c>
      <c r="T6" s="69">
        <f t="shared" si="17"/>
        <v>71921.930342209918</v>
      </c>
      <c r="U6" s="69">
        <f t="shared" si="17"/>
        <v>71921.994642215112</v>
      </c>
      <c r="V6" s="69">
        <f t="shared" si="17"/>
        <v>71922.058942277799</v>
      </c>
      <c r="W6" s="69">
        <f t="shared" si="17"/>
        <v>71922.123242397967</v>
      </c>
      <c r="X6" s="69">
        <f t="shared" si="17"/>
        <v>71922.18754257563</v>
      </c>
      <c r="Y6" s="69">
        <f t="shared" si="17"/>
        <v>71922.251842810772</v>
      </c>
      <c r="Z6" s="69">
        <f t="shared" si="17"/>
        <v>71922.316143103395</v>
      </c>
      <c r="AA6" s="69">
        <f t="shared" si="17"/>
        <v>71922.380443453512</v>
      </c>
      <c r="AB6" s="69">
        <f t="shared" si="17"/>
        <v>71922.44474386111</v>
      </c>
      <c r="AC6" s="69">
        <f t="shared" si="17"/>
        <v>71922.509044326202</v>
      </c>
      <c r="AD6" s="69">
        <f t="shared" si="17"/>
        <v>71922.573344848774</v>
      </c>
      <c r="AE6" s="69">
        <f t="shared" si="17"/>
        <v>71922.637645428826</v>
      </c>
      <c r="AF6" s="69">
        <f t="shared" si="17"/>
        <v>71922.701946066372</v>
      </c>
      <c r="AG6" s="69">
        <f t="shared" si="17"/>
        <v>71922.766246761399</v>
      </c>
      <c r="AH6" s="69">
        <f t="shared" si="17"/>
        <v>71922.83054751392</v>
      </c>
      <c r="AI6" s="69">
        <f t="shared" si="17"/>
        <v>71922.894848323922</v>
      </c>
      <c r="AJ6" s="69">
        <f t="shared" si="17"/>
        <v>71922.959149191418</v>
      </c>
      <c r="AK6" s="69">
        <f t="shared" si="17"/>
        <v>71923.023450116394</v>
      </c>
      <c r="AL6" s="69">
        <f t="shared" si="17"/>
        <v>71923.087751098865</v>
      </c>
      <c r="AM6" s="69">
        <f t="shared" si="17"/>
        <v>71923.152052138816</v>
      </c>
      <c r="AN6" s="69">
        <f t="shared" ref="AN6:BE6" si="18">AM6*(1+$E$6)</f>
        <v>71923.216353236247</v>
      </c>
      <c r="AO6" s="69">
        <f t="shared" si="18"/>
        <v>71923.280654391172</v>
      </c>
      <c r="AP6" s="69">
        <f t="shared" si="18"/>
        <v>71923.344955603578</v>
      </c>
      <c r="AQ6" s="69">
        <f t="shared" si="18"/>
        <v>71923.409256873478</v>
      </c>
      <c r="AR6" s="69">
        <f t="shared" si="18"/>
        <v>71923.473558200858</v>
      </c>
      <c r="AS6" s="69">
        <f t="shared" si="18"/>
        <v>71923.537859585733</v>
      </c>
      <c r="AT6" s="69">
        <f t="shared" si="18"/>
        <v>71923.602161028088</v>
      </c>
      <c r="AU6" s="69">
        <f t="shared" si="18"/>
        <v>71923.666462527937</v>
      </c>
      <c r="AV6" s="69">
        <f t="shared" si="18"/>
        <v>71923.730764085267</v>
      </c>
      <c r="AW6" s="69">
        <f t="shared" si="18"/>
        <v>71923.795065700091</v>
      </c>
      <c r="AX6" s="69">
        <f t="shared" si="18"/>
        <v>71923.859367372395</v>
      </c>
      <c r="AY6" s="69">
        <f t="shared" si="18"/>
        <v>71923.923669102194</v>
      </c>
      <c r="AZ6" s="69">
        <f t="shared" si="18"/>
        <v>71923.987970889473</v>
      </c>
      <c r="BA6" s="69">
        <f t="shared" si="18"/>
        <v>71924.052272734247</v>
      </c>
      <c r="BB6" s="69">
        <f t="shared" si="18"/>
        <v>71924.1165746365</v>
      </c>
      <c r="BC6" s="69">
        <f t="shared" si="18"/>
        <v>71924.180876596249</v>
      </c>
      <c r="BD6" s="69">
        <f t="shared" si="18"/>
        <v>71924.245178613477</v>
      </c>
      <c r="BE6" s="69">
        <f t="shared" si="18"/>
        <v>71924.3094806882</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82155.648156224139</v>
      </c>
      <c r="DG6" s="108">
        <f t="shared" ref="DG6:DG15" si="20">G6*BG6</f>
        <v>82155.721605429106</v>
      </c>
      <c r="DH6" s="108">
        <f t="shared" ref="DH6:DH15" si="21">H6*BH6</f>
        <v>82155.795054699731</v>
      </c>
      <c r="DI6" s="108">
        <f t="shared" ref="DI6:DI15" si="22">I6*BI6</f>
        <v>82155.868504036043</v>
      </c>
      <c r="DJ6" s="108">
        <f t="shared" ref="DJ6:DJ15" si="23">J6*BJ6</f>
        <v>91051.44310845148</v>
      </c>
      <c r="DK6" s="108">
        <f t="shared" ref="DK6:DK15" si="24">K6*BK6</f>
        <v>91051.524510719726</v>
      </c>
      <c r="DL6" s="108">
        <f t="shared" ref="DL6:DL15" si="25">L6*BL6</f>
        <v>91051.605913060732</v>
      </c>
      <c r="DM6" s="108">
        <f t="shared" ref="DM6:DM15" si="26">M6*BM6</f>
        <v>91051.687315474497</v>
      </c>
      <c r="DN6" s="108">
        <f t="shared" ref="DN6:DN15" si="27">N6*BN6</f>
        <v>82707.354958543656</v>
      </c>
      <c r="DO6" s="108">
        <f t="shared" ref="DO6:DO15" si="28">O6*BO6</f>
        <v>82707.428900988307</v>
      </c>
      <c r="DP6" s="108">
        <f t="shared" ref="DP6:DP15" si="29">P6*BP6</f>
        <v>82707.502843499067</v>
      </c>
      <c r="DQ6" s="108">
        <f t="shared" ref="DQ6:DQ15" si="30">Q6*BQ6</f>
        <v>82707.576786075937</v>
      </c>
      <c r="DR6" s="108">
        <f t="shared" ref="DR6:DR15" si="31">R6*BR6</f>
        <v>82707.650728718902</v>
      </c>
      <c r="DS6" s="108">
        <f t="shared" ref="DS6:DS15" si="32">S6*BS6</f>
        <v>85739.303984575381</v>
      </c>
      <c r="DT6" s="108">
        <f t="shared" ref="DT6:DT15" si="33">T6*BT6</f>
        <v>85739.380637658323</v>
      </c>
      <c r="DU6" s="108">
        <f t="shared" ref="DU6:DU15" si="34">U6*BU6</f>
        <v>85739.457290809791</v>
      </c>
      <c r="DV6" s="108">
        <f t="shared" ref="DV6:DV15" si="35">V6*BV6</f>
        <v>85739.533944029798</v>
      </c>
      <c r="DW6" s="108">
        <f t="shared" ref="DW6:DW15" si="36">W6*BW6</f>
        <v>85997.258736351359</v>
      </c>
      <c r="DX6" s="108">
        <f t="shared" ref="DX6:DX15" si="37">X6*BX6</f>
        <v>85997.335620052312</v>
      </c>
      <c r="DY6" s="108">
        <f t="shared" ref="DY6:DY15" si="38">Y6*BY6</f>
        <v>85997.412503821994</v>
      </c>
      <c r="DZ6" s="108">
        <f t="shared" ref="DZ6:DZ15" si="39">Z6*BZ6</f>
        <v>85997.489387660404</v>
      </c>
      <c r="EA6" s="108">
        <f t="shared" ref="EA6:EA15" si="40">AA6*CA6</f>
        <v>87411.492245239773</v>
      </c>
      <c r="EB6" s="108">
        <f t="shared" ref="EB6:EB15" si="41">AB6*CB6</f>
        <v>87411.570393300863</v>
      </c>
      <c r="EC6" s="108">
        <f t="shared" ref="EC6:EC15" si="42">AC6*CC6</f>
        <v>87411.648541431816</v>
      </c>
      <c r="ED6" s="108">
        <f t="shared" ref="ED6:ED15" si="43">AD6*CD6</f>
        <v>87411.726689632633</v>
      </c>
      <c r="EE6" s="108">
        <f t="shared" ref="EE6:EE15" si="44">AE6*CE6</f>
        <v>87411.804837903313</v>
      </c>
      <c r="EF6" s="108">
        <f t="shared" ref="EF6:EF15" si="45">AF6*CF6</f>
        <v>93911.202537409059</v>
      </c>
      <c r="EG6" s="108">
        <f t="shared" ref="EG6:EG15" si="46">AG6*CG6</f>
        <v>93911.286496373767</v>
      </c>
      <c r="EH6" s="108">
        <f t="shared" ref="EH6:EH15" si="47">AH6*CH6</f>
        <v>93911.370455413533</v>
      </c>
      <c r="EI6" s="108">
        <f t="shared" ref="EI6:EI15" si="48">AI6*CI6</f>
        <v>93911.454414528358</v>
      </c>
      <c r="EJ6" s="108">
        <f t="shared" ref="EJ6:EJ15" si="49">AJ6*CJ6</f>
        <v>90319.012228535925</v>
      </c>
      <c r="EK6" s="108">
        <f t="shared" ref="EK6:EK15" si="50">AK6*CK6</f>
        <v>90319.092975992622</v>
      </c>
      <c r="EL6" s="108">
        <f t="shared" ref="EL6:EL15" si="51">AL6*CL6</f>
        <v>90319.173723521511</v>
      </c>
      <c r="EM6" s="108">
        <f t="shared" ref="EM6:EM15" si="52">AM6*CM6</f>
        <v>90319.254471122593</v>
      </c>
      <c r="EN6" s="108">
        <f t="shared" ref="EN6:EN15" si="53">AN6*CN6</f>
        <v>101481.89029396043</v>
      </c>
      <c r="EO6" s="108">
        <f t="shared" ref="EO6:EO15" si="54">AO6*CO6</f>
        <v>101481.9810213094</v>
      </c>
      <c r="EP6" s="108">
        <f t="shared" ref="EP6:EP15" si="55">AP6*CP6</f>
        <v>101482.07174873949</v>
      </c>
      <c r="EQ6" s="108">
        <f t="shared" ref="EQ6:EQ15" si="56">AQ6*CQ6</f>
        <v>101482.1624762507</v>
      </c>
      <c r="ER6" s="108">
        <f t="shared" ref="ER6:ER15" si="57">AR6*CR6</f>
        <v>101482.25320384301</v>
      </c>
      <c r="ES6" s="108">
        <f t="shared" ref="ES6:ES15" si="58">AS6*CS6</f>
        <v>92860.446070179634</v>
      </c>
      <c r="ET6" s="108">
        <f t="shared" ref="ET6:ET15" si="59">AT6*CT6</f>
        <v>92860.529089741773</v>
      </c>
      <c r="EU6" s="108">
        <f t="shared" ref="EU6:EU15" si="60">AU6*CU6</f>
        <v>92860.61210937814</v>
      </c>
      <c r="EV6" s="108">
        <f t="shared" ref="EV6:EV15" si="61">AV6*CV6</f>
        <v>92860.695129088708</v>
      </c>
      <c r="EW6" s="108">
        <f t="shared" ref="EW6:EW15" si="62">AW6*CW6</f>
        <v>89484.671354019505</v>
      </c>
      <c r="EX6" s="108">
        <f t="shared" ref="EX6:EX15" si="63">AX6*CX6</f>
        <v>89484.751355554574</v>
      </c>
      <c r="EY6" s="108">
        <f t="shared" ref="EY6:EY15" si="64">AY6*CY6</f>
        <v>89484.83135716118</v>
      </c>
      <c r="EZ6" s="108">
        <f t="shared" ref="EZ6:EZ15" si="65">AZ6*CZ6</f>
        <v>89484.911358839308</v>
      </c>
      <c r="FA6" s="108">
        <f t="shared" ref="FA6:FA15" si="66">BA6*DA6</f>
        <v>83130.844815121061</v>
      </c>
      <c r="FB6" s="108">
        <f t="shared" ref="FB6:FB15" si="67">BB6*DB6</f>
        <v>83130.919136176235</v>
      </c>
      <c r="FC6" s="108">
        <f t="shared" ref="FC6:FC15" si="68">BC6*DC6</f>
        <v>83130.993457297867</v>
      </c>
      <c r="FD6" s="108">
        <f t="shared" ref="FD6:FD15" si="69">BD6*DD6</f>
        <v>83131.067778485929</v>
      </c>
      <c r="FE6" s="108">
        <f t="shared" ref="FE6:FE15" si="70">BE6*DE6</f>
        <v>83131.142099740449</v>
      </c>
    </row>
    <row r="7" spans="1:161" ht="15.75" x14ac:dyDescent="0.25">
      <c r="A7" s="87" t="s">
        <v>172</v>
      </c>
      <c r="B7" s="12">
        <f>'Urb proj of all 25 ARs '!AO7</f>
        <v>41053.26271143034</v>
      </c>
      <c r="C7" s="12">
        <f>'Urb proj of all 25 ARs '!AP7</f>
        <v>41055.171292429528</v>
      </c>
      <c r="D7" s="100">
        <f t="shared" si="10"/>
        <v>4.6490360890536859E-5</v>
      </c>
      <c r="E7" s="101">
        <f t="shared" si="11"/>
        <v>8.9402501979307658E-7</v>
      </c>
      <c r="F7" s="69">
        <f t="shared" si="12"/>
        <v>41053.299414074347</v>
      </c>
      <c r="G7" s="69">
        <f t="shared" si="16"/>
        <v>41053.336116751168</v>
      </c>
      <c r="H7" s="69">
        <f t="shared" ref="H7:AM7" si="71">G7*(1+$E$7)</f>
        <v>41053.372819460805</v>
      </c>
      <c r="I7" s="69">
        <f t="shared" si="71"/>
        <v>41053.409522203256</v>
      </c>
      <c r="J7" s="69">
        <f t="shared" si="71"/>
        <v>41053.446224978514</v>
      </c>
      <c r="K7" s="69">
        <f t="shared" si="71"/>
        <v>41053.482927786587</v>
      </c>
      <c r="L7" s="69">
        <f t="shared" si="71"/>
        <v>41053.519630627474</v>
      </c>
      <c r="M7" s="69">
        <f t="shared" si="71"/>
        <v>41053.556333501176</v>
      </c>
      <c r="N7" s="69">
        <f t="shared" si="71"/>
        <v>41053.593036407692</v>
      </c>
      <c r="O7" s="69">
        <f t="shared" si="71"/>
        <v>41053.629739347016</v>
      </c>
      <c r="P7" s="69">
        <f t="shared" si="71"/>
        <v>41053.666442319154</v>
      </c>
      <c r="Q7" s="69">
        <f t="shared" si="71"/>
        <v>41053.703145324107</v>
      </c>
      <c r="R7" s="69">
        <f t="shared" si="71"/>
        <v>41053.739848361874</v>
      </c>
      <c r="S7" s="69">
        <f t="shared" si="71"/>
        <v>41053.776551432456</v>
      </c>
      <c r="T7" s="69">
        <f t="shared" si="71"/>
        <v>41053.813254535853</v>
      </c>
      <c r="U7" s="69">
        <f t="shared" si="71"/>
        <v>41053.849957672057</v>
      </c>
      <c r="V7" s="69">
        <f t="shared" si="71"/>
        <v>41053.886660841075</v>
      </c>
      <c r="W7" s="69">
        <f t="shared" si="71"/>
        <v>41053.923364042908</v>
      </c>
      <c r="X7" s="69">
        <f t="shared" si="71"/>
        <v>41053.960067277556</v>
      </c>
      <c r="Y7" s="69">
        <f t="shared" si="71"/>
        <v>41053.996770545018</v>
      </c>
      <c r="Z7" s="69">
        <f t="shared" si="71"/>
        <v>41054.033473845295</v>
      </c>
      <c r="AA7" s="69">
        <f t="shared" si="71"/>
        <v>41054.070177178386</v>
      </c>
      <c r="AB7" s="69">
        <f t="shared" si="71"/>
        <v>41054.106880544292</v>
      </c>
      <c r="AC7" s="69">
        <f t="shared" si="71"/>
        <v>41054.143583943005</v>
      </c>
      <c r="AD7" s="69">
        <f t="shared" si="71"/>
        <v>41054.180287374533</v>
      </c>
      <c r="AE7" s="69">
        <f t="shared" si="71"/>
        <v>41054.216990838875</v>
      </c>
      <c r="AF7" s="69">
        <f t="shared" si="71"/>
        <v>41054.253694336032</v>
      </c>
      <c r="AG7" s="69">
        <f t="shared" si="71"/>
        <v>41054.290397866003</v>
      </c>
      <c r="AH7" s="69">
        <f t="shared" si="71"/>
        <v>41054.327101428789</v>
      </c>
      <c r="AI7" s="69">
        <f t="shared" si="71"/>
        <v>41054.36380502439</v>
      </c>
      <c r="AJ7" s="69">
        <f t="shared" si="71"/>
        <v>41054.400508652805</v>
      </c>
      <c r="AK7" s="69">
        <f t="shared" si="71"/>
        <v>41054.437212314035</v>
      </c>
      <c r="AL7" s="69">
        <f t="shared" si="71"/>
        <v>41054.473916008079</v>
      </c>
      <c r="AM7" s="69">
        <f t="shared" si="71"/>
        <v>41054.510619734938</v>
      </c>
      <c r="AN7" s="69">
        <f t="shared" ref="AN7:BE7" si="72">AM7*(1+$E$7)</f>
        <v>41054.547323494604</v>
      </c>
      <c r="AO7" s="69">
        <f t="shared" si="72"/>
        <v>41054.584027287085</v>
      </c>
      <c r="AP7" s="69">
        <f t="shared" si="72"/>
        <v>41054.62073111238</v>
      </c>
      <c r="AQ7" s="69">
        <f t="shared" si="72"/>
        <v>41054.65743497049</v>
      </c>
      <c r="AR7" s="69">
        <f t="shared" si="72"/>
        <v>41054.694138861414</v>
      </c>
      <c r="AS7" s="69">
        <f t="shared" si="72"/>
        <v>41054.730842785153</v>
      </c>
      <c r="AT7" s="69">
        <f t="shared" si="72"/>
        <v>41054.767546741707</v>
      </c>
      <c r="AU7" s="69">
        <f t="shared" si="72"/>
        <v>41054.804250731075</v>
      </c>
      <c r="AV7" s="69">
        <f t="shared" si="72"/>
        <v>41054.840954753257</v>
      </c>
      <c r="AW7" s="69">
        <f t="shared" si="72"/>
        <v>41054.877658808255</v>
      </c>
      <c r="AX7" s="69">
        <f t="shared" si="72"/>
        <v>41054.914362896066</v>
      </c>
      <c r="AY7" s="69">
        <f t="shared" si="72"/>
        <v>41054.951067016693</v>
      </c>
      <c r="AZ7" s="69">
        <f t="shared" si="72"/>
        <v>41054.987771170134</v>
      </c>
      <c r="BA7" s="69">
        <f t="shared" si="72"/>
        <v>41055.024475356389</v>
      </c>
      <c r="BB7" s="69">
        <f t="shared" si="72"/>
        <v>41055.061179575459</v>
      </c>
      <c r="BC7" s="69">
        <f t="shared" si="72"/>
        <v>41055.097883827344</v>
      </c>
      <c r="BD7" s="69">
        <f t="shared" si="72"/>
        <v>41055.134588112043</v>
      </c>
      <c r="BE7" s="69">
        <f t="shared" si="72"/>
        <v>41055.171292429557</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109948.1470775449</v>
      </c>
      <c r="DG7" s="108">
        <f t="shared" si="20"/>
        <v>109948.24537393927</v>
      </c>
      <c r="DH7" s="108">
        <f t="shared" si="21"/>
        <v>109948.34367042151</v>
      </c>
      <c r="DI7" s="108">
        <f t="shared" si="22"/>
        <v>109948.44196699165</v>
      </c>
      <c r="DJ7" s="108">
        <f t="shared" si="23"/>
        <v>131454.17996747245</v>
      </c>
      <c r="DK7" s="108">
        <f t="shared" si="24"/>
        <v>131454.29749079829</v>
      </c>
      <c r="DL7" s="108">
        <f t="shared" si="25"/>
        <v>131454.41501422919</v>
      </c>
      <c r="DM7" s="108">
        <f t="shared" si="26"/>
        <v>131454.53253776519</v>
      </c>
      <c r="DN7" s="108">
        <f t="shared" si="27"/>
        <v>110039.72967222748</v>
      </c>
      <c r="DO7" s="108">
        <f t="shared" si="28"/>
        <v>110039.82805049897</v>
      </c>
      <c r="DP7" s="108">
        <f t="shared" si="29"/>
        <v>110039.92642885842</v>
      </c>
      <c r="DQ7" s="108">
        <f t="shared" si="30"/>
        <v>110040.02480730582</v>
      </c>
      <c r="DR7" s="108">
        <f t="shared" si="31"/>
        <v>110040.12318584118</v>
      </c>
      <c r="DS7" s="108">
        <f t="shared" si="32"/>
        <v>117943.18214859124</v>
      </c>
      <c r="DT7" s="108">
        <f t="shared" si="33"/>
        <v>117943.287592747</v>
      </c>
      <c r="DU7" s="108">
        <f t="shared" si="34"/>
        <v>117943.39303699702</v>
      </c>
      <c r="DV7" s="108">
        <f t="shared" si="35"/>
        <v>117943.4984813413</v>
      </c>
      <c r="DW7" s="108">
        <f t="shared" si="36"/>
        <v>118125.07298701149</v>
      </c>
      <c r="DX7" s="108">
        <f t="shared" si="37"/>
        <v>118125.17859378221</v>
      </c>
      <c r="DY7" s="108">
        <f t="shared" si="38"/>
        <v>118125.28420064734</v>
      </c>
      <c r="DZ7" s="108">
        <f t="shared" si="39"/>
        <v>118125.38980760689</v>
      </c>
      <c r="EA7" s="108">
        <f t="shared" si="40"/>
        <v>127903.22287149433</v>
      </c>
      <c r="EB7" s="108">
        <f t="shared" si="41"/>
        <v>127903.3372201757</v>
      </c>
      <c r="EC7" s="108">
        <f t="shared" si="42"/>
        <v>127903.45156895928</v>
      </c>
      <c r="ED7" s="108">
        <f t="shared" si="43"/>
        <v>127903.5659178451</v>
      </c>
      <c r="EE7" s="108">
        <f t="shared" si="44"/>
        <v>127903.68026683315</v>
      </c>
      <c r="EF7" s="108">
        <f t="shared" si="45"/>
        <v>131017.18298130122</v>
      </c>
      <c r="EG7" s="108">
        <f t="shared" si="46"/>
        <v>131017.30011394082</v>
      </c>
      <c r="EH7" s="108">
        <f t="shared" si="47"/>
        <v>131017.41724668515</v>
      </c>
      <c r="EI7" s="108">
        <f t="shared" si="48"/>
        <v>131017.53437953421</v>
      </c>
      <c r="EJ7" s="108">
        <f t="shared" si="49"/>
        <v>139796.81650783558</v>
      </c>
      <c r="EK7" s="108">
        <f t="shared" si="50"/>
        <v>139796.94148968725</v>
      </c>
      <c r="EL7" s="108">
        <f t="shared" si="51"/>
        <v>139797.06647165064</v>
      </c>
      <c r="EM7" s="108">
        <f t="shared" si="52"/>
        <v>139797.19145372577</v>
      </c>
      <c r="EN7" s="108">
        <f t="shared" si="53"/>
        <v>144449.60117333004</v>
      </c>
      <c r="EO7" s="108">
        <f t="shared" si="54"/>
        <v>144449.73031488757</v>
      </c>
      <c r="EP7" s="108">
        <f t="shared" si="55"/>
        <v>144449.85945656057</v>
      </c>
      <c r="EQ7" s="108">
        <f t="shared" si="56"/>
        <v>144449.98859834901</v>
      </c>
      <c r="ER7" s="108">
        <f t="shared" si="57"/>
        <v>144450.11774025293</v>
      </c>
      <c r="ES7" s="108">
        <f t="shared" si="58"/>
        <v>135325.81545188752</v>
      </c>
      <c r="ET7" s="108">
        <f t="shared" si="59"/>
        <v>135325.93643655235</v>
      </c>
      <c r="EU7" s="108">
        <f t="shared" si="60"/>
        <v>135326.05742132536</v>
      </c>
      <c r="EV7" s="108">
        <f t="shared" si="61"/>
        <v>135326.17840620651</v>
      </c>
      <c r="EW7" s="108">
        <f t="shared" si="62"/>
        <v>120425.60749649133</v>
      </c>
      <c r="EX7" s="108">
        <f t="shared" si="63"/>
        <v>120425.71515999745</v>
      </c>
      <c r="EY7" s="108">
        <f t="shared" si="64"/>
        <v>120425.82282359982</v>
      </c>
      <c r="EZ7" s="108">
        <f t="shared" si="65"/>
        <v>120425.93048729846</v>
      </c>
      <c r="FA7" s="108">
        <f t="shared" si="66"/>
        <v>113005.59526550933</v>
      </c>
      <c r="FB7" s="108">
        <f t="shared" si="67"/>
        <v>113005.69629533889</v>
      </c>
      <c r="FC7" s="108">
        <f t="shared" si="68"/>
        <v>113005.79732525875</v>
      </c>
      <c r="FD7" s="108">
        <f t="shared" si="69"/>
        <v>113005.89835526895</v>
      </c>
      <c r="FE7" s="108">
        <f t="shared" si="70"/>
        <v>113005.99938536946</v>
      </c>
    </row>
    <row r="8" spans="1:161" ht="15.75" x14ac:dyDescent="0.25">
      <c r="A8" s="87" t="s">
        <v>173</v>
      </c>
      <c r="B8" s="12">
        <f>'Urb proj of all 25 ARs '!AO8</f>
        <v>12239.003368357651</v>
      </c>
      <c r="C8" s="12">
        <f>'Urb proj of all 25 ARs '!AP8</f>
        <v>12239.572364041189</v>
      </c>
      <c r="D8" s="100">
        <f t="shared" si="10"/>
        <v>4.6490360890717203E-5</v>
      </c>
      <c r="E8" s="101">
        <f t="shared" si="11"/>
        <v>8.9402501979307658E-7</v>
      </c>
      <c r="F8" s="69">
        <f t="shared" si="12"/>
        <v>12239.014310332879</v>
      </c>
      <c r="G8" s="69">
        <f t="shared" si="16"/>
        <v>12239.02525231789</v>
      </c>
      <c r="H8" s="69">
        <f t="shared" ref="H8:AM8" si="73">G8*(1+$E$8)</f>
        <v>12239.036194312683</v>
      </c>
      <c r="I8" s="69">
        <f t="shared" si="73"/>
        <v>12239.047136317258</v>
      </c>
      <c r="J8" s="69">
        <f t="shared" si="73"/>
        <v>12239.058078331616</v>
      </c>
      <c r="K8" s="69">
        <f t="shared" si="73"/>
        <v>12239.069020355757</v>
      </c>
      <c r="L8" s="69">
        <f t="shared" si="73"/>
        <v>12239.07996238968</v>
      </c>
      <c r="M8" s="69">
        <f t="shared" si="73"/>
        <v>12239.090904433386</v>
      </c>
      <c r="N8" s="69">
        <f t="shared" si="73"/>
        <v>12239.101846486874</v>
      </c>
      <c r="O8" s="69">
        <f t="shared" si="73"/>
        <v>12239.112788550145</v>
      </c>
      <c r="P8" s="69">
        <f t="shared" si="73"/>
        <v>12239.123730623198</v>
      </c>
      <c r="Q8" s="69">
        <f t="shared" si="73"/>
        <v>12239.134672706034</v>
      </c>
      <c r="R8" s="69">
        <f t="shared" si="73"/>
        <v>12239.145614798652</v>
      </c>
      <c r="S8" s="69">
        <f t="shared" si="73"/>
        <v>12239.156556901053</v>
      </c>
      <c r="T8" s="69">
        <f t="shared" si="73"/>
        <v>12239.167499013236</v>
      </c>
      <c r="U8" s="69">
        <f t="shared" si="73"/>
        <v>12239.178441135202</v>
      </c>
      <c r="V8" s="69">
        <f t="shared" si="73"/>
        <v>12239.18938326695</v>
      </c>
      <c r="W8" s="69">
        <f t="shared" si="73"/>
        <v>12239.200325408481</v>
      </c>
      <c r="X8" s="69">
        <f t="shared" si="73"/>
        <v>12239.211267559795</v>
      </c>
      <c r="Y8" s="69">
        <f t="shared" si="73"/>
        <v>12239.222209720891</v>
      </c>
      <c r="Z8" s="69">
        <f t="shared" si="73"/>
        <v>12239.233151891769</v>
      </c>
      <c r="AA8" s="69">
        <f t="shared" si="73"/>
        <v>12239.24409407243</v>
      </c>
      <c r="AB8" s="69">
        <f t="shared" si="73"/>
        <v>12239.255036262874</v>
      </c>
      <c r="AC8" s="69">
        <f t="shared" si="73"/>
        <v>12239.2659784631</v>
      </c>
      <c r="AD8" s="69">
        <f t="shared" si="73"/>
        <v>12239.276920673108</v>
      </c>
      <c r="AE8" s="69">
        <f t="shared" si="73"/>
        <v>12239.287862892899</v>
      </c>
      <c r="AF8" s="69">
        <f t="shared" si="73"/>
        <v>12239.298805122473</v>
      </c>
      <c r="AG8" s="69">
        <f t="shared" si="73"/>
        <v>12239.309747361829</v>
      </c>
      <c r="AH8" s="69">
        <f t="shared" si="73"/>
        <v>12239.320689610968</v>
      </c>
      <c r="AI8" s="69">
        <f t="shared" si="73"/>
        <v>12239.331631869889</v>
      </c>
      <c r="AJ8" s="69">
        <f t="shared" si="73"/>
        <v>12239.342574138593</v>
      </c>
      <c r="AK8" s="69">
        <f t="shared" si="73"/>
        <v>12239.353516417079</v>
      </c>
      <c r="AL8" s="69">
        <f t="shared" si="73"/>
        <v>12239.36445870535</v>
      </c>
      <c r="AM8" s="69">
        <f t="shared" si="73"/>
        <v>12239.375401003403</v>
      </c>
      <c r="AN8" s="69">
        <f t="shared" ref="AN8:BE8" si="74">AM8*(1+$E$8)</f>
        <v>12239.386343311238</v>
      </c>
      <c r="AO8" s="69">
        <f t="shared" si="74"/>
        <v>12239.397285628856</v>
      </c>
      <c r="AP8" s="69">
        <f t="shared" si="74"/>
        <v>12239.408227956257</v>
      </c>
      <c r="AQ8" s="69">
        <f t="shared" si="74"/>
        <v>12239.41917029344</v>
      </c>
      <c r="AR8" s="69">
        <f t="shared" si="74"/>
        <v>12239.430112640406</v>
      </c>
      <c r="AS8" s="69">
        <f t="shared" si="74"/>
        <v>12239.441054997154</v>
      </c>
      <c r="AT8" s="69">
        <f t="shared" si="74"/>
        <v>12239.451997363685</v>
      </c>
      <c r="AU8" s="69">
        <f t="shared" si="74"/>
        <v>12239.462939739999</v>
      </c>
      <c r="AV8" s="69">
        <f t="shared" si="74"/>
        <v>12239.473882126096</v>
      </c>
      <c r="AW8" s="69">
        <f t="shared" si="74"/>
        <v>12239.484824521976</v>
      </c>
      <c r="AX8" s="69">
        <f t="shared" si="74"/>
        <v>12239.495766927639</v>
      </c>
      <c r="AY8" s="69">
        <f t="shared" si="74"/>
        <v>12239.506709343084</v>
      </c>
      <c r="AZ8" s="69">
        <f t="shared" si="74"/>
        <v>12239.517651768312</v>
      </c>
      <c r="BA8" s="69">
        <f t="shared" si="74"/>
        <v>12239.528594203322</v>
      </c>
      <c r="BB8" s="69">
        <f t="shared" si="74"/>
        <v>12239.539536648115</v>
      </c>
      <c r="BC8" s="69">
        <f t="shared" si="74"/>
        <v>12239.550479102692</v>
      </c>
      <c r="BD8" s="69">
        <f t="shared" si="74"/>
        <v>12239.561421567052</v>
      </c>
      <c r="BE8" s="69">
        <f t="shared" si="74"/>
        <v>12239.572364041194</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11437.599659013649</v>
      </c>
      <c r="DG8" s="108">
        <f t="shared" si="20"/>
        <v>11437.609884513909</v>
      </c>
      <c r="DH8" s="108">
        <f t="shared" si="21"/>
        <v>11437.620110023312</v>
      </c>
      <c r="DI8" s="108">
        <f t="shared" si="22"/>
        <v>11437.630335541859</v>
      </c>
      <c r="DJ8" s="108">
        <f t="shared" si="23"/>
        <v>12505.284955540912</v>
      </c>
      <c r="DK8" s="108">
        <f t="shared" si="24"/>
        <v>12505.296135578541</v>
      </c>
      <c r="DL8" s="108">
        <f t="shared" si="25"/>
        <v>12505.307315626167</v>
      </c>
      <c r="DM8" s="108">
        <f t="shared" si="26"/>
        <v>12505.318495683787</v>
      </c>
      <c r="DN8" s="108">
        <f t="shared" si="27"/>
        <v>10557.276067471877</v>
      </c>
      <c r="DO8" s="108">
        <f t="shared" si="28"/>
        <v>10557.285505940823</v>
      </c>
      <c r="DP8" s="108">
        <f t="shared" si="29"/>
        <v>10557.294944418205</v>
      </c>
      <c r="DQ8" s="108">
        <f t="shared" si="30"/>
        <v>10557.304382904027</v>
      </c>
      <c r="DR8" s="108">
        <f t="shared" si="31"/>
        <v>10557.313821398287</v>
      </c>
      <c r="DS8" s="108">
        <f t="shared" si="32"/>
        <v>10898.557919404057</v>
      </c>
      <c r="DT8" s="108">
        <f t="shared" si="33"/>
        <v>10898.567662987518</v>
      </c>
      <c r="DU8" s="108">
        <f t="shared" si="34"/>
        <v>10898.577406579689</v>
      </c>
      <c r="DV8" s="108">
        <f t="shared" si="35"/>
        <v>10898.58715018057</v>
      </c>
      <c r="DW8" s="108">
        <f t="shared" si="36"/>
        <v>11014.433022268178</v>
      </c>
      <c r="DX8" s="108">
        <f t="shared" si="37"/>
        <v>11014.442869446879</v>
      </c>
      <c r="DY8" s="108">
        <f t="shared" si="38"/>
        <v>11014.452716634383</v>
      </c>
      <c r="DZ8" s="108">
        <f t="shared" si="39"/>
        <v>11014.462563830692</v>
      </c>
      <c r="EA8" s="108">
        <f t="shared" si="40"/>
        <v>11388.834888367428</v>
      </c>
      <c r="EB8" s="108">
        <f t="shared" si="41"/>
        <v>11388.845070270765</v>
      </c>
      <c r="EC8" s="108">
        <f t="shared" si="42"/>
        <v>11388.855252183204</v>
      </c>
      <c r="ED8" s="108">
        <f t="shared" si="43"/>
        <v>11388.865434104746</v>
      </c>
      <c r="EE8" s="108">
        <f t="shared" si="44"/>
        <v>11388.875616035391</v>
      </c>
      <c r="EF8" s="108">
        <f t="shared" si="45"/>
        <v>10650.627944585789</v>
      </c>
      <c r="EG8" s="108">
        <f t="shared" si="46"/>
        <v>10650.637466513646</v>
      </c>
      <c r="EH8" s="108">
        <f t="shared" si="47"/>
        <v>10650.646988450018</v>
      </c>
      <c r="EI8" s="108">
        <f t="shared" si="48"/>
        <v>10650.656510394903</v>
      </c>
      <c r="EJ8" s="108">
        <f t="shared" si="49"/>
        <v>10799.609462446555</v>
      </c>
      <c r="EK8" s="108">
        <f t="shared" si="50"/>
        <v>10799.619117567618</v>
      </c>
      <c r="EL8" s="108">
        <f t="shared" si="51"/>
        <v>10799.628772697315</v>
      </c>
      <c r="EM8" s="108">
        <f t="shared" si="52"/>
        <v>10799.638427835642</v>
      </c>
      <c r="EN8" s="108">
        <f t="shared" si="53"/>
        <v>11948.536512165618</v>
      </c>
      <c r="EO8" s="108">
        <f t="shared" si="54"/>
        <v>11948.54719445621</v>
      </c>
      <c r="EP8" s="108">
        <f t="shared" si="55"/>
        <v>11948.557876756351</v>
      </c>
      <c r="EQ8" s="108">
        <f t="shared" si="56"/>
        <v>11948.568559066043</v>
      </c>
      <c r="ER8" s="108">
        <f t="shared" si="57"/>
        <v>11948.579241385287</v>
      </c>
      <c r="ES8" s="108">
        <f t="shared" si="58"/>
        <v>11740.185603110567</v>
      </c>
      <c r="ET8" s="108">
        <f t="shared" si="59"/>
        <v>11740.196099130233</v>
      </c>
      <c r="EU8" s="108">
        <f t="shared" si="60"/>
        <v>11740.206595159283</v>
      </c>
      <c r="EV8" s="108">
        <f t="shared" si="61"/>
        <v>11740.217091197717</v>
      </c>
      <c r="EW8" s="108">
        <f t="shared" si="62"/>
        <v>11800.534605276429</v>
      </c>
      <c r="EX8" s="108">
        <f t="shared" si="63"/>
        <v>11800.545155249612</v>
      </c>
      <c r="EY8" s="108">
        <f t="shared" si="64"/>
        <v>11800.555705232229</v>
      </c>
      <c r="EZ8" s="108">
        <f t="shared" si="65"/>
        <v>11800.566255224277</v>
      </c>
      <c r="FA8" s="108">
        <f t="shared" si="66"/>
        <v>10700.520474997978</v>
      </c>
      <c r="FB8" s="108">
        <f t="shared" si="67"/>
        <v>10700.530041531008</v>
      </c>
      <c r="FC8" s="108">
        <f t="shared" si="68"/>
        <v>10700.539608072591</v>
      </c>
      <c r="FD8" s="108">
        <f t="shared" si="69"/>
        <v>10700.549174622725</v>
      </c>
      <c r="FE8" s="108">
        <f t="shared" si="70"/>
        <v>10700.558741181414</v>
      </c>
    </row>
    <row r="9" spans="1:161" ht="15.75" x14ac:dyDescent="0.25">
      <c r="A9" s="87" t="s">
        <v>175</v>
      </c>
      <c r="B9" s="12">
        <f>'Urb proj of all 25 ARs '!AO9</f>
        <v>46904.766239901583</v>
      </c>
      <c r="C9" s="12">
        <f>'Urb proj of all 25 ARs '!AP9</f>
        <v>46906.946859411568</v>
      </c>
      <c r="D9" s="100">
        <f t="shared" si="10"/>
        <v>4.6490360890664111E-5</v>
      </c>
      <c r="E9" s="101">
        <f t="shared" si="11"/>
        <v>8.9402501979307658E-7</v>
      </c>
      <c r="F9" s="69">
        <f t="shared" si="12"/>
        <v>46904.808173936151</v>
      </c>
      <c r="G9" s="69">
        <f t="shared" si="16"/>
        <v>46904.850108008206</v>
      </c>
      <c r="H9" s="69">
        <f t="shared" ref="H9:AM9" si="75">G9*(1+$E$9)</f>
        <v>46904.892042117754</v>
      </c>
      <c r="I9" s="69">
        <f t="shared" si="75"/>
        <v>46904.933976264787</v>
      </c>
      <c r="J9" s="69">
        <f t="shared" si="75"/>
        <v>46904.975910449313</v>
      </c>
      <c r="K9" s="69">
        <f t="shared" si="75"/>
        <v>46905.017844671333</v>
      </c>
      <c r="L9" s="69">
        <f t="shared" si="75"/>
        <v>46905.059778930838</v>
      </c>
      <c r="M9" s="69">
        <f t="shared" si="75"/>
        <v>46905.101713227836</v>
      </c>
      <c r="N9" s="69">
        <f t="shared" si="75"/>
        <v>46905.143647562327</v>
      </c>
      <c r="O9" s="69">
        <f t="shared" si="75"/>
        <v>46905.185581934304</v>
      </c>
      <c r="P9" s="69">
        <f t="shared" si="75"/>
        <v>46905.227516343773</v>
      </c>
      <c r="Q9" s="69">
        <f t="shared" si="75"/>
        <v>46905.269450790729</v>
      </c>
      <c r="R9" s="69">
        <f t="shared" si="75"/>
        <v>46905.311385275178</v>
      </c>
      <c r="S9" s="69">
        <f t="shared" si="75"/>
        <v>46905.353319797119</v>
      </c>
      <c r="T9" s="69">
        <f t="shared" si="75"/>
        <v>46905.395254356547</v>
      </c>
      <c r="U9" s="69">
        <f t="shared" si="75"/>
        <v>46905.437188953467</v>
      </c>
      <c r="V9" s="69">
        <f t="shared" si="75"/>
        <v>46905.47912358788</v>
      </c>
      <c r="W9" s="69">
        <f t="shared" si="75"/>
        <v>46905.521058259779</v>
      </c>
      <c r="X9" s="69">
        <f t="shared" si="75"/>
        <v>46905.562992969171</v>
      </c>
      <c r="Y9" s="69">
        <f t="shared" si="75"/>
        <v>46905.604927716056</v>
      </c>
      <c r="Z9" s="69">
        <f t="shared" si="75"/>
        <v>46905.646862500427</v>
      </c>
      <c r="AA9" s="69">
        <f t="shared" si="75"/>
        <v>46905.688797322291</v>
      </c>
      <c r="AB9" s="69">
        <f t="shared" si="75"/>
        <v>46905.730732181648</v>
      </c>
      <c r="AC9" s="69">
        <f t="shared" si="75"/>
        <v>46905.772667078498</v>
      </c>
      <c r="AD9" s="69">
        <f t="shared" si="75"/>
        <v>46905.814602012833</v>
      </c>
      <c r="AE9" s="69">
        <f t="shared" si="75"/>
        <v>46905.856536984662</v>
      </c>
      <c r="AF9" s="69">
        <f t="shared" si="75"/>
        <v>46905.898471993984</v>
      </c>
      <c r="AG9" s="69">
        <f t="shared" si="75"/>
        <v>46905.940407040791</v>
      </c>
      <c r="AH9" s="69">
        <f t="shared" si="75"/>
        <v>46905.982342125091</v>
      </c>
      <c r="AI9" s="69">
        <f t="shared" si="75"/>
        <v>46906.024277246885</v>
      </c>
      <c r="AJ9" s="69">
        <f t="shared" si="75"/>
        <v>46906.066212406171</v>
      </c>
      <c r="AK9" s="69">
        <f t="shared" si="75"/>
        <v>46906.108147602943</v>
      </c>
      <c r="AL9" s="69">
        <f t="shared" si="75"/>
        <v>46906.150082837208</v>
      </c>
      <c r="AM9" s="69">
        <f t="shared" si="75"/>
        <v>46906.192018108966</v>
      </c>
      <c r="AN9" s="69">
        <f t="shared" ref="AN9:BE9" si="76">AM9*(1+$E$9)</f>
        <v>46906.23395341821</v>
      </c>
      <c r="AO9" s="69">
        <f t="shared" si="76"/>
        <v>46906.275888764947</v>
      </c>
      <c r="AP9" s="69">
        <f t="shared" si="76"/>
        <v>46906.317824149177</v>
      </c>
      <c r="AQ9" s="69">
        <f t="shared" si="76"/>
        <v>46906.3597595709</v>
      </c>
      <c r="AR9" s="69">
        <f t="shared" si="76"/>
        <v>46906.401695030116</v>
      </c>
      <c r="AS9" s="69">
        <f t="shared" si="76"/>
        <v>46906.443630526817</v>
      </c>
      <c r="AT9" s="69">
        <f t="shared" si="76"/>
        <v>46906.485566061012</v>
      </c>
      <c r="AU9" s="69">
        <f t="shared" si="76"/>
        <v>46906.5275016327</v>
      </c>
      <c r="AV9" s="69">
        <f t="shared" si="76"/>
        <v>46906.56943724188</v>
      </c>
      <c r="AW9" s="69">
        <f t="shared" si="76"/>
        <v>46906.611372888547</v>
      </c>
      <c r="AX9" s="69">
        <f t="shared" si="76"/>
        <v>46906.653308572706</v>
      </c>
      <c r="AY9" s="69">
        <f t="shared" si="76"/>
        <v>46906.695244294358</v>
      </c>
      <c r="AZ9" s="69">
        <f t="shared" si="76"/>
        <v>46906.737180053504</v>
      </c>
      <c r="BA9" s="69">
        <f t="shared" si="76"/>
        <v>46906.779115850142</v>
      </c>
      <c r="BB9" s="69">
        <f t="shared" si="76"/>
        <v>46906.821051684266</v>
      </c>
      <c r="BC9" s="69">
        <f t="shared" si="76"/>
        <v>46906.862987555884</v>
      </c>
      <c r="BD9" s="69">
        <f t="shared" si="76"/>
        <v>46906.904923464994</v>
      </c>
      <c r="BE9" s="69">
        <f t="shared" si="76"/>
        <v>46906.946859411597</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79712.828237396068</v>
      </c>
      <c r="DG9" s="108">
        <f t="shared" si="20"/>
        <v>79712.899502658911</v>
      </c>
      <c r="DH9" s="108">
        <f t="shared" si="21"/>
        <v>79712.970767985476</v>
      </c>
      <c r="DI9" s="108">
        <f t="shared" si="22"/>
        <v>79713.042033375736</v>
      </c>
      <c r="DJ9" s="108">
        <f t="shared" si="23"/>
        <v>85811.700031867629</v>
      </c>
      <c r="DK9" s="108">
        <f t="shared" si="24"/>
        <v>85811.776749674464</v>
      </c>
      <c r="DL9" s="108">
        <f t="shared" si="25"/>
        <v>85811.853467549867</v>
      </c>
      <c r="DM9" s="108">
        <f t="shared" si="26"/>
        <v>85811.930185493853</v>
      </c>
      <c r="DN9" s="108">
        <f t="shared" si="27"/>
        <v>73289.00727978631</v>
      </c>
      <c r="DO9" s="108">
        <f t="shared" si="28"/>
        <v>73289.072801992501</v>
      </c>
      <c r="DP9" s="108">
        <f t="shared" si="29"/>
        <v>73289.138324257263</v>
      </c>
      <c r="DQ9" s="108">
        <f t="shared" si="30"/>
        <v>73289.203846580596</v>
      </c>
      <c r="DR9" s="108">
        <f t="shared" si="31"/>
        <v>73289.269368962516</v>
      </c>
      <c r="DS9" s="108">
        <f t="shared" si="32"/>
        <v>78692.446866921382</v>
      </c>
      <c r="DT9" s="108">
        <f t="shared" si="33"/>
        <v>78692.517219937741</v>
      </c>
      <c r="DU9" s="108">
        <f t="shared" si="34"/>
        <v>78692.587573017008</v>
      </c>
      <c r="DV9" s="108">
        <f t="shared" si="35"/>
        <v>78692.657926159169</v>
      </c>
      <c r="DW9" s="108">
        <f t="shared" si="36"/>
        <v>75528.308184959344</v>
      </c>
      <c r="DX9" s="108">
        <f t="shared" si="37"/>
        <v>75528.375709156549</v>
      </c>
      <c r="DY9" s="108">
        <f t="shared" si="38"/>
        <v>75528.443233414146</v>
      </c>
      <c r="DZ9" s="108">
        <f t="shared" si="39"/>
        <v>75528.510757732103</v>
      </c>
      <c r="EA9" s="108">
        <f t="shared" si="40"/>
        <v>83428.083809922871</v>
      </c>
      <c r="EB9" s="108">
        <f t="shared" si="41"/>
        <v>83428.158396717161</v>
      </c>
      <c r="EC9" s="108">
        <f t="shared" si="42"/>
        <v>83428.232983578127</v>
      </c>
      <c r="ED9" s="108">
        <f t="shared" si="43"/>
        <v>83428.307570505771</v>
      </c>
      <c r="EE9" s="108">
        <f t="shared" si="44"/>
        <v>83428.382157500091</v>
      </c>
      <c r="EF9" s="108">
        <f t="shared" si="45"/>
        <v>85670.678970692665</v>
      </c>
      <c r="EG9" s="108">
        <f t="shared" si="46"/>
        <v>85670.755562423117</v>
      </c>
      <c r="EH9" s="108">
        <f t="shared" si="47"/>
        <v>85670.832154222051</v>
      </c>
      <c r="EI9" s="108">
        <f t="shared" si="48"/>
        <v>85670.908746089466</v>
      </c>
      <c r="EJ9" s="108">
        <f t="shared" si="49"/>
        <v>90019.613995044507</v>
      </c>
      <c r="EK9" s="108">
        <f t="shared" si="50"/>
        <v>90019.694474831689</v>
      </c>
      <c r="EL9" s="108">
        <f t="shared" si="51"/>
        <v>90019.774954690816</v>
      </c>
      <c r="EM9" s="108">
        <f t="shared" si="52"/>
        <v>90019.855434621917</v>
      </c>
      <c r="EN9" s="108">
        <f t="shared" si="53"/>
        <v>97779.886189351819</v>
      </c>
      <c r="EO9" s="108">
        <f t="shared" si="54"/>
        <v>97779.973607016494</v>
      </c>
      <c r="EP9" s="108">
        <f t="shared" si="55"/>
        <v>97780.061024759343</v>
      </c>
      <c r="EQ9" s="108">
        <f t="shared" si="56"/>
        <v>97780.148442580336</v>
      </c>
      <c r="ER9" s="108">
        <f t="shared" si="57"/>
        <v>97780.235860479486</v>
      </c>
      <c r="ES9" s="108">
        <f t="shared" si="58"/>
        <v>91306.139087776115</v>
      </c>
      <c r="ET9" s="108">
        <f t="shared" si="59"/>
        <v>91306.220717748918</v>
      </c>
      <c r="EU9" s="108">
        <f t="shared" si="60"/>
        <v>91306.302347794699</v>
      </c>
      <c r="EV9" s="108">
        <f t="shared" si="61"/>
        <v>91306.383977913472</v>
      </c>
      <c r="EW9" s="108">
        <f t="shared" si="62"/>
        <v>84246.983740383293</v>
      </c>
      <c r="EX9" s="108">
        <f t="shared" si="63"/>
        <v>84247.059059294595</v>
      </c>
      <c r="EY9" s="108">
        <f t="shared" si="64"/>
        <v>84247.134378273244</v>
      </c>
      <c r="EZ9" s="108">
        <f t="shared" si="65"/>
        <v>84247.209697319224</v>
      </c>
      <c r="FA9" s="108">
        <f t="shared" si="66"/>
        <v>74260.67626855374</v>
      </c>
      <c r="FB9" s="108">
        <f t="shared" si="67"/>
        <v>74260.7426594563</v>
      </c>
      <c r="FC9" s="108">
        <f t="shared" si="68"/>
        <v>74260.809050418218</v>
      </c>
      <c r="FD9" s="108">
        <f t="shared" si="69"/>
        <v>74260.875441439508</v>
      </c>
      <c r="FE9" s="108">
        <f t="shared" si="70"/>
        <v>74260.94183252014</v>
      </c>
    </row>
    <row r="10" spans="1:161" ht="15.75" x14ac:dyDescent="0.25">
      <c r="A10" s="47" t="s">
        <v>199</v>
      </c>
      <c r="B10" s="12">
        <f>'Urb proj of all 25 ARs '!AO10</f>
        <v>65020.794249557679</v>
      </c>
      <c r="C10" s="12">
        <f>'Urb proj of all 25 ARs '!AP10</f>
        <v>65023.817089747732</v>
      </c>
      <c r="D10" s="100">
        <f t="shared" si="10"/>
        <v>4.6490360890564886E-5</v>
      </c>
      <c r="E10" s="101">
        <f t="shared" si="11"/>
        <v>8.9402501979307658E-7</v>
      </c>
      <c r="F10" s="69">
        <f t="shared" si="12"/>
        <v>65020.852379774544</v>
      </c>
      <c r="G10" s="69">
        <f t="shared" si="16"/>
        <v>65020.910510043381</v>
      </c>
      <c r="H10" s="69">
        <f t="shared" ref="H10:AM10" si="77">G10*(1+$E$10)</f>
        <v>65020.96864036419</v>
      </c>
      <c r="I10" s="69">
        <f t="shared" si="77"/>
        <v>65021.026770736964</v>
      </c>
      <c r="J10" s="69">
        <f t="shared" si="77"/>
        <v>65021.08490116171</v>
      </c>
      <c r="K10" s="69">
        <f t="shared" si="77"/>
        <v>65021.143031638429</v>
      </c>
      <c r="L10" s="69">
        <f t="shared" si="77"/>
        <v>65021.201162167112</v>
      </c>
      <c r="M10" s="69">
        <f t="shared" si="77"/>
        <v>65021.259292747767</v>
      </c>
      <c r="N10" s="69">
        <f t="shared" si="77"/>
        <v>65021.317423380395</v>
      </c>
      <c r="O10" s="69">
        <f t="shared" si="77"/>
        <v>65021.375554064995</v>
      </c>
      <c r="P10" s="69">
        <f t="shared" si="77"/>
        <v>65021.433684801559</v>
      </c>
      <c r="Q10" s="69">
        <f t="shared" si="77"/>
        <v>65021.491815590096</v>
      </c>
      <c r="R10" s="69">
        <f t="shared" si="77"/>
        <v>65021.549946430605</v>
      </c>
      <c r="S10" s="69">
        <f t="shared" si="77"/>
        <v>65021.608077323086</v>
      </c>
      <c r="T10" s="69">
        <f t="shared" si="77"/>
        <v>65021.666208267532</v>
      </c>
      <c r="U10" s="69">
        <f t="shared" si="77"/>
        <v>65021.72433926395</v>
      </c>
      <c r="V10" s="69">
        <f t="shared" si="77"/>
        <v>65021.782470312341</v>
      </c>
      <c r="W10" s="69">
        <f t="shared" si="77"/>
        <v>65021.840601412703</v>
      </c>
      <c r="X10" s="69">
        <f t="shared" si="77"/>
        <v>65021.898732565031</v>
      </c>
      <c r="Y10" s="69">
        <f t="shared" si="77"/>
        <v>65021.95686376933</v>
      </c>
      <c r="Z10" s="69">
        <f t="shared" si="77"/>
        <v>65022.014995025602</v>
      </c>
      <c r="AA10" s="69">
        <f t="shared" si="77"/>
        <v>65022.073126333846</v>
      </c>
      <c r="AB10" s="69">
        <f t="shared" si="77"/>
        <v>65022.131257694062</v>
      </c>
      <c r="AC10" s="69">
        <f t="shared" si="77"/>
        <v>65022.18938910625</v>
      </c>
      <c r="AD10" s="69">
        <f t="shared" si="77"/>
        <v>65022.247520570403</v>
      </c>
      <c r="AE10" s="69">
        <f t="shared" si="77"/>
        <v>65022.305652086528</v>
      </c>
      <c r="AF10" s="69">
        <f t="shared" si="77"/>
        <v>65022.363783654626</v>
      </c>
      <c r="AG10" s="69">
        <f t="shared" si="77"/>
        <v>65022.421915274695</v>
      </c>
      <c r="AH10" s="69">
        <f t="shared" si="77"/>
        <v>65022.480046946737</v>
      </c>
      <c r="AI10" s="69">
        <f t="shared" si="77"/>
        <v>65022.538178670751</v>
      </c>
      <c r="AJ10" s="69">
        <f t="shared" si="77"/>
        <v>65022.59631044673</v>
      </c>
      <c r="AK10" s="69">
        <f t="shared" si="77"/>
        <v>65022.654442274681</v>
      </c>
      <c r="AL10" s="69">
        <f t="shared" si="77"/>
        <v>65022.712574154604</v>
      </c>
      <c r="AM10" s="69">
        <f t="shared" si="77"/>
        <v>65022.7707060865</v>
      </c>
      <c r="AN10" s="69">
        <f t="shared" ref="AN10:BE10" si="78">AM10*(1+$E$10)</f>
        <v>65022.828838070367</v>
      </c>
      <c r="AO10" s="69">
        <f t="shared" si="78"/>
        <v>65022.886970106207</v>
      </c>
      <c r="AP10" s="69">
        <f t="shared" si="78"/>
        <v>65022.945102194019</v>
      </c>
      <c r="AQ10" s="69">
        <f t="shared" si="78"/>
        <v>65023.003234333803</v>
      </c>
      <c r="AR10" s="69">
        <f t="shared" si="78"/>
        <v>65023.061366525559</v>
      </c>
      <c r="AS10" s="69">
        <f t="shared" si="78"/>
        <v>65023.119498769287</v>
      </c>
      <c r="AT10" s="69">
        <f t="shared" si="78"/>
        <v>65023.177631064988</v>
      </c>
      <c r="AU10" s="69">
        <f t="shared" si="78"/>
        <v>65023.235763412653</v>
      </c>
      <c r="AV10" s="69">
        <f t="shared" si="78"/>
        <v>65023.29389581229</v>
      </c>
      <c r="AW10" s="69">
        <f t="shared" si="78"/>
        <v>65023.3520282639</v>
      </c>
      <c r="AX10" s="69">
        <f t="shared" si="78"/>
        <v>65023.410160767482</v>
      </c>
      <c r="AY10" s="69">
        <f t="shared" si="78"/>
        <v>65023.468293323036</v>
      </c>
      <c r="AZ10" s="69">
        <f t="shared" si="78"/>
        <v>65023.526425930562</v>
      </c>
      <c r="BA10" s="69">
        <f t="shared" si="78"/>
        <v>65023.584558590061</v>
      </c>
      <c r="BB10" s="69">
        <f t="shared" si="78"/>
        <v>65023.642691301531</v>
      </c>
      <c r="BC10" s="69">
        <f t="shared" si="78"/>
        <v>65023.700824064974</v>
      </c>
      <c r="BD10" s="69">
        <f t="shared" si="78"/>
        <v>65023.758956880389</v>
      </c>
      <c r="BE10" s="69">
        <f t="shared" si="78"/>
        <v>65023.817089747776</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64872.970307425567</v>
      </c>
      <c r="DG10" s="108">
        <f t="shared" si="20"/>
        <v>64873.028305484127</v>
      </c>
      <c r="DH10" s="108">
        <f t="shared" si="21"/>
        <v>64873.086303594544</v>
      </c>
      <c r="DI10" s="108">
        <f t="shared" si="22"/>
        <v>64873.144301756809</v>
      </c>
      <c r="DJ10" s="108">
        <f t="shared" si="23"/>
        <v>69353.468938259437</v>
      </c>
      <c r="DK10" s="108">
        <f t="shared" si="24"/>
        <v>69353.530941995879</v>
      </c>
      <c r="DL10" s="108">
        <f t="shared" si="25"/>
        <v>69353.59294578775</v>
      </c>
      <c r="DM10" s="108">
        <f t="shared" si="26"/>
        <v>69353.654949635064</v>
      </c>
      <c r="DN10" s="108">
        <f t="shared" si="27"/>
        <v>61588.985318536172</v>
      </c>
      <c r="DO10" s="108">
        <f t="shared" si="28"/>
        <v>61589.040380629995</v>
      </c>
      <c r="DP10" s="108">
        <f t="shared" si="29"/>
        <v>61589.095442773039</v>
      </c>
      <c r="DQ10" s="108">
        <f t="shared" si="30"/>
        <v>61589.150504965306</v>
      </c>
      <c r="DR10" s="108">
        <f t="shared" si="31"/>
        <v>61589.205567206809</v>
      </c>
      <c r="DS10" s="108">
        <f t="shared" si="32"/>
        <v>64026.045157720968</v>
      </c>
      <c r="DT10" s="108">
        <f t="shared" si="33"/>
        <v>64026.102398607254</v>
      </c>
      <c r="DU10" s="108">
        <f t="shared" si="34"/>
        <v>64026.15963954472</v>
      </c>
      <c r="DV10" s="108">
        <f t="shared" si="35"/>
        <v>64026.216880533357</v>
      </c>
      <c r="DW10" s="108">
        <f t="shared" si="36"/>
        <v>63791.516314808192</v>
      </c>
      <c r="DX10" s="108">
        <f t="shared" si="37"/>
        <v>63791.573346019832</v>
      </c>
      <c r="DY10" s="108">
        <f t="shared" si="38"/>
        <v>63791.630377282447</v>
      </c>
      <c r="DZ10" s="108">
        <f t="shared" si="39"/>
        <v>63791.687408596059</v>
      </c>
      <c r="EA10" s="108">
        <f t="shared" si="40"/>
        <v>65158.966476902751</v>
      </c>
      <c r="EB10" s="108">
        <f t="shared" si="41"/>
        <v>65159.024730649049</v>
      </c>
      <c r="EC10" s="108">
        <f t="shared" si="42"/>
        <v>65159.082984447428</v>
      </c>
      <c r="ED10" s="108">
        <f t="shared" si="43"/>
        <v>65159.141238297874</v>
      </c>
      <c r="EE10" s="108">
        <f t="shared" si="44"/>
        <v>65159.199492200409</v>
      </c>
      <c r="EF10" s="108">
        <f t="shared" si="45"/>
        <v>63454.348284872445</v>
      </c>
      <c r="EG10" s="108">
        <f t="shared" si="46"/>
        <v>63454.405014647426</v>
      </c>
      <c r="EH10" s="108">
        <f t="shared" si="47"/>
        <v>63454.461744473127</v>
      </c>
      <c r="EI10" s="108">
        <f t="shared" si="48"/>
        <v>63454.518474349548</v>
      </c>
      <c r="EJ10" s="108">
        <f t="shared" si="49"/>
        <v>63538.537299381191</v>
      </c>
      <c r="EK10" s="108">
        <f t="shared" si="50"/>
        <v>63538.594104423253</v>
      </c>
      <c r="EL10" s="108">
        <f t="shared" si="51"/>
        <v>63538.650909516102</v>
      </c>
      <c r="EM10" s="108">
        <f t="shared" si="52"/>
        <v>63538.707714659744</v>
      </c>
      <c r="EN10" s="108">
        <f t="shared" si="53"/>
        <v>69501.450358212387</v>
      </c>
      <c r="EO10" s="108">
        <f t="shared" si="54"/>
        <v>69501.512494247916</v>
      </c>
      <c r="EP10" s="108">
        <f t="shared" si="55"/>
        <v>69501.574630339004</v>
      </c>
      <c r="EQ10" s="108">
        <f t="shared" si="56"/>
        <v>69501.636766485637</v>
      </c>
      <c r="ER10" s="108">
        <f t="shared" si="57"/>
        <v>69501.698902687829</v>
      </c>
      <c r="ES10" s="108">
        <f t="shared" si="58"/>
        <v>67055.508547019519</v>
      </c>
      <c r="ET10" s="108">
        <f t="shared" si="59"/>
        <v>67055.568496321881</v>
      </c>
      <c r="EU10" s="108">
        <f t="shared" si="60"/>
        <v>67055.628445677823</v>
      </c>
      <c r="EV10" s="108">
        <f t="shared" si="61"/>
        <v>67055.688395087374</v>
      </c>
      <c r="EW10" s="108">
        <f t="shared" si="62"/>
        <v>67686.353285315243</v>
      </c>
      <c r="EX10" s="108">
        <f t="shared" si="63"/>
        <v>67686.413798608584</v>
      </c>
      <c r="EY10" s="108">
        <f t="shared" si="64"/>
        <v>67686.474311956015</v>
      </c>
      <c r="EZ10" s="108">
        <f t="shared" si="65"/>
        <v>67686.53482535755</v>
      </c>
      <c r="FA10" s="108">
        <f t="shared" si="66"/>
        <v>62938.315514810813</v>
      </c>
      <c r="FB10" s="108">
        <f t="shared" si="67"/>
        <v>62938.371783239585</v>
      </c>
      <c r="FC10" s="108">
        <f t="shared" si="68"/>
        <v>62938.428051718663</v>
      </c>
      <c r="FD10" s="108">
        <f t="shared" si="69"/>
        <v>62938.484320248048</v>
      </c>
      <c r="FE10" s="108">
        <f t="shared" si="70"/>
        <v>62938.540588827738</v>
      </c>
    </row>
    <row r="11" spans="1:161" ht="15.75" x14ac:dyDescent="0.25">
      <c r="A11" s="47" t="s">
        <v>187</v>
      </c>
      <c r="B11" s="12">
        <f>'Urb proj of all 25 ARs '!AO11</f>
        <v>34617.848143352843</v>
      </c>
      <c r="C11" s="12">
        <f>'Urb proj of all 25 ARs '!AP11</f>
        <v>34619.457539606286</v>
      </c>
      <c r="D11" s="100">
        <f t="shared" si="10"/>
        <v>4.6490360890680997E-5</v>
      </c>
      <c r="E11" s="101">
        <f t="shared" si="11"/>
        <v>8.9402501979307658E-7</v>
      </c>
      <c r="F11" s="69">
        <f t="shared" si="12"/>
        <v>34617.879092575218</v>
      </c>
      <c r="G11" s="69">
        <f t="shared" si="16"/>
        <v>34617.910041825256</v>
      </c>
      <c r="H11" s="69">
        <f t="shared" ref="H11:AM11" si="79">G11*(1+$E$11)</f>
        <v>34617.940991102965</v>
      </c>
      <c r="I11" s="69">
        <f t="shared" si="79"/>
        <v>34617.971940408344</v>
      </c>
      <c r="J11" s="69">
        <f t="shared" si="79"/>
        <v>34618.002889741394</v>
      </c>
      <c r="K11" s="69">
        <f t="shared" si="79"/>
        <v>34618.033839102114</v>
      </c>
      <c r="L11" s="69">
        <f t="shared" si="79"/>
        <v>34618.064788490505</v>
      </c>
      <c r="M11" s="69">
        <f t="shared" si="79"/>
        <v>34618.095737906566</v>
      </c>
      <c r="N11" s="69">
        <f t="shared" si="79"/>
        <v>34618.12668735029</v>
      </c>
      <c r="O11" s="69">
        <f t="shared" si="79"/>
        <v>34618.157636821685</v>
      </c>
      <c r="P11" s="69">
        <f t="shared" si="79"/>
        <v>34618.18858632075</v>
      </c>
      <c r="Q11" s="69">
        <f t="shared" si="79"/>
        <v>34618.219535847486</v>
      </c>
      <c r="R11" s="69">
        <f t="shared" si="79"/>
        <v>34618.250485401892</v>
      </c>
      <c r="S11" s="69">
        <f t="shared" si="79"/>
        <v>34618.281434983968</v>
      </c>
      <c r="T11" s="69">
        <f t="shared" si="79"/>
        <v>34618.312384593715</v>
      </c>
      <c r="U11" s="69">
        <f t="shared" si="79"/>
        <v>34618.343334231133</v>
      </c>
      <c r="V11" s="69">
        <f t="shared" si="79"/>
        <v>34618.374283896221</v>
      </c>
      <c r="W11" s="69">
        <f t="shared" si="79"/>
        <v>34618.405233588972</v>
      </c>
      <c r="X11" s="69">
        <f t="shared" si="79"/>
        <v>34618.436183309394</v>
      </c>
      <c r="Y11" s="69">
        <f t="shared" si="79"/>
        <v>34618.467133057486</v>
      </c>
      <c r="Z11" s="69">
        <f t="shared" si="79"/>
        <v>34618.498082833248</v>
      </c>
      <c r="AA11" s="69">
        <f t="shared" si="79"/>
        <v>34618.529032636681</v>
      </c>
      <c r="AB11" s="69">
        <f t="shared" si="79"/>
        <v>34618.559982467785</v>
      </c>
      <c r="AC11" s="69">
        <f t="shared" si="79"/>
        <v>34618.590932326559</v>
      </c>
      <c r="AD11" s="69">
        <f t="shared" si="79"/>
        <v>34618.621882213003</v>
      </c>
      <c r="AE11" s="69">
        <f t="shared" si="79"/>
        <v>34618.652832127118</v>
      </c>
      <c r="AF11" s="69">
        <f t="shared" si="79"/>
        <v>34618.683782068903</v>
      </c>
      <c r="AG11" s="69">
        <f t="shared" si="79"/>
        <v>34618.714732038359</v>
      </c>
      <c r="AH11" s="69">
        <f t="shared" si="79"/>
        <v>34618.745682035486</v>
      </c>
      <c r="AI11" s="69">
        <f t="shared" si="79"/>
        <v>34618.776632060282</v>
      </c>
      <c r="AJ11" s="69">
        <f t="shared" si="79"/>
        <v>34618.80758211275</v>
      </c>
      <c r="AK11" s="69">
        <f t="shared" si="79"/>
        <v>34618.83853219288</v>
      </c>
      <c r="AL11" s="69">
        <f t="shared" si="79"/>
        <v>34618.869482300681</v>
      </c>
      <c r="AM11" s="69">
        <f t="shared" si="79"/>
        <v>34618.900432436152</v>
      </c>
      <c r="AN11" s="69">
        <f t="shared" ref="AN11:BE11" si="80">AM11*(1+$E$11)</f>
        <v>34618.931382599294</v>
      </c>
      <c r="AO11" s="69">
        <f t="shared" si="80"/>
        <v>34618.962332790106</v>
      </c>
      <c r="AP11" s="69">
        <f t="shared" si="80"/>
        <v>34618.993283008589</v>
      </c>
      <c r="AQ11" s="69">
        <f t="shared" si="80"/>
        <v>34619.024233254742</v>
      </c>
      <c r="AR11" s="69">
        <f t="shared" si="80"/>
        <v>34619.055183528566</v>
      </c>
      <c r="AS11" s="69">
        <f t="shared" si="80"/>
        <v>34619.08613383006</v>
      </c>
      <c r="AT11" s="69">
        <f t="shared" si="80"/>
        <v>34619.117084159225</v>
      </c>
      <c r="AU11" s="69">
        <f t="shared" si="80"/>
        <v>34619.14803451606</v>
      </c>
      <c r="AV11" s="69">
        <f t="shared" si="80"/>
        <v>34619.178984900565</v>
      </c>
      <c r="AW11" s="69">
        <f t="shared" si="80"/>
        <v>34619.209935312741</v>
      </c>
      <c r="AX11" s="69">
        <f t="shared" si="80"/>
        <v>34619.240885752588</v>
      </c>
      <c r="AY11" s="69">
        <f t="shared" si="80"/>
        <v>34619.271836220105</v>
      </c>
      <c r="AZ11" s="69">
        <f t="shared" si="80"/>
        <v>34619.302786715292</v>
      </c>
      <c r="BA11" s="69">
        <f t="shared" si="80"/>
        <v>34619.33373723815</v>
      </c>
      <c r="BB11" s="69">
        <f t="shared" si="80"/>
        <v>34619.364687788679</v>
      </c>
      <c r="BC11" s="69">
        <f t="shared" si="80"/>
        <v>34619.395638366877</v>
      </c>
      <c r="BD11" s="69">
        <f t="shared" si="80"/>
        <v>34619.426588972747</v>
      </c>
      <c r="BE11" s="69">
        <f t="shared" si="80"/>
        <v>34619.457539606286</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48399.977032386101</v>
      </c>
      <c r="DG11" s="108">
        <f t="shared" si="20"/>
        <v>48400.02030317652</v>
      </c>
      <c r="DH11" s="108">
        <f t="shared" si="21"/>
        <v>48400.063574005631</v>
      </c>
      <c r="DI11" s="108">
        <f t="shared" si="22"/>
        <v>48400.106844873422</v>
      </c>
      <c r="DJ11" s="108">
        <f t="shared" si="23"/>
        <v>52512.91620783203</v>
      </c>
      <c r="DK11" s="108">
        <f t="shared" si="24"/>
        <v>52512.963155692982</v>
      </c>
      <c r="DL11" s="108">
        <f t="shared" si="25"/>
        <v>52513.010103595909</v>
      </c>
      <c r="DM11" s="108">
        <f t="shared" si="26"/>
        <v>52513.057051540811</v>
      </c>
      <c r="DN11" s="108">
        <f t="shared" si="27"/>
        <v>45107.128394501051</v>
      </c>
      <c r="DO11" s="108">
        <f t="shared" si="28"/>
        <v>45107.168721402406</v>
      </c>
      <c r="DP11" s="108">
        <f t="shared" si="29"/>
        <v>45107.209048339813</v>
      </c>
      <c r="DQ11" s="108">
        <f t="shared" si="30"/>
        <v>45107.249375313273</v>
      </c>
      <c r="DR11" s="108">
        <f t="shared" si="31"/>
        <v>45107.289702322785</v>
      </c>
      <c r="DS11" s="108">
        <f t="shared" si="32"/>
        <v>46448.754307115967</v>
      </c>
      <c r="DT11" s="108">
        <f t="shared" si="33"/>
        <v>46448.795833464457</v>
      </c>
      <c r="DU11" s="108">
        <f t="shared" si="34"/>
        <v>46448.837359850077</v>
      </c>
      <c r="DV11" s="108">
        <f t="shared" si="35"/>
        <v>46448.878886272825</v>
      </c>
      <c r="DW11" s="108">
        <f t="shared" si="36"/>
        <v>48776.278412914588</v>
      </c>
      <c r="DX11" s="108">
        <f t="shared" si="37"/>
        <v>48776.322020127853</v>
      </c>
      <c r="DY11" s="108">
        <f t="shared" si="38"/>
        <v>48776.36562738011</v>
      </c>
      <c r="DZ11" s="108">
        <f t="shared" si="39"/>
        <v>48776.409234671351</v>
      </c>
      <c r="EA11" s="108">
        <f t="shared" si="40"/>
        <v>54060.303708287123</v>
      </c>
      <c r="EB11" s="108">
        <f t="shared" si="41"/>
        <v>54060.352039551217</v>
      </c>
      <c r="EC11" s="108">
        <f t="shared" si="42"/>
        <v>54060.400370858515</v>
      </c>
      <c r="ED11" s="108">
        <f t="shared" si="43"/>
        <v>54060.448702209032</v>
      </c>
      <c r="EE11" s="108">
        <f t="shared" si="44"/>
        <v>54060.497033602755</v>
      </c>
      <c r="EF11" s="108">
        <f t="shared" si="45"/>
        <v>53884.690349208569</v>
      </c>
      <c r="EG11" s="108">
        <f t="shared" si="46"/>
        <v>53884.738523469932</v>
      </c>
      <c r="EH11" s="108">
        <f t="shared" si="47"/>
        <v>53884.786697774362</v>
      </c>
      <c r="EI11" s="108">
        <f t="shared" si="48"/>
        <v>53884.834872121857</v>
      </c>
      <c r="EJ11" s="108">
        <f t="shared" si="49"/>
        <v>57364.054736660684</v>
      </c>
      <c r="EK11" s="108">
        <f t="shared" si="50"/>
        <v>57364.106021560852</v>
      </c>
      <c r="EL11" s="108">
        <f t="shared" si="51"/>
        <v>57364.157306506866</v>
      </c>
      <c r="EM11" s="108">
        <f t="shared" si="52"/>
        <v>57364.208591498733</v>
      </c>
      <c r="EN11" s="108">
        <f t="shared" si="53"/>
        <v>64764.323037152877</v>
      </c>
      <c r="EO11" s="108">
        <f t="shared" si="54"/>
        <v>64764.380938078059</v>
      </c>
      <c r="EP11" s="108">
        <f t="shared" si="55"/>
        <v>64764.438839055001</v>
      </c>
      <c r="EQ11" s="108">
        <f t="shared" si="56"/>
        <v>64764.496740083712</v>
      </c>
      <c r="ER11" s="108">
        <f t="shared" si="57"/>
        <v>64764.554641164192</v>
      </c>
      <c r="ES11" s="108">
        <f t="shared" si="58"/>
        <v>59365.3992541404</v>
      </c>
      <c r="ET11" s="108">
        <f t="shared" si="59"/>
        <v>59365.452328292646</v>
      </c>
      <c r="EU11" s="108">
        <f t="shared" si="60"/>
        <v>59365.505402492337</v>
      </c>
      <c r="EV11" s="108">
        <f t="shared" si="61"/>
        <v>59365.558476739476</v>
      </c>
      <c r="EW11" s="108">
        <f t="shared" si="62"/>
        <v>53814.579406531346</v>
      </c>
      <c r="EX11" s="108">
        <f t="shared" si="63"/>
        <v>53814.627518111767</v>
      </c>
      <c r="EY11" s="108">
        <f t="shared" si="64"/>
        <v>53814.675629735197</v>
      </c>
      <c r="EZ11" s="108">
        <f t="shared" si="65"/>
        <v>53814.723741401642</v>
      </c>
      <c r="FA11" s="108">
        <f t="shared" si="66"/>
        <v>43815.996737041278</v>
      </c>
      <c r="FB11" s="108">
        <f t="shared" si="67"/>
        <v>43816.035909638631</v>
      </c>
      <c r="FC11" s="108">
        <f t="shared" si="68"/>
        <v>43816.075082270996</v>
      </c>
      <c r="FD11" s="108">
        <f t="shared" si="69"/>
        <v>43816.114254938388</v>
      </c>
      <c r="FE11" s="108">
        <f t="shared" si="70"/>
        <v>43816.153427640798</v>
      </c>
    </row>
    <row r="12" spans="1:161" ht="15.75" x14ac:dyDescent="0.25">
      <c r="A12" s="47" t="s">
        <v>188</v>
      </c>
      <c r="B12" s="12">
        <f>'Urb proj of all 25 ARs '!AO12</f>
        <v>81630.998198968358</v>
      </c>
      <c r="C12" s="12">
        <f>'Urb proj of all 25 ARs '!AP12</f>
        <v>81634.793253534488</v>
      </c>
      <c r="D12" s="100">
        <f t="shared" si="10"/>
        <v>4.6490360890596755E-5</v>
      </c>
      <c r="E12" s="101">
        <f t="shared" si="11"/>
        <v>8.9402501979307658E-7</v>
      </c>
      <c r="F12" s="69">
        <f t="shared" si="12"/>
        <v>81631.071179123144</v>
      </c>
      <c r="G12" s="69">
        <f t="shared" si="16"/>
        <v>81631.144159343166</v>
      </c>
      <c r="H12" s="69">
        <f t="shared" ref="H12:AM12" si="81">G12*(1+$E$12)</f>
        <v>81631.217139628439</v>
      </c>
      <c r="I12" s="69">
        <f t="shared" si="81"/>
        <v>81631.290119978963</v>
      </c>
      <c r="J12" s="69">
        <f t="shared" si="81"/>
        <v>81631.363100394723</v>
      </c>
      <c r="K12" s="69">
        <f t="shared" si="81"/>
        <v>81631.436080875734</v>
      </c>
      <c r="L12" s="69">
        <f t="shared" si="81"/>
        <v>81631.509061421995</v>
      </c>
      <c r="M12" s="69">
        <f t="shared" si="81"/>
        <v>81631.582042033493</v>
      </c>
      <c r="N12" s="69">
        <f t="shared" si="81"/>
        <v>81631.655022710242</v>
      </c>
      <c r="O12" s="69">
        <f t="shared" si="81"/>
        <v>81631.728003452241</v>
      </c>
      <c r="P12" s="69">
        <f t="shared" si="81"/>
        <v>81631.800984259491</v>
      </c>
      <c r="Q12" s="69">
        <f t="shared" si="81"/>
        <v>81631.873965131977</v>
      </c>
      <c r="R12" s="69">
        <f t="shared" si="81"/>
        <v>81631.946946069715</v>
      </c>
      <c r="S12" s="69">
        <f t="shared" si="81"/>
        <v>81632.019927072703</v>
      </c>
      <c r="T12" s="69">
        <f t="shared" si="81"/>
        <v>81632.092908140927</v>
      </c>
      <c r="U12" s="69">
        <f t="shared" si="81"/>
        <v>81632.165889274402</v>
      </c>
      <c r="V12" s="69">
        <f t="shared" si="81"/>
        <v>81632.238870473127</v>
      </c>
      <c r="W12" s="69">
        <f t="shared" si="81"/>
        <v>81632.311851737104</v>
      </c>
      <c r="X12" s="69">
        <f t="shared" si="81"/>
        <v>81632.384833066317</v>
      </c>
      <c r="Y12" s="69">
        <f t="shared" si="81"/>
        <v>81632.45781446078</v>
      </c>
      <c r="Z12" s="69">
        <f t="shared" si="81"/>
        <v>81632.530795920495</v>
      </c>
      <c r="AA12" s="69">
        <f t="shared" si="81"/>
        <v>81632.60377744546</v>
      </c>
      <c r="AB12" s="69">
        <f t="shared" si="81"/>
        <v>81632.676759035661</v>
      </c>
      <c r="AC12" s="69">
        <f t="shared" si="81"/>
        <v>81632.749740691113</v>
      </c>
      <c r="AD12" s="69">
        <f t="shared" si="81"/>
        <v>81632.822722411816</v>
      </c>
      <c r="AE12" s="69">
        <f t="shared" si="81"/>
        <v>81632.89570419777</v>
      </c>
      <c r="AF12" s="69">
        <f t="shared" si="81"/>
        <v>81632.968686048975</v>
      </c>
      <c r="AG12" s="69">
        <f t="shared" si="81"/>
        <v>81633.041667965415</v>
      </c>
      <c r="AH12" s="69">
        <f t="shared" si="81"/>
        <v>81633.114649947107</v>
      </c>
      <c r="AI12" s="69">
        <f t="shared" si="81"/>
        <v>81633.187631994049</v>
      </c>
      <c r="AJ12" s="69">
        <f t="shared" si="81"/>
        <v>81633.260614106242</v>
      </c>
      <c r="AK12" s="69">
        <f t="shared" si="81"/>
        <v>81633.333596283672</v>
      </c>
      <c r="AL12" s="69">
        <f t="shared" si="81"/>
        <v>81633.406578526352</v>
      </c>
      <c r="AM12" s="69">
        <f t="shared" si="81"/>
        <v>81633.479560834283</v>
      </c>
      <c r="AN12" s="69">
        <f t="shared" ref="AN12:BE12" si="82">AM12*(1+$E$12)</f>
        <v>81633.552543207465</v>
      </c>
      <c r="AO12" s="69">
        <f t="shared" si="82"/>
        <v>81633.625525645897</v>
      </c>
      <c r="AP12" s="69">
        <f t="shared" si="82"/>
        <v>81633.69850814958</v>
      </c>
      <c r="AQ12" s="69">
        <f t="shared" si="82"/>
        <v>81633.7714907185</v>
      </c>
      <c r="AR12" s="69">
        <f t="shared" si="82"/>
        <v>81633.84447335267</v>
      </c>
      <c r="AS12" s="69">
        <f t="shared" si="82"/>
        <v>81633.917456052091</v>
      </c>
      <c r="AT12" s="69">
        <f t="shared" si="82"/>
        <v>81633.990438816763</v>
      </c>
      <c r="AU12" s="69">
        <f t="shared" si="82"/>
        <v>81634.063421646686</v>
      </c>
      <c r="AV12" s="69">
        <f t="shared" si="82"/>
        <v>81634.13640454186</v>
      </c>
      <c r="AW12" s="69">
        <f t="shared" si="82"/>
        <v>81634.209387502269</v>
      </c>
      <c r="AX12" s="69">
        <f t="shared" si="82"/>
        <v>81634.28237052793</v>
      </c>
      <c r="AY12" s="69">
        <f t="shared" si="82"/>
        <v>81634.355353618841</v>
      </c>
      <c r="AZ12" s="69">
        <f t="shared" si="82"/>
        <v>81634.428336775003</v>
      </c>
      <c r="BA12" s="69">
        <f t="shared" si="82"/>
        <v>81634.501319996416</v>
      </c>
      <c r="BB12" s="69">
        <f t="shared" si="82"/>
        <v>81634.57430328308</v>
      </c>
      <c r="BC12" s="69">
        <f t="shared" si="82"/>
        <v>81634.647286634994</v>
      </c>
      <c r="BD12" s="69">
        <f t="shared" si="82"/>
        <v>81634.720270052145</v>
      </c>
      <c r="BE12" s="69">
        <f t="shared" si="82"/>
        <v>81634.793253534546</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69744.587912074581</v>
      </c>
      <c r="DG12" s="108">
        <f t="shared" si="20"/>
        <v>69744.650265481177</v>
      </c>
      <c r="DH12" s="108">
        <f t="shared" si="21"/>
        <v>69744.712618943508</v>
      </c>
      <c r="DI12" s="108">
        <f t="shared" si="22"/>
        <v>69744.774972461586</v>
      </c>
      <c r="DJ12" s="108">
        <f t="shared" si="23"/>
        <v>74320.472099533901</v>
      </c>
      <c r="DK12" s="108">
        <f t="shared" si="24"/>
        <v>74320.53854389544</v>
      </c>
      <c r="DL12" s="108">
        <f t="shared" si="25"/>
        <v>74320.60498831638</v>
      </c>
      <c r="DM12" s="108">
        <f t="shared" si="26"/>
        <v>74320.67143279672</v>
      </c>
      <c r="DN12" s="108">
        <f t="shared" si="27"/>
        <v>66485.919080050269</v>
      </c>
      <c r="DO12" s="108">
        <f t="shared" si="28"/>
        <v>66485.978520125384</v>
      </c>
      <c r="DP12" s="108">
        <f t="shared" si="29"/>
        <v>66486.037960253656</v>
      </c>
      <c r="DQ12" s="108">
        <f t="shared" si="30"/>
        <v>66486.097400435057</v>
      </c>
      <c r="DR12" s="108">
        <f t="shared" si="31"/>
        <v>66486.156840669602</v>
      </c>
      <c r="DS12" s="108">
        <f t="shared" si="32"/>
        <v>68109.245575657624</v>
      </c>
      <c r="DT12" s="108">
        <f t="shared" si="33"/>
        <v>68109.306467027243</v>
      </c>
      <c r="DU12" s="108">
        <f t="shared" si="34"/>
        <v>68109.367358451302</v>
      </c>
      <c r="DV12" s="108">
        <f t="shared" si="35"/>
        <v>68109.428249929799</v>
      </c>
      <c r="DW12" s="108">
        <f t="shared" si="36"/>
        <v>67607.190275939691</v>
      </c>
      <c r="DX12" s="108">
        <f t="shared" si="37"/>
        <v>67607.250718459298</v>
      </c>
      <c r="DY12" s="108">
        <f t="shared" si="38"/>
        <v>67607.311161032965</v>
      </c>
      <c r="DZ12" s="108">
        <f t="shared" si="39"/>
        <v>67607.371603660664</v>
      </c>
      <c r="EA12" s="108">
        <f t="shared" si="40"/>
        <v>69155.916490504751</v>
      </c>
      <c r="EB12" s="108">
        <f t="shared" si="41"/>
        <v>69155.978317624351</v>
      </c>
      <c r="EC12" s="108">
        <f t="shared" si="42"/>
        <v>69156.040144799234</v>
      </c>
      <c r="ED12" s="108">
        <f t="shared" si="43"/>
        <v>69156.101972029384</v>
      </c>
      <c r="EE12" s="108">
        <f t="shared" si="44"/>
        <v>69156.163799314832</v>
      </c>
      <c r="EF12" s="108">
        <f t="shared" si="45"/>
        <v>66102.457583156734</v>
      </c>
      <c r="EG12" s="108">
        <f t="shared" si="46"/>
        <v>66102.516680407673</v>
      </c>
      <c r="EH12" s="108">
        <f t="shared" si="47"/>
        <v>66102.575777711463</v>
      </c>
      <c r="EI12" s="108">
        <f t="shared" si="48"/>
        <v>66102.634875068077</v>
      </c>
      <c r="EJ12" s="108">
        <f t="shared" si="49"/>
        <v>66228.433939435694</v>
      </c>
      <c r="EK12" s="108">
        <f t="shared" si="50"/>
        <v>66228.49314931265</v>
      </c>
      <c r="EL12" s="108">
        <f t="shared" si="51"/>
        <v>66228.552359242545</v>
      </c>
      <c r="EM12" s="108">
        <f t="shared" si="52"/>
        <v>66228.611569225381</v>
      </c>
      <c r="EN12" s="108">
        <f t="shared" si="53"/>
        <v>71213.982521321726</v>
      </c>
      <c r="EO12" s="108">
        <f t="shared" si="54"/>
        <v>71214.046188403867</v>
      </c>
      <c r="EP12" s="108">
        <f t="shared" si="55"/>
        <v>71214.10985554292</v>
      </c>
      <c r="EQ12" s="108">
        <f t="shared" si="56"/>
        <v>71214.173522738885</v>
      </c>
      <c r="ER12" s="108">
        <f t="shared" si="57"/>
        <v>71214.237189991778</v>
      </c>
      <c r="ES12" s="108">
        <f t="shared" si="58"/>
        <v>71819.062854904594</v>
      </c>
      <c r="ET12" s="108">
        <f t="shared" si="59"/>
        <v>71819.127062943691</v>
      </c>
      <c r="EU12" s="108">
        <f t="shared" si="60"/>
        <v>71819.191271040181</v>
      </c>
      <c r="EV12" s="108">
        <f t="shared" si="61"/>
        <v>71819.255479194093</v>
      </c>
      <c r="EW12" s="108">
        <f t="shared" si="62"/>
        <v>71137.043280206373</v>
      </c>
      <c r="EX12" s="108">
        <f t="shared" si="63"/>
        <v>71137.106878502891</v>
      </c>
      <c r="EY12" s="108">
        <f t="shared" si="64"/>
        <v>71137.170476856278</v>
      </c>
      <c r="EZ12" s="108">
        <f t="shared" si="65"/>
        <v>71137.234075266519</v>
      </c>
      <c r="FA12" s="108">
        <f t="shared" si="66"/>
        <v>66138.133962877822</v>
      </c>
      <c r="FB12" s="108">
        <f t="shared" si="67"/>
        <v>66138.193092024347</v>
      </c>
      <c r="FC12" s="108">
        <f t="shared" si="68"/>
        <v>66138.252221223753</v>
      </c>
      <c r="FD12" s="108">
        <f t="shared" si="69"/>
        <v>66138.311350475997</v>
      </c>
      <c r="FE12" s="108">
        <f t="shared" si="70"/>
        <v>66138.370479781108</v>
      </c>
    </row>
    <row r="13" spans="1:161" ht="15.75" x14ac:dyDescent="0.25">
      <c r="A13" s="47" t="s">
        <v>177</v>
      </c>
      <c r="B13" s="12">
        <f>'Urb proj of all 25 ARs '!AO13</f>
        <v>165521.91776920622</v>
      </c>
      <c r="C13" s="12">
        <f>'Urb proj of all 25 ARs '!AP13</f>
        <v>165529.61294289862</v>
      </c>
      <c r="D13" s="100">
        <f t="shared" si="10"/>
        <v>4.64903608906008E-5</v>
      </c>
      <c r="E13" s="101">
        <f t="shared" si="11"/>
        <v>8.9402501979307658E-7</v>
      </c>
      <c r="F13" s="69">
        <f t="shared" si="12"/>
        <v>165522.06574994203</v>
      </c>
      <c r="G13" s="69">
        <f t="shared" si="16"/>
        <v>165522.21373081015</v>
      </c>
      <c r="H13" s="69">
        <f t="shared" ref="H13:AM13" si="83">G13*(1+$E$13)</f>
        <v>165522.36171181055</v>
      </c>
      <c r="I13" s="69">
        <f t="shared" si="83"/>
        <v>165522.50969294325</v>
      </c>
      <c r="J13" s="69">
        <f t="shared" si="83"/>
        <v>165522.65767420825</v>
      </c>
      <c r="K13" s="69">
        <f t="shared" si="83"/>
        <v>165522.80565560557</v>
      </c>
      <c r="L13" s="69">
        <f t="shared" si="83"/>
        <v>165522.95363713516</v>
      </c>
      <c r="M13" s="69">
        <f t="shared" si="83"/>
        <v>165523.10161879705</v>
      </c>
      <c r="N13" s="69">
        <f t="shared" si="83"/>
        <v>165523.24960059125</v>
      </c>
      <c r="O13" s="69">
        <f t="shared" si="83"/>
        <v>165523.39758251776</v>
      </c>
      <c r="P13" s="69">
        <f t="shared" si="83"/>
        <v>165523.54556457658</v>
      </c>
      <c r="Q13" s="69">
        <f t="shared" si="83"/>
        <v>165523.69354676767</v>
      </c>
      <c r="R13" s="69">
        <f t="shared" si="83"/>
        <v>165523.84152909106</v>
      </c>
      <c r="S13" s="69">
        <f t="shared" si="83"/>
        <v>165523.98951154677</v>
      </c>
      <c r="T13" s="69">
        <f t="shared" si="83"/>
        <v>165524.13749413477</v>
      </c>
      <c r="U13" s="69">
        <f t="shared" si="83"/>
        <v>165524.28547685506</v>
      </c>
      <c r="V13" s="69">
        <f t="shared" si="83"/>
        <v>165524.43345970765</v>
      </c>
      <c r="W13" s="69">
        <f t="shared" si="83"/>
        <v>165524.58144269255</v>
      </c>
      <c r="X13" s="69">
        <f t="shared" si="83"/>
        <v>165524.72942580975</v>
      </c>
      <c r="Y13" s="69">
        <f t="shared" si="83"/>
        <v>165524.87740905926</v>
      </c>
      <c r="Z13" s="69">
        <f t="shared" si="83"/>
        <v>165525.02539244108</v>
      </c>
      <c r="AA13" s="69">
        <f t="shared" si="83"/>
        <v>165525.17337595517</v>
      </c>
      <c r="AB13" s="69">
        <f t="shared" si="83"/>
        <v>165525.32135960157</v>
      </c>
      <c r="AC13" s="69">
        <f t="shared" si="83"/>
        <v>165525.46934338027</v>
      </c>
      <c r="AD13" s="69">
        <f t="shared" si="83"/>
        <v>165525.61732729129</v>
      </c>
      <c r="AE13" s="69">
        <f t="shared" si="83"/>
        <v>165525.7653113346</v>
      </c>
      <c r="AF13" s="69">
        <f t="shared" si="83"/>
        <v>165525.91329551022</v>
      </c>
      <c r="AG13" s="69">
        <f t="shared" si="83"/>
        <v>165526.06127981812</v>
      </c>
      <c r="AH13" s="69">
        <f t="shared" si="83"/>
        <v>165526.20926425833</v>
      </c>
      <c r="AI13" s="69">
        <f t="shared" si="83"/>
        <v>165526.35724883084</v>
      </c>
      <c r="AJ13" s="69">
        <f t="shared" si="83"/>
        <v>165526.50523353566</v>
      </c>
      <c r="AK13" s="69">
        <f t="shared" si="83"/>
        <v>165526.65321837278</v>
      </c>
      <c r="AL13" s="69">
        <f t="shared" si="83"/>
        <v>165526.80120334221</v>
      </c>
      <c r="AM13" s="69">
        <f t="shared" si="83"/>
        <v>165526.94918844395</v>
      </c>
      <c r="AN13" s="69">
        <f t="shared" ref="AN13:BE13" si="84">AM13*(1+$E$13)</f>
        <v>165527.09717367796</v>
      </c>
      <c r="AO13" s="69">
        <f t="shared" si="84"/>
        <v>165527.24515904428</v>
      </c>
      <c r="AP13" s="69">
        <f t="shared" si="84"/>
        <v>165527.3931445429</v>
      </c>
      <c r="AQ13" s="69">
        <f t="shared" si="84"/>
        <v>165527.54113017383</v>
      </c>
      <c r="AR13" s="69">
        <f t="shared" si="84"/>
        <v>165527.68911593707</v>
      </c>
      <c r="AS13" s="69">
        <f t="shared" si="84"/>
        <v>165527.83710183261</v>
      </c>
      <c r="AT13" s="69">
        <f t="shared" si="84"/>
        <v>165527.98508786046</v>
      </c>
      <c r="AU13" s="69">
        <f t="shared" si="84"/>
        <v>165528.13307402062</v>
      </c>
      <c r="AV13" s="69">
        <f t="shared" si="84"/>
        <v>165528.28106031308</v>
      </c>
      <c r="AW13" s="69">
        <f t="shared" si="84"/>
        <v>165528.42904673782</v>
      </c>
      <c r="AX13" s="69">
        <f t="shared" si="84"/>
        <v>165528.57703329486</v>
      </c>
      <c r="AY13" s="69">
        <f t="shared" si="84"/>
        <v>165528.72501998421</v>
      </c>
      <c r="AZ13" s="69">
        <f t="shared" si="84"/>
        <v>165528.87300680586</v>
      </c>
      <c r="BA13" s="69">
        <f t="shared" si="84"/>
        <v>165529.02099375983</v>
      </c>
      <c r="BB13" s="69">
        <f t="shared" si="84"/>
        <v>165529.16898084609</v>
      </c>
      <c r="BC13" s="69">
        <f t="shared" si="84"/>
        <v>165529.31696806467</v>
      </c>
      <c r="BD13" s="69">
        <f t="shared" si="84"/>
        <v>165529.46495541555</v>
      </c>
      <c r="BE13" s="69">
        <f t="shared" si="84"/>
        <v>165529.61294289873</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178165.09948103098</v>
      </c>
      <c r="DG13" s="108">
        <f t="shared" si="20"/>
        <v>178165.25876508758</v>
      </c>
      <c r="DH13" s="108">
        <f t="shared" si="21"/>
        <v>178165.41804928656</v>
      </c>
      <c r="DI13" s="108">
        <f t="shared" si="22"/>
        <v>178165.57733362794</v>
      </c>
      <c r="DJ13" s="108">
        <f t="shared" si="23"/>
        <v>193462.94626172428</v>
      </c>
      <c r="DK13" s="108">
        <f t="shared" si="24"/>
        <v>193463.11922243863</v>
      </c>
      <c r="DL13" s="108">
        <f t="shared" si="25"/>
        <v>193463.29218330761</v>
      </c>
      <c r="DM13" s="108">
        <f t="shared" si="26"/>
        <v>193463.46514433125</v>
      </c>
      <c r="DN13" s="108">
        <f t="shared" si="27"/>
        <v>172169.23998292457</v>
      </c>
      <c r="DO13" s="108">
        <f t="shared" si="28"/>
        <v>172169.39390653276</v>
      </c>
      <c r="DP13" s="108">
        <f t="shared" si="29"/>
        <v>172169.54783027855</v>
      </c>
      <c r="DQ13" s="108">
        <f t="shared" si="30"/>
        <v>172169.70175416194</v>
      </c>
      <c r="DR13" s="108">
        <f t="shared" si="31"/>
        <v>172169.85567818297</v>
      </c>
      <c r="DS13" s="108">
        <f t="shared" si="32"/>
        <v>177188.01192449473</v>
      </c>
      <c r="DT13" s="108">
        <f t="shared" si="33"/>
        <v>177188.1703350106</v>
      </c>
      <c r="DU13" s="108">
        <f t="shared" si="34"/>
        <v>177188.32874566808</v>
      </c>
      <c r="DV13" s="108">
        <f t="shared" si="35"/>
        <v>177188.48715646719</v>
      </c>
      <c r="DW13" s="108">
        <f t="shared" si="36"/>
        <v>173995.10438429529</v>
      </c>
      <c r="DX13" s="108">
        <f t="shared" si="37"/>
        <v>173995.25994027194</v>
      </c>
      <c r="DY13" s="108">
        <f t="shared" si="38"/>
        <v>173995.41549638766</v>
      </c>
      <c r="DZ13" s="108">
        <f t="shared" si="39"/>
        <v>173995.57105264245</v>
      </c>
      <c r="EA13" s="108">
        <f t="shared" si="40"/>
        <v>179604.30317179271</v>
      </c>
      <c r="EB13" s="108">
        <f t="shared" si="41"/>
        <v>179604.46374253341</v>
      </c>
      <c r="EC13" s="108">
        <f t="shared" si="42"/>
        <v>179604.62431341765</v>
      </c>
      <c r="ED13" s="108">
        <f t="shared" si="43"/>
        <v>179604.78488444546</v>
      </c>
      <c r="EE13" s="108">
        <f t="shared" si="44"/>
        <v>179604.94545561683</v>
      </c>
      <c r="EF13" s="108">
        <f t="shared" si="45"/>
        <v>182940.23578209482</v>
      </c>
      <c r="EG13" s="108">
        <f t="shared" si="46"/>
        <v>182940.39933524272</v>
      </c>
      <c r="EH13" s="108">
        <f t="shared" si="47"/>
        <v>182940.56288853686</v>
      </c>
      <c r="EI13" s="108">
        <f t="shared" si="48"/>
        <v>182940.7264419772</v>
      </c>
      <c r="EJ13" s="108">
        <f t="shared" si="49"/>
        <v>183807.30956745939</v>
      </c>
      <c r="EK13" s="108">
        <f t="shared" si="50"/>
        <v>183807.47389579297</v>
      </c>
      <c r="EL13" s="108">
        <f t="shared" si="51"/>
        <v>183807.63822427348</v>
      </c>
      <c r="EM13" s="108">
        <f t="shared" si="52"/>
        <v>183807.80255290089</v>
      </c>
      <c r="EN13" s="108">
        <f t="shared" si="53"/>
        <v>197655.62034994958</v>
      </c>
      <c r="EO13" s="108">
        <f t="shared" si="54"/>
        <v>197655.79705901947</v>
      </c>
      <c r="EP13" s="108">
        <f t="shared" si="55"/>
        <v>197655.97376824735</v>
      </c>
      <c r="EQ13" s="108">
        <f t="shared" si="56"/>
        <v>197656.1504776332</v>
      </c>
      <c r="ER13" s="108">
        <f t="shared" si="57"/>
        <v>197656.32718717706</v>
      </c>
      <c r="ES13" s="108">
        <f t="shared" si="58"/>
        <v>190861.11890945234</v>
      </c>
      <c r="ET13" s="108">
        <f t="shared" si="59"/>
        <v>190861.28954406796</v>
      </c>
      <c r="EU13" s="108">
        <f t="shared" si="60"/>
        <v>190861.46017883613</v>
      </c>
      <c r="EV13" s="108">
        <f t="shared" si="61"/>
        <v>190861.63081375684</v>
      </c>
      <c r="EW13" s="108">
        <f t="shared" si="62"/>
        <v>189481.46749166155</v>
      </c>
      <c r="EX13" s="108">
        <f t="shared" si="63"/>
        <v>189481.63689283424</v>
      </c>
      <c r="EY13" s="108">
        <f t="shared" si="64"/>
        <v>189481.80629415842</v>
      </c>
      <c r="EZ13" s="108">
        <f t="shared" si="65"/>
        <v>189481.97569563403</v>
      </c>
      <c r="FA13" s="108">
        <f t="shared" si="66"/>
        <v>172803.38878486239</v>
      </c>
      <c r="FB13" s="108">
        <f t="shared" si="67"/>
        <v>172803.54327541546</v>
      </c>
      <c r="FC13" s="108">
        <f t="shared" si="68"/>
        <v>172803.69776610666</v>
      </c>
      <c r="FD13" s="108">
        <f t="shared" si="69"/>
        <v>172803.85225693596</v>
      </c>
      <c r="FE13" s="108">
        <f t="shared" si="70"/>
        <v>172804.00674790342</v>
      </c>
    </row>
    <row r="14" spans="1:161" ht="15.75" x14ac:dyDescent="0.25">
      <c r="A14" s="47" t="s">
        <v>194</v>
      </c>
      <c r="B14" s="12">
        <f>'Urb proj of all 25 ARs '!AO14</f>
        <v>47247.633279974129</v>
      </c>
      <c r="C14" s="12">
        <f>'Urb proj of all 25 ARs '!AP14</f>
        <v>47249.829839496546</v>
      </c>
      <c r="D14" s="100">
        <f t="shared" si="10"/>
        <v>4.6490360890698494E-5</v>
      </c>
      <c r="E14" s="101">
        <f t="shared" si="11"/>
        <v>8.9402501979307658E-7</v>
      </c>
      <c r="F14" s="69">
        <f t="shared" si="12"/>
        <v>47247.675520540404</v>
      </c>
      <c r="G14" s="69">
        <f t="shared" si="16"/>
        <v>47247.717761144449</v>
      </c>
      <c r="H14" s="69">
        <f t="shared" ref="H14:AM14" si="85">G14*(1+$E$14)</f>
        <v>47247.760001786257</v>
      </c>
      <c r="I14" s="69">
        <f t="shared" si="85"/>
        <v>47247.802242465827</v>
      </c>
      <c r="J14" s="69">
        <f t="shared" si="85"/>
        <v>47247.844483183158</v>
      </c>
      <c r="K14" s="69">
        <f t="shared" si="85"/>
        <v>47247.88672393826</v>
      </c>
      <c r="L14" s="69">
        <f t="shared" si="85"/>
        <v>47247.928964731123</v>
      </c>
      <c r="M14" s="69">
        <f t="shared" si="85"/>
        <v>47247.971205561749</v>
      </c>
      <c r="N14" s="69">
        <f t="shared" si="85"/>
        <v>47248.013446430145</v>
      </c>
      <c r="O14" s="69">
        <f t="shared" si="85"/>
        <v>47248.055687336302</v>
      </c>
      <c r="P14" s="69">
        <f t="shared" si="85"/>
        <v>47248.097928280222</v>
      </c>
      <c r="Q14" s="69">
        <f t="shared" si="85"/>
        <v>47248.140169261904</v>
      </c>
      <c r="R14" s="69">
        <f t="shared" si="85"/>
        <v>47248.182410281355</v>
      </c>
      <c r="S14" s="69">
        <f t="shared" si="85"/>
        <v>47248.224651338569</v>
      </c>
      <c r="T14" s="69">
        <f t="shared" si="85"/>
        <v>47248.266892433545</v>
      </c>
      <c r="U14" s="69">
        <f t="shared" si="85"/>
        <v>47248.30913356629</v>
      </c>
      <c r="V14" s="69">
        <f t="shared" si="85"/>
        <v>47248.351374736798</v>
      </c>
      <c r="W14" s="69">
        <f t="shared" si="85"/>
        <v>47248.393615945068</v>
      </c>
      <c r="X14" s="69">
        <f t="shared" si="85"/>
        <v>47248.435857191107</v>
      </c>
      <c r="Y14" s="69">
        <f t="shared" si="85"/>
        <v>47248.478098474909</v>
      </c>
      <c r="Z14" s="69">
        <f t="shared" si="85"/>
        <v>47248.520339796472</v>
      </c>
      <c r="AA14" s="69">
        <f t="shared" si="85"/>
        <v>47248.562581155806</v>
      </c>
      <c r="AB14" s="69">
        <f t="shared" si="85"/>
        <v>47248.604822552901</v>
      </c>
      <c r="AC14" s="69">
        <f t="shared" si="85"/>
        <v>47248.647063987766</v>
      </c>
      <c r="AD14" s="69">
        <f t="shared" si="85"/>
        <v>47248.689305460393</v>
      </c>
      <c r="AE14" s="69">
        <f t="shared" si="85"/>
        <v>47248.731546970783</v>
      </c>
      <c r="AF14" s="69">
        <f t="shared" si="85"/>
        <v>47248.773788518942</v>
      </c>
      <c r="AG14" s="69">
        <f t="shared" si="85"/>
        <v>47248.816030104863</v>
      </c>
      <c r="AH14" s="69">
        <f t="shared" si="85"/>
        <v>47248.858271728546</v>
      </c>
      <c r="AI14" s="69">
        <f t="shared" si="85"/>
        <v>47248.900513389999</v>
      </c>
      <c r="AJ14" s="69">
        <f t="shared" si="85"/>
        <v>47248.942755089214</v>
      </c>
      <c r="AK14" s="69">
        <f t="shared" si="85"/>
        <v>47248.984996826199</v>
      </c>
      <c r="AL14" s="69">
        <f t="shared" si="85"/>
        <v>47249.027238600946</v>
      </c>
      <c r="AM14" s="69">
        <f t="shared" si="85"/>
        <v>47249.069480413455</v>
      </c>
      <c r="AN14" s="69">
        <f t="shared" ref="AN14:BE14" si="86">AM14*(1+$E$14)</f>
        <v>47249.111722263733</v>
      </c>
      <c r="AO14" s="69">
        <f t="shared" si="86"/>
        <v>47249.153964151774</v>
      </c>
      <c r="AP14" s="69">
        <f t="shared" si="86"/>
        <v>47249.196206077584</v>
      </c>
      <c r="AQ14" s="69">
        <f t="shared" si="86"/>
        <v>47249.238448041157</v>
      </c>
      <c r="AR14" s="69">
        <f t="shared" si="86"/>
        <v>47249.280690042498</v>
      </c>
      <c r="AS14" s="69">
        <f t="shared" si="86"/>
        <v>47249.322932081603</v>
      </c>
      <c r="AT14" s="69">
        <f t="shared" si="86"/>
        <v>47249.365174158469</v>
      </c>
      <c r="AU14" s="69">
        <f t="shared" si="86"/>
        <v>47249.407416273105</v>
      </c>
      <c r="AV14" s="69">
        <f t="shared" si="86"/>
        <v>47249.449658425503</v>
      </c>
      <c r="AW14" s="69">
        <f t="shared" si="86"/>
        <v>47249.491900615671</v>
      </c>
      <c r="AX14" s="69">
        <f t="shared" si="86"/>
        <v>47249.5341428436</v>
      </c>
      <c r="AY14" s="69">
        <f t="shared" si="86"/>
        <v>47249.5763851093</v>
      </c>
      <c r="AZ14" s="69">
        <f t="shared" si="86"/>
        <v>47249.618627412761</v>
      </c>
      <c r="BA14" s="69">
        <f t="shared" si="86"/>
        <v>47249.660869753992</v>
      </c>
      <c r="BB14" s="69">
        <f t="shared" si="86"/>
        <v>47249.703112132986</v>
      </c>
      <c r="BC14" s="69">
        <f t="shared" si="86"/>
        <v>47249.745354549748</v>
      </c>
      <c r="BD14" s="69">
        <f t="shared" si="86"/>
        <v>47249.787597004273</v>
      </c>
      <c r="BE14" s="69">
        <f t="shared" si="86"/>
        <v>47249.829839496568</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56124.547103059551</v>
      </c>
      <c r="DG14" s="108">
        <f t="shared" si="20"/>
        <v>56124.597279808884</v>
      </c>
      <c r="DH14" s="108">
        <f t="shared" si="21"/>
        <v>56124.647456603081</v>
      </c>
      <c r="DI14" s="108">
        <f t="shared" si="22"/>
        <v>56124.697633442134</v>
      </c>
      <c r="DJ14" s="108">
        <f t="shared" si="23"/>
        <v>61739.942713074619</v>
      </c>
      <c r="DK14" s="108">
        <f t="shared" si="24"/>
        <v>61739.997910128128</v>
      </c>
      <c r="DL14" s="108">
        <f t="shared" si="25"/>
        <v>61740.053107230975</v>
      </c>
      <c r="DM14" s="108">
        <f t="shared" si="26"/>
        <v>61740.108304383175</v>
      </c>
      <c r="DN14" s="108">
        <f t="shared" si="27"/>
        <v>56346.509285927103</v>
      </c>
      <c r="DO14" s="108">
        <f t="shared" si="28"/>
        <v>56346.559661116182</v>
      </c>
      <c r="DP14" s="108">
        <f t="shared" si="29"/>
        <v>56346.610036350292</v>
      </c>
      <c r="DQ14" s="108">
        <f t="shared" si="30"/>
        <v>56346.660411629447</v>
      </c>
      <c r="DR14" s="108">
        <f t="shared" si="31"/>
        <v>56346.710786953634</v>
      </c>
      <c r="DS14" s="108">
        <f t="shared" si="32"/>
        <v>57367.967528969151</v>
      </c>
      <c r="DT14" s="108">
        <f t="shared" si="33"/>
        <v>57368.018817367454</v>
      </c>
      <c r="DU14" s="108">
        <f t="shared" si="34"/>
        <v>57368.070105811617</v>
      </c>
      <c r="DV14" s="108">
        <f t="shared" si="35"/>
        <v>57368.121394301626</v>
      </c>
      <c r="DW14" s="108">
        <f t="shared" si="36"/>
        <v>55677.835667552514</v>
      </c>
      <c r="DX14" s="108">
        <f t="shared" si="37"/>
        <v>55677.885444930645</v>
      </c>
      <c r="DY14" s="108">
        <f t="shared" si="38"/>
        <v>55677.935222353284</v>
      </c>
      <c r="DZ14" s="108">
        <f t="shared" si="39"/>
        <v>55677.984999820415</v>
      </c>
      <c r="EA14" s="108">
        <f t="shared" si="40"/>
        <v>57146.211145559013</v>
      </c>
      <c r="EB14" s="108">
        <f t="shared" si="41"/>
        <v>57146.262235701564</v>
      </c>
      <c r="EC14" s="108">
        <f t="shared" si="42"/>
        <v>57146.313325889794</v>
      </c>
      <c r="ED14" s="108">
        <f t="shared" si="43"/>
        <v>57146.364416123695</v>
      </c>
      <c r="EE14" s="108">
        <f t="shared" si="44"/>
        <v>57146.415506403275</v>
      </c>
      <c r="EF14" s="108">
        <f t="shared" si="45"/>
        <v>54293.467736687293</v>
      </c>
      <c r="EG14" s="108">
        <f t="shared" si="46"/>
        <v>54293.516276405862</v>
      </c>
      <c r="EH14" s="108">
        <f t="shared" si="47"/>
        <v>54293.564816167825</v>
      </c>
      <c r="EI14" s="108">
        <f t="shared" si="48"/>
        <v>54293.613355973182</v>
      </c>
      <c r="EJ14" s="108">
        <f t="shared" si="49"/>
        <v>54259.872380537585</v>
      </c>
      <c r="EK14" s="108">
        <f t="shared" si="50"/>
        <v>54259.920890221067</v>
      </c>
      <c r="EL14" s="108">
        <f t="shared" si="51"/>
        <v>54259.96939994792</v>
      </c>
      <c r="EM14" s="108">
        <f t="shared" si="52"/>
        <v>54260.017909718132</v>
      </c>
      <c r="EN14" s="108">
        <f t="shared" si="53"/>
        <v>58297.888831811819</v>
      </c>
      <c r="EO14" s="108">
        <f t="shared" si="54"/>
        <v>58297.940951583034</v>
      </c>
      <c r="EP14" s="108">
        <f t="shared" si="55"/>
        <v>58297.993071400851</v>
      </c>
      <c r="EQ14" s="108">
        <f t="shared" si="56"/>
        <v>58298.045191265257</v>
      </c>
      <c r="ER14" s="108">
        <f t="shared" si="57"/>
        <v>58298.097311176272</v>
      </c>
      <c r="ES14" s="108">
        <f t="shared" si="58"/>
        <v>58454.733677590521</v>
      </c>
      <c r="ET14" s="108">
        <f t="shared" si="59"/>
        <v>58454.785937584951</v>
      </c>
      <c r="EU14" s="108">
        <f t="shared" si="60"/>
        <v>58454.838197626108</v>
      </c>
      <c r="EV14" s="108">
        <f t="shared" si="61"/>
        <v>58454.890457713984</v>
      </c>
      <c r="EW14" s="108">
        <f t="shared" si="62"/>
        <v>57770.066296088553</v>
      </c>
      <c r="EX14" s="108">
        <f t="shared" si="63"/>
        <v>57770.117943973215</v>
      </c>
      <c r="EY14" s="108">
        <f t="shared" si="64"/>
        <v>57770.169591904058</v>
      </c>
      <c r="EZ14" s="108">
        <f t="shared" si="65"/>
        <v>57770.221239881066</v>
      </c>
      <c r="FA14" s="108">
        <f t="shared" si="66"/>
        <v>53923.477473813495</v>
      </c>
      <c r="FB14" s="108">
        <f t="shared" si="67"/>
        <v>53923.525682751511</v>
      </c>
      <c r="FC14" s="108">
        <f t="shared" si="68"/>
        <v>53923.573891732623</v>
      </c>
      <c r="FD14" s="108">
        <f t="shared" si="69"/>
        <v>53923.622100756838</v>
      </c>
      <c r="FE14" s="108">
        <f t="shared" si="70"/>
        <v>53923.670309824163</v>
      </c>
    </row>
    <row r="15" spans="1:161" ht="15.75" x14ac:dyDescent="0.25">
      <c r="A15" s="47" t="s">
        <v>179</v>
      </c>
      <c r="B15" s="12">
        <f>'Urb proj of all 25 ARs '!AO15</f>
        <v>2947.8567582565183</v>
      </c>
      <c r="C15" s="12">
        <f>'Urb proj of all 25 ARs '!AP15</f>
        <v>2947.9938051810636</v>
      </c>
      <c r="D15" s="100">
        <f t="shared" si="10"/>
        <v>4.6490360890655153E-5</v>
      </c>
      <c r="E15" s="101">
        <f t="shared" si="11"/>
        <v>8.9402501979307658E-7</v>
      </c>
      <c r="F15" s="69">
        <f t="shared" si="12"/>
        <v>2947.859393714215</v>
      </c>
      <c r="G15" s="69">
        <f t="shared" si="16"/>
        <v>2947.8620291742677</v>
      </c>
      <c r="H15" s="69">
        <f t="shared" ref="H15:AM15" si="87">G15*(1+$E$15)</f>
        <v>2947.8646646366765</v>
      </c>
      <c r="I15" s="69">
        <f t="shared" si="87"/>
        <v>2947.8673001014417</v>
      </c>
      <c r="J15" s="69">
        <f t="shared" si="87"/>
        <v>2947.8699355685631</v>
      </c>
      <c r="K15" s="69">
        <f t="shared" si="87"/>
        <v>2947.8725710380404</v>
      </c>
      <c r="L15" s="69">
        <f t="shared" si="87"/>
        <v>2947.8752065098743</v>
      </c>
      <c r="M15" s="69">
        <f t="shared" si="87"/>
        <v>2947.8778419840642</v>
      </c>
      <c r="N15" s="69">
        <f t="shared" si="87"/>
        <v>2947.8804774606101</v>
      </c>
      <c r="O15" s="69">
        <f t="shared" si="87"/>
        <v>2947.8831129395121</v>
      </c>
      <c r="P15" s="69">
        <f t="shared" si="87"/>
        <v>2947.8857484207706</v>
      </c>
      <c r="Q15" s="69">
        <f t="shared" si="87"/>
        <v>2947.8883839043851</v>
      </c>
      <c r="R15" s="69">
        <f t="shared" si="87"/>
        <v>2947.8910193903557</v>
      </c>
      <c r="S15" s="69">
        <f t="shared" si="87"/>
        <v>2947.8936548786828</v>
      </c>
      <c r="T15" s="69">
        <f t="shared" si="87"/>
        <v>2947.8962903693659</v>
      </c>
      <c r="U15" s="69">
        <f t="shared" si="87"/>
        <v>2947.8989258624051</v>
      </c>
      <c r="V15" s="69">
        <f t="shared" si="87"/>
        <v>2947.9015613578008</v>
      </c>
      <c r="W15" s="69">
        <f t="shared" si="87"/>
        <v>2947.9041968555525</v>
      </c>
      <c r="X15" s="69">
        <f t="shared" si="87"/>
        <v>2947.9068323556603</v>
      </c>
      <c r="Y15" s="69">
        <f t="shared" si="87"/>
        <v>2947.9094678581246</v>
      </c>
      <c r="Z15" s="69">
        <f t="shared" si="87"/>
        <v>2947.9121033629449</v>
      </c>
      <c r="AA15" s="69">
        <f t="shared" si="87"/>
        <v>2947.9147388701213</v>
      </c>
      <c r="AB15" s="69">
        <f t="shared" si="87"/>
        <v>2947.9173743796541</v>
      </c>
      <c r="AC15" s="69">
        <f t="shared" si="87"/>
        <v>2947.920009891543</v>
      </c>
      <c r="AD15" s="69">
        <f t="shared" si="87"/>
        <v>2947.9226454057884</v>
      </c>
      <c r="AE15" s="69">
        <f t="shared" si="87"/>
        <v>2947.9252809223899</v>
      </c>
      <c r="AF15" s="69">
        <f t="shared" si="87"/>
        <v>2947.9279164413474</v>
      </c>
      <c r="AG15" s="69">
        <f t="shared" si="87"/>
        <v>2947.9305519626614</v>
      </c>
      <c r="AH15" s="69">
        <f t="shared" si="87"/>
        <v>2947.9331874863315</v>
      </c>
      <c r="AI15" s="69">
        <f t="shared" si="87"/>
        <v>2947.9358230123576</v>
      </c>
      <c r="AJ15" s="69">
        <f t="shared" si="87"/>
        <v>2947.9384585407402</v>
      </c>
      <c r="AK15" s="69">
        <f t="shared" si="87"/>
        <v>2947.9410940714788</v>
      </c>
      <c r="AL15" s="69">
        <f t="shared" si="87"/>
        <v>2947.9437296045739</v>
      </c>
      <c r="AM15" s="69">
        <f t="shared" si="87"/>
        <v>2947.9463651400251</v>
      </c>
      <c r="AN15" s="69">
        <f t="shared" ref="AN15:BE15" si="88">AM15*(1+$E$15)</f>
        <v>2947.9490006778324</v>
      </c>
      <c r="AO15" s="69">
        <f t="shared" si="88"/>
        <v>2947.9516362179961</v>
      </c>
      <c r="AP15" s="69">
        <f t="shared" si="88"/>
        <v>2947.9542717605159</v>
      </c>
      <c r="AQ15" s="69">
        <f t="shared" si="88"/>
        <v>2947.9569073053922</v>
      </c>
      <c r="AR15" s="69">
        <f t="shared" si="88"/>
        <v>2947.9595428526245</v>
      </c>
      <c r="AS15" s="69">
        <f t="shared" si="88"/>
        <v>2947.9621784022133</v>
      </c>
      <c r="AT15" s="69">
        <f t="shared" si="88"/>
        <v>2947.9648139541582</v>
      </c>
      <c r="AU15" s="69">
        <f t="shared" si="88"/>
        <v>2947.9674495084591</v>
      </c>
      <c r="AV15" s="69">
        <f t="shared" si="88"/>
        <v>2947.9700850651166</v>
      </c>
      <c r="AW15" s="69">
        <f t="shared" si="88"/>
        <v>2947.97272062413</v>
      </c>
      <c r="AX15" s="69">
        <f t="shared" si="88"/>
        <v>2947.9753561855</v>
      </c>
      <c r="AY15" s="69">
        <f t="shared" si="88"/>
        <v>2947.977991749226</v>
      </c>
      <c r="AZ15" s="69">
        <f t="shared" si="88"/>
        <v>2947.9806273153085</v>
      </c>
      <c r="BA15" s="69">
        <f t="shared" si="88"/>
        <v>2947.9832628837471</v>
      </c>
      <c r="BB15" s="69">
        <f t="shared" si="88"/>
        <v>2947.9858984545422</v>
      </c>
      <c r="BC15" s="69">
        <f t="shared" si="88"/>
        <v>2947.9885340276933</v>
      </c>
      <c r="BD15" s="69">
        <f t="shared" si="88"/>
        <v>2947.9911696032009</v>
      </c>
      <c r="BE15" s="69">
        <f t="shared" si="88"/>
        <v>2947.9938051810645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9688.6297448899186</v>
      </c>
      <c r="DG15" s="108">
        <f t="shared" si="20"/>
        <v>9688.6384067673171</v>
      </c>
      <c r="DH15" s="108">
        <f t="shared" si="21"/>
        <v>9688.6470686524608</v>
      </c>
      <c r="DI15" s="108">
        <f t="shared" si="22"/>
        <v>9688.655730545348</v>
      </c>
      <c r="DJ15" s="108">
        <f t="shared" si="23"/>
        <v>11182.244438415568</v>
      </c>
      <c r="DK15" s="108">
        <f t="shared" si="24"/>
        <v>11182.254435621871</v>
      </c>
      <c r="DL15" s="108">
        <f t="shared" si="25"/>
        <v>11182.264432837115</v>
      </c>
      <c r="DM15" s="108">
        <f t="shared" si="26"/>
        <v>11182.274430061298</v>
      </c>
      <c r="DN15" s="108">
        <f t="shared" si="27"/>
        <v>8809.3710787903237</v>
      </c>
      <c r="DO15" s="108">
        <f t="shared" si="28"/>
        <v>8809.3789545884774</v>
      </c>
      <c r="DP15" s="108">
        <f t="shared" si="29"/>
        <v>8809.3868303936724</v>
      </c>
      <c r="DQ15" s="108">
        <f t="shared" si="30"/>
        <v>8809.3947062059069</v>
      </c>
      <c r="DR15" s="108">
        <f t="shared" si="31"/>
        <v>8809.4025820251827</v>
      </c>
      <c r="DS15" s="108">
        <f t="shared" si="32"/>
        <v>8987.9153469357025</v>
      </c>
      <c r="DT15" s="108">
        <f t="shared" si="33"/>
        <v>8987.9233823568975</v>
      </c>
      <c r="DU15" s="108">
        <f t="shared" si="34"/>
        <v>8987.9314177852775</v>
      </c>
      <c r="DV15" s="108">
        <f t="shared" si="35"/>
        <v>8987.9394532208407</v>
      </c>
      <c r="DW15" s="108">
        <f t="shared" si="36"/>
        <v>8342.3559532796735</v>
      </c>
      <c r="DX15" s="108">
        <f t="shared" si="37"/>
        <v>8342.3634115546192</v>
      </c>
      <c r="DY15" s="108">
        <f t="shared" si="38"/>
        <v>8342.3708698362334</v>
      </c>
      <c r="DZ15" s="108">
        <f t="shared" si="39"/>
        <v>8342.378328124516</v>
      </c>
      <c r="EA15" s="108">
        <f t="shared" si="40"/>
        <v>8791.3792081347347</v>
      </c>
      <c r="EB15" s="108">
        <f t="shared" si="41"/>
        <v>8791.3870678477051</v>
      </c>
      <c r="EC15" s="108">
        <f t="shared" si="42"/>
        <v>8791.3949275677023</v>
      </c>
      <c r="ED15" s="108">
        <f t="shared" si="43"/>
        <v>8791.4027872947263</v>
      </c>
      <c r="EE15" s="108">
        <f t="shared" si="44"/>
        <v>8791.410647028777</v>
      </c>
      <c r="EF15" s="108">
        <f t="shared" si="45"/>
        <v>9858.0663426537485</v>
      </c>
      <c r="EG15" s="108">
        <f t="shared" si="46"/>
        <v>9858.075156011706</v>
      </c>
      <c r="EH15" s="108">
        <f t="shared" si="47"/>
        <v>9858.0839693775433</v>
      </c>
      <c r="EI15" s="108">
        <f t="shared" si="48"/>
        <v>9858.0927827512587</v>
      </c>
      <c r="EJ15" s="108">
        <f t="shared" si="49"/>
        <v>10133.733176899921</v>
      </c>
      <c r="EK15" s="108">
        <f t="shared" si="50"/>
        <v>10133.742236710925</v>
      </c>
      <c r="EL15" s="108">
        <f t="shared" si="51"/>
        <v>10133.751296530028</v>
      </c>
      <c r="EM15" s="108">
        <f t="shared" si="52"/>
        <v>10133.760356357232</v>
      </c>
      <c r="EN15" s="108">
        <f t="shared" si="53"/>
        <v>11200.044704576616</v>
      </c>
      <c r="EO15" s="108">
        <f t="shared" si="54"/>
        <v>11200.054717696805</v>
      </c>
      <c r="EP15" s="108">
        <f t="shared" si="55"/>
        <v>11200.064730825945</v>
      </c>
      <c r="EQ15" s="108">
        <f t="shared" si="56"/>
        <v>11200.074743964038</v>
      </c>
      <c r="ER15" s="108">
        <f t="shared" si="57"/>
        <v>11200.084757111081</v>
      </c>
      <c r="ES15" s="108">
        <f t="shared" si="58"/>
        <v>10860.681868782263</v>
      </c>
      <c r="ET15" s="108">
        <f t="shared" si="59"/>
        <v>10860.691578503585</v>
      </c>
      <c r="EU15" s="108">
        <f t="shared" si="60"/>
        <v>10860.701288233588</v>
      </c>
      <c r="EV15" s="108">
        <f t="shared" si="61"/>
        <v>10860.710997972272</v>
      </c>
      <c r="EW15" s="108">
        <f t="shared" si="62"/>
        <v>10360.57989188224</v>
      </c>
      <c r="EX15" s="108">
        <f t="shared" si="63"/>
        <v>10360.589154499885</v>
      </c>
      <c r="EY15" s="108">
        <f t="shared" si="64"/>
        <v>10360.598417125808</v>
      </c>
      <c r="EZ15" s="108">
        <f t="shared" si="65"/>
        <v>10360.607679760013</v>
      </c>
      <c r="FA15" s="108">
        <f t="shared" si="66"/>
        <v>9164.9002568199139</v>
      </c>
      <c r="FB15" s="108">
        <f t="shared" si="67"/>
        <v>9164.9084504700477</v>
      </c>
      <c r="FC15" s="108">
        <f t="shared" si="68"/>
        <v>9164.9166441275065</v>
      </c>
      <c r="FD15" s="108">
        <f t="shared" si="69"/>
        <v>9164.9248377922904</v>
      </c>
      <c r="FE15" s="108">
        <f t="shared" si="70"/>
        <v>9164.9330314643994</v>
      </c>
    </row>
    <row r="16" spans="1:161" ht="15.75" x14ac:dyDescent="0.25">
      <c r="A16" s="47" t="s">
        <v>170</v>
      </c>
      <c r="B16" s="12">
        <f>'Urb proj of all 25 ARs '!AO16</f>
        <v>22349.802348538891</v>
      </c>
      <c r="C16" s="12">
        <f>'Urb proj of all 25 ARs '!AP16</f>
        <v>22350.841398915909</v>
      </c>
      <c r="D16" s="100">
        <f t="shared" si="10"/>
        <v>4.6490360890624585E-5</v>
      </c>
      <c r="E16" s="101">
        <f t="shared" si="11"/>
        <v>8.9402501979307658E-7</v>
      </c>
      <c r="F16" s="69">
        <f t="shared" si="12"/>
        <v>22349.822329821378</v>
      </c>
      <c r="G16" s="69">
        <f t="shared" si="13"/>
        <v>22349.842311121727</v>
      </c>
      <c r="H16" s="69">
        <f>G16*(1+$E$16)</f>
        <v>22349.862292439942</v>
      </c>
      <c r="I16" s="69">
        <f t="shared" ref="I16:BE16" si="89">H16*(1+$E$16)</f>
        <v>22349.88227377602</v>
      </c>
      <c r="J16" s="69">
        <f t="shared" si="89"/>
        <v>22349.902255129964</v>
      </c>
      <c r="K16" s="69">
        <f t="shared" si="89"/>
        <v>22349.92223650177</v>
      </c>
      <c r="L16" s="69">
        <f t="shared" si="89"/>
        <v>22349.942217891439</v>
      </c>
      <c r="M16" s="69">
        <f t="shared" si="89"/>
        <v>22349.962199298974</v>
      </c>
      <c r="N16" s="69">
        <f t="shared" si="89"/>
        <v>22349.982180724372</v>
      </c>
      <c r="O16" s="69">
        <f t="shared" si="89"/>
        <v>22350.002162167631</v>
      </c>
      <c r="P16" s="69">
        <f t="shared" si="89"/>
        <v>22350.022143628757</v>
      </c>
      <c r="Q16" s="69">
        <f t="shared" si="89"/>
        <v>22350.042125107746</v>
      </c>
      <c r="R16" s="69">
        <f t="shared" si="89"/>
        <v>22350.062106604601</v>
      </c>
      <c r="S16" s="69">
        <f t="shared" si="89"/>
        <v>22350.082088119318</v>
      </c>
      <c r="T16" s="69">
        <f t="shared" si="89"/>
        <v>22350.102069651897</v>
      </c>
      <c r="U16" s="69">
        <f t="shared" si="89"/>
        <v>22350.122051202343</v>
      </c>
      <c r="V16" s="69">
        <f t="shared" si="89"/>
        <v>22350.142032770651</v>
      </c>
      <c r="W16" s="69">
        <f t="shared" si="89"/>
        <v>22350.162014356825</v>
      </c>
      <c r="X16" s="69">
        <f t="shared" si="89"/>
        <v>22350.181995960862</v>
      </c>
      <c r="Y16" s="69">
        <f t="shared" si="89"/>
        <v>22350.201977582765</v>
      </c>
      <c r="Z16" s="69">
        <f t="shared" si="89"/>
        <v>22350.22195922253</v>
      </c>
      <c r="AA16" s="69">
        <f t="shared" si="89"/>
        <v>22350.241940880158</v>
      </c>
      <c r="AB16" s="69">
        <f t="shared" si="89"/>
        <v>22350.261922555652</v>
      </c>
      <c r="AC16" s="69">
        <f t="shared" si="89"/>
        <v>22350.281904249008</v>
      </c>
      <c r="AD16" s="69">
        <f t="shared" si="89"/>
        <v>22350.301885960231</v>
      </c>
      <c r="AE16" s="69">
        <f t="shared" si="89"/>
        <v>22350.321867689316</v>
      </c>
      <c r="AF16" s="69">
        <f t="shared" si="89"/>
        <v>22350.341849436267</v>
      </c>
      <c r="AG16" s="69">
        <f t="shared" si="89"/>
        <v>22350.36183120108</v>
      </c>
      <c r="AH16" s="69">
        <f t="shared" si="89"/>
        <v>22350.38181298376</v>
      </c>
      <c r="AI16" s="69">
        <f t="shared" si="89"/>
        <v>22350.401794784302</v>
      </c>
      <c r="AJ16" s="69">
        <f t="shared" si="89"/>
        <v>22350.42177660271</v>
      </c>
      <c r="AK16" s="69">
        <f t="shared" si="89"/>
        <v>22350.441758438981</v>
      </c>
      <c r="AL16" s="69">
        <f t="shared" si="89"/>
        <v>22350.461740293118</v>
      </c>
      <c r="AM16" s="69">
        <f t="shared" si="89"/>
        <v>22350.481722165117</v>
      </c>
      <c r="AN16" s="69">
        <f t="shared" si="89"/>
        <v>22350.501704054983</v>
      </c>
      <c r="AO16" s="69">
        <f t="shared" si="89"/>
        <v>22350.521685962711</v>
      </c>
      <c r="AP16" s="69">
        <f t="shared" si="89"/>
        <v>22350.541667888305</v>
      </c>
      <c r="AQ16" s="69">
        <f t="shared" si="89"/>
        <v>22350.561649831761</v>
      </c>
      <c r="AR16" s="69">
        <f t="shared" si="89"/>
        <v>22350.581631793084</v>
      </c>
      <c r="AS16" s="69">
        <f t="shared" si="89"/>
        <v>22350.601613772269</v>
      </c>
      <c r="AT16" s="69">
        <f t="shared" si="89"/>
        <v>22350.62159576932</v>
      </c>
      <c r="AU16" s="69">
        <f t="shared" si="89"/>
        <v>22350.641577784234</v>
      </c>
      <c r="AV16" s="69">
        <f t="shared" si="89"/>
        <v>22350.661559817014</v>
      </c>
      <c r="AW16" s="69">
        <f t="shared" si="89"/>
        <v>22350.681541867656</v>
      </c>
      <c r="AX16" s="69">
        <f t="shared" si="89"/>
        <v>22350.701523936164</v>
      </c>
      <c r="AY16" s="69">
        <f t="shared" si="89"/>
        <v>22350.721506022535</v>
      </c>
      <c r="AZ16" s="69">
        <f t="shared" si="89"/>
        <v>22350.741488126772</v>
      </c>
      <c r="BA16" s="69">
        <f t="shared" si="89"/>
        <v>22350.761470248875</v>
      </c>
      <c r="BB16" s="69">
        <f t="shared" si="89"/>
        <v>22350.781452388841</v>
      </c>
      <c r="BC16" s="69">
        <f t="shared" si="89"/>
        <v>22350.801434546673</v>
      </c>
      <c r="BD16" s="69">
        <f t="shared" si="89"/>
        <v>22350.821416722367</v>
      </c>
      <c r="BE16" s="69">
        <f t="shared" si="89"/>
        <v>22350.841398915927</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24027.233071157189</v>
      </c>
      <c r="DG16" s="108">
        <f t="shared" si="15"/>
        <v>24027.25455210471</v>
      </c>
      <c r="DH16" s="108">
        <f t="shared" si="15"/>
        <v>24027.276033071437</v>
      </c>
      <c r="DI16" s="108">
        <f t="shared" si="15"/>
        <v>24027.297514057365</v>
      </c>
      <c r="DJ16" s="108">
        <f t="shared" si="15"/>
        <v>25500.526182684083</v>
      </c>
      <c r="DK16" s="108">
        <f t="shared" si="15"/>
        <v>25500.548980792508</v>
      </c>
      <c r="DL16" s="108">
        <f t="shared" si="15"/>
        <v>25500.571778921312</v>
      </c>
      <c r="DM16" s="108">
        <f t="shared" si="15"/>
        <v>25500.594577070504</v>
      </c>
      <c r="DN16" s="108">
        <f t="shared" si="15"/>
        <v>22178.915777099795</v>
      </c>
      <c r="DO16" s="108">
        <f t="shared" si="15"/>
        <v>22178.935605605413</v>
      </c>
      <c r="DP16" s="108">
        <f t="shared" si="15"/>
        <v>22178.955434128755</v>
      </c>
      <c r="DQ16" s="108">
        <f t="shared" si="15"/>
        <v>22178.975262669825</v>
      </c>
      <c r="DR16" s="108">
        <f t="shared" si="15"/>
        <v>22178.995091228626</v>
      </c>
      <c r="DS16" s="108">
        <f t="shared" si="15"/>
        <v>23482.532796560972</v>
      </c>
      <c r="DT16" s="108">
        <f t="shared" si="15"/>
        <v>23482.55379053282</v>
      </c>
      <c r="DU16" s="108">
        <f t="shared" si="15"/>
        <v>23482.574784523436</v>
      </c>
      <c r="DV16" s="108">
        <f t="shared" ref="DV16:EK28" si="90">V16*BV16</f>
        <v>23482.595778532825</v>
      </c>
      <c r="DW16" s="108">
        <f t="shared" si="90"/>
        <v>22460.735950846432</v>
      </c>
      <c r="DX16" s="108">
        <f t="shared" si="90"/>
        <v>22460.756031306337</v>
      </c>
      <c r="DY16" s="108">
        <f t="shared" si="90"/>
        <v>22460.776111784195</v>
      </c>
      <c r="DZ16" s="108">
        <f t="shared" si="90"/>
        <v>22460.796192280002</v>
      </c>
      <c r="EA16" s="108">
        <f t="shared" si="90"/>
        <v>23421.71448891655</v>
      </c>
      <c r="EB16" s="108">
        <f t="shared" si="90"/>
        <v>23421.735428515309</v>
      </c>
      <c r="EC16" s="108">
        <f t="shared" si="90"/>
        <v>23421.756368132788</v>
      </c>
      <c r="ED16" s="108">
        <f t="shared" si="90"/>
        <v>23421.777307768989</v>
      </c>
      <c r="EE16" s="108">
        <f t="shared" si="90"/>
        <v>23421.798247423911</v>
      </c>
      <c r="EF16" s="108">
        <f t="shared" si="90"/>
        <v>22876.356254045735</v>
      </c>
      <c r="EG16" s="108">
        <f t="shared" si="90"/>
        <v>22876.376706080584</v>
      </c>
      <c r="EH16" s="108">
        <f t="shared" si="90"/>
        <v>22876.397158133725</v>
      </c>
      <c r="EI16" s="108">
        <f t="shared" si="90"/>
        <v>22876.417610205146</v>
      </c>
      <c r="EJ16" s="108">
        <f t="shared" si="90"/>
        <v>23226.20194431343</v>
      </c>
      <c r="EK16" s="108">
        <f t="shared" si="90"/>
        <v>23226.222709119083</v>
      </c>
      <c r="EL16" s="108">
        <f t="shared" ref="EL16:FA28" si="91">AL16*CL16</f>
        <v>23226.243473943305</v>
      </c>
      <c r="EM16" s="108">
        <f t="shared" si="91"/>
        <v>23226.264238786083</v>
      </c>
      <c r="EN16" s="108">
        <f t="shared" si="91"/>
        <v>25221.729781409675</v>
      </c>
      <c r="EO16" s="108">
        <f t="shared" si="91"/>
        <v>25221.75233026714</v>
      </c>
      <c r="EP16" s="108">
        <f t="shared" si="91"/>
        <v>25221.774879144767</v>
      </c>
      <c r="EQ16" s="108">
        <f t="shared" si="91"/>
        <v>25221.797428042551</v>
      </c>
      <c r="ER16" s="108">
        <f t="shared" si="91"/>
        <v>25221.819976960498</v>
      </c>
      <c r="ES16" s="108">
        <f t="shared" si="91"/>
        <v>24925.617075791284</v>
      </c>
      <c r="ET16" s="108">
        <f t="shared" si="91"/>
        <v>24925.639359916586</v>
      </c>
      <c r="EU16" s="108">
        <f t="shared" si="91"/>
        <v>24925.661644061809</v>
      </c>
      <c r="EV16" s="108">
        <f t="shared" si="91"/>
        <v>24925.683928226954</v>
      </c>
      <c r="EW16" s="108">
        <f t="shared" si="91"/>
        <v>24457.566292424381</v>
      </c>
      <c r="EX16" s="108">
        <f t="shared" si="91"/>
        <v>24457.588158100571</v>
      </c>
      <c r="EY16" s="108">
        <f t="shared" si="91"/>
        <v>24457.610023796307</v>
      </c>
      <c r="EZ16" s="108">
        <f t="shared" si="91"/>
        <v>24457.631889511591</v>
      </c>
      <c r="FA16" s="108">
        <f t="shared" si="91"/>
        <v>22447.946803622483</v>
      </c>
      <c r="FB16" s="108">
        <f t="shared" ref="FB16:FE28" si="92">BB16*DB16</f>
        <v>22447.966872648569</v>
      </c>
      <c r="FC16" s="108">
        <f t="shared" si="92"/>
        <v>22447.986941692598</v>
      </c>
      <c r="FD16" s="108">
        <f t="shared" si="92"/>
        <v>22448.007010754565</v>
      </c>
      <c r="FE16" s="108">
        <f t="shared" si="92"/>
        <v>22448.027079834479</v>
      </c>
    </row>
    <row r="17" spans="1:161" ht="15.75" x14ac:dyDescent="0.25">
      <c r="A17" s="87" t="s">
        <v>174</v>
      </c>
      <c r="B17" s="12">
        <f>'Urb proj of all 25 ARs '!AO17</f>
        <v>27019.309301513338</v>
      </c>
      <c r="C17" s="12">
        <f>'Urb proj of all 25 ARs '!AP17</f>
        <v>27020.565438953781</v>
      </c>
      <c r="D17" s="100">
        <f t="shared" si="10"/>
        <v>4.6490360890637961E-5</v>
      </c>
      <c r="E17" s="101">
        <f t="shared" si="11"/>
        <v>8.9402501979307658E-7</v>
      </c>
      <c r="F17" s="69">
        <f t="shared" si="12"/>
        <v>27019.33345745187</v>
      </c>
      <c r="G17" s="69">
        <f t="shared" si="13"/>
        <v>27019.357613412001</v>
      </c>
      <c r="H17" s="69">
        <f>G17*(1+$E$17)</f>
        <v>27019.381769393727</v>
      </c>
      <c r="I17" s="69">
        <f t="shared" ref="I17:BE17" si="93">H17*(1+$E$17)</f>
        <v>27019.405925397048</v>
      </c>
      <c r="J17" s="69">
        <f t="shared" si="93"/>
        <v>27019.430081421964</v>
      </c>
      <c r="K17" s="69">
        <f t="shared" si="93"/>
        <v>27019.454237468479</v>
      </c>
      <c r="L17" s="69">
        <f t="shared" si="93"/>
        <v>27019.478393536589</v>
      </c>
      <c r="M17" s="69">
        <f t="shared" si="93"/>
        <v>27019.502549626293</v>
      </c>
      <c r="N17" s="69">
        <f t="shared" si="93"/>
        <v>27019.526705737597</v>
      </c>
      <c r="O17" s="69">
        <f t="shared" si="93"/>
        <v>27019.550861870495</v>
      </c>
      <c r="P17" s="69">
        <f t="shared" si="93"/>
        <v>27019.575018024989</v>
      </c>
      <c r="Q17" s="69">
        <f t="shared" si="93"/>
        <v>27019.599174201077</v>
      </c>
      <c r="R17" s="69">
        <f t="shared" si="93"/>
        <v>27019.623330398765</v>
      </c>
      <c r="S17" s="69">
        <f t="shared" si="93"/>
        <v>27019.647486618047</v>
      </c>
      <c r="T17" s="69">
        <f t="shared" si="93"/>
        <v>27019.671642858924</v>
      </c>
      <c r="U17" s="69">
        <f t="shared" si="93"/>
        <v>27019.6957991214</v>
      </c>
      <c r="V17" s="69">
        <f t="shared" si="93"/>
        <v>27019.719955405471</v>
      </c>
      <c r="W17" s="69">
        <f t="shared" si="93"/>
        <v>27019.744111711141</v>
      </c>
      <c r="X17" s="69">
        <f t="shared" si="93"/>
        <v>27019.768268038406</v>
      </c>
      <c r="Y17" s="69">
        <f t="shared" si="93"/>
        <v>27019.792424387266</v>
      </c>
      <c r="Z17" s="69">
        <f t="shared" si="93"/>
        <v>27019.816580757724</v>
      </c>
      <c r="AA17" s="69">
        <f t="shared" si="93"/>
        <v>27019.840737149778</v>
      </c>
      <c r="AB17" s="69">
        <f t="shared" si="93"/>
        <v>27019.864893563426</v>
      </c>
      <c r="AC17" s="69">
        <f t="shared" si="93"/>
        <v>27019.889049998674</v>
      </c>
      <c r="AD17" s="69">
        <f t="shared" si="93"/>
        <v>27019.913206455516</v>
      </c>
      <c r="AE17" s="69">
        <f t="shared" si="93"/>
        <v>27019.937362933957</v>
      </c>
      <c r="AF17" s="69">
        <f t="shared" si="93"/>
        <v>27019.961519433993</v>
      </c>
      <c r="AG17" s="69">
        <f t="shared" si="93"/>
        <v>27019.985675955624</v>
      </c>
      <c r="AH17" s="69">
        <f t="shared" si="93"/>
        <v>27020.009832498854</v>
      </c>
      <c r="AI17" s="69">
        <f t="shared" si="93"/>
        <v>27020.033989063679</v>
      </c>
      <c r="AJ17" s="69">
        <f t="shared" si="93"/>
        <v>27020.058145650102</v>
      </c>
      <c r="AK17" s="69">
        <f t="shared" si="93"/>
        <v>27020.082302258121</v>
      </c>
      <c r="AL17" s="69">
        <f t="shared" si="93"/>
        <v>27020.106458887734</v>
      </c>
      <c r="AM17" s="69">
        <f t="shared" si="93"/>
        <v>27020.130615538947</v>
      </c>
      <c r="AN17" s="69">
        <f t="shared" si="93"/>
        <v>27020.154772211754</v>
      </c>
      <c r="AO17" s="69">
        <f t="shared" si="93"/>
        <v>27020.17892890616</v>
      </c>
      <c r="AP17" s="69">
        <f t="shared" si="93"/>
        <v>27020.203085622161</v>
      </c>
      <c r="AQ17" s="69">
        <f t="shared" si="93"/>
        <v>27020.227242359761</v>
      </c>
      <c r="AR17" s="69">
        <f t="shared" si="93"/>
        <v>27020.251399118955</v>
      </c>
      <c r="AS17" s="69">
        <f t="shared" si="93"/>
        <v>27020.275555899749</v>
      </c>
      <c r="AT17" s="69">
        <f t="shared" si="93"/>
        <v>27020.299712702137</v>
      </c>
      <c r="AU17" s="69">
        <f t="shared" si="93"/>
        <v>27020.323869526124</v>
      </c>
      <c r="AV17" s="69">
        <f t="shared" si="93"/>
        <v>27020.348026371707</v>
      </c>
      <c r="AW17" s="69">
        <f t="shared" si="93"/>
        <v>27020.372183238887</v>
      </c>
      <c r="AX17" s="69">
        <f t="shared" si="93"/>
        <v>27020.396340127663</v>
      </c>
      <c r="AY17" s="69">
        <f t="shared" si="93"/>
        <v>27020.420497038038</v>
      </c>
      <c r="AZ17" s="69">
        <f t="shared" si="93"/>
        <v>27020.444653970007</v>
      </c>
      <c r="BA17" s="69">
        <f t="shared" si="93"/>
        <v>27020.468810923576</v>
      </c>
      <c r="BB17" s="69">
        <f t="shared" si="93"/>
        <v>27020.492967898739</v>
      </c>
      <c r="BC17" s="69">
        <f t="shared" si="93"/>
        <v>27020.517124895501</v>
      </c>
      <c r="BD17" s="69">
        <f t="shared" si="93"/>
        <v>27020.541281913858</v>
      </c>
      <c r="BE17" s="69">
        <f t="shared" si="93"/>
        <v>27020.565438953814</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44148.680881297107</v>
      </c>
      <c r="DG17" s="108">
        <f t="shared" si="15"/>
        <v>44148.720351322409</v>
      </c>
      <c r="DH17" s="108">
        <f t="shared" si="15"/>
        <v>44148.759821382999</v>
      </c>
      <c r="DI17" s="108">
        <f t="shared" si="15"/>
        <v>44148.79929147887</v>
      </c>
      <c r="DJ17" s="108">
        <f t="shared" si="15"/>
        <v>51215.478097130253</v>
      </c>
      <c r="DK17" s="108">
        <f t="shared" si="15"/>
        <v>51215.523885049071</v>
      </c>
      <c r="DL17" s="108">
        <f t="shared" si="15"/>
        <v>51215.569673008831</v>
      </c>
      <c r="DM17" s="108">
        <f t="shared" si="15"/>
        <v>51215.615461009518</v>
      </c>
      <c r="DN17" s="108">
        <f t="shared" si="15"/>
        <v>42596.030586689034</v>
      </c>
      <c r="DO17" s="108">
        <f t="shared" si="15"/>
        <v>42596.068668606124</v>
      </c>
      <c r="DP17" s="108">
        <f t="shared" si="15"/>
        <v>42596.106750557257</v>
      </c>
      <c r="DQ17" s="108">
        <f t="shared" si="15"/>
        <v>42596.144832542435</v>
      </c>
      <c r="DR17" s="108">
        <f t="shared" si="15"/>
        <v>42596.182914561665</v>
      </c>
      <c r="DS17" s="108">
        <f t="shared" si="15"/>
        <v>46186.961347858138</v>
      </c>
      <c r="DT17" s="108">
        <f t="shared" si="15"/>
        <v>46187.002640157167</v>
      </c>
      <c r="DU17" s="108">
        <f t="shared" si="15"/>
        <v>46187.043932493121</v>
      </c>
      <c r="DV17" s="108">
        <f t="shared" si="90"/>
        <v>46187.085224865979</v>
      </c>
      <c r="DW17" s="108">
        <f t="shared" si="90"/>
        <v>45045.963789935959</v>
      </c>
      <c r="DX17" s="108">
        <f t="shared" si="90"/>
        <v>45046.004062154629</v>
      </c>
      <c r="DY17" s="108">
        <f t="shared" si="90"/>
        <v>45046.0443344093</v>
      </c>
      <c r="DZ17" s="108">
        <f t="shared" si="90"/>
        <v>45046.08460669998</v>
      </c>
      <c r="EA17" s="108">
        <f t="shared" si="90"/>
        <v>50210.87116435093</v>
      </c>
      <c r="EB17" s="108">
        <f t="shared" si="90"/>
        <v>50210.916054126013</v>
      </c>
      <c r="EC17" s="108">
        <f t="shared" si="90"/>
        <v>50210.960943941238</v>
      </c>
      <c r="ED17" s="108">
        <f t="shared" si="90"/>
        <v>50211.005833796589</v>
      </c>
      <c r="EE17" s="108">
        <f t="shared" si="90"/>
        <v>50211.050723692075</v>
      </c>
      <c r="EF17" s="108">
        <f t="shared" si="90"/>
        <v>50335.20933293346</v>
      </c>
      <c r="EG17" s="108">
        <f t="shared" si="90"/>
        <v>50335.254333869983</v>
      </c>
      <c r="EH17" s="108">
        <f t="shared" si="90"/>
        <v>50335.299334846735</v>
      </c>
      <c r="EI17" s="108">
        <f t="shared" si="90"/>
        <v>50335.344335863716</v>
      </c>
      <c r="EJ17" s="108">
        <f t="shared" si="90"/>
        <v>53907.977491984304</v>
      </c>
      <c r="EK17" s="108">
        <f t="shared" si="90"/>
        <v>53908.025687064954</v>
      </c>
      <c r="EL17" s="108">
        <f t="shared" si="91"/>
        <v>53908.073882188677</v>
      </c>
      <c r="EM17" s="108">
        <f t="shared" si="91"/>
        <v>53908.122077355496</v>
      </c>
      <c r="EN17" s="108">
        <f t="shared" si="91"/>
        <v>53681.07606474097</v>
      </c>
      <c r="EO17" s="108">
        <f t="shared" si="91"/>
        <v>53681.124056966066</v>
      </c>
      <c r="EP17" s="108">
        <f t="shared" si="91"/>
        <v>53681.172049234061</v>
      </c>
      <c r="EQ17" s="108">
        <f t="shared" si="91"/>
        <v>53681.22004154497</v>
      </c>
      <c r="ER17" s="108">
        <f t="shared" si="91"/>
        <v>53681.268033898778</v>
      </c>
      <c r="ES17" s="108">
        <f t="shared" si="91"/>
        <v>53061.027038588451</v>
      </c>
      <c r="ET17" s="108">
        <f t="shared" si="91"/>
        <v>53061.074476474198</v>
      </c>
      <c r="EU17" s="108">
        <f t="shared" si="91"/>
        <v>53061.121914402363</v>
      </c>
      <c r="EV17" s="108">
        <f t="shared" si="91"/>
        <v>53061.169352372934</v>
      </c>
      <c r="EW17" s="108">
        <f t="shared" si="91"/>
        <v>47566.709394986894</v>
      </c>
      <c r="EX17" s="108">
        <f t="shared" si="91"/>
        <v>47566.751920815201</v>
      </c>
      <c r="EY17" s="108">
        <f t="shared" si="91"/>
        <v>47566.794446681532</v>
      </c>
      <c r="EZ17" s="108">
        <f t="shared" si="91"/>
        <v>47566.836972585879</v>
      </c>
      <c r="FA17" s="108">
        <f t="shared" si="91"/>
        <v>44443.818967513049</v>
      </c>
      <c r="FB17" s="108">
        <f t="shared" si="92"/>
        <v>44443.858701399186</v>
      </c>
      <c r="FC17" s="108">
        <f t="shared" si="92"/>
        <v>44443.898435320836</v>
      </c>
      <c r="FD17" s="108">
        <f t="shared" si="92"/>
        <v>44443.938169278015</v>
      </c>
      <c r="FE17" s="108">
        <f t="shared" si="92"/>
        <v>44443.977903270723</v>
      </c>
    </row>
    <row r="18" spans="1:161" ht="15.75" x14ac:dyDescent="0.25">
      <c r="A18" s="47" t="s">
        <v>222</v>
      </c>
      <c r="B18" s="12">
        <f>'Urb proj of all 25 ARs '!AO18</f>
        <v>32117.569142933051</v>
      </c>
      <c r="C18" s="12">
        <f>'Urb proj of all 25 ARs '!AP18</f>
        <v>32119.062300313439</v>
      </c>
      <c r="D18" s="100">
        <f t="shared" si="10"/>
        <v>4.6490360890727666E-5</v>
      </c>
      <c r="E18" s="101">
        <f t="shared" si="11"/>
        <v>8.9402501979307658E-7</v>
      </c>
      <c r="F18" s="69">
        <f t="shared" si="12"/>
        <v>32117.59785684344</v>
      </c>
      <c r="G18" s="69">
        <f t="shared" si="13"/>
        <v>32117.626570779499</v>
      </c>
      <c r="H18" s="69">
        <f>G18*(1+$E$18)</f>
        <v>32117.655284741231</v>
      </c>
      <c r="I18" s="69">
        <f t="shared" ref="I18:BE18" si="94">H18*(1+$E$18)</f>
        <v>32117.683998728633</v>
      </c>
      <c r="J18" s="69">
        <f t="shared" si="94"/>
        <v>32117.712712741704</v>
      </c>
      <c r="K18" s="69">
        <f t="shared" si="94"/>
        <v>32117.741426780449</v>
      </c>
      <c r="L18" s="69">
        <f t="shared" si="94"/>
        <v>32117.770140844863</v>
      </c>
      <c r="M18" s="69">
        <f t="shared" si="94"/>
        <v>32117.79885493495</v>
      </c>
      <c r="N18" s="69">
        <f t="shared" si="94"/>
        <v>32117.827569050707</v>
      </c>
      <c r="O18" s="69">
        <f t="shared" si="94"/>
        <v>32117.856283192134</v>
      </c>
      <c r="P18" s="69">
        <f t="shared" si="94"/>
        <v>32117.884997359233</v>
      </c>
      <c r="Q18" s="69">
        <f t="shared" si="94"/>
        <v>32117.913711552002</v>
      </c>
      <c r="R18" s="69">
        <f t="shared" si="94"/>
        <v>32117.942425770445</v>
      </c>
      <c r="S18" s="69">
        <f t="shared" si="94"/>
        <v>32117.971140014557</v>
      </c>
      <c r="T18" s="69">
        <f t="shared" si="94"/>
        <v>32117.999854284342</v>
      </c>
      <c r="U18" s="69">
        <f t="shared" si="94"/>
        <v>32118.028568579797</v>
      </c>
      <c r="V18" s="69">
        <f t="shared" si="94"/>
        <v>32118.057282900925</v>
      </c>
      <c r="W18" s="69">
        <f t="shared" si="94"/>
        <v>32118.085997247723</v>
      </c>
      <c r="X18" s="69">
        <f t="shared" si="94"/>
        <v>32118.114711620194</v>
      </c>
      <c r="Y18" s="69">
        <f t="shared" si="94"/>
        <v>32118.143426018334</v>
      </c>
      <c r="Z18" s="69">
        <f t="shared" si="94"/>
        <v>32118.172140442148</v>
      </c>
      <c r="AA18" s="69">
        <f t="shared" si="94"/>
        <v>32118.200854891631</v>
      </c>
      <c r="AB18" s="69">
        <f t="shared" si="94"/>
        <v>32118.229569366787</v>
      </c>
      <c r="AC18" s="69">
        <f t="shared" si="94"/>
        <v>32118.258283867613</v>
      </c>
      <c r="AD18" s="69">
        <f t="shared" si="94"/>
        <v>32118.286998394113</v>
      </c>
      <c r="AE18" s="69">
        <f t="shared" si="94"/>
        <v>32118.315712946282</v>
      </c>
      <c r="AF18" s="69">
        <f t="shared" si="94"/>
        <v>32118.344427524124</v>
      </c>
      <c r="AG18" s="69">
        <f t="shared" si="94"/>
        <v>32118.373142127635</v>
      </c>
      <c r="AH18" s="69">
        <f t="shared" si="94"/>
        <v>32118.40185675682</v>
      </c>
      <c r="AI18" s="69">
        <f t="shared" si="94"/>
        <v>32118.430571411674</v>
      </c>
      <c r="AJ18" s="69">
        <f t="shared" si="94"/>
        <v>32118.459286092202</v>
      </c>
      <c r="AK18" s="69">
        <f t="shared" si="94"/>
        <v>32118.488000798399</v>
      </c>
      <c r="AL18" s="69">
        <f t="shared" si="94"/>
        <v>32118.51671553027</v>
      </c>
      <c r="AM18" s="69">
        <f t="shared" si="94"/>
        <v>32118.545430287813</v>
      </c>
      <c r="AN18" s="69">
        <f t="shared" si="94"/>
        <v>32118.574145071027</v>
      </c>
      <c r="AO18" s="69">
        <f t="shared" si="94"/>
        <v>32118.602859879913</v>
      </c>
      <c r="AP18" s="69">
        <f t="shared" si="94"/>
        <v>32118.631574714469</v>
      </c>
      <c r="AQ18" s="69">
        <f t="shared" si="94"/>
        <v>32118.660289574698</v>
      </c>
      <c r="AR18" s="69">
        <f t="shared" si="94"/>
        <v>32118.689004460601</v>
      </c>
      <c r="AS18" s="69">
        <f t="shared" si="94"/>
        <v>32118.717719372173</v>
      </c>
      <c r="AT18" s="69">
        <f t="shared" si="94"/>
        <v>32118.746434309418</v>
      </c>
      <c r="AU18" s="69">
        <f t="shared" si="94"/>
        <v>32118.775149272336</v>
      </c>
      <c r="AV18" s="69">
        <f t="shared" si="94"/>
        <v>32118.803864260924</v>
      </c>
      <c r="AW18" s="69">
        <f t="shared" si="94"/>
        <v>32118.832579275186</v>
      </c>
      <c r="AX18" s="69">
        <f t="shared" si="94"/>
        <v>32118.861294315117</v>
      </c>
      <c r="AY18" s="69">
        <f t="shared" si="94"/>
        <v>32118.890009380721</v>
      </c>
      <c r="AZ18" s="69">
        <f t="shared" si="94"/>
        <v>32118.918724471998</v>
      </c>
      <c r="BA18" s="69">
        <f t="shared" si="94"/>
        <v>32118.947439588945</v>
      </c>
      <c r="BB18" s="69">
        <f t="shared" si="94"/>
        <v>32118.976154731565</v>
      </c>
      <c r="BC18" s="69">
        <f t="shared" si="94"/>
        <v>32119.004869899858</v>
      </c>
      <c r="BD18" s="69">
        <f t="shared" si="94"/>
        <v>32119.033585093821</v>
      </c>
      <c r="BE18" s="69">
        <f t="shared" si="94"/>
        <v>32119.062300313457</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36767.118617286149</v>
      </c>
      <c r="DG18" s="108">
        <f t="shared" si="15"/>
        <v>36767.151488010102</v>
      </c>
      <c r="DH18" s="108">
        <f t="shared" si="15"/>
        <v>36767.184358763436</v>
      </c>
      <c r="DI18" s="108">
        <f t="shared" si="15"/>
        <v>36767.217229546164</v>
      </c>
      <c r="DJ18" s="108">
        <f t="shared" si="15"/>
        <v>40732.196987928641</v>
      </c>
      <c r="DK18" s="108">
        <f t="shared" si="15"/>
        <v>40732.233403531864</v>
      </c>
      <c r="DL18" s="108">
        <f t="shared" si="15"/>
        <v>40732.269819167639</v>
      </c>
      <c r="DM18" s="108">
        <f t="shared" si="15"/>
        <v>40732.306234835967</v>
      </c>
      <c r="DN18" s="108">
        <f t="shared" si="15"/>
        <v>35989.323168224371</v>
      </c>
      <c r="DO18" s="108">
        <f t="shared" si="15"/>
        <v>35989.355343579729</v>
      </c>
      <c r="DP18" s="108">
        <f t="shared" si="15"/>
        <v>35989.387518963849</v>
      </c>
      <c r="DQ18" s="108">
        <f t="shared" si="15"/>
        <v>35989.419694376738</v>
      </c>
      <c r="DR18" s="108">
        <f t="shared" si="15"/>
        <v>35989.451869818397</v>
      </c>
      <c r="DS18" s="108">
        <f t="shared" si="15"/>
        <v>36675.978459430131</v>
      </c>
      <c r="DT18" s="108">
        <f t="shared" si="15"/>
        <v>36676.011248672497</v>
      </c>
      <c r="DU18" s="108">
        <f t="shared" si="15"/>
        <v>36676.044037944179</v>
      </c>
      <c r="DV18" s="108">
        <f t="shared" si="90"/>
        <v>36676.076827245182</v>
      </c>
      <c r="DW18" s="108">
        <f t="shared" si="90"/>
        <v>36433.853911500461</v>
      </c>
      <c r="DX18" s="108">
        <f t="shared" si="90"/>
        <v>36433.886484277427</v>
      </c>
      <c r="DY18" s="108">
        <f t="shared" si="90"/>
        <v>36433.919057083513</v>
      </c>
      <c r="DZ18" s="108">
        <f t="shared" si="90"/>
        <v>36433.951629918716</v>
      </c>
      <c r="EA18" s="108">
        <f t="shared" si="90"/>
        <v>37177.222637092396</v>
      </c>
      <c r="EB18" s="108">
        <f t="shared" si="90"/>
        <v>37177.255874459603</v>
      </c>
      <c r="EC18" s="108">
        <f t="shared" si="90"/>
        <v>37177.289111856517</v>
      </c>
      <c r="ED18" s="108">
        <f t="shared" si="90"/>
        <v>37177.322349283153</v>
      </c>
      <c r="EE18" s="108">
        <f t="shared" si="90"/>
        <v>37177.355586739504</v>
      </c>
      <c r="EF18" s="108">
        <f t="shared" si="90"/>
        <v>37117.042696386728</v>
      </c>
      <c r="EG18" s="108">
        <f t="shared" si="90"/>
        <v>37117.075879951561</v>
      </c>
      <c r="EH18" s="108">
        <f t="shared" si="90"/>
        <v>37117.109063546057</v>
      </c>
      <c r="EI18" s="108">
        <f t="shared" si="90"/>
        <v>37117.142247170224</v>
      </c>
      <c r="EJ18" s="108">
        <f t="shared" si="90"/>
        <v>37861.00476412852</v>
      </c>
      <c r="EK18" s="108">
        <f t="shared" si="90"/>
        <v>37861.038612814053</v>
      </c>
      <c r="EL18" s="108">
        <f t="shared" si="91"/>
        <v>37861.072461529846</v>
      </c>
      <c r="EM18" s="108">
        <f t="shared" si="91"/>
        <v>37861.106310275907</v>
      </c>
      <c r="EN18" s="108">
        <f t="shared" si="91"/>
        <v>40731.748515698579</v>
      </c>
      <c r="EO18" s="108">
        <f t="shared" si="91"/>
        <v>40731.784930900852</v>
      </c>
      <c r="EP18" s="108">
        <f t="shared" si="91"/>
        <v>40731.821346135679</v>
      </c>
      <c r="EQ18" s="108">
        <f t="shared" si="91"/>
        <v>40731.857761403066</v>
      </c>
      <c r="ER18" s="108">
        <f t="shared" si="91"/>
        <v>40731.894176703005</v>
      </c>
      <c r="ES18" s="108">
        <f t="shared" si="91"/>
        <v>38722.254980100639</v>
      </c>
      <c r="ET18" s="108">
        <f t="shared" si="91"/>
        <v>38722.289598765419</v>
      </c>
      <c r="EU18" s="108">
        <f t="shared" si="91"/>
        <v>38722.324217461144</v>
      </c>
      <c r="EV18" s="108">
        <f t="shared" si="91"/>
        <v>38722.358836187821</v>
      </c>
      <c r="EW18" s="108">
        <f t="shared" si="91"/>
        <v>39010.75174527747</v>
      </c>
      <c r="EX18" s="108">
        <f t="shared" si="91"/>
        <v>39010.786621865569</v>
      </c>
      <c r="EY18" s="108">
        <f t="shared" si="91"/>
        <v>39010.821498484853</v>
      </c>
      <c r="EZ18" s="108">
        <f t="shared" si="91"/>
        <v>39010.856375135314</v>
      </c>
      <c r="FA18" s="108">
        <f t="shared" si="91"/>
        <v>36571.779942161418</v>
      </c>
      <c r="FB18" s="108">
        <f t="shared" si="92"/>
        <v>36571.812638247706</v>
      </c>
      <c r="FC18" s="108">
        <f t="shared" si="92"/>
        <v>36571.845334363221</v>
      </c>
      <c r="FD18" s="108">
        <f t="shared" si="92"/>
        <v>36571.878030507971</v>
      </c>
      <c r="FE18" s="108">
        <f t="shared" si="92"/>
        <v>36571.910726681948</v>
      </c>
    </row>
    <row r="19" spans="1:161" ht="15.75" x14ac:dyDescent="0.25">
      <c r="A19" s="47" t="s">
        <v>178</v>
      </c>
      <c r="B19" s="12">
        <f>'Urb proj of all 25 ARs '!AO19</f>
        <v>51867.917091346346</v>
      </c>
      <c r="C19" s="12">
        <f>'Urb proj of all 25 ARs '!AP19</f>
        <v>51870.328449530571</v>
      </c>
      <c r="D19" s="100">
        <f t="shared" si="10"/>
        <v>4.6490360890684792E-5</v>
      </c>
      <c r="E19" s="101">
        <f t="shared" si="11"/>
        <v>8.9402501979307658E-7</v>
      </c>
      <c r="F19" s="69">
        <f t="shared" si="12"/>
        <v>51867.963462561951</v>
      </c>
      <c r="G19" s="69">
        <f t="shared" si="13"/>
        <v>51868.009833819015</v>
      </c>
      <c r="H19" s="69">
        <f>G19*(1+$E$19)</f>
        <v>51868.056205117529</v>
      </c>
      <c r="I19" s="69">
        <f t="shared" ref="I19:BE19" si="95">H19*(1+$E$19)</f>
        <v>51868.102576457502</v>
      </c>
      <c r="J19" s="69">
        <f t="shared" si="95"/>
        <v>51868.148947838934</v>
      </c>
      <c r="K19" s="69">
        <f t="shared" si="95"/>
        <v>51868.195319261824</v>
      </c>
      <c r="L19" s="69">
        <f t="shared" si="95"/>
        <v>51868.241690726172</v>
      </c>
      <c r="M19" s="69">
        <f t="shared" si="95"/>
        <v>51868.288062231979</v>
      </c>
      <c r="N19" s="69">
        <f t="shared" si="95"/>
        <v>51868.334433779237</v>
      </c>
      <c r="O19" s="69">
        <f t="shared" si="95"/>
        <v>51868.380805367953</v>
      </c>
      <c r="P19" s="69">
        <f t="shared" si="95"/>
        <v>51868.427176998128</v>
      </c>
      <c r="Q19" s="69">
        <f t="shared" si="95"/>
        <v>51868.473548669761</v>
      </c>
      <c r="R19" s="69">
        <f t="shared" si="95"/>
        <v>51868.519920382852</v>
      </c>
      <c r="S19" s="69">
        <f t="shared" si="95"/>
        <v>51868.566292137402</v>
      </c>
      <c r="T19" s="69">
        <f t="shared" si="95"/>
        <v>51868.612663933411</v>
      </c>
      <c r="U19" s="69">
        <f t="shared" si="95"/>
        <v>51868.659035770877</v>
      </c>
      <c r="V19" s="69">
        <f t="shared" si="95"/>
        <v>51868.705407649795</v>
      </c>
      <c r="W19" s="69">
        <f t="shared" si="95"/>
        <v>51868.751779570171</v>
      </c>
      <c r="X19" s="69">
        <f t="shared" si="95"/>
        <v>51868.798151532006</v>
      </c>
      <c r="Y19" s="69">
        <f t="shared" si="95"/>
        <v>51868.844523535299</v>
      </c>
      <c r="Z19" s="69">
        <f t="shared" si="95"/>
        <v>51868.890895580051</v>
      </c>
      <c r="AA19" s="69">
        <f t="shared" si="95"/>
        <v>51868.937267666261</v>
      </c>
      <c r="AB19" s="69">
        <f t="shared" si="95"/>
        <v>51868.983639793929</v>
      </c>
      <c r="AC19" s="69">
        <f t="shared" si="95"/>
        <v>51869.030011963056</v>
      </c>
      <c r="AD19" s="69">
        <f t="shared" si="95"/>
        <v>51869.076384173641</v>
      </c>
      <c r="AE19" s="69">
        <f t="shared" si="95"/>
        <v>51869.122756425684</v>
      </c>
      <c r="AF19" s="69">
        <f t="shared" si="95"/>
        <v>51869.169128719186</v>
      </c>
      <c r="AG19" s="69">
        <f t="shared" si="95"/>
        <v>51869.215501054146</v>
      </c>
      <c r="AH19" s="69">
        <f t="shared" si="95"/>
        <v>51869.261873430558</v>
      </c>
      <c r="AI19" s="69">
        <f t="shared" si="95"/>
        <v>51869.308245848428</v>
      </c>
      <c r="AJ19" s="69">
        <f t="shared" si="95"/>
        <v>51869.354618307756</v>
      </c>
      <c r="AK19" s="69">
        <f t="shared" si="95"/>
        <v>51869.400990808543</v>
      </c>
      <c r="AL19" s="69">
        <f t="shared" si="95"/>
        <v>51869.447363350788</v>
      </c>
      <c r="AM19" s="69">
        <f t="shared" si="95"/>
        <v>51869.493735934491</v>
      </c>
      <c r="AN19" s="69">
        <f t="shared" si="95"/>
        <v>51869.540108559653</v>
      </c>
      <c r="AO19" s="69">
        <f t="shared" si="95"/>
        <v>51869.586481226273</v>
      </c>
      <c r="AP19" s="69">
        <f t="shared" si="95"/>
        <v>51869.632853934352</v>
      </c>
      <c r="AQ19" s="69">
        <f t="shared" si="95"/>
        <v>51869.679226683889</v>
      </c>
      <c r="AR19" s="69">
        <f t="shared" si="95"/>
        <v>51869.725599474885</v>
      </c>
      <c r="AS19" s="69">
        <f t="shared" si="95"/>
        <v>51869.771972307339</v>
      </c>
      <c r="AT19" s="69">
        <f t="shared" si="95"/>
        <v>51869.818345181251</v>
      </c>
      <c r="AU19" s="69">
        <f t="shared" si="95"/>
        <v>51869.864718096622</v>
      </c>
      <c r="AV19" s="69">
        <f t="shared" si="95"/>
        <v>51869.911091053451</v>
      </c>
      <c r="AW19" s="69">
        <f t="shared" si="95"/>
        <v>51869.957464051738</v>
      </c>
      <c r="AX19" s="69">
        <f t="shared" si="95"/>
        <v>51870.003837091484</v>
      </c>
      <c r="AY19" s="69">
        <f t="shared" si="95"/>
        <v>51870.050210172689</v>
      </c>
      <c r="AZ19" s="69">
        <f t="shared" si="95"/>
        <v>51870.096583295352</v>
      </c>
      <c r="BA19" s="69">
        <f t="shared" si="95"/>
        <v>51870.142956459473</v>
      </c>
      <c r="BB19" s="69">
        <f t="shared" si="95"/>
        <v>51870.18932966506</v>
      </c>
      <c r="BC19" s="69">
        <f t="shared" si="95"/>
        <v>51870.235702912105</v>
      </c>
      <c r="BD19" s="69">
        <f t="shared" si="95"/>
        <v>51870.282076200609</v>
      </c>
      <c r="BE19" s="69">
        <f t="shared" si="95"/>
        <v>51870.328449530571</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52600.30924853644</v>
      </c>
      <c r="DG19" s="108">
        <f t="shared" si="15"/>
        <v>52600.35627452896</v>
      </c>
      <c r="DH19" s="108">
        <f t="shared" si="15"/>
        <v>52600.403300563514</v>
      </c>
      <c r="DI19" s="108">
        <f t="shared" si="15"/>
        <v>52600.450326640115</v>
      </c>
      <c r="DJ19" s="108">
        <f t="shared" si="15"/>
        <v>56669.17806638866</v>
      </c>
      <c r="DK19" s="108">
        <f t="shared" si="15"/>
        <v>56669.228730051698</v>
      </c>
      <c r="DL19" s="108">
        <f t="shared" si="15"/>
        <v>56669.279393760044</v>
      </c>
      <c r="DM19" s="108">
        <f t="shared" si="15"/>
        <v>56669.330057513675</v>
      </c>
      <c r="DN19" s="108">
        <f t="shared" si="15"/>
        <v>50247.81817152023</v>
      </c>
      <c r="DO19" s="108">
        <f t="shared" si="15"/>
        <v>50247.863094326865</v>
      </c>
      <c r="DP19" s="108">
        <f t="shared" si="15"/>
        <v>50247.908017173657</v>
      </c>
      <c r="DQ19" s="108">
        <f t="shared" si="15"/>
        <v>50247.952940060619</v>
      </c>
      <c r="DR19" s="108">
        <f t="shared" si="15"/>
        <v>50247.997862987744</v>
      </c>
      <c r="DS19" s="108">
        <f t="shared" si="15"/>
        <v>51403.40750685276</v>
      </c>
      <c r="DT19" s="108">
        <f t="shared" si="15"/>
        <v>51403.453462785175</v>
      </c>
      <c r="DU19" s="108">
        <f t="shared" si="15"/>
        <v>51403.499418758678</v>
      </c>
      <c r="DV19" s="108">
        <f t="shared" si="90"/>
        <v>51403.545374773261</v>
      </c>
      <c r="DW19" s="108">
        <f t="shared" si="90"/>
        <v>50700.514884236116</v>
      </c>
      <c r="DX19" s="108">
        <f t="shared" si="90"/>
        <v>50700.560211764932</v>
      </c>
      <c r="DY19" s="108">
        <f t="shared" si="90"/>
        <v>50700.605539334283</v>
      </c>
      <c r="DZ19" s="108">
        <f t="shared" si="90"/>
        <v>50700.650866944154</v>
      </c>
      <c r="EA19" s="108">
        <f t="shared" si="90"/>
        <v>51997.772577106909</v>
      </c>
      <c r="EB19" s="108">
        <f t="shared" si="90"/>
        <v>51997.819064416566</v>
      </c>
      <c r="EC19" s="108">
        <f t="shared" si="90"/>
        <v>51997.865551767791</v>
      </c>
      <c r="ED19" s="108">
        <f t="shared" si="90"/>
        <v>51997.912039160568</v>
      </c>
      <c r="EE19" s="108">
        <f t="shared" si="90"/>
        <v>51997.958526594914</v>
      </c>
      <c r="EF19" s="108">
        <f t="shared" si="90"/>
        <v>51701.467710569465</v>
      </c>
      <c r="EG19" s="108">
        <f t="shared" si="90"/>
        <v>51701.513932975162</v>
      </c>
      <c r="EH19" s="108">
        <f t="shared" si="90"/>
        <v>51701.560155422172</v>
      </c>
      <c r="EI19" s="108">
        <f t="shared" si="90"/>
        <v>51701.60637791051</v>
      </c>
      <c r="EJ19" s="108">
        <f t="shared" si="90"/>
        <v>51906.609583737831</v>
      </c>
      <c r="EK19" s="108">
        <f t="shared" si="90"/>
        <v>51906.655989545492</v>
      </c>
      <c r="EL19" s="108">
        <f t="shared" si="91"/>
        <v>51906.702395394641</v>
      </c>
      <c r="EM19" s="108">
        <f t="shared" si="91"/>
        <v>51906.74880128527</v>
      </c>
      <c r="EN19" s="108">
        <f t="shared" si="91"/>
        <v>56650.089820812907</v>
      </c>
      <c r="EO19" s="108">
        <f t="shared" si="91"/>
        <v>56650.14046741058</v>
      </c>
      <c r="EP19" s="108">
        <f t="shared" si="91"/>
        <v>56650.19111405353</v>
      </c>
      <c r="EQ19" s="108">
        <f t="shared" si="91"/>
        <v>56650.241760741766</v>
      </c>
      <c r="ER19" s="108">
        <f t="shared" si="91"/>
        <v>56650.292407475274</v>
      </c>
      <c r="ES19" s="108">
        <f t="shared" si="91"/>
        <v>54722.009596307114</v>
      </c>
      <c r="ET19" s="108">
        <f t="shared" si="91"/>
        <v>54722.058519152823</v>
      </c>
      <c r="EU19" s="108">
        <f t="shared" si="91"/>
        <v>54722.107442042274</v>
      </c>
      <c r="EV19" s="108">
        <f t="shared" si="91"/>
        <v>54722.156364975461</v>
      </c>
      <c r="EW19" s="108">
        <f t="shared" si="91"/>
        <v>54678.750118133154</v>
      </c>
      <c r="EX19" s="108">
        <f t="shared" si="91"/>
        <v>54678.799002303807</v>
      </c>
      <c r="EY19" s="108">
        <f t="shared" si="91"/>
        <v>54678.847886518168</v>
      </c>
      <c r="EZ19" s="108">
        <f t="shared" si="91"/>
        <v>54678.896770776228</v>
      </c>
      <c r="FA19" s="108">
        <f t="shared" si="91"/>
        <v>50123.733096739816</v>
      </c>
      <c r="FB19" s="108">
        <f t="shared" si="92"/>
        <v>50123.777908611293</v>
      </c>
      <c r="FC19" s="108">
        <f t="shared" si="92"/>
        <v>50123.822720522832</v>
      </c>
      <c r="FD19" s="108">
        <f t="shared" si="92"/>
        <v>50123.86753247444</v>
      </c>
      <c r="FE19" s="108">
        <f t="shared" si="92"/>
        <v>50123.912344466102</v>
      </c>
    </row>
    <row r="20" spans="1:161" ht="15.75" x14ac:dyDescent="0.25">
      <c r="A20" s="47" t="s">
        <v>195</v>
      </c>
      <c r="B20" s="12">
        <f>'Urb proj of all 25 ARs '!AO20</f>
        <v>172207.79353892105</v>
      </c>
      <c r="C20" s="12">
        <f>'Urb proj of all 25 ARs '!AP20</f>
        <v>172215.79954139088</v>
      </c>
      <c r="D20" s="100">
        <f t="shared" si="10"/>
        <v>4.6490360890797061E-5</v>
      </c>
      <c r="E20" s="101">
        <f t="shared" si="11"/>
        <v>8.9402501979307658E-7</v>
      </c>
      <c r="F20" s="69">
        <f t="shared" si="12"/>
        <v>172207.94749699708</v>
      </c>
      <c r="G20" s="69">
        <f t="shared" si="13"/>
        <v>172208.10145521074</v>
      </c>
      <c r="H20" s="69">
        <f>G20*(1+$E$20)</f>
        <v>172208.25541356206</v>
      </c>
      <c r="I20" s="69">
        <f t="shared" ref="I20:BE20" si="96">H20*(1+$E$20)</f>
        <v>172208.40937205101</v>
      </c>
      <c r="J20" s="69">
        <f t="shared" si="96"/>
        <v>172208.5633306776</v>
      </c>
      <c r="K20" s="69">
        <f t="shared" si="96"/>
        <v>172208.71728944185</v>
      </c>
      <c r="L20" s="69">
        <f t="shared" si="96"/>
        <v>172208.87124834373</v>
      </c>
      <c r="M20" s="69">
        <f t="shared" si="96"/>
        <v>172209.02520738327</v>
      </c>
      <c r="N20" s="69">
        <f t="shared" si="96"/>
        <v>172209.17916656044</v>
      </c>
      <c r="O20" s="69">
        <f t="shared" si="96"/>
        <v>172209.33312587524</v>
      </c>
      <c r="P20" s="69">
        <f t="shared" si="96"/>
        <v>172209.48708532771</v>
      </c>
      <c r="Q20" s="69">
        <f t="shared" si="96"/>
        <v>172209.64104491781</v>
      </c>
      <c r="R20" s="69">
        <f t="shared" si="96"/>
        <v>172209.79500464554</v>
      </c>
      <c r="S20" s="69">
        <f t="shared" si="96"/>
        <v>172209.94896451093</v>
      </c>
      <c r="T20" s="69">
        <f t="shared" si="96"/>
        <v>172210.10292451395</v>
      </c>
      <c r="U20" s="69">
        <f t="shared" si="96"/>
        <v>172210.25688465463</v>
      </c>
      <c r="V20" s="69">
        <f t="shared" si="96"/>
        <v>172210.41084493295</v>
      </c>
      <c r="W20" s="69">
        <f t="shared" si="96"/>
        <v>172210.56480534893</v>
      </c>
      <c r="X20" s="69">
        <f t="shared" si="96"/>
        <v>172210.71876590254</v>
      </c>
      <c r="Y20" s="69">
        <f t="shared" si="96"/>
        <v>172210.87272659378</v>
      </c>
      <c r="Z20" s="69">
        <f t="shared" si="96"/>
        <v>172211.02668742268</v>
      </c>
      <c r="AA20" s="69">
        <f t="shared" si="96"/>
        <v>172211.18064838921</v>
      </c>
      <c r="AB20" s="69">
        <f t="shared" si="96"/>
        <v>172211.33460949341</v>
      </c>
      <c r="AC20" s="69">
        <f t="shared" si="96"/>
        <v>172211.48857073524</v>
      </c>
      <c r="AD20" s="69">
        <f t="shared" si="96"/>
        <v>172211.64253211473</v>
      </c>
      <c r="AE20" s="69">
        <f t="shared" si="96"/>
        <v>172211.79649363185</v>
      </c>
      <c r="AF20" s="69">
        <f t="shared" si="96"/>
        <v>172211.95045528663</v>
      </c>
      <c r="AG20" s="69">
        <f t="shared" si="96"/>
        <v>172212.10441707904</v>
      </c>
      <c r="AH20" s="69">
        <f t="shared" si="96"/>
        <v>172212.25837900909</v>
      </c>
      <c r="AI20" s="69">
        <f t="shared" si="96"/>
        <v>172212.41234107679</v>
      </c>
      <c r="AJ20" s="69">
        <f t="shared" si="96"/>
        <v>172212.56630328213</v>
      </c>
      <c r="AK20" s="69">
        <f t="shared" si="96"/>
        <v>172212.72026562513</v>
      </c>
      <c r="AL20" s="69">
        <f t="shared" si="96"/>
        <v>172212.87422810576</v>
      </c>
      <c r="AM20" s="69">
        <f t="shared" si="96"/>
        <v>172213.02819072406</v>
      </c>
      <c r="AN20" s="69">
        <f t="shared" si="96"/>
        <v>172213.18215347998</v>
      </c>
      <c r="AO20" s="69">
        <f t="shared" si="96"/>
        <v>172213.33611637357</v>
      </c>
      <c r="AP20" s="69">
        <f t="shared" si="96"/>
        <v>172213.49007940479</v>
      </c>
      <c r="AQ20" s="69">
        <f t="shared" si="96"/>
        <v>172213.64404257367</v>
      </c>
      <c r="AR20" s="69">
        <f t="shared" si="96"/>
        <v>172213.79800588018</v>
      </c>
      <c r="AS20" s="69">
        <f t="shared" si="96"/>
        <v>172213.95196932435</v>
      </c>
      <c r="AT20" s="69">
        <f t="shared" si="96"/>
        <v>172214.10593290615</v>
      </c>
      <c r="AU20" s="69">
        <f t="shared" si="96"/>
        <v>172214.25989662562</v>
      </c>
      <c r="AV20" s="69">
        <f t="shared" si="96"/>
        <v>172214.41386048275</v>
      </c>
      <c r="AW20" s="69">
        <f t="shared" si="96"/>
        <v>172214.5678244775</v>
      </c>
      <c r="AX20" s="69">
        <f t="shared" si="96"/>
        <v>172214.72178860992</v>
      </c>
      <c r="AY20" s="69">
        <f t="shared" si="96"/>
        <v>172214.87575287998</v>
      </c>
      <c r="AZ20" s="69">
        <f t="shared" si="96"/>
        <v>172215.02971728769</v>
      </c>
      <c r="BA20" s="69">
        <f t="shared" si="96"/>
        <v>172215.18368183303</v>
      </c>
      <c r="BB20" s="69">
        <f t="shared" si="96"/>
        <v>172215.33764651604</v>
      </c>
      <c r="BC20" s="69">
        <f t="shared" si="96"/>
        <v>172215.49161133668</v>
      </c>
      <c r="BD20" s="69">
        <f t="shared" si="96"/>
        <v>172215.64557629498</v>
      </c>
      <c r="BE20" s="69">
        <f t="shared" si="96"/>
        <v>172215.79954139091</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188470.17608795679</v>
      </c>
      <c r="DG20" s="108">
        <f t="shared" si="15"/>
        <v>188470.34458500968</v>
      </c>
      <c r="DH20" s="108">
        <f t="shared" si="15"/>
        <v>188470.51308221323</v>
      </c>
      <c r="DI20" s="108">
        <f t="shared" si="15"/>
        <v>188470.68157956743</v>
      </c>
      <c r="DJ20" s="108">
        <f t="shared" si="15"/>
        <v>214600.32834453144</v>
      </c>
      <c r="DK20" s="108">
        <f t="shared" si="15"/>
        <v>214600.52020259423</v>
      </c>
      <c r="DL20" s="108">
        <f t="shared" si="15"/>
        <v>214600.71206082855</v>
      </c>
      <c r="DM20" s="108">
        <f t="shared" si="15"/>
        <v>214600.90391923441</v>
      </c>
      <c r="DN20" s="108">
        <f t="shared" si="15"/>
        <v>190920.16408868405</v>
      </c>
      <c r="DO20" s="108">
        <f t="shared" si="15"/>
        <v>190920.33477608749</v>
      </c>
      <c r="DP20" s="108">
        <f t="shared" si="15"/>
        <v>190920.50546364358</v>
      </c>
      <c r="DQ20" s="108">
        <f t="shared" si="15"/>
        <v>190920.67615135227</v>
      </c>
      <c r="DR20" s="108">
        <f t="shared" si="15"/>
        <v>190920.84683921351</v>
      </c>
      <c r="DS20" s="108">
        <f t="shared" si="15"/>
        <v>193932.72474077568</v>
      </c>
      <c r="DT20" s="108">
        <f t="shared" si="15"/>
        <v>193932.89812148374</v>
      </c>
      <c r="DU20" s="108">
        <f t="shared" si="15"/>
        <v>193933.07150234684</v>
      </c>
      <c r="DV20" s="108">
        <f t="shared" si="90"/>
        <v>193933.24488336491</v>
      </c>
      <c r="DW20" s="108">
        <f t="shared" si="90"/>
        <v>196926.97476309325</v>
      </c>
      <c r="DX20" s="108">
        <f t="shared" si="90"/>
        <v>196927.15082073575</v>
      </c>
      <c r="DY20" s="108">
        <f t="shared" si="90"/>
        <v>196927.32687853565</v>
      </c>
      <c r="DZ20" s="108">
        <f t="shared" si="90"/>
        <v>196927.50293649297</v>
      </c>
      <c r="EA20" s="108">
        <f t="shared" si="90"/>
        <v>200081.41004791361</v>
      </c>
      <c r="EB20" s="108">
        <f t="shared" si="90"/>
        <v>200081.5889257002</v>
      </c>
      <c r="EC20" s="108">
        <f t="shared" si="90"/>
        <v>200081.76780364671</v>
      </c>
      <c r="ED20" s="108">
        <f t="shared" si="90"/>
        <v>200081.94668175312</v>
      </c>
      <c r="EE20" s="108">
        <f t="shared" si="90"/>
        <v>200082.12556001949</v>
      </c>
      <c r="EF20" s="108">
        <f t="shared" si="90"/>
        <v>210266.61957215902</v>
      </c>
      <c r="EG20" s="108">
        <f t="shared" si="90"/>
        <v>210266.80755577775</v>
      </c>
      <c r="EH20" s="108">
        <f t="shared" si="90"/>
        <v>210266.99553956452</v>
      </c>
      <c r="EI20" s="108">
        <f t="shared" si="90"/>
        <v>210267.18352351937</v>
      </c>
      <c r="EJ20" s="108">
        <f t="shared" si="90"/>
        <v>213589.21354577612</v>
      </c>
      <c r="EK20" s="108">
        <f t="shared" si="90"/>
        <v>213589.40449987698</v>
      </c>
      <c r="EL20" s="108">
        <f t="shared" si="91"/>
        <v>213589.59545414857</v>
      </c>
      <c r="EM20" s="108">
        <f t="shared" si="91"/>
        <v>213589.78640859088</v>
      </c>
      <c r="EN20" s="108">
        <f t="shared" si="91"/>
        <v>230461.46399049726</v>
      </c>
      <c r="EO20" s="108">
        <f t="shared" si="91"/>
        <v>230461.67002881216</v>
      </c>
      <c r="EP20" s="108">
        <f t="shared" si="91"/>
        <v>230461.87606731127</v>
      </c>
      <c r="EQ20" s="108">
        <f t="shared" si="91"/>
        <v>230462.08210599457</v>
      </c>
      <c r="ER20" s="108">
        <f t="shared" si="91"/>
        <v>230462.28814486208</v>
      </c>
      <c r="ES20" s="108">
        <f t="shared" si="91"/>
        <v>206735.53486491344</v>
      </c>
      <c r="ET20" s="108">
        <f t="shared" si="91"/>
        <v>206735.71969165409</v>
      </c>
      <c r="EU20" s="108">
        <f t="shared" si="91"/>
        <v>206735.90451855998</v>
      </c>
      <c r="EV20" s="108">
        <f t="shared" si="91"/>
        <v>206736.08934563113</v>
      </c>
      <c r="EW20" s="108">
        <f t="shared" si="91"/>
        <v>203636.56839272953</v>
      </c>
      <c r="EX20" s="108">
        <f t="shared" si="91"/>
        <v>203636.75044891663</v>
      </c>
      <c r="EY20" s="108">
        <f t="shared" si="91"/>
        <v>203636.93250526648</v>
      </c>
      <c r="EZ20" s="108">
        <f t="shared" si="91"/>
        <v>203637.1145617791</v>
      </c>
      <c r="FA20" s="108">
        <f t="shared" si="91"/>
        <v>188718.24446819464</v>
      </c>
      <c r="FB20" s="108">
        <f t="shared" si="92"/>
        <v>188718.41318702689</v>
      </c>
      <c r="FC20" s="108">
        <f t="shared" si="92"/>
        <v>188718.58190600996</v>
      </c>
      <c r="FD20" s="108">
        <f t="shared" si="92"/>
        <v>188718.75062514388</v>
      </c>
      <c r="FE20" s="108">
        <f t="shared" si="92"/>
        <v>188718.91934442864</v>
      </c>
    </row>
    <row r="21" spans="1:161" ht="15.75" x14ac:dyDescent="0.25">
      <c r="A21" s="47" t="s">
        <v>180</v>
      </c>
      <c r="B21" s="12">
        <f>'Urb proj of all 25 ARs '!AO21</f>
        <v>94798.569734162578</v>
      </c>
      <c r="C21" s="12">
        <f>'Urb proj of all 25 ARs '!AP21</f>
        <v>94802.976953881443</v>
      </c>
      <c r="D21" s="100">
        <f t="shared" si="10"/>
        <v>4.649036089071927E-5</v>
      </c>
      <c r="E21" s="101">
        <f t="shared" si="11"/>
        <v>8.9402501979307658E-7</v>
      </c>
      <c r="F21" s="69">
        <f t="shared" si="12"/>
        <v>94798.654486455765</v>
      </c>
      <c r="G21" s="69">
        <f t="shared" si="13"/>
        <v>94798.739238824724</v>
      </c>
      <c r="H21" s="69">
        <f>G21*(1+$E$21)</f>
        <v>94798.823991269455</v>
      </c>
      <c r="I21" s="69">
        <f t="shared" ref="I21:BE21" si="97">H21*(1+$E$21)</f>
        <v>94798.908743789943</v>
      </c>
      <c r="J21" s="69">
        <f t="shared" si="97"/>
        <v>94798.993496386203</v>
      </c>
      <c r="K21" s="69">
        <f t="shared" si="97"/>
        <v>94799.078249058235</v>
      </c>
      <c r="L21" s="69">
        <f t="shared" si="97"/>
        <v>94799.163001806039</v>
      </c>
      <c r="M21" s="69">
        <f t="shared" si="97"/>
        <v>94799.247754629614</v>
      </c>
      <c r="N21" s="69">
        <f t="shared" si="97"/>
        <v>94799.332507528961</v>
      </c>
      <c r="O21" s="69">
        <f t="shared" si="97"/>
        <v>94799.41726050408</v>
      </c>
      <c r="P21" s="69">
        <f t="shared" si="97"/>
        <v>94799.502013554971</v>
      </c>
      <c r="Q21" s="69">
        <f t="shared" si="97"/>
        <v>94799.586766681634</v>
      </c>
      <c r="R21" s="69">
        <f t="shared" si="97"/>
        <v>94799.671519884068</v>
      </c>
      <c r="S21" s="69">
        <f t="shared" si="97"/>
        <v>94799.756273162275</v>
      </c>
      <c r="T21" s="69">
        <f t="shared" si="97"/>
        <v>94799.841026516253</v>
      </c>
      <c r="U21" s="69">
        <f t="shared" si="97"/>
        <v>94799.925779946003</v>
      </c>
      <c r="V21" s="69">
        <f t="shared" si="97"/>
        <v>94800.010533451525</v>
      </c>
      <c r="W21" s="69">
        <f t="shared" si="97"/>
        <v>94800.095287032818</v>
      </c>
      <c r="X21" s="69">
        <f t="shared" si="97"/>
        <v>94800.180040689884</v>
      </c>
      <c r="Y21" s="69">
        <f t="shared" si="97"/>
        <v>94800.264794422721</v>
      </c>
      <c r="Z21" s="69">
        <f t="shared" si="97"/>
        <v>94800.34954823133</v>
      </c>
      <c r="AA21" s="69">
        <f t="shared" si="97"/>
        <v>94800.434302115711</v>
      </c>
      <c r="AB21" s="69">
        <f t="shared" si="97"/>
        <v>94800.519056075864</v>
      </c>
      <c r="AC21" s="69">
        <f t="shared" si="97"/>
        <v>94800.603810111788</v>
      </c>
      <c r="AD21" s="69">
        <f t="shared" si="97"/>
        <v>94800.688564223485</v>
      </c>
      <c r="AE21" s="69">
        <f t="shared" si="97"/>
        <v>94800.773318410953</v>
      </c>
      <c r="AF21" s="69">
        <f t="shared" si="97"/>
        <v>94800.858072674193</v>
      </c>
      <c r="AG21" s="69">
        <f t="shared" si="97"/>
        <v>94800.942827013205</v>
      </c>
      <c r="AH21" s="69">
        <f t="shared" si="97"/>
        <v>94801.027581427988</v>
      </c>
      <c r="AI21" s="69">
        <f t="shared" si="97"/>
        <v>94801.112335918544</v>
      </c>
      <c r="AJ21" s="69">
        <f t="shared" si="97"/>
        <v>94801.197090484871</v>
      </c>
      <c r="AK21" s="69">
        <f t="shared" si="97"/>
        <v>94801.28184512697</v>
      </c>
      <c r="AL21" s="69">
        <f t="shared" si="97"/>
        <v>94801.366599844841</v>
      </c>
      <c r="AM21" s="69">
        <f t="shared" si="97"/>
        <v>94801.451354638499</v>
      </c>
      <c r="AN21" s="69">
        <f t="shared" si="97"/>
        <v>94801.536109507928</v>
      </c>
      <c r="AO21" s="69">
        <f t="shared" si="97"/>
        <v>94801.620864453129</v>
      </c>
      <c r="AP21" s="69">
        <f t="shared" si="97"/>
        <v>94801.705619474102</v>
      </c>
      <c r="AQ21" s="69">
        <f t="shared" si="97"/>
        <v>94801.790374570846</v>
      </c>
      <c r="AR21" s="69">
        <f t="shared" si="97"/>
        <v>94801.875129743363</v>
      </c>
      <c r="AS21" s="69">
        <f t="shared" si="97"/>
        <v>94801.959884991651</v>
      </c>
      <c r="AT21" s="69">
        <f t="shared" si="97"/>
        <v>94802.044640315711</v>
      </c>
      <c r="AU21" s="69">
        <f t="shared" si="97"/>
        <v>94802.129395715543</v>
      </c>
      <c r="AV21" s="69">
        <f t="shared" si="97"/>
        <v>94802.214151191147</v>
      </c>
      <c r="AW21" s="69">
        <f t="shared" si="97"/>
        <v>94802.298906742537</v>
      </c>
      <c r="AX21" s="69">
        <f t="shared" si="97"/>
        <v>94802.383662369699</v>
      </c>
      <c r="AY21" s="69">
        <f t="shared" si="97"/>
        <v>94802.468418072633</v>
      </c>
      <c r="AZ21" s="69">
        <f t="shared" si="97"/>
        <v>94802.553173851338</v>
      </c>
      <c r="BA21" s="69">
        <f t="shared" si="97"/>
        <v>94802.637929705816</v>
      </c>
      <c r="BB21" s="69">
        <f t="shared" si="97"/>
        <v>94802.722685636065</v>
      </c>
      <c r="BC21" s="69">
        <f t="shared" si="97"/>
        <v>94802.807441642086</v>
      </c>
      <c r="BD21" s="69">
        <f t="shared" si="97"/>
        <v>94802.892197723879</v>
      </c>
      <c r="BE21" s="69">
        <f t="shared" si="97"/>
        <v>94802.976953881458</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115090.49074048786</v>
      </c>
      <c r="DG21" s="108">
        <f t="shared" si="15"/>
        <v>115090.59363426613</v>
      </c>
      <c r="DH21" s="108">
        <f t="shared" si="15"/>
        <v>115090.6965281364</v>
      </c>
      <c r="DI21" s="108">
        <f t="shared" si="15"/>
        <v>115090.79942209863</v>
      </c>
      <c r="DJ21" s="108">
        <f t="shared" si="15"/>
        <v>129203.16966454861</v>
      </c>
      <c r="DK21" s="108">
        <f t="shared" si="15"/>
        <v>129203.28517541492</v>
      </c>
      <c r="DL21" s="108">
        <f t="shared" si="15"/>
        <v>129203.4006863845</v>
      </c>
      <c r="DM21" s="108">
        <f t="shared" si="15"/>
        <v>129203.51619745734</v>
      </c>
      <c r="DN21" s="108">
        <f t="shared" si="15"/>
        <v>108995.44700159926</v>
      </c>
      <c r="DO21" s="108">
        <f t="shared" si="15"/>
        <v>108995.54444625591</v>
      </c>
      <c r="DP21" s="108">
        <f t="shared" si="15"/>
        <v>108995.64189099969</v>
      </c>
      <c r="DQ21" s="108">
        <f t="shared" si="15"/>
        <v>108995.73933583059</v>
      </c>
      <c r="DR21" s="108">
        <f t="shared" si="15"/>
        <v>108995.83678074861</v>
      </c>
      <c r="DS21" s="108">
        <f t="shared" si="15"/>
        <v>112122.40784263139</v>
      </c>
      <c r="DT21" s="108">
        <f t="shared" si="15"/>
        <v>112122.50808286929</v>
      </c>
      <c r="DU21" s="108">
        <f t="shared" si="15"/>
        <v>112122.60832319679</v>
      </c>
      <c r="DV21" s="108">
        <f t="shared" si="90"/>
        <v>112122.70856361392</v>
      </c>
      <c r="DW21" s="108">
        <f t="shared" si="90"/>
        <v>113499.31616359229</v>
      </c>
      <c r="DX21" s="108">
        <f t="shared" si="90"/>
        <v>113499.41763482067</v>
      </c>
      <c r="DY21" s="108">
        <f t="shared" si="90"/>
        <v>113499.51910613976</v>
      </c>
      <c r="DZ21" s="108">
        <f t="shared" si="90"/>
        <v>113499.62057754958</v>
      </c>
      <c r="EA21" s="108">
        <f t="shared" si="90"/>
        <v>121098.0922296863</v>
      </c>
      <c r="EB21" s="108">
        <f t="shared" si="90"/>
        <v>121098.2004944106</v>
      </c>
      <c r="EC21" s="108">
        <f t="shared" si="90"/>
        <v>121098.3087592317</v>
      </c>
      <c r="ED21" s="108">
        <f t="shared" si="90"/>
        <v>121098.41702414959</v>
      </c>
      <c r="EE21" s="108">
        <f t="shared" si="90"/>
        <v>121098.52528916426</v>
      </c>
      <c r="EF21" s="108">
        <f t="shared" si="90"/>
        <v>119371.69027702002</v>
      </c>
      <c r="EG21" s="108">
        <f t="shared" si="90"/>
        <v>119371.79699829778</v>
      </c>
      <c r="EH21" s="108">
        <f t="shared" si="90"/>
        <v>119371.90371967095</v>
      </c>
      <c r="EI21" s="108">
        <f t="shared" si="90"/>
        <v>119372.01044113953</v>
      </c>
      <c r="EJ21" s="108">
        <f t="shared" si="90"/>
        <v>127337.54984577166</v>
      </c>
      <c r="EK21" s="108">
        <f t="shared" si="90"/>
        <v>127337.66368872716</v>
      </c>
      <c r="EL21" s="108">
        <f t="shared" si="91"/>
        <v>127337.77753178446</v>
      </c>
      <c r="EM21" s="108">
        <f t="shared" si="91"/>
        <v>127337.89137494355</v>
      </c>
      <c r="EN21" s="108">
        <f t="shared" si="91"/>
        <v>136692.60142899692</v>
      </c>
      <c r="EO21" s="108">
        <f t="shared" si="91"/>
        <v>136692.72363560263</v>
      </c>
      <c r="EP21" s="108">
        <f t="shared" si="91"/>
        <v>136692.84584231759</v>
      </c>
      <c r="EQ21" s="108">
        <f t="shared" si="91"/>
        <v>136692.96804914181</v>
      </c>
      <c r="ER21" s="108">
        <f t="shared" si="91"/>
        <v>136693.09025607526</v>
      </c>
      <c r="ES21" s="108">
        <f t="shared" si="91"/>
        <v>130923.09417617069</v>
      </c>
      <c r="ET21" s="108">
        <f t="shared" si="91"/>
        <v>130923.21122469255</v>
      </c>
      <c r="EU21" s="108">
        <f t="shared" si="91"/>
        <v>130923.32827331906</v>
      </c>
      <c r="EV21" s="108">
        <f t="shared" si="91"/>
        <v>130923.44532205019</v>
      </c>
      <c r="EW21" s="108">
        <f t="shared" si="91"/>
        <v>123539.29235419298</v>
      </c>
      <c r="EX21" s="108">
        <f t="shared" si="91"/>
        <v>123539.40280141127</v>
      </c>
      <c r="EY21" s="108">
        <f t="shared" si="91"/>
        <v>123539.51324872831</v>
      </c>
      <c r="EZ21" s="108">
        <f t="shared" si="91"/>
        <v>123539.62369614409</v>
      </c>
      <c r="FA21" s="108">
        <f t="shared" si="91"/>
        <v>111462.06292143781</v>
      </c>
      <c r="FB21" s="108">
        <f t="shared" si="92"/>
        <v>111462.16257131082</v>
      </c>
      <c r="FC21" s="108">
        <f t="shared" si="92"/>
        <v>111462.26222127292</v>
      </c>
      <c r="FD21" s="108">
        <f t="shared" si="92"/>
        <v>111462.36187132409</v>
      </c>
      <c r="FE21" s="108">
        <f t="shared" si="92"/>
        <v>111462.46152146437</v>
      </c>
    </row>
    <row r="22" spans="1:161" ht="15.75" x14ac:dyDescent="0.25">
      <c r="A22" s="47" t="s">
        <v>181</v>
      </c>
      <c r="B22" s="12">
        <f>'Urb proj of all 25 ARs '!AO22</f>
        <v>282215.12871130597</v>
      </c>
      <c r="C22" s="12">
        <f>'Urb proj of all 25 ARs '!AP22</f>
        <v>282228.24899448856</v>
      </c>
      <c r="D22" s="100">
        <f t="shared" si="10"/>
        <v>4.6490360890664667E-5</v>
      </c>
      <c r="E22" s="101">
        <f t="shared" si="11"/>
        <v>8.9402501979307658E-7</v>
      </c>
      <c r="F22" s="69">
        <f t="shared" si="12"/>
        <v>282215.38101869199</v>
      </c>
      <c r="G22" s="69">
        <f t="shared" si="13"/>
        <v>282215.63332630356</v>
      </c>
      <c r="H22" s="69">
        <f>G22*(1+$E$22)</f>
        <v>282215.88563414075</v>
      </c>
      <c r="I22" s="69">
        <f t="shared" ref="I22:BD22" si="98">H22*(1+$E$22)</f>
        <v>282216.1379422035</v>
      </c>
      <c r="J22" s="69">
        <f t="shared" si="98"/>
        <v>282216.39025049179</v>
      </c>
      <c r="K22" s="69">
        <f t="shared" si="98"/>
        <v>282216.64255900565</v>
      </c>
      <c r="L22" s="69">
        <f t="shared" si="98"/>
        <v>282216.89486774511</v>
      </c>
      <c r="M22" s="69">
        <f t="shared" si="98"/>
        <v>282217.14717671013</v>
      </c>
      <c r="N22" s="69">
        <f t="shared" si="98"/>
        <v>282217.39948590071</v>
      </c>
      <c r="O22" s="69">
        <f t="shared" si="98"/>
        <v>282217.6517953169</v>
      </c>
      <c r="P22" s="69">
        <f t="shared" si="98"/>
        <v>282217.90410495864</v>
      </c>
      <c r="Q22" s="69">
        <f t="shared" si="98"/>
        <v>282218.15641482593</v>
      </c>
      <c r="R22" s="69">
        <f t="shared" si="98"/>
        <v>282218.40872491879</v>
      </c>
      <c r="S22" s="69">
        <f t="shared" si="98"/>
        <v>282218.66103523725</v>
      </c>
      <c r="T22" s="69">
        <f t="shared" si="98"/>
        <v>282218.91334578127</v>
      </c>
      <c r="U22" s="69">
        <f t="shared" si="98"/>
        <v>282219.16565655085</v>
      </c>
      <c r="V22" s="69">
        <f t="shared" si="98"/>
        <v>282219.41796754603</v>
      </c>
      <c r="W22" s="69">
        <f t="shared" si="98"/>
        <v>282219.67027876677</v>
      </c>
      <c r="X22" s="69">
        <f t="shared" si="98"/>
        <v>282219.92259021307</v>
      </c>
      <c r="Y22" s="69">
        <f t="shared" si="98"/>
        <v>282220.17490188492</v>
      </c>
      <c r="Z22" s="69">
        <f t="shared" si="98"/>
        <v>282220.42721378239</v>
      </c>
      <c r="AA22" s="69">
        <f t="shared" si="98"/>
        <v>282220.67952590541</v>
      </c>
      <c r="AB22" s="69">
        <f t="shared" si="98"/>
        <v>282220.93183825398</v>
      </c>
      <c r="AC22" s="69">
        <f t="shared" si="98"/>
        <v>282221.18415082817</v>
      </c>
      <c r="AD22" s="69">
        <f t="shared" si="98"/>
        <v>282221.43646362791</v>
      </c>
      <c r="AE22" s="69">
        <f t="shared" si="98"/>
        <v>282221.6887766532</v>
      </c>
      <c r="AF22" s="69">
        <f t="shared" si="98"/>
        <v>282221.94108990411</v>
      </c>
      <c r="AG22" s="69">
        <f t="shared" si="98"/>
        <v>282222.19340338057</v>
      </c>
      <c r="AH22" s="69">
        <f t="shared" si="98"/>
        <v>282222.44571708259</v>
      </c>
      <c r="AI22" s="69">
        <f t="shared" si="98"/>
        <v>282222.69803101022</v>
      </c>
      <c r="AJ22" s="69">
        <f t="shared" si="98"/>
        <v>282222.95034516341</v>
      </c>
      <c r="AK22" s="69">
        <f t="shared" si="98"/>
        <v>282223.20265954215</v>
      </c>
      <c r="AL22" s="69">
        <f t="shared" si="98"/>
        <v>282223.4549741465</v>
      </c>
      <c r="AM22" s="69">
        <f t="shared" si="98"/>
        <v>282223.70728897641</v>
      </c>
      <c r="AN22" s="69">
        <f t="shared" si="98"/>
        <v>282223.95960403193</v>
      </c>
      <c r="AO22" s="69">
        <f t="shared" si="98"/>
        <v>282224.21191931301</v>
      </c>
      <c r="AP22" s="69">
        <f t="shared" si="98"/>
        <v>282224.46423481964</v>
      </c>
      <c r="AQ22" s="69">
        <f t="shared" si="98"/>
        <v>282224.71655055188</v>
      </c>
      <c r="AR22" s="69">
        <f t="shared" si="98"/>
        <v>282224.96886650968</v>
      </c>
      <c r="AS22" s="69">
        <f t="shared" si="98"/>
        <v>282225.22118269303</v>
      </c>
      <c r="AT22" s="69">
        <f t="shared" si="98"/>
        <v>282225.47349910199</v>
      </c>
      <c r="AU22" s="69">
        <f t="shared" si="98"/>
        <v>282225.72581573651</v>
      </c>
      <c r="AV22" s="69">
        <f t="shared" si="98"/>
        <v>282225.97813259665</v>
      </c>
      <c r="AW22" s="69">
        <f t="shared" si="98"/>
        <v>282226.23044968233</v>
      </c>
      <c r="AX22" s="69">
        <f t="shared" si="98"/>
        <v>282226.48276699358</v>
      </c>
      <c r="AY22" s="69">
        <f t="shared" si="98"/>
        <v>282226.73508453043</v>
      </c>
      <c r="AZ22" s="69">
        <f t="shared" si="98"/>
        <v>282226.98740229284</v>
      </c>
      <c r="BA22" s="69">
        <f t="shared" si="98"/>
        <v>282227.23972028086</v>
      </c>
      <c r="BB22" s="69">
        <f t="shared" si="98"/>
        <v>282227.49203849444</v>
      </c>
      <c r="BC22" s="69">
        <f t="shared" si="98"/>
        <v>282227.74435693357</v>
      </c>
      <c r="BD22" s="69">
        <f t="shared" si="98"/>
        <v>282227.99667559832</v>
      </c>
      <c r="BE22" s="69">
        <f>BD22*(1+$E$22)</f>
        <v>282228.24899448862</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318354.58018526173</v>
      </c>
      <c r="DG22" s="108">
        <f t="shared" si="15"/>
        <v>318354.86480222159</v>
      </c>
      <c r="DH22" s="108">
        <f t="shared" si="15"/>
        <v>318355.14941943588</v>
      </c>
      <c r="DI22" s="108">
        <f t="shared" si="15"/>
        <v>318355.43403690465</v>
      </c>
      <c r="DJ22" s="108">
        <f t="shared" si="15"/>
        <v>348442.95027339511</v>
      </c>
      <c r="DK22" s="108">
        <f t="shared" si="15"/>
        <v>348443.26179011061</v>
      </c>
      <c r="DL22" s="108">
        <f t="shared" si="15"/>
        <v>348443.57330710464</v>
      </c>
      <c r="DM22" s="108">
        <f t="shared" si="15"/>
        <v>348443.88482437714</v>
      </c>
      <c r="DN22" s="108">
        <f t="shared" si="15"/>
        <v>307600.7860089615</v>
      </c>
      <c r="DO22" s="108">
        <f t="shared" si="15"/>
        <v>307601.06101176032</v>
      </c>
      <c r="DP22" s="108">
        <f t="shared" si="15"/>
        <v>307601.33601480501</v>
      </c>
      <c r="DQ22" s="108">
        <f t="shared" si="15"/>
        <v>307601.61101809551</v>
      </c>
      <c r="DR22" s="108">
        <f t="shared" si="15"/>
        <v>307601.88602163189</v>
      </c>
      <c r="DS22" s="108">
        <f t="shared" si="15"/>
        <v>312654.80912839109</v>
      </c>
      <c r="DT22" s="108">
        <f t="shared" si="15"/>
        <v>312655.08864961303</v>
      </c>
      <c r="DU22" s="108">
        <f t="shared" si="15"/>
        <v>312655.36817108485</v>
      </c>
      <c r="DV22" s="108">
        <f t="shared" si="90"/>
        <v>312655.64769280655</v>
      </c>
      <c r="DW22" s="108">
        <f t="shared" si="90"/>
        <v>309425.56958164385</v>
      </c>
      <c r="DX22" s="108">
        <f t="shared" si="90"/>
        <v>309425.84621584479</v>
      </c>
      <c r="DY22" s="108">
        <f t="shared" si="90"/>
        <v>309426.12285029306</v>
      </c>
      <c r="DZ22" s="108">
        <f t="shared" si="90"/>
        <v>309426.39948498865</v>
      </c>
      <c r="EA22" s="108">
        <f t="shared" si="90"/>
        <v>323914.56907090225</v>
      </c>
      <c r="EB22" s="108">
        <f t="shared" si="90"/>
        <v>323914.85865863127</v>
      </c>
      <c r="EC22" s="108">
        <f t="shared" si="90"/>
        <v>323915.14824661921</v>
      </c>
      <c r="ED22" s="108">
        <f t="shared" si="90"/>
        <v>323915.437834866</v>
      </c>
      <c r="EE22" s="108">
        <f t="shared" si="90"/>
        <v>323915.72742337169</v>
      </c>
      <c r="EF22" s="108">
        <f t="shared" si="90"/>
        <v>324037.06270979519</v>
      </c>
      <c r="EG22" s="108">
        <f t="shared" si="90"/>
        <v>324037.35240703658</v>
      </c>
      <c r="EH22" s="108">
        <f t="shared" si="90"/>
        <v>324037.64210453694</v>
      </c>
      <c r="EI22" s="108">
        <f t="shared" si="90"/>
        <v>324037.93180229637</v>
      </c>
      <c r="EJ22" s="108">
        <f t="shared" si="90"/>
        <v>332834.32627077453</v>
      </c>
      <c r="EK22" s="108">
        <f t="shared" si="90"/>
        <v>332834.6238329896</v>
      </c>
      <c r="EL22" s="108">
        <f t="shared" si="91"/>
        <v>332834.9213954708</v>
      </c>
      <c r="EM22" s="108">
        <f t="shared" si="91"/>
        <v>332835.21895821794</v>
      </c>
      <c r="EN22" s="108">
        <f t="shared" si="91"/>
        <v>359415.75492172845</v>
      </c>
      <c r="EO22" s="108">
        <f t="shared" si="91"/>
        <v>359416.07624840585</v>
      </c>
      <c r="EP22" s="108">
        <f t="shared" si="91"/>
        <v>359416.3975753705</v>
      </c>
      <c r="EQ22" s="108">
        <f t="shared" si="91"/>
        <v>359416.71890262247</v>
      </c>
      <c r="ER22" s="108">
        <f t="shared" si="91"/>
        <v>359417.04023016169</v>
      </c>
      <c r="ES22" s="108">
        <f t="shared" si="91"/>
        <v>341044.3835533575</v>
      </c>
      <c r="ET22" s="108">
        <f t="shared" si="91"/>
        <v>341044.68845556927</v>
      </c>
      <c r="EU22" s="108">
        <f t="shared" si="91"/>
        <v>341044.99335805362</v>
      </c>
      <c r="EV22" s="108">
        <f t="shared" si="91"/>
        <v>341045.29826081061</v>
      </c>
      <c r="EW22" s="108">
        <f t="shared" si="91"/>
        <v>335092.71921070013</v>
      </c>
      <c r="EX22" s="108">
        <f t="shared" si="91"/>
        <v>335093.01879197505</v>
      </c>
      <c r="EY22" s="108">
        <f t="shared" si="91"/>
        <v>335093.31837351783</v>
      </c>
      <c r="EZ22" s="108">
        <f t="shared" si="91"/>
        <v>335093.61795532843</v>
      </c>
      <c r="FA22" s="108">
        <f t="shared" si="91"/>
        <v>311292.70329720026</v>
      </c>
      <c r="FB22" s="108">
        <f t="shared" si="92"/>
        <v>311292.98160066549</v>
      </c>
      <c r="FC22" s="108">
        <f t="shared" si="92"/>
        <v>311293.25990437955</v>
      </c>
      <c r="FD22" s="108">
        <f t="shared" si="92"/>
        <v>311293.53820834239</v>
      </c>
      <c r="FE22" s="108">
        <f t="shared" si="92"/>
        <v>311293.81651255401</v>
      </c>
    </row>
    <row r="23" spans="1:161" ht="15.75" x14ac:dyDescent="0.25">
      <c r="A23" s="47" t="s">
        <v>182</v>
      </c>
      <c r="B23" s="12">
        <f>'Urb proj of all 25 ARs '!AO23</f>
        <v>595502.69974883855</v>
      </c>
      <c r="C23" s="12">
        <f>'Urb proj of all 25 ARs '!AP23</f>
        <v>595530.38488426118</v>
      </c>
      <c r="D23" s="100">
        <f t="shared" si="10"/>
        <v>4.6490360890555664E-5</v>
      </c>
      <c r="E23" s="101">
        <f t="shared" si="11"/>
        <v>8.9402501979307658E-7</v>
      </c>
      <c r="F23" s="69">
        <f t="shared" si="12"/>
        <v>595503.23214315146</v>
      </c>
      <c r="G23" s="69">
        <f t="shared" si="13"/>
        <v>595503.76453794038</v>
      </c>
      <c r="H23" s="69">
        <f>G23*(1+$E$23)</f>
        <v>595504.29693320522</v>
      </c>
      <c r="I23" s="69">
        <f t="shared" ref="I23:BE23" si="99">H23*(1+$E$23)</f>
        <v>595504.82932894607</v>
      </c>
      <c r="J23" s="69">
        <f t="shared" si="99"/>
        <v>595505.36172516295</v>
      </c>
      <c r="K23" s="69">
        <f t="shared" si="99"/>
        <v>595505.89412185573</v>
      </c>
      <c r="L23" s="69">
        <f t="shared" si="99"/>
        <v>595506.42651902454</v>
      </c>
      <c r="M23" s="69">
        <f t="shared" si="99"/>
        <v>595506.95891666925</v>
      </c>
      <c r="N23" s="69">
        <f t="shared" si="99"/>
        <v>595507.49131478998</v>
      </c>
      <c r="O23" s="69">
        <f t="shared" si="99"/>
        <v>595508.02371338673</v>
      </c>
      <c r="P23" s="69">
        <f t="shared" si="99"/>
        <v>595508.5561124594</v>
      </c>
      <c r="Q23" s="69">
        <f t="shared" si="99"/>
        <v>595509.08851200808</v>
      </c>
      <c r="R23" s="69">
        <f t="shared" si="99"/>
        <v>595509.62091203267</v>
      </c>
      <c r="S23" s="69">
        <f t="shared" si="99"/>
        <v>595510.15331253328</v>
      </c>
      <c r="T23" s="69">
        <f t="shared" si="99"/>
        <v>595510.68571350991</v>
      </c>
      <c r="U23" s="69">
        <f t="shared" si="99"/>
        <v>595511.21811496245</v>
      </c>
      <c r="V23" s="69">
        <f t="shared" si="99"/>
        <v>595511.75051689101</v>
      </c>
      <c r="W23" s="69">
        <f t="shared" si="99"/>
        <v>595512.2829192956</v>
      </c>
      <c r="X23" s="69">
        <f t="shared" si="99"/>
        <v>595512.81532217609</v>
      </c>
      <c r="Y23" s="69">
        <f t="shared" si="99"/>
        <v>595513.3477255326</v>
      </c>
      <c r="Z23" s="69">
        <f t="shared" si="99"/>
        <v>595513.88012936513</v>
      </c>
      <c r="AA23" s="69">
        <f t="shared" si="99"/>
        <v>595514.41253367357</v>
      </c>
      <c r="AB23" s="69">
        <f t="shared" si="99"/>
        <v>595514.94493845804</v>
      </c>
      <c r="AC23" s="69">
        <f t="shared" si="99"/>
        <v>595515.47734371852</v>
      </c>
      <c r="AD23" s="69">
        <f t="shared" si="99"/>
        <v>595516.00974945491</v>
      </c>
      <c r="AE23" s="69">
        <f t="shared" si="99"/>
        <v>595516.54215566732</v>
      </c>
      <c r="AF23" s="69">
        <f t="shared" si="99"/>
        <v>595517.07456235576</v>
      </c>
      <c r="AG23" s="69">
        <f t="shared" si="99"/>
        <v>595517.6069695201</v>
      </c>
      <c r="AH23" s="69">
        <f t="shared" si="99"/>
        <v>595518.13937716046</v>
      </c>
      <c r="AI23" s="69">
        <f t="shared" si="99"/>
        <v>595518.67178527685</v>
      </c>
      <c r="AJ23" s="69">
        <f t="shared" si="99"/>
        <v>595519.20419386914</v>
      </c>
      <c r="AK23" s="69">
        <f t="shared" si="99"/>
        <v>595519.73660293745</v>
      </c>
      <c r="AL23" s="69">
        <f t="shared" si="99"/>
        <v>595520.26901248179</v>
      </c>
      <c r="AM23" s="69">
        <f t="shared" si="99"/>
        <v>595520.80142250203</v>
      </c>
      <c r="AN23" s="69">
        <f t="shared" si="99"/>
        <v>595521.33383299829</v>
      </c>
      <c r="AO23" s="69">
        <f t="shared" si="99"/>
        <v>595521.86624397058</v>
      </c>
      <c r="AP23" s="69">
        <f t="shared" si="99"/>
        <v>595522.39865541889</v>
      </c>
      <c r="AQ23" s="69">
        <f t="shared" si="99"/>
        <v>595522.9310673431</v>
      </c>
      <c r="AR23" s="69">
        <f t="shared" si="99"/>
        <v>595523.46347974334</v>
      </c>
      <c r="AS23" s="69">
        <f t="shared" si="99"/>
        <v>595523.9958926196</v>
      </c>
      <c r="AT23" s="69">
        <f t="shared" si="99"/>
        <v>595524.52830597176</v>
      </c>
      <c r="AU23" s="69">
        <f t="shared" si="99"/>
        <v>595525.06071979995</v>
      </c>
      <c r="AV23" s="69">
        <f t="shared" si="99"/>
        <v>595525.59313410416</v>
      </c>
      <c r="AW23" s="69">
        <f t="shared" si="99"/>
        <v>595526.12554888439</v>
      </c>
      <c r="AX23" s="69">
        <f t="shared" si="99"/>
        <v>595526.65796414053</v>
      </c>
      <c r="AY23" s="69">
        <f t="shared" si="99"/>
        <v>595527.19037987269</v>
      </c>
      <c r="AZ23" s="69">
        <f t="shared" si="99"/>
        <v>595527.72279608087</v>
      </c>
      <c r="BA23" s="69">
        <f t="shared" si="99"/>
        <v>595528.25521276507</v>
      </c>
      <c r="BB23" s="69">
        <f t="shared" si="99"/>
        <v>595528.78762992518</v>
      </c>
      <c r="BC23" s="69">
        <f t="shared" si="99"/>
        <v>595529.32004756131</v>
      </c>
      <c r="BD23" s="69">
        <f t="shared" si="99"/>
        <v>595529.85246567347</v>
      </c>
      <c r="BE23" s="69">
        <f t="shared" si="99"/>
        <v>595530.38488426164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555149.90344080667</v>
      </c>
      <c r="DG23" s="108">
        <f t="shared" si="15"/>
        <v>555150.39975871006</v>
      </c>
      <c r="DH23" s="108">
        <f t="shared" si="15"/>
        <v>555150.89607705711</v>
      </c>
      <c r="DI23" s="108">
        <f t="shared" si="15"/>
        <v>555151.39239584806</v>
      </c>
      <c r="DJ23" s="108">
        <f t="shared" si="15"/>
        <v>598704.59246556635</v>
      </c>
      <c r="DK23" s="108">
        <f t="shared" si="15"/>
        <v>598705.12772245146</v>
      </c>
      <c r="DL23" s="108">
        <f t="shared" si="15"/>
        <v>598705.66297981516</v>
      </c>
      <c r="DM23" s="108">
        <f t="shared" si="15"/>
        <v>598706.19823765731</v>
      </c>
      <c r="DN23" s="108">
        <f t="shared" si="15"/>
        <v>530807.82594271447</v>
      </c>
      <c r="DO23" s="108">
        <f t="shared" si="15"/>
        <v>530808.3004981915</v>
      </c>
      <c r="DP23" s="108">
        <f t="shared" si="15"/>
        <v>530808.77505409287</v>
      </c>
      <c r="DQ23" s="108">
        <f t="shared" si="15"/>
        <v>530809.24961041857</v>
      </c>
      <c r="DR23" s="108">
        <f t="shared" si="15"/>
        <v>530809.72416716837</v>
      </c>
      <c r="DS23" s="108">
        <f t="shared" si="15"/>
        <v>545152.45621852321</v>
      </c>
      <c r="DT23" s="108">
        <f t="shared" si="15"/>
        <v>545152.94359845866</v>
      </c>
      <c r="DU23" s="108">
        <f t="shared" si="15"/>
        <v>545153.43097882986</v>
      </c>
      <c r="DV23" s="108">
        <f t="shared" si="90"/>
        <v>545153.91835963679</v>
      </c>
      <c r="DW23" s="108">
        <f t="shared" si="90"/>
        <v>539994.3379053286</v>
      </c>
      <c r="DX23" s="108">
        <f t="shared" si="90"/>
        <v>539994.82067377726</v>
      </c>
      <c r="DY23" s="108">
        <f t="shared" si="90"/>
        <v>539995.30344265746</v>
      </c>
      <c r="DZ23" s="108">
        <f t="shared" si="90"/>
        <v>539995.78621196933</v>
      </c>
      <c r="EA23" s="108">
        <f t="shared" si="90"/>
        <v>562833.69056406466</v>
      </c>
      <c r="EB23" s="108">
        <f t="shared" si="90"/>
        <v>562834.19375146599</v>
      </c>
      <c r="EC23" s="108">
        <f t="shared" si="90"/>
        <v>562834.69693931716</v>
      </c>
      <c r="ED23" s="108">
        <f t="shared" si="90"/>
        <v>562835.20012761827</v>
      </c>
      <c r="EE23" s="108">
        <f t="shared" si="90"/>
        <v>562835.70331636921</v>
      </c>
      <c r="EF23" s="108">
        <f t="shared" si="90"/>
        <v>540701.55274567672</v>
      </c>
      <c r="EG23" s="108">
        <f t="shared" si="90"/>
        <v>540702.03614639316</v>
      </c>
      <c r="EH23" s="108">
        <f t="shared" si="90"/>
        <v>540702.51954754174</v>
      </c>
      <c r="EI23" s="108">
        <f t="shared" si="90"/>
        <v>540703.00294912246</v>
      </c>
      <c r="EJ23" s="108">
        <f t="shared" si="90"/>
        <v>545669.86411396379</v>
      </c>
      <c r="EK23" s="108">
        <f t="shared" si="90"/>
        <v>545670.35195647483</v>
      </c>
      <c r="EL23" s="108">
        <f t="shared" si="91"/>
        <v>545670.83979942207</v>
      </c>
      <c r="EM23" s="108">
        <f t="shared" si="91"/>
        <v>545671.32764280541</v>
      </c>
      <c r="EN23" s="108">
        <f t="shared" si="91"/>
        <v>581837.48593176156</v>
      </c>
      <c r="EO23" s="108">
        <f t="shared" si="91"/>
        <v>581838.00610903138</v>
      </c>
      <c r="EP23" s="108">
        <f t="shared" si="91"/>
        <v>581838.5262867664</v>
      </c>
      <c r="EQ23" s="108">
        <f t="shared" si="91"/>
        <v>581839.04646496638</v>
      </c>
      <c r="ER23" s="108">
        <f t="shared" si="91"/>
        <v>581839.56664363132</v>
      </c>
      <c r="ES23" s="108">
        <f t="shared" si="91"/>
        <v>573364.5603606049</v>
      </c>
      <c r="ET23" s="108">
        <f t="shared" si="91"/>
        <v>573365.07296286733</v>
      </c>
      <c r="EU23" s="108">
        <f t="shared" si="91"/>
        <v>573365.58556558797</v>
      </c>
      <c r="EV23" s="108">
        <f t="shared" si="91"/>
        <v>573366.09816876706</v>
      </c>
      <c r="EW23" s="108">
        <f t="shared" si="91"/>
        <v>570866.33203224582</v>
      </c>
      <c r="EX23" s="108">
        <f t="shared" si="91"/>
        <v>570866.84240102954</v>
      </c>
      <c r="EY23" s="108">
        <f t="shared" si="91"/>
        <v>570867.35277026962</v>
      </c>
      <c r="EZ23" s="108">
        <f t="shared" si="91"/>
        <v>570867.86313996604</v>
      </c>
      <c r="FA23" s="108">
        <f t="shared" si="91"/>
        <v>537295.40290157276</v>
      </c>
      <c r="FB23" s="108">
        <f t="shared" si="92"/>
        <v>537295.88325710595</v>
      </c>
      <c r="FC23" s="108">
        <f t="shared" si="92"/>
        <v>537296.36361306859</v>
      </c>
      <c r="FD23" s="108">
        <f t="shared" si="92"/>
        <v>537296.84396946069</v>
      </c>
      <c r="FE23" s="108">
        <f t="shared" si="92"/>
        <v>537297.32432628225</v>
      </c>
    </row>
    <row r="24" spans="1:161" ht="15.75" x14ac:dyDescent="0.25">
      <c r="A24" s="47" t="s">
        <v>183</v>
      </c>
      <c r="B24" s="12">
        <f>'Urb proj of all 25 ARs '!AO24</f>
        <v>307578.43033980537</v>
      </c>
      <c r="C24" s="12">
        <f>'Urb proj of all 25 ARs '!AP24</f>
        <v>307592.7297720341</v>
      </c>
      <c r="D24" s="100">
        <f t="shared" si="10"/>
        <v>4.6490360890811251E-5</v>
      </c>
      <c r="E24" s="101">
        <f t="shared" si="11"/>
        <v>8.9402501979307658E-7</v>
      </c>
      <c r="F24" s="69">
        <f t="shared" si="12"/>
        <v>307578.70532261766</v>
      </c>
      <c r="G24" s="69">
        <f t="shared" si="13"/>
        <v>307578.98030567577</v>
      </c>
      <c r="H24" s="69">
        <f>G24*(1+$E$24)</f>
        <v>307579.25528897974</v>
      </c>
      <c r="I24" s="69">
        <f t="shared" ref="I24:BD24" si="100">H24*(1+$E$24)</f>
        <v>307579.53027252952</v>
      </c>
      <c r="J24" s="69">
        <f t="shared" si="100"/>
        <v>307579.80525632517</v>
      </c>
      <c r="K24" s="69">
        <f t="shared" si="100"/>
        <v>307580.08024036663</v>
      </c>
      <c r="L24" s="69">
        <f t="shared" si="100"/>
        <v>307580.35522465396</v>
      </c>
      <c r="M24" s="69">
        <f t="shared" si="100"/>
        <v>307580.6302091871</v>
      </c>
      <c r="N24" s="69">
        <f t="shared" si="100"/>
        <v>307580.90519396611</v>
      </c>
      <c r="O24" s="69">
        <f t="shared" si="100"/>
        <v>307581.180178991</v>
      </c>
      <c r="P24" s="69">
        <f t="shared" si="100"/>
        <v>307581.45516426169</v>
      </c>
      <c r="Q24" s="69">
        <f t="shared" si="100"/>
        <v>307581.73014977825</v>
      </c>
      <c r="R24" s="69">
        <f t="shared" si="100"/>
        <v>307582.00513554062</v>
      </c>
      <c r="S24" s="69">
        <f t="shared" si="100"/>
        <v>307582.28012154886</v>
      </c>
      <c r="T24" s="69">
        <f t="shared" si="100"/>
        <v>307582.55510780291</v>
      </c>
      <c r="U24" s="69">
        <f t="shared" si="100"/>
        <v>307582.83009430283</v>
      </c>
      <c r="V24" s="69">
        <f t="shared" si="100"/>
        <v>307583.10508104862</v>
      </c>
      <c r="W24" s="69">
        <f t="shared" si="100"/>
        <v>307583.38006804022</v>
      </c>
      <c r="X24" s="69">
        <f t="shared" si="100"/>
        <v>307583.65505527769</v>
      </c>
      <c r="Y24" s="69">
        <f t="shared" si="100"/>
        <v>307583.93004276097</v>
      </c>
      <c r="Z24" s="69">
        <f t="shared" si="100"/>
        <v>307584.20503049012</v>
      </c>
      <c r="AA24" s="69">
        <f t="shared" si="100"/>
        <v>307584.48001846514</v>
      </c>
      <c r="AB24" s="69">
        <f t="shared" si="100"/>
        <v>307584.75500668597</v>
      </c>
      <c r="AC24" s="69">
        <f t="shared" si="100"/>
        <v>307585.02999515267</v>
      </c>
      <c r="AD24" s="69">
        <f t="shared" si="100"/>
        <v>307585.30498386518</v>
      </c>
      <c r="AE24" s="69">
        <f t="shared" si="100"/>
        <v>307585.57997282356</v>
      </c>
      <c r="AF24" s="69">
        <f t="shared" si="100"/>
        <v>307585.85496202781</v>
      </c>
      <c r="AG24" s="69">
        <f t="shared" si="100"/>
        <v>307586.12995147787</v>
      </c>
      <c r="AH24" s="69">
        <f t="shared" si="100"/>
        <v>307586.40494117379</v>
      </c>
      <c r="AI24" s="69">
        <f t="shared" si="100"/>
        <v>307586.67993111553</v>
      </c>
      <c r="AJ24" s="69">
        <f t="shared" si="100"/>
        <v>307586.95492130314</v>
      </c>
      <c r="AK24" s="69">
        <f t="shared" si="100"/>
        <v>307587.22991173662</v>
      </c>
      <c r="AL24" s="69">
        <f t="shared" si="100"/>
        <v>307587.50490241591</v>
      </c>
      <c r="AM24" s="69">
        <f t="shared" si="100"/>
        <v>307587.77989334107</v>
      </c>
      <c r="AN24" s="69">
        <f t="shared" si="100"/>
        <v>307588.05488451209</v>
      </c>
      <c r="AO24" s="69">
        <f t="shared" si="100"/>
        <v>307588.32987592893</v>
      </c>
      <c r="AP24" s="69">
        <f t="shared" si="100"/>
        <v>307588.60486759164</v>
      </c>
      <c r="AQ24" s="69">
        <f t="shared" si="100"/>
        <v>307588.87985950022</v>
      </c>
      <c r="AR24" s="69">
        <f t="shared" si="100"/>
        <v>307589.1548516546</v>
      </c>
      <c r="AS24" s="69">
        <f t="shared" si="100"/>
        <v>307589.42984405486</v>
      </c>
      <c r="AT24" s="69">
        <f t="shared" si="100"/>
        <v>307589.70483670098</v>
      </c>
      <c r="AU24" s="69">
        <f t="shared" si="100"/>
        <v>307589.97982959292</v>
      </c>
      <c r="AV24" s="69">
        <f t="shared" si="100"/>
        <v>307590.25482273073</v>
      </c>
      <c r="AW24" s="69">
        <f t="shared" si="100"/>
        <v>307590.5298161144</v>
      </c>
      <c r="AX24" s="69">
        <f t="shared" si="100"/>
        <v>307590.80480974389</v>
      </c>
      <c r="AY24" s="69">
        <f t="shared" si="100"/>
        <v>307591.07980361924</v>
      </c>
      <c r="AZ24" s="69">
        <f t="shared" si="100"/>
        <v>307591.35479774047</v>
      </c>
      <c r="BA24" s="69">
        <f t="shared" si="100"/>
        <v>307591.6297921075</v>
      </c>
      <c r="BB24" s="69">
        <f t="shared" si="100"/>
        <v>307591.90478672041</v>
      </c>
      <c r="BC24" s="69">
        <f t="shared" si="100"/>
        <v>307592.17978157918</v>
      </c>
      <c r="BD24" s="69">
        <f t="shared" si="100"/>
        <v>307592.45477668382</v>
      </c>
      <c r="BE24" s="69">
        <f>BD24*(1+$E$24)</f>
        <v>307592.72977203428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283899.7524733441</v>
      </c>
      <c r="DG24" s="108">
        <f t="shared" si="15"/>
        <v>283900.00628682593</v>
      </c>
      <c r="DH24" s="108">
        <f t="shared" si="15"/>
        <v>283900.26010053465</v>
      </c>
      <c r="DI24" s="108">
        <f t="shared" si="15"/>
        <v>283900.51391447033</v>
      </c>
      <c r="DJ24" s="108">
        <f t="shared" si="15"/>
        <v>306461.34210285067</v>
      </c>
      <c r="DK24" s="108">
        <f t="shared" si="15"/>
        <v>306461.61608695809</v>
      </c>
      <c r="DL24" s="108">
        <f t="shared" si="15"/>
        <v>306461.89007131051</v>
      </c>
      <c r="DM24" s="108">
        <f t="shared" si="15"/>
        <v>306462.16405590781</v>
      </c>
      <c r="DN24" s="108">
        <f t="shared" si="15"/>
        <v>271716.48685863218</v>
      </c>
      <c r="DO24" s="108">
        <f t="shared" si="15"/>
        <v>271716.72977996973</v>
      </c>
      <c r="DP24" s="108">
        <f t="shared" si="15"/>
        <v>271716.97270152444</v>
      </c>
      <c r="DQ24" s="108">
        <f t="shared" si="15"/>
        <v>271717.21562329639</v>
      </c>
      <c r="DR24" s="108">
        <f t="shared" si="15"/>
        <v>271717.45854528545</v>
      </c>
      <c r="DS24" s="108">
        <f t="shared" si="15"/>
        <v>281284.72306036972</v>
      </c>
      <c r="DT24" s="108">
        <f t="shared" si="15"/>
        <v>281284.97453594982</v>
      </c>
      <c r="DU24" s="108">
        <f t="shared" si="15"/>
        <v>281285.22601175477</v>
      </c>
      <c r="DV24" s="108">
        <f t="shared" si="90"/>
        <v>281285.47748778452</v>
      </c>
      <c r="DW24" s="108">
        <f t="shared" si="90"/>
        <v>276395.92140565353</v>
      </c>
      <c r="DX24" s="108">
        <f t="shared" si="90"/>
        <v>276396.16851052264</v>
      </c>
      <c r="DY24" s="108">
        <f t="shared" si="90"/>
        <v>276396.41561561264</v>
      </c>
      <c r="DZ24" s="108">
        <f t="shared" si="90"/>
        <v>276396.6627209236</v>
      </c>
      <c r="EA24" s="108">
        <f t="shared" si="90"/>
        <v>286597.89653068973</v>
      </c>
      <c r="EB24" s="108">
        <f t="shared" si="90"/>
        <v>286598.15275637986</v>
      </c>
      <c r="EC24" s="108">
        <f t="shared" si="90"/>
        <v>286598.40898229904</v>
      </c>
      <c r="ED24" s="108">
        <f t="shared" si="90"/>
        <v>286598.66520844732</v>
      </c>
      <c r="EE24" s="108">
        <f t="shared" si="90"/>
        <v>286598.92143482465</v>
      </c>
      <c r="EF24" s="108">
        <f t="shared" si="90"/>
        <v>277979.10578049527</v>
      </c>
      <c r="EG24" s="108">
        <f t="shared" si="90"/>
        <v>277979.35430077079</v>
      </c>
      <c r="EH24" s="108">
        <f t="shared" si="90"/>
        <v>277979.60282126855</v>
      </c>
      <c r="EI24" s="108">
        <f t="shared" si="90"/>
        <v>277979.85134198843</v>
      </c>
      <c r="EJ24" s="108">
        <f t="shared" si="90"/>
        <v>280436.22022669704</v>
      </c>
      <c r="EK24" s="108">
        <f t="shared" si="90"/>
        <v>280436.47094369441</v>
      </c>
      <c r="EL24" s="108">
        <f t="shared" si="91"/>
        <v>280436.72166091588</v>
      </c>
      <c r="EM24" s="108">
        <f t="shared" si="91"/>
        <v>280436.9723783615</v>
      </c>
      <c r="EN24" s="108">
        <f t="shared" si="91"/>
        <v>301936.59421250928</v>
      </c>
      <c r="EO24" s="108">
        <f t="shared" si="91"/>
        <v>301936.86415137892</v>
      </c>
      <c r="EP24" s="108">
        <f t="shared" si="91"/>
        <v>301937.13409048988</v>
      </c>
      <c r="EQ24" s="108">
        <f t="shared" si="91"/>
        <v>301937.40402984218</v>
      </c>
      <c r="ER24" s="108">
        <f t="shared" si="91"/>
        <v>301937.67396943574</v>
      </c>
      <c r="ES24" s="108">
        <f t="shared" si="91"/>
        <v>295390.01776914729</v>
      </c>
      <c r="ET24" s="108">
        <f t="shared" si="91"/>
        <v>295390.28185521375</v>
      </c>
      <c r="EU24" s="108">
        <f t="shared" si="91"/>
        <v>295390.54594151635</v>
      </c>
      <c r="EV24" s="108">
        <f t="shared" si="91"/>
        <v>295390.81002805504</v>
      </c>
      <c r="EW24" s="108">
        <f t="shared" si="91"/>
        <v>295506.31357281975</v>
      </c>
      <c r="EX24" s="108">
        <f t="shared" si="91"/>
        <v>295506.57776285755</v>
      </c>
      <c r="EY24" s="108">
        <f t="shared" si="91"/>
        <v>295506.8419531316</v>
      </c>
      <c r="EZ24" s="108">
        <f t="shared" si="91"/>
        <v>295507.10614364181</v>
      </c>
      <c r="FA24" s="108">
        <f t="shared" si="91"/>
        <v>272552.34423735621</v>
      </c>
      <c r="FB24" s="108">
        <f t="shared" si="92"/>
        <v>272552.58790597116</v>
      </c>
      <c r="FC24" s="108">
        <f t="shared" si="92"/>
        <v>272552.83157480397</v>
      </c>
      <c r="FD24" s="108">
        <f t="shared" si="92"/>
        <v>272553.0752438546</v>
      </c>
      <c r="FE24" s="108">
        <f t="shared" si="92"/>
        <v>272553.3189131231</v>
      </c>
    </row>
    <row r="25" spans="1:161" ht="15.75" x14ac:dyDescent="0.25">
      <c r="A25" s="47" t="s">
        <v>189</v>
      </c>
      <c r="B25" s="12">
        <f>'Urb proj of all 25 ARs '!AO25</f>
        <v>180708.59626252827</v>
      </c>
      <c r="C25" s="12">
        <f>'Urb proj of all 25 ARs '!AP25</f>
        <v>180716.99747038455</v>
      </c>
      <c r="D25" s="100">
        <f t="shared" si="10"/>
        <v>4.6490360890612686E-5</v>
      </c>
      <c r="E25" s="101">
        <f t="shared" si="11"/>
        <v>8.9402501979307658E-7</v>
      </c>
      <c r="F25" s="69">
        <f t="shared" si="12"/>
        <v>180708.75782053461</v>
      </c>
      <c r="G25" s="69">
        <f t="shared" si="13"/>
        <v>180708.91937868539</v>
      </c>
      <c r="H25" s="69">
        <f>G25*(1+$E$25)</f>
        <v>180709.08093698061</v>
      </c>
      <c r="I25" s="69">
        <f t="shared" ref="I25:BE25" si="101">H25*(1+$E$25)</f>
        <v>180709.24249542027</v>
      </c>
      <c r="J25" s="69">
        <f t="shared" si="101"/>
        <v>180709.40405400438</v>
      </c>
      <c r="K25" s="69">
        <f t="shared" si="101"/>
        <v>180709.56561273293</v>
      </c>
      <c r="L25" s="69">
        <f t="shared" si="101"/>
        <v>180709.72717160589</v>
      </c>
      <c r="M25" s="69">
        <f t="shared" si="101"/>
        <v>180709.88873062329</v>
      </c>
      <c r="N25" s="69">
        <f t="shared" si="101"/>
        <v>180710.05028978514</v>
      </c>
      <c r="O25" s="69">
        <f t="shared" si="101"/>
        <v>180710.21184909143</v>
      </c>
      <c r="P25" s="69">
        <f t="shared" si="101"/>
        <v>180710.37340854216</v>
      </c>
      <c r="Q25" s="69">
        <f t="shared" si="101"/>
        <v>180710.53496813733</v>
      </c>
      <c r="R25" s="69">
        <f t="shared" si="101"/>
        <v>180710.69652787695</v>
      </c>
      <c r="S25" s="69">
        <f t="shared" si="101"/>
        <v>180710.85808776098</v>
      </c>
      <c r="T25" s="69">
        <f t="shared" si="101"/>
        <v>180711.01964778945</v>
      </c>
      <c r="U25" s="69">
        <f t="shared" si="101"/>
        <v>180711.18120796236</v>
      </c>
      <c r="V25" s="69">
        <f t="shared" si="101"/>
        <v>180711.34276827972</v>
      </c>
      <c r="W25" s="69">
        <f t="shared" si="101"/>
        <v>180711.50432874152</v>
      </c>
      <c r="X25" s="69">
        <f t="shared" si="101"/>
        <v>180711.66588934776</v>
      </c>
      <c r="Y25" s="69">
        <f t="shared" si="101"/>
        <v>180711.82745009844</v>
      </c>
      <c r="Z25" s="69">
        <f t="shared" si="101"/>
        <v>180711.98901099357</v>
      </c>
      <c r="AA25" s="69">
        <f t="shared" si="101"/>
        <v>180712.1505720331</v>
      </c>
      <c r="AB25" s="69">
        <f t="shared" si="101"/>
        <v>180712.31213321708</v>
      </c>
      <c r="AC25" s="69">
        <f t="shared" si="101"/>
        <v>180712.47369454551</v>
      </c>
      <c r="AD25" s="69">
        <f t="shared" si="101"/>
        <v>180712.63525601837</v>
      </c>
      <c r="AE25" s="69">
        <f t="shared" si="101"/>
        <v>180712.79681763568</v>
      </c>
      <c r="AF25" s="69">
        <f t="shared" si="101"/>
        <v>180712.95837939743</v>
      </c>
      <c r="AG25" s="69">
        <f t="shared" si="101"/>
        <v>180713.11994130362</v>
      </c>
      <c r="AH25" s="69">
        <f t="shared" si="101"/>
        <v>180713.28150335426</v>
      </c>
      <c r="AI25" s="69">
        <f t="shared" si="101"/>
        <v>180713.44306554933</v>
      </c>
      <c r="AJ25" s="69">
        <f t="shared" si="101"/>
        <v>180713.60462788885</v>
      </c>
      <c r="AK25" s="69">
        <f t="shared" si="101"/>
        <v>180713.76619037281</v>
      </c>
      <c r="AL25" s="69">
        <f t="shared" si="101"/>
        <v>180713.92775300122</v>
      </c>
      <c r="AM25" s="69">
        <f t="shared" si="101"/>
        <v>180714.08931577406</v>
      </c>
      <c r="AN25" s="69">
        <f t="shared" si="101"/>
        <v>180714.25087869135</v>
      </c>
      <c r="AO25" s="69">
        <f t="shared" si="101"/>
        <v>180714.41244175308</v>
      </c>
      <c r="AP25" s="69">
        <f t="shared" si="101"/>
        <v>180714.57400495926</v>
      </c>
      <c r="AQ25" s="69">
        <f t="shared" si="101"/>
        <v>180714.73556830987</v>
      </c>
      <c r="AR25" s="69">
        <f t="shared" si="101"/>
        <v>180714.89713180493</v>
      </c>
      <c r="AS25" s="69">
        <f t="shared" si="101"/>
        <v>180715.0586954444</v>
      </c>
      <c r="AT25" s="69">
        <f t="shared" si="101"/>
        <v>180715.22025922831</v>
      </c>
      <c r="AU25" s="69">
        <f t="shared" si="101"/>
        <v>180715.38182315667</v>
      </c>
      <c r="AV25" s="69">
        <f t="shared" si="101"/>
        <v>180715.54338722947</v>
      </c>
      <c r="AW25" s="69">
        <f t="shared" si="101"/>
        <v>180715.70495144671</v>
      </c>
      <c r="AX25" s="69">
        <f t="shared" si="101"/>
        <v>180715.86651580839</v>
      </c>
      <c r="AY25" s="69">
        <f t="shared" si="101"/>
        <v>180716.02808031451</v>
      </c>
      <c r="AZ25" s="69">
        <f t="shared" si="101"/>
        <v>180716.18964496508</v>
      </c>
      <c r="BA25" s="69">
        <f t="shared" si="101"/>
        <v>180716.35120976012</v>
      </c>
      <c r="BB25" s="69">
        <f t="shared" si="101"/>
        <v>180716.5127746996</v>
      </c>
      <c r="BC25" s="69">
        <f t="shared" si="101"/>
        <v>180716.67433978352</v>
      </c>
      <c r="BD25" s="69">
        <f t="shared" si="101"/>
        <v>180716.83590501189</v>
      </c>
      <c r="BE25" s="69">
        <f t="shared" si="101"/>
        <v>180716.9974703847</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186549.58421932577</v>
      </c>
      <c r="DG25" s="108">
        <f t="shared" si="15"/>
        <v>186549.75099932149</v>
      </c>
      <c r="DH25" s="108">
        <f t="shared" si="15"/>
        <v>186549.91777946631</v>
      </c>
      <c r="DI25" s="108">
        <f t="shared" si="15"/>
        <v>186550.08455976026</v>
      </c>
      <c r="DJ25" s="108">
        <f t="shared" si="15"/>
        <v>201302.5334229196</v>
      </c>
      <c r="DK25" s="108">
        <f t="shared" si="15"/>
        <v>201302.71339242105</v>
      </c>
      <c r="DL25" s="108">
        <f t="shared" si="15"/>
        <v>201302.89336208336</v>
      </c>
      <c r="DM25" s="108">
        <f t="shared" si="15"/>
        <v>201303.07333190658</v>
      </c>
      <c r="DN25" s="108">
        <f t="shared" si="15"/>
        <v>178529.33318333916</v>
      </c>
      <c r="DO25" s="108">
        <f t="shared" si="15"/>
        <v>178529.49279302979</v>
      </c>
      <c r="DP25" s="108">
        <f t="shared" si="15"/>
        <v>178529.65240286311</v>
      </c>
      <c r="DQ25" s="108">
        <f t="shared" si="15"/>
        <v>178529.81201283916</v>
      </c>
      <c r="DR25" s="108">
        <f t="shared" si="15"/>
        <v>178529.97162295788</v>
      </c>
      <c r="DS25" s="108">
        <f t="shared" si="15"/>
        <v>185179.5531695894</v>
      </c>
      <c r="DT25" s="108">
        <f t="shared" si="15"/>
        <v>185179.71872474308</v>
      </c>
      <c r="DU25" s="108">
        <f t="shared" si="15"/>
        <v>185179.88428004479</v>
      </c>
      <c r="DV25" s="108">
        <f t="shared" si="90"/>
        <v>185180.04983549449</v>
      </c>
      <c r="DW25" s="108">
        <f t="shared" si="90"/>
        <v>182196.206143699</v>
      </c>
      <c r="DX25" s="108">
        <f t="shared" si="90"/>
        <v>182196.36903166582</v>
      </c>
      <c r="DY25" s="108">
        <f t="shared" si="90"/>
        <v>182196.53191977827</v>
      </c>
      <c r="DZ25" s="108">
        <f t="shared" si="90"/>
        <v>182196.69480803632</v>
      </c>
      <c r="EA25" s="108">
        <f t="shared" si="90"/>
        <v>188292.30947038639</v>
      </c>
      <c r="EB25" s="108">
        <f t="shared" si="90"/>
        <v>188292.47780842209</v>
      </c>
      <c r="EC25" s="108">
        <f t="shared" si="90"/>
        <v>188292.64614660825</v>
      </c>
      <c r="ED25" s="108">
        <f t="shared" si="90"/>
        <v>188292.81448494495</v>
      </c>
      <c r="EE25" s="108">
        <f t="shared" si="90"/>
        <v>188292.98282343216</v>
      </c>
      <c r="EF25" s="108">
        <f t="shared" si="90"/>
        <v>184259.45768119398</v>
      </c>
      <c r="EG25" s="108">
        <f t="shared" si="90"/>
        <v>184259.62241375927</v>
      </c>
      <c r="EH25" s="108">
        <f t="shared" si="90"/>
        <v>184259.78714647185</v>
      </c>
      <c r="EI25" s="108">
        <f t="shared" si="90"/>
        <v>184259.9518793317</v>
      </c>
      <c r="EJ25" s="108">
        <f t="shared" si="90"/>
        <v>186073.01661702179</v>
      </c>
      <c r="EK25" s="108">
        <f t="shared" si="90"/>
        <v>186073.18297095416</v>
      </c>
      <c r="EL25" s="108">
        <f t="shared" si="91"/>
        <v>186073.34932503526</v>
      </c>
      <c r="EM25" s="108">
        <f t="shared" si="91"/>
        <v>186073.51567926508</v>
      </c>
      <c r="EN25" s="108">
        <f t="shared" si="91"/>
        <v>202053.73248901358</v>
      </c>
      <c r="EO25" s="108">
        <f t="shared" si="91"/>
        <v>202053.91313010576</v>
      </c>
      <c r="EP25" s="108">
        <f t="shared" si="91"/>
        <v>202054.09377135948</v>
      </c>
      <c r="EQ25" s="108">
        <f t="shared" si="91"/>
        <v>202054.27441277466</v>
      </c>
      <c r="ER25" s="108">
        <f t="shared" si="91"/>
        <v>202054.45505435136</v>
      </c>
      <c r="ES25" s="108">
        <f t="shared" si="91"/>
        <v>197768.42476188886</v>
      </c>
      <c r="ET25" s="108">
        <f t="shared" si="91"/>
        <v>197768.60157180869</v>
      </c>
      <c r="EU25" s="108">
        <f t="shared" si="91"/>
        <v>197768.7783818866</v>
      </c>
      <c r="EV25" s="108">
        <f t="shared" si="91"/>
        <v>197768.95519212261</v>
      </c>
      <c r="EW25" s="108">
        <f t="shared" si="91"/>
        <v>194881.76193875598</v>
      </c>
      <c r="EX25" s="108">
        <f t="shared" si="91"/>
        <v>194881.93616792705</v>
      </c>
      <c r="EY25" s="108">
        <f t="shared" si="91"/>
        <v>194882.11039725385</v>
      </c>
      <c r="EZ25" s="108">
        <f t="shared" si="91"/>
        <v>194882.28462673645</v>
      </c>
      <c r="FA25" s="108">
        <f t="shared" si="91"/>
        <v>178457.46472371853</v>
      </c>
      <c r="FB25" s="108">
        <f t="shared" si="92"/>
        <v>178457.62426915695</v>
      </c>
      <c r="FC25" s="108">
        <f t="shared" si="92"/>
        <v>178457.78381473804</v>
      </c>
      <c r="FD25" s="108">
        <f t="shared" si="92"/>
        <v>178457.94336046177</v>
      </c>
      <c r="FE25" s="108">
        <f t="shared" si="92"/>
        <v>178458.1029063281</v>
      </c>
    </row>
    <row r="26" spans="1:161" ht="15.75" x14ac:dyDescent="0.25">
      <c r="A26" s="47" t="s">
        <v>190</v>
      </c>
      <c r="B26" s="12">
        <f>'Urb proj of all 25 ARs '!AO26</f>
        <v>169545.33432165236</v>
      </c>
      <c r="C26" s="12">
        <f>'Urb proj of all 25 ARs '!AP26</f>
        <v>169553.21654543228</v>
      </c>
      <c r="D26" s="100">
        <f t="shared" si="10"/>
        <v>4.6490360890521233E-5</v>
      </c>
      <c r="E26" s="101">
        <f t="shared" si="11"/>
        <v>8.9402501979307658E-7</v>
      </c>
      <c r="F26" s="69">
        <f t="shared" si="12"/>
        <v>169545.48589942325</v>
      </c>
      <c r="G26" s="69">
        <f t="shared" si="13"/>
        <v>169545.63747732964</v>
      </c>
      <c r="H26" s="69">
        <f>G26*(1+$E$26)</f>
        <v>169545.78905537154</v>
      </c>
      <c r="I26" s="69">
        <f t="shared" ref="I26:BE26" si="102">H26*(1+$E$26)</f>
        <v>169545.94063354895</v>
      </c>
      <c r="J26" s="69">
        <f t="shared" si="102"/>
        <v>169546.09221186189</v>
      </c>
      <c r="K26" s="69">
        <f t="shared" si="102"/>
        <v>169546.24379031034</v>
      </c>
      <c r="L26" s="69">
        <f t="shared" si="102"/>
        <v>169546.3953688943</v>
      </c>
      <c r="M26" s="69">
        <f t="shared" si="102"/>
        <v>169546.54694761377</v>
      </c>
      <c r="N26" s="69">
        <f t="shared" si="102"/>
        <v>169546.69852646877</v>
      </c>
      <c r="O26" s="69">
        <f t="shared" si="102"/>
        <v>169546.85010545928</v>
      </c>
      <c r="P26" s="69">
        <f t="shared" si="102"/>
        <v>169547.0016845853</v>
      </c>
      <c r="Q26" s="69">
        <f t="shared" si="102"/>
        <v>169547.15326384682</v>
      </c>
      <c r="R26" s="69">
        <f t="shared" si="102"/>
        <v>169547.30484324388</v>
      </c>
      <c r="S26" s="69">
        <f t="shared" si="102"/>
        <v>169547.45642277645</v>
      </c>
      <c r="T26" s="69">
        <f t="shared" si="102"/>
        <v>169547.60800244453</v>
      </c>
      <c r="U26" s="69">
        <f t="shared" si="102"/>
        <v>169547.75958224814</v>
      </c>
      <c r="V26" s="69">
        <f t="shared" si="102"/>
        <v>169547.91116218726</v>
      </c>
      <c r="W26" s="69">
        <f t="shared" si="102"/>
        <v>169548.06274226189</v>
      </c>
      <c r="X26" s="69">
        <f t="shared" si="102"/>
        <v>169548.21432247202</v>
      </c>
      <c r="Y26" s="69">
        <f t="shared" si="102"/>
        <v>169548.36590281769</v>
      </c>
      <c r="Z26" s="69">
        <f t="shared" si="102"/>
        <v>169548.51748329887</v>
      </c>
      <c r="AA26" s="69">
        <f t="shared" si="102"/>
        <v>169548.66906391556</v>
      </c>
      <c r="AB26" s="69">
        <f t="shared" si="102"/>
        <v>169548.82064466778</v>
      </c>
      <c r="AC26" s="69">
        <f t="shared" si="102"/>
        <v>169548.97222555551</v>
      </c>
      <c r="AD26" s="69">
        <f t="shared" si="102"/>
        <v>169549.12380657875</v>
      </c>
      <c r="AE26" s="69">
        <f t="shared" si="102"/>
        <v>169549.27538773752</v>
      </c>
      <c r="AF26" s="69">
        <f t="shared" si="102"/>
        <v>169549.4269690318</v>
      </c>
      <c r="AG26" s="69">
        <f t="shared" si="102"/>
        <v>169549.57855046159</v>
      </c>
      <c r="AH26" s="69">
        <f t="shared" si="102"/>
        <v>169549.73013202692</v>
      </c>
      <c r="AI26" s="69">
        <f t="shared" si="102"/>
        <v>169549.88171372775</v>
      </c>
      <c r="AJ26" s="69">
        <f t="shared" si="102"/>
        <v>169550.03329556412</v>
      </c>
      <c r="AK26" s="69">
        <f t="shared" si="102"/>
        <v>169550.184877536</v>
      </c>
      <c r="AL26" s="69">
        <f t="shared" si="102"/>
        <v>169550.33645964338</v>
      </c>
      <c r="AM26" s="69">
        <f t="shared" si="102"/>
        <v>169550.4880418863</v>
      </c>
      <c r="AN26" s="69">
        <f t="shared" si="102"/>
        <v>169550.63962426473</v>
      </c>
      <c r="AO26" s="69">
        <f t="shared" si="102"/>
        <v>169550.79120677867</v>
      </c>
      <c r="AP26" s="69">
        <f t="shared" si="102"/>
        <v>169550.94278942814</v>
      </c>
      <c r="AQ26" s="69">
        <f t="shared" si="102"/>
        <v>169551.09437221312</v>
      </c>
      <c r="AR26" s="69">
        <f t="shared" si="102"/>
        <v>169551.24595513364</v>
      </c>
      <c r="AS26" s="69">
        <f t="shared" si="102"/>
        <v>169551.39753818966</v>
      </c>
      <c r="AT26" s="69">
        <f t="shared" si="102"/>
        <v>169551.54912138119</v>
      </c>
      <c r="AU26" s="69">
        <f t="shared" si="102"/>
        <v>169551.70070470826</v>
      </c>
      <c r="AV26" s="69">
        <f t="shared" si="102"/>
        <v>169551.85228817083</v>
      </c>
      <c r="AW26" s="69">
        <f t="shared" si="102"/>
        <v>169552.00387176895</v>
      </c>
      <c r="AX26" s="69">
        <f t="shared" si="102"/>
        <v>169552.15545550257</v>
      </c>
      <c r="AY26" s="69">
        <f t="shared" si="102"/>
        <v>169552.30703937169</v>
      </c>
      <c r="AZ26" s="69">
        <f t="shared" si="102"/>
        <v>169552.45862337635</v>
      </c>
      <c r="BA26" s="69">
        <f t="shared" si="102"/>
        <v>169552.61020751653</v>
      </c>
      <c r="BB26" s="69">
        <f t="shared" si="102"/>
        <v>169552.76179179223</v>
      </c>
      <c r="BC26" s="69">
        <f t="shared" si="102"/>
        <v>169552.91337620345</v>
      </c>
      <c r="BD26" s="69">
        <f t="shared" si="102"/>
        <v>169553.0649607502</v>
      </c>
      <c r="BE26" s="69">
        <f t="shared" si="102"/>
        <v>169553.21654543246</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164424.5405785047</v>
      </c>
      <c r="DG26" s="108">
        <f t="shared" si="15"/>
        <v>164424.68757815784</v>
      </c>
      <c r="DH26" s="108">
        <f t="shared" si="15"/>
        <v>164424.83457794241</v>
      </c>
      <c r="DI26" s="108">
        <f t="shared" si="15"/>
        <v>164424.98157785839</v>
      </c>
      <c r="DJ26" s="108">
        <f t="shared" si="15"/>
        <v>176919.81738997612</v>
      </c>
      <c r="DK26" s="108">
        <f t="shared" si="15"/>
        <v>176919.97556071938</v>
      </c>
      <c r="DL26" s="108">
        <f t="shared" si="15"/>
        <v>176920.13373160403</v>
      </c>
      <c r="DM26" s="108">
        <f t="shared" si="15"/>
        <v>176920.29190263007</v>
      </c>
      <c r="DN26" s="108">
        <f t="shared" si="15"/>
        <v>156309.92600280023</v>
      </c>
      <c r="DO26" s="108">
        <f t="shared" si="15"/>
        <v>156310.06574778495</v>
      </c>
      <c r="DP26" s="108">
        <f t="shared" si="15"/>
        <v>156310.20549289457</v>
      </c>
      <c r="DQ26" s="108">
        <f t="shared" si="15"/>
        <v>156310.34523812911</v>
      </c>
      <c r="DR26" s="108">
        <f t="shared" si="15"/>
        <v>156310.4849834886</v>
      </c>
      <c r="DS26" s="108">
        <f t="shared" si="15"/>
        <v>160733.41337370395</v>
      </c>
      <c r="DT26" s="108">
        <f t="shared" si="15"/>
        <v>160733.55707339701</v>
      </c>
      <c r="DU26" s="108">
        <f t="shared" si="15"/>
        <v>160733.70077321859</v>
      </c>
      <c r="DV26" s="108">
        <f t="shared" si="90"/>
        <v>160733.8444731686</v>
      </c>
      <c r="DW26" s="108">
        <f t="shared" si="90"/>
        <v>161149.33645784829</v>
      </c>
      <c r="DX26" s="108">
        <f t="shared" si="90"/>
        <v>161149.48052938699</v>
      </c>
      <c r="DY26" s="108">
        <f t="shared" si="90"/>
        <v>161149.6246010545</v>
      </c>
      <c r="DZ26" s="108">
        <f t="shared" si="90"/>
        <v>161149.76867285083</v>
      </c>
      <c r="EA26" s="108">
        <f t="shared" si="90"/>
        <v>166972.60059847229</v>
      </c>
      <c r="EB26" s="108">
        <f t="shared" si="90"/>
        <v>166972.74987615485</v>
      </c>
      <c r="EC26" s="108">
        <f t="shared" si="90"/>
        <v>166972.89915397088</v>
      </c>
      <c r="ED26" s="108">
        <f t="shared" si="90"/>
        <v>166973.04843192032</v>
      </c>
      <c r="EE26" s="108">
        <f t="shared" si="90"/>
        <v>166973.19771000327</v>
      </c>
      <c r="EF26" s="108">
        <f t="shared" si="90"/>
        <v>163503.34686389315</v>
      </c>
      <c r="EG26" s="108">
        <f t="shared" si="90"/>
        <v>163503.49303997605</v>
      </c>
      <c r="EH26" s="108">
        <f t="shared" si="90"/>
        <v>163503.63921618965</v>
      </c>
      <c r="EI26" s="108">
        <f t="shared" si="90"/>
        <v>163503.78539253393</v>
      </c>
      <c r="EJ26" s="108">
        <f t="shared" si="90"/>
        <v>161448.56029868961</v>
      </c>
      <c r="EK26" s="108">
        <f t="shared" si="90"/>
        <v>161448.70463774193</v>
      </c>
      <c r="EL26" s="108">
        <f t="shared" si="91"/>
        <v>161448.84897692327</v>
      </c>
      <c r="EM26" s="108">
        <f t="shared" si="91"/>
        <v>161448.99331623368</v>
      </c>
      <c r="EN26" s="108">
        <f t="shared" si="91"/>
        <v>174104.92064657103</v>
      </c>
      <c r="EO26" s="108">
        <f t="shared" si="91"/>
        <v>174105.07630072616</v>
      </c>
      <c r="EP26" s="108">
        <f t="shared" si="91"/>
        <v>174105.23195502043</v>
      </c>
      <c r="EQ26" s="108">
        <f t="shared" si="91"/>
        <v>174105.38760945387</v>
      </c>
      <c r="ER26" s="108">
        <f t="shared" si="91"/>
        <v>174105.54326402649</v>
      </c>
      <c r="ES26" s="108">
        <f t="shared" si="91"/>
        <v>172132.97372294654</v>
      </c>
      <c r="ET26" s="108">
        <f t="shared" si="91"/>
        <v>172133.12761413178</v>
      </c>
      <c r="EU26" s="108">
        <f t="shared" si="91"/>
        <v>172133.28150545459</v>
      </c>
      <c r="EV26" s="108">
        <f t="shared" si="91"/>
        <v>172133.43539691501</v>
      </c>
      <c r="EW26" s="108">
        <f t="shared" si="91"/>
        <v>169304.27005666305</v>
      </c>
      <c r="EX26" s="108">
        <f t="shared" si="91"/>
        <v>169304.42141891643</v>
      </c>
      <c r="EY26" s="108">
        <f t="shared" si="91"/>
        <v>169304.57278130512</v>
      </c>
      <c r="EZ26" s="108">
        <f t="shared" si="91"/>
        <v>169304.72414382917</v>
      </c>
      <c r="FA26" s="108">
        <f t="shared" si="91"/>
        <v>157286.90216209445</v>
      </c>
      <c r="FB26" s="108">
        <f t="shared" si="92"/>
        <v>157287.04278052028</v>
      </c>
      <c r="FC26" s="108">
        <f t="shared" si="92"/>
        <v>157287.1833990718</v>
      </c>
      <c r="FD26" s="108">
        <f t="shared" si="92"/>
        <v>157287.32401774908</v>
      </c>
      <c r="FE26" s="108">
        <f t="shared" si="92"/>
        <v>157287.46463655206</v>
      </c>
    </row>
    <row r="27" spans="1:161" ht="15.75" x14ac:dyDescent="0.25">
      <c r="A27" s="47" t="s">
        <v>191</v>
      </c>
      <c r="B27" s="12">
        <f>'Urb proj of all 25 ARs '!AO27</f>
        <v>182625.49280083441</v>
      </c>
      <c r="C27" s="12">
        <f>'Urb proj of all 25 ARs '!AP27</f>
        <v>182633.98312590254</v>
      </c>
      <c r="D27" s="100">
        <f t="shared" si="10"/>
        <v>4.6490360890540722E-5</v>
      </c>
      <c r="E27" s="101">
        <f t="shared" si="11"/>
        <v>8.9402501979307658E-7</v>
      </c>
      <c r="F27" s="69">
        <f t="shared" si="12"/>
        <v>182625.65607259423</v>
      </c>
      <c r="G27" s="69">
        <f t="shared" si="13"/>
        <v>182625.81934450002</v>
      </c>
      <c r="H27" s="69">
        <f>G27*(1+$E$27)</f>
        <v>182625.98261655177</v>
      </c>
      <c r="I27" s="69">
        <f t="shared" ref="I27:BD27" si="103">H27*(1+$E$27)</f>
        <v>182626.14588874951</v>
      </c>
      <c r="J27" s="69">
        <f t="shared" si="103"/>
        <v>182626.3091610932</v>
      </c>
      <c r="K27" s="69">
        <f t="shared" si="103"/>
        <v>182626.47243358285</v>
      </c>
      <c r="L27" s="69">
        <f t="shared" si="103"/>
        <v>182626.63570621848</v>
      </c>
      <c r="M27" s="69">
        <f t="shared" si="103"/>
        <v>182626.79897900007</v>
      </c>
      <c r="N27" s="69">
        <f t="shared" si="103"/>
        <v>182626.96225192765</v>
      </c>
      <c r="O27" s="69">
        <f t="shared" si="103"/>
        <v>182627.12552500117</v>
      </c>
      <c r="P27" s="69">
        <f t="shared" si="103"/>
        <v>182627.28879822069</v>
      </c>
      <c r="Q27" s="69">
        <f t="shared" si="103"/>
        <v>182627.45207158616</v>
      </c>
      <c r="R27" s="69">
        <f t="shared" si="103"/>
        <v>182627.61534509761</v>
      </c>
      <c r="S27" s="69">
        <f t="shared" si="103"/>
        <v>182627.77861875502</v>
      </c>
      <c r="T27" s="69">
        <f t="shared" si="103"/>
        <v>182627.94189255842</v>
      </c>
      <c r="U27" s="69">
        <f t="shared" si="103"/>
        <v>182628.1051665078</v>
      </c>
      <c r="V27" s="69">
        <f t="shared" si="103"/>
        <v>182628.26844060313</v>
      </c>
      <c r="W27" s="69">
        <f t="shared" si="103"/>
        <v>182628.43171484445</v>
      </c>
      <c r="X27" s="69">
        <f t="shared" si="103"/>
        <v>182628.59498923173</v>
      </c>
      <c r="Y27" s="69">
        <f t="shared" si="103"/>
        <v>182628.75826376499</v>
      </c>
      <c r="Z27" s="69">
        <f t="shared" si="103"/>
        <v>182628.92153844421</v>
      </c>
      <c r="AA27" s="69">
        <f t="shared" si="103"/>
        <v>182629.08481326941</v>
      </c>
      <c r="AB27" s="69">
        <f t="shared" si="103"/>
        <v>182629.24808824057</v>
      </c>
      <c r="AC27" s="69">
        <f t="shared" si="103"/>
        <v>182629.41136335771</v>
      </c>
      <c r="AD27" s="69">
        <f t="shared" si="103"/>
        <v>182629.5746386208</v>
      </c>
      <c r="AE27" s="69">
        <f t="shared" si="103"/>
        <v>182629.73791402989</v>
      </c>
      <c r="AF27" s="69">
        <f t="shared" si="103"/>
        <v>182629.90118958495</v>
      </c>
      <c r="AG27" s="69">
        <f t="shared" si="103"/>
        <v>182630.06446528598</v>
      </c>
      <c r="AH27" s="69">
        <f t="shared" si="103"/>
        <v>182630.22774113299</v>
      </c>
      <c r="AI27" s="69">
        <f t="shared" si="103"/>
        <v>182630.39101712595</v>
      </c>
      <c r="AJ27" s="69">
        <f t="shared" si="103"/>
        <v>182630.5542932649</v>
      </c>
      <c r="AK27" s="69">
        <f t="shared" si="103"/>
        <v>182630.7175695498</v>
      </c>
      <c r="AL27" s="69">
        <f t="shared" si="103"/>
        <v>182630.88084598069</v>
      </c>
      <c r="AM27" s="69">
        <f t="shared" si="103"/>
        <v>182631.04412255756</v>
      </c>
      <c r="AN27" s="69">
        <f t="shared" si="103"/>
        <v>182631.20739928039</v>
      </c>
      <c r="AO27" s="69">
        <f t="shared" si="103"/>
        <v>182631.37067614921</v>
      </c>
      <c r="AP27" s="69">
        <f t="shared" si="103"/>
        <v>182631.53395316398</v>
      </c>
      <c r="AQ27" s="69">
        <f t="shared" si="103"/>
        <v>182631.69723032473</v>
      </c>
      <c r="AR27" s="69">
        <f t="shared" si="103"/>
        <v>182631.86050763147</v>
      </c>
      <c r="AS27" s="69">
        <f t="shared" si="103"/>
        <v>182632.02378508417</v>
      </c>
      <c r="AT27" s="69">
        <f t="shared" si="103"/>
        <v>182632.18706268285</v>
      </c>
      <c r="AU27" s="69">
        <f t="shared" si="103"/>
        <v>182632.35034042751</v>
      </c>
      <c r="AV27" s="69">
        <f t="shared" si="103"/>
        <v>182632.51361831813</v>
      </c>
      <c r="AW27" s="69">
        <f t="shared" si="103"/>
        <v>182632.67689635474</v>
      </c>
      <c r="AX27" s="69">
        <f t="shared" si="103"/>
        <v>182632.84017453733</v>
      </c>
      <c r="AY27" s="69">
        <f t="shared" si="103"/>
        <v>182633.00345286587</v>
      </c>
      <c r="AZ27" s="69">
        <f t="shared" si="103"/>
        <v>182633.1667313404</v>
      </c>
      <c r="BA27" s="69">
        <f t="shared" si="103"/>
        <v>182633.33000996092</v>
      </c>
      <c r="BB27" s="69">
        <f t="shared" si="103"/>
        <v>182633.49328872739</v>
      </c>
      <c r="BC27" s="69">
        <f t="shared" si="103"/>
        <v>182633.65656763985</v>
      </c>
      <c r="BD27" s="69">
        <f t="shared" si="103"/>
        <v>182633.81984669829</v>
      </c>
      <c r="BE27" s="69">
        <f>BD27*(1+$E$27)</f>
        <v>182633.98312590268</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177818.24896306114</v>
      </c>
      <c r="DG27" s="108">
        <f t="shared" si="15"/>
        <v>177818.40793702469</v>
      </c>
      <c r="DH27" s="108">
        <f t="shared" si="15"/>
        <v>177818.56691113039</v>
      </c>
      <c r="DI27" s="108">
        <f t="shared" si="15"/>
        <v>177818.7258853782</v>
      </c>
      <c r="DJ27" s="108">
        <f t="shared" si="15"/>
        <v>190417.98161748215</v>
      </c>
      <c r="DK27" s="108">
        <f t="shared" si="15"/>
        <v>190418.1518559219</v>
      </c>
      <c r="DL27" s="108">
        <f t="shared" si="15"/>
        <v>190418.32209451389</v>
      </c>
      <c r="DM27" s="108">
        <f t="shared" si="15"/>
        <v>190418.49233325807</v>
      </c>
      <c r="DN27" s="108">
        <f t="shared" si="15"/>
        <v>167024.84986100547</v>
      </c>
      <c r="DO27" s="108">
        <f t="shared" si="15"/>
        <v>167024.99918540017</v>
      </c>
      <c r="DP27" s="108">
        <f t="shared" si="15"/>
        <v>167025.14850992837</v>
      </c>
      <c r="DQ27" s="108">
        <f t="shared" si="15"/>
        <v>167025.29783459005</v>
      </c>
      <c r="DR27" s="108">
        <f t="shared" si="15"/>
        <v>167025.44715938525</v>
      </c>
      <c r="DS27" s="108">
        <f t="shared" si="15"/>
        <v>173648.46134077155</v>
      </c>
      <c r="DT27" s="108">
        <f t="shared" si="15"/>
        <v>173648.61658684065</v>
      </c>
      <c r="DU27" s="108">
        <f t="shared" si="15"/>
        <v>173648.77183304855</v>
      </c>
      <c r="DV27" s="108">
        <f t="shared" si="90"/>
        <v>173648.92707939522</v>
      </c>
      <c r="DW27" s="108">
        <f t="shared" si="90"/>
        <v>167198.14865681448</v>
      </c>
      <c r="DX27" s="108">
        <f t="shared" si="90"/>
        <v>167198.29813614264</v>
      </c>
      <c r="DY27" s="108">
        <f t="shared" si="90"/>
        <v>167198.44761560444</v>
      </c>
      <c r="DZ27" s="108">
        <f t="shared" si="90"/>
        <v>167198.59709519989</v>
      </c>
      <c r="EA27" s="108">
        <f t="shared" si="90"/>
        <v>173971.16236554639</v>
      </c>
      <c r="EB27" s="108">
        <f t="shared" si="90"/>
        <v>173971.31790011827</v>
      </c>
      <c r="EC27" s="108">
        <f t="shared" si="90"/>
        <v>173971.47343482921</v>
      </c>
      <c r="ED27" s="108">
        <f t="shared" si="90"/>
        <v>173971.62896967918</v>
      </c>
      <c r="EE27" s="108">
        <f t="shared" si="90"/>
        <v>173971.78450466821</v>
      </c>
      <c r="EF27" s="108">
        <f t="shared" si="90"/>
        <v>169067.85142344981</v>
      </c>
      <c r="EG27" s="108">
        <f t="shared" si="90"/>
        <v>169068.00257433901</v>
      </c>
      <c r="EH27" s="108">
        <f t="shared" si="90"/>
        <v>169068.15372536337</v>
      </c>
      <c r="EI27" s="108">
        <f t="shared" si="90"/>
        <v>169068.30487652286</v>
      </c>
      <c r="EJ27" s="108">
        <f t="shared" si="90"/>
        <v>171258.56542725489</v>
      </c>
      <c r="EK27" s="108">
        <f t="shared" si="90"/>
        <v>171258.71853669721</v>
      </c>
      <c r="EL27" s="108">
        <f t="shared" si="91"/>
        <v>171258.87164627644</v>
      </c>
      <c r="EM27" s="108">
        <f t="shared" si="91"/>
        <v>171259.02475599258</v>
      </c>
      <c r="EN27" s="108">
        <f t="shared" si="91"/>
        <v>182901.07971167751</v>
      </c>
      <c r="EO27" s="108">
        <f t="shared" si="91"/>
        <v>182901.24322981891</v>
      </c>
      <c r="EP27" s="108">
        <f t="shared" si="91"/>
        <v>182901.4067481065</v>
      </c>
      <c r="EQ27" s="108">
        <f t="shared" si="91"/>
        <v>182901.57026654028</v>
      </c>
      <c r="ER27" s="108">
        <f t="shared" si="91"/>
        <v>182901.73378512028</v>
      </c>
      <c r="ES27" s="108">
        <f t="shared" si="91"/>
        <v>182721.8536957101</v>
      </c>
      <c r="ET27" s="108">
        <f t="shared" si="91"/>
        <v>182722.01705361897</v>
      </c>
      <c r="EU27" s="108">
        <f t="shared" si="91"/>
        <v>182722.18041167388</v>
      </c>
      <c r="EV27" s="108">
        <f t="shared" si="91"/>
        <v>182722.34376987483</v>
      </c>
      <c r="EW27" s="108">
        <f t="shared" si="91"/>
        <v>180768.08641878801</v>
      </c>
      <c r="EX27" s="108">
        <f t="shared" si="91"/>
        <v>180768.24802998005</v>
      </c>
      <c r="EY27" s="108">
        <f t="shared" si="91"/>
        <v>180768.40964131657</v>
      </c>
      <c r="EZ27" s="108">
        <f t="shared" si="91"/>
        <v>180768.57125279758</v>
      </c>
      <c r="FA27" s="108">
        <f t="shared" si="91"/>
        <v>167973.28243600731</v>
      </c>
      <c r="FB27" s="108">
        <f t="shared" si="92"/>
        <v>167973.43260832445</v>
      </c>
      <c r="FC27" s="108">
        <f t="shared" si="92"/>
        <v>167973.58278077588</v>
      </c>
      <c r="FD27" s="108">
        <f t="shared" si="92"/>
        <v>167973.73295336156</v>
      </c>
      <c r="FE27" s="108">
        <f t="shared" si="92"/>
        <v>167973.88312608146</v>
      </c>
    </row>
    <row r="28" spans="1:161" ht="15.75" x14ac:dyDescent="0.25">
      <c r="A28" s="47" t="s">
        <v>192</v>
      </c>
      <c r="B28" s="12">
        <f>'Urb proj of all 25 ARs '!AO28</f>
        <v>67172.802747914946</v>
      </c>
      <c r="C28" s="12">
        <f>'Urb proj of all 25 ARs '!AP28</f>
        <v>67175.925635756721</v>
      </c>
      <c r="D28" s="100">
        <f t="shared" si="10"/>
        <v>4.6490360890472404E-5</v>
      </c>
      <c r="E28" s="101">
        <f t="shared" si="11"/>
        <v>8.9402501979307658E-7</v>
      </c>
      <c r="F28" s="69">
        <f t="shared" si="12"/>
        <v>67172.862802081247</v>
      </c>
      <c r="G28" s="69">
        <f t="shared" si="13"/>
        <v>67172.922856301244</v>
      </c>
      <c r="H28" s="69">
        <f>G28*(1+$E$28)</f>
        <v>67172.982910574923</v>
      </c>
      <c r="I28" s="69">
        <f t="shared" ref="I28:BE28" si="104">H28*(1+$E$28)</f>
        <v>67173.042964902299</v>
      </c>
      <c r="J28" s="69">
        <f t="shared" si="104"/>
        <v>67173.103019283371</v>
      </c>
      <c r="K28" s="69">
        <f t="shared" si="104"/>
        <v>67173.163073718126</v>
      </c>
      <c r="L28" s="69">
        <f t="shared" si="104"/>
        <v>67173.223128206577</v>
      </c>
      <c r="M28" s="69">
        <f t="shared" si="104"/>
        <v>67173.28318274871</v>
      </c>
      <c r="N28" s="69">
        <f t="shared" si="104"/>
        <v>67173.343237344539</v>
      </c>
      <c r="O28" s="69">
        <f t="shared" si="104"/>
        <v>67173.403291994051</v>
      </c>
      <c r="P28" s="69">
        <f t="shared" si="104"/>
        <v>67173.463346697259</v>
      </c>
      <c r="Q28" s="69">
        <f t="shared" si="104"/>
        <v>67173.523401454164</v>
      </c>
      <c r="R28" s="69">
        <f t="shared" si="104"/>
        <v>67173.583456264751</v>
      </c>
      <c r="S28" s="69">
        <f t="shared" si="104"/>
        <v>67173.643511129034</v>
      </c>
      <c r="T28" s="69">
        <f t="shared" si="104"/>
        <v>67173.703566046999</v>
      </c>
      <c r="U28" s="69">
        <f t="shared" si="104"/>
        <v>67173.763621018661</v>
      </c>
      <c r="V28" s="69">
        <f t="shared" si="104"/>
        <v>67173.823676044005</v>
      </c>
      <c r="W28" s="69">
        <f t="shared" si="104"/>
        <v>67173.883731123045</v>
      </c>
      <c r="X28" s="69">
        <f t="shared" si="104"/>
        <v>67173.943786255782</v>
      </c>
      <c r="Y28" s="69">
        <f t="shared" si="104"/>
        <v>67174.003841442202</v>
      </c>
      <c r="Z28" s="69">
        <f t="shared" si="104"/>
        <v>67174.063896682317</v>
      </c>
      <c r="AA28" s="69">
        <f t="shared" si="104"/>
        <v>67174.123951976115</v>
      </c>
      <c r="AB28" s="69">
        <f t="shared" si="104"/>
        <v>67174.184007323609</v>
      </c>
      <c r="AC28" s="69">
        <f t="shared" si="104"/>
        <v>67174.2440627248</v>
      </c>
      <c r="AD28" s="69">
        <f t="shared" si="104"/>
        <v>67174.304118179673</v>
      </c>
      <c r="AE28" s="69">
        <f t="shared" si="104"/>
        <v>67174.364173688242</v>
      </c>
      <c r="AF28" s="69">
        <f t="shared" si="104"/>
        <v>67174.424229250508</v>
      </c>
      <c r="AG28" s="69">
        <f t="shared" si="104"/>
        <v>67174.484284866456</v>
      </c>
      <c r="AH28" s="69">
        <f t="shared" si="104"/>
        <v>67174.5443405361</v>
      </c>
      <c r="AI28" s="69">
        <f t="shared" si="104"/>
        <v>67174.604396259427</v>
      </c>
      <c r="AJ28" s="69">
        <f t="shared" si="104"/>
        <v>67174.66445203645</v>
      </c>
      <c r="AK28" s="69">
        <f t="shared" si="104"/>
        <v>67174.724507867169</v>
      </c>
      <c r="AL28" s="69">
        <f t="shared" si="104"/>
        <v>67174.784563751571</v>
      </c>
      <c r="AM28" s="69">
        <f t="shared" si="104"/>
        <v>67174.844619689669</v>
      </c>
      <c r="AN28" s="69">
        <f t="shared" si="104"/>
        <v>67174.904675681464</v>
      </c>
      <c r="AO28" s="69">
        <f t="shared" si="104"/>
        <v>67174.964731726941</v>
      </c>
      <c r="AP28" s="69">
        <f t="shared" si="104"/>
        <v>67175.024787826114</v>
      </c>
      <c r="AQ28" s="69">
        <f t="shared" si="104"/>
        <v>67175.084843978984</v>
      </c>
      <c r="AR28" s="69">
        <f t="shared" si="104"/>
        <v>67175.144900185536</v>
      </c>
      <c r="AS28" s="69">
        <f t="shared" si="104"/>
        <v>67175.204956445785</v>
      </c>
      <c r="AT28" s="69">
        <f t="shared" si="104"/>
        <v>67175.26501275973</v>
      </c>
      <c r="AU28" s="69">
        <f t="shared" si="104"/>
        <v>67175.325069127357</v>
      </c>
      <c r="AV28" s="69">
        <f t="shared" si="104"/>
        <v>67175.385125548681</v>
      </c>
      <c r="AW28" s="69">
        <f t="shared" si="104"/>
        <v>67175.445182023701</v>
      </c>
      <c r="AX28" s="69">
        <f t="shared" si="104"/>
        <v>67175.505238552403</v>
      </c>
      <c r="AY28" s="69">
        <f t="shared" si="104"/>
        <v>67175.565295134802</v>
      </c>
      <c r="AZ28" s="69">
        <f t="shared" si="104"/>
        <v>67175.625351770897</v>
      </c>
      <c r="BA28" s="69">
        <f t="shared" si="104"/>
        <v>67175.685408460689</v>
      </c>
      <c r="BB28" s="69">
        <f t="shared" si="104"/>
        <v>67175.745465204163</v>
      </c>
      <c r="BC28" s="69">
        <f t="shared" si="104"/>
        <v>67175.805522001334</v>
      </c>
      <c r="BD28" s="69">
        <f t="shared" si="104"/>
        <v>67175.865578852201</v>
      </c>
      <c r="BE28" s="69">
        <f t="shared" si="104"/>
        <v>67175.92563575675</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58403.138101076045</v>
      </c>
      <c r="DG28" s="108">
        <f t="shared" si="15"/>
        <v>58403.190314942745</v>
      </c>
      <c r="DH28" s="108">
        <f t="shared" si="15"/>
        <v>58403.242528856113</v>
      </c>
      <c r="DI28" s="108">
        <f t="shared" si="15"/>
        <v>58403.294742816171</v>
      </c>
      <c r="DJ28" s="108">
        <f t="shared" si="15"/>
        <v>62343.103159608982</v>
      </c>
      <c r="DK28" s="108">
        <f t="shared" si="15"/>
        <v>62343.15889590302</v>
      </c>
      <c r="DL28" s="108">
        <f t="shared" si="15"/>
        <v>62343.214632246891</v>
      </c>
      <c r="DM28" s="108">
        <f t="shared" si="15"/>
        <v>62343.27036864058</v>
      </c>
      <c r="DN28" s="108">
        <f t="shared" si="15"/>
        <v>54875.211062971197</v>
      </c>
      <c r="DO28" s="108">
        <f t="shared" si="15"/>
        <v>54875.260122782849</v>
      </c>
      <c r="DP28" s="108">
        <f t="shared" si="15"/>
        <v>54875.309182638368</v>
      </c>
      <c r="DQ28" s="108">
        <f t="shared" si="15"/>
        <v>54875.358242537746</v>
      </c>
      <c r="DR28" s="108">
        <f t="shared" si="15"/>
        <v>54875.407302480984</v>
      </c>
      <c r="DS28" s="108">
        <f t="shared" si="15"/>
        <v>57082.864755560608</v>
      </c>
      <c r="DT28" s="108">
        <f t="shared" si="15"/>
        <v>57082.915789069892</v>
      </c>
      <c r="DU28" s="108">
        <f t="shared" si="15"/>
        <v>57082.966822624818</v>
      </c>
      <c r="DV28" s="108">
        <f t="shared" si="90"/>
        <v>57083.01785622535</v>
      </c>
      <c r="DW28" s="108">
        <f t="shared" si="90"/>
        <v>55120.811211984648</v>
      </c>
      <c r="DX28" s="108">
        <f t="shared" si="90"/>
        <v>55120.860491368985</v>
      </c>
      <c r="DY28" s="108">
        <f t="shared" si="90"/>
        <v>55120.909770797378</v>
      </c>
      <c r="DZ28" s="108">
        <f t="shared" si="90"/>
        <v>55120.959050269827</v>
      </c>
      <c r="EA28" s="108">
        <f t="shared" si="90"/>
        <v>57951.679540216843</v>
      </c>
      <c r="EB28" s="108">
        <f t="shared" si="90"/>
        <v>57951.73135046829</v>
      </c>
      <c r="EC28" s="108">
        <f t="shared" si="90"/>
        <v>57951.783160766063</v>
      </c>
      <c r="ED28" s="108">
        <f t="shared" si="90"/>
        <v>57951.83497111014</v>
      </c>
      <c r="EE28" s="108">
        <f t="shared" si="90"/>
        <v>57951.886781500551</v>
      </c>
      <c r="EF28" s="108">
        <f t="shared" si="90"/>
        <v>57425.844841571874</v>
      </c>
      <c r="EG28" s="108">
        <f t="shared" si="90"/>
        <v>57425.896181713942</v>
      </c>
      <c r="EH28" s="108">
        <f t="shared" si="90"/>
        <v>57425.947521901915</v>
      </c>
      <c r="EI28" s="108">
        <f t="shared" si="90"/>
        <v>57425.998862135777</v>
      </c>
      <c r="EJ28" s="108">
        <f t="shared" si="90"/>
        <v>57206.313443285006</v>
      </c>
      <c r="EK28" s="108">
        <f t="shared" si="90"/>
        <v>57206.364587160519</v>
      </c>
      <c r="EL28" s="108">
        <f t="shared" si="91"/>
        <v>57206.415731081739</v>
      </c>
      <c r="EM28" s="108">
        <f t="shared" si="91"/>
        <v>57206.466875048696</v>
      </c>
      <c r="EN28" s="108">
        <f t="shared" si="91"/>
        <v>61471.719618663323</v>
      </c>
      <c r="EO28" s="108">
        <f t="shared" si="91"/>
        <v>61471.774575918666</v>
      </c>
      <c r="EP28" s="108">
        <f t="shared" si="91"/>
        <v>61471.82953322315</v>
      </c>
      <c r="EQ28" s="108">
        <f t="shared" si="91"/>
        <v>61471.884490576769</v>
      </c>
      <c r="ER28" s="108">
        <f t="shared" si="91"/>
        <v>61471.939447979516</v>
      </c>
      <c r="ES28" s="108">
        <f t="shared" si="91"/>
        <v>61279.191823605193</v>
      </c>
      <c r="ET28" s="108">
        <f t="shared" si="91"/>
        <v>61279.246608735884</v>
      </c>
      <c r="EU28" s="108">
        <f t="shared" si="91"/>
        <v>61279.301393915543</v>
      </c>
      <c r="EV28" s="108">
        <f t="shared" si="91"/>
        <v>61279.356179144183</v>
      </c>
      <c r="EW28" s="108">
        <f t="shared" si="91"/>
        <v>60668.369014231641</v>
      </c>
      <c r="EX28" s="108">
        <f t="shared" si="91"/>
        <v>60668.423253271445</v>
      </c>
      <c r="EY28" s="108">
        <f t="shared" si="91"/>
        <v>60668.477492359743</v>
      </c>
      <c r="EZ28" s="108">
        <f t="shared" si="91"/>
        <v>60668.531731496536</v>
      </c>
      <c r="FA28" s="108">
        <f t="shared" si="91"/>
        <v>55594.776918643336</v>
      </c>
      <c r="FB28" s="108">
        <f t="shared" si="92"/>
        <v>55594.826621764863</v>
      </c>
      <c r="FC28" s="108">
        <f t="shared" si="92"/>
        <v>55594.876324930839</v>
      </c>
      <c r="FD28" s="108">
        <f t="shared" si="92"/>
        <v>55594.92602814125</v>
      </c>
      <c r="FE28" s="108">
        <f t="shared" si="92"/>
        <v>55594.975731396087</v>
      </c>
    </row>
    <row r="29" spans="1:161" s="45" customFormat="1" ht="15.75" x14ac:dyDescent="0.25">
      <c r="A29" s="67" t="s">
        <v>95</v>
      </c>
      <c r="B29" s="74">
        <f>SUM(B4:B28)</f>
        <v>3092402.7053617337</v>
      </c>
      <c r="C29" s="74">
        <f>SUM(C4:C28)</f>
        <v>3092546.4722795249</v>
      </c>
      <c r="D29" s="102"/>
      <c r="E29" s="103"/>
      <c r="F29" s="29">
        <f>SUM(F4:F28)</f>
        <v>3092405.4700471228</v>
      </c>
      <c r="G29" s="29">
        <f t="shared" ref="G29:BE29" si="105">SUM(G4:G28)</f>
        <v>3092408.2347349841</v>
      </c>
      <c r="H29" s="29">
        <f t="shared" si="105"/>
        <v>3092410.9994253172</v>
      </c>
      <c r="I29" s="29">
        <f t="shared" si="105"/>
        <v>3092413.7641181224</v>
      </c>
      <c r="J29" s="29">
        <f t="shared" si="105"/>
        <v>3092416.5288133994</v>
      </c>
      <c r="K29" s="29">
        <f t="shared" si="105"/>
        <v>3092419.2935111476</v>
      </c>
      <c r="L29" s="29">
        <f t="shared" si="105"/>
        <v>3092422.0582113676</v>
      </c>
      <c r="M29" s="29">
        <f t="shared" si="105"/>
        <v>3092424.8229140593</v>
      </c>
      <c r="N29" s="29">
        <f t="shared" si="105"/>
        <v>3092427.5876192232</v>
      </c>
      <c r="O29" s="29">
        <f t="shared" si="105"/>
        <v>3092430.3523268588</v>
      </c>
      <c r="P29" s="29">
        <f t="shared" si="105"/>
        <v>3092433.1170369647</v>
      </c>
      <c r="Q29" s="29">
        <f t="shared" si="105"/>
        <v>3092435.8817495434</v>
      </c>
      <c r="R29" s="29">
        <f t="shared" si="105"/>
        <v>3092438.6464645937</v>
      </c>
      <c r="S29" s="29">
        <f t="shared" si="105"/>
        <v>3092441.4111821163</v>
      </c>
      <c r="T29" s="29">
        <f t="shared" si="105"/>
        <v>3092444.1759021105</v>
      </c>
      <c r="U29" s="29">
        <f t="shared" si="105"/>
        <v>3092446.9406245756</v>
      </c>
      <c r="V29" s="29">
        <f t="shared" si="105"/>
        <v>3092449.7053495133</v>
      </c>
      <c r="W29" s="29">
        <f t="shared" si="105"/>
        <v>3092452.4700769223</v>
      </c>
      <c r="X29" s="29">
        <f t="shared" si="105"/>
        <v>3092455.2348068021</v>
      </c>
      <c r="Y29" s="29">
        <f t="shared" si="105"/>
        <v>3092457.9995391555</v>
      </c>
      <c r="Z29" s="29">
        <f t="shared" si="105"/>
        <v>3092460.7642739792</v>
      </c>
      <c r="AA29" s="29">
        <f t="shared" si="105"/>
        <v>3092463.5290112756</v>
      </c>
      <c r="AB29" s="29">
        <f t="shared" si="105"/>
        <v>3092466.2937510437</v>
      </c>
      <c r="AC29" s="29">
        <f t="shared" si="105"/>
        <v>3092469.0584932836</v>
      </c>
      <c r="AD29" s="29">
        <f t="shared" si="105"/>
        <v>3092471.8232379938</v>
      </c>
      <c r="AE29" s="29">
        <f t="shared" si="105"/>
        <v>3092474.5879851775</v>
      </c>
      <c r="AF29" s="29">
        <f t="shared" si="105"/>
        <v>3092477.3527348316</v>
      </c>
      <c r="AG29" s="29">
        <f t="shared" si="105"/>
        <v>3092480.1174869584</v>
      </c>
      <c r="AH29" s="29">
        <f t="shared" si="105"/>
        <v>3092482.8822415564</v>
      </c>
      <c r="AI29" s="29">
        <f t="shared" si="105"/>
        <v>3092485.6469986262</v>
      </c>
      <c r="AJ29" s="29">
        <f t="shared" si="105"/>
        <v>3092488.4117581686</v>
      </c>
      <c r="AK29" s="29">
        <f t="shared" si="105"/>
        <v>3092491.1765201818</v>
      </c>
      <c r="AL29" s="29">
        <f t="shared" si="105"/>
        <v>3092493.9412846663</v>
      </c>
      <c r="AM29" s="29">
        <f t="shared" si="105"/>
        <v>3092496.7060516234</v>
      </c>
      <c r="AN29" s="29">
        <f t="shared" si="105"/>
        <v>3092499.4708210523</v>
      </c>
      <c r="AO29" s="29">
        <f t="shared" si="105"/>
        <v>3092502.2355929529</v>
      </c>
      <c r="AP29" s="29">
        <f t="shared" si="105"/>
        <v>3092505.0003673253</v>
      </c>
      <c r="AQ29" s="29">
        <f t="shared" si="105"/>
        <v>3092507.7651441693</v>
      </c>
      <c r="AR29" s="29">
        <f t="shared" si="105"/>
        <v>3092510.5299234856</v>
      </c>
      <c r="AS29" s="29">
        <f t="shared" si="105"/>
        <v>3092513.2947052736</v>
      </c>
      <c r="AT29" s="29">
        <f t="shared" si="105"/>
        <v>3092516.0594895333</v>
      </c>
      <c r="AU29" s="29">
        <f t="shared" si="105"/>
        <v>3092518.8242762638</v>
      </c>
      <c r="AV29" s="29">
        <f t="shared" si="105"/>
        <v>3092521.589065467</v>
      </c>
      <c r="AW29" s="29">
        <f t="shared" si="105"/>
        <v>3092524.3538571424</v>
      </c>
      <c r="AX29" s="29">
        <f t="shared" si="105"/>
        <v>3092527.118651289</v>
      </c>
      <c r="AY29" s="29">
        <f t="shared" si="105"/>
        <v>3092529.8834479069</v>
      </c>
      <c r="AZ29" s="29">
        <f t="shared" si="105"/>
        <v>3092532.6482469975</v>
      </c>
      <c r="BA29" s="29">
        <f t="shared" si="105"/>
        <v>3092535.4130485607</v>
      </c>
      <c r="BB29" s="29">
        <f t="shared" si="105"/>
        <v>3092538.1778525938</v>
      </c>
      <c r="BC29" s="29">
        <f t="shared" si="105"/>
        <v>3092540.9426590982</v>
      </c>
      <c r="BD29" s="29">
        <f t="shared" si="105"/>
        <v>3092543.7074680766</v>
      </c>
      <c r="BE29" s="29">
        <f t="shared" si="105"/>
        <v>3092546.4722795258</v>
      </c>
      <c r="DB29" s="178" t="s">
        <v>117</v>
      </c>
      <c r="DC29" s="178"/>
      <c r="DD29" s="178"/>
      <c r="DE29" s="178"/>
      <c r="DF29" s="135">
        <f>SUM(DF4:DF15)</f>
        <v>1253403.6442915411</v>
      </c>
      <c r="DG29" s="135">
        <f t="shared" ref="DG29:FE29" si="106">SUM(DG4:DG15)</f>
        <v>1253404.7648657591</v>
      </c>
      <c r="DH29" s="135">
        <f t="shared" si="106"/>
        <v>1253405.8854409789</v>
      </c>
      <c r="DI29" s="135">
        <f t="shared" si="106"/>
        <v>1253407.0060172002</v>
      </c>
      <c r="DJ29" s="135">
        <f t="shared" si="106"/>
        <v>1401022.9463331818</v>
      </c>
      <c r="DK29" s="135">
        <f t="shared" si="106"/>
        <v>1401024.1988827493</v>
      </c>
      <c r="DL29" s="135">
        <f t="shared" si="106"/>
        <v>1401025.4514334362</v>
      </c>
      <c r="DM29" s="135">
        <f t="shared" si="106"/>
        <v>1401026.7039852433</v>
      </c>
      <c r="DN29" s="135">
        <f t="shared" si="106"/>
        <v>1237200.3231981061</v>
      </c>
      <c r="DO29" s="135">
        <f t="shared" si="106"/>
        <v>1237201.4292861493</v>
      </c>
      <c r="DP29" s="135">
        <f t="shared" si="106"/>
        <v>1237202.5353751821</v>
      </c>
      <c r="DQ29" s="135">
        <f t="shared" si="106"/>
        <v>1237203.6414652029</v>
      </c>
      <c r="DR29" s="135">
        <f t="shared" si="106"/>
        <v>1237204.7475562131</v>
      </c>
      <c r="DS29" s="135">
        <f t="shared" si="106"/>
        <v>1284551.1034653226</v>
      </c>
      <c r="DT29" s="135">
        <f t="shared" si="106"/>
        <v>1284552.2518861489</v>
      </c>
      <c r="DU29" s="135">
        <f t="shared" si="106"/>
        <v>1284553.4003080013</v>
      </c>
      <c r="DV29" s="135">
        <f t="shared" si="106"/>
        <v>1284554.5487308803</v>
      </c>
      <c r="DW29" s="135">
        <f t="shared" si="106"/>
        <v>1282020.9909143101</v>
      </c>
      <c r="DX29" s="135">
        <f t="shared" si="106"/>
        <v>1282022.1370731518</v>
      </c>
      <c r="DY29" s="135">
        <f t="shared" si="106"/>
        <v>1282023.2832330184</v>
      </c>
      <c r="DZ29" s="135">
        <f t="shared" si="106"/>
        <v>1282024.4293939094</v>
      </c>
      <c r="EA29" s="135">
        <f t="shared" si="106"/>
        <v>1333887.3846550293</v>
      </c>
      <c r="EB29" s="135">
        <f t="shared" si="106"/>
        <v>1333888.5771837246</v>
      </c>
      <c r="EC29" s="135">
        <f t="shared" si="106"/>
        <v>1333889.7697134861</v>
      </c>
      <c r="ED29" s="135">
        <f t="shared" si="106"/>
        <v>1333890.9622443137</v>
      </c>
      <c r="EE29" s="135">
        <f t="shared" si="106"/>
        <v>1333892.1547762079</v>
      </c>
      <c r="EF29" s="135">
        <f t="shared" si="106"/>
        <v>1349156.6072686093</v>
      </c>
      <c r="EG29" s="135">
        <f t="shared" si="106"/>
        <v>1349157.8134483721</v>
      </c>
      <c r="EH29" s="135">
        <f t="shared" si="106"/>
        <v>1349159.0196292126</v>
      </c>
      <c r="EI29" s="135">
        <f t="shared" si="106"/>
        <v>1349160.2258111318</v>
      </c>
      <c r="EJ29" s="135">
        <f t="shared" si="106"/>
        <v>1384698.8069942142</v>
      </c>
      <c r="EK29" s="135">
        <f t="shared" si="106"/>
        <v>1384700.0449495926</v>
      </c>
      <c r="EL29" s="135">
        <f t="shared" si="106"/>
        <v>1384701.2829060771</v>
      </c>
      <c r="EM29" s="135">
        <f t="shared" si="106"/>
        <v>1384702.5208636695</v>
      </c>
      <c r="EN29" s="135">
        <f t="shared" si="106"/>
        <v>1496258.5335393599</v>
      </c>
      <c r="EO29" s="135">
        <f t="shared" si="106"/>
        <v>1496259.8712319247</v>
      </c>
      <c r="EP29" s="135">
        <f t="shared" si="106"/>
        <v>1496261.2089256854</v>
      </c>
      <c r="EQ29" s="135">
        <f t="shared" si="106"/>
        <v>1496262.5466206425</v>
      </c>
      <c r="ER29" s="135">
        <f t="shared" si="106"/>
        <v>1496263.8843167957</v>
      </c>
      <c r="ES29" s="135">
        <f t="shared" si="106"/>
        <v>1424710.3740587896</v>
      </c>
      <c r="ET29" s="135">
        <f t="shared" si="106"/>
        <v>1424711.6477855099</v>
      </c>
      <c r="EU29" s="135">
        <f t="shared" si="106"/>
        <v>1424712.9215133688</v>
      </c>
      <c r="EV29" s="135">
        <f t="shared" si="106"/>
        <v>1424714.1952423668</v>
      </c>
      <c r="EW29" s="135">
        <f t="shared" si="106"/>
        <v>1384657.6931898778</v>
      </c>
      <c r="EX29" s="135">
        <f t="shared" si="106"/>
        <v>1384658.9311084994</v>
      </c>
      <c r="EY29" s="135">
        <f t="shared" si="106"/>
        <v>1384660.1690282275</v>
      </c>
      <c r="EZ29" s="135">
        <f t="shared" si="106"/>
        <v>1384661.4069490626</v>
      </c>
      <c r="FA29" s="135">
        <f t="shared" si="106"/>
        <v>1241157.6045397767</v>
      </c>
      <c r="FB29" s="135">
        <f t="shared" si="106"/>
        <v>1241158.7141657285</v>
      </c>
      <c r="FC29" s="135">
        <f t="shared" si="106"/>
        <v>1241159.8237926725</v>
      </c>
      <c r="FD29" s="135">
        <f t="shared" si="106"/>
        <v>1241160.9334206085</v>
      </c>
      <c r="FE29" s="135">
        <f t="shared" si="106"/>
        <v>1241162.0430495366</v>
      </c>
    </row>
    <row r="30" spans="1:161" x14ac:dyDescent="0.25">
      <c r="B30" s="167" t="s">
        <v>251</v>
      </c>
      <c r="C30" s="167"/>
      <c r="D30" s="167"/>
      <c r="E30" s="167"/>
      <c r="F30" s="137">
        <f>SUM(F4:F15)</f>
        <v>906694.06987789669</v>
      </c>
      <c r="G30" s="137">
        <f t="shared" ref="G30:BE30" si="107">SUM(G4:G15)</f>
        <v>906694.88048508076</v>
      </c>
      <c r="H30" s="137">
        <f t="shared" si="107"/>
        <v>906695.69109298917</v>
      </c>
      <c r="I30" s="137">
        <f t="shared" si="107"/>
        <v>906696.50170162215</v>
      </c>
      <c r="J30" s="137">
        <f t="shared" si="107"/>
        <v>906697.31231098017</v>
      </c>
      <c r="K30" s="137">
        <f t="shared" si="107"/>
        <v>906698.12292106275</v>
      </c>
      <c r="L30" s="137">
        <f t="shared" si="107"/>
        <v>906698.93353187002</v>
      </c>
      <c r="M30" s="137">
        <f t="shared" si="107"/>
        <v>906699.74414340197</v>
      </c>
      <c r="N30" s="137">
        <f t="shared" si="107"/>
        <v>906700.55475565861</v>
      </c>
      <c r="O30" s="137">
        <f t="shared" si="107"/>
        <v>906701.36536864005</v>
      </c>
      <c r="P30" s="137">
        <f t="shared" si="107"/>
        <v>906702.17598234618</v>
      </c>
      <c r="Q30" s="137">
        <f t="shared" si="107"/>
        <v>906702.98659677699</v>
      </c>
      <c r="R30" s="137">
        <f t="shared" si="107"/>
        <v>906703.7972119326</v>
      </c>
      <c r="S30" s="137">
        <f t="shared" si="107"/>
        <v>906704.6078278129</v>
      </c>
      <c r="T30" s="137">
        <f t="shared" si="107"/>
        <v>906705.41844441777</v>
      </c>
      <c r="U30" s="137">
        <f t="shared" si="107"/>
        <v>906706.22906174744</v>
      </c>
      <c r="V30" s="137">
        <f t="shared" si="107"/>
        <v>906707.03967980167</v>
      </c>
      <c r="W30" s="137">
        <f t="shared" si="107"/>
        <v>906707.85029858083</v>
      </c>
      <c r="X30" s="137">
        <f t="shared" si="107"/>
        <v>906708.66091808467</v>
      </c>
      <c r="Y30" s="137">
        <f t="shared" si="107"/>
        <v>906709.47153831332</v>
      </c>
      <c r="Z30" s="137">
        <f t="shared" si="107"/>
        <v>906710.28215926653</v>
      </c>
      <c r="AA30" s="137">
        <f t="shared" si="107"/>
        <v>906711.09278094443</v>
      </c>
      <c r="AB30" s="137">
        <f t="shared" si="107"/>
        <v>906711.90340334713</v>
      </c>
      <c r="AC30" s="137">
        <f t="shared" si="107"/>
        <v>906712.71402647463</v>
      </c>
      <c r="AD30" s="137">
        <f t="shared" si="107"/>
        <v>906713.5246503267</v>
      </c>
      <c r="AE30" s="137">
        <f t="shared" si="107"/>
        <v>906714.33527490369</v>
      </c>
      <c r="AF30" s="137">
        <f t="shared" si="107"/>
        <v>906715.14590020513</v>
      </c>
      <c r="AG30" s="137">
        <f t="shared" si="107"/>
        <v>906715.95652623149</v>
      </c>
      <c r="AH30" s="137">
        <f t="shared" si="107"/>
        <v>906716.7671529823</v>
      </c>
      <c r="AI30" s="137">
        <f t="shared" si="107"/>
        <v>906717.57778045803</v>
      </c>
      <c r="AJ30" s="137">
        <f t="shared" si="107"/>
        <v>906718.38840865821</v>
      </c>
      <c r="AK30" s="137">
        <f t="shared" si="107"/>
        <v>906719.19903758343</v>
      </c>
      <c r="AL30" s="137">
        <f t="shared" si="107"/>
        <v>906720.00966723333</v>
      </c>
      <c r="AM30" s="137">
        <f t="shared" si="107"/>
        <v>906720.82029760792</v>
      </c>
      <c r="AN30" s="137">
        <f t="shared" si="107"/>
        <v>906721.63092870719</v>
      </c>
      <c r="AO30" s="137">
        <f t="shared" si="107"/>
        <v>906722.44156053115</v>
      </c>
      <c r="AP30" s="137">
        <f t="shared" si="107"/>
        <v>906723.25219308003</v>
      </c>
      <c r="AQ30" s="137">
        <f t="shared" si="107"/>
        <v>906724.06282635336</v>
      </c>
      <c r="AR30" s="137">
        <f t="shared" si="107"/>
        <v>906724.87346035172</v>
      </c>
      <c r="AS30" s="137">
        <f t="shared" si="107"/>
        <v>906725.68409507454</v>
      </c>
      <c r="AT30" s="137">
        <f t="shared" si="107"/>
        <v>906726.49473052216</v>
      </c>
      <c r="AU30" s="137">
        <f t="shared" si="107"/>
        <v>906727.30536669469</v>
      </c>
      <c r="AV30" s="137">
        <f t="shared" si="107"/>
        <v>906728.11600359192</v>
      </c>
      <c r="AW30" s="137">
        <f t="shared" si="107"/>
        <v>906728.92664121371</v>
      </c>
      <c r="AX30" s="137">
        <f t="shared" si="107"/>
        <v>906729.73727956018</v>
      </c>
      <c r="AY30" s="137">
        <f t="shared" si="107"/>
        <v>906730.54791863146</v>
      </c>
      <c r="AZ30" s="137">
        <f t="shared" si="107"/>
        <v>906731.35855842754</v>
      </c>
      <c r="BA30" s="137">
        <f t="shared" si="107"/>
        <v>906732.16919894831</v>
      </c>
      <c r="BB30" s="137">
        <f t="shared" si="107"/>
        <v>906732.97984019364</v>
      </c>
      <c r="BC30" s="137">
        <f t="shared" si="107"/>
        <v>906733.79048216401</v>
      </c>
      <c r="BD30" s="137">
        <f t="shared" si="107"/>
        <v>906734.60112485907</v>
      </c>
      <c r="BE30" s="137">
        <f t="shared" si="107"/>
        <v>906735.41176827869</v>
      </c>
      <c r="DB30" s="178" t="s">
        <v>118</v>
      </c>
      <c r="DC30" s="178"/>
      <c r="DD30" s="178"/>
      <c r="DE30" s="178"/>
      <c r="DF30" s="109">
        <f>SUM(DF16:DF28)</f>
        <v>2205703.756608102</v>
      </c>
      <c r="DG30" s="109">
        <f t="shared" ref="DG30:FE30" si="108">SUM(DG16:DG28)</f>
        <v>2205705.7285624463</v>
      </c>
      <c r="DH30" s="109">
        <f t="shared" si="108"/>
        <v>2205707.7005185541</v>
      </c>
      <c r="DI30" s="109">
        <f t="shared" si="108"/>
        <v>2205709.6724764244</v>
      </c>
      <c r="DJ30" s="109">
        <f t="shared" si="108"/>
        <v>2402513.1977750105</v>
      </c>
      <c r="DK30" s="109">
        <f t="shared" si="108"/>
        <v>2402515.3456819197</v>
      </c>
      <c r="DL30" s="109">
        <f t="shared" si="108"/>
        <v>2402517.4935907498</v>
      </c>
      <c r="DM30" s="109">
        <f t="shared" si="108"/>
        <v>2402519.6415014993</v>
      </c>
      <c r="DN30" s="109">
        <f t="shared" si="108"/>
        <v>2117792.1177142407</v>
      </c>
      <c r="DO30" s="109">
        <f t="shared" si="108"/>
        <v>2117794.0110733807</v>
      </c>
      <c r="DP30" s="109">
        <f t="shared" si="108"/>
        <v>2117795.9044342134</v>
      </c>
      <c r="DQ30" s="109">
        <f t="shared" si="108"/>
        <v>2117797.7977967388</v>
      </c>
      <c r="DR30" s="109">
        <f t="shared" si="108"/>
        <v>2117799.6911609573</v>
      </c>
      <c r="DS30" s="109">
        <f t="shared" si="108"/>
        <v>2179540.2937410185</v>
      </c>
      <c r="DT30" s="109">
        <f t="shared" si="108"/>
        <v>2179542.2423045728</v>
      </c>
      <c r="DU30" s="109">
        <f t="shared" si="108"/>
        <v>2179544.1908698692</v>
      </c>
      <c r="DV30" s="109">
        <f t="shared" si="108"/>
        <v>2179546.1394369081</v>
      </c>
      <c r="DW30" s="109">
        <f t="shared" si="108"/>
        <v>2156547.6908261771</v>
      </c>
      <c r="DX30" s="109">
        <f t="shared" si="108"/>
        <v>2156549.6188337691</v>
      </c>
      <c r="DY30" s="109">
        <f t="shared" si="108"/>
        <v>2156551.5468430845</v>
      </c>
      <c r="DZ30" s="109">
        <f t="shared" si="108"/>
        <v>2156553.4748541238</v>
      </c>
      <c r="EA30" s="109">
        <f t="shared" si="108"/>
        <v>2244520.9912853455</v>
      </c>
      <c r="EB30" s="109">
        <f t="shared" si="108"/>
        <v>2244522.9979432691</v>
      </c>
      <c r="EC30" s="109">
        <f t="shared" si="108"/>
        <v>2244525.0046029869</v>
      </c>
      <c r="ED30" s="109">
        <f t="shared" si="108"/>
        <v>2244527.0112644983</v>
      </c>
      <c r="EE30" s="109">
        <f t="shared" si="108"/>
        <v>2244529.017927804</v>
      </c>
      <c r="EF30" s="109">
        <f t="shared" si="108"/>
        <v>2208642.6078891908</v>
      </c>
      <c r="EG30" s="109">
        <f t="shared" si="108"/>
        <v>2208644.5824709418</v>
      </c>
      <c r="EH30" s="109">
        <f t="shared" si="108"/>
        <v>2208646.5570544582</v>
      </c>
      <c r="EI30" s="109">
        <f t="shared" si="108"/>
        <v>2208648.5316397399</v>
      </c>
      <c r="EJ30" s="109">
        <f t="shared" si="108"/>
        <v>2242755.4235733985</v>
      </c>
      <c r="EK30" s="109">
        <f t="shared" si="108"/>
        <v>2242757.4286528602</v>
      </c>
      <c r="EL30" s="109">
        <f t="shared" si="108"/>
        <v>2242759.4337341152</v>
      </c>
      <c r="EM30" s="109">
        <f t="shared" si="108"/>
        <v>2242761.4388171621</v>
      </c>
      <c r="EN30" s="109">
        <f t="shared" si="108"/>
        <v>2407159.9971340806</v>
      </c>
      <c r="EO30" s="109">
        <f t="shared" si="108"/>
        <v>2407162.1491953451</v>
      </c>
      <c r="EP30" s="109">
        <f t="shared" si="108"/>
        <v>2407164.3012585333</v>
      </c>
      <c r="EQ30" s="109">
        <f t="shared" si="108"/>
        <v>2407166.4533236451</v>
      </c>
      <c r="ER30" s="109">
        <f t="shared" si="108"/>
        <v>2407168.605390681</v>
      </c>
      <c r="ES30" s="109">
        <f t="shared" si="108"/>
        <v>2332790.9434191319</v>
      </c>
      <c r="ET30" s="109">
        <f t="shared" si="108"/>
        <v>2332793.0289926012</v>
      </c>
      <c r="EU30" s="109">
        <f t="shared" si="108"/>
        <v>2332795.114567935</v>
      </c>
      <c r="EV30" s="109">
        <f t="shared" si="108"/>
        <v>2332797.2001451338</v>
      </c>
      <c r="EW30" s="109">
        <f t="shared" si="108"/>
        <v>2299977.4905419485</v>
      </c>
      <c r="EX30" s="109">
        <f t="shared" si="108"/>
        <v>2299979.5467793699</v>
      </c>
      <c r="EY30" s="109">
        <f t="shared" si="108"/>
        <v>2299981.6030186298</v>
      </c>
      <c r="EZ30" s="109">
        <f t="shared" si="108"/>
        <v>2299983.6592597282</v>
      </c>
      <c r="FA30" s="109">
        <f t="shared" si="108"/>
        <v>2134220.4628762621</v>
      </c>
      <c r="FB30" s="109">
        <f t="shared" si="108"/>
        <v>2134222.3709227536</v>
      </c>
      <c r="FC30" s="109">
        <f t="shared" si="108"/>
        <v>2134224.2789709512</v>
      </c>
      <c r="FD30" s="109">
        <f t="shared" si="108"/>
        <v>2134226.1870208546</v>
      </c>
      <c r="FE30" s="109">
        <f t="shared" si="108"/>
        <v>2134228.0950724636</v>
      </c>
    </row>
    <row r="31" spans="1:161" x14ac:dyDescent="0.25">
      <c r="B31" s="167" t="s">
        <v>252</v>
      </c>
      <c r="C31" s="167"/>
      <c r="D31" s="167"/>
      <c r="E31" s="167"/>
      <c r="F31" s="137">
        <f>SUM(F16:F28)</f>
        <v>2185711.4001692259</v>
      </c>
      <c r="G31" s="137">
        <f t="shared" ref="G31:BE31" si="109">SUM(G16:G28)</f>
        <v>2185713.3542499035</v>
      </c>
      <c r="H31" s="137">
        <f t="shared" si="109"/>
        <v>2185715.3083323287</v>
      </c>
      <c r="I31" s="137">
        <f t="shared" si="109"/>
        <v>2185717.2624165001</v>
      </c>
      <c r="J31" s="137">
        <f t="shared" si="109"/>
        <v>2185719.2165024187</v>
      </c>
      <c r="K31" s="137">
        <f t="shared" si="109"/>
        <v>2185721.170590085</v>
      </c>
      <c r="L31" s="137">
        <f t="shared" si="109"/>
        <v>2185723.1246794979</v>
      </c>
      <c r="M31" s="137">
        <f t="shared" si="109"/>
        <v>2185725.0787706571</v>
      </c>
      <c r="N31" s="137">
        <f t="shared" si="109"/>
        <v>2185727.0328635643</v>
      </c>
      <c r="O31" s="137">
        <f t="shared" si="109"/>
        <v>2185728.9869582183</v>
      </c>
      <c r="P31" s="137">
        <f t="shared" si="109"/>
        <v>2185730.9410546189</v>
      </c>
      <c r="Q31" s="137">
        <f t="shared" si="109"/>
        <v>2185732.8951527667</v>
      </c>
      <c r="R31" s="137">
        <f t="shared" si="109"/>
        <v>2185734.8492526617</v>
      </c>
      <c r="S31" s="137">
        <f t="shared" si="109"/>
        <v>2185736.8033543034</v>
      </c>
      <c r="T31" s="137">
        <f t="shared" si="109"/>
        <v>2185738.7574576922</v>
      </c>
      <c r="U31" s="137">
        <f t="shared" si="109"/>
        <v>2185740.7115628277</v>
      </c>
      <c r="V31" s="137">
        <f t="shared" si="109"/>
        <v>2185742.6656697113</v>
      </c>
      <c r="W31" s="137">
        <f t="shared" si="109"/>
        <v>2185744.6197783411</v>
      </c>
      <c r="X31" s="137">
        <f t="shared" si="109"/>
        <v>2185746.5738887182</v>
      </c>
      <c r="Y31" s="137">
        <f t="shared" si="109"/>
        <v>2185748.5280008418</v>
      </c>
      <c r="Z31" s="137">
        <f t="shared" si="109"/>
        <v>2185750.4821147132</v>
      </c>
      <c r="AA31" s="137">
        <f t="shared" si="109"/>
        <v>2185752.4362303312</v>
      </c>
      <c r="AB31" s="137">
        <f t="shared" si="109"/>
        <v>2185754.3903476959</v>
      </c>
      <c r="AC31" s="137">
        <f t="shared" si="109"/>
        <v>2185756.3444668083</v>
      </c>
      <c r="AD31" s="137">
        <f t="shared" si="109"/>
        <v>2185758.2985876673</v>
      </c>
      <c r="AE31" s="137">
        <f t="shared" si="109"/>
        <v>2185760.2527102735</v>
      </c>
      <c r="AF31" s="137">
        <f t="shared" si="109"/>
        <v>2185762.2068346264</v>
      </c>
      <c r="AG31" s="137">
        <f t="shared" si="109"/>
        <v>2185764.1609607274</v>
      </c>
      <c r="AH31" s="137">
        <f t="shared" si="109"/>
        <v>2185766.1150885741</v>
      </c>
      <c r="AI31" s="137">
        <f t="shared" si="109"/>
        <v>2185768.0692181685</v>
      </c>
      <c r="AJ31" s="137">
        <f t="shared" si="109"/>
        <v>2185770.0233495096</v>
      </c>
      <c r="AK31" s="137">
        <f t="shared" si="109"/>
        <v>2185771.9774825987</v>
      </c>
      <c r="AL31" s="137">
        <f t="shared" si="109"/>
        <v>2185773.9316174337</v>
      </c>
      <c r="AM31" s="137">
        <f t="shared" si="109"/>
        <v>2185775.8857540162</v>
      </c>
      <c r="AN31" s="137">
        <f t="shared" si="109"/>
        <v>2185777.8398923459</v>
      </c>
      <c r="AO31" s="137">
        <f t="shared" si="109"/>
        <v>2185779.7940324219</v>
      </c>
      <c r="AP31" s="137">
        <f t="shared" si="109"/>
        <v>2185781.7481742459</v>
      </c>
      <c r="AQ31" s="137">
        <f t="shared" si="109"/>
        <v>2185783.7023178162</v>
      </c>
      <c r="AR31" s="137">
        <f t="shared" si="109"/>
        <v>2185785.6564631341</v>
      </c>
      <c r="AS31" s="137">
        <f t="shared" si="109"/>
        <v>2185787.6106101992</v>
      </c>
      <c r="AT31" s="137">
        <f t="shared" si="109"/>
        <v>2185789.5647590109</v>
      </c>
      <c r="AU31" s="137">
        <f t="shared" si="109"/>
        <v>2185791.5189095694</v>
      </c>
      <c r="AV31" s="137">
        <f t="shared" si="109"/>
        <v>2185793.4730618754</v>
      </c>
      <c r="AW31" s="137">
        <f t="shared" si="109"/>
        <v>2185795.4272159287</v>
      </c>
      <c r="AX31" s="137">
        <f t="shared" si="109"/>
        <v>2185797.3813717286</v>
      </c>
      <c r="AY31" s="137">
        <f t="shared" si="109"/>
        <v>2185799.3355292757</v>
      </c>
      <c r="AZ31" s="137">
        <f t="shared" si="109"/>
        <v>2185801.28968857</v>
      </c>
      <c r="BA31" s="137">
        <f t="shared" si="109"/>
        <v>2185803.2438496118</v>
      </c>
      <c r="BB31" s="137">
        <f t="shared" si="109"/>
        <v>2185805.1980123995</v>
      </c>
      <c r="BC31" s="137">
        <f t="shared" si="109"/>
        <v>2185807.1521769352</v>
      </c>
      <c r="BD31" s="137">
        <f t="shared" si="109"/>
        <v>2185809.1063432177</v>
      </c>
      <c r="BE31" s="137">
        <f t="shared" si="109"/>
        <v>2185811.0605112473</v>
      </c>
    </row>
    <row r="32" spans="1:161" x14ac:dyDescent="0.25">
      <c r="F32" s="72">
        <f>SUM(F30:F31)</f>
        <v>3092405.4700471228</v>
      </c>
      <c r="G32" s="72">
        <f t="shared" ref="G32:BE32" si="110">SUM(G30:G31)</f>
        <v>3092408.2347349841</v>
      </c>
      <c r="H32" s="72">
        <f t="shared" si="110"/>
        <v>3092410.9994253181</v>
      </c>
      <c r="I32" s="72">
        <f t="shared" si="110"/>
        <v>3092413.7641181224</v>
      </c>
      <c r="J32" s="72">
        <f t="shared" si="110"/>
        <v>3092416.5288133989</v>
      </c>
      <c r="K32" s="72">
        <f t="shared" si="110"/>
        <v>3092419.2935111476</v>
      </c>
      <c r="L32" s="72">
        <f t="shared" si="110"/>
        <v>3092422.058211368</v>
      </c>
      <c r="M32" s="72">
        <f t="shared" si="110"/>
        <v>3092424.8229140593</v>
      </c>
      <c r="N32" s="72">
        <f t="shared" si="110"/>
        <v>3092427.5876192227</v>
      </c>
      <c r="O32" s="72">
        <f t="shared" si="110"/>
        <v>3092430.3523268583</v>
      </c>
      <c r="P32" s="72">
        <f t="shared" si="110"/>
        <v>3092433.1170369652</v>
      </c>
      <c r="Q32" s="72">
        <f t="shared" si="110"/>
        <v>3092435.8817495438</v>
      </c>
      <c r="R32" s="72">
        <f t="shared" si="110"/>
        <v>3092438.6464645942</v>
      </c>
      <c r="S32" s="72">
        <f t="shared" si="110"/>
        <v>3092441.4111821163</v>
      </c>
      <c r="T32" s="72">
        <f t="shared" si="110"/>
        <v>3092444.1759021101</v>
      </c>
      <c r="U32" s="72">
        <f t="shared" si="110"/>
        <v>3092446.9406245751</v>
      </c>
      <c r="V32" s="72">
        <f t="shared" si="110"/>
        <v>3092449.7053495129</v>
      </c>
      <c r="W32" s="72">
        <f t="shared" si="110"/>
        <v>3092452.4700769219</v>
      </c>
      <c r="X32" s="72">
        <f t="shared" si="110"/>
        <v>3092455.2348068031</v>
      </c>
      <c r="Y32" s="72">
        <f t="shared" si="110"/>
        <v>3092457.999539155</v>
      </c>
      <c r="Z32" s="72">
        <f t="shared" si="110"/>
        <v>3092460.7642739797</v>
      </c>
      <c r="AA32" s="72">
        <f t="shared" si="110"/>
        <v>3092463.5290112756</v>
      </c>
      <c r="AB32" s="72">
        <f t="shared" si="110"/>
        <v>3092466.2937510433</v>
      </c>
      <c r="AC32" s="72">
        <f t="shared" si="110"/>
        <v>3092469.0584932826</v>
      </c>
      <c r="AD32" s="72">
        <f t="shared" si="110"/>
        <v>3092471.8232379938</v>
      </c>
      <c r="AE32" s="72">
        <f t="shared" si="110"/>
        <v>3092474.5879851771</v>
      </c>
      <c r="AF32" s="72">
        <f t="shared" si="110"/>
        <v>3092477.3527348316</v>
      </c>
      <c r="AG32" s="72">
        <f t="shared" si="110"/>
        <v>3092480.1174869589</v>
      </c>
      <c r="AH32" s="72">
        <f t="shared" si="110"/>
        <v>3092482.8822415564</v>
      </c>
      <c r="AI32" s="72">
        <f t="shared" si="110"/>
        <v>3092485.6469986266</v>
      </c>
      <c r="AJ32" s="72">
        <f t="shared" si="110"/>
        <v>3092488.4117581677</v>
      </c>
      <c r="AK32" s="72">
        <f t="shared" si="110"/>
        <v>3092491.1765201823</v>
      </c>
      <c r="AL32" s="72">
        <f t="shared" si="110"/>
        <v>3092493.9412846668</v>
      </c>
      <c r="AM32" s="72">
        <f t="shared" si="110"/>
        <v>3092496.7060516244</v>
      </c>
      <c r="AN32" s="72">
        <f t="shared" si="110"/>
        <v>3092499.4708210533</v>
      </c>
      <c r="AO32" s="72">
        <f t="shared" si="110"/>
        <v>3092502.2355929529</v>
      </c>
      <c r="AP32" s="72">
        <f t="shared" si="110"/>
        <v>3092505.0003673257</v>
      </c>
      <c r="AQ32" s="72">
        <f t="shared" si="110"/>
        <v>3092507.7651441693</v>
      </c>
      <c r="AR32" s="72">
        <f t="shared" si="110"/>
        <v>3092510.5299234856</v>
      </c>
      <c r="AS32" s="72">
        <f t="shared" si="110"/>
        <v>3092513.2947052736</v>
      </c>
      <c r="AT32" s="72">
        <f t="shared" si="110"/>
        <v>3092516.0594895333</v>
      </c>
      <c r="AU32" s="72">
        <f t="shared" si="110"/>
        <v>3092518.8242762638</v>
      </c>
      <c r="AV32" s="72">
        <f t="shared" si="110"/>
        <v>3092521.5890654675</v>
      </c>
      <c r="AW32" s="72">
        <f t="shared" si="110"/>
        <v>3092524.3538571424</v>
      </c>
      <c r="AX32" s="72">
        <f t="shared" si="110"/>
        <v>3092527.1186512886</v>
      </c>
      <c r="AY32" s="72">
        <f t="shared" si="110"/>
        <v>3092529.8834479069</v>
      </c>
      <c r="AZ32" s="72">
        <f t="shared" si="110"/>
        <v>3092532.6482469975</v>
      </c>
      <c r="BA32" s="72">
        <f t="shared" si="110"/>
        <v>3092535.4130485603</v>
      </c>
      <c r="BB32" s="72">
        <f t="shared" si="110"/>
        <v>3092538.1778525934</v>
      </c>
      <c r="BC32" s="72">
        <f t="shared" si="110"/>
        <v>3092540.9426590991</v>
      </c>
      <c r="BD32" s="72">
        <f t="shared" si="110"/>
        <v>3092543.7074680766</v>
      </c>
      <c r="BE32" s="72">
        <f t="shared" si="110"/>
        <v>3092546.4722795258</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FE32"/>
  <sheetViews>
    <sheetView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2059</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2059</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2058</v>
      </c>
      <c r="C3" s="97">
        <v>2059</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'!AP4</f>
        <v>294653.97684744035</v>
      </c>
      <c r="C4" s="12">
        <f>'Urb proj of all 25 ARs '!AQ4</f>
        <v>294579.73916122096</v>
      </c>
      <c r="D4" s="100">
        <f>(C4-B4)/B4</f>
        <v>-2.5194869933090893E-4</v>
      </c>
      <c r="E4" s="101">
        <f>((1+D4)^(1/52))-1</f>
        <v>-4.8457660234424438E-6</v>
      </c>
      <c r="F4" s="69">
        <f>B4*(1+E4)</f>
        <v>294652.54902321065</v>
      </c>
      <c r="G4" s="69">
        <f>F4*(1+E4)</f>
        <v>294651.12120589986</v>
      </c>
      <c r="H4" s="69">
        <f>G4*(1+E4)</f>
        <v>294649.69339550793</v>
      </c>
      <c r="I4" s="69">
        <f>H4*(1+$E$4)</f>
        <v>294648.26559203485</v>
      </c>
      <c r="J4" s="69">
        <f>I4*(1+$E$4)</f>
        <v>294646.83779548056</v>
      </c>
      <c r="K4" s="69">
        <f t="shared" ref="K4:BE4" si="5">J4*(1+$E$4)</f>
        <v>294645.41000584507</v>
      </c>
      <c r="L4" s="69">
        <f t="shared" si="5"/>
        <v>294643.98222312832</v>
      </c>
      <c r="M4" s="69">
        <f t="shared" si="5"/>
        <v>294642.55444733024</v>
      </c>
      <c r="N4" s="69">
        <f t="shared" si="5"/>
        <v>294641.12667845085</v>
      </c>
      <c r="O4" s="69">
        <f t="shared" si="5"/>
        <v>294639.69891649007</v>
      </c>
      <c r="P4" s="69">
        <f t="shared" si="5"/>
        <v>294638.27116144792</v>
      </c>
      <c r="Q4" s="69">
        <f t="shared" si="5"/>
        <v>294636.84341332433</v>
      </c>
      <c r="R4" s="69">
        <f t="shared" si="5"/>
        <v>294635.41567211924</v>
      </c>
      <c r="S4" s="69">
        <f t="shared" si="5"/>
        <v>294633.98793783266</v>
      </c>
      <c r="T4" s="69">
        <f t="shared" si="5"/>
        <v>294632.56021046458</v>
      </c>
      <c r="U4" s="69">
        <f t="shared" si="5"/>
        <v>294631.13249001489</v>
      </c>
      <c r="V4" s="69">
        <f t="shared" si="5"/>
        <v>294629.70477648365</v>
      </c>
      <c r="W4" s="69">
        <f t="shared" si="5"/>
        <v>294628.27706987073</v>
      </c>
      <c r="X4" s="69">
        <f t="shared" si="5"/>
        <v>294626.84937017615</v>
      </c>
      <c r="Y4" s="69">
        <f t="shared" si="5"/>
        <v>294625.42167739989</v>
      </c>
      <c r="Z4" s="69">
        <f t="shared" si="5"/>
        <v>294623.99399154191</v>
      </c>
      <c r="AA4" s="69">
        <f t="shared" si="5"/>
        <v>294622.56631260214</v>
      </c>
      <c r="AB4" s="69">
        <f t="shared" si="5"/>
        <v>294621.13864058058</v>
      </c>
      <c r="AC4" s="69">
        <f t="shared" si="5"/>
        <v>294619.71097547718</v>
      </c>
      <c r="AD4" s="69">
        <f t="shared" si="5"/>
        <v>294618.28331729188</v>
      </c>
      <c r="AE4" s="69">
        <f t="shared" si="5"/>
        <v>294616.85566602467</v>
      </c>
      <c r="AF4" s="69">
        <f t="shared" si="5"/>
        <v>294615.42802167556</v>
      </c>
      <c r="AG4" s="69">
        <f t="shared" si="5"/>
        <v>294614.00038424449</v>
      </c>
      <c r="AH4" s="69">
        <f t="shared" si="5"/>
        <v>294612.57275373139</v>
      </c>
      <c r="AI4" s="69">
        <f t="shared" si="5"/>
        <v>294611.14513013628</v>
      </c>
      <c r="AJ4" s="69">
        <f t="shared" si="5"/>
        <v>294609.71751345909</v>
      </c>
      <c r="AK4" s="69">
        <f t="shared" si="5"/>
        <v>294608.28990369977</v>
      </c>
      <c r="AL4" s="69">
        <f t="shared" si="5"/>
        <v>294606.86230085831</v>
      </c>
      <c r="AM4" s="69">
        <f t="shared" si="5"/>
        <v>294605.43470493471</v>
      </c>
      <c r="AN4" s="69">
        <f t="shared" si="5"/>
        <v>294604.00711592892</v>
      </c>
      <c r="AO4" s="69">
        <f t="shared" si="5"/>
        <v>294602.57953384088</v>
      </c>
      <c r="AP4" s="69">
        <f t="shared" si="5"/>
        <v>294601.15195867058</v>
      </c>
      <c r="AQ4" s="69">
        <f t="shared" si="5"/>
        <v>294599.72439041798</v>
      </c>
      <c r="AR4" s="69">
        <f t="shared" si="5"/>
        <v>294598.296829083</v>
      </c>
      <c r="AS4" s="69">
        <f t="shared" si="5"/>
        <v>294596.86927466566</v>
      </c>
      <c r="AT4" s="69">
        <f t="shared" si="5"/>
        <v>294595.44172716589</v>
      </c>
      <c r="AU4" s="69">
        <f t="shared" si="5"/>
        <v>294594.01418658369</v>
      </c>
      <c r="AV4" s="69">
        <f t="shared" si="5"/>
        <v>294592.58665291901</v>
      </c>
      <c r="AW4" s="69">
        <f t="shared" si="5"/>
        <v>294591.15912617184</v>
      </c>
      <c r="AX4" s="69">
        <f t="shared" si="5"/>
        <v>294589.73160634213</v>
      </c>
      <c r="AY4" s="69">
        <f t="shared" si="5"/>
        <v>294588.30409342988</v>
      </c>
      <c r="AZ4" s="69">
        <f t="shared" si="5"/>
        <v>294586.87658743502</v>
      </c>
      <c r="BA4" s="69">
        <f t="shared" si="5"/>
        <v>294585.44908835751</v>
      </c>
      <c r="BB4" s="69">
        <f t="shared" si="5"/>
        <v>294584.02159619733</v>
      </c>
      <c r="BC4" s="69">
        <f t="shared" si="5"/>
        <v>294582.59411095444</v>
      </c>
      <c r="BD4" s="69">
        <f t="shared" si="5"/>
        <v>294581.16663262883</v>
      </c>
      <c r="BE4" s="69">
        <f t="shared" si="5"/>
        <v>294579.73916122044</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494011.69053589576</v>
      </c>
      <c r="DG4" s="108">
        <f t="shared" ref="DG4:DV5" si="6">G4*BG4</f>
        <v>494009.29667083052</v>
      </c>
      <c r="DH4" s="108">
        <f t="shared" si="6"/>
        <v>494006.90281736542</v>
      </c>
      <c r="DI4" s="108">
        <f t="shared" si="6"/>
        <v>494004.50897550042</v>
      </c>
      <c r="DJ4" s="108">
        <f t="shared" si="6"/>
        <v>566151.79598905612</v>
      </c>
      <c r="DK4" s="108">
        <f t="shared" si="6"/>
        <v>566149.052549919</v>
      </c>
      <c r="DL4" s="108">
        <f t="shared" si="6"/>
        <v>566146.30912407604</v>
      </c>
      <c r="DM4" s="108">
        <f t="shared" si="6"/>
        <v>566143.56571152702</v>
      </c>
      <c r="DN4" s="108">
        <f t="shared" si="6"/>
        <v>502748.15403170872</v>
      </c>
      <c r="DO4" s="108">
        <f t="shared" si="6"/>
        <v>502745.71783178556</v>
      </c>
      <c r="DP4" s="108">
        <f t="shared" si="6"/>
        <v>502743.28164366772</v>
      </c>
      <c r="DQ4" s="108">
        <f t="shared" si="6"/>
        <v>502740.84546735499</v>
      </c>
      <c r="DR4" s="108">
        <f t="shared" si="6"/>
        <v>502738.4093028474</v>
      </c>
      <c r="DS4" s="108">
        <f t="shared" si="6"/>
        <v>519427.88703861047</v>
      </c>
      <c r="DT4" s="108">
        <f t="shared" si="6"/>
        <v>519425.37001260387</v>
      </c>
      <c r="DU4" s="108">
        <f t="shared" si="6"/>
        <v>519422.85299879411</v>
      </c>
      <c r="DV4" s="108">
        <f t="shared" si="6"/>
        <v>519420.3359971813</v>
      </c>
      <c r="DW4" s="108">
        <f t="shared" ref="DW4:EL5" si="7">W4*BW4</f>
        <v>524338.53593720612</v>
      </c>
      <c r="DX4" s="108">
        <f t="shared" si="7"/>
        <v>524335.99511534395</v>
      </c>
      <c r="DY4" s="108">
        <f t="shared" si="7"/>
        <v>524333.45430579397</v>
      </c>
      <c r="DZ4" s="108">
        <f t="shared" si="7"/>
        <v>524330.9135085562</v>
      </c>
      <c r="EA4" s="108">
        <f t="shared" si="7"/>
        <v>539097.32326403412</v>
      </c>
      <c r="EB4" s="108">
        <f t="shared" si="7"/>
        <v>539094.71092454181</v>
      </c>
      <c r="EC4" s="108">
        <f t="shared" si="7"/>
        <v>539092.09859770816</v>
      </c>
      <c r="ED4" s="108">
        <f t="shared" si="7"/>
        <v>539089.48628353328</v>
      </c>
      <c r="EE4" s="108">
        <f t="shared" si="7"/>
        <v>539086.87398201704</v>
      </c>
      <c r="EF4" s="108">
        <f t="shared" si="7"/>
        <v>541784.51553200069</v>
      </c>
      <c r="EG4" s="108">
        <f t="shared" si="7"/>
        <v>541781.89017100341</v>
      </c>
      <c r="EH4" s="108">
        <f t="shared" si="7"/>
        <v>541779.26482272788</v>
      </c>
      <c r="EI4" s="108">
        <f t="shared" si="7"/>
        <v>541776.63948717422</v>
      </c>
      <c r="EJ4" s="108">
        <f t="shared" si="7"/>
        <v>566386.74910738925</v>
      </c>
      <c r="EK4" s="108">
        <f t="shared" si="7"/>
        <v>566384.00452972425</v>
      </c>
      <c r="EL4" s="108">
        <f t="shared" si="7"/>
        <v>566381.25996535888</v>
      </c>
      <c r="EM4" s="108">
        <f t="shared" ref="EM4:FB5" si="8">AM4*CM4</f>
        <v>566378.51541429304</v>
      </c>
      <c r="EN4" s="108">
        <f t="shared" si="8"/>
        <v>610571.31288518861</v>
      </c>
      <c r="EO4" s="108">
        <f t="shared" si="8"/>
        <v>610568.35419946583</v>
      </c>
      <c r="EP4" s="108">
        <f t="shared" si="8"/>
        <v>610565.39552808006</v>
      </c>
      <c r="EQ4" s="108">
        <f t="shared" si="8"/>
        <v>610562.43687103142</v>
      </c>
      <c r="ER4" s="108">
        <f t="shared" si="8"/>
        <v>610559.47822831967</v>
      </c>
      <c r="ES4" s="108">
        <f t="shared" si="8"/>
        <v>581852.0583090554</v>
      </c>
      <c r="ET4" s="108">
        <f t="shared" si="8"/>
        <v>581849.23879012046</v>
      </c>
      <c r="EU4" s="108">
        <f t="shared" si="8"/>
        <v>581846.41928484838</v>
      </c>
      <c r="EV4" s="108">
        <f t="shared" si="8"/>
        <v>581843.59979323891</v>
      </c>
      <c r="EW4" s="108">
        <f t="shared" si="8"/>
        <v>575701.9420812428</v>
      </c>
      <c r="EX4" s="108">
        <f t="shared" si="8"/>
        <v>575699.15236433211</v>
      </c>
      <c r="EY4" s="108">
        <f t="shared" si="8"/>
        <v>575696.36266093992</v>
      </c>
      <c r="EZ4" s="108">
        <f t="shared" si="8"/>
        <v>575693.57297106599</v>
      </c>
      <c r="FA4" s="108">
        <f t="shared" si="8"/>
        <v>504093.35220574902</v>
      </c>
      <c r="FB4" s="108">
        <f t="shared" si="8"/>
        <v>504090.90948731027</v>
      </c>
      <c r="FC4" s="108">
        <f t="shared" ref="FC4:FE5" si="9">BC4*DC4</f>
        <v>504088.4667807084</v>
      </c>
      <c r="FD4" s="108">
        <f t="shared" si="9"/>
        <v>504086.0240859433</v>
      </c>
      <c r="FE4" s="108">
        <f t="shared" si="9"/>
        <v>504083.58140301495</v>
      </c>
    </row>
    <row r="5" spans="1:161" ht="15.75" x14ac:dyDescent="0.25">
      <c r="A5" s="47" t="s">
        <v>169</v>
      </c>
      <c r="B5" s="12">
        <f>'Urb proj of all 25 ARs '!AP5</f>
        <v>42949.930453802903</v>
      </c>
      <c r="C5" s="12">
        <f>'Urb proj of all 25 ARs '!AQ5</f>
        <v>42939.109274688708</v>
      </c>
      <c r="D5" s="100">
        <f t="shared" ref="D5:D28" si="10">(C5-B5)/B5</f>
        <v>-2.5194869933105291E-4</v>
      </c>
      <c r="E5" s="101">
        <f t="shared" ref="E5:E28" si="11">((1+D5)^(1/52))-1</f>
        <v>-4.8457660234424438E-6</v>
      </c>
      <c r="F5" s="69">
        <f t="shared" ref="F5:F28" si="12">B5*(1+E5)</f>
        <v>42949.722328489202</v>
      </c>
      <c r="G5" s="69">
        <f t="shared" ref="G5:G28" si="13">F5*(1+E5)</f>
        <v>42949.51420418403</v>
      </c>
      <c r="H5" s="69">
        <f>G5*(1+$E$5)</f>
        <v>42949.306080887378</v>
      </c>
      <c r="I5" s="69">
        <f t="shared" ref="I5:BE5" si="14">H5*(1+$E$5)</f>
        <v>42949.097958599239</v>
      </c>
      <c r="J5" s="69">
        <f t="shared" si="14"/>
        <v>42948.889837319613</v>
      </c>
      <c r="K5" s="69">
        <f t="shared" si="14"/>
        <v>42948.681717048494</v>
      </c>
      <c r="L5" s="69">
        <f t="shared" si="14"/>
        <v>42948.47359778588</v>
      </c>
      <c r="M5" s="69">
        <f t="shared" si="14"/>
        <v>42948.265479531758</v>
      </c>
      <c r="N5" s="69">
        <f t="shared" si="14"/>
        <v>42948.057362286134</v>
      </c>
      <c r="O5" s="69">
        <f t="shared" si="14"/>
        <v>42947.849246048994</v>
      </c>
      <c r="P5" s="69">
        <f t="shared" si="14"/>
        <v>42947.641130820339</v>
      </c>
      <c r="Q5" s="69">
        <f t="shared" si="14"/>
        <v>42947.43301660016</v>
      </c>
      <c r="R5" s="69">
        <f t="shared" si="14"/>
        <v>42947.224903388451</v>
      </c>
      <c r="S5" s="69">
        <f t="shared" si="14"/>
        <v>42947.016791185211</v>
      </c>
      <c r="T5" s="69">
        <f t="shared" si="14"/>
        <v>42946.808679990434</v>
      </c>
      <c r="U5" s="69">
        <f t="shared" si="14"/>
        <v>42946.600569804119</v>
      </c>
      <c r="V5" s="69">
        <f t="shared" si="14"/>
        <v>42946.392460626259</v>
      </c>
      <c r="W5" s="69">
        <f t="shared" si="14"/>
        <v>42946.184352456847</v>
      </c>
      <c r="X5" s="69">
        <f t="shared" si="14"/>
        <v>42945.976245295875</v>
      </c>
      <c r="Y5" s="69">
        <f t="shared" si="14"/>
        <v>42945.768139143343</v>
      </c>
      <c r="Z5" s="69">
        <f t="shared" si="14"/>
        <v>42945.560033999245</v>
      </c>
      <c r="AA5" s="69">
        <f t="shared" si="14"/>
        <v>42945.351929863573</v>
      </c>
      <c r="AB5" s="69">
        <f t="shared" si="14"/>
        <v>42945.143826736326</v>
      </c>
      <c r="AC5" s="69">
        <f t="shared" si="14"/>
        <v>42944.935724617499</v>
      </c>
      <c r="AD5" s="69">
        <f t="shared" si="14"/>
        <v>42944.727623507082</v>
      </c>
      <c r="AE5" s="69">
        <f t="shared" si="14"/>
        <v>42944.519523405077</v>
      </c>
      <c r="AF5" s="69">
        <f t="shared" si="14"/>
        <v>42944.311424311476</v>
      </c>
      <c r="AG5" s="69">
        <f t="shared" si="14"/>
        <v>42944.103326226279</v>
      </c>
      <c r="AH5" s="69">
        <f t="shared" si="14"/>
        <v>42943.895229149472</v>
      </c>
      <c r="AI5" s="69">
        <f t="shared" si="14"/>
        <v>42943.687133081054</v>
      </c>
      <c r="AJ5" s="69">
        <f t="shared" si="14"/>
        <v>42943.479038021025</v>
      </c>
      <c r="AK5" s="69">
        <f t="shared" si="14"/>
        <v>42943.270943969372</v>
      </c>
      <c r="AL5" s="69">
        <f t="shared" si="14"/>
        <v>42943.062850926093</v>
      </c>
      <c r="AM5" s="69">
        <f t="shared" si="14"/>
        <v>42942.85475889119</v>
      </c>
      <c r="AN5" s="69">
        <f t="shared" si="14"/>
        <v>42942.646667864647</v>
      </c>
      <c r="AO5" s="69">
        <f t="shared" si="14"/>
        <v>42942.438577846464</v>
      </c>
      <c r="AP5" s="69">
        <f t="shared" si="14"/>
        <v>42942.230488836642</v>
      </c>
      <c r="AQ5" s="69">
        <f t="shared" si="14"/>
        <v>42942.022400835165</v>
      </c>
      <c r="AR5" s="69">
        <f t="shared" si="14"/>
        <v>42941.814313842035</v>
      </c>
      <c r="AS5" s="69">
        <f t="shared" si="14"/>
        <v>42941.60622785725</v>
      </c>
      <c r="AT5" s="69">
        <f t="shared" si="14"/>
        <v>42941.398142880797</v>
      </c>
      <c r="AU5" s="69">
        <f t="shared" si="14"/>
        <v>42941.190058912674</v>
      </c>
      <c r="AV5" s="69">
        <f t="shared" si="14"/>
        <v>42940.981975952884</v>
      </c>
      <c r="AW5" s="69">
        <f t="shared" si="14"/>
        <v>42940.77389400141</v>
      </c>
      <c r="AX5" s="69">
        <f t="shared" si="14"/>
        <v>42940.565813058252</v>
      </c>
      <c r="AY5" s="69">
        <f t="shared" si="14"/>
        <v>42940.357733123405</v>
      </c>
      <c r="AZ5" s="69">
        <f t="shared" si="14"/>
        <v>42940.149654196866</v>
      </c>
      <c r="BA5" s="69">
        <f t="shared" si="14"/>
        <v>42939.94157627863</v>
      </c>
      <c r="BB5" s="69">
        <f t="shared" si="14"/>
        <v>42939.733499368689</v>
      </c>
      <c r="BC5" s="69">
        <f t="shared" si="14"/>
        <v>42939.525423467043</v>
      </c>
      <c r="BD5" s="69">
        <f t="shared" si="14"/>
        <v>42939.317348573684</v>
      </c>
      <c r="BE5" s="69">
        <f t="shared" si="14"/>
        <v>42939.109274688606</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49164.052721554472</v>
      </c>
      <c r="DG5" s="108">
        <f t="shared" si="6"/>
        <v>49163.814484058217</v>
      </c>
      <c r="DH5" s="108">
        <f t="shared" si="6"/>
        <v>49163.57624771641</v>
      </c>
      <c r="DI5" s="108">
        <f t="shared" si="6"/>
        <v>49163.338012529042</v>
      </c>
      <c r="DJ5" s="108">
        <f t="shared" si="6"/>
        <v>51487.539493721102</v>
      </c>
      <c r="DK5" s="108">
        <f t="shared" si="6"/>
        <v>51487.289997151594</v>
      </c>
      <c r="DL5" s="108">
        <f t="shared" si="6"/>
        <v>51487.040501791089</v>
      </c>
      <c r="DM5" s="108">
        <f t="shared" si="6"/>
        <v>51486.791007639571</v>
      </c>
      <c r="DN5" s="108">
        <f t="shared" si="6"/>
        <v>47348.804621449599</v>
      </c>
      <c r="DO5" s="108">
        <f t="shared" si="6"/>
        <v>47348.575180220912</v>
      </c>
      <c r="DP5" s="108">
        <f t="shared" si="6"/>
        <v>47348.345740104043</v>
      </c>
      <c r="DQ5" s="108">
        <f t="shared" si="6"/>
        <v>47348.116301098991</v>
      </c>
      <c r="DR5" s="108">
        <f t="shared" si="6"/>
        <v>47347.886863205742</v>
      </c>
      <c r="DS5" s="108">
        <f t="shared" si="6"/>
        <v>49702.510058299595</v>
      </c>
      <c r="DT5" s="108">
        <f t="shared" si="6"/>
        <v>49702.269211565072</v>
      </c>
      <c r="DU5" s="108">
        <f t="shared" si="6"/>
        <v>49702.028365997641</v>
      </c>
      <c r="DV5" s="108">
        <f t="shared" si="6"/>
        <v>49701.787521597296</v>
      </c>
      <c r="DW5" s="108">
        <f t="shared" si="7"/>
        <v>48794.530586285553</v>
      </c>
      <c r="DX5" s="108">
        <f t="shared" si="7"/>
        <v>48794.294139407109</v>
      </c>
      <c r="DY5" s="108">
        <f t="shared" si="7"/>
        <v>48794.057693674433</v>
      </c>
      <c r="DZ5" s="108">
        <f t="shared" si="7"/>
        <v>48793.821249087516</v>
      </c>
      <c r="EA5" s="108">
        <f t="shared" si="7"/>
        <v>50694.28816443753</v>
      </c>
      <c r="EB5" s="108">
        <f t="shared" si="7"/>
        <v>50694.04251177836</v>
      </c>
      <c r="EC5" s="108">
        <f t="shared" si="7"/>
        <v>50693.796860309565</v>
      </c>
      <c r="ED5" s="108">
        <f t="shared" si="7"/>
        <v>50693.551210031139</v>
      </c>
      <c r="EE5" s="108">
        <f t="shared" si="7"/>
        <v>50693.305560943074</v>
      </c>
      <c r="EF5" s="108">
        <f t="shared" si="7"/>
        <v>55524.330429333255</v>
      </c>
      <c r="EG5" s="108">
        <f t="shared" si="7"/>
        <v>55524.06137141939</v>
      </c>
      <c r="EH5" s="108">
        <f t="shared" si="7"/>
        <v>55523.79231480931</v>
      </c>
      <c r="EI5" s="108">
        <f t="shared" si="7"/>
        <v>55523.523259503017</v>
      </c>
      <c r="EJ5" s="108">
        <f t="shared" si="7"/>
        <v>51963.780416424539</v>
      </c>
      <c r="EK5" s="108">
        <f t="shared" si="7"/>
        <v>51963.528612102942</v>
      </c>
      <c r="EL5" s="108">
        <f t="shared" si="7"/>
        <v>51963.276809001531</v>
      </c>
      <c r="EM5" s="108">
        <f t="shared" si="8"/>
        <v>51963.025007120305</v>
      </c>
      <c r="EN5" s="108">
        <f t="shared" si="8"/>
        <v>57290.868260047268</v>
      </c>
      <c r="EO5" s="108">
        <f t="shared" si="8"/>
        <v>57290.590641904389</v>
      </c>
      <c r="EP5" s="108">
        <f t="shared" si="8"/>
        <v>57290.3130251068</v>
      </c>
      <c r="EQ5" s="108">
        <f t="shared" si="8"/>
        <v>57290.035409654469</v>
      </c>
      <c r="ER5" s="108">
        <f t="shared" si="8"/>
        <v>57289.75779554739</v>
      </c>
      <c r="ES5" s="108">
        <f t="shared" si="8"/>
        <v>53092.953561330454</v>
      </c>
      <c r="ET5" s="108">
        <f t="shared" si="8"/>
        <v>53092.6962853</v>
      </c>
      <c r="EU5" s="108">
        <f t="shared" si="8"/>
        <v>53092.439010516246</v>
      </c>
      <c r="EV5" s="108">
        <f t="shared" si="8"/>
        <v>53092.18173697919</v>
      </c>
      <c r="EW5" s="108">
        <f t="shared" si="8"/>
        <v>52618.377962847277</v>
      </c>
      <c r="EX5" s="108">
        <f t="shared" si="8"/>
        <v>52618.122986499133</v>
      </c>
      <c r="EY5" s="108">
        <f t="shared" si="8"/>
        <v>52617.868011386541</v>
      </c>
      <c r="EZ5" s="108">
        <f t="shared" si="8"/>
        <v>52617.613037509509</v>
      </c>
      <c r="FA5" s="108">
        <f t="shared" si="8"/>
        <v>47056.163382131024</v>
      </c>
      <c r="FB5" s="108">
        <f t="shared" si="8"/>
        <v>47055.935358973315</v>
      </c>
      <c r="FC5" s="108">
        <f t="shared" si="9"/>
        <v>47055.707336920554</v>
      </c>
      <c r="FD5" s="108">
        <f t="shared" si="9"/>
        <v>47055.479315972727</v>
      </c>
      <c r="FE5" s="108">
        <f t="shared" si="9"/>
        <v>47055.251296129842</v>
      </c>
    </row>
    <row r="6" spans="1:161" ht="15.75" x14ac:dyDescent="0.25">
      <c r="A6" s="47" t="s">
        <v>171</v>
      </c>
      <c r="B6" s="12">
        <f>'Urb proj of all 25 ARs '!AP6</f>
        <v>71924.309480688142</v>
      </c>
      <c r="C6" s="12">
        <f>'Urb proj of all 25 ARs '!AQ6</f>
        <v>71906.188244464211</v>
      </c>
      <c r="D6" s="100">
        <f t="shared" si="10"/>
        <v>-2.5194869933088183E-4</v>
      </c>
      <c r="E6" s="101">
        <f t="shared" si="11"/>
        <v>-4.8457660234424438E-6</v>
      </c>
      <c r="F6" s="69">
        <f t="shared" si="12"/>
        <v>71923.960952313006</v>
      </c>
      <c r="G6" s="69">
        <f t="shared" ref="G6:G15" si="16">F6*(1+E6)</f>
        <v>71923.61242562675</v>
      </c>
      <c r="H6" s="69">
        <f t="shared" ref="H6:AM6" si="17">G6*(1+$E$6)</f>
        <v>71923.263900629376</v>
      </c>
      <c r="I6" s="69">
        <f t="shared" si="17"/>
        <v>71922.915377320867</v>
      </c>
      <c r="J6" s="69">
        <f t="shared" si="17"/>
        <v>71922.566855701225</v>
      </c>
      <c r="K6" s="69">
        <f t="shared" si="17"/>
        <v>71922.218335770434</v>
      </c>
      <c r="L6" s="69">
        <f t="shared" si="17"/>
        <v>71921.869817528495</v>
      </c>
      <c r="M6" s="69">
        <f t="shared" si="17"/>
        <v>71921.521300975393</v>
      </c>
      <c r="N6" s="69">
        <f t="shared" si="17"/>
        <v>71921.172786111114</v>
      </c>
      <c r="O6" s="69">
        <f t="shared" si="17"/>
        <v>71920.824272935657</v>
      </c>
      <c r="P6" s="69">
        <f t="shared" si="17"/>
        <v>71920.475761449023</v>
      </c>
      <c r="Q6" s="69">
        <f t="shared" si="17"/>
        <v>71920.127251651182</v>
      </c>
      <c r="R6" s="69">
        <f t="shared" si="17"/>
        <v>71919.778743542149</v>
      </c>
      <c r="S6" s="69">
        <f t="shared" si="17"/>
        <v>71919.430237121895</v>
      </c>
      <c r="T6" s="69">
        <f t="shared" si="17"/>
        <v>71919.081732390419</v>
      </c>
      <c r="U6" s="69">
        <f t="shared" si="17"/>
        <v>71918.733229347723</v>
      </c>
      <c r="V6" s="69">
        <f t="shared" si="17"/>
        <v>71918.384727993791</v>
      </c>
      <c r="W6" s="69">
        <f t="shared" si="17"/>
        <v>71918.036228328609</v>
      </c>
      <c r="X6" s="69">
        <f t="shared" si="17"/>
        <v>71917.687730352176</v>
      </c>
      <c r="Y6" s="69">
        <f t="shared" si="17"/>
        <v>71917.339234064493</v>
      </c>
      <c r="Z6" s="69">
        <f t="shared" si="17"/>
        <v>71916.990739465531</v>
      </c>
      <c r="AA6" s="69">
        <f t="shared" si="17"/>
        <v>71916.642246555304</v>
      </c>
      <c r="AB6" s="69">
        <f t="shared" si="17"/>
        <v>71916.293755333783</v>
      </c>
      <c r="AC6" s="69">
        <f t="shared" si="17"/>
        <v>71915.945265800969</v>
      </c>
      <c r="AD6" s="69">
        <f t="shared" si="17"/>
        <v>71915.59677795686</v>
      </c>
      <c r="AE6" s="69">
        <f t="shared" si="17"/>
        <v>71915.248291801443</v>
      </c>
      <c r="AF6" s="69">
        <f t="shared" si="17"/>
        <v>71914.899807334703</v>
      </c>
      <c r="AG6" s="69">
        <f t="shared" si="17"/>
        <v>71914.55132455664</v>
      </c>
      <c r="AH6" s="69">
        <f t="shared" si="17"/>
        <v>71914.202843467239</v>
      </c>
      <c r="AI6" s="69">
        <f t="shared" si="17"/>
        <v>71913.854364066501</v>
      </c>
      <c r="AJ6" s="69">
        <f t="shared" si="17"/>
        <v>71913.505886354411</v>
      </c>
      <c r="AK6" s="69">
        <f t="shared" si="17"/>
        <v>71913.157410330954</v>
      </c>
      <c r="AL6" s="69">
        <f t="shared" si="17"/>
        <v>71912.80893599613</v>
      </c>
      <c r="AM6" s="69">
        <f t="shared" si="17"/>
        <v>71912.46046334994</v>
      </c>
      <c r="AN6" s="69">
        <f t="shared" ref="AN6:BE6" si="18">AM6*(1+$E$6)</f>
        <v>71912.111992392369</v>
      </c>
      <c r="AO6" s="69">
        <f t="shared" si="18"/>
        <v>71911.763523123402</v>
      </c>
      <c r="AP6" s="69">
        <f t="shared" si="18"/>
        <v>71911.415055543039</v>
      </c>
      <c r="AQ6" s="69">
        <f t="shared" si="18"/>
        <v>71911.066589651266</v>
      </c>
      <c r="AR6" s="69">
        <f t="shared" si="18"/>
        <v>71910.718125448082</v>
      </c>
      <c r="AS6" s="69">
        <f t="shared" si="18"/>
        <v>71910.369662933474</v>
      </c>
      <c r="AT6" s="69">
        <f t="shared" si="18"/>
        <v>71910.021202107426</v>
      </c>
      <c r="AU6" s="69">
        <f t="shared" si="18"/>
        <v>71909.672742969939</v>
      </c>
      <c r="AV6" s="69">
        <f t="shared" si="18"/>
        <v>71909.324285520997</v>
      </c>
      <c r="AW6" s="69">
        <f t="shared" si="18"/>
        <v>71908.975829760602</v>
      </c>
      <c r="AX6" s="69">
        <f t="shared" si="18"/>
        <v>71908.627375688753</v>
      </c>
      <c r="AY6" s="69">
        <f t="shared" si="18"/>
        <v>71908.278923305421</v>
      </c>
      <c r="AZ6" s="69">
        <f t="shared" si="18"/>
        <v>71907.930472610606</v>
      </c>
      <c r="BA6" s="69">
        <f t="shared" si="18"/>
        <v>71907.582023604307</v>
      </c>
      <c r="BB6" s="69">
        <f t="shared" si="18"/>
        <v>71907.233576286511</v>
      </c>
      <c r="BC6" s="69">
        <f t="shared" si="18"/>
        <v>71906.885130657203</v>
      </c>
      <c r="BD6" s="69">
        <f t="shared" si="18"/>
        <v>71906.536686716383</v>
      </c>
      <c r="BE6" s="69">
        <f t="shared" si="18"/>
        <v>71906.188244464036</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82158.996024201479</v>
      </c>
      <c r="DG6" s="108">
        <f t="shared" ref="DG6:DG15" si="20">G6*BG6</f>
        <v>82158.597900930035</v>
      </c>
      <c r="DH6" s="108">
        <f t="shared" ref="DH6:DH15" si="21">H6*BH6</f>
        <v>82158.199779587783</v>
      </c>
      <c r="DI6" s="108">
        <f t="shared" ref="DI6:DI15" si="22">I6*BI6</f>
        <v>82157.801660174737</v>
      </c>
      <c r="DJ6" s="108">
        <f t="shared" ref="DJ6:DJ15" si="23">J6*BJ6</f>
        <v>91053.062952464519</v>
      </c>
      <c r="DK6" s="108">
        <f t="shared" ref="DK6:DK15" si="24">K6*BK6</f>
        <v>91052.621730625731</v>
      </c>
      <c r="DL6" s="108">
        <f t="shared" ref="DL6:DL15" si="25">L6*BL6</f>
        <v>91052.180510924998</v>
      </c>
      <c r="DM6" s="108">
        <f t="shared" ref="DM6:DM15" si="26">M6*BM6</f>
        <v>91051.73929336232</v>
      </c>
      <c r="DN6" s="108">
        <f t="shared" ref="DN6:DN15" si="27">N6*BN6</f>
        <v>82706.927450192961</v>
      </c>
      <c r="DO6" s="108">
        <f t="shared" ref="DO6:DO15" si="28">O6*BO6</f>
        <v>82706.526671774016</v>
      </c>
      <c r="DP6" s="108">
        <f t="shared" ref="DP6:DP15" si="29">P6*BP6</f>
        <v>82706.125895297169</v>
      </c>
      <c r="DQ6" s="108">
        <f t="shared" ref="DQ6:DQ15" si="30">Q6*BQ6</f>
        <v>82705.725120762363</v>
      </c>
      <c r="DR6" s="108">
        <f t="shared" ref="DR6:DR15" si="31">R6*BR6</f>
        <v>82705.324348169641</v>
      </c>
      <c r="DS6" s="108">
        <f t="shared" ref="DS6:DS15" si="32">S6*BS6</f>
        <v>85736.400219018891</v>
      </c>
      <c r="DT6" s="108">
        <f t="shared" ref="DT6:DT15" si="33">T6*BT6</f>
        <v>85735.984760483727</v>
      </c>
      <c r="DU6" s="108">
        <f t="shared" ref="DU6:DU15" si="34">U6*BU6</f>
        <v>85735.569303961791</v>
      </c>
      <c r="DV6" s="108">
        <f t="shared" ref="DV6:DV15" si="35">V6*BV6</f>
        <v>85735.153849453054</v>
      </c>
      <c r="DW6" s="108">
        <f t="shared" ref="DW6:DW15" si="36">W6*BW6</f>
        <v>85992.371894993848</v>
      </c>
      <c r="DX6" s="108">
        <f t="shared" ref="DX6:DX15" si="37">X6*BX6</f>
        <v>85991.955196079827</v>
      </c>
      <c r="DY6" s="108">
        <f t="shared" ref="DY6:DY15" si="38">Y6*BY6</f>
        <v>85991.538499185059</v>
      </c>
      <c r="DZ6" s="108">
        <f t="shared" ref="DZ6:DZ15" si="39">Z6*BZ6</f>
        <v>85991.1218043095</v>
      </c>
      <c r="EA6" s="108">
        <f t="shared" ref="EA6:EA15" si="40">AA6*CA6</f>
        <v>87404.518277601659</v>
      </c>
      <c r="EB6" s="108">
        <f t="shared" ref="EB6:EB15" si="41">AB6*CB6</f>
        <v>87404.094735756691</v>
      </c>
      <c r="EC6" s="108">
        <f t="shared" ref="EC6:EC15" si="42">AC6*CC6</f>
        <v>87403.671195964096</v>
      </c>
      <c r="ED6" s="108">
        <f t="shared" ref="ED6:ED15" si="43">AD6*CD6</f>
        <v>87403.247658223903</v>
      </c>
      <c r="EE6" s="108">
        <f t="shared" ref="EE6:EE15" si="44">AE6*CE6</f>
        <v>87402.824122536069</v>
      </c>
      <c r="EF6" s="108">
        <f t="shared" ref="EF6:EF15" si="45">AF6*CF6</f>
        <v>93901.015097131793</v>
      </c>
      <c r="EG6" s="108">
        <f t="shared" ref="EG6:EG15" si="46">AG6*CG6</f>
        <v>93900.56007478328</v>
      </c>
      <c r="EH6" s="108">
        <f t="shared" ref="EH6:EH15" si="47">AH6*CH6</f>
        <v>93900.105054639687</v>
      </c>
      <c r="EI6" s="108">
        <f t="shared" ref="EI6:EI15" si="48">AI6*CI6</f>
        <v>93899.650036701016</v>
      </c>
      <c r="EJ6" s="108">
        <f t="shared" ref="EJ6:EJ15" si="49">AJ6*CJ6</f>
        <v>90307.141062890412</v>
      </c>
      <c r="EK6" s="108">
        <f t="shared" ref="EK6:EK15" si="50">AK6*CK6</f>
        <v>90306.703455614566</v>
      </c>
      <c r="EL6" s="108">
        <f t="shared" ref="EL6:EL15" si="51">AL6*CL6</f>
        <v>90306.265850459269</v>
      </c>
      <c r="EM6" s="108">
        <f t="shared" ref="EM6:EM15" si="52">AM6*CM6</f>
        <v>90305.828247424506</v>
      </c>
      <c r="EN6" s="108">
        <f t="shared" ref="EN6:EN15" si="53">AN6*CN6</f>
        <v>101466.22231377155</v>
      </c>
      <c r="EO6" s="108">
        <f t="shared" ref="EO6:EO15" si="54">AO6*CO6</f>
        <v>101465.73063219893</v>
      </c>
      <c r="EP6" s="108">
        <f t="shared" ref="EP6:EP15" si="55">AP6*CP6</f>
        <v>101465.2389530089</v>
      </c>
      <c r="EQ6" s="108">
        <f t="shared" ref="EQ6:EQ15" si="56">AQ6*CQ6</f>
        <v>101464.74727620141</v>
      </c>
      <c r="ER6" s="108">
        <f t="shared" ref="ER6:ER15" si="57">AR6*CR6</f>
        <v>101464.2556017765</v>
      </c>
      <c r="ES6" s="108">
        <f t="shared" ref="ES6:ES15" si="58">AS6*CS6</f>
        <v>92843.444617644651</v>
      </c>
      <c r="ET6" s="108">
        <f t="shared" ref="ET6:ET15" si="59">AT6*CT6</f>
        <v>92842.994720035218</v>
      </c>
      <c r="EU6" s="108">
        <f t="shared" ref="EU6:EU15" si="60">AU6*CU6</f>
        <v>92842.54482460588</v>
      </c>
      <c r="EV6" s="108">
        <f t="shared" ref="EV6:EV15" si="61">AV6*CV6</f>
        <v>92842.094931356638</v>
      </c>
      <c r="EW6" s="108">
        <f t="shared" ref="EW6:EW15" si="62">AW6*CW6</f>
        <v>89466.233861162633</v>
      </c>
      <c r="EX6" s="108">
        <f t="shared" ref="EX6:EX15" si="63">AX6*CX6</f>
        <v>89465.800328726342</v>
      </c>
      <c r="EY6" s="108">
        <f t="shared" ref="EY6:EY15" si="64">AY6*CY6</f>
        <v>89465.366798390853</v>
      </c>
      <c r="EZ6" s="108">
        <f t="shared" ref="EZ6:EZ15" si="65">AZ6*CZ6</f>
        <v>89464.933270156136</v>
      </c>
      <c r="FA6" s="108">
        <f t="shared" ref="FA6:FA15" si="66">BA6*DA6</f>
        <v>83111.808266411375</v>
      </c>
      <c r="FB6" s="108">
        <f t="shared" ref="FB6:FB15" si="67">BB6*DB6</f>
        <v>83111.405526034738</v>
      </c>
      <c r="FC6" s="108">
        <f t="shared" ref="FC6:FC15" si="68">BC6*DC6</f>
        <v>83111.002787609672</v>
      </c>
      <c r="FD6" s="108">
        <f t="shared" ref="FD6:FD15" si="69">BD6*DD6</f>
        <v>83110.600051136193</v>
      </c>
      <c r="FE6" s="108">
        <f t="shared" ref="FE6:FE15" si="70">BE6*DE6</f>
        <v>83110.197316614271</v>
      </c>
    </row>
    <row r="7" spans="1:161" ht="15.75" x14ac:dyDescent="0.25">
      <c r="A7" s="87" t="s">
        <v>172</v>
      </c>
      <c r="B7" s="12">
        <f>'Urb proj of all 25 ARs '!AP7</f>
        <v>41055.171292429528</v>
      </c>
      <c r="C7" s="12">
        <f>'Urb proj of all 25 ARs '!AQ7</f>
        <v>41044.827495421596</v>
      </c>
      <c r="D7" s="100">
        <f t="shared" si="10"/>
        <v>-2.5194869933083249E-4</v>
      </c>
      <c r="E7" s="101">
        <f t="shared" si="11"/>
        <v>-4.8457660234424438E-6</v>
      </c>
      <c r="F7" s="69">
        <f t="shared" si="12"/>
        <v>41054.972348675394</v>
      </c>
      <c r="G7" s="69">
        <f t="shared" si="16"/>
        <v>41054.773405885295</v>
      </c>
      <c r="H7" s="69">
        <f t="shared" ref="H7:AM7" si="71">G7*(1+$E$7)</f>
        <v>41054.574464059224</v>
      </c>
      <c r="I7" s="69">
        <f t="shared" si="71"/>
        <v>41054.375523197181</v>
      </c>
      <c r="J7" s="69">
        <f t="shared" si="71"/>
        <v>41054.176583299159</v>
      </c>
      <c r="K7" s="69">
        <f t="shared" si="71"/>
        <v>41053.97764436515</v>
      </c>
      <c r="L7" s="69">
        <f t="shared" si="71"/>
        <v>41053.778706395155</v>
      </c>
      <c r="M7" s="69">
        <f t="shared" si="71"/>
        <v>41053.579769389165</v>
      </c>
      <c r="N7" s="69">
        <f t="shared" si="71"/>
        <v>41053.380833347175</v>
      </c>
      <c r="O7" s="69">
        <f t="shared" si="71"/>
        <v>41053.181898269184</v>
      </c>
      <c r="P7" s="69">
        <f t="shared" si="71"/>
        <v>41052.982964155184</v>
      </c>
      <c r="Q7" s="69">
        <f t="shared" si="71"/>
        <v>41052.784031005176</v>
      </c>
      <c r="R7" s="69">
        <f t="shared" si="71"/>
        <v>41052.585098819152</v>
      </c>
      <c r="S7" s="69">
        <f t="shared" si="71"/>
        <v>41052.386167597106</v>
      </c>
      <c r="T7" s="69">
        <f t="shared" si="71"/>
        <v>41052.187237339036</v>
      </c>
      <c r="U7" s="69">
        <f t="shared" si="71"/>
        <v>41051.988308044936</v>
      </c>
      <c r="V7" s="69">
        <f t="shared" si="71"/>
        <v>41051.789379714799</v>
      </c>
      <c r="W7" s="69">
        <f t="shared" si="71"/>
        <v>41051.590452348624</v>
      </c>
      <c r="X7" s="69">
        <f t="shared" si="71"/>
        <v>41051.391525946405</v>
      </c>
      <c r="Y7" s="69">
        <f t="shared" si="71"/>
        <v>41051.192600508133</v>
      </c>
      <c r="Z7" s="69">
        <f t="shared" si="71"/>
        <v>41050.99367603381</v>
      </c>
      <c r="AA7" s="69">
        <f t="shared" si="71"/>
        <v>41050.794752523427</v>
      </c>
      <c r="AB7" s="69">
        <f t="shared" si="71"/>
        <v>41050.595829976977</v>
      </c>
      <c r="AC7" s="69">
        <f t="shared" si="71"/>
        <v>41050.396908394461</v>
      </c>
      <c r="AD7" s="69">
        <f t="shared" si="71"/>
        <v>41050.197987775871</v>
      </c>
      <c r="AE7" s="69">
        <f t="shared" si="71"/>
        <v>41049.999068121208</v>
      </c>
      <c r="AF7" s="69">
        <f t="shared" si="71"/>
        <v>41049.800149430463</v>
      </c>
      <c r="AG7" s="69">
        <f t="shared" si="71"/>
        <v>41049.601231703629</v>
      </c>
      <c r="AH7" s="69">
        <f t="shared" si="71"/>
        <v>41049.402314940708</v>
      </c>
      <c r="AI7" s="69">
        <f t="shared" si="71"/>
        <v>41049.20339914169</v>
      </c>
      <c r="AJ7" s="69">
        <f t="shared" si="71"/>
        <v>41049.00448430657</v>
      </c>
      <c r="AK7" s="69">
        <f t="shared" si="71"/>
        <v>41048.805570435346</v>
      </c>
      <c r="AL7" s="69">
        <f t="shared" si="71"/>
        <v>41048.606657528013</v>
      </c>
      <c r="AM7" s="69">
        <f t="shared" si="71"/>
        <v>41048.407745584562</v>
      </c>
      <c r="AN7" s="69">
        <f t="shared" ref="AN7:BE7" si="72">AM7*(1+$E$7)</f>
        <v>41048.208834604993</v>
      </c>
      <c r="AO7" s="69">
        <f t="shared" si="72"/>
        <v>41048.0099245893</v>
      </c>
      <c r="AP7" s="69">
        <f t="shared" si="72"/>
        <v>41047.811015537474</v>
      </c>
      <c r="AQ7" s="69">
        <f t="shared" si="72"/>
        <v>41047.612107449517</v>
      </c>
      <c r="AR7" s="69">
        <f t="shared" si="72"/>
        <v>41047.41320032542</v>
      </c>
      <c r="AS7" s="69">
        <f t="shared" si="72"/>
        <v>41047.214294165184</v>
      </c>
      <c r="AT7" s="69">
        <f t="shared" si="72"/>
        <v>41047.015388968801</v>
      </c>
      <c r="AU7" s="69">
        <f t="shared" si="72"/>
        <v>41046.816484736264</v>
      </c>
      <c r="AV7" s="69">
        <f t="shared" si="72"/>
        <v>41046.617581467573</v>
      </c>
      <c r="AW7" s="69">
        <f t="shared" si="72"/>
        <v>41046.418679162722</v>
      </c>
      <c r="AX7" s="69">
        <f t="shared" si="72"/>
        <v>41046.219777821701</v>
      </c>
      <c r="AY7" s="69">
        <f t="shared" si="72"/>
        <v>41046.020877444513</v>
      </c>
      <c r="AZ7" s="69">
        <f t="shared" si="72"/>
        <v>41045.821978031148</v>
      </c>
      <c r="BA7" s="69">
        <f t="shared" si="72"/>
        <v>41045.623079581601</v>
      </c>
      <c r="BB7" s="69">
        <f t="shared" si="72"/>
        <v>41045.42418209587</v>
      </c>
      <c r="BC7" s="69">
        <f t="shared" si="72"/>
        <v>41045.22528557395</v>
      </c>
      <c r="BD7" s="69">
        <f t="shared" si="72"/>
        <v>41045.026390015839</v>
      </c>
      <c r="BE7" s="69">
        <f t="shared" si="72"/>
        <v>41044.82749542153</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109952.62749841709</v>
      </c>
      <c r="DG7" s="108">
        <f t="shared" si="20"/>
        <v>109952.09469371058</v>
      </c>
      <c r="DH7" s="108">
        <f t="shared" si="21"/>
        <v>109951.56189158589</v>
      </c>
      <c r="DI7" s="108">
        <f t="shared" si="22"/>
        <v>109951.02909204306</v>
      </c>
      <c r="DJ7" s="108">
        <f t="shared" si="23"/>
        <v>131456.51859340889</v>
      </c>
      <c r="DK7" s="108">
        <f t="shared" si="24"/>
        <v>131455.88158587753</v>
      </c>
      <c r="DL7" s="108">
        <f t="shared" si="25"/>
        <v>131455.24458143295</v>
      </c>
      <c r="DM7" s="108">
        <f t="shared" si="26"/>
        <v>131454.60758007519</v>
      </c>
      <c r="DN7" s="108">
        <f t="shared" si="27"/>
        <v>110039.16088480383</v>
      </c>
      <c r="DO7" s="108">
        <f t="shared" si="28"/>
        <v>110038.62766077676</v>
      </c>
      <c r="DP7" s="108">
        <f t="shared" si="29"/>
        <v>110038.09443933357</v>
      </c>
      <c r="DQ7" s="108">
        <f t="shared" si="30"/>
        <v>110037.56122047425</v>
      </c>
      <c r="DR7" s="108">
        <f t="shared" si="31"/>
        <v>110037.02800419879</v>
      </c>
      <c r="DS7" s="108">
        <f t="shared" si="32"/>
        <v>117939.18772206768</v>
      </c>
      <c r="DT7" s="108">
        <f t="shared" si="33"/>
        <v>117938.61621635899</v>
      </c>
      <c r="DU7" s="108">
        <f t="shared" si="34"/>
        <v>117938.04471341969</v>
      </c>
      <c r="DV7" s="108">
        <f t="shared" si="35"/>
        <v>117937.47321324974</v>
      </c>
      <c r="DW7" s="108">
        <f t="shared" si="36"/>
        <v>118118.36046500194</v>
      </c>
      <c r="DX7" s="108">
        <f t="shared" si="37"/>
        <v>118117.78809106407</v>
      </c>
      <c r="DY7" s="108">
        <f t="shared" si="38"/>
        <v>118117.21571989977</v>
      </c>
      <c r="DZ7" s="108">
        <f t="shared" si="39"/>
        <v>118116.64335150905</v>
      </c>
      <c r="EA7" s="108">
        <f t="shared" si="40"/>
        <v>127893.01834444418</v>
      </c>
      <c r="EB7" s="108">
        <f t="shared" si="41"/>
        <v>127892.39860480124</v>
      </c>
      <c r="EC7" s="108">
        <f t="shared" si="42"/>
        <v>127891.77886816142</v>
      </c>
      <c r="ED7" s="108">
        <f t="shared" si="43"/>
        <v>127891.1591345247</v>
      </c>
      <c r="EE7" s="108">
        <f t="shared" si="44"/>
        <v>127890.53940389107</v>
      </c>
      <c r="EF7" s="108">
        <f t="shared" si="45"/>
        <v>131002.97030282574</v>
      </c>
      <c r="EG7" s="108">
        <f t="shared" si="46"/>
        <v>131002.33549308327</v>
      </c>
      <c r="EH7" s="108">
        <f t="shared" si="47"/>
        <v>131001.70068641695</v>
      </c>
      <c r="EI7" s="108">
        <f t="shared" si="48"/>
        <v>131001.06588282676</v>
      </c>
      <c r="EJ7" s="108">
        <f t="shared" si="49"/>
        <v>139778.44217972321</v>
      </c>
      <c r="EK7" s="108">
        <f t="shared" si="50"/>
        <v>139777.7648460973</v>
      </c>
      <c r="EL7" s="108">
        <f t="shared" si="51"/>
        <v>139777.08751575358</v>
      </c>
      <c r="EM7" s="108">
        <f t="shared" si="52"/>
        <v>139776.41018869204</v>
      </c>
      <c r="EN7" s="108">
        <f t="shared" si="53"/>
        <v>144427.29932732668</v>
      </c>
      <c r="EO7" s="108">
        <f t="shared" si="54"/>
        <v>144426.59946642673</v>
      </c>
      <c r="EP7" s="108">
        <f t="shared" si="55"/>
        <v>144425.89960891815</v>
      </c>
      <c r="EQ7" s="108">
        <f t="shared" si="56"/>
        <v>144425.19975480091</v>
      </c>
      <c r="ER7" s="108">
        <f t="shared" si="57"/>
        <v>144424.499904075</v>
      </c>
      <c r="ES7" s="108">
        <f t="shared" si="58"/>
        <v>135301.03918249052</v>
      </c>
      <c r="ET7" s="108">
        <f t="shared" si="59"/>
        <v>135300.38354531192</v>
      </c>
      <c r="EU7" s="108">
        <f t="shared" si="60"/>
        <v>135299.72791131039</v>
      </c>
      <c r="EV7" s="108">
        <f t="shared" si="61"/>
        <v>135299.07228048591</v>
      </c>
      <c r="EW7" s="108">
        <f t="shared" si="62"/>
        <v>120400.79490854307</v>
      </c>
      <c r="EX7" s="108">
        <f t="shared" si="63"/>
        <v>120400.2114744619</v>
      </c>
      <c r="EY7" s="108">
        <f t="shared" si="64"/>
        <v>120399.62804320794</v>
      </c>
      <c r="EZ7" s="108">
        <f t="shared" si="65"/>
        <v>120399.04461478113</v>
      </c>
      <c r="FA7" s="108">
        <f t="shared" si="66"/>
        <v>112979.71754799648</v>
      </c>
      <c r="FB7" s="108">
        <f t="shared" si="67"/>
        <v>112979.17007471985</v>
      </c>
      <c r="FC7" s="108">
        <f t="shared" si="68"/>
        <v>112978.62260409613</v>
      </c>
      <c r="FD7" s="108">
        <f t="shared" si="69"/>
        <v>112978.07513612535</v>
      </c>
      <c r="FE7" s="108">
        <f t="shared" si="70"/>
        <v>112977.52767080748</v>
      </c>
    </row>
    <row r="8" spans="1:161" ht="15.75" x14ac:dyDescent="0.25">
      <c r="A8" s="87" t="s">
        <v>173</v>
      </c>
      <c r="B8" s="12">
        <f>'Urb proj of all 25 ARs '!AP8</f>
        <v>12239.572364041189</v>
      </c>
      <c r="C8" s="12">
        <f>'Urb proj of all 25 ARs '!AQ8</f>
        <v>12236.488619703701</v>
      </c>
      <c r="D8" s="100">
        <f t="shared" si="10"/>
        <v>-2.5194869933098016E-4</v>
      </c>
      <c r="E8" s="101">
        <f t="shared" si="11"/>
        <v>-4.8457660234424438E-6</v>
      </c>
      <c r="F8" s="69">
        <f t="shared" si="12"/>
        <v>12239.513053937286</v>
      </c>
      <c r="G8" s="69">
        <f t="shared" si="16"/>
        <v>12239.453744120785</v>
      </c>
      <c r="H8" s="69">
        <f t="shared" ref="H8:AM8" si="73">G8*(1+$E$8)</f>
        <v>12239.394434591686</v>
      </c>
      <c r="I8" s="69">
        <f t="shared" si="73"/>
        <v>12239.335125349988</v>
      </c>
      <c r="J8" s="69">
        <f t="shared" si="73"/>
        <v>12239.275816395688</v>
      </c>
      <c r="K8" s="69">
        <f t="shared" si="73"/>
        <v>12239.216507728785</v>
      </c>
      <c r="L8" s="69">
        <f t="shared" si="73"/>
        <v>12239.157199349278</v>
      </c>
      <c r="M8" s="69">
        <f t="shared" si="73"/>
        <v>12239.097891257166</v>
      </c>
      <c r="N8" s="69">
        <f t="shared" si="73"/>
        <v>12239.038583452448</v>
      </c>
      <c r="O8" s="69">
        <f t="shared" si="73"/>
        <v>12238.97927593512</v>
      </c>
      <c r="P8" s="69">
        <f t="shared" si="73"/>
        <v>12238.919968705184</v>
      </c>
      <c r="Q8" s="69">
        <f t="shared" si="73"/>
        <v>12238.860661762636</v>
      </c>
      <c r="R8" s="69">
        <f t="shared" si="73"/>
        <v>12238.801355107475</v>
      </c>
      <c r="S8" s="69">
        <f t="shared" si="73"/>
        <v>12238.742048739701</v>
      </c>
      <c r="T8" s="69">
        <f t="shared" si="73"/>
        <v>12238.682742659312</v>
      </c>
      <c r="U8" s="69">
        <f t="shared" si="73"/>
        <v>12238.623436866306</v>
      </c>
      <c r="V8" s="69">
        <f t="shared" si="73"/>
        <v>12238.564131360683</v>
      </c>
      <c r="W8" s="69">
        <f t="shared" si="73"/>
        <v>12238.50482614244</v>
      </c>
      <c r="X8" s="69">
        <f t="shared" si="73"/>
        <v>12238.445521211575</v>
      </c>
      <c r="Y8" s="69">
        <f t="shared" si="73"/>
        <v>12238.386216568089</v>
      </c>
      <c r="Z8" s="69">
        <f t="shared" si="73"/>
        <v>12238.32691221198</v>
      </c>
      <c r="AA8" s="69">
        <f t="shared" si="73"/>
        <v>12238.267608143246</v>
      </c>
      <c r="AB8" s="69">
        <f t="shared" si="73"/>
        <v>12238.208304361884</v>
      </c>
      <c r="AC8" s="69">
        <f t="shared" si="73"/>
        <v>12238.149000867896</v>
      </c>
      <c r="AD8" s="69">
        <f t="shared" si="73"/>
        <v>12238.089697661277</v>
      </c>
      <c r="AE8" s="69">
        <f t="shared" si="73"/>
        <v>12238.030394742027</v>
      </c>
      <c r="AF8" s="69">
        <f t="shared" si="73"/>
        <v>12237.971092110147</v>
      </c>
      <c r="AG8" s="69">
        <f t="shared" si="73"/>
        <v>12237.911789765632</v>
      </c>
      <c r="AH8" s="69">
        <f t="shared" si="73"/>
        <v>12237.852487708484</v>
      </c>
      <c r="AI8" s="69">
        <f t="shared" si="73"/>
        <v>12237.793185938699</v>
      </c>
      <c r="AJ8" s="69">
        <f t="shared" si="73"/>
        <v>12237.733884456276</v>
      </c>
      <c r="AK8" s="69">
        <f t="shared" si="73"/>
        <v>12237.674583261216</v>
      </c>
      <c r="AL8" s="69">
        <f t="shared" si="73"/>
        <v>12237.615282353514</v>
      </c>
      <c r="AM8" s="69">
        <f t="shared" si="73"/>
        <v>12237.55598173317</v>
      </c>
      <c r="AN8" s="69">
        <f t="shared" ref="AN8:BE8" si="74">AM8*(1+$E$8)</f>
        <v>12237.496681400184</v>
      </c>
      <c r="AO8" s="69">
        <f t="shared" si="74"/>
        <v>12237.437381354554</v>
      </c>
      <c r="AP8" s="69">
        <f t="shared" si="74"/>
        <v>12237.378081596276</v>
      </c>
      <c r="AQ8" s="69">
        <f t="shared" si="74"/>
        <v>12237.318782125352</v>
      </c>
      <c r="AR8" s="69">
        <f t="shared" si="74"/>
        <v>12237.259482941779</v>
      </c>
      <c r="AS8" s="69">
        <f t="shared" si="74"/>
        <v>12237.200184045558</v>
      </c>
      <c r="AT8" s="69">
        <f t="shared" si="74"/>
        <v>12237.140885436684</v>
      </c>
      <c r="AU8" s="69">
        <f t="shared" si="74"/>
        <v>12237.081587115157</v>
      </c>
      <c r="AV8" s="69">
        <f t="shared" si="74"/>
        <v>12237.022289080976</v>
      </c>
      <c r="AW8" s="69">
        <f t="shared" si="74"/>
        <v>12236.96299133414</v>
      </c>
      <c r="AX8" s="69">
        <f t="shared" si="74"/>
        <v>12236.903693874647</v>
      </c>
      <c r="AY8" s="69">
        <f t="shared" si="74"/>
        <v>12236.844396702494</v>
      </c>
      <c r="AZ8" s="69">
        <f t="shared" si="74"/>
        <v>12236.785099817682</v>
      </c>
      <c r="BA8" s="69">
        <f t="shared" si="74"/>
        <v>12236.72580322021</v>
      </c>
      <c r="BB8" s="69">
        <f t="shared" si="74"/>
        <v>12236.666506910075</v>
      </c>
      <c r="BC8" s="69">
        <f t="shared" si="74"/>
        <v>12236.607210887276</v>
      </c>
      <c r="BD8" s="69">
        <f t="shared" si="74"/>
        <v>12236.547915151812</v>
      </c>
      <c r="BE8" s="69">
        <f t="shared" si="74"/>
        <v>12236.488619703681</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11438.06574472407</v>
      </c>
      <c r="DG8" s="108">
        <f t="shared" si="20"/>
        <v>11438.01031853371</v>
      </c>
      <c r="DH8" s="108">
        <f t="shared" si="21"/>
        <v>11437.954892611933</v>
      </c>
      <c r="DI8" s="108">
        <f t="shared" si="22"/>
        <v>11437.899466958737</v>
      </c>
      <c r="DJ8" s="108">
        <f t="shared" si="23"/>
        <v>12505.507429894693</v>
      </c>
      <c r="DK8" s="108">
        <f t="shared" si="24"/>
        <v>12505.446831131683</v>
      </c>
      <c r="DL8" s="108">
        <f t="shared" si="25"/>
        <v>12505.386232662322</v>
      </c>
      <c r="DM8" s="108">
        <f t="shared" si="26"/>
        <v>12505.325634486606</v>
      </c>
      <c r="DN8" s="108">
        <f t="shared" si="27"/>
        <v>10557.221497673563</v>
      </c>
      <c r="DO8" s="108">
        <f t="shared" si="28"/>
        <v>10557.170339848328</v>
      </c>
      <c r="DP8" s="108">
        <f t="shared" si="29"/>
        <v>10557.119182270992</v>
      </c>
      <c r="DQ8" s="108">
        <f t="shared" si="30"/>
        <v>10557.068024941553</v>
      </c>
      <c r="DR8" s="108">
        <f t="shared" si="31"/>
        <v>10557.016867860009</v>
      </c>
      <c r="DS8" s="108">
        <f t="shared" si="32"/>
        <v>10898.18881380568</v>
      </c>
      <c r="DT8" s="108">
        <f t="shared" si="33"/>
        <v>10898.13600373261</v>
      </c>
      <c r="DU8" s="108">
        <f t="shared" si="34"/>
        <v>10898.083193915445</v>
      </c>
      <c r="DV8" s="108">
        <f t="shared" si="35"/>
        <v>10898.030384354184</v>
      </c>
      <c r="DW8" s="108">
        <f t="shared" si="36"/>
        <v>11013.807121075357</v>
      </c>
      <c r="DX8" s="108">
        <f t="shared" si="37"/>
        <v>11013.753750743021</v>
      </c>
      <c r="DY8" s="108">
        <f t="shared" si="38"/>
        <v>11013.700380669305</v>
      </c>
      <c r="DZ8" s="108">
        <f t="shared" si="39"/>
        <v>11013.647010854209</v>
      </c>
      <c r="EA8" s="108">
        <f t="shared" si="40"/>
        <v>11387.926250796936</v>
      </c>
      <c r="EB8" s="108">
        <f t="shared" si="41"/>
        <v>11387.871067570833</v>
      </c>
      <c r="EC8" s="108">
        <f t="shared" si="42"/>
        <v>11387.815884612135</v>
      </c>
      <c r="ED8" s="108">
        <f t="shared" si="43"/>
        <v>11387.760701920839</v>
      </c>
      <c r="EE8" s="108">
        <f t="shared" si="44"/>
        <v>11387.705519496945</v>
      </c>
      <c r="EF8" s="108">
        <f t="shared" si="45"/>
        <v>10649.472569793767</v>
      </c>
      <c r="EG8" s="108">
        <f t="shared" si="46"/>
        <v>10649.420964941419</v>
      </c>
      <c r="EH8" s="108">
        <f t="shared" si="47"/>
        <v>10649.369360339138</v>
      </c>
      <c r="EI8" s="108">
        <f t="shared" si="48"/>
        <v>10649.31775598692</v>
      </c>
      <c r="EJ8" s="108">
        <f t="shared" si="49"/>
        <v>10798.190005461016</v>
      </c>
      <c r="EK8" s="108">
        <f t="shared" si="50"/>
        <v>10798.137679958772</v>
      </c>
      <c r="EL8" s="108">
        <f t="shared" si="51"/>
        <v>10798.085354710087</v>
      </c>
      <c r="EM8" s="108">
        <f t="shared" si="52"/>
        <v>10798.033029714956</v>
      </c>
      <c r="EN8" s="108">
        <f t="shared" si="53"/>
        <v>11946.691755107824</v>
      </c>
      <c r="EO8" s="108">
        <f t="shared" si="54"/>
        <v>11946.633864234826</v>
      </c>
      <c r="EP8" s="108">
        <f t="shared" si="55"/>
        <v>11946.575973642352</v>
      </c>
      <c r="EQ8" s="108">
        <f t="shared" si="56"/>
        <v>11946.5180833304</v>
      </c>
      <c r="ER8" s="108">
        <f t="shared" si="57"/>
        <v>11946.460193298974</v>
      </c>
      <c r="ES8" s="108">
        <f t="shared" si="58"/>
        <v>11738.036138869011</v>
      </c>
      <c r="ET8" s="108">
        <f t="shared" si="59"/>
        <v>11737.979259092306</v>
      </c>
      <c r="EU8" s="108">
        <f t="shared" si="60"/>
        <v>11737.922379591229</v>
      </c>
      <c r="EV8" s="108">
        <f t="shared" si="61"/>
        <v>11737.865500365777</v>
      </c>
      <c r="EW8" s="108">
        <f t="shared" si="62"/>
        <v>11798.103213740882</v>
      </c>
      <c r="EX8" s="108">
        <f t="shared" si="63"/>
        <v>11798.046042893187</v>
      </c>
      <c r="EY8" s="108">
        <f t="shared" si="64"/>
        <v>11797.98887232253</v>
      </c>
      <c r="EZ8" s="108">
        <f t="shared" si="65"/>
        <v>11797.931702028907</v>
      </c>
      <c r="FA8" s="108">
        <f t="shared" si="66"/>
        <v>10698.070109195807</v>
      </c>
      <c r="FB8" s="108">
        <f t="shared" si="67"/>
        <v>10698.018268851156</v>
      </c>
      <c r="FC8" s="108">
        <f t="shared" si="68"/>
        <v>10697.966428757711</v>
      </c>
      <c r="FD8" s="108">
        <f t="shared" si="69"/>
        <v>10697.914588915472</v>
      </c>
      <c r="FE8" s="108">
        <f t="shared" si="70"/>
        <v>10697.862749324437</v>
      </c>
    </row>
    <row r="9" spans="1:161" ht="15.75" x14ac:dyDescent="0.25">
      <c r="A9" s="87" t="s">
        <v>175</v>
      </c>
      <c r="B9" s="12">
        <f>'Urb proj of all 25 ARs '!AP9</f>
        <v>46906.946859411568</v>
      </c>
      <c r="C9" s="12">
        <f>'Urb proj of all 25 ARs '!AQ9</f>
        <v>46895.128715160754</v>
      </c>
      <c r="D9" s="100">
        <f t="shared" si="10"/>
        <v>-2.5194869933093284E-4</v>
      </c>
      <c r="E9" s="101">
        <f t="shared" si="11"/>
        <v>-4.8457660234424438E-6</v>
      </c>
      <c r="F9" s="69">
        <f t="shared" si="12"/>
        <v>46906.719559322213</v>
      </c>
      <c r="G9" s="69">
        <f t="shared" si="16"/>
        <v>46906.4922603343</v>
      </c>
      <c r="H9" s="69">
        <f t="shared" ref="H9:AM9" si="75">G9*(1+$E$9)</f>
        <v>46906.264962447829</v>
      </c>
      <c r="I9" s="69">
        <f t="shared" si="75"/>
        <v>46906.037665662785</v>
      </c>
      <c r="J9" s="69">
        <f t="shared" si="75"/>
        <v>46905.810369979168</v>
      </c>
      <c r="K9" s="69">
        <f t="shared" si="75"/>
        <v>46905.583075396979</v>
      </c>
      <c r="L9" s="69">
        <f t="shared" si="75"/>
        <v>46905.355781916202</v>
      </c>
      <c r="M9" s="69">
        <f t="shared" si="75"/>
        <v>46905.128489536837</v>
      </c>
      <c r="N9" s="69">
        <f t="shared" si="75"/>
        <v>46904.901198258878</v>
      </c>
      <c r="O9" s="69">
        <f t="shared" si="75"/>
        <v>46904.673908082317</v>
      </c>
      <c r="P9" s="69">
        <f t="shared" si="75"/>
        <v>46904.446619007154</v>
      </c>
      <c r="Q9" s="69">
        <f t="shared" si="75"/>
        <v>46904.219331033382</v>
      </c>
      <c r="R9" s="69">
        <f t="shared" si="75"/>
        <v>46903.992044160994</v>
      </c>
      <c r="S9" s="69">
        <f t="shared" si="75"/>
        <v>46903.764758389982</v>
      </c>
      <c r="T9" s="69">
        <f t="shared" si="75"/>
        <v>46903.537473720346</v>
      </c>
      <c r="U9" s="69">
        <f t="shared" si="75"/>
        <v>46903.310190152079</v>
      </c>
      <c r="V9" s="69">
        <f t="shared" si="75"/>
        <v>46903.082907685173</v>
      </c>
      <c r="W9" s="69">
        <f t="shared" si="75"/>
        <v>46902.855626319622</v>
      </c>
      <c r="X9" s="69">
        <f t="shared" si="75"/>
        <v>46902.628346055426</v>
      </c>
      <c r="Y9" s="69">
        <f t="shared" si="75"/>
        <v>46902.401066892577</v>
      </c>
      <c r="Z9" s="69">
        <f t="shared" si="75"/>
        <v>46902.173788831067</v>
      </c>
      <c r="AA9" s="69">
        <f t="shared" si="75"/>
        <v>46901.946511870898</v>
      </c>
      <c r="AB9" s="69">
        <f t="shared" si="75"/>
        <v>46901.719236012061</v>
      </c>
      <c r="AC9" s="69">
        <f t="shared" si="75"/>
        <v>46901.491961254549</v>
      </c>
      <c r="AD9" s="69">
        <f t="shared" si="75"/>
        <v>46901.264687598356</v>
      </c>
      <c r="AE9" s="69">
        <f t="shared" si="75"/>
        <v>46901.037415043473</v>
      </c>
      <c r="AF9" s="69">
        <f t="shared" si="75"/>
        <v>46900.810143589901</v>
      </c>
      <c r="AG9" s="69">
        <f t="shared" si="75"/>
        <v>46900.582873237632</v>
      </c>
      <c r="AH9" s="69">
        <f t="shared" si="75"/>
        <v>46900.355603986667</v>
      </c>
      <c r="AI9" s="69">
        <f t="shared" si="75"/>
        <v>46900.128335836991</v>
      </c>
      <c r="AJ9" s="69">
        <f t="shared" si="75"/>
        <v>46899.901068788604</v>
      </c>
      <c r="AK9" s="69">
        <f t="shared" si="75"/>
        <v>46899.673802841498</v>
      </c>
      <c r="AL9" s="69">
        <f t="shared" si="75"/>
        <v>46899.446537995675</v>
      </c>
      <c r="AM9" s="69">
        <f t="shared" si="75"/>
        <v>46899.219274251125</v>
      </c>
      <c r="AN9" s="69">
        <f t="shared" ref="AN9:BE9" si="76">AM9*(1+$E$9)</f>
        <v>46898.992011607843</v>
      </c>
      <c r="AO9" s="69">
        <f t="shared" si="76"/>
        <v>46898.76475006582</v>
      </c>
      <c r="AP9" s="69">
        <f t="shared" si="76"/>
        <v>46898.537489625051</v>
      </c>
      <c r="AQ9" s="69">
        <f t="shared" si="76"/>
        <v>46898.310230285533</v>
      </c>
      <c r="AR9" s="69">
        <f t="shared" si="76"/>
        <v>46898.082972047261</v>
      </c>
      <c r="AS9" s="69">
        <f t="shared" si="76"/>
        <v>46897.855714910227</v>
      </c>
      <c r="AT9" s="69">
        <f t="shared" si="76"/>
        <v>46897.628458874431</v>
      </c>
      <c r="AU9" s="69">
        <f t="shared" si="76"/>
        <v>46897.401203939866</v>
      </c>
      <c r="AV9" s="69">
        <f t="shared" si="76"/>
        <v>46897.173950106524</v>
      </c>
      <c r="AW9" s="69">
        <f t="shared" si="76"/>
        <v>46896.946697374398</v>
      </c>
      <c r="AX9" s="69">
        <f t="shared" si="76"/>
        <v>46896.719445743489</v>
      </c>
      <c r="AY9" s="69">
        <f t="shared" si="76"/>
        <v>46896.492195213788</v>
      </c>
      <c r="AZ9" s="69">
        <f t="shared" si="76"/>
        <v>46896.264945785289</v>
      </c>
      <c r="BA9" s="69">
        <f t="shared" si="76"/>
        <v>46896.037697457992</v>
      </c>
      <c r="BB9" s="69">
        <f t="shared" si="76"/>
        <v>46895.810450231882</v>
      </c>
      <c r="BC9" s="69">
        <f t="shared" si="76"/>
        <v>46895.583204106959</v>
      </c>
      <c r="BD9" s="69">
        <f t="shared" si="76"/>
        <v>46895.355959083216</v>
      </c>
      <c r="BE9" s="69">
        <f t="shared" si="76"/>
        <v>46895.128715160652</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79716.076559708992</v>
      </c>
      <c r="DG9" s="108">
        <f t="shared" si="20"/>
        <v>79715.690274253677</v>
      </c>
      <c r="DH9" s="108">
        <f t="shared" si="21"/>
        <v>79715.303990670218</v>
      </c>
      <c r="DI9" s="108">
        <f t="shared" si="22"/>
        <v>79714.917708958586</v>
      </c>
      <c r="DJ9" s="108">
        <f t="shared" si="23"/>
        <v>85813.226658616171</v>
      </c>
      <c r="DK9" s="108">
        <f t="shared" si="24"/>
        <v>85812.810827798079</v>
      </c>
      <c r="DL9" s="108">
        <f t="shared" si="25"/>
        <v>85812.394998994991</v>
      </c>
      <c r="DM9" s="108">
        <f t="shared" si="26"/>
        <v>85811.97917220692</v>
      </c>
      <c r="DN9" s="108">
        <f t="shared" si="27"/>
        <v>73288.628454195263</v>
      </c>
      <c r="DO9" s="108">
        <f t="shared" si="28"/>
        <v>73288.273314649603</v>
      </c>
      <c r="DP9" s="108">
        <f t="shared" si="29"/>
        <v>73287.918176824853</v>
      </c>
      <c r="DQ9" s="108">
        <f t="shared" si="30"/>
        <v>73287.563040721026</v>
      </c>
      <c r="DR9" s="108">
        <f t="shared" si="31"/>
        <v>73287.20790633811</v>
      </c>
      <c r="DS9" s="108">
        <f t="shared" si="32"/>
        <v>78689.781759950027</v>
      </c>
      <c r="DT9" s="108">
        <f t="shared" si="33"/>
        <v>78689.400447679189</v>
      </c>
      <c r="DU9" s="108">
        <f t="shared" si="34"/>
        <v>78689.019137256095</v>
      </c>
      <c r="DV9" s="108">
        <f t="shared" si="35"/>
        <v>78688.637828680745</v>
      </c>
      <c r="DW9" s="108">
        <f t="shared" si="36"/>
        <v>75524.016247454318</v>
      </c>
      <c r="DX9" s="108">
        <f t="shared" si="37"/>
        <v>75523.650275742431</v>
      </c>
      <c r="DY9" s="108">
        <f t="shared" si="38"/>
        <v>75523.284305803958</v>
      </c>
      <c r="DZ9" s="108">
        <f t="shared" si="39"/>
        <v>75522.918337638897</v>
      </c>
      <c r="EA9" s="108">
        <f t="shared" si="40"/>
        <v>83421.427651314298</v>
      </c>
      <c r="EB9" s="108">
        <f t="shared" si="41"/>
        <v>83421.023410594556</v>
      </c>
      <c r="EC9" s="108">
        <f t="shared" si="42"/>
        <v>83420.619171833678</v>
      </c>
      <c r="ED9" s="108">
        <f t="shared" si="43"/>
        <v>83420.214935031647</v>
      </c>
      <c r="EE9" s="108">
        <f t="shared" si="44"/>
        <v>83419.810700188449</v>
      </c>
      <c r="EF9" s="108">
        <f t="shared" si="45"/>
        <v>85661.385458290082</v>
      </c>
      <c r="EG9" s="108">
        <f t="shared" si="46"/>
        <v>85660.970363258893</v>
      </c>
      <c r="EH9" s="108">
        <f t="shared" si="47"/>
        <v>85660.555270239187</v>
      </c>
      <c r="EI9" s="108">
        <f t="shared" si="48"/>
        <v>85660.140179230904</v>
      </c>
      <c r="EJ9" s="108">
        <f t="shared" si="49"/>
        <v>90007.782181091825</v>
      </c>
      <c r="EK9" s="108">
        <f t="shared" si="50"/>
        <v>90007.346024439074</v>
      </c>
      <c r="EL9" s="108">
        <f t="shared" si="51"/>
        <v>90006.909869899857</v>
      </c>
      <c r="EM9" s="108">
        <f t="shared" si="52"/>
        <v>90006.473717474131</v>
      </c>
      <c r="EN9" s="108">
        <f t="shared" si="53"/>
        <v>97764.789768549614</v>
      </c>
      <c r="EO9" s="108">
        <f t="shared" si="54"/>
        <v>97764.316023253064</v>
      </c>
      <c r="EP9" s="108">
        <f t="shared" si="55"/>
        <v>97763.842280252167</v>
      </c>
      <c r="EQ9" s="108">
        <f t="shared" si="56"/>
        <v>97763.368539546922</v>
      </c>
      <c r="ER9" s="108">
        <f t="shared" si="57"/>
        <v>97762.894801137314</v>
      </c>
      <c r="ES9" s="108">
        <f t="shared" si="58"/>
        <v>91289.422207171418</v>
      </c>
      <c r="ET9" s="108">
        <f t="shared" si="59"/>
        <v>91288.979839990978</v>
      </c>
      <c r="EU9" s="108">
        <f t="shared" si="60"/>
        <v>91288.537474954152</v>
      </c>
      <c r="EV9" s="108">
        <f t="shared" si="61"/>
        <v>91288.095112060939</v>
      </c>
      <c r="EW9" s="108">
        <f t="shared" si="62"/>
        <v>84229.625424848113</v>
      </c>
      <c r="EX9" s="108">
        <f t="shared" si="63"/>
        <v>84229.217267791071</v>
      </c>
      <c r="EY9" s="108">
        <f t="shared" si="64"/>
        <v>84228.809112711853</v>
      </c>
      <c r="EZ9" s="108">
        <f t="shared" si="65"/>
        <v>84228.400959610459</v>
      </c>
      <c r="FA9" s="108">
        <f t="shared" si="66"/>
        <v>74243.670944186553</v>
      </c>
      <c r="FB9" s="108">
        <f t="shared" si="67"/>
        <v>74243.311176728443</v>
      </c>
      <c r="FC9" s="108">
        <f t="shared" si="68"/>
        <v>74242.951411013666</v>
      </c>
      <c r="FD9" s="108">
        <f t="shared" si="69"/>
        <v>74242.591647042238</v>
      </c>
      <c r="FE9" s="108">
        <f t="shared" si="70"/>
        <v>74242.231884814144</v>
      </c>
    </row>
    <row r="10" spans="1:161" ht="15.75" x14ac:dyDescent="0.25">
      <c r="A10" s="47" t="s">
        <v>199</v>
      </c>
      <c r="B10" s="12">
        <f>'Urb proj of all 25 ARs '!AP10</f>
        <v>65023.817089747732</v>
      </c>
      <c r="C10" s="12">
        <f>'Urb proj of all 25 ARs '!AQ10</f>
        <v>65007.434423606443</v>
      </c>
      <c r="D10" s="100">
        <f t="shared" si="10"/>
        <v>-2.5194869933085743E-4</v>
      </c>
      <c r="E10" s="101">
        <f t="shared" si="11"/>
        <v>-4.8457660234424438E-6</v>
      </c>
      <c r="F10" s="69">
        <f t="shared" si="12"/>
        <v>65023.501999544162</v>
      </c>
      <c r="G10" s="69">
        <f t="shared" si="16"/>
        <v>65023.186910867444</v>
      </c>
      <c r="H10" s="69">
        <f t="shared" ref="H10:AM10" si="77">G10*(1+$E$10)</f>
        <v>65022.871823717578</v>
      </c>
      <c r="I10" s="69">
        <f t="shared" si="77"/>
        <v>65022.55673809455</v>
      </c>
      <c r="J10" s="69">
        <f t="shared" si="77"/>
        <v>65022.241653998353</v>
      </c>
      <c r="K10" s="69">
        <f t="shared" si="77"/>
        <v>65021.92657142898</v>
      </c>
      <c r="L10" s="69">
        <f t="shared" si="77"/>
        <v>65021.611490386422</v>
      </c>
      <c r="M10" s="69">
        <f t="shared" si="77"/>
        <v>65021.296410870673</v>
      </c>
      <c r="N10" s="69">
        <f t="shared" si="77"/>
        <v>65020.981332881725</v>
      </c>
      <c r="O10" s="69">
        <f t="shared" si="77"/>
        <v>65020.666256419572</v>
      </c>
      <c r="P10" s="69">
        <f t="shared" si="77"/>
        <v>65020.351181484206</v>
      </c>
      <c r="Q10" s="69">
        <f t="shared" si="77"/>
        <v>65020.036108075619</v>
      </c>
      <c r="R10" s="69">
        <f t="shared" si="77"/>
        <v>65019.721036193805</v>
      </c>
      <c r="S10" s="69">
        <f t="shared" si="77"/>
        <v>65019.405965838756</v>
      </c>
      <c r="T10" s="69">
        <f t="shared" si="77"/>
        <v>65019.090897010465</v>
      </c>
      <c r="U10" s="69">
        <f t="shared" si="77"/>
        <v>65018.775829708924</v>
      </c>
      <c r="V10" s="69">
        <f t="shared" si="77"/>
        <v>65018.460763934119</v>
      </c>
      <c r="W10" s="69">
        <f t="shared" si="77"/>
        <v>65018.145699686051</v>
      </c>
      <c r="X10" s="69">
        <f t="shared" si="77"/>
        <v>65017.830636964711</v>
      </c>
      <c r="Y10" s="69">
        <f t="shared" si="77"/>
        <v>65017.515575770092</v>
      </c>
      <c r="Z10" s="69">
        <f t="shared" si="77"/>
        <v>65017.200516102188</v>
      </c>
      <c r="AA10" s="69">
        <f t="shared" si="77"/>
        <v>65016.885457960991</v>
      </c>
      <c r="AB10" s="69">
        <f t="shared" si="77"/>
        <v>65016.570401346486</v>
      </c>
      <c r="AC10" s="69">
        <f t="shared" si="77"/>
        <v>65016.255346258673</v>
      </c>
      <c r="AD10" s="69">
        <f t="shared" si="77"/>
        <v>65015.940292697545</v>
      </c>
      <c r="AE10" s="69">
        <f t="shared" si="77"/>
        <v>65015.625240663096</v>
      </c>
      <c r="AF10" s="69">
        <f t="shared" si="77"/>
        <v>65015.310190155309</v>
      </c>
      <c r="AG10" s="69">
        <f t="shared" si="77"/>
        <v>65014.995141174186</v>
      </c>
      <c r="AH10" s="69">
        <f t="shared" si="77"/>
        <v>65014.680093719719</v>
      </c>
      <c r="AI10" s="69">
        <f t="shared" si="77"/>
        <v>65014.365047791893</v>
      </c>
      <c r="AJ10" s="69">
        <f t="shared" si="77"/>
        <v>65014.050003390708</v>
      </c>
      <c r="AK10" s="69">
        <f t="shared" si="77"/>
        <v>65013.734960516158</v>
      </c>
      <c r="AL10" s="69">
        <f t="shared" si="77"/>
        <v>65013.419919168227</v>
      </c>
      <c r="AM10" s="69">
        <f t="shared" si="77"/>
        <v>65013.104879346916</v>
      </c>
      <c r="AN10" s="69">
        <f t="shared" ref="AN10:BE10" si="78">AM10*(1+$E$10)</f>
        <v>65012.78984105221</v>
      </c>
      <c r="AO10" s="69">
        <f t="shared" si="78"/>
        <v>65012.474804284109</v>
      </c>
      <c r="AP10" s="69">
        <f t="shared" si="78"/>
        <v>65012.159769042606</v>
      </c>
      <c r="AQ10" s="69">
        <f t="shared" si="78"/>
        <v>65011.844735327686</v>
      </c>
      <c r="AR10" s="69">
        <f t="shared" si="78"/>
        <v>65011.529703139349</v>
      </c>
      <c r="AS10" s="69">
        <f t="shared" si="78"/>
        <v>65011.214672477581</v>
      </c>
      <c r="AT10" s="69">
        <f t="shared" si="78"/>
        <v>65010.899643342382</v>
      </c>
      <c r="AU10" s="69">
        <f t="shared" si="78"/>
        <v>65010.584615733736</v>
      </c>
      <c r="AV10" s="69">
        <f t="shared" si="78"/>
        <v>65010.269589651638</v>
      </c>
      <c r="AW10" s="69">
        <f t="shared" si="78"/>
        <v>65009.954565096086</v>
      </c>
      <c r="AX10" s="69">
        <f t="shared" si="78"/>
        <v>65009.639542067067</v>
      </c>
      <c r="AY10" s="69">
        <f t="shared" si="78"/>
        <v>65009.32452056458</v>
      </c>
      <c r="AZ10" s="69">
        <f t="shared" si="78"/>
        <v>65009.009500588611</v>
      </c>
      <c r="BA10" s="69">
        <f t="shared" si="78"/>
        <v>65008.694482139152</v>
      </c>
      <c r="BB10" s="69">
        <f t="shared" si="78"/>
        <v>65008.379465216203</v>
      </c>
      <c r="BC10" s="69">
        <f t="shared" si="78"/>
        <v>65008.064449819751</v>
      </c>
      <c r="BD10" s="69">
        <f t="shared" si="78"/>
        <v>65007.749435949787</v>
      </c>
      <c r="BE10" s="69">
        <f t="shared" si="78"/>
        <v>65007.434423606312</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64875.61390095517</v>
      </c>
      <c r="DG10" s="108">
        <f t="shared" si="20"/>
        <v>64875.299528909571</v>
      </c>
      <c r="DH10" s="108">
        <f t="shared" si="21"/>
        <v>64874.985158387361</v>
      </c>
      <c r="DI10" s="108">
        <f t="shared" si="22"/>
        <v>64874.67078938851</v>
      </c>
      <c r="DJ10" s="108">
        <f t="shared" si="23"/>
        <v>69354.702766056187</v>
      </c>
      <c r="DK10" s="108">
        <f t="shared" si="24"/>
        <v>69354.366689393952</v>
      </c>
      <c r="DL10" s="108">
        <f t="shared" si="25"/>
        <v>69354.030614360279</v>
      </c>
      <c r="DM10" s="108">
        <f t="shared" si="26"/>
        <v>69353.694540955141</v>
      </c>
      <c r="DN10" s="108">
        <f t="shared" si="27"/>
        <v>61588.666969514517</v>
      </c>
      <c r="DO10" s="108">
        <f t="shared" si="28"/>
        <v>61588.368525244688</v>
      </c>
      <c r="DP10" s="108">
        <f t="shared" si="29"/>
        <v>61588.070082421051</v>
      </c>
      <c r="DQ10" s="108">
        <f t="shared" si="30"/>
        <v>61587.771641043597</v>
      </c>
      <c r="DR10" s="108">
        <f t="shared" si="31"/>
        <v>61587.47320111232</v>
      </c>
      <c r="DS10" s="108">
        <f t="shared" si="32"/>
        <v>64023.876763343971</v>
      </c>
      <c r="DT10" s="108">
        <f t="shared" si="33"/>
        <v>64023.566518617263</v>
      </c>
      <c r="DU10" s="108">
        <f t="shared" si="34"/>
        <v>64023.256275393935</v>
      </c>
      <c r="DV10" s="108">
        <f t="shared" si="35"/>
        <v>64022.946033673958</v>
      </c>
      <c r="DW10" s="108">
        <f t="shared" si="36"/>
        <v>63787.891326933393</v>
      </c>
      <c r="DX10" s="108">
        <f t="shared" si="37"/>
        <v>63787.582225736893</v>
      </c>
      <c r="DY10" s="108">
        <f t="shared" si="38"/>
        <v>63787.273126038228</v>
      </c>
      <c r="DZ10" s="108">
        <f t="shared" si="39"/>
        <v>63786.964027837384</v>
      </c>
      <c r="EA10" s="108">
        <f t="shared" si="40"/>
        <v>65153.767886741785</v>
      </c>
      <c r="EB10" s="108">
        <f t="shared" si="41"/>
        <v>65153.452166827054</v>
      </c>
      <c r="EC10" s="108">
        <f t="shared" si="42"/>
        <v>65153.136448442237</v>
      </c>
      <c r="ED10" s="108">
        <f t="shared" si="43"/>
        <v>65152.820731587315</v>
      </c>
      <c r="EE10" s="108">
        <f t="shared" si="44"/>
        <v>65152.505016262287</v>
      </c>
      <c r="EF10" s="108">
        <f t="shared" si="45"/>
        <v>63447.464788910118</v>
      </c>
      <c r="EG10" s="108">
        <f t="shared" si="46"/>
        <v>63447.15733734097</v>
      </c>
      <c r="EH10" s="108">
        <f t="shared" si="47"/>
        <v>63446.849887261662</v>
      </c>
      <c r="EI10" s="108">
        <f t="shared" si="48"/>
        <v>63446.542438672179</v>
      </c>
      <c r="EJ10" s="108">
        <f t="shared" si="49"/>
        <v>63530.186051038872</v>
      </c>
      <c r="EK10" s="108">
        <f t="shared" si="50"/>
        <v>63529.878198621846</v>
      </c>
      <c r="EL10" s="108">
        <f t="shared" si="51"/>
        <v>63529.570347696594</v>
      </c>
      <c r="EM10" s="108">
        <f t="shared" si="52"/>
        <v>63529.262498263117</v>
      </c>
      <c r="EN10" s="108">
        <f t="shared" si="53"/>
        <v>69490.719898382013</v>
      </c>
      <c r="EO10" s="108">
        <f t="shared" si="54"/>
        <v>69490.38316261259</v>
      </c>
      <c r="EP10" s="108">
        <f t="shared" si="55"/>
        <v>69490.046428474903</v>
      </c>
      <c r="EQ10" s="108">
        <f t="shared" si="56"/>
        <v>69489.709695968952</v>
      </c>
      <c r="ER10" s="108">
        <f t="shared" si="57"/>
        <v>69489.372965094735</v>
      </c>
      <c r="ES10" s="108">
        <f t="shared" si="58"/>
        <v>67043.231618639154</v>
      </c>
      <c r="ET10" s="108">
        <f t="shared" si="59"/>
        <v>67042.906742825275</v>
      </c>
      <c r="EU10" s="108">
        <f t="shared" si="60"/>
        <v>67042.581868585665</v>
      </c>
      <c r="EV10" s="108">
        <f t="shared" si="61"/>
        <v>67042.256995920325</v>
      </c>
      <c r="EW10" s="108">
        <f t="shared" si="62"/>
        <v>67672.407135250425</v>
      </c>
      <c r="EX10" s="108">
        <f t="shared" si="63"/>
        <v>67672.079210599215</v>
      </c>
      <c r="EY10" s="108">
        <f t="shared" si="64"/>
        <v>67671.75128753703</v>
      </c>
      <c r="EZ10" s="108">
        <f t="shared" si="65"/>
        <v>67671.4233660639</v>
      </c>
      <c r="FA10" s="108">
        <f t="shared" si="66"/>
        <v>62923.902954567195</v>
      </c>
      <c r="FB10" s="108">
        <f t="shared" si="67"/>
        <v>62923.598040056197</v>
      </c>
      <c r="FC10" s="108">
        <f t="shared" si="68"/>
        <v>62923.293127022735</v>
      </c>
      <c r="FD10" s="108">
        <f t="shared" si="69"/>
        <v>62922.988215466816</v>
      </c>
      <c r="FE10" s="108">
        <f t="shared" si="70"/>
        <v>62922.683305388433</v>
      </c>
    </row>
    <row r="11" spans="1:161" ht="15.75" x14ac:dyDescent="0.25">
      <c r="A11" s="47" t="s">
        <v>187</v>
      </c>
      <c r="B11" s="12">
        <f>'Urb proj of all 25 ARs '!AP11</f>
        <v>34619.457539606286</v>
      </c>
      <c r="C11" s="12">
        <f>'Urb proj of all 25 ARs '!AQ11</f>
        <v>34610.735212307642</v>
      </c>
      <c r="D11" s="100">
        <f t="shared" si="10"/>
        <v>-2.5194869933089104E-4</v>
      </c>
      <c r="E11" s="101">
        <f t="shared" si="11"/>
        <v>-4.8457660234424438E-6</v>
      </c>
      <c r="F11" s="69">
        <f t="shared" si="12"/>
        <v>34619.289781815191</v>
      </c>
      <c r="G11" s="69">
        <f t="shared" si="16"/>
        <v>34619.122024837008</v>
      </c>
      <c r="H11" s="69">
        <f t="shared" ref="H11:AM11" si="79">G11*(1+$E$11)</f>
        <v>34618.95426867174</v>
      </c>
      <c r="I11" s="69">
        <f t="shared" si="79"/>
        <v>34618.786513319377</v>
      </c>
      <c r="J11" s="69">
        <f t="shared" si="79"/>
        <v>34618.618758779921</v>
      </c>
      <c r="K11" s="69">
        <f t="shared" si="79"/>
        <v>34618.451005053364</v>
      </c>
      <c r="L11" s="69">
        <f t="shared" si="79"/>
        <v>34618.283252139699</v>
      </c>
      <c r="M11" s="69">
        <f t="shared" si="79"/>
        <v>34618.115500038926</v>
      </c>
      <c r="N11" s="69">
        <f t="shared" si="79"/>
        <v>34617.947748751038</v>
      </c>
      <c r="O11" s="69">
        <f t="shared" si="79"/>
        <v>34617.779998276033</v>
      </c>
      <c r="P11" s="69">
        <f t="shared" si="79"/>
        <v>34617.612248613914</v>
      </c>
      <c r="Q11" s="69">
        <f t="shared" si="79"/>
        <v>34617.444499764664</v>
      </c>
      <c r="R11" s="69">
        <f t="shared" si="79"/>
        <v>34617.276751728292</v>
      </c>
      <c r="S11" s="69">
        <f t="shared" si="79"/>
        <v>34617.109004504782</v>
      </c>
      <c r="T11" s="69">
        <f t="shared" si="79"/>
        <v>34616.941258094135</v>
      </c>
      <c r="U11" s="69">
        <f t="shared" si="79"/>
        <v>34616.773512496351</v>
      </c>
      <c r="V11" s="69">
        <f t="shared" si="79"/>
        <v>34616.605767711422</v>
      </c>
      <c r="W11" s="69">
        <f t="shared" si="79"/>
        <v>34616.438023739349</v>
      </c>
      <c r="X11" s="69">
        <f t="shared" si="79"/>
        <v>34616.270280580124</v>
      </c>
      <c r="Y11" s="69">
        <f t="shared" si="79"/>
        <v>34616.102538233739</v>
      </c>
      <c r="Z11" s="69">
        <f t="shared" si="79"/>
        <v>34615.934796700196</v>
      </c>
      <c r="AA11" s="69">
        <f t="shared" si="79"/>
        <v>34615.767055979486</v>
      </c>
      <c r="AB11" s="69">
        <f t="shared" si="79"/>
        <v>34615.59931607161</v>
      </c>
      <c r="AC11" s="69">
        <f t="shared" si="79"/>
        <v>34615.43157697656</v>
      </c>
      <c r="AD11" s="69">
        <f t="shared" si="79"/>
        <v>34615.263838694336</v>
      </c>
      <c r="AE11" s="69">
        <f t="shared" si="79"/>
        <v>34615.096101224932</v>
      </c>
      <c r="AF11" s="69">
        <f t="shared" si="79"/>
        <v>34614.928364568346</v>
      </c>
      <c r="AG11" s="69">
        <f t="shared" si="79"/>
        <v>34614.760628724573</v>
      </c>
      <c r="AH11" s="69">
        <f t="shared" si="79"/>
        <v>34614.592893693611</v>
      </c>
      <c r="AI11" s="69">
        <f t="shared" si="79"/>
        <v>34614.425159475453</v>
      </c>
      <c r="AJ11" s="69">
        <f t="shared" si="79"/>
        <v>34614.257426070093</v>
      </c>
      <c r="AK11" s="69">
        <f t="shared" si="79"/>
        <v>34614.08969347753</v>
      </c>
      <c r="AL11" s="69">
        <f t="shared" si="79"/>
        <v>34613.921961697764</v>
      </c>
      <c r="AM11" s="69">
        <f t="shared" si="79"/>
        <v>34613.754230730781</v>
      </c>
      <c r="AN11" s="69">
        <f t="shared" ref="AN11:BE11" si="80">AM11*(1+$E$11)</f>
        <v>34613.586500576588</v>
      </c>
      <c r="AO11" s="69">
        <f t="shared" si="80"/>
        <v>34613.418771235178</v>
      </c>
      <c r="AP11" s="69">
        <f t="shared" si="80"/>
        <v>34613.251042706543</v>
      </c>
      <c r="AQ11" s="69">
        <f t="shared" si="80"/>
        <v>34613.083314990676</v>
      </c>
      <c r="AR11" s="69">
        <f t="shared" si="80"/>
        <v>34612.915588087584</v>
      </c>
      <c r="AS11" s="69">
        <f t="shared" si="80"/>
        <v>34612.747861997253</v>
      </c>
      <c r="AT11" s="69">
        <f t="shared" si="80"/>
        <v>34612.580136719684</v>
      </c>
      <c r="AU11" s="69">
        <f t="shared" si="80"/>
        <v>34612.412412254875</v>
      </c>
      <c r="AV11" s="69">
        <f t="shared" si="80"/>
        <v>34612.244688602819</v>
      </c>
      <c r="AW11" s="69">
        <f t="shared" si="80"/>
        <v>34612.07696576351</v>
      </c>
      <c r="AX11" s="69">
        <f t="shared" si="80"/>
        <v>34611.909243736947</v>
      </c>
      <c r="AY11" s="69">
        <f t="shared" si="80"/>
        <v>34611.741522523131</v>
      </c>
      <c r="AZ11" s="69">
        <f t="shared" si="80"/>
        <v>34611.573802122046</v>
      </c>
      <c r="BA11" s="69">
        <f t="shared" si="80"/>
        <v>34611.4060825337</v>
      </c>
      <c r="BB11" s="69">
        <f t="shared" si="80"/>
        <v>34611.238363758079</v>
      </c>
      <c r="BC11" s="69">
        <f t="shared" si="80"/>
        <v>34611.070645795189</v>
      </c>
      <c r="BD11" s="69">
        <f t="shared" si="80"/>
        <v>34610.902928645017</v>
      </c>
      <c r="BE11" s="69">
        <f t="shared" si="80"/>
        <v>34610.735212307562</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48401.949346363857</v>
      </c>
      <c r="DG11" s="108">
        <f t="shared" si="20"/>
        <v>48401.714801842245</v>
      </c>
      <c r="DH11" s="108">
        <f t="shared" si="21"/>
        <v>48401.480258457181</v>
      </c>
      <c r="DI11" s="108">
        <f t="shared" si="22"/>
        <v>48401.245716208658</v>
      </c>
      <c r="DJ11" s="108">
        <f t="shared" si="23"/>
        <v>52513.850435011977</v>
      </c>
      <c r="DK11" s="108">
        <f t="shared" si="24"/>
        <v>52513.595965179782</v>
      </c>
      <c r="DL11" s="108">
        <f t="shared" si="25"/>
        <v>52513.341496580688</v>
      </c>
      <c r="DM11" s="108">
        <f t="shared" si="26"/>
        <v>52513.087029214686</v>
      </c>
      <c r="DN11" s="108">
        <f t="shared" si="27"/>
        <v>45106.895239008722</v>
      </c>
      <c r="DO11" s="108">
        <f t="shared" si="28"/>
        <v>45106.67666154835</v>
      </c>
      <c r="DP11" s="108">
        <f t="shared" si="29"/>
        <v>45106.458085147155</v>
      </c>
      <c r="DQ11" s="108">
        <f t="shared" si="30"/>
        <v>45106.239509805127</v>
      </c>
      <c r="DR11" s="108">
        <f t="shared" si="31"/>
        <v>45106.020935522269</v>
      </c>
      <c r="DS11" s="108">
        <f t="shared" si="32"/>
        <v>46447.181209520924</v>
      </c>
      <c r="DT11" s="108">
        <f t="shared" si="33"/>
        <v>46446.95613734833</v>
      </c>
      <c r="DU11" s="108">
        <f t="shared" si="34"/>
        <v>46446.731066266388</v>
      </c>
      <c r="DV11" s="108">
        <f t="shared" si="35"/>
        <v>46446.505996275089</v>
      </c>
      <c r="DW11" s="108">
        <f t="shared" si="36"/>
        <v>48773.506674162483</v>
      </c>
      <c r="DX11" s="108">
        <f t="shared" si="37"/>
        <v>48773.270329161001</v>
      </c>
      <c r="DY11" s="108">
        <f t="shared" si="38"/>
        <v>48773.033985304792</v>
      </c>
      <c r="DZ11" s="108">
        <f t="shared" si="39"/>
        <v>48772.79764259384</v>
      </c>
      <c r="EA11" s="108">
        <f t="shared" si="40"/>
        <v>54055.990604839477</v>
      </c>
      <c r="EB11" s="108">
        <f t="shared" si="41"/>
        <v>54055.728662156835</v>
      </c>
      <c r="EC11" s="108">
        <f t="shared" si="42"/>
        <v>54055.466720743505</v>
      </c>
      <c r="ED11" s="108">
        <f t="shared" si="43"/>
        <v>54055.204780599488</v>
      </c>
      <c r="EE11" s="108">
        <f t="shared" si="44"/>
        <v>54054.942841724769</v>
      </c>
      <c r="EF11" s="108">
        <f t="shared" si="45"/>
        <v>53878.844964952383</v>
      </c>
      <c r="EG11" s="108">
        <f t="shared" si="46"/>
        <v>53878.583880676073</v>
      </c>
      <c r="EH11" s="108">
        <f t="shared" si="47"/>
        <v>53878.322797664914</v>
      </c>
      <c r="EI11" s="108">
        <f t="shared" si="48"/>
        <v>53878.061715918906</v>
      </c>
      <c r="EJ11" s="108">
        <f t="shared" si="49"/>
        <v>57356.515037331868</v>
      </c>
      <c r="EK11" s="108">
        <f t="shared" si="50"/>
        <v>57356.237101080071</v>
      </c>
      <c r="EL11" s="108">
        <f t="shared" si="51"/>
        <v>57355.959166175104</v>
      </c>
      <c r="EM11" s="108">
        <f t="shared" si="52"/>
        <v>57355.681232616931</v>
      </c>
      <c r="EN11" s="108">
        <f t="shared" si="53"/>
        <v>64754.323951332219</v>
      </c>
      <c r="EO11" s="108">
        <f t="shared" si="54"/>
        <v>64754.010167029352</v>
      </c>
      <c r="EP11" s="108">
        <f t="shared" si="55"/>
        <v>64753.696384247007</v>
      </c>
      <c r="EQ11" s="108">
        <f t="shared" si="56"/>
        <v>64753.38260298517</v>
      </c>
      <c r="ER11" s="108">
        <f t="shared" si="57"/>
        <v>64753.068823243855</v>
      </c>
      <c r="ES11" s="108">
        <f t="shared" si="58"/>
        <v>59354.530277516315</v>
      </c>
      <c r="ET11" s="108">
        <f t="shared" si="59"/>
        <v>59354.242659350159</v>
      </c>
      <c r="EU11" s="108">
        <f t="shared" si="60"/>
        <v>59353.955042577734</v>
      </c>
      <c r="EV11" s="108">
        <f t="shared" si="61"/>
        <v>59353.667427199034</v>
      </c>
      <c r="EW11" s="108">
        <f t="shared" si="62"/>
        <v>53803.491407789355</v>
      </c>
      <c r="EX11" s="108">
        <f t="shared" si="63"/>
        <v>53803.230688658747</v>
      </c>
      <c r="EY11" s="108">
        <f t="shared" si="64"/>
        <v>53802.969970791528</v>
      </c>
      <c r="EZ11" s="108">
        <f t="shared" si="65"/>
        <v>53802.709254187685</v>
      </c>
      <c r="FA11" s="108">
        <f t="shared" si="66"/>
        <v>43805.963092393489</v>
      </c>
      <c r="FB11" s="108">
        <f t="shared" si="67"/>
        <v>43805.750818945911</v>
      </c>
      <c r="FC11" s="108">
        <f t="shared" si="68"/>
        <v>43805.538546526965</v>
      </c>
      <c r="FD11" s="108">
        <f t="shared" si="69"/>
        <v>43805.326275136635</v>
      </c>
      <c r="FE11" s="108">
        <f t="shared" si="70"/>
        <v>43805.114004774921</v>
      </c>
    </row>
    <row r="12" spans="1:161" ht="15.75" x14ac:dyDescent="0.25">
      <c r="A12" s="47" t="s">
        <v>188</v>
      </c>
      <c r="B12" s="12">
        <f>'Urb proj of all 25 ARs '!AP12</f>
        <v>81634.793253534488</v>
      </c>
      <c r="C12" s="12">
        <f>'Urb proj of all 25 ARs '!AQ12</f>
        <v>81614.225473554121</v>
      </c>
      <c r="D12" s="100">
        <f t="shared" si="10"/>
        <v>-2.5194869933080328E-4</v>
      </c>
      <c r="E12" s="101">
        <f t="shared" si="11"/>
        <v>-4.8457660234424438E-6</v>
      </c>
      <c r="F12" s="69">
        <f t="shared" si="12"/>
        <v>81634.397670427003</v>
      </c>
      <c r="G12" s="69">
        <f t="shared" si="16"/>
        <v>81634.002089236426</v>
      </c>
      <c r="H12" s="69">
        <f t="shared" ref="H12:AM12" si="81">G12*(1+$E$12)</f>
        <v>81633.606509962745</v>
      </c>
      <c r="I12" s="69">
        <f t="shared" si="81"/>
        <v>81633.210932605944</v>
      </c>
      <c r="J12" s="69">
        <f t="shared" si="81"/>
        <v>81632.815357166022</v>
      </c>
      <c r="K12" s="69">
        <f t="shared" si="81"/>
        <v>81632.419783642967</v>
      </c>
      <c r="L12" s="69">
        <f t="shared" si="81"/>
        <v>81632.024212036762</v>
      </c>
      <c r="M12" s="69">
        <f t="shared" si="81"/>
        <v>81631.628642347408</v>
      </c>
      <c r="N12" s="69">
        <f t="shared" si="81"/>
        <v>81631.233074574891</v>
      </c>
      <c r="O12" s="69">
        <f t="shared" si="81"/>
        <v>81630.837508719211</v>
      </c>
      <c r="P12" s="69">
        <f t="shared" si="81"/>
        <v>81630.441944780352</v>
      </c>
      <c r="Q12" s="69">
        <f t="shared" si="81"/>
        <v>81630.046382758301</v>
      </c>
      <c r="R12" s="69">
        <f t="shared" si="81"/>
        <v>81629.650822653042</v>
      </c>
      <c r="S12" s="69">
        <f t="shared" si="81"/>
        <v>81629.255264464577</v>
      </c>
      <c r="T12" s="69">
        <f t="shared" si="81"/>
        <v>81628.859708192904</v>
      </c>
      <c r="U12" s="69">
        <f t="shared" si="81"/>
        <v>81628.464153837995</v>
      </c>
      <c r="V12" s="69">
        <f t="shared" si="81"/>
        <v>81628.068601399849</v>
      </c>
      <c r="W12" s="69">
        <f t="shared" si="81"/>
        <v>81627.673050878468</v>
      </c>
      <c r="X12" s="69">
        <f t="shared" si="81"/>
        <v>81627.277502273821</v>
      </c>
      <c r="Y12" s="69">
        <f t="shared" si="81"/>
        <v>81626.881955585908</v>
      </c>
      <c r="Z12" s="69">
        <f t="shared" si="81"/>
        <v>81626.48641081473</v>
      </c>
      <c r="AA12" s="69">
        <f t="shared" si="81"/>
        <v>81626.090867960273</v>
      </c>
      <c r="AB12" s="69">
        <f t="shared" si="81"/>
        <v>81625.69532702252</v>
      </c>
      <c r="AC12" s="69">
        <f t="shared" si="81"/>
        <v>81625.299788001459</v>
      </c>
      <c r="AD12" s="69">
        <f t="shared" si="81"/>
        <v>81624.904250897089</v>
      </c>
      <c r="AE12" s="69">
        <f t="shared" si="81"/>
        <v>81624.508715709409</v>
      </c>
      <c r="AF12" s="69">
        <f t="shared" si="81"/>
        <v>81624.113182438392</v>
      </c>
      <c r="AG12" s="69">
        <f t="shared" si="81"/>
        <v>81623.717651084036</v>
      </c>
      <c r="AH12" s="69">
        <f t="shared" si="81"/>
        <v>81623.322121646343</v>
      </c>
      <c r="AI12" s="69">
        <f t="shared" si="81"/>
        <v>81622.926594125282</v>
      </c>
      <c r="AJ12" s="69">
        <f t="shared" si="81"/>
        <v>81622.531068520853</v>
      </c>
      <c r="AK12" s="69">
        <f t="shared" si="81"/>
        <v>81622.135544833058</v>
      </c>
      <c r="AL12" s="69">
        <f t="shared" si="81"/>
        <v>81621.74002306188</v>
      </c>
      <c r="AM12" s="69">
        <f t="shared" si="81"/>
        <v>81621.344503207307</v>
      </c>
      <c r="AN12" s="69">
        <f t="shared" ref="AN12:BE12" si="82">AM12*(1+$E$12)</f>
        <v>81620.948985269322</v>
      </c>
      <c r="AO12" s="69">
        <f t="shared" si="82"/>
        <v>81620.553469247927</v>
      </c>
      <c r="AP12" s="69">
        <f t="shared" si="82"/>
        <v>81620.157955143106</v>
      </c>
      <c r="AQ12" s="69">
        <f t="shared" si="82"/>
        <v>81619.76244295486</v>
      </c>
      <c r="AR12" s="69">
        <f t="shared" si="82"/>
        <v>81619.366932683173</v>
      </c>
      <c r="AS12" s="69">
        <f t="shared" si="82"/>
        <v>81618.971424328032</v>
      </c>
      <c r="AT12" s="69">
        <f t="shared" si="82"/>
        <v>81618.575917889437</v>
      </c>
      <c r="AU12" s="69">
        <f t="shared" si="82"/>
        <v>81618.180413367372</v>
      </c>
      <c r="AV12" s="69">
        <f t="shared" si="82"/>
        <v>81617.784910761824</v>
      </c>
      <c r="AW12" s="69">
        <f t="shared" si="82"/>
        <v>81617.389410072792</v>
      </c>
      <c r="AX12" s="69">
        <f t="shared" si="82"/>
        <v>81616.993911300262</v>
      </c>
      <c r="AY12" s="69">
        <f t="shared" si="82"/>
        <v>81616.598414444234</v>
      </c>
      <c r="AZ12" s="69">
        <f t="shared" si="82"/>
        <v>81616.202919504693</v>
      </c>
      <c r="BA12" s="69">
        <f t="shared" si="82"/>
        <v>81615.807426481624</v>
      </c>
      <c r="BB12" s="69">
        <f t="shared" si="82"/>
        <v>81615.411935375014</v>
      </c>
      <c r="BC12" s="69">
        <f t="shared" si="82"/>
        <v>81615.016446184862</v>
      </c>
      <c r="BD12" s="69">
        <f t="shared" si="82"/>
        <v>81614.620958911168</v>
      </c>
      <c r="BE12" s="69">
        <f t="shared" si="82"/>
        <v>81614.225473553903</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69747.430025522684</v>
      </c>
      <c r="DG12" s="108">
        <f t="shared" si="20"/>
        <v>69747.092045796046</v>
      </c>
      <c r="DH12" s="108">
        <f t="shared" si="21"/>
        <v>69746.754067707181</v>
      </c>
      <c r="DI12" s="108">
        <f t="shared" si="22"/>
        <v>69746.416091256062</v>
      </c>
      <c r="DJ12" s="108">
        <f t="shared" si="23"/>
        <v>74321.794292435661</v>
      </c>
      <c r="DK12" s="108">
        <f t="shared" si="24"/>
        <v>74321.434146410087</v>
      </c>
      <c r="DL12" s="108">
        <f t="shared" si="25"/>
        <v>74321.074002129681</v>
      </c>
      <c r="DM12" s="108">
        <f t="shared" si="26"/>
        <v>74320.713859594456</v>
      </c>
      <c r="DN12" s="108">
        <f t="shared" si="27"/>
        <v>66485.575419131288</v>
      </c>
      <c r="DO12" s="108">
        <f t="shared" si="28"/>
        <v>66485.253245588872</v>
      </c>
      <c r="DP12" s="108">
        <f t="shared" si="29"/>
        <v>66484.931073607644</v>
      </c>
      <c r="DQ12" s="108">
        <f t="shared" si="30"/>
        <v>66484.608903187574</v>
      </c>
      <c r="DR12" s="108">
        <f t="shared" si="31"/>
        <v>66484.286734328663</v>
      </c>
      <c r="DS12" s="108">
        <f t="shared" si="32"/>
        <v>68106.938893981991</v>
      </c>
      <c r="DT12" s="108">
        <f t="shared" si="33"/>
        <v>68106.608863691552</v>
      </c>
      <c r="DU12" s="108">
        <f t="shared" si="34"/>
        <v>68106.278835000339</v>
      </c>
      <c r="DV12" s="108">
        <f t="shared" si="35"/>
        <v>68105.948807908382</v>
      </c>
      <c r="DW12" s="108">
        <f t="shared" si="36"/>
        <v>67603.348460300898</v>
      </c>
      <c r="DX12" s="108">
        <f t="shared" si="37"/>
        <v>67603.020870291861</v>
      </c>
      <c r="DY12" s="108">
        <f t="shared" si="38"/>
        <v>67602.693281870233</v>
      </c>
      <c r="DZ12" s="108">
        <f t="shared" si="39"/>
        <v>67602.365695036046</v>
      </c>
      <c r="EA12" s="108">
        <f t="shared" si="40"/>
        <v>69150.399010923968</v>
      </c>
      <c r="EB12" s="108">
        <f t="shared" si="41"/>
        <v>69150.06392426994</v>
      </c>
      <c r="EC12" s="108">
        <f t="shared" si="42"/>
        <v>69149.728839239644</v>
      </c>
      <c r="ED12" s="108">
        <f t="shared" si="43"/>
        <v>69149.393755833109</v>
      </c>
      <c r="EE12" s="108">
        <f t="shared" si="44"/>
        <v>69149.058674050306</v>
      </c>
      <c r="EF12" s="108">
        <f t="shared" si="45"/>
        <v>66095.286821622285</v>
      </c>
      <c r="EG12" s="108">
        <f t="shared" si="46"/>
        <v>66094.966539327099</v>
      </c>
      <c r="EH12" s="108">
        <f t="shared" si="47"/>
        <v>66094.646258583933</v>
      </c>
      <c r="EI12" s="108">
        <f t="shared" si="48"/>
        <v>66094.325979392757</v>
      </c>
      <c r="EJ12" s="108">
        <f t="shared" si="49"/>
        <v>66219.729141959062</v>
      </c>
      <c r="EK12" s="108">
        <f t="shared" si="50"/>
        <v>66219.408256645518</v>
      </c>
      <c r="EL12" s="108">
        <f t="shared" si="51"/>
        <v>66219.08737288689</v>
      </c>
      <c r="EM12" s="108">
        <f t="shared" si="52"/>
        <v>66218.766490683207</v>
      </c>
      <c r="EN12" s="108">
        <f t="shared" si="53"/>
        <v>71202.98766042506</v>
      </c>
      <c r="EO12" s="108">
        <f t="shared" si="54"/>
        <v>71202.642627406676</v>
      </c>
      <c r="EP12" s="108">
        <f t="shared" si="55"/>
        <v>71202.297596060249</v>
      </c>
      <c r="EQ12" s="108">
        <f t="shared" si="56"/>
        <v>71201.952566385778</v>
      </c>
      <c r="ER12" s="108">
        <f t="shared" si="57"/>
        <v>71201.607538383221</v>
      </c>
      <c r="ES12" s="108">
        <f t="shared" si="58"/>
        <v>71805.913786168559</v>
      </c>
      <c r="ET12" s="108">
        <f t="shared" si="59"/>
        <v>71805.565831511252</v>
      </c>
      <c r="EU12" s="108">
        <f t="shared" si="60"/>
        <v>71805.217878540047</v>
      </c>
      <c r="EV12" s="108">
        <f t="shared" si="61"/>
        <v>71804.869927254942</v>
      </c>
      <c r="EW12" s="108">
        <f t="shared" si="62"/>
        <v>71122.3861472305</v>
      </c>
      <c r="EX12" s="108">
        <f t="shared" si="63"/>
        <v>71122.041504788198</v>
      </c>
      <c r="EY12" s="108">
        <f t="shared" si="64"/>
        <v>71121.696864015961</v>
      </c>
      <c r="EZ12" s="108">
        <f t="shared" si="65"/>
        <v>71121.352224913775</v>
      </c>
      <c r="FA12" s="108">
        <f t="shared" si="66"/>
        <v>66122.988660173971</v>
      </c>
      <c r="FB12" s="108">
        <f t="shared" si="67"/>
        <v>66122.668243642154</v>
      </c>
      <c r="FC12" s="108">
        <f t="shared" si="68"/>
        <v>66122.347828662998</v>
      </c>
      <c r="FD12" s="108">
        <f t="shared" si="69"/>
        <v>66122.027415236502</v>
      </c>
      <c r="FE12" s="108">
        <f t="shared" si="70"/>
        <v>66121.707003362637</v>
      </c>
    </row>
    <row r="13" spans="1:161" ht="15.75" x14ac:dyDescent="0.25">
      <c r="A13" s="47" t="s">
        <v>177</v>
      </c>
      <c r="B13" s="12">
        <f>'Urb proj of all 25 ARs '!AP13</f>
        <v>165529.61294289862</v>
      </c>
      <c r="C13" s="12">
        <f>'Urb proj of all 25 ARs '!AQ13</f>
        <v>165487.90797221693</v>
      </c>
      <c r="D13" s="100">
        <f t="shared" si="10"/>
        <v>-2.5194869933077915E-4</v>
      </c>
      <c r="E13" s="101">
        <f t="shared" si="11"/>
        <v>-4.8457660234424438E-6</v>
      </c>
      <c r="F13" s="69">
        <f t="shared" si="12"/>
        <v>165528.81082512435</v>
      </c>
      <c r="G13" s="69">
        <f t="shared" si="16"/>
        <v>165528.00871123697</v>
      </c>
      <c r="H13" s="69">
        <f t="shared" ref="H13:AM13" si="83">G13*(1+$E$13)</f>
        <v>165527.20660123642</v>
      </c>
      <c r="I13" s="69">
        <f t="shared" si="83"/>
        <v>165526.40449512273</v>
      </c>
      <c r="J13" s="69">
        <f t="shared" si="83"/>
        <v>165525.60239289585</v>
      </c>
      <c r="K13" s="69">
        <f t="shared" si="83"/>
        <v>165524.80029455575</v>
      </c>
      <c r="L13" s="69">
        <f t="shared" si="83"/>
        <v>165523.99820010245</v>
      </c>
      <c r="M13" s="69">
        <f t="shared" si="83"/>
        <v>165523.1961095359</v>
      </c>
      <c r="N13" s="69">
        <f t="shared" si="83"/>
        <v>165522.39402285611</v>
      </c>
      <c r="O13" s="69">
        <f t="shared" si="83"/>
        <v>165521.59194006302</v>
      </c>
      <c r="P13" s="69">
        <f t="shared" si="83"/>
        <v>165520.78986115666</v>
      </c>
      <c r="Q13" s="69">
        <f t="shared" si="83"/>
        <v>165519.98778613698</v>
      </c>
      <c r="R13" s="69">
        <f t="shared" si="83"/>
        <v>165519.18571500396</v>
      </c>
      <c r="S13" s="69">
        <f t="shared" si="83"/>
        <v>165518.38364775758</v>
      </c>
      <c r="T13" s="69">
        <f t="shared" si="83"/>
        <v>165517.58158439785</v>
      </c>
      <c r="U13" s="69">
        <f t="shared" si="83"/>
        <v>165516.77952492473</v>
      </c>
      <c r="V13" s="69">
        <f t="shared" si="83"/>
        <v>165515.97746933819</v>
      </c>
      <c r="W13" s="69">
        <f t="shared" si="83"/>
        <v>165515.17541763824</v>
      </c>
      <c r="X13" s="69">
        <f t="shared" si="83"/>
        <v>165514.37336982484</v>
      </c>
      <c r="Y13" s="69">
        <f t="shared" si="83"/>
        <v>165513.57132589797</v>
      </c>
      <c r="Z13" s="69">
        <f t="shared" si="83"/>
        <v>165512.76928585762</v>
      </c>
      <c r="AA13" s="69">
        <f t="shared" si="83"/>
        <v>165511.96724970377</v>
      </c>
      <c r="AB13" s="69">
        <f t="shared" si="83"/>
        <v>165511.16521743638</v>
      </c>
      <c r="AC13" s="69">
        <f t="shared" si="83"/>
        <v>165510.36318905547</v>
      </c>
      <c r="AD13" s="69">
        <f t="shared" si="83"/>
        <v>165509.56116456099</v>
      </c>
      <c r="AE13" s="69">
        <f t="shared" si="83"/>
        <v>165508.75914395295</v>
      </c>
      <c r="AF13" s="69">
        <f t="shared" si="83"/>
        <v>165507.95712723132</v>
      </c>
      <c r="AG13" s="69">
        <f t="shared" si="83"/>
        <v>165507.15511439607</v>
      </c>
      <c r="AH13" s="69">
        <f t="shared" si="83"/>
        <v>165506.35310544717</v>
      </c>
      <c r="AI13" s="69">
        <f t="shared" si="83"/>
        <v>165505.55110038462</v>
      </c>
      <c r="AJ13" s="69">
        <f t="shared" si="83"/>
        <v>165504.74909920839</v>
      </c>
      <c r="AK13" s="69">
        <f t="shared" si="83"/>
        <v>165503.94710191849</v>
      </c>
      <c r="AL13" s="69">
        <f t="shared" si="83"/>
        <v>165503.14510851487</v>
      </c>
      <c r="AM13" s="69">
        <f t="shared" si="83"/>
        <v>165502.34311899752</v>
      </c>
      <c r="AN13" s="69">
        <f t="shared" ref="AN13:BE13" si="84">AM13*(1+$E$13)</f>
        <v>165501.54113336644</v>
      </c>
      <c r="AO13" s="69">
        <f t="shared" si="84"/>
        <v>165500.73915162159</v>
      </c>
      <c r="AP13" s="69">
        <f t="shared" si="84"/>
        <v>165499.93717376294</v>
      </c>
      <c r="AQ13" s="69">
        <f t="shared" si="84"/>
        <v>165499.1351997905</v>
      </c>
      <c r="AR13" s="69">
        <f t="shared" si="84"/>
        <v>165498.33322970424</v>
      </c>
      <c r="AS13" s="69">
        <f t="shared" si="84"/>
        <v>165497.53126350415</v>
      </c>
      <c r="AT13" s="69">
        <f t="shared" si="84"/>
        <v>165496.72930119018</v>
      </c>
      <c r="AU13" s="69">
        <f t="shared" si="84"/>
        <v>165495.92734276233</v>
      </c>
      <c r="AV13" s="69">
        <f t="shared" si="84"/>
        <v>165495.12538822059</v>
      </c>
      <c r="AW13" s="69">
        <f t="shared" si="84"/>
        <v>165494.32343756495</v>
      </c>
      <c r="AX13" s="69">
        <f t="shared" si="84"/>
        <v>165493.52149079536</v>
      </c>
      <c r="AY13" s="69">
        <f t="shared" si="84"/>
        <v>165492.71954791181</v>
      </c>
      <c r="AZ13" s="69">
        <f t="shared" si="84"/>
        <v>165491.91760891429</v>
      </c>
      <c r="BA13" s="69">
        <f t="shared" si="84"/>
        <v>165491.11567380279</v>
      </c>
      <c r="BB13" s="69">
        <f t="shared" si="84"/>
        <v>165490.31374257727</v>
      </c>
      <c r="BC13" s="69">
        <f t="shared" si="84"/>
        <v>165489.51181523773</v>
      </c>
      <c r="BD13" s="69">
        <f t="shared" si="84"/>
        <v>165488.70989178412</v>
      </c>
      <c r="BE13" s="69">
        <f t="shared" si="84"/>
        <v>165487.90797221646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178172.35976373358</v>
      </c>
      <c r="DG13" s="108">
        <f t="shared" si="20"/>
        <v>178171.49638216634</v>
      </c>
      <c r="DH13" s="108">
        <f t="shared" si="21"/>
        <v>178170.63300478281</v>
      </c>
      <c r="DI13" s="108">
        <f t="shared" si="22"/>
        <v>178169.76963158304</v>
      </c>
      <c r="DJ13" s="108">
        <f t="shared" si="23"/>
        <v>193466.38805006442</v>
      </c>
      <c r="DK13" s="108">
        <f t="shared" si="24"/>
        <v>193465.45055721453</v>
      </c>
      <c r="DL13" s="108">
        <f t="shared" si="25"/>
        <v>193464.51306890749</v>
      </c>
      <c r="DM13" s="108">
        <f t="shared" si="26"/>
        <v>193463.57558514332</v>
      </c>
      <c r="DN13" s="108">
        <f t="shared" si="27"/>
        <v>172168.35005254461</v>
      </c>
      <c r="DO13" s="108">
        <f t="shared" si="28"/>
        <v>172167.5157650036</v>
      </c>
      <c r="DP13" s="108">
        <f t="shared" si="29"/>
        <v>172166.68148150539</v>
      </c>
      <c r="DQ13" s="108">
        <f t="shared" si="30"/>
        <v>172165.84720204989</v>
      </c>
      <c r="DR13" s="108">
        <f t="shared" si="31"/>
        <v>172165.01292663711</v>
      </c>
      <c r="DS13" s="108">
        <f t="shared" si="32"/>
        <v>177182.01103083059</v>
      </c>
      <c r="DT13" s="108">
        <f t="shared" si="33"/>
        <v>177181.15244826156</v>
      </c>
      <c r="DU13" s="108">
        <f t="shared" si="34"/>
        <v>177180.29386985305</v>
      </c>
      <c r="DV13" s="108">
        <f t="shared" si="35"/>
        <v>177179.43529560498</v>
      </c>
      <c r="DW13" s="108">
        <f t="shared" si="36"/>
        <v>173985.21701713264</v>
      </c>
      <c r="DX13" s="108">
        <f t="shared" si="37"/>
        <v>173984.37392547945</v>
      </c>
      <c r="DY13" s="108">
        <f t="shared" si="38"/>
        <v>173983.53083791168</v>
      </c>
      <c r="DZ13" s="108">
        <f t="shared" si="39"/>
        <v>173982.68775442929</v>
      </c>
      <c r="EA13" s="108">
        <f t="shared" si="40"/>
        <v>179589.97376766277</v>
      </c>
      <c r="EB13" s="108">
        <f t="shared" si="41"/>
        <v>179589.10351666971</v>
      </c>
      <c r="EC13" s="108">
        <f t="shared" si="42"/>
        <v>179588.23326989371</v>
      </c>
      <c r="ED13" s="108">
        <f t="shared" si="43"/>
        <v>179587.36302733471</v>
      </c>
      <c r="EE13" s="108">
        <f t="shared" si="44"/>
        <v>179586.49278899273</v>
      </c>
      <c r="EF13" s="108">
        <f t="shared" si="45"/>
        <v>182920.39051682313</v>
      </c>
      <c r="EG13" s="108">
        <f t="shared" si="46"/>
        <v>182919.50412740977</v>
      </c>
      <c r="EH13" s="108">
        <f t="shared" si="47"/>
        <v>182918.61774229165</v>
      </c>
      <c r="EI13" s="108">
        <f t="shared" si="48"/>
        <v>182917.73136146873</v>
      </c>
      <c r="EJ13" s="108">
        <f t="shared" si="49"/>
        <v>183783.15067815257</v>
      </c>
      <c r="EK13" s="108">
        <f t="shared" si="50"/>
        <v>183782.26010800531</v>
      </c>
      <c r="EL13" s="108">
        <f t="shared" si="51"/>
        <v>183781.36954217358</v>
      </c>
      <c r="EM13" s="108">
        <f t="shared" si="52"/>
        <v>183780.4789806573</v>
      </c>
      <c r="EN13" s="108">
        <f t="shared" si="53"/>
        <v>197625.10392642915</v>
      </c>
      <c r="EO13" s="108">
        <f t="shared" si="54"/>
        <v>197624.14628141516</v>
      </c>
      <c r="EP13" s="108">
        <f t="shared" si="55"/>
        <v>197623.18864104166</v>
      </c>
      <c r="EQ13" s="108">
        <f t="shared" si="56"/>
        <v>197622.23100530871</v>
      </c>
      <c r="ER13" s="108">
        <f t="shared" si="57"/>
        <v>197621.27337421622</v>
      </c>
      <c r="ES13" s="108">
        <f t="shared" si="58"/>
        <v>190826.17490055246</v>
      </c>
      <c r="ET13" s="108">
        <f t="shared" si="59"/>
        <v>190825.25020155773</v>
      </c>
      <c r="EU13" s="108">
        <f t="shared" si="60"/>
        <v>190824.32550704389</v>
      </c>
      <c r="EV13" s="108">
        <f t="shared" si="61"/>
        <v>190823.4008170109</v>
      </c>
      <c r="EW13" s="108">
        <f t="shared" si="62"/>
        <v>189442.42657939656</v>
      </c>
      <c r="EX13" s="108">
        <f t="shared" si="63"/>
        <v>189441.50858572245</v>
      </c>
      <c r="EY13" s="108">
        <f t="shared" si="64"/>
        <v>189440.59059649671</v>
      </c>
      <c r="EZ13" s="108">
        <f t="shared" si="65"/>
        <v>189439.67261171932</v>
      </c>
      <c r="FA13" s="108">
        <f t="shared" si="66"/>
        <v>172763.81767097415</v>
      </c>
      <c r="FB13" s="108">
        <f t="shared" si="67"/>
        <v>172762.9804979364</v>
      </c>
      <c r="FC13" s="108">
        <f t="shared" si="68"/>
        <v>172762.1433289554</v>
      </c>
      <c r="FD13" s="108">
        <f t="shared" si="69"/>
        <v>172761.30616403109</v>
      </c>
      <c r="FE13" s="108">
        <f t="shared" si="70"/>
        <v>172760.46900316351</v>
      </c>
    </row>
    <row r="14" spans="1:161" ht="15.75" x14ac:dyDescent="0.25">
      <c r="A14" s="47" t="s">
        <v>194</v>
      </c>
      <c r="B14" s="12">
        <f>'Urb proj of all 25 ARs '!AP14</f>
        <v>47249.829839496546</v>
      </c>
      <c r="C14" s="12">
        <f>'Urb proj of all 25 ARs '!AQ14</f>
        <v>47237.925306324876</v>
      </c>
      <c r="D14" s="100">
        <f t="shared" si="10"/>
        <v>-2.5194869933094769E-4</v>
      </c>
      <c r="E14" s="101">
        <f t="shared" si="11"/>
        <v>-4.8457660234424438E-6</v>
      </c>
      <c r="F14" s="69">
        <f t="shared" si="12"/>
        <v>47249.600877876495</v>
      </c>
      <c r="G14" s="69">
        <f t="shared" si="16"/>
        <v>47249.371917365941</v>
      </c>
      <c r="H14" s="69">
        <f t="shared" ref="H14:AM14" si="85">G14*(1+$E$14)</f>
        <v>47249.142957964876</v>
      </c>
      <c r="I14" s="69">
        <f t="shared" si="85"/>
        <v>47248.913999673292</v>
      </c>
      <c r="J14" s="69">
        <f t="shared" si="85"/>
        <v>47248.68504249119</v>
      </c>
      <c r="K14" s="69">
        <f t="shared" si="85"/>
        <v>47248.456086418562</v>
      </c>
      <c r="L14" s="69">
        <f t="shared" si="85"/>
        <v>47248.227131455402</v>
      </c>
      <c r="M14" s="69">
        <f t="shared" si="85"/>
        <v>47247.998177601701</v>
      </c>
      <c r="N14" s="69">
        <f t="shared" si="85"/>
        <v>47247.769224857453</v>
      </c>
      <c r="O14" s="69">
        <f t="shared" si="85"/>
        <v>47247.540273222658</v>
      </c>
      <c r="P14" s="69">
        <f t="shared" si="85"/>
        <v>47247.311322697307</v>
      </c>
      <c r="Q14" s="69">
        <f t="shared" si="85"/>
        <v>47247.082373281402</v>
      </c>
      <c r="R14" s="69">
        <f t="shared" si="85"/>
        <v>47246.853424974928</v>
      </c>
      <c r="S14" s="69">
        <f t="shared" si="85"/>
        <v>47246.624477777885</v>
      </c>
      <c r="T14" s="69">
        <f t="shared" si="85"/>
        <v>47246.395531690265</v>
      </c>
      <c r="U14" s="69">
        <f t="shared" si="85"/>
        <v>47246.166586712068</v>
      </c>
      <c r="V14" s="69">
        <f t="shared" si="85"/>
        <v>47245.937642843288</v>
      </c>
      <c r="W14" s="69">
        <f t="shared" si="85"/>
        <v>47245.708700083909</v>
      </c>
      <c r="X14" s="69">
        <f t="shared" si="85"/>
        <v>47245.479758433939</v>
      </c>
      <c r="Y14" s="69">
        <f t="shared" si="85"/>
        <v>47245.250817893364</v>
      </c>
      <c r="Z14" s="69">
        <f t="shared" si="85"/>
        <v>47245.021878462183</v>
      </c>
      <c r="AA14" s="69">
        <f t="shared" si="85"/>
        <v>47244.792940140389</v>
      </c>
      <c r="AB14" s="69">
        <f t="shared" si="85"/>
        <v>47244.564002927975</v>
      </c>
      <c r="AC14" s="69">
        <f t="shared" si="85"/>
        <v>47244.33506682494</v>
      </c>
      <c r="AD14" s="69">
        <f t="shared" si="85"/>
        <v>47244.106131831271</v>
      </c>
      <c r="AE14" s="69">
        <f t="shared" si="85"/>
        <v>47243.877197946967</v>
      </c>
      <c r="AF14" s="69">
        <f t="shared" si="85"/>
        <v>47243.648265172029</v>
      </c>
      <c r="AG14" s="69">
        <f t="shared" si="85"/>
        <v>47243.419333506441</v>
      </c>
      <c r="AH14" s="69">
        <f t="shared" si="85"/>
        <v>47243.190402950204</v>
      </c>
      <c r="AI14" s="69">
        <f t="shared" si="85"/>
        <v>47242.96147350331</v>
      </c>
      <c r="AJ14" s="69">
        <f t="shared" si="85"/>
        <v>47242.732545165753</v>
      </c>
      <c r="AK14" s="69">
        <f t="shared" si="85"/>
        <v>47242.503617937531</v>
      </c>
      <c r="AL14" s="69">
        <f t="shared" si="85"/>
        <v>47242.274691818639</v>
      </c>
      <c r="AM14" s="69">
        <f t="shared" si="85"/>
        <v>47242.045766809068</v>
      </c>
      <c r="AN14" s="69">
        <f t="shared" ref="AN14:BE14" si="86">AM14*(1+$E$14)</f>
        <v>47241.816842908811</v>
      </c>
      <c r="AO14" s="69">
        <f t="shared" si="86"/>
        <v>47241.587920117869</v>
      </c>
      <c r="AP14" s="69">
        <f t="shared" si="86"/>
        <v>47241.358998436233</v>
      </c>
      <c r="AQ14" s="69">
        <f t="shared" si="86"/>
        <v>47241.130077863898</v>
      </c>
      <c r="AR14" s="69">
        <f t="shared" si="86"/>
        <v>47240.901158400855</v>
      </c>
      <c r="AS14" s="69">
        <f t="shared" si="86"/>
        <v>47240.672240047104</v>
      </c>
      <c r="AT14" s="69">
        <f t="shared" si="86"/>
        <v>47240.443322802639</v>
      </c>
      <c r="AU14" s="69">
        <f t="shared" si="86"/>
        <v>47240.214406667452</v>
      </c>
      <c r="AV14" s="69">
        <f t="shared" si="86"/>
        <v>47239.985491641542</v>
      </c>
      <c r="AW14" s="69">
        <f t="shared" si="86"/>
        <v>47239.756577724896</v>
      </c>
      <c r="AX14" s="69">
        <f t="shared" si="86"/>
        <v>47239.527664917514</v>
      </c>
      <c r="AY14" s="69">
        <f t="shared" si="86"/>
        <v>47239.298753219395</v>
      </c>
      <c r="AZ14" s="69">
        <f t="shared" si="86"/>
        <v>47239.069842630524</v>
      </c>
      <c r="BA14" s="69">
        <f t="shared" si="86"/>
        <v>47238.840933150903</v>
      </c>
      <c r="BB14" s="69">
        <f t="shared" si="86"/>
        <v>47238.612024780523</v>
      </c>
      <c r="BC14" s="69">
        <f t="shared" si="86"/>
        <v>47238.383117519377</v>
      </c>
      <c r="BD14" s="69">
        <f t="shared" si="86"/>
        <v>47238.154211367466</v>
      </c>
      <c r="BE14" s="69">
        <f t="shared" si="86"/>
        <v>47237.925306324782</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56126.834195647898</v>
      </c>
      <c r="DG14" s="108">
        <f t="shared" si="20"/>
        <v>56126.562218141749</v>
      </c>
      <c r="DH14" s="108">
        <f t="shared" si="21"/>
        <v>56126.290241953538</v>
      </c>
      <c r="DI14" s="108">
        <f t="shared" si="22"/>
        <v>56126.018267083266</v>
      </c>
      <c r="DJ14" s="108">
        <f t="shared" si="23"/>
        <v>61741.041092992098</v>
      </c>
      <c r="DK14" s="108">
        <f t="shared" si="24"/>
        <v>61740.741910352925</v>
      </c>
      <c r="DL14" s="108">
        <f t="shared" si="25"/>
        <v>61740.442729163522</v>
      </c>
      <c r="DM14" s="108">
        <f t="shared" si="26"/>
        <v>61740.143549423869</v>
      </c>
      <c r="DN14" s="108">
        <f t="shared" si="27"/>
        <v>56346.218034885846</v>
      </c>
      <c r="DO14" s="108">
        <f t="shared" si="28"/>
        <v>56345.944994296937</v>
      </c>
      <c r="DP14" s="108">
        <f t="shared" si="29"/>
        <v>56345.671955031125</v>
      </c>
      <c r="DQ14" s="108">
        <f t="shared" si="30"/>
        <v>56345.398917088402</v>
      </c>
      <c r="DR14" s="108">
        <f t="shared" si="31"/>
        <v>56345.125880468746</v>
      </c>
      <c r="DS14" s="108">
        <f t="shared" si="32"/>
        <v>57366.024626234765</v>
      </c>
      <c r="DT14" s="108">
        <f t="shared" si="33"/>
        <v>57365.74664390173</v>
      </c>
      <c r="DU14" s="108">
        <f t="shared" si="34"/>
        <v>57365.468662915737</v>
      </c>
      <c r="DV14" s="108">
        <f t="shared" si="35"/>
        <v>57365.190683276771</v>
      </c>
      <c r="DW14" s="108">
        <f t="shared" si="36"/>
        <v>55674.67174402711</v>
      </c>
      <c r="DX14" s="108">
        <f t="shared" si="37"/>
        <v>55674.401957594411</v>
      </c>
      <c r="DY14" s="108">
        <f t="shared" si="38"/>
        <v>55674.132172469028</v>
      </c>
      <c r="DZ14" s="108">
        <f t="shared" si="39"/>
        <v>55673.862388650967</v>
      </c>
      <c r="EA14" s="108">
        <f t="shared" si="40"/>
        <v>57141.651838573962</v>
      </c>
      <c r="EB14" s="108">
        <f t="shared" si="41"/>
        <v>57141.374943498959</v>
      </c>
      <c r="EC14" s="108">
        <f t="shared" si="42"/>
        <v>57141.098049765729</v>
      </c>
      <c r="ED14" s="108">
        <f t="shared" si="43"/>
        <v>57140.821157374252</v>
      </c>
      <c r="EE14" s="108">
        <f t="shared" si="44"/>
        <v>57140.544266324534</v>
      </c>
      <c r="EF14" s="108">
        <f t="shared" si="45"/>
        <v>54287.578008464618</v>
      </c>
      <c r="EG14" s="108">
        <f t="shared" si="46"/>
        <v>54287.314943563608</v>
      </c>
      <c r="EH14" s="108">
        <f t="shared" si="47"/>
        <v>54287.051879937353</v>
      </c>
      <c r="EI14" s="108">
        <f t="shared" si="48"/>
        <v>54286.788817585839</v>
      </c>
      <c r="EJ14" s="108">
        <f t="shared" si="49"/>
        <v>54252.740682381926</v>
      </c>
      <c r="EK14" s="108">
        <f t="shared" si="50"/>
        <v>54252.477786294454</v>
      </c>
      <c r="EL14" s="108">
        <f t="shared" si="51"/>
        <v>54252.214891480908</v>
      </c>
      <c r="EM14" s="108">
        <f t="shared" si="52"/>
        <v>54251.951997941294</v>
      </c>
      <c r="EN14" s="108">
        <f t="shared" si="53"/>
        <v>58288.888110948021</v>
      </c>
      <c r="EO14" s="108">
        <f t="shared" si="54"/>
        <v>58288.605656634471</v>
      </c>
      <c r="EP14" s="108">
        <f t="shared" si="55"/>
        <v>58288.323203689622</v>
      </c>
      <c r="EQ14" s="108">
        <f t="shared" si="56"/>
        <v>58288.040752113484</v>
      </c>
      <c r="ER14" s="108">
        <f t="shared" si="57"/>
        <v>58287.758301906026</v>
      </c>
      <c r="ES14" s="108">
        <f t="shared" si="58"/>
        <v>58444.031431132295</v>
      </c>
      <c r="ET14" s="108">
        <f t="shared" si="59"/>
        <v>58443.748225030518</v>
      </c>
      <c r="EU14" s="108">
        <f t="shared" si="60"/>
        <v>58443.465020301082</v>
      </c>
      <c r="EV14" s="108">
        <f t="shared" si="61"/>
        <v>58443.181816944001</v>
      </c>
      <c r="EW14" s="108">
        <f t="shared" si="62"/>
        <v>57758.163305681868</v>
      </c>
      <c r="EX14" s="108">
        <f t="shared" si="63"/>
        <v>57757.88342313654</v>
      </c>
      <c r="EY14" s="108">
        <f t="shared" si="64"/>
        <v>57757.603541947465</v>
      </c>
      <c r="EZ14" s="108">
        <f t="shared" si="65"/>
        <v>57757.323662114628</v>
      </c>
      <c r="FA14" s="108">
        <f t="shared" si="66"/>
        <v>53911.129266504809</v>
      </c>
      <c r="FB14" s="108">
        <f t="shared" si="67"/>
        <v>53910.868025786323</v>
      </c>
      <c r="FC14" s="108">
        <f t="shared" si="68"/>
        <v>53910.606786333752</v>
      </c>
      <c r="FD14" s="108">
        <f t="shared" si="69"/>
        <v>53910.345548147081</v>
      </c>
      <c r="FE14" s="108">
        <f t="shared" si="70"/>
        <v>53910.084311226317</v>
      </c>
    </row>
    <row r="15" spans="1:161" ht="15.75" x14ac:dyDescent="0.25">
      <c r="A15" s="47" t="s">
        <v>179</v>
      </c>
      <c r="B15" s="12">
        <f>'Urb proj of all 25 ARs '!AP15</f>
        <v>2947.9938051810636</v>
      </c>
      <c r="C15" s="12">
        <f>'Urb proj of all 25 ARs '!AQ15</f>
        <v>2947.2510619762129</v>
      </c>
      <c r="D15" s="100">
        <f t="shared" si="10"/>
        <v>-2.5194869933083905E-4</v>
      </c>
      <c r="E15" s="101">
        <f t="shared" si="11"/>
        <v>-4.8457660234424438E-6</v>
      </c>
      <c r="F15" s="69">
        <f t="shared" si="12"/>
        <v>2947.979519892845</v>
      </c>
      <c r="G15" s="69">
        <f t="shared" si="16"/>
        <v>2947.9652346738499</v>
      </c>
      <c r="H15" s="69">
        <f t="shared" ref="H15:AM15" si="87">G15*(1+$E$15)</f>
        <v>2947.9509495240773</v>
      </c>
      <c r="I15" s="69">
        <f t="shared" si="87"/>
        <v>2947.9366644435272</v>
      </c>
      <c r="J15" s="69">
        <f t="shared" si="87"/>
        <v>2947.9223794321993</v>
      </c>
      <c r="K15" s="69">
        <f t="shared" si="87"/>
        <v>2947.9080944900934</v>
      </c>
      <c r="L15" s="69">
        <f t="shared" si="87"/>
        <v>2947.8938096172087</v>
      </c>
      <c r="M15" s="69">
        <f t="shared" si="87"/>
        <v>2947.8795248135452</v>
      </c>
      <c r="N15" s="69">
        <f t="shared" si="87"/>
        <v>2947.8652400791025</v>
      </c>
      <c r="O15" s="69">
        <f t="shared" si="87"/>
        <v>2947.8509554138805</v>
      </c>
      <c r="P15" s="69">
        <f t="shared" si="87"/>
        <v>2947.8366708178787</v>
      </c>
      <c r="Q15" s="69">
        <f t="shared" si="87"/>
        <v>2947.8223862910968</v>
      </c>
      <c r="R15" s="69">
        <f t="shared" si="87"/>
        <v>2947.8081018335342</v>
      </c>
      <c r="S15" s="69">
        <f t="shared" si="87"/>
        <v>2947.7938174451906</v>
      </c>
      <c r="T15" s="69">
        <f t="shared" si="87"/>
        <v>2947.7795331260659</v>
      </c>
      <c r="U15" s="69">
        <f t="shared" si="87"/>
        <v>2947.7652488761596</v>
      </c>
      <c r="V15" s="69">
        <f t="shared" si="87"/>
        <v>2947.7509646954713</v>
      </c>
      <c r="W15" s="69">
        <f t="shared" si="87"/>
        <v>2947.7366805840011</v>
      </c>
      <c r="X15" s="69">
        <f t="shared" si="87"/>
        <v>2947.7223965417484</v>
      </c>
      <c r="Y15" s="69">
        <f t="shared" si="87"/>
        <v>2947.7081125687127</v>
      </c>
      <c r="Z15" s="69">
        <f t="shared" si="87"/>
        <v>2947.6938286648938</v>
      </c>
      <c r="AA15" s="69">
        <f t="shared" si="87"/>
        <v>2947.6795448302914</v>
      </c>
      <c r="AB15" s="69">
        <f t="shared" si="87"/>
        <v>2947.6652610649053</v>
      </c>
      <c r="AC15" s="69">
        <f t="shared" si="87"/>
        <v>2947.6509773687349</v>
      </c>
      <c r="AD15" s="69">
        <f t="shared" si="87"/>
        <v>2947.6366937417797</v>
      </c>
      <c r="AE15" s="69">
        <f t="shared" si="87"/>
        <v>2947.6224101840398</v>
      </c>
      <c r="AF15" s="69">
        <f t="shared" si="87"/>
        <v>2947.6081266955148</v>
      </c>
      <c r="AG15" s="69">
        <f t="shared" si="87"/>
        <v>2947.5938432762041</v>
      </c>
      <c r="AH15" s="69">
        <f t="shared" si="87"/>
        <v>2947.5795599261073</v>
      </c>
      <c r="AI15" s="69">
        <f t="shared" si="87"/>
        <v>2947.5652766452245</v>
      </c>
      <c r="AJ15" s="69">
        <f t="shared" si="87"/>
        <v>2947.550993433555</v>
      </c>
      <c r="AK15" s="69">
        <f t="shared" si="87"/>
        <v>2947.5367102910986</v>
      </c>
      <c r="AL15" s="69">
        <f t="shared" si="87"/>
        <v>2947.5224272178552</v>
      </c>
      <c r="AM15" s="69">
        <f t="shared" si="87"/>
        <v>2947.5081442138239</v>
      </c>
      <c r="AN15" s="69">
        <f t="shared" ref="AN15:BE15" si="88">AM15*(1+$E$15)</f>
        <v>2947.4938612790047</v>
      </c>
      <c r="AO15" s="69">
        <f t="shared" si="88"/>
        <v>2947.4795784133976</v>
      </c>
      <c r="AP15" s="69">
        <f t="shared" si="88"/>
        <v>2947.4652956170016</v>
      </c>
      <c r="AQ15" s="69">
        <f t="shared" si="88"/>
        <v>2947.4510128898169</v>
      </c>
      <c r="AR15" s="69">
        <f t="shared" si="88"/>
        <v>2947.4367302318428</v>
      </c>
      <c r="AS15" s="69">
        <f t="shared" si="88"/>
        <v>2947.4224476430791</v>
      </c>
      <c r="AT15" s="69">
        <f t="shared" si="88"/>
        <v>2947.4081651235256</v>
      </c>
      <c r="AU15" s="69">
        <f t="shared" si="88"/>
        <v>2947.3938826731819</v>
      </c>
      <c r="AV15" s="69">
        <f t="shared" si="88"/>
        <v>2947.3796002920476</v>
      </c>
      <c r="AW15" s="69">
        <f t="shared" si="88"/>
        <v>2947.3653179801222</v>
      </c>
      <c r="AX15" s="69">
        <f t="shared" si="88"/>
        <v>2947.3510357374057</v>
      </c>
      <c r="AY15" s="69">
        <f t="shared" si="88"/>
        <v>2947.3367535638977</v>
      </c>
      <c r="AZ15" s="69">
        <f t="shared" si="88"/>
        <v>2947.3224714595976</v>
      </c>
      <c r="BA15" s="69">
        <f t="shared" si="88"/>
        <v>2947.3081894245051</v>
      </c>
      <c r="BB15" s="69">
        <f t="shared" si="88"/>
        <v>2947.2939074586202</v>
      </c>
      <c r="BC15" s="69">
        <f t="shared" si="88"/>
        <v>2947.2796255619423</v>
      </c>
      <c r="BD15" s="69">
        <f t="shared" si="88"/>
        <v>2947.2653437344711</v>
      </c>
      <c r="BE15" s="69">
        <f t="shared" si="88"/>
        <v>2947.2510619762065</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9689.0245595374199</v>
      </c>
      <c r="DG15" s="108">
        <f t="shared" si="20"/>
        <v>9688.9776087914106</v>
      </c>
      <c r="DH15" s="108">
        <f t="shared" si="21"/>
        <v>9688.9306582729114</v>
      </c>
      <c r="DI15" s="108">
        <f t="shared" si="22"/>
        <v>9688.8837079819241</v>
      </c>
      <c r="DJ15" s="108">
        <f t="shared" si="23"/>
        <v>11182.443375314173</v>
      </c>
      <c r="DK15" s="108">
        <f t="shared" si="24"/>
        <v>11182.389187810006</v>
      </c>
      <c r="DL15" s="108">
        <f t="shared" si="25"/>
        <v>11182.335000568419</v>
      </c>
      <c r="DM15" s="108">
        <f t="shared" si="26"/>
        <v>11182.28081358941</v>
      </c>
      <c r="DN15" s="108">
        <f t="shared" si="27"/>
        <v>8809.3255437867865</v>
      </c>
      <c r="DO15" s="108">
        <f t="shared" si="28"/>
        <v>8809.2828558563779</v>
      </c>
      <c r="DP15" s="108">
        <f t="shared" si="29"/>
        <v>8809.2401681328247</v>
      </c>
      <c r="DQ15" s="108">
        <f t="shared" si="30"/>
        <v>8809.1974806161252</v>
      </c>
      <c r="DR15" s="108">
        <f t="shared" si="31"/>
        <v>8809.1547933062811</v>
      </c>
      <c r="DS15" s="108">
        <f t="shared" si="32"/>
        <v>8987.6109497946454</v>
      </c>
      <c r="DT15" s="108">
        <f t="shared" si="33"/>
        <v>8987.567397934874</v>
      </c>
      <c r="DU15" s="108">
        <f t="shared" si="34"/>
        <v>8987.5238462861435</v>
      </c>
      <c r="DV15" s="108">
        <f t="shared" si="35"/>
        <v>8987.4802948484521</v>
      </c>
      <c r="DW15" s="108">
        <f t="shared" si="36"/>
        <v>8341.881894330696</v>
      </c>
      <c r="DX15" s="108">
        <f t="shared" si="37"/>
        <v>8341.8414715228409</v>
      </c>
      <c r="DY15" s="108">
        <f t="shared" si="38"/>
        <v>8341.8010489108656</v>
      </c>
      <c r="DZ15" s="108">
        <f t="shared" si="39"/>
        <v>8341.7606264947681</v>
      </c>
      <c r="EA15" s="108">
        <f t="shared" si="40"/>
        <v>8790.6778038626308</v>
      </c>
      <c r="EB15" s="108">
        <f t="shared" si="41"/>
        <v>8790.6352062948063</v>
      </c>
      <c r="EC15" s="108">
        <f t="shared" si="42"/>
        <v>8790.5926089334007</v>
      </c>
      <c r="ED15" s="108">
        <f t="shared" si="43"/>
        <v>8790.5500117784104</v>
      </c>
      <c r="EE15" s="108">
        <f t="shared" si="44"/>
        <v>8790.5074148298354</v>
      </c>
      <c r="EF15" s="108">
        <f t="shared" si="45"/>
        <v>9856.9969445478673</v>
      </c>
      <c r="EG15" s="108">
        <f t="shared" si="46"/>
        <v>9856.9491798469808</v>
      </c>
      <c r="EH15" s="108">
        <f t="shared" si="47"/>
        <v>9856.9014153775497</v>
      </c>
      <c r="EI15" s="108">
        <f t="shared" si="48"/>
        <v>9856.8536511395741</v>
      </c>
      <c r="EJ15" s="108">
        <f t="shared" si="49"/>
        <v>10132.401240000017</v>
      </c>
      <c r="EK15" s="108">
        <f t="shared" si="50"/>
        <v>10132.352140754352</v>
      </c>
      <c r="EL15" s="108">
        <f t="shared" si="51"/>
        <v>10132.303041746613</v>
      </c>
      <c r="EM15" s="108">
        <f t="shared" si="52"/>
        <v>10132.253942976793</v>
      </c>
      <c r="EN15" s="108">
        <f t="shared" si="53"/>
        <v>11198.315508578817</v>
      </c>
      <c r="EO15" s="108">
        <f t="shared" si="54"/>
        <v>11198.261244162006</v>
      </c>
      <c r="EP15" s="108">
        <f t="shared" si="55"/>
        <v>11198.206980008148</v>
      </c>
      <c r="EQ15" s="108">
        <f t="shared" si="56"/>
        <v>11198.15271611724</v>
      </c>
      <c r="ER15" s="108">
        <f t="shared" si="57"/>
        <v>11198.098452489283</v>
      </c>
      <c r="ES15" s="108">
        <f t="shared" si="58"/>
        <v>10858.693429407871</v>
      </c>
      <c r="ET15" s="108">
        <f t="shared" si="59"/>
        <v>10858.640810720191</v>
      </c>
      <c r="EU15" s="108">
        <f t="shared" si="60"/>
        <v>10858.588192287491</v>
      </c>
      <c r="EV15" s="108">
        <f t="shared" si="61"/>
        <v>10858.535574109766</v>
      </c>
      <c r="EW15" s="108">
        <f t="shared" si="62"/>
        <v>10358.4451897611</v>
      </c>
      <c r="EX15" s="108">
        <f t="shared" si="63"/>
        <v>10358.394995159344</v>
      </c>
      <c r="EY15" s="108">
        <f t="shared" si="64"/>
        <v>10358.344800800818</v>
      </c>
      <c r="EZ15" s="108">
        <f t="shared" si="65"/>
        <v>10358.294606685524</v>
      </c>
      <c r="FA15" s="108">
        <f t="shared" si="66"/>
        <v>9162.8015403862501</v>
      </c>
      <c r="FB15" s="108">
        <f t="shared" si="67"/>
        <v>9162.7571395938667</v>
      </c>
      <c r="FC15" s="108">
        <f t="shared" si="68"/>
        <v>9162.7127390166388</v>
      </c>
      <c r="FD15" s="108">
        <f t="shared" si="69"/>
        <v>9162.6683386545646</v>
      </c>
      <c r="FE15" s="108">
        <f t="shared" si="70"/>
        <v>9162.623938507646</v>
      </c>
    </row>
    <row r="16" spans="1:161" ht="15.75" x14ac:dyDescent="0.25">
      <c r="A16" s="47" t="s">
        <v>170</v>
      </c>
      <c r="B16" s="12">
        <f>'Urb proj of all 25 ARs '!AP16</f>
        <v>22350.841398915909</v>
      </c>
      <c r="C16" s="12">
        <f>'Urb proj of all 25 ARs '!AQ16</f>
        <v>22345.210133496501</v>
      </c>
      <c r="D16" s="100">
        <f t="shared" si="10"/>
        <v>-2.5194869933089608E-4</v>
      </c>
      <c r="E16" s="101">
        <f t="shared" si="11"/>
        <v>-4.8457660234424438E-6</v>
      </c>
      <c r="F16" s="69">
        <f t="shared" si="12"/>
        <v>22350.733091968064</v>
      </c>
      <c r="G16" s="69">
        <f t="shared" si="13"/>
        <v>22350.624785545049</v>
      </c>
      <c r="H16" s="69">
        <f>G16*(1+$E$16)</f>
        <v>22350.51647964686</v>
      </c>
      <c r="I16" s="69">
        <f t="shared" ref="I16:BE16" si="89">H16*(1+$E$16)</f>
        <v>22350.408174273496</v>
      </c>
      <c r="J16" s="69">
        <f t="shared" si="89"/>
        <v>22350.299869424955</v>
      </c>
      <c r="K16" s="69">
        <f t="shared" si="89"/>
        <v>22350.191565101235</v>
      </c>
      <c r="L16" s="69">
        <f t="shared" si="89"/>
        <v>22350.08326130233</v>
      </c>
      <c r="M16" s="69">
        <f t="shared" si="89"/>
        <v>22349.974958028241</v>
      </c>
      <c r="N16" s="69">
        <f t="shared" si="89"/>
        <v>22349.866655278965</v>
      </c>
      <c r="O16" s="69">
        <f t="shared" si="89"/>
        <v>22349.758353054498</v>
      </c>
      <c r="P16" s="69">
        <f t="shared" si="89"/>
        <v>22349.650051354838</v>
      </c>
      <c r="Q16" s="69">
        <f t="shared" si="89"/>
        <v>22349.541750179982</v>
      </c>
      <c r="R16" s="69">
        <f t="shared" si="89"/>
        <v>22349.43344952993</v>
      </c>
      <c r="S16" s="69">
        <f t="shared" si="89"/>
        <v>22349.325149404678</v>
      </c>
      <c r="T16" s="69">
        <f t="shared" si="89"/>
        <v>22349.216849804223</v>
      </c>
      <c r="U16" s="69">
        <f t="shared" si="89"/>
        <v>22349.108550728561</v>
      </c>
      <c r="V16" s="69">
        <f t="shared" si="89"/>
        <v>22349.000252177691</v>
      </c>
      <c r="W16" s="69">
        <f t="shared" si="89"/>
        <v>22348.891954151612</v>
      </c>
      <c r="X16" s="69">
        <f t="shared" si="89"/>
        <v>22348.783656650317</v>
      </c>
      <c r="Y16" s="69">
        <f t="shared" si="89"/>
        <v>22348.675359673809</v>
      </c>
      <c r="Z16" s="69">
        <f t="shared" si="89"/>
        <v>22348.567063222083</v>
      </c>
      <c r="AA16" s="69">
        <f t="shared" si="89"/>
        <v>22348.458767295135</v>
      </c>
      <c r="AB16" s="69">
        <f t="shared" si="89"/>
        <v>22348.350471892965</v>
      </c>
      <c r="AC16" s="69">
        <f t="shared" si="89"/>
        <v>22348.242177015567</v>
      </c>
      <c r="AD16" s="69">
        <f t="shared" si="89"/>
        <v>22348.133882662944</v>
      </c>
      <c r="AE16" s="69">
        <f t="shared" si="89"/>
        <v>22348.025588835088</v>
      </c>
      <c r="AF16" s="69">
        <f t="shared" si="89"/>
        <v>22347.917295531999</v>
      </c>
      <c r="AG16" s="69">
        <f t="shared" si="89"/>
        <v>22347.809002753675</v>
      </c>
      <c r="AH16" s="69">
        <f t="shared" si="89"/>
        <v>22347.70071050011</v>
      </c>
      <c r="AI16" s="69">
        <f t="shared" si="89"/>
        <v>22347.592418771306</v>
      </c>
      <c r="AJ16" s="69">
        <f t="shared" si="89"/>
        <v>22347.484127567259</v>
      </c>
      <c r="AK16" s="69">
        <f t="shared" si="89"/>
        <v>22347.375836887964</v>
      </c>
      <c r="AL16" s="69">
        <f t="shared" si="89"/>
        <v>22347.267546733419</v>
      </c>
      <c r="AM16" s="69">
        <f t="shared" si="89"/>
        <v>22347.159257103624</v>
      </c>
      <c r="AN16" s="69">
        <f t="shared" si="89"/>
        <v>22347.050967998573</v>
      </c>
      <c r="AO16" s="69">
        <f t="shared" si="89"/>
        <v>22346.942679418269</v>
      </c>
      <c r="AP16" s="69">
        <f t="shared" si="89"/>
        <v>22346.834391362707</v>
      </c>
      <c r="AQ16" s="69">
        <f t="shared" si="89"/>
        <v>22346.726103831883</v>
      </c>
      <c r="AR16" s="69">
        <f t="shared" si="89"/>
        <v>22346.617816825794</v>
      </c>
      <c r="AS16" s="69">
        <f t="shared" si="89"/>
        <v>22346.50953034444</v>
      </c>
      <c r="AT16" s="69">
        <f t="shared" si="89"/>
        <v>22346.401244387816</v>
      </c>
      <c r="AU16" s="69">
        <f t="shared" si="89"/>
        <v>22346.292958955921</v>
      </c>
      <c r="AV16" s="69">
        <f t="shared" si="89"/>
        <v>22346.184674048749</v>
      </c>
      <c r="AW16" s="69">
        <f t="shared" si="89"/>
        <v>22346.076389666301</v>
      </c>
      <c r="AX16" s="69">
        <f t="shared" si="89"/>
        <v>22345.968105808573</v>
      </c>
      <c r="AY16" s="69">
        <f t="shared" si="89"/>
        <v>22345.859822475566</v>
      </c>
      <c r="AZ16" s="69">
        <f t="shared" si="89"/>
        <v>22345.751539667275</v>
      </c>
      <c r="BA16" s="69">
        <f t="shared" si="89"/>
        <v>22345.643257383697</v>
      </c>
      <c r="BB16" s="69">
        <f t="shared" si="89"/>
        <v>22345.534975624829</v>
      </c>
      <c r="BC16" s="69">
        <f t="shared" si="89"/>
        <v>22345.42669439067</v>
      </c>
      <c r="BD16" s="69">
        <f t="shared" si="89"/>
        <v>22345.318413681216</v>
      </c>
      <c r="BE16" s="69">
        <f t="shared" si="89"/>
        <v>22345.210133496465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24028.212188308451</v>
      </c>
      <c r="DG16" s="108">
        <f t="shared" si="15"/>
        <v>24028.095753214227</v>
      </c>
      <c r="DH16" s="108">
        <f t="shared" si="15"/>
        <v>24027.979318684218</v>
      </c>
      <c r="DI16" s="108">
        <f t="shared" si="15"/>
        <v>24027.862884718423</v>
      </c>
      <c r="DJ16" s="108">
        <f t="shared" si="15"/>
        <v>25500.979847922717</v>
      </c>
      <c r="DK16" s="108">
        <f t="shared" si="15"/>
        <v>25500.856276141007</v>
      </c>
      <c r="DL16" s="108">
        <f t="shared" si="15"/>
        <v>25500.732704958093</v>
      </c>
      <c r="DM16" s="108">
        <f t="shared" si="15"/>
        <v>25500.609134373975</v>
      </c>
      <c r="DN16" s="108">
        <f t="shared" si="15"/>
        <v>22178.801135884289</v>
      </c>
      <c r="DO16" s="108">
        <f t="shared" si="15"/>
        <v>22178.693662603302</v>
      </c>
      <c r="DP16" s="108">
        <f t="shared" si="15"/>
        <v>22178.586189843107</v>
      </c>
      <c r="DQ16" s="108">
        <f t="shared" si="15"/>
        <v>22178.478717603699</v>
      </c>
      <c r="DR16" s="108">
        <f t="shared" si="15"/>
        <v>22178.371245885079</v>
      </c>
      <c r="DS16" s="108">
        <f t="shared" si="15"/>
        <v>23481.73750470829</v>
      </c>
      <c r="DT16" s="108">
        <f t="shared" si="15"/>
        <v>23481.623717702518</v>
      </c>
      <c r="DU16" s="108">
        <f t="shared" si="15"/>
        <v>23481.509931248129</v>
      </c>
      <c r="DV16" s="108">
        <f t="shared" ref="DV16:EK28" si="90">V16*BV16</f>
        <v>23481.396145345127</v>
      </c>
      <c r="DW16" s="108">
        <f t="shared" si="90"/>
        <v>22459.459607216682</v>
      </c>
      <c r="DX16" s="108">
        <f t="shared" si="90"/>
        <v>22459.350773930411</v>
      </c>
      <c r="DY16" s="108">
        <f t="shared" si="90"/>
        <v>22459.24194117152</v>
      </c>
      <c r="DZ16" s="108">
        <f t="shared" si="90"/>
        <v>22459.133108940012</v>
      </c>
      <c r="EA16" s="108">
        <f t="shared" si="90"/>
        <v>23419.845829834332</v>
      </c>
      <c r="EB16" s="108">
        <f t="shared" si="90"/>
        <v>23419.732342741139</v>
      </c>
      <c r="EC16" s="108">
        <f t="shared" si="90"/>
        <v>23419.618856197871</v>
      </c>
      <c r="ED16" s="108">
        <f t="shared" si="90"/>
        <v>23419.505370204537</v>
      </c>
      <c r="EE16" s="108">
        <f t="shared" si="90"/>
        <v>23419.391884761128</v>
      </c>
      <c r="EF16" s="108">
        <f t="shared" si="90"/>
        <v>22873.874638361965</v>
      </c>
      <c r="EG16" s="108">
        <f t="shared" si="90"/>
        <v>22873.763796917417</v>
      </c>
      <c r="EH16" s="108">
        <f t="shared" si="90"/>
        <v>22873.652956009984</v>
      </c>
      <c r="EI16" s="108">
        <f t="shared" si="90"/>
        <v>22873.542115639659</v>
      </c>
      <c r="EJ16" s="108">
        <f t="shared" si="90"/>
        <v>23223.149186275088</v>
      </c>
      <c r="EK16" s="108">
        <f t="shared" si="90"/>
        <v>23223.036652327803</v>
      </c>
      <c r="EL16" s="108">
        <f t="shared" ref="EL16:FA28" si="91">AL16*CL16</f>
        <v>23222.924118925832</v>
      </c>
      <c r="EM16" s="108">
        <f t="shared" si="91"/>
        <v>23222.811586069169</v>
      </c>
      <c r="EN16" s="108">
        <f t="shared" si="91"/>
        <v>25217.835751042297</v>
      </c>
      <c r="EO16" s="108">
        <f t="shared" si="91"/>
        <v>25217.71355131063</v>
      </c>
      <c r="EP16" s="108">
        <f t="shared" si="91"/>
        <v>25217.591352171115</v>
      </c>
      <c r="EQ16" s="108">
        <f t="shared" si="91"/>
        <v>25217.469153623748</v>
      </c>
      <c r="ER16" s="108">
        <f t="shared" si="91"/>
        <v>25217.346955668527</v>
      </c>
      <c r="ES16" s="108">
        <f t="shared" si="91"/>
        <v>24921.053542946542</v>
      </c>
      <c r="ET16" s="108">
        <f t="shared" si="91"/>
        <v>24920.932781352014</v>
      </c>
      <c r="EU16" s="108">
        <f t="shared" si="91"/>
        <v>24920.812020342673</v>
      </c>
      <c r="EV16" s="108">
        <f t="shared" si="91"/>
        <v>24920.691259918505</v>
      </c>
      <c r="EW16" s="108">
        <f t="shared" si="91"/>
        <v>24452.527036013325</v>
      </c>
      <c r="EX16" s="108">
        <f t="shared" si="91"/>
        <v>24452.408544788625</v>
      </c>
      <c r="EY16" s="108">
        <f t="shared" si="91"/>
        <v>24452.29005413811</v>
      </c>
      <c r="EZ16" s="108">
        <f t="shared" si="91"/>
        <v>24452.171564061769</v>
      </c>
      <c r="FA16" s="108">
        <f t="shared" si="91"/>
        <v>22442.806335800837</v>
      </c>
      <c r="FB16" s="108">
        <f t="shared" ref="FB16:FE28" si="92">BB16*DB16</f>
        <v>22442.697583212423</v>
      </c>
      <c r="FC16" s="108">
        <f t="shared" si="92"/>
        <v>22442.588831151003</v>
      </c>
      <c r="FD16" s="108">
        <f t="shared" si="92"/>
        <v>22442.480079616565</v>
      </c>
      <c r="FE16" s="108">
        <f t="shared" si="92"/>
        <v>22442.371328609115</v>
      </c>
    </row>
    <row r="17" spans="1:161" ht="15.75" x14ac:dyDescent="0.25">
      <c r="A17" s="87" t="s">
        <v>174</v>
      </c>
      <c r="B17" s="12">
        <f>'Urb proj of all 25 ARs '!AP17</f>
        <v>27020.565438953781</v>
      </c>
      <c r="C17" s="12">
        <f>'Urb proj of all 25 ARs '!AQ17</f>
        <v>27013.75764263625</v>
      </c>
      <c r="D17" s="100">
        <f t="shared" si="10"/>
        <v>-2.519486993309427E-4</v>
      </c>
      <c r="E17" s="101">
        <f t="shared" si="11"/>
        <v>-4.8457660234424438E-6</v>
      </c>
      <c r="F17" s="69">
        <f t="shared" si="12"/>
        <v>27020.434503615845</v>
      </c>
      <c r="G17" s="69">
        <f t="shared" si="13"/>
        <v>27020.30356891239</v>
      </c>
      <c r="H17" s="69">
        <f>G17*(1+$E$17)</f>
        <v>27020.172634843413</v>
      </c>
      <c r="I17" s="69">
        <f t="shared" ref="I17:BE17" si="93">H17*(1+$E$17)</f>
        <v>27020.041701408911</v>
      </c>
      <c r="J17" s="69">
        <f t="shared" si="93"/>
        <v>27019.910768608883</v>
      </c>
      <c r="K17" s="69">
        <f t="shared" si="93"/>
        <v>27019.779836443326</v>
      </c>
      <c r="L17" s="69">
        <f t="shared" si="93"/>
        <v>27019.648904912232</v>
      </c>
      <c r="M17" s="69">
        <f t="shared" si="93"/>
        <v>27019.517974015602</v>
      </c>
      <c r="N17" s="69">
        <f t="shared" si="93"/>
        <v>27019.387043753435</v>
      </c>
      <c r="O17" s="69">
        <f t="shared" si="93"/>
        <v>27019.256114125725</v>
      </c>
      <c r="P17" s="69">
        <f t="shared" si="93"/>
        <v>27019.125185132467</v>
      </c>
      <c r="Q17" s="69">
        <f t="shared" si="93"/>
        <v>27018.994256773662</v>
      </c>
      <c r="R17" s="69">
        <f t="shared" si="93"/>
        <v>27018.863329049305</v>
      </c>
      <c r="S17" s="69">
        <f t="shared" si="93"/>
        <v>27018.732401959394</v>
      </c>
      <c r="T17" s="69">
        <f t="shared" si="93"/>
        <v>27018.601475503925</v>
      </c>
      <c r="U17" s="69">
        <f t="shared" si="93"/>
        <v>27018.470549682894</v>
      </c>
      <c r="V17" s="69">
        <f t="shared" si="93"/>
        <v>27018.339624496301</v>
      </c>
      <c r="W17" s="69">
        <f t="shared" si="93"/>
        <v>27018.208699944138</v>
      </c>
      <c r="X17" s="69">
        <f t="shared" si="93"/>
        <v>27018.077776026406</v>
      </c>
      <c r="Y17" s="69">
        <f t="shared" si="93"/>
        <v>27017.946852743102</v>
      </c>
      <c r="Z17" s="69">
        <f t="shared" si="93"/>
        <v>27017.815930094221</v>
      </c>
      <c r="AA17" s="69">
        <f t="shared" si="93"/>
        <v>27017.685008079759</v>
      </c>
      <c r="AB17" s="69">
        <f t="shared" si="93"/>
        <v>27017.554086699714</v>
      </c>
      <c r="AC17" s="69">
        <f t="shared" si="93"/>
        <v>27017.423165954086</v>
      </c>
      <c r="AD17" s="69">
        <f t="shared" si="93"/>
        <v>27017.292245842866</v>
      </c>
      <c r="AE17" s="69">
        <f t="shared" si="93"/>
        <v>27017.161326366055</v>
      </c>
      <c r="AF17" s="69">
        <f t="shared" si="93"/>
        <v>27017.030407523649</v>
      </c>
      <c r="AG17" s="69">
        <f t="shared" si="93"/>
        <v>27016.899489315645</v>
      </c>
      <c r="AH17" s="69">
        <f t="shared" si="93"/>
        <v>27016.768571742043</v>
      </c>
      <c r="AI17" s="69">
        <f t="shared" si="93"/>
        <v>27016.637654802835</v>
      </c>
      <c r="AJ17" s="69">
        <f t="shared" si="93"/>
        <v>27016.506738498021</v>
      </c>
      <c r="AK17" s="69">
        <f t="shared" si="93"/>
        <v>27016.375822827595</v>
      </c>
      <c r="AL17" s="69">
        <f t="shared" si="93"/>
        <v>27016.244907791555</v>
      </c>
      <c r="AM17" s="69">
        <f t="shared" si="93"/>
        <v>27016.113993389899</v>
      </c>
      <c r="AN17" s="69">
        <f t="shared" si="93"/>
        <v>27015.983079622623</v>
      </c>
      <c r="AO17" s="69">
        <f t="shared" si="93"/>
        <v>27015.852166489727</v>
      </c>
      <c r="AP17" s="69">
        <f t="shared" si="93"/>
        <v>27015.721253991203</v>
      </c>
      <c r="AQ17" s="69">
        <f t="shared" si="93"/>
        <v>27015.590342127052</v>
      </c>
      <c r="AR17" s="69">
        <f t="shared" si="93"/>
        <v>27015.45943089727</v>
      </c>
      <c r="AS17" s="69">
        <f t="shared" si="93"/>
        <v>27015.328520301853</v>
      </c>
      <c r="AT17" s="69">
        <f t="shared" si="93"/>
        <v>27015.197610340798</v>
      </c>
      <c r="AU17" s="69">
        <f t="shared" si="93"/>
        <v>27015.066701014101</v>
      </c>
      <c r="AV17" s="69">
        <f t="shared" si="93"/>
        <v>27014.935792321761</v>
      </c>
      <c r="AW17" s="69">
        <f t="shared" si="93"/>
        <v>27014.804884263773</v>
      </c>
      <c r="AX17" s="69">
        <f t="shared" si="93"/>
        <v>27014.673976840135</v>
      </c>
      <c r="AY17" s="69">
        <f t="shared" si="93"/>
        <v>27014.543070050844</v>
      </c>
      <c r="AZ17" s="69">
        <f t="shared" si="93"/>
        <v>27014.412163895897</v>
      </c>
      <c r="BA17" s="69">
        <f t="shared" si="93"/>
        <v>27014.281258375289</v>
      </c>
      <c r="BB17" s="69">
        <f t="shared" si="93"/>
        <v>27014.150353489018</v>
      </c>
      <c r="BC17" s="69">
        <f t="shared" si="93"/>
        <v>27014.019449237083</v>
      </c>
      <c r="BD17" s="69">
        <f t="shared" si="93"/>
        <v>27013.88854561948</v>
      </c>
      <c r="BE17" s="69">
        <f t="shared" si="93"/>
        <v>27013.757642636207</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44150.47995364674</v>
      </c>
      <c r="DG17" s="108">
        <f t="shared" si="15"/>
        <v>44150.266010751067</v>
      </c>
      <c r="DH17" s="108">
        <f t="shared" si="15"/>
        <v>44150.05206889211</v>
      </c>
      <c r="DI17" s="108">
        <f t="shared" si="15"/>
        <v>44149.83812806986</v>
      </c>
      <c r="DJ17" s="108">
        <f t="shared" si="15"/>
        <v>51216.389242332756</v>
      </c>
      <c r="DK17" s="108">
        <f t="shared" si="15"/>
        <v>51216.141059693931</v>
      </c>
      <c r="DL17" s="108">
        <f t="shared" si="15"/>
        <v>51215.892878257728</v>
      </c>
      <c r="DM17" s="108">
        <f t="shared" si="15"/>
        <v>51215.644698024153</v>
      </c>
      <c r="DN17" s="108">
        <f t="shared" si="15"/>
        <v>42595.810410880113</v>
      </c>
      <c r="DO17" s="108">
        <f t="shared" si="15"/>
        <v>42595.604001549284</v>
      </c>
      <c r="DP17" s="108">
        <f t="shared" si="15"/>
        <v>42595.397593218659</v>
      </c>
      <c r="DQ17" s="108">
        <f t="shared" si="15"/>
        <v>42595.191185888252</v>
      </c>
      <c r="DR17" s="108">
        <f t="shared" si="15"/>
        <v>42594.984779558043</v>
      </c>
      <c r="DS17" s="108">
        <f t="shared" si="15"/>
        <v>46185.397116504631</v>
      </c>
      <c r="DT17" s="108">
        <f t="shared" si="15"/>
        <v>46185.173312876504</v>
      </c>
      <c r="DU17" s="108">
        <f t="shared" si="15"/>
        <v>46184.949510332881</v>
      </c>
      <c r="DV17" s="108">
        <f t="shared" si="90"/>
        <v>46184.725708873753</v>
      </c>
      <c r="DW17" s="108">
        <f t="shared" si="90"/>
        <v>45043.404028356679</v>
      </c>
      <c r="DX17" s="108">
        <f t="shared" si="90"/>
        <v>45043.185758559863</v>
      </c>
      <c r="DY17" s="108">
        <f t="shared" si="90"/>
        <v>45042.96748982073</v>
      </c>
      <c r="DZ17" s="108">
        <f t="shared" si="90"/>
        <v>45042.749222139275</v>
      </c>
      <c r="EA17" s="108">
        <f t="shared" si="90"/>
        <v>50206.865180908877</v>
      </c>
      <c r="EB17" s="108">
        <f t="shared" si="90"/>
        <v>50206.621890187438</v>
      </c>
      <c r="EC17" s="108">
        <f t="shared" si="90"/>
        <v>50206.37860064493</v>
      </c>
      <c r="ED17" s="108">
        <f t="shared" si="90"/>
        <v>50206.135312281345</v>
      </c>
      <c r="EE17" s="108">
        <f t="shared" si="90"/>
        <v>50205.892025096684</v>
      </c>
      <c r="EF17" s="108">
        <f t="shared" si="90"/>
        <v>50329.748994602509</v>
      </c>
      <c r="EG17" s="108">
        <f t="shared" si="90"/>
        <v>50329.505108414865</v>
      </c>
      <c r="EH17" s="108">
        <f t="shared" si="90"/>
        <v>50329.261223409034</v>
      </c>
      <c r="EI17" s="108">
        <f t="shared" si="90"/>
        <v>50329.017339585014</v>
      </c>
      <c r="EJ17" s="108">
        <f t="shared" si="90"/>
        <v>53900.892045469453</v>
      </c>
      <c r="EK17" s="108">
        <f t="shared" si="90"/>
        <v>53900.63085435814</v>
      </c>
      <c r="EL17" s="108">
        <f t="shared" si="91"/>
        <v>53900.369664512502</v>
      </c>
      <c r="EM17" s="108">
        <f t="shared" si="91"/>
        <v>53900.108475932531</v>
      </c>
      <c r="EN17" s="108">
        <f t="shared" si="91"/>
        <v>53672.788142296275</v>
      </c>
      <c r="EO17" s="108">
        <f t="shared" si="91"/>
        <v>53672.528056523115</v>
      </c>
      <c r="EP17" s="108">
        <f t="shared" si="91"/>
        <v>53672.267972010261</v>
      </c>
      <c r="EQ17" s="108">
        <f t="shared" si="91"/>
        <v>53672.007888757726</v>
      </c>
      <c r="ER17" s="108">
        <f t="shared" si="91"/>
        <v>53671.747806765488</v>
      </c>
      <c r="ES17" s="108">
        <f t="shared" si="91"/>
        <v>53051.312304588879</v>
      </c>
      <c r="ET17" s="108">
        <f t="shared" si="91"/>
        <v>53051.055230342216</v>
      </c>
      <c r="EU17" s="108">
        <f t="shared" si="91"/>
        <v>53050.798157341269</v>
      </c>
      <c r="EV17" s="108">
        <f t="shared" si="91"/>
        <v>53050.541085586046</v>
      </c>
      <c r="EW17" s="108">
        <f t="shared" si="91"/>
        <v>47556.908712351273</v>
      </c>
      <c r="EX17" s="108">
        <f t="shared" si="91"/>
        <v>47556.678262698857</v>
      </c>
      <c r="EY17" s="108">
        <f t="shared" si="91"/>
        <v>47556.447814163141</v>
      </c>
      <c r="EZ17" s="108">
        <f t="shared" si="91"/>
        <v>47556.217366744131</v>
      </c>
      <c r="FA17" s="108">
        <f t="shared" si="91"/>
        <v>44433.641554706766</v>
      </c>
      <c r="FB17" s="108">
        <f t="shared" si="92"/>
        <v>44433.426239676221</v>
      </c>
      <c r="FC17" s="108">
        <f t="shared" si="92"/>
        <v>44433.210925689047</v>
      </c>
      <c r="FD17" s="108">
        <f t="shared" si="92"/>
        <v>44432.995612745231</v>
      </c>
      <c r="FE17" s="108">
        <f t="shared" si="92"/>
        <v>44432.780300844774</v>
      </c>
    </row>
    <row r="18" spans="1:161" ht="15.75" x14ac:dyDescent="0.25">
      <c r="A18" s="47" t="s">
        <v>222</v>
      </c>
      <c r="B18" s="12">
        <f>'Urb proj of all 25 ARs '!AP18</f>
        <v>32119.062300313439</v>
      </c>
      <c r="C18" s="12">
        <f>'Urb proj of all 25 ARs '!AQ18</f>
        <v>32110.969944343145</v>
      </c>
      <c r="D18" s="100">
        <f t="shared" si="10"/>
        <v>-2.5194869933093636E-4</v>
      </c>
      <c r="E18" s="101">
        <f t="shared" si="11"/>
        <v>-4.8457660234424438E-6</v>
      </c>
      <c r="F18" s="69">
        <f t="shared" si="12"/>
        <v>32118.90665885264</v>
      </c>
      <c r="G18" s="69">
        <f t="shared" si="13"/>
        <v>32118.751018146042</v>
      </c>
      <c r="H18" s="69">
        <f>G18*(1+$E$18)</f>
        <v>32118.595378193644</v>
      </c>
      <c r="I18" s="69">
        <f t="shared" ref="I18:BE18" si="94">H18*(1+$E$18)</f>
        <v>32118.439738995439</v>
      </c>
      <c r="J18" s="69">
        <f t="shared" si="94"/>
        <v>32118.284100551427</v>
      </c>
      <c r="K18" s="69">
        <f t="shared" si="94"/>
        <v>32118.128462861601</v>
      </c>
      <c r="L18" s="69">
        <f t="shared" si="94"/>
        <v>32117.972825925961</v>
      </c>
      <c r="M18" s="69">
        <f t="shared" si="94"/>
        <v>32117.817189744499</v>
      </c>
      <c r="N18" s="69">
        <f t="shared" si="94"/>
        <v>32117.661554317216</v>
      </c>
      <c r="O18" s="69">
        <f t="shared" si="94"/>
        <v>32117.505919644103</v>
      </c>
      <c r="P18" s="69">
        <f t="shared" si="94"/>
        <v>32117.350285725159</v>
      </c>
      <c r="Q18" s="69">
        <f t="shared" si="94"/>
        <v>32117.194652560382</v>
      </c>
      <c r="R18" s="69">
        <f t="shared" si="94"/>
        <v>32117.039020149765</v>
      </c>
      <c r="S18" s="69">
        <f t="shared" si="94"/>
        <v>32116.883388493308</v>
      </c>
      <c r="T18" s="69">
        <f t="shared" si="94"/>
        <v>32116.727757591005</v>
      </c>
      <c r="U18" s="69">
        <f t="shared" si="94"/>
        <v>32116.572127442854</v>
      </c>
      <c r="V18" s="69">
        <f t="shared" si="94"/>
        <v>32116.416498048849</v>
      </c>
      <c r="W18" s="69">
        <f t="shared" si="94"/>
        <v>32116.260869408987</v>
      </c>
      <c r="X18" s="69">
        <f t="shared" si="94"/>
        <v>32116.105241523266</v>
      </c>
      <c r="Y18" s="69">
        <f t="shared" si="94"/>
        <v>32115.94961439168</v>
      </c>
      <c r="Z18" s="69">
        <f t="shared" si="94"/>
        <v>32115.793988014229</v>
      </c>
      <c r="AA18" s="69">
        <f t="shared" si="94"/>
        <v>32115.638362390906</v>
      </c>
      <c r="AB18" s="69">
        <f t="shared" si="94"/>
        <v>32115.48273752171</v>
      </c>
      <c r="AC18" s="69">
        <f t="shared" si="94"/>
        <v>32115.327113406634</v>
      </c>
      <c r="AD18" s="69">
        <f t="shared" si="94"/>
        <v>32115.171490045675</v>
      </c>
      <c r="AE18" s="69">
        <f t="shared" si="94"/>
        <v>32115.015867438833</v>
      </c>
      <c r="AF18" s="69">
        <f t="shared" si="94"/>
        <v>32114.8602455861</v>
      </c>
      <c r="AG18" s="69">
        <f t="shared" si="94"/>
        <v>32114.704624487473</v>
      </c>
      <c r="AH18" s="69">
        <f t="shared" si="94"/>
        <v>32114.549004142951</v>
      </c>
      <c r="AI18" s="69">
        <f t="shared" si="94"/>
        <v>32114.393384552528</v>
      </c>
      <c r="AJ18" s="69">
        <f t="shared" si="94"/>
        <v>32114.237765716203</v>
      </c>
      <c r="AK18" s="69">
        <f t="shared" si="94"/>
        <v>32114.08214763397</v>
      </c>
      <c r="AL18" s="69">
        <f t="shared" si="94"/>
        <v>32113.926530305824</v>
      </c>
      <c r="AM18" s="69">
        <f t="shared" si="94"/>
        <v>32113.770913731765</v>
      </c>
      <c r="AN18" s="69">
        <f t="shared" si="94"/>
        <v>32113.615297911787</v>
      </c>
      <c r="AO18" s="69">
        <f t="shared" si="94"/>
        <v>32113.459682845885</v>
      </c>
      <c r="AP18" s="69">
        <f t="shared" si="94"/>
        <v>32113.30406853406</v>
      </c>
      <c r="AQ18" s="69">
        <f t="shared" si="94"/>
        <v>32113.148454976304</v>
      </c>
      <c r="AR18" s="69">
        <f t="shared" si="94"/>
        <v>32112.992842172614</v>
      </c>
      <c r="AS18" s="69">
        <f t="shared" si="94"/>
        <v>32112.83723012299</v>
      </c>
      <c r="AT18" s="69">
        <f t="shared" si="94"/>
        <v>32112.681618827424</v>
      </c>
      <c r="AU18" s="69">
        <f t="shared" si="94"/>
        <v>32112.526008285913</v>
      </c>
      <c r="AV18" s="69">
        <f t="shared" si="94"/>
        <v>32112.370398498457</v>
      </c>
      <c r="AW18" s="69">
        <f t="shared" si="94"/>
        <v>32112.214789465048</v>
      </c>
      <c r="AX18" s="69">
        <f t="shared" si="94"/>
        <v>32112.059181185683</v>
      </c>
      <c r="AY18" s="69">
        <f t="shared" si="94"/>
        <v>32111.903573660358</v>
      </c>
      <c r="AZ18" s="69">
        <f t="shared" si="94"/>
        <v>32111.747966889074</v>
      </c>
      <c r="BA18" s="69">
        <f t="shared" si="94"/>
        <v>32111.592360871822</v>
      </c>
      <c r="BB18" s="69">
        <f t="shared" si="94"/>
        <v>32111.4367556086</v>
      </c>
      <c r="BC18" s="69">
        <f t="shared" si="94"/>
        <v>32111.281151099407</v>
      </c>
      <c r="BD18" s="69">
        <f t="shared" si="94"/>
        <v>32111.125547344236</v>
      </c>
      <c r="BE18" s="69">
        <f t="shared" si="94"/>
        <v>32110.969944343084</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36768.616888699013</v>
      </c>
      <c r="DG18" s="108">
        <f t="shared" si="15"/>
        <v>36768.438716584569</v>
      </c>
      <c r="DH18" s="108">
        <f t="shared" si="15"/>
        <v>36768.260545333498</v>
      </c>
      <c r="DI18" s="108">
        <f t="shared" si="15"/>
        <v>36768.082374945807</v>
      </c>
      <c r="DJ18" s="108">
        <f t="shared" si="15"/>
        <v>40732.921631088335</v>
      </c>
      <c r="DK18" s="108">
        <f t="shared" si="15"/>
        <v>40732.724248880659</v>
      </c>
      <c r="DL18" s="108">
        <f t="shared" si="15"/>
        <v>40732.526867629451</v>
      </c>
      <c r="DM18" s="108">
        <f t="shared" si="15"/>
        <v>40732.329487334704</v>
      </c>
      <c r="DN18" s="108">
        <f t="shared" si="15"/>
        <v>35989.137142009444</v>
      </c>
      <c r="DO18" s="108">
        <f t="shared" si="15"/>
        <v>35988.962747071469</v>
      </c>
      <c r="DP18" s="108">
        <f t="shared" si="15"/>
        <v>35988.788352978569</v>
      </c>
      <c r="DQ18" s="108">
        <f t="shared" si="15"/>
        <v>35988.613959730741</v>
      </c>
      <c r="DR18" s="108">
        <f t="shared" si="15"/>
        <v>35988.439567327987</v>
      </c>
      <c r="DS18" s="108">
        <f t="shared" si="15"/>
        <v>36674.736340144678</v>
      </c>
      <c r="DT18" s="108">
        <f t="shared" si="15"/>
        <v>36674.558622953402</v>
      </c>
      <c r="DU18" s="108">
        <f t="shared" si="15"/>
        <v>36674.380906623308</v>
      </c>
      <c r="DV18" s="108">
        <f t="shared" si="90"/>
        <v>36674.203191154375</v>
      </c>
      <c r="DW18" s="108">
        <f t="shared" si="90"/>
        <v>36431.783537784788</v>
      </c>
      <c r="DX18" s="108">
        <f t="shared" si="90"/>
        <v>36431.606997885952</v>
      </c>
      <c r="DY18" s="108">
        <f t="shared" si="90"/>
        <v>36431.43045884258</v>
      </c>
      <c r="DZ18" s="108">
        <f t="shared" si="90"/>
        <v>36431.253920654679</v>
      </c>
      <c r="EA18" s="108">
        <f t="shared" si="90"/>
        <v>37174.256519698843</v>
      </c>
      <c r="EB18" s="108">
        <f t="shared" si="90"/>
        <v>37174.076381949657</v>
      </c>
      <c r="EC18" s="108">
        <f t="shared" si="90"/>
        <v>37173.896245073367</v>
      </c>
      <c r="ED18" s="108">
        <f t="shared" si="90"/>
        <v>37173.716109069988</v>
      </c>
      <c r="EE18" s="108">
        <f t="shared" si="90"/>
        <v>37173.535973939499</v>
      </c>
      <c r="EF18" s="108">
        <f t="shared" si="90"/>
        <v>37113.016258160831</v>
      </c>
      <c r="EG18" s="108">
        <f t="shared" si="90"/>
        <v>37112.836417167615</v>
      </c>
      <c r="EH18" s="108">
        <f t="shared" si="90"/>
        <v>37112.656577045876</v>
      </c>
      <c r="EI18" s="108">
        <f t="shared" si="90"/>
        <v>37112.476737795594</v>
      </c>
      <c r="EJ18" s="108">
        <f t="shared" si="90"/>
        <v>37856.028466802301</v>
      </c>
      <c r="EK18" s="108">
        <f t="shared" si="90"/>
        <v>37855.845025345778</v>
      </c>
      <c r="EL18" s="108">
        <f t="shared" si="91"/>
        <v>37855.661584778165</v>
      </c>
      <c r="EM18" s="108">
        <f t="shared" si="91"/>
        <v>37855.478145099463</v>
      </c>
      <c r="EN18" s="108">
        <f t="shared" si="91"/>
        <v>40725.459864324897</v>
      </c>
      <c r="EO18" s="108">
        <f t="shared" si="91"/>
        <v>40725.262518275202</v>
      </c>
      <c r="EP18" s="108">
        <f t="shared" si="91"/>
        <v>40725.065173181792</v>
      </c>
      <c r="EQ18" s="108">
        <f t="shared" si="91"/>
        <v>40724.867829044677</v>
      </c>
      <c r="ER18" s="108">
        <f t="shared" si="91"/>
        <v>40724.67048586384</v>
      </c>
      <c r="ES18" s="108">
        <f t="shared" si="91"/>
        <v>38715.165475279682</v>
      </c>
      <c r="ET18" s="108">
        <f t="shared" si="91"/>
        <v>38714.977870646231</v>
      </c>
      <c r="EU18" s="108">
        <f t="shared" si="91"/>
        <v>38714.79026692186</v>
      </c>
      <c r="EV18" s="108">
        <f t="shared" si="91"/>
        <v>38714.602664106584</v>
      </c>
      <c r="EW18" s="108">
        <f t="shared" si="91"/>
        <v>39002.713938960929</v>
      </c>
      <c r="EX18" s="108">
        <f t="shared" si="91"/>
        <v>39002.524940934898</v>
      </c>
      <c r="EY18" s="108">
        <f t="shared" si="91"/>
        <v>39002.335943824706</v>
      </c>
      <c r="EZ18" s="108">
        <f t="shared" si="91"/>
        <v>39002.146947630361</v>
      </c>
      <c r="FA18" s="108">
        <f t="shared" si="91"/>
        <v>36563.405187017095</v>
      </c>
      <c r="FB18" s="108">
        <f t="shared" si="92"/>
        <v>36563.228009310536</v>
      </c>
      <c r="FC18" s="108">
        <f t="shared" si="92"/>
        <v>36563.050832462548</v>
      </c>
      <c r="FD18" s="108">
        <f t="shared" si="92"/>
        <v>36562.873656473108</v>
      </c>
      <c r="FE18" s="108">
        <f t="shared" si="92"/>
        <v>36562.696481342224</v>
      </c>
    </row>
    <row r="19" spans="1:161" ht="15.75" x14ac:dyDescent="0.25">
      <c r="A19" s="47" t="s">
        <v>178</v>
      </c>
      <c r="B19" s="12">
        <f>'Urb proj of all 25 ARs '!AP19</f>
        <v>51870.328449530571</v>
      </c>
      <c r="C19" s="12">
        <f>'Urb proj of all 25 ARs '!AQ19</f>
        <v>51857.259787743846</v>
      </c>
      <c r="D19" s="100">
        <f t="shared" si="10"/>
        <v>-2.5194869933088421E-4</v>
      </c>
      <c r="E19" s="101">
        <f t="shared" si="11"/>
        <v>-4.8457660234424438E-6</v>
      </c>
      <c r="F19" s="69">
        <f t="shared" si="12"/>
        <v>51870.077098055343</v>
      </c>
      <c r="G19" s="69">
        <f t="shared" si="13"/>
        <v>51869.82574779811</v>
      </c>
      <c r="H19" s="69">
        <f>G19*(1+$E$19)</f>
        <v>51869.574398758858</v>
      </c>
      <c r="I19" s="69">
        <f t="shared" ref="I19:BE19" si="95">H19*(1+$E$19)</f>
        <v>51869.323050937586</v>
      </c>
      <c r="J19" s="69">
        <f t="shared" si="95"/>
        <v>51869.071704334288</v>
      </c>
      <c r="K19" s="69">
        <f t="shared" si="95"/>
        <v>51868.820358948957</v>
      </c>
      <c r="L19" s="69">
        <f t="shared" si="95"/>
        <v>51868.569014781584</v>
      </c>
      <c r="M19" s="69">
        <f t="shared" si="95"/>
        <v>51868.31767183217</v>
      </c>
      <c r="N19" s="69">
        <f t="shared" si="95"/>
        <v>51868.066330100701</v>
      </c>
      <c r="O19" s="69">
        <f t="shared" si="95"/>
        <v>51867.814989587176</v>
      </c>
      <c r="P19" s="69">
        <f t="shared" si="95"/>
        <v>51867.563650291588</v>
      </c>
      <c r="Q19" s="69">
        <f t="shared" si="95"/>
        <v>51867.31231221393</v>
      </c>
      <c r="R19" s="69">
        <f t="shared" si="95"/>
        <v>51867.060975354201</v>
      </c>
      <c r="S19" s="69">
        <f t="shared" si="95"/>
        <v>51866.809639712388</v>
      </c>
      <c r="T19" s="69">
        <f t="shared" si="95"/>
        <v>51866.55830528849</v>
      </c>
      <c r="U19" s="69">
        <f t="shared" si="95"/>
        <v>51866.306972082501</v>
      </c>
      <c r="V19" s="69">
        <f t="shared" si="95"/>
        <v>51866.055640094412</v>
      </c>
      <c r="W19" s="69">
        <f t="shared" si="95"/>
        <v>51865.804309324223</v>
      </c>
      <c r="X19" s="69">
        <f t="shared" si="95"/>
        <v>51865.552979771921</v>
      </c>
      <c r="Y19" s="69">
        <f t="shared" si="95"/>
        <v>51865.301651437505</v>
      </c>
      <c r="Z19" s="69">
        <f t="shared" si="95"/>
        <v>51865.050324320968</v>
      </c>
      <c r="AA19" s="69">
        <f t="shared" si="95"/>
        <v>51864.798998422302</v>
      </c>
      <c r="AB19" s="69">
        <f t="shared" si="95"/>
        <v>51864.547673741501</v>
      </c>
      <c r="AC19" s="69">
        <f t="shared" si="95"/>
        <v>51864.296350278564</v>
      </c>
      <c r="AD19" s="69">
        <f t="shared" si="95"/>
        <v>51864.045028033477</v>
      </c>
      <c r="AE19" s="69">
        <f t="shared" si="95"/>
        <v>51863.79370700624</v>
      </c>
      <c r="AF19" s="69">
        <f t="shared" si="95"/>
        <v>51863.542387196845</v>
      </c>
      <c r="AG19" s="69">
        <f t="shared" si="95"/>
        <v>51863.291068605293</v>
      </c>
      <c r="AH19" s="69">
        <f t="shared" si="95"/>
        <v>51863.039751231569</v>
      </c>
      <c r="AI19" s="69">
        <f t="shared" si="95"/>
        <v>51862.788435075672</v>
      </c>
      <c r="AJ19" s="69">
        <f t="shared" si="95"/>
        <v>51862.537120137589</v>
      </c>
      <c r="AK19" s="69">
        <f t="shared" si="95"/>
        <v>51862.28580641732</v>
      </c>
      <c r="AL19" s="69">
        <f t="shared" si="95"/>
        <v>51862.034493914864</v>
      </c>
      <c r="AM19" s="69">
        <f t="shared" si="95"/>
        <v>51861.783182630206</v>
      </c>
      <c r="AN19" s="69">
        <f t="shared" si="95"/>
        <v>51861.531872563348</v>
      </c>
      <c r="AO19" s="69">
        <f t="shared" si="95"/>
        <v>51861.280563714274</v>
      </c>
      <c r="AP19" s="69">
        <f t="shared" si="95"/>
        <v>51861.029256082984</v>
      </c>
      <c r="AQ19" s="69">
        <f t="shared" si="95"/>
        <v>51860.777949669471</v>
      </c>
      <c r="AR19" s="69">
        <f t="shared" si="95"/>
        <v>51860.526644473735</v>
      </c>
      <c r="AS19" s="69">
        <f t="shared" si="95"/>
        <v>51860.275340495762</v>
      </c>
      <c r="AT19" s="69">
        <f t="shared" si="95"/>
        <v>51860.024037735551</v>
      </c>
      <c r="AU19" s="69">
        <f t="shared" si="95"/>
        <v>51859.772736193096</v>
      </c>
      <c r="AV19" s="69">
        <f t="shared" si="95"/>
        <v>51859.521435868388</v>
      </c>
      <c r="AW19" s="69">
        <f t="shared" si="95"/>
        <v>51859.270136761421</v>
      </c>
      <c r="AX19" s="69">
        <f t="shared" si="95"/>
        <v>51859.018838872194</v>
      </c>
      <c r="AY19" s="69">
        <f t="shared" si="95"/>
        <v>51858.767542200694</v>
      </c>
      <c r="AZ19" s="69">
        <f t="shared" si="95"/>
        <v>51858.51624674692</v>
      </c>
      <c r="BA19" s="69">
        <f t="shared" si="95"/>
        <v>51858.264952510865</v>
      </c>
      <c r="BB19" s="69">
        <f t="shared" si="95"/>
        <v>51858.013659492521</v>
      </c>
      <c r="BC19" s="69">
        <f t="shared" si="95"/>
        <v>51857.762367691888</v>
      </c>
      <c r="BD19" s="69">
        <f t="shared" si="95"/>
        <v>51857.511077108953</v>
      </c>
      <c r="BE19" s="69">
        <f t="shared" si="95"/>
        <v>51857.259787743715</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52602.452727346274</v>
      </c>
      <c r="DG19" s="108">
        <f t="shared" si="15"/>
        <v>52602.1978281681</v>
      </c>
      <c r="DH19" s="108">
        <f t="shared" si="15"/>
        <v>52601.942930225101</v>
      </c>
      <c r="DI19" s="108">
        <f t="shared" si="15"/>
        <v>52601.688033517283</v>
      </c>
      <c r="DJ19" s="108">
        <f t="shared" si="15"/>
        <v>56670.18623524002</v>
      </c>
      <c r="DK19" s="108">
        <f t="shared" si="15"/>
        <v>56669.911624777022</v>
      </c>
      <c r="DL19" s="108">
        <f t="shared" si="15"/>
        <v>56669.637015644723</v>
      </c>
      <c r="DM19" s="108">
        <f t="shared" si="15"/>
        <v>56669.362407843109</v>
      </c>
      <c r="DN19" s="108">
        <f t="shared" si="15"/>
        <v>50247.558444173337</v>
      </c>
      <c r="DO19" s="108">
        <f t="shared" si="15"/>
        <v>50247.314956261871</v>
      </c>
      <c r="DP19" s="108">
        <f t="shared" si="15"/>
        <v>50247.071469530281</v>
      </c>
      <c r="DQ19" s="108">
        <f t="shared" si="15"/>
        <v>50246.827983978576</v>
      </c>
      <c r="DR19" s="108">
        <f t="shared" si="15"/>
        <v>50246.584499606746</v>
      </c>
      <c r="DS19" s="108">
        <f t="shared" si="15"/>
        <v>51401.666608136911</v>
      </c>
      <c r="DT19" s="108">
        <f t="shared" si="15"/>
        <v>51401.417527687314</v>
      </c>
      <c r="DU19" s="108">
        <f t="shared" si="15"/>
        <v>51401.168448444703</v>
      </c>
      <c r="DV19" s="108">
        <f t="shared" si="90"/>
        <v>51400.919370409065</v>
      </c>
      <c r="DW19" s="108">
        <f t="shared" si="90"/>
        <v>50697.633799691983</v>
      </c>
      <c r="DX19" s="108">
        <f t="shared" si="90"/>
        <v>50697.388130820647</v>
      </c>
      <c r="DY19" s="108">
        <f t="shared" si="90"/>
        <v>50697.14246313976</v>
      </c>
      <c r="DZ19" s="108">
        <f t="shared" si="90"/>
        <v>50696.896796649329</v>
      </c>
      <c r="EA19" s="108">
        <f t="shared" si="90"/>
        <v>51993.624028971062</v>
      </c>
      <c r="EB19" s="108">
        <f t="shared" si="90"/>
        <v>51993.372080034307</v>
      </c>
      <c r="EC19" s="108">
        <f t="shared" si="90"/>
        <v>51993.120132318436</v>
      </c>
      <c r="ED19" s="108">
        <f t="shared" si="90"/>
        <v>51992.868185823441</v>
      </c>
      <c r="EE19" s="108">
        <f t="shared" si="90"/>
        <v>51992.616240549323</v>
      </c>
      <c r="EF19" s="108">
        <f t="shared" si="90"/>
        <v>51695.859161213084</v>
      </c>
      <c r="EG19" s="108">
        <f t="shared" si="90"/>
        <v>51695.608655175209</v>
      </c>
      <c r="EH19" s="108">
        <f t="shared" si="90"/>
        <v>51695.358150351225</v>
      </c>
      <c r="EI19" s="108">
        <f t="shared" si="90"/>
        <v>51695.107646741133</v>
      </c>
      <c r="EJ19" s="108">
        <f t="shared" si="90"/>
        <v>51899.7871889257</v>
      </c>
      <c r="EK19" s="108">
        <f t="shared" si="90"/>
        <v>51899.535694700309</v>
      </c>
      <c r="EL19" s="108">
        <f t="shared" si="91"/>
        <v>51899.284201693612</v>
      </c>
      <c r="EM19" s="108">
        <f t="shared" si="91"/>
        <v>51899.032709905587</v>
      </c>
      <c r="EN19" s="108">
        <f t="shared" si="91"/>
        <v>56641.343506742123</v>
      </c>
      <c r="EO19" s="108">
        <f t="shared" si="91"/>
        <v>56641.069036044231</v>
      </c>
      <c r="EP19" s="108">
        <f t="shared" si="91"/>
        <v>56640.794566676363</v>
      </c>
      <c r="EQ19" s="108">
        <f t="shared" si="91"/>
        <v>56640.52009863851</v>
      </c>
      <c r="ER19" s="108">
        <f t="shared" si="91"/>
        <v>56640.245631930666</v>
      </c>
      <c r="ES19" s="108">
        <f t="shared" si="91"/>
        <v>54711.990759567227</v>
      </c>
      <c r="ET19" s="108">
        <f t="shared" si="91"/>
        <v>54711.725638061325</v>
      </c>
      <c r="EU19" s="108">
        <f t="shared" si="91"/>
        <v>54711.460517840147</v>
      </c>
      <c r="EV19" s="108">
        <f t="shared" si="91"/>
        <v>54711.195398903677</v>
      </c>
      <c r="EW19" s="108">
        <f t="shared" si="91"/>
        <v>54667.484064970435</v>
      </c>
      <c r="EX19" s="108">
        <f t="shared" si="91"/>
        <v>54667.219159133565</v>
      </c>
      <c r="EY19" s="108">
        <f t="shared" si="91"/>
        <v>54666.954254580371</v>
      </c>
      <c r="EZ19" s="108">
        <f t="shared" si="91"/>
        <v>54666.689351310837</v>
      </c>
      <c r="FA19" s="108">
        <f t="shared" si="91"/>
        <v>50112.255011935966</v>
      </c>
      <c r="FB19" s="108">
        <f t="shared" si="92"/>
        <v>50112.012179673271</v>
      </c>
      <c r="FC19" s="108">
        <f t="shared" si="92"/>
        <v>50111.769348587288</v>
      </c>
      <c r="FD19" s="108">
        <f t="shared" si="92"/>
        <v>50111.526518678002</v>
      </c>
      <c r="FE19" s="108">
        <f t="shared" si="92"/>
        <v>50111.283689945412</v>
      </c>
    </row>
    <row r="20" spans="1:161" ht="15.75" x14ac:dyDescent="0.25">
      <c r="A20" s="47" t="s">
        <v>195</v>
      </c>
      <c r="B20" s="12">
        <f>'Urb proj of all 25 ARs '!AP20</f>
        <v>172215.79954139088</v>
      </c>
      <c r="C20" s="12">
        <f>'Urb proj of all 25 ARs '!AQ20</f>
        <v>172172.40999469219</v>
      </c>
      <c r="D20" s="100">
        <f t="shared" si="10"/>
        <v>-2.519486993309143E-4</v>
      </c>
      <c r="E20" s="101">
        <f t="shared" si="11"/>
        <v>-4.8457660234424438E-6</v>
      </c>
      <c r="F20" s="69">
        <f t="shared" si="12"/>
        <v>172214.96502392075</v>
      </c>
      <c r="G20" s="69">
        <f t="shared" si="13"/>
        <v>172214.13051049452</v>
      </c>
      <c r="H20" s="69">
        <f>G20*(1+$E$20)</f>
        <v>172213.29600111215</v>
      </c>
      <c r="I20" s="69">
        <f t="shared" ref="I20:BE20" si="96">H20*(1+$E$20)</f>
        <v>172212.4614957736</v>
      </c>
      <c r="J20" s="69">
        <f t="shared" si="96"/>
        <v>172211.62699447887</v>
      </c>
      <c r="K20" s="69">
        <f t="shared" si="96"/>
        <v>172210.79249722793</v>
      </c>
      <c r="L20" s="69">
        <f t="shared" si="96"/>
        <v>172209.95800402077</v>
      </c>
      <c r="M20" s="69">
        <f t="shared" si="96"/>
        <v>172209.12351485738</v>
      </c>
      <c r="N20" s="69">
        <f t="shared" si="96"/>
        <v>172208.28902973773</v>
      </c>
      <c r="O20" s="69">
        <f t="shared" si="96"/>
        <v>172207.4545486618</v>
      </c>
      <c r="P20" s="69">
        <f t="shared" si="96"/>
        <v>172206.62007162956</v>
      </c>
      <c r="Q20" s="69">
        <f t="shared" si="96"/>
        <v>172205.785598641</v>
      </c>
      <c r="R20" s="69">
        <f t="shared" si="96"/>
        <v>172204.9511296961</v>
      </c>
      <c r="S20" s="69">
        <f t="shared" si="96"/>
        <v>172204.11666479486</v>
      </c>
      <c r="T20" s="69">
        <f t="shared" si="96"/>
        <v>172203.28220393721</v>
      </c>
      <c r="U20" s="69">
        <f t="shared" si="96"/>
        <v>172202.44774712319</v>
      </c>
      <c r="V20" s="69">
        <f t="shared" si="96"/>
        <v>172201.61329435275</v>
      </c>
      <c r="W20" s="69">
        <f t="shared" si="96"/>
        <v>172200.77884562587</v>
      </c>
      <c r="X20" s="69">
        <f t="shared" si="96"/>
        <v>172199.94440094254</v>
      </c>
      <c r="Y20" s="69">
        <f t="shared" si="96"/>
        <v>172199.10996030271</v>
      </c>
      <c r="Z20" s="69">
        <f t="shared" si="96"/>
        <v>172198.2755237064</v>
      </c>
      <c r="AA20" s="69">
        <f t="shared" si="96"/>
        <v>172197.44109115357</v>
      </c>
      <c r="AB20" s="69">
        <f t="shared" si="96"/>
        <v>172196.60666264419</v>
      </c>
      <c r="AC20" s="69">
        <f t="shared" si="96"/>
        <v>172195.77223817827</v>
      </c>
      <c r="AD20" s="69">
        <f t="shared" si="96"/>
        <v>172194.93781775577</v>
      </c>
      <c r="AE20" s="69">
        <f t="shared" si="96"/>
        <v>172194.10340137669</v>
      </c>
      <c r="AF20" s="69">
        <f t="shared" si="96"/>
        <v>172193.26898904098</v>
      </c>
      <c r="AG20" s="69">
        <f t="shared" si="96"/>
        <v>172192.43458074864</v>
      </c>
      <c r="AH20" s="69">
        <f t="shared" si="96"/>
        <v>172191.60017649966</v>
      </c>
      <c r="AI20" s="69">
        <f t="shared" si="96"/>
        <v>172190.76577629399</v>
      </c>
      <c r="AJ20" s="69">
        <f t="shared" si="96"/>
        <v>172189.93138013163</v>
      </c>
      <c r="AK20" s="69">
        <f t="shared" si="96"/>
        <v>172189.09698801258</v>
      </c>
      <c r="AL20" s="69">
        <f t="shared" si="96"/>
        <v>172188.26259993677</v>
      </c>
      <c r="AM20" s="69">
        <f t="shared" si="96"/>
        <v>172187.42821590422</v>
      </c>
      <c r="AN20" s="69">
        <f t="shared" si="96"/>
        <v>172186.59383591491</v>
      </c>
      <c r="AO20" s="69">
        <f t="shared" si="96"/>
        <v>172185.7594599688</v>
      </c>
      <c r="AP20" s="69">
        <f t="shared" si="96"/>
        <v>172184.92508806588</v>
      </c>
      <c r="AQ20" s="69">
        <f t="shared" si="96"/>
        <v>172184.09072020615</v>
      </c>
      <c r="AR20" s="69">
        <f t="shared" si="96"/>
        <v>172183.25635638955</v>
      </c>
      <c r="AS20" s="69">
        <f t="shared" si="96"/>
        <v>172182.42199661609</v>
      </c>
      <c r="AT20" s="69">
        <f t="shared" si="96"/>
        <v>172181.58764088573</v>
      </c>
      <c r="AU20" s="69">
        <f t="shared" si="96"/>
        <v>172180.75328919847</v>
      </c>
      <c r="AV20" s="69">
        <f t="shared" si="96"/>
        <v>172179.91894155429</v>
      </c>
      <c r="AW20" s="69">
        <f t="shared" si="96"/>
        <v>172179.08459795316</v>
      </c>
      <c r="AX20" s="69">
        <f t="shared" si="96"/>
        <v>172178.25025839507</v>
      </c>
      <c r="AY20" s="69">
        <f t="shared" si="96"/>
        <v>172177.41592288</v>
      </c>
      <c r="AZ20" s="69">
        <f t="shared" si="96"/>
        <v>172176.58159140791</v>
      </c>
      <c r="BA20" s="69">
        <f t="shared" si="96"/>
        <v>172175.74726397882</v>
      </c>
      <c r="BB20" s="69">
        <f t="shared" si="96"/>
        <v>172174.91294059265</v>
      </c>
      <c r="BC20" s="69">
        <f t="shared" si="96"/>
        <v>172174.07862124944</v>
      </c>
      <c r="BD20" s="69">
        <f t="shared" si="96"/>
        <v>172173.24430594913</v>
      </c>
      <c r="BE20" s="69">
        <f t="shared" si="96"/>
        <v>172172.40999469173</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188477.85630570649</v>
      </c>
      <c r="DG20" s="108">
        <f t="shared" si="15"/>
        <v>188476.94298611424</v>
      </c>
      <c r="DH20" s="108">
        <f t="shared" si="15"/>
        <v>188476.02967094773</v>
      </c>
      <c r="DI20" s="108">
        <f t="shared" si="15"/>
        <v>188475.11636020691</v>
      </c>
      <c r="DJ20" s="108">
        <f t="shared" si="15"/>
        <v>214604.14617591549</v>
      </c>
      <c r="DK20" s="108">
        <f t="shared" si="15"/>
        <v>214603.10625443546</v>
      </c>
      <c r="DL20" s="108">
        <f t="shared" si="15"/>
        <v>214602.06633799465</v>
      </c>
      <c r="DM20" s="108">
        <f t="shared" si="15"/>
        <v>214601.02642659302</v>
      </c>
      <c r="DN20" s="108">
        <f t="shared" si="15"/>
        <v>190919.1772361302</v>
      </c>
      <c r="DO20" s="108">
        <f t="shared" si="15"/>
        <v>190918.25208646795</v>
      </c>
      <c r="DP20" s="108">
        <f t="shared" si="15"/>
        <v>190917.32694128872</v>
      </c>
      <c r="DQ20" s="108">
        <f t="shared" si="15"/>
        <v>190916.40180059255</v>
      </c>
      <c r="DR20" s="108">
        <f t="shared" si="15"/>
        <v>190915.47666437936</v>
      </c>
      <c r="DS20" s="108">
        <f t="shared" si="15"/>
        <v>193926.15674756598</v>
      </c>
      <c r="DT20" s="108">
        <f t="shared" si="15"/>
        <v>193925.21702678455</v>
      </c>
      <c r="DU20" s="108">
        <f t="shared" si="15"/>
        <v>193924.27731055679</v>
      </c>
      <c r="DV20" s="108">
        <f t="shared" si="90"/>
        <v>193923.33759888267</v>
      </c>
      <c r="DW20" s="108">
        <f t="shared" si="90"/>
        <v>196915.7842798288</v>
      </c>
      <c r="DX20" s="108">
        <f t="shared" si="90"/>
        <v>196914.83007201186</v>
      </c>
      <c r="DY20" s="108">
        <f t="shared" si="90"/>
        <v>196913.87586881878</v>
      </c>
      <c r="DZ20" s="108">
        <f t="shared" si="90"/>
        <v>196912.92167024955</v>
      </c>
      <c r="EA20" s="108">
        <f t="shared" si="90"/>
        <v>200065.44691488828</v>
      </c>
      <c r="EB20" s="108">
        <f t="shared" si="90"/>
        <v>200064.47744454312</v>
      </c>
      <c r="EC20" s="108">
        <f t="shared" si="90"/>
        <v>200063.50797889582</v>
      </c>
      <c r="ED20" s="108">
        <f t="shared" si="90"/>
        <v>200062.53851794632</v>
      </c>
      <c r="EE20" s="108">
        <f t="shared" si="90"/>
        <v>200061.56906169464</v>
      </c>
      <c r="EF20" s="108">
        <f t="shared" si="90"/>
        <v>210243.80995444237</v>
      </c>
      <c r="EG20" s="108">
        <f t="shared" si="90"/>
        <v>210242.79116213144</v>
      </c>
      <c r="EH20" s="108">
        <f t="shared" si="90"/>
        <v>210241.77237475736</v>
      </c>
      <c r="EI20" s="108">
        <f t="shared" si="90"/>
        <v>210240.75359232008</v>
      </c>
      <c r="EJ20" s="108">
        <f t="shared" si="90"/>
        <v>213561.14024347209</v>
      </c>
      <c r="EK20" s="108">
        <f t="shared" si="90"/>
        <v>213560.1053761548</v>
      </c>
      <c r="EL20" s="108">
        <f t="shared" si="91"/>
        <v>213559.07051385217</v>
      </c>
      <c r="EM20" s="108">
        <f t="shared" si="91"/>
        <v>213558.03565656426</v>
      </c>
      <c r="EN20" s="108">
        <f t="shared" si="91"/>
        <v>230425.88261098575</v>
      </c>
      <c r="EO20" s="108">
        <f t="shared" si="91"/>
        <v>230424.76602107284</v>
      </c>
      <c r="EP20" s="108">
        <f t="shared" si="91"/>
        <v>230423.6494365707</v>
      </c>
      <c r="EQ20" s="108">
        <f t="shared" si="91"/>
        <v>230422.53285747927</v>
      </c>
      <c r="ER20" s="108">
        <f t="shared" si="91"/>
        <v>230421.41628379849</v>
      </c>
      <c r="ES20" s="108">
        <f t="shared" si="91"/>
        <v>206697.68447185541</v>
      </c>
      <c r="ET20" s="108">
        <f t="shared" si="91"/>
        <v>206696.68286323885</v>
      </c>
      <c r="EU20" s="108">
        <f t="shared" si="91"/>
        <v>206695.68125947588</v>
      </c>
      <c r="EV20" s="108">
        <f t="shared" si="91"/>
        <v>206694.67966056641</v>
      </c>
      <c r="EW20" s="108">
        <f t="shared" si="91"/>
        <v>203594.61095221681</v>
      </c>
      <c r="EX20" s="108">
        <f t="shared" si="91"/>
        <v>203593.62438036851</v>
      </c>
      <c r="EY20" s="108">
        <f t="shared" si="91"/>
        <v>203592.63781330091</v>
      </c>
      <c r="EZ20" s="108">
        <f t="shared" si="91"/>
        <v>203591.65125101397</v>
      </c>
      <c r="FA20" s="108">
        <f t="shared" si="91"/>
        <v>188675.02893175674</v>
      </c>
      <c r="FB20" s="108">
        <f t="shared" si="92"/>
        <v>188674.11465671204</v>
      </c>
      <c r="FC20" s="108">
        <f t="shared" si="92"/>
        <v>188673.20038609774</v>
      </c>
      <c r="FD20" s="108">
        <f t="shared" si="92"/>
        <v>188672.28611991377</v>
      </c>
      <c r="FE20" s="108">
        <f t="shared" si="92"/>
        <v>188671.37185816013</v>
      </c>
    </row>
    <row r="21" spans="1:161" ht="15.75" x14ac:dyDescent="0.25">
      <c r="A21" s="47" t="s">
        <v>180</v>
      </c>
      <c r="B21" s="12">
        <f>'Urb proj of all 25 ARs '!AP21</f>
        <v>94802.976953881443</v>
      </c>
      <c r="C21" s="12">
        <f>'Urb proj of all 25 ARs '!AQ21</f>
        <v>94779.091467145219</v>
      </c>
      <c r="D21" s="100">
        <f t="shared" si="10"/>
        <v>-2.5194869933086361E-4</v>
      </c>
      <c r="E21" s="101">
        <f t="shared" si="11"/>
        <v>-4.8457660234424438E-6</v>
      </c>
      <c r="F21" s="69">
        <f t="shared" si="12"/>
        <v>94802.517560836801</v>
      </c>
      <c r="G21" s="69">
        <f t="shared" si="13"/>
        <v>94802.058170018267</v>
      </c>
      <c r="H21" s="69">
        <f>G21*(1+$E$21)</f>
        <v>94801.598781425841</v>
      </c>
      <c r="I21" s="69">
        <f t="shared" ref="I21:BE21" si="97">H21*(1+$E$21)</f>
        <v>94801.139395059494</v>
      </c>
      <c r="J21" s="69">
        <f t="shared" si="97"/>
        <v>94800.680010919226</v>
      </c>
      <c r="K21" s="69">
        <f t="shared" si="97"/>
        <v>94800.220629005024</v>
      </c>
      <c r="L21" s="69">
        <f t="shared" si="97"/>
        <v>94799.761249316885</v>
      </c>
      <c r="M21" s="69">
        <f t="shared" si="97"/>
        <v>94799.301871854797</v>
      </c>
      <c r="N21" s="69">
        <f t="shared" si="97"/>
        <v>94798.842496618745</v>
      </c>
      <c r="O21" s="69">
        <f t="shared" si="97"/>
        <v>94798.383123608714</v>
      </c>
      <c r="P21" s="69">
        <f t="shared" si="97"/>
        <v>94797.923752824689</v>
      </c>
      <c r="Q21" s="69">
        <f t="shared" si="97"/>
        <v>94797.46438426667</v>
      </c>
      <c r="R21" s="69">
        <f t="shared" si="97"/>
        <v>94797.005017934644</v>
      </c>
      <c r="S21" s="69">
        <f t="shared" si="97"/>
        <v>94796.545653828609</v>
      </c>
      <c r="T21" s="69">
        <f t="shared" si="97"/>
        <v>94796.086291948537</v>
      </c>
      <c r="U21" s="69">
        <f t="shared" si="97"/>
        <v>94795.626932294428</v>
      </c>
      <c r="V21" s="69">
        <f t="shared" si="97"/>
        <v>94795.167574866267</v>
      </c>
      <c r="W21" s="69">
        <f t="shared" si="97"/>
        <v>94794.70821966404</v>
      </c>
      <c r="X21" s="69">
        <f t="shared" si="97"/>
        <v>94794.248866687747</v>
      </c>
      <c r="Y21" s="69">
        <f t="shared" si="97"/>
        <v>94793.789515937373</v>
      </c>
      <c r="Z21" s="69">
        <f t="shared" si="97"/>
        <v>94793.330167412903</v>
      </c>
      <c r="AA21" s="69">
        <f t="shared" si="97"/>
        <v>94792.870821114324</v>
      </c>
      <c r="AB21" s="69">
        <f t="shared" si="97"/>
        <v>94792.411477041634</v>
      </c>
      <c r="AC21" s="69">
        <f t="shared" si="97"/>
        <v>94791.952135194821</v>
      </c>
      <c r="AD21" s="69">
        <f t="shared" si="97"/>
        <v>94791.492795573868</v>
      </c>
      <c r="AE21" s="69">
        <f t="shared" si="97"/>
        <v>94791.033458178761</v>
      </c>
      <c r="AF21" s="69">
        <f t="shared" si="97"/>
        <v>94790.574123009501</v>
      </c>
      <c r="AG21" s="69">
        <f t="shared" si="97"/>
        <v>94790.114790066073</v>
      </c>
      <c r="AH21" s="69">
        <f t="shared" si="97"/>
        <v>94789.655459348462</v>
      </c>
      <c r="AI21" s="69">
        <f t="shared" si="97"/>
        <v>94789.196130856668</v>
      </c>
      <c r="AJ21" s="69">
        <f t="shared" si="97"/>
        <v>94788.736804590662</v>
      </c>
      <c r="AK21" s="69">
        <f t="shared" si="97"/>
        <v>94788.277480550445</v>
      </c>
      <c r="AL21" s="69">
        <f t="shared" si="97"/>
        <v>94787.818158736016</v>
      </c>
      <c r="AM21" s="69">
        <f t="shared" si="97"/>
        <v>94787.358839147346</v>
      </c>
      <c r="AN21" s="69">
        <f t="shared" si="97"/>
        <v>94786.899521784435</v>
      </c>
      <c r="AO21" s="69">
        <f t="shared" si="97"/>
        <v>94786.440206647268</v>
      </c>
      <c r="AP21" s="69">
        <f t="shared" si="97"/>
        <v>94785.980893735832</v>
      </c>
      <c r="AQ21" s="69">
        <f t="shared" si="97"/>
        <v>94785.521583050126</v>
      </c>
      <c r="AR21" s="69">
        <f t="shared" si="97"/>
        <v>94785.06227459012</v>
      </c>
      <c r="AS21" s="69">
        <f t="shared" si="97"/>
        <v>94784.602968355815</v>
      </c>
      <c r="AT21" s="69">
        <f t="shared" si="97"/>
        <v>94784.143664347212</v>
      </c>
      <c r="AU21" s="69">
        <f t="shared" si="97"/>
        <v>94783.68436256428</v>
      </c>
      <c r="AV21" s="69">
        <f t="shared" si="97"/>
        <v>94783.225063007019</v>
      </c>
      <c r="AW21" s="69">
        <f t="shared" si="97"/>
        <v>94782.765765675416</v>
      </c>
      <c r="AX21" s="69">
        <f t="shared" si="97"/>
        <v>94782.306470569456</v>
      </c>
      <c r="AY21" s="69">
        <f t="shared" si="97"/>
        <v>94781.847177689138</v>
      </c>
      <c r="AZ21" s="69">
        <f t="shared" si="97"/>
        <v>94781.387887034449</v>
      </c>
      <c r="BA21" s="69">
        <f t="shared" si="97"/>
        <v>94780.928598605373</v>
      </c>
      <c r="BB21" s="69">
        <f t="shared" si="97"/>
        <v>94780.469312401896</v>
      </c>
      <c r="BC21" s="69">
        <f t="shared" si="97"/>
        <v>94780.010028424018</v>
      </c>
      <c r="BD21" s="69">
        <f t="shared" si="97"/>
        <v>94779.550746671724</v>
      </c>
      <c r="BE21" s="69">
        <f t="shared" si="97"/>
        <v>94779.091467145001</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115095.18071344886</v>
      </c>
      <c r="DG21" s="108">
        <f t="shared" si="15"/>
        <v>115094.62298913269</v>
      </c>
      <c r="DH21" s="108">
        <f t="shared" si="15"/>
        <v>115094.06526751915</v>
      </c>
      <c r="DI21" s="108">
        <f t="shared" si="15"/>
        <v>115093.50754860816</v>
      </c>
      <c r="DJ21" s="108">
        <f t="shared" si="15"/>
        <v>129205.46824405156</v>
      </c>
      <c r="DK21" s="108">
        <f t="shared" si="15"/>
        <v>129204.8421445835</v>
      </c>
      <c r="DL21" s="108">
        <f t="shared" si="15"/>
        <v>129204.21604814938</v>
      </c>
      <c r="DM21" s="108">
        <f t="shared" si="15"/>
        <v>129203.58995474917</v>
      </c>
      <c r="DN21" s="108">
        <f t="shared" si="15"/>
        <v>108994.88361199743</v>
      </c>
      <c r="DO21" s="108">
        <f t="shared" si="15"/>
        <v>108994.35544829369</v>
      </c>
      <c r="DP21" s="108">
        <f t="shared" si="15"/>
        <v>108993.82728714931</v>
      </c>
      <c r="DQ21" s="108">
        <f t="shared" si="15"/>
        <v>108993.29912856426</v>
      </c>
      <c r="DR21" s="108">
        <f t="shared" si="15"/>
        <v>108992.77097253856</v>
      </c>
      <c r="DS21" s="108">
        <f t="shared" si="15"/>
        <v>112118.61055048098</v>
      </c>
      <c r="DT21" s="108">
        <f t="shared" si="15"/>
        <v>112118.06724992738</v>
      </c>
      <c r="DU21" s="108">
        <f t="shared" si="15"/>
        <v>112117.52395200649</v>
      </c>
      <c r="DV21" s="108">
        <f t="shared" si="90"/>
        <v>112116.9806567183</v>
      </c>
      <c r="DW21" s="108">
        <f t="shared" si="90"/>
        <v>113492.8665027493</v>
      </c>
      <c r="DX21" s="108">
        <f t="shared" si="90"/>
        <v>113492.3165428729</v>
      </c>
      <c r="DY21" s="108">
        <f t="shared" si="90"/>
        <v>113491.76658566148</v>
      </c>
      <c r="DZ21" s="108">
        <f t="shared" si="90"/>
        <v>113491.21663111502</v>
      </c>
      <c r="EA21" s="108">
        <f t="shared" si="90"/>
        <v>121088.43063766275</v>
      </c>
      <c r="EB21" s="108">
        <f t="shared" si="90"/>
        <v>121087.84387145973</v>
      </c>
      <c r="EC21" s="108">
        <f t="shared" si="90"/>
        <v>121087.25710810005</v>
      </c>
      <c r="ED21" s="108">
        <f t="shared" si="90"/>
        <v>121086.67034758368</v>
      </c>
      <c r="EE21" s="108">
        <f t="shared" si="90"/>
        <v>121086.0835899106</v>
      </c>
      <c r="EF21" s="108">
        <f t="shared" si="90"/>
        <v>119358.74089576805</v>
      </c>
      <c r="EG21" s="108">
        <f t="shared" si="90"/>
        <v>119358.16251123681</v>
      </c>
      <c r="EH21" s="108">
        <f t="shared" si="90"/>
        <v>119357.58412950828</v>
      </c>
      <c r="EI21" s="108">
        <f t="shared" si="90"/>
        <v>119357.00575058248</v>
      </c>
      <c r="EJ21" s="108">
        <f t="shared" si="90"/>
        <v>127320.81311327415</v>
      </c>
      <c r="EK21" s="108">
        <f t="shared" si="90"/>
        <v>127320.19614640389</v>
      </c>
      <c r="EL21" s="108">
        <f t="shared" si="91"/>
        <v>127319.5791825233</v>
      </c>
      <c r="EM21" s="108">
        <f t="shared" si="91"/>
        <v>127318.96222163239</v>
      </c>
      <c r="EN21" s="108">
        <f t="shared" si="91"/>
        <v>136671.49720079478</v>
      </c>
      <c r="EO21" s="108">
        <f t="shared" si="91"/>
        <v>136670.83492269728</v>
      </c>
      <c r="EP21" s="108">
        <f t="shared" si="91"/>
        <v>136670.17264780903</v>
      </c>
      <c r="EQ21" s="108">
        <f t="shared" si="91"/>
        <v>136669.51037613</v>
      </c>
      <c r="ER21" s="108">
        <f t="shared" si="91"/>
        <v>136668.84810766016</v>
      </c>
      <c r="ES21" s="108">
        <f t="shared" si="91"/>
        <v>130899.12398363376</v>
      </c>
      <c r="ET21" s="108">
        <f t="shared" si="91"/>
        <v>130898.48967710628</v>
      </c>
      <c r="EU21" s="108">
        <f t="shared" si="91"/>
        <v>130897.85537365248</v>
      </c>
      <c r="EV21" s="108">
        <f t="shared" si="91"/>
        <v>130897.22107327236</v>
      </c>
      <c r="EW21" s="108">
        <f t="shared" si="91"/>
        <v>123513.83822014017</v>
      </c>
      <c r="EX21" s="108">
        <f t="shared" si="91"/>
        <v>123513.23970097948</v>
      </c>
      <c r="EY21" s="108">
        <f t="shared" si="91"/>
        <v>123512.6411847191</v>
      </c>
      <c r="EZ21" s="108">
        <f t="shared" si="91"/>
        <v>123512.04267135898</v>
      </c>
      <c r="FA21" s="108">
        <f t="shared" si="91"/>
        <v>111436.53866513079</v>
      </c>
      <c r="FB21" s="108">
        <f t="shared" si="92"/>
        <v>111435.99866973795</v>
      </c>
      <c r="FC21" s="108">
        <f t="shared" si="92"/>
        <v>111435.4586769618</v>
      </c>
      <c r="FD21" s="108">
        <f t="shared" si="92"/>
        <v>111434.91868680235</v>
      </c>
      <c r="FE21" s="108">
        <f t="shared" si="92"/>
        <v>111434.37869925956</v>
      </c>
    </row>
    <row r="22" spans="1:161" ht="15.75" x14ac:dyDescent="0.25">
      <c r="A22" s="47" t="s">
        <v>181</v>
      </c>
      <c r="B22" s="12">
        <f>'Urb proj of all 25 ARs '!AP22</f>
        <v>282228.24899448856</v>
      </c>
      <c r="C22" s="12">
        <f>'Urb proj of all 25 ARs '!AQ22</f>
        <v>282157.14195423992</v>
      </c>
      <c r="D22" s="100">
        <f t="shared" si="10"/>
        <v>-2.519486993310341E-4</v>
      </c>
      <c r="E22" s="101">
        <f t="shared" si="11"/>
        <v>-4.8457660234424438E-6</v>
      </c>
      <c r="F22" s="69">
        <f t="shared" si="12"/>
        <v>282226.88138242875</v>
      </c>
      <c r="G22" s="69">
        <f t="shared" si="13"/>
        <v>282225.51377699606</v>
      </c>
      <c r="H22" s="69">
        <f>G22*(1+$E$22)</f>
        <v>282224.14617819042</v>
      </c>
      <c r="I22" s="69">
        <f t="shared" ref="I22:BD22" si="98">H22*(1+$E$22)</f>
        <v>282222.7785860119</v>
      </c>
      <c r="J22" s="69">
        <f t="shared" si="98"/>
        <v>282221.41100046039</v>
      </c>
      <c r="K22" s="69">
        <f t="shared" si="98"/>
        <v>282220.04342153587</v>
      </c>
      <c r="L22" s="69">
        <f t="shared" si="98"/>
        <v>282218.67584923829</v>
      </c>
      <c r="M22" s="69">
        <f t="shared" si="98"/>
        <v>282217.30828356766</v>
      </c>
      <c r="N22" s="69">
        <f t="shared" si="98"/>
        <v>282215.94072452397</v>
      </c>
      <c r="O22" s="69">
        <f t="shared" si="98"/>
        <v>282214.57317210711</v>
      </c>
      <c r="P22" s="69">
        <f t="shared" si="98"/>
        <v>282213.20562631713</v>
      </c>
      <c r="Q22" s="69">
        <f t="shared" si="98"/>
        <v>282211.83808715391</v>
      </c>
      <c r="R22" s="69">
        <f t="shared" si="98"/>
        <v>282210.47055461752</v>
      </c>
      <c r="S22" s="69">
        <f t="shared" si="98"/>
        <v>282209.10302870785</v>
      </c>
      <c r="T22" s="69">
        <f t="shared" si="98"/>
        <v>282207.73550942488</v>
      </c>
      <c r="U22" s="69">
        <f t="shared" si="98"/>
        <v>282206.36799676862</v>
      </c>
      <c r="V22" s="69">
        <f t="shared" si="98"/>
        <v>282205.00049073895</v>
      </c>
      <c r="W22" s="69">
        <f t="shared" si="98"/>
        <v>282203.63299133594</v>
      </c>
      <c r="X22" s="69">
        <f t="shared" si="98"/>
        <v>282202.26549855951</v>
      </c>
      <c r="Y22" s="69">
        <f t="shared" si="98"/>
        <v>282200.89801240963</v>
      </c>
      <c r="Z22" s="69">
        <f t="shared" si="98"/>
        <v>282199.53053288627</v>
      </c>
      <c r="AA22" s="69">
        <f t="shared" si="98"/>
        <v>282198.1630599894</v>
      </c>
      <c r="AB22" s="69">
        <f t="shared" si="98"/>
        <v>282196.79559371894</v>
      </c>
      <c r="AC22" s="69">
        <f t="shared" si="98"/>
        <v>282195.4281340749</v>
      </c>
      <c r="AD22" s="69">
        <f t="shared" si="98"/>
        <v>282194.06068105728</v>
      </c>
      <c r="AE22" s="69">
        <f t="shared" si="98"/>
        <v>282192.69323466602</v>
      </c>
      <c r="AF22" s="69">
        <f t="shared" si="98"/>
        <v>282191.32579490106</v>
      </c>
      <c r="AG22" s="69">
        <f t="shared" si="98"/>
        <v>282189.9583617624</v>
      </c>
      <c r="AH22" s="69">
        <f t="shared" si="98"/>
        <v>282188.59093524999</v>
      </c>
      <c r="AI22" s="69">
        <f t="shared" si="98"/>
        <v>282187.22351536382</v>
      </c>
      <c r="AJ22" s="69">
        <f t="shared" si="98"/>
        <v>282185.85610210383</v>
      </c>
      <c r="AK22" s="69">
        <f t="shared" si="98"/>
        <v>282184.48869547003</v>
      </c>
      <c r="AL22" s="69">
        <f t="shared" si="98"/>
        <v>282183.12129546236</v>
      </c>
      <c r="AM22" s="69">
        <f t="shared" si="98"/>
        <v>282181.75390208082</v>
      </c>
      <c r="AN22" s="69">
        <f t="shared" si="98"/>
        <v>282180.38651532534</v>
      </c>
      <c r="AO22" s="69">
        <f t="shared" si="98"/>
        <v>282179.01913519588</v>
      </c>
      <c r="AP22" s="69">
        <f t="shared" si="98"/>
        <v>282177.65176169242</v>
      </c>
      <c r="AQ22" s="69">
        <f t="shared" si="98"/>
        <v>282176.28439481492</v>
      </c>
      <c r="AR22" s="69">
        <f t="shared" si="98"/>
        <v>282174.91703456338</v>
      </c>
      <c r="AS22" s="69">
        <f t="shared" si="98"/>
        <v>282173.54968093772</v>
      </c>
      <c r="AT22" s="69">
        <f t="shared" si="98"/>
        <v>282172.18233393796</v>
      </c>
      <c r="AU22" s="69">
        <f t="shared" si="98"/>
        <v>282170.81499356404</v>
      </c>
      <c r="AV22" s="69">
        <f t="shared" si="98"/>
        <v>282169.44765981595</v>
      </c>
      <c r="AW22" s="69">
        <f t="shared" si="98"/>
        <v>282168.08033269364</v>
      </c>
      <c r="AX22" s="69">
        <f t="shared" si="98"/>
        <v>282166.71301219705</v>
      </c>
      <c r="AY22" s="69">
        <f t="shared" si="98"/>
        <v>282165.34569832619</v>
      </c>
      <c r="AZ22" s="69">
        <f t="shared" si="98"/>
        <v>282163.97839108104</v>
      </c>
      <c r="BA22" s="69">
        <f t="shared" si="98"/>
        <v>282162.61109046149</v>
      </c>
      <c r="BB22" s="69">
        <f t="shared" si="98"/>
        <v>282161.24379646761</v>
      </c>
      <c r="BC22" s="69">
        <f t="shared" si="98"/>
        <v>282159.87650909927</v>
      </c>
      <c r="BD22" s="69">
        <f t="shared" si="98"/>
        <v>282158.50922835647</v>
      </c>
      <c r="BE22" s="69">
        <f>BD22*(1+$E$22)</f>
        <v>282157.14195423923</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318367.55323250027</v>
      </c>
      <c r="DG22" s="108">
        <f t="shared" si="15"/>
        <v>318366.0104978279</v>
      </c>
      <c r="DH22" s="108">
        <f t="shared" si="15"/>
        <v>318364.46777063113</v>
      </c>
      <c r="DI22" s="108">
        <f t="shared" si="15"/>
        <v>318362.92505091021</v>
      </c>
      <c r="DJ22" s="108">
        <f t="shared" si="15"/>
        <v>348449.14922211703</v>
      </c>
      <c r="DK22" s="108">
        <f t="shared" si="15"/>
        <v>348447.46071906883</v>
      </c>
      <c r="DL22" s="108">
        <f t="shared" si="15"/>
        <v>348445.77222420269</v>
      </c>
      <c r="DM22" s="108">
        <f t="shared" si="15"/>
        <v>348444.08373751858</v>
      </c>
      <c r="DN22" s="108">
        <f t="shared" si="15"/>
        <v>307599.19604269118</v>
      </c>
      <c r="DO22" s="108">
        <f t="shared" si="15"/>
        <v>307597.7054889581</v>
      </c>
      <c r="DP22" s="108">
        <f t="shared" si="15"/>
        <v>307596.21494244802</v>
      </c>
      <c r="DQ22" s="108">
        <f t="shared" si="15"/>
        <v>307594.72440316068</v>
      </c>
      <c r="DR22" s="108">
        <f t="shared" si="15"/>
        <v>307593.23387109622</v>
      </c>
      <c r="DS22" s="108">
        <f t="shared" si="15"/>
        <v>312644.22032928001</v>
      </c>
      <c r="DT22" s="108">
        <f t="shared" si="15"/>
        <v>312642.70532853971</v>
      </c>
      <c r="DU22" s="108">
        <f t="shared" si="15"/>
        <v>312641.1903351408</v>
      </c>
      <c r="DV22" s="108">
        <f t="shared" si="90"/>
        <v>312639.67534908309</v>
      </c>
      <c r="DW22" s="108">
        <f t="shared" si="90"/>
        <v>309407.98630407522</v>
      </c>
      <c r="DX22" s="108">
        <f t="shared" si="90"/>
        <v>309406.48698536784</v>
      </c>
      <c r="DY22" s="108">
        <f t="shared" si="90"/>
        <v>309404.98767392576</v>
      </c>
      <c r="DZ22" s="108">
        <f t="shared" si="90"/>
        <v>309403.48836974904</v>
      </c>
      <c r="EA22" s="108">
        <f t="shared" si="90"/>
        <v>323888.72613350151</v>
      </c>
      <c r="EB22" s="108">
        <f t="shared" si="90"/>
        <v>323887.15664451703</v>
      </c>
      <c r="EC22" s="108">
        <f t="shared" si="90"/>
        <v>323885.58716313791</v>
      </c>
      <c r="ED22" s="108">
        <f t="shared" si="90"/>
        <v>323884.01768936415</v>
      </c>
      <c r="EE22" s="108">
        <f t="shared" si="90"/>
        <v>323882.44822319568</v>
      </c>
      <c r="EF22" s="108">
        <f t="shared" si="90"/>
        <v>324001.91133131454</v>
      </c>
      <c r="EG22" s="108">
        <f t="shared" si="90"/>
        <v>324000.3412938611</v>
      </c>
      <c r="EH22" s="108">
        <f t="shared" si="90"/>
        <v>323998.77126401564</v>
      </c>
      <c r="EI22" s="108">
        <f t="shared" si="90"/>
        <v>323997.20124177821</v>
      </c>
      <c r="EJ22" s="108">
        <f t="shared" si="90"/>
        <v>332790.57987317588</v>
      </c>
      <c r="EK22" s="108">
        <f t="shared" si="90"/>
        <v>332788.96724789101</v>
      </c>
      <c r="EL22" s="108">
        <f t="shared" si="91"/>
        <v>332787.35463042051</v>
      </c>
      <c r="EM22" s="108">
        <f t="shared" si="91"/>
        <v>332785.74202076445</v>
      </c>
      <c r="EN22" s="108">
        <f t="shared" si="91"/>
        <v>359360.26404634805</v>
      </c>
      <c r="EO22" s="108">
        <f t="shared" si="91"/>
        <v>359358.52267059032</v>
      </c>
      <c r="EP22" s="108">
        <f t="shared" si="91"/>
        <v>359356.78130327095</v>
      </c>
      <c r="EQ22" s="108">
        <f t="shared" si="91"/>
        <v>359355.03994438978</v>
      </c>
      <c r="ER22" s="108">
        <f t="shared" si="91"/>
        <v>359353.29859394685</v>
      </c>
      <c r="ES22" s="108">
        <f t="shared" si="91"/>
        <v>340981.94308333303</v>
      </c>
      <c r="ET22" s="108">
        <f t="shared" si="91"/>
        <v>340980.29076461861</v>
      </c>
      <c r="EU22" s="108">
        <f t="shared" si="91"/>
        <v>340978.63845391094</v>
      </c>
      <c r="EV22" s="108">
        <f t="shared" si="91"/>
        <v>340976.98615121003</v>
      </c>
      <c r="EW22" s="108">
        <f t="shared" si="91"/>
        <v>335023.67644032009</v>
      </c>
      <c r="EX22" s="108">
        <f t="shared" si="91"/>
        <v>335022.05299397174</v>
      </c>
      <c r="EY22" s="108">
        <f t="shared" si="91"/>
        <v>335020.42955549026</v>
      </c>
      <c r="EZ22" s="108">
        <f t="shared" si="91"/>
        <v>335018.80612487555</v>
      </c>
      <c r="FA22" s="108">
        <f t="shared" si="91"/>
        <v>311221.41882123402</v>
      </c>
      <c r="FB22" s="108">
        <f t="shared" si="92"/>
        <v>311219.91071505693</v>
      </c>
      <c r="FC22" s="108">
        <f t="shared" si="92"/>
        <v>311218.40261618776</v>
      </c>
      <c r="FD22" s="108">
        <f t="shared" si="92"/>
        <v>311216.89452462649</v>
      </c>
      <c r="FE22" s="108">
        <f t="shared" si="92"/>
        <v>311215.38644037303</v>
      </c>
    </row>
    <row r="23" spans="1:161" ht="15.75" x14ac:dyDescent="0.25">
      <c r="A23" s="47" t="s">
        <v>182</v>
      </c>
      <c r="B23" s="12">
        <f>'Urb proj of all 25 ARs '!AP23</f>
        <v>595530.38488426118</v>
      </c>
      <c r="C23" s="12">
        <f>'Urb proj of all 25 ARs '!AQ23</f>
        <v>595380.34177837754</v>
      </c>
      <c r="D23" s="100">
        <f t="shared" si="10"/>
        <v>-2.5194869933093419E-4</v>
      </c>
      <c r="E23" s="101">
        <f t="shared" si="11"/>
        <v>-4.8457660234424438E-6</v>
      </c>
      <c r="F23" s="69">
        <f t="shared" si="12"/>
        <v>595527.49908335623</v>
      </c>
      <c r="G23" s="69">
        <f t="shared" si="13"/>
        <v>595524.6132964351</v>
      </c>
      <c r="H23" s="69">
        <f>G23*(1+$E$23)</f>
        <v>595521.72752349789</v>
      </c>
      <c r="I23" s="69">
        <f t="shared" ref="I23:BE23" si="99">H23*(1+$E$23)</f>
        <v>595518.84176454449</v>
      </c>
      <c r="J23" s="69">
        <f t="shared" si="99"/>
        <v>595515.95601957478</v>
      </c>
      <c r="K23" s="69">
        <f t="shared" si="99"/>
        <v>595513.07028858864</v>
      </c>
      <c r="L23" s="69">
        <f t="shared" si="99"/>
        <v>595510.18457158608</v>
      </c>
      <c r="M23" s="69">
        <f t="shared" si="99"/>
        <v>595507.2988685671</v>
      </c>
      <c r="N23" s="69">
        <f t="shared" si="99"/>
        <v>595504.41317953158</v>
      </c>
      <c r="O23" s="69">
        <f t="shared" si="99"/>
        <v>595501.5275044794</v>
      </c>
      <c r="P23" s="69">
        <f t="shared" si="99"/>
        <v>595498.64184341056</v>
      </c>
      <c r="Q23" s="69">
        <f t="shared" si="99"/>
        <v>595495.75619632495</v>
      </c>
      <c r="R23" s="69">
        <f t="shared" si="99"/>
        <v>595492.87056322244</v>
      </c>
      <c r="S23" s="69">
        <f t="shared" si="99"/>
        <v>595489.98494410305</v>
      </c>
      <c r="T23" s="69">
        <f t="shared" si="99"/>
        <v>595487.09933896665</v>
      </c>
      <c r="U23" s="69">
        <f t="shared" si="99"/>
        <v>595484.21374781325</v>
      </c>
      <c r="V23" s="69">
        <f t="shared" si="99"/>
        <v>595481.32817064272</v>
      </c>
      <c r="W23" s="69">
        <f t="shared" si="99"/>
        <v>595478.44260745507</v>
      </c>
      <c r="X23" s="69">
        <f t="shared" si="99"/>
        <v>595475.55705825018</v>
      </c>
      <c r="Y23" s="69">
        <f t="shared" si="99"/>
        <v>595472.67152302805</v>
      </c>
      <c r="Z23" s="69">
        <f t="shared" si="99"/>
        <v>595469.78600178845</v>
      </c>
      <c r="AA23" s="69">
        <f t="shared" si="99"/>
        <v>595466.9004945315</v>
      </c>
      <c r="AB23" s="69">
        <f t="shared" si="99"/>
        <v>595464.01500125695</v>
      </c>
      <c r="AC23" s="69">
        <f t="shared" si="99"/>
        <v>595461.12952196482</v>
      </c>
      <c r="AD23" s="69">
        <f t="shared" si="99"/>
        <v>595458.24405665509</v>
      </c>
      <c r="AE23" s="69">
        <f t="shared" si="99"/>
        <v>595455.35860532767</v>
      </c>
      <c r="AF23" s="69">
        <f t="shared" si="99"/>
        <v>595452.47316798242</v>
      </c>
      <c r="AG23" s="69">
        <f t="shared" si="99"/>
        <v>595449.58774461935</v>
      </c>
      <c r="AH23" s="69">
        <f t="shared" si="99"/>
        <v>595446.70233523834</v>
      </c>
      <c r="AI23" s="69">
        <f t="shared" si="99"/>
        <v>595443.81693983939</v>
      </c>
      <c r="AJ23" s="69">
        <f t="shared" si="99"/>
        <v>595440.9315584224</v>
      </c>
      <c r="AK23" s="69">
        <f t="shared" si="99"/>
        <v>595438.04619098722</v>
      </c>
      <c r="AL23" s="69">
        <f t="shared" si="99"/>
        <v>595435.16083753388</v>
      </c>
      <c r="AM23" s="69">
        <f t="shared" si="99"/>
        <v>595432.27549806237</v>
      </c>
      <c r="AN23" s="69">
        <f t="shared" si="99"/>
        <v>595429.39017257246</v>
      </c>
      <c r="AO23" s="69">
        <f t="shared" si="99"/>
        <v>595426.50486106426</v>
      </c>
      <c r="AP23" s="69">
        <f t="shared" si="99"/>
        <v>595423.61956353753</v>
      </c>
      <c r="AQ23" s="69">
        <f t="shared" si="99"/>
        <v>595420.73427999229</v>
      </c>
      <c r="AR23" s="69">
        <f t="shared" si="99"/>
        <v>595417.84901042841</v>
      </c>
      <c r="AS23" s="69">
        <f t="shared" si="99"/>
        <v>595414.9637548459</v>
      </c>
      <c r="AT23" s="69">
        <f t="shared" si="99"/>
        <v>595412.07851324463</v>
      </c>
      <c r="AU23" s="69">
        <f t="shared" si="99"/>
        <v>595409.19328562461</v>
      </c>
      <c r="AV23" s="69">
        <f t="shared" si="99"/>
        <v>595406.30807198572</v>
      </c>
      <c r="AW23" s="69">
        <f t="shared" si="99"/>
        <v>595403.42287232797</v>
      </c>
      <c r="AX23" s="69">
        <f t="shared" si="99"/>
        <v>595400.53768665122</v>
      </c>
      <c r="AY23" s="69">
        <f t="shared" si="99"/>
        <v>595397.65251495538</v>
      </c>
      <c r="AZ23" s="69">
        <f t="shared" si="99"/>
        <v>595394.76735724043</v>
      </c>
      <c r="BA23" s="69">
        <f t="shared" si="99"/>
        <v>595391.88221350627</v>
      </c>
      <c r="BB23" s="69">
        <f t="shared" si="99"/>
        <v>595388.99708375277</v>
      </c>
      <c r="BC23" s="69">
        <f t="shared" si="99"/>
        <v>595386.11196797993</v>
      </c>
      <c r="BD23" s="69">
        <f t="shared" si="99"/>
        <v>595383.22686618776</v>
      </c>
      <c r="BE23" s="69">
        <f t="shared" si="99"/>
        <v>595380.34177837614</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555172.52597043256</v>
      </c>
      <c r="DG23" s="108">
        <f t="shared" si="15"/>
        <v>555169.835734269</v>
      </c>
      <c r="DH23" s="108">
        <f t="shared" si="15"/>
        <v>555167.14551114175</v>
      </c>
      <c r="DI23" s="108">
        <f t="shared" si="15"/>
        <v>555164.4553010508</v>
      </c>
      <c r="DJ23" s="108">
        <f t="shared" si="15"/>
        <v>598715.24367565778</v>
      </c>
      <c r="DK23" s="108">
        <f t="shared" si="15"/>
        <v>598712.34244167223</v>
      </c>
      <c r="DL23" s="108">
        <f t="shared" si="15"/>
        <v>598709.44122174534</v>
      </c>
      <c r="DM23" s="108">
        <f t="shared" si="15"/>
        <v>598706.54001587722</v>
      </c>
      <c r="DN23" s="108">
        <f t="shared" si="15"/>
        <v>530805.08223535842</v>
      </c>
      <c r="DO23" s="108">
        <f t="shared" si="15"/>
        <v>530802.51007812587</v>
      </c>
      <c r="DP23" s="108">
        <f t="shared" si="15"/>
        <v>530799.93793335743</v>
      </c>
      <c r="DQ23" s="108">
        <f t="shared" si="15"/>
        <v>530797.36580105301</v>
      </c>
      <c r="DR23" s="108">
        <f t="shared" si="15"/>
        <v>530794.79368121247</v>
      </c>
      <c r="DS23" s="108">
        <f t="shared" si="15"/>
        <v>545133.99333333725</v>
      </c>
      <c r="DT23" s="108">
        <f t="shared" si="15"/>
        <v>545131.3517415541</v>
      </c>
      <c r="DU23" s="108">
        <f t="shared" si="15"/>
        <v>545128.71016257151</v>
      </c>
      <c r="DV23" s="108">
        <f t="shared" si="90"/>
        <v>545126.06859638938</v>
      </c>
      <c r="DW23" s="108">
        <f t="shared" si="90"/>
        <v>539963.65243113949</v>
      </c>
      <c r="DX23" s="108">
        <f t="shared" si="90"/>
        <v>539961.03589361859</v>
      </c>
      <c r="DY23" s="108">
        <f t="shared" si="90"/>
        <v>539958.41936877696</v>
      </c>
      <c r="DZ23" s="108">
        <f t="shared" si="90"/>
        <v>539955.80285661423</v>
      </c>
      <c r="EA23" s="108">
        <f t="shared" si="90"/>
        <v>562788.78589715192</v>
      </c>
      <c r="EB23" s="108">
        <f t="shared" si="90"/>
        <v>562786.05875437474</v>
      </c>
      <c r="EC23" s="108">
        <f t="shared" si="90"/>
        <v>562783.33162481268</v>
      </c>
      <c r="ED23" s="108">
        <f t="shared" si="90"/>
        <v>562780.60450846574</v>
      </c>
      <c r="EE23" s="108">
        <f t="shared" si="90"/>
        <v>562777.8774053338</v>
      </c>
      <c r="EF23" s="108">
        <f t="shared" si="90"/>
        <v>540642.89771169156</v>
      </c>
      <c r="EG23" s="108">
        <f t="shared" si="90"/>
        <v>540640.27788270707</v>
      </c>
      <c r="EH23" s="108">
        <f t="shared" si="90"/>
        <v>540637.65806641756</v>
      </c>
      <c r="EI23" s="108">
        <f t="shared" si="90"/>
        <v>540635.03826282301</v>
      </c>
      <c r="EJ23" s="108">
        <f t="shared" si="90"/>
        <v>545598.14347414684</v>
      </c>
      <c r="EK23" s="108">
        <f t="shared" si="90"/>
        <v>545595.4996332007</v>
      </c>
      <c r="EL23" s="108">
        <f t="shared" si="91"/>
        <v>545592.85580506606</v>
      </c>
      <c r="EM23" s="108">
        <f t="shared" si="91"/>
        <v>545590.2119897427</v>
      </c>
      <c r="EN23" s="108">
        <f t="shared" si="91"/>
        <v>581747.6549463874</v>
      </c>
      <c r="EO23" s="108">
        <f t="shared" si="91"/>
        <v>581744.83593336691</v>
      </c>
      <c r="EP23" s="108">
        <f t="shared" si="91"/>
        <v>581742.01693400659</v>
      </c>
      <c r="EQ23" s="108">
        <f t="shared" si="91"/>
        <v>581739.19794830657</v>
      </c>
      <c r="ER23" s="108">
        <f t="shared" si="91"/>
        <v>581736.3789762666</v>
      </c>
      <c r="ES23" s="108">
        <f t="shared" si="91"/>
        <v>573259.5853064158</v>
      </c>
      <c r="ET23" s="108">
        <f t="shared" si="91"/>
        <v>573256.80742459465</v>
      </c>
      <c r="EU23" s="108">
        <f t="shared" si="91"/>
        <v>573254.02955623448</v>
      </c>
      <c r="EV23" s="108">
        <f t="shared" si="91"/>
        <v>573251.25170133519</v>
      </c>
      <c r="EW23" s="108">
        <f t="shared" si="91"/>
        <v>570748.71027915855</v>
      </c>
      <c r="EX23" s="108">
        <f t="shared" si="91"/>
        <v>570745.94456445042</v>
      </c>
      <c r="EY23" s="108">
        <f t="shared" si="91"/>
        <v>570743.17886314425</v>
      </c>
      <c r="EZ23" s="108">
        <f t="shared" si="91"/>
        <v>570740.41317524004</v>
      </c>
      <c r="FA23" s="108">
        <f t="shared" si="91"/>
        <v>537172.36493496026</v>
      </c>
      <c r="FB23" s="108">
        <f t="shared" si="92"/>
        <v>537169.76192336553</v>
      </c>
      <c r="FC23" s="108">
        <f t="shared" si="92"/>
        <v>537167.15892438428</v>
      </c>
      <c r="FD23" s="108">
        <f t="shared" si="92"/>
        <v>537164.55593801674</v>
      </c>
      <c r="FE23" s="108">
        <f t="shared" si="92"/>
        <v>537161.95296426257</v>
      </c>
    </row>
    <row r="24" spans="1:161" ht="15.75" x14ac:dyDescent="0.25">
      <c r="A24" s="47" t="s">
        <v>183</v>
      </c>
      <c r="B24" s="12">
        <f>'Urb proj of all 25 ARs '!AP24</f>
        <v>307592.7297720341</v>
      </c>
      <c r="C24" s="12">
        <f>'Urb proj of all 25 ARs '!AQ24</f>
        <v>307515.23218384437</v>
      </c>
      <c r="D24" s="100">
        <f t="shared" si="10"/>
        <v>-2.5194869933096905E-4</v>
      </c>
      <c r="E24" s="101">
        <f t="shared" si="11"/>
        <v>-4.8457660234424438E-6</v>
      </c>
      <c r="F24" s="69">
        <f t="shared" si="12"/>
        <v>307591.23924963514</v>
      </c>
      <c r="G24" s="69">
        <f t="shared" si="13"/>
        <v>307589.74873445887</v>
      </c>
      <c r="H24" s="69">
        <f>G24*(1+$E$24)</f>
        <v>307588.25822650531</v>
      </c>
      <c r="I24" s="69">
        <f t="shared" ref="I24:BD24" si="100">H24*(1+$E$24)</f>
        <v>307586.76772577438</v>
      </c>
      <c r="J24" s="69">
        <f t="shared" si="100"/>
        <v>307585.27723226609</v>
      </c>
      <c r="K24" s="69">
        <f t="shared" si="100"/>
        <v>307583.78674598038</v>
      </c>
      <c r="L24" s="69">
        <f t="shared" si="100"/>
        <v>307582.2962669172</v>
      </c>
      <c r="M24" s="69">
        <f t="shared" si="100"/>
        <v>307580.80579507654</v>
      </c>
      <c r="N24" s="69">
        <f t="shared" si="100"/>
        <v>307579.31533045834</v>
      </c>
      <c r="O24" s="69">
        <f t="shared" si="100"/>
        <v>307577.82487306261</v>
      </c>
      <c r="P24" s="69">
        <f t="shared" si="100"/>
        <v>307576.33442288928</v>
      </c>
      <c r="Q24" s="69">
        <f t="shared" si="100"/>
        <v>307574.8439799383</v>
      </c>
      <c r="R24" s="69">
        <f t="shared" si="100"/>
        <v>307573.35354420968</v>
      </c>
      <c r="S24" s="69">
        <f t="shared" si="100"/>
        <v>307571.86311570334</v>
      </c>
      <c r="T24" s="69">
        <f t="shared" si="100"/>
        <v>307570.37269441929</v>
      </c>
      <c r="U24" s="69">
        <f t="shared" si="100"/>
        <v>307568.88228035747</v>
      </c>
      <c r="V24" s="69">
        <f t="shared" si="100"/>
        <v>307567.39187351783</v>
      </c>
      <c r="W24" s="69">
        <f t="shared" si="100"/>
        <v>307565.90147390036</v>
      </c>
      <c r="X24" s="69">
        <f t="shared" si="100"/>
        <v>307564.41108150501</v>
      </c>
      <c r="Y24" s="69">
        <f t="shared" si="100"/>
        <v>307562.92069633177</v>
      </c>
      <c r="Z24" s="69">
        <f t="shared" si="100"/>
        <v>307561.43031838059</v>
      </c>
      <c r="AA24" s="69">
        <f t="shared" si="100"/>
        <v>307559.93994765141</v>
      </c>
      <c r="AB24" s="69">
        <f t="shared" si="100"/>
        <v>307558.44958414423</v>
      </c>
      <c r="AC24" s="69">
        <f t="shared" si="100"/>
        <v>307556.95922785898</v>
      </c>
      <c r="AD24" s="69">
        <f t="shared" si="100"/>
        <v>307555.46887879568</v>
      </c>
      <c r="AE24" s="69">
        <f t="shared" si="100"/>
        <v>307553.97853695427</v>
      </c>
      <c r="AF24" s="69">
        <f t="shared" si="100"/>
        <v>307552.48820233467</v>
      </c>
      <c r="AG24" s="69">
        <f t="shared" si="100"/>
        <v>307550.9978749369</v>
      </c>
      <c r="AH24" s="69">
        <f t="shared" si="100"/>
        <v>307549.5075547609</v>
      </c>
      <c r="AI24" s="69">
        <f t="shared" si="100"/>
        <v>307548.01724180666</v>
      </c>
      <c r="AJ24" s="69">
        <f t="shared" si="100"/>
        <v>307546.52693607414</v>
      </c>
      <c r="AK24" s="69">
        <f t="shared" si="100"/>
        <v>307545.03663756326</v>
      </c>
      <c r="AL24" s="69">
        <f t="shared" si="100"/>
        <v>307543.54634627403</v>
      </c>
      <c r="AM24" s="69">
        <f t="shared" si="100"/>
        <v>307542.05606220639</v>
      </c>
      <c r="AN24" s="69">
        <f t="shared" si="100"/>
        <v>307540.56578536035</v>
      </c>
      <c r="AO24" s="69">
        <f t="shared" si="100"/>
        <v>307539.07551573584</v>
      </c>
      <c r="AP24" s="69">
        <f t="shared" si="100"/>
        <v>307537.5852533328</v>
      </c>
      <c r="AQ24" s="69">
        <f t="shared" si="100"/>
        <v>307536.09499815124</v>
      </c>
      <c r="AR24" s="69">
        <f t="shared" si="100"/>
        <v>307534.60475019109</v>
      </c>
      <c r="AS24" s="69">
        <f t="shared" si="100"/>
        <v>307533.11450945237</v>
      </c>
      <c r="AT24" s="69">
        <f t="shared" si="100"/>
        <v>307531.624275935</v>
      </c>
      <c r="AU24" s="69">
        <f t="shared" si="100"/>
        <v>307530.13404963893</v>
      </c>
      <c r="AV24" s="69">
        <f t="shared" si="100"/>
        <v>307528.64383056416</v>
      </c>
      <c r="AW24" s="69">
        <f t="shared" si="100"/>
        <v>307527.15361871064</v>
      </c>
      <c r="AX24" s="69">
        <f t="shared" si="100"/>
        <v>307525.66341407836</v>
      </c>
      <c r="AY24" s="69">
        <f t="shared" si="100"/>
        <v>307524.17321666726</v>
      </c>
      <c r="AZ24" s="69">
        <f t="shared" si="100"/>
        <v>307522.68302647729</v>
      </c>
      <c r="BA24" s="69">
        <f t="shared" si="100"/>
        <v>307521.19284350844</v>
      </c>
      <c r="BB24" s="69">
        <f t="shared" si="100"/>
        <v>307519.70266776066</v>
      </c>
      <c r="BC24" s="69">
        <f t="shared" si="100"/>
        <v>307518.21249923395</v>
      </c>
      <c r="BD24" s="69">
        <f t="shared" si="100"/>
        <v>307516.72233792825</v>
      </c>
      <c r="BE24" s="69">
        <f>BD24*(1+$E$24)</f>
        <v>307515.2321838435</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283911.32147573668</v>
      </c>
      <c r="DG24" s="108">
        <f t="shared" si="15"/>
        <v>283909.94570790138</v>
      </c>
      <c r="DH24" s="108">
        <f t="shared" si="15"/>
        <v>283908.56994673278</v>
      </c>
      <c r="DI24" s="108">
        <f t="shared" si="15"/>
        <v>283907.19419223076</v>
      </c>
      <c r="DJ24" s="108">
        <f t="shared" si="15"/>
        <v>306466.79418085498</v>
      </c>
      <c r="DK24" s="108">
        <f t="shared" si="15"/>
        <v>306465.30911447643</v>
      </c>
      <c r="DL24" s="108">
        <f t="shared" si="15"/>
        <v>306463.82405529416</v>
      </c>
      <c r="DM24" s="108">
        <f t="shared" si="15"/>
        <v>306462.33900330815</v>
      </c>
      <c r="DN24" s="108">
        <f t="shared" si="15"/>
        <v>271715.08237571525</v>
      </c>
      <c r="DO24" s="108">
        <f t="shared" si="15"/>
        <v>271713.76570800104</v>
      </c>
      <c r="DP24" s="108">
        <f t="shared" si="15"/>
        <v>271712.44904666708</v>
      </c>
      <c r="DQ24" s="108">
        <f t="shared" si="15"/>
        <v>271711.13239171333</v>
      </c>
      <c r="DR24" s="108">
        <f t="shared" si="15"/>
        <v>271709.81574313977</v>
      </c>
      <c r="DS24" s="108">
        <f t="shared" si="15"/>
        <v>281275.19668387232</v>
      </c>
      <c r="DT24" s="108">
        <f t="shared" si="15"/>
        <v>281273.83369008097</v>
      </c>
      <c r="DU24" s="108">
        <f t="shared" si="15"/>
        <v>281272.47070289444</v>
      </c>
      <c r="DV24" s="108">
        <f t="shared" si="90"/>
        <v>281271.10772231256</v>
      </c>
      <c r="DW24" s="108">
        <f t="shared" si="90"/>
        <v>276380.21505594411</v>
      </c>
      <c r="DX24" s="108">
        <f t="shared" si="90"/>
        <v>276378.87578208838</v>
      </c>
      <c r="DY24" s="108">
        <f t="shared" si="90"/>
        <v>276377.53651472251</v>
      </c>
      <c r="DZ24" s="108">
        <f t="shared" si="90"/>
        <v>276376.19725384645</v>
      </c>
      <c r="EA24" s="108">
        <f t="shared" si="90"/>
        <v>286575.03083644045</v>
      </c>
      <c r="EB24" s="108">
        <f t="shared" si="90"/>
        <v>286573.64216089284</v>
      </c>
      <c r="EC24" s="108">
        <f t="shared" si="90"/>
        <v>286572.25349207444</v>
      </c>
      <c r="ED24" s="108">
        <f t="shared" si="90"/>
        <v>286570.86482998519</v>
      </c>
      <c r="EE24" s="108">
        <f t="shared" si="90"/>
        <v>286569.4761746251</v>
      </c>
      <c r="EF24" s="108">
        <f t="shared" si="90"/>
        <v>277948.95074614417</v>
      </c>
      <c r="EG24" s="108">
        <f t="shared" si="90"/>
        <v>277947.60387056234</v>
      </c>
      <c r="EH24" s="108">
        <f t="shared" si="90"/>
        <v>277946.25700150721</v>
      </c>
      <c r="EI24" s="108">
        <f t="shared" si="90"/>
        <v>277944.91013897868</v>
      </c>
      <c r="EJ24" s="108">
        <f t="shared" si="90"/>
        <v>280399.36082421715</v>
      </c>
      <c r="EK24" s="108">
        <f t="shared" si="90"/>
        <v>280398.00207452144</v>
      </c>
      <c r="EL24" s="108">
        <f t="shared" si="91"/>
        <v>280396.64333140996</v>
      </c>
      <c r="EM24" s="108">
        <f t="shared" si="91"/>
        <v>280395.28459488257</v>
      </c>
      <c r="EN24" s="108">
        <f t="shared" si="91"/>
        <v>301889.97765301552</v>
      </c>
      <c r="EO24" s="108">
        <f t="shared" si="91"/>
        <v>301888.514764819</v>
      </c>
      <c r="EP24" s="108">
        <f t="shared" si="91"/>
        <v>301887.05188371125</v>
      </c>
      <c r="EQ24" s="108">
        <f t="shared" si="91"/>
        <v>301885.58900969231</v>
      </c>
      <c r="ER24" s="108">
        <f t="shared" si="91"/>
        <v>301884.12614276214</v>
      </c>
      <c r="ES24" s="108">
        <f t="shared" si="91"/>
        <v>295335.93597674841</v>
      </c>
      <c r="ET24" s="108">
        <f t="shared" si="91"/>
        <v>295334.50484790438</v>
      </c>
      <c r="EU24" s="108">
        <f t="shared" si="91"/>
        <v>295333.0737259952</v>
      </c>
      <c r="EV24" s="108">
        <f t="shared" si="91"/>
        <v>295331.64261102094</v>
      </c>
      <c r="EW24" s="108">
        <f t="shared" si="91"/>
        <v>295445.42721694184</v>
      </c>
      <c r="EX24" s="108">
        <f t="shared" si="91"/>
        <v>295443.99555752886</v>
      </c>
      <c r="EY24" s="108">
        <f t="shared" si="91"/>
        <v>295442.56390505336</v>
      </c>
      <c r="EZ24" s="108">
        <f t="shared" si="91"/>
        <v>295441.13225951535</v>
      </c>
      <c r="FA24" s="108">
        <f t="shared" si="91"/>
        <v>272489.93111033266</v>
      </c>
      <c r="FB24" s="108">
        <f t="shared" si="92"/>
        <v>272488.61068788276</v>
      </c>
      <c r="FC24" s="108">
        <f t="shared" si="92"/>
        <v>272487.29027183133</v>
      </c>
      <c r="FD24" s="108">
        <f t="shared" si="92"/>
        <v>272485.96986217832</v>
      </c>
      <c r="FE24" s="108">
        <f t="shared" si="92"/>
        <v>272484.64945892367</v>
      </c>
    </row>
    <row r="25" spans="1:161" ht="15.75" x14ac:dyDescent="0.25">
      <c r="A25" s="47" t="s">
        <v>189</v>
      </c>
      <c r="B25" s="12">
        <f>'Urb proj of all 25 ARs '!AP25</f>
        <v>180716.99747038455</v>
      </c>
      <c r="C25" s="12">
        <f>'Urb proj of all 25 ARs '!AQ25</f>
        <v>180671.46605792493</v>
      </c>
      <c r="D25" s="100">
        <f t="shared" si="10"/>
        <v>-2.5194869933073367E-4</v>
      </c>
      <c r="E25" s="101">
        <f t="shared" si="11"/>
        <v>-4.8457660234424438E-6</v>
      </c>
      <c r="F25" s="69">
        <f t="shared" si="12"/>
        <v>180716.12175809836</v>
      </c>
      <c r="G25" s="69">
        <f t="shared" si="13"/>
        <v>180715.24605005566</v>
      </c>
      <c r="H25" s="69">
        <f>G25*(1+$E$25)</f>
        <v>180714.37034625644</v>
      </c>
      <c r="I25" s="69">
        <f t="shared" ref="I25:BE25" si="101">H25*(1+$E$25)</f>
        <v>180713.49464670068</v>
      </c>
      <c r="J25" s="69">
        <f t="shared" si="101"/>
        <v>180712.61895138834</v>
      </c>
      <c r="K25" s="69">
        <f t="shared" si="101"/>
        <v>180711.74326031943</v>
      </c>
      <c r="L25" s="69">
        <f t="shared" si="101"/>
        <v>180710.86757349392</v>
      </c>
      <c r="M25" s="69">
        <f t="shared" si="101"/>
        <v>180709.99189091177</v>
      </c>
      <c r="N25" s="69">
        <f t="shared" si="101"/>
        <v>180709.11621257296</v>
      </c>
      <c r="O25" s="69">
        <f t="shared" si="101"/>
        <v>180708.24053847749</v>
      </c>
      <c r="P25" s="69">
        <f t="shared" si="101"/>
        <v>180707.36486862533</v>
      </c>
      <c r="Q25" s="69">
        <f t="shared" si="101"/>
        <v>180706.48920301648</v>
      </c>
      <c r="R25" s="69">
        <f t="shared" si="101"/>
        <v>180705.61354165088</v>
      </c>
      <c r="S25" s="69">
        <f t="shared" si="101"/>
        <v>180704.73788452853</v>
      </c>
      <c r="T25" s="69">
        <f t="shared" si="101"/>
        <v>180703.8622316494</v>
      </c>
      <c r="U25" s="69">
        <f t="shared" si="101"/>
        <v>180702.98658301349</v>
      </c>
      <c r="V25" s="69">
        <f t="shared" si="101"/>
        <v>180702.11093862078</v>
      </c>
      <c r="W25" s="69">
        <f t="shared" si="101"/>
        <v>180701.23529847123</v>
      </c>
      <c r="X25" s="69">
        <f t="shared" si="101"/>
        <v>180700.35966256482</v>
      </c>
      <c r="Y25" s="69">
        <f t="shared" si="101"/>
        <v>180699.48403090154</v>
      </c>
      <c r="Z25" s="69">
        <f t="shared" si="101"/>
        <v>180698.60840348137</v>
      </c>
      <c r="AA25" s="69">
        <f t="shared" si="101"/>
        <v>180697.73278030427</v>
      </c>
      <c r="AB25" s="69">
        <f t="shared" si="101"/>
        <v>180696.85716137025</v>
      </c>
      <c r="AC25" s="69">
        <f t="shared" si="101"/>
        <v>180695.98154667928</v>
      </c>
      <c r="AD25" s="69">
        <f t="shared" si="101"/>
        <v>180695.10593623132</v>
      </c>
      <c r="AE25" s="69">
        <f t="shared" si="101"/>
        <v>180694.23033002639</v>
      </c>
      <c r="AF25" s="69">
        <f t="shared" si="101"/>
        <v>180693.35472806441</v>
      </c>
      <c r="AG25" s="69">
        <f t="shared" si="101"/>
        <v>180692.4791303454</v>
      </c>
      <c r="AH25" s="69">
        <f t="shared" si="101"/>
        <v>180691.60353686934</v>
      </c>
      <c r="AI25" s="69">
        <f t="shared" si="101"/>
        <v>180690.72794763619</v>
      </c>
      <c r="AJ25" s="69">
        <f t="shared" si="101"/>
        <v>180689.85236264594</v>
      </c>
      <c r="AK25" s="69">
        <f t="shared" si="101"/>
        <v>180688.97678189859</v>
      </c>
      <c r="AL25" s="69">
        <f t="shared" si="101"/>
        <v>180688.10120539408</v>
      </c>
      <c r="AM25" s="69">
        <f t="shared" si="101"/>
        <v>180687.22563313242</v>
      </c>
      <c r="AN25" s="69">
        <f t="shared" si="101"/>
        <v>180686.35006511357</v>
      </c>
      <c r="AO25" s="69">
        <f t="shared" si="101"/>
        <v>180685.47450133754</v>
      </c>
      <c r="AP25" s="69">
        <f t="shared" si="101"/>
        <v>180684.59894180426</v>
      </c>
      <c r="AQ25" s="69">
        <f t="shared" si="101"/>
        <v>180683.72338651374</v>
      </c>
      <c r="AR25" s="69">
        <f t="shared" si="101"/>
        <v>180682.84783546597</v>
      </c>
      <c r="AS25" s="69">
        <f t="shared" si="101"/>
        <v>180681.97228866091</v>
      </c>
      <c r="AT25" s="69">
        <f t="shared" si="101"/>
        <v>180681.09674609854</v>
      </c>
      <c r="AU25" s="69">
        <f t="shared" si="101"/>
        <v>180680.22120777884</v>
      </c>
      <c r="AV25" s="69">
        <f t="shared" si="101"/>
        <v>180679.34567370181</v>
      </c>
      <c r="AW25" s="69">
        <f t="shared" si="101"/>
        <v>180678.47014386742</v>
      </c>
      <c r="AX25" s="69">
        <f t="shared" si="101"/>
        <v>180677.59461827565</v>
      </c>
      <c r="AY25" s="69">
        <f t="shared" si="101"/>
        <v>180676.71909692645</v>
      </c>
      <c r="AZ25" s="69">
        <f t="shared" si="101"/>
        <v>180675.84357981983</v>
      </c>
      <c r="BA25" s="69">
        <f t="shared" si="101"/>
        <v>180674.96806695577</v>
      </c>
      <c r="BB25" s="69">
        <f t="shared" si="101"/>
        <v>180674.09255833423</v>
      </c>
      <c r="BC25" s="69">
        <f t="shared" si="101"/>
        <v>180673.21705395519</v>
      </c>
      <c r="BD25" s="69">
        <f t="shared" si="101"/>
        <v>180672.34155381864</v>
      </c>
      <c r="BE25" s="69">
        <f t="shared" si="101"/>
        <v>180671.46605792455</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186557.18617236504</v>
      </c>
      <c r="DG25" s="108">
        <f t="shared" si="15"/>
        <v>186556.28215989086</v>
      </c>
      <c r="DH25" s="108">
        <f t="shared" si="15"/>
        <v>186555.37815179734</v>
      </c>
      <c r="DI25" s="108">
        <f t="shared" si="15"/>
        <v>186554.47414808441</v>
      </c>
      <c r="DJ25" s="108">
        <f t="shared" si="15"/>
        <v>201306.11468085952</v>
      </c>
      <c r="DK25" s="108">
        <f t="shared" si="15"/>
        <v>201305.13919852872</v>
      </c>
      <c r="DL25" s="108">
        <f t="shared" si="15"/>
        <v>201304.16372092484</v>
      </c>
      <c r="DM25" s="108">
        <f t="shared" si="15"/>
        <v>201303.18824804793</v>
      </c>
      <c r="DN25" s="108">
        <f t="shared" si="15"/>
        <v>178528.41037809636</v>
      </c>
      <c r="DO25" s="108">
        <f t="shared" si="15"/>
        <v>178527.54527119113</v>
      </c>
      <c r="DP25" s="108">
        <f t="shared" si="15"/>
        <v>178526.68016847799</v>
      </c>
      <c r="DQ25" s="108">
        <f t="shared" si="15"/>
        <v>178525.81506995697</v>
      </c>
      <c r="DR25" s="108">
        <f t="shared" si="15"/>
        <v>178524.949975628</v>
      </c>
      <c r="DS25" s="108">
        <f t="shared" si="15"/>
        <v>185173.28162336422</v>
      </c>
      <c r="DT25" s="108">
        <f t="shared" si="15"/>
        <v>185172.38431696765</v>
      </c>
      <c r="DU25" s="108">
        <f t="shared" si="15"/>
        <v>185171.48701491926</v>
      </c>
      <c r="DV25" s="108">
        <f t="shared" si="90"/>
        <v>185170.58971721897</v>
      </c>
      <c r="DW25" s="108">
        <f t="shared" si="90"/>
        <v>182185.85274443441</v>
      </c>
      <c r="DX25" s="108">
        <f t="shared" si="90"/>
        <v>182184.96991441923</v>
      </c>
      <c r="DY25" s="108">
        <f t="shared" si="90"/>
        <v>182184.08708868205</v>
      </c>
      <c r="DZ25" s="108">
        <f t="shared" si="90"/>
        <v>182183.20426722281</v>
      </c>
      <c r="EA25" s="108">
        <f t="shared" si="90"/>
        <v>188277.28690940479</v>
      </c>
      <c r="EB25" s="108">
        <f t="shared" si="90"/>
        <v>188276.37456172489</v>
      </c>
      <c r="EC25" s="108">
        <f t="shared" si="90"/>
        <v>188275.46221846604</v>
      </c>
      <c r="ED25" s="108">
        <f t="shared" si="90"/>
        <v>188274.54987962815</v>
      </c>
      <c r="EE25" s="108">
        <f t="shared" si="90"/>
        <v>188273.63754521127</v>
      </c>
      <c r="EF25" s="108">
        <f t="shared" si="90"/>
        <v>184239.46930739062</v>
      </c>
      <c r="EG25" s="108">
        <f t="shared" si="90"/>
        <v>184238.57652603008</v>
      </c>
      <c r="EH25" s="108">
        <f t="shared" si="90"/>
        <v>184237.68374899574</v>
      </c>
      <c r="EI25" s="108">
        <f t="shared" si="90"/>
        <v>184236.79097628759</v>
      </c>
      <c r="EJ25" s="108">
        <f t="shared" si="90"/>
        <v>186048.55993234474</v>
      </c>
      <c r="EK25" s="108">
        <f t="shared" si="90"/>
        <v>186047.65838455432</v>
      </c>
      <c r="EL25" s="108">
        <f t="shared" si="91"/>
        <v>186046.75684113256</v>
      </c>
      <c r="EM25" s="108">
        <f t="shared" si="91"/>
        <v>186045.85530207949</v>
      </c>
      <c r="EN25" s="108">
        <f t="shared" si="91"/>
        <v>202022.53703267596</v>
      </c>
      <c r="EO25" s="108">
        <f t="shared" si="91"/>
        <v>202021.55807873004</v>
      </c>
      <c r="EP25" s="108">
        <f t="shared" si="91"/>
        <v>202020.57912952788</v>
      </c>
      <c r="EQ25" s="108">
        <f t="shared" si="91"/>
        <v>202019.60018506949</v>
      </c>
      <c r="ER25" s="108">
        <f t="shared" si="91"/>
        <v>202018.62124535485</v>
      </c>
      <c r="ES25" s="108">
        <f t="shared" si="91"/>
        <v>197732.21612162478</v>
      </c>
      <c r="ET25" s="108">
        <f t="shared" si="91"/>
        <v>197731.25795757017</v>
      </c>
      <c r="EU25" s="108">
        <f t="shared" si="91"/>
        <v>197730.29979815858</v>
      </c>
      <c r="EV25" s="108">
        <f t="shared" si="91"/>
        <v>197729.34164339001</v>
      </c>
      <c r="EW25" s="108">
        <f t="shared" si="91"/>
        <v>194841.60834552813</v>
      </c>
      <c r="EX25" s="108">
        <f t="shared" si="91"/>
        <v>194840.66418868248</v>
      </c>
      <c r="EY25" s="108">
        <f t="shared" si="91"/>
        <v>194839.72003641198</v>
      </c>
      <c r="EZ25" s="108">
        <f t="shared" si="91"/>
        <v>194838.77588871663</v>
      </c>
      <c r="FA25" s="108">
        <f t="shared" si="91"/>
        <v>178416.59885464952</v>
      </c>
      <c r="FB25" s="108">
        <f t="shared" si="92"/>
        <v>178415.73428955677</v>
      </c>
      <c r="FC25" s="108">
        <f t="shared" si="92"/>
        <v>178414.86972865352</v>
      </c>
      <c r="FD25" s="108">
        <f t="shared" si="92"/>
        <v>178414.0051719397</v>
      </c>
      <c r="FE25" s="108">
        <f t="shared" si="92"/>
        <v>178413.14061941532</v>
      </c>
    </row>
    <row r="26" spans="1:161" ht="15.75" x14ac:dyDescent="0.25">
      <c r="A26" s="47" t="s">
        <v>190</v>
      </c>
      <c r="B26" s="12">
        <f>'Urb proj of all 25 ARs '!AP26</f>
        <v>169553.21654543228</v>
      </c>
      <c r="C26" s="12">
        <f>'Urb proj of all 25 ARs '!AQ26</f>
        <v>169510.49783305632</v>
      </c>
      <c r="D26" s="100">
        <f t="shared" si="10"/>
        <v>-2.5194869933074001E-4</v>
      </c>
      <c r="E26" s="101">
        <f t="shared" si="11"/>
        <v>-4.8457660234424438E-6</v>
      </c>
      <c r="F26" s="69">
        <f t="shared" si="12"/>
        <v>169552.39493021637</v>
      </c>
      <c r="G26" s="69">
        <f t="shared" si="13"/>
        <v>169551.57331898183</v>
      </c>
      <c r="H26" s="69">
        <f>G26*(1+$E$26)</f>
        <v>169550.7517117286</v>
      </c>
      <c r="I26" s="69">
        <f t="shared" ref="I26:BE26" si="102">H26*(1+$E$26)</f>
        <v>169549.9301084567</v>
      </c>
      <c r="J26" s="69">
        <f t="shared" si="102"/>
        <v>169549.10850916611</v>
      </c>
      <c r="K26" s="69">
        <f t="shared" si="102"/>
        <v>169548.28691385678</v>
      </c>
      <c r="L26" s="69">
        <f t="shared" si="102"/>
        <v>169547.4653225287</v>
      </c>
      <c r="M26" s="69">
        <f t="shared" si="102"/>
        <v>169546.64373518189</v>
      </c>
      <c r="N26" s="69">
        <f t="shared" si="102"/>
        <v>169545.82215181628</v>
      </c>
      <c r="O26" s="69">
        <f t="shared" si="102"/>
        <v>169545.00057243186</v>
      </c>
      <c r="P26" s="69">
        <f t="shared" si="102"/>
        <v>169544.17899702865</v>
      </c>
      <c r="Q26" s="69">
        <f t="shared" si="102"/>
        <v>169543.35742560661</v>
      </c>
      <c r="R26" s="69">
        <f t="shared" si="102"/>
        <v>169542.53585816571</v>
      </c>
      <c r="S26" s="69">
        <f t="shared" si="102"/>
        <v>169541.71429470592</v>
      </c>
      <c r="T26" s="69">
        <f t="shared" si="102"/>
        <v>169540.89273522724</v>
      </c>
      <c r="U26" s="69">
        <f t="shared" si="102"/>
        <v>169540.07117972965</v>
      </c>
      <c r="V26" s="69">
        <f t="shared" si="102"/>
        <v>169539.24962821312</v>
      </c>
      <c r="W26" s="69">
        <f t="shared" si="102"/>
        <v>169538.42808067764</v>
      </c>
      <c r="X26" s="69">
        <f t="shared" si="102"/>
        <v>169537.60653712318</v>
      </c>
      <c r="Y26" s="69">
        <f t="shared" si="102"/>
        <v>169536.78499754972</v>
      </c>
      <c r="Z26" s="69">
        <f t="shared" si="102"/>
        <v>169535.96346195726</v>
      </c>
      <c r="AA26" s="69">
        <f t="shared" si="102"/>
        <v>169535.14193034577</v>
      </c>
      <c r="AB26" s="69">
        <f t="shared" si="102"/>
        <v>169534.32040271521</v>
      </c>
      <c r="AC26" s="69">
        <f t="shared" si="102"/>
        <v>169533.49887906559</v>
      </c>
      <c r="AD26" s="69">
        <f t="shared" si="102"/>
        <v>169532.67735939688</v>
      </c>
      <c r="AE26" s="69">
        <f t="shared" si="102"/>
        <v>169531.85584370908</v>
      </c>
      <c r="AF26" s="69">
        <f t="shared" si="102"/>
        <v>169531.03433200213</v>
      </c>
      <c r="AG26" s="69">
        <f t="shared" si="102"/>
        <v>169530.21282427604</v>
      </c>
      <c r="AH26" s="69">
        <f t="shared" si="102"/>
        <v>169529.39132053079</v>
      </c>
      <c r="AI26" s="69">
        <f t="shared" si="102"/>
        <v>169528.56982076637</v>
      </c>
      <c r="AJ26" s="69">
        <f t="shared" si="102"/>
        <v>169527.74832498273</v>
      </c>
      <c r="AK26" s="69">
        <f t="shared" si="102"/>
        <v>169526.92683317987</v>
      </c>
      <c r="AL26" s="69">
        <f t="shared" si="102"/>
        <v>169526.10534535776</v>
      </c>
      <c r="AM26" s="69">
        <f t="shared" si="102"/>
        <v>169525.28386151639</v>
      </c>
      <c r="AN26" s="69">
        <f t="shared" si="102"/>
        <v>169524.46238165573</v>
      </c>
      <c r="AO26" s="69">
        <f t="shared" si="102"/>
        <v>169523.64090577577</v>
      </c>
      <c r="AP26" s="69">
        <f t="shared" si="102"/>
        <v>169522.81943387649</v>
      </c>
      <c r="AQ26" s="69">
        <f t="shared" si="102"/>
        <v>169521.99796595788</v>
      </c>
      <c r="AR26" s="69">
        <f t="shared" si="102"/>
        <v>169521.17650201992</v>
      </c>
      <c r="AS26" s="69">
        <f t="shared" si="102"/>
        <v>169520.35504206258</v>
      </c>
      <c r="AT26" s="69">
        <f t="shared" si="102"/>
        <v>169519.53358608583</v>
      </c>
      <c r="AU26" s="69">
        <f t="shared" si="102"/>
        <v>169518.71213408967</v>
      </c>
      <c r="AV26" s="69">
        <f t="shared" si="102"/>
        <v>169517.89068607407</v>
      </c>
      <c r="AW26" s="69">
        <f t="shared" si="102"/>
        <v>169517.06924203903</v>
      </c>
      <c r="AX26" s="69">
        <f t="shared" si="102"/>
        <v>169516.24780198449</v>
      </c>
      <c r="AY26" s="69">
        <f t="shared" si="102"/>
        <v>169515.42636591048</v>
      </c>
      <c r="AZ26" s="69">
        <f t="shared" si="102"/>
        <v>169514.60493381694</v>
      </c>
      <c r="BA26" s="69">
        <f t="shared" si="102"/>
        <v>169513.78350570388</v>
      </c>
      <c r="BB26" s="69">
        <f t="shared" si="102"/>
        <v>169512.96208157126</v>
      </c>
      <c r="BC26" s="69">
        <f t="shared" si="102"/>
        <v>169512.14066141908</v>
      </c>
      <c r="BD26" s="69">
        <f t="shared" si="102"/>
        <v>169511.31924524729</v>
      </c>
      <c r="BE26" s="69">
        <f t="shared" si="102"/>
        <v>169510.49783305591</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164431.24092919804</v>
      </c>
      <c r="DG26" s="108">
        <f t="shared" si="15"/>
        <v>164430.44413387758</v>
      </c>
      <c r="DH26" s="108">
        <f t="shared" si="15"/>
        <v>164429.64734241815</v>
      </c>
      <c r="DI26" s="108">
        <f t="shared" si="15"/>
        <v>164428.8505548198</v>
      </c>
      <c r="DJ26" s="108">
        <f t="shared" si="15"/>
        <v>176922.9648689967</v>
      </c>
      <c r="DK26" s="108">
        <f t="shared" si="15"/>
        <v>176922.10754170475</v>
      </c>
      <c r="DL26" s="108">
        <f t="shared" si="15"/>
        <v>176921.25021856721</v>
      </c>
      <c r="DM26" s="108">
        <f t="shared" si="15"/>
        <v>176920.39289958408</v>
      </c>
      <c r="DN26" s="108">
        <f t="shared" si="15"/>
        <v>156309.11804806994</v>
      </c>
      <c r="DO26" s="108">
        <f t="shared" si="15"/>
        <v>156308.36061065653</v>
      </c>
      <c r="DP26" s="108">
        <f t="shared" si="15"/>
        <v>156307.60317691352</v>
      </c>
      <c r="DQ26" s="108">
        <f t="shared" si="15"/>
        <v>156306.84574684085</v>
      </c>
      <c r="DR26" s="108">
        <f t="shared" si="15"/>
        <v>156306.08832043852</v>
      </c>
      <c r="DS26" s="108">
        <f t="shared" si="15"/>
        <v>160727.96975417537</v>
      </c>
      <c r="DT26" s="108">
        <f t="shared" si="15"/>
        <v>160727.19090404053</v>
      </c>
      <c r="DU26" s="108">
        <f t="shared" si="15"/>
        <v>160726.41205767982</v>
      </c>
      <c r="DV26" s="108">
        <f t="shared" si="90"/>
        <v>160725.6332150932</v>
      </c>
      <c r="DW26" s="108">
        <f t="shared" si="90"/>
        <v>161140.17905848796</v>
      </c>
      <c r="DX26" s="108">
        <f t="shared" si="90"/>
        <v>161139.39821088329</v>
      </c>
      <c r="DY26" s="108">
        <f t="shared" si="90"/>
        <v>161138.6173670624</v>
      </c>
      <c r="DZ26" s="108">
        <f t="shared" si="90"/>
        <v>161137.8365270253</v>
      </c>
      <c r="EA26" s="108">
        <f t="shared" si="90"/>
        <v>166959.27899186069</v>
      </c>
      <c r="EB26" s="108">
        <f t="shared" si="90"/>
        <v>166958.46994625923</v>
      </c>
      <c r="EC26" s="108">
        <f t="shared" si="90"/>
        <v>166957.66090457825</v>
      </c>
      <c r="ED26" s="108">
        <f t="shared" si="90"/>
        <v>166956.85186681768</v>
      </c>
      <c r="EE26" s="108">
        <f t="shared" si="90"/>
        <v>166956.04283297752</v>
      </c>
      <c r="EF26" s="108">
        <f t="shared" si="90"/>
        <v>163485.61010260906</v>
      </c>
      <c r="EG26" s="108">
        <f t="shared" si="90"/>
        <v>163484.8178895943</v>
      </c>
      <c r="EH26" s="108">
        <f t="shared" si="90"/>
        <v>163484.02568041842</v>
      </c>
      <c r="EI26" s="108">
        <f t="shared" si="90"/>
        <v>163483.23347508142</v>
      </c>
      <c r="EJ26" s="108">
        <f t="shared" si="90"/>
        <v>161427.34015295014</v>
      </c>
      <c r="EK26" s="108">
        <f t="shared" si="90"/>
        <v>161426.55791382995</v>
      </c>
      <c r="EL26" s="108">
        <f t="shared" si="91"/>
        <v>161425.77567850033</v>
      </c>
      <c r="EM26" s="108">
        <f t="shared" si="91"/>
        <v>161424.99344696125</v>
      </c>
      <c r="EN26" s="108">
        <f t="shared" si="91"/>
        <v>174078.04025993677</v>
      </c>
      <c r="EO26" s="108">
        <f t="shared" si="91"/>
        <v>174077.19671848384</v>
      </c>
      <c r="EP26" s="108">
        <f t="shared" si="91"/>
        <v>174076.35318111852</v>
      </c>
      <c r="EQ26" s="108">
        <f t="shared" si="91"/>
        <v>174075.50964784078</v>
      </c>
      <c r="ER26" s="108">
        <f t="shared" si="91"/>
        <v>174074.66611865064</v>
      </c>
      <c r="ES26" s="108">
        <f t="shared" si="91"/>
        <v>172101.45857622573</v>
      </c>
      <c r="ET26" s="108">
        <f t="shared" si="91"/>
        <v>172100.62461282517</v>
      </c>
      <c r="EU26" s="108">
        <f t="shared" si="91"/>
        <v>172099.79065346581</v>
      </c>
      <c r="EV26" s="108">
        <f t="shared" si="91"/>
        <v>172098.95669814761</v>
      </c>
      <c r="EW26" s="108">
        <f t="shared" si="91"/>
        <v>169269.38647020541</v>
      </c>
      <c r="EX26" s="108">
        <f t="shared" si="91"/>
        <v>169268.56623036365</v>
      </c>
      <c r="EY26" s="108">
        <f t="shared" si="91"/>
        <v>169267.74599449657</v>
      </c>
      <c r="EZ26" s="108">
        <f t="shared" si="91"/>
        <v>169266.92576260417</v>
      </c>
      <c r="FA26" s="108">
        <f t="shared" si="91"/>
        <v>157250.88424622864</v>
      </c>
      <c r="FB26" s="108">
        <f t="shared" si="92"/>
        <v>157250.12224523659</v>
      </c>
      <c r="FC26" s="108">
        <f t="shared" si="92"/>
        <v>157249.36024793706</v>
      </c>
      <c r="FD26" s="108">
        <f t="shared" si="92"/>
        <v>157248.59825432993</v>
      </c>
      <c r="FE26" s="108">
        <f t="shared" si="92"/>
        <v>157247.83626441529</v>
      </c>
    </row>
    <row r="27" spans="1:161" ht="15.75" x14ac:dyDescent="0.25">
      <c r="A27" s="47" t="s">
        <v>191</v>
      </c>
      <c r="B27" s="12">
        <f>'Urb proj of all 25 ARs '!AP27</f>
        <v>182633.98312590254</v>
      </c>
      <c r="C27" s="12">
        <f>'Urb proj of all 25 ARs '!AQ27</f>
        <v>182587.96873140035</v>
      </c>
      <c r="D27" s="100">
        <f t="shared" si="10"/>
        <v>-2.519486993308557E-4</v>
      </c>
      <c r="E27" s="101">
        <f t="shared" si="11"/>
        <v>-4.8457660234424438E-6</v>
      </c>
      <c r="F27" s="69">
        <f t="shared" si="12"/>
        <v>182633.09812435237</v>
      </c>
      <c r="G27" s="69">
        <f t="shared" si="13"/>
        <v>182632.21312709071</v>
      </c>
      <c r="H27" s="69">
        <f>G27*(1+$E$27)</f>
        <v>182631.32813411756</v>
      </c>
      <c r="I27" s="69">
        <f t="shared" ref="I27:BD27" si="103">H27*(1+$E$27)</f>
        <v>182630.44314543286</v>
      </c>
      <c r="J27" s="69">
        <f t="shared" si="103"/>
        <v>182629.55816103661</v>
      </c>
      <c r="K27" s="69">
        <f t="shared" si="103"/>
        <v>182628.6731809288</v>
      </c>
      <c r="L27" s="69">
        <f t="shared" si="103"/>
        <v>182627.78820510939</v>
      </c>
      <c r="M27" s="69">
        <f t="shared" si="103"/>
        <v>182626.90323357837</v>
      </c>
      <c r="N27" s="69">
        <f t="shared" si="103"/>
        <v>182626.01826633571</v>
      </c>
      <c r="O27" s="69">
        <f t="shared" si="103"/>
        <v>182625.13330338139</v>
      </c>
      <c r="P27" s="69">
        <f t="shared" si="103"/>
        <v>182624.24834471539</v>
      </c>
      <c r="Q27" s="69">
        <f t="shared" si="103"/>
        <v>182623.3633903377</v>
      </c>
      <c r="R27" s="69">
        <f t="shared" si="103"/>
        <v>182622.47844024829</v>
      </c>
      <c r="S27" s="69">
        <f t="shared" si="103"/>
        <v>182621.59349444715</v>
      </c>
      <c r="T27" s="69">
        <f t="shared" si="103"/>
        <v>182620.70855293426</v>
      </c>
      <c r="U27" s="69">
        <f t="shared" si="103"/>
        <v>182619.82361570958</v>
      </c>
      <c r="V27" s="69">
        <f t="shared" si="103"/>
        <v>182618.93868277309</v>
      </c>
      <c r="W27" s="69">
        <f t="shared" si="103"/>
        <v>182618.05375412479</v>
      </c>
      <c r="X27" s="69">
        <f t="shared" si="103"/>
        <v>182617.16882976465</v>
      </c>
      <c r="Y27" s="69">
        <f t="shared" si="103"/>
        <v>182616.28390969263</v>
      </c>
      <c r="Z27" s="69">
        <f t="shared" si="103"/>
        <v>182615.39899390875</v>
      </c>
      <c r="AA27" s="69">
        <f t="shared" si="103"/>
        <v>182614.51408241293</v>
      </c>
      <c r="AB27" s="69">
        <f t="shared" si="103"/>
        <v>182613.62917520522</v>
      </c>
      <c r="AC27" s="69">
        <f t="shared" si="103"/>
        <v>182612.74427228555</v>
      </c>
      <c r="AD27" s="69">
        <f t="shared" si="103"/>
        <v>182611.85937365392</v>
      </c>
      <c r="AE27" s="69">
        <f t="shared" si="103"/>
        <v>182610.9744793103</v>
      </c>
      <c r="AF27" s="69">
        <f t="shared" si="103"/>
        <v>182610.08958925467</v>
      </c>
      <c r="AG27" s="69">
        <f t="shared" si="103"/>
        <v>182609.20470348699</v>
      </c>
      <c r="AH27" s="69">
        <f t="shared" si="103"/>
        <v>182608.31982200727</v>
      </c>
      <c r="AI27" s="69">
        <f t="shared" si="103"/>
        <v>182607.43494481547</v>
      </c>
      <c r="AJ27" s="69">
        <f t="shared" si="103"/>
        <v>182606.5500719116</v>
      </c>
      <c r="AK27" s="69">
        <f t="shared" si="103"/>
        <v>182605.66520329559</v>
      </c>
      <c r="AL27" s="69">
        <f t="shared" si="103"/>
        <v>182604.78033896745</v>
      </c>
      <c r="AM27" s="69">
        <f t="shared" si="103"/>
        <v>182603.89547892718</v>
      </c>
      <c r="AN27" s="69">
        <f t="shared" si="103"/>
        <v>182603.01062317472</v>
      </c>
      <c r="AO27" s="69">
        <f t="shared" si="103"/>
        <v>182602.12577171007</v>
      </c>
      <c r="AP27" s="69">
        <f t="shared" si="103"/>
        <v>182601.24092453319</v>
      </c>
      <c r="AQ27" s="69">
        <f t="shared" si="103"/>
        <v>182600.35608164407</v>
      </c>
      <c r="AR27" s="69">
        <f t="shared" si="103"/>
        <v>182599.4712430427</v>
      </c>
      <c r="AS27" s="69">
        <f t="shared" si="103"/>
        <v>182598.58640872905</v>
      </c>
      <c r="AT27" s="69">
        <f t="shared" si="103"/>
        <v>182597.7015787031</v>
      </c>
      <c r="AU27" s="69">
        <f t="shared" si="103"/>
        <v>182596.81675296483</v>
      </c>
      <c r="AV27" s="69">
        <f t="shared" si="103"/>
        <v>182595.93193151423</v>
      </c>
      <c r="AW27" s="69">
        <f t="shared" si="103"/>
        <v>182595.04711435127</v>
      </c>
      <c r="AX27" s="69">
        <f t="shared" si="103"/>
        <v>182594.16230147591</v>
      </c>
      <c r="AY27" s="69">
        <f t="shared" si="103"/>
        <v>182593.27749288816</v>
      </c>
      <c r="AZ27" s="69">
        <f t="shared" si="103"/>
        <v>182592.39268858798</v>
      </c>
      <c r="BA27" s="69">
        <f t="shared" si="103"/>
        <v>182591.50788857535</v>
      </c>
      <c r="BB27" s="69">
        <f t="shared" si="103"/>
        <v>182590.62309285026</v>
      </c>
      <c r="BC27" s="69">
        <f t="shared" si="103"/>
        <v>182589.73830141267</v>
      </c>
      <c r="BD27" s="69">
        <f t="shared" si="103"/>
        <v>182588.85351426259</v>
      </c>
      <c r="BE27" s="69">
        <f>BD27*(1+$E$27)</f>
        <v>182587.96873139997</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177825.49511149825</v>
      </c>
      <c r="DG27" s="108">
        <f t="shared" si="15"/>
        <v>177824.63341075592</v>
      </c>
      <c r="DH27" s="108">
        <f t="shared" si="15"/>
        <v>177823.77171418921</v>
      </c>
      <c r="DI27" s="108">
        <f t="shared" si="15"/>
        <v>177822.91002179807</v>
      </c>
      <c r="DJ27" s="108">
        <f t="shared" si="15"/>
        <v>190421.36923460226</v>
      </c>
      <c r="DK27" s="108">
        <f t="shared" si="15"/>
        <v>190420.4464972011</v>
      </c>
      <c r="DL27" s="108">
        <f t="shared" si="15"/>
        <v>190419.52376427129</v>
      </c>
      <c r="DM27" s="108">
        <f t="shared" si="15"/>
        <v>190418.60103581281</v>
      </c>
      <c r="DN27" s="108">
        <f t="shared" si="15"/>
        <v>167023.98652160686</v>
      </c>
      <c r="DO27" s="108">
        <f t="shared" si="15"/>
        <v>167023.17716244786</v>
      </c>
      <c r="DP27" s="108">
        <f t="shared" si="15"/>
        <v>167022.36780721083</v>
      </c>
      <c r="DQ27" s="108">
        <f t="shared" si="15"/>
        <v>167021.55845589575</v>
      </c>
      <c r="DR27" s="108">
        <f t="shared" si="15"/>
        <v>167020.74910850258</v>
      </c>
      <c r="DS27" s="108">
        <f t="shared" si="15"/>
        <v>173642.58032241068</v>
      </c>
      <c r="DT27" s="108">
        <f t="shared" si="15"/>
        <v>173641.73889109475</v>
      </c>
      <c r="DU27" s="108">
        <f t="shared" si="15"/>
        <v>173640.89746385618</v>
      </c>
      <c r="DV27" s="108">
        <f t="shared" si="90"/>
        <v>173640.05604069497</v>
      </c>
      <c r="DW27" s="108">
        <f t="shared" si="90"/>
        <v>167188.64753038596</v>
      </c>
      <c r="DX27" s="108">
        <f t="shared" si="90"/>
        <v>167187.83737331827</v>
      </c>
      <c r="DY27" s="108">
        <f t="shared" si="90"/>
        <v>167187.02722017639</v>
      </c>
      <c r="DZ27" s="108">
        <f t="shared" si="90"/>
        <v>167186.21707096035</v>
      </c>
      <c r="EA27" s="108">
        <f t="shared" si="90"/>
        <v>173957.28239135604</v>
      </c>
      <c r="EB27" s="108">
        <f t="shared" si="90"/>
        <v>173956.4394350675</v>
      </c>
      <c r="EC27" s="108">
        <f t="shared" si="90"/>
        <v>173955.59648286374</v>
      </c>
      <c r="ED27" s="108">
        <f t="shared" si="90"/>
        <v>173954.75353474473</v>
      </c>
      <c r="EE27" s="108">
        <f t="shared" si="90"/>
        <v>173953.91059071044</v>
      </c>
      <c r="EF27" s="108">
        <f t="shared" si="90"/>
        <v>169049.51102749447</v>
      </c>
      <c r="EG27" s="108">
        <f t="shared" si="90"/>
        <v>169048.69185311763</v>
      </c>
      <c r="EH27" s="108">
        <f t="shared" si="90"/>
        <v>169047.87268271035</v>
      </c>
      <c r="EI27" s="108">
        <f t="shared" si="90"/>
        <v>169047.05351627257</v>
      </c>
      <c r="EJ27" s="108">
        <f t="shared" si="90"/>
        <v>171236.05589412077</v>
      </c>
      <c r="EK27" s="108">
        <f t="shared" si="90"/>
        <v>171235.22612425912</v>
      </c>
      <c r="EL27" s="108">
        <f t="shared" si="91"/>
        <v>171234.39635841837</v>
      </c>
      <c r="EM27" s="108">
        <f t="shared" si="91"/>
        <v>171233.56659659845</v>
      </c>
      <c r="EN27" s="108">
        <f t="shared" si="91"/>
        <v>182872.84126947718</v>
      </c>
      <c r="EO27" s="108">
        <f t="shared" si="91"/>
        <v>182871.95511047635</v>
      </c>
      <c r="EP27" s="108">
        <f t="shared" si="91"/>
        <v>182871.06895576965</v>
      </c>
      <c r="EQ27" s="108">
        <f t="shared" si="91"/>
        <v>182870.18280535704</v>
      </c>
      <c r="ER27" s="108">
        <f t="shared" si="91"/>
        <v>182869.29665923849</v>
      </c>
      <c r="ES27" s="108">
        <f t="shared" si="91"/>
        <v>182688.39987275121</v>
      </c>
      <c r="ET27" s="108">
        <f t="shared" si="91"/>
        <v>182687.51460751024</v>
      </c>
      <c r="EU27" s="108">
        <f t="shared" si="91"/>
        <v>182686.62934655906</v>
      </c>
      <c r="EV27" s="108">
        <f t="shared" si="91"/>
        <v>182685.74408989763</v>
      </c>
      <c r="EW27" s="108">
        <f t="shared" si="91"/>
        <v>180730.84081848952</v>
      </c>
      <c r="EX27" s="108">
        <f t="shared" si="91"/>
        <v>180729.96503912169</v>
      </c>
      <c r="EY27" s="108">
        <f t="shared" si="91"/>
        <v>180729.08926399768</v>
      </c>
      <c r="EZ27" s="108">
        <f t="shared" si="91"/>
        <v>180728.21349311748</v>
      </c>
      <c r="FA27" s="108">
        <f t="shared" si="91"/>
        <v>167934.81739237485</v>
      </c>
      <c r="FB27" s="108">
        <f t="shared" si="92"/>
        <v>167934.00361954261</v>
      </c>
      <c r="FC27" s="108">
        <f t="shared" si="92"/>
        <v>167933.18985065367</v>
      </c>
      <c r="FD27" s="108">
        <f t="shared" si="92"/>
        <v>167932.37608570809</v>
      </c>
      <c r="FE27" s="108">
        <f t="shared" si="92"/>
        <v>167931.56232470582</v>
      </c>
    </row>
    <row r="28" spans="1:161" ht="15.75" x14ac:dyDescent="0.25">
      <c r="A28" s="47" t="s">
        <v>192</v>
      </c>
      <c r="B28" s="12">
        <f>'Urb proj of all 25 ARs '!AP28</f>
        <v>67175.925635756721</v>
      </c>
      <c r="C28" s="12">
        <f>'Urb proj of all 25 ARs '!AQ28</f>
        <v>67159.000748666454</v>
      </c>
      <c r="D28" s="100">
        <f t="shared" si="10"/>
        <v>-2.5194869933072727E-4</v>
      </c>
      <c r="E28" s="101">
        <f t="shared" si="11"/>
        <v>-4.8457660234424438E-6</v>
      </c>
      <c r="F28" s="69">
        <f t="shared" si="12"/>
        <v>67175.600116938687</v>
      </c>
      <c r="G28" s="69">
        <f t="shared" si="13"/>
        <v>67175.274599698037</v>
      </c>
      <c r="H28" s="69">
        <f>G28*(1+$E$28)</f>
        <v>67174.949084034772</v>
      </c>
      <c r="I28" s="69">
        <f t="shared" ref="I28:BE28" si="104">H28*(1+$E$28)</f>
        <v>67174.623569948875</v>
      </c>
      <c r="J28" s="69">
        <f t="shared" si="104"/>
        <v>67174.298057440348</v>
      </c>
      <c r="K28" s="69">
        <f t="shared" si="104"/>
        <v>67173.972546509176</v>
      </c>
      <c r="L28" s="69">
        <f t="shared" si="104"/>
        <v>67173.647037155344</v>
      </c>
      <c r="M28" s="69">
        <f t="shared" si="104"/>
        <v>67173.321529378867</v>
      </c>
      <c r="N28" s="69">
        <f t="shared" si="104"/>
        <v>67172.996023179716</v>
      </c>
      <c r="O28" s="69">
        <f t="shared" si="104"/>
        <v>67172.67051855789</v>
      </c>
      <c r="P28" s="69">
        <f t="shared" si="104"/>
        <v>67172.345015513391</v>
      </c>
      <c r="Q28" s="69">
        <f t="shared" si="104"/>
        <v>67172.019514046202</v>
      </c>
      <c r="R28" s="69">
        <f t="shared" si="104"/>
        <v>67171.69401415631</v>
      </c>
      <c r="S28" s="69">
        <f t="shared" si="104"/>
        <v>67171.368515843715</v>
      </c>
      <c r="T28" s="69">
        <f t="shared" si="104"/>
        <v>67171.043019108416</v>
      </c>
      <c r="U28" s="69">
        <f t="shared" si="104"/>
        <v>67170.717523950399</v>
      </c>
      <c r="V28" s="69">
        <f t="shared" si="104"/>
        <v>67170.39203036965</v>
      </c>
      <c r="W28" s="69">
        <f t="shared" si="104"/>
        <v>67170.066538366169</v>
      </c>
      <c r="X28" s="69">
        <f t="shared" si="104"/>
        <v>67169.74104793994</v>
      </c>
      <c r="Y28" s="69">
        <f t="shared" si="104"/>
        <v>67169.415559090965</v>
      </c>
      <c r="Z28" s="69">
        <f t="shared" si="104"/>
        <v>67169.090071819228</v>
      </c>
      <c r="AA28" s="69">
        <f t="shared" si="104"/>
        <v>67168.764586124729</v>
      </c>
      <c r="AB28" s="69">
        <f t="shared" si="104"/>
        <v>67168.439102007454</v>
      </c>
      <c r="AC28" s="69">
        <f t="shared" si="104"/>
        <v>67168.113619467404</v>
      </c>
      <c r="AD28" s="69">
        <f t="shared" si="104"/>
        <v>67167.788138504562</v>
      </c>
      <c r="AE28" s="69">
        <f t="shared" si="104"/>
        <v>67167.46265911893</v>
      </c>
      <c r="AF28" s="69">
        <f t="shared" si="104"/>
        <v>67167.137181310492</v>
      </c>
      <c r="AG28" s="69">
        <f t="shared" si="104"/>
        <v>67166.81170507925</v>
      </c>
      <c r="AH28" s="69">
        <f t="shared" si="104"/>
        <v>67166.486230425187</v>
      </c>
      <c r="AI28" s="69">
        <f t="shared" si="104"/>
        <v>67166.160757348305</v>
      </c>
      <c r="AJ28" s="69">
        <f t="shared" si="104"/>
        <v>67165.835285848589</v>
      </c>
      <c r="AK28" s="69">
        <f t="shared" si="104"/>
        <v>67165.509815926023</v>
      </c>
      <c r="AL28" s="69">
        <f t="shared" si="104"/>
        <v>67165.184347580609</v>
      </c>
      <c r="AM28" s="69">
        <f t="shared" si="104"/>
        <v>67164.858880812346</v>
      </c>
      <c r="AN28" s="69">
        <f t="shared" si="104"/>
        <v>67164.533415621205</v>
      </c>
      <c r="AO28" s="69">
        <f t="shared" si="104"/>
        <v>67164.2079520072</v>
      </c>
      <c r="AP28" s="69">
        <f t="shared" si="104"/>
        <v>67163.882489970318</v>
      </c>
      <c r="AQ28" s="69">
        <f t="shared" si="104"/>
        <v>67163.557029510543</v>
      </c>
      <c r="AR28" s="69">
        <f t="shared" si="104"/>
        <v>67163.231570627875</v>
      </c>
      <c r="AS28" s="69">
        <f t="shared" si="104"/>
        <v>67162.9061133223</v>
      </c>
      <c r="AT28" s="69">
        <f t="shared" si="104"/>
        <v>67162.580657593819</v>
      </c>
      <c r="AU28" s="69">
        <f t="shared" si="104"/>
        <v>67162.255203442415</v>
      </c>
      <c r="AV28" s="69">
        <f t="shared" si="104"/>
        <v>67161.92975086809</v>
      </c>
      <c r="AW28" s="69">
        <f t="shared" si="104"/>
        <v>67161.604299870829</v>
      </c>
      <c r="AX28" s="69">
        <f t="shared" si="104"/>
        <v>67161.278850450632</v>
      </c>
      <c r="AY28" s="69">
        <f t="shared" si="104"/>
        <v>67160.953402607483</v>
      </c>
      <c r="AZ28" s="69">
        <f t="shared" si="104"/>
        <v>67160.627956341385</v>
      </c>
      <c r="BA28" s="69">
        <f t="shared" si="104"/>
        <v>67160.30251165232</v>
      </c>
      <c r="BB28" s="69">
        <f t="shared" si="104"/>
        <v>67159.977068540291</v>
      </c>
      <c r="BC28" s="69">
        <f t="shared" si="104"/>
        <v>67159.651627005282</v>
      </c>
      <c r="BD28" s="69">
        <f t="shared" si="104"/>
        <v>67159.326187047278</v>
      </c>
      <c r="BE28" s="69">
        <f t="shared" si="104"/>
        <v>67159.00074866628</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58405.51804694967</v>
      </c>
      <c r="DG28" s="108">
        <f t="shared" si="15"/>
        <v>58405.235027474737</v>
      </c>
      <c r="DH28" s="108">
        <f t="shared" si="15"/>
        <v>58404.952009371249</v>
      </c>
      <c r="DI28" s="108">
        <f t="shared" si="15"/>
        <v>58404.668992639206</v>
      </c>
      <c r="DJ28" s="108">
        <f t="shared" si="15"/>
        <v>62344.212270008109</v>
      </c>
      <c r="DK28" s="108">
        <f t="shared" si="15"/>
        <v>62343.910164542533</v>
      </c>
      <c r="DL28" s="108">
        <f t="shared" si="15"/>
        <v>62343.608060540886</v>
      </c>
      <c r="DM28" s="108">
        <f t="shared" si="15"/>
        <v>62343.30595800317</v>
      </c>
      <c r="DN28" s="108">
        <f t="shared" si="15"/>
        <v>54874.927416964303</v>
      </c>
      <c r="DO28" s="108">
        <f t="shared" si="15"/>
        <v>54874.661505905489</v>
      </c>
      <c r="DP28" s="108">
        <f t="shared" si="15"/>
        <v>54874.395596135219</v>
      </c>
      <c r="DQ28" s="108">
        <f t="shared" si="15"/>
        <v>54874.129687653483</v>
      </c>
      <c r="DR28" s="108">
        <f t="shared" si="15"/>
        <v>54873.863780460269</v>
      </c>
      <c r="DS28" s="108">
        <f t="shared" si="15"/>
        <v>57080.931508510075</v>
      </c>
      <c r="DT28" s="108">
        <f t="shared" si="15"/>
        <v>57080.654907671589</v>
      </c>
      <c r="DU28" s="108">
        <f t="shared" si="15"/>
        <v>57080.378308173444</v>
      </c>
      <c r="DV28" s="108">
        <f t="shared" si="90"/>
        <v>57080.101710015631</v>
      </c>
      <c r="DW28" s="108">
        <f t="shared" si="90"/>
        <v>55117.678941679216</v>
      </c>
      <c r="DX28" s="108">
        <f t="shared" si="90"/>
        <v>55117.411854303304</v>
      </c>
      <c r="DY28" s="108">
        <f t="shared" si="90"/>
        <v>55117.144768221639</v>
      </c>
      <c r="DZ28" s="108">
        <f t="shared" si="90"/>
        <v>55116.877683434206</v>
      </c>
      <c r="EA28" s="108">
        <f t="shared" si="90"/>
        <v>57947.055970394329</v>
      </c>
      <c r="EB28" s="108">
        <f t="shared" si="90"/>
        <v>57946.775172519338</v>
      </c>
      <c r="EC28" s="108">
        <f t="shared" si="90"/>
        <v>57946.494376005037</v>
      </c>
      <c r="ED28" s="108">
        <f t="shared" si="90"/>
        <v>57946.213580851407</v>
      </c>
      <c r="EE28" s="108">
        <f t="shared" si="90"/>
        <v>57945.932787058453</v>
      </c>
      <c r="EF28" s="108">
        <f t="shared" si="90"/>
        <v>57419.615314647635</v>
      </c>
      <c r="EG28" s="108">
        <f t="shared" si="90"/>
        <v>57419.337072626666</v>
      </c>
      <c r="EH28" s="108">
        <f t="shared" si="90"/>
        <v>57419.058831953989</v>
      </c>
      <c r="EI28" s="108">
        <f t="shared" si="90"/>
        <v>57418.780592629613</v>
      </c>
      <c r="EJ28" s="108">
        <f t="shared" si="90"/>
        <v>57198.794476833798</v>
      </c>
      <c r="EK28" s="108">
        <f t="shared" si="90"/>
        <v>57198.517304858942</v>
      </c>
      <c r="EL28" s="108">
        <f t="shared" si="91"/>
        <v>57198.240134227191</v>
      </c>
      <c r="EM28" s="108">
        <f t="shared" si="91"/>
        <v>57197.962964938561</v>
      </c>
      <c r="EN28" s="108">
        <f t="shared" si="91"/>
        <v>61462.22888408626</v>
      </c>
      <c r="EO28" s="108">
        <f t="shared" si="91"/>
        <v>61461.93105250581</v>
      </c>
      <c r="EP28" s="108">
        <f t="shared" si="91"/>
        <v>61461.633222368582</v>
      </c>
      <c r="EQ28" s="108">
        <f t="shared" si="91"/>
        <v>61461.335393674563</v>
      </c>
      <c r="ER28" s="108">
        <f t="shared" si="91"/>
        <v>61461.037566423758</v>
      </c>
      <c r="ES28" s="108">
        <f t="shared" si="91"/>
        <v>61267.972458253636</v>
      </c>
      <c r="ET28" s="108">
        <f t="shared" si="91"/>
        <v>61267.675567994367</v>
      </c>
      <c r="EU28" s="108">
        <f t="shared" si="91"/>
        <v>61267.378679173758</v>
      </c>
      <c r="EV28" s="108">
        <f t="shared" si="91"/>
        <v>61267.08179179181</v>
      </c>
      <c r="EW28" s="108">
        <f t="shared" si="91"/>
        <v>60655.868855227745</v>
      </c>
      <c r="EX28" s="108">
        <f t="shared" si="91"/>
        <v>60655.574931079325</v>
      </c>
      <c r="EY28" s="108">
        <f t="shared" si="91"/>
        <v>60655.281008355189</v>
      </c>
      <c r="EZ28" s="108">
        <f t="shared" si="91"/>
        <v>60654.987087055335</v>
      </c>
      <c r="FA28" s="108">
        <f t="shared" si="91"/>
        <v>55582.045992100138</v>
      </c>
      <c r="FB28" s="108">
        <f t="shared" si="92"/>
        <v>55581.776654510162</v>
      </c>
      <c r="FC28" s="108">
        <f t="shared" si="92"/>
        <v>55581.507318225333</v>
      </c>
      <c r="FD28" s="108">
        <f t="shared" si="92"/>
        <v>55581.237983245635</v>
      </c>
      <c r="FE28" s="108">
        <f t="shared" si="92"/>
        <v>55580.96864957107</v>
      </c>
    </row>
    <row r="29" spans="1:161" s="45" customFormat="1" ht="15.75" x14ac:dyDescent="0.25">
      <c r="A29" s="67" t="s">
        <v>95</v>
      </c>
      <c r="B29" s="74">
        <f>SUM(B4:B28)</f>
        <v>3092546.4722795249</v>
      </c>
      <c r="C29" s="74">
        <f>SUM(C4:C28)</f>
        <v>3091767.3092182134</v>
      </c>
      <c r="D29" s="102"/>
      <c r="E29" s="103"/>
      <c r="F29" s="29">
        <f>SUM(F4:F28)</f>
        <v>3092531.4865229032</v>
      </c>
      <c r="G29" s="29">
        <f t="shared" ref="G29:BE29" si="105">SUM(G4:G28)</f>
        <v>3092516.5008388995</v>
      </c>
      <c r="H29" s="29">
        <f t="shared" si="105"/>
        <v>3092501.5152275125</v>
      </c>
      <c r="I29" s="29">
        <f t="shared" si="105"/>
        <v>3092486.5296887434</v>
      </c>
      <c r="J29" s="29">
        <f t="shared" si="105"/>
        <v>3092471.5442225891</v>
      </c>
      <c r="K29" s="29">
        <f t="shared" si="105"/>
        <v>3092456.5588290519</v>
      </c>
      <c r="L29" s="29">
        <f t="shared" si="105"/>
        <v>3092441.5735081299</v>
      </c>
      <c r="M29" s="29">
        <f t="shared" si="105"/>
        <v>3092426.5882598236</v>
      </c>
      <c r="N29" s="29">
        <f t="shared" si="105"/>
        <v>3092411.6030841316</v>
      </c>
      <c r="O29" s="29">
        <f t="shared" si="105"/>
        <v>3092396.6179810558</v>
      </c>
      <c r="P29" s="29">
        <f t="shared" si="105"/>
        <v>3092381.6329505933</v>
      </c>
      <c r="Q29" s="29">
        <f t="shared" si="105"/>
        <v>3092366.6479927446</v>
      </c>
      <c r="R29" s="29">
        <f t="shared" si="105"/>
        <v>3092351.6631075097</v>
      </c>
      <c r="S29" s="29">
        <f t="shared" si="105"/>
        <v>3092336.6782948873</v>
      </c>
      <c r="T29" s="29">
        <f t="shared" si="105"/>
        <v>3092321.6935548792</v>
      </c>
      <c r="U29" s="29">
        <f t="shared" si="105"/>
        <v>3092306.7088874839</v>
      </c>
      <c r="V29" s="29">
        <f t="shared" si="105"/>
        <v>3092291.7242926992</v>
      </c>
      <c r="W29" s="29">
        <f t="shared" si="105"/>
        <v>3092276.7397705261</v>
      </c>
      <c r="X29" s="29">
        <f t="shared" si="105"/>
        <v>3092261.7553209662</v>
      </c>
      <c r="Y29" s="29">
        <f t="shared" si="105"/>
        <v>3092246.770944017</v>
      </c>
      <c r="Z29" s="29">
        <f t="shared" si="105"/>
        <v>3092231.7866396783</v>
      </c>
      <c r="AA29" s="29">
        <f t="shared" si="105"/>
        <v>3092216.8024079492</v>
      </c>
      <c r="AB29" s="29">
        <f t="shared" si="105"/>
        <v>3092201.8182488317</v>
      </c>
      <c r="AC29" s="29">
        <f t="shared" si="105"/>
        <v>3092186.8341623233</v>
      </c>
      <c r="AD29" s="29">
        <f t="shared" si="105"/>
        <v>3092171.850148424</v>
      </c>
      <c r="AE29" s="29">
        <f t="shared" si="105"/>
        <v>3092156.866207133</v>
      </c>
      <c r="AF29" s="29">
        <f t="shared" si="105"/>
        <v>3092141.8823384522</v>
      </c>
      <c r="AG29" s="29">
        <f t="shared" si="105"/>
        <v>3092126.8985423795</v>
      </c>
      <c r="AH29" s="29">
        <f t="shared" si="105"/>
        <v>3092111.9148189132</v>
      </c>
      <c r="AI29" s="29">
        <f t="shared" si="105"/>
        <v>3092096.9311680566</v>
      </c>
      <c r="AJ29" s="29">
        <f t="shared" si="105"/>
        <v>3092081.9475898053</v>
      </c>
      <c r="AK29" s="29">
        <f t="shared" si="105"/>
        <v>3092066.9640841628</v>
      </c>
      <c r="AL29" s="29">
        <f t="shared" si="105"/>
        <v>3092051.9806511258</v>
      </c>
      <c r="AM29" s="29">
        <f t="shared" si="105"/>
        <v>3092036.9972906951</v>
      </c>
      <c r="AN29" s="29">
        <f t="shared" si="105"/>
        <v>3092022.0140028703</v>
      </c>
      <c r="AO29" s="29">
        <f t="shared" si="105"/>
        <v>3092007.030787651</v>
      </c>
      <c r="AP29" s="29">
        <f t="shared" si="105"/>
        <v>3091992.0476450371</v>
      </c>
      <c r="AQ29" s="29">
        <f t="shared" si="105"/>
        <v>3091977.0645750272</v>
      </c>
      <c r="AR29" s="29">
        <f t="shared" si="105"/>
        <v>3091962.0815776233</v>
      </c>
      <c r="AS29" s="29">
        <f t="shared" si="105"/>
        <v>3091947.0986528229</v>
      </c>
      <c r="AT29" s="29">
        <f t="shared" si="105"/>
        <v>3091932.1158006256</v>
      </c>
      <c r="AU29" s="29">
        <f t="shared" si="105"/>
        <v>3091917.1330210315</v>
      </c>
      <c r="AV29" s="29">
        <f t="shared" si="105"/>
        <v>3091902.1503140419</v>
      </c>
      <c r="AW29" s="29">
        <f t="shared" si="105"/>
        <v>3091887.167679653</v>
      </c>
      <c r="AX29" s="29">
        <f t="shared" si="105"/>
        <v>3091872.1851178682</v>
      </c>
      <c r="AY29" s="29">
        <f t="shared" si="105"/>
        <v>3091857.2026286852</v>
      </c>
      <c r="AZ29" s="29">
        <f t="shared" si="105"/>
        <v>3091842.2202121029</v>
      </c>
      <c r="BA29" s="29">
        <f t="shared" si="105"/>
        <v>3091827.2378681228</v>
      </c>
      <c r="BB29" s="29">
        <f t="shared" si="105"/>
        <v>3091812.2555967425</v>
      </c>
      <c r="BC29" s="29">
        <f t="shared" si="105"/>
        <v>3091797.2733979635</v>
      </c>
      <c r="BD29" s="29">
        <f t="shared" si="105"/>
        <v>3091782.2912717839</v>
      </c>
      <c r="BE29" s="29">
        <f t="shared" si="105"/>
        <v>3091767.3092182055</v>
      </c>
      <c r="DB29" s="178" t="s">
        <v>117</v>
      </c>
      <c r="DC29" s="178"/>
      <c r="DD29" s="178"/>
      <c r="DE29" s="178"/>
      <c r="DF29" s="135">
        <f>SUM(DF4:DF15)</f>
        <v>1253454.7208762625</v>
      </c>
      <c r="DG29" s="135">
        <f t="shared" ref="DG29:FE29" si="106">SUM(DG4:DG15)</f>
        <v>1253448.6469279642</v>
      </c>
      <c r="DH29" s="135">
        <f t="shared" si="106"/>
        <v>1253442.5730090986</v>
      </c>
      <c r="DI29" s="135">
        <f t="shared" si="106"/>
        <v>1253436.4991196662</v>
      </c>
      <c r="DJ29" s="135">
        <f t="shared" si="106"/>
        <v>1401047.8711290359</v>
      </c>
      <c r="DK29" s="135">
        <f t="shared" si="106"/>
        <v>1401041.0819788647</v>
      </c>
      <c r="DL29" s="135">
        <f t="shared" si="106"/>
        <v>1401034.2928615925</v>
      </c>
      <c r="DM29" s="135">
        <f t="shared" si="106"/>
        <v>1401027.5037772187</v>
      </c>
      <c r="DN29" s="135">
        <f t="shared" si="106"/>
        <v>1237193.9281988959</v>
      </c>
      <c r="DO29" s="135">
        <f t="shared" si="106"/>
        <v>1237187.9330465938</v>
      </c>
      <c r="DP29" s="135">
        <f t="shared" si="106"/>
        <v>1237181.9379233436</v>
      </c>
      <c r="DQ29" s="135">
        <f t="shared" si="106"/>
        <v>1237175.9428291437</v>
      </c>
      <c r="DR29" s="135">
        <f t="shared" si="106"/>
        <v>1237169.947763995</v>
      </c>
      <c r="DS29" s="135">
        <f t="shared" si="106"/>
        <v>1284507.599085459</v>
      </c>
      <c r="DT29" s="135">
        <f t="shared" si="106"/>
        <v>1284501.3746621788</v>
      </c>
      <c r="DU29" s="135">
        <f t="shared" si="106"/>
        <v>1284495.1502690604</v>
      </c>
      <c r="DV29" s="135">
        <f t="shared" si="106"/>
        <v>1284488.925906104</v>
      </c>
      <c r="DW29" s="135">
        <f t="shared" si="106"/>
        <v>1281948.1393689043</v>
      </c>
      <c r="DX29" s="135">
        <f t="shared" si="106"/>
        <v>1281941.9273481667</v>
      </c>
      <c r="DY29" s="135">
        <f t="shared" si="106"/>
        <v>1281935.7153575313</v>
      </c>
      <c r="DZ29" s="135">
        <f t="shared" si="106"/>
        <v>1281929.5033969977</v>
      </c>
      <c r="EA29" s="135">
        <f t="shared" si="106"/>
        <v>1333780.9628652334</v>
      </c>
      <c r="EB29" s="135">
        <f t="shared" si="106"/>
        <v>1333774.499674761</v>
      </c>
      <c r="EC29" s="135">
        <f t="shared" si="106"/>
        <v>1333768.0365156073</v>
      </c>
      <c r="ED29" s="135">
        <f t="shared" si="106"/>
        <v>1333761.5733877725</v>
      </c>
      <c r="EE29" s="135">
        <f t="shared" si="106"/>
        <v>1333755.1102912573</v>
      </c>
      <c r="EF29" s="135">
        <f t="shared" si="106"/>
        <v>1349010.2514346957</v>
      </c>
      <c r="EG29" s="135">
        <f t="shared" si="106"/>
        <v>1349003.7144466541</v>
      </c>
      <c r="EH29" s="135">
        <f t="shared" si="106"/>
        <v>1348997.1774902891</v>
      </c>
      <c r="EI29" s="135">
        <f t="shared" si="106"/>
        <v>1348990.6405656012</v>
      </c>
      <c r="EJ29" s="135">
        <f t="shared" si="106"/>
        <v>1384516.8077838446</v>
      </c>
      <c r="EK29" s="135">
        <f t="shared" si="106"/>
        <v>1384510.0987393386</v>
      </c>
      <c r="EL29" s="135">
        <f t="shared" si="106"/>
        <v>1384503.3897273429</v>
      </c>
      <c r="EM29" s="135">
        <f t="shared" si="106"/>
        <v>1384496.6807478578</v>
      </c>
      <c r="EN29" s="135">
        <f t="shared" si="106"/>
        <v>1496027.5233660867</v>
      </c>
      <c r="EO29" s="135">
        <f t="shared" si="106"/>
        <v>1496020.2739667441</v>
      </c>
      <c r="EP29" s="135">
        <f t="shared" si="106"/>
        <v>1496013.0246025301</v>
      </c>
      <c r="EQ29" s="135">
        <f t="shared" si="106"/>
        <v>1496005.7752734448</v>
      </c>
      <c r="ER29" s="135">
        <f t="shared" si="106"/>
        <v>1495998.5259794882</v>
      </c>
      <c r="ES29" s="135">
        <f t="shared" si="106"/>
        <v>1424449.5294599782</v>
      </c>
      <c r="ET29" s="135">
        <f t="shared" si="106"/>
        <v>1424442.626910846</v>
      </c>
      <c r="EU29" s="135">
        <f t="shared" si="106"/>
        <v>1424435.7243951624</v>
      </c>
      <c r="EV29" s="135">
        <f t="shared" si="106"/>
        <v>1424428.8219129262</v>
      </c>
      <c r="EW29" s="135">
        <f t="shared" si="106"/>
        <v>1384372.3972174944</v>
      </c>
      <c r="EX29" s="135">
        <f t="shared" si="106"/>
        <v>1384365.6888727681</v>
      </c>
      <c r="EY29" s="135">
        <f t="shared" si="106"/>
        <v>1384358.9805605488</v>
      </c>
      <c r="EZ29" s="135">
        <f t="shared" si="106"/>
        <v>1384352.2722808369</v>
      </c>
      <c r="FA29" s="135">
        <f t="shared" si="106"/>
        <v>1240873.3856406701</v>
      </c>
      <c r="FB29" s="135">
        <f t="shared" si="106"/>
        <v>1240867.3726585787</v>
      </c>
      <c r="FC29" s="135">
        <f t="shared" si="106"/>
        <v>1240861.3597056246</v>
      </c>
      <c r="FD29" s="135">
        <f t="shared" si="106"/>
        <v>1240855.346781808</v>
      </c>
      <c r="FE29" s="135">
        <f t="shared" si="106"/>
        <v>1240849.3338871286</v>
      </c>
    </row>
    <row r="30" spans="1:161" x14ac:dyDescent="0.25">
      <c r="B30" s="167" t="s">
        <v>251</v>
      </c>
      <c r="C30" s="167"/>
      <c r="D30" s="167"/>
      <c r="E30" s="167"/>
      <c r="F30" s="137">
        <f>SUM(F4:F15)</f>
        <v>906731.01794062776</v>
      </c>
      <c r="G30" s="137">
        <f t="shared" ref="G30:BE30" si="107">SUM(G4:G15)</f>
        <v>906726.62413426873</v>
      </c>
      <c r="H30" s="137">
        <f t="shared" si="107"/>
        <v>906722.23034920078</v>
      </c>
      <c r="I30" s="137">
        <f t="shared" si="107"/>
        <v>906717.83658542437</v>
      </c>
      <c r="J30" s="137">
        <f t="shared" si="107"/>
        <v>906713.44284293905</v>
      </c>
      <c r="K30" s="137">
        <f t="shared" si="107"/>
        <v>906709.0491217447</v>
      </c>
      <c r="L30" s="137">
        <f t="shared" si="107"/>
        <v>906704.65542184131</v>
      </c>
      <c r="M30" s="137">
        <f t="shared" si="107"/>
        <v>906700.26174322865</v>
      </c>
      <c r="N30" s="137">
        <f t="shared" si="107"/>
        <v>906695.86808590684</v>
      </c>
      <c r="O30" s="137">
        <f t="shared" si="107"/>
        <v>906691.47444987565</v>
      </c>
      <c r="P30" s="137">
        <f t="shared" si="107"/>
        <v>906687.08083513519</v>
      </c>
      <c r="Q30" s="137">
        <f t="shared" si="107"/>
        <v>906682.68724168499</v>
      </c>
      <c r="R30" s="137">
        <f t="shared" si="107"/>
        <v>906678.29366952518</v>
      </c>
      <c r="S30" s="137">
        <f t="shared" si="107"/>
        <v>906673.90011865506</v>
      </c>
      <c r="T30" s="137">
        <f t="shared" si="107"/>
        <v>906669.50658907567</v>
      </c>
      <c r="U30" s="137">
        <f t="shared" si="107"/>
        <v>906665.11308078642</v>
      </c>
      <c r="V30" s="137">
        <f t="shared" si="107"/>
        <v>906660.71959378675</v>
      </c>
      <c r="W30" s="137">
        <f t="shared" si="107"/>
        <v>906656.32612807688</v>
      </c>
      <c r="X30" s="137">
        <f t="shared" si="107"/>
        <v>906651.93268365681</v>
      </c>
      <c r="Y30" s="137">
        <f t="shared" si="107"/>
        <v>906647.5392605263</v>
      </c>
      <c r="Z30" s="137">
        <f t="shared" si="107"/>
        <v>906643.14585868502</v>
      </c>
      <c r="AA30" s="137">
        <f t="shared" si="107"/>
        <v>906638.75247813365</v>
      </c>
      <c r="AB30" s="137">
        <f t="shared" si="107"/>
        <v>906634.35911887151</v>
      </c>
      <c r="AC30" s="137">
        <f t="shared" si="107"/>
        <v>906629.96578089835</v>
      </c>
      <c r="AD30" s="137">
        <f t="shared" si="107"/>
        <v>906625.57246421441</v>
      </c>
      <c r="AE30" s="137">
        <f t="shared" si="107"/>
        <v>906621.17916881922</v>
      </c>
      <c r="AF30" s="137">
        <f t="shared" si="107"/>
        <v>906616.78589471325</v>
      </c>
      <c r="AG30" s="137">
        <f t="shared" si="107"/>
        <v>906612.3926418958</v>
      </c>
      <c r="AH30" s="137">
        <f t="shared" si="107"/>
        <v>906607.99941036699</v>
      </c>
      <c r="AI30" s="137">
        <f t="shared" si="107"/>
        <v>906603.60620012693</v>
      </c>
      <c r="AJ30" s="137">
        <f t="shared" si="107"/>
        <v>906599.21301117528</v>
      </c>
      <c r="AK30" s="137">
        <f t="shared" si="107"/>
        <v>906594.81984351191</v>
      </c>
      <c r="AL30" s="137">
        <f t="shared" si="107"/>
        <v>906590.42669713695</v>
      </c>
      <c r="AM30" s="137">
        <f t="shared" si="107"/>
        <v>906586.03357205004</v>
      </c>
      <c r="AN30" s="137">
        <f t="shared" si="107"/>
        <v>906581.64046825131</v>
      </c>
      <c r="AO30" s="137">
        <f t="shared" si="107"/>
        <v>906577.2473857404</v>
      </c>
      <c r="AP30" s="137">
        <f t="shared" si="107"/>
        <v>906572.85432451754</v>
      </c>
      <c r="AQ30" s="137">
        <f t="shared" si="107"/>
        <v>906568.46128458215</v>
      </c>
      <c r="AR30" s="137">
        <f t="shared" si="107"/>
        <v>906564.06826593471</v>
      </c>
      <c r="AS30" s="137">
        <f t="shared" si="107"/>
        <v>906559.67526857462</v>
      </c>
      <c r="AT30" s="137">
        <f t="shared" si="107"/>
        <v>906555.282292502</v>
      </c>
      <c r="AU30" s="137">
        <f t="shared" si="107"/>
        <v>906550.88933771662</v>
      </c>
      <c r="AV30" s="137">
        <f t="shared" si="107"/>
        <v>906546.49640421849</v>
      </c>
      <c r="AW30" s="137">
        <f t="shared" si="107"/>
        <v>906542.10349200759</v>
      </c>
      <c r="AX30" s="137">
        <f t="shared" si="107"/>
        <v>906537.71060108347</v>
      </c>
      <c r="AY30" s="137">
        <f t="shared" si="107"/>
        <v>906533.3177314467</v>
      </c>
      <c r="AZ30" s="137">
        <f t="shared" si="107"/>
        <v>906528.92488309636</v>
      </c>
      <c r="BA30" s="137">
        <f t="shared" si="107"/>
        <v>906524.53205603291</v>
      </c>
      <c r="BB30" s="137">
        <f t="shared" si="107"/>
        <v>906520.13925025624</v>
      </c>
      <c r="BC30" s="137">
        <f t="shared" si="107"/>
        <v>906515.74646576575</v>
      </c>
      <c r="BD30" s="137">
        <f t="shared" si="107"/>
        <v>906511.35370256193</v>
      </c>
      <c r="BE30" s="137">
        <f t="shared" si="107"/>
        <v>906506.96096064406</v>
      </c>
      <c r="DB30" s="178" t="s">
        <v>118</v>
      </c>
      <c r="DC30" s="178"/>
      <c r="DD30" s="178"/>
      <c r="DE30" s="178"/>
      <c r="DF30" s="109">
        <f>SUM(DF16:DF28)</f>
        <v>2205793.6397158364</v>
      </c>
      <c r="DG30" s="109">
        <f t="shared" ref="DG30:FE30" si="108">SUM(DG16:DG28)</f>
        <v>2205782.9509559623</v>
      </c>
      <c r="DH30" s="109">
        <f t="shared" si="108"/>
        <v>2205772.2622478837</v>
      </c>
      <c r="DI30" s="109">
        <f t="shared" si="108"/>
        <v>2205761.5735915997</v>
      </c>
      <c r="DJ30" s="109">
        <f t="shared" si="108"/>
        <v>2402555.939509647</v>
      </c>
      <c r="DK30" s="109">
        <f t="shared" si="108"/>
        <v>2402544.2972857058</v>
      </c>
      <c r="DL30" s="109">
        <f t="shared" si="108"/>
        <v>2402532.6551181809</v>
      </c>
      <c r="DM30" s="109">
        <f t="shared" si="108"/>
        <v>2402521.0130070704</v>
      </c>
      <c r="DN30" s="109">
        <f t="shared" si="108"/>
        <v>2117781.1709995773</v>
      </c>
      <c r="DO30" s="109">
        <f t="shared" si="108"/>
        <v>2117770.9087275336</v>
      </c>
      <c r="DP30" s="109">
        <f t="shared" si="108"/>
        <v>2117760.6465052189</v>
      </c>
      <c r="DQ30" s="109">
        <f t="shared" si="108"/>
        <v>2117750.3843326317</v>
      </c>
      <c r="DR30" s="109">
        <f t="shared" si="108"/>
        <v>2117740.1222097734</v>
      </c>
      <c r="DS30" s="109">
        <f t="shared" si="108"/>
        <v>2179466.4784224913</v>
      </c>
      <c r="DT30" s="109">
        <f t="shared" si="108"/>
        <v>2179455.9172378811</v>
      </c>
      <c r="DU30" s="109">
        <f t="shared" si="108"/>
        <v>2179445.3561044475</v>
      </c>
      <c r="DV30" s="109">
        <f t="shared" si="108"/>
        <v>2179434.795022191</v>
      </c>
      <c r="DW30" s="109">
        <f t="shared" si="108"/>
        <v>2156425.1438217745</v>
      </c>
      <c r="DX30" s="109">
        <f t="shared" si="108"/>
        <v>2156414.694290081</v>
      </c>
      <c r="DY30" s="109">
        <f t="shared" si="108"/>
        <v>2156404.2448090226</v>
      </c>
      <c r="DZ30" s="109">
        <f t="shared" si="108"/>
        <v>2156393.7953786007</v>
      </c>
      <c r="EA30" s="109">
        <f t="shared" si="108"/>
        <v>2244341.9162420742</v>
      </c>
      <c r="EB30" s="109">
        <f t="shared" si="108"/>
        <v>2244331.0406862712</v>
      </c>
      <c r="EC30" s="109">
        <f t="shared" si="108"/>
        <v>2244320.1651831684</v>
      </c>
      <c r="ED30" s="109">
        <f t="shared" si="108"/>
        <v>2244309.2897327663</v>
      </c>
      <c r="EE30" s="109">
        <f t="shared" si="108"/>
        <v>2244298.4143350641</v>
      </c>
      <c r="EF30" s="109">
        <f t="shared" si="108"/>
        <v>2208403.015443841</v>
      </c>
      <c r="EG30" s="109">
        <f t="shared" si="108"/>
        <v>2208392.3140395423</v>
      </c>
      <c r="EH30" s="109">
        <f t="shared" si="108"/>
        <v>2208381.6126871002</v>
      </c>
      <c r="EI30" s="109">
        <f t="shared" si="108"/>
        <v>2208370.911386515</v>
      </c>
      <c r="EJ30" s="109">
        <f t="shared" si="108"/>
        <v>2242460.6448720079</v>
      </c>
      <c r="EK30" s="109">
        <f t="shared" si="108"/>
        <v>2242449.7784324065</v>
      </c>
      <c r="EL30" s="109">
        <f t="shared" si="108"/>
        <v>2242438.9120454602</v>
      </c>
      <c r="EM30" s="109">
        <f t="shared" si="108"/>
        <v>2242428.0457111709</v>
      </c>
      <c r="EN30" s="109">
        <f t="shared" si="108"/>
        <v>2406788.3511681133</v>
      </c>
      <c r="EO30" s="109">
        <f t="shared" si="108"/>
        <v>2406776.6884348956</v>
      </c>
      <c r="EP30" s="109">
        <f t="shared" si="108"/>
        <v>2406765.0257581924</v>
      </c>
      <c r="EQ30" s="109">
        <f t="shared" si="108"/>
        <v>2406753.3631380047</v>
      </c>
      <c r="ER30" s="109">
        <f t="shared" si="108"/>
        <v>2406741.700574331</v>
      </c>
      <c r="ES30" s="109">
        <f t="shared" si="108"/>
        <v>2332363.8419332239</v>
      </c>
      <c r="ET30" s="109">
        <f t="shared" si="108"/>
        <v>2332352.5398437646</v>
      </c>
      <c r="EU30" s="109">
        <f t="shared" si="108"/>
        <v>2332341.2378090718</v>
      </c>
      <c r="EV30" s="109">
        <f t="shared" si="108"/>
        <v>2332329.9358291468</v>
      </c>
      <c r="EW30" s="109">
        <f t="shared" si="108"/>
        <v>2299503.6013505245</v>
      </c>
      <c r="EX30" s="109">
        <f t="shared" si="108"/>
        <v>2299492.4584941026</v>
      </c>
      <c r="EY30" s="109">
        <f t="shared" si="108"/>
        <v>2299481.3156916755</v>
      </c>
      <c r="EZ30" s="109">
        <f t="shared" si="108"/>
        <v>2299470.1729432442</v>
      </c>
      <c r="FA30" s="109">
        <f t="shared" si="108"/>
        <v>2133731.7370382282</v>
      </c>
      <c r="FB30" s="109">
        <f t="shared" si="108"/>
        <v>2133721.3974734736</v>
      </c>
      <c r="FC30" s="109">
        <f t="shared" si="108"/>
        <v>2133711.0579588222</v>
      </c>
      <c r="FD30" s="109">
        <f t="shared" si="108"/>
        <v>2133700.7184942742</v>
      </c>
      <c r="FE30" s="109">
        <f t="shared" si="108"/>
        <v>2133690.379079828</v>
      </c>
    </row>
    <row r="31" spans="1:161" x14ac:dyDescent="0.25">
      <c r="B31" s="167" t="s">
        <v>252</v>
      </c>
      <c r="C31" s="167"/>
      <c r="D31" s="167"/>
      <c r="E31" s="167"/>
      <c r="F31" s="137">
        <f>SUM(F16:F28)</f>
        <v>2185800.4685822753</v>
      </c>
      <c r="G31" s="137">
        <f t="shared" ref="G31:BE31" si="109">SUM(G16:G28)</f>
        <v>2185789.8767046304</v>
      </c>
      <c r="H31" s="137">
        <f t="shared" si="109"/>
        <v>2185779.2848783117</v>
      </c>
      <c r="I31" s="137">
        <f t="shared" si="109"/>
        <v>2185768.6931033186</v>
      </c>
      <c r="J31" s="137">
        <f t="shared" si="109"/>
        <v>2185758.1013796502</v>
      </c>
      <c r="K31" s="137">
        <f t="shared" si="109"/>
        <v>2185747.509707307</v>
      </c>
      <c r="L31" s="137">
        <f t="shared" si="109"/>
        <v>2185736.918086289</v>
      </c>
      <c r="M31" s="137">
        <f t="shared" si="109"/>
        <v>2185726.3265165947</v>
      </c>
      <c r="N31" s="137">
        <f t="shared" si="109"/>
        <v>2185715.7349982252</v>
      </c>
      <c r="O31" s="137">
        <f t="shared" si="109"/>
        <v>2185705.1435311795</v>
      </c>
      <c r="P31" s="137">
        <f t="shared" si="109"/>
        <v>2185694.5521154576</v>
      </c>
      <c r="Q31" s="137">
        <f t="shared" si="109"/>
        <v>2185683.9607510595</v>
      </c>
      <c r="R31" s="137">
        <f t="shared" si="109"/>
        <v>2185673.3694379847</v>
      </c>
      <c r="S31" s="137">
        <f t="shared" si="109"/>
        <v>2185662.7781762322</v>
      </c>
      <c r="T31" s="137">
        <f t="shared" si="109"/>
        <v>2185652.1869658036</v>
      </c>
      <c r="U31" s="137">
        <f t="shared" si="109"/>
        <v>2185641.5958066974</v>
      </c>
      <c r="V31" s="137">
        <f t="shared" si="109"/>
        <v>2185631.0046989121</v>
      </c>
      <c r="W31" s="137">
        <f t="shared" si="109"/>
        <v>2185620.4136424502</v>
      </c>
      <c r="X31" s="137">
        <f t="shared" si="109"/>
        <v>2185609.8226373093</v>
      </c>
      <c r="Y31" s="137">
        <f t="shared" si="109"/>
        <v>2185599.2316834903</v>
      </c>
      <c r="Z31" s="137">
        <f t="shared" si="109"/>
        <v>2185588.6407809928</v>
      </c>
      <c r="AA31" s="137">
        <f t="shared" si="109"/>
        <v>2185578.0499298158</v>
      </c>
      <c r="AB31" s="137">
        <f t="shared" si="109"/>
        <v>2185567.4591299598</v>
      </c>
      <c r="AC31" s="137">
        <f t="shared" si="109"/>
        <v>2185556.8683814243</v>
      </c>
      <c r="AD31" s="137">
        <f t="shared" si="109"/>
        <v>2185546.2776842094</v>
      </c>
      <c r="AE31" s="137">
        <f t="shared" si="109"/>
        <v>2185535.6870383145</v>
      </c>
      <c r="AF31" s="137">
        <f t="shared" si="109"/>
        <v>2185525.0964437388</v>
      </c>
      <c r="AG31" s="137">
        <f t="shared" si="109"/>
        <v>2185514.5059004831</v>
      </c>
      <c r="AH31" s="137">
        <f t="shared" si="109"/>
        <v>2185503.9154085466</v>
      </c>
      <c r="AI31" s="137">
        <f t="shared" si="109"/>
        <v>2185493.3249679296</v>
      </c>
      <c r="AJ31" s="137">
        <f t="shared" si="109"/>
        <v>2185482.7345786309</v>
      </c>
      <c r="AK31" s="137">
        <f t="shared" si="109"/>
        <v>2185472.1442406508</v>
      </c>
      <c r="AL31" s="137">
        <f t="shared" si="109"/>
        <v>2185461.5539539885</v>
      </c>
      <c r="AM31" s="137">
        <f t="shared" si="109"/>
        <v>2185450.9637186448</v>
      </c>
      <c r="AN31" s="137">
        <f t="shared" si="109"/>
        <v>2185440.3735346189</v>
      </c>
      <c r="AO31" s="137">
        <f t="shared" si="109"/>
        <v>2185429.7834019111</v>
      </c>
      <c r="AP31" s="137">
        <f t="shared" si="109"/>
        <v>2185419.1933205198</v>
      </c>
      <c r="AQ31" s="137">
        <f t="shared" si="109"/>
        <v>2185408.6032904456</v>
      </c>
      <c r="AR31" s="137">
        <f t="shared" si="109"/>
        <v>2185398.0133116883</v>
      </c>
      <c r="AS31" s="137">
        <f t="shared" si="109"/>
        <v>2185387.4233842483</v>
      </c>
      <c r="AT31" s="137">
        <f t="shared" si="109"/>
        <v>2185376.8335081232</v>
      </c>
      <c r="AU31" s="137">
        <f t="shared" si="109"/>
        <v>2185366.2436833149</v>
      </c>
      <c r="AV31" s="137">
        <f t="shared" si="109"/>
        <v>2185355.6539098225</v>
      </c>
      <c r="AW31" s="137">
        <f t="shared" si="109"/>
        <v>2185345.0641876459</v>
      </c>
      <c r="AX31" s="137">
        <f t="shared" si="109"/>
        <v>2185334.4745167843</v>
      </c>
      <c r="AY31" s="137">
        <f t="shared" si="109"/>
        <v>2185323.8848972381</v>
      </c>
      <c r="AZ31" s="137">
        <f t="shared" si="109"/>
        <v>2185313.2953290064</v>
      </c>
      <c r="BA31" s="137">
        <f t="shared" si="109"/>
        <v>2185302.7058120891</v>
      </c>
      <c r="BB31" s="137">
        <f t="shared" si="109"/>
        <v>2185292.1163464868</v>
      </c>
      <c r="BC31" s="137">
        <f t="shared" si="109"/>
        <v>2185281.5269321976</v>
      </c>
      <c r="BD31" s="137">
        <f t="shared" si="109"/>
        <v>2185270.9375692229</v>
      </c>
      <c r="BE31" s="137">
        <f t="shared" si="109"/>
        <v>2185260.3482575621</v>
      </c>
    </row>
    <row r="32" spans="1:161" x14ac:dyDescent="0.25">
      <c r="F32" s="72">
        <f>SUM(F30:F31)</f>
        <v>3092531.4865229032</v>
      </c>
      <c r="G32" s="72">
        <f t="shared" ref="G32:BE32" si="110">SUM(G30:G31)</f>
        <v>3092516.5008388991</v>
      </c>
      <c r="H32" s="72">
        <f t="shared" si="110"/>
        <v>3092501.5152275125</v>
      </c>
      <c r="I32" s="72">
        <f t="shared" si="110"/>
        <v>3092486.5296887429</v>
      </c>
      <c r="J32" s="72">
        <f t="shared" si="110"/>
        <v>3092471.5442225891</v>
      </c>
      <c r="K32" s="72">
        <f t="shared" si="110"/>
        <v>3092456.5588290514</v>
      </c>
      <c r="L32" s="72">
        <f t="shared" si="110"/>
        <v>3092441.5735081304</v>
      </c>
      <c r="M32" s="72">
        <f t="shared" si="110"/>
        <v>3092426.5882598236</v>
      </c>
      <c r="N32" s="72">
        <f t="shared" si="110"/>
        <v>3092411.6030841321</v>
      </c>
      <c r="O32" s="72">
        <f t="shared" si="110"/>
        <v>3092396.6179810553</v>
      </c>
      <c r="P32" s="72">
        <f t="shared" si="110"/>
        <v>3092381.6329505928</v>
      </c>
      <c r="Q32" s="72">
        <f t="shared" si="110"/>
        <v>3092366.6479927446</v>
      </c>
      <c r="R32" s="72">
        <f t="shared" si="110"/>
        <v>3092351.6631075097</v>
      </c>
      <c r="S32" s="72">
        <f t="shared" si="110"/>
        <v>3092336.6782948873</v>
      </c>
      <c r="T32" s="72">
        <f t="shared" si="110"/>
        <v>3092321.6935548792</v>
      </c>
      <c r="U32" s="72">
        <f t="shared" si="110"/>
        <v>3092306.7088874839</v>
      </c>
      <c r="V32" s="72">
        <f t="shared" si="110"/>
        <v>3092291.7242926988</v>
      </c>
      <c r="W32" s="72">
        <f t="shared" si="110"/>
        <v>3092276.739770527</v>
      </c>
      <c r="X32" s="72">
        <f t="shared" si="110"/>
        <v>3092261.7553209662</v>
      </c>
      <c r="Y32" s="72">
        <f t="shared" si="110"/>
        <v>3092246.7709440165</v>
      </c>
      <c r="Z32" s="72">
        <f t="shared" si="110"/>
        <v>3092231.7866396778</v>
      </c>
      <c r="AA32" s="72">
        <f t="shared" si="110"/>
        <v>3092216.8024079492</v>
      </c>
      <c r="AB32" s="72">
        <f t="shared" si="110"/>
        <v>3092201.8182488312</v>
      </c>
      <c r="AC32" s="72">
        <f t="shared" si="110"/>
        <v>3092186.8341623228</v>
      </c>
      <c r="AD32" s="72">
        <f t="shared" si="110"/>
        <v>3092171.8501484236</v>
      </c>
      <c r="AE32" s="72">
        <f t="shared" si="110"/>
        <v>3092156.866207134</v>
      </c>
      <c r="AF32" s="72">
        <f t="shared" si="110"/>
        <v>3092141.8823384522</v>
      </c>
      <c r="AG32" s="72">
        <f t="shared" si="110"/>
        <v>3092126.898542379</v>
      </c>
      <c r="AH32" s="72">
        <f t="shared" si="110"/>
        <v>3092111.9148189137</v>
      </c>
      <c r="AI32" s="72">
        <f t="shared" si="110"/>
        <v>3092096.9311680566</v>
      </c>
      <c r="AJ32" s="72">
        <f t="shared" si="110"/>
        <v>3092081.9475898063</v>
      </c>
      <c r="AK32" s="72">
        <f t="shared" si="110"/>
        <v>3092066.9640841628</v>
      </c>
      <c r="AL32" s="72">
        <f t="shared" si="110"/>
        <v>3092051.9806511253</v>
      </c>
      <c r="AM32" s="72">
        <f t="shared" si="110"/>
        <v>3092036.9972906951</v>
      </c>
      <c r="AN32" s="72">
        <f t="shared" si="110"/>
        <v>3092022.0140028703</v>
      </c>
      <c r="AO32" s="72">
        <f t="shared" si="110"/>
        <v>3092007.0307876514</v>
      </c>
      <c r="AP32" s="72">
        <f t="shared" si="110"/>
        <v>3091992.0476450371</v>
      </c>
      <c r="AQ32" s="72">
        <f t="shared" si="110"/>
        <v>3091977.0645750277</v>
      </c>
      <c r="AR32" s="72">
        <f t="shared" si="110"/>
        <v>3091962.0815776233</v>
      </c>
      <c r="AS32" s="72">
        <f t="shared" si="110"/>
        <v>3091947.0986528229</v>
      </c>
      <c r="AT32" s="72">
        <f t="shared" si="110"/>
        <v>3091932.1158006252</v>
      </c>
      <c r="AU32" s="72">
        <f t="shared" si="110"/>
        <v>3091917.1330210315</v>
      </c>
      <c r="AV32" s="72">
        <f t="shared" si="110"/>
        <v>3091902.1503140409</v>
      </c>
      <c r="AW32" s="72">
        <f t="shared" si="110"/>
        <v>3091887.1676796535</v>
      </c>
      <c r="AX32" s="72">
        <f t="shared" si="110"/>
        <v>3091872.1851178678</v>
      </c>
      <c r="AY32" s="72">
        <f t="shared" si="110"/>
        <v>3091857.2026286847</v>
      </c>
      <c r="AZ32" s="72">
        <f t="shared" si="110"/>
        <v>3091842.2202121029</v>
      </c>
      <c r="BA32" s="72">
        <f t="shared" si="110"/>
        <v>3091827.2378681218</v>
      </c>
      <c r="BB32" s="72">
        <f t="shared" si="110"/>
        <v>3091812.255596743</v>
      </c>
      <c r="BC32" s="72">
        <f t="shared" si="110"/>
        <v>3091797.2733979635</v>
      </c>
      <c r="BD32" s="72">
        <f t="shared" si="110"/>
        <v>3091782.2912717848</v>
      </c>
      <c r="BE32" s="72">
        <f t="shared" si="110"/>
        <v>3091767.3092182064</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FE32"/>
  <sheetViews>
    <sheetView topLeftCell="A19" workbookViewId="0">
      <selection activeCell="B30" sqref="B30:E31"/>
    </sheetView>
  </sheetViews>
  <sheetFormatPr defaultColWidth="8.85546875" defaultRowHeight="15" x14ac:dyDescent="0.25"/>
  <cols>
    <col min="1" max="1" width="29" bestFit="1" customWidth="1"/>
    <col min="2" max="3" width="9.140625"/>
    <col min="4" max="5" width="15.42578125" customWidth="1"/>
    <col min="6" max="12" width="9.42578125" style="17" bestFit="1" customWidth="1"/>
    <col min="13" max="13" width="8.85546875" style="17"/>
    <col min="14" max="17" width="10.42578125" style="17" bestFit="1" customWidth="1"/>
    <col min="18" max="16384" width="8.85546875" style="17"/>
  </cols>
  <sheetData>
    <row r="1" spans="1:161" ht="15.75" x14ac:dyDescent="0.25">
      <c r="F1" s="172" t="s">
        <v>246</v>
      </c>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4" t="s">
        <v>247</v>
      </c>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6"/>
      <c r="DF1" s="168" t="s">
        <v>248</v>
      </c>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70"/>
    </row>
    <row r="2" spans="1:161" ht="15.75" x14ac:dyDescent="0.25">
      <c r="A2" s="17"/>
      <c r="B2" s="17"/>
      <c r="C2" s="17"/>
      <c r="D2" s="17"/>
      <c r="E2" s="17"/>
      <c r="F2" s="172">
        <v>2060</v>
      </c>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c r="AL2" s="172"/>
      <c r="AM2" s="172"/>
      <c r="AN2" s="172"/>
      <c r="AO2" s="172"/>
      <c r="AP2" s="172"/>
      <c r="AQ2" s="172"/>
      <c r="AR2" s="172"/>
      <c r="AS2" s="172"/>
      <c r="AT2" s="172"/>
      <c r="AU2" s="172"/>
      <c r="AV2" s="172"/>
      <c r="AW2" s="172"/>
      <c r="AX2" s="172"/>
      <c r="AY2" s="172"/>
      <c r="AZ2" s="172"/>
      <c r="BA2" s="172"/>
      <c r="BB2" s="172"/>
      <c r="BC2" s="172"/>
      <c r="BD2" s="172"/>
      <c r="BE2" s="172"/>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1">
        <v>2060</v>
      </c>
      <c r="DG2" s="171"/>
      <c r="DH2" s="171"/>
      <c r="DI2" s="171"/>
      <c r="DJ2" s="171"/>
      <c r="DK2" s="171"/>
      <c r="DL2" s="171"/>
      <c r="DM2" s="171"/>
      <c r="DN2" s="171"/>
      <c r="DO2" s="171"/>
      <c r="DP2" s="171"/>
      <c r="DQ2" s="171"/>
      <c r="DR2" s="171"/>
      <c r="DS2" s="171"/>
      <c r="DT2" s="171"/>
      <c r="DU2" s="171"/>
      <c r="DV2" s="171"/>
      <c r="DW2" s="171"/>
      <c r="DX2" s="171"/>
      <c r="DY2" s="171"/>
      <c r="DZ2" s="171"/>
      <c r="EA2" s="171"/>
      <c r="EB2" s="171"/>
      <c r="EC2" s="171"/>
      <c r="ED2" s="171"/>
      <c r="EE2" s="171"/>
      <c r="EF2" s="171"/>
      <c r="EG2" s="171"/>
      <c r="EH2" s="171"/>
      <c r="EI2" s="171"/>
      <c r="EJ2" s="171"/>
      <c r="EK2" s="171"/>
      <c r="EL2" s="171"/>
      <c r="EM2" s="171"/>
      <c r="EN2" s="171"/>
      <c r="EO2" s="171"/>
      <c r="EP2" s="171"/>
      <c r="EQ2" s="171"/>
      <c r="ER2" s="171"/>
      <c r="ES2" s="171"/>
      <c r="ET2" s="171"/>
      <c r="EU2" s="171"/>
      <c r="EV2" s="171"/>
      <c r="EW2" s="171"/>
      <c r="EX2" s="171"/>
      <c r="EY2" s="171"/>
      <c r="EZ2" s="171"/>
      <c r="FA2" s="171"/>
      <c r="FB2" s="171"/>
      <c r="FC2" s="171"/>
      <c r="FD2" s="171"/>
      <c r="FE2" s="171"/>
    </row>
    <row r="3" spans="1:161" s="45" customFormat="1" ht="47.25" x14ac:dyDescent="0.25">
      <c r="A3" s="96" t="s">
        <v>250</v>
      </c>
      <c r="B3" s="97">
        <v>2059</v>
      </c>
      <c r="C3" s="97">
        <v>2060</v>
      </c>
      <c r="D3" s="99" t="s">
        <v>244</v>
      </c>
      <c r="E3" s="99" t="s">
        <v>245</v>
      </c>
      <c r="F3" s="95">
        <v>1</v>
      </c>
      <c r="G3" s="95">
        <f>F3+1</f>
        <v>2</v>
      </c>
      <c r="H3" s="95">
        <f t="shared" ref="H3:BE3" si="0">G3+1</f>
        <v>3</v>
      </c>
      <c r="I3" s="95">
        <f t="shared" si="0"/>
        <v>4</v>
      </c>
      <c r="J3" s="95">
        <f t="shared" si="0"/>
        <v>5</v>
      </c>
      <c r="K3" s="95">
        <f t="shared" si="0"/>
        <v>6</v>
      </c>
      <c r="L3" s="95">
        <f t="shared" si="0"/>
        <v>7</v>
      </c>
      <c r="M3" s="95">
        <f t="shared" si="0"/>
        <v>8</v>
      </c>
      <c r="N3" s="95">
        <f t="shared" si="0"/>
        <v>9</v>
      </c>
      <c r="O3" s="95">
        <f t="shared" si="0"/>
        <v>10</v>
      </c>
      <c r="P3" s="95">
        <f t="shared" si="0"/>
        <v>11</v>
      </c>
      <c r="Q3" s="95">
        <f t="shared" si="0"/>
        <v>12</v>
      </c>
      <c r="R3" s="95">
        <f t="shared" si="0"/>
        <v>13</v>
      </c>
      <c r="S3" s="95">
        <f t="shared" si="0"/>
        <v>14</v>
      </c>
      <c r="T3" s="95">
        <f t="shared" si="0"/>
        <v>15</v>
      </c>
      <c r="U3" s="95">
        <f t="shared" si="0"/>
        <v>16</v>
      </c>
      <c r="V3" s="95">
        <f t="shared" si="0"/>
        <v>17</v>
      </c>
      <c r="W3" s="95">
        <f t="shared" si="0"/>
        <v>18</v>
      </c>
      <c r="X3" s="95">
        <f t="shared" si="0"/>
        <v>19</v>
      </c>
      <c r="Y3" s="95">
        <f t="shared" si="0"/>
        <v>20</v>
      </c>
      <c r="Z3" s="95">
        <f t="shared" si="0"/>
        <v>21</v>
      </c>
      <c r="AA3" s="95">
        <f t="shared" si="0"/>
        <v>22</v>
      </c>
      <c r="AB3" s="95">
        <f t="shared" si="0"/>
        <v>23</v>
      </c>
      <c r="AC3" s="95">
        <f t="shared" si="0"/>
        <v>24</v>
      </c>
      <c r="AD3" s="95">
        <f t="shared" si="0"/>
        <v>25</v>
      </c>
      <c r="AE3" s="95">
        <f t="shared" si="0"/>
        <v>26</v>
      </c>
      <c r="AF3" s="95">
        <f t="shared" si="0"/>
        <v>27</v>
      </c>
      <c r="AG3" s="95">
        <f t="shared" si="0"/>
        <v>28</v>
      </c>
      <c r="AH3" s="95">
        <f t="shared" si="0"/>
        <v>29</v>
      </c>
      <c r="AI3" s="95">
        <f t="shared" si="0"/>
        <v>30</v>
      </c>
      <c r="AJ3" s="95">
        <f t="shared" si="0"/>
        <v>31</v>
      </c>
      <c r="AK3" s="95">
        <f t="shared" si="0"/>
        <v>32</v>
      </c>
      <c r="AL3" s="95">
        <f t="shared" si="0"/>
        <v>33</v>
      </c>
      <c r="AM3" s="95">
        <f t="shared" si="0"/>
        <v>34</v>
      </c>
      <c r="AN3" s="95">
        <f t="shared" si="0"/>
        <v>35</v>
      </c>
      <c r="AO3" s="95">
        <f t="shared" si="0"/>
        <v>36</v>
      </c>
      <c r="AP3" s="95">
        <f t="shared" si="0"/>
        <v>37</v>
      </c>
      <c r="AQ3" s="95">
        <f>AP3+1</f>
        <v>38</v>
      </c>
      <c r="AR3" s="95">
        <f t="shared" si="0"/>
        <v>39</v>
      </c>
      <c r="AS3" s="95">
        <f t="shared" si="0"/>
        <v>40</v>
      </c>
      <c r="AT3" s="95">
        <f t="shared" si="0"/>
        <v>41</v>
      </c>
      <c r="AU3" s="95">
        <f t="shared" si="0"/>
        <v>42</v>
      </c>
      <c r="AV3" s="95">
        <f t="shared" si="0"/>
        <v>43</v>
      </c>
      <c r="AW3" s="95">
        <f t="shared" si="0"/>
        <v>44</v>
      </c>
      <c r="AX3" s="95">
        <f t="shared" si="0"/>
        <v>45</v>
      </c>
      <c r="AY3" s="95">
        <f t="shared" si="0"/>
        <v>46</v>
      </c>
      <c r="AZ3" s="95">
        <f t="shared" si="0"/>
        <v>47</v>
      </c>
      <c r="BA3" s="95">
        <f t="shared" si="0"/>
        <v>48</v>
      </c>
      <c r="BB3" s="95">
        <f t="shared" si="0"/>
        <v>49</v>
      </c>
      <c r="BC3" s="95">
        <f t="shared" si="0"/>
        <v>50</v>
      </c>
      <c r="BD3" s="95">
        <f t="shared" si="0"/>
        <v>51</v>
      </c>
      <c r="BE3" s="95">
        <f t="shared" si="0"/>
        <v>52</v>
      </c>
      <c r="BF3" s="107">
        <v>1</v>
      </c>
      <c r="BG3" s="107">
        <f t="shared" ref="BG3:BP3" si="1">BF3+1</f>
        <v>2</v>
      </c>
      <c r="BH3" s="107">
        <f t="shared" si="1"/>
        <v>3</v>
      </c>
      <c r="BI3" s="107">
        <f t="shared" si="1"/>
        <v>4</v>
      </c>
      <c r="BJ3" s="107">
        <f t="shared" si="1"/>
        <v>5</v>
      </c>
      <c r="BK3" s="107">
        <f t="shared" si="1"/>
        <v>6</v>
      </c>
      <c r="BL3" s="107">
        <f t="shared" si="1"/>
        <v>7</v>
      </c>
      <c r="BM3" s="107">
        <f t="shared" si="1"/>
        <v>8</v>
      </c>
      <c r="BN3" s="107">
        <f t="shared" si="1"/>
        <v>9</v>
      </c>
      <c r="BO3" s="107">
        <f t="shared" si="1"/>
        <v>10</v>
      </c>
      <c r="BP3" s="107">
        <f t="shared" si="1"/>
        <v>11</v>
      </c>
      <c r="BQ3" s="107">
        <f>BP3+1</f>
        <v>12</v>
      </c>
      <c r="BR3" s="107">
        <f t="shared" ref="BR3:DE3" si="2">BQ3+1</f>
        <v>13</v>
      </c>
      <c r="BS3" s="107">
        <f t="shared" si="2"/>
        <v>14</v>
      </c>
      <c r="BT3" s="107">
        <f t="shared" si="2"/>
        <v>15</v>
      </c>
      <c r="BU3" s="107">
        <f t="shared" si="2"/>
        <v>16</v>
      </c>
      <c r="BV3" s="107">
        <f t="shared" si="2"/>
        <v>17</v>
      </c>
      <c r="BW3" s="107">
        <f t="shared" si="2"/>
        <v>18</v>
      </c>
      <c r="BX3" s="107">
        <f t="shared" si="2"/>
        <v>19</v>
      </c>
      <c r="BY3" s="107">
        <f t="shared" si="2"/>
        <v>20</v>
      </c>
      <c r="BZ3" s="107">
        <f t="shared" si="2"/>
        <v>21</v>
      </c>
      <c r="CA3" s="107">
        <f t="shared" si="2"/>
        <v>22</v>
      </c>
      <c r="CB3" s="107">
        <f t="shared" si="2"/>
        <v>23</v>
      </c>
      <c r="CC3" s="107">
        <f t="shared" si="2"/>
        <v>24</v>
      </c>
      <c r="CD3" s="107">
        <f t="shared" si="2"/>
        <v>25</v>
      </c>
      <c r="CE3" s="107">
        <f t="shared" si="2"/>
        <v>26</v>
      </c>
      <c r="CF3" s="107">
        <f t="shared" si="2"/>
        <v>27</v>
      </c>
      <c r="CG3" s="107">
        <f t="shared" si="2"/>
        <v>28</v>
      </c>
      <c r="CH3" s="107">
        <f t="shared" si="2"/>
        <v>29</v>
      </c>
      <c r="CI3" s="107">
        <f t="shared" si="2"/>
        <v>30</v>
      </c>
      <c r="CJ3" s="107">
        <f t="shared" si="2"/>
        <v>31</v>
      </c>
      <c r="CK3" s="107">
        <f t="shared" si="2"/>
        <v>32</v>
      </c>
      <c r="CL3" s="107">
        <f t="shared" si="2"/>
        <v>33</v>
      </c>
      <c r="CM3" s="107">
        <f t="shared" si="2"/>
        <v>34</v>
      </c>
      <c r="CN3" s="107">
        <f t="shared" si="2"/>
        <v>35</v>
      </c>
      <c r="CO3" s="107">
        <f t="shared" si="2"/>
        <v>36</v>
      </c>
      <c r="CP3" s="107">
        <f t="shared" si="2"/>
        <v>37</v>
      </c>
      <c r="CQ3" s="107">
        <f t="shared" si="2"/>
        <v>38</v>
      </c>
      <c r="CR3" s="107">
        <f t="shared" si="2"/>
        <v>39</v>
      </c>
      <c r="CS3" s="107">
        <f t="shared" si="2"/>
        <v>40</v>
      </c>
      <c r="CT3" s="107">
        <f t="shared" si="2"/>
        <v>41</v>
      </c>
      <c r="CU3" s="107">
        <f t="shared" si="2"/>
        <v>42</v>
      </c>
      <c r="CV3" s="107">
        <f t="shared" si="2"/>
        <v>43</v>
      </c>
      <c r="CW3" s="107">
        <f t="shared" si="2"/>
        <v>44</v>
      </c>
      <c r="CX3" s="107">
        <f t="shared" si="2"/>
        <v>45</v>
      </c>
      <c r="CY3" s="107">
        <f t="shared" si="2"/>
        <v>46</v>
      </c>
      <c r="CZ3" s="107">
        <f t="shared" si="2"/>
        <v>47</v>
      </c>
      <c r="DA3" s="107">
        <f t="shared" si="2"/>
        <v>48</v>
      </c>
      <c r="DB3" s="107">
        <f t="shared" si="2"/>
        <v>49</v>
      </c>
      <c r="DC3" s="107">
        <f t="shared" si="2"/>
        <v>50</v>
      </c>
      <c r="DD3" s="107">
        <f t="shared" si="2"/>
        <v>51</v>
      </c>
      <c r="DE3" s="107">
        <f t="shared" si="2"/>
        <v>52</v>
      </c>
      <c r="DF3" s="96">
        <v>1</v>
      </c>
      <c r="DG3" s="96">
        <f t="shared" ref="DG3:DP3" si="3">DF3+1</f>
        <v>2</v>
      </c>
      <c r="DH3" s="96">
        <f t="shared" si="3"/>
        <v>3</v>
      </c>
      <c r="DI3" s="96">
        <f t="shared" si="3"/>
        <v>4</v>
      </c>
      <c r="DJ3" s="96">
        <f t="shared" si="3"/>
        <v>5</v>
      </c>
      <c r="DK3" s="96">
        <f t="shared" si="3"/>
        <v>6</v>
      </c>
      <c r="DL3" s="96">
        <f t="shared" si="3"/>
        <v>7</v>
      </c>
      <c r="DM3" s="96">
        <f t="shared" si="3"/>
        <v>8</v>
      </c>
      <c r="DN3" s="96">
        <f t="shared" si="3"/>
        <v>9</v>
      </c>
      <c r="DO3" s="96">
        <f t="shared" si="3"/>
        <v>10</v>
      </c>
      <c r="DP3" s="96">
        <f t="shared" si="3"/>
        <v>11</v>
      </c>
      <c r="DQ3" s="96">
        <f>DP3+1</f>
        <v>12</v>
      </c>
      <c r="DR3" s="96">
        <f t="shared" ref="DR3:FE3" si="4">DQ3+1</f>
        <v>13</v>
      </c>
      <c r="DS3" s="96">
        <f t="shared" si="4"/>
        <v>14</v>
      </c>
      <c r="DT3" s="96">
        <f t="shared" si="4"/>
        <v>15</v>
      </c>
      <c r="DU3" s="96">
        <f t="shared" si="4"/>
        <v>16</v>
      </c>
      <c r="DV3" s="96">
        <f t="shared" si="4"/>
        <v>17</v>
      </c>
      <c r="DW3" s="96">
        <f t="shared" si="4"/>
        <v>18</v>
      </c>
      <c r="DX3" s="96">
        <f t="shared" si="4"/>
        <v>19</v>
      </c>
      <c r="DY3" s="96">
        <f t="shared" si="4"/>
        <v>20</v>
      </c>
      <c r="DZ3" s="96">
        <f t="shared" si="4"/>
        <v>21</v>
      </c>
      <c r="EA3" s="96">
        <f t="shared" si="4"/>
        <v>22</v>
      </c>
      <c r="EB3" s="96">
        <f t="shared" si="4"/>
        <v>23</v>
      </c>
      <c r="EC3" s="96">
        <f t="shared" si="4"/>
        <v>24</v>
      </c>
      <c r="ED3" s="96">
        <f t="shared" si="4"/>
        <v>25</v>
      </c>
      <c r="EE3" s="96">
        <f t="shared" si="4"/>
        <v>26</v>
      </c>
      <c r="EF3" s="96">
        <f t="shared" si="4"/>
        <v>27</v>
      </c>
      <c r="EG3" s="96">
        <f t="shared" si="4"/>
        <v>28</v>
      </c>
      <c r="EH3" s="96">
        <f t="shared" si="4"/>
        <v>29</v>
      </c>
      <c r="EI3" s="96">
        <f t="shared" si="4"/>
        <v>30</v>
      </c>
      <c r="EJ3" s="96">
        <f t="shared" si="4"/>
        <v>31</v>
      </c>
      <c r="EK3" s="96">
        <f t="shared" si="4"/>
        <v>32</v>
      </c>
      <c r="EL3" s="96">
        <f t="shared" si="4"/>
        <v>33</v>
      </c>
      <c r="EM3" s="96">
        <f t="shared" si="4"/>
        <v>34</v>
      </c>
      <c r="EN3" s="96">
        <f t="shared" si="4"/>
        <v>35</v>
      </c>
      <c r="EO3" s="96">
        <f t="shared" si="4"/>
        <v>36</v>
      </c>
      <c r="EP3" s="96">
        <f t="shared" si="4"/>
        <v>37</v>
      </c>
      <c r="EQ3" s="96">
        <f t="shared" si="4"/>
        <v>38</v>
      </c>
      <c r="ER3" s="96">
        <f t="shared" si="4"/>
        <v>39</v>
      </c>
      <c r="ES3" s="96">
        <f t="shared" si="4"/>
        <v>40</v>
      </c>
      <c r="ET3" s="96">
        <f t="shared" si="4"/>
        <v>41</v>
      </c>
      <c r="EU3" s="96">
        <f t="shared" si="4"/>
        <v>42</v>
      </c>
      <c r="EV3" s="96">
        <f t="shared" si="4"/>
        <v>43</v>
      </c>
      <c r="EW3" s="96">
        <f t="shared" si="4"/>
        <v>44</v>
      </c>
      <c r="EX3" s="96">
        <f t="shared" si="4"/>
        <v>45</v>
      </c>
      <c r="EY3" s="96">
        <f t="shared" si="4"/>
        <v>46</v>
      </c>
      <c r="EZ3" s="96">
        <f t="shared" si="4"/>
        <v>47</v>
      </c>
      <c r="FA3" s="96">
        <f t="shared" si="4"/>
        <v>48</v>
      </c>
      <c r="FB3" s="96">
        <f t="shared" si="4"/>
        <v>49</v>
      </c>
      <c r="FC3" s="96">
        <f t="shared" si="4"/>
        <v>50</v>
      </c>
      <c r="FD3" s="96">
        <f t="shared" si="4"/>
        <v>51</v>
      </c>
      <c r="FE3" s="96">
        <f t="shared" si="4"/>
        <v>52</v>
      </c>
    </row>
    <row r="4" spans="1:161" ht="15.75" x14ac:dyDescent="0.25">
      <c r="A4" s="47" t="s">
        <v>193</v>
      </c>
      <c r="B4" s="12">
        <f>'Urb proj of all 25 ARs '!AQ4</f>
        <v>294579.73916122096</v>
      </c>
      <c r="C4" s="12">
        <f>'Urb proj of all 25 ARs '!AR4</f>
        <v>294418.30042906979</v>
      </c>
      <c r="D4" s="100">
        <f>(C4-B4)/B4</f>
        <v>-5.4803067112100634E-4</v>
      </c>
      <c r="E4" s="101">
        <f>((1+D4)^(1/52))-1</f>
        <v>-1.0541884718828776E-5</v>
      </c>
      <c r="F4" s="69">
        <f>B4*(1+E4)</f>
        <v>294576.63373557024</v>
      </c>
      <c r="G4" s="69">
        <f>F4*(1+E4)</f>
        <v>294573.52834265656</v>
      </c>
      <c r="H4" s="69">
        <f>G4*(1+E4)</f>
        <v>294570.42298247956</v>
      </c>
      <c r="I4" s="69">
        <f>H4*(1+$E$4)</f>
        <v>294567.3176550389</v>
      </c>
      <c r="J4" s="69">
        <f>I4*(1+$E$4)</f>
        <v>294564.21236033423</v>
      </c>
      <c r="K4" s="69">
        <f t="shared" ref="K4:BE4" si="5">J4*(1+$E$4)</f>
        <v>294561.10709836526</v>
      </c>
      <c r="L4" s="69">
        <f t="shared" si="5"/>
        <v>294558.00186913158</v>
      </c>
      <c r="M4" s="69">
        <f t="shared" si="5"/>
        <v>294554.89667263284</v>
      </c>
      <c r="N4" s="69">
        <f t="shared" si="5"/>
        <v>294551.79150886874</v>
      </c>
      <c r="O4" s="69">
        <f t="shared" si="5"/>
        <v>294548.68637783895</v>
      </c>
      <c r="P4" s="69">
        <f t="shared" si="5"/>
        <v>294545.58127954305</v>
      </c>
      <c r="Q4" s="69">
        <f t="shared" si="5"/>
        <v>294542.47621398076</v>
      </c>
      <c r="R4" s="69">
        <f t="shared" si="5"/>
        <v>294539.37118115171</v>
      </c>
      <c r="S4" s="69">
        <f t="shared" si="5"/>
        <v>294536.26618105557</v>
      </c>
      <c r="T4" s="69">
        <f t="shared" si="5"/>
        <v>294533.16121369199</v>
      </c>
      <c r="U4" s="69">
        <f t="shared" si="5"/>
        <v>294530.05627906061</v>
      </c>
      <c r="V4" s="69">
        <f t="shared" si="5"/>
        <v>294526.95137716108</v>
      </c>
      <c r="W4" s="69">
        <f t="shared" si="5"/>
        <v>294523.84650799306</v>
      </c>
      <c r="X4" s="69">
        <f t="shared" si="5"/>
        <v>294520.7416715562</v>
      </c>
      <c r="Y4" s="69">
        <f t="shared" si="5"/>
        <v>294517.6368678502</v>
      </c>
      <c r="Z4" s="69">
        <f t="shared" si="5"/>
        <v>294514.53209687467</v>
      </c>
      <c r="AA4" s="69">
        <f t="shared" si="5"/>
        <v>294511.4273586293</v>
      </c>
      <c r="AB4" s="69">
        <f t="shared" si="5"/>
        <v>294508.32265311369</v>
      </c>
      <c r="AC4" s="69">
        <f t="shared" si="5"/>
        <v>294505.21798032755</v>
      </c>
      <c r="AD4" s="69">
        <f t="shared" si="5"/>
        <v>294502.11334027053</v>
      </c>
      <c r="AE4" s="69">
        <f t="shared" si="5"/>
        <v>294499.00873294222</v>
      </c>
      <c r="AF4" s="69">
        <f t="shared" si="5"/>
        <v>294495.90415834234</v>
      </c>
      <c r="AG4" s="69">
        <f t="shared" si="5"/>
        <v>294492.79961647053</v>
      </c>
      <c r="AH4" s="69">
        <f t="shared" si="5"/>
        <v>294489.69510732644</v>
      </c>
      <c r="AI4" s="69">
        <f t="shared" si="5"/>
        <v>294486.59063090972</v>
      </c>
      <c r="AJ4" s="69">
        <f t="shared" si="5"/>
        <v>294483.48618722003</v>
      </c>
      <c r="AK4" s="69">
        <f t="shared" si="5"/>
        <v>294480.38177625707</v>
      </c>
      <c r="AL4" s="69">
        <f t="shared" si="5"/>
        <v>294477.27739802044</v>
      </c>
      <c r="AM4" s="69">
        <f t="shared" si="5"/>
        <v>294474.17305250978</v>
      </c>
      <c r="AN4" s="69">
        <f t="shared" si="5"/>
        <v>294471.06873972481</v>
      </c>
      <c r="AO4" s="69">
        <f t="shared" si="5"/>
        <v>294467.96445966512</v>
      </c>
      <c r="AP4" s="69">
        <f t="shared" si="5"/>
        <v>294464.86021233042</v>
      </c>
      <c r="AQ4" s="69">
        <f t="shared" si="5"/>
        <v>294461.75599772029</v>
      </c>
      <c r="AR4" s="69">
        <f t="shared" si="5"/>
        <v>294458.65181583446</v>
      </c>
      <c r="AS4" s="69">
        <f t="shared" si="5"/>
        <v>294455.54766667256</v>
      </c>
      <c r="AT4" s="69">
        <f t="shared" si="5"/>
        <v>294452.44355023425</v>
      </c>
      <c r="AU4" s="69">
        <f t="shared" si="5"/>
        <v>294449.33946651919</v>
      </c>
      <c r="AV4" s="69">
        <f t="shared" si="5"/>
        <v>294446.23541552701</v>
      </c>
      <c r="AW4" s="69">
        <f t="shared" si="5"/>
        <v>294443.13139725738</v>
      </c>
      <c r="AX4" s="69">
        <f t="shared" si="5"/>
        <v>294440.02741170995</v>
      </c>
      <c r="AY4" s="69">
        <f t="shared" si="5"/>
        <v>294436.92345888435</v>
      </c>
      <c r="AZ4" s="69">
        <f t="shared" si="5"/>
        <v>294433.81953878026</v>
      </c>
      <c r="BA4" s="69">
        <f t="shared" si="5"/>
        <v>294430.71565139736</v>
      </c>
      <c r="BB4" s="69">
        <f t="shared" si="5"/>
        <v>294427.61179673526</v>
      </c>
      <c r="BC4" s="69">
        <f t="shared" si="5"/>
        <v>294424.50797479367</v>
      </c>
      <c r="BD4" s="69">
        <f t="shared" si="5"/>
        <v>294421.40418557217</v>
      </c>
      <c r="BE4" s="69">
        <f t="shared" si="5"/>
        <v>294418.30042907048</v>
      </c>
      <c r="BF4" s="106">
        <f>'Average per cap. (2013-2016)'!B4</f>
        <v>1.6765905883847656</v>
      </c>
      <c r="BG4" s="106">
        <f>'Average per cap. (2013-2016)'!C4</f>
        <v>1.6765905883847656</v>
      </c>
      <c r="BH4" s="106">
        <f>'Average per cap. (2013-2016)'!D4</f>
        <v>1.6765905883847656</v>
      </c>
      <c r="BI4" s="106">
        <f>'Average per cap. (2013-2016)'!E4</f>
        <v>1.6765905883847656</v>
      </c>
      <c r="BJ4" s="106">
        <f>'Average per cap. (2013-2016)'!F4</f>
        <v>1.9214589242665887</v>
      </c>
      <c r="BK4" s="106">
        <f>'Average per cap. (2013-2016)'!G4</f>
        <v>1.9214589242665887</v>
      </c>
      <c r="BL4" s="106">
        <f>'Average per cap. (2013-2016)'!H4</f>
        <v>1.9214589242665887</v>
      </c>
      <c r="BM4" s="106">
        <f>'Average per cap. (2013-2016)'!I4</f>
        <v>1.9214589242665887</v>
      </c>
      <c r="BN4" s="106">
        <f>'Average per cap. (2013-2016)'!J4</f>
        <v>1.7063067864941008</v>
      </c>
      <c r="BO4" s="106">
        <f>'Average per cap. (2013-2016)'!K4</f>
        <v>1.7063067864941008</v>
      </c>
      <c r="BP4" s="106">
        <f>'Average per cap. (2013-2016)'!L4</f>
        <v>1.7063067864941008</v>
      </c>
      <c r="BQ4" s="106">
        <f>'Average per cap. (2013-2016)'!M4</f>
        <v>1.7063067864941008</v>
      </c>
      <c r="BR4" s="106">
        <f>'Average per cap. (2013-2016)'!N4</f>
        <v>1.7063067864941008</v>
      </c>
      <c r="BS4" s="106">
        <f>'Average per cap. (2013-2016)'!O4</f>
        <v>1.7629598359446874</v>
      </c>
      <c r="BT4" s="106">
        <f>'Average per cap. (2013-2016)'!P4</f>
        <v>1.7629598359446874</v>
      </c>
      <c r="BU4" s="106">
        <f>'Average per cap. (2013-2016)'!Q4</f>
        <v>1.7629598359446874</v>
      </c>
      <c r="BV4" s="106">
        <f>'Average per cap. (2013-2016)'!R4</f>
        <v>1.7629598359446874</v>
      </c>
      <c r="BW4" s="106">
        <f>'Average per cap. (2013-2016)'!S4</f>
        <v>1.7796612774301359</v>
      </c>
      <c r="BX4" s="106">
        <f>'Average per cap. (2013-2016)'!T4</f>
        <v>1.7796612774301359</v>
      </c>
      <c r="BY4" s="106">
        <f>'Average per cap. (2013-2016)'!U4</f>
        <v>1.7796612774301359</v>
      </c>
      <c r="BZ4" s="106">
        <f>'Average per cap. (2013-2016)'!V4</f>
        <v>1.7796612774301359</v>
      </c>
      <c r="CA4" s="106">
        <f>'Average per cap. (2013-2016)'!W4</f>
        <v>1.8297896526094271</v>
      </c>
      <c r="CB4" s="106">
        <f>'Average per cap. (2013-2016)'!X4</f>
        <v>1.8297896526094271</v>
      </c>
      <c r="CC4" s="106">
        <f>'Average per cap. (2013-2016)'!Y4</f>
        <v>1.8297896526094271</v>
      </c>
      <c r="CD4" s="106">
        <f>'Average per cap. (2013-2016)'!Z4</f>
        <v>1.8297896526094271</v>
      </c>
      <c r="CE4" s="106">
        <f>'Average per cap. (2013-2016)'!AA4</f>
        <v>1.8297896526094271</v>
      </c>
      <c r="CF4" s="106">
        <f>'Average per cap. (2013-2016)'!AB4</f>
        <v>1.8389550037146742</v>
      </c>
      <c r="CG4" s="106">
        <f>'Average per cap. (2013-2016)'!AC4</f>
        <v>1.8389550037146742</v>
      </c>
      <c r="CH4" s="106">
        <f>'Average per cap. (2013-2016)'!AD4</f>
        <v>1.8389550037146742</v>
      </c>
      <c r="CI4" s="106">
        <f>'Average per cap. (2013-2016)'!AE4</f>
        <v>1.8389550037146742</v>
      </c>
      <c r="CJ4" s="106">
        <f>'Average per cap. (2013-2016)'!AF4</f>
        <v>1.9224985308962668</v>
      </c>
      <c r="CK4" s="106">
        <f>'Average per cap. (2013-2016)'!AG4</f>
        <v>1.9224985308962668</v>
      </c>
      <c r="CL4" s="106">
        <f>'Average per cap. (2013-2016)'!AH4</f>
        <v>1.9224985308962668</v>
      </c>
      <c r="CM4" s="106">
        <f>'Average per cap. (2013-2016)'!AI4</f>
        <v>1.9224985308962668</v>
      </c>
      <c r="CN4" s="106">
        <f>'Average per cap. (2013-2016)'!AJ4</f>
        <v>2.0725153023628908</v>
      </c>
      <c r="CO4" s="106">
        <f>'Average per cap. (2013-2016)'!AK4</f>
        <v>2.0725153023628908</v>
      </c>
      <c r="CP4" s="106">
        <f>'Average per cap. (2013-2016)'!AL4</f>
        <v>2.0725153023628908</v>
      </c>
      <c r="CQ4" s="106">
        <f>'Average per cap. (2013-2016)'!AM4</f>
        <v>2.0725153023628908</v>
      </c>
      <c r="CR4" s="106">
        <f>'Average per cap. (2013-2016)'!AN4</f>
        <v>2.0725153023628908</v>
      </c>
      <c r="CS4" s="106">
        <f>'Average per cap. (2013-2016)'!AO4</f>
        <v>1.9750788925274323</v>
      </c>
      <c r="CT4" s="106">
        <f>'Average per cap. (2013-2016)'!AP4</f>
        <v>1.9750788925274323</v>
      </c>
      <c r="CU4" s="106">
        <f>'Average per cap. (2013-2016)'!AQ4</f>
        <v>1.9750788925274323</v>
      </c>
      <c r="CV4" s="106">
        <f>'Average per cap. (2013-2016)'!AR4</f>
        <v>1.9750788925274323</v>
      </c>
      <c r="CW4" s="106">
        <f>'Average per cap. (2013-2016)'!AS4</f>
        <v>1.9542403912897897</v>
      </c>
      <c r="CX4" s="106">
        <f>'Average per cap. (2013-2016)'!AT4</f>
        <v>1.9542403912897897</v>
      </c>
      <c r="CY4" s="106">
        <f>'Average per cap. (2013-2016)'!AU4</f>
        <v>1.9542403912897897</v>
      </c>
      <c r="CZ4" s="106">
        <f>'Average per cap. (2013-2016)'!AV4</f>
        <v>1.9542403912897897</v>
      </c>
      <c r="DA4" s="106">
        <f>'Average per cap. (2013-2016)'!AW4</f>
        <v>1.7111956947152269</v>
      </c>
      <c r="DB4" s="106">
        <f>'Average per cap. (2013-2016)'!AX4</f>
        <v>1.7111956947152269</v>
      </c>
      <c r="DC4" s="106">
        <f>'Average per cap. (2013-2016)'!AY4</f>
        <v>1.7111956947152269</v>
      </c>
      <c r="DD4" s="106">
        <f>'Average per cap. (2013-2016)'!AZ4</f>
        <v>1.7111956947152269</v>
      </c>
      <c r="DE4" s="106">
        <f>'Average per cap. (2013-2016)'!BA4</f>
        <v>1.7111956947152269</v>
      </c>
      <c r="DF4" s="108">
        <f>F4*BF4</f>
        <v>493884.4116791233</v>
      </c>
      <c r="DG4" s="108">
        <f t="shared" ref="DG4:DV5" si="6">G4*BG4</f>
        <v>493879.205206591</v>
      </c>
      <c r="DH4" s="108">
        <f t="shared" si="6"/>
        <v>493873.99878894468</v>
      </c>
      <c r="DI4" s="108">
        <f t="shared" si="6"/>
        <v>493868.79242618382</v>
      </c>
      <c r="DJ4" s="108">
        <f t="shared" si="6"/>
        <v>565993.03460932279</v>
      </c>
      <c r="DK4" s="108">
        <f t="shared" si="6"/>
        <v>565987.06797600037</v>
      </c>
      <c r="DL4" s="108">
        <f t="shared" si="6"/>
        <v>565981.10140557738</v>
      </c>
      <c r="DM4" s="108">
        <f t="shared" si="6"/>
        <v>565975.13489805325</v>
      </c>
      <c r="DN4" s="108">
        <f t="shared" si="6"/>
        <v>502595.7208255782</v>
      </c>
      <c r="DO4" s="108">
        <f t="shared" si="6"/>
        <v>502590.42251942912</v>
      </c>
      <c r="DP4" s="108">
        <f t="shared" si="6"/>
        <v>502585.12426913407</v>
      </c>
      <c r="DQ4" s="108">
        <f t="shared" si="6"/>
        <v>502579.82607469265</v>
      </c>
      <c r="DR4" s="108">
        <f t="shared" si="6"/>
        <v>502574.52793610416</v>
      </c>
      <c r="DS4" s="108">
        <f t="shared" si="6"/>
        <v>519255.60750631453</v>
      </c>
      <c r="DT4" s="108">
        <f t="shared" si="6"/>
        <v>519250.13357356057</v>
      </c>
      <c r="DU4" s="108">
        <f t="shared" si="6"/>
        <v>519244.65969851223</v>
      </c>
      <c r="DV4" s="108">
        <f t="shared" si="6"/>
        <v>519239.18588116881</v>
      </c>
      <c r="DW4" s="108">
        <f t="shared" ref="DW4:EL5" si="7">W4*BW4</f>
        <v>524152.68491005222</v>
      </c>
      <c r="DX4" s="108">
        <f t="shared" si="7"/>
        <v>524147.15935287275</v>
      </c>
      <c r="DY4" s="108">
        <f t="shared" si="7"/>
        <v>524141.6338539432</v>
      </c>
      <c r="DZ4" s="108">
        <f t="shared" si="7"/>
        <v>524136.10841326276</v>
      </c>
      <c r="EA4" s="108">
        <f t="shared" si="7"/>
        <v>538893.96235605283</v>
      </c>
      <c r="EB4" s="108">
        <f t="shared" si="7"/>
        <v>538888.28139802592</v>
      </c>
      <c r="EC4" s="108">
        <f t="shared" si="7"/>
        <v>538882.60049988714</v>
      </c>
      <c r="ED4" s="108">
        <f t="shared" si="7"/>
        <v>538876.91966163577</v>
      </c>
      <c r="EE4" s="108">
        <f t="shared" si="7"/>
        <v>538871.238883271</v>
      </c>
      <c r="EF4" s="108">
        <f t="shared" si="7"/>
        <v>541564.71652546083</v>
      </c>
      <c r="EG4" s="108">
        <f t="shared" si="7"/>
        <v>541559.00741265132</v>
      </c>
      <c r="EH4" s="108">
        <f t="shared" si="7"/>
        <v>541553.29836002679</v>
      </c>
      <c r="EI4" s="108">
        <f t="shared" si="7"/>
        <v>541547.5893675863</v>
      </c>
      <c r="EJ4" s="108">
        <f t="shared" si="7"/>
        <v>566144.0695681416</v>
      </c>
      <c r="EK4" s="108">
        <f t="shared" si="7"/>
        <v>566138.10134262603</v>
      </c>
      <c r="EL4" s="108">
        <f t="shared" si="7"/>
        <v>566132.13318002666</v>
      </c>
      <c r="EM4" s="108">
        <f t="shared" ref="EM4:FB5" si="8">AM4*CM4</f>
        <v>566126.16508034302</v>
      </c>
      <c r="EN4" s="108">
        <f t="shared" si="8"/>
        <v>610295.79606623435</v>
      </c>
      <c r="EO4" s="108">
        <f t="shared" si="8"/>
        <v>610289.36239830789</v>
      </c>
      <c r="EP4" s="108">
        <f t="shared" si="8"/>
        <v>610282.9287982044</v>
      </c>
      <c r="EQ4" s="108">
        <f t="shared" si="8"/>
        <v>610276.49526592309</v>
      </c>
      <c r="ER4" s="108">
        <f t="shared" si="8"/>
        <v>610270.06180146337</v>
      </c>
      <c r="ES4" s="108">
        <f t="shared" si="8"/>
        <v>581572.9369840502</v>
      </c>
      <c r="ET4" s="108">
        <f t="shared" si="8"/>
        <v>581566.8061091929</v>
      </c>
      <c r="EU4" s="108">
        <f t="shared" si="8"/>
        <v>581560.6752989667</v>
      </c>
      <c r="EV4" s="108">
        <f t="shared" si="8"/>
        <v>581554.54455337068</v>
      </c>
      <c r="EW4" s="108">
        <f t="shared" si="8"/>
        <v>575412.66031436727</v>
      </c>
      <c r="EX4" s="108">
        <f t="shared" si="8"/>
        <v>575406.59438043647</v>
      </c>
      <c r="EY4" s="108">
        <f t="shared" si="8"/>
        <v>575400.52851045202</v>
      </c>
      <c r="EZ4" s="108">
        <f t="shared" si="8"/>
        <v>575394.46270441322</v>
      </c>
      <c r="FA4" s="108">
        <f t="shared" si="8"/>
        <v>503828.57301459432</v>
      </c>
      <c r="FB4" s="108">
        <f t="shared" si="8"/>
        <v>503823.26171185955</v>
      </c>
      <c r="FC4" s="108">
        <f t="shared" ref="FC4:FE5" si="9">BC4*DC4</f>
        <v>503817.95046511589</v>
      </c>
      <c r="FD4" s="108">
        <f t="shared" si="9"/>
        <v>503812.63927436282</v>
      </c>
      <c r="FE4" s="108">
        <f t="shared" si="9"/>
        <v>503807.32813959965</v>
      </c>
    </row>
    <row r="5" spans="1:161" ht="15.75" x14ac:dyDescent="0.25">
      <c r="A5" s="47" t="s">
        <v>169</v>
      </c>
      <c r="B5" s="12">
        <f>'Urb proj of all 25 ARs '!AQ5</f>
        <v>42939.109274688708</v>
      </c>
      <c r="C5" s="12">
        <f>'Urb proj of all 25 ARs '!AR5</f>
        <v>42915.577325815568</v>
      </c>
      <c r="D5" s="100">
        <f t="shared" ref="D5:D28" si="10">(C5-B5)/B5</f>
        <v>-5.4803067112087428E-4</v>
      </c>
      <c r="E5" s="101">
        <f t="shared" ref="E5:E28" si="11">((1+D5)^(1/52))-1</f>
        <v>-1.0541884718828776E-5</v>
      </c>
      <c r="F5" s="69">
        <f t="shared" ref="F5:F28" si="12">B5*(1+E5)</f>
        <v>42938.656615548804</v>
      </c>
      <c r="G5" s="69">
        <f t="shared" ref="G5:G28" si="13">F5*(1+E5)</f>
        <v>42938.203961180778</v>
      </c>
      <c r="H5" s="69">
        <f>G5*(1+$E$5)</f>
        <v>42937.751311584587</v>
      </c>
      <c r="I5" s="69">
        <f t="shared" ref="I5:BE5" si="14">H5*(1+$E$5)</f>
        <v>42937.298666760173</v>
      </c>
      <c r="J5" s="69">
        <f t="shared" si="14"/>
        <v>42936.846026707492</v>
      </c>
      <c r="K5" s="69">
        <f t="shared" si="14"/>
        <v>42936.393391426485</v>
      </c>
      <c r="L5" s="69">
        <f t="shared" si="14"/>
        <v>42935.94076091711</v>
      </c>
      <c r="M5" s="69">
        <f t="shared" si="14"/>
        <v>42935.488135179316</v>
      </c>
      <c r="N5" s="69">
        <f t="shared" si="14"/>
        <v>42935.03551421305</v>
      </c>
      <c r="O5" s="69">
        <f t="shared" si="14"/>
        <v>42934.582898018263</v>
      </c>
      <c r="P5" s="69">
        <f t="shared" si="14"/>
        <v>42934.130286594904</v>
      </c>
      <c r="Q5" s="69">
        <f t="shared" si="14"/>
        <v>42933.677679942921</v>
      </c>
      <c r="R5" s="69">
        <f t="shared" si="14"/>
        <v>42933.225078062263</v>
      </c>
      <c r="S5" s="69">
        <f t="shared" si="14"/>
        <v>42932.772480952881</v>
      </c>
      <c r="T5" s="69">
        <f t="shared" si="14"/>
        <v>42932.319888614729</v>
      </c>
      <c r="U5" s="69">
        <f t="shared" si="14"/>
        <v>42931.867301047751</v>
      </c>
      <c r="V5" s="69">
        <f t="shared" si="14"/>
        <v>42931.414718251901</v>
      </c>
      <c r="W5" s="69">
        <f t="shared" si="14"/>
        <v>42930.962140227122</v>
      </c>
      <c r="X5" s="69">
        <f t="shared" si="14"/>
        <v>42930.509566973371</v>
      </c>
      <c r="Y5" s="69">
        <f t="shared" si="14"/>
        <v>42930.056998490596</v>
      </c>
      <c r="Z5" s="69">
        <f t="shared" si="14"/>
        <v>42929.604434778747</v>
      </c>
      <c r="AA5" s="69">
        <f t="shared" si="14"/>
        <v>42929.151875837772</v>
      </c>
      <c r="AB5" s="69">
        <f t="shared" si="14"/>
        <v>42928.69932166762</v>
      </c>
      <c r="AC5" s="69">
        <f t="shared" si="14"/>
        <v>42928.246772268241</v>
      </c>
      <c r="AD5" s="69">
        <f t="shared" si="14"/>
        <v>42927.794227639584</v>
      </c>
      <c r="AE5" s="69">
        <f t="shared" si="14"/>
        <v>42927.341687781605</v>
      </c>
      <c r="AF5" s="69">
        <f t="shared" si="14"/>
        <v>42926.889152694246</v>
      </c>
      <c r="AG5" s="69">
        <f t="shared" si="14"/>
        <v>42926.436622377463</v>
      </c>
      <c r="AH5" s="69">
        <f t="shared" si="14"/>
        <v>42925.984096831198</v>
      </c>
      <c r="AI5" s="69">
        <f t="shared" si="14"/>
        <v>42925.531576055408</v>
      </c>
      <c r="AJ5" s="69">
        <f t="shared" si="14"/>
        <v>42925.07906005004</v>
      </c>
      <c r="AK5" s="69">
        <f t="shared" si="14"/>
        <v>42924.626548815046</v>
      </c>
      <c r="AL5" s="69">
        <f t="shared" si="14"/>
        <v>42924.174042350372</v>
      </c>
      <c r="AM5" s="69">
        <f t="shared" si="14"/>
        <v>42923.72154065597</v>
      </c>
      <c r="AN5" s="69">
        <f t="shared" si="14"/>
        <v>42923.269043731787</v>
      </c>
      <c r="AO5" s="69">
        <f t="shared" si="14"/>
        <v>42922.816551577773</v>
      </c>
      <c r="AP5" s="69">
        <f t="shared" si="14"/>
        <v>42922.364064193876</v>
      </c>
      <c r="AQ5" s="69">
        <f t="shared" si="14"/>
        <v>42921.911581580054</v>
      </c>
      <c r="AR5" s="69">
        <f t="shared" si="14"/>
        <v>42921.459103736248</v>
      </c>
      <c r="AS5" s="69">
        <f t="shared" si="14"/>
        <v>42921.006630662414</v>
      </c>
      <c r="AT5" s="69">
        <f t="shared" si="14"/>
        <v>42920.554162358494</v>
      </c>
      <c r="AU5" s="69">
        <f t="shared" si="14"/>
        <v>42920.101698824445</v>
      </c>
      <c r="AV5" s="69">
        <f t="shared" si="14"/>
        <v>42919.649240060215</v>
      </c>
      <c r="AW5" s="69">
        <f t="shared" si="14"/>
        <v>42919.196786065753</v>
      </c>
      <c r="AX5" s="69">
        <f t="shared" si="14"/>
        <v>42918.744336841009</v>
      </c>
      <c r="AY5" s="69">
        <f t="shared" si="14"/>
        <v>42918.291892385932</v>
      </c>
      <c r="AZ5" s="69">
        <f t="shared" si="14"/>
        <v>42917.839452700471</v>
      </c>
      <c r="BA5" s="69">
        <f t="shared" si="14"/>
        <v>42917.387017784582</v>
      </c>
      <c r="BB5" s="69">
        <f t="shared" si="14"/>
        <v>42916.934587638207</v>
      </c>
      <c r="BC5" s="69">
        <f t="shared" si="14"/>
        <v>42916.482162261302</v>
      </c>
      <c r="BD5" s="69">
        <f t="shared" si="14"/>
        <v>42916.029741653809</v>
      </c>
      <c r="BE5" s="69">
        <f t="shared" si="14"/>
        <v>42915.577325815684</v>
      </c>
      <c r="BF5" s="106">
        <f>'Average per cap. (2013-2016)'!B5</f>
        <v>1.144688488217378</v>
      </c>
      <c r="BG5" s="106">
        <f>'Average per cap. (2013-2016)'!C5</f>
        <v>1.144688488217378</v>
      </c>
      <c r="BH5" s="106">
        <f>'Average per cap. (2013-2016)'!D5</f>
        <v>1.144688488217378</v>
      </c>
      <c r="BI5" s="106">
        <f>'Average per cap. (2013-2016)'!E5</f>
        <v>1.144688488217378</v>
      </c>
      <c r="BJ5" s="106">
        <f>'Average per cap. (2013-2016)'!F5</f>
        <v>1.1988095545366575</v>
      </c>
      <c r="BK5" s="106">
        <f>'Average per cap. (2013-2016)'!G5</f>
        <v>1.1988095545366575</v>
      </c>
      <c r="BL5" s="106">
        <f>'Average per cap. (2013-2016)'!H5</f>
        <v>1.1988095545366575</v>
      </c>
      <c r="BM5" s="106">
        <f>'Average per cap. (2013-2016)'!I5</f>
        <v>1.1988095545366575</v>
      </c>
      <c r="BN5" s="106">
        <f>'Average per cap. (2013-2016)'!J5</f>
        <v>1.1024667360863656</v>
      </c>
      <c r="BO5" s="106">
        <f>'Average per cap. (2013-2016)'!K5</f>
        <v>1.1024667360863656</v>
      </c>
      <c r="BP5" s="106">
        <f>'Average per cap. (2013-2016)'!L5</f>
        <v>1.1024667360863656</v>
      </c>
      <c r="BQ5" s="106">
        <f>'Average per cap. (2013-2016)'!M5</f>
        <v>1.1024667360863656</v>
      </c>
      <c r="BR5" s="106">
        <f>'Average per cap. (2013-2016)'!N5</f>
        <v>1.1024667360863656</v>
      </c>
      <c r="BS5" s="106">
        <f>'Average per cap. (2013-2016)'!O5</f>
        <v>1.1572983124755929</v>
      </c>
      <c r="BT5" s="106">
        <f>'Average per cap. (2013-2016)'!P5</f>
        <v>1.1572983124755929</v>
      </c>
      <c r="BU5" s="106">
        <f>'Average per cap. (2013-2016)'!Q5</f>
        <v>1.1572983124755929</v>
      </c>
      <c r="BV5" s="106">
        <f>'Average per cap. (2013-2016)'!R5</f>
        <v>1.1572983124755929</v>
      </c>
      <c r="BW5" s="106">
        <f>'Average per cap. (2013-2016)'!S5</f>
        <v>1.1361784829551251</v>
      </c>
      <c r="BX5" s="106">
        <f>'Average per cap. (2013-2016)'!T5</f>
        <v>1.1361784829551251</v>
      </c>
      <c r="BY5" s="106">
        <f>'Average per cap. (2013-2016)'!U5</f>
        <v>1.1361784829551251</v>
      </c>
      <c r="BZ5" s="106">
        <f>'Average per cap. (2013-2016)'!V5</f>
        <v>1.1361784829551251</v>
      </c>
      <c r="CA5" s="106">
        <f>'Average per cap. (2013-2016)'!W5</f>
        <v>1.1804371343196622</v>
      </c>
      <c r="CB5" s="106">
        <f>'Average per cap. (2013-2016)'!X5</f>
        <v>1.1804371343196622</v>
      </c>
      <c r="CC5" s="106">
        <f>'Average per cap. (2013-2016)'!Y5</f>
        <v>1.1804371343196622</v>
      </c>
      <c r="CD5" s="106">
        <f>'Average per cap. (2013-2016)'!Z5</f>
        <v>1.1804371343196622</v>
      </c>
      <c r="CE5" s="106">
        <f>'Average per cap. (2013-2016)'!AA5</f>
        <v>1.1804371343196622</v>
      </c>
      <c r="CF5" s="106">
        <f>'Average per cap. (2013-2016)'!AB5</f>
        <v>1.2929379605304376</v>
      </c>
      <c r="CG5" s="106">
        <f>'Average per cap. (2013-2016)'!AC5</f>
        <v>1.2929379605304376</v>
      </c>
      <c r="CH5" s="106">
        <f>'Average per cap. (2013-2016)'!AD5</f>
        <v>1.2929379605304376</v>
      </c>
      <c r="CI5" s="106">
        <f>'Average per cap. (2013-2016)'!AE5</f>
        <v>1.2929379605304376</v>
      </c>
      <c r="CJ5" s="106">
        <f>'Average per cap. (2013-2016)'!AF5</f>
        <v>1.2100505497101708</v>
      </c>
      <c r="CK5" s="106">
        <f>'Average per cap. (2013-2016)'!AG5</f>
        <v>1.2100505497101708</v>
      </c>
      <c r="CL5" s="106">
        <f>'Average per cap. (2013-2016)'!AH5</f>
        <v>1.2100505497101708</v>
      </c>
      <c r="CM5" s="106">
        <f>'Average per cap. (2013-2016)'!AI5</f>
        <v>1.2100505497101708</v>
      </c>
      <c r="CN5" s="106">
        <f>'Average per cap. (2013-2016)'!AJ5</f>
        <v>1.3341252276124809</v>
      </c>
      <c r="CO5" s="106">
        <f>'Average per cap. (2013-2016)'!AK5</f>
        <v>1.3341252276124809</v>
      </c>
      <c r="CP5" s="106">
        <f>'Average per cap. (2013-2016)'!AL5</f>
        <v>1.3341252276124809</v>
      </c>
      <c r="CQ5" s="106">
        <f>'Average per cap. (2013-2016)'!AM5</f>
        <v>1.3341252276124809</v>
      </c>
      <c r="CR5" s="106">
        <f>'Average per cap. (2013-2016)'!AN5</f>
        <v>1.3341252276124809</v>
      </c>
      <c r="CS5" s="106">
        <f>'Average per cap. (2013-2016)'!AO5</f>
        <v>1.2363988733818667</v>
      </c>
      <c r="CT5" s="106">
        <f>'Average per cap. (2013-2016)'!AP5</f>
        <v>1.2363988733818667</v>
      </c>
      <c r="CU5" s="106">
        <f>'Average per cap. (2013-2016)'!AQ5</f>
        <v>1.2363988733818667</v>
      </c>
      <c r="CV5" s="106">
        <f>'Average per cap. (2013-2016)'!AR5</f>
        <v>1.2363988733818667</v>
      </c>
      <c r="CW5" s="106">
        <f>'Average per cap. (2013-2016)'!AS5</f>
        <v>1.2253709747461672</v>
      </c>
      <c r="CX5" s="106">
        <f>'Average per cap. (2013-2016)'!AT5</f>
        <v>1.2253709747461672</v>
      </c>
      <c r="CY5" s="106">
        <f>'Average per cap. (2013-2016)'!AU5</f>
        <v>1.2253709747461672</v>
      </c>
      <c r="CZ5" s="106">
        <f>'Average per cap. (2013-2016)'!AV5</f>
        <v>1.2253709747461672</v>
      </c>
      <c r="DA5" s="106">
        <f>'Average per cap. (2013-2016)'!AW5</f>
        <v>1.0958599768595476</v>
      </c>
      <c r="DB5" s="106">
        <f>'Average per cap. (2013-2016)'!AX5</f>
        <v>1.0958599768595476</v>
      </c>
      <c r="DC5" s="106">
        <f>'Average per cap. (2013-2016)'!AY5</f>
        <v>1.0958599768595476</v>
      </c>
      <c r="DD5" s="106">
        <f>'Average per cap. (2013-2016)'!AZ5</f>
        <v>1.0958599768595476</v>
      </c>
      <c r="DE5" s="106">
        <f>'Average per cap. (2013-2016)'!BA5</f>
        <v>1.0958599768595476</v>
      </c>
      <c r="DF5" s="108">
        <f t="shared" ref="DF5:DU28" si="15">F5*BF5</f>
        <v>49151.38592733768</v>
      </c>
      <c r="DG5" s="108">
        <f t="shared" si="6"/>
        <v>49150.86777909346</v>
      </c>
      <c r="DH5" s="108">
        <f t="shared" si="6"/>
        <v>49150.349636311497</v>
      </c>
      <c r="DI5" s="108">
        <f t="shared" si="6"/>
        <v>49149.831498991742</v>
      </c>
      <c r="DJ5" s="108">
        <f t="shared" si="6"/>
        <v>51473.101258486262</v>
      </c>
      <c r="DK5" s="108">
        <f t="shared" si="6"/>
        <v>51472.558634986672</v>
      </c>
      <c r="DL5" s="108">
        <f t="shared" si="6"/>
        <v>51472.016017207359</v>
      </c>
      <c r="DM5" s="108">
        <f t="shared" si="6"/>
        <v>51471.473405148259</v>
      </c>
      <c r="DN5" s="108">
        <f t="shared" si="6"/>
        <v>47334.448467106653</v>
      </c>
      <c r="DO5" s="108">
        <f t="shared" si="6"/>
        <v>47333.949472807682</v>
      </c>
      <c r="DP5" s="108">
        <f t="shared" si="6"/>
        <v>47333.450483769062</v>
      </c>
      <c r="DQ5" s="108">
        <f t="shared" si="6"/>
        <v>47332.951499990719</v>
      </c>
      <c r="DR5" s="108">
        <f t="shared" si="6"/>
        <v>47332.452521472602</v>
      </c>
      <c r="DS5" s="108">
        <f t="shared" si="6"/>
        <v>49686.02514210534</v>
      </c>
      <c r="DT5" s="108">
        <f t="shared" si="6"/>
        <v>49685.501357756162</v>
      </c>
      <c r="DU5" s="108">
        <f t="shared" si="6"/>
        <v>49684.97757892865</v>
      </c>
      <c r="DV5" s="108">
        <f t="shared" si="6"/>
        <v>49684.453805622754</v>
      </c>
      <c r="DW5" s="108">
        <f t="shared" si="7"/>
        <v>48777.235436287163</v>
      </c>
      <c r="DX5" s="108">
        <f t="shared" si="7"/>
        <v>48776.721232294294</v>
      </c>
      <c r="DY5" s="108">
        <f t="shared" si="7"/>
        <v>48776.207033722101</v>
      </c>
      <c r="DZ5" s="108">
        <f t="shared" si="7"/>
        <v>48775.692840570526</v>
      </c>
      <c r="EA5" s="108">
        <f t="shared" si="7"/>
        <v>50675.165019087493</v>
      </c>
      <c r="EB5" s="108">
        <f t="shared" si="7"/>
        <v>50674.630807339752</v>
      </c>
      <c r="EC5" s="108">
        <f t="shared" si="7"/>
        <v>50674.096601223609</v>
      </c>
      <c r="ED5" s="108">
        <f t="shared" si="7"/>
        <v>50673.562400739007</v>
      </c>
      <c r="EE5" s="108">
        <f t="shared" si="7"/>
        <v>50673.028205885894</v>
      </c>
      <c r="EF5" s="108">
        <f t="shared" si="7"/>
        <v>55501.804513000665</v>
      </c>
      <c r="EG5" s="108">
        <f t="shared" si="7"/>
        <v>55501.219419375804</v>
      </c>
      <c r="EH5" s="108">
        <f t="shared" si="7"/>
        <v>55500.634331918933</v>
      </c>
      <c r="EI5" s="108">
        <f t="shared" si="7"/>
        <v>55500.049250629978</v>
      </c>
      <c r="EJ5" s="108">
        <f t="shared" si="7"/>
        <v>51941.515512966093</v>
      </c>
      <c r="EK5" s="108">
        <f t="shared" si="7"/>
        <v>51940.967951497434</v>
      </c>
      <c r="EL5" s="108">
        <f t="shared" si="7"/>
        <v>51940.420395801113</v>
      </c>
      <c r="EM5" s="108">
        <f t="shared" si="8"/>
        <v>51939.872845877057</v>
      </c>
      <c r="EN5" s="108">
        <f t="shared" si="8"/>
        <v>57265.016082840426</v>
      </c>
      <c r="EO5" s="108">
        <f t="shared" si="8"/>
        <v>57264.412401642454</v>
      </c>
      <c r="EP5" s="108">
        <f t="shared" si="8"/>
        <v>57263.808726808427</v>
      </c>
      <c r="EQ5" s="108">
        <f t="shared" si="8"/>
        <v>57263.205058338266</v>
      </c>
      <c r="ER5" s="108">
        <f t="shared" si="8"/>
        <v>57262.601396231912</v>
      </c>
      <c r="ES5" s="108">
        <f t="shared" si="8"/>
        <v>53067.484242566643</v>
      </c>
      <c r="ET5" s="108">
        <f t="shared" si="8"/>
        <v>53066.924811265431</v>
      </c>
      <c r="EU5" s="108">
        <f t="shared" si="8"/>
        <v>53066.365385861689</v>
      </c>
      <c r="EV5" s="108">
        <f t="shared" si="8"/>
        <v>53065.805966355343</v>
      </c>
      <c r="EW5" s="108">
        <f t="shared" si="8"/>
        <v>52591.938001063958</v>
      </c>
      <c r="EX5" s="108">
        <f t="shared" si="8"/>
        <v>52591.383582916409</v>
      </c>
      <c r="EY5" s="108">
        <f t="shared" si="8"/>
        <v>52590.829170613477</v>
      </c>
      <c r="EZ5" s="108">
        <f t="shared" si="8"/>
        <v>52590.274764155089</v>
      </c>
      <c r="FA5" s="108">
        <f t="shared" si="8"/>
        <v>47031.44674418166</v>
      </c>
      <c r="FB5" s="108">
        <f t="shared" si="8"/>
        <v>47030.950944091921</v>
      </c>
      <c r="FC5" s="108">
        <f t="shared" si="9"/>
        <v>47030.455149228859</v>
      </c>
      <c r="FD5" s="108">
        <f t="shared" si="9"/>
        <v>47029.959359592402</v>
      </c>
      <c r="FE5" s="108">
        <f t="shared" si="9"/>
        <v>47029.463575182504</v>
      </c>
    </row>
    <row r="6" spans="1:161" ht="15.75" x14ac:dyDescent="0.25">
      <c r="A6" s="47" t="s">
        <v>171</v>
      </c>
      <c r="B6" s="12">
        <f>'Urb proj of all 25 ARs '!AQ6</f>
        <v>71906.188244464211</v>
      </c>
      <c r="C6" s="12">
        <f>'Urb proj of all 25 ARs '!AR6</f>
        <v>71866.781447862842</v>
      </c>
      <c r="D6" s="100">
        <f t="shared" si="10"/>
        <v>-5.4803067112101989E-4</v>
      </c>
      <c r="E6" s="101">
        <f t="shared" si="11"/>
        <v>-1.0541884718828776E-5</v>
      </c>
      <c r="F6" s="69">
        <f t="shared" si="12"/>
        <v>71905.430217717163</v>
      </c>
      <c r="G6" s="69">
        <f t="shared" ref="G6:G15" si="16">F6*(1+E6)</f>
        <v>71904.672198961154</v>
      </c>
      <c r="H6" s="69">
        <f t="shared" ref="H6:AM6" si="17">G6*(1+$E$6)</f>
        <v>71903.914188196082</v>
      </c>
      <c r="I6" s="69">
        <f t="shared" si="17"/>
        <v>71903.156185421874</v>
      </c>
      <c r="J6" s="69">
        <f t="shared" si="17"/>
        <v>71902.398190638443</v>
      </c>
      <c r="K6" s="69">
        <f t="shared" si="17"/>
        <v>71901.640203845716</v>
      </c>
      <c r="L6" s="69">
        <f t="shared" si="17"/>
        <v>71900.882225043591</v>
      </c>
      <c r="M6" s="69">
        <f t="shared" si="17"/>
        <v>71900.124254231996</v>
      </c>
      <c r="N6" s="69">
        <f t="shared" si="17"/>
        <v>71899.366291410843</v>
      </c>
      <c r="O6" s="69">
        <f t="shared" si="17"/>
        <v>71898.608336580044</v>
      </c>
      <c r="P6" s="69">
        <f t="shared" si="17"/>
        <v>71897.850389739513</v>
      </c>
      <c r="Q6" s="69">
        <f t="shared" si="17"/>
        <v>71897.092450889177</v>
      </c>
      <c r="R6" s="69">
        <f t="shared" si="17"/>
        <v>71896.334520028933</v>
      </c>
      <c r="S6" s="69">
        <f t="shared" si="17"/>
        <v>71895.57659715871</v>
      </c>
      <c r="T6" s="69">
        <f t="shared" si="17"/>
        <v>71894.818682278434</v>
      </c>
      <c r="U6" s="69">
        <f t="shared" si="17"/>
        <v>71894.060775388003</v>
      </c>
      <c r="V6" s="69">
        <f t="shared" si="17"/>
        <v>71893.302876487345</v>
      </c>
      <c r="W6" s="69">
        <f t="shared" si="17"/>
        <v>71892.544985576358</v>
      </c>
      <c r="X6" s="69">
        <f t="shared" si="17"/>
        <v>71891.787102654984</v>
      </c>
      <c r="Y6" s="69">
        <f t="shared" si="17"/>
        <v>71891.02922772312</v>
      </c>
      <c r="Z6" s="69">
        <f t="shared" si="17"/>
        <v>71890.27136078068</v>
      </c>
      <c r="AA6" s="69">
        <f t="shared" si="17"/>
        <v>71889.513501827591</v>
      </c>
      <c r="AB6" s="69">
        <f t="shared" si="17"/>
        <v>71888.755650863764</v>
      </c>
      <c r="AC6" s="69">
        <f t="shared" si="17"/>
        <v>71887.997807889114</v>
      </c>
      <c r="AD6" s="69">
        <f t="shared" si="17"/>
        <v>71887.239972903553</v>
      </c>
      <c r="AE6" s="69">
        <f t="shared" si="17"/>
        <v>71886.482145907008</v>
      </c>
      <c r="AF6" s="69">
        <f t="shared" si="17"/>
        <v>71885.724326899377</v>
      </c>
      <c r="AG6" s="69">
        <f t="shared" si="17"/>
        <v>71884.966515880587</v>
      </c>
      <c r="AH6" s="69">
        <f t="shared" si="17"/>
        <v>71884.208712850566</v>
      </c>
      <c r="AI6" s="69">
        <f t="shared" si="17"/>
        <v>71883.450917809212</v>
      </c>
      <c r="AJ6" s="69">
        <f t="shared" si="17"/>
        <v>71882.693130756452</v>
      </c>
      <c r="AK6" s="69">
        <f t="shared" si="17"/>
        <v>71881.935351692184</v>
      </c>
      <c r="AL6" s="69">
        <f t="shared" si="17"/>
        <v>71881.177580616335</v>
      </c>
      <c r="AM6" s="69">
        <f t="shared" si="17"/>
        <v>71880.419817528833</v>
      </c>
      <c r="AN6" s="69">
        <f t="shared" ref="AN6:BE6" si="18">AM6*(1+$E$6)</f>
        <v>71879.662062429576</v>
      </c>
      <c r="AO6" s="69">
        <f t="shared" si="18"/>
        <v>71878.90431531849</v>
      </c>
      <c r="AP6" s="69">
        <f t="shared" si="18"/>
        <v>71878.14657619549</v>
      </c>
      <c r="AQ6" s="69">
        <f t="shared" si="18"/>
        <v>71877.388845060486</v>
      </c>
      <c r="AR6" s="69">
        <f t="shared" si="18"/>
        <v>71876.631121913393</v>
      </c>
      <c r="AS6" s="69">
        <f t="shared" si="18"/>
        <v>71875.873406754123</v>
      </c>
      <c r="AT6" s="69">
        <f t="shared" si="18"/>
        <v>71875.115699582602</v>
      </c>
      <c r="AU6" s="69">
        <f t="shared" si="18"/>
        <v>71874.358000398744</v>
      </c>
      <c r="AV6" s="69">
        <f t="shared" si="18"/>
        <v>71873.600309202462</v>
      </c>
      <c r="AW6" s="69">
        <f t="shared" si="18"/>
        <v>71872.842625993682</v>
      </c>
      <c r="AX6" s="69">
        <f t="shared" si="18"/>
        <v>71872.084950772303</v>
      </c>
      <c r="AY6" s="69">
        <f t="shared" si="18"/>
        <v>71871.327283538252</v>
      </c>
      <c r="AZ6" s="69">
        <f t="shared" si="18"/>
        <v>71870.569624291442</v>
      </c>
      <c r="BA6" s="69">
        <f t="shared" si="18"/>
        <v>71869.811973031785</v>
      </c>
      <c r="BB6" s="69">
        <f t="shared" si="18"/>
        <v>71869.054329759208</v>
      </c>
      <c r="BC6" s="69">
        <f t="shared" si="18"/>
        <v>71868.296694473611</v>
      </c>
      <c r="BD6" s="69">
        <f t="shared" si="18"/>
        <v>71867.539067174919</v>
      </c>
      <c r="BE6" s="69">
        <f t="shared" si="18"/>
        <v>71866.781447863046</v>
      </c>
      <c r="BF6" s="106">
        <f>'Average per cap. (2013-2016)'!B6</f>
        <v>1.1423035513669013</v>
      </c>
      <c r="BG6" s="106">
        <f>'Average per cap. (2013-2016)'!C6</f>
        <v>1.1423035513669013</v>
      </c>
      <c r="BH6" s="106">
        <f>'Average per cap. (2013-2016)'!D6</f>
        <v>1.1423035513669013</v>
      </c>
      <c r="BI6" s="106">
        <f>'Average per cap. (2013-2016)'!E6</f>
        <v>1.1423035513669013</v>
      </c>
      <c r="BJ6" s="106">
        <f>'Average per cap. (2013-2016)'!F6</f>
        <v>1.2659873935693222</v>
      </c>
      <c r="BK6" s="106">
        <f>'Average per cap. (2013-2016)'!G6</f>
        <v>1.2659873935693222</v>
      </c>
      <c r="BL6" s="106">
        <f>'Average per cap. (2013-2016)'!H6</f>
        <v>1.2659873935693222</v>
      </c>
      <c r="BM6" s="106">
        <f>'Average per cap. (2013-2016)'!I6</f>
        <v>1.2659873935693222</v>
      </c>
      <c r="BN6" s="106">
        <f>'Average per cap. (2013-2016)'!J6</f>
        <v>1.1499663346169005</v>
      </c>
      <c r="BO6" s="106">
        <f>'Average per cap. (2013-2016)'!K6</f>
        <v>1.1499663346169005</v>
      </c>
      <c r="BP6" s="106">
        <f>'Average per cap. (2013-2016)'!L6</f>
        <v>1.1499663346169005</v>
      </c>
      <c r="BQ6" s="106">
        <f>'Average per cap. (2013-2016)'!M6</f>
        <v>1.1499663346169005</v>
      </c>
      <c r="BR6" s="106">
        <f>'Average per cap. (2013-2016)'!N6</f>
        <v>1.1499663346169005</v>
      </c>
      <c r="BS6" s="106">
        <f>'Average per cap. (2013-2016)'!O6</f>
        <v>1.1921173448724742</v>
      </c>
      <c r="BT6" s="106">
        <f>'Average per cap. (2013-2016)'!P6</f>
        <v>1.1921173448724742</v>
      </c>
      <c r="BU6" s="106">
        <f>'Average per cap. (2013-2016)'!Q6</f>
        <v>1.1921173448724742</v>
      </c>
      <c r="BV6" s="106">
        <f>'Average per cap. (2013-2016)'!R6</f>
        <v>1.1921173448724742</v>
      </c>
      <c r="BW6" s="106">
        <f>'Average per cap. (2013-2016)'!S6</f>
        <v>1.1956996659639232</v>
      </c>
      <c r="BX6" s="106">
        <f>'Average per cap. (2013-2016)'!T6</f>
        <v>1.1956996659639232</v>
      </c>
      <c r="BY6" s="106">
        <f>'Average per cap. (2013-2016)'!U6</f>
        <v>1.1956996659639232</v>
      </c>
      <c r="BZ6" s="106">
        <f>'Average per cap. (2013-2016)'!V6</f>
        <v>1.1956996659639232</v>
      </c>
      <c r="CA6" s="106">
        <f>'Average per cap. (2013-2016)'!W6</f>
        <v>1.2153587201408613</v>
      </c>
      <c r="CB6" s="106">
        <f>'Average per cap. (2013-2016)'!X6</f>
        <v>1.2153587201408613</v>
      </c>
      <c r="CC6" s="106">
        <f>'Average per cap. (2013-2016)'!Y6</f>
        <v>1.2153587201408613</v>
      </c>
      <c r="CD6" s="106">
        <f>'Average per cap. (2013-2016)'!Z6</f>
        <v>1.2153587201408613</v>
      </c>
      <c r="CE6" s="106">
        <f>'Average per cap. (2013-2016)'!AA6</f>
        <v>1.2153587201408613</v>
      </c>
      <c r="CF6" s="106">
        <f>'Average per cap. (2013-2016)'!AB6</f>
        <v>1.305724062033035</v>
      </c>
      <c r="CG6" s="106">
        <f>'Average per cap. (2013-2016)'!AC6</f>
        <v>1.305724062033035</v>
      </c>
      <c r="CH6" s="106">
        <f>'Average per cap. (2013-2016)'!AD6</f>
        <v>1.305724062033035</v>
      </c>
      <c r="CI6" s="106">
        <f>'Average per cap. (2013-2016)'!AE6</f>
        <v>1.305724062033035</v>
      </c>
      <c r="CJ6" s="106">
        <f>'Average per cap. (2013-2016)'!AF6</f>
        <v>1.2557744188637339</v>
      </c>
      <c r="CK6" s="106">
        <f>'Average per cap. (2013-2016)'!AG6</f>
        <v>1.2557744188637339</v>
      </c>
      <c r="CL6" s="106">
        <f>'Average per cap. (2013-2016)'!AH6</f>
        <v>1.2557744188637339</v>
      </c>
      <c r="CM6" s="106">
        <f>'Average per cap. (2013-2016)'!AI6</f>
        <v>1.2557744188637339</v>
      </c>
      <c r="CN6" s="106">
        <f>'Average per cap. (2013-2016)'!AJ6</f>
        <v>1.4109754185012078</v>
      </c>
      <c r="CO6" s="106">
        <f>'Average per cap. (2013-2016)'!AK6</f>
        <v>1.4109754185012078</v>
      </c>
      <c r="CP6" s="106">
        <f>'Average per cap. (2013-2016)'!AL6</f>
        <v>1.4109754185012078</v>
      </c>
      <c r="CQ6" s="106">
        <f>'Average per cap. (2013-2016)'!AM6</f>
        <v>1.4109754185012078</v>
      </c>
      <c r="CR6" s="106">
        <f>'Average per cap. (2013-2016)'!AN6</f>
        <v>1.4109754185012078</v>
      </c>
      <c r="CS6" s="106">
        <f>'Average per cap. (2013-2016)'!AO6</f>
        <v>1.2910995319983902</v>
      </c>
      <c r="CT6" s="106">
        <f>'Average per cap. (2013-2016)'!AP6</f>
        <v>1.2910995319983902</v>
      </c>
      <c r="CU6" s="106">
        <f>'Average per cap. (2013-2016)'!AQ6</f>
        <v>1.2910995319983902</v>
      </c>
      <c r="CV6" s="106">
        <f>'Average per cap. (2013-2016)'!AR6</f>
        <v>1.2910995319983902</v>
      </c>
      <c r="CW6" s="106">
        <f>'Average per cap. (2013-2016)'!AS6</f>
        <v>1.2441594784073631</v>
      </c>
      <c r="CX6" s="106">
        <f>'Average per cap. (2013-2016)'!AT6</f>
        <v>1.2441594784073631</v>
      </c>
      <c r="CY6" s="106">
        <f>'Average per cap. (2013-2016)'!AU6</f>
        <v>1.2441594784073631</v>
      </c>
      <c r="CZ6" s="106">
        <f>'Average per cap. (2013-2016)'!AV6</f>
        <v>1.2441594784073631</v>
      </c>
      <c r="DA6" s="106">
        <f>'Average per cap. (2013-2016)'!AW6</f>
        <v>1.1558142539006413</v>
      </c>
      <c r="DB6" s="106">
        <f>'Average per cap. (2013-2016)'!AX6</f>
        <v>1.1558142539006413</v>
      </c>
      <c r="DC6" s="106">
        <f>'Average per cap. (2013-2016)'!AY6</f>
        <v>1.1558142539006413</v>
      </c>
      <c r="DD6" s="106">
        <f>'Average per cap. (2013-2016)'!AZ6</f>
        <v>1.1558142539006413</v>
      </c>
      <c r="DE6" s="106">
        <f>'Average per cap. (2013-2016)'!BA6</f>
        <v>1.1558142539006413</v>
      </c>
      <c r="DF6" s="108">
        <f t="shared" ref="DF6:DF15" si="19">F6*BF6</f>
        <v>82137.828300263209</v>
      </c>
      <c r="DG6" s="108">
        <f t="shared" ref="DG6:DG15" si="20">G6*BG6</f>
        <v>82136.96241274623</v>
      </c>
      <c r="DH6" s="108">
        <f t="shared" ref="DH6:DH15" si="21">H6*BH6</f>
        <v>82136.096534357304</v>
      </c>
      <c r="DI6" s="108">
        <f t="shared" ref="DI6:DI15" si="22">I6*BI6</f>
        <v>82135.230665096387</v>
      </c>
      <c r="DJ6" s="108">
        <f t="shared" ref="DJ6:DJ15" si="23">J6*BJ6</f>
        <v>91027.529676749909</v>
      </c>
      <c r="DK6" s="108">
        <f t="shared" ref="DK6:DK15" si="24">K6*BK6</f>
        <v>91026.570075025826</v>
      </c>
      <c r="DL6" s="108">
        <f t="shared" ref="DL6:DL15" si="25">L6*BL6</f>
        <v>91025.610483417739</v>
      </c>
      <c r="DM6" s="108">
        <f t="shared" ref="DM6:DM15" si="26">M6*BM6</f>
        <v>91024.650901925575</v>
      </c>
      <c r="DN6" s="108">
        <f t="shared" ref="DN6:DN15" si="27">N6*BN6</f>
        <v>82681.850715411652</v>
      </c>
      <c r="DO6" s="108">
        <f t="shared" ref="DO6:DO15" si="28">O6*BO6</f>
        <v>82680.97909287308</v>
      </c>
      <c r="DP6" s="108">
        <f t="shared" ref="DP6:DP15" si="29">P6*BP6</f>
        <v>82680.107479523038</v>
      </c>
      <c r="DQ6" s="108">
        <f t="shared" ref="DQ6:DQ15" si="30">Q6*BQ6</f>
        <v>82679.235875361454</v>
      </c>
      <c r="DR6" s="108">
        <f t="shared" ref="DR6:DR15" si="31">R6*BR6</f>
        <v>82678.36428038821</v>
      </c>
      <c r="DS6" s="108">
        <f t="shared" ref="DS6:DS15" si="32">S6*BS6</f>
        <v>85707.963881080432</v>
      </c>
      <c r="DT6" s="108">
        <f t="shared" ref="DT6:DT15" si="33">T6*BT6</f>
        <v>85707.060357605718</v>
      </c>
      <c r="DU6" s="108">
        <f t="shared" ref="DU6:DU15" si="34">U6*BU6</f>
        <v>85706.156843655845</v>
      </c>
      <c r="DV6" s="108">
        <f t="shared" ref="DV6:DV15" si="35">V6*BV6</f>
        <v>85705.253339230709</v>
      </c>
      <c r="DW6" s="108">
        <f t="shared" ref="DW6:DW15" si="36">W6*BW6</f>
        <v>85961.892024549976</v>
      </c>
      <c r="DX6" s="108">
        <f t="shared" ref="DX6:DX15" si="37">X6*BX6</f>
        <v>85960.985824194038</v>
      </c>
      <c r="DY6" s="108">
        <f t="shared" ref="DY6:DY15" si="38">Y6*BY6</f>
        <v>85960.079633391171</v>
      </c>
      <c r="DZ6" s="108">
        <f t="shared" ref="DZ6:DZ15" si="39">Z6*BZ6</f>
        <v>85959.173452141258</v>
      </c>
      <c r="EA6" s="108">
        <f t="shared" ref="EA6:EA15" si="40">AA6*CA6</f>
        <v>87371.547121130352</v>
      </c>
      <c r="EB6" s="108">
        <f t="shared" ref="EB6:EB15" si="41">AB6*CB6</f>
        <v>87370.626060352894</v>
      </c>
      <c r="EC6" s="108">
        <f t="shared" ref="EC6:EC15" si="42">AC6*CC6</f>
        <v>87369.705009285157</v>
      </c>
      <c r="ED6" s="108">
        <f t="shared" ref="ED6:ED15" si="43">AD6*CD6</f>
        <v>87368.783967927026</v>
      </c>
      <c r="EE6" s="108">
        <f t="shared" ref="EE6:EE15" si="44">AE6*CE6</f>
        <v>87367.862936278427</v>
      </c>
      <c r="EF6" s="108">
        <f t="shared" ref="EF6:EF15" si="45">AF6*CF6</f>
        <v>93862.919970306015</v>
      </c>
      <c r="EG6" s="108">
        <f t="shared" ref="EG6:EG15" si="46">AG6*CG6</f>
        <v>93861.930478224313</v>
      </c>
      <c r="EH6" s="108">
        <f t="shared" ref="EH6:EH15" si="47">AH6*CH6</f>
        <v>93860.940996573729</v>
      </c>
      <c r="EI6" s="108">
        <f t="shared" ref="EI6:EI15" si="48">AI6*CI6</f>
        <v>93859.951525354147</v>
      </c>
      <c r="EJ6" s="108">
        <f t="shared" ref="EJ6:EJ15" si="49">AJ6*CJ6</f>
        <v>90268.447192635795</v>
      </c>
      <c r="EK6" s="108">
        <f t="shared" ref="EK6:EK15" si="50">AK6*CK6</f>
        <v>90267.495593071741</v>
      </c>
      <c r="EL6" s="108">
        <f t="shared" ref="EL6:EL15" si="51">AL6*CL6</f>
        <v>90266.54400353934</v>
      </c>
      <c r="EM6" s="108">
        <f t="shared" ref="EM6:EM15" si="52">AM6*CM6</f>
        <v>90265.592424038492</v>
      </c>
      <c r="EN6" s="108">
        <f t="shared" ref="EN6:EN15" si="53">AN6*CN6</f>
        <v>101420.43626026195</v>
      </c>
      <c r="EO6" s="108">
        <f t="shared" ref="EO6:EO15" si="54">AO6*CO6</f>
        <v>101419.36709771477</v>
      </c>
      <c r="EP6" s="108">
        <f t="shared" ref="EP6:EP15" si="55">AP6*CP6</f>
        <v>101418.29794643859</v>
      </c>
      <c r="EQ6" s="108">
        <f t="shared" ref="EQ6:EQ15" si="56">AQ6*CQ6</f>
        <v>101417.22880643327</v>
      </c>
      <c r="ER6" s="108">
        <f t="shared" ref="ER6:ER15" si="57">AR6*CR6</f>
        <v>101416.15967769868</v>
      </c>
      <c r="ES6" s="108">
        <f t="shared" ref="ES6:ES15" si="58">AS6*CS6</f>
        <v>92798.906517435797</v>
      </c>
      <c r="ET6" s="108">
        <f t="shared" ref="ET6:ET15" si="59">AT6*CT6</f>
        <v>92797.928242061244</v>
      </c>
      <c r="EU6" s="108">
        <f t="shared" ref="EU6:EU15" si="60">AU6*CU6</f>
        <v>92796.949976999575</v>
      </c>
      <c r="EV6" s="108">
        <f t="shared" ref="EV6:EV15" si="61">AV6*CV6</f>
        <v>92795.971722250659</v>
      </c>
      <c r="EW6" s="108">
        <f t="shared" ref="EW6:EW15" si="62">AW6*CW6</f>
        <v>89421.278393210785</v>
      </c>
      <c r="EX6" s="108">
        <f t="shared" ref="EX6:EX15" si="63">AX6*CX6</f>
        <v>89420.335724402554</v>
      </c>
      <c r="EY6" s="108">
        <f t="shared" ref="EY6:EY15" si="64">AY6*CY6</f>
        <v>89419.39306553184</v>
      </c>
      <c r="EZ6" s="108">
        <f t="shared" ref="EZ6:EZ15" si="65">AZ6*CZ6</f>
        <v>89418.450416598513</v>
      </c>
      <c r="FA6" s="108">
        <f t="shared" ref="FA6:FA15" si="66">BA6*DA6</f>
        <v>83068.153103589109</v>
      </c>
      <c r="FB6" s="108">
        <f t="shared" ref="FB6:FB15" si="67">BB6*DB6</f>
        <v>83067.2774086953</v>
      </c>
      <c r="FC6" s="108">
        <f t="shared" ref="FC6:FC15" si="68">BC6*DC6</f>
        <v>83066.401723032948</v>
      </c>
      <c r="FD6" s="108">
        <f t="shared" ref="FD6:FD15" si="69">BD6*DD6</f>
        <v>83065.526046601968</v>
      </c>
      <c r="FE6" s="108">
        <f t="shared" ref="FE6:FE15" si="70">BE6*DE6</f>
        <v>83064.650379402272</v>
      </c>
    </row>
    <row r="7" spans="1:161" ht="15.75" x14ac:dyDescent="0.25">
      <c r="A7" s="87" t="s">
        <v>172</v>
      </c>
      <c r="B7" s="12">
        <f>'Urb proj of all 25 ARs '!AQ7</f>
        <v>41044.827495421596</v>
      </c>
      <c r="C7" s="12">
        <f>'Urb proj of all 25 ARs '!AR7</f>
        <v>41022.333671063236</v>
      </c>
      <c r="D7" s="100">
        <f t="shared" si="10"/>
        <v>-5.4803067112096525E-4</v>
      </c>
      <c r="E7" s="101">
        <f t="shared" si="11"/>
        <v>-1.0541884718828776E-5</v>
      </c>
      <c r="F7" s="69">
        <f t="shared" si="12"/>
        <v>41044.394805581833</v>
      </c>
      <c r="G7" s="69">
        <f t="shared" si="16"/>
        <v>41043.96212030344</v>
      </c>
      <c r="H7" s="69">
        <f t="shared" ref="H7:AM7" si="71">G7*(1+$E$7)</f>
        <v>41043.529439586368</v>
      </c>
      <c r="I7" s="69">
        <f t="shared" si="71"/>
        <v>41043.096763430563</v>
      </c>
      <c r="J7" s="69">
        <f t="shared" si="71"/>
        <v>41042.664091835977</v>
      </c>
      <c r="K7" s="69">
        <f t="shared" si="71"/>
        <v>41042.231424802565</v>
      </c>
      <c r="L7" s="69">
        <f t="shared" si="71"/>
        <v>41041.798762330283</v>
      </c>
      <c r="M7" s="69">
        <f t="shared" si="71"/>
        <v>41041.366104419074</v>
      </c>
      <c r="N7" s="69">
        <f t="shared" si="71"/>
        <v>41040.9334510689</v>
      </c>
      <c r="O7" s="69">
        <f t="shared" si="71"/>
        <v>41040.500802279705</v>
      </c>
      <c r="P7" s="69">
        <f t="shared" si="71"/>
        <v>41040.068158051443</v>
      </c>
      <c r="Q7" s="69">
        <f t="shared" si="71"/>
        <v>41039.635518384064</v>
      </c>
      <c r="R7" s="69">
        <f t="shared" si="71"/>
        <v>41039.202883277525</v>
      </c>
      <c r="S7" s="69">
        <f t="shared" si="71"/>
        <v>41038.770252731774</v>
      </c>
      <c r="T7" s="69">
        <f t="shared" si="71"/>
        <v>41038.337626746768</v>
      </c>
      <c r="U7" s="69">
        <f t="shared" si="71"/>
        <v>41037.905005322456</v>
      </c>
      <c r="V7" s="69">
        <f t="shared" si="71"/>
        <v>41037.472388458787</v>
      </c>
      <c r="W7" s="69">
        <f t="shared" si="71"/>
        <v>41037.039776155718</v>
      </c>
      <c r="X7" s="69">
        <f t="shared" si="71"/>
        <v>41036.607168413197</v>
      </c>
      <c r="Y7" s="69">
        <f t="shared" si="71"/>
        <v>41036.174565231173</v>
      </c>
      <c r="Z7" s="69">
        <f t="shared" si="71"/>
        <v>41035.741966609603</v>
      </c>
      <c r="AA7" s="69">
        <f t="shared" si="71"/>
        <v>41035.309372548436</v>
      </c>
      <c r="AB7" s="69">
        <f t="shared" si="71"/>
        <v>41034.876783047628</v>
      </c>
      <c r="AC7" s="69">
        <f t="shared" si="71"/>
        <v>41034.444198107129</v>
      </c>
      <c r="AD7" s="69">
        <f t="shared" si="71"/>
        <v>41034.011617726894</v>
      </c>
      <c r="AE7" s="69">
        <f t="shared" si="71"/>
        <v>41033.579041906865</v>
      </c>
      <c r="AF7" s="69">
        <f t="shared" si="71"/>
        <v>41033.146470647007</v>
      </c>
      <c r="AG7" s="69">
        <f t="shared" si="71"/>
        <v>41032.71390394726</v>
      </c>
      <c r="AH7" s="69">
        <f t="shared" si="71"/>
        <v>41032.281341807582</v>
      </c>
      <c r="AI7" s="69">
        <f t="shared" si="71"/>
        <v>41031.848784227928</v>
      </c>
      <c r="AJ7" s="69">
        <f t="shared" si="71"/>
        <v>41031.416231208248</v>
      </c>
      <c r="AK7" s="69">
        <f t="shared" si="71"/>
        <v>41030.983682748491</v>
      </c>
      <c r="AL7" s="69">
        <f t="shared" si="71"/>
        <v>41030.551138848605</v>
      </c>
      <c r="AM7" s="69">
        <f t="shared" si="71"/>
        <v>41030.118599508547</v>
      </c>
      <c r="AN7" s="69">
        <f t="shared" ref="AN7:BE7" si="72">AM7*(1+$E$7)</f>
        <v>41029.686064728274</v>
      </c>
      <c r="AO7" s="69">
        <f t="shared" si="72"/>
        <v>41029.253534507727</v>
      </c>
      <c r="AP7" s="69">
        <f t="shared" si="72"/>
        <v>41028.82100884687</v>
      </c>
      <c r="AQ7" s="69">
        <f t="shared" si="72"/>
        <v>41028.388487745644</v>
      </c>
      <c r="AR7" s="69">
        <f t="shared" si="72"/>
        <v>41027.955971204006</v>
      </c>
      <c r="AS7" s="69">
        <f t="shared" si="72"/>
        <v>41027.523459221906</v>
      </c>
      <c r="AT7" s="69">
        <f t="shared" si="72"/>
        <v>41027.090951799299</v>
      </c>
      <c r="AU7" s="69">
        <f t="shared" si="72"/>
        <v>41026.658448936134</v>
      </c>
      <c r="AV7" s="69">
        <f t="shared" si="72"/>
        <v>41026.225950632368</v>
      </c>
      <c r="AW7" s="69">
        <f t="shared" si="72"/>
        <v>41025.79345688795</v>
      </c>
      <c r="AX7" s="69">
        <f t="shared" si="72"/>
        <v>41025.360967702829</v>
      </c>
      <c r="AY7" s="69">
        <f t="shared" si="72"/>
        <v>41024.928483076961</v>
      </c>
      <c r="AZ7" s="69">
        <f t="shared" si="72"/>
        <v>41024.496003010296</v>
      </c>
      <c r="BA7" s="69">
        <f t="shared" si="72"/>
        <v>41024.063527502782</v>
      </c>
      <c r="BB7" s="69">
        <f t="shared" si="72"/>
        <v>41023.631056554375</v>
      </c>
      <c r="BC7" s="69">
        <f t="shared" si="72"/>
        <v>41023.198590165026</v>
      </c>
      <c r="BD7" s="69">
        <f t="shared" si="72"/>
        <v>41022.76612833469</v>
      </c>
      <c r="BE7" s="69">
        <f t="shared" si="72"/>
        <v>41022.333671063316</v>
      </c>
      <c r="BF7" s="106">
        <f>'Average per cap. (2013-2016)'!B7</f>
        <v>2.6781805274304276</v>
      </c>
      <c r="BG7" s="106">
        <f>'Average per cap. (2013-2016)'!C7</f>
        <v>2.6781805274304276</v>
      </c>
      <c r="BH7" s="106">
        <f>'Average per cap. (2013-2016)'!D7</f>
        <v>2.6781805274304276</v>
      </c>
      <c r="BI7" s="106">
        <f>'Average per cap. (2013-2016)'!E7</f>
        <v>2.6781805274304276</v>
      </c>
      <c r="BJ7" s="106">
        <f>'Average per cap. (2013-2016)'!F7</f>
        <v>3.2020254584008736</v>
      </c>
      <c r="BK7" s="106">
        <f>'Average per cap. (2013-2016)'!G7</f>
        <v>3.2020254584008736</v>
      </c>
      <c r="BL7" s="106">
        <f>'Average per cap. (2013-2016)'!H7</f>
        <v>3.2020254584008736</v>
      </c>
      <c r="BM7" s="106">
        <f>'Average per cap. (2013-2016)'!I7</f>
        <v>3.2020254584008736</v>
      </c>
      <c r="BN7" s="106">
        <f>'Average per cap. (2013-2016)'!J7</f>
        <v>2.6803921784541633</v>
      </c>
      <c r="BO7" s="106">
        <f>'Average per cap. (2013-2016)'!K7</f>
        <v>2.6803921784541633</v>
      </c>
      <c r="BP7" s="106">
        <f>'Average per cap. (2013-2016)'!L7</f>
        <v>2.6803921784541633</v>
      </c>
      <c r="BQ7" s="106">
        <f>'Average per cap. (2013-2016)'!M7</f>
        <v>2.6803921784541633</v>
      </c>
      <c r="BR7" s="106">
        <f>'Average per cap. (2013-2016)'!N7</f>
        <v>2.6803921784541633</v>
      </c>
      <c r="BS7" s="106">
        <f>'Average per cap. (2013-2016)'!O7</f>
        <v>2.8728948237156988</v>
      </c>
      <c r="BT7" s="106">
        <f>'Average per cap. (2013-2016)'!P7</f>
        <v>2.8728948237156988</v>
      </c>
      <c r="BU7" s="106">
        <f>'Average per cap. (2013-2016)'!Q7</f>
        <v>2.8728948237156988</v>
      </c>
      <c r="BV7" s="106">
        <f>'Average per cap. (2013-2016)'!R7</f>
        <v>2.8728948237156988</v>
      </c>
      <c r="BW7" s="106">
        <f>'Average per cap. (2013-2016)'!S7</f>
        <v>2.8773150848347755</v>
      </c>
      <c r="BX7" s="106">
        <f>'Average per cap. (2013-2016)'!T7</f>
        <v>2.8773150848347755</v>
      </c>
      <c r="BY7" s="106">
        <f>'Average per cap. (2013-2016)'!U7</f>
        <v>2.8773150848347755</v>
      </c>
      <c r="BZ7" s="106">
        <f>'Average per cap. (2013-2016)'!V7</f>
        <v>2.8773150848347755</v>
      </c>
      <c r="CA7" s="106">
        <f>'Average per cap. (2013-2016)'!W7</f>
        <v>3.1154821512093256</v>
      </c>
      <c r="CB7" s="106">
        <f>'Average per cap. (2013-2016)'!X7</f>
        <v>3.1154821512093256</v>
      </c>
      <c r="CC7" s="106">
        <f>'Average per cap. (2013-2016)'!Y7</f>
        <v>3.1154821512093256</v>
      </c>
      <c r="CD7" s="106">
        <f>'Average per cap. (2013-2016)'!Z7</f>
        <v>3.1154821512093256</v>
      </c>
      <c r="CE7" s="106">
        <f>'Average per cap. (2013-2016)'!AA7</f>
        <v>3.1154821512093256</v>
      </c>
      <c r="CF7" s="106">
        <f>'Average per cap. (2013-2016)'!AB7</f>
        <v>3.1913181020600732</v>
      </c>
      <c r="CG7" s="106">
        <f>'Average per cap. (2013-2016)'!AC7</f>
        <v>3.1913181020600732</v>
      </c>
      <c r="CH7" s="106">
        <f>'Average per cap. (2013-2016)'!AD7</f>
        <v>3.1913181020600732</v>
      </c>
      <c r="CI7" s="106">
        <f>'Average per cap. (2013-2016)'!AE7</f>
        <v>3.1913181020600732</v>
      </c>
      <c r="CJ7" s="106">
        <f>'Average per cap. (2013-2016)'!AF7</f>
        <v>3.4051603427596366</v>
      </c>
      <c r="CK7" s="106">
        <f>'Average per cap. (2013-2016)'!AG7</f>
        <v>3.4051603427596366</v>
      </c>
      <c r="CL7" s="106">
        <f>'Average per cap. (2013-2016)'!AH7</f>
        <v>3.4051603427596366</v>
      </c>
      <c r="CM7" s="106">
        <f>'Average per cap. (2013-2016)'!AI7</f>
        <v>3.4051603427596366</v>
      </c>
      <c r="CN7" s="106">
        <f>'Average per cap. (2013-2016)'!AJ7</f>
        <v>3.5184799392652111</v>
      </c>
      <c r="CO7" s="106">
        <f>'Average per cap. (2013-2016)'!AK7</f>
        <v>3.5184799392652111</v>
      </c>
      <c r="CP7" s="106">
        <f>'Average per cap. (2013-2016)'!AL7</f>
        <v>3.5184799392652111</v>
      </c>
      <c r="CQ7" s="106">
        <f>'Average per cap. (2013-2016)'!AM7</f>
        <v>3.5184799392652111</v>
      </c>
      <c r="CR7" s="106">
        <f>'Average per cap. (2013-2016)'!AN7</f>
        <v>3.5184799392652111</v>
      </c>
      <c r="CS7" s="106">
        <f>'Average per cap. (2013-2016)'!AO7</f>
        <v>3.2962295129909323</v>
      </c>
      <c r="CT7" s="106">
        <f>'Average per cap. (2013-2016)'!AP7</f>
        <v>3.2962295129909323</v>
      </c>
      <c r="CU7" s="106">
        <f>'Average per cap. (2013-2016)'!AQ7</f>
        <v>3.2962295129909323</v>
      </c>
      <c r="CV7" s="106">
        <f>'Average per cap. (2013-2016)'!AR7</f>
        <v>3.2962295129909323</v>
      </c>
      <c r="CW7" s="106">
        <f>'Average per cap. (2013-2016)'!AS7</f>
        <v>2.9332837987559857</v>
      </c>
      <c r="CX7" s="106">
        <f>'Average per cap. (2013-2016)'!AT7</f>
        <v>2.9332837987559857</v>
      </c>
      <c r="CY7" s="106">
        <f>'Average per cap. (2013-2016)'!AU7</f>
        <v>2.9332837987559857</v>
      </c>
      <c r="CZ7" s="106">
        <f>'Average per cap. (2013-2016)'!AV7</f>
        <v>2.9332837987559857</v>
      </c>
      <c r="DA7" s="106">
        <f>'Average per cap. (2013-2016)'!AW7</f>
        <v>2.7525399560616961</v>
      </c>
      <c r="DB7" s="106">
        <f>'Average per cap. (2013-2016)'!AX7</f>
        <v>2.7525399560616961</v>
      </c>
      <c r="DC7" s="106">
        <f>'Average per cap. (2013-2016)'!AY7</f>
        <v>2.7525399560616961</v>
      </c>
      <c r="DD7" s="106">
        <f>'Average per cap. (2013-2016)'!AZ7</f>
        <v>2.7525399560616961</v>
      </c>
      <c r="DE7" s="106">
        <f>'Average per cap. (2013-2016)'!BA7</f>
        <v>2.7525399560616961</v>
      </c>
      <c r="DF7" s="108">
        <f t="shared" si="19"/>
        <v>109924.29892847585</v>
      </c>
      <c r="DG7" s="108">
        <f t="shared" si="20"/>
        <v>109923.14011918876</v>
      </c>
      <c r="DH7" s="108">
        <f t="shared" si="21"/>
        <v>109921.9813221177</v>
      </c>
      <c r="DI7" s="108">
        <f t="shared" si="22"/>
        <v>109920.82253726255</v>
      </c>
      <c r="DJ7" s="108">
        <f t="shared" si="23"/>
        <v>131419.65530265417</v>
      </c>
      <c r="DK7" s="108">
        <f t="shared" si="24"/>
        <v>131418.26989179818</v>
      </c>
      <c r="DL7" s="108">
        <f t="shared" si="25"/>
        <v>131416.88449554704</v>
      </c>
      <c r="DM7" s="108">
        <f t="shared" si="26"/>
        <v>131415.49911390056</v>
      </c>
      <c r="DN7" s="108">
        <f t="shared" si="27"/>
        <v>110005.79701870291</v>
      </c>
      <c r="DO7" s="108">
        <f t="shared" si="28"/>
        <v>110004.63735027233</v>
      </c>
      <c r="DP7" s="108">
        <f t="shared" si="29"/>
        <v>110003.47769406685</v>
      </c>
      <c r="DQ7" s="108">
        <f t="shared" si="30"/>
        <v>110002.31805008632</v>
      </c>
      <c r="DR7" s="108">
        <f t="shared" si="31"/>
        <v>110001.15841833063</v>
      </c>
      <c r="DS7" s="108">
        <f t="shared" si="32"/>
        <v>117900.07063073092</v>
      </c>
      <c r="DT7" s="108">
        <f t="shared" si="33"/>
        <v>117898.82774177799</v>
      </c>
      <c r="DU7" s="108">
        <f t="shared" si="34"/>
        <v>117897.58486592745</v>
      </c>
      <c r="DV7" s="108">
        <f t="shared" si="35"/>
        <v>117896.34200317916</v>
      </c>
      <c r="DW7" s="108">
        <f t="shared" si="36"/>
        <v>118076.49358489754</v>
      </c>
      <c r="DX7" s="108">
        <f t="shared" si="37"/>
        <v>118075.24883611417</v>
      </c>
      <c r="DY7" s="108">
        <f t="shared" si="38"/>
        <v>118074.00410045279</v>
      </c>
      <c r="DZ7" s="108">
        <f t="shared" si="39"/>
        <v>118072.75937791327</v>
      </c>
      <c r="EA7" s="108">
        <f t="shared" si="40"/>
        <v>127844.7739195274</v>
      </c>
      <c r="EB7" s="108">
        <f t="shared" si="41"/>
        <v>127843.42619465884</v>
      </c>
      <c r="EC7" s="108">
        <f t="shared" si="42"/>
        <v>127842.07848399783</v>
      </c>
      <c r="ED7" s="108">
        <f t="shared" si="43"/>
        <v>127840.73078754423</v>
      </c>
      <c r="EE7" s="108">
        <f t="shared" si="44"/>
        <v>127839.38310529789</v>
      </c>
      <c r="EF7" s="108">
        <f t="shared" si="45"/>
        <v>130949.82311625819</v>
      </c>
      <c r="EG7" s="108">
        <f t="shared" si="46"/>
        <v>130948.44265831895</v>
      </c>
      <c r="EH7" s="108">
        <f t="shared" si="47"/>
        <v>130947.06221493233</v>
      </c>
      <c r="EI7" s="108">
        <f t="shared" si="48"/>
        <v>130945.6817860982</v>
      </c>
      <c r="EJ7" s="108">
        <f t="shared" si="49"/>
        <v>139718.55135777438</v>
      </c>
      <c r="EK7" s="108">
        <f t="shared" si="50"/>
        <v>139717.07846091292</v>
      </c>
      <c r="EL7" s="108">
        <f t="shared" si="51"/>
        <v>139715.60557957852</v>
      </c>
      <c r="EM7" s="108">
        <f t="shared" si="52"/>
        <v>139714.13271377108</v>
      </c>
      <c r="EN7" s="108">
        <f t="shared" si="53"/>
        <v>144362.12733309582</v>
      </c>
      <c r="EO7" s="108">
        <f t="shared" si="54"/>
        <v>144360.60548419171</v>
      </c>
      <c r="EP7" s="108">
        <f t="shared" si="55"/>
        <v>144359.08365133076</v>
      </c>
      <c r="EQ7" s="108">
        <f t="shared" si="56"/>
        <v>144357.56183451277</v>
      </c>
      <c r="ER7" s="108">
        <f t="shared" si="57"/>
        <v>144356.04003373763</v>
      </c>
      <c r="ES7" s="108">
        <f t="shared" si="58"/>
        <v>135236.13367121507</v>
      </c>
      <c r="ET7" s="108">
        <f t="shared" si="59"/>
        <v>135234.7080274841</v>
      </c>
      <c r="EU7" s="108">
        <f t="shared" si="60"/>
        <v>135233.28239878206</v>
      </c>
      <c r="EV7" s="108">
        <f t="shared" si="61"/>
        <v>135231.85678510889</v>
      </c>
      <c r="EW7" s="108">
        <f t="shared" si="62"/>
        <v>120340.29527819874</v>
      </c>
      <c r="EX7" s="108">
        <f t="shared" si="63"/>
        <v>120339.0266646789</v>
      </c>
      <c r="EY7" s="108">
        <f t="shared" si="64"/>
        <v>120337.75806453262</v>
      </c>
      <c r="EZ7" s="108">
        <f t="shared" si="65"/>
        <v>120336.48947775979</v>
      </c>
      <c r="FA7" s="108">
        <f t="shared" si="66"/>
        <v>112920.37401946474</v>
      </c>
      <c r="FB7" s="108">
        <f t="shared" si="67"/>
        <v>112919.18362589942</v>
      </c>
      <c r="FC7" s="108">
        <f t="shared" si="68"/>
        <v>112917.99324488308</v>
      </c>
      <c r="FD7" s="108">
        <f t="shared" si="69"/>
        <v>112916.8028764156</v>
      </c>
      <c r="FE7" s="108">
        <f t="shared" si="70"/>
        <v>112915.61252049686</v>
      </c>
    </row>
    <row r="8" spans="1:161" ht="15.75" x14ac:dyDescent="0.25">
      <c r="A8" s="87" t="s">
        <v>173</v>
      </c>
      <c r="B8" s="12">
        <f>'Urb proj of all 25 ARs '!AQ8</f>
        <v>12236.488619703701</v>
      </c>
      <c r="C8" s="12">
        <f>'Urb proj of all 25 ARs '!AR8</f>
        <v>12229.782648633281</v>
      </c>
      <c r="D8" s="100">
        <f t="shared" si="10"/>
        <v>-5.4803067112092361E-4</v>
      </c>
      <c r="E8" s="101">
        <f t="shared" si="11"/>
        <v>-1.0541884718828776E-5</v>
      </c>
      <c r="F8" s="69">
        <f t="shared" si="12"/>
        <v>12236.359624051309</v>
      </c>
      <c r="G8" s="69">
        <f t="shared" si="16"/>
        <v>12236.230629758775</v>
      </c>
      <c r="H8" s="69">
        <f t="shared" ref="H8:AM8" si="73">G8*(1+$E$8)</f>
        <v>12236.101636826083</v>
      </c>
      <c r="I8" s="69">
        <f t="shared" si="73"/>
        <v>12235.97264525322</v>
      </c>
      <c r="J8" s="69">
        <f t="shared" si="73"/>
        <v>12235.843655040171</v>
      </c>
      <c r="K8" s="69">
        <f t="shared" si="73"/>
        <v>12235.714666186923</v>
      </c>
      <c r="L8" s="69">
        <f t="shared" si="73"/>
        <v>12235.58567869346</v>
      </c>
      <c r="M8" s="69">
        <f t="shared" si="73"/>
        <v>12235.456692559768</v>
      </c>
      <c r="N8" s="69">
        <f t="shared" si="73"/>
        <v>12235.327707785833</v>
      </c>
      <c r="O8" s="69">
        <f t="shared" si="73"/>
        <v>12235.198724371641</v>
      </c>
      <c r="P8" s="69">
        <f t="shared" si="73"/>
        <v>12235.069742317177</v>
      </c>
      <c r="Q8" s="69">
        <f t="shared" si="73"/>
        <v>12234.940761622427</v>
      </c>
      <c r="R8" s="69">
        <f t="shared" si="73"/>
        <v>12234.811782287376</v>
      </c>
      <c r="S8" s="69">
        <f t="shared" si="73"/>
        <v>12234.682804312009</v>
      </c>
      <c r="T8" s="69">
        <f t="shared" si="73"/>
        <v>12234.553827696314</v>
      </c>
      <c r="U8" s="69">
        <f t="shared" si="73"/>
        <v>12234.424852440276</v>
      </c>
      <c r="V8" s="69">
        <f t="shared" si="73"/>
        <v>12234.29587854388</v>
      </c>
      <c r="W8" s="69">
        <f t="shared" si="73"/>
        <v>12234.166906007113</v>
      </c>
      <c r="X8" s="69">
        <f t="shared" si="73"/>
        <v>12234.037934829959</v>
      </c>
      <c r="Y8" s="69">
        <f t="shared" si="73"/>
        <v>12233.908965012404</v>
      </c>
      <c r="Z8" s="69">
        <f t="shared" si="73"/>
        <v>12233.779996554435</v>
      </c>
      <c r="AA8" s="69">
        <f t="shared" si="73"/>
        <v>12233.651029456036</v>
      </c>
      <c r="AB8" s="69">
        <f t="shared" si="73"/>
        <v>12233.522063717193</v>
      </c>
      <c r="AC8" s="69">
        <f t="shared" si="73"/>
        <v>12233.393099337893</v>
      </c>
      <c r="AD8" s="69">
        <f t="shared" si="73"/>
        <v>12233.264136318119</v>
      </c>
      <c r="AE8" s="69">
        <f t="shared" si="73"/>
        <v>12233.135174657858</v>
      </c>
      <c r="AF8" s="69">
        <f t="shared" si="73"/>
        <v>12233.006214357098</v>
      </c>
      <c r="AG8" s="69">
        <f t="shared" si="73"/>
        <v>12232.87725541582</v>
      </c>
      <c r="AH8" s="69">
        <f t="shared" si="73"/>
        <v>12232.748297834014</v>
      </c>
      <c r="AI8" s="69">
        <f t="shared" si="73"/>
        <v>12232.619341611664</v>
      </c>
      <c r="AJ8" s="69">
        <f t="shared" si="73"/>
        <v>12232.490386748756</v>
      </c>
      <c r="AK8" s="69">
        <f t="shared" si="73"/>
        <v>12232.361433245274</v>
      </c>
      <c r="AL8" s="69">
        <f t="shared" si="73"/>
        <v>12232.232481101206</v>
      </c>
      <c r="AM8" s="69">
        <f t="shared" si="73"/>
        <v>12232.103530316535</v>
      </c>
      <c r="AN8" s="69">
        <f t="shared" ref="AN8:BE8" si="74">AM8*(1+$E$8)</f>
        <v>12231.97458089125</v>
      </c>
      <c r="AO8" s="69">
        <f t="shared" si="74"/>
        <v>12231.845632825334</v>
      </c>
      <c r="AP8" s="69">
        <f t="shared" si="74"/>
        <v>12231.716686118774</v>
      </c>
      <c r="AQ8" s="69">
        <f t="shared" si="74"/>
        <v>12231.587740771556</v>
      </c>
      <c r="AR8" s="69">
        <f t="shared" si="74"/>
        <v>12231.458796783665</v>
      </c>
      <c r="AS8" s="69">
        <f t="shared" si="74"/>
        <v>12231.329854155087</v>
      </c>
      <c r="AT8" s="69">
        <f t="shared" si="74"/>
        <v>12231.200912885806</v>
      </c>
      <c r="AU8" s="69">
        <f t="shared" si="74"/>
        <v>12231.071972975809</v>
      </c>
      <c r="AV8" s="69">
        <f t="shared" si="74"/>
        <v>12230.943034425083</v>
      </c>
      <c r="AW8" s="69">
        <f t="shared" si="74"/>
        <v>12230.814097233611</v>
      </c>
      <c r="AX8" s="69">
        <f t="shared" si="74"/>
        <v>12230.685161401381</v>
      </c>
      <c r="AY8" s="69">
        <f t="shared" si="74"/>
        <v>12230.556226928378</v>
      </c>
      <c r="AZ8" s="69">
        <f t="shared" si="74"/>
        <v>12230.427293814586</v>
      </c>
      <c r="BA8" s="69">
        <f t="shared" si="74"/>
        <v>12230.298362059992</v>
      </c>
      <c r="BB8" s="69">
        <f t="shared" si="74"/>
        <v>12230.169431664583</v>
      </c>
      <c r="BC8" s="69">
        <f t="shared" si="74"/>
        <v>12230.040502628342</v>
      </c>
      <c r="BD8" s="69">
        <f t="shared" si="74"/>
        <v>12229.911574951257</v>
      </c>
      <c r="BE8" s="69">
        <f t="shared" si="74"/>
        <v>12229.782648633312</v>
      </c>
      <c r="BF8" s="106">
        <f>'Average per cap. (2013-2016)'!B8</f>
        <v>0.93451967364376476</v>
      </c>
      <c r="BG8" s="106">
        <f>'Average per cap. (2013-2016)'!C8</f>
        <v>0.93451967364376476</v>
      </c>
      <c r="BH8" s="106">
        <f>'Average per cap. (2013-2016)'!D8</f>
        <v>0.93451967364376476</v>
      </c>
      <c r="BI8" s="106">
        <f>'Average per cap. (2013-2016)'!E8</f>
        <v>0.93451967364376476</v>
      </c>
      <c r="BJ8" s="106">
        <f>'Average per cap. (2013-2016)'!F8</f>
        <v>1.0217522357934252</v>
      </c>
      <c r="BK8" s="106">
        <f>'Average per cap. (2013-2016)'!G8</f>
        <v>1.0217522357934252</v>
      </c>
      <c r="BL8" s="106">
        <f>'Average per cap. (2013-2016)'!H8</f>
        <v>1.0217522357934252</v>
      </c>
      <c r="BM8" s="106">
        <f>'Average per cap. (2013-2016)'!I8</f>
        <v>1.0217522357934252</v>
      </c>
      <c r="BN8" s="106">
        <f>'Average per cap. (2013-2016)'!J8</f>
        <v>0.86258584983523523</v>
      </c>
      <c r="BO8" s="106">
        <f>'Average per cap. (2013-2016)'!K8</f>
        <v>0.86258584983523523</v>
      </c>
      <c r="BP8" s="106">
        <f>'Average per cap. (2013-2016)'!L8</f>
        <v>0.86258584983523523</v>
      </c>
      <c r="BQ8" s="106">
        <f>'Average per cap. (2013-2016)'!M8</f>
        <v>0.86258584983523523</v>
      </c>
      <c r="BR8" s="106">
        <f>'Average per cap. (2013-2016)'!N8</f>
        <v>0.86258584983523523</v>
      </c>
      <c r="BS8" s="106">
        <f>'Average per cap. (2013-2016)'!O8</f>
        <v>0.89046641970266338</v>
      </c>
      <c r="BT8" s="106">
        <f>'Average per cap. (2013-2016)'!P8</f>
        <v>0.89046641970266338</v>
      </c>
      <c r="BU8" s="106">
        <f>'Average per cap. (2013-2016)'!Q8</f>
        <v>0.89046641970266338</v>
      </c>
      <c r="BV8" s="106">
        <f>'Average per cap. (2013-2016)'!R8</f>
        <v>0.89046641970266338</v>
      </c>
      <c r="BW8" s="106">
        <f>'Average per cap. (2013-2016)'!S8</f>
        <v>0.89993077402306287</v>
      </c>
      <c r="BX8" s="106">
        <f>'Average per cap. (2013-2016)'!T8</f>
        <v>0.89993077402306287</v>
      </c>
      <c r="BY8" s="106">
        <f>'Average per cap. (2013-2016)'!U8</f>
        <v>0.89993077402306287</v>
      </c>
      <c r="BZ8" s="106">
        <f>'Average per cap. (2013-2016)'!V8</f>
        <v>0.89993077402306287</v>
      </c>
      <c r="CA8" s="106">
        <f>'Average per cap. (2013-2016)'!W8</f>
        <v>0.93051783270530064</v>
      </c>
      <c r="CB8" s="106">
        <f>'Average per cap. (2013-2016)'!X8</f>
        <v>0.93051783270530064</v>
      </c>
      <c r="CC8" s="106">
        <f>'Average per cap. (2013-2016)'!Y8</f>
        <v>0.93051783270530064</v>
      </c>
      <c r="CD8" s="106">
        <f>'Average per cap. (2013-2016)'!Z8</f>
        <v>0.93051783270530064</v>
      </c>
      <c r="CE8" s="106">
        <f>'Average per cap. (2013-2016)'!AA8</f>
        <v>0.93051783270530064</v>
      </c>
      <c r="CF8" s="106">
        <f>'Average per cap. (2013-2016)'!AB8</f>
        <v>0.87019919312111382</v>
      </c>
      <c r="CG8" s="106">
        <f>'Average per cap. (2013-2016)'!AC8</f>
        <v>0.87019919312111382</v>
      </c>
      <c r="CH8" s="106">
        <f>'Average per cap. (2013-2016)'!AD8</f>
        <v>0.87019919312111382</v>
      </c>
      <c r="CI8" s="106">
        <f>'Average per cap. (2013-2016)'!AE8</f>
        <v>0.87019919312111382</v>
      </c>
      <c r="CJ8" s="106">
        <f>'Average per cap. (2013-2016)'!AF8</f>
        <v>0.88236842763645207</v>
      </c>
      <c r="CK8" s="106">
        <f>'Average per cap. (2013-2016)'!AG8</f>
        <v>0.88236842763645207</v>
      </c>
      <c r="CL8" s="106">
        <f>'Average per cap. (2013-2016)'!AH8</f>
        <v>0.88236842763645207</v>
      </c>
      <c r="CM8" s="106">
        <f>'Average per cap. (2013-2016)'!AI8</f>
        <v>0.88236842763645207</v>
      </c>
      <c r="CN8" s="106">
        <f>'Average per cap. (2013-2016)'!AJ8</f>
        <v>0.97623656750531707</v>
      </c>
      <c r="CO8" s="106">
        <f>'Average per cap. (2013-2016)'!AK8</f>
        <v>0.97623656750531707</v>
      </c>
      <c r="CP8" s="106">
        <f>'Average per cap. (2013-2016)'!AL8</f>
        <v>0.97623656750531707</v>
      </c>
      <c r="CQ8" s="106">
        <f>'Average per cap. (2013-2016)'!AM8</f>
        <v>0.97623656750531707</v>
      </c>
      <c r="CR8" s="106">
        <f>'Average per cap. (2013-2016)'!AN8</f>
        <v>0.97623656750531707</v>
      </c>
      <c r="CS8" s="106">
        <f>'Average per cap. (2013-2016)'!AO8</f>
        <v>0.9592092931659858</v>
      </c>
      <c r="CT8" s="106">
        <f>'Average per cap. (2013-2016)'!AP8</f>
        <v>0.9592092931659858</v>
      </c>
      <c r="CU8" s="106">
        <f>'Average per cap. (2013-2016)'!AQ8</f>
        <v>0.9592092931659858</v>
      </c>
      <c r="CV8" s="106">
        <f>'Average per cap. (2013-2016)'!AR8</f>
        <v>0.9592092931659858</v>
      </c>
      <c r="CW8" s="106">
        <f>'Average per cap. (2013-2016)'!AS8</f>
        <v>0.96413654450830277</v>
      </c>
      <c r="CX8" s="106">
        <f>'Average per cap. (2013-2016)'!AT8</f>
        <v>0.96413654450830277</v>
      </c>
      <c r="CY8" s="106">
        <f>'Average per cap. (2013-2016)'!AU8</f>
        <v>0.96413654450830277</v>
      </c>
      <c r="CZ8" s="106">
        <f>'Average per cap. (2013-2016)'!AV8</f>
        <v>0.96413654450830277</v>
      </c>
      <c r="DA8" s="106">
        <f>'Average per cap. (2013-2016)'!AW8</f>
        <v>0.8742591998245568</v>
      </c>
      <c r="DB8" s="106">
        <f>'Average per cap. (2013-2016)'!AX8</f>
        <v>0.8742591998245568</v>
      </c>
      <c r="DC8" s="106">
        <f>'Average per cap. (2013-2016)'!AY8</f>
        <v>0.8742591998245568</v>
      </c>
      <c r="DD8" s="106">
        <f>'Average per cap. (2013-2016)'!AZ8</f>
        <v>0.8742591998245568</v>
      </c>
      <c r="DE8" s="106">
        <f>'Average per cap. (2013-2016)'!BA8</f>
        <v>0.8742591998245568</v>
      </c>
      <c r="DF8" s="108">
        <f t="shared" si="19"/>
        <v>11435.118802456169</v>
      </c>
      <c r="DG8" s="108">
        <f t="shared" si="20"/>
        <v>11434.998254752009</v>
      </c>
      <c r="DH8" s="108">
        <f t="shared" si="21"/>
        <v>11434.877708318647</v>
      </c>
      <c r="DI8" s="108">
        <f t="shared" si="22"/>
        <v>11434.757163156071</v>
      </c>
      <c r="DJ8" s="108">
        <f t="shared" si="23"/>
        <v>12502.00061135609</v>
      </c>
      <c r="DK8" s="108">
        <f t="shared" si="24"/>
        <v>12501.868816706892</v>
      </c>
      <c r="DL8" s="108">
        <f t="shared" si="25"/>
        <v>12501.737023447056</v>
      </c>
      <c r="DM8" s="108">
        <f t="shared" si="26"/>
        <v>12501.605231576572</v>
      </c>
      <c r="DN8" s="108">
        <f t="shared" si="27"/>
        <v>10554.020548833043</v>
      </c>
      <c r="DO8" s="108">
        <f t="shared" si="28"/>
        <v>10553.909289565097</v>
      </c>
      <c r="DP8" s="108">
        <f t="shared" si="29"/>
        <v>10553.798031470034</v>
      </c>
      <c r="DQ8" s="108">
        <f t="shared" si="30"/>
        <v>10553.686774547841</v>
      </c>
      <c r="DR8" s="108">
        <f t="shared" si="31"/>
        <v>10553.575518798505</v>
      </c>
      <c r="DS8" s="108">
        <f t="shared" si="32"/>
        <v>10894.574192953456</v>
      </c>
      <c r="DT8" s="108">
        <f t="shared" si="33"/>
        <v>10894.459343608252</v>
      </c>
      <c r="DU8" s="108">
        <f t="shared" si="34"/>
        <v>10894.344495473779</v>
      </c>
      <c r="DV8" s="108">
        <f t="shared" si="35"/>
        <v>10894.229648550019</v>
      </c>
      <c r="DW8" s="108">
        <f t="shared" si="36"/>
        <v>11009.903293250321</v>
      </c>
      <c r="DX8" s="108">
        <f t="shared" si="37"/>
        <v>11009.787228119039</v>
      </c>
      <c r="DY8" s="108">
        <f t="shared" si="38"/>
        <v>11009.6711642113</v>
      </c>
      <c r="DZ8" s="108">
        <f t="shared" si="39"/>
        <v>11009.555101527096</v>
      </c>
      <c r="EA8" s="108">
        <f t="shared" si="40"/>
        <v>11383.630442002401</v>
      </c>
      <c r="EB8" s="108">
        <f t="shared" si="41"/>
        <v>11383.510437082599</v>
      </c>
      <c r="EC8" s="108">
        <f t="shared" si="42"/>
        <v>11383.390433427876</v>
      </c>
      <c r="ED8" s="108">
        <f t="shared" si="43"/>
        <v>11383.270431038218</v>
      </c>
      <c r="EE8" s="108">
        <f t="shared" si="44"/>
        <v>11383.15042991361</v>
      </c>
      <c r="EF8" s="108">
        <f t="shared" si="45"/>
        <v>10645.152137179117</v>
      </c>
      <c r="EG8" s="108">
        <f t="shared" si="46"/>
        <v>10645.039917212473</v>
      </c>
      <c r="EH8" s="108">
        <f t="shared" si="47"/>
        <v>10644.927698428837</v>
      </c>
      <c r="EI8" s="108">
        <f t="shared" si="48"/>
        <v>10644.8154808282</v>
      </c>
      <c r="EJ8" s="108">
        <f t="shared" si="49"/>
        <v>10793.563308633515</v>
      </c>
      <c r="EK8" s="108">
        <f t="shared" si="50"/>
        <v>10793.44952413341</v>
      </c>
      <c r="EL8" s="108">
        <f t="shared" si="51"/>
        <v>10793.335740832808</v>
      </c>
      <c r="EM8" s="108">
        <f t="shared" si="52"/>
        <v>10793.221958731696</v>
      </c>
      <c r="EN8" s="108">
        <f t="shared" si="53"/>
        <v>11941.300878661563</v>
      </c>
      <c r="EO8" s="108">
        <f t="shared" si="54"/>
        <v>11941.174994844307</v>
      </c>
      <c r="EP8" s="108">
        <f t="shared" si="55"/>
        <v>11941.049112354103</v>
      </c>
      <c r="EQ8" s="108">
        <f t="shared" si="56"/>
        <v>11940.92323119094</v>
      </c>
      <c r="ER8" s="108">
        <f t="shared" si="57"/>
        <v>11940.7973513548</v>
      </c>
      <c r="ES8" s="108">
        <f t="shared" si="58"/>
        <v>11732.40526388412</v>
      </c>
      <c r="ET8" s="108">
        <f t="shared" si="59"/>
        <v>11732.281582220354</v>
      </c>
      <c r="EU8" s="108">
        <f t="shared" si="60"/>
        <v>11732.157901860426</v>
      </c>
      <c r="EV8" s="108">
        <f t="shared" si="61"/>
        <v>11732.034222804321</v>
      </c>
      <c r="EW8" s="108">
        <f t="shared" si="62"/>
        <v>11792.174840230251</v>
      </c>
      <c r="EX8" s="108">
        <f t="shared" si="63"/>
        <v>11792.050528482501</v>
      </c>
      <c r="EY8" s="108">
        <f t="shared" si="64"/>
        <v>11791.926218045232</v>
      </c>
      <c r="EZ8" s="108">
        <f t="shared" si="65"/>
        <v>11791.801908918427</v>
      </c>
      <c r="FA8" s="108">
        <f t="shared" si="66"/>
        <v>10692.450859630157</v>
      </c>
      <c r="FB8" s="108">
        <f t="shared" si="67"/>
        <v>10692.338141045833</v>
      </c>
      <c r="FC8" s="108">
        <f t="shared" si="68"/>
        <v>10692.225423649776</v>
      </c>
      <c r="FD8" s="108">
        <f t="shared" si="69"/>
        <v>10692.112707441971</v>
      </c>
      <c r="FE8" s="108">
        <f t="shared" si="70"/>
        <v>10691.999992422408</v>
      </c>
    </row>
    <row r="9" spans="1:161" ht="15.75" x14ac:dyDescent="0.25">
      <c r="A9" s="87" t="s">
        <v>175</v>
      </c>
      <c r="B9" s="12">
        <f>'Urb proj of all 25 ARs '!AQ9</f>
        <v>46895.128715160754</v>
      </c>
      <c r="C9" s="12">
        <f>'Urb proj of all 25 ARs '!AR9</f>
        <v>46869.428746298683</v>
      </c>
      <c r="D9" s="100">
        <f t="shared" si="10"/>
        <v>-5.4803067112090605E-4</v>
      </c>
      <c r="E9" s="101">
        <f t="shared" si="11"/>
        <v>-1.0541884718828776E-5</v>
      </c>
      <c r="F9" s="69">
        <f t="shared" si="12"/>
        <v>46894.634352119967</v>
      </c>
      <c r="G9" s="69">
        <f t="shared" si="16"/>
        <v>46894.139994290694</v>
      </c>
      <c r="H9" s="69">
        <f t="shared" ref="H9:AM9" si="75">G9*(1+$E$9)</f>
        <v>46893.645641672883</v>
      </c>
      <c r="I9" s="69">
        <f t="shared" si="75"/>
        <v>46893.151294266485</v>
      </c>
      <c r="J9" s="69">
        <f t="shared" si="75"/>
        <v>46892.65695207144</v>
      </c>
      <c r="K9" s="69">
        <f t="shared" si="75"/>
        <v>46892.162615087691</v>
      </c>
      <c r="L9" s="69">
        <f t="shared" si="75"/>
        <v>46891.668283315186</v>
      </c>
      <c r="M9" s="69">
        <f t="shared" si="75"/>
        <v>46891.173956753868</v>
      </c>
      <c r="N9" s="69">
        <f t="shared" si="75"/>
        <v>46890.679635403685</v>
      </c>
      <c r="O9" s="69">
        <f t="shared" si="75"/>
        <v>46890.185319264579</v>
      </c>
      <c r="P9" s="69">
        <f t="shared" si="75"/>
        <v>46889.6910083365</v>
      </c>
      <c r="Q9" s="69">
        <f t="shared" si="75"/>
        <v>46889.196702619389</v>
      </c>
      <c r="R9" s="69">
        <f t="shared" si="75"/>
        <v>46888.702402113195</v>
      </c>
      <c r="S9" s="69">
        <f t="shared" si="75"/>
        <v>46888.20810681786</v>
      </c>
      <c r="T9" s="69">
        <f t="shared" si="75"/>
        <v>46887.713816733325</v>
      </c>
      <c r="U9" s="69">
        <f t="shared" si="75"/>
        <v>46887.21953185954</v>
      </c>
      <c r="V9" s="69">
        <f t="shared" si="75"/>
        <v>46886.725252196447</v>
      </c>
      <c r="W9" s="69">
        <f t="shared" si="75"/>
        <v>46886.230977743995</v>
      </c>
      <c r="X9" s="69">
        <f t="shared" si="75"/>
        <v>46885.736708502125</v>
      </c>
      <c r="Y9" s="69">
        <f t="shared" si="75"/>
        <v>46885.242444470787</v>
      </c>
      <c r="Z9" s="69">
        <f t="shared" si="75"/>
        <v>46884.748185649922</v>
      </c>
      <c r="AA9" s="69">
        <f t="shared" si="75"/>
        <v>46884.253932039479</v>
      </c>
      <c r="AB9" s="69">
        <f t="shared" si="75"/>
        <v>46883.7596836394</v>
      </c>
      <c r="AC9" s="69">
        <f t="shared" si="75"/>
        <v>46883.265440449628</v>
      </c>
      <c r="AD9" s="69">
        <f t="shared" si="75"/>
        <v>46882.77120247011</v>
      </c>
      <c r="AE9" s="69">
        <f t="shared" si="75"/>
        <v>46882.276969700797</v>
      </c>
      <c r="AF9" s="69">
        <f t="shared" si="75"/>
        <v>46881.78274214163</v>
      </c>
      <c r="AG9" s="69">
        <f t="shared" si="75"/>
        <v>46881.28851979255</v>
      </c>
      <c r="AH9" s="69">
        <f t="shared" si="75"/>
        <v>46880.794302653507</v>
      </c>
      <c r="AI9" s="69">
        <f t="shared" si="75"/>
        <v>46880.300090724442</v>
      </c>
      <c r="AJ9" s="69">
        <f t="shared" si="75"/>
        <v>46879.805884005298</v>
      </c>
      <c r="AK9" s="69">
        <f t="shared" si="75"/>
        <v>46879.311682496031</v>
      </c>
      <c r="AL9" s="69">
        <f t="shared" si="75"/>
        <v>46878.817486196574</v>
      </c>
      <c r="AM9" s="69">
        <f t="shared" si="75"/>
        <v>46878.323295106879</v>
      </c>
      <c r="AN9" s="69">
        <f t="shared" ref="AN9:BE9" si="76">AM9*(1+$E$9)</f>
        <v>46877.829109226892</v>
      </c>
      <c r="AO9" s="69">
        <f t="shared" si="76"/>
        <v>46877.334928556556</v>
      </c>
      <c r="AP9" s="69">
        <f t="shared" si="76"/>
        <v>46876.840753095814</v>
      </c>
      <c r="AQ9" s="69">
        <f t="shared" si="76"/>
        <v>46876.346582844613</v>
      </c>
      <c r="AR9" s="69">
        <f t="shared" si="76"/>
        <v>46875.852417802897</v>
      </c>
      <c r="AS9" s="69">
        <f t="shared" si="76"/>
        <v>46875.358257970613</v>
      </c>
      <c r="AT9" s="69">
        <f t="shared" si="76"/>
        <v>46874.864103347703</v>
      </c>
      <c r="AU9" s="69">
        <f t="shared" si="76"/>
        <v>46874.369953934118</v>
      </c>
      <c r="AV9" s="69">
        <f t="shared" si="76"/>
        <v>46873.875809729798</v>
      </c>
      <c r="AW9" s="69">
        <f t="shared" si="76"/>
        <v>46873.381670734685</v>
      </c>
      <c r="AX9" s="69">
        <f t="shared" si="76"/>
        <v>46872.887536948729</v>
      </c>
      <c r="AY9" s="69">
        <f t="shared" si="76"/>
        <v>46872.393408371878</v>
      </c>
      <c r="AZ9" s="69">
        <f t="shared" si="76"/>
        <v>46871.899285004074</v>
      </c>
      <c r="BA9" s="69">
        <f t="shared" si="76"/>
        <v>46871.405166845259</v>
      </c>
      <c r="BB9" s="69">
        <f t="shared" si="76"/>
        <v>46870.911053895383</v>
      </c>
      <c r="BC9" s="69">
        <f t="shared" si="76"/>
        <v>46870.416946154386</v>
      </c>
      <c r="BD9" s="69">
        <f t="shared" si="76"/>
        <v>46869.922843622218</v>
      </c>
      <c r="BE9" s="69">
        <f t="shared" si="76"/>
        <v>46869.428746298821</v>
      </c>
      <c r="BF9" s="106">
        <f>'Average per cap. (2013-2016)'!B9</f>
        <v>1.6994596362445105</v>
      </c>
      <c r="BG9" s="106">
        <f>'Average per cap. (2013-2016)'!C9</f>
        <v>1.6994596362445105</v>
      </c>
      <c r="BH9" s="106">
        <f>'Average per cap. (2013-2016)'!D9</f>
        <v>1.6994596362445105</v>
      </c>
      <c r="BI9" s="106">
        <f>'Average per cap. (2013-2016)'!E9</f>
        <v>1.6994596362445105</v>
      </c>
      <c r="BJ9" s="106">
        <f>'Average per cap. (2013-2016)'!F9</f>
        <v>1.8294796738772192</v>
      </c>
      <c r="BK9" s="106">
        <f>'Average per cap. (2013-2016)'!G9</f>
        <v>1.8294796738772192</v>
      </c>
      <c r="BL9" s="106">
        <f>'Average per cap. (2013-2016)'!H9</f>
        <v>1.8294796738772192</v>
      </c>
      <c r="BM9" s="106">
        <f>'Average per cap. (2013-2016)'!I9</f>
        <v>1.8294796738772192</v>
      </c>
      <c r="BN9" s="106">
        <f>'Average per cap. (2013-2016)'!J9</f>
        <v>1.5624940375509364</v>
      </c>
      <c r="BO9" s="106">
        <f>'Average per cap. (2013-2016)'!K9</f>
        <v>1.5624940375509364</v>
      </c>
      <c r="BP9" s="106">
        <f>'Average per cap. (2013-2016)'!L9</f>
        <v>1.5624940375509364</v>
      </c>
      <c r="BQ9" s="106">
        <f>'Average per cap. (2013-2016)'!M9</f>
        <v>1.5624940375509364</v>
      </c>
      <c r="BR9" s="106">
        <f>'Average per cap. (2013-2016)'!N9</f>
        <v>1.5624940375509364</v>
      </c>
      <c r="BS9" s="106">
        <f>'Average per cap. (2013-2016)'!O9</f>
        <v>1.677685835354491</v>
      </c>
      <c r="BT9" s="106">
        <f>'Average per cap. (2013-2016)'!P9</f>
        <v>1.677685835354491</v>
      </c>
      <c r="BU9" s="106">
        <f>'Average per cap. (2013-2016)'!Q9</f>
        <v>1.677685835354491</v>
      </c>
      <c r="BV9" s="106">
        <f>'Average per cap. (2013-2016)'!R9</f>
        <v>1.677685835354491</v>
      </c>
      <c r="BW9" s="106">
        <f>'Average per cap. (2013-2016)'!S9</f>
        <v>1.6102221333635363</v>
      </c>
      <c r="BX9" s="106">
        <f>'Average per cap. (2013-2016)'!T9</f>
        <v>1.6102221333635363</v>
      </c>
      <c r="BY9" s="106">
        <f>'Average per cap. (2013-2016)'!U9</f>
        <v>1.6102221333635363</v>
      </c>
      <c r="BZ9" s="106">
        <f>'Average per cap. (2013-2016)'!V9</f>
        <v>1.6102221333635363</v>
      </c>
      <c r="CA9" s="106">
        <f>'Average per cap. (2013-2016)'!W9</f>
        <v>1.7786346592289151</v>
      </c>
      <c r="CB9" s="106">
        <f>'Average per cap. (2013-2016)'!X9</f>
        <v>1.7786346592289151</v>
      </c>
      <c r="CC9" s="106">
        <f>'Average per cap. (2013-2016)'!Y9</f>
        <v>1.7786346592289151</v>
      </c>
      <c r="CD9" s="106">
        <f>'Average per cap. (2013-2016)'!Z9</f>
        <v>1.7786346592289151</v>
      </c>
      <c r="CE9" s="106">
        <f>'Average per cap. (2013-2016)'!AA9</f>
        <v>1.7786346592289151</v>
      </c>
      <c r="CF9" s="106">
        <f>'Average per cap. (2013-2016)'!AB9</f>
        <v>1.8264372234942667</v>
      </c>
      <c r="CG9" s="106">
        <f>'Average per cap. (2013-2016)'!AC9</f>
        <v>1.8264372234942667</v>
      </c>
      <c r="CH9" s="106">
        <f>'Average per cap. (2013-2016)'!AD9</f>
        <v>1.8264372234942667</v>
      </c>
      <c r="CI9" s="106">
        <f>'Average per cap. (2013-2016)'!AE9</f>
        <v>1.8264372234942667</v>
      </c>
      <c r="CJ9" s="106">
        <f>'Average per cap. (2013-2016)'!AF9</f>
        <v>1.9191465254708409</v>
      </c>
      <c r="CK9" s="106">
        <f>'Average per cap. (2013-2016)'!AG9</f>
        <v>1.9191465254708409</v>
      </c>
      <c r="CL9" s="106">
        <f>'Average per cap. (2013-2016)'!AH9</f>
        <v>1.9191465254708409</v>
      </c>
      <c r="CM9" s="106">
        <f>'Average per cap. (2013-2016)'!AI9</f>
        <v>1.9191465254708409</v>
      </c>
      <c r="CN9" s="106">
        <f>'Average per cap. (2013-2016)'!AJ9</f>
        <v>2.0845818977165247</v>
      </c>
      <c r="CO9" s="106">
        <f>'Average per cap. (2013-2016)'!AK9</f>
        <v>2.0845818977165247</v>
      </c>
      <c r="CP9" s="106">
        <f>'Average per cap. (2013-2016)'!AL9</f>
        <v>2.0845818977165247</v>
      </c>
      <c r="CQ9" s="106">
        <f>'Average per cap. (2013-2016)'!AM9</f>
        <v>2.0845818977165247</v>
      </c>
      <c r="CR9" s="106">
        <f>'Average per cap. (2013-2016)'!AN9</f>
        <v>2.0845818977165247</v>
      </c>
      <c r="CS9" s="106">
        <f>'Average per cap. (2013-2016)'!AO9</f>
        <v>1.9465585540224983</v>
      </c>
      <c r="CT9" s="106">
        <f>'Average per cap. (2013-2016)'!AP9</f>
        <v>1.9465585540224983</v>
      </c>
      <c r="CU9" s="106">
        <f>'Average per cap. (2013-2016)'!AQ9</f>
        <v>1.9465585540224983</v>
      </c>
      <c r="CV9" s="106">
        <f>'Average per cap. (2013-2016)'!AR9</f>
        <v>1.9465585540224983</v>
      </c>
      <c r="CW9" s="106">
        <f>'Average per cap. (2013-2016)'!AS9</f>
        <v>1.796057768288865</v>
      </c>
      <c r="CX9" s="106">
        <f>'Average per cap. (2013-2016)'!AT9</f>
        <v>1.796057768288865</v>
      </c>
      <c r="CY9" s="106">
        <f>'Average per cap. (2013-2016)'!AU9</f>
        <v>1.796057768288865</v>
      </c>
      <c r="CZ9" s="106">
        <f>'Average per cap. (2013-2016)'!AV9</f>
        <v>1.796057768288865</v>
      </c>
      <c r="DA9" s="106">
        <f>'Average per cap. (2013-2016)'!AW9</f>
        <v>1.5831544537548627</v>
      </c>
      <c r="DB9" s="106">
        <f>'Average per cap. (2013-2016)'!AX9</f>
        <v>1.5831544537548627</v>
      </c>
      <c r="DC9" s="106">
        <f>'Average per cap. (2013-2016)'!AY9</f>
        <v>1.5831544537548627</v>
      </c>
      <c r="DD9" s="106">
        <f>'Average per cap. (2013-2016)'!AZ9</f>
        <v>1.5831544537548627</v>
      </c>
      <c r="DE9" s="106">
        <f>'Average per cap. (2013-2016)'!BA9</f>
        <v>1.5831544537548627</v>
      </c>
      <c r="DF9" s="108">
        <f t="shared" si="19"/>
        <v>79695.53823787313</v>
      </c>
      <c r="DG9" s="108">
        <f t="shared" si="20"/>
        <v>79694.698096696418</v>
      </c>
      <c r="DH9" s="108">
        <f t="shared" si="21"/>
        <v>79693.857964376366</v>
      </c>
      <c r="DI9" s="108">
        <f t="shared" si="22"/>
        <v>79693.017840912915</v>
      </c>
      <c r="DJ9" s="108">
        <f t="shared" si="23"/>
        <v>85789.162747911978</v>
      </c>
      <c r="DK9" s="108">
        <f t="shared" si="24"/>
        <v>85788.258368448165</v>
      </c>
      <c r="DL9" s="108">
        <f t="shared" si="25"/>
        <v>85787.353998518214</v>
      </c>
      <c r="DM9" s="108">
        <f t="shared" si="26"/>
        <v>85786.449638122023</v>
      </c>
      <c r="DN9" s="108">
        <f t="shared" si="27"/>
        <v>73266.407347029381</v>
      </c>
      <c r="DO9" s="108">
        <f t="shared" si="28"/>
        <v>73265.634981009352</v>
      </c>
      <c r="DP9" s="108">
        <f t="shared" si="29"/>
        <v>73264.862623131543</v>
      </c>
      <c r="DQ9" s="108">
        <f t="shared" si="30"/>
        <v>73264.090273395821</v>
      </c>
      <c r="DR9" s="108">
        <f t="shared" si="31"/>
        <v>73263.317931802143</v>
      </c>
      <c r="DS9" s="108">
        <f t="shared" si="32"/>
        <v>78663.682585961942</v>
      </c>
      <c r="DT9" s="108">
        <f t="shared" si="33"/>
        <v>78662.853322488561</v>
      </c>
      <c r="DU9" s="108">
        <f t="shared" si="34"/>
        <v>78662.024067757186</v>
      </c>
      <c r="DV9" s="108">
        <f t="shared" si="35"/>
        <v>78661.194821767698</v>
      </c>
      <c r="DW9" s="108">
        <f t="shared" si="36"/>
        <v>75497.24687035846</v>
      </c>
      <c r="DX9" s="108">
        <f t="shared" si="37"/>
        <v>75496.450987085351</v>
      </c>
      <c r="DY9" s="108">
        <f t="shared" si="38"/>
        <v>75495.655112202367</v>
      </c>
      <c r="DZ9" s="108">
        <f t="shared" si="39"/>
        <v>75494.859245709406</v>
      </c>
      <c r="EA9" s="108">
        <f t="shared" si="40"/>
        <v>83389.959015614964</v>
      </c>
      <c r="EB9" s="108">
        <f t="shared" si="41"/>
        <v>83389.079928280305</v>
      </c>
      <c r="EC9" s="108">
        <f t="shared" si="42"/>
        <v>83388.200850212888</v>
      </c>
      <c r="ED9" s="108">
        <f t="shared" si="43"/>
        <v>83387.321781412611</v>
      </c>
      <c r="EE9" s="108">
        <f t="shared" si="44"/>
        <v>83386.442721879386</v>
      </c>
      <c r="EF9" s="108">
        <f t="shared" si="45"/>
        <v>85626.633104018591</v>
      </c>
      <c r="EG9" s="108">
        <f t="shared" si="46"/>
        <v>85625.730437923543</v>
      </c>
      <c r="EH9" s="108">
        <f t="shared" si="47"/>
        <v>85624.827781344313</v>
      </c>
      <c r="EI9" s="108">
        <f t="shared" si="48"/>
        <v>85623.925134280769</v>
      </c>
      <c r="EJ9" s="108">
        <f t="shared" si="49"/>
        <v>89969.216577036248</v>
      </c>
      <c r="EK9" s="108">
        <f t="shared" si="50"/>
        <v>89968.268131926859</v>
      </c>
      <c r="EL9" s="108">
        <f t="shared" si="51"/>
        <v>89967.319696815859</v>
      </c>
      <c r="EM9" s="108">
        <f t="shared" si="52"/>
        <v>89966.371271703145</v>
      </c>
      <c r="EN9" s="108">
        <f t="shared" si="53"/>
        <v>97720.673965343143</v>
      </c>
      <c r="EO9" s="108">
        <f t="shared" si="54"/>
        <v>97719.643805263549</v>
      </c>
      <c r="EP9" s="108">
        <f t="shared" si="55"/>
        <v>97718.613656043788</v>
      </c>
      <c r="EQ9" s="108">
        <f t="shared" si="56"/>
        <v>97717.583517683757</v>
      </c>
      <c r="ER9" s="108">
        <f t="shared" si="57"/>
        <v>97716.553390183311</v>
      </c>
      <c r="ES9" s="108">
        <f t="shared" si="58"/>
        <v>91245.629589921853</v>
      </c>
      <c r="ET9" s="108">
        <f t="shared" si="59"/>
        <v>91244.667689013615</v>
      </c>
      <c r="EU9" s="108">
        <f t="shared" si="60"/>
        <v>91243.705798245632</v>
      </c>
      <c r="EV9" s="108">
        <f t="shared" si="61"/>
        <v>91242.743917617801</v>
      </c>
      <c r="EW9" s="108">
        <f t="shared" si="62"/>
        <v>84187.301275691934</v>
      </c>
      <c r="EX9" s="108">
        <f t="shared" si="63"/>
        <v>84186.413782867094</v>
      </c>
      <c r="EY9" s="108">
        <f t="shared" si="64"/>
        <v>84185.526299398101</v>
      </c>
      <c r="EZ9" s="108">
        <f t="shared" si="65"/>
        <v>84184.63882528487</v>
      </c>
      <c r="FA9" s="108">
        <f t="shared" si="66"/>
        <v>74204.673843639757</v>
      </c>
      <c r="FB9" s="108">
        <f t="shared" si="67"/>
        <v>74203.891586522499</v>
      </c>
      <c r="FC9" s="108">
        <f t="shared" si="68"/>
        <v>74203.109337651709</v>
      </c>
      <c r="FD9" s="108">
        <f t="shared" si="69"/>
        <v>74202.327097027301</v>
      </c>
      <c r="FE9" s="108">
        <f t="shared" si="70"/>
        <v>74201.544864649171</v>
      </c>
    </row>
    <row r="10" spans="1:161" ht="15.75" x14ac:dyDescent="0.25">
      <c r="A10" s="47" t="s">
        <v>199</v>
      </c>
      <c r="B10" s="12">
        <f>'Urb proj of all 25 ARs '!AQ10</f>
        <v>65007.434423606443</v>
      </c>
      <c r="C10" s="12">
        <f>'Urb proj of all 25 ARs '!AR10</f>
        <v>64971.808355691421</v>
      </c>
      <c r="D10" s="100">
        <f t="shared" si="10"/>
        <v>-5.4803067112097555E-4</v>
      </c>
      <c r="E10" s="101">
        <f t="shared" si="11"/>
        <v>-1.0541884718828776E-5</v>
      </c>
      <c r="F10" s="69">
        <f t="shared" si="12"/>
        <v>65006.749122726884</v>
      </c>
      <c r="G10" s="69">
        <f t="shared" si="16"/>
        <v>65006.063829071689</v>
      </c>
      <c r="H10" s="69">
        <f t="shared" ref="H10:AM10" si="77">G10*(1+$E$10)</f>
        <v>65005.378542640778</v>
      </c>
      <c r="I10" s="69">
        <f t="shared" si="77"/>
        <v>65004.693263434077</v>
      </c>
      <c r="J10" s="69">
        <f t="shared" si="77"/>
        <v>65004.007991451508</v>
      </c>
      <c r="K10" s="69">
        <f t="shared" si="77"/>
        <v>65003.322726692997</v>
      </c>
      <c r="L10" s="69">
        <f t="shared" si="77"/>
        <v>65002.637469158472</v>
      </c>
      <c r="M10" s="69">
        <f t="shared" si="77"/>
        <v>65001.952218847851</v>
      </c>
      <c r="N10" s="69">
        <f t="shared" si="77"/>
        <v>65001.266975761064</v>
      </c>
      <c r="O10" s="69">
        <f t="shared" si="77"/>
        <v>65000.581739898029</v>
      </c>
      <c r="P10" s="69">
        <f t="shared" si="77"/>
        <v>64999.896511258667</v>
      </c>
      <c r="Q10" s="69">
        <f t="shared" si="77"/>
        <v>64999.211289842911</v>
      </c>
      <c r="R10" s="69">
        <f t="shared" si="77"/>
        <v>64998.526075650676</v>
      </c>
      <c r="S10" s="69">
        <f t="shared" si="77"/>
        <v>64997.840868681895</v>
      </c>
      <c r="T10" s="69">
        <f t="shared" si="77"/>
        <v>64997.155668936488</v>
      </c>
      <c r="U10" s="69">
        <f t="shared" si="77"/>
        <v>64996.470476414375</v>
      </c>
      <c r="V10" s="69">
        <f t="shared" si="77"/>
        <v>64995.785291115484</v>
      </c>
      <c r="W10" s="69">
        <f t="shared" si="77"/>
        <v>64995.100113039734</v>
      </c>
      <c r="X10" s="69">
        <f t="shared" si="77"/>
        <v>64994.414942187053</v>
      </c>
      <c r="Y10" s="69">
        <f t="shared" si="77"/>
        <v>64993.729778557368</v>
      </c>
      <c r="Z10" s="69">
        <f t="shared" si="77"/>
        <v>64993.044622150599</v>
      </c>
      <c r="AA10" s="69">
        <f t="shared" si="77"/>
        <v>64992.359472966666</v>
      </c>
      <c r="AB10" s="69">
        <f t="shared" si="77"/>
        <v>64991.674331005495</v>
      </c>
      <c r="AC10" s="69">
        <f t="shared" si="77"/>
        <v>64990.989196267015</v>
      </c>
      <c r="AD10" s="69">
        <f t="shared" si="77"/>
        <v>64990.304068751146</v>
      </c>
      <c r="AE10" s="69">
        <f t="shared" si="77"/>
        <v>64989.618948457814</v>
      </c>
      <c r="AF10" s="69">
        <f t="shared" si="77"/>
        <v>64988.933835386939</v>
      </c>
      <c r="AG10" s="69">
        <f t="shared" si="77"/>
        <v>64988.248729538449</v>
      </c>
      <c r="AH10" s="69">
        <f t="shared" si="77"/>
        <v>64987.563630912264</v>
      </c>
      <c r="AI10" s="69">
        <f t="shared" si="77"/>
        <v>64986.87853950831</v>
      </c>
      <c r="AJ10" s="69">
        <f t="shared" si="77"/>
        <v>64986.193455326509</v>
      </c>
      <c r="AK10" s="69">
        <f t="shared" si="77"/>
        <v>64985.508378366787</v>
      </c>
      <c r="AL10" s="69">
        <f t="shared" si="77"/>
        <v>64984.823308629071</v>
      </c>
      <c r="AM10" s="69">
        <f t="shared" si="77"/>
        <v>64984.138246113282</v>
      </c>
      <c r="AN10" s="69">
        <f t="shared" ref="AN10:BE10" si="78">AM10*(1+$E$10)</f>
        <v>64983.453190819338</v>
      </c>
      <c r="AO10" s="69">
        <f t="shared" si="78"/>
        <v>64982.768142747169</v>
      </c>
      <c r="AP10" s="69">
        <f t="shared" si="78"/>
        <v>64982.0831018967</v>
      </c>
      <c r="AQ10" s="69">
        <f t="shared" si="78"/>
        <v>64981.398068267852</v>
      </c>
      <c r="AR10" s="69">
        <f t="shared" si="78"/>
        <v>64980.713041860545</v>
      </c>
      <c r="AS10" s="69">
        <f t="shared" si="78"/>
        <v>64980.028022674713</v>
      </c>
      <c r="AT10" s="69">
        <f t="shared" si="78"/>
        <v>64979.343010710269</v>
      </c>
      <c r="AU10" s="69">
        <f t="shared" si="78"/>
        <v>64978.658005967147</v>
      </c>
      <c r="AV10" s="69">
        <f t="shared" si="78"/>
        <v>64977.97300844526</v>
      </c>
      <c r="AW10" s="69">
        <f t="shared" si="78"/>
        <v>64977.288018144543</v>
      </c>
      <c r="AX10" s="69">
        <f t="shared" si="78"/>
        <v>64976.603035064916</v>
      </c>
      <c r="AY10" s="69">
        <f t="shared" si="78"/>
        <v>64975.918059206298</v>
      </c>
      <c r="AZ10" s="69">
        <f t="shared" si="78"/>
        <v>64975.233090568618</v>
      </c>
      <c r="BA10" s="69">
        <f t="shared" si="78"/>
        <v>64974.548129151801</v>
      </c>
      <c r="BB10" s="69">
        <f t="shared" si="78"/>
        <v>64973.863174955768</v>
      </c>
      <c r="BC10" s="69">
        <f t="shared" si="78"/>
        <v>64973.178227980439</v>
      </c>
      <c r="BD10" s="69">
        <f t="shared" si="78"/>
        <v>64972.493288225742</v>
      </c>
      <c r="BE10" s="69">
        <f t="shared" si="78"/>
        <v>64971.808355691603</v>
      </c>
      <c r="BF10" s="106">
        <f>'Average per cap. (2013-2016)'!B10</f>
        <v>0.99772562082875771</v>
      </c>
      <c r="BG10" s="106">
        <f>'Average per cap. (2013-2016)'!C10</f>
        <v>0.99772562082875771</v>
      </c>
      <c r="BH10" s="106">
        <f>'Average per cap. (2013-2016)'!D10</f>
        <v>0.99772562082875771</v>
      </c>
      <c r="BI10" s="106">
        <f>'Average per cap. (2013-2016)'!E10</f>
        <v>0.99772562082875771</v>
      </c>
      <c r="BJ10" s="106">
        <f>'Average per cap. (2013-2016)'!F10</f>
        <v>1.0666304483181628</v>
      </c>
      <c r="BK10" s="106">
        <f>'Average per cap. (2013-2016)'!G10</f>
        <v>1.0666304483181628</v>
      </c>
      <c r="BL10" s="106">
        <f>'Average per cap. (2013-2016)'!H10</f>
        <v>1.0666304483181628</v>
      </c>
      <c r="BM10" s="106">
        <f>'Average per cap. (2013-2016)'!I10</f>
        <v>1.0666304483181628</v>
      </c>
      <c r="BN10" s="106">
        <f>'Average per cap. (2013-2016)'!J10</f>
        <v>0.94721220299959619</v>
      </c>
      <c r="BO10" s="106">
        <f>'Average per cap. (2013-2016)'!K10</f>
        <v>0.94721220299959619</v>
      </c>
      <c r="BP10" s="106">
        <f>'Average per cap. (2013-2016)'!L10</f>
        <v>0.94721220299959619</v>
      </c>
      <c r="BQ10" s="106">
        <f>'Average per cap. (2013-2016)'!M10</f>
        <v>0.94721220299959619</v>
      </c>
      <c r="BR10" s="106">
        <f>'Average per cap. (2013-2016)'!N10</f>
        <v>0.94721220299959619</v>
      </c>
      <c r="BS10" s="106">
        <f>'Average per cap. (2013-2016)'!O10</f>
        <v>0.98468873734377338</v>
      </c>
      <c r="BT10" s="106">
        <f>'Average per cap. (2013-2016)'!P10</f>
        <v>0.98468873734377338</v>
      </c>
      <c r="BU10" s="106">
        <f>'Average per cap. (2013-2016)'!Q10</f>
        <v>0.98468873734377338</v>
      </c>
      <c r="BV10" s="106">
        <f>'Average per cap. (2013-2016)'!R10</f>
        <v>0.98468873734377338</v>
      </c>
      <c r="BW10" s="106">
        <f>'Average per cap. (2013-2016)'!S10</f>
        <v>0.98107829192122598</v>
      </c>
      <c r="BX10" s="106">
        <f>'Average per cap. (2013-2016)'!T10</f>
        <v>0.98107829192122598</v>
      </c>
      <c r="BY10" s="106">
        <f>'Average per cap. (2013-2016)'!U10</f>
        <v>0.98107829192122598</v>
      </c>
      <c r="BZ10" s="106">
        <f>'Average per cap. (2013-2016)'!V10</f>
        <v>0.98107829192122598</v>
      </c>
      <c r="CA10" s="106">
        <f>'Average per cap. (2013-2016)'!W10</f>
        <v>1.0021053366032013</v>
      </c>
      <c r="CB10" s="106">
        <f>'Average per cap. (2013-2016)'!X10</f>
        <v>1.0021053366032013</v>
      </c>
      <c r="CC10" s="106">
        <f>'Average per cap. (2013-2016)'!Y10</f>
        <v>1.0021053366032013</v>
      </c>
      <c r="CD10" s="106">
        <f>'Average per cap. (2013-2016)'!Z10</f>
        <v>1.0021053366032013</v>
      </c>
      <c r="CE10" s="106">
        <f>'Average per cap. (2013-2016)'!AA10</f>
        <v>1.0021053366032013</v>
      </c>
      <c r="CF10" s="106">
        <f>'Average per cap. (2013-2016)'!AB10</f>
        <v>0.97588498160418535</v>
      </c>
      <c r="CG10" s="106">
        <f>'Average per cap. (2013-2016)'!AC10</f>
        <v>0.97588498160418535</v>
      </c>
      <c r="CH10" s="106">
        <f>'Average per cap. (2013-2016)'!AD10</f>
        <v>0.97588498160418535</v>
      </c>
      <c r="CI10" s="106">
        <f>'Average per cap. (2013-2016)'!AE10</f>
        <v>0.97588498160418535</v>
      </c>
      <c r="CJ10" s="106">
        <f>'Average per cap. (2013-2016)'!AF10</f>
        <v>0.97717625725094115</v>
      </c>
      <c r="CK10" s="106">
        <f>'Average per cap. (2013-2016)'!AG10</f>
        <v>0.97717625725094115</v>
      </c>
      <c r="CL10" s="106">
        <f>'Average per cap. (2013-2016)'!AH10</f>
        <v>0.97717625725094115</v>
      </c>
      <c r="CM10" s="106">
        <f>'Average per cap. (2013-2016)'!AI10</f>
        <v>0.97717625725094115</v>
      </c>
      <c r="CN10" s="106">
        <f>'Average per cap. (2013-2016)'!AJ10</f>
        <v>1.0688776788117809</v>
      </c>
      <c r="CO10" s="106">
        <f>'Average per cap. (2013-2016)'!AK10</f>
        <v>1.0688776788117809</v>
      </c>
      <c r="CP10" s="106">
        <f>'Average per cap. (2013-2016)'!AL10</f>
        <v>1.0688776788117809</v>
      </c>
      <c r="CQ10" s="106">
        <f>'Average per cap. (2013-2016)'!AM10</f>
        <v>1.0688776788117809</v>
      </c>
      <c r="CR10" s="106">
        <f>'Average per cap. (2013-2016)'!AN10</f>
        <v>1.0688776788117809</v>
      </c>
      <c r="CS10" s="106">
        <f>'Average per cap. (2013-2016)'!AO10</f>
        <v>1.0312564063969385</v>
      </c>
      <c r="CT10" s="106">
        <f>'Average per cap. (2013-2016)'!AP10</f>
        <v>1.0312564063969385</v>
      </c>
      <c r="CU10" s="106">
        <f>'Average per cap. (2013-2016)'!AQ10</f>
        <v>1.0312564063969385</v>
      </c>
      <c r="CV10" s="106">
        <f>'Average per cap. (2013-2016)'!AR10</f>
        <v>1.0312564063969385</v>
      </c>
      <c r="CW10" s="106">
        <f>'Average per cap. (2013-2016)'!AS10</f>
        <v>1.0409545367008119</v>
      </c>
      <c r="CX10" s="106">
        <f>'Average per cap. (2013-2016)'!AT10</f>
        <v>1.0409545367008119</v>
      </c>
      <c r="CY10" s="106">
        <f>'Average per cap. (2013-2016)'!AU10</f>
        <v>1.0409545367008119</v>
      </c>
      <c r="CZ10" s="106">
        <f>'Average per cap. (2013-2016)'!AV10</f>
        <v>1.0409545367008119</v>
      </c>
      <c r="DA10" s="106">
        <f>'Average per cap. (2013-2016)'!AW10</f>
        <v>0.96793057383816949</v>
      </c>
      <c r="DB10" s="106">
        <f>'Average per cap. (2013-2016)'!AX10</f>
        <v>0.96793057383816949</v>
      </c>
      <c r="DC10" s="106">
        <f>'Average per cap. (2013-2016)'!AY10</f>
        <v>0.96793057383816949</v>
      </c>
      <c r="DD10" s="106">
        <f>'Average per cap. (2013-2016)'!AZ10</f>
        <v>0.96793057383816949</v>
      </c>
      <c r="DE10" s="106">
        <f>'Average per cap. (2013-2016)'!BA10</f>
        <v>0.96793057383816949</v>
      </c>
      <c r="DF10" s="108">
        <f t="shared" si="19"/>
        <v>64858.899126531978</v>
      </c>
      <c r="DG10" s="108">
        <f t="shared" si="20"/>
        <v>64858.215391494399</v>
      </c>
      <c r="DH10" s="108">
        <f t="shared" si="21"/>
        <v>64857.531663664675</v>
      </c>
      <c r="DI10" s="108">
        <f t="shared" si="22"/>
        <v>64856.847943042732</v>
      </c>
      <c r="DJ10" s="108">
        <f t="shared" si="23"/>
        <v>69335.254186399354</v>
      </c>
      <c r="DK10" s="108">
        <f t="shared" si="24"/>
        <v>69334.523262142771</v>
      </c>
      <c r="DL10" s="108">
        <f t="shared" si="25"/>
        <v>69333.792345591501</v>
      </c>
      <c r="DM10" s="108">
        <f t="shared" si="26"/>
        <v>69333.061436745484</v>
      </c>
      <c r="DN10" s="108">
        <f t="shared" si="27"/>
        <v>61569.993289875536</v>
      </c>
      <c r="DO10" s="108">
        <f t="shared" si="28"/>
        <v>61569.344226104135</v>
      </c>
      <c r="DP10" s="108">
        <f t="shared" si="29"/>
        <v>61568.695169175087</v>
      </c>
      <c r="DQ10" s="108">
        <f t="shared" si="30"/>
        <v>61568.046119088329</v>
      </c>
      <c r="DR10" s="108">
        <f t="shared" si="31"/>
        <v>61567.397075843772</v>
      </c>
      <c r="DS10" s="108">
        <f t="shared" si="32"/>
        <v>64002.641855053887</v>
      </c>
      <c r="DT10" s="108">
        <f t="shared" si="33"/>
        <v>64001.967146581752</v>
      </c>
      <c r="DU10" s="108">
        <f t="shared" si="34"/>
        <v>64001.292445222316</v>
      </c>
      <c r="DV10" s="108">
        <f t="shared" si="35"/>
        <v>64000.617750975507</v>
      </c>
      <c r="DW10" s="108">
        <f t="shared" si="36"/>
        <v>63765.281802150101</v>
      </c>
      <c r="DX10" s="108">
        <f t="shared" si="37"/>
        <v>63764.609595900285</v>
      </c>
      <c r="DY10" s="108">
        <f t="shared" si="38"/>
        <v>63763.937396736786</v>
      </c>
      <c r="DZ10" s="108">
        <f t="shared" si="39"/>
        <v>63763.265204659532</v>
      </c>
      <c r="EA10" s="108">
        <f t="shared" si="40"/>
        <v>65129.190266293524</v>
      </c>
      <c r="EB10" s="108">
        <f t="shared" si="41"/>
        <v>65128.503681877904</v>
      </c>
      <c r="EC10" s="108">
        <f t="shared" si="42"/>
        <v>65127.817104700182</v>
      </c>
      <c r="ED10" s="108">
        <f t="shared" si="43"/>
        <v>65127.130534760276</v>
      </c>
      <c r="EE10" s="108">
        <f t="shared" si="44"/>
        <v>65126.443972058107</v>
      </c>
      <c r="EF10" s="108">
        <f t="shared" si="45"/>
        <v>63421.724500422199</v>
      </c>
      <c r="EG10" s="108">
        <f t="shared" si="46"/>
        <v>63421.05591591385</v>
      </c>
      <c r="EH10" s="108">
        <f t="shared" si="47"/>
        <v>63420.387338453642</v>
      </c>
      <c r="EI10" s="108">
        <f t="shared" si="48"/>
        <v>63419.718768041494</v>
      </c>
      <c r="EJ10" s="108">
        <f t="shared" si="49"/>
        <v>63502.965293661568</v>
      </c>
      <c r="EK10" s="108">
        <f t="shared" si="50"/>
        <v>63502.295852722134</v>
      </c>
      <c r="EL10" s="108">
        <f t="shared" si="51"/>
        <v>63501.626418839878</v>
      </c>
      <c r="EM10" s="108">
        <f t="shared" si="52"/>
        <v>63500.956992014719</v>
      </c>
      <c r="EN10" s="108">
        <f t="shared" si="53"/>
        <v>69459.362607776988</v>
      </c>
      <c r="EO10" s="108">
        <f t="shared" si="54"/>
        <v>69458.63037518374</v>
      </c>
      <c r="EP10" s="108">
        <f t="shared" si="55"/>
        <v>69457.8981503096</v>
      </c>
      <c r="EQ10" s="108">
        <f t="shared" si="56"/>
        <v>69457.16593315448</v>
      </c>
      <c r="ER10" s="108">
        <f t="shared" si="57"/>
        <v>69456.433723718321</v>
      </c>
      <c r="ES10" s="108">
        <f t="shared" si="58"/>
        <v>67011.070186235884</v>
      </c>
      <c r="ET10" s="108">
        <f t="shared" si="59"/>
        <v>67010.363763259098</v>
      </c>
      <c r="EU10" s="108">
        <f t="shared" si="60"/>
        <v>67009.657347729342</v>
      </c>
      <c r="EV10" s="108">
        <f t="shared" si="61"/>
        <v>67008.950939646529</v>
      </c>
      <c r="EW10" s="108">
        <f t="shared" si="62"/>
        <v>67638.402745002866</v>
      </c>
      <c r="EX10" s="108">
        <f t="shared" si="63"/>
        <v>67637.689708758568</v>
      </c>
      <c r="EY10" s="108">
        <f t="shared" si="64"/>
        <v>67636.976680031017</v>
      </c>
      <c r="EZ10" s="108">
        <f t="shared" si="65"/>
        <v>67636.263658820128</v>
      </c>
      <c r="FA10" s="108">
        <f t="shared" si="66"/>
        <v>62890.851655525665</v>
      </c>
      <c r="FB10" s="108">
        <f t="shared" si="67"/>
        <v>62890.188667417649</v>
      </c>
      <c r="FC10" s="108">
        <f t="shared" si="68"/>
        <v>62889.525686298766</v>
      </c>
      <c r="FD10" s="108">
        <f t="shared" si="69"/>
        <v>62888.862712168957</v>
      </c>
      <c r="FE10" s="108">
        <f t="shared" si="70"/>
        <v>62888.199745028149</v>
      </c>
    </row>
    <row r="11" spans="1:161" ht="15.75" x14ac:dyDescent="0.25">
      <c r="A11" s="47" t="s">
        <v>187</v>
      </c>
      <c r="B11" s="12">
        <f>'Urb proj of all 25 ARs '!AQ11</f>
        <v>34610.735212307642</v>
      </c>
      <c r="C11" s="12">
        <f>'Urb proj of all 25 ARs '!AR11</f>
        <v>34591.767467861253</v>
      </c>
      <c r="D11" s="100">
        <f t="shared" si="10"/>
        <v>-5.4803067112089879E-4</v>
      </c>
      <c r="E11" s="101">
        <f t="shared" si="11"/>
        <v>-1.0541884718828776E-5</v>
      </c>
      <c r="F11" s="69">
        <f t="shared" si="12"/>
        <v>34610.370349926998</v>
      </c>
      <c r="G11" s="69">
        <f t="shared" si="16"/>
        <v>34610.005491392694</v>
      </c>
      <c r="H11" s="69">
        <f t="shared" ref="H11:AM11" si="79">G11*(1+$E$11)</f>
        <v>34609.640636704687</v>
      </c>
      <c r="I11" s="69">
        <f t="shared" si="79"/>
        <v>34609.275785862934</v>
      </c>
      <c r="J11" s="69">
        <f t="shared" si="79"/>
        <v>34608.910938867397</v>
      </c>
      <c r="K11" s="69">
        <f t="shared" si="79"/>
        <v>34608.546095718033</v>
      </c>
      <c r="L11" s="69">
        <f t="shared" si="79"/>
        <v>34608.181256414806</v>
      </c>
      <c r="M11" s="69">
        <f t="shared" si="79"/>
        <v>34607.816420957672</v>
      </c>
      <c r="N11" s="69">
        <f t="shared" si="79"/>
        <v>34607.451589346594</v>
      </c>
      <c r="O11" s="69">
        <f t="shared" si="79"/>
        <v>34607.08676158153</v>
      </c>
      <c r="P11" s="69">
        <f t="shared" si="79"/>
        <v>34606.721937662434</v>
      </c>
      <c r="Q11" s="69">
        <f t="shared" si="79"/>
        <v>34606.357117589272</v>
      </c>
      <c r="R11" s="69">
        <f t="shared" si="79"/>
        <v>34605.992301361999</v>
      </c>
      <c r="S11" s="69">
        <f t="shared" si="79"/>
        <v>34605.627488980579</v>
      </c>
      <c r="T11" s="69">
        <f t="shared" si="79"/>
        <v>34605.262680444968</v>
      </c>
      <c r="U11" s="69">
        <f t="shared" si="79"/>
        <v>34604.897875755123</v>
      </c>
      <c r="V11" s="69">
        <f t="shared" si="79"/>
        <v>34604.533074911007</v>
      </c>
      <c r="W11" s="69">
        <f t="shared" si="79"/>
        <v>34604.168277912584</v>
      </c>
      <c r="X11" s="69">
        <f t="shared" si="79"/>
        <v>34603.80348475981</v>
      </c>
      <c r="Y11" s="69">
        <f t="shared" si="79"/>
        <v>34603.438695452642</v>
      </c>
      <c r="Z11" s="69">
        <f t="shared" si="79"/>
        <v>34603.073909991042</v>
      </c>
      <c r="AA11" s="69">
        <f t="shared" si="79"/>
        <v>34602.709128374969</v>
      </c>
      <c r="AB11" s="69">
        <f t="shared" si="79"/>
        <v>34602.344350604377</v>
      </c>
      <c r="AC11" s="69">
        <f t="shared" si="79"/>
        <v>34601.97957667923</v>
      </c>
      <c r="AD11" s="69">
        <f t="shared" si="79"/>
        <v>34601.614806599493</v>
      </c>
      <c r="AE11" s="69">
        <f t="shared" si="79"/>
        <v>34601.250040365114</v>
      </c>
      <c r="AF11" s="69">
        <f t="shared" si="79"/>
        <v>34600.885277976064</v>
      </c>
      <c r="AG11" s="69">
        <f t="shared" si="79"/>
        <v>34600.520519432292</v>
      </c>
      <c r="AH11" s="69">
        <f t="shared" si="79"/>
        <v>34600.155764733761</v>
      </c>
      <c r="AI11" s="69">
        <f t="shared" si="79"/>
        <v>34599.791013880436</v>
      </c>
      <c r="AJ11" s="69">
        <f t="shared" si="79"/>
        <v>34599.426266872273</v>
      </c>
      <c r="AK11" s="69">
        <f t="shared" si="79"/>
        <v>34599.061523709228</v>
      </c>
      <c r="AL11" s="69">
        <f t="shared" si="79"/>
        <v>34598.696784391264</v>
      </c>
      <c r="AM11" s="69">
        <f t="shared" si="79"/>
        <v>34598.332048918339</v>
      </c>
      <c r="AN11" s="69">
        <f t="shared" ref="AN11:BE11" si="80">AM11*(1+$E$11)</f>
        <v>34597.967317290415</v>
      </c>
      <c r="AO11" s="69">
        <f t="shared" si="80"/>
        <v>34597.602589507449</v>
      </c>
      <c r="AP11" s="69">
        <f t="shared" si="80"/>
        <v>34597.237865569405</v>
      </c>
      <c r="AQ11" s="69">
        <f t="shared" si="80"/>
        <v>34596.873145476238</v>
      </c>
      <c r="AR11" s="69">
        <f t="shared" si="80"/>
        <v>34596.508429227906</v>
      </c>
      <c r="AS11" s="69">
        <f t="shared" si="80"/>
        <v>34596.143716824372</v>
      </c>
      <c r="AT11" s="69">
        <f t="shared" si="80"/>
        <v>34595.779008265592</v>
      </c>
      <c r="AU11" s="69">
        <f t="shared" si="80"/>
        <v>34595.41430355153</v>
      </c>
      <c r="AV11" s="69">
        <f t="shared" si="80"/>
        <v>34595.049602682142</v>
      </c>
      <c r="AW11" s="69">
        <f t="shared" si="80"/>
        <v>34594.684905657392</v>
      </c>
      <c r="AX11" s="69">
        <f t="shared" si="80"/>
        <v>34594.320212477229</v>
      </c>
      <c r="AY11" s="69">
        <f t="shared" si="80"/>
        <v>34593.955523141623</v>
      </c>
      <c r="AZ11" s="69">
        <f t="shared" si="80"/>
        <v>34593.590837650532</v>
      </c>
      <c r="BA11" s="69">
        <f t="shared" si="80"/>
        <v>34593.226156003911</v>
      </c>
      <c r="BB11" s="69">
        <f t="shared" si="80"/>
        <v>34592.861478201725</v>
      </c>
      <c r="BC11" s="69">
        <f t="shared" si="80"/>
        <v>34592.496804243929</v>
      </c>
      <c r="BD11" s="69">
        <f t="shared" si="80"/>
        <v>34592.132134130479</v>
      </c>
      <c r="BE11" s="69">
        <f t="shared" si="80"/>
        <v>34591.76746786134</v>
      </c>
      <c r="BF11" s="106">
        <f>'Average per cap. (2013-2016)'!B11</f>
        <v>1.3981208063889403</v>
      </c>
      <c r="BG11" s="106">
        <f>'Average per cap. (2013-2016)'!C11</f>
        <v>1.3981208063889403</v>
      </c>
      <c r="BH11" s="106">
        <f>'Average per cap. (2013-2016)'!D11</f>
        <v>1.3981208063889403</v>
      </c>
      <c r="BI11" s="106">
        <f>'Average per cap. (2013-2016)'!E11</f>
        <v>1.3981208063889403</v>
      </c>
      <c r="BJ11" s="106">
        <f>'Average per cap. (2013-2016)'!F11</f>
        <v>1.5169250628086799</v>
      </c>
      <c r="BK11" s="106">
        <f>'Average per cap. (2013-2016)'!G11</f>
        <v>1.5169250628086799</v>
      </c>
      <c r="BL11" s="106">
        <f>'Average per cap. (2013-2016)'!H11</f>
        <v>1.5169250628086799</v>
      </c>
      <c r="BM11" s="106">
        <f>'Average per cap. (2013-2016)'!I11</f>
        <v>1.5169250628086799</v>
      </c>
      <c r="BN11" s="106">
        <f>'Average per cap. (2013-2016)'!J11</f>
        <v>1.3029916032684552</v>
      </c>
      <c r="BO11" s="106">
        <f>'Average per cap. (2013-2016)'!K11</f>
        <v>1.3029916032684552</v>
      </c>
      <c r="BP11" s="106">
        <f>'Average per cap. (2013-2016)'!L11</f>
        <v>1.3029916032684552</v>
      </c>
      <c r="BQ11" s="106">
        <f>'Average per cap. (2013-2016)'!M11</f>
        <v>1.3029916032684552</v>
      </c>
      <c r="BR11" s="106">
        <f>'Average per cap. (2013-2016)'!N11</f>
        <v>1.3029916032684552</v>
      </c>
      <c r="BS11" s="106">
        <f>'Average per cap. (2013-2016)'!O11</f>
        <v>1.3417406174350572</v>
      </c>
      <c r="BT11" s="106">
        <f>'Average per cap. (2013-2016)'!P11</f>
        <v>1.3417406174350572</v>
      </c>
      <c r="BU11" s="106">
        <f>'Average per cap. (2013-2016)'!Q11</f>
        <v>1.3417406174350572</v>
      </c>
      <c r="BV11" s="106">
        <f>'Average per cap. (2013-2016)'!R11</f>
        <v>1.3417406174350572</v>
      </c>
      <c r="BW11" s="106">
        <f>'Average per cap. (2013-2016)'!S11</f>
        <v>1.408969537556535</v>
      </c>
      <c r="BX11" s="106">
        <f>'Average per cap. (2013-2016)'!T11</f>
        <v>1.408969537556535</v>
      </c>
      <c r="BY11" s="106">
        <f>'Average per cap. (2013-2016)'!U11</f>
        <v>1.408969537556535</v>
      </c>
      <c r="BZ11" s="106">
        <f>'Average per cap. (2013-2016)'!V11</f>
        <v>1.408969537556535</v>
      </c>
      <c r="CA11" s="106">
        <f>'Average per cap. (2013-2016)'!W11</f>
        <v>1.5616002533591671</v>
      </c>
      <c r="CB11" s="106">
        <f>'Average per cap. (2013-2016)'!X11</f>
        <v>1.5616002533591671</v>
      </c>
      <c r="CC11" s="106">
        <f>'Average per cap. (2013-2016)'!Y11</f>
        <v>1.5616002533591671</v>
      </c>
      <c r="CD11" s="106">
        <f>'Average per cap. (2013-2016)'!Z11</f>
        <v>1.5616002533591671</v>
      </c>
      <c r="CE11" s="106">
        <f>'Average per cap. (2013-2016)'!AA11</f>
        <v>1.5616002533591671</v>
      </c>
      <c r="CF11" s="106">
        <f>'Average per cap. (2013-2016)'!AB11</f>
        <v>1.5565204814955642</v>
      </c>
      <c r="CG11" s="106">
        <f>'Average per cap. (2013-2016)'!AC11</f>
        <v>1.5565204814955642</v>
      </c>
      <c r="CH11" s="106">
        <f>'Average per cap. (2013-2016)'!AD11</f>
        <v>1.5565204814955642</v>
      </c>
      <c r="CI11" s="106">
        <f>'Average per cap. (2013-2016)'!AE11</f>
        <v>1.5565204814955642</v>
      </c>
      <c r="CJ11" s="106">
        <f>'Average per cap. (2013-2016)'!AF11</f>
        <v>1.6570199479169876</v>
      </c>
      <c r="CK11" s="106">
        <f>'Average per cap. (2013-2016)'!AG11</f>
        <v>1.6570199479169876</v>
      </c>
      <c r="CL11" s="106">
        <f>'Average per cap. (2013-2016)'!AH11</f>
        <v>1.6570199479169876</v>
      </c>
      <c r="CM11" s="106">
        <f>'Average per cap. (2013-2016)'!AI11</f>
        <v>1.6570199479169876</v>
      </c>
      <c r="CN11" s="106">
        <f>'Average per cap. (2013-2016)'!AJ11</f>
        <v>1.8707776482582512</v>
      </c>
      <c r="CO11" s="106">
        <f>'Average per cap. (2013-2016)'!AK11</f>
        <v>1.8707776482582512</v>
      </c>
      <c r="CP11" s="106">
        <f>'Average per cap. (2013-2016)'!AL11</f>
        <v>1.8707776482582512</v>
      </c>
      <c r="CQ11" s="106">
        <f>'Average per cap. (2013-2016)'!AM11</f>
        <v>1.8707776482582512</v>
      </c>
      <c r="CR11" s="106">
        <f>'Average per cap. (2013-2016)'!AN11</f>
        <v>1.8707776482582512</v>
      </c>
      <c r="CS11" s="106">
        <f>'Average per cap. (2013-2016)'!AO11</f>
        <v>1.7148170527854587</v>
      </c>
      <c r="CT11" s="106">
        <f>'Average per cap. (2013-2016)'!AP11</f>
        <v>1.7148170527854587</v>
      </c>
      <c r="CU11" s="106">
        <f>'Average per cap. (2013-2016)'!AQ11</f>
        <v>1.7148170527854587</v>
      </c>
      <c r="CV11" s="106">
        <f>'Average per cap. (2013-2016)'!AR11</f>
        <v>1.7148170527854587</v>
      </c>
      <c r="CW11" s="106">
        <f>'Average per cap. (2013-2016)'!AS11</f>
        <v>1.554471621596387</v>
      </c>
      <c r="CX11" s="106">
        <f>'Average per cap. (2013-2016)'!AT11</f>
        <v>1.554471621596387</v>
      </c>
      <c r="CY11" s="106">
        <f>'Average per cap. (2013-2016)'!AU11</f>
        <v>1.554471621596387</v>
      </c>
      <c r="CZ11" s="106">
        <f>'Average per cap. (2013-2016)'!AV11</f>
        <v>1.554471621596387</v>
      </c>
      <c r="DA11" s="106">
        <f>'Average per cap. (2013-2016)'!AW11</f>
        <v>1.2656510685504838</v>
      </c>
      <c r="DB11" s="106">
        <f>'Average per cap. (2013-2016)'!AX11</f>
        <v>1.2656510685504838</v>
      </c>
      <c r="DC11" s="106">
        <f>'Average per cap. (2013-2016)'!AY11</f>
        <v>1.2656510685504838</v>
      </c>
      <c r="DD11" s="106">
        <f>'Average per cap. (2013-2016)'!AZ11</f>
        <v>1.2656510685504838</v>
      </c>
      <c r="DE11" s="106">
        <f>'Average per cap. (2013-2016)'!BA11</f>
        <v>1.2656510685504838</v>
      </c>
      <c r="DF11" s="108">
        <f t="shared" si="19"/>
        <v>48389.478903059804</v>
      </c>
      <c r="DG11" s="108">
        <f t="shared" si="20"/>
        <v>48388.968786751604</v>
      </c>
      <c r="DH11" s="108">
        <f t="shared" si="21"/>
        <v>48388.458675820999</v>
      </c>
      <c r="DI11" s="108">
        <f t="shared" si="22"/>
        <v>48387.948570267909</v>
      </c>
      <c r="DJ11" s="108">
        <f t="shared" si="23"/>
        <v>52499.124399681437</v>
      </c>
      <c r="DK11" s="108">
        <f t="shared" si="24"/>
        <v>52498.57095996417</v>
      </c>
      <c r="DL11" s="108">
        <f t="shared" si="25"/>
        <v>52498.01752608121</v>
      </c>
      <c r="DM11" s="108">
        <f t="shared" si="26"/>
        <v>52497.464098032477</v>
      </c>
      <c r="DN11" s="108">
        <f t="shared" si="27"/>
        <v>45093.218831438164</v>
      </c>
      <c r="DO11" s="108">
        <f t="shared" si="28"/>
        <v>45092.743463923645</v>
      </c>
      <c r="DP11" s="108">
        <f t="shared" si="29"/>
        <v>45092.268101420399</v>
      </c>
      <c r="DQ11" s="108">
        <f t="shared" si="30"/>
        <v>45091.792743928359</v>
      </c>
      <c r="DR11" s="108">
        <f t="shared" si="31"/>
        <v>45091.31739144749</v>
      </c>
      <c r="DS11" s="108">
        <f t="shared" si="32"/>
        <v>46431.775993792391</v>
      </c>
      <c r="DT11" s="108">
        <f t="shared" si="33"/>
        <v>46431.286515362575</v>
      </c>
      <c r="DU11" s="108">
        <f t="shared" si="34"/>
        <v>46430.797042092781</v>
      </c>
      <c r="DV11" s="108">
        <f t="shared" si="35"/>
        <v>46430.307573982951</v>
      </c>
      <c r="DW11" s="108">
        <f t="shared" si="36"/>
        <v>48756.218976059012</v>
      </c>
      <c r="DX11" s="108">
        <f t="shared" si="37"/>
        <v>48755.704993619242</v>
      </c>
      <c r="DY11" s="108">
        <f t="shared" si="38"/>
        <v>48755.191016597819</v>
      </c>
      <c r="DZ11" s="108">
        <f t="shared" si="39"/>
        <v>48754.677044994678</v>
      </c>
      <c r="EA11" s="108">
        <f t="shared" si="40"/>
        <v>54035.599341783913</v>
      </c>
      <c r="EB11" s="108">
        <f t="shared" si="41"/>
        <v>54035.029704724941</v>
      </c>
      <c r="EC11" s="108">
        <f t="shared" si="42"/>
        <v>54034.460073671013</v>
      </c>
      <c r="ED11" s="108">
        <f t="shared" si="43"/>
        <v>54033.890448622078</v>
      </c>
      <c r="EE11" s="108">
        <f t="shared" si="44"/>
        <v>54033.32082957805</v>
      </c>
      <c r="EF11" s="108">
        <f t="shared" si="45"/>
        <v>53856.98661304808</v>
      </c>
      <c r="EG11" s="108">
        <f t="shared" si="46"/>
        <v>53856.418858903897</v>
      </c>
      <c r="EH11" s="108">
        <f t="shared" si="47"/>
        <v>53855.851110744916</v>
      </c>
      <c r="EI11" s="108">
        <f t="shared" si="48"/>
        <v>53855.283368571072</v>
      </c>
      <c r="EJ11" s="108">
        <f t="shared" si="49"/>
        <v>57331.939510690347</v>
      </c>
      <c r="EK11" s="108">
        <f t="shared" si="50"/>
        <v>57331.335123993311</v>
      </c>
      <c r="EL11" s="108">
        <f t="shared" si="51"/>
        <v>57330.730743667656</v>
      </c>
      <c r="EM11" s="108">
        <f t="shared" si="52"/>
        <v>57330.126369713311</v>
      </c>
      <c r="EN11" s="108">
        <f t="shared" si="53"/>
        <v>64725.103932356396</v>
      </c>
      <c r="EO11" s="108">
        <f t="shared" si="54"/>
        <v>64724.421607772325</v>
      </c>
      <c r="EP11" s="108">
        <f t="shared" si="55"/>
        <v>64723.739290381251</v>
      </c>
      <c r="EQ11" s="108">
        <f t="shared" si="56"/>
        <v>64723.056980183086</v>
      </c>
      <c r="ER11" s="108">
        <f t="shared" si="57"/>
        <v>64722.374677177744</v>
      </c>
      <c r="ES11" s="108">
        <f t="shared" si="58"/>
        <v>59326.057206226935</v>
      </c>
      <c r="ET11" s="108">
        <f t="shared" si="59"/>
        <v>59325.431797771045</v>
      </c>
      <c r="EU11" s="108">
        <f t="shared" si="60"/>
        <v>59324.806395908134</v>
      </c>
      <c r="EV11" s="108">
        <f t="shared" si="61"/>
        <v>59324.181000638142</v>
      </c>
      <c r="EW11" s="108">
        <f t="shared" si="62"/>
        <v>53776.455943913301</v>
      </c>
      <c r="EX11" s="108">
        <f t="shared" si="63"/>
        <v>53775.889038714144</v>
      </c>
      <c r="EY11" s="108">
        <f t="shared" si="64"/>
        <v>53775.322139491247</v>
      </c>
      <c r="EZ11" s="108">
        <f t="shared" si="65"/>
        <v>53774.755246244538</v>
      </c>
      <c r="FA11" s="108">
        <f t="shared" si="66"/>
        <v>43782.953648954899</v>
      </c>
      <c r="FB11" s="108">
        <f t="shared" si="67"/>
        <v>43782.492094104884</v>
      </c>
      <c r="FC11" s="108">
        <f t="shared" si="68"/>
        <v>43782.030544120527</v>
      </c>
      <c r="FD11" s="108">
        <f t="shared" si="69"/>
        <v>43781.568999001771</v>
      </c>
      <c r="FE11" s="108">
        <f t="shared" si="70"/>
        <v>43781.107458748571</v>
      </c>
    </row>
    <row r="12" spans="1:161" ht="15.75" x14ac:dyDescent="0.25">
      <c r="A12" s="47" t="s">
        <v>188</v>
      </c>
      <c r="B12" s="12">
        <f>'Urb proj of all 25 ARs '!AQ12</f>
        <v>81614.225473554121</v>
      </c>
      <c r="C12" s="12">
        <f>'Urb proj of all 25 ARs '!AR12</f>
        <v>81569.498374794828</v>
      </c>
      <c r="D12" s="100">
        <f t="shared" si="10"/>
        <v>-5.480306711210046E-4</v>
      </c>
      <c r="E12" s="101">
        <f t="shared" si="11"/>
        <v>-1.0541884718828776E-5</v>
      </c>
      <c r="F12" s="69">
        <f t="shared" si="12"/>
        <v>81613.36510579777</v>
      </c>
      <c r="G12" s="69">
        <f t="shared" si="16"/>
        <v>81612.504747111307</v>
      </c>
      <c r="H12" s="69">
        <f t="shared" ref="H12:AM12" si="81">G12*(1+$E$12)</f>
        <v>81611.644397494645</v>
      </c>
      <c r="I12" s="69">
        <f t="shared" si="81"/>
        <v>81610.784056947698</v>
      </c>
      <c r="J12" s="69">
        <f t="shared" si="81"/>
        <v>81609.923725470362</v>
      </c>
      <c r="K12" s="69">
        <f t="shared" si="81"/>
        <v>81609.063403062537</v>
      </c>
      <c r="L12" s="69">
        <f t="shared" si="81"/>
        <v>81608.203089724135</v>
      </c>
      <c r="M12" s="69">
        <f t="shared" si="81"/>
        <v>81607.342785455054</v>
      </c>
      <c r="N12" s="69">
        <f t="shared" si="81"/>
        <v>81606.482490255206</v>
      </c>
      <c r="O12" s="69">
        <f t="shared" si="81"/>
        <v>81605.622204124491</v>
      </c>
      <c r="P12" s="69">
        <f t="shared" si="81"/>
        <v>81604.761927062806</v>
      </c>
      <c r="Q12" s="69">
        <f t="shared" si="81"/>
        <v>81603.901659070063</v>
      </c>
      <c r="R12" s="69">
        <f t="shared" si="81"/>
        <v>81603.041400146161</v>
      </c>
      <c r="S12" s="69">
        <f t="shared" si="81"/>
        <v>81602.181150291013</v>
      </c>
      <c r="T12" s="69">
        <f t="shared" si="81"/>
        <v>81601.320909504517</v>
      </c>
      <c r="U12" s="69">
        <f t="shared" si="81"/>
        <v>81600.460677786585</v>
      </c>
      <c r="V12" s="69">
        <f t="shared" si="81"/>
        <v>81599.600455137115</v>
      </c>
      <c r="W12" s="69">
        <f t="shared" si="81"/>
        <v>81598.740241556021</v>
      </c>
      <c r="X12" s="69">
        <f t="shared" si="81"/>
        <v>81597.8800370432</v>
      </c>
      <c r="Y12" s="69">
        <f t="shared" si="81"/>
        <v>81597.019841598551</v>
      </c>
      <c r="Z12" s="69">
        <f t="shared" si="81"/>
        <v>81596.159655221985</v>
      </c>
      <c r="AA12" s="69">
        <f t="shared" si="81"/>
        <v>81595.299477913402</v>
      </c>
      <c r="AB12" s="69">
        <f t="shared" si="81"/>
        <v>81594.439309672714</v>
      </c>
      <c r="AC12" s="69">
        <f t="shared" si="81"/>
        <v>81593.57915049982</v>
      </c>
      <c r="AD12" s="69">
        <f t="shared" si="81"/>
        <v>81592.719000394616</v>
      </c>
      <c r="AE12" s="69">
        <f t="shared" si="81"/>
        <v>81591.858859357017</v>
      </c>
      <c r="AF12" s="69">
        <f t="shared" si="81"/>
        <v>81590.998727386919</v>
      </c>
      <c r="AG12" s="69">
        <f t="shared" si="81"/>
        <v>81590.138604484237</v>
      </c>
      <c r="AH12" s="69">
        <f t="shared" si="81"/>
        <v>81589.278490648881</v>
      </c>
      <c r="AI12" s="69">
        <f t="shared" si="81"/>
        <v>81588.418385880737</v>
      </c>
      <c r="AJ12" s="69">
        <f t="shared" si="81"/>
        <v>81587.558290179717</v>
      </c>
      <c r="AK12" s="69">
        <f t="shared" si="81"/>
        <v>81586.698203545733</v>
      </c>
      <c r="AL12" s="69">
        <f t="shared" si="81"/>
        <v>81585.838125978684</v>
      </c>
      <c r="AM12" s="69">
        <f t="shared" si="81"/>
        <v>81584.978057478467</v>
      </c>
      <c r="AN12" s="69">
        <f t="shared" ref="AN12:BE12" si="82">AM12*(1+$E$12)</f>
        <v>81584.117998044996</v>
      </c>
      <c r="AO12" s="69">
        <f t="shared" si="82"/>
        <v>81583.257947678168</v>
      </c>
      <c r="AP12" s="69">
        <f t="shared" si="82"/>
        <v>81582.397906377897</v>
      </c>
      <c r="AQ12" s="69">
        <f t="shared" si="82"/>
        <v>81581.53787414408</v>
      </c>
      <c r="AR12" s="69">
        <f t="shared" si="82"/>
        <v>81580.67785097663</v>
      </c>
      <c r="AS12" s="69">
        <f t="shared" si="82"/>
        <v>81579.817836875445</v>
      </c>
      <c r="AT12" s="69">
        <f t="shared" si="82"/>
        <v>81578.957831840424</v>
      </c>
      <c r="AU12" s="69">
        <f t="shared" si="82"/>
        <v>81578.097835871478</v>
      </c>
      <c r="AV12" s="69">
        <f t="shared" si="82"/>
        <v>81577.237848968507</v>
      </c>
      <c r="AW12" s="69">
        <f t="shared" si="82"/>
        <v>81576.377871131423</v>
      </c>
      <c r="AX12" s="69">
        <f t="shared" si="82"/>
        <v>81575.517902360123</v>
      </c>
      <c r="AY12" s="69">
        <f t="shared" si="82"/>
        <v>81574.657942654521</v>
      </c>
      <c r="AZ12" s="69">
        <f t="shared" si="82"/>
        <v>81573.797992014515</v>
      </c>
      <c r="BA12" s="69">
        <f t="shared" si="82"/>
        <v>81572.938050440003</v>
      </c>
      <c r="BB12" s="69">
        <f t="shared" si="82"/>
        <v>81572.078117930898</v>
      </c>
      <c r="BC12" s="69">
        <f t="shared" si="82"/>
        <v>81571.218194487097</v>
      </c>
      <c r="BD12" s="69">
        <f t="shared" si="82"/>
        <v>81570.358280108514</v>
      </c>
      <c r="BE12" s="69">
        <f t="shared" si="82"/>
        <v>81569.498374795046</v>
      </c>
      <c r="BF12" s="106">
        <f>'Average per cap. (2013-2016)'!B12</f>
        <v>0.85438775829651881</v>
      </c>
      <c r="BG12" s="106">
        <f>'Average per cap. (2013-2016)'!C12</f>
        <v>0.85438775829651881</v>
      </c>
      <c r="BH12" s="106">
        <f>'Average per cap. (2013-2016)'!D12</f>
        <v>0.85438775829651881</v>
      </c>
      <c r="BI12" s="106">
        <f>'Average per cap. (2013-2016)'!E12</f>
        <v>0.85438775829651881</v>
      </c>
      <c r="BJ12" s="106">
        <f>'Average per cap. (2013-2016)'!F12</f>
        <v>0.91044017001321553</v>
      </c>
      <c r="BK12" s="106">
        <f>'Average per cap. (2013-2016)'!G12</f>
        <v>0.91044017001321553</v>
      </c>
      <c r="BL12" s="106">
        <f>'Average per cap. (2013-2016)'!H12</f>
        <v>0.91044017001321553</v>
      </c>
      <c r="BM12" s="106">
        <f>'Average per cap. (2013-2016)'!I12</f>
        <v>0.91044017001321553</v>
      </c>
      <c r="BN12" s="106">
        <f>'Average per cap. (2013-2016)'!J12</f>
        <v>0.8144624663257608</v>
      </c>
      <c r="BO12" s="106">
        <f>'Average per cap. (2013-2016)'!K12</f>
        <v>0.8144624663257608</v>
      </c>
      <c r="BP12" s="106">
        <f>'Average per cap. (2013-2016)'!L12</f>
        <v>0.8144624663257608</v>
      </c>
      <c r="BQ12" s="106">
        <f>'Average per cap. (2013-2016)'!M12</f>
        <v>0.8144624663257608</v>
      </c>
      <c r="BR12" s="106">
        <f>'Average per cap. (2013-2016)'!N12</f>
        <v>0.8144624663257608</v>
      </c>
      <c r="BS12" s="106">
        <f>'Average per cap. (2013-2016)'!O12</f>
        <v>0.83434472939055204</v>
      </c>
      <c r="BT12" s="106">
        <f>'Average per cap. (2013-2016)'!P12</f>
        <v>0.83434472939055204</v>
      </c>
      <c r="BU12" s="106">
        <f>'Average per cap. (2013-2016)'!Q12</f>
        <v>0.83434472939055204</v>
      </c>
      <c r="BV12" s="106">
        <f>'Average per cap. (2013-2016)'!R12</f>
        <v>0.83434472939055204</v>
      </c>
      <c r="BW12" s="106">
        <f>'Average per cap. (2013-2016)'!S12</f>
        <v>0.82819154256870442</v>
      </c>
      <c r="BX12" s="106">
        <f>'Average per cap. (2013-2016)'!T12</f>
        <v>0.82819154256870442</v>
      </c>
      <c r="BY12" s="106">
        <f>'Average per cap. (2013-2016)'!U12</f>
        <v>0.82819154256870442</v>
      </c>
      <c r="BZ12" s="106">
        <f>'Average per cap. (2013-2016)'!V12</f>
        <v>0.82819154256870442</v>
      </c>
      <c r="CA12" s="106">
        <f>'Average per cap. (2013-2016)'!W12</f>
        <v>0.84716048846174452</v>
      </c>
      <c r="CB12" s="106">
        <f>'Average per cap. (2013-2016)'!X12</f>
        <v>0.84716048846174452</v>
      </c>
      <c r="CC12" s="106">
        <f>'Average per cap. (2013-2016)'!Y12</f>
        <v>0.84716048846174452</v>
      </c>
      <c r="CD12" s="106">
        <f>'Average per cap. (2013-2016)'!Z12</f>
        <v>0.84716048846174452</v>
      </c>
      <c r="CE12" s="106">
        <f>'Average per cap. (2013-2016)'!AA12</f>
        <v>0.84716048846174452</v>
      </c>
      <c r="CF12" s="106">
        <f>'Average per cap. (2013-2016)'!AB12</f>
        <v>0.80975197456531556</v>
      </c>
      <c r="CG12" s="106">
        <f>'Average per cap. (2013-2016)'!AC12</f>
        <v>0.80975197456531556</v>
      </c>
      <c r="CH12" s="106">
        <f>'Average per cap. (2013-2016)'!AD12</f>
        <v>0.80975197456531556</v>
      </c>
      <c r="CI12" s="106">
        <f>'Average per cap. (2013-2016)'!AE12</f>
        <v>0.80975197456531556</v>
      </c>
      <c r="CJ12" s="106">
        <f>'Average per cap. (2013-2016)'!AF12</f>
        <v>0.81129227769681178</v>
      </c>
      <c r="CK12" s="106">
        <f>'Average per cap. (2013-2016)'!AG12</f>
        <v>0.81129227769681178</v>
      </c>
      <c r="CL12" s="106">
        <f>'Average per cap. (2013-2016)'!AH12</f>
        <v>0.81129227769681178</v>
      </c>
      <c r="CM12" s="106">
        <f>'Average per cap. (2013-2016)'!AI12</f>
        <v>0.81129227769681178</v>
      </c>
      <c r="CN12" s="106">
        <f>'Average per cap. (2013-2016)'!AJ12</f>
        <v>0.87236167363449224</v>
      </c>
      <c r="CO12" s="106">
        <f>'Average per cap. (2013-2016)'!AK12</f>
        <v>0.87236167363449224</v>
      </c>
      <c r="CP12" s="106">
        <f>'Average per cap. (2013-2016)'!AL12</f>
        <v>0.87236167363449224</v>
      </c>
      <c r="CQ12" s="106">
        <f>'Average per cap. (2013-2016)'!AM12</f>
        <v>0.87236167363449224</v>
      </c>
      <c r="CR12" s="106">
        <f>'Average per cap. (2013-2016)'!AN12</f>
        <v>0.87236167363449224</v>
      </c>
      <c r="CS12" s="106">
        <f>'Average per cap. (2013-2016)'!AO12</f>
        <v>0.87976989336042388</v>
      </c>
      <c r="CT12" s="106">
        <f>'Average per cap. (2013-2016)'!AP12</f>
        <v>0.87976989336042388</v>
      </c>
      <c r="CU12" s="106">
        <f>'Average per cap. (2013-2016)'!AQ12</f>
        <v>0.87976989336042388</v>
      </c>
      <c r="CV12" s="106">
        <f>'Average per cap. (2013-2016)'!AR12</f>
        <v>0.87976989336042388</v>
      </c>
      <c r="CW12" s="106">
        <f>'Average per cap. (2013-2016)'!AS12</f>
        <v>0.87141216671226862</v>
      </c>
      <c r="CX12" s="106">
        <f>'Average per cap. (2013-2016)'!AT12</f>
        <v>0.87141216671226862</v>
      </c>
      <c r="CY12" s="106">
        <f>'Average per cap. (2013-2016)'!AU12</f>
        <v>0.87141216671226862</v>
      </c>
      <c r="CZ12" s="106">
        <f>'Average per cap. (2013-2016)'!AV12</f>
        <v>0.87141216671226862</v>
      </c>
      <c r="DA12" s="106">
        <f>'Average per cap. (2013-2016)'!AW12</f>
        <v>0.81017379776260423</v>
      </c>
      <c r="DB12" s="106">
        <f>'Average per cap. (2013-2016)'!AX12</f>
        <v>0.81017379776260423</v>
      </c>
      <c r="DC12" s="106">
        <f>'Average per cap. (2013-2016)'!AY12</f>
        <v>0.81017379776260423</v>
      </c>
      <c r="DD12" s="106">
        <f>'Average per cap. (2013-2016)'!AZ12</f>
        <v>0.81017379776260423</v>
      </c>
      <c r="DE12" s="106">
        <f>'Average per cap. (2013-2016)'!BA12</f>
        <v>0.81017379776260423</v>
      </c>
      <c r="DF12" s="108">
        <f t="shared" si="19"/>
        <v>69729.460059777892</v>
      </c>
      <c r="DG12" s="108">
        <f t="shared" si="20"/>
        <v>69728.724979848426</v>
      </c>
      <c r="DH12" s="108">
        <f t="shared" si="21"/>
        <v>69727.989907668103</v>
      </c>
      <c r="DI12" s="108">
        <f t="shared" si="22"/>
        <v>69727.25484323682</v>
      </c>
      <c r="DJ12" s="108">
        <f t="shared" si="23"/>
        <v>74300.95283138279</v>
      </c>
      <c r="DK12" s="108">
        <f t="shared" si="24"/>
        <v>74300.16955930354</v>
      </c>
      <c r="DL12" s="108">
        <f t="shared" si="25"/>
        <v>74299.386295481469</v>
      </c>
      <c r="DM12" s="108">
        <f t="shared" si="26"/>
        <v>74298.603039916459</v>
      </c>
      <c r="DN12" s="108">
        <f t="shared" si="27"/>
        <v>66465.416997183274</v>
      </c>
      <c r="DO12" s="108">
        <f t="shared" si="28"/>
        <v>66464.716326419497</v>
      </c>
      <c r="DP12" s="108">
        <f t="shared" si="29"/>
        <v>66464.015663042112</v>
      </c>
      <c r="DQ12" s="108">
        <f t="shared" si="30"/>
        <v>66463.315007051046</v>
      </c>
      <c r="DR12" s="108">
        <f t="shared" si="31"/>
        <v>66462.614358446212</v>
      </c>
      <c r="DS12" s="108">
        <f t="shared" si="32"/>
        <v>68084.349749518369</v>
      </c>
      <c r="DT12" s="108">
        <f t="shared" si="33"/>
        <v>68083.632012152142</v>
      </c>
      <c r="DU12" s="108">
        <f t="shared" si="34"/>
        <v>68082.914282352227</v>
      </c>
      <c r="DV12" s="108">
        <f t="shared" si="35"/>
        <v>68082.196560118537</v>
      </c>
      <c r="DW12" s="108">
        <f t="shared" si="36"/>
        <v>67579.386552317301</v>
      </c>
      <c r="DX12" s="108">
        <f t="shared" si="37"/>
        <v>67578.674138214905</v>
      </c>
      <c r="DY12" s="108">
        <f t="shared" si="38"/>
        <v>67577.96173162268</v>
      </c>
      <c r="DZ12" s="108">
        <f t="shared" si="39"/>
        <v>67577.249332540581</v>
      </c>
      <c r="EA12" s="108">
        <f t="shared" si="40"/>
        <v>69124.313761891448</v>
      </c>
      <c r="EB12" s="108">
        <f t="shared" si="41"/>
        <v>69123.585061344507</v>
      </c>
      <c r="EC12" s="108">
        <f t="shared" si="42"/>
        <v>69122.856368479435</v>
      </c>
      <c r="ED12" s="108">
        <f t="shared" si="43"/>
        <v>69122.127683296159</v>
      </c>
      <c r="EE12" s="108">
        <f t="shared" si="44"/>
        <v>69121.399005794607</v>
      </c>
      <c r="EF12" s="108">
        <f t="shared" si="45"/>
        <v>66068.472326257703</v>
      </c>
      <c r="EG12" s="108">
        <f t="shared" si="46"/>
        <v>66067.775840038885</v>
      </c>
      <c r="EH12" s="108">
        <f t="shared" si="47"/>
        <v>66067.079361162367</v>
      </c>
      <c r="EI12" s="108">
        <f t="shared" si="48"/>
        <v>66066.382889628017</v>
      </c>
      <c r="EJ12" s="108">
        <f t="shared" si="49"/>
        <v>66191.355996961298</v>
      </c>
      <c r="EK12" s="108">
        <f t="shared" si="50"/>
        <v>66190.658215317002</v>
      </c>
      <c r="EL12" s="108">
        <f t="shared" si="51"/>
        <v>66189.960441028627</v>
      </c>
      <c r="EM12" s="108">
        <f t="shared" si="52"/>
        <v>66189.262674096113</v>
      </c>
      <c r="EN12" s="108">
        <f t="shared" si="53"/>
        <v>71170.857718768428</v>
      </c>
      <c r="EO12" s="108">
        <f t="shared" si="54"/>
        <v>71170.107443791014</v>
      </c>
      <c r="EP12" s="108">
        <f t="shared" si="55"/>
        <v>71169.357176722915</v>
      </c>
      <c r="EQ12" s="108">
        <f t="shared" si="56"/>
        <v>71168.606917564044</v>
      </c>
      <c r="ER12" s="108">
        <f t="shared" si="57"/>
        <v>71167.856666314328</v>
      </c>
      <c r="ES12" s="108">
        <f t="shared" si="58"/>
        <v>71771.467638710717</v>
      </c>
      <c r="ET12" s="108">
        <f t="shared" si="59"/>
        <v>71770.711032172767</v>
      </c>
      <c r="EU12" s="108">
        <f t="shared" si="60"/>
        <v>71769.954433610881</v>
      </c>
      <c r="EV12" s="108">
        <f t="shared" si="61"/>
        <v>71769.197843024958</v>
      </c>
      <c r="EW12" s="108">
        <f t="shared" si="62"/>
        <v>71086.648193221394</v>
      </c>
      <c r="EX12" s="108">
        <f t="shared" si="63"/>
        <v>71085.898805971097</v>
      </c>
      <c r="EY12" s="108">
        <f t="shared" si="64"/>
        <v>71085.149426620745</v>
      </c>
      <c r="EZ12" s="108">
        <f t="shared" si="65"/>
        <v>71084.400055170277</v>
      </c>
      <c r="FA12" s="108">
        <f t="shared" si="66"/>
        <v>66088.257014978619</v>
      </c>
      <c r="FB12" s="108">
        <f t="shared" si="67"/>
        <v>66087.5603201919</v>
      </c>
      <c r="FC12" s="108">
        <f t="shared" si="68"/>
        <v>66086.86363274965</v>
      </c>
      <c r="FD12" s="108">
        <f t="shared" si="69"/>
        <v>66086.166952651809</v>
      </c>
      <c r="FE12" s="108">
        <f t="shared" si="70"/>
        <v>66085.470279898276</v>
      </c>
    </row>
    <row r="13" spans="1:161" ht="15.75" x14ac:dyDescent="0.25">
      <c r="A13" s="47" t="s">
        <v>177</v>
      </c>
      <c r="B13" s="12">
        <f>'Urb proj of all 25 ARs '!AQ13</f>
        <v>165487.90797221693</v>
      </c>
      <c r="C13" s="12">
        <f>'Urb proj of all 25 ARs '!AR13</f>
        <v>165397.21552294848</v>
      </c>
      <c r="D13" s="100">
        <f t="shared" si="10"/>
        <v>-5.4803067112114544E-4</v>
      </c>
      <c r="E13" s="101">
        <f t="shared" si="11"/>
        <v>-1.0541884718828776E-5</v>
      </c>
      <c r="F13" s="69">
        <f t="shared" si="12"/>
        <v>165486.16341776872</v>
      </c>
      <c r="G13" s="69">
        <f t="shared" si="16"/>
        <v>165484.4188817114</v>
      </c>
      <c r="H13" s="69">
        <f t="shared" ref="H13:AM13" si="83">G13*(1+$E$13)</f>
        <v>165482.6743640448</v>
      </c>
      <c r="I13" s="69">
        <f t="shared" si="83"/>
        <v>165480.9298647687</v>
      </c>
      <c r="J13" s="69">
        <f t="shared" si="83"/>
        <v>165479.1853838829</v>
      </c>
      <c r="K13" s="69">
        <f t="shared" si="83"/>
        <v>165477.44092138723</v>
      </c>
      <c r="L13" s="69">
        <f t="shared" si="83"/>
        <v>165475.69647728145</v>
      </c>
      <c r="M13" s="69">
        <f t="shared" si="83"/>
        <v>165473.95205156543</v>
      </c>
      <c r="N13" s="69">
        <f t="shared" si="83"/>
        <v>165472.20764423892</v>
      </c>
      <c r="O13" s="69">
        <f t="shared" si="83"/>
        <v>165470.46325530176</v>
      </c>
      <c r="P13" s="69">
        <f t="shared" si="83"/>
        <v>165468.71888475376</v>
      </c>
      <c r="Q13" s="69">
        <f t="shared" si="83"/>
        <v>165466.9745325947</v>
      </c>
      <c r="R13" s="69">
        <f t="shared" si="83"/>
        <v>165465.2301988244</v>
      </c>
      <c r="S13" s="69">
        <f t="shared" si="83"/>
        <v>165463.48588344266</v>
      </c>
      <c r="T13" s="69">
        <f t="shared" si="83"/>
        <v>165461.74158644929</v>
      </c>
      <c r="U13" s="69">
        <f t="shared" si="83"/>
        <v>165459.99730784411</v>
      </c>
      <c r="V13" s="69">
        <f t="shared" si="83"/>
        <v>165458.2530476269</v>
      </c>
      <c r="W13" s="69">
        <f t="shared" si="83"/>
        <v>165456.50880579749</v>
      </c>
      <c r="X13" s="69">
        <f t="shared" si="83"/>
        <v>165454.76458235568</v>
      </c>
      <c r="Y13" s="69">
        <f t="shared" si="83"/>
        <v>165453.02037730126</v>
      </c>
      <c r="Z13" s="69">
        <f t="shared" si="83"/>
        <v>165451.27619063406</v>
      </c>
      <c r="AA13" s="69">
        <f t="shared" si="83"/>
        <v>165449.53202235387</v>
      </c>
      <c r="AB13" s="69">
        <f t="shared" si="83"/>
        <v>165447.7878724605</v>
      </c>
      <c r="AC13" s="69">
        <f t="shared" si="83"/>
        <v>165446.04374095376</v>
      </c>
      <c r="AD13" s="69">
        <f t="shared" si="83"/>
        <v>165444.29962783345</v>
      </c>
      <c r="AE13" s="69">
        <f t="shared" si="83"/>
        <v>165442.5555330994</v>
      </c>
      <c r="AF13" s="69">
        <f t="shared" si="83"/>
        <v>165440.81145675137</v>
      </c>
      <c r="AG13" s="69">
        <f t="shared" si="83"/>
        <v>165439.06739878919</v>
      </c>
      <c r="AH13" s="69">
        <f t="shared" si="83"/>
        <v>165437.32335921269</v>
      </c>
      <c r="AI13" s="69">
        <f t="shared" si="83"/>
        <v>165435.57933802163</v>
      </c>
      <c r="AJ13" s="69">
        <f t="shared" si="83"/>
        <v>165433.83533521587</v>
      </c>
      <c r="AK13" s="69">
        <f t="shared" si="83"/>
        <v>165432.09135079518</v>
      </c>
      <c r="AL13" s="69">
        <f t="shared" si="83"/>
        <v>165430.34738475937</v>
      </c>
      <c r="AM13" s="69">
        <f t="shared" si="83"/>
        <v>165428.60343710825</v>
      </c>
      <c r="AN13" s="69">
        <f t="shared" ref="AN13:BE13" si="84">AM13*(1+$E$13)</f>
        <v>165426.85950784161</v>
      </c>
      <c r="AO13" s="69">
        <f t="shared" si="84"/>
        <v>165425.11559695928</v>
      </c>
      <c r="AP13" s="69">
        <f t="shared" si="84"/>
        <v>165423.37170446105</v>
      </c>
      <c r="AQ13" s="69">
        <f t="shared" si="84"/>
        <v>165421.62783034676</v>
      </c>
      <c r="AR13" s="69">
        <f t="shared" si="84"/>
        <v>165419.88397461615</v>
      </c>
      <c r="AS13" s="69">
        <f t="shared" si="84"/>
        <v>165418.1401372691</v>
      </c>
      <c r="AT13" s="69">
        <f t="shared" si="84"/>
        <v>165416.39631830537</v>
      </c>
      <c r="AU13" s="69">
        <f t="shared" si="84"/>
        <v>165414.65251772478</v>
      </c>
      <c r="AV13" s="69">
        <f t="shared" si="84"/>
        <v>165412.90873552713</v>
      </c>
      <c r="AW13" s="69">
        <f t="shared" si="84"/>
        <v>165411.16497171225</v>
      </c>
      <c r="AX13" s="69">
        <f t="shared" si="84"/>
        <v>165409.4212262799</v>
      </c>
      <c r="AY13" s="69">
        <f t="shared" si="84"/>
        <v>165407.67749922993</v>
      </c>
      <c r="AZ13" s="69">
        <f t="shared" si="84"/>
        <v>165405.93379056212</v>
      </c>
      <c r="BA13" s="69">
        <f t="shared" si="84"/>
        <v>165404.19010027629</v>
      </c>
      <c r="BB13" s="69">
        <f t="shared" si="84"/>
        <v>165402.44642837223</v>
      </c>
      <c r="BC13" s="69">
        <f t="shared" si="84"/>
        <v>165400.70277484978</v>
      </c>
      <c r="BD13" s="69">
        <f t="shared" si="84"/>
        <v>165398.95913970872</v>
      </c>
      <c r="BE13" s="69">
        <f t="shared" si="84"/>
        <v>165397.21552294886</v>
      </c>
      <c r="BF13" s="106">
        <f>'Average per cap. (2013-2016)'!B13</f>
        <v>1.0763827691118177</v>
      </c>
      <c r="BG13" s="106">
        <f>'Average per cap. (2013-2016)'!C13</f>
        <v>1.0763827691118177</v>
      </c>
      <c r="BH13" s="106">
        <f>'Average per cap. (2013-2016)'!D13</f>
        <v>1.0763827691118177</v>
      </c>
      <c r="BI13" s="106">
        <f>'Average per cap. (2013-2016)'!E13</f>
        <v>1.0763827691118177</v>
      </c>
      <c r="BJ13" s="106">
        <f>'Average per cap. (2013-2016)'!F13</f>
        <v>1.1688003864855154</v>
      </c>
      <c r="BK13" s="106">
        <f>'Average per cap. (2013-2016)'!G13</f>
        <v>1.1688003864855154</v>
      </c>
      <c r="BL13" s="106">
        <f>'Average per cap. (2013-2016)'!H13</f>
        <v>1.1688003864855154</v>
      </c>
      <c r="BM13" s="106">
        <f>'Average per cap. (2013-2016)'!I13</f>
        <v>1.1688003864855154</v>
      </c>
      <c r="BN13" s="106">
        <f>'Average per cap. (2013-2016)'!J13</f>
        <v>1.0401514010773116</v>
      </c>
      <c r="BO13" s="106">
        <f>'Average per cap. (2013-2016)'!K13</f>
        <v>1.0401514010773116</v>
      </c>
      <c r="BP13" s="106">
        <f>'Average per cap. (2013-2016)'!L13</f>
        <v>1.0401514010773116</v>
      </c>
      <c r="BQ13" s="106">
        <f>'Average per cap. (2013-2016)'!M13</f>
        <v>1.0401514010773116</v>
      </c>
      <c r="BR13" s="106">
        <f>'Average per cap. (2013-2016)'!N13</f>
        <v>1.0401514010773116</v>
      </c>
      <c r="BS13" s="106">
        <f>'Average per cap. (2013-2016)'!O13</f>
        <v>1.0704672624636944</v>
      </c>
      <c r="BT13" s="106">
        <f>'Average per cap. (2013-2016)'!P13</f>
        <v>1.0704672624636944</v>
      </c>
      <c r="BU13" s="106">
        <f>'Average per cap. (2013-2016)'!Q13</f>
        <v>1.0704672624636944</v>
      </c>
      <c r="BV13" s="106">
        <f>'Average per cap. (2013-2016)'!R13</f>
        <v>1.0704672624636944</v>
      </c>
      <c r="BW13" s="106">
        <f>'Average per cap. (2013-2016)'!S13</f>
        <v>1.0511738067408156</v>
      </c>
      <c r="BX13" s="106">
        <f>'Average per cap. (2013-2016)'!T13</f>
        <v>1.0511738067408156</v>
      </c>
      <c r="BY13" s="106">
        <f>'Average per cap. (2013-2016)'!U13</f>
        <v>1.0511738067408156</v>
      </c>
      <c r="BZ13" s="106">
        <f>'Average per cap. (2013-2016)'!V13</f>
        <v>1.0511738067408156</v>
      </c>
      <c r="CA13" s="106">
        <f>'Average per cap. (2013-2016)'!W13</f>
        <v>1.0850573330248674</v>
      </c>
      <c r="CB13" s="106">
        <f>'Average per cap. (2013-2016)'!X13</f>
        <v>1.0850573330248674</v>
      </c>
      <c r="CC13" s="106">
        <f>'Average per cap. (2013-2016)'!Y13</f>
        <v>1.0850573330248674</v>
      </c>
      <c r="CD13" s="106">
        <f>'Average per cap. (2013-2016)'!Z13</f>
        <v>1.0850573330248674</v>
      </c>
      <c r="CE13" s="106">
        <f>'Average per cap. (2013-2016)'!AA13</f>
        <v>1.0850573330248674</v>
      </c>
      <c r="CF13" s="106">
        <f>'Average per cap. (2013-2016)'!AB13</f>
        <v>1.1052060196489908</v>
      </c>
      <c r="CG13" s="106">
        <f>'Average per cap. (2013-2016)'!AC13</f>
        <v>1.1052060196489908</v>
      </c>
      <c r="CH13" s="106">
        <f>'Average per cap. (2013-2016)'!AD13</f>
        <v>1.1052060196489908</v>
      </c>
      <c r="CI13" s="106">
        <f>'Average per cap. (2013-2016)'!AE13</f>
        <v>1.1052060196489908</v>
      </c>
      <c r="CJ13" s="106">
        <f>'Average per cap. (2013-2016)'!AF13</f>
        <v>1.1104403449352838</v>
      </c>
      <c r="CK13" s="106">
        <f>'Average per cap. (2013-2016)'!AG13</f>
        <v>1.1104403449352838</v>
      </c>
      <c r="CL13" s="106">
        <f>'Average per cap. (2013-2016)'!AH13</f>
        <v>1.1104403449352838</v>
      </c>
      <c r="CM13" s="106">
        <f>'Average per cap. (2013-2016)'!AI13</f>
        <v>1.1104403449352838</v>
      </c>
      <c r="CN13" s="106">
        <f>'Average per cap. (2013-2016)'!AJ13</f>
        <v>1.1940982698594722</v>
      </c>
      <c r="CO13" s="106">
        <f>'Average per cap. (2013-2016)'!AK13</f>
        <v>1.1940982698594722</v>
      </c>
      <c r="CP13" s="106">
        <f>'Average per cap. (2013-2016)'!AL13</f>
        <v>1.1940982698594722</v>
      </c>
      <c r="CQ13" s="106">
        <f>'Average per cap. (2013-2016)'!AM13</f>
        <v>1.1940982698594722</v>
      </c>
      <c r="CR13" s="106">
        <f>'Average per cap. (2013-2016)'!AN13</f>
        <v>1.1940982698594722</v>
      </c>
      <c r="CS13" s="106">
        <f>'Average per cap. (2013-2016)'!AO13</f>
        <v>1.1530454469240403</v>
      </c>
      <c r="CT13" s="106">
        <f>'Average per cap. (2013-2016)'!AP13</f>
        <v>1.1530454469240403</v>
      </c>
      <c r="CU13" s="106">
        <f>'Average per cap. (2013-2016)'!AQ13</f>
        <v>1.1530454469240403</v>
      </c>
      <c r="CV13" s="106">
        <f>'Average per cap. (2013-2016)'!AR13</f>
        <v>1.1530454469240403</v>
      </c>
      <c r="CW13" s="106">
        <f>'Average per cap. (2013-2016)'!AS13</f>
        <v>1.1447064929140387</v>
      </c>
      <c r="CX13" s="106">
        <f>'Average per cap. (2013-2016)'!AT13</f>
        <v>1.1447064929140387</v>
      </c>
      <c r="CY13" s="106">
        <f>'Average per cap. (2013-2016)'!AU13</f>
        <v>1.1447064929140387</v>
      </c>
      <c r="CZ13" s="106">
        <f>'Average per cap. (2013-2016)'!AV13</f>
        <v>1.1447064929140387</v>
      </c>
      <c r="DA13" s="106">
        <f>'Average per cap. (2013-2016)'!AW13</f>
        <v>1.0439461778208474</v>
      </c>
      <c r="DB13" s="106">
        <f>'Average per cap. (2013-2016)'!AX13</f>
        <v>1.0439461778208474</v>
      </c>
      <c r="DC13" s="106">
        <f>'Average per cap. (2013-2016)'!AY13</f>
        <v>1.0439461778208474</v>
      </c>
      <c r="DD13" s="106">
        <f>'Average per cap. (2013-2016)'!AZ13</f>
        <v>1.0439461778208474</v>
      </c>
      <c r="DE13" s="106">
        <f>'Average per cap. (2013-2016)'!BA13</f>
        <v>1.0439461778208474</v>
      </c>
      <c r="DF13" s="108">
        <f t="shared" si="19"/>
        <v>178126.4548293087</v>
      </c>
      <c r="DG13" s="108">
        <f t="shared" si="20"/>
        <v>178124.5770407565</v>
      </c>
      <c r="DH13" s="108">
        <f t="shared" si="21"/>
        <v>178122.69927199977</v>
      </c>
      <c r="DI13" s="108">
        <f t="shared" si="22"/>
        <v>178120.82152303823</v>
      </c>
      <c r="DJ13" s="108">
        <f t="shared" si="23"/>
        <v>193412.1358319906</v>
      </c>
      <c r="DK13" s="108">
        <f t="shared" si="24"/>
        <v>193410.09690355143</v>
      </c>
      <c r="DL13" s="108">
        <f t="shared" si="25"/>
        <v>193408.0579966064</v>
      </c>
      <c r="DM13" s="108">
        <f t="shared" si="26"/>
        <v>193406.01911115533</v>
      </c>
      <c r="DN13" s="108">
        <f t="shared" si="27"/>
        <v>172116.14862051094</v>
      </c>
      <c r="DO13" s="108">
        <f t="shared" si="28"/>
        <v>172114.33419191395</v>
      </c>
      <c r="DP13" s="108">
        <f t="shared" si="29"/>
        <v>172112.51978244443</v>
      </c>
      <c r="DQ13" s="108">
        <f t="shared" si="30"/>
        <v>172110.70539210222</v>
      </c>
      <c r="DR13" s="108">
        <f t="shared" si="31"/>
        <v>172108.89102088709</v>
      </c>
      <c r="DS13" s="108">
        <f t="shared" si="32"/>
        <v>177123.24477134901</v>
      </c>
      <c r="DT13" s="108">
        <f t="shared" si="33"/>
        <v>177121.37755852161</v>
      </c>
      <c r="DU13" s="108">
        <f t="shared" si="34"/>
        <v>177119.51036537814</v>
      </c>
      <c r="DV13" s="108">
        <f t="shared" si="35"/>
        <v>177117.64319191838</v>
      </c>
      <c r="DW13" s="108">
        <f t="shared" si="36"/>
        <v>173923.54821143544</v>
      </c>
      <c r="DX13" s="108">
        <f t="shared" si="37"/>
        <v>173921.71472944028</v>
      </c>
      <c r="DY13" s="108">
        <f t="shared" si="38"/>
        <v>173919.8812667735</v>
      </c>
      <c r="DZ13" s="108">
        <f t="shared" si="39"/>
        <v>173918.04782343487</v>
      </c>
      <c r="EA13" s="108">
        <f t="shared" si="40"/>
        <v>179522.2279663877</v>
      </c>
      <c r="EB13" s="108">
        <f t="shared" si="41"/>
        <v>179520.335463756</v>
      </c>
      <c r="EC13" s="108">
        <f t="shared" si="42"/>
        <v>179518.44298107483</v>
      </c>
      <c r="ED13" s="108">
        <f t="shared" si="43"/>
        <v>179516.55051834401</v>
      </c>
      <c r="EE13" s="108">
        <f t="shared" si="44"/>
        <v>179514.65807556335</v>
      </c>
      <c r="EF13" s="108">
        <f t="shared" si="45"/>
        <v>182846.18071761532</v>
      </c>
      <c r="EG13" s="108">
        <f t="shared" si="46"/>
        <v>182844.25317425691</v>
      </c>
      <c r="EH13" s="108">
        <f t="shared" si="47"/>
        <v>182842.32565121847</v>
      </c>
      <c r="EI13" s="108">
        <f t="shared" si="48"/>
        <v>182840.39814849972</v>
      </c>
      <c r="EJ13" s="108">
        <f t="shared" si="49"/>
        <v>183704.40517360406</v>
      </c>
      <c r="EK13" s="108">
        <f t="shared" si="50"/>
        <v>183702.46858294238</v>
      </c>
      <c r="EL13" s="108">
        <f t="shared" si="51"/>
        <v>183700.532012696</v>
      </c>
      <c r="EM13" s="108">
        <f t="shared" si="52"/>
        <v>183698.59546286476</v>
      </c>
      <c r="EN13" s="108">
        <f t="shared" si="53"/>
        <v>197535.92672659966</v>
      </c>
      <c r="EO13" s="108">
        <f t="shared" si="54"/>
        <v>197533.84432563226</v>
      </c>
      <c r="EP13" s="108">
        <f t="shared" si="55"/>
        <v>197531.76194661731</v>
      </c>
      <c r="EQ13" s="108">
        <f t="shared" si="56"/>
        <v>197529.67958955458</v>
      </c>
      <c r="ER13" s="108">
        <f t="shared" si="57"/>
        <v>197527.59725444377</v>
      </c>
      <c r="ES13" s="108">
        <f t="shared" si="58"/>
        <v>190734.63332392098</v>
      </c>
      <c r="ET13" s="108">
        <f t="shared" si="59"/>
        <v>190732.62262140459</v>
      </c>
      <c r="EU13" s="108">
        <f t="shared" si="60"/>
        <v>190730.61194008481</v>
      </c>
      <c r="EV13" s="108">
        <f t="shared" si="61"/>
        <v>190728.60127996138</v>
      </c>
      <c r="EW13" s="108">
        <f t="shared" si="62"/>
        <v>189347.23454359421</v>
      </c>
      <c r="EX13" s="108">
        <f t="shared" si="63"/>
        <v>189345.2384668758</v>
      </c>
      <c r="EY13" s="108">
        <f t="shared" si="64"/>
        <v>189343.24241119984</v>
      </c>
      <c r="EZ13" s="108">
        <f t="shared" si="65"/>
        <v>189341.24637656607</v>
      </c>
      <c r="FA13" s="108">
        <f t="shared" si="66"/>
        <v>172673.07205073629</v>
      </c>
      <c r="FB13" s="108">
        <f t="shared" si="67"/>
        <v>172671.25175111668</v>
      </c>
      <c r="FC13" s="108">
        <f t="shared" si="68"/>
        <v>172669.43147068645</v>
      </c>
      <c r="FD13" s="108">
        <f t="shared" si="69"/>
        <v>172667.61120944543</v>
      </c>
      <c r="FE13" s="108">
        <f t="shared" si="70"/>
        <v>172665.7909673934</v>
      </c>
    </row>
    <row r="14" spans="1:161" ht="15.75" x14ac:dyDescent="0.25">
      <c r="A14" s="47" t="s">
        <v>194</v>
      </c>
      <c r="B14" s="12">
        <f>'Urb proj of all 25 ARs '!AQ14</f>
        <v>47237.925306324876</v>
      </c>
      <c r="C14" s="12">
        <f>'Urb proj of all 25 ARs '!AR14</f>
        <v>47212.037474416888</v>
      </c>
      <c r="D14" s="100">
        <f t="shared" si="10"/>
        <v>-5.4803067112099355E-4</v>
      </c>
      <c r="E14" s="101">
        <f t="shared" si="11"/>
        <v>-1.0541884718828776E-5</v>
      </c>
      <c r="F14" s="69">
        <f t="shared" si="12"/>
        <v>47237.427329561942</v>
      </c>
      <c r="G14" s="69">
        <f t="shared" si="16"/>
        <v>47236.929358048619</v>
      </c>
      <c r="H14" s="69">
        <f t="shared" ref="H14:AM14" si="85">G14*(1+$E$14)</f>
        <v>47236.431391784856</v>
      </c>
      <c r="I14" s="69">
        <f t="shared" si="85"/>
        <v>47235.933430770594</v>
      </c>
      <c r="J14" s="69">
        <f t="shared" si="85"/>
        <v>47235.435475005783</v>
      </c>
      <c r="K14" s="69">
        <f t="shared" si="85"/>
        <v>47234.937524490364</v>
      </c>
      <c r="L14" s="69">
        <f t="shared" si="85"/>
        <v>47234.439579224279</v>
      </c>
      <c r="M14" s="69">
        <f t="shared" si="85"/>
        <v>47233.941639207478</v>
      </c>
      <c r="N14" s="69">
        <f t="shared" si="85"/>
        <v>47233.443704439902</v>
      </c>
      <c r="O14" s="69">
        <f t="shared" si="85"/>
        <v>47232.9457749215</v>
      </c>
      <c r="P14" s="69">
        <f t="shared" si="85"/>
        <v>47232.447850652206</v>
      </c>
      <c r="Q14" s="69">
        <f t="shared" si="85"/>
        <v>47231.949931631978</v>
      </c>
      <c r="R14" s="69">
        <f t="shared" si="85"/>
        <v>47231.452017860756</v>
      </c>
      <c r="S14" s="69">
        <f t="shared" si="85"/>
        <v>47230.954109338483</v>
      </c>
      <c r="T14" s="69">
        <f t="shared" si="85"/>
        <v>47230.456206065101</v>
      </c>
      <c r="U14" s="69">
        <f t="shared" si="85"/>
        <v>47229.958308040557</v>
      </c>
      <c r="V14" s="69">
        <f t="shared" si="85"/>
        <v>47229.460415264795</v>
      </c>
      <c r="W14" s="69">
        <f t="shared" si="85"/>
        <v>47228.962527737764</v>
      </c>
      <c r="X14" s="69">
        <f t="shared" si="85"/>
        <v>47228.464645459404</v>
      </c>
      <c r="Y14" s="69">
        <f t="shared" si="85"/>
        <v>47227.966768429666</v>
      </c>
      <c r="Z14" s="69">
        <f t="shared" si="85"/>
        <v>47227.46889664849</v>
      </c>
      <c r="AA14" s="69">
        <f t="shared" si="85"/>
        <v>47226.971030115819</v>
      </c>
      <c r="AB14" s="69">
        <f t="shared" si="85"/>
        <v>47226.473168831602</v>
      </c>
      <c r="AC14" s="69">
        <f t="shared" si="85"/>
        <v>47225.975312795781</v>
      </c>
      <c r="AD14" s="69">
        <f t="shared" si="85"/>
        <v>47225.477462008297</v>
      </c>
      <c r="AE14" s="69">
        <f t="shared" si="85"/>
        <v>47224.9796164691</v>
      </c>
      <c r="AF14" s="69">
        <f t="shared" si="85"/>
        <v>47224.481776178131</v>
      </c>
      <c r="AG14" s="69">
        <f t="shared" si="85"/>
        <v>47223.983941135339</v>
      </c>
      <c r="AH14" s="69">
        <f t="shared" si="85"/>
        <v>47223.486111340666</v>
      </c>
      <c r="AI14" s="69">
        <f t="shared" si="85"/>
        <v>47222.988286794061</v>
      </c>
      <c r="AJ14" s="69">
        <f t="shared" si="85"/>
        <v>47222.490467495467</v>
      </c>
      <c r="AK14" s="69">
        <f t="shared" si="85"/>
        <v>47221.992653444824</v>
      </c>
      <c r="AL14" s="69">
        <f t="shared" si="85"/>
        <v>47221.494844642075</v>
      </c>
      <c r="AM14" s="69">
        <f t="shared" si="85"/>
        <v>47220.997041087168</v>
      </c>
      <c r="AN14" s="69">
        <f t="shared" ref="AN14:BE14" si="86">AM14*(1+$E$14)</f>
        <v>47220.499242780053</v>
      </c>
      <c r="AO14" s="69">
        <f t="shared" si="86"/>
        <v>47220.001449720672</v>
      </c>
      <c r="AP14" s="69">
        <f t="shared" si="86"/>
        <v>47219.503661908966</v>
      </c>
      <c r="AQ14" s="69">
        <f t="shared" si="86"/>
        <v>47219.005879344884</v>
      </c>
      <c r="AR14" s="69">
        <f t="shared" si="86"/>
        <v>47218.508102028369</v>
      </c>
      <c r="AS14" s="69">
        <f t="shared" si="86"/>
        <v>47218.010329959361</v>
      </c>
      <c r="AT14" s="69">
        <f t="shared" si="86"/>
        <v>47217.512563137811</v>
      </c>
      <c r="AU14" s="69">
        <f t="shared" si="86"/>
        <v>47217.014801563659</v>
      </c>
      <c r="AV14" s="69">
        <f t="shared" si="86"/>
        <v>47216.517045236855</v>
      </c>
      <c r="AW14" s="69">
        <f t="shared" si="86"/>
        <v>47216.01929415734</v>
      </c>
      <c r="AX14" s="69">
        <f t="shared" si="86"/>
        <v>47215.521548325058</v>
      </c>
      <c r="AY14" s="69">
        <f t="shared" si="86"/>
        <v>47215.023807739955</v>
      </c>
      <c r="AZ14" s="69">
        <f t="shared" si="86"/>
        <v>47214.526072401975</v>
      </c>
      <c r="BA14" s="69">
        <f t="shared" si="86"/>
        <v>47214.028342311067</v>
      </c>
      <c r="BB14" s="69">
        <f t="shared" si="86"/>
        <v>47213.530617467171</v>
      </c>
      <c r="BC14" s="69">
        <f t="shared" si="86"/>
        <v>47213.032897870231</v>
      </c>
      <c r="BD14" s="69">
        <f t="shared" si="86"/>
        <v>47212.535183520195</v>
      </c>
      <c r="BE14" s="69">
        <f t="shared" si="86"/>
        <v>47212.037474417004</v>
      </c>
      <c r="BF14" s="106">
        <f>'Average per cap. (2013-2016)'!B14</f>
        <v>1.1878795408392107</v>
      </c>
      <c r="BG14" s="106">
        <f>'Average per cap. (2013-2016)'!C14</f>
        <v>1.1878795408392107</v>
      </c>
      <c r="BH14" s="106">
        <f>'Average per cap. (2013-2016)'!D14</f>
        <v>1.1878795408392107</v>
      </c>
      <c r="BI14" s="106">
        <f>'Average per cap. (2013-2016)'!E14</f>
        <v>1.1878795408392107</v>
      </c>
      <c r="BJ14" s="106">
        <f>'Average per cap. (2013-2016)'!F14</f>
        <v>1.3067250662630674</v>
      </c>
      <c r="BK14" s="106">
        <f>'Average per cap. (2013-2016)'!G14</f>
        <v>1.3067250662630674</v>
      </c>
      <c r="BL14" s="106">
        <f>'Average per cap. (2013-2016)'!H14</f>
        <v>1.3067250662630674</v>
      </c>
      <c r="BM14" s="106">
        <f>'Average per cap. (2013-2016)'!I14</f>
        <v>1.3067250662630674</v>
      </c>
      <c r="BN14" s="106">
        <f>'Average per cap. (2013-2016)'!J14</f>
        <v>1.1925688547691606</v>
      </c>
      <c r="BO14" s="106">
        <f>'Average per cap. (2013-2016)'!K14</f>
        <v>1.1925688547691606</v>
      </c>
      <c r="BP14" s="106">
        <f>'Average per cap. (2013-2016)'!L14</f>
        <v>1.1925688547691606</v>
      </c>
      <c r="BQ14" s="106">
        <f>'Average per cap. (2013-2016)'!M14</f>
        <v>1.1925688547691606</v>
      </c>
      <c r="BR14" s="106">
        <f>'Average per cap. (2013-2016)'!N14</f>
        <v>1.1925688547691606</v>
      </c>
      <c r="BS14" s="106">
        <f>'Average per cap. (2013-2016)'!O14</f>
        <v>1.2141825000263557</v>
      </c>
      <c r="BT14" s="106">
        <f>'Average per cap. (2013-2016)'!P14</f>
        <v>1.2141825000263557</v>
      </c>
      <c r="BU14" s="106">
        <f>'Average per cap. (2013-2016)'!Q14</f>
        <v>1.2141825000263557</v>
      </c>
      <c r="BV14" s="106">
        <f>'Average per cap. (2013-2016)'!R14</f>
        <v>1.2141825000263557</v>
      </c>
      <c r="BW14" s="106">
        <f>'Average per cap. (2013-2016)'!S14</f>
        <v>1.1784069553798064</v>
      </c>
      <c r="BX14" s="106">
        <f>'Average per cap. (2013-2016)'!T14</f>
        <v>1.1784069553798064</v>
      </c>
      <c r="BY14" s="106">
        <f>'Average per cap. (2013-2016)'!U14</f>
        <v>1.1784069553798064</v>
      </c>
      <c r="BZ14" s="106">
        <f>'Average per cap. (2013-2016)'!V14</f>
        <v>1.1784069553798064</v>
      </c>
      <c r="CA14" s="106">
        <f>'Average per cap. (2013-2016)'!W14</f>
        <v>1.2094804164127249</v>
      </c>
      <c r="CB14" s="106">
        <f>'Average per cap. (2013-2016)'!X14</f>
        <v>1.2094804164127249</v>
      </c>
      <c r="CC14" s="106">
        <f>'Average per cap. (2013-2016)'!Y14</f>
        <v>1.2094804164127249</v>
      </c>
      <c r="CD14" s="106">
        <f>'Average per cap. (2013-2016)'!Z14</f>
        <v>1.2094804164127249</v>
      </c>
      <c r="CE14" s="106">
        <f>'Average per cap. (2013-2016)'!AA14</f>
        <v>1.2094804164127249</v>
      </c>
      <c r="CF14" s="106">
        <f>'Average per cap. (2013-2016)'!AB14</f>
        <v>1.1490979211375885</v>
      </c>
      <c r="CG14" s="106">
        <f>'Average per cap. (2013-2016)'!AC14</f>
        <v>1.1490979211375885</v>
      </c>
      <c r="CH14" s="106">
        <f>'Average per cap. (2013-2016)'!AD14</f>
        <v>1.1490979211375885</v>
      </c>
      <c r="CI14" s="106">
        <f>'Average per cap. (2013-2016)'!AE14</f>
        <v>1.1490979211375885</v>
      </c>
      <c r="CJ14" s="106">
        <f>'Average per cap. (2013-2016)'!AF14</f>
        <v>1.1483827831193794</v>
      </c>
      <c r="CK14" s="106">
        <f>'Average per cap. (2013-2016)'!AG14</f>
        <v>1.1483827831193794</v>
      </c>
      <c r="CL14" s="106">
        <f>'Average per cap. (2013-2016)'!AH14</f>
        <v>1.1483827831193794</v>
      </c>
      <c r="CM14" s="106">
        <f>'Average per cap. (2013-2016)'!AI14</f>
        <v>1.1483827831193794</v>
      </c>
      <c r="CN14" s="106">
        <f>'Average per cap. (2013-2016)'!AJ14</f>
        <v>1.23384094868268</v>
      </c>
      <c r="CO14" s="106">
        <f>'Average per cap. (2013-2016)'!AK14</f>
        <v>1.23384094868268</v>
      </c>
      <c r="CP14" s="106">
        <f>'Average per cap. (2013-2016)'!AL14</f>
        <v>1.23384094868268</v>
      </c>
      <c r="CQ14" s="106">
        <f>'Average per cap. (2013-2016)'!AM14</f>
        <v>1.23384094868268</v>
      </c>
      <c r="CR14" s="106">
        <f>'Average per cap. (2013-2016)'!AN14</f>
        <v>1.23384094868268</v>
      </c>
      <c r="CS14" s="106">
        <f>'Average per cap. (2013-2016)'!AO14</f>
        <v>1.2371549484765338</v>
      </c>
      <c r="CT14" s="106">
        <f>'Average per cap. (2013-2016)'!AP14</f>
        <v>1.2371549484765338</v>
      </c>
      <c r="CU14" s="106">
        <f>'Average per cap. (2013-2016)'!AQ14</f>
        <v>1.2371549484765338</v>
      </c>
      <c r="CV14" s="106">
        <f>'Average per cap. (2013-2016)'!AR14</f>
        <v>1.2371549484765338</v>
      </c>
      <c r="CW14" s="106">
        <f>'Average per cap. (2013-2016)'!AS14</f>
        <v>1.2226600535218834</v>
      </c>
      <c r="CX14" s="106">
        <f>'Average per cap. (2013-2016)'!AT14</f>
        <v>1.2226600535218834</v>
      </c>
      <c r="CY14" s="106">
        <f>'Average per cap. (2013-2016)'!AU14</f>
        <v>1.2226600535218834</v>
      </c>
      <c r="CZ14" s="106">
        <f>'Average per cap. (2013-2016)'!AV14</f>
        <v>1.2226600535218834</v>
      </c>
      <c r="DA14" s="106">
        <f>'Average per cap. (2013-2016)'!AW14</f>
        <v>1.1412458096250935</v>
      </c>
      <c r="DB14" s="106">
        <f>'Average per cap. (2013-2016)'!AX14</f>
        <v>1.1412458096250935</v>
      </c>
      <c r="DC14" s="106">
        <f>'Average per cap. (2013-2016)'!AY14</f>
        <v>1.1412458096250935</v>
      </c>
      <c r="DD14" s="106">
        <f>'Average per cap. (2013-2016)'!AZ14</f>
        <v>1.1412458096250935</v>
      </c>
      <c r="DE14" s="106">
        <f>'Average per cap. (2013-2016)'!BA14</f>
        <v>1.1412458096250935</v>
      </c>
      <c r="DF14" s="108">
        <f t="shared" si="19"/>
        <v>56112.373486665623</v>
      </c>
      <c r="DG14" s="108">
        <f t="shared" si="20"/>
        <v>56111.781956493025</v>
      </c>
      <c r="DH14" s="108">
        <f t="shared" si="21"/>
        <v>56111.190432556272</v>
      </c>
      <c r="DI14" s="108">
        <f t="shared" si="22"/>
        <v>56110.598914855291</v>
      </c>
      <c r="DJ14" s="108">
        <f t="shared" si="23"/>
        <v>61723.727551041775</v>
      </c>
      <c r="DK14" s="108">
        <f t="shared" si="24"/>
        <v>61723.076866621523</v>
      </c>
      <c r="DL14" s="108">
        <f t="shared" si="25"/>
        <v>61722.426189060701</v>
      </c>
      <c r="DM14" s="108">
        <f t="shared" si="26"/>
        <v>61721.775518359253</v>
      </c>
      <c r="DN14" s="108">
        <f t="shared" si="27"/>
        <v>56329.133865407515</v>
      </c>
      <c r="DO14" s="108">
        <f t="shared" si="28"/>
        <v>56328.540050172</v>
      </c>
      <c r="DP14" s="108">
        <f t="shared" si="29"/>
        <v>56327.946241196405</v>
      </c>
      <c r="DQ14" s="108">
        <f t="shared" si="30"/>
        <v>56327.352438480681</v>
      </c>
      <c r="DR14" s="108">
        <f t="shared" si="31"/>
        <v>56326.758642024761</v>
      </c>
      <c r="DS14" s="108">
        <f t="shared" si="32"/>
        <v>57346.997939106681</v>
      </c>
      <c r="DT14" s="108">
        <f t="shared" si="33"/>
        <v>57346.393393665436</v>
      </c>
      <c r="DU14" s="108">
        <f t="shared" si="34"/>
        <v>57345.788854597238</v>
      </c>
      <c r="DV14" s="108">
        <f t="shared" si="35"/>
        <v>57345.184321902016</v>
      </c>
      <c r="DW14" s="108">
        <f t="shared" si="36"/>
        <v>55654.937938058429</v>
      </c>
      <c r="DX14" s="108">
        <f t="shared" si="37"/>
        <v>55654.351230118649</v>
      </c>
      <c r="DY14" s="108">
        <f t="shared" si="38"/>
        <v>55653.764528363878</v>
      </c>
      <c r="DZ14" s="108">
        <f t="shared" si="39"/>
        <v>55653.177832794056</v>
      </c>
      <c r="EA14" s="108">
        <f t="shared" si="40"/>
        <v>57120.096587416177</v>
      </c>
      <c r="EB14" s="108">
        <f t="shared" si="41"/>
        <v>57119.494433942826</v>
      </c>
      <c r="EC14" s="108">
        <f t="shared" si="42"/>
        <v>57118.892286817303</v>
      </c>
      <c r="ED14" s="108">
        <f t="shared" si="43"/>
        <v>57118.290146039551</v>
      </c>
      <c r="EE14" s="108">
        <f t="shared" si="44"/>
        <v>57117.688011609491</v>
      </c>
      <c r="EF14" s="108">
        <f t="shared" si="45"/>
        <v>54265.553835806219</v>
      </c>
      <c r="EG14" s="108">
        <f t="shared" si="46"/>
        <v>54264.981774593478</v>
      </c>
      <c r="EH14" s="108">
        <f t="shared" si="47"/>
        <v>54264.409719411342</v>
      </c>
      <c r="EI14" s="108">
        <f t="shared" si="48"/>
        <v>54263.837670259745</v>
      </c>
      <c r="EJ14" s="108">
        <f t="shared" si="49"/>
        <v>54229.495028890808</v>
      </c>
      <c r="EK14" s="108">
        <f t="shared" si="50"/>
        <v>54228.923347805852</v>
      </c>
      <c r="EL14" s="108">
        <f t="shared" si="51"/>
        <v>54228.351672747493</v>
      </c>
      <c r="EM14" s="108">
        <f t="shared" si="52"/>
        <v>54227.780003715663</v>
      </c>
      <c r="EN14" s="108">
        <f t="shared" si="53"/>
        <v>58262.585582981512</v>
      </c>
      <c r="EO14" s="108">
        <f t="shared" si="54"/>
        <v>58261.971385520883</v>
      </c>
      <c r="EP14" s="108">
        <f t="shared" si="55"/>
        <v>58261.357194535041</v>
      </c>
      <c r="EQ14" s="108">
        <f t="shared" si="56"/>
        <v>58260.743010023936</v>
      </c>
      <c r="ER14" s="108">
        <f t="shared" si="57"/>
        <v>58260.128831987495</v>
      </c>
      <c r="ES14" s="108">
        <f t="shared" si="58"/>
        <v>58415.995136925318</v>
      </c>
      <c r="ET14" s="108">
        <f t="shared" si="59"/>
        <v>58415.379322238849</v>
      </c>
      <c r="EU14" s="108">
        <f t="shared" si="60"/>
        <v>58414.763514044222</v>
      </c>
      <c r="EV14" s="108">
        <f t="shared" si="61"/>
        <v>58414.147712341386</v>
      </c>
      <c r="EW14" s="108">
        <f t="shared" si="62"/>
        <v>57729.140677284697</v>
      </c>
      <c r="EX14" s="108">
        <f t="shared" si="63"/>
        <v>57728.532103338759</v>
      </c>
      <c r="EY14" s="108">
        <f t="shared" si="64"/>
        <v>57727.923535808339</v>
      </c>
      <c r="EZ14" s="108">
        <f t="shared" si="65"/>
        <v>57727.314974693363</v>
      </c>
      <c r="FA14" s="108">
        <f t="shared" si="66"/>
        <v>53882.812001182901</v>
      </c>
      <c r="FB14" s="108">
        <f t="shared" si="67"/>
        <v>53882.243974790465</v>
      </c>
      <c r="FC14" s="108">
        <f t="shared" si="68"/>
        <v>53881.675954386083</v>
      </c>
      <c r="FD14" s="108">
        <f t="shared" si="69"/>
        <v>53881.107939969719</v>
      </c>
      <c r="FE14" s="108">
        <f t="shared" si="70"/>
        <v>53880.539931541287</v>
      </c>
    </row>
    <row r="15" spans="1:161" ht="15.75" x14ac:dyDescent="0.25">
      <c r="A15" s="47" t="s">
        <v>179</v>
      </c>
      <c r="B15" s="12">
        <f>'Urb proj of all 25 ARs '!AQ15</f>
        <v>2947.2510619762129</v>
      </c>
      <c r="C15" s="12">
        <f>'Urb proj of all 25 ARs '!AR15</f>
        <v>2945.6358779987559</v>
      </c>
      <c r="D15" s="100">
        <f t="shared" si="10"/>
        <v>-5.4803067112104494E-4</v>
      </c>
      <c r="E15" s="101">
        <f t="shared" si="11"/>
        <v>-1.0541884718828776E-5</v>
      </c>
      <c r="F15" s="69">
        <f t="shared" si="12"/>
        <v>2947.2199923952803</v>
      </c>
      <c r="G15" s="69">
        <f t="shared" si="16"/>
        <v>2947.1889231418795</v>
      </c>
      <c r="H15" s="69">
        <f t="shared" ref="H15:AM15" si="87">G15*(1+$E$15)</f>
        <v>2947.1578542160073</v>
      </c>
      <c r="I15" s="69">
        <f t="shared" si="87"/>
        <v>2947.1267856176601</v>
      </c>
      <c r="J15" s="69">
        <f t="shared" si="87"/>
        <v>2947.0957173468341</v>
      </c>
      <c r="K15" s="69">
        <f t="shared" si="87"/>
        <v>2947.0646494035263</v>
      </c>
      <c r="L15" s="69">
        <f t="shared" si="87"/>
        <v>2947.0335817877335</v>
      </c>
      <c r="M15" s="69">
        <f t="shared" si="87"/>
        <v>2947.002514499452</v>
      </c>
      <c r="N15" s="69">
        <f t="shared" si="87"/>
        <v>2946.9714475386781</v>
      </c>
      <c r="O15" s="69">
        <f t="shared" si="87"/>
        <v>2946.9403809054083</v>
      </c>
      <c r="P15" s="69">
        <f t="shared" si="87"/>
        <v>2946.9093145996394</v>
      </c>
      <c r="Q15" s="69">
        <f t="shared" si="87"/>
        <v>2946.8782486213681</v>
      </c>
      <c r="R15" s="69">
        <f t="shared" si="87"/>
        <v>2946.8471829705909</v>
      </c>
      <c r="S15" s="69">
        <f t="shared" si="87"/>
        <v>2946.8161176473041</v>
      </c>
      <c r="T15" s="69">
        <f t="shared" si="87"/>
        <v>2946.7850526515044</v>
      </c>
      <c r="U15" s="69">
        <f t="shared" si="87"/>
        <v>2946.7539879831884</v>
      </c>
      <c r="V15" s="69">
        <f t="shared" si="87"/>
        <v>2946.7229236423523</v>
      </c>
      <c r="W15" s="69">
        <f t="shared" si="87"/>
        <v>2946.6918596289929</v>
      </c>
      <c r="X15" s="69">
        <f t="shared" si="87"/>
        <v>2946.6607959431067</v>
      </c>
      <c r="Y15" s="69">
        <f t="shared" si="87"/>
        <v>2946.6297325846904</v>
      </c>
      <c r="Z15" s="69">
        <f t="shared" si="87"/>
        <v>2946.5986695537404</v>
      </c>
      <c r="AA15" s="69">
        <f t="shared" si="87"/>
        <v>2946.5676068502535</v>
      </c>
      <c r="AB15" s="69">
        <f t="shared" si="87"/>
        <v>2946.5365444742256</v>
      </c>
      <c r="AC15" s="69">
        <f t="shared" si="87"/>
        <v>2946.505482425654</v>
      </c>
      <c r="AD15" s="69">
        <f t="shared" si="87"/>
        <v>2946.4744207045351</v>
      </c>
      <c r="AE15" s="69">
        <f t="shared" si="87"/>
        <v>2946.4433593108652</v>
      </c>
      <c r="AF15" s="69">
        <f t="shared" si="87"/>
        <v>2946.4122982446406</v>
      </c>
      <c r="AG15" s="69">
        <f t="shared" si="87"/>
        <v>2946.3812375058583</v>
      </c>
      <c r="AH15" s="69">
        <f t="shared" si="87"/>
        <v>2946.3501770945149</v>
      </c>
      <c r="AI15" s="69">
        <f t="shared" si="87"/>
        <v>2946.3191170106065</v>
      </c>
      <c r="AJ15" s="69">
        <f t="shared" si="87"/>
        <v>2946.2880572541303</v>
      </c>
      <c r="AK15" s="69">
        <f t="shared" si="87"/>
        <v>2946.2569978250822</v>
      </c>
      <c r="AL15" s="69">
        <f t="shared" si="87"/>
        <v>2946.225938723459</v>
      </c>
      <c r="AM15" s="69">
        <f t="shared" si="87"/>
        <v>2946.1948799492575</v>
      </c>
      <c r="AN15" s="69">
        <f t="shared" ref="AN15:BE15" si="88">AM15*(1+$E$15)</f>
        <v>2946.1638215024736</v>
      </c>
      <c r="AO15" s="69">
        <f t="shared" si="88"/>
        <v>2946.1327633831047</v>
      </c>
      <c r="AP15" s="69">
        <f t="shared" si="88"/>
        <v>2946.1017055911466</v>
      </c>
      <c r="AQ15" s="69">
        <f t="shared" si="88"/>
        <v>2946.0706481265961</v>
      </c>
      <c r="AR15" s="69">
        <f t="shared" si="88"/>
        <v>2946.0395909894501</v>
      </c>
      <c r="AS15" s="69">
        <f t="shared" si="88"/>
        <v>2946.0085341797048</v>
      </c>
      <c r="AT15" s="69">
        <f t="shared" si="88"/>
        <v>2945.9774776973568</v>
      </c>
      <c r="AU15" s="69">
        <f t="shared" si="88"/>
        <v>2945.9464215424027</v>
      </c>
      <c r="AV15" s="69">
        <f t="shared" si="88"/>
        <v>2945.915365714839</v>
      </c>
      <c r="AW15" s="69">
        <f t="shared" si="88"/>
        <v>2945.884310214662</v>
      </c>
      <c r="AX15" s="69">
        <f t="shared" si="88"/>
        <v>2945.8532550418686</v>
      </c>
      <c r="AY15" s="69">
        <f t="shared" si="88"/>
        <v>2945.8222001964555</v>
      </c>
      <c r="AZ15" s="69">
        <f t="shared" si="88"/>
        <v>2945.7911456784186</v>
      </c>
      <c r="BA15" s="69">
        <f t="shared" si="88"/>
        <v>2945.7600914877553</v>
      </c>
      <c r="BB15" s="69">
        <f t="shared" si="88"/>
        <v>2945.7290376244614</v>
      </c>
      <c r="BC15" s="69">
        <f t="shared" si="88"/>
        <v>2945.6979840885338</v>
      </c>
      <c r="BD15" s="69">
        <f t="shared" si="88"/>
        <v>2945.6669308799692</v>
      </c>
      <c r="BE15" s="69">
        <f t="shared" si="88"/>
        <v>2945.6358779987636</v>
      </c>
      <c r="BF15" s="106">
        <f>'Average per cap. (2013-2016)'!B15</f>
        <v>3.2866661705606433</v>
      </c>
      <c r="BG15" s="106">
        <f>'Average per cap. (2013-2016)'!C15</f>
        <v>3.2866661705606433</v>
      </c>
      <c r="BH15" s="106">
        <f>'Average per cap. (2013-2016)'!D15</f>
        <v>3.2866661705606433</v>
      </c>
      <c r="BI15" s="106">
        <f>'Average per cap. (2013-2016)'!E15</f>
        <v>3.2866661705606433</v>
      </c>
      <c r="BJ15" s="106">
        <f>'Average per cap. (2013-2016)'!F15</f>
        <v>3.7933303309933244</v>
      </c>
      <c r="BK15" s="106">
        <f>'Average per cap. (2013-2016)'!G15</f>
        <v>3.7933303309933244</v>
      </c>
      <c r="BL15" s="106">
        <f>'Average per cap. (2013-2016)'!H15</f>
        <v>3.7933303309933244</v>
      </c>
      <c r="BM15" s="106">
        <f>'Average per cap. (2013-2016)'!I15</f>
        <v>3.7933303309933244</v>
      </c>
      <c r="BN15" s="106">
        <f>'Average per cap. (2013-2016)'!J15</f>
        <v>2.9883745783271962</v>
      </c>
      <c r="BO15" s="106">
        <f>'Average per cap. (2013-2016)'!K15</f>
        <v>2.9883745783271962</v>
      </c>
      <c r="BP15" s="106">
        <f>'Average per cap. (2013-2016)'!L15</f>
        <v>2.9883745783271962</v>
      </c>
      <c r="BQ15" s="106">
        <f>'Average per cap. (2013-2016)'!M15</f>
        <v>2.9883745783271962</v>
      </c>
      <c r="BR15" s="106">
        <f>'Average per cap. (2013-2016)'!N15</f>
        <v>2.9883745783271962</v>
      </c>
      <c r="BS15" s="106">
        <f>'Average per cap. (2013-2016)'!O15</f>
        <v>3.048927946251029</v>
      </c>
      <c r="BT15" s="106">
        <f>'Average per cap. (2013-2016)'!P15</f>
        <v>3.048927946251029</v>
      </c>
      <c r="BU15" s="106">
        <f>'Average per cap. (2013-2016)'!Q15</f>
        <v>3.048927946251029</v>
      </c>
      <c r="BV15" s="106">
        <f>'Average per cap. (2013-2016)'!R15</f>
        <v>3.048927946251029</v>
      </c>
      <c r="BW15" s="106">
        <f>'Average per cap. (2013-2016)'!S15</f>
        <v>2.8299277711189639</v>
      </c>
      <c r="BX15" s="106">
        <f>'Average per cap. (2013-2016)'!T15</f>
        <v>2.8299277711189639</v>
      </c>
      <c r="BY15" s="106">
        <f>'Average per cap. (2013-2016)'!U15</f>
        <v>2.8299277711189639</v>
      </c>
      <c r="BZ15" s="106">
        <f>'Average per cap. (2013-2016)'!V15</f>
        <v>2.8299277711189639</v>
      </c>
      <c r="CA15" s="106">
        <f>'Average per cap. (2013-2016)'!W15</f>
        <v>2.9822365932823076</v>
      </c>
      <c r="CB15" s="106">
        <f>'Average per cap. (2013-2016)'!X15</f>
        <v>2.9822365932823076</v>
      </c>
      <c r="CC15" s="106">
        <f>'Average per cap. (2013-2016)'!Y15</f>
        <v>2.9822365932823076</v>
      </c>
      <c r="CD15" s="106">
        <f>'Average per cap. (2013-2016)'!Z15</f>
        <v>2.9822365932823076</v>
      </c>
      <c r="CE15" s="106">
        <f>'Average per cap. (2013-2016)'!AA15</f>
        <v>2.9822365932823076</v>
      </c>
      <c r="CF15" s="106">
        <f>'Average per cap. (2013-2016)'!AB15</f>
        <v>3.3440662804788386</v>
      </c>
      <c r="CG15" s="106">
        <f>'Average per cap. (2013-2016)'!AC15</f>
        <v>3.3440662804788386</v>
      </c>
      <c r="CH15" s="106">
        <f>'Average per cap. (2013-2016)'!AD15</f>
        <v>3.3440662804788386</v>
      </c>
      <c r="CI15" s="106">
        <f>'Average per cap. (2013-2016)'!AE15</f>
        <v>3.3440662804788386</v>
      </c>
      <c r="CJ15" s="106">
        <f>'Average per cap. (2013-2016)'!AF15</f>
        <v>3.4375660548613429</v>
      </c>
      <c r="CK15" s="106">
        <f>'Average per cap. (2013-2016)'!AG15</f>
        <v>3.4375660548613429</v>
      </c>
      <c r="CL15" s="106">
        <f>'Average per cap. (2013-2016)'!AH15</f>
        <v>3.4375660548613429</v>
      </c>
      <c r="CM15" s="106">
        <f>'Average per cap. (2013-2016)'!AI15</f>
        <v>3.4375660548613429</v>
      </c>
      <c r="CN15" s="106">
        <f>'Average per cap. (2013-2016)'!AJ15</f>
        <v>3.7992667790390366</v>
      </c>
      <c r="CO15" s="106">
        <f>'Average per cap. (2013-2016)'!AK15</f>
        <v>3.7992667790390366</v>
      </c>
      <c r="CP15" s="106">
        <f>'Average per cap. (2013-2016)'!AL15</f>
        <v>3.7992667790390366</v>
      </c>
      <c r="CQ15" s="106">
        <f>'Average per cap. (2013-2016)'!AM15</f>
        <v>3.7992667790390366</v>
      </c>
      <c r="CR15" s="106">
        <f>'Average per cap. (2013-2016)'!AN15</f>
        <v>3.7992667790390366</v>
      </c>
      <c r="CS15" s="106">
        <f>'Average per cap. (2013-2016)'!AO15</f>
        <v>3.6841320246071541</v>
      </c>
      <c r="CT15" s="106">
        <f>'Average per cap. (2013-2016)'!AP15</f>
        <v>3.6841320246071541</v>
      </c>
      <c r="CU15" s="106">
        <f>'Average per cap. (2013-2016)'!AQ15</f>
        <v>3.6841320246071541</v>
      </c>
      <c r="CV15" s="106">
        <f>'Average per cap. (2013-2016)'!AR15</f>
        <v>3.6841320246071541</v>
      </c>
      <c r="CW15" s="106">
        <f>'Average per cap. (2013-2016)'!AS15</f>
        <v>3.5144761752370459</v>
      </c>
      <c r="CX15" s="106">
        <f>'Average per cap. (2013-2016)'!AT15</f>
        <v>3.5144761752370459</v>
      </c>
      <c r="CY15" s="106">
        <f>'Average per cap. (2013-2016)'!AU15</f>
        <v>3.5144761752370459</v>
      </c>
      <c r="CZ15" s="106">
        <f>'Average per cap. (2013-2016)'!AV15</f>
        <v>3.5144761752370459</v>
      </c>
      <c r="DA15" s="106">
        <f>'Average per cap. (2013-2016)'!AW15</f>
        <v>3.1088711975436101</v>
      </c>
      <c r="DB15" s="106">
        <f>'Average per cap. (2013-2016)'!AX15</f>
        <v>3.1088711975436101</v>
      </c>
      <c r="DC15" s="106">
        <f>'Average per cap. (2013-2016)'!AY15</f>
        <v>3.1088711975436101</v>
      </c>
      <c r="DD15" s="106">
        <f>'Average per cap. (2013-2016)'!AZ15</f>
        <v>3.1088711975436101</v>
      </c>
      <c r="DE15" s="106">
        <f>'Average per cap. (2013-2016)'!BA15</f>
        <v>3.1088711975436101</v>
      </c>
      <c r="DF15" s="108">
        <f t="shared" si="19"/>
        <v>9686.5282462055638</v>
      </c>
      <c r="DG15" s="108">
        <f t="shared" si="20"/>
        <v>9686.4261319414672</v>
      </c>
      <c r="DH15" s="108">
        <f t="shared" si="21"/>
        <v>9686.3240187538468</v>
      </c>
      <c r="DI15" s="108">
        <f t="shared" si="22"/>
        <v>9686.2219066426933</v>
      </c>
      <c r="DJ15" s="108">
        <f t="shared" si="23"/>
        <v>11179.307572952275</v>
      </c>
      <c r="DK15" s="108">
        <f t="shared" si="24"/>
        <v>11179.189721980603</v>
      </c>
      <c r="DL15" s="108">
        <f t="shared" si="25"/>
        <v>11179.071872251305</v>
      </c>
      <c r="DM15" s="108">
        <f t="shared" si="26"/>
        <v>11178.954023764365</v>
      </c>
      <c r="DN15" s="108">
        <f t="shared" si="27"/>
        <v>8806.654556880685</v>
      </c>
      <c r="DO15" s="108">
        <f t="shared" si="28"/>
        <v>8806.5617181435864</v>
      </c>
      <c r="DP15" s="108">
        <f t="shared" si="29"/>
        <v>8806.4688803851841</v>
      </c>
      <c r="DQ15" s="108">
        <f t="shared" si="30"/>
        <v>8806.3760436054672</v>
      </c>
      <c r="DR15" s="108">
        <f t="shared" si="31"/>
        <v>8806.2832078044248</v>
      </c>
      <c r="DS15" s="108">
        <f t="shared" si="32"/>
        <v>8984.6300135578258</v>
      </c>
      <c r="DT15" s="108">
        <f t="shared" si="33"/>
        <v>8984.5352986239814</v>
      </c>
      <c r="DU15" s="108">
        <f t="shared" si="34"/>
        <v>8984.4405846886111</v>
      </c>
      <c r="DV15" s="108">
        <f t="shared" si="35"/>
        <v>8984.3458717517042</v>
      </c>
      <c r="DW15" s="108">
        <f t="shared" si="36"/>
        <v>8338.9251264942704</v>
      </c>
      <c r="DX15" s="108">
        <f t="shared" si="37"/>
        <v>8338.8372185069074</v>
      </c>
      <c r="DY15" s="108">
        <f t="shared" si="38"/>
        <v>8338.7493114462613</v>
      </c>
      <c r="DZ15" s="108">
        <f t="shared" si="39"/>
        <v>8338.6614053123212</v>
      </c>
      <c r="EA15" s="108">
        <f t="shared" si="40"/>
        <v>8787.3617417291025</v>
      </c>
      <c r="EB15" s="108">
        <f t="shared" si="41"/>
        <v>8787.269106374637</v>
      </c>
      <c r="EC15" s="108">
        <f t="shared" si="42"/>
        <v>8787.176471996725</v>
      </c>
      <c r="ED15" s="108">
        <f t="shared" si="43"/>
        <v>8787.0838385953539</v>
      </c>
      <c r="EE15" s="108">
        <f t="shared" si="44"/>
        <v>8786.9912061705127</v>
      </c>
      <c r="EF15" s="108">
        <f t="shared" si="45"/>
        <v>9852.9980149480616</v>
      </c>
      <c r="EG15" s="108">
        <f t="shared" si="46"/>
        <v>9852.8941457788533</v>
      </c>
      <c r="EH15" s="108">
        <f t="shared" si="47"/>
        <v>9852.790277704622</v>
      </c>
      <c r="EI15" s="108">
        <f t="shared" si="48"/>
        <v>9852.686410725355</v>
      </c>
      <c r="EJ15" s="108">
        <f t="shared" si="49"/>
        <v>10128.059813460171</v>
      </c>
      <c r="EK15" s="108">
        <f t="shared" si="50"/>
        <v>10127.953044621192</v>
      </c>
      <c r="EL15" s="108">
        <f t="shared" si="51"/>
        <v>10127.846276907758</v>
      </c>
      <c r="EM15" s="108">
        <f t="shared" si="52"/>
        <v>10127.739510319856</v>
      </c>
      <c r="EN15" s="108">
        <f t="shared" si="53"/>
        <v>11193.262332641043</v>
      </c>
      <c r="EO15" s="108">
        <f t="shared" si="54"/>
        <v>11193.144334559904</v>
      </c>
      <c r="EP15" s="108">
        <f t="shared" si="55"/>
        <v>11193.026337722687</v>
      </c>
      <c r="EQ15" s="108">
        <f t="shared" si="56"/>
        <v>11192.90834212938</v>
      </c>
      <c r="ER15" s="108">
        <f t="shared" si="57"/>
        <v>11192.790347779968</v>
      </c>
      <c r="ES15" s="108">
        <f t="shared" si="58"/>
        <v>10853.484385537431</v>
      </c>
      <c r="ET15" s="108">
        <f t="shared" si="59"/>
        <v>10853.369969356239</v>
      </c>
      <c r="EU15" s="108">
        <f t="shared" si="60"/>
        <v>10853.255554381212</v>
      </c>
      <c r="EV15" s="108">
        <f t="shared" si="61"/>
        <v>10853.141140612335</v>
      </c>
      <c r="EW15" s="108">
        <f t="shared" si="62"/>
        <v>10353.240223254048</v>
      </c>
      <c r="EX15" s="108">
        <f t="shared" si="63"/>
        <v>10353.131080589148</v>
      </c>
      <c r="EY15" s="108">
        <f t="shared" si="64"/>
        <v>10353.021939074819</v>
      </c>
      <c r="EZ15" s="108">
        <f t="shared" si="65"/>
        <v>10352.912798711044</v>
      </c>
      <c r="FA15" s="108">
        <f t="shared" si="66"/>
        <v>9157.9887032997121</v>
      </c>
      <c r="FB15" s="108">
        <f t="shared" si="67"/>
        <v>9157.8921608385444</v>
      </c>
      <c r="FC15" s="108">
        <f t="shared" si="68"/>
        <v>9157.7956193951177</v>
      </c>
      <c r="FD15" s="108">
        <f t="shared" si="69"/>
        <v>9157.699078969421</v>
      </c>
      <c r="FE15" s="108">
        <f t="shared" si="70"/>
        <v>9157.6025395614397</v>
      </c>
    </row>
    <row r="16" spans="1:161" ht="15.75" x14ac:dyDescent="0.25">
      <c r="A16" s="47" t="s">
        <v>170</v>
      </c>
      <c r="B16" s="12">
        <f>'Urb proj of all 25 ARs '!AQ16</f>
        <v>22345.210133496501</v>
      </c>
      <c r="C16" s="12">
        <f>'Urb proj of all 25 ARs '!AR16</f>
        <v>22332.964272990703</v>
      </c>
      <c r="D16" s="100">
        <f t="shared" si="10"/>
        <v>-5.4803067112092546E-4</v>
      </c>
      <c r="E16" s="101">
        <f t="shared" si="11"/>
        <v>-1.0541884718828776E-5</v>
      </c>
      <c r="F16" s="69">
        <f t="shared" si="12"/>
        <v>22344.974572867257</v>
      </c>
      <c r="G16" s="69">
        <f t="shared" si="13"/>
        <v>22344.739014721265</v>
      </c>
      <c r="H16" s="69">
        <f>G16*(1+$E$16)</f>
        <v>22344.503459058498</v>
      </c>
      <c r="I16" s="69">
        <f t="shared" ref="I16:BE16" si="89">H16*(1+$E$16)</f>
        <v>22344.267905878933</v>
      </c>
      <c r="J16" s="69">
        <f t="shared" si="89"/>
        <v>22344.032355182542</v>
      </c>
      <c r="K16" s="69">
        <f t="shared" si="89"/>
        <v>22343.796806969302</v>
      </c>
      <c r="L16" s="69">
        <f t="shared" si="89"/>
        <v>22343.561261239181</v>
      </c>
      <c r="M16" s="69">
        <f t="shared" si="89"/>
        <v>22343.325717992157</v>
      </c>
      <c r="N16" s="69">
        <f t="shared" si="89"/>
        <v>22343.090177228201</v>
      </c>
      <c r="O16" s="69">
        <f t="shared" si="89"/>
        <v>22342.85463894729</v>
      </c>
      <c r="P16" s="69">
        <f t="shared" si="89"/>
        <v>22342.619103149398</v>
      </c>
      <c r="Q16" s="69">
        <f t="shared" si="89"/>
        <v>22342.383569834496</v>
      </c>
      <c r="R16" s="69">
        <f t="shared" si="89"/>
        <v>22342.148039002557</v>
      </c>
      <c r="S16" s="69">
        <f t="shared" si="89"/>
        <v>22341.912510653558</v>
      </c>
      <c r="T16" s="69">
        <f t="shared" si="89"/>
        <v>22341.676984787471</v>
      </c>
      <c r="U16" s="69">
        <f t="shared" si="89"/>
        <v>22341.441461404273</v>
      </c>
      <c r="V16" s="69">
        <f t="shared" si="89"/>
        <v>22341.205940503933</v>
      </c>
      <c r="W16" s="69">
        <f t="shared" si="89"/>
        <v>22340.97042208643</v>
      </c>
      <c r="X16" s="69">
        <f t="shared" si="89"/>
        <v>22340.734906151734</v>
      </c>
      <c r="Y16" s="69">
        <f t="shared" si="89"/>
        <v>22340.499392699821</v>
      </c>
      <c r="Z16" s="69">
        <f t="shared" si="89"/>
        <v>22340.263881730662</v>
      </c>
      <c r="AA16" s="69">
        <f t="shared" si="89"/>
        <v>22340.028373244233</v>
      </c>
      <c r="AB16" s="69">
        <f t="shared" si="89"/>
        <v>22339.792867240507</v>
      </c>
      <c r="AC16" s="69">
        <f t="shared" si="89"/>
        <v>22339.557363719457</v>
      </c>
      <c r="AD16" s="69">
        <f t="shared" si="89"/>
        <v>22339.321862681059</v>
      </c>
      <c r="AE16" s="69">
        <f t="shared" si="89"/>
        <v>22339.086364125287</v>
      </c>
      <c r="AF16" s="69">
        <f t="shared" si="89"/>
        <v>22338.850868052112</v>
      </c>
      <c r="AG16" s="69">
        <f t="shared" si="89"/>
        <v>22338.615374461511</v>
      </c>
      <c r="AH16" s="69">
        <f t="shared" si="89"/>
        <v>22338.379883353457</v>
      </c>
      <c r="AI16" s="69">
        <f t="shared" si="89"/>
        <v>22338.144394727922</v>
      </c>
      <c r="AJ16" s="69">
        <f t="shared" si="89"/>
        <v>22337.908908584879</v>
      </c>
      <c r="AK16" s="69">
        <f t="shared" si="89"/>
        <v>22337.673424924305</v>
      </c>
      <c r="AL16" s="69">
        <f t="shared" si="89"/>
        <v>22337.437943746172</v>
      </c>
      <c r="AM16" s="69">
        <f t="shared" si="89"/>
        <v>22337.202465050454</v>
      </c>
      <c r="AN16" s="69">
        <f t="shared" si="89"/>
        <v>22336.966988837125</v>
      </c>
      <c r="AO16" s="69">
        <f t="shared" si="89"/>
        <v>22336.731515106159</v>
      </c>
      <c r="AP16" s="69">
        <f t="shared" si="89"/>
        <v>22336.496043857533</v>
      </c>
      <c r="AQ16" s="69">
        <f t="shared" si="89"/>
        <v>22336.260575091215</v>
      </c>
      <c r="AR16" s="69">
        <f t="shared" si="89"/>
        <v>22336.025108807182</v>
      </c>
      <c r="AS16" s="69">
        <f t="shared" si="89"/>
        <v>22335.789645005407</v>
      </c>
      <c r="AT16" s="69">
        <f t="shared" si="89"/>
        <v>22335.554183685865</v>
      </c>
      <c r="AU16" s="69">
        <f t="shared" si="89"/>
        <v>22335.31872484853</v>
      </c>
      <c r="AV16" s="69">
        <f t="shared" si="89"/>
        <v>22335.083268493374</v>
      </c>
      <c r="AW16" s="69">
        <f t="shared" si="89"/>
        <v>22334.847814620371</v>
      </c>
      <c r="AX16" s="69">
        <f t="shared" si="89"/>
        <v>22334.612363229495</v>
      </c>
      <c r="AY16" s="69">
        <f t="shared" si="89"/>
        <v>22334.376914320721</v>
      </c>
      <c r="AZ16" s="69">
        <f t="shared" si="89"/>
        <v>22334.141467894024</v>
      </c>
      <c r="BA16" s="69">
        <f t="shared" si="89"/>
        <v>22333.906023949374</v>
      </c>
      <c r="BB16" s="69">
        <f t="shared" si="89"/>
        <v>22333.670582486749</v>
      </c>
      <c r="BC16" s="69">
        <f t="shared" si="89"/>
        <v>22333.435143506122</v>
      </c>
      <c r="BD16" s="69">
        <f t="shared" si="89"/>
        <v>22333.199707007465</v>
      </c>
      <c r="BE16" s="69">
        <f t="shared" si="89"/>
        <v>22332.96427299075</v>
      </c>
      <c r="BF16" s="106">
        <f>'Average per cap. (2013-2016)'!B16</f>
        <v>1.0750525313616315</v>
      </c>
      <c r="BG16" s="106">
        <f>'Average per cap. (2013-2016)'!C16</f>
        <v>1.0750525313616315</v>
      </c>
      <c r="BH16" s="106">
        <f>'Average per cap. (2013-2016)'!D16</f>
        <v>1.0750525313616315</v>
      </c>
      <c r="BI16" s="106">
        <f>'Average per cap. (2013-2016)'!E16</f>
        <v>1.0750525313616315</v>
      </c>
      <c r="BJ16" s="106">
        <f>'Average per cap. (2013-2016)'!F16</f>
        <v>1.1409681300432066</v>
      </c>
      <c r="BK16" s="106">
        <f>'Average per cap. (2013-2016)'!G16</f>
        <v>1.1409681300432066</v>
      </c>
      <c r="BL16" s="106">
        <f>'Average per cap. (2013-2016)'!H16</f>
        <v>1.1409681300432066</v>
      </c>
      <c r="BM16" s="106">
        <f>'Average per cap. (2013-2016)'!I16</f>
        <v>1.1409681300432066</v>
      </c>
      <c r="BN16" s="106">
        <f>'Average per cap. (2013-2016)'!J16</f>
        <v>0.99234601610679984</v>
      </c>
      <c r="BO16" s="106">
        <f>'Average per cap. (2013-2016)'!K16</f>
        <v>0.99234601610679984</v>
      </c>
      <c r="BP16" s="106">
        <f>'Average per cap. (2013-2016)'!L16</f>
        <v>0.99234601610679984</v>
      </c>
      <c r="BQ16" s="106">
        <f>'Average per cap. (2013-2016)'!M16</f>
        <v>0.99234601610679984</v>
      </c>
      <c r="BR16" s="106">
        <f>'Average per cap. (2013-2016)'!N16</f>
        <v>0.99234601610679984</v>
      </c>
      <c r="BS16" s="106">
        <f>'Average per cap. (2013-2016)'!O16</f>
        <v>1.0506687494022062</v>
      </c>
      <c r="BT16" s="106">
        <f>'Average per cap. (2013-2016)'!P16</f>
        <v>1.0506687494022062</v>
      </c>
      <c r="BU16" s="106">
        <f>'Average per cap. (2013-2016)'!Q16</f>
        <v>1.0506687494022062</v>
      </c>
      <c r="BV16" s="106">
        <f>'Average per cap. (2013-2016)'!R16</f>
        <v>1.0506687494022062</v>
      </c>
      <c r="BW16" s="106">
        <f>'Average per cap. (2013-2016)'!S16</f>
        <v>1.0049473438455874</v>
      </c>
      <c r="BX16" s="106">
        <f>'Average per cap. (2013-2016)'!T16</f>
        <v>1.0049473438455874</v>
      </c>
      <c r="BY16" s="106">
        <f>'Average per cap. (2013-2016)'!U16</f>
        <v>1.0049473438455874</v>
      </c>
      <c r="BZ16" s="106">
        <f>'Average per cap. (2013-2016)'!V16</f>
        <v>1.0049473438455874</v>
      </c>
      <c r="CA16" s="106">
        <f>'Average per cap. (2013-2016)'!W16</f>
        <v>1.0479400872201117</v>
      </c>
      <c r="CB16" s="106">
        <f>'Average per cap. (2013-2016)'!X16</f>
        <v>1.0479400872201117</v>
      </c>
      <c r="CC16" s="106">
        <f>'Average per cap. (2013-2016)'!Y16</f>
        <v>1.0479400872201117</v>
      </c>
      <c r="CD16" s="106">
        <f>'Average per cap. (2013-2016)'!Z16</f>
        <v>1.0479400872201117</v>
      </c>
      <c r="CE16" s="106">
        <f>'Average per cap. (2013-2016)'!AA16</f>
        <v>1.0479400872201117</v>
      </c>
      <c r="CF16" s="106">
        <f>'Average per cap. (2013-2016)'!AB16</f>
        <v>1.023534960143025</v>
      </c>
      <c r="CG16" s="106">
        <f>'Average per cap. (2013-2016)'!AC16</f>
        <v>1.023534960143025</v>
      </c>
      <c r="CH16" s="106">
        <f>'Average per cap. (2013-2016)'!AD16</f>
        <v>1.023534960143025</v>
      </c>
      <c r="CI16" s="106">
        <f>'Average per cap. (2013-2016)'!AE16</f>
        <v>1.023534960143025</v>
      </c>
      <c r="CJ16" s="106">
        <f>'Average per cap. (2013-2016)'!AF16</f>
        <v>1.0391840555164611</v>
      </c>
      <c r="CK16" s="106">
        <f>'Average per cap. (2013-2016)'!AG16</f>
        <v>1.0391840555164611</v>
      </c>
      <c r="CL16" s="106">
        <f>'Average per cap. (2013-2016)'!AH16</f>
        <v>1.0391840555164611</v>
      </c>
      <c r="CM16" s="106">
        <f>'Average per cap. (2013-2016)'!AI16</f>
        <v>1.0391840555164611</v>
      </c>
      <c r="CN16" s="106">
        <f>'Average per cap. (2013-2016)'!AJ16</f>
        <v>1.1284636969394639</v>
      </c>
      <c r="CO16" s="106">
        <f>'Average per cap. (2013-2016)'!AK16</f>
        <v>1.1284636969394639</v>
      </c>
      <c r="CP16" s="106">
        <f>'Average per cap. (2013-2016)'!AL16</f>
        <v>1.1284636969394639</v>
      </c>
      <c r="CQ16" s="106">
        <f>'Average per cap. (2013-2016)'!AM16</f>
        <v>1.1284636969394639</v>
      </c>
      <c r="CR16" s="106">
        <f>'Average per cap. (2013-2016)'!AN16</f>
        <v>1.1284636969394639</v>
      </c>
      <c r="CS16" s="106">
        <f>'Average per cap. (2013-2016)'!AO16</f>
        <v>1.1152101185693504</v>
      </c>
      <c r="CT16" s="106">
        <f>'Average per cap. (2013-2016)'!AP16</f>
        <v>1.1152101185693504</v>
      </c>
      <c r="CU16" s="106">
        <f>'Average per cap. (2013-2016)'!AQ16</f>
        <v>1.1152101185693504</v>
      </c>
      <c r="CV16" s="106">
        <f>'Average per cap. (2013-2016)'!AR16</f>
        <v>1.1152101185693504</v>
      </c>
      <c r="CW16" s="106">
        <f>'Average per cap. (2013-2016)'!AS16</f>
        <v>1.0942648995561981</v>
      </c>
      <c r="CX16" s="106">
        <f>'Average per cap. (2013-2016)'!AT16</f>
        <v>1.0942648995561981</v>
      </c>
      <c r="CY16" s="106">
        <f>'Average per cap. (2013-2016)'!AU16</f>
        <v>1.0942648995561981</v>
      </c>
      <c r="CZ16" s="106">
        <f>'Average per cap. (2013-2016)'!AV16</f>
        <v>1.0942648995561981</v>
      </c>
      <c r="DA16" s="106">
        <f>'Average per cap. (2013-2016)'!AW16</f>
        <v>1.0043481889197812</v>
      </c>
      <c r="DB16" s="106">
        <f>'Average per cap. (2013-2016)'!AX16</f>
        <v>1.0043481889197812</v>
      </c>
      <c r="DC16" s="106">
        <f>'Average per cap. (2013-2016)'!AY16</f>
        <v>1.0043481889197812</v>
      </c>
      <c r="DD16" s="106">
        <f>'Average per cap. (2013-2016)'!AZ16</f>
        <v>1.0043481889197812</v>
      </c>
      <c r="DE16" s="106">
        <f>'Average per cap. (2013-2016)'!BA16</f>
        <v>1.0043481889197812</v>
      </c>
      <c r="DF16" s="108">
        <f t="shared" si="15"/>
        <v>24022.021477772236</v>
      </c>
      <c r="DG16" s="108">
        <f t="shared" si="15"/>
        <v>24021.768240391102</v>
      </c>
      <c r="DH16" s="108">
        <f t="shared" si="15"/>
        <v>24021.515005679568</v>
      </c>
      <c r="DI16" s="108">
        <f t="shared" si="15"/>
        <v>24021.261773637609</v>
      </c>
      <c r="DJ16" s="108">
        <f t="shared" si="15"/>
        <v>25493.828813917531</v>
      </c>
      <c r="DK16" s="108">
        <f t="shared" si="15"/>
        <v>25493.560060913136</v>
      </c>
      <c r="DL16" s="108">
        <f t="shared" si="15"/>
        <v>25493.291310741901</v>
      </c>
      <c r="DM16" s="108">
        <f t="shared" si="15"/>
        <v>25493.0225634038</v>
      </c>
      <c r="DN16" s="108">
        <f t="shared" si="15"/>
        <v>22172.076524887379</v>
      </c>
      <c r="DO16" s="108">
        <f t="shared" si="15"/>
        <v>22171.842789412676</v>
      </c>
      <c r="DP16" s="108">
        <f t="shared" si="15"/>
        <v>22171.609056401987</v>
      </c>
      <c r="DQ16" s="108">
        <f t="shared" si="15"/>
        <v>22171.375325855282</v>
      </c>
      <c r="DR16" s="108">
        <f t="shared" si="15"/>
        <v>22171.141597772537</v>
      </c>
      <c r="DS16" s="108">
        <f t="shared" si="15"/>
        <v>23473.949276821877</v>
      </c>
      <c r="DT16" s="108">
        <f t="shared" si="15"/>
        <v>23473.701817154706</v>
      </c>
      <c r="DU16" s="108">
        <f t="shared" si="15"/>
        <v>23473.454360096224</v>
      </c>
      <c r="DV16" s="108">
        <f t="shared" ref="DV16:EK28" si="90">V16*BV16</f>
        <v>23473.206905646406</v>
      </c>
      <c r="DW16" s="108">
        <f t="shared" si="90"/>
        <v>22451.498884608587</v>
      </c>
      <c r="DX16" s="108">
        <f t="shared" si="90"/>
        <v>22451.262203495582</v>
      </c>
      <c r="DY16" s="108">
        <f t="shared" si="90"/>
        <v>22451.025524877645</v>
      </c>
      <c r="DZ16" s="108">
        <f t="shared" si="90"/>
        <v>22450.788848754739</v>
      </c>
      <c r="EA16" s="108">
        <f t="shared" si="90"/>
        <v>23411.01128195733</v>
      </c>
      <c r="EB16" s="108">
        <f t="shared" si="90"/>
        <v>23410.764485775246</v>
      </c>
      <c r="EC16" s="108">
        <f t="shared" si="90"/>
        <v>23410.517692194855</v>
      </c>
      <c r="ED16" s="108">
        <f t="shared" si="90"/>
        <v>23410.270901216136</v>
      </c>
      <c r="EE16" s="108">
        <f t="shared" si="90"/>
        <v>23410.024112839063</v>
      </c>
      <c r="EF16" s="108">
        <f t="shared" si="90"/>
        <v>22864.594832872699</v>
      </c>
      <c r="EG16" s="108">
        <f t="shared" si="90"/>
        <v>22864.353796949828</v>
      </c>
      <c r="EH16" s="108">
        <f t="shared" si="90"/>
        <v>22864.112763567933</v>
      </c>
      <c r="EI16" s="108">
        <f t="shared" si="90"/>
        <v>22863.871732726981</v>
      </c>
      <c r="EJ16" s="108">
        <f t="shared" si="90"/>
        <v>23213.198771380521</v>
      </c>
      <c r="EK16" s="108">
        <f t="shared" si="90"/>
        <v>23212.954060515116</v>
      </c>
      <c r="EL16" s="108">
        <f t="shared" ref="EL16:FA28" si="91">AL16*CL16</f>
        <v>23212.709352229427</v>
      </c>
      <c r="EM16" s="108">
        <f t="shared" si="91"/>
        <v>23212.464646523422</v>
      </c>
      <c r="EN16" s="108">
        <f t="shared" si="91"/>
        <v>25206.456346637908</v>
      </c>
      <c r="EO16" s="108">
        <f t="shared" si="91"/>
        <v>25206.190623080929</v>
      </c>
      <c r="EP16" s="108">
        <f t="shared" si="91"/>
        <v>25205.92490232518</v>
      </c>
      <c r="EQ16" s="108">
        <f t="shared" si="91"/>
        <v>25205.65918437063</v>
      </c>
      <c r="ER16" s="108">
        <f t="shared" si="91"/>
        <v>25205.393469217244</v>
      </c>
      <c r="ES16" s="108">
        <f t="shared" si="91"/>
        <v>24909.098618346547</v>
      </c>
      <c r="ET16" s="108">
        <f t="shared" si="91"/>
        <v>24908.836029500464</v>
      </c>
      <c r="EU16" s="108">
        <f t="shared" si="91"/>
        <v>24908.57344342256</v>
      </c>
      <c r="EV16" s="108">
        <f t="shared" si="91"/>
        <v>24908.310860112808</v>
      </c>
      <c r="EW16" s="108">
        <f t="shared" si="91"/>
        <v>24440.24000046853</v>
      </c>
      <c r="EX16" s="108">
        <f t="shared" si="91"/>
        <v>24439.982354275944</v>
      </c>
      <c r="EY16" s="108">
        <f t="shared" si="91"/>
        <v>24439.724710799434</v>
      </c>
      <c r="EZ16" s="108">
        <f t="shared" si="91"/>
        <v>24439.467070038972</v>
      </c>
      <c r="FA16" s="108">
        <f t="shared" si="91"/>
        <v>22431.018066658144</v>
      </c>
      <c r="FB16" s="108">
        <f t="shared" ref="FB16:FE28" si="92">BB16*DB16</f>
        <v>22430.781601451559</v>
      </c>
      <c r="FC16" s="108">
        <f t="shared" si="92"/>
        <v>22430.545138737765</v>
      </c>
      <c r="FD16" s="108">
        <f t="shared" si="92"/>
        <v>22430.308678516736</v>
      </c>
      <c r="FE16" s="108">
        <f t="shared" si="92"/>
        <v>22430.072220788436</v>
      </c>
    </row>
    <row r="17" spans="1:161" ht="15.75" x14ac:dyDescent="0.25">
      <c r="A17" s="87" t="s">
        <v>174</v>
      </c>
      <c r="B17" s="12">
        <f>'Urb proj of all 25 ARs '!AQ17</f>
        <v>27013.75764263625</v>
      </c>
      <c r="C17" s="12">
        <f>'Urb proj of all 25 ARs '!AR17</f>
        <v>26998.953274905856</v>
      </c>
      <c r="D17" s="100">
        <f t="shared" si="10"/>
        <v>-5.480306711210007E-4</v>
      </c>
      <c r="E17" s="101">
        <f t="shared" si="11"/>
        <v>-1.0541884718828776E-5</v>
      </c>
      <c r="F17" s="69">
        <f t="shared" si="12"/>
        <v>27013.472866717359</v>
      </c>
      <c r="G17" s="69">
        <f t="shared" si="13"/>
        <v>27013.188093800542</v>
      </c>
      <c r="H17" s="69">
        <f>G17*(1+$E$17)</f>
        <v>27012.90332388577</v>
      </c>
      <c r="I17" s="69">
        <f t="shared" ref="I17:BE17" si="93">H17*(1+$E$17)</f>
        <v>27012.618556973008</v>
      </c>
      <c r="J17" s="69">
        <f t="shared" si="93"/>
        <v>27012.333793062226</v>
      </c>
      <c r="K17" s="69">
        <f t="shared" si="93"/>
        <v>27012.049032153394</v>
      </c>
      <c r="L17" s="69">
        <f t="shared" si="93"/>
        <v>27011.764274246478</v>
      </c>
      <c r="M17" s="69">
        <f t="shared" si="93"/>
        <v>27011.479519341447</v>
      </c>
      <c r="N17" s="69">
        <f t="shared" si="93"/>
        <v>27011.194767438268</v>
      </c>
      <c r="O17" s="69">
        <f t="shared" si="93"/>
        <v>27010.910018536913</v>
      </c>
      <c r="P17" s="69">
        <f t="shared" si="93"/>
        <v>27010.625272637346</v>
      </c>
      <c r="Q17" s="69">
        <f t="shared" si="93"/>
        <v>27010.340529739537</v>
      </c>
      <c r="R17" s="69">
        <f t="shared" si="93"/>
        <v>27010.055789843456</v>
      </c>
      <c r="S17" s="69">
        <f t="shared" si="93"/>
        <v>27009.771052949072</v>
      </c>
      <c r="T17" s="69">
        <f t="shared" si="93"/>
        <v>27009.486319056352</v>
      </c>
      <c r="U17" s="69">
        <f t="shared" si="93"/>
        <v>27009.201588165262</v>
      </c>
      <c r="V17" s="69">
        <f t="shared" si="93"/>
        <v>27008.916860275771</v>
      </c>
      <c r="W17" s="69">
        <f t="shared" si="93"/>
        <v>27008.632135387848</v>
      </c>
      <c r="X17" s="69">
        <f t="shared" si="93"/>
        <v>27008.347413501462</v>
      </c>
      <c r="Y17" s="69">
        <f t="shared" si="93"/>
        <v>27008.062694616583</v>
      </c>
      <c r="Z17" s="69">
        <f t="shared" si="93"/>
        <v>27007.777978733178</v>
      </c>
      <c r="AA17" s="69">
        <f t="shared" si="93"/>
        <v>27007.493265851215</v>
      </c>
      <c r="AB17" s="69">
        <f t="shared" si="93"/>
        <v>27007.208555970661</v>
      </c>
      <c r="AC17" s="69">
        <f t="shared" si="93"/>
        <v>27006.923849091487</v>
      </c>
      <c r="AD17" s="69">
        <f t="shared" si="93"/>
        <v>27006.63914521366</v>
      </c>
      <c r="AE17" s="69">
        <f t="shared" si="93"/>
        <v>27006.354444337147</v>
      </c>
      <c r="AF17" s="69">
        <f t="shared" si="93"/>
        <v>27006.069746461919</v>
      </c>
      <c r="AG17" s="69">
        <f t="shared" si="93"/>
        <v>27005.785051587944</v>
      </c>
      <c r="AH17" s="69">
        <f t="shared" si="93"/>
        <v>27005.500359715188</v>
      </c>
      <c r="AI17" s="69">
        <f t="shared" si="93"/>
        <v>27005.215670843623</v>
      </c>
      <c r="AJ17" s="69">
        <f t="shared" si="93"/>
        <v>27004.930984973213</v>
      </c>
      <c r="AK17" s="69">
        <f t="shared" si="93"/>
        <v>27004.646302103931</v>
      </c>
      <c r="AL17" s="69">
        <f t="shared" si="93"/>
        <v>27004.361622235741</v>
      </c>
      <c r="AM17" s="69">
        <f t="shared" si="93"/>
        <v>27004.076945368615</v>
      </c>
      <c r="AN17" s="69">
        <f t="shared" si="93"/>
        <v>27003.79227150252</v>
      </c>
      <c r="AO17" s="69">
        <f t="shared" si="93"/>
        <v>27003.507600637422</v>
      </c>
      <c r="AP17" s="69">
        <f t="shared" si="93"/>
        <v>27003.222932773293</v>
      </c>
      <c r="AQ17" s="69">
        <f t="shared" si="93"/>
        <v>27002.9382679101</v>
      </c>
      <c r="AR17" s="69">
        <f t="shared" si="93"/>
        <v>27002.65360604781</v>
      </c>
      <c r="AS17" s="69">
        <f t="shared" si="93"/>
        <v>27002.368947186395</v>
      </c>
      <c r="AT17" s="69">
        <f t="shared" si="93"/>
        <v>27002.084291325817</v>
      </c>
      <c r="AU17" s="69">
        <f t="shared" si="93"/>
        <v>27001.799638466051</v>
      </c>
      <c r="AV17" s="69">
        <f t="shared" si="93"/>
        <v>27001.514988607061</v>
      </c>
      <c r="AW17" s="69">
        <f t="shared" si="93"/>
        <v>27001.230341748818</v>
      </c>
      <c r="AX17" s="69">
        <f t="shared" si="93"/>
        <v>27000.945697891289</v>
      </c>
      <c r="AY17" s="69">
        <f t="shared" si="93"/>
        <v>27000.661057034442</v>
      </c>
      <c r="AZ17" s="69">
        <f t="shared" si="93"/>
        <v>27000.376419178247</v>
      </c>
      <c r="BA17" s="69">
        <f t="shared" si="93"/>
        <v>27000.091784322671</v>
      </c>
      <c r="BB17" s="69">
        <f t="shared" si="93"/>
        <v>26999.807152467682</v>
      </c>
      <c r="BC17" s="69">
        <f t="shared" si="93"/>
        <v>26999.52252361325</v>
      </c>
      <c r="BD17" s="69">
        <f t="shared" si="93"/>
        <v>26999.237897759343</v>
      </c>
      <c r="BE17" s="69">
        <f t="shared" si="93"/>
        <v>26998.953274905929</v>
      </c>
      <c r="BF17" s="106">
        <f>'Average per cap. (2013-2016)'!B17</f>
        <v>1.6339663208501911</v>
      </c>
      <c r="BG17" s="106">
        <f>'Average per cap. (2013-2016)'!C17</f>
        <v>1.6339663208501911</v>
      </c>
      <c r="BH17" s="106">
        <f>'Average per cap. (2013-2016)'!D17</f>
        <v>1.6339663208501911</v>
      </c>
      <c r="BI17" s="106">
        <f>'Average per cap. (2013-2016)'!E17</f>
        <v>1.6339663208501911</v>
      </c>
      <c r="BJ17" s="106">
        <f>'Average per cap. (2013-2016)'!F17</f>
        <v>1.8955054915220073</v>
      </c>
      <c r="BK17" s="106">
        <f>'Average per cap. (2013-2016)'!G17</f>
        <v>1.8955054915220073</v>
      </c>
      <c r="BL17" s="106">
        <f>'Average per cap. (2013-2016)'!H17</f>
        <v>1.8955054915220073</v>
      </c>
      <c r="BM17" s="106">
        <f>'Average per cap. (2013-2016)'!I17</f>
        <v>1.8955054915220073</v>
      </c>
      <c r="BN17" s="106">
        <f>'Average per cap. (2013-2016)'!J17</f>
        <v>1.5764906265972367</v>
      </c>
      <c r="BO17" s="106">
        <f>'Average per cap. (2013-2016)'!K17</f>
        <v>1.5764906265972367</v>
      </c>
      <c r="BP17" s="106">
        <f>'Average per cap. (2013-2016)'!L17</f>
        <v>1.5764906265972367</v>
      </c>
      <c r="BQ17" s="106">
        <f>'Average per cap. (2013-2016)'!M17</f>
        <v>1.5764906265972367</v>
      </c>
      <c r="BR17" s="106">
        <f>'Average per cap. (2013-2016)'!N17</f>
        <v>1.5764906265972367</v>
      </c>
      <c r="BS17" s="106">
        <f>'Average per cap. (2013-2016)'!O17</f>
        <v>1.7093843052812971</v>
      </c>
      <c r="BT17" s="106">
        <f>'Average per cap. (2013-2016)'!P17</f>
        <v>1.7093843052812971</v>
      </c>
      <c r="BU17" s="106">
        <f>'Average per cap. (2013-2016)'!Q17</f>
        <v>1.7093843052812971</v>
      </c>
      <c r="BV17" s="106">
        <f>'Average per cap. (2013-2016)'!R17</f>
        <v>1.7093843052812971</v>
      </c>
      <c r="BW17" s="106">
        <f>'Average per cap. (2013-2016)'!S17</f>
        <v>1.6671499035555903</v>
      </c>
      <c r="BX17" s="106">
        <f>'Average per cap. (2013-2016)'!T17</f>
        <v>1.6671499035555903</v>
      </c>
      <c r="BY17" s="106">
        <f>'Average per cap. (2013-2016)'!U17</f>
        <v>1.6671499035555903</v>
      </c>
      <c r="BZ17" s="106">
        <f>'Average per cap. (2013-2016)'!V17</f>
        <v>1.6671499035555903</v>
      </c>
      <c r="CA17" s="106">
        <f>'Average per cap. (2013-2016)'!W17</f>
        <v>1.8582963405596848</v>
      </c>
      <c r="CB17" s="106">
        <f>'Average per cap. (2013-2016)'!X17</f>
        <v>1.8582963405596848</v>
      </c>
      <c r="CC17" s="106">
        <f>'Average per cap. (2013-2016)'!Y17</f>
        <v>1.8582963405596848</v>
      </c>
      <c r="CD17" s="106">
        <f>'Average per cap. (2013-2016)'!Z17</f>
        <v>1.8582963405596848</v>
      </c>
      <c r="CE17" s="106">
        <f>'Average per cap. (2013-2016)'!AA17</f>
        <v>1.8582963405596848</v>
      </c>
      <c r="CF17" s="106">
        <f>'Average per cap. (2013-2016)'!AB17</f>
        <v>1.8628897490002003</v>
      </c>
      <c r="CG17" s="106">
        <f>'Average per cap. (2013-2016)'!AC17</f>
        <v>1.8628897490002003</v>
      </c>
      <c r="CH17" s="106">
        <f>'Average per cap. (2013-2016)'!AD17</f>
        <v>1.8628897490002003</v>
      </c>
      <c r="CI17" s="106">
        <f>'Average per cap. (2013-2016)'!AE17</f>
        <v>1.8628897490002003</v>
      </c>
      <c r="CJ17" s="106">
        <f>'Average per cap. (2013-2016)'!AF17</f>
        <v>1.9951096034433526</v>
      </c>
      <c r="CK17" s="106">
        <f>'Average per cap. (2013-2016)'!AG17</f>
        <v>1.9951096034433526</v>
      </c>
      <c r="CL17" s="106">
        <f>'Average per cap. (2013-2016)'!AH17</f>
        <v>1.9951096034433526</v>
      </c>
      <c r="CM17" s="106">
        <f>'Average per cap. (2013-2016)'!AI17</f>
        <v>1.9951096034433526</v>
      </c>
      <c r="CN17" s="106">
        <f>'Average per cap. (2013-2016)'!AJ17</f>
        <v>1.9867049806816066</v>
      </c>
      <c r="CO17" s="106">
        <f>'Average per cap. (2013-2016)'!AK17</f>
        <v>1.9867049806816066</v>
      </c>
      <c r="CP17" s="106">
        <f>'Average per cap. (2013-2016)'!AL17</f>
        <v>1.9867049806816066</v>
      </c>
      <c r="CQ17" s="106">
        <f>'Average per cap. (2013-2016)'!AM17</f>
        <v>1.9867049806816066</v>
      </c>
      <c r="CR17" s="106">
        <f>'Average per cap. (2013-2016)'!AN17</f>
        <v>1.9867049806816066</v>
      </c>
      <c r="CS17" s="106">
        <f>'Average per cap. (2013-2016)'!AO17</f>
        <v>1.9637485535192045</v>
      </c>
      <c r="CT17" s="106">
        <f>'Average per cap. (2013-2016)'!AP17</f>
        <v>1.9637485535192045</v>
      </c>
      <c r="CU17" s="106">
        <f>'Average per cap. (2013-2016)'!AQ17</f>
        <v>1.9637485535192045</v>
      </c>
      <c r="CV17" s="106">
        <f>'Average per cap. (2013-2016)'!AR17</f>
        <v>1.9637485535192045</v>
      </c>
      <c r="CW17" s="106">
        <f>'Average per cap. (2013-2016)'!AS17</f>
        <v>1.7604017099547276</v>
      </c>
      <c r="CX17" s="106">
        <f>'Average per cap. (2013-2016)'!AT17</f>
        <v>1.7604017099547276</v>
      </c>
      <c r="CY17" s="106">
        <f>'Average per cap. (2013-2016)'!AU17</f>
        <v>1.7604017099547276</v>
      </c>
      <c r="CZ17" s="106">
        <f>'Average per cap. (2013-2016)'!AV17</f>
        <v>1.7604017099547276</v>
      </c>
      <c r="DA17" s="106">
        <f>'Average per cap. (2013-2016)'!AW17</f>
        <v>1.6448204240462967</v>
      </c>
      <c r="DB17" s="106">
        <f>'Average per cap. (2013-2016)'!AX17</f>
        <v>1.6448204240462967</v>
      </c>
      <c r="DC17" s="106">
        <f>'Average per cap. (2013-2016)'!AY17</f>
        <v>1.6448204240462967</v>
      </c>
      <c r="DD17" s="106">
        <f>'Average per cap. (2013-2016)'!AZ17</f>
        <v>1.6448204240462967</v>
      </c>
      <c r="DE17" s="106">
        <f>'Average per cap. (2013-2016)'!BA17</f>
        <v>1.6448204240462967</v>
      </c>
      <c r="DF17" s="108">
        <f t="shared" si="15"/>
        <v>44139.104873416625</v>
      </c>
      <c r="DG17" s="108">
        <f t="shared" si="15"/>
        <v>44138.639564061457</v>
      </c>
      <c r="DH17" s="108">
        <f t="shared" si="15"/>
        <v>44138.174259611529</v>
      </c>
      <c r="DI17" s="108">
        <f t="shared" si="15"/>
        <v>44137.708960066782</v>
      </c>
      <c r="DJ17" s="108">
        <f t="shared" si="15"/>
        <v>51202.027043574941</v>
      </c>
      <c r="DK17" s="108">
        <f t="shared" si="15"/>
        <v>51201.487277708482</v>
      </c>
      <c r="DL17" s="108">
        <f t="shared" si="15"/>
        <v>51200.947517532164</v>
      </c>
      <c r="DM17" s="108">
        <f t="shared" si="15"/>
        <v>51200.407763045943</v>
      </c>
      <c r="DN17" s="108">
        <f t="shared" si="15"/>
        <v>42582.895364058757</v>
      </c>
      <c r="DO17" s="108">
        <f t="shared" si="15"/>
        <v>42582.446460084837</v>
      </c>
      <c r="DP17" s="108">
        <f t="shared" si="15"/>
        <v>42581.997560843207</v>
      </c>
      <c r="DQ17" s="108">
        <f t="shared" si="15"/>
        <v>42581.548666333823</v>
      </c>
      <c r="DR17" s="108">
        <f t="shared" si="15"/>
        <v>42581.099776556635</v>
      </c>
      <c r="DS17" s="108">
        <f t="shared" si="15"/>
        <v>46170.078727152242</v>
      </c>
      <c r="DT17" s="108">
        <f t="shared" si="15"/>
        <v>46169.592007504842</v>
      </c>
      <c r="DU17" s="108">
        <f t="shared" si="15"/>
        <v>46169.105292988388</v>
      </c>
      <c r="DV17" s="108">
        <f t="shared" si="90"/>
        <v>46168.618583602809</v>
      </c>
      <c r="DW17" s="108">
        <f t="shared" si="90"/>
        <v>45027.43845968027</v>
      </c>
      <c r="DX17" s="108">
        <f t="shared" si="90"/>
        <v>45026.96378561484</v>
      </c>
      <c r="DY17" s="108">
        <f t="shared" si="90"/>
        <v>45026.489116553377</v>
      </c>
      <c r="DZ17" s="108">
        <f t="shared" si="90"/>
        <v>45026.014452495816</v>
      </c>
      <c r="EA17" s="108">
        <f t="shared" si="90"/>
        <v>50187.925903621646</v>
      </c>
      <c r="EB17" s="108">
        <f t="shared" si="90"/>
        <v>50187.396828292491</v>
      </c>
      <c r="EC17" s="108">
        <f t="shared" si="90"/>
        <v>50186.867758540786</v>
      </c>
      <c r="ED17" s="108">
        <f t="shared" si="90"/>
        <v>50186.338694366481</v>
      </c>
      <c r="EE17" s="108">
        <f t="shared" si="90"/>
        <v>50185.809635769503</v>
      </c>
      <c r="EF17" s="108">
        <f t="shared" si="90"/>
        <v>50309.330491468347</v>
      </c>
      <c r="EG17" s="108">
        <f t="shared" si="90"/>
        <v>50308.800136306025</v>
      </c>
      <c r="EH17" s="108">
        <f t="shared" si="90"/>
        <v>50308.269786734643</v>
      </c>
      <c r="EI17" s="108">
        <f t="shared" si="90"/>
        <v>50307.739442754151</v>
      </c>
      <c r="EJ17" s="108">
        <f t="shared" si="90"/>
        <v>53877.79714844501</v>
      </c>
      <c r="EK17" s="108">
        <f t="shared" si="90"/>
        <v>53877.229174918575</v>
      </c>
      <c r="EL17" s="108">
        <f t="shared" si="91"/>
        <v>53876.661207379642</v>
      </c>
      <c r="EM17" s="108">
        <f t="shared" si="91"/>
        <v>53876.09324582816</v>
      </c>
      <c r="EN17" s="108">
        <f t="shared" si="91"/>
        <v>53648.568603085529</v>
      </c>
      <c r="EO17" s="108">
        <f t="shared" si="91"/>
        <v>53648.003046059988</v>
      </c>
      <c r="EP17" s="108">
        <f t="shared" si="91"/>
        <v>53647.437494996484</v>
      </c>
      <c r="EQ17" s="108">
        <f t="shared" si="91"/>
        <v>53646.87194989495</v>
      </c>
      <c r="ER17" s="108">
        <f t="shared" si="91"/>
        <v>53646.306410755329</v>
      </c>
      <c r="ES17" s="108">
        <f t="shared" si="91"/>
        <v>53025.862961629166</v>
      </c>
      <c r="ET17" s="108">
        <f t="shared" si="91"/>
        <v>53025.303969094704</v>
      </c>
      <c r="EU17" s="108">
        <f t="shared" si="91"/>
        <v>53024.744982453085</v>
      </c>
      <c r="EV17" s="108">
        <f t="shared" si="91"/>
        <v>53024.186001704235</v>
      </c>
      <c r="EW17" s="108">
        <f t="shared" si="91"/>
        <v>47533.012064496092</v>
      </c>
      <c r="EX17" s="108">
        <f t="shared" si="91"/>
        <v>47532.510976962571</v>
      </c>
      <c r="EY17" s="108">
        <f t="shared" si="91"/>
        <v>47532.009894711453</v>
      </c>
      <c r="EZ17" s="108">
        <f t="shared" si="91"/>
        <v>47531.508817742688</v>
      </c>
      <c r="FA17" s="108">
        <f t="shared" si="91"/>
        <v>44410.30241797855</v>
      </c>
      <c r="FB17" s="108">
        <f t="shared" si="92"/>
        <v>44409.834249690124</v>
      </c>
      <c r="FC17" s="108">
        <f t="shared" si="92"/>
        <v>44409.366086337082</v>
      </c>
      <c r="FD17" s="108">
        <f t="shared" si="92"/>
        <v>44408.897927919366</v>
      </c>
      <c r="FE17" s="108">
        <f t="shared" si="92"/>
        <v>44408.429774436918</v>
      </c>
    </row>
    <row r="18" spans="1:161" ht="15.75" x14ac:dyDescent="0.25">
      <c r="A18" s="47" t="s">
        <v>222</v>
      </c>
      <c r="B18" s="12">
        <f>'Urb proj of all 25 ARs '!AQ18</f>
        <v>32110.969944343145</v>
      </c>
      <c r="C18" s="12">
        <f>'Urb proj of all 25 ARs '!AR18</f>
        <v>32093.372147934198</v>
      </c>
      <c r="D18" s="100">
        <f t="shared" si="10"/>
        <v>-5.4803067112107475E-4</v>
      </c>
      <c r="E18" s="101">
        <f t="shared" si="11"/>
        <v>-1.0541884718828776E-5</v>
      </c>
      <c r="F18" s="69">
        <f t="shared" si="12"/>
        <v>32110.631434199782</v>
      </c>
      <c r="G18" s="69">
        <f t="shared" si="13"/>
        <v>32110.292927624952</v>
      </c>
      <c r="H18" s="69">
        <f>G18*(1+$E$18)</f>
        <v>32109.954424618623</v>
      </c>
      <c r="I18" s="69">
        <f t="shared" ref="I18:BE18" si="94">H18*(1+$E$18)</f>
        <v>32109.615925180751</v>
      </c>
      <c r="J18" s="69">
        <f t="shared" si="94"/>
        <v>32109.277429311303</v>
      </c>
      <c r="K18" s="69">
        <f t="shared" si="94"/>
        <v>32108.93893701024</v>
      </c>
      <c r="L18" s="69">
        <f t="shared" si="94"/>
        <v>32108.600448277521</v>
      </c>
      <c r="M18" s="69">
        <f t="shared" si="94"/>
        <v>32108.261963113113</v>
      </c>
      <c r="N18" s="69">
        <f t="shared" si="94"/>
        <v>32107.923481516977</v>
      </c>
      <c r="O18" s="69">
        <f t="shared" si="94"/>
        <v>32107.585003489072</v>
      </c>
      <c r="P18" s="69">
        <f t="shared" si="94"/>
        <v>32107.246529029366</v>
      </c>
      <c r="Q18" s="69">
        <f t="shared" si="94"/>
        <v>32106.908058137818</v>
      </c>
      <c r="R18" s="69">
        <f t="shared" si="94"/>
        <v>32106.56959081439</v>
      </c>
      <c r="S18" s="69">
        <f t="shared" si="94"/>
        <v>32106.231127059047</v>
      </c>
      <c r="T18" s="69">
        <f t="shared" si="94"/>
        <v>32105.89266687175</v>
      </c>
      <c r="U18" s="69">
        <f t="shared" si="94"/>
        <v>32105.55421025246</v>
      </c>
      <c r="V18" s="69">
        <f t="shared" si="94"/>
        <v>32105.215757201142</v>
      </c>
      <c r="W18" s="69">
        <f t="shared" si="94"/>
        <v>32104.877307717758</v>
      </c>
      <c r="X18" s="69">
        <f t="shared" si="94"/>
        <v>32104.538861802266</v>
      </c>
      <c r="Y18" s="69">
        <f t="shared" si="94"/>
        <v>32104.200419454635</v>
      </c>
      <c r="Z18" s="69">
        <f t="shared" si="94"/>
        <v>32103.861980674825</v>
      </c>
      <c r="AA18" s="69">
        <f t="shared" si="94"/>
        <v>32103.523545462795</v>
      </c>
      <c r="AB18" s="69">
        <f t="shared" si="94"/>
        <v>32103.185113818508</v>
      </c>
      <c r="AC18" s="69">
        <f t="shared" si="94"/>
        <v>32102.84668574193</v>
      </c>
      <c r="AD18" s="69">
        <f t="shared" si="94"/>
        <v>32102.508261233022</v>
      </c>
      <c r="AE18" s="69">
        <f t="shared" si="94"/>
        <v>32102.169840291746</v>
      </c>
      <c r="AF18" s="69">
        <f t="shared" si="94"/>
        <v>32101.831422918065</v>
      </c>
      <c r="AG18" s="69">
        <f t="shared" si="94"/>
        <v>32101.493009111942</v>
      </c>
      <c r="AH18" s="69">
        <f t="shared" si="94"/>
        <v>32101.154598873338</v>
      </c>
      <c r="AI18" s="69">
        <f t="shared" si="94"/>
        <v>32100.816192202215</v>
      </c>
      <c r="AJ18" s="69">
        <f t="shared" si="94"/>
        <v>32100.477789098535</v>
      </c>
      <c r="AK18" s="69">
        <f t="shared" si="94"/>
        <v>32100.139389562264</v>
      </c>
      <c r="AL18" s="69">
        <f t="shared" si="94"/>
        <v>32099.800993593362</v>
      </c>
      <c r="AM18" s="69">
        <f t="shared" si="94"/>
        <v>32099.46260119179</v>
      </c>
      <c r="AN18" s="69">
        <f t="shared" si="94"/>
        <v>32099.12421235751</v>
      </c>
      <c r="AO18" s="69">
        <f t="shared" si="94"/>
        <v>32098.785827090487</v>
      </c>
      <c r="AP18" s="69">
        <f t="shared" si="94"/>
        <v>32098.447445390684</v>
      </c>
      <c r="AQ18" s="69">
        <f t="shared" si="94"/>
        <v>32098.109067258061</v>
      </c>
      <c r="AR18" s="69">
        <f t="shared" si="94"/>
        <v>32097.770692692582</v>
      </c>
      <c r="AS18" s="69">
        <f t="shared" si="94"/>
        <v>32097.432321694207</v>
      </c>
      <c r="AT18" s="69">
        <f t="shared" si="94"/>
        <v>32097.093954262902</v>
      </c>
      <c r="AU18" s="69">
        <f t="shared" si="94"/>
        <v>32096.755590398629</v>
      </c>
      <c r="AV18" s="69">
        <f t="shared" si="94"/>
        <v>32096.417230101346</v>
      </c>
      <c r="AW18" s="69">
        <f t="shared" si="94"/>
        <v>32096.078873371018</v>
      </c>
      <c r="AX18" s="69">
        <f t="shared" si="94"/>
        <v>32095.740520207608</v>
      </c>
      <c r="AY18" s="69">
        <f t="shared" si="94"/>
        <v>32095.40217061108</v>
      </c>
      <c r="AZ18" s="69">
        <f t="shared" si="94"/>
        <v>32095.063824581393</v>
      </c>
      <c r="BA18" s="69">
        <f t="shared" si="94"/>
        <v>32094.725482118512</v>
      </c>
      <c r="BB18" s="69">
        <f t="shared" si="94"/>
        <v>32094.387143222397</v>
      </c>
      <c r="BC18" s="69">
        <f t="shared" si="94"/>
        <v>32094.04880789301</v>
      </c>
      <c r="BD18" s="69">
        <f t="shared" si="94"/>
        <v>32093.710476130316</v>
      </c>
      <c r="BE18" s="69">
        <f t="shared" si="94"/>
        <v>32093.372147934278</v>
      </c>
      <c r="BF18" s="106">
        <f>'Average per cap. (2013-2016)'!B18</f>
        <v>1.1447655201726743</v>
      </c>
      <c r="BG18" s="106">
        <f>'Average per cap. (2013-2016)'!C18</f>
        <v>1.1447655201726743</v>
      </c>
      <c r="BH18" s="106">
        <f>'Average per cap. (2013-2016)'!D18</f>
        <v>1.1447655201726743</v>
      </c>
      <c r="BI18" s="106">
        <f>'Average per cap. (2013-2016)'!E18</f>
        <v>1.1447655201726743</v>
      </c>
      <c r="BJ18" s="106">
        <f>'Average per cap. (2013-2016)'!F18</f>
        <v>1.2682159950876393</v>
      </c>
      <c r="BK18" s="106">
        <f>'Average per cap. (2013-2016)'!G18</f>
        <v>1.2682159950876393</v>
      </c>
      <c r="BL18" s="106">
        <f>'Average per cap. (2013-2016)'!H18</f>
        <v>1.2682159950876393</v>
      </c>
      <c r="BM18" s="106">
        <f>'Average per cap. (2013-2016)'!I18</f>
        <v>1.2682159950876393</v>
      </c>
      <c r="BN18" s="106">
        <f>'Average per cap. (2013-2016)'!J18</f>
        <v>1.1205403942981593</v>
      </c>
      <c r="BO18" s="106">
        <f>'Average per cap. (2013-2016)'!K18</f>
        <v>1.1205403942981593</v>
      </c>
      <c r="BP18" s="106">
        <f>'Average per cap. (2013-2016)'!L18</f>
        <v>1.1205403942981593</v>
      </c>
      <c r="BQ18" s="106">
        <f>'Average per cap. (2013-2016)'!M18</f>
        <v>1.1205403942981593</v>
      </c>
      <c r="BR18" s="106">
        <f>'Average per cap. (2013-2016)'!N18</f>
        <v>1.1205403942981593</v>
      </c>
      <c r="BS18" s="106">
        <f>'Average per cap. (2013-2016)'!O18</f>
        <v>1.1419145468294205</v>
      </c>
      <c r="BT18" s="106">
        <f>'Average per cap. (2013-2016)'!P18</f>
        <v>1.1419145468294205</v>
      </c>
      <c r="BU18" s="106">
        <f>'Average per cap. (2013-2016)'!Q18</f>
        <v>1.1419145468294205</v>
      </c>
      <c r="BV18" s="106">
        <f>'Average per cap. (2013-2016)'!R18</f>
        <v>1.1419145468294205</v>
      </c>
      <c r="BW18" s="106">
        <f>'Average per cap. (2013-2016)'!S18</f>
        <v>1.134371889863629</v>
      </c>
      <c r="BX18" s="106">
        <f>'Average per cap. (2013-2016)'!T18</f>
        <v>1.134371889863629</v>
      </c>
      <c r="BY18" s="106">
        <f>'Average per cap. (2013-2016)'!U18</f>
        <v>1.134371889863629</v>
      </c>
      <c r="BZ18" s="106">
        <f>'Average per cap. (2013-2016)'!V18</f>
        <v>1.134371889863629</v>
      </c>
      <c r="CA18" s="106">
        <f>'Average per cap. (2013-2016)'!W18</f>
        <v>1.1575126142668191</v>
      </c>
      <c r="CB18" s="106">
        <f>'Average per cap. (2013-2016)'!X18</f>
        <v>1.1575126142668191</v>
      </c>
      <c r="CC18" s="106">
        <f>'Average per cap. (2013-2016)'!Y18</f>
        <v>1.1575126142668191</v>
      </c>
      <c r="CD18" s="106">
        <f>'Average per cap. (2013-2016)'!Z18</f>
        <v>1.1575126142668191</v>
      </c>
      <c r="CE18" s="106">
        <f>'Average per cap. (2013-2016)'!AA18</f>
        <v>1.1575126142668191</v>
      </c>
      <c r="CF18" s="106">
        <f>'Average per cap. (2013-2016)'!AB18</f>
        <v>1.1556337463203403</v>
      </c>
      <c r="CG18" s="106">
        <f>'Average per cap. (2013-2016)'!AC18</f>
        <v>1.1556337463203403</v>
      </c>
      <c r="CH18" s="106">
        <f>'Average per cap. (2013-2016)'!AD18</f>
        <v>1.1556337463203403</v>
      </c>
      <c r="CI18" s="106">
        <f>'Average per cap. (2013-2016)'!AE18</f>
        <v>1.1556337463203403</v>
      </c>
      <c r="CJ18" s="106">
        <f>'Average per cap. (2013-2016)'!AF18</f>
        <v>1.1787926820176873</v>
      </c>
      <c r="CK18" s="106">
        <f>'Average per cap. (2013-2016)'!AG18</f>
        <v>1.1787926820176873</v>
      </c>
      <c r="CL18" s="106">
        <f>'Average per cap. (2013-2016)'!AH18</f>
        <v>1.1787926820176873</v>
      </c>
      <c r="CM18" s="106">
        <f>'Average per cap. (2013-2016)'!AI18</f>
        <v>1.1787926820176873</v>
      </c>
      <c r="CN18" s="106">
        <f>'Average per cap. (2013-2016)'!AJ18</f>
        <v>1.268168018036048</v>
      </c>
      <c r="CO18" s="106">
        <f>'Average per cap. (2013-2016)'!AK18</f>
        <v>1.268168018036048</v>
      </c>
      <c r="CP18" s="106">
        <f>'Average per cap. (2013-2016)'!AL18</f>
        <v>1.268168018036048</v>
      </c>
      <c r="CQ18" s="106">
        <f>'Average per cap. (2013-2016)'!AM18</f>
        <v>1.268168018036048</v>
      </c>
      <c r="CR18" s="106">
        <f>'Average per cap. (2013-2016)'!AN18</f>
        <v>1.268168018036048</v>
      </c>
      <c r="CS18" s="106">
        <f>'Average per cap. (2013-2016)'!AO18</f>
        <v>1.2055977862636027</v>
      </c>
      <c r="CT18" s="106">
        <f>'Average per cap. (2013-2016)'!AP18</f>
        <v>1.2055977862636027</v>
      </c>
      <c r="CU18" s="106">
        <f>'Average per cap. (2013-2016)'!AQ18</f>
        <v>1.2055977862636027</v>
      </c>
      <c r="CV18" s="106">
        <f>'Average per cap. (2013-2016)'!AR18</f>
        <v>1.2055977862636027</v>
      </c>
      <c r="CW18" s="106">
        <f>'Average per cap. (2013-2016)'!AS18</f>
        <v>1.2145756434014767</v>
      </c>
      <c r="CX18" s="106">
        <f>'Average per cap. (2013-2016)'!AT18</f>
        <v>1.2145756434014767</v>
      </c>
      <c r="CY18" s="106">
        <f>'Average per cap. (2013-2016)'!AU18</f>
        <v>1.2145756434014767</v>
      </c>
      <c r="CZ18" s="106">
        <f>'Average per cap. (2013-2016)'!AV18</f>
        <v>1.2145756434014767</v>
      </c>
      <c r="DA18" s="106">
        <f>'Average per cap. (2013-2016)'!AW18</f>
        <v>1.1386356919369043</v>
      </c>
      <c r="DB18" s="106">
        <f>'Average per cap. (2013-2016)'!AX18</f>
        <v>1.1386356919369043</v>
      </c>
      <c r="DC18" s="106">
        <f>'Average per cap. (2013-2016)'!AY18</f>
        <v>1.1386356919369043</v>
      </c>
      <c r="DD18" s="106">
        <f>'Average per cap. (2013-2016)'!AZ18</f>
        <v>1.1386356919369043</v>
      </c>
      <c r="DE18" s="106">
        <f>'Average per cap. (2013-2016)'!BA18</f>
        <v>1.1386356919369043</v>
      </c>
      <c r="DF18" s="108">
        <f t="shared" si="15"/>
        <v>36759.143696844738</v>
      </c>
      <c r="DG18" s="108">
        <f t="shared" si="15"/>
        <v>36758.756186189523</v>
      </c>
      <c r="DH18" s="108">
        <f t="shared" si="15"/>
        <v>36758.368679619402</v>
      </c>
      <c r="DI18" s="108">
        <f t="shared" si="15"/>
        <v>36757.98117713433</v>
      </c>
      <c r="DJ18" s="108">
        <f t="shared" si="15"/>
        <v>40721.499226559114</v>
      </c>
      <c r="DK18" s="108">
        <f t="shared" si="15"/>
        <v>40721.069945208685</v>
      </c>
      <c r="DL18" s="108">
        <f t="shared" si="15"/>
        <v>40720.640668383698</v>
      </c>
      <c r="DM18" s="108">
        <f t="shared" si="15"/>
        <v>40720.211396084094</v>
      </c>
      <c r="DN18" s="108">
        <f t="shared" si="15"/>
        <v>35978.225238074163</v>
      </c>
      <c r="DO18" s="108">
        <f t="shared" si="15"/>
        <v>35977.845959771315</v>
      </c>
      <c r="DP18" s="108">
        <f t="shared" si="15"/>
        <v>35977.466685466774</v>
      </c>
      <c r="DQ18" s="108">
        <f t="shared" si="15"/>
        <v>35977.087415160502</v>
      </c>
      <c r="DR18" s="108">
        <f t="shared" si="15"/>
        <v>35976.708148852449</v>
      </c>
      <c r="DS18" s="108">
        <f t="shared" si="15"/>
        <v>36662.572367856264</v>
      </c>
      <c r="DT18" s="108">
        <f t="shared" si="15"/>
        <v>36662.185875244868</v>
      </c>
      <c r="DU18" s="108">
        <f t="shared" si="15"/>
        <v>36661.799386707833</v>
      </c>
      <c r="DV18" s="108">
        <f t="shared" si="90"/>
        <v>36661.412902245116</v>
      </c>
      <c r="DW18" s="108">
        <f t="shared" si="90"/>
        <v>36418.870345395728</v>
      </c>
      <c r="DX18" s="108">
        <f t="shared" si="90"/>
        <v>36418.486421862959</v>
      </c>
      <c r="DY18" s="108">
        <f t="shared" si="90"/>
        <v>36418.102502377464</v>
      </c>
      <c r="DZ18" s="108">
        <f t="shared" si="90"/>
        <v>36417.718586939212</v>
      </c>
      <c r="EA18" s="108">
        <f t="shared" si="90"/>
        <v>37160.233466285019</v>
      </c>
      <c r="EB18" s="108">
        <f t="shared" si="90"/>
        <v>37159.841727387691</v>
      </c>
      <c r="EC18" s="108">
        <f t="shared" si="90"/>
        <v>37159.44999262003</v>
      </c>
      <c r="ED18" s="108">
        <f t="shared" si="90"/>
        <v>37159.058261981991</v>
      </c>
      <c r="EE18" s="108">
        <f t="shared" si="90"/>
        <v>37158.666535473531</v>
      </c>
      <c r="EF18" s="108">
        <f t="shared" si="90"/>
        <v>37097.959711010823</v>
      </c>
      <c r="EG18" s="108">
        <f t="shared" si="90"/>
        <v>37097.568628596251</v>
      </c>
      <c r="EH18" s="108">
        <f t="shared" si="90"/>
        <v>37097.177550304419</v>
      </c>
      <c r="EI18" s="108">
        <f t="shared" si="90"/>
        <v>37096.78647613529</v>
      </c>
      <c r="EJ18" s="108">
        <f t="shared" si="90"/>
        <v>37839.808307060666</v>
      </c>
      <c r="EK18" s="108">
        <f t="shared" si="90"/>
        <v>37839.409404163707</v>
      </c>
      <c r="EL18" s="108">
        <f t="shared" si="91"/>
        <v>37839.010505471946</v>
      </c>
      <c r="EM18" s="108">
        <f t="shared" si="91"/>
        <v>37838.611610985317</v>
      </c>
      <c r="EN18" s="108">
        <f t="shared" si="91"/>
        <v>40707.082733078343</v>
      </c>
      <c r="EO18" s="108">
        <f t="shared" si="91"/>
        <v>40706.65360370493</v>
      </c>
      <c r="EP18" s="108">
        <f t="shared" si="91"/>
        <v>40706.224478855351</v>
      </c>
      <c r="EQ18" s="108">
        <f t="shared" si="91"/>
        <v>40705.795358529555</v>
      </c>
      <c r="ER18" s="108">
        <f t="shared" si="91"/>
        <v>40705.366242727498</v>
      </c>
      <c r="ES18" s="108">
        <f t="shared" si="91"/>
        <v>38696.593351780342</v>
      </c>
      <c r="ET18" s="108">
        <f t="shared" si="91"/>
        <v>38696.185416754219</v>
      </c>
      <c r="EU18" s="108">
        <f t="shared" si="91"/>
        <v>38695.777486028499</v>
      </c>
      <c r="EV18" s="108">
        <f t="shared" si="91"/>
        <v>38695.369559603139</v>
      </c>
      <c r="EW18" s="108">
        <f t="shared" si="91"/>
        <v>38983.115648289146</v>
      </c>
      <c r="EX18" s="108">
        <f t="shared" si="91"/>
        <v>38982.704692778003</v>
      </c>
      <c r="EY18" s="108">
        <f t="shared" si="91"/>
        <v>38982.293741599104</v>
      </c>
      <c r="EZ18" s="108">
        <f t="shared" si="91"/>
        <v>38981.882794752404</v>
      </c>
      <c r="FA18" s="108">
        <f t="shared" si="91"/>
        <v>36544.199956857003</v>
      </c>
      <c r="FB18" s="108">
        <f t="shared" si="92"/>
        <v>36543.814712113919</v>
      </c>
      <c r="FC18" s="108">
        <f t="shared" si="92"/>
        <v>36543.429471432035</v>
      </c>
      <c r="FD18" s="108">
        <f t="shared" si="92"/>
        <v>36543.044234811314</v>
      </c>
      <c r="FE18" s="108">
        <f t="shared" si="92"/>
        <v>36542.659002251719</v>
      </c>
    </row>
    <row r="19" spans="1:161" ht="15.75" x14ac:dyDescent="0.25">
      <c r="A19" s="47" t="s">
        <v>178</v>
      </c>
      <c r="B19" s="12">
        <f>'Urb proj of all 25 ARs '!AQ19</f>
        <v>51857.259787743846</v>
      </c>
      <c r="C19" s="12">
        <f>'Urb proj of all 25 ARs '!AR19</f>
        <v>51828.840418859872</v>
      </c>
      <c r="D19" s="100">
        <f t="shared" si="10"/>
        <v>-5.4803067112099832E-4</v>
      </c>
      <c r="E19" s="101">
        <f t="shared" si="11"/>
        <v>-1.0541884718828776E-5</v>
      </c>
      <c r="F19" s="69">
        <f t="shared" si="12"/>
        <v>51856.713114489328</v>
      </c>
      <c r="G19" s="69">
        <f t="shared" si="13"/>
        <v>51856.166446997777</v>
      </c>
      <c r="H19" s="69">
        <f>G19*(1+$E$19)</f>
        <v>51855.619785269133</v>
      </c>
      <c r="I19" s="69">
        <f t="shared" ref="I19:BE19" si="95">H19*(1+$E$19)</f>
        <v>51855.073129303331</v>
      </c>
      <c r="J19" s="69">
        <f t="shared" si="95"/>
        <v>51854.526479100314</v>
      </c>
      <c r="K19" s="69">
        <f t="shared" si="95"/>
        <v>51853.979834660022</v>
      </c>
      <c r="L19" s="69">
        <f t="shared" si="95"/>
        <v>51853.43319598239</v>
      </c>
      <c r="M19" s="69">
        <f t="shared" si="95"/>
        <v>51852.886563067361</v>
      </c>
      <c r="N19" s="69">
        <f t="shared" si="95"/>
        <v>51852.339935914875</v>
      </c>
      <c r="O19" s="69">
        <f t="shared" si="95"/>
        <v>51851.793314524868</v>
      </c>
      <c r="P19" s="69">
        <f t="shared" si="95"/>
        <v>51851.246698897281</v>
      </c>
      <c r="Q19" s="69">
        <f t="shared" si="95"/>
        <v>51850.700089032056</v>
      </c>
      <c r="R19" s="69">
        <f t="shared" si="95"/>
        <v>51850.153484929127</v>
      </c>
      <c r="S19" s="69">
        <f t="shared" si="95"/>
        <v>51849.606886588437</v>
      </c>
      <c r="T19" s="69">
        <f t="shared" si="95"/>
        <v>51849.06029400992</v>
      </c>
      <c r="U19" s="69">
        <f t="shared" si="95"/>
        <v>51848.513707193524</v>
      </c>
      <c r="V19" s="69">
        <f t="shared" si="95"/>
        <v>51847.967126139178</v>
      </c>
      <c r="W19" s="69">
        <f t="shared" si="95"/>
        <v>51847.420550846829</v>
      </c>
      <c r="X19" s="69">
        <f t="shared" si="95"/>
        <v>51846.873981316414</v>
      </c>
      <c r="Y19" s="69">
        <f t="shared" si="95"/>
        <v>51846.327417547873</v>
      </c>
      <c r="Z19" s="69">
        <f t="shared" si="95"/>
        <v>51845.780859541141</v>
      </c>
      <c r="AA19" s="69">
        <f t="shared" si="95"/>
        <v>51845.234307296159</v>
      </c>
      <c r="AB19" s="69">
        <f t="shared" si="95"/>
        <v>51844.687760812871</v>
      </c>
      <c r="AC19" s="69">
        <f t="shared" si="95"/>
        <v>51844.141220091209</v>
      </c>
      <c r="AD19" s="69">
        <f t="shared" si="95"/>
        <v>51843.594685131124</v>
      </c>
      <c r="AE19" s="69">
        <f t="shared" si="95"/>
        <v>51843.048155932542</v>
      </c>
      <c r="AF19" s="69">
        <f t="shared" si="95"/>
        <v>51842.501632495412</v>
      </c>
      <c r="AG19" s="69">
        <f t="shared" si="95"/>
        <v>51841.95511481967</v>
      </c>
      <c r="AH19" s="69">
        <f t="shared" si="95"/>
        <v>51841.408602905249</v>
      </c>
      <c r="AI19" s="69">
        <f t="shared" si="95"/>
        <v>51840.862096752098</v>
      </c>
      <c r="AJ19" s="69">
        <f t="shared" si="95"/>
        <v>51840.315596360153</v>
      </c>
      <c r="AK19" s="69">
        <f t="shared" si="95"/>
        <v>51839.769101729347</v>
      </c>
      <c r="AL19" s="69">
        <f t="shared" si="95"/>
        <v>51839.222612859623</v>
      </c>
      <c r="AM19" s="69">
        <f t="shared" si="95"/>
        <v>51838.676129750922</v>
      </c>
      <c r="AN19" s="69">
        <f t="shared" si="95"/>
        <v>51838.129652403186</v>
      </c>
      <c r="AO19" s="69">
        <f t="shared" si="95"/>
        <v>51837.583180816349</v>
      </c>
      <c r="AP19" s="69">
        <f t="shared" si="95"/>
        <v>51837.036714990354</v>
      </c>
      <c r="AQ19" s="69">
        <f t="shared" si="95"/>
        <v>51836.490254925142</v>
      </c>
      <c r="AR19" s="69">
        <f t="shared" si="95"/>
        <v>51835.943800620647</v>
      </c>
      <c r="AS19" s="69">
        <f t="shared" si="95"/>
        <v>51835.397352076812</v>
      </c>
      <c r="AT19" s="69">
        <f t="shared" si="95"/>
        <v>51834.850909293571</v>
      </c>
      <c r="AU19" s="69">
        <f t="shared" si="95"/>
        <v>51834.304472270866</v>
      </c>
      <c r="AV19" s="69">
        <f t="shared" si="95"/>
        <v>51833.758041008638</v>
      </c>
      <c r="AW19" s="69">
        <f t="shared" si="95"/>
        <v>51833.211615506829</v>
      </c>
      <c r="AX19" s="69">
        <f t="shared" si="95"/>
        <v>51832.665195765374</v>
      </c>
      <c r="AY19" s="69">
        <f t="shared" si="95"/>
        <v>51832.118781784207</v>
      </c>
      <c r="AZ19" s="69">
        <f t="shared" si="95"/>
        <v>51831.572373563278</v>
      </c>
      <c r="BA19" s="69">
        <f t="shared" si="95"/>
        <v>51831.025971102521</v>
      </c>
      <c r="BB19" s="69">
        <f t="shared" si="95"/>
        <v>51830.479574401877</v>
      </c>
      <c r="BC19" s="69">
        <f t="shared" si="95"/>
        <v>51829.933183461282</v>
      </c>
      <c r="BD19" s="69">
        <f t="shared" si="95"/>
        <v>51829.386798280677</v>
      </c>
      <c r="BE19" s="69">
        <f t="shared" si="95"/>
        <v>51828.840418860003</v>
      </c>
      <c r="BF19" s="106">
        <f>'Average per cap. (2013-2016)'!B19</f>
        <v>1.0141194243437588</v>
      </c>
      <c r="BG19" s="106">
        <f>'Average per cap. (2013-2016)'!C19</f>
        <v>1.0141194243437588</v>
      </c>
      <c r="BH19" s="106">
        <f>'Average per cap. (2013-2016)'!D19</f>
        <v>1.0141194243437588</v>
      </c>
      <c r="BI19" s="106">
        <f>'Average per cap. (2013-2016)'!E19</f>
        <v>1.0141194243437588</v>
      </c>
      <c r="BJ19" s="106">
        <f>'Average per cap. (2013-2016)'!F19</f>
        <v>1.0925621834582504</v>
      </c>
      <c r="BK19" s="106">
        <f>'Average per cap. (2013-2016)'!G19</f>
        <v>1.0925621834582504</v>
      </c>
      <c r="BL19" s="106">
        <f>'Average per cap. (2013-2016)'!H19</f>
        <v>1.0925621834582504</v>
      </c>
      <c r="BM19" s="106">
        <f>'Average per cap. (2013-2016)'!I19</f>
        <v>1.0925621834582504</v>
      </c>
      <c r="BN19" s="106">
        <f>'Average per cap. (2013-2016)'!J19</f>
        <v>0.96875711780705176</v>
      </c>
      <c r="BO19" s="106">
        <f>'Average per cap. (2013-2016)'!K19</f>
        <v>0.96875711780705176</v>
      </c>
      <c r="BP19" s="106">
        <f>'Average per cap. (2013-2016)'!L19</f>
        <v>0.96875711780705176</v>
      </c>
      <c r="BQ19" s="106">
        <f>'Average per cap. (2013-2016)'!M19</f>
        <v>0.96875711780705176</v>
      </c>
      <c r="BR19" s="106">
        <f>'Average per cap. (2013-2016)'!N19</f>
        <v>0.96875711780705176</v>
      </c>
      <c r="BS19" s="106">
        <f>'Average per cap. (2013-2016)'!O19</f>
        <v>0.9910319714128063</v>
      </c>
      <c r="BT19" s="106">
        <f>'Average per cap. (2013-2016)'!P19</f>
        <v>0.9910319714128063</v>
      </c>
      <c r="BU19" s="106">
        <f>'Average per cap. (2013-2016)'!Q19</f>
        <v>0.9910319714128063</v>
      </c>
      <c r="BV19" s="106">
        <f>'Average per cap. (2013-2016)'!R19</f>
        <v>0.9910319714128063</v>
      </c>
      <c r="BW19" s="106">
        <f>'Average per cap. (2013-2016)'!S19</f>
        <v>0.97747705785751726</v>
      </c>
      <c r="BX19" s="106">
        <f>'Average per cap. (2013-2016)'!T19</f>
        <v>0.97747705785751726</v>
      </c>
      <c r="BY19" s="106">
        <f>'Average per cap. (2013-2016)'!U19</f>
        <v>0.97747705785751726</v>
      </c>
      <c r="BZ19" s="106">
        <f>'Average per cap. (2013-2016)'!V19</f>
        <v>0.97747705785751726</v>
      </c>
      <c r="CA19" s="106">
        <f>'Average per cap. (2013-2016)'!W19</f>
        <v>1.0024838625240344</v>
      </c>
      <c r="CB19" s="106">
        <f>'Average per cap. (2013-2016)'!X19</f>
        <v>1.0024838625240344</v>
      </c>
      <c r="CC19" s="106">
        <f>'Average per cap. (2013-2016)'!Y19</f>
        <v>1.0024838625240344</v>
      </c>
      <c r="CD19" s="106">
        <f>'Average per cap. (2013-2016)'!Z19</f>
        <v>1.0024838625240344</v>
      </c>
      <c r="CE19" s="106">
        <f>'Average per cap. (2013-2016)'!AA19</f>
        <v>1.0024838625240344</v>
      </c>
      <c r="CF19" s="106">
        <f>'Average per cap. (2013-2016)'!AB19</f>
        <v>0.99676683816288725</v>
      </c>
      <c r="CG19" s="106">
        <f>'Average per cap. (2013-2016)'!AC19</f>
        <v>0.99676683816288725</v>
      </c>
      <c r="CH19" s="106">
        <f>'Average per cap. (2013-2016)'!AD19</f>
        <v>0.99676683816288725</v>
      </c>
      <c r="CI19" s="106">
        <f>'Average per cap. (2013-2016)'!AE19</f>
        <v>0.99676683816288725</v>
      </c>
      <c r="CJ19" s="106">
        <f>'Average per cap. (2013-2016)'!AF19</f>
        <v>1.0007182461726047</v>
      </c>
      <c r="CK19" s="106">
        <f>'Average per cap. (2013-2016)'!AG19</f>
        <v>1.0007182461726047</v>
      </c>
      <c r="CL19" s="106">
        <f>'Average per cap. (2013-2016)'!AH19</f>
        <v>1.0007182461726047</v>
      </c>
      <c r="CM19" s="106">
        <f>'Average per cap. (2013-2016)'!AI19</f>
        <v>1.0007182461726047</v>
      </c>
      <c r="CN19" s="106">
        <f>'Average per cap. (2013-2016)'!AJ19</f>
        <v>1.0921648756138549</v>
      </c>
      <c r="CO19" s="106">
        <f>'Average per cap. (2013-2016)'!AK19</f>
        <v>1.0921648756138549</v>
      </c>
      <c r="CP19" s="106">
        <f>'Average per cap. (2013-2016)'!AL19</f>
        <v>1.0921648756138549</v>
      </c>
      <c r="CQ19" s="106">
        <f>'Average per cap. (2013-2016)'!AM19</f>
        <v>1.0921648756138549</v>
      </c>
      <c r="CR19" s="106">
        <f>'Average per cap. (2013-2016)'!AN19</f>
        <v>1.0921648756138549</v>
      </c>
      <c r="CS19" s="106">
        <f>'Average per cap. (2013-2016)'!AO19</f>
        <v>1.0549884357602834</v>
      </c>
      <c r="CT19" s="106">
        <f>'Average per cap. (2013-2016)'!AP19</f>
        <v>1.0549884357602834</v>
      </c>
      <c r="CU19" s="106">
        <f>'Average per cap. (2013-2016)'!AQ19</f>
        <v>1.0549884357602834</v>
      </c>
      <c r="CV19" s="106">
        <f>'Average per cap. (2013-2016)'!AR19</f>
        <v>1.0549884357602834</v>
      </c>
      <c r="CW19" s="106">
        <f>'Average per cap. (2013-2016)'!AS19</f>
        <v>1.0541506643036682</v>
      </c>
      <c r="CX19" s="106">
        <f>'Average per cap. (2013-2016)'!AT19</f>
        <v>1.0541506643036682</v>
      </c>
      <c r="CY19" s="106">
        <f>'Average per cap. (2013-2016)'!AU19</f>
        <v>1.0541506643036682</v>
      </c>
      <c r="CZ19" s="106">
        <f>'Average per cap. (2013-2016)'!AV19</f>
        <v>1.0541506643036682</v>
      </c>
      <c r="DA19" s="106">
        <f>'Average per cap. (2013-2016)'!AW19</f>
        <v>0.96633111535502003</v>
      </c>
      <c r="DB19" s="106">
        <f>'Average per cap. (2013-2016)'!AX19</f>
        <v>0.96633111535502003</v>
      </c>
      <c r="DC19" s="106">
        <f>'Average per cap. (2013-2016)'!AY19</f>
        <v>0.96633111535502003</v>
      </c>
      <c r="DD19" s="106">
        <f>'Average per cap. (2013-2016)'!AZ19</f>
        <v>0.96633111535502003</v>
      </c>
      <c r="DE19" s="106">
        <f>'Average per cap. (2013-2016)'!BA19</f>
        <v>0.96633111535502003</v>
      </c>
      <c r="DF19" s="108">
        <f t="shared" si="15"/>
        <v>52588.900052025361</v>
      </c>
      <c r="DG19" s="108">
        <f t="shared" si="15"/>
        <v>52588.345665903522</v>
      </c>
      <c r="DH19" s="108">
        <f t="shared" si="15"/>
        <v>52587.791285625965</v>
      </c>
      <c r="DI19" s="108">
        <f t="shared" si="15"/>
        <v>52587.236911192609</v>
      </c>
      <c r="DJ19" s="108">
        <f t="shared" si="15"/>
        <v>56654.294672199503</v>
      </c>
      <c r="DK19" s="108">
        <f t="shared" si="15"/>
        <v>56653.697429156236</v>
      </c>
      <c r="DL19" s="108">
        <f t="shared" si="15"/>
        <v>56653.100192409045</v>
      </c>
      <c r="DM19" s="108">
        <f t="shared" si="15"/>
        <v>56652.502961957849</v>
      </c>
      <c r="DN19" s="108">
        <f t="shared" si="15"/>
        <v>50232.323387868382</v>
      </c>
      <c r="DO19" s="108">
        <f t="shared" si="15"/>
        <v>50231.793844506064</v>
      </c>
      <c r="DP19" s="108">
        <f t="shared" si="15"/>
        <v>50231.264306726138</v>
      </c>
      <c r="DQ19" s="108">
        <f t="shared" si="15"/>
        <v>50230.734774528537</v>
      </c>
      <c r="DR19" s="108">
        <f t="shared" si="15"/>
        <v>50230.205247913203</v>
      </c>
      <c r="DS19" s="108">
        <f t="shared" si="15"/>
        <v>51384.618129794755</v>
      </c>
      <c r="DT19" s="108">
        <f t="shared" si="15"/>
        <v>51384.07643907411</v>
      </c>
      <c r="DU19" s="108">
        <f t="shared" si="15"/>
        <v>51383.534754063905</v>
      </c>
      <c r="DV19" s="108">
        <f t="shared" si="90"/>
        <v>51382.993074764083</v>
      </c>
      <c r="DW19" s="108">
        <f t="shared" si="90"/>
        <v>50679.664097543136</v>
      </c>
      <c r="DX19" s="108">
        <f t="shared" si="90"/>
        <v>50679.129838366629</v>
      </c>
      <c r="DY19" s="108">
        <f t="shared" si="90"/>
        <v>50678.595584822222</v>
      </c>
      <c r="DZ19" s="108">
        <f t="shared" si="90"/>
        <v>50678.061336909857</v>
      </c>
      <c r="EA19" s="108">
        <f t="shared" si="90"/>
        <v>51974.010741841834</v>
      </c>
      <c r="EB19" s="108">
        <f t="shared" si="90"/>
        <v>51973.462837812222</v>
      </c>
      <c r="EC19" s="108">
        <f t="shared" si="90"/>
        <v>51972.914939558541</v>
      </c>
      <c r="ED19" s="108">
        <f t="shared" si="90"/>
        <v>51972.367047080748</v>
      </c>
      <c r="EE19" s="108">
        <f t="shared" si="90"/>
        <v>51971.819160378778</v>
      </c>
      <c r="EF19" s="108">
        <f t="shared" si="90"/>
        <v>51674.886434676773</v>
      </c>
      <c r="EG19" s="108">
        <f t="shared" si="90"/>
        <v>51674.341683981125</v>
      </c>
      <c r="EH19" s="108">
        <f t="shared" si="90"/>
        <v>51673.796939028165</v>
      </c>
      <c r="EI19" s="108">
        <f t="shared" si="90"/>
        <v>51673.252199817856</v>
      </c>
      <c r="EJ19" s="108">
        <f t="shared" si="90"/>
        <v>51877.54970462386</v>
      </c>
      <c r="EK19" s="108">
        <f t="shared" si="90"/>
        <v>51877.002817475375</v>
      </c>
      <c r="EL19" s="108">
        <f t="shared" si="91"/>
        <v>51876.455936092112</v>
      </c>
      <c r="EM19" s="108">
        <f t="shared" si="91"/>
        <v>51875.909060474012</v>
      </c>
      <c r="EN19" s="108">
        <f t="shared" si="91"/>
        <v>56615.78442387181</v>
      </c>
      <c r="EO19" s="108">
        <f t="shared" si="91"/>
        <v>56615.187586799148</v>
      </c>
      <c r="EP19" s="108">
        <f t="shared" si="91"/>
        <v>56614.590756018268</v>
      </c>
      <c r="EQ19" s="108">
        <f t="shared" si="91"/>
        <v>56613.993931529119</v>
      </c>
      <c r="ER19" s="108">
        <f t="shared" si="91"/>
        <v>56613.397113331623</v>
      </c>
      <c r="ES19" s="108">
        <f t="shared" si="91"/>
        <v>54685.744769480254</v>
      </c>
      <c r="ET19" s="108">
        <f t="shared" si="91"/>
        <v>54685.168278663128</v>
      </c>
      <c r="EU19" s="108">
        <f t="shared" si="91"/>
        <v>54684.591793923304</v>
      </c>
      <c r="EV19" s="108">
        <f t="shared" si="91"/>
        <v>54684.015315260716</v>
      </c>
      <c r="EW19" s="108">
        <f t="shared" si="91"/>
        <v>54640.014457479134</v>
      </c>
      <c r="EX19" s="108">
        <f t="shared" si="91"/>
        <v>54639.438448745692</v>
      </c>
      <c r="EY19" s="108">
        <f t="shared" si="91"/>
        <v>54638.862446084458</v>
      </c>
      <c r="EZ19" s="108">
        <f t="shared" si="91"/>
        <v>54638.28644949539</v>
      </c>
      <c r="FA19" s="108">
        <f t="shared" si="91"/>
        <v>50085.933136650507</v>
      </c>
      <c r="FB19" s="108">
        <f t="shared" si="92"/>
        <v>50085.405136517351</v>
      </c>
      <c r="FC19" s="108">
        <f t="shared" si="92"/>
        <v>50084.877141950303</v>
      </c>
      <c r="FD19" s="108">
        <f t="shared" si="92"/>
        <v>50084.349152949319</v>
      </c>
      <c r="FE19" s="108">
        <f t="shared" si="92"/>
        <v>50083.821169514333</v>
      </c>
    </row>
    <row r="20" spans="1:161" ht="15.75" x14ac:dyDescent="0.25">
      <c r="A20" s="47" t="s">
        <v>195</v>
      </c>
      <c r="B20" s="12">
        <f>'Urb proj of all 25 ARs '!AQ20</f>
        <v>172172.40999469219</v>
      </c>
      <c r="C20" s="12">
        <f>'Urb proj of all 25 ARs '!AR20</f>
        <v>172078.05423329427</v>
      </c>
      <c r="D20" s="100">
        <f t="shared" si="10"/>
        <v>-5.4803067112105741E-4</v>
      </c>
      <c r="E20" s="101">
        <f t="shared" si="11"/>
        <v>-1.0541884718828776E-5</v>
      </c>
      <c r="F20" s="69">
        <f t="shared" si="12"/>
        <v>172170.59497299427</v>
      </c>
      <c r="G20" s="69">
        <f t="shared" si="13"/>
        <v>172168.7799704301</v>
      </c>
      <c r="H20" s="69">
        <f>G20*(1+$E$20)</f>
        <v>172166.96498699946</v>
      </c>
      <c r="I20" s="69">
        <f t="shared" ref="I20:BE20" si="96">H20*(1+$E$20)</f>
        <v>172165.15002270218</v>
      </c>
      <c r="J20" s="69">
        <f t="shared" si="96"/>
        <v>172163.33507753804</v>
      </c>
      <c r="K20" s="69">
        <f t="shared" si="96"/>
        <v>172161.52015150685</v>
      </c>
      <c r="L20" s="69">
        <f t="shared" si="96"/>
        <v>172159.7052446084</v>
      </c>
      <c r="M20" s="69">
        <f t="shared" si="96"/>
        <v>172157.89035684249</v>
      </c>
      <c r="N20" s="69">
        <f t="shared" si="96"/>
        <v>172156.07548820891</v>
      </c>
      <c r="O20" s="69">
        <f t="shared" si="96"/>
        <v>172154.26063870746</v>
      </c>
      <c r="P20" s="69">
        <f t="shared" si="96"/>
        <v>172152.44580833794</v>
      </c>
      <c r="Q20" s="69">
        <f t="shared" si="96"/>
        <v>172150.63099710018</v>
      </c>
      <c r="R20" s="69">
        <f t="shared" si="96"/>
        <v>172148.81620499393</v>
      </c>
      <c r="S20" s="69">
        <f t="shared" si="96"/>
        <v>172147.00143201902</v>
      </c>
      <c r="T20" s="69">
        <f t="shared" si="96"/>
        <v>172145.18667817523</v>
      </c>
      <c r="U20" s="69">
        <f t="shared" si="96"/>
        <v>172143.37194346238</v>
      </c>
      <c r="V20" s="69">
        <f t="shared" si="96"/>
        <v>172141.55722788023</v>
      </c>
      <c r="W20" s="69">
        <f t="shared" si="96"/>
        <v>172139.74253142861</v>
      </c>
      <c r="X20" s="69">
        <f t="shared" si="96"/>
        <v>172137.92785410731</v>
      </c>
      <c r="Y20" s="69">
        <f t="shared" si="96"/>
        <v>172136.11319591614</v>
      </c>
      <c r="Z20" s="69">
        <f t="shared" si="96"/>
        <v>172134.29855685489</v>
      </c>
      <c r="AA20" s="69">
        <f t="shared" si="96"/>
        <v>172132.48393692335</v>
      </c>
      <c r="AB20" s="69">
        <f t="shared" si="96"/>
        <v>172130.66933612133</v>
      </c>
      <c r="AC20" s="69">
        <f t="shared" si="96"/>
        <v>172128.85475444861</v>
      </c>
      <c r="AD20" s="69">
        <f t="shared" si="96"/>
        <v>172127.04019190499</v>
      </c>
      <c r="AE20" s="69">
        <f t="shared" si="96"/>
        <v>172125.2256484903</v>
      </c>
      <c r="AF20" s="69">
        <f t="shared" si="96"/>
        <v>172123.41112420431</v>
      </c>
      <c r="AG20" s="69">
        <f t="shared" si="96"/>
        <v>172121.59661904682</v>
      </c>
      <c r="AH20" s="69">
        <f t="shared" si="96"/>
        <v>172119.78213301764</v>
      </c>
      <c r="AI20" s="69">
        <f t="shared" si="96"/>
        <v>172117.96766611657</v>
      </c>
      <c r="AJ20" s="69">
        <f t="shared" si="96"/>
        <v>172116.15321834339</v>
      </c>
      <c r="AK20" s="69">
        <f t="shared" si="96"/>
        <v>172114.33878969791</v>
      </c>
      <c r="AL20" s="69">
        <f t="shared" si="96"/>
        <v>172112.52438017994</v>
      </c>
      <c r="AM20" s="69">
        <f t="shared" si="96"/>
        <v>172110.70998978926</v>
      </c>
      <c r="AN20" s="69">
        <f t="shared" si="96"/>
        <v>172108.89561852568</v>
      </c>
      <c r="AO20" s="69">
        <f t="shared" si="96"/>
        <v>172107.081266389</v>
      </c>
      <c r="AP20" s="69">
        <f t="shared" si="96"/>
        <v>172105.266933379</v>
      </c>
      <c r="AQ20" s="69">
        <f t="shared" si="96"/>
        <v>172103.45261949548</v>
      </c>
      <c r="AR20" s="69">
        <f t="shared" si="96"/>
        <v>172101.63832473825</v>
      </c>
      <c r="AS20" s="69">
        <f t="shared" si="96"/>
        <v>172099.82404910712</v>
      </c>
      <c r="AT20" s="69">
        <f t="shared" si="96"/>
        <v>172098.00979260186</v>
      </c>
      <c r="AU20" s="69">
        <f t="shared" si="96"/>
        <v>172096.19555522228</v>
      </c>
      <c r="AV20" s="69">
        <f t="shared" si="96"/>
        <v>172094.38133696819</v>
      </c>
      <c r="AW20" s="69">
        <f t="shared" si="96"/>
        <v>172092.56713783939</v>
      </c>
      <c r="AX20" s="69">
        <f t="shared" si="96"/>
        <v>172090.75295783565</v>
      </c>
      <c r="AY20" s="69">
        <f t="shared" si="96"/>
        <v>172088.93879695679</v>
      </c>
      <c r="AZ20" s="69">
        <f t="shared" si="96"/>
        <v>172087.12465520261</v>
      </c>
      <c r="BA20" s="69">
        <f t="shared" si="96"/>
        <v>172085.31053257291</v>
      </c>
      <c r="BB20" s="69">
        <f t="shared" si="96"/>
        <v>172083.49642906748</v>
      </c>
      <c r="BC20" s="69">
        <f t="shared" si="96"/>
        <v>172081.68234468612</v>
      </c>
      <c r="BD20" s="69">
        <f t="shared" si="96"/>
        <v>172079.86827942863</v>
      </c>
      <c r="BE20" s="69">
        <f t="shared" si="96"/>
        <v>172078.0542332948</v>
      </c>
      <c r="BF20" s="106">
        <f>'Average per cap. (2013-2016)'!B20</f>
        <v>1.094433670613508</v>
      </c>
      <c r="BG20" s="106">
        <f>'Average per cap. (2013-2016)'!C20</f>
        <v>1.094433670613508</v>
      </c>
      <c r="BH20" s="106">
        <f>'Average per cap. (2013-2016)'!D20</f>
        <v>1.094433670613508</v>
      </c>
      <c r="BI20" s="106">
        <f>'Average per cap. (2013-2016)'!E20</f>
        <v>1.094433670613508</v>
      </c>
      <c r="BJ20" s="106">
        <f>'Average per cap. (2013-2016)'!F20</f>
        <v>1.2461652556293179</v>
      </c>
      <c r="BK20" s="106">
        <f>'Average per cap. (2013-2016)'!G20</f>
        <v>1.2461652556293179</v>
      </c>
      <c r="BL20" s="106">
        <f>'Average per cap. (2013-2016)'!H20</f>
        <v>1.2461652556293179</v>
      </c>
      <c r="BM20" s="106">
        <f>'Average per cap. (2013-2016)'!I20</f>
        <v>1.2461652556293179</v>
      </c>
      <c r="BN20" s="106">
        <f>'Average per cap. (2013-2016)'!J20</f>
        <v>1.1086526572664652</v>
      </c>
      <c r="BO20" s="106">
        <f>'Average per cap. (2013-2016)'!K20</f>
        <v>1.1086526572664652</v>
      </c>
      <c r="BP20" s="106">
        <f>'Average per cap. (2013-2016)'!L20</f>
        <v>1.1086526572664652</v>
      </c>
      <c r="BQ20" s="106">
        <f>'Average per cap. (2013-2016)'!M20</f>
        <v>1.1086526572664652</v>
      </c>
      <c r="BR20" s="106">
        <f>'Average per cap. (2013-2016)'!N20</f>
        <v>1.1086526572664652</v>
      </c>
      <c r="BS20" s="106">
        <f>'Average per cap. (2013-2016)'!O20</f>
        <v>1.1261412357815714</v>
      </c>
      <c r="BT20" s="106">
        <f>'Average per cap. (2013-2016)'!P20</f>
        <v>1.1261412357815714</v>
      </c>
      <c r="BU20" s="106">
        <f>'Average per cap. (2013-2016)'!Q20</f>
        <v>1.1261412357815714</v>
      </c>
      <c r="BV20" s="106">
        <f>'Average per cap. (2013-2016)'!R20</f>
        <v>1.1261412357815714</v>
      </c>
      <c r="BW20" s="106">
        <f>'Average per cap. (2013-2016)'!S20</f>
        <v>1.1435243533733339</v>
      </c>
      <c r="BX20" s="106">
        <f>'Average per cap. (2013-2016)'!T20</f>
        <v>1.1435243533733339</v>
      </c>
      <c r="BY20" s="106">
        <f>'Average per cap. (2013-2016)'!U20</f>
        <v>1.1435243533733339</v>
      </c>
      <c r="BZ20" s="106">
        <f>'Average per cap. (2013-2016)'!V20</f>
        <v>1.1435243533733339</v>
      </c>
      <c r="CA20" s="106">
        <f>'Average per cap. (2013-2016)'!W20</f>
        <v>1.1618375142345039</v>
      </c>
      <c r="CB20" s="106">
        <f>'Average per cap. (2013-2016)'!X20</f>
        <v>1.1618375142345039</v>
      </c>
      <c r="CC20" s="106">
        <f>'Average per cap. (2013-2016)'!Y20</f>
        <v>1.1618375142345039</v>
      </c>
      <c r="CD20" s="106">
        <f>'Average per cap. (2013-2016)'!Z20</f>
        <v>1.1618375142345039</v>
      </c>
      <c r="CE20" s="106">
        <f>'Average per cap. (2013-2016)'!AA20</f>
        <v>1.1618375142345039</v>
      </c>
      <c r="CF20" s="106">
        <f>'Average per cap. (2013-2016)'!AB20</f>
        <v>1.2209757744236975</v>
      </c>
      <c r="CG20" s="106">
        <f>'Average per cap. (2013-2016)'!AC20</f>
        <v>1.2209757744236975</v>
      </c>
      <c r="CH20" s="106">
        <f>'Average per cap. (2013-2016)'!AD20</f>
        <v>1.2209757744236975</v>
      </c>
      <c r="CI20" s="106">
        <f>'Average per cap. (2013-2016)'!AE20</f>
        <v>1.2209757744236975</v>
      </c>
      <c r="CJ20" s="106">
        <f>'Average per cap. (2013-2016)'!AF20</f>
        <v>1.2402649709639999</v>
      </c>
      <c r="CK20" s="106">
        <f>'Average per cap. (2013-2016)'!AG20</f>
        <v>1.2402649709639999</v>
      </c>
      <c r="CL20" s="106">
        <f>'Average per cap. (2013-2016)'!AH20</f>
        <v>1.2402649709639999</v>
      </c>
      <c r="CM20" s="106">
        <f>'Average per cap. (2013-2016)'!AI20</f>
        <v>1.2402649709639999</v>
      </c>
      <c r="CN20" s="106">
        <f>'Average per cap. (2013-2016)'!AJ20</f>
        <v>1.3382335841463355</v>
      </c>
      <c r="CO20" s="106">
        <f>'Average per cap. (2013-2016)'!AK20</f>
        <v>1.3382335841463355</v>
      </c>
      <c r="CP20" s="106">
        <f>'Average per cap. (2013-2016)'!AL20</f>
        <v>1.3382335841463355</v>
      </c>
      <c r="CQ20" s="106">
        <f>'Average per cap. (2013-2016)'!AM20</f>
        <v>1.3382335841463355</v>
      </c>
      <c r="CR20" s="106">
        <f>'Average per cap. (2013-2016)'!AN20</f>
        <v>1.3382335841463355</v>
      </c>
      <c r="CS20" s="106">
        <f>'Average per cap. (2013-2016)'!AO20</f>
        <v>1.2004575268195359</v>
      </c>
      <c r="CT20" s="106">
        <f>'Average per cap. (2013-2016)'!AP20</f>
        <v>1.2004575268195359</v>
      </c>
      <c r="CU20" s="106">
        <f>'Average per cap. (2013-2016)'!AQ20</f>
        <v>1.2004575268195359</v>
      </c>
      <c r="CV20" s="106">
        <f>'Average per cap. (2013-2016)'!AR20</f>
        <v>1.2004575268195359</v>
      </c>
      <c r="CW20" s="106">
        <f>'Average per cap. (2013-2016)'!AS20</f>
        <v>1.18245843522528</v>
      </c>
      <c r="CX20" s="106">
        <f>'Average per cap. (2013-2016)'!AT20</f>
        <v>1.18245843522528</v>
      </c>
      <c r="CY20" s="106">
        <f>'Average per cap. (2013-2016)'!AU20</f>
        <v>1.18245843522528</v>
      </c>
      <c r="CZ20" s="106">
        <f>'Average per cap. (2013-2016)'!AV20</f>
        <v>1.18245843522528</v>
      </c>
      <c r="DA20" s="106">
        <f>'Average per cap. (2013-2016)'!AW20</f>
        <v>1.0958281403157282</v>
      </c>
      <c r="DB20" s="106">
        <f>'Average per cap. (2013-2016)'!AX20</f>
        <v>1.0958281403157282</v>
      </c>
      <c r="DC20" s="106">
        <f>'Average per cap. (2013-2016)'!AY20</f>
        <v>1.0958281403157282</v>
      </c>
      <c r="DD20" s="106">
        <f>'Average per cap. (2013-2016)'!AZ20</f>
        <v>1.0958281403157282</v>
      </c>
      <c r="DE20" s="106">
        <f>'Average per cap. (2013-2016)'!BA20</f>
        <v>1.0958281403157282</v>
      </c>
      <c r="DF20" s="108">
        <f t="shared" si="15"/>
        <v>188429.2962280057</v>
      </c>
      <c r="DG20" s="108">
        <f t="shared" si="15"/>
        <v>188427.30982808725</v>
      </c>
      <c r="DH20" s="108">
        <f t="shared" si="15"/>
        <v>188425.32344910913</v>
      </c>
      <c r="DI20" s="108">
        <f t="shared" si="15"/>
        <v>188423.33709107124</v>
      </c>
      <c r="DJ20" s="108">
        <f t="shared" si="15"/>
        <v>214543.96646689609</v>
      </c>
      <c r="DK20" s="108">
        <f t="shared" si="15"/>
        <v>214541.70476913449</v>
      </c>
      <c r="DL20" s="108">
        <f t="shared" si="15"/>
        <v>214539.44309521545</v>
      </c>
      <c r="DM20" s="108">
        <f t="shared" si="15"/>
        <v>214537.1814451387</v>
      </c>
      <c r="DN20" s="108">
        <f t="shared" si="15"/>
        <v>190861.29055456899</v>
      </c>
      <c r="DO20" s="108">
        <f t="shared" si="15"/>
        <v>190859.27851684668</v>
      </c>
      <c r="DP20" s="108">
        <f t="shared" si="15"/>
        <v>190857.26650033501</v>
      </c>
      <c r="DQ20" s="108">
        <f t="shared" si="15"/>
        <v>190855.25450503384</v>
      </c>
      <c r="DR20" s="108">
        <f t="shared" si="15"/>
        <v>190853.24253094284</v>
      </c>
      <c r="DS20" s="108">
        <f t="shared" si="15"/>
        <v>193861.83692874585</v>
      </c>
      <c r="DT20" s="108">
        <f t="shared" si="15"/>
        <v>193859.79325960958</v>
      </c>
      <c r="DU20" s="108">
        <f t="shared" si="15"/>
        <v>193857.74961201742</v>
      </c>
      <c r="DV20" s="108">
        <f t="shared" si="90"/>
        <v>193855.70598596914</v>
      </c>
      <c r="DW20" s="108">
        <f t="shared" si="90"/>
        <v>196845.9877681041</v>
      </c>
      <c r="DX20" s="108">
        <f t="shared" si="90"/>
        <v>196843.91264039368</v>
      </c>
      <c r="DY20" s="108">
        <f t="shared" si="90"/>
        <v>196841.83753455902</v>
      </c>
      <c r="DZ20" s="108">
        <f t="shared" si="90"/>
        <v>196839.7624505999</v>
      </c>
      <c r="EA20" s="108">
        <f t="shared" si="90"/>
        <v>199989.9772562857</v>
      </c>
      <c r="EB20" s="108">
        <f t="shared" si="90"/>
        <v>199987.86898500053</v>
      </c>
      <c r="EC20" s="108">
        <f t="shared" si="90"/>
        <v>199985.76073594054</v>
      </c>
      <c r="ED20" s="108">
        <f t="shared" si="90"/>
        <v>199983.65250910545</v>
      </c>
      <c r="EE20" s="108">
        <f t="shared" si="90"/>
        <v>199981.54430449504</v>
      </c>
      <c r="EF20" s="108">
        <f t="shared" si="90"/>
        <v>210158.51519382384</v>
      </c>
      <c r="EG20" s="108">
        <f t="shared" si="90"/>
        <v>210156.29972698397</v>
      </c>
      <c r="EH20" s="108">
        <f t="shared" si="90"/>
        <v>210154.08428349931</v>
      </c>
      <c r="EI20" s="108">
        <f t="shared" si="90"/>
        <v>210151.8688633696</v>
      </c>
      <c r="EJ20" s="108">
        <f t="shared" si="90"/>
        <v>213469.63577378402</v>
      </c>
      <c r="EK20" s="108">
        <f t="shared" si="90"/>
        <v>213467.38540149273</v>
      </c>
      <c r="EL20" s="108">
        <f t="shared" si="91"/>
        <v>213465.1350529246</v>
      </c>
      <c r="EM20" s="108">
        <f t="shared" si="91"/>
        <v>213462.8847280794</v>
      </c>
      <c r="EN20" s="108">
        <f t="shared" si="91"/>
        <v>230321.90424704718</v>
      </c>
      <c r="EO20" s="108">
        <f t="shared" si="91"/>
        <v>230319.47622008438</v>
      </c>
      <c r="EP20" s="108">
        <f t="shared" si="91"/>
        <v>230317.04821871757</v>
      </c>
      <c r="EQ20" s="108">
        <f t="shared" si="91"/>
        <v>230314.62024294649</v>
      </c>
      <c r="ER20" s="108">
        <f t="shared" si="91"/>
        <v>230312.19229277081</v>
      </c>
      <c r="ES20" s="108">
        <f t="shared" si="91"/>
        <v>206598.52914406842</v>
      </c>
      <c r="ET20" s="108">
        <f t="shared" si="91"/>
        <v>206596.35120619109</v>
      </c>
      <c r="EU20" s="108">
        <f t="shared" si="91"/>
        <v>206594.17329127333</v>
      </c>
      <c r="EV20" s="108">
        <f t="shared" si="91"/>
        <v>206591.99539931491</v>
      </c>
      <c r="EW20" s="108">
        <f t="shared" si="91"/>
        <v>203492.30765171102</v>
      </c>
      <c r="EX20" s="108">
        <f t="shared" si="91"/>
        <v>203490.16245926259</v>
      </c>
      <c r="EY20" s="108">
        <f t="shared" si="91"/>
        <v>203488.01728942851</v>
      </c>
      <c r="EZ20" s="108">
        <f t="shared" si="91"/>
        <v>203485.87214220859</v>
      </c>
      <c r="FA20" s="108">
        <f t="shared" si="91"/>
        <v>188575.92581656398</v>
      </c>
      <c r="FB20" s="108">
        <f t="shared" si="92"/>
        <v>188573.93787089328</v>
      </c>
      <c r="FC20" s="108">
        <f t="shared" si="92"/>
        <v>188571.94994617926</v>
      </c>
      <c r="FD20" s="108">
        <f t="shared" si="92"/>
        <v>188569.96204242174</v>
      </c>
      <c r="FE20" s="108">
        <f t="shared" si="92"/>
        <v>188567.97415962044</v>
      </c>
    </row>
    <row r="21" spans="1:161" ht="15.75" x14ac:dyDescent="0.25">
      <c r="A21" s="47" t="s">
        <v>180</v>
      </c>
      <c r="B21" s="12">
        <f>'Urb proj of all 25 ARs '!AQ21</f>
        <v>94779.091467145219</v>
      </c>
      <c r="C21" s="12">
        <f>'Urb proj of all 25 ARs '!AR21</f>
        <v>94727.149618040232</v>
      </c>
      <c r="D21" s="100">
        <f t="shared" si="10"/>
        <v>-5.48030671121096E-4</v>
      </c>
      <c r="E21" s="101">
        <f t="shared" si="11"/>
        <v>-1.0541884718828776E-5</v>
      </c>
      <c r="F21" s="69">
        <f t="shared" si="12"/>
        <v>94778.092316889219</v>
      </c>
      <c r="G21" s="69">
        <f t="shared" si="13"/>
        <v>94777.093177166142</v>
      </c>
      <c r="H21" s="69">
        <f>G21*(1+$E$21)</f>
        <v>94776.094047975886</v>
      </c>
      <c r="I21" s="69">
        <f t="shared" ref="I21:BE21" si="97">H21*(1+$E$21)</f>
        <v>94775.094929318337</v>
      </c>
      <c r="J21" s="69">
        <f t="shared" si="97"/>
        <v>94774.095821193376</v>
      </c>
      <c r="K21" s="69">
        <f t="shared" si="97"/>
        <v>94773.096723600902</v>
      </c>
      <c r="L21" s="69">
        <f t="shared" si="97"/>
        <v>94772.097636540799</v>
      </c>
      <c r="M21" s="69">
        <f t="shared" si="97"/>
        <v>94771.09856001295</v>
      </c>
      <c r="N21" s="69">
        <f t="shared" si="97"/>
        <v>94770.099494017253</v>
      </c>
      <c r="O21" s="69">
        <f t="shared" si="97"/>
        <v>94769.100438553593</v>
      </c>
      <c r="P21" s="69">
        <f t="shared" si="97"/>
        <v>94768.101393621866</v>
      </c>
      <c r="Q21" s="69">
        <f t="shared" si="97"/>
        <v>94767.102359221957</v>
      </c>
      <c r="R21" s="69">
        <f t="shared" si="97"/>
        <v>94766.10333535375</v>
      </c>
      <c r="S21" s="69">
        <f t="shared" si="97"/>
        <v>94765.104322017141</v>
      </c>
      <c r="T21" s="69">
        <f t="shared" si="97"/>
        <v>94764.105319212016</v>
      </c>
      <c r="U21" s="69">
        <f t="shared" si="97"/>
        <v>94763.106326938258</v>
      </c>
      <c r="V21" s="69">
        <f t="shared" si="97"/>
        <v>94762.107345195764</v>
      </c>
      <c r="W21" s="69">
        <f t="shared" si="97"/>
        <v>94761.108373984418</v>
      </c>
      <c r="X21" s="69">
        <f t="shared" si="97"/>
        <v>94760.109413304104</v>
      </c>
      <c r="Y21" s="69">
        <f t="shared" si="97"/>
        <v>94759.11046315472</v>
      </c>
      <c r="Z21" s="69">
        <f t="shared" si="97"/>
        <v>94758.111523536165</v>
      </c>
      <c r="AA21" s="69">
        <f t="shared" si="97"/>
        <v>94757.112594448306</v>
      </c>
      <c r="AB21" s="69">
        <f t="shared" si="97"/>
        <v>94756.113675891043</v>
      </c>
      <c r="AC21" s="69">
        <f t="shared" si="97"/>
        <v>94755.114767864274</v>
      </c>
      <c r="AD21" s="69">
        <f t="shared" si="97"/>
        <v>94754.115870367867</v>
      </c>
      <c r="AE21" s="69">
        <f t="shared" si="97"/>
        <v>94753.11698340172</v>
      </c>
      <c r="AF21" s="69">
        <f t="shared" si="97"/>
        <v>94752.118106965732</v>
      </c>
      <c r="AG21" s="69">
        <f t="shared" si="97"/>
        <v>94751.119241059787</v>
      </c>
      <c r="AH21" s="69">
        <f t="shared" si="97"/>
        <v>94750.120385683767</v>
      </c>
      <c r="AI21" s="69">
        <f t="shared" si="97"/>
        <v>94749.121540837572</v>
      </c>
      <c r="AJ21" s="69">
        <f t="shared" si="97"/>
        <v>94748.122706521084</v>
      </c>
      <c r="AK21" s="69">
        <f t="shared" si="97"/>
        <v>94747.123882734188</v>
      </c>
      <c r="AL21" s="69">
        <f t="shared" si="97"/>
        <v>94746.12506947678</v>
      </c>
      <c r="AM21" s="69">
        <f t="shared" si="97"/>
        <v>94745.126266748746</v>
      </c>
      <c r="AN21" s="69">
        <f t="shared" si="97"/>
        <v>94744.127474549969</v>
      </c>
      <c r="AO21" s="69">
        <f t="shared" si="97"/>
        <v>94743.128692880346</v>
      </c>
      <c r="AP21" s="69">
        <f t="shared" si="97"/>
        <v>94742.129921739761</v>
      </c>
      <c r="AQ21" s="69">
        <f t="shared" si="97"/>
        <v>94741.131161128113</v>
      </c>
      <c r="AR21" s="69">
        <f t="shared" si="97"/>
        <v>94740.132411045284</v>
      </c>
      <c r="AS21" s="69">
        <f t="shared" si="97"/>
        <v>94739.133671491159</v>
      </c>
      <c r="AT21" s="69">
        <f t="shared" si="97"/>
        <v>94738.134942465636</v>
      </c>
      <c r="AU21" s="69">
        <f t="shared" si="97"/>
        <v>94737.136223968599</v>
      </c>
      <c r="AV21" s="69">
        <f t="shared" si="97"/>
        <v>94736.13751599993</v>
      </c>
      <c r="AW21" s="69">
        <f t="shared" si="97"/>
        <v>94735.138818559528</v>
      </c>
      <c r="AX21" s="69">
        <f t="shared" si="97"/>
        <v>94734.140131647277</v>
      </c>
      <c r="AY21" s="69">
        <f t="shared" si="97"/>
        <v>94733.141455263074</v>
      </c>
      <c r="AZ21" s="69">
        <f t="shared" si="97"/>
        <v>94732.142789406804</v>
      </c>
      <c r="BA21" s="69">
        <f t="shared" si="97"/>
        <v>94731.144134078349</v>
      </c>
      <c r="BB21" s="69">
        <f t="shared" si="97"/>
        <v>94730.145489277609</v>
      </c>
      <c r="BC21" s="69">
        <f t="shared" si="97"/>
        <v>94729.146855004466</v>
      </c>
      <c r="BD21" s="69">
        <f t="shared" si="97"/>
        <v>94728.148231258805</v>
      </c>
      <c r="BE21" s="69">
        <f t="shared" si="97"/>
        <v>94727.149618040523</v>
      </c>
      <c r="BF21" s="106">
        <f>'Average per cap. (2013-2016)'!B21</f>
        <v>1.2140519437111976</v>
      </c>
      <c r="BG21" s="106">
        <f>'Average per cap. (2013-2016)'!C21</f>
        <v>1.2140519437111976</v>
      </c>
      <c r="BH21" s="106">
        <f>'Average per cap. (2013-2016)'!D21</f>
        <v>1.2140519437111976</v>
      </c>
      <c r="BI21" s="106">
        <f>'Average per cap. (2013-2016)'!E21</f>
        <v>1.2140519437111976</v>
      </c>
      <c r="BJ21" s="106">
        <f>'Average per cap. (2013-2016)'!F21</f>
        <v>1.362917103855896</v>
      </c>
      <c r="BK21" s="106">
        <f>'Average per cap. (2013-2016)'!G21</f>
        <v>1.362917103855896</v>
      </c>
      <c r="BL21" s="106">
        <f>'Average per cap. (2013-2016)'!H21</f>
        <v>1.362917103855896</v>
      </c>
      <c r="BM21" s="106">
        <f>'Average per cap. (2013-2016)'!I21</f>
        <v>1.362917103855896</v>
      </c>
      <c r="BN21" s="106">
        <f>'Average per cap. (2013-2016)'!J21</f>
        <v>1.1497490975787497</v>
      </c>
      <c r="BO21" s="106">
        <f>'Average per cap. (2013-2016)'!K21</f>
        <v>1.1497490975787497</v>
      </c>
      <c r="BP21" s="106">
        <f>'Average per cap. (2013-2016)'!L21</f>
        <v>1.1497490975787497</v>
      </c>
      <c r="BQ21" s="106">
        <f>'Average per cap. (2013-2016)'!M21</f>
        <v>1.1497490975787497</v>
      </c>
      <c r="BR21" s="106">
        <f>'Average per cap. (2013-2016)'!N21</f>
        <v>1.1497490975787497</v>
      </c>
      <c r="BS21" s="106">
        <f>'Average per cap. (2013-2016)'!O21</f>
        <v>1.1827288618712741</v>
      </c>
      <c r="BT21" s="106">
        <f>'Average per cap. (2013-2016)'!P21</f>
        <v>1.1827288618712741</v>
      </c>
      <c r="BU21" s="106">
        <f>'Average per cap. (2013-2016)'!Q21</f>
        <v>1.1827288618712741</v>
      </c>
      <c r="BV21" s="106">
        <f>'Average per cap. (2013-2016)'!R21</f>
        <v>1.1827288618712741</v>
      </c>
      <c r="BW21" s="106">
        <f>'Average per cap. (2013-2016)'!S21</f>
        <v>1.1972489671022222</v>
      </c>
      <c r="BX21" s="106">
        <f>'Average per cap. (2013-2016)'!T21</f>
        <v>1.1972489671022222</v>
      </c>
      <c r="BY21" s="106">
        <f>'Average per cap. (2013-2016)'!U21</f>
        <v>1.1972489671022222</v>
      </c>
      <c r="BZ21" s="106">
        <f>'Average per cap. (2013-2016)'!V21</f>
        <v>1.1972489671022222</v>
      </c>
      <c r="CA21" s="106">
        <f>'Average per cap. (2013-2016)'!W21</f>
        <v>1.2774001840937104</v>
      </c>
      <c r="CB21" s="106">
        <f>'Average per cap. (2013-2016)'!X21</f>
        <v>1.2774001840937104</v>
      </c>
      <c r="CC21" s="106">
        <f>'Average per cap. (2013-2016)'!Y21</f>
        <v>1.2774001840937104</v>
      </c>
      <c r="CD21" s="106">
        <f>'Average per cap. (2013-2016)'!Z21</f>
        <v>1.2774001840937104</v>
      </c>
      <c r="CE21" s="106">
        <f>'Average per cap. (2013-2016)'!AA21</f>
        <v>1.2774001840937104</v>
      </c>
      <c r="CF21" s="106">
        <f>'Average per cap. (2013-2016)'!AB21</f>
        <v>1.2591836477419842</v>
      </c>
      <c r="CG21" s="106">
        <f>'Average per cap. (2013-2016)'!AC21</f>
        <v>1.2591836477419842</v>
      </c>
      <c r="CH21" s="106">
        <f>'Average per cap. (2013-2016)'!AD21</f>
        <v>1.2591836477419842</v>
      </c>
      <c r="CI21" s="106">
        <f>'Average per cap. (2013-2016)'!AE21</f>
        <v>1.2591836477419842</v>
      </c>
      <c r="CJ21" s="106">
        <f>'Average per cap. (2013-2016)'!AF21</f>
        <v>1.3432061382540541</v>
      </c>
      <c r="CK21" s="106">
        <f>'Average per cap. (2013-2016)'!AG21</f>
        <v>1.3432061382540541</v>
      </c>
      <c r="CL21" s="106">
        <f>'Average per cap. (2013-2016)'!AH21</f>
        <v>1.3432061382540541</v>
      </c>
      <c r="CM21" s="106">
        <f>'Average per cap. (2013-2016)'!AI21</f>
        <v>1.3432061382540541</v>
      </c>
      <c r="CN21" s="106">
        <f>'Average per cap. (2013-2016)'!AJ21</f>
        <v>1.4418817145652518</v>
      </c>
      <c r="CO21" s="106">
        <f>'Average per cap. (2013-2016)'!AK21</f>
        <v>1.4418817145652518</v>
      </c>
      <c r="CP21" s="106">
        <f>'Average per cap. (2013-2016)'!AL21</f>
        <v>1.4418817145652518</v>
      </c>
      <c r="CQ21" s="106">
        <f>'Average per cap. (2013-2016)'!AM21</f>
        <v>1.4418817145652518</v>
      </c>
      <c r="CR21" s="106">
        <f>'Average per cap. (2013-2016)'!AN21</f>
        <v>1.4418817145652518</v>
      </c>
      <c r="CS21" s="106">
        <f>'Average per cap. (2013-2016)'!AO21</f>
        <v>1.381016746225491</v>
      </c>
      <c r="CT21" s="106">
        <f>'Average per cap. (2013-2016)'!AP21</f>
        <v>1.381016746225491</v>
      </c>
      <c r="CU21" s="106">
        <f>'Average per cap. (2013-2016)'!AQ21</f>
        <v>1.381016746225491</v>
      </c>
      <c r="CV21" s="106">
        <f>'Average per cap. (2013-2016)'!AR21</f>
        <v>1.381016746225491</v>
      </c>
      <c r="CW21" s="106">
        <f>'Average per cap. (2013-2016)'!AS21</f>
        <v>1.3031254914579566</v>
      </c>
      <c r="CX21" s="106">
        <f>'Average per cap. (2013-2016)'!AT21</f>
        <v>1.3031254914579566</v>
      </c>
      <c r="CY21" s="106">
        <f>'Average per cap. (2013-2016)'!AU21</f>
        <v>1.3031254914579566</v>
      </c>
      <c r="CZ21" s="106">
        <f>'Average per cap. (2013-2016)'!AV21</f>
        <v>1.3031254914579566</v>
      </c>
      <c r="DA21" s="106">
        <f>'Average per cap. (2013-2016)'!AW21</f>
        <v>1.1757274412984648</v>
      </c>
      <c r="DB21" s="106">
        <f>'Average per cap. (2013-2016)'!AX21</f>
        <v>1.1757274412984648</v>
      </c>
      <c r="DC21" s="106">
        <f>'Average per cap. (2013-2016)'!AY21</f>
        <v>1.1757274412984648</v>
      </c>
      <c r="DD21" s="106">
        <f>'Average per cap. (2013-2016)'!AZ21</f>
        <v>1.1757274412984648</v>
      </c>
      <c r="DE21" s="106">
        <f>'Average per cap. (2013-2016)'!BA21</f>
        <v>1.1757274412984648</v>
      </c>
      <c r="DF21" s="108">
        <f t="shared" si="15"/>
        <v>115065.52719855869</v>
      </c>
      <c r="DG21" s="108">
        <f t="shared" si="15"/>
        <v>115064.31419103584</v>
      </c>
      <c r="DH21" s="108">
        <f t="shared" si="15"/>
        <v>115063.1011963004</v>
      </c>
      <c r="DI21" s="108">
        <f t="shared" si="15"/>
        <v>115061.88821435219</v>
      </c>
      <c r="DJ21" s="108">
        <f t="shared" si="15"/>
        <v>129169.23619718205</v>
      </c>
      <c r="DK21" s="108">
        <f t="shared" si="15"/>
        <v>129167.87450998485</v>
      </c>
      <c r="DL21" s="108">
        <f t="shared" si="15"/>
        <v>129166.51283714239</v>
      </c>
      <c r="DM21" s="108">
        <f t="shared" si="15"/>
        <v>129165.15117865453</v>
      </c>
      <c r="DN21" s="108">
        <f t="shared" si="15"/>
        <v>108961.83637069465</v>
      </c>
      <c r="DO21" s="108">
        <f t="shared" si="15"/>
        <v>108960.68770757689</v>
      </c>
      <c r="DP21" s="108">
        <f t="shared" si="15"/>
        <v>108959.53905656819</v>
      </c>
      <c r="DQ21" s="108">
        <f t="shared" si="15"/>
        <v>108958.39041766844</v>
      </c>
      <c r="DR21" s="108">
        <f t="shared" si="15"/>
        <v>108957.24179087751</v>
      </c>
      <c r="DS21" s="108">
        <f t="shared" si="15"/>
        <v>112081.4239798919</v>
      </c>
      <c r="DT21" s="108">
        <f t="shared" si="15"/>
        <v>112080.24243044118</v>
      </c>
      <c r="DU21" s="108">
        <f t="shared" si="15"/>
        <v>112079.06089344622</v>
      </c>
      <c r="DV21" s="108">
        <f t="shared" si="90"/>
        <v>112077.8793689069</v>
      </c>
      <c r="DW21" s="108">
        <f t="shared" si="90"/>
        <v>113452.63912221458</v>
      </c>
      <c r="DX21" s="108">
        <f t="shared" si="90"/>
        <v>113451.44311757189</v>
      </c>
      <c r="DY21" s="108">
        <f t="shared" si="90"/>
        <v>113450.24712553737</v>
      </c>
      <c r="DZ21" s="108">
        <f t="shared" si="90"/>
        <v>113449.05114611085</v>
      </c>
      <c r="EA21" s="108">
        <f t="shared" si="90"/>
        <v>121042.75307233671</v>
      </c>
      <c r="EB21" s="108">
        <f t="shared" si="90"/>
        <v>121041.47705358776</v>
      </c>
      <c r="EC21" s="108">
        <f t="shared" si="90"/>
        <v>121040.20104829047</v>
      </c>
      <c r="ED21" s="108">
        <f t="shared" si="90"/>
        <v>121038.92505644467</v>
      </c>
      <c r="EE21" s="108">
        <f t="shared" si="90"/>
        <v>121037.64907805024</v>
      </c>
      <c r="EF21" s="108">
        <f t="shared" si="90"/>
        <v>119310.31770920842</v>
      </c>
      <c r="EG21" s="108">
        <f t="shared" si="90"/>
        <v>119309.05995359337</v>
      </c>
      <c r="EH21" s="108">
        <f t="shared" si="90"/>
        <v>119307.80221123743</v>
      </c>
      <c r="EI21" s="108">
        <f t="shared" si="90"/>
        <v>119306.54448214047</v>
      </c>
      <c r="EJ21" s="108">
        <f t="shared" si="90"/>
        <v>127266.26000744745</v>
      </c>
      <c r="EK21" s="108">
        <f t="shared" si="90"/>
        <v>127264.91838120585</v>
      </c>
      <c r="EL21" s="108">
        <f t="shared" si="91"/>
        <v>127263.57676910753</v>
      </c>
      <c r="EM21" s="108">
        <f t="shared" si="91"/>
        <v>127262.23517115232</v>
      </c>
      <c r="EN21" s="108">
        <f t="shared" si="91"/>
        <v>136609.8249679929</v>
      </c>
      <c r="EO21" s="108">
        <f t="shared" si="91"/>
        <v>136608.38484296663</v>
      </c>
      <c r="EP21" s="108">
        <f t="shared" si="91"/>
        <v>136606.94473312199</v>
      </c>
      <c r="EQ21" s="108">
        <f t="shared" si="91"/>
        <v>136605.50463845881</v>
      </c>
      <c r="ER21" s="108">
        <f t="shared" si="91"/>
        <v>136604.06455897697</v>
      </c>
      <c r="ES21" s="108">
        <f t="shared" si="91"/>
        <v>130836.33012322457</v>
      </c>
      <c r="ET21" s="108">
        <f t="shared" si="91"/>
        <v>130834.95086171539</v>
      </c>
      <c r="EU21" s="108">
        <f t="shared" si="91"/>
        <v>130833.57161474621</v>
      </c>
      <c r="EV21" s="108">
        <f t="shared" si="91"/>
        <v>130832.19238231689</v>
      </c>
      <c r="EW21" s="108">
        <f t="shared" si="91"/>
        <v>123451.77433127313</v>
      </c>
      <c r="EX21" s="108">
        <f t="shared" si="91"/>
        <v>123450.47291689979</v>
      </c>
      <c r="EY21" s="108">
        <f t="shared" si="91"/>
        <v>123449.17151624581</v>
      </c>
      <c r="EZ21" s="108">
        <f t="shared" si="91"/>
        <v>123447.87012931106</v>
      </c>
      <c r="FA21" s="108">
        <f t="shared" si="91"/>
        <v>111378.00570403601</v>
      </c>
      <c r="FB21" s="108">
        <f t="shared" si="92"/>
        <v>111376.83156993968</v>
      </c>
      <c r="FC21" s="108">
        <f t="shared" si="92"/>
        <v>111375.65744822093</v>
      </c>
      <c r="FD21" s="108">
        <f t="shared" si="92"/>
        <v>111374.48333887961</v>
      </c>
      <c r="FE21" s="108">
        <f t="shared" si="92"/>
        <v>111373.30924191563</v>
      </c>
    </row>
    <row r="22" spans="1:161" ht="15.75" x14ac:dyDescent="0.25">
      <c r="A22" s="47" t="s">
        <v>181</v>
      </c>
      <c r="B22" s="12">
        <f>'Urb proj of all 25 ARs '!AQ22</f>
        <v>282157.14195423992</v>
      </c>
      <c r="C22" s="12">
        <f>'Urb proj of all 25 ARs '!AR22</f>
        <v>282002.51118637319</v>
      </c>
      <c r="D22" s="100">
        <f t="shared" si="10"/>
        <v>-5.4803067112089694E-4</v>
      </c>
      <c r="E22" s="101">
        <f t="shared" si="11"/>
        <v>-1.0541884718828776E-5</v>
      </c>
      <c r="F22" s="69">
        <f t="shared" si="12"/>
        <v>282154.16748617683</v>
      </c>
      <c r="G22" s="69">
        <f t="shared" si="13"/>
        <v>282151.19304947025</v>
      </c>
      <c r="H22" s="69">
        <f>G22*(1+$E$22)</f>
        <v>282148.21864411986</v>
      </c>
      <c r="I22" s="69">
        <f t="shared" ref="I22:BD22" si="98">H22*(1+$E$22)</f>
        <v>282145.24427012529</v>
      </c>
      <c r="J22" s="69">
        <f t="shared" si="98"/>
        <v>282142.26992748625</v>
      </c>
      <c r="K22" s="69">
        <f t="shared" si="98"/>
        <v>282139.29561620235</v>
      </c>
      <c r="L22" s="69">
        <f t="shared" si="98"/>
        <v>282136.32133627334</v>
      </c>
      <c r="M22" s="69">
        <f t="shared" si="98"/>
        <v>282133.34708769881</v>
      </c>
      <c r="N22" s="69">
        <f t="shared" si="98"/>
        <v>282130.37287047849</v>
      </c>
      <c r="O22" s="69">
        <f t="shared" si="98"/>
        <v>282127.39868461201</v>
      </c>
      <c r="P22" s="69">
        <f t="shared" si="98"/>
        <v>282124.42453009903</v>
      </c>
      <c r="Q22" s="69">
        <f t="shared" si="98"/>
        <v>282121.45040693926</v>
      </c>
      <c r="R22" s="69">
        <f t="shared" si="98"/>
        <v>282118.47631513234</v>
      </c>
      <c r="S22" s="69">
        <f t="shared" si="98"/>
        <v>282115.50225467799</v>
      </c>
      <c r="T22" s="69">
        <f t="shared" si="98"/>
        <v>282112.52822557581</v>
      </c>
      <c r="U22" s="69">
        <f t="shared" si="98"/>
        <v>282109.55422782549</v>
      </c>
      <c r="V22" s="69">
        <f t="shared" si="98"/>
        <v>282106.58026142674</v>
      </c>
      <c r="W22" s="69">
        <f t="shared" si="98"/>
        <v>282103.60632637923</v>
      </c>
      <c r="X22" s="69">
        <f t="shared" si="98"/>
        <v>282100.6324226826</v>
      </c>
      <c r="Y22" s="69">
        <f t="shared" si="98"/>
        <v>282097.65855033649</v>
      </c>
      <c r="Z22" s="69">
        <f t="shared" si="98"/>
        <v>282094.68470934062</v>
      </c>
      <c r="AA22" s="69">
        <f t="shared" si="98"/>
        <v>282091.71089969465</v>
      </c>
      <c r="AB22" s="69">
        <f t="shared" si="98"/>
        <v>282088.73712139821</v>
      </c>
      <c r="AC22" s="69">
        <f t="shared" si="98"/>
        <v>282085.76337445102</v>
      </c>
      <c r="AD22" s="69">
        <f t="shared" si="98"/>
        <v>282082.78965885274</v>
      </c>
      <c r="AE22" s="69">
        <f t="shared" si="98"/>
        <v>282079.815974603</v>
      </c>
      <c r="AF22" s="69">
        <f t="shared" si="98"/>
        <v>282076.84232170146</v>
      </c>
      <c r="AG22" s="69">
        <f t="shared" si="98"/>
        <v>282073.86870014784</v>
      </c>
      <c r="AH22" s="69">
        <f t="shared" si="98"/>
        <v>282070.89510994183</v>
      </c>
      <c r="AI22" s="69">
        <f t="shared" si="98"/>
        <v>282067.92155108304</v>
      </c>
      <c r="AJ22" s="69">
        <f t="shared" si="98"/>
        <v>282064.94802357117</v>
      </c>
      <c r="AK22" s="69">
        <f t="shared" si="98"/>
        <v>282061.97452740587</v>
      </c>
      <c r="AL22" s="69">
        <f t="shared" si="98"/>
        <v>282059.00106258685</v>
      </c>
      <c r="AM22" s="69">
        <f t="shared" si="98"/>
        <v>282056.02762911376</v>
      </c>
      <c r="AN22" s="69">
        <f t="shared" si="98"/>
        <v>282053.05422698625</v>
      </c>
      <c r="AO22" s="69">
        <f t="shared" si="98"/>
        <v>282050.08085620397</v>
      </c>
      <c r="AP22" s="69">
        <f t="shared" si="98"/>
        <v>282047.10751676664</v>
      </c>
      <c r="AQ22" s="69">
        <f t="shared" si="98"/>
        <v>282044.1342086739</v>
      </c>
      <c r="AR22" s="69">
        <f t="shared" si="98"/>
        <v>282041.16093192546</v>
      </c>
      <c r="AS22" s="69">
        <f t="shared" si="98"/>
        <v>282038.18768652098</v>
      </c>
      <c r="AT22" s="69">
        <f t="shared" si="98"/>
        <v>282035.21447246009</v>
      </c>
      <c r="AU22" s="69">
        <f t="shared" si="98"/>
        <v>282032.24128974247</v>
      </c>
      <c r="AV22" s="69">
        <f t="shared" si="98"/>
        <v>282029.2681383678</v>
      </c>
      <c r="AW22" s="69">
        <f t="shared" si="98"/>
        <v>282026.29501833575</v>
      </c>
      <c r="AX22" s="69">
        <f t="shared" si="98"/>
        <v>282023.32192964596</v>
      </c>
      <c r="AY22" s="69">
        <f t="shared" si="98"/>
        <v>282020.34887229814</v>
      </c>
      <c r="AZ22" s="69">
        <f t="shared" si="98"/>
        <v>282017.37584629195</v>
      </c>
      <c r="BA22" s="69">
        <f t="shared" si="98"/>
        <v>282014.40285162709</v>
      </c>
      <c r="BB22" s="69">
        <f t="shared" si="98"/>
        <v>282011.42988830316</v>
      </c>
      <c r="BC22" s="69">
        <f t="shared" si="98"/>
        <v>282008.45695631986</v>
      </c>
      <c r="BD22" s="69">
        <f t="shared" si="98"/>
        <v>282005.4840556769</v>
      </c>
      <c r="BE22" s="69">
        <f>BD22*(1+$E$22)</f>
        <v>282002.51118637389</v>
      </c>
      <c r="BF22" s="106">
        <f>'Average per cap. (2013-2016)'!B22</f>
        <v>1.1280553846360917</v>
      </c>
      <c r="BG22" s="106">
        <f>'Average per cap. (2013-2016)'!C22</f>
        <v>1.1280553846360917</v>
      </c>
      <c r="BH22" s="106">
        <f>'Average per cap. (2013-2016)'!D22</f>
        <v>1.1280553846360917</v>
      </c>
      <c r="BI22" s="106">
        <f>'Average per cap. (2013-2016)'!E22</f>
        <v>1.1280553846360917</v>
      </c>
      <c r="BJ22" s="106">
        <f>'Average per cap. (2013-2016)'!F22</f>
        <v>1.2346658886966893</v>
      </c>
      <c r="BK22" s="106">
        <f>'Average per cap. (2013-2016)'!G22</f>
        <v>1.2346658886966893</v>
      </c>
      <c r="BL22" s="106">
        <f>'Average per cap. (2013-2016)'!H22</f>
        <v>1.2346658886966893</v>
      </c>
      <c r="BM22" s="106">
        <f>'Average per cap. (2013-2016)'!I22</f>
        <v>1.2346658886966893</v>
      </c>
      <c r="BN22" s="106">
        <f>'Average per cap. (2013-2016)'!J22</f>
        <v>1.0899426703289743</v>
      </c>
      <c r="BO22" s="106">
        <f>'Average per cap. (2013-2016)'!K22</f>
        <v>1.0899426703289743</v>
      </c>
      <c r="BP22" s="106">
        <f>'Average per cap. (2013-2016)'!L22</f>
        <v>1.0899426703289743</v>
      </c>
      <c r="BQ22" s="106">
        <f>'Average per cap. (2013-2016)'!M22</f>
        <v>1.0899426703289743</v>
      </c>
      <c r="BR22" s="106">
        <f>'Average per cap. (2013-2016)'!N22</f>
        <v>1.0899426703289743</v>
      </c>
      <c r="BS22" s="106">
        <f>'Average per cap. (2013-2016)'!O22</f>
        <v>1.1078459800691693</v>
      </c>
      <c r="BT22" s="106">
        <f>'Average per cap. (2013-2016)'!P22</f>
        <v>1.1078459800691693</v>
      </c>
      <c r="BU22" s="106">
        <f>'Average per cap. (2013-2016)'!Q22</f>
        <v>1.1078459800691693</v>
      </c>
      <c r="BV22" s="106">
        <f>'Average per cap. (2013-2016)'!R22</f>
        <v>1.1078459800691693</v>
      </c>
      <c r="BW22" s="106">
        <f>'Average per cap. (2013-2016)'!S22</f>
        <v>1.096399727474715</v>
      </c>
      <c r="BX22" s="106">
        <f>'Average per cap. (2013-2016)'!T22</f>
        <v>1.096399727474715</v>
      </c>
      <c r="BY22" s="106">
        <f>'Average per cap. (2013-2016)'!U22</f>
        <v>1.096399727474715</v>
      </c>
      <c r="BZ22" s="106">
        <f>'Average per cap. (2013-2016)'!V22</f>
        <v>1.096399727474715</v>
      </c>
      <c r="CA22" s="106">
        <f>'Average per cap. (2013-2016)'!W22</f>
        <v>1.1477350618496038</v>
      </c>
      <c r="CB22" s="106">
        <f>'Average per cap. (2013-2016)'!X22</f>
        <v>1.1477350618496038</v>
      </c>
      <c r="CC22" s="106">
        <f>'Average per cap. (2013-2016)'!Y22</f>
        <v>1.1477350618496038</v>
      </c>
      <c r="CD22" s="106">
        <f>'Average per cap. (2013-2016)'!Z22</f>
        <v>1.1477350618496038</v>
      </c>
      <c r="CE22" s="106">
        <f>'Average per cap. (2013-2016)'!AA22</f>
        <v>1.1477350618496038</v>
      </c>
      <c r="CF22" s="106">
        <f>'Average per cap. (2013-2016)'!AB22</f>
        <v>1.1481639643551687</v>
      </c>
      <c r="CG22" s="106">
        <f>'Average per cap. (2013-2016)'!AC22</f>
        <v>1.1481639643551687</v>
      </c>
      <c r="CH22" s="106">
        <f>'Average per cap. (2013-2016)'!AD22</f>
        <v>1.1481639643551687</v>
      </c>
      <c r="CI22" s="106">
        <f>'Average per cap. (2013-2016)'!AE22</f>
        <v>1.1481639643551687</v>
      </c>
      <c r="CJ22" s="106">
        <f>'Average per cap. (2013-2016)'!AF22</f>
        <v>1.1793311843126597</v>
      </c>
      <c r="CK22" s="106">
        <f>'Average per cap. (2013-2016)'!AG22</f>
        <v>1.1793311843126597</v>
      </c>
      <c r="CL22" s="106">
        <f>'Average per cap. (2013-2016)'!AH22</f>
        <v>1.1793311843126597</v>
      </c>
      <c r="CM22" s="106">
        <f>'Average per cap. (2013-2016)'!AI22</f>
        <v>1.1793311843126597</v>
      </c>
      <c r="CN22" s="106">
        <f>'Average per cap. (2013-2016)'!AJ22</f>
        <v>1.2735125516132604</v>
      </c>
      <c r="CO22" s="106">
        <f>'Average per cap. (2013-2016)'!AK22</f>
        <v>1.2735125516132604</v>
      </c>
      <c r="CP22" s="106">
        <f>'Average per cap. (2013-2016)'!AL22</f>
        <v>1.2735125516132604</v>
      </c>
      <c r="CQ22" s="106">
        <f>'Average per cap. (2013-2016)'!AM22</f>
        <v>1.2735125516132604</v>
      </c>
      <c r="CR22" s="106">
        <f>'Average per cap. (2013-2016)'!AN22</f>
        <v>1.2735125516132604</v>
      </c>
      <c r="CS22" s="106">
        <f>'Average per cap. (2013-2016)'!AO22</f>
        <v>1.2084121402197043</v>
      </c>
      <c r="CT22" s="106">
        <f>'Average per cap. (2013-2016)'!AP22</f>
        <v>1.2084121402197043</v>
      </c>
      <c r="CU22" s="106">
        <f>'Average per cap. (2013-2016)'!AQ22</f>
        <v>1.2084121402197043</v>
      </c>
      <c r="CV22" s="106">
        <f>'Average per cap. (2013-2016)'!AR22</f>
        <v>1.2084121402197043</v>
      </c>
      <c r="CW22" s="106">
        <f>'Average per cap. (2013-2016)'!AS22</f>
        <v>1.1873195438878361</v>
      </c>
      <c r="CX22" s="106">
        <f>'Average per cap. (2013-2016)'!AT22</f>
        <v>1.1873195438878361</v>
      </c>
      <c r="CY22" s="106">
        <f>'Average per cap. (2013-2016)'!AU22</f>
        <v>1.1873195438878361</v>
      </c>
      <c r="CZ22" s="106">
        <f>'Average per cap. (2013-2016)'!AV22</f>
        <v>1.1873195438878361</v>
      </c>
      <c r="DA22" s="106">
        <f>'Average per cap. (2013-2016)'!AW22</f>
        <v>1.1029860321269009</v>
      </c>
      <c r="DB22" s="106">
        <f>'Average per cap. (2013-2016)'!AX22</f>
        <v>1.1029860321269009</v>
      </c>
      <c r="DC22" s="106">
        <f>'Average per cap. (2013-2016)'!AY22</f>
        <v>1.1029860321269009</v>
      </c>
      <c r="DD22" s="106">
        <f>'Average per cap. (2013-2016)'!AZ22</f>
        <v>1.1029860321269009</v>
      </c>
      <c r="DE22" s="106">
        <f>'Average per cap. (2013-2016)'!BA22</f>
        <v>1.1029860321269009</v>
      </c>
      <c r="DF22" s="108">
        <f t="shared" si="15"/>
        <v>318285.52793029544</v>
      </c>
      <c r="DG22" s="108">
        <f t="shared" si="15"/>
        <v>318282.17260095233</v>
      </c>
      <c r="DH22" s="108">
        <f t="shared" si="15"/>
        <v>318278.81730698072</v>
      </c>
      <c r="DI22" s="108">
        <f t="shared" si="15"/>
        <v>318275.46204838023</v>
      </c>
      <c r="DJ22" s="108">
        <f t="shared" si="15"/>
        <v>348351.43643892102</v>
      </c>
      <c r="DK22" s="108">
        <f t="shared" si="15"/>
        <v>348347.76415823639</v>
      </c>
      <c r="DL22" s="108">
        <f t="shared" si="15"/>
        <v>348344.09191626462</v>
      </c>
      <c r="DM22" s="108">
        <f t="shared" si="15"/>
        <v>348340.41971300513</v>
      </c>
      <c r="DN22" s="108">
        <f t="shared" si="15"/>
        <v>307505.93198735855</v>
      </c>
      <c r="DO22" s="108">
        <f t="shared" si="15"/>
        <v>307502.69029527315</v>
      </c>
      <c r="DP22" s="108">
        <f t="shared" si="15"/>
        <v>307499.44863736129</v>
      </c>
      <c r="DQ22" s="108">
        <f t="shared" si="15"/>
        <v>307496.20701362268</v>
      </c>
      <c r="DR22" s="108">
        <f t="shared" si="15"/>
        <v>307492.96542405681</v>
      </c>
      <c r="DS22" s="108">
        <f t="shared" si="15"/>
        <v>312540.52508803969</v>
      </c>
      <c r="DT22" s="108">
        <f t="shared" si="15"/>
        <v>312537.23032185424</v>
      </c>
      <c r="DU22" s="108">
        <f t="shared" si="15"/>
        <v>312533.93559040182</v>
      </c>
      <c r="DV22" s="108">
        <f t="shared" si="90"/>
        <v>312530.64089368208</v>
      </c>
      <c r="DW22" s="108">
        <f t="shared" si="90"/>
        <v>309298.3170958765</v>
      </c>
      <c r="DX22" s="108">
        <f t="shared" si="90"/>
        <v>309295.05650867394</v>
      </c>
      <c r="DY22" s="108">
        <f t="shared" si="90"/>
        <v>309291.79595584417</v>
      </c>
      <c r="DZ22" s="108">
        <f t="shared" si="90"/>
        <v>309288.53543738672</v>
      </c>
      <c r="EA22" s="108">
        <f t="shared" si="90"/>
        <v>323766.54725672159</v>
      </c>
      <c r="EB22" s="108">
        <f t="shared" si="90"/>
        <v>323763.13414710463</v>
      </c>
      <c r="EC22" s="108">
        <f t="shared" si="90"/>
        <v>323759.72107346827</v>
      </c>
      <c r="ED22" s="108">
        <f t="shared" si="90"/>
        <v>323756.30803581211</v>
      </c>
      <c r="EE22" s="108">
        <f t="shared" si="90"/>
        <v>323752.89503413584</v>
      </c>
      <c r="EF22" s="108">
        <f t="shared" si="90"/>
        <v>323870.46553287259</v>
      </c>
      <c r="EG22" s="108">
        <f t="shared" si="90"/>
        <v>323867.05132776109</v>
      </c>
      <c r="EH22" s="108">
        <f t="shared" si="90"/>
        <v>323863.63715864177</v>
      </c>
      <c r="EI22" s="108">
        <f t="shared" si="90"/>
        <v>323860.22302551422</v>
      </c>
      <c r="EJ22" s="108">
        <f t="shared" si="90"/>
        <v>332647.989205727</v>
      </c>
      <c r="EK22" s="108">
        <f t="shared" si="90"/>
        <v>332644.4824689728</v>
      </c>
      <c r="EL22" s="108">
        <f t="shared" si="91"/>
        <v>332640.97576918628</v>
      </c>
      <c r="EM22" s="108">
        <f t="shared" si="91"/>
        <v>332637.46910636697</v>
      </c>
      <c r="EN22" s="108">
        <f t="shared" si="91"/>
        <v>359198.10477892257</v>
      </c>
      <c r="EO22" s="108">
        <f t="shared" si="91"/>
        <v>359194.31815391075</v>
      </c>
      <c r="EP22" s="108">
        <f t="shared" si="91"/>
        <v>359190.5315688171</v>
      </c>
      <c r="EQ22" s="108">
        <f t="shared" si="91"/>
        <v>359186.74502364115</v>
      </c>
      <c r="ER22" s="108">
        <f t="shared" si="91"/>
        <v>359182.95851838263</v>
      </c>
      <c r="ES22" s="108">
        <f t="shared" si="91"/>
        <v>340818.37000595545</v>
      </c>
      <c r="ET22" s="108">
        <f t="shared" si="91"/>
        <v>340814.77713798883</v>
      </c>
      <c r="EU22" s="108">
        <f t="shared" si="91"/>
        <v>340811.18430789775</v>
      </c>
      <c r="EV22" s="108">
        <f t="shared" si="91"/>
        <v>340807.59151568188</v>
      </c>
      <c r="EW22" s="108">
        <f t="shared" si="91"/>
        <v>334855.33196554671</v>
      </c>
      <c r="EX22" s="108">
        <f t="shared" si="91"/>
        <v>334851.80195923959</v>
      </c>
      <c r="EY22" s="108">
        <f t="shared" si="91"/>
        <v>334848.27199014544</v>
      </c>
      <c r="EZ22" s="108">
        <f t="shared" si="91"/>
        <v>334844.7420582638</v>
      </c>
      <c r="FA22" s="108">
        <f t="shared" si="91"/>
        <v>311057.94720395352</v>
      </c>
      <c r="FB22" s="108">
        <f t="shared" si="92"/>
        <v>311054.66806693323</v>
      </c>
      <c r="FC22" s="108">
        <f t="shared" si="92"/>
        <v>311051.38896448119</v>
      </c>
      <c r="FD22" s="108">
        <f t="shared" si="92"/>
        <v>311048.1098965971</v>
      </c>
      <c r="FE22" s="108">
        <f t="shared" si="92"/>
        <v>311044.83086328051</v>
      </c>
    </row>
    <row r="23" spans="1:161" ht="15.75" x14ac:dyDescent="0.25">
      <c r="A23" s="47" t="s">
        <v>182</v>
      </c>
      <c r="B23" s="12">
        <f>'Urb proj of all 25 ARs '!AQ23</f>
        <v>595380.34177837754</v>
      </c>
      <c r="C23" s="12">
        <f>'Urb proj of all 25 ARs '!AR23</f>
        <v>595054.05509010062</v>
      </c>
      <c r="D23" s="100">
        <f t="shared" si="10"/>
        <v>-5.4803067112076695E-4</v>
      </c>
      <c r="E23" s="101">
        <f t="shared" si="11"/>
        <v>-1.0541884718828776E-5</v>
      </c>
      <c r="F23" s="69">
        <f t="shared" si="12"/>
        <v>595374.06534745067</v>
      </c>
      <c r="G23" s="69">
        <f t="shared" si="13"/>
        <v>595367.78898268915</v>
      </c>
      <c r="H23" s="69">
        <f>G23*(1+$E$23)</f>
        <v>595361.51268409239</v>
      </c>
      <c r="I23" s="69">
        <f t="shared" ref="I23:BE23" si="99">H23*(1+$E$23)</f>
        <v>595355.2364516597</v>
      </c>
      <c r="J23" s="69">
        <f t="shared" si="99"/>
        <v>595348.96028539026</v>
      </c>
      <c r="K23" s="69">
        <f t="shared" si="99"/>
        <v>595342.68418528349</v>
      </c>
      <c r="L23" s="69">
        <f t="shared" si="99"/>
        <v>595336.40815133858</v>
      </c>
      <c r="M23" s="69">
        <f t="shared" si="99"/>
        <v>595330.13218355493</v>
      </c>
      <c r="N23" s="69">
        <f t="shared" si="99"/>
        <v>595323.85628193186</v>
      </c>
      <c r="O23" s="69">
        <f t="shared" si="99"/>
        <v>595317.58044646855</v>
      </c>
      <c r="P23" s="69">
        <f t="shared" si="99"/>
        <v>595311.30467716441</v>
      </c>
      <c r="Q23" s="69">
        <f t="shared" si="99"/>
        <v>595305.02897401864</v>
      </c>
      <c r="R23" s="69">
        <f t="shared" si="99"/>
        <v>595298.75333703065</v>
      </c>
      <c r="S23" s="69">
        <f t="shared" si="99"/>
        <v>595292.47776619974</v>
      </c>
      <c r="T23" s="69">
        <f t="shared" si="99"/>
        <v>595286.20226152509</v>
      </c>
      <c r="U23" s="69">
        <f t="shared" si="99"/>
        <v>595279.92682300613</v>
      </c>
      <c r="V23" s="69">
        <f t="shared" si="99"/>
        <v>595273.65145064215</v>
      </c>
      <c r="W23" s="69">
        <f t="shared" si="99"/>
        <v>595267.37614443235</v>
      </c>
      <c r="X23" s="69">
        <f t="shared" si="99"/>
        <v>595261.10090437613</v>
      </c>
      <c r="Y23" s="69">
        <f t="shared" si="99"/>
        <v>595254.8257304728</v>
      </c>
      <c r="Z23" s="69">
        <f t="shared" si="99"/>
        <v>595248.55062272167</v>
      </c>
      <c r="AA23" s="69">
        <f t="shared" si="99"/>
        <v>595242.27558112191</v>
      </c>
      <c r="AB23" s="69">
        <f t="shared" si="99"/>
        <v>595236.00060567295</v>
      </c>
      <c r="AC23" s="69">
        <f t="shared" si="99"/>
        <v>595229.72569637408</v>
      </c>
      <c r="AD23" s="69">
        <f t="shared" si="99"/>
        <v>595223.45085322461</v>
      </c>
      <c r="AE23" s="69">
        <f t="shared" si="99"/>
        <v>595217.17607622372</v>
      </c>
      <c r="AF23" s="69">
        <f t="shared" si="99"/>
        <v>595210.90136537084</v>
      </c>
      <c r="AG23" s="69">
        <f t="shared" si="99"/>
        <v>595204.62672066526</v>
      </c>
      <c r="AH23" s="69">
        <f t="shared" si="99"/>
        <v>595198.35214210628</v>
      </c>
      <c r="AI23" s="69">
        <f t="shared" si="99"/>
        <v>595192.0776296932</v>
      </c>
      <c r="AJ23" s="69">
        <f t="shared" si="99"/>
        <v>595185.80318342522</v>
      </c>
      <c r="AK23" s="69">
        <f t="shared" si="99"/>
        <v>595179.52880330174</v>
      </c>
      <c r="AL23" s="69">
        <f t="shared" si="99"/>
        <v>595173.25448932208</v>
      </c>
      <c r="AM23" s="69">
        <f t="shared" si="99"/>
        <v>595166.98024148552</v>
      </c>
      <c r="AN23" s="69">
        <f t="shared" si="99"/>
        <v>595160.70605979138</v>
      </c>
      <c r="AO23" s="69">
        <f t="shared" si="99"/>
        <v>595154.43194423895</v>
      </c>
      <c r="AP23" s="69">
        <f t="shared" si="99"/>
        <v>595148.15789482754</v>
      </c>
      <c r="AQ23" s="69">
        <f t="shared" si="99"/>
        <v>595141.88391155645</v>
      </c>
      <c r="AR23" s="69">
        <f t="shared" si="99"/>
        <v>595135.60999442486</v>
      </c>
      <c r="AS23" s="69">
        <f t="shared" si="99"/>
        <v>595129.33614343219</v>
      </c>
      <c r="AT23" s="69">
        <f t="shared" si="99"/>
        <v>595123.06235857774</v>
      </c>
      <c r="AU23" s="69">
        <f t="shared" si="99"/>
        <v>595116.78863986081</v>
      </c>
      <c r="AV23" s="69">
        <f t="shared" si="99"/>
        <v>595110.51498728071</v>
      </c>
      <c r="AW23" s="69">
        <f t="shared" si="99"/>
        <v>595104.24140083673</v>
      </c>
      <c r="AX23" s="69">
        <f t="shared" si="99"/>
        <v>595097.96788052819</v>
      </c>
      <c r="AY23" s="69">
        <f t="shared" si="99"/>
        <v>595091.69442635437</v>
      </c>
      <c r="AZ23" s="69">
        <f t="shared" si="99"/>
        <v>595085.42103831458</v>
      </c>
      <c r="BA23" s="69">
        <f t="shared" si="99"/>
        <v>595079.14771640813</v>
      </c>
      <c r="BB23" s="69">
        <f t="shared" si="99"/>
        <v>595072.87446063431</v>
      </c>
      <c r="BC23" s="69">
        <f t="shared" si="99"/>
        <v>595066.60127099243</v>
      </c>
      <c r="BD23" s="69">
        <f t="shared" si="99"/>
        <v>595060.32814748178</v>
      </c>
      <c r="BE23" s="69">
        <f t="shared" si="99"/>
        <v>595054.05509010167</v>
      </c>
      <c r="BF23" s="106">
        <f>'Average per cap. (2013-2016)'!B23</f>
        <v>0.93223659163508221</v>
      </c>
      <c r="BG23" s="106">
        <f>'Average per cap. (2013-2016)'!C23</f>
        <v>0.93223659163508221</v>
      </c>
      <c r="BH23" s="106">
        <f>'Average per cap. (2013-2016)'!D23</f>
        <v>0.93223659163508221</v>
      </c>
      <c r="BI23" s="106">
        <f>'Average per cap. (2013-2016)'!E23</f>
        <v>0.93223659163508221</v>
      </c>
      <c r="BJ23" s="106">
        <f>'Average per cap. (2013-2016)'!F23</f>
        <v>1.0053722954418669</v>
      </c>
      <c r="BK23" s="106">
        <f>'Average per cap. (2013-2016)'!G23</f>
        <v>1.0053722954418669</v>
      </c>
      <c r="BL23" s="106">
        <f>'Average per cap. (2013-2016)'!H23</f>
        <v>1.0053722954418669</v>
      </c>
      <c r="BM23" s="106">
        <f>'Average per cap. (2013-2016)'!I23</f>
        <v>1.0053722954418669</v>
      </c>
      <c r="BN23" s="106">
        <f>'Average per cap. (2013-2016)'!J23</f>
        <v>0.89135373388968031</v>
      </c>
      <c r="BO23" s="106">
        <f>'Average per cap. (2013-2016)'!K23</f>
        <v>0.89135373388968031</v>
      </c>
      <c r="BP23" s="106">
        <f>'Average per cap. (2013-2016)'!L23</f>
        <v>0.89135373388968031</v>
      </c>
      <c r="BQ23" s="106">
        <f>'Average per cap. (2013-2016)'!M23</f>
        <v>0.89135373388968031</v>
      </c>
      <c r="BR23" s="106">
        <f>'Average per cap. (2013-2016)'!N23</f>
        <v>0.89135373388968031</v>
      </c>
      <c r="BS23" s="106">
        <f>'Average per cap. (2013-2016)'!O23</f>
        <v>0.91543771871244395</v>
      </c>
      <c r="BT23" s="106">
        <f>'Average per cap. (2013-2016)'!P23</f>
        <v>0.91543771871244395</v>
      </c>
      <c r="BU23" s="106">
        <f>'Average per cap. (2013-2016)'!Q23</f>
        <v>0.91543771871244395</v>
      </c>
      <c r="BV23" s="106">
        <f>'Average per cap. (2013-2016)'!R23</f>
        <v>0.91543771871244395</v>
      </c>
      <c r="BW23" s="106">
        <f>'Average per cap. (2013-2016)'!S23</f>
        <v>0.90677279611797557</v>
      </c>
      <c r="BX23" s="106">
        <f>'Average per cap. (2013-2016)'!T23</f>
        <v>0.90677279611797557</v>
      </c>
      <c r="BY23" s="106">
        <f>'Average per cap. (2013-2016)'!U23</f>
        <v>0.90677279611797557</v>
      </c>
      <c r="BZ23" s="106">
        <f>'Average per cap. (2013-2016)'!V23</f>
        <v>0.90677279611797557</v>
      </c>
      <c r="CA23" s="106">
        <f>'Average per cap. (2013-2016)'!W23</f>
        <v>0.94512186223912587</v>
      </c>
      <c r="CB23" s="106">
        <f>'Average per cap. (2013-2016)'!X23</f>
        <v>0.94512186223912587</v>
      </c>
      <c r="CC23" s="106">
        <f>'Average per cap. (2013-2016)'!Y23</f>
        <v>0.94512186223912587</v>
      </c>
      <c r="CD23" s="106">
        <f>'Average per cap. (2013-2016)'!Z23</f>
        <v>0.94512186223912587</v>
      </c>
      <c r="CE23" s="106">
        <f>'Average per cap. (2013-2016)'!AA23</f>
        <v>0.94512186223912587</v>
      </c>
      <c r="CF23" s="106">
        <f>'Average per cap. (2013-2016)'!AB23</f>
        <v>0.90795306439036561</v>
      </c>
      <c r="CG23" s="106">
        <f>'Average per cap. (2013-2016)'!AC23</f>
        <v>0.90795306439036561</v>
      </c>
      <c r="CH23" s="106">
        <f>'Average per cap. (2013-2016)'!AD23</f>
        <v>0.90795306439036561</v>
      </c>
      <c r="CI23" s="106">
        <f>'Average per cap. (2013-2016)'!AE23</f>
        <v>0.90795306439036561</v>
      </c>
      <c r="CJ23" s="106">
        <f>'Average per cap. (2013-2016)'!AF23</f>
        <v>0.91629264055827653</v>
      </c>
      <c r="CK23" s="106">
        <f>'Average per cap. (2013-2016)'!AG23</f>
        <v>0.91629264055827653</v>
      </c>
      <c r="CL23" s="106">
        <f>'Average per cap. (2013-2016)'!AH23</f>
        <v>0.91629264055827653</v>
      </c>
      <c r="CM23" s="106">
        <f>'Average per cap. (2013-2016)'!AI23</f>
        <v>0.91629264055827653</v>
      </c>
      <c r="CN23" s="106">
        <f>'Average per cap. (2013-2016)'!AJ23</f>
        <v>0.97702206936372471</v>
      </c>
      <c r="CO23" s="106">
        <f>'Average per cap. (2013-2016)'!AK23</f>
        <v>0.97702206936372471</v>
      </c>
      <c r="CP23" s="106">
        <f>'Average per cap. (2013-2016)'!AL23</f>
        <v>0.97702206936372471</v>
      </c>
      <c r="CQ23" s="106">
        <f>'Average per cap. (2013-2016)'!AM23</f>
        <v>0.97702206936372471</v>
      </c>
      <c r="CR23" s="106">
        <f>'Average per cap. (2013-2016)'!AN23</f>
        <v>0.97702206936372471</v>
      </c>
      <c r="CS23" s="106">
        <f>'Average per cap. (2013-2016)'!AO23</f>
        <v>0.96279002074668663</v>
      </c>
      <c r="CT23" s="106">
        <f>'Average per cap. (2013-2016)'!AP23</f>
        <v>0.96279002074668663</v>
      </c>
      <c r="CU23" s="106">
        <f>'Average per cap. (2013-2016)'!AQ23</f>
        <v>0.96279002074668663</v>
      </c>
      <c r="CV23" s="106">
        <f>'Average per cap. (2013-2016)'!AR23</f>
        <v>0.96279002074668663</v>
      </c>
      <c r="CW23" s="106">
        <f>'Average per cap. (2013-2016)'!AS23</f>
        <v>0.95859158404862566</v>
      </c>
      <c r="CX23" s="106">
        <f>'Average per cap. (2013-2016)'!AT23</f>
        <v>0.95859158404862566</v>
      </c>
      <c r="CY23" s="106">
        <f>'Average per cap. (2013-2016)'!AU23</f>
        <v>0.95859158404862566</v>
      </c>
      <c r="CZ23" s="106">
        <f>'Average per cap. (2013-2016)'!AV23</f>
        <v>0.95859158404862566</v>
      </c>
      <c r="DA23" s="106">
        <f>'Average per cap. (2013-2016)'!AW23</f>
        <v>0.90221647453085596</v>
      </c>
      <c r="DB23" s="106">
        <f>'Average per cap. (2013-2016)'!AX23</f>
        <v>0.90221647453085596</v>
      </c>
      <c r="DC23" s="106">
        <f>'Average per cap. (2013-2016)'!AY23</f>
        <v>0.90221647453085596</v>
      </c>
      <c r="DD23" s="106">
        <f>'Average per cap. (2013-2016)'!AZ23</f>
        <v>0.90221647453085596</v>
      </c>
      <c r="DE23" s="106">
        <f>'Average per cap. (2013-2016)'!BA23</f>
        <v>0.90221647453085596</v>
      </c>
      <c r="DF23" s="108">
        <f t="shared" si="15"/>
        <v>555029.48942743009</v>
      </c>
      <c r="DG23" s="108">
        <f t="shared" si="15"/>
        <v>555023.63837053697</v>
      </c>
      <c r="DH23" s="108">
        <f t="shared" si="15"/>
        <v>555017.7873753251</v>
      </c>
      <c r="DI23" s="108">
        <f t="shared" si="15"/>
        <v>555011.93644179369</v>
      </c>
      <c r="DJ23" s="108">
        <f t="shared" si="15"/>
        <v>598547.35079105163</v>
      </c>
      <c r="DK23" s="108">
        <f t="shared" si="15"/>
        <v>598541.04097388091</v>
      </c>
      <c r="DL23" s="108">
        <f t="shared" si="15"/>
        <v>598534.73122322746</v>
      </c>
      <c r="DM23" s="108">
        <f t="shared" si="15"/>
        <v>598528.42153909069</v>
      </c>
      <c r="DN23" s="108">
        <f t="shared" si="15"/>
        <v>530644.14217050339</v>
      </c>
      <c r="DO23" s="108">
        <f t="shared" si="15"/>
        <v>530638.54818112985</v>
      </c>
      <c r="DP23" s="108">
        <f t="shared" si="15"/>
        <v>530632.95425072766</v>
      </c>
      <c r="DQ23" s="108">
        <f t="shared" si="15"/>
        <v>530627.36037929589</v>
      </c>
      <c r="DR23" s="108">
        <f t="shared" si="15"/>
        <v>530621.76656683406</v>
      </c>
      <c r="DS23" s="108">
        <f t="shared" si="15"/>
        <v>544953.18781296816</v>
      </c>
      <c r="DT23" s="108">
        <f t="shared" si="15"/>
        <v>544947.44297928503</v>
      </c>
      <c r="DU23" s="108">
        <f t="shared" si="15"/>
        <v>544941.69820616324</v>
      </c>
      <c r="DV23" s="108">
        <f t="shared" si="90"/>
        <v>544935.95349360234</v>
      </c>
      <c r="DW23" s="108">
        <f t="shared" si="90"/>
        <v>539772.26310429757</v>
      </c>
      <c r="DX23" s="108">
        <f t="shared" si="90"/>
        <v>539766.57288732554</v>
      </c>
      <c r="DY23" s="108">
        <f t="shared" si="90"/>
        <v>539760.88273033907</v>
      </c>
      <c r="DZ23" s="108">
        <f t="shared" si="90"/>
        <v>539755.19263333769</v>
      </c>
      <c r="EA23" s="108">
        <f t="shared" si="90"/>
        <v>562576.48798068485</v>
      </c>
      <c r="EB23" s="108">
        <f t="shared" si="90"/>
        <v>562570.55736420304</v>
      </c>
      <c r="EC23" s="108">
        <f t="shared" si="90"/>
        <v>562564.62681024114</v>
      </c>
      <c r="ED23" s="108">
        <f t="shared" si="90"/>
        <v>562558.69631879847</v>
      </c>
      <c r="EE23" s="108">
        <f t="shared" si="90"/>
        <v>562552.76588987419</v>
      </c>
      <c r="EF23" s="108">
        <f t="shared" si="90"/>
        <v>540423.56185324013</v>
      </c>
      <c r="EG23" s="108">
        <f t="shared" si="90"/>
        <v>540417.86477035168</v>
      </c>
      <c r="EH23" s="108">
        <f t="shared" si="90"/>
        <v>540412.16774752131</v>
      </c>
      <c r="EI23" s="108">
        <f t="shared" si="90"/>
        <v>540406.47078474832</v>
      </c>
      <c r="EJ23" s="108">
        <f t="shared" si="90"/>
        <v>545364.37122173933</v>
      </c>
      <c r="EK23" s="108">
        <f t="shared" si="90"/>
        <v>545358.62205340818</v>
      </c>
      <c r="EL23" s="108">
        <f t="shared" si="91"/>
        <v>545352.87294568401</v>
      </c>
      <c r="EM23" s="108">
        <f t="shared" si="91"/>
        <v>545347.12389856635</v>
      </c>
      <c r="EN23" s="108">
        <f t="shared" si="91"/>
        <v>581485.14463851287</v>
      </c>
      <c r="EO23" s="108">
        <f t="shared" si="91"/>
        <v>581479.01468915236</v>
      </c>
      <c r="EP23" s="108">
        <f t="shared" si="91"/>
        <v>581472.88480441319</v>
      </c>
      <c r="EQ23" s="108">
        <f t="shared" si="91"/>
        <v>581466.75498429453</v>
      </c>
      <c r="ER23" s="108">
        <f t="shared" si="91"/>
        <v>581460.62522879557</v>
      </c>
      <c r="ES23" s="108">
        <f t="shared" si="91"/>
        <v>572984.58589249686</v>
      </c>
      <c r="ET23" s="108">
        <f t="shared" si="91"/>
        <v>572978.54555504676</v>
      </c>
      <c r="EU23" s="108">
        <f t="shared" si="91"/>
        <v>572972.50528127316</v>
      </c>
      <c r="EV23" s="108">
        <f t="shared" si="91"/>
        <v>572966.46507117536</v>
      </c>
      <c r="EW23" s="108">
        <f t="shared" si="91"/>
        <v>570461.9174384838</v>
      </c>
      <c r="EX23" s="108">
        <f t="shared" si="91"/>
        <v>570455.90369471372</v>
      </c>
      <c r="EY23" s="108">
        <f t="shared" si="91"/>
        <v>570449.8900143397</v>
      </c>
      <c r="EZ23" s="108">
        <f t="shared" si="91"/>
        <v>570443.87639736128</v>
      </c>
      <c r="FA23" s="108">
        <f t="shared" si="91"/>
        <v>536890.21071952418</v>
      </c>
      <c r="FB23" s="108">
        <f t="shared" si="92"/>
        <v>536884.5508848161</v>
      </c>
      <c r="FC23" s="108">
        <f t="shared" si="92"/>
        <v>536878.89110977331</v>
      </c>
      <c r="FD23" s="108">
        <f t="shared" si="92"/>
        <v>536873.23139439523</v>
      </c>
      <c r="FE23" s="108">
        <f t="shared" si="92"/>
        <v>536867.57173868129</v>
      </c>
    </row>
    <row r="24" spans="1:161" ht="15.75" x14ac:dyDescent="0.25">
      <c r="A24" s="47" t="s">
        <v>183</v>
      </c>
      <c r="B24" s="12">
        <f>'Urb proj of all 25 ARs '!AQ24</f>
        <v>307515.23218384437</v>
      </c>
      <c r="C24" s="12">
        <f>'Urb proj of all 25 ARs '!AR24</f>
        <v>307346.70440477075</v>
      </c>
      <c r="D24" s="100">
        <f t="shared" si="10"/>
        <v>-5.4803067112095668E-4</v>
      </c>
      <c r="E24" s="101">
        <f t="shared" si="11"/>
        <v>-1.0541884718828776E-5</v>
      </c>
      <c r="F24" s="69">
        <f t="shared" si="12"/>
        <v>307511.99039371742</v>
      </c>
      <c r="G24" s="69">
        <f t="shared" si="13"/>
        <v>307508.74863776506</v>
      </c>
      <c r="H24" s="69">
        <f>G24*(1+$E$24)</f>
        <v>307505.50691598689</v>
      </c>
      <c r="I24" s="69">
        <f t="shared" ref="I24:BD24" si="100">H24*(1+$E$24)</f>
        <v>307502.2652283826</v>
      </c>
      <c r="J24" s="69">
        <f t="shared" si="100"/>
        <v>307499.0235749518</v>
      </c>
      <c r="K24" s="69">
        <f t="shared" si="100"/>
        <v>307495.78195569414</v>
      </c>
      <c r="L24" s="69">
        <f t="shared" si="100"/>
        <v>307492.54037060926</v>
      </c>
      <c r="M24" s="69">
        <f t="shared" si="100"/>
        <v>307489.29881969676</v>
      </c>
      <c r="N24" s="69">
        <f t="shared" si="100"/>
        <v>307486.05730295635</v>
      </c>
      <c r="O24" s="69">
        <f t="shared" si="100"/>
        <v>307482.81582038762</v>
      </c>
      <c r="P24" s="69">
        <f t="shared" si="100"/>
        <v>307479.57437199022</v>
      </c>
      <c r="Q24" s="69">
        <f t="shared" si="100"/>
        <v>307476.33295776381</v>
      </c>
      <c r="R24" s="69">
        <f t="shared" si="100"/>
        <v>307473.09157770802</v>
      </c>
      <c r="S24" s="69">
        <f t="shared" si="100"/>
        <v>307469.85023182246</v>
      </c>
      <c r="T24" s="69">
        <f t="shared" si="100"/>
        <v>307466.60892010678</v>
      </c>
      <c r="U24" s="69">
        <f t="shared" si="100"/>
        <v>307463.36764256068</v>
      </c>
      <c r="V24" s="69">
        <f t="shared" si="100"/>
        <v>307460.1263991837</v>
      </c>
      <c r="W24" s="69">
        <f t="shared" si="100"/>
        <v>307456.88518997555</v>
      </c>
      <c r="X24" s="69">
        <f t="shared" si="100"/>
        <v>307453.64401493588</v>
      </c>
      <c r="Y24" s="69">
        <f t="shared" si="100"/>
        <v>307450.40287406428</v>
      </c>
      <c r="Z24" s="69">
        <f t="shared" si="100"/>
        <v>307447.16176736041</v>
      </c>
      <c r="AA24" s="69">
        <f t="shared" si="100"/>
        <v>307443.9206948239</v>
      </c>
      <c r="AB24" s="69">
        <f t="shared" si="100"/>
        <v>307440.67965645442</v>
      </c>
      <c r="AC24" s="69">
        <f t="shared" si="100"/>
        <v>307437.43865225161</v>
      </c>
      <c r="AD24" s="69">
        <f t="shared" si="100"/>
        <v>307434.19768221508</v>
      </c>
      <c r="AE24" s="69">
        <f t="shared" si="100"/>
        <v>307430.95674634451</v>
      </c>
      <c r="AF24" s="69">
        <f t="shared" si="100"/>
        <v>307427.71584463952</v>
      </c>
      <c r="AG24" s="69">
        <f t="shared" si="100"/>
        <v>307424.47497709969</v>
      </c>
      <c r="AH24" s="69">
        <f t="shared" si="100"/>
        <v>307421.23414372472</v>
      </c>
      <c r="AI24" s="69">
        <f t="shared" si="100"/>
        <v>307417.99334451428</v>
      </c>
      <c r="AJ24" s="69">
        <f t="shared" si="100"/>
        <v>307414.75257946795</v>
      </c>
      <c r="AK24" s="69">
        <f t="shared" si="100"/>
        <v>307411.51184858539</v>
      </c>
      <c r="AL24" s="69">
        <f t="shared" si="100"/>
        <v>307408.27115186624</v>
      </c>
      <c r="AM24" s="69">
        <f t="shared" si="100"/>
        <v>307405.03048931016</v>
      </c>
      <c r="AN24" s="69">
        <f t="shared" si="100"/>
        <v>307401.78986091673</v>
      </c>
      <c r="AO24" s="69">
        <f t="shared" si="100"/>
        <v>307398.54926668567</v>
      </c>
      <c r="AP24" s="69">
        <f t="shared" si="100"/>
        <v>307395.30870661658</v>
      </c>
      <c r="AQ24" s="69">
        <f t="shared" si="100"/>
        <v>307392.06818070909</v>
      </c>
      <c r="AR24" s="69">
        <f t="shared" si="100"/>
        <v>307388.82768896286</v>
      </c>
      <c r="AS24" s="69">
        <f t="shared" si="100"/>
        <v>307385.58723137749</v>
      </c>
      <c r="AT24" s="69">
        <f t="shared" si="100"/>
        <v>307382.34680795268</v>
      </c>
      <c r="AU24" s="69">
        <f t="shared" si="100"/>
        <v>307379.10641868802</v>
      </c>
      <c r="AV24" s="69">
        <f t="shared" si="100"/>
        <v>307375.86606358318</v>
      </c>
      <c r="AW24" s="69">
        <f t="shared" si="100"/>
        <v>307372.62574263779</v>
      </c>
      <c r="AX24" s="69">
        <f t="shared" si="100"/>
        <v>307369.3854558515</v>
      </c>
      <c r="AY24" s="69">
        <f t="shared" si="100"/>
        <v>307366.14520322392</v>
      </c>
      <c r="AZ24" s="69">
        <f t="shared" si="100"/>
        <v>307362.90498475474</v>
      </c>
      <c r="BA24" s="69">
        <f t="shared" si="100"/>
        <v>307359.66480044357</v>
      </c>
      <c r="BB24" s="69">
        <f t="shared" si="100"/>
        <v>307356.42465029005</v>
      </c>
      <c r="BC24" s="69">
        <f t="shared" si="100"/>
        <v>307353.18453429377</v>
      </c>
      <c r="BD24" s="69">
        <f t="shared" si="100"/>
        <v>307349.94445245445</v>
      </c>
      <c r="BE24" s="69">
        <f>BD24*(1+$E$24)</f>
        <v>307346.70440477168</v>
      </c>
      <c r="BF24" s="106">
        <f>'Average per cap. (2013-2016)'!B24</f>
        <v>0.92301497977749525</v>
      </c>
      <c r="BG24" s="106">
        <f>'Average per cap. (2013-2016)'!C24</f>
        <v>0.92301497977749525</v>
      </c>
      <c r="BH24" s="106">
        <f>'Average per cap. (2013-2016)'!D24</f>
        <v>0.92301497977749525</v>
      </c>
      <c r="BI24" s="106">
        <f>'Average per cap. (2013-2016)'!E24</f>
        <v>0.92301497977749525</v>
      </c>
      <c r="BJ24" s="106">
        <f>'Average per cap. (2013-2016)'!F24</f>
        <v>0.99636366518750341</v>
      </c>
      <c r="BK24" s="106">
        <f>'Average per cap. (2013-2016)'!G24</f>
        <v>0.99636366518750341</v>
      </c>
      <c r="BL24" s="106">
        <f>'Average per cap. (2013-2016)'!H24</f>
        <v>0.99636366518750341</v>
      </c>
      <c r="BM24" s="106">
        <f>'Average per cap. (2013-2016)'!I24</f>
        <v>0.99636366518750341</v>
      </c>
      <c r="BN24" s="106">
        <f>'Average per cap. (2013-2016)'!J24</f>
        <v>0.8833984238627649</v>
      </c>
      <c r="BO24" s="106">
        <f>'Average per cap. (2013-2016)'!K24</f>
        <v>0.8833984238627649</v>
      </c>
      <c r="BP24" s="106">
        <f>'Average per cap. (2013-2016)'!L24</f>
        <v>0.8833984238627649</v>
      </c>
      <c r="BQ24" s="106">
        <f>'Average per cap. (2013-2016)'!M24</f>
        <v>0.8833984238627649</v>
      </c>
      <c r="BR24" s="106">
        <f>'Average per cap. (2013-2016)'!N24</f>
        <v>0.8833984238627649</v>
      </c>
      <c r="BS24" s="106">
        <f>'Average per cap. (2013-2016)'!O24</f>
        <v>0.91450236648617411</v>
      </c>
      <c r="BT24" s="106">
        <f>'Average per cap. (2013-2016)'!P24</f>
        <v>0.91450236648617411</v>
      </c>
      <c r="BU24" s="106">
        <f>'Average per cap. (2013-2016)'!Q24</f>
        <v>0.91450236648617411</v>
      </c>
      <c r="BV24" s="106">
        <f>'Average per cap. (2013-2016)'!R24</f>
        <v>0.91450236648617411</v>
      </c>
      <c r="BW24" s="106">
        <f>'Average per cap. (2013-2016)'!S24</f>
        <v>0.89860486397058337</v>
      </c>
      <c r="BX24" s="106">
        <f>'Average per cap. (2013-2016)'!T24</f>
        <v>0.89860486397058337</v>
      </c>
      <c r="BY24" s="106">
        <f>'Average per cap. (2013-2016)'!U24</f>
        <v>0.89860486397058337</v>
      </c>
      <c r="BZ24" s="106">
        <f>'Average per cap. (2013-2016)'!V24</f>
        <v>0.89860486397058337</v>
      </c>
      <c r="CA24" s="106">
        <f>'Average per cap. (2013-2016)'!W24</f>
        <v>0.93176969304005353</v>
      </c>
      <c r="CB24" s="106">
        <f>'Average per cap. (2013-2016)'!X24</f>
        <v>0.93176969304005353</v>
      </c>
      <c r="CC24" s="106">
        <f>'Average per cap. (2013-2016)'!Y24</f>
        <v>0.93176969304005353</v>
      </c>
      <c r="CD24" s="106">
        <f>'Average per cap. (2013-2016)'!Z24</f>
        <v>0.93176969304005353</v>
      </c>
      <c r="CE24" s="106">
        <f>'Average per cap. (2013-2016)'!AA24</f>
        <v>0.93176969304005353</v>
      </c>
      <c r="CF24" s="106">
        <f>'Average per cap. (2013-2016)'!AB24</f>
        <v>0.90374476360368527</v>
      </c>
      <c r="CG24" s="106">
        <f>'Average per cap. (2013-2016)'!AC24</f>
        <v>0.90374476360368527</v>
      </c>
      <c r="CH24" s="106">
        <f>'Average per cap. (2013-2016)'!AD24</f>
        <v>0.90374476360368527</v>
      </c>
      <c r="CI24" s="106">
        <f>'Average per cap. (2013-2016)'!AE24</f>
        <v>0.90374476360368527</v>
      </c>
      <c r="CJ24" s="106">
        <f>'Average per cap. (2013-2016)'!AF24</f>
        <v>0.91172988886491402</v>
      </c>
      <c r="CK24" s="106">
        <f>'Average per cap. (2013-2016)'!AG24</f>
        <v>0.91172988886491402</v>
      </c>
      <c r="CL24" s="106">
        <f>'Average per cap. (2013-2016)'!AH24</f>
        <v>0.91172988886491402</v>
      </c>
      <c r="CM24" s="106">
        <f>'Average per cap. (2013-2016)'!AI24</f>
        <v>0.91172988886491402</v>
      </c>
      <c r="CN24" s="106">
        <f>'Average per cap. (2013-2016)'!AJ24</f>
        <v>0.98162652748617074</v>
      </c>
      <c r="CO24" s="106">
        <f>'Average per cap. (2013-2016)'!AK24</f>
        <v>0.98162652748617074</v>
      </c>
      <c r="CP24" s="106">
        <f>'Average per cap. (2013-2016)'!AL24</f>
        <v>0.98162652748617074</v>
      </c>
      <c r="CQ24" s="106">
        <f>'Average per cap. (2013-2016)'!AM24</f>
        <v>0.98162652748617074</v>
      </c>
      <c r="CR24" s="106">
        <f>'Average per cap. (2013-2016)'!AN24</f>
        <v>0.98162652748617074</v>
      </c>
      <c r="CS24" s="106">
        <f>'Average per cap. (2013-2016)'!AO24</f>
        <v>0.96033864986487805</v>
      </c>
      <c r="CT24" s="106">
        <f>'Average per cap. (2013-2016)'!AP24</f>
        <v>0.96033864986487805</v>
      </c>
      <c r="CU24" s="106">
        <f>'Average per cap. (2013-2016)'!AQ24</f>
        <v>0.96033864986487805</v>
      </c>
      <c r="CV24" s="106">
        <f>'Average per cap. (2013-2016)'!AR24</f>
        <v>0.96033864986487805</v>
      </c>
      <c r="CW24" s="106">
        <f>'Average per cap. (2013-2016)'!AS24</f>
        <v>0.96071330203007577</v>
      </c>
      <c r="CX24" s="106">
        <f>'Average per cap. (2013-2016)'!AT24</f>
        <v>0.96071330203007577</v>
      </c>
      <c r="CY24" s="106">
        <f>'Average per cap. (2013-2016)'!AU24</f>
        <v>0.96071330203007577</v>
      </c>
      <c r="CZ24" s="106">
        <f>'Average per cap. (2013-2016)'!AV24</f>
        <v>0.96071330203007577</v>
      </c>
      <c r="DA24" s="106">
        <f>'Average per cap. (2013-2016)'!AW24</f>
        <v>0.88608504861321047</v>
      </c>
      <c r="DB24" s="106">
        <f>'Average per cap. (2013-2016)'!AX24</f>
        <v>0.88608504861321047</v>
      </c>
      <c r="DC24" s="106">
        <f>'Average per cap. (2013-2016)'!AY24</f>
        <v>0.88608504861321047</v>
      </c>
      <c r="DD24" s="106">
        <f>'Average per cap. (2013-2016)'!AZ24</f>
        <v>0.88608504861321047</v>
      </c>
      <c r="DE24" s="106">
        <f>'Average per cap. (2013-2016)'!BA24</f>
        <v>0.88608504861321047</v>
      </c>
      <c r="DF24" s="108">
        <f t="shared" si="15"/>
        <v>283838.17359459441</v>
      </c>
      <c r="DG24" s="108">
        <f t="shared" si="15"/>
        <v>283835.18140528956</v>
      </c>
      <c r="DH24" s="108">
        <f t="shared" si="15"/>
        <v>283832.18924752803</v>
      </c>
      <c r="DI24" s="108">
        <f t="shared" si="15"/>
        <v>283829.19712130952</v>
      </c>
      <c r="DJ24" s="108">
        <f t="shared" si="15"/>
        <v>306380.85417071747</v>
      </c>
      <c r="DK24" s="108">
        <f t="shared" si="15"/>
        <v>306377.62433907279</v>
      </c>
      <c r="DL24" s="108">
        <f t="shared" si="15"/>
        <v>306374.39454147662</v>
      </c>
      <c r="DM24" s="108">
        <f t="shared" si="15"/>
        <v>306371.16477792856</v>
      </c>
      <c r="DN24" s="108">
        <f t="shared" si="15"/>
        <v>271632.69838120748</v>
      </c>
      <c r="DO24" s="108">
        <f t="shared" si="15"/>
        <v>271629.83486061526</v>
      </c>
      <c r="DP24" s="108">
        <f t="shared" si="15"/>
        <v>271626.97137020994</v>
      </c>
      <c r="DQ24" s="108">
        <f t="shared" si="15"/>
        <v>271624.10790999129</v>
      </c>
      <c r="DR24" s="108">
        <f t="shared" si="15"/>
        <v>271621.24447995884</v>
      </c>
      <c r="DS24" s="108">
        <f t="shared" si="15"/>
        <v>281181.90566015115</v>
      </c>
      <c r="DT24" s="108">
        <f t="shared" si="15"/>
        <v>281178.94147291669</v>
      </c>
      <c r="DU24" s="108">
        <f t="shared" si="15"/>
        <v>281175.97731693031</v>
      </c>
      <c r="DV24" s="108">
        <f t="shared" si="90"/>
        <v>281173.01319219172</v>
      </c>
      <c r="DW24" s="108">
        <f t="shared" si="90"/>
        <v>276282.25249295722</v>
      </c>
      <c r="DX24" s="108">
        <f t="shared" si="90"/>
        <v>276279.33995730162</v>
      </c>
      <c r="DY24" s="108">
        <f t="shared" si="90"/>
        <v>276276.42745234957</v>
      </c>
      <c r="DZ24" s="108">
        <f t="shared" si="90"/>
        <v>276273.51497810084</v>
      </c>
      <c r="EA24" s="108">
        <f t="shared" si="90"/>
        <v>286466.9276128466</v>
      </c>
      <c r="EB24" s="108">
        <f t="shared" si="90"/>
        <v>286463.90771151998</v>
      </c>
      <c r="EC24" s="108">
        <f t="shared" si="90"/>
        <v>286460.88784202875</v>
      </c>
      <c r="ED24" s="108">
        <f t="shared" si="90"/>
        <v>286457.86800437269</v>
      </c>
      <c r="EE24" s="108">
        <f t="shared" si="90"/>
        <v>286454.84819855139</v>
      </c>
      <c r="EF24" s="108">
        <f t="shared" si="90"/>
        <v>277836.18838123465</v>
      </c>
      <c r="EG24" s="108">
        <f t="shared" si="90"/>
        <v>277833.25946416601</v>
      </c>
      <c r="EH24" s="108">
        <f t="shared" si="90"/>
        <v>277830.33057797368</v>
      </c>
      <c r="EI24" s="108">
        <f t="shared" si="90"/>
        <v>277827.40172265738</v>
      </c>
      <c r="EJ24" s="108">
        <f t="shared" si="90"/>
        <v>280279.21820471337</v>
      </c>
      <c r="EK24" s="108">
        <f t="shared" si="90"/>
        <v>280276.26353350596</v>
      </c>
      <c r="EL24" s="108">
        <f t="shared" si="91"/>
        <v>280273.30889344634</v>
      </c>
      <c r="EM24" s="108">
        <f t="shared" si="91"/>
        <v>280270.35428453423</v>
      </c>
      <c r="EN24" s="108">
        <f t="shared" si="91"/>
        <v>301753.75152420526</v>
      </c>
      <c r="EO24" s="108">
        <f t="shared" si="91"/>
        <v>301750.57047094323</v>
      </c>
      <c r="EP24" s="108">
        <f t="shared" si="91"/>
        <v>301747.38945121551</v>
      </c>
      <c r="EQ24" s="108">
        <f t="shared" si="91"/>
        <v>301744.20846502169</v>
      </c>
      <c r="ER24" s="108">
        <f t="shared" si="91"/>
        <v>301741.02751236153</v>
      </c>
      <c r="ES24" s="108">
        <f t="shared" si="91"/>
        <v>295194.25982970378</v>
      </c>
      <c r="ET24" s="108">
        <f t="shared" si="91"/>
        <v>295191.14792584698</v>
      </c>
      <c r="EU24" s="108">
        <f t="shared" si="91"/>
        <v>295188.03605479555</v>
      </c>
      <c r="EV24" s="108">
        <f t="shared" si="91"/>
        <v>295184.92421654903</v>
      </c>
      <c r="EW24" s="108">
        <f t="shared" si="91"/>
        <v>295296.97023086424</v>
      </c>
      <c r="EX24" s="108">
        <f t="shared" si="91"/>
        <v>295293.85724424623</v>
      </c>
      <c r="EY24" s="108">
        <f t="shared" si="91"/>
        <v>295290.744290445</v>
      </c>
      <c r="EZ24" s="108">
        <f t="shared" si="91"/>
        <v>295287.63136946014</v>
      </c>
      <c r="FA24" s="108">
        <f t="shared" si="91"/>
        <v>272346.8035264411</v>
      </c>
      <c r="FB24" s="108">
        <f t="shared" si="92"/>
        <v>272343.93247783481</v>
      </c>
      <c r="FC24" s="108">
        <f t="shared" si="92"/>
        <v>272341.06145949475</v>
      </c>
      <c r="FD24" s="108">
        <f t="shared" si="92"/>
        <v>272338.19047142065</v>
      </c>
      <c r="FE24" s="108">
        <f t="shared" si="92"/>
        <v>272335.31951361214</v>
      </c>
    </row>
    <row r="25" spans="1:161" ht="15.75" x14ac:dyDescent="0.25">
      <c r="A25" s="47" t="s">
        <v>189</v>
      </c>
      <c r="B25" s="12">
        <f>'Urb proj of all 25 ARs '!AQ25</f>
        <v>180671.46605792493</v>
      </c>
      <c r="C25" s="12">
        <f>'Urb proj of all 25 ARs '!AR25</f>
        <v>180572.45255312877</v>
      </c>
      <c r="D25" s="100">
        <f t="shared" si="10"/>
        <v>-5.4803067112115E-4</v>
      </c>
      <c r="E25" s="101">
        <f t="shared" si="11"/>
        <v>-1.0541884718828776E-5</v>
      </c>
      <c r="F25" s="69">
        <f t="shared" si="12"/>
        <v>180669.56144015776</v>
      </c>
      <c r="G25" s="69">
        <f t="shared" si="13"/>
        <v>180667.65684246886</v>
      </c>
      <c r="H25" s="69">
        <f>G25*(1+$E$25)</f>
        <v>180665.75226485799</v>
      </c>
      <c r="I25" s="69">
        <f t="shared" ref="I25:BE25" si="101">H25*(1+$E$25)</f>
        <v>180663.84770732498</v>
      </c>
      <c r="J25" s="69">
        <f t="shared" si="101"/>
        <v>180661.9431698696</v>
      </c>
      <c r="K25" s="69">
        <f t="shared" si="101"/>
        <v>180660.03865249161</v>
      </c>
      <c r="L25" s="69">
        <f t="shared" si="101"/>
        <v>180658.13415519084</v>
      </c>
      <c r="M25" s="69">
        <f t="shared" si="101"/>
        <v>180656.22967796706</v>
      </c>
      <c r="N25" s="69">
        <f t="shared" si="101"/>
        <v>180654.32522082006</v>
      </c>
      <c r="O25" s="69">
        <f t="shared" si="101"/>
        <v>180652.42078374964</v>
      </c>
      <c r="P25" s="69">
        <f t="shared" si="101"/>
        <v>180650.51636675556</v>
      </c>
      <c r="Q25" s="69">
        <f t="shared" si="101"/>
        <v>180648.61196983763</v>
      </c>
      <c r="R25" s="69">
        <f t="shared" si="101"/>
        <v>180646.70759299563</v>
      </c>
      <c r="S25" s="69">
        <f t="shared" si="101"/>
        <v>180644.80323622935</v>
      </c>
      <c r="T25" s="69">
        <f t="shared" si="101"/>
        <v>180642.89889953856</v>
      </c>
      <c r="U25" s="69">
        <f t="shared" si="101"/>
        <v>180640.99458292307</v>
      </c>
      <c r="V25" s="69">
        <f t="shared" si="101"/>
        <v>180639.09028638268</v>
      </c>
      <c r="W25" s="69">
        <f t="shared" si="101"/>
        <v>180637.18600991718</v>
      </c>
      <c r="X25" s="69">
        <f t="shared" si="101"/>
        <v>180635.28175352633</v>
      </c>
      <c r="Y25" s="69">
        <f t="shared" si="101"/>
        <v>180633.37751720994</v>
      </c>
      <c r="Z25" s="69">
        <f t="shared" si="101"/>
        <v>180631.47330096777</v>
      </c>
      <c r="AA25" s="69">
        <f t="shared" si="101"/>
        <v>180629.56910479965</v>
      </c>
      <c r="AB25" s="69">
        <f t="shared" si="101"/>
        <v>180627.66492870534</v>
      </c>
      <c r="AC25" s="69">
        <f t="shared" si="101"/>
        <v>180625.76077268465</v>
      </c>
      <c r="AD25" s="69">
        <f t="shared" si="101"/>
        <v>180623.85663673733</v>
      </c>
      <c r="AE25" s="69">
        <f t="shared" si="101"/>
        <v>180621.95252086318</v>
      </c>
      <c r="AF25" s="69">
        <f t="shared" si="101"/>
        <v>180620.04842506201</v>
      </c>
      <c r="AG25" s="69">
        <f t="shared" si="101"/>
        <v>180618.1443493336</v>
      </c>
      <c r="AH25" s="69">
        <f t="shared" si="101"/>
        <v>180616.24029367775</v>
      </c>
      <c r="AI25" s="69">
        <f t="shared" si="101"/>
        <v>180614.33625809423</v>
      </c>
      <c r="AJ25" s="69">
        <f t="shared" si="101"/>
        <v>180612.43224258284</v>
      </c>
      <c r="AK25" s="69">
        <f t="shared" si="101"/>
        <v>180610.52824714335</v>
      </c>
      <c r="AL25" s="69">
        <f t="shared" si="101"/>
        <v>180608.62427177557</v>
      </c>
      <c r="AM25" s="69">
        <f t="shared" si="101"/>
        <v>180606.72031647927</v>
      </c>
      <c r="AN25" s="69">
        <f t="shared" si="101"/>
        <v>180604.81638125426</v>
      </c>
      <c r="AO25" s="69">
        <f t="shared" si="101"/>
        <v>180602.9124661003</v>
      </c>
      <c r="AP25" s="69">
        <f t="shared" si="101"/>
        <v>180601.00857101718</v>
      </c>
      <c r="AQ25" s="69">
        <f t="shared" si="101"/>
        <v>180599.10469600474</v>
      </c>
      <c r="AR25" s="69">
        <f t="shared" si="101"/>
        <v>180597.2008410627</v>
      </c>
      <c r="AS25" s="69">
        <f t="shared" si="101"/>
        <v>180595.2970061909</v>
      </c>
      <c r="AT25" s="69">
        <f t="shared" si="101"/>
        <v>180593.3931913891</v>
      </c>
      <c r="AU25" s="69">
        <f t="shared" si="101"/>
        <v>180591.4893966571</v>
      </c>
      <c r="AV25" s="69">
        <f t="shared" si="101"/>
        <v>180589.58562199469</v>
      </c>
      <c r="AW25" s="69">
        <f t="shared" si="101"/>
        <v>180587.68186740164</v>
      </c>
      <c r="AX25" s="69">
        <f t="shared" si="101"/>
        <v>180585.77813287775</v>
      </c>
      <c r="AY25" s="69">
        <f t="shared" si="101"/>
        <v>180583.87441842281</v>
      </c>
      <c r="AZ25" s="69">
        <f t="shared" si="101"/>
        <v>180581.97072403663</v>
      </c>
      <c r="BA25" s="69">
        <f t="shared" si="101"/>
        <v>180580.06704971896</v>
      </c>
      <c r="BB25" s="69">
        <f t="shared" si="101"/>
        <v>180578.1633954696</v>
      </c>
      <c r="BC25" s="69">
        <f t="shared" si="101"/>
        <v>180576.25976128835</v>
      </c>
      <c r="BD25" s="69">
        <f t="shared" si="101"/>
        <v>180574.35614717499</v>
      </c>
      <c r="BE25" s="69">
        <f t="shared" si="101"/>
        <v>180572.45255312932</v>
      </c>
      <c r="BF25" s="106">
        <f>'Average per cap. (2013-2016)'!B25</f>
        <v>1.0323217671862468</v>
      </c>
      <c r="BG25" s="106">
        <f>'Average per cap. (2013-2016)'!C25</f>
        <v>1.0323217671862468</v>
      </c>
      <c r="BH25" s="106">
        <f>'Average per cap. (2013-2016)'!D25</f>
        <v>1.0323217671862468</v>
      </c>
      <c r="BI25" s="106">
        <f>'Average per cap. (2013-2016)'!E25</f>
        <v>1.0323217671862468</v>
      </c>
      <c r="BJ25" s="106">
        <f>'Average per cap. (2013-2016)'!F25</f>
        <v>1.1139571538997552</v>
      </c>
      <c r="BK25" s="106">
        <f>'Average per cap. (2013-2016)'!G25</f>
        <v>1.1139571538997552</v>
      </c>
      <c r="BL25" s="106">
        <f>'Average per cap. (2013-2016)'!H25</f>
        <v>1.1139571538997552</v>
      </c>
      <c r="BM25" s="106">
        <f>'Average per cap. (2013-2016)'!I25</f>
        <v>1.1139571538997552</v>
      </c>
      <c r="BN25" s="106">
        <f>'Average per cap. (2013-2016)'!J25</f>
        <v>0.98793250788791764</v>
      </c>
      <c r="BO25" s="106">
        <f>'Average per cap. (2013-2016)'!K25</f>
        <v>0.98793250788791764</v>
      </c>
      <c r="BP25" s="106">
        <f>'Average per cap. (2013-2016)'!L25</f>
        <v>0.98793250788791764</v>
      </c>
      <c r="BQ25" s="106">
        <f>'Average per cap. (2013-2016)'!M25</f>
        <v>0.98793250788791764</v>
      </c>
      <c r="BR25" s="106">
        <f>'Average per cap. (2013-2016)'!N25</f>
        <v>0.98793250788791764</v>
      </c>
      <c r="BS25" s="106">
        <f>'Average per cap. (2013-2016)'!O25</f>
        <v>1.0247284260011551</v>
      </c>
      <c r="BT25" s="106">
        <f>'Average per cap. (2013-2016)'!P25</f>
        <v>1.0247284260011551</v>
      </c>
      <c r="BU25" s="106">
        <f>'Average per cap. (2013-2016)'!Q25</f>
        <v>1.0247284260011551</v>
      </c>
      <c r="BV25" s="106">
        <f>'Average per cap. (2013-2016)'!R25</f>
        <v>1.0247284260011551</v>
      </c>
      <c r="BW25" s="106">
        <f>'Average per cap. (2013-2016)'!S25</f>
        <v>1.0082158677195039</v>
      </c>
      <c r="BX25" s="106">
        <f>'Average per cap. (2013-2016)'!T25</f>
        <v>1.0082158677195039</v>
      </c>
      <c r="BY25" s="106">
        <f>'Average per cap. (2013-2016)'!U25</f>
        <v>1.0082158677195039</v>
      </c>
      <c r="BZ25" s="106">
        <f>'Average per cap. (2013-2016)'!V25</f>
        <v>1.0082158677195039</v>
      </c>
      <c r="CA25" s="106">
        <f>'Average per cap. (2013-2016)'!W25</f>
        <v>1.0419460389041841</v>
      </c>
      <c r="CB25" s="106">
        <f>'Average per cap. (2013-2016)'!X25</f>
        <v>1.0419460389041841</v>
      </c>
      <c r="CC25" s="106">
        <f>'Average per cap. (2013-2016)'!Y25</f>
        <v>1.0419460389041841</v>
      </c>
      <c r="CD25" s="106">
        <f>'Average per cap. (2013-2016)'!Z25</f>
        <v>1.0419460389041841</v>
      </c>
      <c r="CE25" s="106">
        <f>'Average per cap. (2013-2016)'!AA25</f>
        <v>1.0419460389041841</v>
      </c>
      <c r="CF25" s="106">
        <f>'Average per cap. (2013-2016)'!AB25</f>
        <v>1.0196250414668706</v>
      </c>
      <c r="CG25" s="106">
        <f>'Average per cap. (2013-2016)'!AC25</f>
        <v>1.0196250414668706</v>
      </c>
      <c r="CH25" s="106">
        <f>'Average per cap. (2013-2016)'!AD25</f>
        <v>1.0196250414668706</v>
      </c>
      <c r="CI25" s="106">
        <f>'Average per cap. (2013-2016)'!AE25</f>
        <v>1.0196250414668706</v>
      </c>
      <c r="CJ25" s="106">
        <f>'Average per cap. (2013-2016)'!AF25</f>
        <v>1.0296569370090791</v>
      </c>
      <c r="CK25" s="106">
        <f>'Average per cap. (2013-2016)'!AG25</f>
        <v>1.0296569370090791</v>
      </c>
      <c r="CL25" s="106">
        <f>'Average per cap. (2013-2016)'!AH25</f>
        <v>1.0296569370090791</v>
      </c>
      <c r="CM25" s="106">
        <f>'Average per cap. (2013-2016)'!AI25</f>
        <v>1.0296569370090791</v>
      </c>
      <c r="CN25" s="106">
        <f>'Average per cap. (2013-2016)'!AJ25</f>
        <v>1.1180841107248749</v>
      </c>
      <c r="CO25" s="106">
        <f>'Average per cap. (2013-2016)'!AK25</f>
        <v>1.1180841107248749</v>
      </c>
      <c r="CP25" s="106">
        <f>'Average per cap. (2013-2016)'!AL25</f>
        <v>1.1180841107248749</v>
      </c>
      <c r="CQ25" s="106">
        <f>'Average per cap. (2013-2016)'!AM25</f>
        <v>1.1180841107248749</v>
      </c>
      <c r="CR25" s="106">
        <f>'Average per cap. (2013-2016)'!AN25</f>
        <v>1.1180841107248749</v>
      </c>
      <c r="CS25" s="106">
        <f>'Average per cap. (2013-2016)'!AO25</f>
        <v>1.0943660489034517</v>
      </c>
      <c r="CT25" s="106">
        <f>'Average per cap. (2013-2016)'!AP25</f>
        <v>1.0943660489034517</v>
      </c>
      <c r="CU25" s="106">
        <f>'Average per cap. (2013-2016)'!AQ25</f>
        <v>1.0943660489034517</v>
      </c>
      <c r="CV25" s="106">
        <f>'Average per cap. (2013-2016)'!AR25</f>
        <v>1.0943660489034517</v>
      </c>
      <c r="CW25" s="106">
        <f>'Average per cap. (2013-2016)'!AS25</f>
        <v>1.0783886325270695</v>
      </c>
      <c r="CX25" s="106">
        <f>'Average per cap. (2013-2016)'!AT25</f>
        <v>1.0783886325270695</v>
      </c>
      <c r="CY25" s="106">
        <f>'Average per cap. (2013-2016)'!AU25</f>
        <v>1.0783886325270695</v>
      </c>
      <c r="CZ25" s="106">
        <f>'Average per cap. (2013-2016)'!AV25</f>
        <v>1.0783886325270695</v>
      </c>
      <c r="DA25" s="106">
        <f>'Average per cap. (2013-2016)'!AW25</f>
        <v>0.98750037574950988</v>
      </c>
      <c r="DB25" s="106">
        <f>'Average per cap. (2013-2016)'!AX25</f>
        <v>0.98750037574950988</v>
      </c>
      <c r="DC25" s="106">
        <f>'Average per cap. (2013-2016)'!AY25</f>
        <v>0.98750037574950988</v>
      </c>
      <c r="DD25" s="106">
        <f>'Average per cap. (2013-2016)'!AZ25</f>
        <v>0.98750037574950988</v>
      </c>
      <c r="DE25" s="106">
        <f>'Average per cap. (2013-2016)'!BA25</f>
        <v>0.98750037574950988</v>
      </c>
      <c r="DF25" s="108">
        <f t="shared" si="15"/>
        <v>186509.12094266785</v>
      </c>
      <c r="DG25" s="108">
        <f t="shared" si="15"/>
        <v>186507.15478501585</v>
      </c>
      <c r="DH25" s="108">
        <f t="shared" si="15"/>
        <v>186505.18864809087</v>
      </c>
      <c r="DI25" s="108">
        <f t="shared" si="15"/>
        <v>186503.22253189268</v>
      </c>
      <c r="DJ25" s="108">
        <f t="shared" si="15"/>
        <v>201249.66403150727</v>
      </c>
      <c r="DK25" s="108">
        <f t="shared" si="15"/>
        <v>201247.54248074934</v>
      </c>
      <c r="DL25" s="108">
        <f t="shared" si="15"/>
        <v>201245.42095235657</v>
      </c>
      <c r="DM25" s="108">
        <f t="shared" si="15"/>
        <v>201243.29944632869</v>
      </c>
      <c r="DN25" s="108">
        <f t="shared" si="15"/>
        <v>178474.28057620424</v>
      </c>
      <c r="DO25" s="108">
        <f t="shared" si="15"/>
        <v>178472.39912091315</v>
      </c>
      <c r="DP25" s="108">
        <f t="shared" si="15"/>
        <v>178470.51768545614</v>
      </c>
      <c r="DQ25" s="108">
        <f t="shared" si="15"/>
        <v>178468.63626983299</v>
      </c>
      <c r="DR25" s="108">
        <f t="shared" si="15"/>
        <v>178466.75487404352</v>
      </c>
      <c r="DS25" s="108">
        <f t="shared" si="15"/>
        <v>185111.86488554967</v>
      </c>
      <c r="DT25" s="108">
        <f t="shared" si="15"/>
        <v>185109.91345760995</v>
      </c>
      <c r="DU25" s="108">
        <f t="shared" si="15"/>
        <v>185107.96205024194</v>
      </c>
      <c r="DV25" s="108">
        <f t="shared" si="90"/>
        <v>185106.01066344546</v>
      </c>
      <c r="DW25" s="108">
        <f t="shared" si="90"/>
        <v>182121.27723539807</v>
      </c>
      <c r="DX25" s="108">
        <f t="shared" si="90"/>
        <v>182119.35733388862</v>
      </c>
      <c r="DY25" s="108">
        <f t="shared" si="90"/>
        <v>182117.43745261856</v>
      </c>
      <c r="DZ25" s="108">
        <f t="shared" si="90"/>
        <v>182115.51759158762</v>
      </c>
      <c r="EA25" s="108">
        <f t="shared" si="90"/>
        <v>188206.26403771559</v>
      </c>
      <c r="EB25" s="108">
        <f t="shared" si="90"/>
        <v>188204.27998897675</v>
      </c>
      <c r="EC25" s="108">
        <f t="shared" si="90"/>
        <v>188202.29596115355</v>
      </c>
      <c r="ED25" s="108">
        <f t="shared" si="90"/>
        <v>188200.3119542457</v>
      </c>
      <c r="EE25" s="108">
        <f t="shared" si="90"/>
        <v>188198.327968253</v>
      </c>
      <c r="EF25" s="108">
        <f t="shared" si="90"/>
        <v>184164.72436515201</v>
      </c>
      <c r="EG25" s="108">
        <f t="shared" si="90"/>
        <v>184162.78292185848</v>
      </c>
      <c r="EH25" s="108">
        <f t="shared" si="90"/>
        <v>184160.84149903143</v>
      </c>
      <c r="EI25" s="108">
        <f t="shared" si="90"/>
        <v>184158.90009667064</v>
      </c>
      <c r="EJ25" s="108">
        <f t="shared" si="90"/>
        <v>185968.84376865768</v>
      </c>
      <c r="EK25" s="108">
        <f t="shared" si="90"/>
        <v>185966.88330654538</v>
      </c>
      <c r="EL25" s="108">
        <f t="shared" si="91"/>
        <v>185964.92286510006</v>
      </c>
      <c r="EM25" s="108">
        <f t="shared" si="91"/>
        <v>185962.96244432146</v>
      </c>
      <c r="EN25" s="108">
        <f t="shared" si="91"/>
        <v>201931.375516264</v>
      </c>
      <c r="EO25" s="108">
        <f t="shared" si="91"/>
        <v>201929.24677898217</v>
      </c>
      <c r="EP25" s="108">
        <f t="shared" si="91"/>
        <v>201927.11806414125</v>
      </c>
      <c r="EQ25" s="108">
        <f t="shared" si="91"/>
        <v>201924.98937174105</v>
      </c>
      <c r="ER25" s="108">
        <f t="shared" si="91"/>
        <v>201922.86070178123</v>
      </c>
      <c r="ES25" s="108">
        <f t="shared" si="91"/>
        <v>197637.36163521049</v>
      </c>
      <c r="ET25" s="108">
        <f t="shared" si="91"/>
        <v>197635.27816492799</v>
      </c>
      <c r="EU25" s="108">
        <f t="shared" si="91"/>
        <v>197633.19471660923</v>
      </c>
      <c r="EV25" s="108">
        <f t="shared" si="91"/>
        <v>197631.1112902539</v>
      </c>
      <c r="EW25" s="108">
        <f t="shared" si="91"/>
        <v>194743.70330022072</v>
      </c>
      <c r="EX25" s="108">
        <f t="shared" si="91"/>
        <v>194741.6503345508</v>
      </c>
      <c r="EY25" s="108">
        <f t="shared" si="91"/>
        <v>194739.59739052303</v>
      </c>
      <c r="EZ25" s="108">
        <f t="shared" si="91"/>
        <v>194737.54446813714</v>
      </c>
      <c r="FA25" s="108">
        <f t="shared" si="91"/>
        <v>178322.88406446917</v>
      </c>
      <c r="FB25" s="108">
        <f t="shared" si="92"/>
        <v>178321.00420518263</v>
      </c>
      <c r="FC25" s="108">
        <f t="shared" si="92"/>
        <v>178319.12436571336</v>
      </c>
      <c r="FD25" s="108">
        <f t="shared" si="92"/>
        <v>178317.24454606112</v>
      </c>
      <c r="FE25" s="108">
        <f t="shared" si="92"/>
        <v>178315.36474622574</v>
      </c>
    </row>
    <row r="26" spans="1:161" ht="15.75" x14ac:dyDescent="0.25">
      <c r="A26" s="47" t="s">
        <v>190</v>
      </c>
      <c r="B26" s="12">
        <f>'Urb proj of all 25 ARs '!AQ26</f>
        <v>169510.49783305632</v>
      </c>
      <c r="C26" s="12">
        <f>'Urb proj of all 25 ARs '!AR26</f>
        <v>169417.60088116681</v>
      </c>
      <c r="D26" s="100">
        <f t="shared" si="10"/>
        <v>-5.480306711209891E-4</v>
      </c>
      <c r="E26" s="101">
        <f t="shared" si="11"/>
        <v>-1.0541884718828776E-5</v>
      </c>
      <c r="F26" s="69">
        <f t="shared" si="12"/>
        <v>169508.71087292954</v>
      </c>
      <c r="G26" s="69">
        <f t="shared" si="13"/>
        <v>169506.92393164069</v>
      </c>
      <c r="H26" s="69">
        <f>G26*(1+$E$26)</f>
        <v>169505.13700918955</v>
      </c>
      <c r="I26" s="69">
        <f t="shared" ref="I26:BE26" si="102">H26*(1+$E$26)</f>
        <v>169503.35010557596</v>
      </c>
      <c r="J26" s="69">
        <f t="shared" si="102"/>
        <v>169501.5632207997</v>
      </c>
      <c r="K26" s="69">
        <f t="shared" si="102"/>
        <v>169499.77635486057</v>
      </c>
      <c r="L26" s="69">
        <f t="shared" si="102"/>
        <v>169497.98950775838</v>
      </c>
      <c r="M26" s="69">
        <f t="shared" si="102"/>
        <v>169496.20267949291</v>
      </c>
      <c r="N26" s="69">
        <f t="shared" si="102"/>
        <v>169494.415870064</v>
      </c>
      <c r="O26" s="69">
        <f t="shared" si="102"/>
        <v>169492.6290794714</v>
      </c>
      <c r="P26" s="69">
        <f t="shared" si="102"/>
        <v>169490.84230771495</v>
      </c>
      <c r="Q26" s="69">
        <f t="shared" si="102"/>
        <v>169489.05555479444</v>
      </c>
      <c r="R26" s="69">
        <f t="shared" si="102"/>
        <v>169487.26882070967</v>
      </c>
      <c r="S26" s="69">
        <f t="shared" si="102"/>
        <v>169485.48210546045</v>
      </c>
      <c r="T26" s="69">
        <f t="shared" si="102"/>
        <v>169483.69540904657</v>
      </c>
      <c r="U26" s="69">
        <f t="shared" si="102"/>
        <v>169481.90873146785</v>
      </c>
      <c r="V26" s="69">
        <f t="shared" si="102"/>
        <v>169480.12207272407</v>
      </c>
      <c r="W26" s="69">
        <f t="shared" si="102"/>
        <v>169478.33543281505</v>
      </c>
      <c r="X26" s="69">
        <f t="shared" si="102"/>
        <v>169476.54881174056</v>
      </c>
      <c r="Y26" s="69">
        <f t="shared" si="102"/>
        <v>169474.76220950045</v>
      </c>
      <c r="Z26" s="69">
        <f t="shared" si="102"/>
        <v>169472.97562609447</v>
      </c>
      <c r="AA26" s="69">
        <f t="shared" si="102"/>
        <v>169471.18906152245</v>
      </c>
      <c r="AB26" s="69">
        <f t="shared" si="102"/>
        <v>169469.4025157842</v>
      </c>
      <c r="AC26" s="69">
        <f t="shared" si="102"/>
        <v>169467.61598887949</v>
      </c>
      <c r="AD26" s="69">
        <f t="shared" si="102"/>
        <v>169465.82948080817</v>
      </c>
      <c r="AE26" s="69">
        <f t="shared" si="102"/>
        <v>169464.04299156999</v>
      </c>
      <c r="AF26" s="69">
        <f t="shared" si="102"/>
        <v>169462.25652116479</v>
      </c>
      <c r="AG26" s="69">
        <f t="shared" si="102"/>
        <v>169460.47006959235</v>
      </c>
      <c r="AH26" s="69">
        <f t="shared" si="102"/>
        <v>169458.68363685248</v>
      </c>
      <c r="AI26" s="69">
        <f t="shared" si="102"/>
        <v>169456.89722294497</v>
      </c>
      <c r="AJ26" s="69">
        <f t="shared" si="102"/>
        <v>169455.11082786965</v>
      </c>
      <c r="AK26" s="69">
        <f t="shared" si="102"/>
        <v>169453.32445162628</v>
      </c>
      <c r="AL26" s="69">
        <f t="shared" si="102"/>
        <v>169451.53809421469</v>
      </c>
      <c r="AM26" s="69">
        <f t="shared" si="102"/>
        <v>169449.75175563467</v>
      </c>
      <c r="AN26" s="69">
        <f t="shared" si="102"/>
        <v>169447.96543588603</v>
      </c>
      <c r="AO26" s="69">
        <f t="shared" si="102"/>
        <v>169446.17913496855</v>
      </c>
      <c r="AP26" s="69">
        <f t="shared" si="102"/>
        <v>169444.39285288207</v>
      </c>
      <c r="AQ26" s="69">
        <f t="shared" si="102"/>
        <v>169442.60658962638</v>
      </c>
      <c r="AR26" s="69">
        <f t="shared" si="102"/>
        <v>169440.82034520124</v>
      </c>
      <c r="AS26" s="69">
        <f t="shared" si="102"/>
        <v>169439.03411960648</v>
      </c>
      <c r="AT26" s="69">
        <f t="shared" si="102"/>
        <v>169437.24791284194</v>
      </c>
      <c r="AU26" s="69">
        <f t="shared" si="102"/>
        <v>169435.46172490736</v>
      </c>
      <c r="AV26" s="69">
        <f t="shared" si="102"/>
        <v>169433.67555580259</v>
      </c>
      <c r="AW26" s="69">
        <f t="shared" si="102"/>
        <v>169431.88940552738</v>
      </c>
      <c r="AX26" s="69">
        <f t="shared" si="102"/>
        <v>169430.10327408157</v>
      </c>
      <c r="AY26" s="69">
        <f t="shared" si="102"/>
        <v>169428.31716146495</v>
      </c>
      <c r="AZ26" s="69">
        <f t="shared" si="102"/>
        <v>169426.53106767734</v>
      </c>
      <c r="BA26" s="69">
        <f t="shared" si="102"/>
        <v>169424.74499271851</v>
      </c>
      <c r="BB26" s="69">
        <f t="shared" si="102"/>
        <v>169422.95893658829</v>
      </c>
      <c r="BC26" s="69">
        <f t="shared" si="102"/>
        <v>169421.17289928647</v>
      </c>
      <c r="BD26" s="69">
        <f t="shared" si="102"/>
        <v>169419.38688081285</v>
      </c>
      <c r="BE26" s="69">
        <f t="shared" si="102"/>
        <v>169417.60088116722</v>
      </c>
      <c r="BF26" s="106">
        <f>'Average per cap. (2013-2016)'!B26</f>
        <v>0.96979603854533547</v>
      </c>
      <c r="BG26" s="106">
        <f>'Average per cap. (2013-2016)'!C26</f>
        <v>0.96979603854533547</v>
      </c>
      <c r="BH26" s="106">
        <f>'Average per cap. (2013-2016)'!D26</f>
        <v>0.96979603854533547</v>
      </c>
      <c r="BI26" s="106">
        <f>'Average per cap. (2013-2016)'!E26</f>
        <v>0.96979603854533547</v>
      </c>
      <c r="BJ26" s="106">
        <f>'Average per cap. (2013-2016)'!F26</f>
        <v>1.0434909768896363</v>
      </c>
      <c r="BK26" s="106">
        <f>'Average per cap. (2013-2016)'!G26</f>
        <v>1.0434909768896363</v>
      </c>
      <c r="BL26" s="106">
        <f>'Average per cap. (2013-2016)'!H26</f>
        <v>1.0434909768896363</v>
      </c>
      <c r="BM26" s="106">
        <f>'Average per cap. (2013-2016)'!I26</f>
        <v>1.0434909768896363</v>
      </c>
      <c r="BN26" s="106">
        <f>'Average per cap. (2013-2016)'!J26</f>
        <v>0.92192845606131302</v>
      </c>
      <c r="BO26" s="106">
        <f>'Average per cap. (2013-2016)'!K26</f>
        <v>0.92192845606131302</v>
      </c>
      <c r="BP26" s="106">
        <f>'Average per cap. (2013-2016)'!L26</f>
        <v>0.92192845606131302</v>
      </c>
      <c r="BQ26" s="106">
        <f>'Average per cap. (2013-2016)'!M26</f>
        <v>0.92192845606131302</v>
      </c>
      <c r="BR26" s="106">
        <f>'Average per cap. (2013-2016)'!N26</f>
        <v>0.92192845606131302</v>
      </c>
      <c r="BS26" s="106">
        <f>'Average per cap. (2013-2016)'!O26</f>
        <v>0.94801430092177752</v>
      </c>
      <c r="BT26" s="106">
        <f>'Average per cap. (2013-2016)'!P26</f>
        <v>0.94801430092177752</v>
      </c>
      <c r="BU26" s="106">
        <f>'Average per cap. (2013-2016)'!Q26</f>
        <v>0.94801430092177752</v>
      </c>
      <c r="BV26" s="106">
        <f>'Average per cap. (2013-2016)'!R26</f>
        <v>0.94801430092177752</v>
      </c>
      <c r="BW26" s="106">
        <f>'Average per cap. (2013-2016)'!S26</f>
        <v>0.95046403864147411</v>
      </c>
      <c r="BX26" s="106">
        <f>'Average per cap. (2013-2016)'!T26</f>
        <v>0.95046403864147411</v>
      </c>
      <c r="BY26" s="106">
        <f>'Average per cap. (2013-2016)'!U26</f>
        <v>0.95046403864147411</v>
      </c>
      <c r="BZ26" s="106">
        <f>'Average per cap. (2013-2016)'!V26</f>
        <v>0.95046403864147411</v>
      </c>
      <c r="CA26" s="106">
        <f>'Average per cap. (2013-2016)'!W26</f>
        <v>0.98480631856524836</v>
      </c>
      <c r="CB26" s="106">
        <f>'Average per cap. (2013-2016)'!X26</f>
        <v>0.98480631856524836</v>
      </c>
      <c r="CC26" s="106">
        <f>'Average per cap. (2013-2016)'!Y26</f>
        <v>0.98480631856524836</v>
      </c>
      <c r="CD26" s="106">
        <f>'Average per cap. (2013-2016)'!Z26</f>
        <v>0.98480631856524836</v>
      </c>
      <c r="CE26" s="106">
        <f>'Average per cap. (2013-2016)'!AA26</f>
        <v>0.98480631856524836</v>
      </c>
      <c r="CF26" s="106">
        <f>'Average per cap. (2013-2016)'!AB26</f>
        <v>0.96434030941170346</v>
      </c>
      <c r="CG26" s="106">
        <f>'Average per cap. (2013-2016)'!AC26</f>
        <v>0.96434030941170346</v>
      </c>
      <c r="CH26" s="106">
        <f>'Average per cap. (2013-2016)'!AD26</f>
        <v>0.96434030941170346</v>
      </c>
      <c r="CI26" s="106">
        <f>'Average per cap. (2013-2016)'!AE26</f>
        <v>0.96434030941170346</v>
      </c>
      <c r="CJ26" s="106">
        <f>'Average per cap. (2013-2016)'!AF26</f>
        <v>0.95221780356272878</v>
      </c>
      <c r="CK26" s="106">
        <f>'Average per cap. (2013-2016)'!AG26</f>
        <v>0.95221780356272878</v>
      </c>
      <c r="CL26" s="106">
        <f>'Average per cap. (2013-2016)'!AH26</f>
        <v>0.95221780356272878</v>
      </c>
      <c r="CM26" s="106">
        <f>'Average per cap. (2013-2016)'!AI26</f>
        <v>0.95221780356272878</v>
      </c>
      <c r="CN26" s="106">
        <f>'Average per cap. (2013-2016)'!AJ26</f>
        <v>1.0268608896575022</v>
      </c>
      <c r="CO26" s="106">
        <f>'Average per cap. (2013-2016)'!AK26</f>
        <v>1.0268608896575022</v>
      </c>
      <c r="CP26" s="106">
        <f>'Average per cap. (2013-2016)'!AL26</f>
        <v>1.0268608896575022</v>
      </c>
      <c r="CQ26" s="106">
        <f>'Average per cap. (2013-2016)'!AM26</f>
        <v>1.0268608896575022</v>
      </c>
      <c r="CR26" s="106">
        <f>'Average per cap. (2013-2016)'!AN26</f>
        <v>1.0268608896575022</v>
      </c>
      <c r="CS26" s="106">
        <f>'Average per cap. (2013-2016)'!AO26</f>
        <v>1.015225921002364</v>
      </c>
      <c r="CT26" s="106">
        <f>'Average per cap. (2013-2016)'!AP26</f>
        <v>1.015225921002364</v>
      </c>
      <c r="CU26" s="106">
        <f>'Average per cap. (2013-2016)'!AQ26</f>
        <v>1.015225921002364</v>
      </c>
      <c r="CV26" s="106">
        <f>'Average per cap. (2013-2016)'!AR26</f>
        <v>1.015225921002364</v>
      </c>
      <c r="CW26" s="106">
        <f>'Average per cap. (2013-2016)'!AS26</f>
        <v>0.99853889184764066</v>
      </c>
      <c r="CX26" s="106">
        <f>'Average per cap. (2013-2016)'!AT26</f>
        <v>0.99853889184764066</v>
      </c>
      <c r="CY26" s="106">
        <f>'Average per cap. (2013-2016)'!AU26</f>
        <v>0.99853889184764066</v>
      </c>
      <c r="CZ26" s="106">
        <f>'Average per cap. (2013-2016)'!AV26</f>
        <v>0.99853889184764066</v>
      </c>
      <c r="DA26" s="106">
        <f>'Average per cap. (2013-2016)'!AW26</f>
        <v>0.92765839446287501</v>
      </c>
      <c r="DB26" s="106">
        <f>'Average per cap. (2013-2016)'!AX26</f>
        <v>0.92765839446287501</v>
      </c>
      <c r="DC26" s="106">
        <f>'Average per cap. (2013-2016)'!AY26</f>
        <v>0.92765839446287501</v>
      </c>
      <c r="DD26" s="106">
        <f>'Average per cap. (2013-2016)'!AZ26</f>
        <v>0.92765839446287501</v>
      </c>
      <c r="DE26" s="106">
        <f>'Average per cap. (2013-2016)'!BA26</f>
        <v>0.92765839446287501</v>
      </c>
      <c r="DF26" s="108">
        <f t="shared" si="15"/>
        <v>164388.87630349371</v>
      </c>
      <c r="DG26" s="108">
        <f t="shared" si="15"/>
        <v>164387.14333491065</v>
      </c>
      <c r="DH26" s="108">
        <f t="shared" si="15"/>
        <v>164385.41038459635</v>
      </c>
      <c r="DI26" s="108">
        <f t="shared" si="15"/>
        <v>164383.67745255062</v>
      </c>
      <c r="DJ26" s="108">
        <f t="shared" si="15"/>
        <v>176873.35178959274</v>
      </c>
      <c r="DK26" s="108">
        <f t="shared" si="15"/>
        <v>176871.48721110835</v>
      </c>
      <c r="DL26" s="108">
        <f t="shared" si="15"/>
        <v>176869.62265228012</v>
      </c>
      <c r="DM26" s="108">
        <f t="shared" si="15"/>
        <v>176867.75811310785</v>
      </c>
      <c r="DN26" s="108">
        <f t="shared" si="15"/>
        <v>156261.72513410222</v>
      </c>
      <c r="DO26" s="108">
        <f t="shared" si="15"/>
        <v>156260.07784100989</v>
      </c>
      <c r="DP26" s="108">
        <f t="shared" si="15"/>
        <v>156258.43056528311</v>
      </c>
      <c r="DQ26" s="108">
        <f t="shared" si="15"/>
        <v>156256.78330692174</v>
      </c>
      <c r="DR26" s="108">
        <f t="shared" si="15"/>
        <v>156255.13606592559</v>
      </c>
      <c r="DS26" s="108">
        <f t="shared" si="15"/>
        <v>160674.66083459853</v>
      </c>
      <c r="DT26" s="108">
        <f t="shared" si="15"/>
        <v>160672.96702084676</v>
      </c>
      <c r="DU26" s="108">
        <f t="shared" si="15"/>
        <v>160671.273224951</v>
      </c>
      <c r="DV26" s="108">
        <f t="shared" si="90"/>
        <v>160669.57944691103</v>
      </c>
      <c r="DW26" s="108">
        <f t="shared" si="90"/>
        <v>161083.06315770783</v>
      </c>
      <c r="DX26" s="108">
        <f t="shared" si="90"/>
        <v>161081.36503862587</v>
      </c>
      <c r="DY26" s="108">
        <f t="shared" si="90"/>
        <v>161079.66693744526</v>
      </c>
      <c r="DZ26" s="108">
        <f t="shared" si="90"/>
        <v>161077.96885416587</v>
      </c>
      <c r="EA26" s="108">
        <f t="shared" si="90"/>
        <v>166896.2978025531</v>
      </c>
      <c r="EB26" s="108">
        <f t="shared" si="90"/>
        <v>166894.53840102168</v>
      </c>
      <c r="EC26" s="108">
        <f t="shared" si="90"/>
        <v>166892.77901803763</v>
      </c>
      <c r="ED26" s="108">
        <f t="shared" si="90"/>
        <v>166891.01965360082</v>
      </c>
      <c r="EE26" s="108">
        <f t="shared" si="90"/>
        <v>166889.26030771103</v>
      </c>
      <c r="EF26" s="108">
        <f t="shared" si="90"/>
        <v>163419.28488722551</v>
      </c>
      <c r="EG26" s="108">
        <f t="shared" si="90"/>
        <v>163417.56213996341</v>
      </c>
      <c r="EH26" s="108">
        <f t="shared" si="90"/>
        <v>163415.8394108623</v>
      </c>
      <c r="EI26" s="108">
        <f t="shared" si="90"/>
        <v>163414.11669992199</v>
      </c>
      <c r="EJ26" s="108">
        <f t="shared" si="90"/>
        <v>161358.17343499282</v>
      </c>
      <c r="EK26" s="108">
        <f t="shared" si="90"/>
        <v>161356.47241573001</v>
      </c>
      <c r="EL26" s="108">
        <f t="shared" si="91"/>
        <v>161354.77141439918</v>
      </c>
      <c r="EM26" s="108">
        <f t="shared" si="91"/>
        <v>161353.07043100009</v>
      </c>
      <c r="EN26" s="108">
        <f t="shared" si="91"/>
        <v>173999.48853814762</v>
      </c>
      <c r="EO26" s="108">
        <f t="shared" si="91"/>
        <v>173997.65425559829</v>
      </c>
      <c r="EP26" s="108">
        <f t="shared" si="91"/>
        <v>173995.8199923858</v>
      </c>
      <c r="EQ26" s="108">
        <f t="shared" si="91"/>
        <v>173993.98574850988</v>
      </c>
      <c r="ER26" s="108">
        <f t="shared" si="91"/>
        <v>173992.15152397036</v>
      </c>
      <c r="ES26" s="108">
        <f t="shared" si="91"/>
        <v>172018.89946782848</v>
      </c>
      <c r="ET26" s="108">
        <f t="shared" si="91"/>
        <v>172017.08606442082</v>
      </c>
      <c r="EU26" s="108">
        <f t="shared" si="91"/>
        <v>172015.27268012986</v>
      </c>
      <c r="EV26" s="108">
        <f t="shared" si="91"/>
        <v>172013.4593149554</v>
      </c>
      <c r="EW26" s="108">
        <f t="shared" si="91"/>
        <v>169184.33109064732</v>
      </c>
      <c r="EX26" s="108">
        <f t="shared" si="91"/>
        <v>169182.54756893273</v>
      </c>
      <c r="EY26" s="108">
        <f t="shared" si="91"/>
        <v>169180.76406601979</v>
      </c>
      <c r="EZ26" s="108">
        <f t="shared" si="91"/>
        <v>169178.9805819084</v>
      </c>
      <c r="FA26" s="108">
        <f t="shared" si="91"/>
        <v>157168.28692222727</v>
      </c>
      <c r="FB26" s="108">
        <f t="shared" si="92"/>
        <v>157166.63007226508</v>
      </c>
      <c r="FC26" s="108">
        <f t="shared" si="92"/>
        <v>157164.97323976923</v>
      </c>
      <c r="FD26" s="108">
        <f t="shared" si="92"/>
        <v>157163.31642473952</v>
      </c>
      <c r="FE26" s="108">
        <f t="shared" si="92"/>
        <v>157161.65962717574</v>
      </c>
    </row>
    <row r="27" spans="1:161" ht="15.75" x14ac:dyDescent="0.25">
      <c r="A27" s="47" t="s">
        <v>191</v>
      </c>
      <c r="B27" s="12">
        <f>'Urb proj of all 25 ARs '!AQ27</f>
        <v>182587.96873140035</v>
      </c>
      <c r="C27" s="12">
        <f>'Urb proj of all 25 ARs '!AR27</f>
        <v>182487.90492435786</v>
      </c>
      <c r="D27" s="100">
        <f t="shared" si="10"/>
        <v>-5.4803067112100395E-4</v>
      </c>
      <c r="E27" s="101">
        <f t="shared" si="11"/>
        <v>-1.0541884718828776E-5</v>
      </c>
      <c r="F27" s="69">
        <f t="shared" si="12"/>
        <v>182586.04391008295</v>
      </c>
      <c r="G27" s="69">
        <f t="shared" si="13"/>
        <v>182584.11910905677</v>
      </c>
      <c r="H27" s="69">
        <f>G27*(1+$E$27)</f>
        <v>182582.19432832164</v>
      </c>
      <c r="I27" s="69">
        <f t="shared" ref="I27:BD27" si="103">H27*(1+$E$27)</f>
        <v>182580.26956787732</v>
      </c>
      <c r="J27" s="69">
        <f t="shared" si="103"/>
        <v>182578.3448277236</v>
      </c>
      <c r="K27" s="69">
        <f t="shared" si="103"/>
        <v>182576.42010786026</v>
      </c>
      <c r="L27" s="69">
        <f t="shared" si="103"/>
        <v>182574.4954082871</v>
      </c>
      <c r="M27" s="69">
        <f t="shared" si="103"/>
        <v>182572.5707290039</v>
      </c>
      <c r="N27" s="69">
        <f t="shared" si="103"/>
        <v>182570.64607001047</v>
      </c>
      <c r="O27" s="69">
        <f t="shared" si="103"/>
        <v>182568.72143130656</v>
      </c>
      <c r="P27" s="69">
        <f t="shared" si="103"/>
        <v>182566.79681289196</v>
      </c>
      <c r="Q27" s="69">
        <f t="shared" si="103"/>
        <v>182564.87221476648</v>
      </c>
      <c r="R27" s="69">
        <f t="shared" si="103"/>
        <v>182562.94763692989</v>
      </c>
      <c r="S27" s="69">
        <f t="shared" si="103"/>
        <v>182561.02307938196</v>
      </c>
      <c r="T27" s="69">
        <f t="shared" si="103"/>
        <v>182559.09854212252</v>
      </c>
      <c r="U27" s="69">
        <f t="shared" si="103"/>
        <v>182557.17402515133</v>
      </c>
      <c r="V27" s="69">
        <f t="shared" si="103"/>
        <v>182555.24952846815</v>
      </c>
      <c r="W27" s="69">
        <f t="shared" si="103"/>
        <v>182553.32505207282</v>
      </c>
      <c r="X27" s="69">
        <f t="shared" si="103"/>
        <v>182551.40059596507</v>
      </c>
      <c r="Y27" s="69">
        <f t="shared" si="103"/>
        <v>182549.47616014472</v>
      </c>
      <c r="Z27" s="69">
        <f t="shared" si="103"/>
        <v>182547.55174461156</v>
      </c>
      <c r="AA27" s="69">
        <f t="shared" si="103"/>
        <v>182545.62734936536</v>
      </c>
      <c r="AB27" s="69">
        <f t="shared" si="103"/>
        <v>182543.70297440593</v>
      </c>
      <c r="AC27" s="69">
        <f t="shared" si="103"/>
        <v>182541.77861973303</v>
      </c>
      <c r="AD27" s="69">
        <f t="shared" si="103"/>
        <v>182539.85428534646</v>
      </c>
      <c r="AE27" s="69">
        <f t="shared" si="103"/>
        <v>182537.92997124599</v>
      </c>
      <c r="AF27" s="69">
        <f t="shared" si="103"/>
        <v>182536.00567743141</v>
      </c>
      <c r="AG27" s="69">
        <f t="shared" si="103"/>
        <v>182534.08140390253</v>
      </c>
      <c r="AH27" s="69">
        <f t="shared" si="103"/>
        <v>182532.1571506591</v>
      </c>
      <c r="AI27" s="69">
        <f t="shared" si="103"/>
        <v>182530.23291770092</v>
      </c>
      <c r="AJ27" s="69">
        <f t="shared" si="103"/>
        <v>182528.3087050278</v>
      </c>
      <c r="AK27" s="69">
        <f t="shared" si="103"/>
        <v>182526.38451263952</v>
      </c>
      <c r="AL27" s="69">
        <f t="shared" si="103"/>
        <v>182524.46034053585</v>
      </c>
      <c r="AM27" s="69">
        <f t="shared" si="103"/>
        <v>182522.53618871656</v>
      </c>
      <c r="AN27" s="69">
        <f t="shared" si="103"/>
        <v>182520.61205718148</v>
      </c>
      <c r="AO27" s="69">
        <f t="shared" si="103"/>
        <v>182518.68794593037</v>
      </c>
      <c r="AP27" s="69">
        <f t="shared" si="103"/>
        <v>182516.76385496301</v>
      </c>
      <c r="AQ27" s="69">
        <f t="shared" si="103"/>
        <v>182514.8397842792</v>
      </c>
      <c r="AR27" s="69">
        <f t="shared" si="103"/>
        <v>182512.91573387873</v>
      </c>
      <c r="AS27" s="69">
        <f t="shared" si="103"/>
        <v>182510.99170376136</v>
      </c>
      <c r="AT27" s="69">
        <f t="shared" si="103"/>
        <v>182509.06769392689</v>
      </c>
      <c r="AU27" s="69">
        <f t="shared" si="103"/>
        <v>182507.14370437511</v>
      </c>
      <c r="AV27" s="69">
        <f t="shared" si="103"/>
        <v>182505.21973510581</v>
      </c>
      <c r="AW27" s="69">
        <f t="shared" si="103"/>
        <v>182503.29578611878</v>
      </c>
      <c r="AX27" s="69">
        <f t="shared" si="103"/>
        <v>182501.37185741379</v>
      </c>
      <c r="AY27" s="69">
        <f t="shared" si="103"/>
        <v>182499.44794899065</v>
      </c>
      <c r="AZ27" s="69">
        <f t="shared" si="103"/>
        <v>182497.52406084913</v>
      </c>
      <c r="BA27" s="69">
        <f t="shared" si="103"/>
        <v>182495.60019298902</v>
      </c>
      <c r="BB27" s="69">
        <f t="shared" si="103"/>
        <v>182493.67634541009</v>
      </c>
      <c r="BC27" s="69">
        <f t="shared" si="103"/>
        <v>182491.75251811213</v>
      </c>
      <c r="BD27" s="69">
        <f t="shared" si="103"/>
        <v>182489.82871109495</v>
      </c>
      <c r="BE27" s="69">
        <f>BD27*(1+$E$27)</f>
        <v>182487.90492435833</v>
      </c>
      <c r="BF27" s="106">
        <f>'Average per cap. (2013-2016)'!B27</f>
        <v>0.9736761678894551</v>
      </c>
      <c r="BG27" s="106">
        <f>'Average per cap. (2013-2016)'!C27</f>
        <v>0.9736761678894551</v>
      </c>
      <c r="BH27" s="106">
        <f>'Average per cap. (2013-2016)'!D27</f>
        <v>0.9736761678894551</v>
      </c>
      <c r="BI27" s="106">
        <f>'Average per cap. (2013-2016)'!E27</f>
        <v>0.9736761678894551</v>
      </c>
      <c r="BJ27" s="106">
        <f>'Average per cap. (2013-2016)'!F27</f>
        <v>1.0426645672914299</v>
      </c>
      <c r="BK27" s="106">
        <f>'Average per cap. (2013-2016)'!G27</f>
        <v>1.0426645672914299</v>
      </c>
      <c r="BL27" s="106">
        <f>'Average per cap. (2013-2016)'!H27</f>
        <v>1.0426645672914299</v>
      </c>
      <c r="BM27" s="106">
        <f>'Average per cap. (2013-2016)'!I27</f>
        <v>1.0426645672914299</v>
      </c>
      <c r="BN27" s="106">
        <f>'Average per cap. (2013-2016)'!J27</f>
        <v>0.91456840655653249</v>
      </c>
      <c r="BO27" s="106">
        <f>'Average per cap. (2013-2016)'!K27</f>
        <v>0.91456840655653249</v>
      </c>
      <c r="BP27" s="106">
        <f>'Average per cap. (2013-2016)'!L27</f>
        <v>0.91456840655653249</v>
      </c>
      <c r="BQ27" s="106">
        <f>'Average per cap. (2013-2016)'!M27</f>
        <v>0.91456840655653249</v>
      </c>
      <c r="BR27" s="106">
        <f>'Average per cap. (2013-2016)'!N27</f>
        <v>0.91456840655653249</v>
      </c>
      <c r="BS27" s="106">
        <f>'Average per cap. (2013-2016)'!O27</f>
        <v>0.95083268632025442</v>
      </c>
      <c r="BT27" s="106">
        <f>'Average per cap. (2013-2016)'!P27</f>
        <v>0.95083268632025442</v>
      </c>
      <c r="BU27" s="106">
        <f>'Average per cap. (2013-2016)'!Q27</f>
        <v>0.95083268632025442</v>
      </c>
      <c r="BV27" s="106">
        <f>'Average per cap. (2013-2016)'!R27</f>
        <v>0.95083268632025442</v>
      </c>
      <c r="BW27" s="106">
        <f>'Average per cap. (2013-2016)'!S27</f>
        <v>0.91550996242401739</v>
      </c>
      <c r="BX27" s="106">
        <f>'Average per cap. (2013-2016)'!T27</f>
        <v>0.91550996242401739</v>
      </c>
      <c r="BY27" s="106">
        <f>'Average per cap. (2013-2016)'!U27</f>
        <v>0.91550996242401739</v>
      </c>
      <c r="BZ27" s="106">
        <f>'Average per cap. (2013-2016)'!V27</f>
        <v>0.91550996242401739</v>
      </c>
      <c r="CA27" s="106">
        <f>'Average per cap. (2013-2016)'!W27</f>
        <v>0.95259286078898453</v>
      </c>
      <c r="CB27" s="106">
        <f>'Average per cap. (2013-2016)'!X27</f>
        <v>0.95259286078898453</v>
      </c>
      <c r="CC27" s="106">
        <f>'Average per cap. (2013-2016)'!Y27</f>
        <v>0.95259286078898453</v>
      </c>
      <c r="CD27" s="106">
        <f>'Average per cap. (2013-2016)'!Z27</f>
        <v>0.95259286078898453</v>
      </c>
      <c r="CE27" s="106">
        <f>'Average per cap. (2013-2016)'!AA27</f>
        <v>0.95259286078898453</v>
      </c>
      <c r="CF27" s="106">
        <f>'Average per cap. (2013-2016)'!AB27</f>
        <v>0.92574025568761265</v>
      </c>
      <c r="CG27" s="106">
        <f>'Average per cap. (2013-2016)'!AC27</f>
        <v>0.92574025568761265</v>
      </c>
      <c r="CH27" s="106">
        <f>'Average per cap. (2013-2016)'!AD27</f>
        <v>0.92574025568761265</v>
      </c>
      <c r="CI27" s="106">
        <f>'Average per cap. (2013-2016)'!AE27</f>
        <v>0.92574025568761265</v>
      </c>
      <c r="CJ27" s="106">
        <f>'Average per cap. (2013-2016)'!AF27</f>
        <v>0.93773227645277213</v>
      </c>
      <c r="CK27" s="106">
        <f>'Average per cap. (2013-2016)'!AG27</f>
        <v>0.93773227645277213</v>
      </c>
      <c r="CL27" s="106">
        <f>'Average per cap. (2013-2016)'!AH27</f>
        <v>0.93773227645277213</v>
      </c>
      <c r="CM27" s="106">
        <f>'Average per cap. (2013-2016)'!AI27</f>
        <v>0.93773227645277213</v>
      </c>
      <c r="CN27" s="106">
        <f>'Average per cap. (2013-2016)'!AJ27</f>
        <v>1.0014776900193574</v>
      </c>
      <c r="CO27" s="106">
        <f>'Average per cap. (2013-2016)'!AK27</f>
        <v>1.0014776900193574</v>
      </c>
      <c r="CP27" s="106">
        <f>'Average per cap. (2013-2016)'!AL27</f>
        <v>1.0014776900193574</v>
      </c>
      <c r="CQ27" s="106">
        <f>'Average per cap. (2013-2016)'!AM27</f>
        <v>1.0014776900193574</v>
      </c>
      <c r="CR27" s="106">
        <f>'Average per cap. (2013-2016)'!AN27</f>
        <v>1.0014776900193574</v>
      </c>
      <c r="CS27" s="106">
        <f>'Average per cap. (2013-2016)'!AO27</f>
        <v>1.0004918628659103</v>
      </c>
      <c r="CT27" s="106">
        <f>'Average per cap. (2013-2016)'!AP27</f>
        <v>1.0004918628659103</v>
      </c>
      <c r="CU27" s="106">
        <f>'Average per cap. (2013-2016)'!AQ27</f>
        <v>1.0004918628659103</v>
      </c>
      <c r="CV27" s="106">
        <f>'Average per cap. (2013-2016)'!AR27</f>
        <v>1.0004918628659103</v>
      </c>
      <c r="CW27" s="106">
        <f>'Average per cap. (2013-2016)'!AS27</f>
        <v>0.98979048815768655</v>
      </c>
      <c r="CX27" s="106">
        <f>'Average per cap. (2013-2016)'!AT27</f>
        <v>0.98979048815768655</v>
      </c>
      <c r="CY27" s="106">
        <f>'Average per cap. (2013-2016)'!AU27</f>
        <v>0.98979048815768655</v>
      </c>
      <c r="CZ27" s="106">
        <f>'Average per cap. (2013-2016)'!AV27</f>
        <v>0.98979048815768655</v>
      </c>
      <c r="DA27" s="106">
        <f>'Average per cap. (2013-2016)'!AW27</f>
        <v>0.91972961576534773</v>
      </c>
      <c r="DB27" s="106">
        <f>'Average per cap. (2013-2016)'!AX27</f>
        <v>0.91972961576534773</v>
      </c>
      <c r="DC27" s="106">
        <f>'Average per cap. (2013-2016)'!AY27</f>
        <v>0.91972961576534773</v>
      </c>
      <c r="DD27" s="106">
        <f>'Average per cap. (2013-2016)'!AZ27</f>
        <v>0.91972961576534773</v>
      </c>
      <c r="DE27" s="106">
        <f>'Average per cap. (2013-2016)'!BA27</f>
        <v>0.91972961576534773</v>
      </c>
      <c r="DF27" s="108">
        <f t="shared" si="15"/>
        <v>177779.67954446535</v>
      </c>
      <c r="DG27" s="108">
        <f t="shared" si="15"/>
        <v>177777.80541157824</v>
      </c>
      <c r="DH27" s="108">
        <f t="shared" si="15"/>
        <v>177775.93129844801</v>
      </c>
      <c r="DI27" s="108">
        <f t="shared" si="15"/>
        <v>177774.0572050745</v>
      </c>
      <c r="DJ27" s="108">
        <f t="shared" si="15"/>
        <v>190367.97090658391</v>
      </c>
      <c r="DK27" s="108">
        <f t="shared" si="15"/>
        <v>190365.96406938042</v>
      </c>
      <c r="DL27" s="108">
        <f t="shared" si="15"/>
        <v>190363.9572533328</v>
      </c>
      <c r="DM27" s="108">
        <f t="shared" si="15"/>
        <v>190361.95045844081</v>
      </c>
      <c r="DN27" s="108">
        <f t="shared" si="15"/>
        <v>166973.34486024614</v>
      </c>
      <c r="DO27" s="108">
        <f t="shared" si="15"/>
        <v>166971.58464649352</v>
      </c>
      <c r="DP27" s="108">
        <f t="shared" si="15"/>
        <v>166969.82445129682</v>
      </c>
      <c r="DQ27" s="108">
        <f t="shared" si="15"/>
        <v>166968.06427465595</v>
      </c>
      <c r="DR27" s="108">
        <f t="shared" si="15"/>
        <v>166966.30411657065</v>
      </c>
      <c r="DS27" s="108">
        <f t="shared" si="15"/>
        <v>173584.98799194273</v>
      </c>
      <c r="DT27" s="108">
        <f t="shared" si="15"/>
        <v>173583.15807901041</v>
      </c>
      <c r="DU27" s="108">
        <f t="shared" si="15"/>
        <v>173581.32818536879</v>
      </c>
      <c r="DV27" s="108">
        <f t="shared" si="90"/>
        <v>173579.49831101773</v>
      </c>
      <c r="DW27" s="108">
        <f t="shared" si="90"/>
        <v>167129.38775880262</v>
      </c>
      <c r="DX27" s="108">
        <f t="shared" si="90"/>
        <v>167127.62590006372</v>
      </c>
      <c r="DY27" s="108">
        <f t="shared" si="90"/>
        <v>167125.86405989816</v>
      </c>
      <c r="DZ27" s="108">
        <f t="shared" si="90"/>
        <v>167124.1022383057</v>
      </c>
      <c r="EA27" s="108">
        <f t="shared" si="90"/>
        <v>173891.66138125185</v>
      </c>
      <c r="EB27" s="108">
        <f t="shared" si="90"/>
        <v>173889.82823540401</v>
      </c>
      <c r="EC27" s="108">
        <f t="shared" si="90"/>
        <v>173887.99510888098</v>
      </c>
      <c r="ED27" s="108">
        <f t="shared" si="90"/>
        <v>173886.16200168256</v>
      </c>
      <c r="EE27" s="108">
        <f t="shared" si="90"/>
        <v>173884.32891380854</v>
      </c>
      <c r="EF27" s="108">
        <f t="shared" si="90"/>
        <v>168980.92856802087</v>
      </c>
      <c r="EG27" s="108">
        <f t="shared" si="90"/>
        <v>168979.14719055223</v>
      </c>
      <c r="EH27" s="108">
        <f t="shared" si="90"/>
        <v>168977.36583186264</v>
      </c>
      <c r="EI27" s="108">
        <f t="shared" si="90"/>
        <v>168975.58449195194</v>
      </c>
      <c r="EJ27" s="108">
        <f t="shared" si="90"/>
        <v>171162.68643904006</v>
      </c>
      <c r="EK27" s="108">
        <f t="shared" si="90"/>
        <v>171160.88206173148</v>
      </c>
      <c r="EL27" s="108">
        <f t="shared" si="91"/>
        <v>171159.0777034444</v>
      </c>
      <c r="EM27" s="108">
        <f t="shared" si="91"/>
        <v>171157.27336417866</v>
      </c>
      <c r="EN27" s="108">
        <f t="shared" si="91"/>
        <v>182790.32094394538</v>
      </c>
      <c r="EO27" s="108">
        <f t="shared" si="91"/>
        <v>182788.39398945429</v>
      </c>
      <c r="EP27" s="108">
        <f t="shared" si="91"/>
        <v>182786.46705527688</v>
      </c>
      <c r="EQ27" s="108">
        <f t="shared" si="91"/>
        <v>182784.54014141305</v>
      </c>
      <c r="ER27" s="108">
        <f t="shared" si="91"/>
        <v>182782.61324786249</v>
      </c>
      <c r="ES27" s="108">
        <f t="shared" si="91"/>
        <v>182600.76208320091</v>
      </c>
      <c r="ET27" s="108">
        <f t="shared" si="91"/>
        <v>182598.83712701744</v>
      </c>
      <c r="EU27" s="108">
        <f t="shared" si="91"/>
        <v>182596.91219112664</v>
      </c>
      <c r="EV27" s="108">
        <f t="shared" si="91"/>
        <v>182594.98727552831</v>
      </c>
      <c r="EW27" s="108">
        <f t="shared" si="91"/>
        <v>180640.02622652915</v>
      </c>
      <c r="EX27" s="108">
        <f t="shared" si="91"/>
        <v>180638.12194019707</v>
      </c>
      <c r="EY27" s="108">
        <f t="shared" si="91"/>
        <v>180636.21767393977</v>
      </c>
      <c r="EZ27" s="108">
        <f t="shared" si="91"/>
        <v>180634.31342775701</v>
      </c>
      <c r="FA27" s="108">
        <f t="shared" si="91"/>
        <v>167846.6082443643</v>
      </c>
      <c r="FB27" s="108">
        <f t="shared" si="92"/>
        <v>167844.83882476974</v>
      </c>
      <c r="FC27" s="108">
        <f t="shared" si="92"/>
        <v>167843.06942382819</v>
      </c>
      <c r="FD27" s="108">
        <f t="shared" si="92"/>
        <v>167841.30004153948</v>
      </c>
      <c r="FE27" s="108">
        <f t="shared" si="92"/>
        <v>167839.53067790339</v>
      </c>
    </row>
    <row r="28" spans="1:161" ht="15.75" x14ac:dyDescent="0.25">
      <c r="A28" s="47" t="s">
        <v>192</v>
      </c>
      <c r="B28" s="12">
        <f>'Urb proj of all 25 ARs '!AQ28</f>
        <v>67159.000748666454</v>
      </c>
      <c r="C28" s="12">
        <f>'Urb proj of all 25 ARs '!AR28</f>
        <v>67122.195556414343</v>
      </c>
      <c r="D28" s="100">
        <f t="shared" si="10"/>
        <v>-5.4803067112106434E-4</v>
      </c>
      <c r="E28" s="101">
        <f t="shared" si="11"/>
        <v>-1.0541884718828776E-5</v>
      </c>
      <c r="F28" s="69">
        <f t="shared" si="12"/>
        <v>67158.29276622273</v>
      </c>
      <c r="G28" s="69">
        <f t="shared" si="13"/>
        <v>67157.58479124248</v>
      </c>
      <c r="H28" s="69">
        <f>G28*(1+$E$28)</f>
        <v>67156.876823725615</v>
      </c>
      <c r="I28" s="69">
        <f t="shared" ref="I28:BE28" si="104">H28*(1+$E$28)</f>
        <v>67156.168863672065</v>
      </c>
      <c r="J28" s="69">
        <f t="shared" si="104"/>
        <v>67155.46091108174</v>
      </c>
      <c r="K28" s="69">
        <f t="shared" si="104"/>
        <v>67154.752965954569</v>
      </c>
      <c r="L28" s="69">
        <f t="shared" si="104"/>
        <v>67154.045028290479</v>
      </c>
      <c r="M28" s="69">
        <f t="shared" si="104"/>
        <v>67153.337098089381</v>
      </c>
      <c r="N28" s="69">
        <f t="shared" si="104"/>
        <v>67152.629175351205</v>
      </c>
      <c r="O28" s="69">
        <f t="shared" si="104"/>
        <v>67151.921260075876</v>
      </c>
      <c r="P28" s="69">
        <f t="shared" si="104"/>
        <v>67151.213352263308</v>
      </c>
      <c r="Q28" s="69">
        <f t="shared" si="104"/>
        <v>67150.505451913414</v>
      </c>
      <c r="R28" s="69">
        <f t="shared" si="104"/>
        <v>67149.797559026134</v>
      </c>
      <c r="S28" s="69">
        <f t="shared" si="104"/>
        <v>67149.089673601367</v>
      </c>
      <c r="T28" s="69">
        <f t="shared" si="104"/>
        <v>67148.381795639056</v>
      </c>
      <c r="U28" s="69">
        <f t="shared" si="104"/>
        <v>67147.673925139112</v>
      </c>
      <c r="V28" s="69">
        <f t="shared" si="104"/>
        <v>67146.966062101463</v>
      </c>
      <c r="W28" s="69">
        <f t="shared" si="104"/>
        <v>67146.258206526021</v>
      </c>
      <c r="X28" s="69">
        <f t="shared" si="104"/>
        <v>67145.550358412715</v>
      </c>
      <c r="Y28" s="69">
        <f t="shared" si="104"/>
        <v>67144.842517761455</v>
      </c>
      <c r="Z28" s="69">
        <f t="shared" si="104"/>
        <v>67144.134684572171</v>
      </c>
      <c r="AA28" s="69">
        <f t="shared" si="104"/>
        <v>67143.426858844774</v>
      </c>
      <c r="AB28" s="69">
        <f t="shared" si="104"/>
        <v>67142.719040579206</v>
      </c>
      <c r="AC28" s="69">
        <f t="shared" si="104"/>
        <v>67142.011229775366</v>
      </c>
      <c r="AD28" s="69">
        <f t="shared" si="104"/>
        <v>67141.303426433195</v>
      </c>
      <c r="AE28" s="69">
        <f t="shared" si="104"/>
        <v>67140.595630552605</v>
      </c>
      <c r="AF28" s="69">
        <f t="shared" si="104"/>
        <v>67139.88784213351</v>
      </c>
      <c r="AG28" s="69">
        <f t="shared" si="104"/>
        <v>67139.180061175837</v>
      </c>
      <c r="AH28" s="69">
        <f t="shared" si="104"/>
        <v>67138.472287679513</v>
      </c>
      <c r="AI28" s="69">
        <f t="shared" si="104"/>
        <v>67137.764521644465</v>
      </c>
      <c r="AJ28" s="69">
        <f t="shared" si="104"/>
        <v>67137.056763070592</v>
      </c>
      <c r="AK28" s="69">
        <f t="shared" si="104"/>
        <v>67136.349011957835</v>
      </c>
      <c r="AL28" s="69">
        <f t="shared" si="104"/>
        <v>67135.641268306106</v>
      </c>
      <c r="AM28" s="69">
        <f t="shared" si="104"/>
        <v>67134.933532115334</v>
      </c>
      <c r="AN28" s="69">
        <f t="shared" si="104"/>
        <v>67134.22580338543</v>
      </c>
      <c r="AO28" s="69">
        <f t="shared" si="104"/>
        <v>67133.518082116323</v>
      </c>
      <c r="AP28" s="69">
        <f t="shared" si="104"/>
        <v>67132.810368307939</v>
      </c>
      <c r="AQ28" s="69">
        <f t="shared" si="104"/>
        <v>67132.102661960191</v>
      </c>
      <c r="AR28" s="69">
        <f t="shared" si="104"/>
        <v>67131.394963072991</v>
      </c>
      <c r="AS28" s="69">
        <f t="shared" si="104"/>
        <v>67130.687271646282</v>
      </c>
      <c r="AT28" s="69">
        <f t="shared" si="104"/>
        <v>67129.979587679962</v>
      </c>
      <c r="AU28" s="69">
        <f t="shared" si="104"/>
        <v>67129.271911173972</v>
      </c>
      <c r="AV28" s="69">
        <f t="shared" si="104"/>
        <v>67128.564242128225</v>
      </c>
      <c r="AW28" s="69">
        <f t="shared" si="104"/>
        <v>67127.856580542648</v>
      </c>
      <c r="AX28" s="69">
        <f t="shared" si="104"/>
        <v>67127.148926417154</v>
      </c>
      <c r="AY28" s="69">
        <f t="shared" si="104"/>
        <v>67126.441279751671</v>
      </c>
      <c r="AZ28" s="69">
        <f t="shared" si="104"/>
        <v>67125.73364054611</v>
      </c>
      <c r="BA28" s="69">
        <f t="shared" si="104"/>
        <v>67125.0260088004</v>
      </c>
      <c r="BB28" s="69">
        <f t="shared" si="104"/>
        <v>67124.318384514467</v>
      </c>
      <c r="BC28" s="69">
        <f t="shared" si="104"/>
        <v>67123.610767688224</v>
      </c>
      <c r="BD28" s="69">
        <f t="shared" si="104"/>
        <v>67122.903158321598</v>
      </c>
      <c r="BE28" s="69">
        <f t="shared" si="104"/>
        <v>67122.195556414517</v>
      </c>
      <c r="BF28" s="106">
        <f>'Average per cap. (2013-2016)'!B28</f>
        <v>0.86944542282134973</v>
      </c>
      <c r="BG28" s="106">
        <f>'Average per cap. (2013-2016)'!C28</f>
        <v>0.86944542282134973</v>
      </c>
      <c r="BH28" s="106">
        <f>'Average per cap. (2013-2016)'!D28</f>
        <v>0.86944542282134973</v>
      </c>
      <c r="BI28" s="106">
        <f>'Average per cap. (2013-2016)'!E28</f>
        <v>0.86944542282134973</v>
      </c>
      <c r="BJ28" s="106">
        <f>'Average per cap. (2013-2016)'!F28</f>
        <v>0.92809622240783129</v>
      </c>
      <c r="BK28" s="106">
        <f>'Average per cap. (2013-2016)'!G28</f>
        <v>0.92809622240783129</v>
      </c>
      <c r="BL28" s="106">
        <f>'Average per cap. (2013-2016)'!H28</f>
        <v>0.92809622240783129</v>
      </c>
      <c r="BM28" s="106">
        <f>'Average per cap. (2013-2016)'!I28</f>
        <v>0.92809622240783129</v>
      </c>
      <c r="BN28" s="106">
        <f>'Average per cap. (2013-2016)'!J28</f>
        <v>0.81691945671186594</v>
      </c>
      <c r="BO28" s="106">
        <f>'Average per cap. (2013-2016)'!K28</f>
        <v>0.81691945671186594</v>
      </c>
      <c r="BP28" s="106">
        <f>'Average per cap. (2013-2016)'!L28</f>
        <v>0.81691945671186594</v>
      </c>
      <c r="BQ28" s="106">
        <f>'Average per cap. (2013-2016)'!M28</f>
        <v>0.81691945671186594</v>
      </c>
      <c r="BR28" s="106">
        <f>'Average per cap. (2013-2016)'!N28</f>
        <v>0.81691945671186594</v>
      </c>
      <c r="BS28" s="106">
        <f>'Average per cap. (2013-2016)'!O28</f>
        <v>0.84978068438558596</v>
      </c>
      <c r="BT28" s="106">
        <f>'Average per cap. (2013-2016)'!P28</f>
        <v>0.84978068438558596</v>
      </c>
      <c r="BU28" s="106">
        <f>'Average per cap. (2013-2016)'!Q28</f>
        <v>0.84978068438558596</v>
      </c>
      <c r="BV28" s="106">
        <f>'Average per cap. (2013-2016)'!R28</f>
        <v>0.84978068438558596</v>
      </c>
      <c r="BW28" s="106">
        <f>'Average per cap. (2013-2016)'!S28</f>
        <v>0.82056906866687596</v>
      </c>
      <c r="BX28" s="106">
        <f>'Average per cap. (2013-2016)'!T28</f>
        <v>0.82056906866687596</v>
      </c>
      <c r="BY28" s="106">
        <f>'Average per cap. (2013-2016)'!U28</f>
        <v>0.82056906866687596</v>
      </c>
      <c r="BZ28" s="106">
        <f>'Average per cap. (2013-2016)'!V28</f>
        <v>0.82056906866687596</v>
      </c>
      <c r="CA28" s="106">
        <f>'Average per cap. (2013-2016)'!W28</f>
        <v>0.86270837832805158</v>
      </c>
      <c r="CB28" s="106">
        <f>'Average per cap. (2013-2016)'!X28</f>
        <v>0.86270837832805158</v>
      </c>
      <c r="CC28" s="106">
        <f>'Average per cap. (2013-2016)'!Y28</f>
        <v>0.86270837832805158</v>
      </c>
      <c r="CD28" s="106">
        <f>'Average per cap. (2013-2016)'!Z28</f>
        <v>0.86270837832805158</v>
      </c>
      <c r="CE28" s="106">
        <f>'Average per cap. (2013-2016)'!AA28</f>
        <v>0.86270837832805158</v>
      </c>
      <c r="CF28" s="106">
        <f>'Average per cap. (2013-2016)'!AB28</f>
        <v>0.85487662157834021</v>
      </c>
      <c r="CG28" s="106">
        <f>'Average per cap. (2013-2016)'!AC28</f>
        <v>0.85487662157834021</v>
      </c>
      <c r="CH28" s="106">
        <f>'Average per cap. (2013-2016)'!AD28</f>
        <v>0.85487662157834021</v>
      </c>
      <c r="CI28" s="106">
        <f>'Average per cap. (2013-2016)'!AE28</f>
        <v>0.85487662157834021</v>
      </c>
      <c r="CJ28" s="106">
        <f>'Average per cap. (2013-2016)'!AF28</f>
        <v>0.85160549605917313</v>
      </c>
      <c r="CK28" s="106">
        <f>'Average per cap. (2013-2016)'!AG28</f>
        <v>0.85160549605917313</v>
      </c>
      <c r="CL28" s="106">
        <f>'Average per cap. (2013-2016)'!AH28</f>
        <v>0.85160549605917313</v>
      </c>
      <c r="CM28" s="106">
        <f>'Average per cap. (2013-2016)'!AI28</f>
        <v>0.85160549605917313</v>
      </c>
      <c r="CN28" s="106">
        <f>'Average per cap. (2013-2016)'!AJ28</f>
        <v>0.91509946929507446</v>
      </c>
      <c r="CO28" s="106">
        <f>'Average per cap. (2013-2016)'!AK28</f>
        <v>0.91509946929507446</v>
      </c>
      <c r="CP28" s="106">
        <f>'Average per cap. (2013-2016)'!AL28</f>
        <v>0.91509946929507446</v>
      </c>
      <c r="CQ28" s="106">
        <f>'Average per cap. (2013-2016)'!AM28</f>
        <v>0.91509946929507446</v>
      </c>
      <c r="CR28" s="106">
        <f>'Average per cap. (2013-2016)'!AN28</f>
        <v>0.91509946929507446</v>
      </c>
      <c r="CS28" s="106">
        <f>'Average per cap. (2013-2016)'!AO28</f>
        <v>0.91222932424749026</v>
      </c>
      <c r="CT28" s="106">
        <f>'Average per cap. (2013-2016)'!AP28</f>
        <v>0.91222932424749026</v>
      </c>
      <c r="CU28" s="106">
        <f>'Average per cap. (2013-2016)'!AQ28</f>
        <v>0.91222932424749026</v>
      </c>
      <c r="CV28" s="106">
        <f>'Average per cap. (2013-2016)'!AR28</f>
        <v>0.91222932424749026</v>
      </c>
      <c r="CW28" s="106">
        <f>'Average per cap. (2013-2016)'!AS28</f>
        <v>0.90313311433724053</v>
      </c>
      <c r="CX28" s="106">
        <f>'Average per cap. (2013-2016)'!AT28</f>
        <v>0.90313311433724053</v>
      </c>
      <c r="CY28" s="106">
        <f>'Average per cap. (2013-2016)'!AU28</f>
        <v>0.90313311433724053</v>
      </c>
      <c r="CZ28" s="106">
        <f>'Average per cap. (2013-2016)'!AV28</f>
        <v>0.90313311433724053</v>
      </c>
      <c r="DA28" s="106">
        <f>'Average per cap. (2013-2016)'!AW28</f>
        <v>0.82760267469695581</v>
      </c>
      <c r="DB28" s="106">
        <f>'Average per cap. (2013-2016)'!AX28</f>
        <v>0.82760267469695581</v>
      </c>
      <c r="DC28" s="106">
        <f>'Average per cap. (2013-2016)'!AY28</f>
        <v>0.82760267469695581</v>
      </c>
      <c r="DD28" s="106">
        <f>'Average per cap. (2013-2016)'!AZ28</f>
        <v>0.82760267469695581</v>
      </c>
      <c r="DE28" s="106">
        <f>'Average per cap. (2013-2016)'!BA28</f>
        <v>0.82760267469695581</v>
      </c>
      <c r="DF28" s="108">
        <f t="shared" si="15"/>
        <v>58390.470250088518</v>
      </c>
      <c r="DG28" s="108">
        <f t="shared" si="15"/>
        <v>58389.854704482466</v>
      </c>
      <c r="DH28" s="108">
        <f t="shared" si="15"/>
        <v>58389.239165365419</v>
      </c>
      <c r="DI28" s="108">
        <f t="shared" si="15"/>
        <v>58388.623632737319</v>
      </c>
      <c r="DJ28" s="108">
        <f t="shared" si="15"/>
        <v>62326.729585631736</v>
      </c>
      <c r="DK28" s="108">
        <f t="shared" si="15"/>
        <v>62326.07254443354</v>
      </c>
      <c r="DL28" s="108">
        <f t="shared" si="15"/>
        <v>62325.415510161794</v>
      </c>
      <c r="DM28" s="108">
        <f t="shared" si="15"/>
        <v>62324.758482816433</v>
      </c>
      <c r="DN28" s="108">
        <f t="shared" si="15"/>
        <v>54858.289342701304</v>
      </c>
      <c r="DO28" s="108">
        <f t="shared" si="15"/>
        <v>54857.711032939187</v>
      </c>
      <c r="DP28" s="108">
        <f t="shared" si="15"/>
        <v>54857.132729273537</v>
      </c>
      <c r="DQ28" s="108">
        <f t="shared" si="15"/>
        <v>54856.554431704295</v>
      </c>
      <c r="DR28" s="108">
        <f t="shared" si="15"/>
        <v>54855.976140231411</v>
      </c>
      <c r="DS28" s="108">
        <f t="shared" si="15"/>
        <v>57061.99937870205</v>
      </c>
      <c r="DT28" s="108">
        <f t="shared" si="15"/>
        <v>57061.39783768278</v>
      </c>
      <c r="DU28" s="108">
        <f t="shared" si="15"/>
        <v>57060.796303004878</v>
      </c>
      <c r="DV28" s="108">
        <f t="shared" si="90"/>
        <v>57060.194774668293</v>
      </c>
      <c r="DW28" s="108">
        <f t="shared" si="90"/>
        <v>55098.142560994631</v>
      </c>
      <c r="DX28" s="108">
        <f t="shared" si="90"/>
        <v>55097.561722727543</v>
      </c>
      <c r="DY28" s="108">
        <f t="shared" si="90"/>
        <v>55096.980890583574</v>
      </c>
      <c r="DZ28" s="108">
        <f t="shared" si="90"/>
        <v>55096.400064562673</v>
      </c>
      <c r="EA28" s="108">
        <f t="shared" si="90"/>
        <v>57925.196900782117</v>
      </c>
      <c r="EB28" s="108">
        <f t="shared" si="90"/>
        <v>57924.586260034077</v>
      </c>
      <c r="EC28" s="108">
        <f t="shared" si="90"/>
        <v>57923.975625723331</v>
      </c>
      <c r="ED28" s="108">
        <f t="shared" si="90"/>
        <v>57923.364997849836</v>
      </c>
      <c r="EE28" s="108">
        <f t="shared" si="90"/>
        <v>57922.754376413504</v>
      </c>
      <c r="EF28" s="108">
        <f t="shared" si="90"/>
        <v>57396.320491631777</v>
      </c>
      <c r="EG28" s="108">
        <f t="shared" si="90"/>
        <v>57395.715426237861</v>
      </c>
      <c r="EH28" s="108">
        <f t="shared" si="90"/>
        <v>57395.110367222478</v>
      </c>
      <c r="EI28" s="108">
        <f t="shared" si="90"/>
        <v>57394.505314585571</v>
      </c>
      <c r="EJ28" s="108">
        <f t="shared" si="90"/>
        <v>57174.286528667595</v>
      </c>
      <c r="EK28" s="108">
        <f t="shared" si="90"/>
        <v>57173.683803930129</v>
      </c>
      <c r="EL28" s="108">
        <f t="shared" si="91"/>
        <v>57173.081085546517</v>
      </c>
      <c r="EM28" s="108">
        <f t="shared" si="91"/>
        <v>57172.478373516693</v>
      </c>
      <c r="EN28" s="108">
        <f t="shared" si="91"/>
        <v>61434.494404213699</v>
      </c>
      <c r="EO28" s="108">
        <f t="shared" si="91"/>
        <v>61433.846768855932</v>
      </c>
      <c r="EP28" s="108">
        <f t="shared" si="91"/>
        <v>61433.199140325465</v>
      </c>
      <c r="EQ28" s="108">
        <f t="shared" si="91"/>
        <v>61432.551518622226</v>
      </c>
      <c r="ER28" s="108">
        <f t="shared" si="91"/>
        <v>61431.903903746126</v>
      </c>
      <c r="ES28" s="108">
        <f t="shared" si="91"/>
        <v>61238.581486083487</v>
      </c>
      <c r="ET28" s="108">
        <f t="shared" si="91"/>
        <v>61237.935916017108</v>
      </c>
      <c r="EU28" s="108">
        <f t="shared" si="91"/>
        <v>61237.290352756259</v>
      </c>
      <c r="EV28" s="108">
        <f t="shared" si="91"/>
        <v>61236.644796300869</v>
      </c>
      <c r="EW28" s="108">
        <f t="shared" si="91"/>
        <v>60625.390172369109</v>
      </c>
      <c r="EX28" s="108">
        <f t="shared" si="91"/>
        <v>60624.751066494879</v>
      </c>
      <c r="EY28" s="108">
        <f t="shared" si="91"/>
        <v>60624.111967358025</v>
      </c>
      <c r="EZ28" s="108">
        <f t="shared" si="91"/>
        <v>60623.472874958483</v>
      </c>
      <c r="FA28" s="108">
        <f t="shared" si="91"/>
        <v>55552.851063985938</v>
      </c>
      <c r="FB28" s="108">
        <f t="shared" si="92"/>
        <v>55552.265432234213</v>
      </c>
      <c r="FC28" s="108">
        <f t="shared" si="92"/>
        <v>55551.679806656161</v>
      </c>
      <c r="FD28" s="108">
        <f t="shared" si="92"/>
        <v>55551.0941872517</v>
      </c>
      <c r="FE28" s="108">
        <f t="shared" si="92"/>
        <v>55550.50857402078</v>
      </c>
    </row>
    <row r="29" spans="1:161" s="45" customFormat="1" ht="15.75" x14ac:dyDescent="0.25">
      <c r="A29" s="67" t="s">
        <v>95</v>
      </c>
      <c r="B29" s="74">
        <f>SUM(B4:B28)</f>
        <v>3091767.3092182134</v>
      </c>
      <c r="C29" s="74">
        <f>SUM(C4:C28)</f>
        <v>3090072.9259047927</v>
      </c>
      <c r="D29" s="102"/>
      <c r="E29" s="103"/>
      <c r="F29" s="29">
        <f>SUM(F4:F28)</f>
        <v>3091734.7161636618</v>
      </c>
      <c r="G29" s="29">
        <f t="shared" ref="G29:BE29" si="105">SUM(G4:G28)</f>
        <v>3091702.123452703</v>
      </c>
      <c r="H29" s="29">
        <f t="shared" si="105"/>
        <v>3091669.5310853329</v>
      </c>
      <c r="I29" s="29">
        <f t="shared" si="105"/>
        <v>3091636.9390615476</v>
      </c>
      <c r="J29" s="29">
        <f t="shared" si="105"/>
        <v>3091604.3473813436</v>
      </c>
      <c r="K29" s="29">
        <f t="shared" si="105"/>
        <v>3091571.7560447175</v>
      </c>
      <c r="L29" s="29">
        <f t="shared" si="105"/>
        <v>3091539.1650516652</v>
      </c>
      <c r="M29" s="29">
        <f t="shared" si="105"/>
        <v>3091506.5744021833</v>
      </c>
      <c r="N29" s="29">
        <f t="shared" si="105"/>
        <v>3091473.9840962682</v>
      </c>
      <c r="O29" s="29">
        <f t="shared" si="105"/>
        <v>3091441.3941339171</v>
      </c>
      <c r="P29" s="29">
        <f t="shared" si="105"/>
        <v>3091408.8045151243</v>
      </c>
      <c r="Q29" s="29">
        <f t="shared" si="105"/>
        <v>3091376.215239889</v>
      </c>
      <c r="R29" s="29">
        <f t="shared" si="105"/>
        <v>3091343.6263082055</v>
      </c>
      <c r="S29" s="29">
        <f t="shared" si="105"/>
        <v>3091311.0377200707</v>
      </c>
      <c r="T29" s="29">
        <f t="shared" si="105"/>
        <v>3091278.4494754807</v>
      </c>
      <c r="U29" s="29">
        <f t="shared" si="105"/>
        <v>3091245.8615744328</v>
      </c>
      <c r="V29" s="29">
        <f t="shared" si="105"/>
        <v>3091213.2740169223</v>
      </c>
      <c r="W29" s="29">
        <f t="shared" si="105"/>
        <v>3091180.686802946</v>
      </c>
      <c r="X29" s="29">
        <f t="shared" si="105"/>
        <v>3091148.0999325011</v>
      </c>
      <c r="Y29" s="29">
        <f t="shared" si="105"/>
        <v>3091115.5134055829</v>
      </c>
      <c r="Z29" s="29">
        <f t="shared" si="105"/>
        <v>3091082.9272221872</v>
      </c>
      <c r="AA29" s="29">
        <f t="shared" si="105"/>
        <v>3091050.3413823121</v>
      </c>
      <c r="AB29" s="29">
        <f t="shared" si="105"/>
        <v>3091017.7558859535</v>
      </c>
      <c r="AC29" s="29">
        <f t="shared" si="105"/>
        <v>3090985.1707331073</v>
      </c>
      <c r="AD29" s="29">
        <f t="shared" si="105"/>
        <v>3090952.5859237695</v>
      </c>
      <c r="AE29" s="29">
        <f t="shared" si="105"/>
        <v>3090920.0014579375</v>
      </c>
      <c r="AF29" s="29">
        <f t="shared" si="105"/>
        <v>3090887.4173356076</v>
      </c>
      <c r="AG29" s="29">
        <f t="shared" si="105"/>
        <v>3090854.833556775</v>
      </c>
      <c r="AH29" s="29">
        <f t="shared" si="105"/>
        <v>3090822.2501214365</v>
      </c>
      <c r="AI29" s="29">
        <f t="shared" si="105"/>
        <v>3090789.6670295889</v>
      </c>
      <c r="AJ29" s="29">
        <f t="shared" si="105"/>
        <v>3090757.0842812289</v>
      </c>
      <c r="AK29" s="29">
        <f t="shared" si="105"/>
        <v>3090724.5018763528</v>
      </c>
      <c r="AL29" s="29">
        <f t="shared" si="105"/>
        <v>3090691.9198149564</v>
      </c>
      <c r="AM29" s="29">
        <f t="shared" si="105"/>
        <v>3090659.3380970368</v>
      </c>
      <c r="AN29" s="29">
        <f t="shared" si="105"/>
        <v>3090626.756722589</v>
      </c>
      <c r="AO29" s="29">
        <f t="shared" si="105"/>
        <v>3090594.1756916107</v>
      </c>
      <c r="AP29" s="29">
        <f t="shared" si="105"/>
        <v>3090561.5950040976</v>
      </c>
      <c r="AQ29" s="29">
        <f t="shared" si="105"/>
        <v>3090529.0146600474</v>
      </c>
      <c r="AR29" s="29">
        <f t="shared" si="105"/>
        <v>3090496.4346594545</v>
      </c>
      <c r="AS29" s="29">
        <f t="shared" si="105"/>
        <v>3090463.8550023157</v>
      </c>
      <c r="AT29" s="29">
        <f t="shared" si="105"/>
        <v>3090431.2756886296</v>
      </c>
      <c r="AU29" s="29">
        <f t="shared" si="105"/>
        <v>3090398.6967183892</v>
      </c>
      <c r="AV29" s="29">
        <f t="shared" si="105"/>
        <v>3090366.1180915926</v>
      </c>
      <c r="AW29" s="29">
        <f t="shared" si="105"/>
        <v>3090333.539808237</v>
      </c>
      <c r="AX29" s="29">
        <f t="shared" si="105"/>
        <v>3090300.9618683178</v>
      </c>
      <c r="AY29" s="29">
        <f t="shared" si="105"/>
        <v>3090268.3842718322</v>
      </c>
      <c r="AZ29" s="29">
        <f t="shared" si="105"/>
        <v>3090235.8070187736</v>
      </c>
      <c r="BA29" s="29">
        <f t="shared" si="105"/>
        <v>3090203.2301091431</v>
      </c>
      <c r="BB29" s="29">
        <f t="shared" si="105"/>
        <v>3090170.6535429331</v>
      </c>
      <c r="BC29" s="29">
        <f t="shared" si="105"/>
        <v>3090138.0773201413</v>
      </c>
      <c r="BD29" s="29">
        <f t="shared" si="105"/>
        <v>3090105.5014407653</v>
      </c>
      <c r="BE29" s="29">
        <f t="shared" si="105"/>
        <v>3090072.9259047997</v>
      </c>
      <c r="DB29" s="178" t="s">
        <v>117</v>
      </c>
      <c r="DC29" s="178"/>
      <c r="DD29" s="178"/>
      <c r="DE29" s="178"/>
      <c r="DF29" s="135">
        <f>SUM(DF4:DF15)</f>
        <v>1253131.7765270788</v>
      </c>
      <c r="DG29" s="135">
        <f t="shared" ref="DG29:FE29" si="106">SUM(DG4:DG15)</f>
        <v>1253118.5661563533</v>
      </c>
      <c r="DH29" s="135">
        <f t="shared" si="106"/>
        <v>1253105.3559248897</v>
      </c>
      <c r="DI29" s="135">
        <f t="shared" si="106"/>
        <v>1253092.1458326872</v>
      </c>
      <c r="DJ29" s="135">
        <f t="shared" si="106"/>
        <v>1400654.9865799295</v>
      </c>
      <c r="DK29" s="135">
        <f t="shared" si="106"/>
        <v>1400640.2210365299</v>
      </c>
      <c r="DL29" s="135">
        <f t="shared" si="106"/>
        <v>1400625.4556487876</v>
      </c>
      <c r="DM29" s="135">
        <f t="shared" si="106"/>
        <v>1400610.6904166995</v>
      </c>
      <c r="DN29" s="135">
        <f t="shared" si="106"/>
        <v>1236818.8110839578</v>
      </c>
      <c r="DO29" s="135">
        <f t="shared" si="106"/>
        <v>1236805.7726826335</v>
      </c>
      <c r="DP29" s="135">
        <f t="shared" si="106"/>
        <v>1236792.7344187582</v>
      </c>
      <c r="DQ29" s="135">
        <f t="shared" si="106"/>
        <v>1236779.6962923307</v>
      </c>
      <c r="DR29" s="135">
        <f t="shared" si="106"/>
        <v>1236766.6583033502</v>
      </c>
      <c r="DS29" s="135">
        <f t="shared" si="106"/>
        <v>1284081.5642615247</v>
      </c>
      <c r="DT29" s="135">
        <f t="shared" si="106"/>
        <v>1284068.0276217046</v>
      </c>
      <c r="DU29" s="135">
        <f t="shared" si="106"/>
        <v>1284054.4911245864</v>
      </c>
      <c r="DV29" s="135">
        <f t="shared" si="106"/>
        <v>1284040.9547701683</v>
      </c>
      <c r="DW29" s="135">
        <f t="shared" si="106"/>
        <v>1281493.7547259105</v>
      </c>
      <c r="DX29" s="135">
        <f t="shared" si="106"/>
        <v>1281480.2453664802</v>
      </c>
      <c r="DY29" s="135">
        <f t="shared" si="106"/>
        <v>1281466.736149464</v>
      </c>
      <c r="DZ29" s="135">
        <f t="shared" si="106"/>
        <v>1281453.2270748606</v>
      </c>
      <c r="EA29" s="135">
        <f t="shared" si="106"/>
        <v>1333277.8275389173</v>
      </c>
      <c r="EB29" s="135">
        <f t="shared" si="106"/>
        <v>1333263.772277761</v>
      </c>
      <c r="EC29" s="135">
        <f t="shared" si="106"/>
        <v>1333249.7171647737</v>
      </c>
      <c r="ED29" s="135">
        <f t="shared" si="106"/>
        <v>1333235.6621999543</v>
      </c>
      <c r="EE29" s="135">
        <f t="shared" si="106"/>
        <v>1333221.6073833006</v>
      </c>
      <c r="EF29" s="135">
        <f t="shared" si="106"/>
        <v>1348462.9653743212</v>
      </c>
      <c r="EG29" s="135">
        <f t="shared" si="106"/>
        <v>1348448.7500331923</v>
      </c>
      <c r="EH29" s="135">
        <f t="shared" si="106"/>
        <v>1348434.53484192</v>
      </c>
      <c r="EI29" s="135">
        <f t="shared" si="106"/>
        <v>1348420.3198005029</v>
      </c>
      <c r="EJ29" s="135">
        <f t="shared" si="106"/>
        <v>1383923.5843344561</v>
      </c>
      <c r="EK29" s="135">
        <f t="shared" si="106"/>
        <v>1383908.9951715702</v>
      </c>
      <c r="EL29" s="135">
        <f t="shared" si="106"/>
        <v>1383894.4061624815</v>
      </c>
      <c r="EM29" s="135">
        <f t="shared" si="106"/>
        <v>1383879.8173071889</v>
      </c>
      <c r="EN29" s="135">
        <f t="shared" si="106"/>
        <v>1495352.4494875614</v>
      </c>
      <c r="EO29" s="135">
        <f t="shared" si="106"/>
        <v>1495336.6856544248</v>
      </c>
      <c r="EP29" s="135">
        <f t="shared" si="106"/>
        <v>1495320.9219874691</v>
      </c>
      <c r="EQ29" s="135">
        <f t="shared" si="106"/>
        <v>1495305.1584866915</v>
      </c>
      <c r="ER29" s="135">
        <f t="shared" si="106"/>
        <v>1495289.3951520915</v>
      </c>
      <c r="ES29" s="135">
        <f t="shared" si="106"/>
        <v>1423766.2041466308</v>
      </c>
      <c r="ET29" s="135">
        <f t="shared" si="106"/>
        <v>1423751.1949674403</v>
      </c>
      <c r="EU29" s="135">
        <f t="shared" si="106"/>
        <v>1423736.1859464748</v>
      </c>
      <c r="EV29" s="135">
        <f t="shared" si="106"/>
        <v>1423721.1770837326</v>
      </c>
      <c r="EW29" s="135">
        <f t="shared" si="106"/>
        <v>1383676.7704290336</v>
      </c>
      <c r="EX29" s="135">
        <f t="shared" si="106"/>
        <v>1383662.1838680317</v>
      </c>
      <c r="EY29" s="135">
        <f t="shared" si="106"/>
        <v>1383647.5974607996</v>
      </c>
      <c r="EZ29" s="135">
        <f t="shared" si="106"/>
        <v>1383633.0112073354</v>
      </c>
      <c r="FA29" s="135">
        <f t="shared" si="106"/>
        <v>1240221.6066597777</v>
      </c>
      <c r="FB29" s="135">
        <f t="shared" si="106"/>
        <v>1240208.5323865744</v>
      </c>
      <c r="FC29" s="135">
        <f t="shared" si="106"/>
        <v>1240195.458251199</v>
      </c>
      <c r="FD29" s="135">
        <f t="shared" si="106"/>
        <v>1240182.3842536493</v>
      </c>
      <c r="FE29" s="135">
        <f t="shared" si="106"/>
        <v>1240169.3103939241</v>
      </c>
    </row>
    <row r="30" spans="1:161" x14ac:dyDescent="0.25">
      <c r="B30" s="167" t="s">
        <v>251</v>
      </c>
      <c r="C30" s="167"/>
      <c r="D30" s="167"/>
      <c r="E30" s="167"/>
      <c r="F30" s="137">
        <f>SUM(F4:F15)</f>
        <v>906497.40466876677</v>
      </c>
      <c r="G30" s="137">
        <f t="shared" ref="G30:BE30" si="107">SUM(G4:G15)</f>
        <v>906487.84847762901</v>
      </c>
      <c r="H30" s="137">
        <f t="shared" si="107"/>
        <v>906478.29238723125</v>
      </c>
      <c r="I30" s="137">
        <f t="shared" si="107"/>
        <v>906468.73639757291</v>
      </c>
      <c r="J30" s="137">
        <f t="shared" si="107"/>
        <v>906459.18050865259</v>
      </c>
      <c r="K30" s="137">
        <f t="shared" si="107"/>
        <v>906449.62472046947</v>
      </c>
      <c r="L30" s="137">
        <f t="shared" si="107"/>
        <v>906440.06903302216</v>
      </c>
      <c r="M30" s="137">
        <f t="shared" si="107"/>
        <v>906430.51344630984</v>
      </c>
      <c r="N30" s="137">
        <f t="shared" si="107"/>
        <v>906420.95796033146</v>
      </c>
      <c r="O30" s="137">
        <f t="shared" si="107"/>
        <v>906411.40257508575</v>
      </c>
      <c r="P30" s="137">
        <f t="shared" si="107"/>
        <v>906401.84729057201</v>
      </c>
      <c r="Q30" s="137">
        <f t="shared" si="107"/>
        <v>906392.29210678895</v>
      </c>
      <c r="R30" s="137">
        <f t="shared" si="107"/>
        <v>906382.73702373565</v>
      </c>
      <c r="S30" s="137">
        <f t="shared" si="107"/>
        <v>906373.18204141071</v>
      </c>
      <c r="T30" s="137">
        <f t="shared" si="107"/>
        <v>906363.62715981365</v>
      </c>
      <c r="U30" s="137">
        <f t="shared" si="107"/>
        <v>906354.07237894263</v>
      </c>
      <c r="V30" s="137">
        <f t="shared" si="107"/>
        <v>906344.51769879716</v>
      </c>
      <c r="W30" s="137">
        <f t="shared" si="107"/>
        <v>906334.96311937575</v>
      </c>
      <c r="X30" s="137">
        <f t="shared" si="107"/>
        <v>906325.40864067816</v>
      </c>
      <c r="Y30" s="137">
        <f t="shared" si="107"/>
        <v>906315.8542627024</v>
      </c>
      <c r="Z30" s="137">
        <f t="shared" si="107"/>
        <v>906306.2999854479</v>
      </c>
      <c r="AA30" s="137">
        <f t="shared" si="107"/>
        <v>906296.74580891361</v>
      </c>
      <c r="AB30" s="137">
        <f t="shared" si="107"/>
        <v>906287.19173309801</v>
      </c>
      <c r="AC30" s="137">
        <f t="shared" si="107"/>
        <v>906277.63775800075</v>
      </c>
      <c r="AD30" s="137">
        <f t="shared" si="107"/>
        <v>906268.0838836201</v>
      </c>
      <c r="AE30" s="137">
        <f t="shared" si="107"/>
        <v>906258.5301099557</v>
      </c>
      <c r="AF30" s="137">
        <f t="shared" si="107"/>
        <v>906248.97643700591</v>
      </c>
      <c r="AG30" s="137">
        <f t="shared" si="107"/>
        <v>906239.42286476959</v>
      </c>
      <c r="AH30" s="137">
        <f t="shared" si="107"/>
        <v>906229.86939324602</v>
      </c>
      <c r="AI30" s="137">
        <f t="shared" si="107"/>
        <v>906220.31602243416</v>
      </c>
      <c r="AJ30" s="137">
        <f t="shared" si="107"/>
        <v>906210.76275233284</v>
      </c>
      <c r="AK30" s="137">
        <f t="shared" si="107"/>
        <v>906201.20958294114</v>
      </c>
      <c r="AL30" s="137">
        <f t="shared" si="107"/>
        <v>906191.65651425743</v>
      </c>
      <c r="AM30" s="137">
        <f t="shared" si="107"/>
        <v>906182.10354628111</v>
      </c>
      <c r="AN30" s="137">
        <f t="shared" si="107"/>
        <v>906172.5506790115</v>
      </c>
      <c r="AO30" s="137">
        <f t="shared" si="107"/>
        <v>906162.99791244685</v>
      </c>
      <c r="AP30" s="137">
        <f t="shared" si="107"/>
        <v>906153.44524658658</v>
      </c>
      <c r="AQ30" s="137">
        <f t="shared" si="107"/>
        <v>906143.89268142905</v>
      </c>
      <c r="AR30" s="137">
        <f t="shared" si="107"/>
        <v>906134.34021697368</v>
      </c>
      <c r="AS30" s="137">
        <f t="shared" si="107"/>
        <v>906124.78785321931</v>
      </c>
      <c r="AT30" s="137">
        <f t="shared" si="107"/>
        <v>906115.23559016502</v>
      </c>
      <c r="AU30" s="137">
        <f t="shared" si="107"/>
        <v>906105.6834278095</v>
      </c>
      <c r="AV30" s="137">
        <f t="shared" si="107"/>
        <v>906096.13136615162</v>
      </c>
      <c r="AW30" s="137">
        <f t="shared" si="107"/>
        <v>906086.57940519066</v>
      </c>
      <c r="AX30" s="137">
        <f t="shared" si="107"/>
        <v>906077.02754492522</v>
      </c>
      <c r="AY30" s="137">
        <f t="shared" si="107"/>
        <v>906067.47578535462</v>
      </c>
      <c r="AZ30" s="137">
        <f t="shared" si="107"/>
        <v>906057.92412647733</v>
      </c>
      <c r="BA30" s="137">
        <f t="shared" si="107"/>
        <v>906048.37256829254</v>
      </c>
      <c r="BB30" s="137">
        <f t="shared" si="107"/>
        <v>906038.82111079909</v>
      </c>
      <c r="BC30" s="137">
        <f t="shared" si="107"/>
        <v>906029.2697539964</v>
      </c>
      <c r="BD30" s="137">
        <f t="shared" si="107"/>
        <v>906019.71849788271</v>
      </c>
      <c r="BE30" s="137">
        <f t="shared" si="107"/>
        <v>906010.16734245722</v>
      </c>
      <c r="DB30" s="178" t="s">
        <v>118</v>
      </c>
      <c r="DC30" s="178"/>
      <c r="DD30" s="178"/>
      <c r="DE30" s="178"/>
      <c r="DF30" s="109">
        <f>SUM(DF16:DF28)</f>
        <v>2205225.3315196587</v>
      </c>
      <c r="DG30" s="109">
        <f t="shared" ref="DG30:FE30" si="108">SUM(DG16:DG28)</f>
        <v>2205202.0842884351</v>
      </c>
      <c r="DH30" s="109">
        <f t="shared" si="108"/>
        <v>2205178.8373022801</v>
      </c>
      <c r="DI30" s="109">
        <f t="shared" si="108"/>
        <v>2205155.5905611934</v>
      </c>
      <c r="DJ30" s="109">
        <f t="shared" si="108"/>
        <v>2401882.2101343353</v>
      </c>
      <c r="DK30" s="109">
        <f t="shared" si="108"/>
        <v>2401856.8897689674</v>
      </c>
      <c r="DL30" s="109">
        <f t="shared" si="108"/>
        <v>2401831.5696705244</v>
      </c>
      <c r="DM30" s="109">
        <f t="shared" si="108"/>
        <v>2401806.2498390032</v>
      </c>
      <c r="DN30" s="109">
        <f t="shared" si="108"/>
        <v>2117139.0598924756</v>
      </c>
      <c r="DO30" s="109">
        <f t="shared" si="108"/>
        <v>2117116.7412565723</v>
      </c>
      <c r="DP30" s="109">
        <f t="shared" si="108"/>
        <v>2117094.42285595</v>
      </c>
      <c r="DQ30" s="109">
        <f t="shared" si="108"/>
        <v>2117072.1046906053</v>
      </c>
      <c r="DR30" s="109">
        <f t="shared" si="108"/>
        <v>2117049.7867605365</v>
      </c>
      <c r="DS30" s="109">
        <f t="shared" si="108"/>
        <v>2178743.6110622147</v>
      </c>
      <c r="DT30" s="109">
        <f t="shared" si="108"/>
        <v>2178720.6429982348</v>
      </c>
      <c r="DU30" s="109">
        <f t="shared" si="108"/>
        <v>2178697.6751763821</v>
      </c>
      <c r="DV30" s="109">
        <f t="shared" si="108"/>
        <v>2178674.7075966531</v>
      </c>
      <c r="DW30" s="109">
        <f t="shared" si="108"/>
        <v>2155660.8020835812</v>
      </c>
      <c r="DX30" s="109">
        <f t="shared" si="108"/>
        <v>2155638.0773559124</v>
      </c>
      <c r="DY30" s="109">
        <f t="shared" si="108"/>
        <v>2155615.3528678054</v>
      </c>
      <c r="DZ30" s="109">
        <f t="shared" si="108"/>
        <v>2155592.6286192569</v>
      </c>
      <c r="EA30" s="109">
        <f t="shared" si="108"/>
        <v>2243495.2946948837</v>
      </c>
      <c r="EB30" s="109">
        <f t="shared" si="108"/>
        <v>2243471.6440261202</v>
      </c>
      <c r="EC30" s="109">
        <f t="shared" si="108"/>
        <v>2243447.9936066787</v>
      </c>
      <c r="ED30" s="109">
        <f t="shared" si="108"/>
        <v>2243424.3434365573</v>
      </c>
      <c r="EE30" s="109">
        <f t="shared" si="108"/>
        <v>2243400.6935157534</v>
      </c>
      <c r="EF30" s="109">
        <f t="shared" si="108"/>
        <v>2207507.0784524386</v>
      </c>
      <c r="EG30" s="109">
        <f t="shared" si="108"/>
        <v>2207483.8071673019</v>
      </c>
      <c r="EH30" s="109">
        <f t="shared" si="108"/>
        <v>2207460.5361274881</v>
      </c>
      <c r="EI30" s="109">
        <f t="shared" si="108"/>
        <v>2207437.2653329945</v>
      </c>
      <c r="EJ30" s="109">
        <f t="shared" si="108"/>
        <v>2241499.8185162791</v>
      </c>
      <c r="EK30" s="109">
        <f t="shared" si="108"/>
        <v>2241476.1888835956</v>
      </c>
      <c r="EL30" s="109">
        <f t="shared" si="108"/>
        <v>2241452.5595000116</v>
      </c>
      <c r="EM30" s="109">
        <f t="shared" si="108"/>
        <v>2241428.930365527</v>
      </c>
      <c r="EN30" s="109">
        <f t="shared" si="108"/>
        <v>2405702.301665925</v>
      </c>
      <c r="EO30" s="109">
        <f t="shared" si="108"/>
        <v>2405676.9410295933</v>
      </c>
      <c r="EP30" s="109">
        <f t="shared" si="108"/>
        <v>2405651.5806606105</v>
      </c>
      <c r="EQ30" s="109">
        <f t="shared" si="108"/>
        <v>2405626.2205589726</v>
      </c>
      <c r="ER30" s="109">
        <f t="shared" si="108"/>
        <v>2405600.8607246792</v>
      </c>
      <c r="ES30" s="109">
        <f t="shared" si="108"/>
        <v>2331244.9793690089</v>
      </c>
      <c r="ET30" s="109">
        <f t="shared" si="108"/>
        <v>2331220.4036531853</v>
      </c>
      <c r="EU30" s="109">
        <f t="shared" si="108"/>
        <v>2331195.8281964357</v>
      </c>
      <c r="EV30" s="109">
        <f t="shared" si="108"/>
        <v>2331171.2529987572</v>
      </c>
      <c r="EW30" s="109">
        <f t="shared" si="108"/>
        <v>2298348.1345783784</v>
      </c>
      <c r="EX30" s="109">
        <f t="shared" si="108"/>
        <v>2298323.9056572993</v>
      </c>
      <c r="EY30" s="109">
        <f t="shared" si="108"/>
        <v>2298299.6769916392</v>
      </c>
      <c r="EZ30" s="109">
        <f t="shared" si="108"/>
        <v>2298275.4485813957</v>
      </c>
      <c r="FA30" s="109">
        <f t="shared" si="108"/>
        <v>2132610.9768437101</v>
      </c>
      <c r="FB30" s="109">
        <f t="shared" si="108"/>
        <v>2132588.4951046417</v>
      </c>
      <c r="FC30" s="109">
        <f t="shared" si="108"/>
        <v>2132566.0136025739</v>
      </c>
      <c r="FD30" s="109">
        <f t="shared" si="108"/>
        <v>2132543.532337503</v>
      </c>
      <c r="FE30" s="109">
        <f t="shared" si="108"/>
        <v>2132521.0513094272</v>
      </c>
    </row>
    <row r="31" spans="1:161" x14ac:dyDescent="0.25">
      <c r="B31" s="167" t="s">
        <v>252</v>
      </c>
      <c r="C31" s="167"/>
      <c r="D31" s="167"/>
      <c r="E31" s="167"/>
      <c r="F31" s="137">
        <f>SUM(F16:F28)</f>
        <v>2185237.3114948948</v>
      </c>
      <c r="G31" s="137">
        <f t="shared" ref="G31:BE31" si="109">SUM(G16:G28)</f>
        <v>2185214.274975074</v>
      </c>
      <c r="H31" s="137">
        <f t="shared" si="109"/>
        <v>2185191.2386981016</v>
      </c>
      <c r="I31" s="137">
        <f t="shared" si="109"/>
        <v>2185168.2026639739</v>
      </c>
      <c r="J31" s="137">
        <f t="shared" si="109"/>
        <v>2185145.1668726904</v>
      </c>
      <c r="K31" s="137">
        <f t="shared" si="109"/>
        <v>2185122.1313242475</v>
      </c>
      <c r="L31" s="137">
        <f t="shared" si="109"/>
        <v>2185099.0960186431</v>
      </c>
      <c r="M31" s="137">
        <f t="shared" si="109"/>
        <v>2185076.0609558732</v>
      </c>
      <c r="N31" s="137">
        <f t="shared" si="109"/>
        <v>2185053.0261359368</v>
      </c>
      <c r="O31" s="137">
        <f t="shared" si="109"/>
        <v>2185029.9915588303</v>
      </c>
      <c r="P31" s="137">
        <f t="shared" si="109"/>
        <v>2185006.957224553</v>
      </c>
      <c r="Q31" s="137">
        <f t="shared" si="109"/>
        <v>2184983.9231330999</v>
      </c>
      <c r="R31" s="137">
        <f t="shared" si="109"/>
        <v>2184960.8892844692</v>
      </c>
      <c r="S31" s="137">
        <f t="shared" si="109"/>
        <v>2184937.8556786599</v>
      </c>
      <c r="T31" s="137">
        <f t="shared" si="109"/>
        <v>2184914.8223156673</v>
      </c>
      <c r="U31" s="137">
        <f t="shared" si="109"/>
        <v>2184891.7891954896</v>
      </c>
      <c r="V31" s="137">
        <f t="shared" si="109"/>
        <v>2184868.7563181254</v>
      </c>
      <c r="W31" s="137">
        <f t="shared" si="109"/>
        <v>2184845.72368357</v>
      </c>
      <c r="X31" s="137">
        <f t="shared" si="109"/>
        <v>2184822.6912918226</v>
      </c>
      <c r="Y31" s="137">
        <f t="shared" si="109"/>
        <v>2184799.6591428798</v>
      </c>
      <c r="Z31" s="137">
        <f t="shared" si="109"/>
        <v>2184776.6272367397</v>
      </c>
      <c r="AA31" s="137">
        <f t="shared" si="109"/>
        <v>2184753.5955733988</v>
      </c>
      <c r="AB31" s="137">
        <f t="shared" si="109"/>
        <v>2184730.564152855</v>
      </c>
      <c r="AC31" s="137">
        <f t="shared" si="109"/>
        <v>2184707.532975106</v>
      </c>
      <c r="AD31" s="137">
        <f t="shared" si="109"/>
        <v>2184684.5020401496</v>
      </c>
      <c r="AE31" s="137">
        <f t="shared" si="109"/>
        <v>2184661.4713479816</v>
      </c>
      <c r="AF31" s="137">
        <f t="shared" si="109"/>
        <v>2184638.4408986014</v>
      </c>
      <c r="AG31" s="137">
        <f t="shared" si="109"/>
        <v>2184615.410692005</v>
      </c>
      <c r="AH31" s="137">
        <f t="shared" si="109"/>
        <v>2184592.3807281903</v>
      </c>
      <c r="AI31" s="137">
        <f t="shared" si="109"/>
        <v>2184569.3510071551</v>
      </c>
      <c r="AJ31" s="137">
        <f t="shared" si="109"/>
        <v>2184546.3215288967</v>
      </c>
      <c r="AK31" s="137">
        <f t="shared" si="109"/>
        <v>2184523.2922934117</v>
      </c>
      <c r="AL31" s="137">
        <f t="shared" si="109"/>
        <v>2184500.2633006987</v>
      </c>
      <c r="AM31" s="137">
        <f t="shared" si="109"/>
        <v>2184477.234550755</v>
      </c>
      <c r="AN31" s="137">
        <f t="shared" si="109"/>
        <v>2184454.2060435778</v>
      </c>
      <c r="AO31" s="137">
        <f t="shared" si="109"/>
        <v>2184431.1777791642</v>
      </c>
      <c r="AP31" s="137">
        <f t="shared" si="109"/>
        <v>2184408.1497575114</v>
      </c>
      <c r="AQ31" s="137">
        <f t="shared" si="109"/>
        <v>2184385.1219786182</v>
      </c>
      <c r="AR31" s="137">
        <f t="shared" si="109"/>
        <v>2184362.0944424807</v>
      </c>
      <c r="AS31" s="137">
        <f t="shared" si="109"/>
        <v>2184339.0671490971</v>
      </c>
      <c r="AT31" s="137">
        <f t="shared" si="109"/>
        <v>2184316.0400984641</v>
      </c>
      <c r="AU31" s="137">
        <f t="shared" si="109"/>
        <v>2184293.0132905799</v>
      </c>
      <c r="AV31" s="137">
        <f t="shared" si="109"/>
        <v>2184269.9867254416</v>
      </c>
      <c r="AW31" s="137">
        <f t="shared" si="109"/>
        <v>2184246.9604030466</v>
      </c>
      <c r="AX31" s="137">
        <f t="shared" si="109"/>
        <v>2184223.9343233928</v>
      </c>
      <c r="AY31" s="137">
        <f t="shared" si="109"/>
        <v>2184200.9084864771</v>
      </c>
      <c r="AZ31" s="137">
        <f t="shared" si="109"/>
        <v>2184177.8828922966</v>
      </c>
      <c r="BA31" s="137">
        <f t="shared" si="109"/>
        <v>2184154.8575408505</v>
      </c>
      <c r="BB31" s="137">
        <f t="shared" si="109"/>
        <v>2184131.8324321341</v>
      </c>
      <c r="BC31" s="137">
        <f t="shared" si="109"/>
        <v>2184108.8075661454</v>
      </c>
      <c r="BD31" s="137">
        <f t="shared" si="109"/>
        <v>2184085.7829428823</v>
      </c>
      <c r="BE31" s="137">
        <f t="shared" si="109"/>
        <v>2184062.7585623427</v>
      </c>
    </row>
    <row r="32" spans="1:161" x14ac:dyDescent="0.25">
      <c r="F32" s="72">
        <f>SUM(F30:F31)</f>
        <v>3091734.7161636613</v>
      </c>
      <c r="G32" s="72">
        <f t="shared" ref="G32:BE32" si="110">SUM(G30:G31)</f>
        <v>3091702.123452703</v>
      </c>
      <c r="H32" s="72">
        <f t="shared" si="110"/>
        <v>3091669.5310853329</v>
      </c>
      <c r="I32" s="72">
        <f t="shared" si="110"/>
        <v>3091636.9390615467</v>
      </c>
      <c r="J32" s="72">
        <f t="shared" si="110"/>
        <v>3091604.3473813431</v>
      </c>
      <c r="K32" s="72">
        <f t="shared" si="110"/>
        <v>3091571.756044717</v>
      </c>
      <c r="L32" s="72">
        <f t="shared" si="110"/>
        <v>3091539.1650516652</v>
      </c>
      <c r="M32" s="72">
        <f t="shared" si="110"/>
        <v>3091506.5744021833</v>
      </c>
      <c r="N32" s="72">
        <f t="shared" si="110"/>
        <v>3091473.9840962682</v>
      </c>
      <c r="O32" s="72">
        <f t="shared" si="110"/>
        <v>3091441.3941339161</v>
      </c>
      <c r="P32" s="72">
        <f t="shared" si="110"/>
        <v>3091408.8045151252</v>
      </c>
      <c r="Q32" s="72">
        <f t="shared" si="110"/>
        <v>3091376.215239889</v>
      </c>
      <c r="R32" s="72">
        <f t="shared" si="110"/>
        <v>3091343.6263082046</v>
      </c>
      <c r="S32" s="72">
        <f t="shared" si="110"/>
        <v>3091311.0377200707</v>
      </c>
      <c r="T32" s="72">
        <f t="shared" si="110"/>
        <v>3091278.4494754812</v>
      </c>
      <c r="U32" s="72">
        <f t="shared" si="110"/>
        <v>3091245.8615744323</v>
      </c>
      <c r="V32" s="72">
        <f t="shared" si="110"/>
        <v>3091213.2740169223</v>
      </c>
      <c r="W32" s="72">
        <f t="shared" si="110"/>
        <v>3091180.686802946</v>
      </c>
      <c r="X32" s="72">
        <f t="shared" si="110"/>
        <v>3091148.0999325006</v>
      </c>
      <c r="Y32" s="72">
        <f t="shared" si="110"/>
        <v>3091115.5134055819</v>
      </c>
      <c r="Z32" s="72">
        <f t="shared" si="110"/>
        <v>3091082.9272221876</v>
      </c>
      <c r="AA32" s="72">
        <f t="shared" si="110"/>
        <v>3091050.3413823126</v>
      </c>
      <c r="AB32" s="72">
        <f t="shared" si="110"/>
        <v>3091017.7558859531</v>
      </c>
      <c r="AC32" s="72">
        <f t="shared" si="110"/>
        <v>3090985.1707331068</v>
      </c>
      <c r="AD32" s="72">
        <f t="shared" si="110"/>
        <v>3090952.5859237695</v>
      </c>
      <c r="AE32" s="72">
        <f t="shared" si="110"/>
        <v>3090920.0014579371</v>
      </c>
      <c r="AF32" s="72">
        <f t="shared" si="110"/>
        <v>3090887.4173356071</v>
      </c>
      <c r="AG32" s="72">
        <f t="shared" si="110"/>
        <v>3090854.8335567745</v>
      </c>
      <c r="AH32" s="72">
        <f t="shared" si="110"/>
        <v>3090822.2501214361</v>
      </c>
      <c r="AI32" s="72">
        <f t="shared" si="110"/>
        <v>3090789.6670295894</v>
      </c>
      <c r="AJ32" s="72">
        <f t="shared" si="110"/>
        <v>3090757.0842812294</v>
      </c>
      <c r="AK32" s="72">
        <f t="shared" si="110"/>
        <v>3090724.5018763528</v>
      </c>
      <c r="AL32" s="72">
        <f t="shared" si="110"/>
        <v>3090691.9198149564</v>
      </c>
      <c r="AM32" s="72">
        <f t="shared" si="110"/>
        <v>3090659.3380970359</v>
      </c>
      <c r="AN32" s="72">
        <f t="shared" si="110"/>
        <v>3090626.756722589</v>
      </c>
      <c r="AO32" s="72">
        <f t="shared" si="110"/>
        <v>3090594.1756916111</v>
      </c>
      <c r="AP32" s="72">
        <f t="shared" si="110"/>
        <v>3090561.595004098</v>
      </c>
      <c r="AQ32" s="72">
        <f t="shared" si="110"/>
        <v>3090529.0146600474</v>
      </c>
      <c r="AR32" s="72">
        <f t="shared" si="110"/>
        <v>3090496.4346594545</v>
      </c>
      <c r="AS32" s="72">
        <f t="shared" si="110"/>
        <v>3090463.8550023166</v>
      </c>
      <c r="AT32" s="72">
        <f t="shared" si="110"/>
        <v>3090431.2756886291</v>
      </c>
      <c r="AU32" s="72">
        <f t="shared" si="110"/>
        <v>3090398.6967183892</v>
      </c>
      <c r="AV32" s="72">
        <f t="shared" si="110"/>
        <v>3090366.1180915935</v>
      </c>
      <c r="AW32" s="72">
        <f t="shared" si="110"/>
        <v>3090333.539808237</v>
      </c>
      <c r="AX32" s="72">
        <f t="shared" si="110"/>
        <v>3090300.9618683178</v>
      </c>
      <c r="AY32" s="72">
        <f t="shared" si="110"/>
        <v>3090268.3842718317</v>
      </c>
      <c r="AZ32" s="72">
        <f t="shared" si="110"/>
        <v>3090235.8070187741</v>
      </c>
      <c r="BA32" s="72">
        <f t="shared" si="110"/>
        <v>3090203.2301091431</v>
      </c>
      <c r="BB32" s="72">
        <f t="shared" si="110"/>
        <v>3090170.6535429331</v>
      </c>
      <c r="BC32" s="72">
        <f t="shared" si="110"/>
        <v>3090138.0773201417</v>
      </c>
      <c r="BD32" s="72">
        <f t="shared" si="110"/>
        <v>3090105.5014407649</v>
      </c>
      <c r="BE32" s="72">
        <f t="shared" si="110"/>
        <v>3090072.9259048002</v>
      </c>
    </row>
  </sheetData>
  <mergeCells count="10">
    <mergeCell ref="DF1:FE1"/>
    <mergeCell ref="BF2:DE2"/>
    <mergeCell ref="DF2:FE2"/>
    <mergeCell ref="B30:E30"/>
    <mergeCell ref="B31:E31"/>
    <mergeCell ref="DB29:DE29"/>
    <mergeCell ref="DB30:DE30"/>
    <mergeCell ref="F1:BE1"/>
    <mergeCell ref="F2:BE2"/>
    <mergeCell ref="BF1:DE1"/>
  </mergeCells>
  <pageMargins left="0.511811024" right="0.511811024" top="0.78740157499999996" bottom="0.78740157499999996" header="0.31496062000000002" footer="0.3149606200000000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B434-FBE9-429A-B5D8-13B37F255AA2}">
  <dimension ref="A1:CBA2"/>
  <sheetViews>
    <sheetView workbookViewId="0">
      <selection activeCell="L12" sqref="L12"/>
    </sheetView>
  </sheetViews>
  <sheetFormatPr defaultRowHeight="15" x14ac:dyDescent="0.25"/>
  <cols>
    <col min="1" max="1" width="17.28515625" bestFit="1" customWidth="1"/>
    <col min="2" max="2081" width="8" bestFit="1" customWidth="1"/>
  </cols>
  <sheetData>
    <row r="1" spans="1:2081" x14ac:dyDescent="0.25">
      <c r="A1" s="138" t="s">
        <v>249</v>
      </c>
      <c r="B1" s="136">
        <f>'2021'!F30</f>
        <v>716665.05504750507</v>
      </c>
      <c r="C1" s="136">
        <f>'2021'!G30</f>
        <v>716846.97335788538</v>
      </c>
      <c r="D1" s="136">
        <f>'2021'!H30</f>
        <v>717028.93784642289</v>
      </c>
      <c r="E1" s="136">
        <f>'2021'!I30</f>
        <v>717210.94852483959</v>
      </c>
      <c r="F1" s="136">
        <f>'2021'!J30</f>
        <v>717393.00540486013</v>
      </c>
      <c r="G1" s="136">
        <f>'2021'!K30</f>
        <v>717575.10849821265</v>
      </c>
      <c r="H1" s="136">
        <f>'2021'!L30</f>
        <v>717757.25781662797</v>
      </c>
      <c r="I1" s="136">
        <f>'2021'!M30</f>
        <v>717939.45337183936</v>
      </c>
      <c r="J1" s="136">
        <f>'2021'!N30</f>
        <v>718121.69517558406</v>
      </c>
      <c r="K1" s="136">
        <f>'2021'!O30</f>
        <v>718303.98323960172</v>
      </c>
      <c r="L1" s="136">
        <f>'2021'!P30</f>
        <v>718486.31757563504</v>
      </c>
      <c r="M1" s="136">
        <f>'2021'!Q30</f>
        <v>718668.69819542952</v>
      </c>
      <c r="N1" s="136">
        <f>'2021'!R30</f>
        <v>718851.12511073414</v>
      </c>
      <c r="O1" s="136">
        <f>'2021'!S30</f>
        <v>719033.59833330021</v>
      </c>
      <c r="P1" s="136">
        <f>'2021'!T30</f>
        <v>719216.11787488253</v>
      </c>
      <c r="Q1" s="136">
        <f>'2021'!U30</f>
        <v>719398.6837472386</v>
      </c>
      <c r="R1" s="136">
        <f>'2021'!V30</f>
        <v>719581.29596212937</v>
      </c>
      <c r="S1" s="136">
        <f>'2021'!W30</f>
        <v>719763.95453131828</v>
      </c>
      <c r="T1" s="136">
        <f>'2021'!X30</f>
        <v>719946.65946657164</v>
      </c>
      <c r="U1" s="136">
        <f>'2021'!Y30</f>
        <v>720129.4107796594</v>
      </c>
      <c r="V1" s="136">
        <f>'2021'!Z30</f>
        <v>720312.20848235395</v>
      </c>
      <c r="W1" s="136">
        <f>'2021'!AA30</f>
        <v>720495.0525864308</v>
      </c>
      <c r="X1" s="136">
        <f>'2021'!AB30</f>
        <v>720677.9431036684</v>
      </c>
      <c r="Y1" s="136">
        <f>'2021'!AC30</f>
        <v>720860.88004584855</v>
      </c>
      <c r="Z1" s="136">
        <f>'2021'!AD30</f>
        <v>721043.86342475528</v>
      </c>
      <c r="AA1" s="136">
        <f>'2021'!AE30</f>
        <v>721226.8932521767</v>
      </c>
      <c r="AB1" s="136">
        <f>'2021'!AF30</f>
        <v>721409.96953990276</v>
      </c>
      <c r="AC1" s="136">
        <f>'2021'!AG30</f>
        <v>721593.09229972726</v>
      </c>
      <c r="AD1" s="136">
        <f>'2021'!AH30</f>
        <v>721776.26154344669</v>
      </c>
      <c r="AE1" s="136">
        <f>'2021'!AI30</f>
        <v>721959.47728286043</v>
      </c>
      <c r="AF1" s="136">
        <f>'2021'!AJ30</f>
        <v>722142.73952977092</v>
      </c>
      <c r="AG1" s="136">
        <f>'2021'!AK30</f>
        <v>722326.04829598381</v>
      </c>
      <c r="AH1" s="136">
        <f>'2021'!AL30</f>
        <v>722509.40359330724</v>
      </c>
      <c r="AI1" s="136">
        <f>'2021'!AM30</f>
        <v>722692.80543355283</v>
      </c>
      <c r="AJ1" s="136">
        <f>'2021'!AN30</f>
        <v>722876.25382853521</v>
      </c>
      <c r="AK1" s="136">
        <f>'2021'!AO30</f>
        <v>723059.7487900717</v>
      </c>
      <c r="AL1" s="136">
        <f>'2021'!AP30</f>
        <v>723243.29032998264</v>
      </c>
      <c r="AM1" s="136">
        <f>'2021'!AQ30</f>
        <v>723426.87846009154</v>
      </c>
      <c r="AN1" s="136">
        <f>'2021'!AR30</f>
        <v>723610.51319222525</v>
      </c>
      <c r="AO1" s="136">
        <f>'2021'!AS30</f>
        <v>723794.1945382125</v>
      </c>
      <c r="AP1" s="136">
        <f>'2021'!AT30</f>
        <v>723977.92250988644</v>
      </c>
      <c r="AQ1" s="136">
        <f>'2021'!AU30</f>
        <v>724161.69711908197</v>
      </c>
      <c r="AR1" s="136">
        <f>'2021'!AV30</f>
        <v>724345.51837763796</v>
      </c>
      <c r="AS1" s="136">
        <f>'2021'!AW30</f>
        <v>724529.38629739592</v>
      </c>
      <c r="AT1" s="136">
        <f>'2021'!AX30</f>
        <v>724713.30089019972</v>
      </c>
      <c r="AU1" s="136">
        <f>'2021'!AY30</f>
        <v>724897.26216789777</v>
      </c>
      <c r="AV1" s="136">
        <f>'2021'!AZ30</f>
        <v>725081.2701423401</v>
      </c>
      <c r="AW1" s="136">
        <f>'2021'!BA30</f>
        <v>725265.32482538011</v>
      </c>
      <c r="AX1" s="136">
        <f>'2021'!BB30</f>
        <v>725449.42622887436</v>
      </c>
      <c r="AY1" s="136">
        <f>'2021'!BC30</f>
        <v>725633.57436468243</v>
      </c>
      <c r="AZ1" s="136">
        <f>'2021'!BD30</f>
        <v>725817.76924466691</v>
      </c>
      <c r="BA1" s="136">
        <f>'2021'!BE30</f>
        <v>726002.01088069344</v>
      </c>
      <c r="BB1" s="136">
        <f>'2022'!F30</f>
        <v>726180.60717664403</v>
      </c>
      <c r="BC1" s="136">
        <f>'2022'!G30</f>
        <v>726359.24740723264</v>
      </c>
      <c r="BD1" s="136">
        <f>'2022'!H30</f>
        <v>726537.93158326868</v>
      </c>
      <c r="BE1" s="136">
        <f>'2022'!I30</f>
        <v>726716.65971556318</v>
      </c>
      <c r="BF1" s="136">
        <f>'2022'!J30</f>
        <v>726895.43181492935</v>
      </c>
      <c r="BG1" s="136">
        <f>'2022'!K30</f>
        <v>727074.24789218325</v>
      </c>
      <c r="BH1" s="136">
        <f>'2022'!L30</f>
        <v>727253.10795814288</v>
      </c>
      <c r="BI1" s="136">
        <f>'2022'!M30</f>
        <v>727432.01202363009</v>
      </c>
      <c r="BJ1" s="136">
        <f>'2022'!N30</f>
        <v>727610.96009946801</v>
      </c>
      <c r="BK1" s="136">
        <f>'2022'!O30</f>
        <v>727789.9521964842</v>
      </c>
      <c r="BL1" s="136">
        <f>'2022'!P30</f>
        <v>727968.98832550691</v>
      </c>
      <c r="BM1" s="136">
        <f>'2022'!Q30</f>
        <v>728148.06849736825</v>
      </c>
      <c r="BN1" s="136">
        <f>'2022'!R30</f>
        <v>728327.1927229031</v>
      </c>
      <c r="BO1" s="136">
        <f>'2022'!S30</f>
        <v>728506.36101294821</v>
      </c>
      <c r="BP1" s="136">
        <f>'2022'!T30</f>
        <v>728685.57337834372</v>
      </c>
      <c r="BQ1" s="136">
        <f>'2022'!U30</f>
        <v>728864.82982993207</v>
      </c>
      <c r="BR1" s="136">
        <f>'2022'!V30</f>
        <v>729044.13037855842</v>
      </c>
      <c r="BS1" s="136">
        <f>'2022'!W30</f>
        <v>729223.47503507067</v>
      </c>
      <c r="BT1" s="136">
        <f>'2022'!X30</f>
        <v>729402.86381031922</v>
      </c>
      <c r="BU1" s="136">
        <f>'2022'!Y30</f>
        <v>729582.29671515757</v>
      </c>
      <c r="BV1" s="136">
        <f>'2022'!Z30</f>
        <v>729761.77376044134</v>
      </c>
      <c r="BW1" s="136">
        <f>'2022'!AA30</f>
        <v>729941.29495702905</v>
      </c>
      <c r="BX1" s="136">
        <f>'2022'!AB30</f>
        <v>730120.86031578202</v>
      </c>
      <c r="BY1" s="136">
        <f>'2022'!AC30</f>
        <v>730300.46984756389</v>
      </c>
      <c r="BZ1" s="136">
        <f>'2022'!AD30</f>
        <v>730480.12356324168</v>
      </c>
      <c r="CA1" s="136">
        <f>'2022'!AE30</f>
        <v>730659.82147368416</v>
      </c>
      <c r="CB1" s="136">
        <f>'2022'!AF30</f>
        <v>730839.56358976371</v>
      </c>
      <c r="CC1" s="136">
        <f>'2022'!AG30</f>
        <v>731019.34992235445</v>
      </c>
      <c r="CD1" s="136">
        <f>'2022'!AH30</f>
        <v>731199.18048233376</v>
      </c>
      <c r="CE1" s="136">
        <f>'2022'!AI30</f>
        <v>731379.0552805817</v>
      </c>
      <c r="CF1" s="136">
        <f>'2022'!AJ30</f>
        <v>731558.97432798066</v>
      </c>
      <c r="CG1" s="136">
        <f>'2022'!AK30</f>
        <v>731738.93763541593</v>
      </c>
      <c r="CH1" s="136">
        <f>'2022'!AL30</f>
        <v>731918.94521377573</v>
      </c>
      <c r="CI1" s="136">
        <f>'2022'!AM30</f>
        <v>732098.9970739506</v>
      </c>
      <c r="CJ1" s="136">
        <f>'2022'!AN30</f>
        <v>732279.0932268335</v>
      </c>
      <c r="CK1" s="136">
        <f>'2022'!AO30</f>
        <v>732459.23368332104</v>
      </c>
      <c r="CL1" s="136">
        <f>'2022'!AP30</f>
        <v>732639.41845431132</v>
      </c>
      <c r="CM1" s="136">
        <f>'2022'!AQ30</f>
        <v>732819.64755070605</v>
      </c>
      <c r="CN1" s="136">
        <f>'2022'!AR30</f>
        <v>732999.92098340916</v>
      </c>
      <c r="CO1" s="136">
        <f>'2022'!AS30</f>
        <v>733180.23876332736</v>
      </c>
      <c r="CP1" s="136">
        <f>'2022'!AT30</f>
        <v>733360.60090136994</v>
      </c>
      <c r="CQ1" s="136">
        <f>'2022'!AU30</f>
        <v>733541.00740844943</v>
      </c>
      <c r="CR1" s="136">
        <f>'2022'!AV30</f>
        <v>733721.45829548</v>
      </c>
      <c r="CS1" s="136">
        <f>'2022'!AW30</f>
        <v>733901.95357337955</v>
      </c>
      <c r="CT1" s="136">
        <f>'2022'!AX30</f>
        <v>734082.49325306783</v>
      </c>
      <c r="CU1" s="136">
        <f>'2022'!AY30</f>
        <v>734263.07734546822</v>
      </c>
      <c r="CV1" s="136">
        <f>'2022'!AZ30</f>
        <v>734443.7058615057</v>
      </c>
      <c r="CW1" s="136">
        <f>'2022'!BA30</f>
        <v>734624.37881210865</v>
      </c>
      <c r="CX1" s="136">
        <f>'2022'!BB30</f>
        <v>734805.09620820824</v>
      </c>
      <c r="CY1" s="136">
        <f>'2022'!BC30</f>
        <v>734985.85806073737</v>
      </c>
      <c r="CZ1" s="136">
        <f>'2022'!BD30</f>
        <v>735166.66438063316</v>
      </c>
      <c r="DA1" s="136">
        <f>'2022'!BE30</f>
        <v>735347.51517883386</v>
      </c>
      <c r="DB1" s="136">
        <f>'2023'!F30</f>
        <v>735522.44879067468</v>
      </c>
      <c r="DC1" s="136">
        <f>'2023'!G30</f>
        <v>735697.42401789792</v>
      </c>
      <c r="DD1" s="136">
        <f>'2023'!H30</f>
        <v>735872.44087040413</v>
      </c>
      <c r="DE1" s="136">
        <f>'2023'!I30</f>
        <v>736047.49935809593</v>
      </c>
      <c r="DF1" s="136">
        <f>'2023'!J30</f>
        <v>736222.59949087771</v>
      </c>
      <c r="DG1" s="136">
        <f>'2023'!K30</f>
        <v>736397.74127865653</v>
      </c>
      <c r="DH1" s="136">
        <f>'2023'!L30</f>
        <v>736572.92473134201</v>
      </c>
      <c r="DI1" s="136">
        <f>'2023'!M30</f>
        <v>736748.14985884598</v>
      </c>
      <c r="DJ1" s="136">
        <f>'2023'!N30</f>
        <v>736923.41667108214</v>
      </c>
      <c r="DK1" s="136">
        <f>'2023'!O30</f>
        <v>737098.72517796746</v>
      </c>
      <c r="DL1" s="136">
        <f>'2023'!P30</f>
        <v>737274.0753894205</v>
      </c>
      <c r="DM1" s="136">
        <f>'2023'!Q30</f>
        <v>737449.46731536253</v>
      </c>
      <c r="DN1" s="136">
        <f>'2023'!R30</f>
        <v>737624.90096571716</v>
      </c>
      <c r="DO1" s="136">
        <f>'2023'!S30</f>
        <v>737800.37635041028</v>
      </c>
      <c r="DP1" s="136">
        <f>'2023'!T30</f>
        <v>737975.89347937005</v>
      </c>
      <c r="DQ1" s="136">
        <f>'2023'!U30</f>
        <v>738151.45236252737</v>
      </c>
      <c r="DR1" s="136">
        <f>'2023'!V30</f>
        <v>738327.05300981505</v>
      </c>
      <c r="DS1" s="136">
        <f>'2023'!W30</f>
        <v>738502.69543116842</v>
      </c>
      <c r="DT1" s="136">
        <f>'2023'!X30</f>
        <v>738678.37963652529</v>
      </c>
      <c r="DU1" s="136">
        <f>'2023'!Y30</f>
        <v>738854.10563582601</v>
      </c>
      <c r="DV1" s="136">
        <f>'2023'!Z30</f>
        <v>739029.87343901256</v>
      </c>
      <c r="DW1" s="136">
        <f>'2023'!AA30</f>
        <v>739205.68305603007</v>
      </c>
      <c r="DX1" s="136">
        <f>'2023'!AB30</f>
        <v>739381.53449682589</v>
      </c>
      <c r="DY1" s="136">
        <f>'2023'!AC30</f>
        <v>739557.42777134909</v>
      </c>
      <c r="DZ1" s="136">
        <f>'2023'!AD30</f>
        <v>739733.36288955214</v>
      </c>
      <c r="EA1" s="136">
        <f>'2023'!AE30</f>
        <v>739909.3398613889</v>
      </c>
      <c r="EB1" s="136">
        <f>'2023'!AF30</f>
        <v>740085.35869681614</v>
      </c>
      <c r="EC1" s="136">
        <f>'2023'!AG30</f>
        <v>740261.41940579284</v>
      </c>
      <c r="ED1" s="136">
        <f>'2023'!AH30</f>
        <v>740437.52199828078</v>
      </c>
      <c r="EE1" s="136">
        <f>'2023'!AI30</f>
        <v>740613.66648424347</v>
      </c>
      <c r="EF1" s="136">
        <f>'2023'!AJ30</f>
        <v>740789.852873647</v>
      </c>
      <c r="EG1" s="136">
        <f>'2023'!AK30</f>
        <v>740966.08117645991</v>
      </c>
      <c r="EH1" s="136">
        <f>'2023'!AL30</f>
        <v>741142.35140265303</v>
      </c>
      <c r="EI1" s="136">
        <f>'2023'!AM30</f>
        <v>741318.66356219992</v>
      </c>
      <c r="EJ1" s="136">
        <f>'2023'!AN30</f>
        <v>741495.0176650756</v>
      </c>
      <c r="EK1" s="136">
        <f>'2023'!AO30</f>
        <v>741671.41372125875</v>
      </c>
      <c r="EL1" s="136">
        <f>'2023'!AP30</f>
        <v>741847.85174072953</v>
      </c>
      <c r="EM1" s="136">
        <f>'2023'!AQ30</f>
        <v>742024.33173347032</v>
      </c>
      <c r="EN1" s="136">
        <f>'2023'!AR30</f>
        <v>742200.85370946676</v>
      </c>
      <c r="EO1" s="136">
        <f>'2023'!AS30</f>
        <v>742377.41767870565</v>
      </c>
      <c r="EP1" s="136">
        <f>'2023'!AT30</f>
        <v>742554.02365117799</v>
      </c>
      <c r="EQ1" s="136">
        <f>'2023'!AU30</f>
        <v>742730.67163687502</v>
      </c>
      <c r="ER1" s="136">
        <f>'2023'!AV30</f>
        <v>742907.3616457918</v>
      </c>
      <c r="ES1" s="136">
        <f>'2023'!AW30</f>
        <v>743084.09368792514</v>
      </c>
      <c r="ET1" s="136">
        <f>'2023'!AX30</f>
        <v>743260.86777327454</v>
      </c>
      <c r="EU1" s="136">
        <f>'2023'!AY30</f>
        <v>743437.68391184183</v>
      </c>
      <c r="EV1" s="136">
        <f>'2023'!AZ30</f>
        <v>743614.54211363115</v>
      </c>
      <c r="EW1" s="136">
        <f>'2023'!BA30</f>
        <v>743791.44238864875</v>
      </c>
      <c r="EX1" s="136">
        <f>'2023'!BB30</f>
        <v>743968.38474690402</v>
      </c>
      <c r="EY1" s="136">
        <f>'2023'!BC30</f>
        <v>744145.36919840763</v>
      </c>
      <c r="EZ1" s="136">
        <f>'2023'!BD30</f>
        <v>744322.39575317397</v>
      </c>
      <c r="FA1" s="136">
        <f>'2023'!BE30</f>
        <v>744499.46442121826</v>
      </c>
      <c r="FB1" s="136">
        <f>'2024'!F30</f>
        <v>744670.45471781271</v>
      </c>
      <c r="FC1" s="136">
        <f>'2024'!G30</f>
        <v>744841.48428599967</v>
      </c>
      <c r="FD1" s="136">
        <f>'2024'!H30</f>
        <v>745012.55313480145</v>
      </c>
      <c r="FE1" s="136">
        <f>'2024'!I30</f>
        <v>745183.66127323941</v>
      </c>
      <c r="FF1" s="136">
        <f>'2024'!J30</f>
        <v>745354.80871033773</v>
      </c>
      <c r="FG1" s="136">
        <f>'2024'!K30</f>
        <v>745525.99545512162</v>
      </c>
      <c r="FH1" s="136">
        <f>'2024'!L30</f>
        <v>745697.22151661897</v>
      </c>
      <c r="FI1" s="136">
        <f>'2024'!M30</f>
        <v>745868.48690386035</v>
      </c>
      <c r="FJ1" s="136">
        <f>'2024'!N30</f>
        <v>746039.79162587691</v>
      </c>
      <c r="FK1" s="136">
        <f>'2024'!O30</f>
        <v>746211.1356917033</v>
      </c>
      <c r="FL1" s="136">
        <f>'2024'!P30</f>
        <v>746382.51911037555</v>
      </c>
      <c r="FM1" s="136">
        <f>'2024'!Q30</f>
        <v>746553.94189093169</v>
      </c>
      <c r="FN1" s="136">
        <f>'2024'!R30</f>
        <v>746725.40404241229</v>
      </c>
      <c r="FO1" s="136">
        <f>'2024'!S30</f>
        <v>746896.90557385969</v>
      </c>
      <c r="FP1" s="136">
        <f>'2024'!T30</f>
        <v>747068.4464943182</v>
      </c>
      <c r="FQ1" s="136">
        <f>'2024'!U30</f>
        <v>747240.02681283432</v>
      </c>
      <c r="FR1" s="136">
        <f>'2024'!V30</f>
        <v>747411.6465384569</v>
      </c>
      <c r="FS1" s="136">
        <f>'2024'!W30</f>
        <v>747583.30568023631</v>
      </c>
      <c r="FT1" s="136">
        <f>'2024'!X30</f>
        <v>747755.0042472257</v>
      </c>
      <c r="FU1" s="136">
        <f>'2024'!Y30</f>
        <v>747926.74224847974</v>
      </c>
      <c r="FV1" s="136">
        <f>'2024'!Z30</f>
        <v>748098.51969305519</v>
      </c>
      <c r="FW1" s="136">
        <f>'2024'!AA30</f>
        <v>748270.33659001149</v>
      </c>
      <c r="FX1" s="136">
        <f>'2024'!AB30</f>
        <v>748442.19294840901</v>
      </c>
      <c r="FY1" s="136">
        <f>'2024'!AC30</f>
        <v>748614.08877731173</v>
      </c>
      <c r="FZ1" s="136">
        <f>'2024'!AD30</f>
        <v>748786.0240857841</v>
      </c>
      <c r="GA1" s="136">
        <f>'2024'!AE30</f>
        <v>748957.99888289417</v>
      </c>
      <c r="GB1" s="136">
        <f>'2024'!AF30</f>
        <v>749130.01317771093</v>
      </c>
      <c r="GC1" s="136">
        <f>'2024'!AG30</f>
        <v>749302.06697930605</v>
      </c>
      <c r="GD1" s="136">
        <f>'2024'!AH30</f>
        <v>749474.16029675305</v>
      </c>
      <c r="GE1" s="136">
        <f>'2024'!AI30</f>
        <v>749646.29313912755</v>
      </c>
      <c r="GF1" s="136">
        <f>'2024'!AJ30</f>
        <v>749818.46551550739</v>
      </c>
      <c r="GG1" s="136">
        <f>'2024'!AK30</f>
        <v>749990.67743497237</v>
      </c>
      <c r="GH1" s="136">
        <f>'2024'!AL30</f>
        <v>750162.9289066043</v>
      </c>
      <c r="GI1" s="136">
        <f>'2024'!AM30</f>
        <v>750335.21993948752</v>
      </c>
      <c r="GJ1" s="136">
        <f>'2024'!AN30</f>
        <v>750507.55054270779</v>
      </c>
      <c r="GK1" s="136">
        <f>'2024'!AO30</f>
        <v>750679.92072535318</v>
      </c>
      <c r="GL1" s="136">
        <f>'2024'!AP30</f>
        <v>750852.33049651445</v>
      </c>
      <c r="GM1" s="136">
        <f>'2024'!AQ30</f>
        <v>751024.77986528352</v>
      </c>
      <c r="GN1" s="136">
        <f>'2024'!AR30</f>
        <v>751197.26884075499</v>
      </c>
      <c r="GO1" s="136">
        <f>'2024'!AS30</f>
        <v>751369.79743202531</v>
      </c>
      <c r="GP1" s="136">
        <f>'2024'!AT30</f>
        <v>751542.36564819305</v>
      </c>
      <c r="GQ1" s="136">
        <f>'2024'!AU30</f>
        <v>751714.97349835921</v>
      </c>
      <c r="GR1" s="136">
        <f>'2024'!AV30</f>
        <v>751887.62099162664</v>
      </c>
      <c r="GS1" s="136">
        <f>'2024'!AW30</f>
        <v>752060.30813709972</v>
      </c>
      <c r="GT1" s="136">
        <f>'2024'!AX30</f>
        <v>752233.03494388575</v>
      </c>
      <c r="GU1" s="136">
        <f>'2024'!AY30</f>
        <v>752405.80142109364</v>
      </c>
      <c r="GV1" s="136">
        <f>'2024'!AZ30</f>
        <v>752578.60757783486</v>
      </c>
      <c r="GW1" s="136">
        <f>'2024'!BA30</f>
        <v>752751.45342322241</v>
      </c>
      <c r="GX1" s="136">
        <f>'2024'!BB30</f>
        <v>752924.33896637184</v>
      </c>
      <c r="GY1" s="136">
        <f>'2024'!BC30</f>
        <v>753097.26421640033</v>
      </c>
      <c r="GZ1" s="136">
        <f>'2024'!BD30</f>
        <v>753270.22918242752</v>
      </c>
      <c r="HA1" s="136">
        <f>'2024'!BE30</f>
        <v>753443.23387357511</v>
      </c>
      <c r="HB1" s="136">
        <f>'2025'!F30</f>
        <v>753610.08002233924</v>
      </c>
      <c r="HC1" s="136">
        <f>'2025'!G30</f>
        <v>753776.96311833092</v>
      </c>
      <c r="HD1" s="136">
        <f>'2025'!H30</f>
        <v>753943.88316972996</v>
      </c>
      <c r="HE1" s="136">
        <f>'2025'!I30</f>
        <v>754110.84018472035</v>
      </c>
      <c r="HF1" s="136">
        <f>'2025'!J30</f>
        <v>754277.83417148748</v>
      </c>
      <c r="HG1" s="136">
        <f>'2025'!K30</f>
        <v>754444.86513821816</v>
      </c>
      <c r="HH1" s="136">
        <f>'2025'!L30</f>
        <v>754611.93309310207</v>
      </c>
      <c r="HI1" s="136">
        <f>'2025'!M30</f>
        <v>754779.03804432962</v>
      </c>
      <c r="HJ1" s="136">
        <f>'2025'!N30</f>
        <v>754946.18000009342</v>
      </c>
      <c r="HK1" s="136">
        <f>'2025'!O30</f>
        <v>755113.35896858817</v>
      </c>
      <c r="HL1" s="136">
        <f>'2025'!P30</f>
        <v>755280.57495801023</v>
      </c>
      <c r="HM1" s="136">
        <f>'2025'!Q30</f>
        <v>755447.82797655719</v>
      </c>
      <c r="HN1" s="136">
        <f>'2025'!R30</f>
        <v>755615.11803242937</v>
      </c>
      <c r="HO1" s="136">
        <f>'2025'!S30</f>
        <v>755782.44513382833</v>
      </c>
      <c r="HP1" s="136">
        <f>'2025'!T30</f>
        <v>755949.80928895774</v>
      </c>
      <c r="HQ1" s="136">
        <f>'2025'!U30</f>
        <v>756117.21050602291</v>
      </c>
      <c r="HR1" s="136">
        <f>'2025'!V30</f>
        <v>756284.648793231</v>
      </c>
      <c r="HS1" s="136">
        <f>'2025'!W30</f>
        <v>756452.12415879115</v>
      </c>
      <c r="HT1" s="136">
        <f>'2025'!X30</f>
        <v>756619.63661091379</v>
      </c>
      <c r="HU1" s="136">
        <f>'2025'!Y30</f>
        <v>756787.1861578119</v>
      </c>
      <c r="HV1" s="136">
        <f>'2025'!Z30</f>
        <v>756954.77280769974</v>
      </c>
      <c r="HW1" s="136">
        <f>'2025'!AA30</f>
        <v>757122.3965687938</v>
      </c>
      <c r="HX1" s="136">
        <f>'2025'!AB30</f>
        <v>757290.05744931207</v>
      </c>
      <c r="HY1" s="136">
        <f>'2025'!AC30</f>
        <v>757457.75545747427</v>
      </c>
      <c r="HZ1" s="136">
        <f>'2025'!AD30</f>
        <v>757625.49060150213</v>
      </c>
      <c r="IA1" s="136">
        <f>'2025'!AE30</f>
        <v>757793.26288961957</v>
      </c>
      <c r="IB1" s="136">
        <f>'2025'!AF30</f>
        <v>757961.07233005157</v>
      </c>
      <c r="IC1" s="136">
        <f>'2025'!AG30</f>
        <v>758128.91893102555</v>
      </c>
      <c r="ID1" s="136">
        <f>'2025'!AH30</f>
        <v>758296.80270077044</v>
      </c>
      <c r="IE1" s="136">
        <f>'2025'!AI30</f>
        <v>758464.72364751692</v>
      </c>
      <c r="IF1" s="136">
        <f>'2025'!AJ30</f>
        <v>758632.68177949812</v>
      </c>
      <c r="IG1" s="136">
        <f>'2025'!AK30</f>
        <v>758800.67710494797</v>
      </c>
      <c r="IH1" s="136">
        <f>'2025'!AL30</f>
        <v>758968.70963210321</v>
      </c>
      <c r="II1" s="136">
        <f>'2025'!AM30</f>
        <v>759136.77936920151</v>
      </c>
      <c r="IJ1" s="136">
        <f>'2025'!AN30</f>
        <v>759304.8863244832</v>
      </c>
      <c r="IK1" s="136">
        <f>'2025'!AO30</f>
        <v>759473.03050618991</v>
      </c>
      <c r="IL1" s="136">
        <f>'2025'!AP30</f>
        <v>759641.21192256536</v>
      </c>
      <c r="IM1" s="136">
        <f>'2025'!AQ30</f>
        <v>759809.43058185477</v>
      </c>
      <c r="IN1" s="136">
        <f>'2025'!AR30</f>
        <v>759977.68649230548</v>
      </c>
      <c r="IO1" s="136">
        <f>'2025'!AS30</f>
        <v>760145.97966216668</v>
      </c>
      <c r="IP1" s="136">
        <f>'2025'!AT30</f>
        <v>760314.31009968917</v>
      </c>
      <c r="IQ1" s="136">
        <f>'2025'!AU30</f>
        <v>760482.67781312554</v>
      </c>
      <c r="IR1" s="136">
        <f>'2025'!AV30</f>
        <v>760651.08281073091</v>
      </c>
      <c r="IS1" s="136">
        <f>'2025'!AW30</f>
        <v>760819.52510076086</v>
      </c>
      <c r="IT1" s="136">
        <f>'2025'!AX30</f>
        <v>760988.00469147426</v>
      </c>
      <c r="IU1" s="136">
        <f>'2025'!AY30</f>
        <v>761156.52159113088</v>
      </c>
      <c r="IV1" s="136">
        <f>'2025'!AZ30</f>
        <v>761325.07580799249</v>
      </c>
      <c r="IW1" s="136">
        <f>'2025'!BA30</f>
        <v>761493.66735032306</v>
      </c>
      <c r="IX1" s="136">
        <f>'2025'!BB30</f>
        <v>761662.29622638784</v>
      </c>
      <c r="IY1" s="136">
        <f>'2025'!BC30</f>
        <v>761830.96244445455</v>
      </c>
      <c r="IZ1" s="136">
        <f>'2025'!BD30</f>
        <v>761999.66601279192</v>
      </c>
      <c r="JA1" s="136">
        <f>'2025'!BE30</f>
        <v>762168.40693967149</v>
      </c>
      <c r="JB1" s="136">
        <f>'2026'!F30</f>
        <v>762330.98375533812</v>
      </c>
      <c r="JC1" s="136">
        <f>'2026'!G30</f>
        <v>762493.59524997848</v>
      </c>
      <c r="JD1" s="136">
        <f>'2026'!H30</f>
        <v>762656.24143099354</v>
      </c>
      <c r="JE1" s="136">
        <f>'2026'!I30</f>
        <v>762818.92230578209</v>
      </c>
      <c r="JF1" s="136">
        <f>'2026'!J30</f>
        <v>762981.637881745</v>
      </c>
      <c r="JG1" s="136">
        <f>'2026'!K30</f>
        <v>763144.38816628396</v>
      </c>
      <c r="JH1" s="136">
        <f>'2026'!L30</f>
        <v>763307.17316680274</v>
      </c>
      <c r="JI1" s="136">
        <f>'2026'!M30</f>
        <v>763469.99289070652</v>
      </c>
      <c r="JJ1" s="136">
        <f>'2026'!N30</f>
        <v>763632.847345402</v>
      </c>
      <c r="JK1" s="136">
        <f>'2026'!O30</f>
        <v>763795.73653829761</v>
      </c>
      <c r="JL1" s="136">
        <f>'2026'!P30</f>
        <v>763958.66047680355</v>
      </c>
      <c r="JM1" s="136">
        <f>'2026'!Q30</f>
        <v>764121.6191683308</v>
      </c>
      <c r="JN1" s="136">
        <f>'2026'!R30</f>
        <v>764284.61262029281</v>
      </c>
      <c r="JO1" s="136">
        <f>'2026'!S30</f>
        <v>764447.64084010432</v>
      </c>
      <c r="JP1" s="136">
        <f>'2026'!T30</f>
        <v>764610.70383518143</v>
      </c>
      <c r="JQ1" s="136">
        <f>'2026'!U30</f>
        <v>764773.80161294225</v>
      </c>
      <c r="JR1" s="136">
        <f>'2026'!V30</f>
        <v>764936.93418080581</v>
      </c>
      <c r="JS1" s="136">
        <f>'2026'!W30</f>
        <v>765100.10154619347</v>
      </c>
      <c r="JT1" s="136">
        <f>'2026'!X30</f>
        <v>765263.30371652753</v>
      </c>
      <c r="JU1" s="136">
        <f>'2026'!Y30</f>
        <v>765426.5406992326</v>
      </c>
      <c r="JV1" s="136">
        <f>'2026'!Z30</f>
        <v>765589.81250173401</v>
      </c>
      <c r="JW1" s="136">
        <f>'2026'!AA30</f>
        <v>765753.11913145939</v>
      </c>
      <c r="JX1" s="136">
        <f>'2026'!AB30</f>
        <v>765916.46059583733</v>
      </c>
      <c r="JY1" s="136">
        <f>'2026'!AC30</f>
        <v>766079.83690229896</v>
      </c>
      <c r="JZ1" s="136">
        <f>'2026'!AD30</f>
        <v>766243.24805827579</v>
      </c>
      <c r="KA1" s="136">
        <f>'2026'!AE30</f>
        <v>766406.69407120196</v>
      </c>
      <c r="KB1" s="136">
        <f>'2026'!AF30</f>
        <v>766570.17494851234</v>
      </c>
      <c r="KC1" s="136">
        <f>'2026'!AG30</f>
        <v>766733.69069764414</v>
      </c>
      <c r="KD1" s="136">
        <f>'2026'!AH30</f>
        <v>766897.24132603547</v>
      </c>
      <c r="KE1" s="136">
        <f>'2026'!AI30</f>
        <v>767060.82684112655</v>
      </c>
      <c r="KF1" s="136">
        <f>'2026'!AJ30</f>
        <v>767224.44725035911</v>
      </c>
      <c r="KG1" s="136">
        <f>'2026'!AK30</f>
        <v>767388.10256117606</v>
      </c>
      <c r="KH1" s="136">
        <f>'2026'!AL30</f>
        <v>767551.79278102261</v>
      </c>
      <c r="KI1" s="136">
        <f>'2026'!AM30</f>
        <v>767715.5179173447</v>
      </c>
      <c r="KJ1" s="136">
        <f>'2026'!AN30</f>
        <v>767879.2779775908</v>
      </c>
      <c r="KK1" s="136">
        <f>'2026'!AO30</f>
        <v>768043.07296920987</v>
      </c>
      <c r="KL1" s="136">
        <f>'2026'!AP30</f>
        <v>768206.90289965353</v>
      </c>
      <c r="KM1" s="136">
        <f>'2026'!AQ30</f>
        <v>768370.76777637412</v>
      </c>
      <c r="KN1" s="136">
        <f>'2026'!AR30</f>
        <v>768534.66760682641</v>
      </c>
      <c r="KO1" s="136">
        <f>'2026'!AS30</f>
        <v>768698.6023984662</v>
      </c>
      <c r="KP1" s="136">
        <f>'2026'!AT30</f>
        <v>768862.57215875073</v>
      </c>
      <c r="KQ1" s="136">
        <f>'2026'!AU30</f>
        <v>769026.57689513941</v>
      </c>
      <c r="KR1" s="136">
        <f>'2026'!AV30</f>
        <v>769190.61661509285</v>
      </c>
      <c r="KS1" s="136">
        <f>'2026'!AW30</f>
        <v>769354.69132607314</v>
      </c>
      <c r="KT1" s="136">
        <f>'2026'!AX30</f>
        <v>769518.8010355446</v>
      </c>
      <c r="KU1" s="136">
        <f>'2026'!AY30</f>
        <v>769682.94575097202</v>
      </c>
      <c r="KV1" s="136">
        <f>'2026'!AZ30</f>
        <v>769847.12547982333</v>
      </c>
      <c r="KW1" s="136">
        <f>'2026'!BA30</f>
        <v>770011.34022956644</v>
      </c>
      <c r="KX1" s="136">
        <f>'2026'!BB30</f>
        <v>770175.59000767174</v>
      </c>
      <c r="KY1" s="136">
        <f>'2026'!BC30</f>
        <v>770339.87482161133</v>
      </c>
      <c r="KZ1" s="136">
        <f>'2026'!BD30</f>
        <v>770504.19467885827</v>
      </c>
      <c r="LA1" s="136">
        <f>'2026'!BE30</f>
        <v>770668.54958688829</v>
      </c>
      <c r="LB1" s="136">
        <f>'2027'!F30</f>
        <v>770826.6913230645</v>
      </c>
      <c r="LC1" s="136">
        <f>'2027'!G30</f>
        <v>770984.8655100374</v>
      </c>
      <c r="LD1" s="136">
        <f>'2027'!H30</f>
        <v>771143.07215446641</v>
      </c>
      <c r="LE1" s="136">
        <f>'2027'!I30</f>
        <v>771301.31126301188</v>
      </c>
      <c r="LF1" s="136">
        <f>'2027'!J30</f>
        <v>771459.58284233499</v>
      </c>
      <c r="LG1" s="136">
        <f>'2027'!K30</f>
        <v>771617.8868990991</v>
      </c>
      <c r="LH1" s="136">
        <f>'2027'!L30</f>
        <v>771776.22343996889</v>
      </c>
      <c r="LI1" s="136">
        <f>'2027'!M30</f>
        <v>771934.59247160982</v>
      </c>
      <c r="LJ1" s="136">
        <f>'2027'!N30</f>
        <v>772092.99400068878</v>
      </c>
      <c r="LK1" s="136">
        <f>'2027'!O30</f>
        <v>772251.4280338746</v>
      </c>
      <c r="LL1" s="136">
        <f>'2027'!P30</f>
        <v>772409.89457783708</v>
      </c>
      <c r="LM1" s="136">
        <f>'2027'!Q30</f>
        <v>772568.3936392474</v>
      </c>
      <c r="LN1" s="136">
        <f>'2027'!R30</f>
        <v>772726.92522477836</v>
      </c>
      <c r="LO1" s="136">
        <f>'2027'!S30</f>
        <v>772885.48934110347</v>
      </c>
      <c r="LP1" s="136">
        <f>'2027'!T30</f>
        <v>773044.08599489869</v>
      </c>
      <c r="LQ1" s="136">
        <f>'2027'!U30</f>
        <v>773202.7151928402</v>
      </c>
      <c r="LR1" s="136">
        <f>'2027'!V30</f>
        <v>773361.3769416064</v>
      </c>
      <c r="LS1" s="136">
        <f>'2027'!W30</f>
        <v>773520.07124787662</v>
      </c>
      <c r="LT1" s="136">
        <f>'2027'!X30</f>
        <v>773678.79811833159</v>
      </c>
      <c r="LU1" s="136">
        <f>'2027'!Y30</f>
        <v>773837.55755965388</v>
      </c>
      <c r="LV1" s="136">
        <f>'2027'!Z30</f>
        <v>773996.34957852634</v>
      </c>
      <c r="LW1" s="136">
        <f>'2027'!AA30</f>
        <v>774155.17418163468</v>
      </c>
      <c r="LX1" s="136">
        <f>'2027'!AB30</f>
        <v>774314.03137566498</v>
      </c>
      <c r="LY1" s="136">
        <f>'2027'!AC30</f>
        <v>774472.92116730462</v>
      </c>
      <c r="LZ1" s="136">
        <f>'2027'!AD30</f>
        <v>774631.84356324305</v>
      </c>
      <c r="MA1" s="136">
        <f>'2027'!AE30</f>
        <v>774790.79857017007</v>
      </c>
      <c r="MB1" s="136">
        <f>'2027'!AF30</f>
        <v>774949.7861947784</v>
      </c>
      <c r="MC1" s="136">
        <f>'2027'!AG30</f>
        <v>775108.8064437604</v>
      </c>
      <c r="MD1" s="136">
        <f>'2027'!AH30</f>
        <v>775267.85932381114</v>
      </c>
      <c r="ME1" s="136">
        <f>'2027'!AI30</f>
        <v>775426.94484162622</v>
      </c>
      <c r="MF1" s="136">
        <f>'2027'!AJ30</f>
        <v>775586.06300390302</v>
      </c>
      <c r="MG1" s="136">
        <f>'2027'!AK30</f>
        <v>775745.21381734009</v>
      </c>
      <c r="MH1" s="136">
        <f>'2027'!AL30</f>
        <v>775904.39728863817</v>
      </c>
      <c r="MI1" s="136">
        <f>'2027'!AM30</f>
        <v>776063.61342449766</v>
      </c>
      <c r="MJ1" s="136">
        <f>'2027'!AN30</f>
        <v>776222.86223162187</v>
      </c>
      <c r="MK1" s="136">
        <f>'2027'!AO30</f>
        <v>776382.14371671504</v>
      </c>
      <c r="ML1" s="136">
        <f>'2027'!AP30</f>
        <v>776541.45788648259</v>
      </c>
      <c r="MM1" s="136">
        <f>'2027'!AQ30</f>
        <v>776700.80474763131</v>
      </c>
      <c r="MN1" s="136">
        <f>'2027'!AR30</f>
        <v>776860.18430686975</v>
      </c>
      <c r="MO1" s="136">
        <f>'2027'!AS30</f>
        <v>777019.59657090728</v>
      </c>
      <c r="MP1" s="136">
        <f>'2027'!AT30</f>
        <v>777179.04154645512</v>
      </c>
      <c r="MQ1" s="136">
        <f>'2027'!AU30</f>
        <v>777338.51924022578</v>
      </c>
      <c r="MR1" s="136">
        <f>'2027'!AV30</f>
        <v>777498.02965893294</v>
      </c>
      <c r="MS1" s="136">
        <f>'2027'!AW30</f>
        <v>777657.57280929212</v>
      </c>
      <c r="MT1" s="136">
        <f>'2027'!AX30</f>
        <v>777817.14869801933</v>
      </c>
      <c r="MU1" s="136">
        <f>'2027'!AY30</f>
        <v>777976.75733183254</v>
      </c>
      <c r="MV1" s="136">
        <f>'2027'!AZ30</f>
        <v>778136.39871745149</v>
      </c>
      <c r="MW1" s="136">
        <f>'2027'!BA30</f>
        <v>778296.07286159659</v>
      </c>
      <c r="MX1" s="136">
        <f>'2027'!BB30</f>
        <v>778455.77977099014</v>
      </c>
      <c r="MY1" s="136">
        <f>'2027'!BC30</f>
        <v>778615.51945235534</v>
      </c>
      <c r="MZ1" s="136">
        <f>'2027'!BD30</f>
        <v>778775.29191241693</v>
      </c>
      <c r="NA1" s="136">
        <f>'2027'!BE30</f>
        <v>778935.0971579015</v>
      </c>
      <c r="NB1" s="136">
        <f>'2028'!F30</f>
        <v>779088.6018272501</v>
      </c>
      <c r="NC1" s="136">
        <f>'2028'!G30</f>
        <v>779242.13674774801</v>
      </c>
      <c r="ND1" s="136">
        <f>'2028'!H30</f>
        <v>779395.70192535897</v>
      </c>
      <c r="NE1" s="136">
        <f>'2028'!I30</f>
        <v>779549.29736604565</v>
      </c>
      <c r="NF1" s="136">
        <f>'2028'!J30</f>
        <v>779702.92307577189</v>
      </c>
      <c r="NG1" s="136">
        <f>'2028'!K30</f>
        <v>779856.57906050258</v>
      </c>
      <c r="NH1" s="136">
        <f>'2028'!L30</f>
        <v>780010.26532620494</v>
      </c>
      <c r="NI1" s="136">
        <f>'2028'!M30</f>
        <v>780163.98187884525</v>
      </c>
      <c r="NJ1" s="136">
        <f>'2028'!N30</f>
        <v>780317.72872439295</v>
      </c>
      <c r="NK1" s="136">
        <f>'2028'!O30</f>
        <v>780471.5058688178</v>
      </c>
      <c r="NL1" s="136">
        <f>'2028'!P30</f>
        <v>780625.31331809051</v>
      </c>
      <c r="NM1" s="136">
        <f>'2028'!Q30</f>
        <v>780779.15107818344</v>
      </c>
      <c r="NN1" s="136">
        <f>'2028'!R30</f>
        <v>780933.0191550696</v>
      </c>
      <c r="NO1" s="136">
        <f>'2028'!S30</f>
        <v>781086.91755472403</v>
      </c>
      <c r="NP1" s="136">
        <f>'2028'!T30</f>
        <v>781240.84628312243</v>
      </c>
      <c r="NQ1" s="136">
        <f>'2028'!U30</f>
        <v>781394.80534624122</v>
      </c>
      <c r="NR1" s="136">
        <f>'2028'!V30</f>
        <v>781548.79475005856</v>
      </c>
      <c r="NS1" s="136">
        <f>'2028'!W30</f>
        <v>781702.81450055388</v>
      </c>
      <c r="NT1" s="136">
        <f>'2028'!X30</f>
        <v>781856.8646037078</v>
      </c>
      <c r="NU1" s="136">
        <f>'2028'!Y30</f>
        <v>782010.94506550138</v>
      </c>
      <c r="NV1" s="136">
        <f>'2028'!Z30</f>
        <v>782165.05589191779</v>
      </c>
      <c r="NW1" s="136">
        <f>'2028'!AA30</f>
        <v>782319.19708894077</v>
      </c>
      <c r="NX1" s="136">
        <f>'2028'!AB30</f>
        <v>782473.36866255535</v>
      </c>
      <c r="NY1" s="136">
        <f>'2028'!AC30</f>
        <v>782627.5706187482</v>
      </c>
      <c r="NZ1" s="136">
        <f>'2028'!AD30</f>
        <v>782781.8029635069</v>
      </c>
      <c r="OA1" s="136">
        <f>'2028'!AE30</f>
        <v>782936.06570281973</v>
      </c>
      <c r="OB1" s="136">
        <f>'2028'!AF30</f>
        <v>783090.35884267651</v>
      </c>
      <c r="OC1" s="136">
        <f>'2028'!AG30</f>
        <v>783244.68238906877</v>
      </c>
      <c r="OD1" s="136">
        <f>'2028'!AH30</f>
        <v>783399.03634798806</v>
      </c>
      <c r="OE1" s="136">
        <f>'2028'!AI30</f>
        <v>783553.42072542838</v>
      </c>
      <c r="OF1" s="136">
        <f>'2028'!AJ30</f>
        <v>783707.83552738396</v>
      </c>
      <c r="OG1" s="136">
        <f>'2028'!AK30</f>
        <v>783862.28075985075</v>
      </c>
      <c r="OH1" s="136">
        <f>'2028'!AL30</f>
        <v>784016.75642882532</v>
      </c>
      <c r="OI1" s="136">
        <f>'2028'!AM30</f>
        <v>784171.26254030608</v>
      </c>
      <c r="OJ1" s="136">
        <f>'2028'!AN30</f>
        <v>784325.79910029238</v>
      </c>
      <c r="OK1" s="136">
        <f>'2028'!AO30</f>
        <v>784480.36611478473</v>
      </c>
      <c r="OL1" s="136">
        <f>'2028'!AP30</f>
        <v>784634.96358978446</v>
      </c>
      <c r="OM1" s="136">
        <f>'2028'!AQ30</f>
        <v>784789.59153129463</v>
      </c>
      <c r="ON1" s="136">
        <f>'2028'!AR30</f>
        <v>784944.24994531949</v>
      </c>
      <c r="OO1" s="136">
        <f>'2028'!AS30</f>
        <v>785098.93883786397</v>
      </c>
      <c r="OP1" s="136">
        <f>'2028'!AT30</f>
        <v>785253.65821493452</v>
      </c>
      <c r="OQ1" s="136">
        <f>'2028'!AU30</f>
        <v>785408.40808253887</v>
      </c>
      <c r="OR1" s="136">
        <f>'2028'!AV30</f>
        <v>785563.18844668544</v>
      </c>
      <c r="OS1" s="136">
        <f>'2028'!AW30</f>
        <v>785717.99931338464</v>
      </c>
      <c r="OT1" s="136">
        <f>'2028'!AX30</f>
        <v>785872.84068864747</v>
      </c>
      <c r="OU1" s="136">
        <f>'2028'!AY30</f>
        <v>786027.71257848595</v>
      </c>
      <c r="OV1" s="136">
        <f>'2028'!AZ30</f>
        <v>786182.61498891364</v>
      </c>
      <c r="OW1" s="136">
        <f>'2028'!BA30</f>
        <v>786337.54792594584</v>
      </c>
      <c r="OX1" s="136">
        <f>'2028'!BB30</f>
        <v>786492.5113955976</v>
      </c>
      <c r="OY1" s="136">
        <f>'2028'!BC30</f>
        <v>786647.5054038862</v>
      </c>
      <c r="OZ1" s="136">
        <f>'2028'!BD30</f>
        <v>786802.52995683055</v>
      </c>
      <c r="PA1" s="136">
        <f>'2028'!BE30</f>
        <v>786957.58506044908</v>
      </c>
      <c r="PB1" s="136">
        <f>'2029'!F30</f>
        <v>787106.34896262933</v>
      </c>
      <c r="PC1" s="136">
        <f>'2029'!G30</f>
        <v>787255.14098665654</v>
      </c>
      <c r="PD1" s="136">
        <f>'2029'!H30</f>
        <v>787403.96113784378</v>
      </c>
      <c r="PE1" s="136">
        <f>'2029'!I30</f>
        <v>787552.80942150857</v>
      </c>
      <c r="PF1" s="136">
        <f>'2029'!J30</f>
        <v>787701.68584296864</v>
      </c>
      <c r="PG1" s="136">
        <f>'2029'!K30</f>
        <v>787850.59040754347</v>
      </c>
      <c r="PH1" s="136">
        <f>'2029'!L30</f>
        <v>787999.52312055242</v>
      </c>
      <c r="PI1" s="136">
        <f>'2029'!M30</f>
        <v>788148.48398731719</v>
      </c>
      <c r="PJ1" s="136">
        <f>'2029'!N30</f>
        <v>788297.47301315982</v>
      </c>
      <c r="PK1" s="136">
        <f>'2029'!O30</f>
        <v>788446.49020340317</v>
      </c>
      <c r="PL1" s="136">
        <f>'2029'!P30</f>
        <v>788595.53556337149</v>
      </c>
      <c r="PM1" s="136">
        <f>'2029'!Q30</f>
        <v>788744.60909838986</v>
      </c>
      <c r="PN1" s="136">
        <f>'2029'!R30</f>
        <v>788893.71081378427</v>
      </c>
      <c r="PO1" s="136">
        <f>'2029'!S30</f>
        <v>789042.84071488224</v>
      </c>
      <c r="PP1" s="136">
        <f>'2029'!T30</f>
        <v>789191.99880701117</v>
      </c>
      <c r="PQ1" s="136">
        <f>'2029'!U30</f>
        <v>789341.18509550125</v>
      </c>
      <c r="PR1" s="136">
        <f>'2029'!V30</f>
        <v>789490.39958568197</v>
      </c>
      <c r="PS1" s="136">
        <f>'2029'!W30</f>
        <v>789639.64228288445</v>
      </c>
      <c r="PT1" s="136">
        <f>'2029'!X30</f>
        <v>789788.91319244099</v>
      </c>
      <c r="PU1" s="136">
        <f>'2029'!Y30</f>
        <v>789938.21231968468</v>
      </c>
      <c r="PV1" s="136">
        <f>'2029'!Z30</f>
        <v>790087.53966994979</v>
      </c>
      <c r="PW1" s="136">
        <f>'2029'!AA30</f>
        <v>790236.89524857153</v>
      </c>
      <c r="PX1" s="136">
        <f>'2029'!AB30</f>
        <v>790386.27906088589</v>
      </c>
      <c r="PY1" s="136">
        <f>'2029'!AC30</f>
        <v>790535.69111223042</v>
      </c>
      <c r="PZ1" s="136">
        <f>'2029'!AD30</f>
        <v>790685.13140794309</v>
      </c>
      <c r="QA1" s="136">
        <f>'2029'!AE30</f>
        <v>790834.59995336342</v>
      </c>
      <c r="QB1" s="136">
        <f>'2029'!AF30</f>
        <v>790984.09675383102</v>
      </c>
      <c r="QC1" s="136">
        <f>'2029'!AG30</f>
        <v>791133.62181468762</v>
      </c>
      <c r="QD1" s="136">
        <f>'2029'!AH30</f>
        <v>791283.17514127551</v>
      </c>
      <c r="QE1" s="136">
        <f>'2029'!AI30</f>
        <v>791432.75673893769</v>
      </c>
      <c r="QF1" s="136">
        <f>'2029'!AJ30</f>
        <v>791582.36661301856</v>
      </c>
      <c r="QG1" s="136">
        <f>'2029'!AK30</f>
        <v>791732.00476886355</v>
      </c>
      <c r="QH1" s="136">
        <f>'2029'!AL30</f>
        <v>791881.67121181858</v>
      </c>
      <c r="QI1" s="136">
        <f>'2029'!AM30</f>
        <v>792031.3659472313</v>
      </c>
      <c r="QJ1" s="136">
        <f>'2029'!AN30</f>
        <v>792181.08898044995</v>
      </c>
      <c r="QK1" s="136">
        <f>'2029'!AO30</f>
        <v>792330.84031682368</v>
      </c>
      <c r="QL1" s="136">
        <f>'2029'!AP30</f>
        <v>792480.61996170296</v>
      </c>
      <c r="QM1" s="136">
        <f>'2029'!AQ30</f>
        <v>792630.42792043916</v>
      </c>
      <c r="QN1" s="136">
        <f>'2029'!AR30</f>
        <v>792780.26419838483</v>
      </c>
      <c r="QO1" s="136">
        <f>'2029'!AS30</f>
        <v>792930.12880089262</v>
      </c>
      <c r="QP1" s="136">
        <f>'2029'!AT30</f>
        <v>793080.02173331787</v>
      </c>
      <c r="QQ1" s="136">
        <f>'2029'!AU30</f>
        <v>793229.94300101511</v>
      </c>
      <c r="QR1" s="136">
        <f>'2029'!AV30</f>
        <v>793379.89260934154</v>
      </c>
      <c r="QS1" s="136">
        <f>'2029'!AW30</f>
        <v>793529.87056365388</v>
      </c>
      <c r="QT1" s="136">
        <f>'2029'!AX30</f>
        <v>793679.87686931132</v>
      </c>
      <c r="QU1" s="136">
        <f>'2029'!AY30</f>
        <v>793829.91153167258</v>
      </c>
      <c r="QV1" s="136">
        <f>'2029'!AZ30</f>
        <v>793979.97455609846</v>
      </c>
      <c r="QW1" s="136">
        <f>'2029'!BA30</f>
        <v>794130.06594795024</v>
      </c>
      <c r="QX1" s="136">
        <f>'2029'!BB30</f>
        <v>794280.1857125907</v>
      </c>
      <c r="QY1" s="136">
        <f>'2029'!BC30</f>
        <v>794430.3338553831</v>
      </c>
      <c r="QZ1" s="136">
        <f>'2029'!BD30</f>
        <v>794580.51038169186</v>
      </c>
      <c r="RA1" s="136">
        <f>'2029'!BE30</f>
        <v>794730.7152968829</v>
      </c>
      <c r="RB1" s="136">
        <f>'2030'!F30</f>
        <v>794874.66601484618</v>
      </c>
      <c r="RC1" s="136">
        <f>'2030'!G30</f>
        <v>795018.64280680672</v>
      </c>
      <c r="RD1" s="136">
        <f>'2030'!H30</f>
        <v>795162.64567749074</v>
      </c>
      <c r="RE1" s="136">
        <f>'2030'!I30</f>
        <v>795306.67463162192</v>
      </c>
      <c r="RF1" s="136">
        <f>'2030'!J30</f>
        <v>795450.72967392474</v>
      </c>
      <c r="RG1" s="136">
        <f>'2030'!K30</f>
        <v>795594.81080912473</v>
      </c>
      <c r="RH1" s="136">
        <f>'2030'!L30</f>
        <v>795738.91804194811</v>
      </c>
      <c r="RI1" s="136">
        <f>'2030'!M30</f>
        <v>795883.05137712159</v>
      </c>
      <c r="RJ1" s="136">
        <f>'2030'!N30</f>
        <v>796027.21081937372</v>
      </c>
      <c r="RK1" s="136">
        <f>'2030'!O30</f>
        <v>796171.39637343318</v>
      </c>
      <c r="RL1" s="136">
        <f>'2030'!P30</f>
        <v>796315.60804402933</v>
      </c>
      <c r="RM1" s="136">
        <f>'2030'!Q30</f>
        <v>796459.84583589283</v>
      </c>
      <c r="RN1" s="136">
        <f>'2030'!R30</f>
        <v>796604.10975375504</v>
      </c>
      <c r="RO1" s="136">
        <f>'2030'!S30</f>
        <v>796748.39980234846</v>
      </c>
      <c r="RP1" s="136">
        <f>'2030'!T30</f>
        <v>796892.71598640608</v>
      </c>
      <c r="RQ1" s="136">
        <f>'2030'!U30</f>
        <v>797037.05831066158</v>
      </c>
      <c r="RR1" s="136">
        <f>'2030'!V30</f>
        <v>797181.42677984992</v>
      </c>
      <c r="RS1" s="136">
        <f>'2030'!W30</f>
        <v>797325.82139870699</v>
      </c>
      <c r="RT1" s="136">
        <f>'2030'!X30</f>
        <v>797470.24217196892</v>
      </c>
      <c r="RU1" s="136">
        <f>'2030'!Y30</f>
        <v>797614.68910437357</v>
      </c>
      <c r="RV1" s="136">
        <f>'2030'!Z30</f>
        <v>797759.1622006587</v>
      </c>
      <c r="RW1" s="136">
        <f>'2030'!AA30</f>
        <v>797903.66146556369</v>
      </c>
      <c r="RX1" s="136">
        <f>'2030'!AB30</f>
        <v>798048.18690382841</v>
      </c>
      <c r="RY1" s="136">
        <f>'2030'!AC30</f>
        <v>798192.73852019361</v>
      </c>
      <c r="RZ1" s="136">
        <f>'2030'!AD30</f>
        <v>798337.31631940138</v>
      </c>
      <c r="SA1" s="136">
        <f>'2030'!AE30</f>
        <v>798481.92030619376</v>
      </c>
      <c r="SB1" s="136">
        <f>'2030'!AF30</f>
        <v>798626.55048531445</v>
      </c>
      <c r="SC1" s="136">
        <f>'2030'!AG30</f>
        <v>798771.20686150738</v>
      </c>
      <c r="SD1" s="136">
        <f>'2030'!AH30</f>
        <v>798915.8894395181</v>
      </c>
      <c r="SE1" s="136">
        <f>'2030'!AI30</f>
        <v>799060.59822409216</v>
      </c>
      <c r="SF1" s="136">
        <f>'2030'!AJ30</f>
        <v>799205.33321997675</v>
      </c>
      <c r="SG1" s="136">
        <f>'2030'!AK30</f>
        <v>799350.09443191928</v>
      </c>
      <c r="SH1" s="136">
        <f>'2030'!AL30</f>
        <v>799494.88186466845</v>
      </c>
      <c r="SI1" s="136">
        <f>'2030'!AM30</f>
        <v>799639.69552297355</v>
      </c>
      <c r="SJ1" s="136">
        <f>'2030'!AN30</f>
        <v>799784.53541158524</v>
      </c>
      <c r="SK1" s="136">
        <f>'2030'!AO30</f>
        <v>799929.40153525397</v>
      </c>
      <c r="SL1" s="136">
        <f>'2030'!AP30</f>
        <v>800074.29389873252</v>
      </c>
      <c r="SM1" s="136">
        <f>'2030'!AQ30</f>
        <v>800219.21250677307</v>
      </c>
      <c r="SN1" s="136">
        <f>'2030'!AR30</f>
        <v>800364.15736412955</v>
      </c>
      <c r="SO1" s="136">
        <f>'2030'!AS30</f>
        <v>800509.12847555673</v>
      </c>
      <c r="SP1" s="136">
        <f>'2030'!AT30</f>
        <v>800654.12584580982</v>
      </c>
      <c r="SQ1" s="136">
        <f>'2030'!AU30</f>
        <v>800799.14947964554</v>
      </c>
      <c r="SR1" s="136">
        <f>'2030'!AV30</f>
        <v>800944.19938182028</v>
      </c>
      <c r="SS1" s="136">
        <f>'2030'!AW30</f>
        <v>801089.27555709274</v>
      </c>
      <c r="ST1" s="136">
        <f>'2030'!AX30</f>
        <v>801234.37801022152</v>
      </c>
      <c r="SU1" s="136">
        <f>'2030'!AY30</f>
        <v>801379.5067459665</v>
      </c>
      <c r="SV1" s="136">
        <f>'2030'!AZ30</f>
        <v>801524.66176908789</v>
      </c>
      <c r="SW1" s="136">
        <f>'2030'!BA30</f>
        <v>801669.84308434778</v>
      </c>
      <c r="SX1" s="136">
        <f>'2030'!BB30</f>
        <v>801815.05069650803</v>
      </c>
      <c r="SY1" s="136">
        <f>'2030'!BC30</f>
        <v>801960.28461033234</v>
      </c>
      <c r="SZ1" s="136">
        <f>'2030'!BD30</f>
        <v>802105.54483058408</v>
      </c>
      <c r="TA1" s="136">
        <f>'2030'!BE30</f>
        <v>802250.83136202872</v>
      </c>
      <c r="TB1" s="136">
        <f>'2031'!F30</f>
        <v>802390.21118150535</v>
      </c>
      <c r="TC1" s="136">
        <f>'2031'!G30</f>
        <v>802529.61521627079</v>
      </c>
      <c r="TD1" s="136">
        <f>'2031'!H30</f>
        <v>802669.04347053019</v>
      </c>
      <c r="TE1" s="136">
        <f>'2031'!I30</f>
        <v>802808.49594849139</v>
      </c>
      <c r="TF1" s="136">
        <f>'2031'!J30</f>
        <v>802947.97265436291</v>
      </c>
      <c r="TG1" s="136">
        <f>'2031'!K30</f>
        <v>803087.4735923541</v>
      </c>
      <c r="TH1" s="136">
        <f>'2031'!L30</f>
        <v>803226.99876667489</v>
      </c>
      <c r="TI1" s="136">
        <f>'2031'!M30</f>
        <v>803366.54818153603</v>
      </c>
      <c r="TJ1" s="136">
        <f>'2031'!N30</f>
        <v>803506.12184114882</v>
      </c>
      <c r="TK1" s="136">
        <f>'2031'!O30</f>
        <v>803645.71974972542</v>
      </c>
      <c r="TL1" s="136">
        <f>'2031'!P30</f>
        <v>803785.3419114789</v>
      </c>
      <c r="TM1" s="136">
        <f>'2031'!Q30</f>
        <v>803924.98833062313</v>
      </c>
      <c r="TN1" s="136">
        <f>'2031'!R30</f>
        <v>804064.65901137213</v>
      </c>
      <c r="TO1" s="136">
        <f>'2031'!S30</f>
        <v>804204.35395794106</v>
      </c>
      <c r="TP1" s="136">
        <f>'2031'!T30</f>
        <v>804344.07317454601</v>
      </c>
      <c r="TQ1" s="136">
        <f>'2031'!U30</f>
        <v>804483.8166654032</v>
      </c>
      <c r="TR1" s="136">
        <f>'2031'!V30</f>
        <v>804623.58443473012</v>
      </c>
      <c r="TS1" s="136">
        <f>'2031'!W30</f>
        <v>804763.37648674485</v>
      </c>
      <c r="TT1" s="136">
        <f>'2031'!X30</f>
        <v>804903.19282566616</v>
      </c>
      <c r="TU1" s="136">
        <f>'2031'!Y30</f>
        <v>805043.03345571365</v>
      </c>
      <c r="TV1" s="136">
        <f>'2031'!Z30</f>
        <v>805182.89838110725</v>
      </c>
      <c r="TW1" s="136">
        <f>'2031'!AA30</f>
        <v>805322.78760606807</v>
      </c>
      <c r="TX1" s="136">
        <f>'2031'!AB30</f>
        <v>805462.70113481814</v>
      </c>
      <c r="TY1" s="136">
        <f>'2031'!AC30</f>
        <v>805602.63897157973</v>
      </c>
      <c r="TZ1" s="136">
        <f>'2031'!AD30</f>
        <v>805742.60112057556</v>
      </c>
      <c r="UA1" s="136">
        <f>'2031'!AE30</f>
        <v>805882.58758603001</v>
      </c>
      <c r="UB1" s="136">
        <f>'2031'!AF30</f>
        <v>806022.59837216767</v>
      </c>
      <c r="UC1" s="136">
        <f>'2031'!AG30</f>
        <v>806162.63348321372</v>
      </c>
      <c r="UD1" s="136">
        <f>'2031'!AH30</f>
        <v>806302.69292339496</v>
      </c>
      <c r="UE1" s="136">
        <f>'2031'!AI30</f>
        <v>806442.77669693704</v>
      </c>
      <c r="UF1" s="136">
        <f>'2031'!AJ30</f>
        <v>806582.88480806851</v>
      </c>
      <c r="UG1" s="136">
        <f>'2031'!AK30</f>
        <v>806723.01726101735</v>
      </c>
      <c r="UH1" s="136">
        <f>'2031'!AL30</f>
        <v>806863.17406001256</v>
      </c>
      <c r="UI1" s="136">
        <f>'2031'!AM30</f>
        <v>807003.355209284</v>
      </c>
      <c r="UJ1" s="136">
        <f>'2031'!AN30</f>
        <v>807143.5607130623</v>
      </c>
      <c r="UK1" s="136">
        <f>'2031'!AO30</f>
        <v>807283.79057557858</v>
      </c>
      <c r="UL1" s="136">
        <f>'2031'!AP30</f>
        <v>807424.04480106477</v>
      </c>
      <c r="UM1" s="136">
        <f>'2031'!AQ30</f>
        <v>807564.32339375373</v>
      </c>
      <c r="UN1" s="136">
        <f>'2031'!AR30</f>
        <v>807704.62635787856</v>
      </c>
      <c r="UO1" s="136">
        <f>'2031'!AS30</f>
        <v>807844.95369767409</v>
      </c>
      <c r="UP1" s="136">
        <f>'2031'!AT30</f>
        <v>807985.30541737494</v>
      </c>
      <c r="UQ1" s="136">
        <f>'2031'!AU30</f>
        <v>808125.68152121641</v>
      </c>
      <c r="UR1" s="136">
        <f>'2031'!AV30</f>
        <v>808266.08201343543</v>
      </c>
      <c r="US1" s="136">
        <f>'2031'!AW30</f>
        <v>808406.50689826894</v>
      </c>
      <c r="UT1" s="136">
        <f>'2031'!AX30</f>
        <v>808546.95617995493</v>
      </c>
      <c r="UU1" s="136">
        <f>'2031'!AY30</f>
        <v>808687.42986273183</v>
      </c>
      <c r="UV1" s="136">
        <f>'2031'!AZ30</f>
        <v>808827.92795083916</v>
      </c>
      <c r="UW1" s="136">
        <f>'2031'!BA30</f>
        <v>808968.45044851664</v>
      </c>
      <c r="UX1" s="136">
        <f>'2031'!BB30</f>
        <v>809108.99736000551</v>
      </c>
      <c r="UY1" s="136">
        <f>'2031'!BC30</f>
        <v>809249.56868954713</v>
      </c>
      <c r="UZ1" s="136">
        <f>'2031'!BD30</f>
        <v>809390.16444138403</v>
      </c>
      <c r="VA1" s="136">
        <f>'2031'!BE30</f>
        <v>809530.78461975872</v>
      </c>
      <c r="VB1" s="136">
        <f>'2032'!F30</f>
        <v>809665.77818367735</v>
      </c>
      <c r="VC1" s="136">
        <f>'2032'!G30</f>
        <v>809800.79425849288</v>
      </c>
      <c r="VD1" s="136">
        <f>'2032'!H30</f>
        <v>809935.8328479575</v>
      </c>
      <c r="VE1" s="136">
        <f>'2032'!I30</f>
        <v>810070.89395582443</v>
      </c>
      <c r="VF1" s="136">
        <f>'2032'!J30</f>
        <v>810205.97758584993</v>
      </c>
      <c r="VG1" s="136">
        <f>'2032'!K30</f>
        <v>810341.08374178875</v>
      </c>
      <c r="VH1" s="136">
        <f>'2032'!L30</f>
        <v>810476.21242739796</v>
      </c>
      <c r="VI1" s="136">
        <f>'2032'!M30</f>
        <v>810611.36364643404</v>
      </c>
      <c r="VJ1" s="136">
        <f>'2032'!N30</f>
        <v>810746.53740265488</v>
      </c>
      <c r="VK1" s="136">
        <f>'2032'!O30</f>
        <v>810881.73369981837</v>
      </c>
      <c r="VL1" s="136">
        <f>'2032'!P30</f>
        <v>811016.95254168357</v>
      </c>
      <c r="VM1" s="136">
        <f>'2032'!Q30</f>
        <v>811152.19393200963</v>
      </c>
      <c r="VN1" s="136">
        <f>'2032'!R30</f>
        <v>811287.45787455712</v>
      </c>
      <c r="VO1" s="136">
        <f>'2032'!S30</f>
        <v>811422.74437308626</v>
      </c>
      <c r="VP1" s="136">
        <f>'2032'!T30</f>
        <v>811558.05343135854</v>
      </c>
      <c r="VQ1" s="136">
        <f>'2032'!U30</f>
        <v>811693.38505313604</v>
      </c>
      <c r="VR1" s="136">
        <f>'2032'!V30</f>
        <v>811828.73924218118</v>
      </c>
      <c r="VS1" s="136">
        <f>'2032'!W30</f>
        <v>811964.11600225733</v>
      </c>
      <c r="VT1" s="136">
        <f>'2032'!X30</f>
        <v>812099.51533712819</v>
      </c>
      <c r="VU1" s="136">
        <f>'2032'!Y30</f>
        <v>812234.93725055829</v>
      </c>
      <c r="VV1" s="136">
        <f>'2032'!Z30</f>
        <v>812370.3817463126</v>
      </c>
      <c r="VW1" s="136">
        <f>'2032'!AA30</f>
        <v>812505.84882815718</v>
      </c>
      <c r="VX1" s="136">
        <f>'2032'!AB30</f>
        <v>812641.33849985804</v>
      </c>
      <c r="VY1" s="136">
        <f>'2032'!AC30</f>
        <v>812776.85076518229</v>
      </c>
      <c r="VZ1" s="136">
        <f>'2032'!AD30</f>
        <v>812912.38562789734</v>
      </c>
      <c r="WA1" s="136">
        <f>'2032'!AE30</f>
        <v>813047.94309177203</v>
      </c>
      <c r="WB1" s="136">
        <f>'2032'!AF30</f>
        <v>813183.52316057426</v>
      </c>
      <c r="WC1" s="136">
        <f>'2032'!AG30</f>
        <v>813319.12583807448</v>
      </c>
      <c r="WD1" s="136">
        <f>'2032'!AH30</f>
        <v>813454.75112804235</v>
      </c>
      <c r="WE1" s="136">
        <f>'2032'!AI30</f>
        <v>813590.39903424878</v>
      </c>
      <c r="WF1" s="136">
        <f>'2032'!AJ30</f>
        <v>813726.06956046459</v>
      </c>
      <c r="WG1" s="136">
        <f>'2032'!AK30</f>
        <v>813861.76271046256</v>
      </c>
      <c r="WH1" s="136">
        <f>'2032'!AL30</f>
        <v>813997.47848801466</v>
      </c>
      <c r="WI1" s="136">
        <f>'2032'!AM30</f>
        <v>814133.21689689462</v>
      </c>
      <c r="WJ1" s="136">
        <f>'2032'!AN30</f>
        <v>814268.97794087639</v>
      </c>
      <c r="WK1" s="136">
        <f>'2032'!AO30</f>
        <v>814404.76162373438</v>
      </c>
      <c r="WL1" s="136">
        <f>'2032'!AP30</f>
        <v>814540.56794924324</v>
      </c>
      <c r="WM1" s="136">
        <f>'2032'!AQ30</f>
        <v>814676.39692117961</v>
      </c>
      <c r="WN1" s="136">
        <f>'2032'!AR30</f>
        <v>814812.24854331929</v>
      </c>
      <c r="WO1" s="136">
        <f>'2032'!AS30</f>
        <v>814948.12281943951</v>
      </c>
      <c r="WP1" s="136">
        <f>'2032'!AT30</f>
        <v>815084.01975331781</v>
      </c>
      <c r="WQ1" s="136">
        <f>'2032'!AU30</f>
        <v>815219.93934873282</v>
      </c>
      <c r="WR1" s="136">
        <f>'2032'!AV30</f>
        <v>815355.88160946313</v>
      </c>
      <c r="WS1" s="136">
        <f>'2032'!AW30</f>
        <v>815491.84653928853</v>
      </c>
      <c r="WT1" s="136">
        <f>'2032'!AX30</f>
        <v>815627.83414198912</v>
      </c>
      <c r="WU1" s="136">
        <f>'2032'!AY30</f>
        <v>815763.84442134574</v>
      </c>
      <c r="WV1" s="136">
        <f>'2032'!AZ30</f>
        <v>815899.87738113967</v>
      </c>
      <c r="WW1" s="136">
        <f>'2032'!BA30</f>
        <v>816035.93302515335</v>
      </c>
      <c r="WX1" s="136">
        <f>'2032'!BB30</f>
        <v>816172.01135716925</v>
      </c>
      <c r="WY1" s="136">
        <f>'2032'!BC30</f>
        <v>816308.11238097074</v>
      </c>
      <c r="WZ1" s="136">
        <f>'2032'!BD30</f>
        <v>816444.23610034166</v>
      </c>
      <c r="XA1" s="136">
        <f>'2032'!BE30</f>
        <v>816580.38251906692</v>
      </c>
      <c r="XB1" s="136">
        <f>'2033'!F30</f>
        <v>816710.90038061293</v>
      </c>
      <c r="XC1" s="136">
        <f>'2033'!G30</f>
        <v>816841.43910343864</v>
      </c>
      <c r="XD1" s="136">
        <f>'2033'!H30</f>
        <v>816971.99869087921</v>
      </c>
      <c r="XE1" s="136">
        <f>'2033'!I30</f>
        <v>817102.57914626889</v>
      </c>
      <c r="XF1" s="136">
        <f>'2033'!J30</f>
        <v>817233.1804729437</v>
      </c>
      <c r="XG1" s="136">
        <f>'2033'!K30</f>
        <v>817363.80267423915</v>
      </c>
      <c r="XH1" s="136">
        <f>'2033'!L30</f>
        <v>817494.44575349241</v>
      </c>
      <c r="XI1" s="136">
        <f>'2033'!M30</f>
        <v>817625.10971403948</v>
      </c>
      <c r="XJ1" s="136">
        <f>'2033'!N30</f>
        <v>817755.79455921857</v>
      </c>
      <c r="XK1" s="136">
        <f>'2033'!O30</f>
        <v>817886.50029236777</v>
      </c>
      <c r="XL1" s="136">
        <f>'2033'!P30</f>
        <v>818017.22691682563</v>
      </c>
      <c r="XM1" s="136">
        <f>'2033'!Q30</f>
        <v>818147.97443593107</v>
      </c>
      <c r="XN1" s="136">
        <f>'2033'!R30</f>
        <v>818278.74285302404</v>
      </c>
      <c r="XO1" s="136">
        <f>'2033'!S30</f>
        <v>818409.53217144462</v>
      </c>
      <c r="XP1" s="136">
        <f>'2033'!T30</f>
        <v>818540.34239453368</v>
      </c>
      <c r="XQ1" s="136">
        <f>'2033'!U30</f>
        <v>818671.17352563271</v>
      </c>
      <c r="XR1" s="136">
        <f>'2033'!V30</f>
        <v>818802.02556808305</v>
      </c>
      <c r="XS1" s="136">
        <f>'2033'!W30</f>
        <v>818932.89852522744</v>
      </c>
      <c r="XT1" s="136">
        <f>'2033'!X30</f>
        <v>819063.79240040877</v>
      </c>
      <c r="XU1" s="136">
        <f>'2033'!Y30</f>
        <v>819194.70719697</v>
      </c>
      <c r="XV1" s="136">
        <f>'2033'!Z30</f>
        <v>819325.64291825553</v>
      </c>
      <c r="XW1" s="136">
        <f>'2033'!AA30</f>
        <v>819456.59956760996</v>
      </c>
      <c r="XX1" s="136">
        <f>'2033'!AB30</f>
        <v>819587.57714837778</v>
      </c>
      <c r="XY1" s="136">
        <f>'2033'!AC30</f>
        <v>819718.57566390524</v>
      </c>
      <c r="XZ1" s="136">
        <f>'2033'!AD30</f>
        <v>819849.59511753777</v>
      </c>
      <c r="YA1" s="136">
        <f>'2033'!AE30</f>
        <v>819980.63551262231</v>
      </c>
      <c r="YB1" s="136">
        <f>'2033'!AF30</f>
        <v>820111.69685250637</v>
      </c>
      <c r="YC1" s="136">
        <f>'2033'!AG30</f>
        <v>820242.77914053726</v>
      </c>
      <c r="YD1" s="136">
        <f>'2033'!AH30</f>
        <v>820373.8823800633</v>
      </c>
      <c r="YE1" s="136">
        <f>'2033'!AI30</f>
        <v>820505.0065744333</v>
      </c>
      <c r="YF1" s="136">
        <f>'2033'!AJ30</f>
        <v>820636.15172699641</v>
      </c>
      <c r="YG1" s="136">
        <f>'2033'!AK30</f>
        <v>820767.31784110249</v>
      </c>
      <c r="YH1" s="136">
        <f>'2033'!AL30</f>
        <v>820898.50492010219</v>
      </c>
      <c r="YI1" s="136">
        <f>'2033'!AM30</f>
        <v>821029.71296734631</v>
      </c>
      <c r="YJ1" s="136">
        <f>'2033'!AN30</f>
        <v>821160.94198618608</v>
      </c>
      <c r="YK1" s="136">
        <f>'2033'!AO30</f>
        <v>821292.19197997381</v>
      </c>
      <c r="YL1" s="136">
        <f>'2033'!AP30</f>
        <v>821423.46295206179</v>
      </c>
      <c r="YM1" s="136">
        <f>'2033'!AQ30</f>
        <v>821554.75490580313</v>
      </c>
      <c r="YN1" s="136">
        <f>'2033'!AR30</f>
        <v>821686.06784455176</v>
      </c>
      <c r="YO1" s="136">
        <f>'2033'!AS30</f>
        <v>821817.40177166113</v>
      </c>
      <c r="YP1" s="136">
        <f>'2033'!AT30</f>
        <v>821948.75669048657</v>
      </c>
      <c r="YQ1" s="136">
        <f>'2033'!AU30</f>
        <v>822080.13260438282</v>
      </c>
      <c r="YR1" s="136">
        <f>'2033'!AV30</f>
        <v>822211.52951670601</v>
      </c>
      <c r="YS1" s="136">
        <f>'2033'!AW30</f>
        <v>822342.94743081217</v>
      </c>
      <c r="YT1" s="136">
        <f>'2033'!AX30</f>
        <v>822474.3863500579</v>
      </c>
      <c r="YU1" s="136">
        <f>'2033'!AY30</f>
        <v>822605.84627780132</v>
      </c>
      <c r="YV1" s="136">
        <f>'2033'!AZ30</f>
        <v>822737.32721739938</v>
      </c>
      <c r="YW1" s="136">
        <f>'2033'!BA30</f>
        <v>822868.82917221112</v>
      </c>
      <c r="YX1" s="136">
        <f>'2033'!BB30</f>
        <v>823000.35214559524</v>
      </c>
      <c r="YY1" s="136">
        <f>'2033'!BC30</f>
        <v>823131.89614091138</v>
      </c>
      <c r="YZ1" s="136">
        <f>'2033'!BD30</f>
        <v>823263.4611615194</v>
      </c>
      <c r="ZA1" s="136">
        <f>'2033'!BE30</f>
        <v>823395.04721078009</v>
      </c>
      <c r="ZB1" s="136">
        <f>'2034'!F30</f>
        <v>823521.03583056934</v>
      </c>
      <c r="ZC1" s="136">
        <f>'2034'!G30</f>
        <v>823647.04372802202</v>
      </c>
      <c r="ZD1" s="136">
        <f>'2034'!H30</f>
        <v>823773.07090608787</v>
      </c>
      <c r="ZE1" s="136">
        <f>'2034'!I30</f>
        <v>823899.11736771651</v>
      </c>
      <c r="ZF1" s="136">
        <f>'2034'!J30</f>
        <v>824025.18311585893</v>
      </c>
      <c r="ZG1" s="136">
        <f>'2034'!K30</f>
        <v>824151.26815346582</v>
      </c>
      <c r="ZH1" s="136">
        <f>'2034'!L30</f>
        <v>824277.37248348875</v>
      </c>
      <c r="ZI1" s="136">
        <f>'2034'!M30</f>
        <v>824403.4961088798</v>
      </c>
      <c r="ZJ1" s="136">
        <f>'2034'!N30</f>
        <v>824529.63903259137</v>
      </c>
      <c r="ZK1" s="136">
        <f>'2034'!O30</f>
        <v>824655.80125757621</v>
      </c>
      <c r="ZL1" s="136">
        <f>'2034'!P30</f>
        <v>824781.98278678756</v>
      </c>
      <c r="ZM1" s="136">
        <f>'2034'!Q30</f>
        <v>824908.18362317944</v>
      </c>
      <c r="ZN1" s="136">
        <f>'2034'!R30</f>
        <v>825034.40376970591</v>
      </c>
      <c r="ZO1" s="136">
        <f>'2034'!S30</f>
        <v>825160.64322932158</v>
      </c>
      <c r="ZP1" s="136">
        <f>'2034'!T30</f>
        <v>825286.90200498153</v>
      </c>
      <c r="ZQ1" s="136">
        <f>'2034'!U30</f>
        <v>825413.18009964167</v>
      </c>
      <c r="ZR1" s="136">
        <f>'2034'!V30</f>
        <v>825539.47751625767</v>
      </c>
      <c r="ZS1" s="136">
        <f>'2034'!W30</f>
        <v>825665.79425778589</v>
      </c>
      <c r="ZT1" s="136">
        <f>'2034'!X30</f>
        <v>825792.13032718399</v>
      </c>
      <c r="ZU1" s="136">
        <f>'2034'!Y30</f>
        <v>825918.48572740855</v>
      </c>
      <c r="ZV1" s="136">
        <f>'2034'!Z30</f>
        <v>826044.86046141793</v>
      </c>
      <c r="ZW1" s="136">
        <f>'2034'!AA30</f>
        <v>826171.25453217002</v>
      </c>
      <c r="ZX1" s="136">
        <f>'2034'!AB30</f>
        <v>826297.66794262349</v>
      </c>
      <c r="ZY1" s="136">
        <f>'2034'!AC30</f>
        <v>826424.10069573822</v>
      </c>
      <c r="ZZ1" s="136">
        <f>'2034'!AD30</f>
        <v>826550.55279447313</v>
      </c>
      <c r="AAA1" s="136">
        <f>'2034'!AE30</f>
        <v>826677.02424178855</v>
      </c>
      <c r="AAB1" s="136">
        <f>'2034'!AF30</f>
        <v>826803.51504064526</v>
      </c>
      <c r="AAC1" s="136">
        <f>'2034'!AG30</f>
        <v>826930.02519400395</v>
      </c>
      <c r="AAD1" s="136">
        <f>'2034'!AH30</f>
        <v>827056.55470482609</v>
      </c>
      <c r="AAE1" s="136">
        <f>'2034'!AI30</f>
        <v>827183.10357607377</v>
      </c>
      <c r="AAF1" s="136">
        <f>'2034'!AJ30</f>
        <v>827309.67181070917</v>
      </c>
      <c r="AAG1" s="136">
        <f>'2034'!AK30</f>
        <v>827436.2594116953</v>
      </c>
      <c r="AAH1" s="136">
        <f>'2034'!AL30</f>
        <v>827562.86638199515</v>
      </c>
      <c r="AAI1" s="136">
        <f>'2034'!AM30</f>
        <v>827689.49272457301</v>
      </c>
      <c r="AAJ1" s="136">
        <f>'2034'!AN30</f>
        <v>827816.13844239223</v>
      </c>
      <c r="AAK1" s="136">
        <f>'2034'!AO30</f>
        <v>827942.80353841814</v>
      </c>
      <c r="AAL1" s="136">
        <f>'2034'!AP30</f>
        <v>828069.48801561561</v>
      </c>
      <c r="AAM1" s="136">
        <f>'2034'!AQ30</f>
        <v>828196.19187694998</v>
      </c>
      <c r="AAN1" s="136">
        <f>'2034'!AR30</f>
        <v>828322.91512538726</v>
      </c>
      <c r="AAO1" s="136">
        <f>'2034'!AS30</f>
        <v>828449.6577638943</v>
      </c>
      <c r="AAP1" s="136">
        <f>'2034'!AT30</f>
        <v>828576.4197954376</v>
      </c>
      <c r="AAQ1" s="136">
        <f>'2034'!AU30</f>
        <v>828703.20122298447</v>
      </c>
      <c r="AAR1" s="136">
        <f>'2034'!AV30</f>
        <v>828830.00204950303</v>
      </c>
      <c r="AAS1" s="136">
        <f>'2034'!AW30</f>
        <v>828956.82227796142</v>
      </c>
      <c r="AAT1" s="136">
        <f>'2034'!AX30</f>
        <v>829083.66191132797</v>
      </c>
      <c r="AAU1" s="136">
        <f>'2034'!AY30</f>
        <v>829210.52095257258</v>
      </c>
      <c r="AAV1" s="136">
        <f>'2034'!AZ30</f>
        <v>829337.39940466417</v>
      </c>
      <c r="AAW1" s="136">
        <f>'2034'!BA30</f>
        <v>829464.29727057321</v>
      </c>
      <c r="AAX1" s="136">
        <f>'2034'!BB30</f>
        <v>829591.21455327014</v>
      </c>
      <c r="AAY1" s="136">
        <f>'2034'!BC30</f>
        <v>829718.151255726</v>
      </c>
      <c r="AAZ1" s="136">
        <f>'2034'!BD30</f>
        <v>829845.10738091217</v>
      </c>
      <c r="ABA1" s="136">
        <f>'2034'!BE30</f>
        <v>829972.08293180063</v>
      </c>
      <c r="ABB1" s="136">
        <f>'2035'!F30</f>
        <v>830093.43909217941</v>
      </c>
      <c r="ABC1" s="136">
        <f>'2035'!G30</f>
        <v>830214.81299690949</v>
      </c>
      <c r="ABD1" s="136">
        <f>'2035'!H30</f>
        <v>830336.20464858692</v>
      </c>
      <c r="ABE1" s="136">
        <f>'2035'!I30</f>
        <v>830457.61404980707</v>
      </c>
      <c r="ABF1" s="136">
        <f>'2035'!J30</f>
        <v>830579.04120316496</v>
      </c>
      <c r="ABG1" s="136">
        <f>'2035'!K30</f>
        <v>830700.48611125618</v>
      </c>
      <c r="ABH1" s="136">
        <f>'2035'!L30</f>
        <v>830821.9487766769</v>
      </c>
      <c r="ABI1" s="136">
        <f>'2035'!M30</f>
        <v>830943.42920202331</v>
      </c>
      <c r="ABJ1" s="136">
        <f>'2035'!N30</f>
        <v>831064.92738989263</v>
      </c>
      <c r="ABK1" s="136">
        <f>'2035'!O30</f>
        <v>831186.44334288198</v>
      </c>
      <c r="ABL1" s="136">
        <f>'2035'!P30</f>
        <v>831307.9770635888</v>
      </c>
      <c r="ABM1" s="136">
        <f>'2035'!Q30</f>
        <v>831429.52855461102</v>
      </c>
      <c r="ABN1" s="136">
        <f>'2035'!R30</f>
        <v>831551.09781854681</v>
      </c>
      <c r="ABO1" s="136">
        <f>'2035'!S30</f>
        <v>831672.68485799513</v>
      </c>
      <c r="ABP1" s="136">
        <f>'2035'!T30</f>
        <v>831794.28967555519</v>
      </c>
      <c r="ABQ1" s="136">
        <f>'2035'!U30</f>
        <v>831915.91227382596</v>
      </c>
      <c r="ABR1" s="136">
        <f>'2035'!V30</f>
        <v>832037.55265540746</v>
      </c>
      <c r="ABS1" s="136">
        <f>'2035'!W30</f>
        <v>832159.21082290052</v>
      </c>
      <c r="ABT1" s="136">
        <f>'2035'!X30</f>
        <v>832280.88677890482</v>
      </c>
      <c r="ABU1" s="136">
        <f>'2035'!Y30</f>
        <v>832402.58052602189</v>
      </c>
      <c r="ABV1" s="136">
        <f>'2035'!Z30</f>
        <v>832524.29206685303</v>
      </c>
      <c r="ABW1" s="136">
        <f>'2035'!AA30</f>
        <v>832646.02140399988</v>
      </c>
      <c r="ABX1" s="136">
        <f>'2035'!AB30</f>
        <v>832767.7685400648</v>
      </c>
      <c r="ABY1" s="136">
        <f>'2035'!AC30</f>
        <v>832889.53347764991</v>
      </c>
      <c r="ABZ1" s="136">
        <f>'2035'!AD30</f>
        <v>833011.31621935847</v>
      </c>
      <c r="ACA1" s="136">
        <f>'2035'!AE30</f>
        <v>833133.11676779343</v>
      </c>
      <c r="ACB1" s="136">
        <f>'2035'!AF30</f>
        <v>833254.93512555875</v>
      </c>
      <c r="ACC1" s="136">
        <f>'2035'!AG30</f>
        <v>833376.77129525808</v>
      </c>
      <c r="ACD1" s="136">
        <f>'2035'!AH30</f>
        <v>833498.62527949642</v>
      </c>
      <c r="ACE1" s="136">
        <f>'2035'!AI30</f>
        <v>833620.49708087812</v>
      </c>
      <c r="ACF1" s="136">
        <f>'2035'!AJ30</f>
        <v>833742.38670200808</v>
      </c>
      <c r="ACG1" s="136">
        <f>'2035'!AK30</f>
        <v>833864.29414549249</v>
      </c>
      <c r="ACH1" s="136">
        <f>'2035'!AL30</f>
        <v>833986.21941393707</v>
      </c>
      <c r="ACI1" s="136">
        <f>'2035'!AM30</f>
        <v>834108.16250994778</v>
      </c>
      <c r="ACJ1" s="136">
        <f>'2035'!AN30</f>
        <v>834230.12343613221</v>
      </c>
      <c r="ACK1" s="136">
        <f>'2035'!AO30</f>
        <v>834352.10219509597</v>
      </c>
      <c r="ACL1" s="136">
        <f>'2035'!AP30</f>
        <v>834474.09878944792</v>
      </c>
      <c r="ACM1" s="136">
        <f>'2035'!AQ30</f>
        <v>834596.11322179518</v>
      </c>
      <c r="ACN1" s="136">
        <f>'2035'!AR30</f>
        <v>834718.14549474639</v>
      </c>
      <c r="ACO1" s="136">
        <f>'2035'!AS30</f>
        <v>834840.19561090972</v>
      </c>
      <c r="ACP1" s="136">
        <f>'2035'!AT30</f>
        <v>834962.26357289427</v>
      </c>
      <c r="ACQ1" s="136">
        <f>'2035'!AU30</f>
        <v>835084.3493833096</v>
      </c>
      <c r="ACR1" s="136">
        <f>'2035'!AV30</f>
        <v>835206.45304476528</v>
      </c>
      <c r="ACS1" s="136">
        <f>'2035'!AW30</f>
        <v>835328.57455987157</v>
      </c>
      <c r="ACT1" s="136">
        <f>'2035'!AX30</f>
        <v>835450.71393123874</v>
      </c>
      <c r="ACU1" s="136">
        <f>'2035'!AY30</f>
        <v>835572.87116147799</v>
      </c>
      <c r="ACV1" s="136">
        <f>'2035'!AZ30</f>
        <v>835695.0462532005</v>
      </c>
      <c r="ACW1" s="136">
        <f>'2035'!BA30</f>
        <v>835817.2392090176</v>
      </c>
      <c r="ACX1" s="136">
        <f>'2035'!BB30</f>
        <v>835939.45003154199</v>
      </c>
      <c r="ACY1" s="136">
        <f>'2035'!BC30</f>
        <v>836061.67872338532</v>
      </c>
      <c r="ACZ1" s="136">
        <f>'2035'!BD30</f>
        <v>836183.92528716114</v>
      </c>
      <c r="ADA1" s="136">
        <f>'2035'!BE30</f>
        <v>836306.18972548202</v>
      </c>
      <c r="ADB1" s="136">
        <f>'2036'!F30</f>
        <v>836422.7016469182</v>
      </c>
      <c r="ADC1" s="136">
        <f>'2036'!G30</f>
        <v>836539.2298004789</v>
      </c>
      <c r="ADD1" s="136">
        <f>'2036'!H30</f>
        <v>836655.77418842749</v>
      </c>
      <c r="ADE1" s="136">
        <f>'2036'!I30</f>
        <v>836772.33481302566</v>
      </c>
      <c r="ADF1" s="136">
        <f>'2036'!J30</f>
        <v>836888.91167653562</v>
      </c>
      <c r="ADG1" s="136">
        <f>'2036'!K30</f>
        <v>837005.50478121918</v>
      </c>
      <c r="ADH1" s="136">
        <f>'2036'!L30</f>
        <v>837122.11412934004</v>
      </c>
      <c r="ADI1" s="136">
        <f>'2036'!M30</f>
        <v>837238.73972315993</v>
      </c>
      <c r="ADJ1" s="136">
        <f>'2036'!N30</f>
        <v>837355.38156494335</v>
      </c>
      <c r="ADK1" s="136">
        <f>'2036'!O30</f>
        <v>837472.03965695319</v>
      </c>
      <c r="ADL1" s="136">
        <f>'2036'!P30</f>
        <v>837588.7140014536</v>
      </c>
      <c r="ADM1" s="136">
        <f>'2036'!Q30</f>
        <v>837705.40460070875</v>
      </c>
      <c r="ADN1" s="136">
        <f>'2036'!R30</f>
        <v>837822.11145698361</v>
      </c>
      <c r="ADO1" s="136">
        <f>'2036'!S30</f>
        <v>837938.83457254246</v>
      </c>
      <c r="ADP1" s="136">
        <f>'2036'!T30</f>
        <v>838055.57394965074</v>
      </c>
      <c r="ADQ1" s="136">
        <f>'2036'!U30</f>
        <v>838172.32959057414</v>
      </c>
      <c r="ADR1" s="136">
        <f>'2036'!V30</f>
        <v>838289.1014975782</v>
      </c>
      <c r="ADS1" s="136">
        <f>'2036'!W30</f>
        <v>838405.8896729293</v>
      </c>
      <c r="ADT1" s="136">
        <f>'2036'!X30</f>
        <v>838522.69411889371</v>
      </c>
      <c r="ADU1" s="136">
        <f>'2036'!Y30</f>
        <v>838639.51483773859</v>
      </c>
      <c r="ADV1" s="136">
        <f>'2036'!Z30</f>
        <v>838756.35183173034</v>
      </c>
      <c r="ADW1" s="136">
        <f>'2036'!AA30</f>
        <v>838873.20510313706</v>
      </c>
      <c r="ADX1" s="136">
        <f>'2036'!AB30</f>
        <v>838990.07465422619</v>
      </c>
      <c r="ADY1" s="136">
        <f>'2036'!AC30</f>
        <v>839106.96048726561</v>
      </c>
      <c r="ADZ1" s="136">
        <f>'2036'!AD30</f>
        <v>839223.86260452436</v>
      </c>
      <c r="AEA1" s="136">
        <f>'2036'!AE30</f>
        <v>839340.78100827022</v>
      </c>
      <c r="AEB1" s="136">
        <f>'2036'!AF30</f>
        <v>839457.71570077271</v>
      </c>
      <c r="AEC1" s="136">
        <f>'2036'!AG30</f>
        <v>839574.66668430064</v>
      </c>
      <c r="AED1" s="136">
        <f>'2036'!AH30</f>
        <v>839691.63396112423</v>
      </c>
      <c r="AEE1" s="136">
        <f>'2036'!AI30</f>
        <v>839808.61753351311</v>
      </c>
      <c r="AEF1" s="136">
        <f>'2036'!AJ30</f>
        <v>839925.61740373762</v>
      </c>
      <c r="AEG1" s="136">
        <f>'2036'!AK30</f>
        <v>840042.63357406831</v>
      </c>
      <c r="AEH1" s="136">
        <f>'2036'!AL30</f>
        <v>840159.66604677611</v>
      </c>
      <c r="AEI1" s="136">
        <f>'2036'!AM30</f>
        <v>840276.71482413204</v>
      </c>
      <c r="AEJ1" s="136">
        <f>'2036'!AN30</f>
        <v>840393.77990840783</v>
      </c>
      <c r="AEK1" s="136">
        <f>'2036'!AO30</f>
        <v>840510.86130187532</v>
      </c>
      <c r="AEL1" s="136">
        <f>'2036'!AP30</f>
        <v>840627.95900680649</v>
      </c>
      <c r="AEM1" s="136">
        <f>'2036'!AQ30</f>
        <v>840745.07302547386</v>
      </c>
      <c r="AEN1" s="136">
        <f>'2036'!AR30</f>
        <v>840862.20336015045</v>
      </c>
      <c r="AEO1" s="136">
        <f>'2036'!AS30</f>
        <v>840979.35001310892</v>
      </c>
      <c r="AEP1" s="136">
        <f>'2036'!AT30</f>
        <v>841096.51298662298</v>
      </c>
      <c r="AEQ1" s="136">
        <f>'2036'!AU30</f>
        <v>841213.69228296645</v>
      </c>
      <c r="AER1" s="136">
        <f>'2036'!AV30</f>
        <v>841330.88790441328</v>
      </c>
      <c r="AES1" s="136">
        <f>'2036'!AW30</f>
        <v>841448.09985323774</v>
      </c>
      <c r="AET1" s="136">
        <f>'2036'!AX30</f>
        <v>841565.32813171472</v>
      </c>
      <c r="AEU1" s="136">
        <f>'2036'!AY30</f>
        <v>841682.57274211897</v>
      </c>
      <c r="AEV1" s="136">
        <f>'2036'!AZ30</f>
        <v>841799.83368672605</v>
      </c>
      <c r="AEW1" s="136">
        <f>'2036'!BA30</f>
        <v>841917.11096781143</v>
      </c>
      <c r="AEX1" s="136">
        <f>'2036'!BB30</f>
        <v>842034.4045876509</v>
      </c>
      <c r="AEY1" s="136">
        <f>'2036'!BC30</f>
        <v>842151.71454852121</v>
      </c>
      <c r="AEZ1" s="136">
        <f>'2036'!BD30</f>
        <v>842269.04085269873</v>
      </c>
      <c r="AFA1" s="136">
        <f>'2036'!BE30</f>
        <v>842386.38350245997</v>
      </c>
      <c r="AFB1" s="136">
        <f>'2037'!F30</f>
        <v>842497.85244242894</v>
      </c>
      <c r="AFC1" s="136">
        <f>'2037'!G30</f>
        <v>842609.3361325477</v>
      </c>
      <c r="AFD1" s="136">
        <f>'2037'!H30</f>
        <v>842720.83457476716</v>
      </c>
      <c r="AFE1" s="136">
        <f>'2037'!I30</f>
        <v>842832.34777103923</v>
      </c>
      <c r="AFF1" s="136">
        <f>'2037'!J30</f>
        <v>842943.87572331633</v>
      </c>
      <c r="AFG1" s="136">
        <f>'2037'!K30</f>
        <v>843055.41843355121</v>
      </c>
      <c r="AFH1" s="136">
        <f>'2037'!L30</f>
        <v>843166.97590369696</v>
      </c>
      <c r="AFI1" s="136">
        <f>'2037'!M30</f>
        <v>843278.54813570587</v>
      </c>
      <c r="AFJ1" s="136">
        <f>'2037'!N30</f>
        <v>843390.13513153209</v>
      </c>
      <c r="AFK1" s="136">
        <f>'2037'!O30</f>
        <v>843501.73689312884</v>
      </c>
      <c r="AFL1" s="136">
        <f>'2037'!P30</f>
        <v>843613.35342245048</v>
      </c>
      <c r="AFM1" s="136">
        <f>'2037'!Q30</f>
        <v>843724.98472145025</v>
      </c>
      <c r="AFN1" s="136">
        <f>'2037'!R30</f>
        <v>843836.63079208368</v>
      </c>
      <c r="AFO1" s="136">
        <f>'2037'!S30</f>
        <v>843948.29163630446</v>
      </c>
      <c r="AFP1" s="136">
        <f>'2037'!T30</f>
        <v>844059.96725606802</v>
      </c>
      <c r="AFQ1" s="136">
        <f>'2037'!U30</f>
        <v>844171.65765332943</v>
      </c>
      <c r="AFR1" s="136">
        <f>'2037'!V30</f>
        <v>844283.36283004412</v>
      </c>
      <c r="AFS1" s="136">
        <f>'2037'!W30</f>
        <v>844395.08278816752</v>
      </c>
      <c r="AFT1" s="136">
        <f>'2037'!X30</f>
        <v>844506.81752965611</v>
      </c>
      <c r="AFU1" s="136">
        <f>'2037'!Y30</f>
        <v>844618.56705646566</v>
      </c>
      <c r="AFV1" s="136">
        <f>'2037'!Z30</f>
        <v>844730.33137055289</v>
      </c>
      <c r="AFW1" s="136">
        <f>'2037'!AA30</f>
        <v>844842.11047387449</v>
      </c>
      <c r="AFX1" s="136">
        <f>'2037'!AB30</f>
        <v>844953.9043683873</v>
      </c>
      <c r="AFY1" s="136">
        <f>'2037'!AC30</f>
        <v>845065.71305604861</v>
      </c>
      <c r="AFZ1" s="136">
        <f>'2037'!AD30</f>
        <v>845177.53653881617</v>
      </c>
      <c r="AGA1" s="136">
        <f>'2037'!AE30</f>
        <v>845289.3748186474</v>
      </c>
      <c r="AGB1" s="136">
        <f>'2037'!AF30</f>
        <v>845401.22789750074</v>
      </c>
      <c r="AGC1" s="136">
        <f>'2037'!AG30</f>
        <v>845513.09577733383</v>
      </c>
      <c r="AGD1" s="136">
        <f>'2037'!AH30</f>
        <v>845624.97846010583</v>
      </c>
      <c r="AGE1" s="136">
        <f>'2037'!AI30</f>
        <v>845736.87594777544</v>
      </c>
      <c r="AGF1" s="136">
        <f>'2037'!AJ30</f>
        <v>845848.78824230155</v>
      </c>
      <c r="AGG1" s="136">
        <f>'2037'!AK30</f>
        <v>845960.71534564358</v>
      </c>
      <c r="AGH1" s="136">
        <f>'2037'!AL30</f>
        <v>846072.65725976066</v>
      </c>
      <c r="AGI1" s="136">
        <f>'2037'!AM30</f>
        <v>846184.61398661323</v>
      </c>
      <c r="AGJ1" s="136">
        <f>'2037'!AN30</f>
        <v>846296.58552816114</v>
      </c>
      <c r="AGK1" s="136">
        <f>'2037'!AO30</f>
        <v>846408.57188636519</v>
      </c>
      <c r="AGL1" s="136">
        <f>'2037'!AP30</f>
        <v>846520.57306318497</v>
      </c>
      <c r="AGM1" s="136">
        <f>'2037'!AQ30</f>
        <v>846632.58906058245</v>
      </c>
      <c r="AGN1" s="136">
        <f>'2037'!AR30</f>
        <v>846744.61988051806</v>
      </c>
      <c r="AGO1" s="136">
        <f>'2037'!AS30</f>
        <v>846856.66552495363</v>
      </c>
      <c r="AGP1" s="136">
        <f>'2037'!AT30</f>
        <v>846968.7259958504</v>
      </c>
      <c r="AGQ1" s="136">
        <f>'2037'!AU30</f>
        <v>847080.80129517068</v>
      </c>
      <c r="AGR1" s="136">
        <f>'2037'!AV30</f>
        <v>847192.8914248764</v>
      </c>
      <c r="AGS1" s="136">
        <f>'2037'!AW30</f>
        <v>847304.99638692988</v>
      </c>
      <c r="AGT1" s="136">
        <f>'2037'!AX30</f>
        <v>847417.11618329433</v>
      </c>
      <c r="AGU1" s="136">
        <f>'2037'!AY30</f>
        <v>847529.25081593217</v>
      </c>
      <c r="AGV1" s="136">
        <f>'2037'!AZ30</f>
        <v>847641.40028680698</v>
      </c>
      <c r="AGW1" s="136">
        <f>'2037'!BA30</f>
        <v>847753.56459788175</v>
      </c>
      <c r="AGX1" s="136">
        <f>'2037'!BB30</f>
        <v>847865.74375112075</v>
      </c>
      <c r="AGY1" s="136">
        <f>'2037'!BC30</f>
        <v>847977.93774848757</v>
      </c>
      <c r="AGZ1" s="136">
        <f>'2037'!BD30</f>
        <v>848090.14659194672</v>
      </c>
      <c r="AHA1" s="136">
        <f>'2037'!BE30</f>
        <v>848202.37028346281</v>
      </c>
      <c r="AHB1" s="136">
        <f>'2038'!F30</f>
        <v>848308.72364527918</v>
      </c>
      <c r="AHC1" s="136">
        <f>'2038'!G30</f>
        <v>848415.09034239664</v>
      </c>
      <c r="AHD1" s="136">
        <f>'2038'!H30</f>
        <v>848521.47037649166</v>
      </c>
      <c r="AHE1" s="136">
        <f>'2038'!I30</f>
        <v>848627.86374923622</v>
      </c>
      <c r="AHF1" s="136">
        <f>'2038'!J30</f>
        <v>848734.27046230307</v>
      </c>
      <c r="AHG1" s="136">
        <f>'2038'!K30</f>
        <v>848840.69051736477</v>
      </c>
      <c r="AHH1" s="136">
        <f>'2038'!L30</f>
        <v>848947.12391609419</v>
      </c>
      <c r="AHI1" s="136">
        <f>'2038'!M30</f>
        <v>849053.57066016458</v>
      </c>
      <c r="AHJ1" s="136">
        <f>'2038'!N30</f>
        <v>849160.03075124894</v>
      </c>
      <c r="AHK1" s="136">
        <f>'2038'!O30</f>
        <v>849266.5041910212</v>
      </c>
      <c r="AHL1" s="136">
        <f>'2038'!P30</f>
        <v>849372.99098115484</v>
      </c>
      <c r="AHM1" s="136">
        <f>'2038'!Q30</f>
        <v>849479.49112332403</v>
      </c>
      <c r="AHN1" s="136">
        <f>'2038'!R30</f>
        <v>849586.00461920281</v>
      </c>
      <c r="AHO1" s="136">
        <f>'2038'!S30</f>
        <v>849692.53147046571</v>
      </c>
      <c r="AHP1" s="136">
        <f>'2038'!T30</f>
        <v>849799.07167878712</v>
      </c>
      <c r="AHQ1" s="136">
        <f>'2038'!U30</f>
        <v>849905.62524584169</v>
      </c>
      <c r="AHR1" s="136">
        <f>'2038'!V30</f>
        <v>850012.19217330497</v>
      </c>
      <c r="AHS1" s="136">
        <f>'2038'!W30</f>
        <v>850118.77246285195</v>
      </c>
      <c r="AHT1" s="136">
        <f>'2038'!X30</f>
        <v>850225.36611615762</v>
      </c>
      <c r="AHU1" s="136">
        <f>'2038'!Y30</f>
        <v>850331.97313489823</v>
      </c>
      <c r="AHV1" s="136">
        <f>'2038'!Z30</f>
        <v>850438.59352074924</v>
      </c>
      <c r="AHW1" s="136">
        <f>'2038'!AA30</f>
        <v>850545.22727538669</v>
      </c>
      <c r="AHX1" s="136">
        <f>'2038'!AB30</f>
        <v>850651.87440048729</v>
      </c>
      <c r="AHY1" s="136">
        <f>'2038'!AC30</f>
        <v>850758.53489772719</v>
      </c>
      <c r="AHZ1" s="136">
        <f>'2038'!AD30</f>
        <v>850865.20876878302</v>
      </c>
      <c r="AIA1" s="136">
        <f>'2038'!AE30</f>
        <v>850971.89601533173</v>
      </c>
      <c r="AIB1" s="136">
        <f>'2038'!AF30</f>
        <v>851078.59663905064</v>
      </c>
      <c r="AIC1" s="136">
        <f>'2038'!AG30</f>
        <v>851185.31064161682</v>
      </c>
      <c r="AID1" s="136">
        <f>'2038'!AH30</f>
        <v>851292.03802470781</v>
      </c>
      <c r="AIE1" s="136">
        <f>'2038'!AI30</f>
        <v>851398.77879000152</v>
      </c>
      <c r="AIF1" s="136">
        <f>'2038'!AJ30</f>
        <v>851505.53293917608</v>
      </c>
      <c r="AIG1" s="136">
        <f>'2038'!AK30</f>
        <v>851612.30047390889</v>
      </c>
      <c r="AIH1" s="136">
        <f>'2038'!AL30</f>
        <v>851719.08139587892</v>
      </c>
      <c r="AII1" s="136">
        <f>'2038'!AM30</f>
        <v>851825.87570676487</v>
      </c>
      <c r="AIJ1" s="136">
        <f>'2038'!AN30</f>
        <v>851932.68340824521</v>
      </c>
      <c r="AIK1" s="136">
        <f>'2038'!AO30</f>
        <v>852039.50450199924</v>
      </c>
      <c r="AIL1" s="136">
        <f>'2038'!AP30</f>
        <v>852146.33898970555</v>
      </c>
      <c r="AIM1" s="136">
        <f>'2038'!AQ30</f>
        <v>852253.18687304424</v>
      </c>
      <c r="AIN1" s="136">
        <f>'2038'!AR30</f>
        <v>852360.04815369449</v>
      </c>
      <c r="AIO1" s="136">
        <f>'2038'!AS30</f>
        <v>852466.92283333652</v>
      </c>
      <c r="AIP1" s="136">
        <f>'2038'!AT30</f>
        <v>852573.8109136502</v>
      </c>
      <c r="AIQ1" s="136">
        <f>'2038'!AU30</f>
        <v>852680.71239631588</v>
      </c>
      <c r="AIR1" s="136">
        <f>'2038'!AV30</f>
        <v>852787.62728301401</v>
      </c>
      <c r="AIS1" s="136">
        <f>'2038'!AW30</f>
        <v>852894.55557542515</v>
      </c>
      <c r="AIT1" s="136">
        <f>'2038'!AX30</f>
        <v>853001.49727523024</v>
      </c>
      <c r="AIU1" s="136">
        <f>'2038'!AY30</f>
        <v>853108.45238411042</v>
      </c>
      <c r="AIV1" s="136">
        <f>'2038'!AZ30</f>
        <v>853215.42090374709</v>
      </c>
      <c r="AIW1" s="136">
        <f>'2038'!BA30</f>
        <v>853322.40283582185</v>
      </c>
      <c r="AIX1" s="136">
        <f>'2038'!BB30</f>
        <v>853429.39818201622</v>
      </c>
      <c r="AIY1" s="136">
        <f>'2038'!BC30</f>
        <v>853536.40694401239</v>
      </c>
      <c r="AIZ1" s="136">
        <f>'2038'!BD30</f>
        <v>853643.42912349221</v>
      </c>
      <c r="AJA1" s="136">
        <f>'2038'!BE30</f>
        <v>853750.46472213801</v>
      </c>
      <c r="AJB1" s="136">
        <f>'2039'!F30</f>
        <v>853851.66147670045</v>
      </c>
      <c r="AJC1" s="136">
        <f>'2039'!G30</f>
        <v>853952.87022631301</v>
      </c>
      <c r="AJD1" s="136">
        <f>'2039'!H30</f>
        <v>854054.09097240143</v>
      </c>
      <c r="AJE1" s="136">
        <f>'2039'!I30</f>
        <v>854155.32371638797</v>
      </c>
      <c r="AJF1" s="136">
        <f>'2039'!J30</f>
        <v>854256.56845969462</v>
      </c>
      <c r="AJG1" s="136">
        <f>'2039'!K30</f>
        <v>854357.82520374365</v>
      </c>
      <c r="AJH1" s="136">
        <f>'2039'!L30</f>
        <v>854459.09394995787</v>
      </c>
      <c r="AJI1" s="136">
        <f>'2039'!M30</f>
        <v>854560.37469975953</v>
      </c>
      <c r="AJJ1" s="136">
        <f>'2039'!N30</f>
        <v>854661.66745457135</v>
      </c>
      <c r="AJK1" s="136">
        <f>'2039'!O30</f>
        <v>854762.97221581661</v>
      </c>
      <c r="AJL1" s="136">
        <f>'2039'!P30</f>
        <v>854864.28898491827</v>
      </c>
      <c r="AJM1" s="136">
        <f>'2039'!Q30</f>
        <v>854965.61776329996</v>
      </c>
      <c r="AJN1" s="136">
        <f>'2039'!R30</f>
        <v>855066.95855238475</v>
      </c>
      <c r="AJO1" s="136">
        <f>'2039'!S30</f>
        <v>855168.31135359663</v>
      </c>
      <c r="AJP1" s="136">
        <f>'2039'!T30</f>
        <v>855269.67616835912</v>
      </c>
      <c r="AJQ1" s="136">
        <f>'2039'!U30</f>
        <v>855371.05299809657</v>
      </c>
      <c r="AJR1" s="136">
        <f>'2039'!V30</f>
        <v>855472.44184423285</v>
      </c>
      <c r="AJS1" s="136">
        <f>'2039'!W30</f>
        <v>855573.8427081923</v>
      </c>
      <c r="AJT1" s="136">
        <f>'2039'!X30</f>
        <v>855675.25559139962</v>
      </c>
      <c r="AJU1" s="136">
        <f>'2039'!Y30</f>
        <v>855776.68049527891</v>
      </c>
      <c r="AJV1" s="136">
        <f>'2039'!Z30</f>
        <v>855878.11742125615</v>
      </c>
      <c r="AJW1" s="136">
        <f>'2039'!AA30</f>
        <v>855979.5663707552</v>
      </c>
      <c r="AJX1" s="136">
        <f>'2039'!AB30</f>
        <v>856081.02734520158</v>
      </c>
      <c r="AJY1" s="136">
        <f>'2039'!AC30</f>
        <v>856182.50034602091</v>
      </c>
      <c r="AJZ1" s="136">
        <f>'2039'!AD30</f>
        <v>856283.98537463835</v>
      </c>
      <c r="AKA1" s="136">
        <f>'2039'!AE30</f>
        <v>856385.48243247985</v>
      </c>
      <c r="AKB1" s="136">
        <f>'2039'!AF30</f>
        <v>856486.99152097106</v>
      </c>
      <c r="AKC1" s="136">
        <f>'2039'!AG30</f>
        <v>856588.51264153817</v>
      </c>
      <c r="AKD1" s="136">
        <f>'2039'!AH30</f>
        <v>856690.04579560726</v>
      </c>
      <c r="AKE1" s="136">
        <f>'2039'!AI30</f>
        <v>856791.59098460479</v>
      </c>
      <c r="AKF1" s="136">
        <f>'2039'!AJ30</f>
        <v>856893.14820995706</v>
      </c>
      <c r="AKG1" s="136">
        <f>'2039'!AK30</f>
        <v>856994.71747309098</v>
      </c>
      <c r="AKH1" s="136">
        <f>'2039'!AL30</f>
        <v>857096.29877543333</v>
      </c>
      <c r="AKI1" s="136">
        <f>'2039'!AM30</f>
        <v>857197.89211841091</v>
      </c>
      <c r="AKJ1" s="136">
        <f>'2039'!AN30</f>
        <v>857299.4975034513</v>
      </c>
      <c r="AKK1" s="136">
        <f>'2039'!AO30</f>
        <v>857401.11493198178</v>
      </c>
      <c r="AKL1" s="136">
        <f>'2039'!AP30</f>
        <v>857502.74440542993</v>
      </c>
      <c r="AKM1" s="136">
        <f>'2039'!AQ30</f>
        <v>857604.38592522312</v>
      </c>
      <c r="AKN1" s="136">
        <f>'2039'!AR30</f>
        <v>857706.03949278966</v>
      </c>
      <c r="AKO1" s="136">
        <f>'2039'!AS30</f>
        <v>857807.70510955737</v>
      </c>
      <c r="AKP1" s="136">
        <f>'2039'!AT30</f>
        <v>857909.38277695444</v>
      </c>
      <c r="AKQ1" s="136">
        <f>'2039'!AU30</f>
        <v>858011.0724964093</v>
      </c>
      <c r="AKR1" s="136">
        <f>'2039'!AV30</f>
        <v>858112.77426935069</v>
      </c>
      <c r="AKS1" s="136">
        <f>'2039'!AW30</f>
        <v>858214.48809720704</v>
      </c>
      <c r="AKT1" s="136">
        <f>'2039'!AX30</f>
        <v>858316.21398140711</v>
      </c>
      <c r="AKU1" s="136">
        <f>'2039'!AY30</f>
        <v>858417.95192338061</v>
      </c>
      <c r="AKV1" s="136">
        <f>'2039'!AZ30</f>
        <v>858519.70192455628</v>
      </c>
      <c r="AKW1" s="136">
        <f>'2039'!BA30</f>
        <v>858621.46398636338</v>
      </c>
      <c r="AKX1" s="136">
        <f>'2039'!BB30</f>
        <v>858723.23811023193</v>
      </c>
      <c r="AKY1" s="136">
        <f>'2039'!BC30</f>
        <v>858825.02429759153</v>
      </c>
      <c r="AKZ1" s="136">
        <f>'2039'!BD30</f>
        <v>858926.82254987198</v>
      </c>
      <c r="ALA1" s="136">
        <f>'2039'!BE30</f>
        <v>859028.63286850322</v>
      </c>
      <c r="ALB1" s="136">
        <f>'2040'!F30</f>
        <v>859124.60025136778</v>
      </c>
      <c r="ALC1" s="136">
        <f>'2040'!G30</f>
        <v>859220.57835533889</v>
      </c>
      <c r="ALD1" s="136">
        <f>'2040'!H30</f>
        <v>859316.56718161574</v>
      </c>
      <c r="ALE1" s="136">
        <f>'2040'!I30</f>
        <v>859412.56673139613</v>
      </c>
      <c r="ALF1" s="136">
        <f>'2040'!J30</f>
        <v>859508.57700587751</v>
      </c>
      <c r="ALG1" s="136">
        <f>'2040'!K30</f>
        <v>859604.59800625849</v>
      </c>
      <c r="ALH1" s="136">
        <f>'2040'!L30</f>
        <v>859700.62973373744</v>
      </c>
      <c r="ALI1" s="136">
        <f>'2040'!M30</f>
        <v>859796.67218951241</v>
      </c>
      <c r="ALJ1" s="136">
        <f>'2040'!N30</f>
        <v>859892.72537478188</v>
      </c>
      <c r="ALK1" s="136">
        <f>'2040'!O30</f>
        <v>859988.78929074446</v>
      </c>
      <c r="ALL1" s="136">
        <f>'2040'!P30</f>
        <v>860084.86393859959</v>
      </c>
      <c r="ALM1" s="136">
        <f>'2040'!Q30</f>
        <v>860180.94931954565</v>
      </c>
      <c r="ALN1" s="136">
        <f>'2040'!R30</f>
        <v>860277.04543478182</v>
      </c>
      <c r="ALO1" s="136">
        <f>'2040'!S30</f>
        <v>860373.15228550718</v>
      </c>
      <c r="ALP1" s="136">
        <f>'2040'!T30</f>
        <v>860469.26987292117</v>
      </c>
      <c r="ALQ1" s="136">
        <f>'2040'!U30</f>
        <v>860565.39819822321</v>
      </c>
      <c r="ALR1" s="136">
        <f>'2040'!V30</f>
        <v>860661.53726261307</v>
      </c>
      <c r="ALS1" s="136">
        <f>'2040'!W30</f>
        <v>860757.6870672903</v>
      </c>
      <c r="ALT1" s="136">
        <f>'2040'!X30</f>
        <v>860853.84761345456</v>
      </c>
      <c r="ALU1" s="136">
        <f>'2040'!Y30</f>
        <v>860950.01890230598</v>
      </c>
      <c r="ALV1" s="136">
        <f>'2040'!Z30</f>
        <v>861046.20093504526</v>
      </c>
      <c r="ALW1" s="136">
        <f>'2040'!AA30</f>
        <v>861142.39371287206</v>
      </c>
      <c r="ALX1" s="136">
        <f>'2040'!AB30</f>
        <v>861238.59723698674</v>
      </c>
      <c r="ALY1" s="136">
        <f>'2040'!AC30</f>
        <v>861334.81150859001</v>
      </c>
      <c r="ALZ1" s="136">
        <f>'2040'!AD30</f>
        <v>861431.0365288828</v>
      </c>
      <c r="AMA1" s="136">
        <f>'2040'!AE30</f>
        <v>861527.27229906525</v>
      </c>
      <c r="AMB1" s="136">
        <f>'2040'!AF30</f>
        <v>861623.518820339</v>
      </c>
      <c r="AMC1" s="136">
        <f>'2040'!AG30</f>
        <v>861719.77609390474</v>
      </c>
      <c r="AMD1" s="136">
        <f>'2040'!AH30</f>
        <v>861816.0441209639</v>
      </c>
      <c r="AME1" s="136">
        <f>'2040'!AI30</f>
        <v>861912.32290271739</v>
      </c>
      <c r="AMF1" s="136">
        <f>'2040'!AJ30</f>
        <v>862008.61244036723</v>
      </c>
      <c r="AMG1" s="136">
        <f>'2040'!AK30</f>
        <v>862104.91273511469</v>
      </c>
      <c r="AMH1" s="136">
        <f>'2040'!AL30</f>
        <v>862201.22378816153</v>
      </c>
      <c r="AMI1" s="136">
        <f>'2040'!AM30</f>
        <v>862297.54560070985</v>
      </c>
      <c r="AMJ1" s="136">
        <f>'2040'!AN30</f>
        <v>862393.87817396119</v>
      </c>
      <c r="AMK1" s="136">
        <f>'2040'!AO30</f>
        <v>862490.22150911822</v>
      </c>
      <c r="AML1" s="136">
        <f>'2040'!AP30</f>
        <v>862586.57560738281</v>
      </c>
      <c r="AMM1" s="136">
        <f>'2040'!AQ30</f>
        <v>862682.94046995754</v>
      </c>
      <c r="AMN1" s="136">
        <f>'2040'!AR30</f>
        <v>862779.31609804521</v>
      </c>
      <c r="AMO1" s="136">
        <f>'2040'!AS30</f>
        <v>862875.70249284816</v>
      </c>
      <c r="AMP1" s="136">
        <f>'2040'!AT30</f>
        <v>862972.09965556918</v>
      </c>
      <c r="AMQ1" s="136">
        <f>'2040'!AU30</f>
        <v>863068.50758741156</v>
      </c>
      <c r="AMR1" s="136">
        <f>'2040'!AV30</f>
        <v>863164.92628957832</v>
      </c>
      <c r="AMS1" s="136">
        <f>'2040'!AW30</f>
        <v>863261.35576327215</v>
      </c>
      <c r="AMT1" s="136">
        <f>'2040'!AX30</f>
        <v>863357.7960096969</v>
      </c>
      <c r="AMU1" s="136">
        <f>'2040'!AY30</f>
        <v>863454.2470300562</v>
      </c>
      <c r="AMV1" s="136">
        <f>'2040'!AZ30</f>
        <v>863550.7088255533</v>
      </c>
      <c r="AMW1" s="136">
        <f>'2040'!BA30</f>
        <v>863647.18139739195</v>
      </c>
      <c r="AMX1" s="136">
        <f>'2040'!BB30</f>
        <v>863743.66474677611</v>
      </c>
      <c r="AMY1" s="136">
        <f>'2040'!BC30</f>
        <v>863840.15887491021</v>
      </c>
      <c r="AMZ1" s="136">
        <f>'2040'!BD30</f>
        <v>863936.66378299776</v>
      </c>
      <c r="ANA1" s="136">
        <f>'2040'!BE30</f>
        <v>864033.17947224353</v>
      </c>
      <c r="ANB1" s="136">
        <f>'2041'!F30</f>
        <v>864123.75392768125</v>
      </c>
      <c r="ANC1" s="136">
        <f>'2041'!G30</f>
        <v>864214.33787781827</v>
      </c>
      <c r="AND1" s="136">
        <f>'2041'!H30</f>
        <v>864304.93132364587</v>
      </c>
      <c r="ANE1" s="136">
        <f>'2041'!I30</f>
        <v>864395.53426615964</v>
      </c>
      <c r="ANF1" s="136">
        <f>'2041'!J30</f>
        <v>864486.14670635562</v>
      </c>
      <c r="ANG1" s="136">
        <f>'2041'!K30</f>
        <v>864576.76864522859</v>
      </c>
      <c r="ANH1" s="136">
        <f>'2041'!L30</f>
        <v>864667.40008377482</v>
      </c>
      <c r="ANI1" s="136">
        <f>'2041'!M30</f>
        <v>864758.0410229899</v>
      </c>
      <c r="ANJ1" s="136">
        <f>'2041'!N30</f>
        <v>864848.69146387</v>
      </c>
      <c r="ANK1" s="136">
        <f>'2041'!O30</f>
        <v>864939.35140741093</v>
      </c>
      <c r="ANL1" s="136">
        <f>'2041'!P30</f>
        <v>865030.02085460874</v>
      </c>
      <c r="ANM1" s="136">
        <f>'2041'!Q30</f>
        <v>865120.69980646018</v>
      </c>
      <c r="ANN1" s="136">
        <f>'2041'!R30</f>
        <v>865211.38826396107</v>
      </c>
      <c r="ANO1" s="136">
        <f>'2041'!S30</f>
        <v>865302.08622810803</v>
      </c>
      <c r="ANP1" s="136">
        <f>'2041'!T30</f>
        <v>865392.79369989783</v>
      </c>
      <c r="ANQ1" s="136">
        <f>'2041'!U30</f>
        <v>865483.51068032673</v>
      </c>
      <c r="ANR1" s="136">
        <f>'2041'!V30</f>
        <v>865574.23717039183</v>
      </c>
      <c r="ANS1" s="136">
        <f>'2041'!W30</f>
        <v>865664.97317108989</v>
      </c>
      <c r="ANT1" s="136">
        <f>'2041'!X30</f>
        <v>865755.71868341777</v>
      </c>
      <c r="ANU1" s="136">
        <f>'2041'!Y30</f>
        <v>865846.47370837268</v>
      </c>
      <c r="ANV1" s="136">
        <f>'2041'!Z30</f>
        <v>865937.23824695183</v>
      </c>
      <c r="ANW1" s="136">
        <f>'2041'!AA30</f>
        <v>866028.01230015245</v>
      </c>
      <c r="ANX1" s="136">
        <f>'2041'!AB30</f>
        <v>866118.79586897208</v>
      </c>
      <c r="ANY1" s="136">
        <f>'2041'!AC30</f>
        <v>866209.58895440784</v>
      </c>
      <c r="ANZ1" s="136">
        <f>'2041'!AD30</f>
        <v>866300.39155745774</v>
      </c>
      <c r="AOA1" s="136">
        <f>'2041'!AE30</f>
        <v>866391.20367911947</v>
      </c>
      <c r="AOB1" s="136">
        <f>'2041'!AF30</f>
        <v>866482.02532039047</v>
      </c>
      <c r="AOC1" s="136">
        <f>'2041'!AG30</f>
        <v>866572.85648226889</v>
      </c>
      <c r="AOD1" s="136">
        <f>'2041'!AH30</f>
        <v>866663.69716575288</v>
      </c>
      <c r="AOE1" s="136">
        <f>'2041'!AI30</f>
        <v>866754.54737184045</v>
      </c>
      <c r="AOF1" s="136">
        <f>'2041'!AJ30</f>
        <v>866845.40710152977</v>
      </c>
      <c r="AOG1" s="136">
        <f>'2041'!AK30</f>
        <v>866936.27635581931</v>
      </c>
      <c r="AOH1" s="136">
        <f>'2041'!AL30</f>
        <v>867027.15513570723</v>
      </c>
      <c r="AOI1" s="136">
        <f>'2041'!AM30</f>
        <v>867118.04344219237</v>
      </c>
      <c r="AOJ1" s="136">
        <f>'2041'!AN30</f>
        <v>867208.94127627346</v>
      </c>
      <c r="AOK1" s="136">
        <f>'2041'!AO30</f>
        <v>867299.84863894887</v>
      </c>
      <c r="AOL1" s="136">
        <f>'2041'!AP30</f>
        <v>867390.76553121768</v>
      </c>
      <c r="AOM1" s="136">
        <f>'2041'!AQ30</f>
        <v>867481.69195407873</v>
      </c>
      <c r="AON1" s="136">
        <f>'2041'!AR30</f>
        <v>867572.62790853134</v>
      </c>
      <c r="AOO1" s="136">
        <f>'2041'!AS30</f>
        <v>867663.57339557447</v>
      </c>
      <c r="AOP1" s="136">
        <f>'2041'!AT30</f>
        <v>867754.52841620776</v>
      </c>
      <c r="AOQ1" s="136">
        <f>'2041'!AU30</f>
        <v>867845.49297142995</v>
      </c>
      <c r="AOR1" s="136">
        <f>'2041'!AV30</f>
        <v>867936.46706224093</v>
      </c>
      <c r="AOS1" s="136">
        <f>'2041'!AW30</f>
        <v>868027.45068964025</v>
      </c>
      <c r="AOT1" s="136">
        <f>'2041'!AX30</f>
        <v>868118.44385462767</v>
      </c>
      <c r="AOU1" s="136">
        <f>'2041'!AY30</f>
        <v>868209.4465582032</v>
      </c>
      <c r="AOV1" s="136">
        <f>'2041'!AZ30</f>
        <v>868300.45880136592</v>
      </c>
      <c r="AOW1" s="136">
        <f>'2041'!BA30</f>
        <v>868391.48058511678</v>
      </c>
      <c r="AOX1" s="136">
        <f>'2041'!BB30</f>
        <v>868482.51191045518</v>
      </c>
      <c r="AOY1" s="136">
        <f>'2041'!BC30</f>
        <v>868573.55277838185</v>
      </c>
      <c r="AOZ1" s="136">
        <f>'2041'!BD30</f>
        <v>868664.60318989668</v>
      </c>
      <c r="APA1" s="136">
        <f>'2041'!BE30</f>
        <v>868755.6631460007</v>
      </c>
      <c r="APB1" s="136">
        <f>'2042'!F30</f>
        <v>868840.78054532222</v>
      </c>
      <c r="APC1" s="136">
        <f>'2042'!G30</f>
        <v>868925.90628412226</v>
      </c>
      <c r="APD1" s="136">
        <f>'2042'!H30</f>
        <v>869011.04036322096</v>
      </c>
      <c r="APE1" s="136">
        <f>'2042'!I30</f>
        <v>869096.18278343498</v>
      </c>
      <c r="APF1" s="136">
        <f>'2042'!J30</f>
        <v>869181.3335455819</v>
      </c>
      <c r="APG1" s="136">
        <f>'2042'!K30</f>
        <v>869266.49265047896</v>
      </c>
      <c r="APH1" s="136">
        <f>'2042'!L30</f>
        <v>869351.66009894351</v>
      </c>
      <c r="API1" s="136">
        <f>'2042'!M30</f>
        <v>869436.83589179302</v>
      </c>
      <c r="APJ1" s="136">
        <f>'2042'!N30</f>
        <v>869522.02002984507</v>
      </c>
      <c r="APK1" s="136">
        <f>'2042'!O30</f>
        <v>869607.21251391748</v>
      </c>
      <c r="APL1" s="136">
        <f>'2042'!P30</f>
        <v>869692.41334482771</v>
      </c>
      <c r="APM1" s="136">
        <f>'2042'!Q30</f>
        <v>869777.62252339348</v>
      </c>
      <c r="APN1" s="136">
        <f>'2042'!R30</f>
        <v>869862.84005043295</v>
      </c>
      <c r="APO1" s="136">
        <f>'2042'!S30</f>
        <v>869948.06592676393</v>
      </c>
      <c r="APP1" s="136">
        <f>'2042'!T30</f>
        <v>870033.30015320436</v>
      </c>
      <c r="APQ1" s="136">
        <f>'2042'!U30</f>
        <v>870118.5427305724</v>
      </c>
      <c r="APR1" s="136">
        <f>'2042'!V30</f>
        <v>870203.79365968623</v>
      </c>
      <c r="APS1" s="136">
        <f>'2042'!W30</f>
        <v>870289.05294136447</v>
      </c>
      <c r="APT1" s="136">
        <f>'2042'!X30</f>
        <v>870374.32057642483</v>
      </c>
      <c r="APU1" s="136">
        <f>'2042'!Y30</f>
        <v>870459.59656568663</v>
      </c>
      <c r="APV1" s="136">
        <f>'2042'!Z30</f>
        <v>870544.88090996747</v>
      </c>
      <c r="APW1" s="136">
        <f>'2042'!AA30</f>
        <v>870630.17361008609</v>
      </c>
      <c r="APX1" s="136">
        <f>'2042'!AB30</f>
        <v>870715.47466686182</v>
      </c>
      <c r="APY1" s="136">
        <f>'2042'!AC30</f>
        <v>870800.78408111259</v>
      </c>
      <c r="APZ1" s="136">
        <f>'2042'!AD30</f>
        <v>870886.10185365786</v>
      </c>
      <c r="AQA1" s="136">
        <f>'2042'!AE30</f>
        <v>870971.42798531649</v>
      </c>
      <c r="AQB1" s="136">
        <f>'2042'!AF30</f>
        <v>871056.762476907</v>
      </c>
      <c r="AQC1" s="136">
        <f>'2042'!AG30</f>
        <v>871142.10532924882</v>
      </c>
      <c r="AQD1" s="136">
        <f>'2042'!AH30</f>
        <v>871227.45654316118</v>
      </c>
      <c r="AQE1" s="136">
        <f>'2042'!AI30</f>
        <v>871312.81611946307</v>
      </c>
      <c r="AQF1" s="136">
        <f>'2042'!AJ30</f>
        <v>871398.1840589738</v>
      </c>
      <c r="AQG1" s="136">
        <f>'2042'!AK30</f>
        <v>871483.56036251294</v>
      </c>
      <c r="AQH1" s="136">
        <f>'2042'!AL30</f>
        <v>871568.94503089995</v>
      </c>
      <c r="AQI1" s="136">
        <f>'2042'!AM30</f>
        <v>871654.3380649545</v>
      </c>
      <c r="AQJ1" s="136">
        <f>'2042'!AN30</f>
        <v>871739.73946549569</v>
      </c>
      <c r="AQK1" s="136">
        <f>'2042'!AO30</f>
        <v>871825.14923334389</v>
      </c>
      <c r="AQL1" s="136">
        <f>'2042'!AP30</f>
        <v>871910.56736931868</v>
      </c>
      <c r="AQM1" s="136">
        <f>'2042'!AQ30</f>
        <v>871995.99387423962</v>
      </c>
      <c r="AQN1" s="136">
        <f>'2042'!AR30</f>
        <v>872081.4287489272</v>
      </c>
      <c r="AQO1" s="136">
        <f>'2042'!AS30</f>
        <v>872166.87199420121</v>
      </c>
      <c r="AQP1" s="136">
        <f>'2042'!AT30</f>
        <v>872252.32361088158</v>
      </c>
      <c r="AQQ1" s="136">
        <f>'2042'!AU30</f>
        <v>872337.78359978856</v>
      </c>
      <c r="AQR1" s="136">
        <f>'2042'!AV30</f>
        <v>872423.25196174276</v>
      </c>
      <c r="AQS1" s="136">
        <f>'2042'!AW30</f>
        <v>872508.72869756422</v>
      </c>
      <c r="AQT1" s="136">
        <f>'2042'!AX30</f>
        <v>872594.21380807355</v>
      </c>
      <c r="AQU1" s="136">
        <f>'2042'!AY30</f>
        <v>872679.70729409123</v>
      </c>
      <c r="AQV1" s="136">
        <f>'2042'!AZ30</f>
        <v>872765.20915643766</v>
      </c>
      <c r="AQW1" s="136">
        <f>'2042'!BA30</f>
        <v>872850.71939593379</v>
      </c>
      <c r="AQX1" s="136">
        <f>'2042'!BB30</f>
        <v>872936.23801340046</v>
      </c>
      <c r="AQY1" s="136">
        <f>'2042'!BC30</f>
        <v>873021.76500965806</v>
      </c>
      <c r="AQZ1" s="136">
        <f>'2042'!BD30</f>
        <v>873107.30038552789</v>
      </c>
      <c r="ARA1" s="136">
        <f>'2042'!BE30</f>
        <v>873192.84414183092</v>
      </c>
      <c r="ARB1" s="136">
        <f>'2043'!F30</f>
        <v>873272.60371966031</v>
      </c>
      <c r="ARC1" s="136">
        <f>'2043'!G30</f>
        <v>873352.37058292504</v>
      </c>
      <c r="ARD1" s="136">
        <f>'2043'!H30</f>
        <v>873432.14473229076</v>
      </c>
      <c r="ARE1" s="136">
        <f>'2043'!I30</f>
        <v>873511.92616842303</v>
      </c>
      <c r="ARF1" s="136">
        <f>'2043'!J30</f>
        <v>873591.71489198762</v>
      </c>
      <c r="ARG1" s="136">
        <f>'2043'!K30</f>
        <v>873671.51090364996</v>
      </c>
      <c r="ARH1" s="136">
        <f>'2043'!L30</f>
        <v>873751.31420407596</v>
      </c>
      <c r="ARI1" s="136">
        <f>'2043'!M30</f>
        <v>873831.12479393126</v>
      </c>
      <c r="ARJ1" s="136">
        <f>'2043'!N30</f>
        <v>873910.942673882</v>
      </c>
      <c r="ARK1" s="136">
        <f>'2043'!O30</f>
        <v>873990.76784459362</v>
      </c>
      <c r="ARL1" s="136">
        <f>'2043'!P30</f>
        <v>874070.60030673235</v>
      </c>
      <c r="ARM1" s="136">
        <f>'2043'!Q30</f>
        <v>874150.44006096409</v>
      </c>
      <c r="ARN1" s="136">
        <f>'2043'!R30</f>
        <v>874230.28710795497</v>
      </c>
      <c r="ARO1" s="136">
        <f>'2043'!S30</f>
        <v>874310.14144837111</v>
      </c>
      <c r="ARP1" s="136">
        <f>'2043'!T30</f>
        <v>874390.00308287877</v>
      </c>
      <c r="ARQ1" s="136">
        <f>'2043'!U30</f>
        <v>874469.87201214407</v>
      </c>
      <c r="ARR1" s="136">
        <f>'2043'!V30</f>
        <v>874549.74823683361</v>
      </c>
      <c r="ARS1" s="136">
        <f>'2043'!W30</f>
        <v>874629.63175761327</v>
      </c>
      <c r="ART1" s="136">
        <f>'2043'!X30</f>
        <v>874709.52257515001</v>
      </c>
      <c r="ARU1" s="136">
        <f>'2043'!Y30</f>
        <v>874789.4206901103</v>
      </c>
      <c r="ARV1" s="136">
        <f>'2043'!Z30</f>
        <v>874869.32610316027</v>
      </c>
      <c r="ARW1" s="136">
        <f>'2043'!AA30</f>
        <v>874949.23881496699</v>
      </c>
      <c r="ARX1" s="136">
        <f>'2043'!AB30</f>
        <v>875029.1588261968</v>
      </c>
      <c r="ARY1" s="136">
        <f>'2043'!AC30</f>
        <v>875109.08613751677</v>
      </c>
      <c r="ARZ1" s="136">
        <f>'2043'!AD30</f>
        <v>875189.02074959339</v>
      </c>
      <c r="ASA1" s="136">
        <f>'2043'!AE30</f>
        <v>875268.96266309381</v>
      </c>
      <c r="ASB1" s="136">
        <f>'2043'!AF30</f>
        <v>875348.91187868477</v>
      </c>
      <c r="ASC1" s="136">
        <f>'2043'!AG30</f>
        <v>875428.86839703354</v>
      </c>
      <c r="ASD1" s="136">
        <f>'2043'!AH30</f>
        <v>875508.83221880684</v>
      </c>
      <c r="ASE1" s="136">
        <f>'2043'!AI30</f>
        <v>875588.80334467185</v>
      </c>
      <c r="ASF1" s="136">
        <f>'2043'!AJ30</f>
        <v>875668.78177529597</v>
      </c>
      <c r="ASG1" s="136">
        <f>'2043'!AK30</f>
        <v>875748.76751134603</v>
      </c>
      <c r="ASH1" s="136">
        <f>'2043'!AL30</f>
        <v>875828.76055348979</v>
      </c>
      <c r="ASI1" s="136">
        <f>'2043'!AM30</f>
        <v>875908.76090239442</v>
      </c>
      <c r="ASJ1" s="136">
        <f>'2043'!AN30</f>
        <v>875988.768558727</v>
      </c>
      <c r="ASK1" s="136">
        <f>'2043'!AO30</f>
        <v>876068.78352315561</v>
      </c>
      <c r="ASL1" s="136">
        <f>'2043'!AP30</f>
        <v>876148.80579634709</v>
      </c>
      <c r="ASM1" s="136">
        <f>'2043'!AQ30</f>
        <v>876228.8353789699</v>
      </c>
      <c r="ASN1" s="136">
        <f>'2043'!AR30</f>
        <v>876308.87227169087</v>
      </c>
      <c r="ASO1" s="136">
        <f>'2043'!AS30</f>
        <v>876388.91647517821</v>
      </c>
      <c r="ASP1" s="136">
        <f>'2043'!AT30</f>
        <v>876468.96799009957</v>
      </c>
      <c r="ASQ1" s="136">
        <f>'2043'!AU30</f>
        <v>876549.02681712282</v>
      </c>
      <c r="ASR1" s="136">
        <f>'2043'!AV30</f>
        <v>876629.09295691596</v>
      </c>
      <c r="ASS1" s="136">
        <f>'2043'!AW30</f>
        <v>876709.16641014675</v>
      </c>
      <c r="AST1" s="136">
        <f>'2043'!AX30</f>
        <v>876789.24717748316</v>
      </c>
      <c r="ASU1" s="136">
        <f>'2043'!AY30</f>
        <v>876869.33525959367</v>
      </c>
      <c r="ASV1" s="136">
        <f>'2043'!AZ30</f>
        <v>876949.43065714638</v>
      </c>
      <c r="ASW1" s="136">
        <f>'2043'!BA30</f>
        <v>877029.5333708087</v>
      </c>
      <c r="ASX1" s="136">
        <f>'2043'!BB30</f>
        <v>877109.64340125013</v>
      </c>
      <c r="ASY1" s="136">
        <f>'2043'!BC30</f>
        <v>877189.76074913808</v>
      </c>
      <c r="ASZ1" s="136">
        <f>'2043'!BD30</f>
        <v>877269.88541514135</v>
      </c>
      <c r="ATA1" s="136">
        <f>'2043'!BE30</f>
        <v>877350.01739992807</v>
      </c>
      <c r="ATB1" s="136">
        <f>'2044'!F30</f>
        <v>877424.47785206395</v>
      </c>
      <c r="ATC1" s="136">
        <f>'2044'!G30</f>
        <v>877498.94462364202</v>
      </c>
      <c r="ATD1" s="136">
        <f>'2044'!H30</f>
        <v>877573.41771519405</v>
      </c>
      <c r="ATE1" s="136">
        <f>'2044'!I30</f>
        <v>877647.89712725673</v>
      </c>
      <c r="ATF1" s="136">
        <f>'2044'!J30</f>
        <v>877722.38286036649</v>
      </c>
      <c r="ATG1" s="136">
        <f>'2044'!K30</f>
        <v>877796.87491505966</v>
      </c>
      <c r="ATH1" s="136">
        <f>'2044'!L30</f>
        <v>877871.37329187256</v>
      </c>
      <c r="ATI1" s="136">
        <f>'2044'!M30</f>
        <v>877945.87799134245</v>
      </c>
      <c r="ATJ1" s="136">
        <f>'2044'!N30</f>
        <v>878020.38901400508</v>
      </c>
      <c r="ATK1" s="136">
        <f>'2044'!O30</f>
        <v>878094.9063603977</v>
      </c>
      <c r="ATL1" s="136">
        <f>'2044'!P30</f>
        <v>878169.43003105675</v>
      </c>
      <c r="ATM1" s="136">
        <f>'2044'!Q30</f>
        <v>878243.96002651902</v>
      </c>
      <c r="ATN1" s="136">
        <f>'2044'!R30</f>
        <v>878318.4963473212</v>
      </c>
      <c r="ATO1" s="136">
        <f>'2044'!S30</f>
        <v>878393.03899400041</v>
      </c>
      <c r="ATP1" s="136">
        <f>'2044'!T30</f>
        <v>878467.58796709334</v>
      </c>
      <c r="ATQ1" s="136">
        <f>'2044'!U30</f>
        <v>878542.14326713677</v>
      </c>
      <c r="ATR1" s="136">
        <f>'2044'!V30</f>
        <v>878616.70489466761</v>
      </c>
      <c r="ATS1" s="136">
        <f>'2044'!W30</f>
        <v>878691.27285022335</v>
      </c>
      <c r="ATT1" s="136">
        <f>'2044'!X30</f>
        <v>878765.84713434079</v>
      </c>
      <c r="ATU1" s="136">
        <f>'2044'!Y30</f>
        <v>878840.42774755671</v>
      </c>
      <c r="ATV1" s="136">
        <f>'2044'!Z30</f>
        <v>878915.01469040883</v>
      </c>
      <c r="ATW1" s="136">
        <f>'2044'!AA30</f>
        <v>878989.60796343384</v>
      </c>
      <c r="ATX1" s="136">
        <f>'2044'!AB30</f>
        <v>879064.20756716933</v>
      </c>
      <c r="ATY1" s="136">
        <f>'2044'!AC30</f>
        <v>879138.81350215233</v>
      </c>
      <c r="ATZ1" s="136">
        <f>'2044'!AD30</f>
        <v>879213.42576892034</v>
      </c>
      <c r="AUA1" s="136">
        <f>'2044'!AE30</f>
        <v>879288.04436801083</v>
      </c>
      <c r="AUB1" s="136">
        <f>'2044'!AF30</f>
        <v>879362.66929996107</v>
      </c>
      <c r="AUC1" s="136">
        <f>'2044'!AG30</f>
        <v>879437.30056530831</v>
      </c>
      <c r="AUD1" s="136">
        <f>'2044'!AH30</f>
        <v>879511.93816459051</v>
      </c>
      <c r="AUE1" s="136">
        <f>'2044'!AI30</f>
        <v>879586.58209834492</v>
      </c>
      <c r="AUF1" s="136">
        <f>'2044'!AJ30</f>
        <v>879661.23236710939</v>
      </c>
      <c r="AUG1" s="136">
        <f>'2044'!AK30</f>
        <v>879735.88897142129</v>
      </c>
      <c r="AUH1" s="136">
        <f>'2044'!AL30</f>
        <v>879810.55191181833</v>
      </c>
      <c r="AUI1" s="136">
        <f>'2044'!AM30</f>
        <v>879885.22118883859</v>
      </c>
      <c r="AUJ1" s="136">
        <f>'2044'!AN30</f>
        <v>879959.89680301957</v>
      </c>
      <c r="AUK1" s="136">
        <f>'2044'!AO30</f>
        <v>880034.57875489921</v>
      </c>
      <c r="AUL1" s="136">
        <f>'2044'!AP30</f>
        <v>880109.26704501524</v>
      </c>
      <c r="AUM1" s="136">
        <f>'2044'!AQ30</f>
        <v>880183.96167390607</v>
      </c>
      <c r="AUN1" s="136">
        <f>'2044'!AR30</f>
        <v>880258.66264210897</v>
      </c>
      <c r="AUO1" s="136">
        <f>'2044'!AS30</f>
        <v>880333.36995016201</v>
      </c>
      <c r="AUP1" s="136">
        <f>'2044'!AT30</f>
        <v>880408.08359860384</v>
      </c>
      <c r="AUQ1" s="136">
        <f>'2044'!AU30</f>
        <v>880482.8035879723</v>
      </c>
      <c r="AUR1" s="136">
        <f>'2044'!AV30</f>
        <v>880557.52991880523</v>
      </c>
      <c r="AUS1" s="136">
        <f>'2044'!AW30</f>
        <v>880632.26259164116</v>
      </c>
      <c r="AUT1" s="136">
        <f>'2044'!AX30</f>
        <v>880707.00160701852</v>
      </c>
      <c r="AUU1" s="136">
        <f>'2044'!AY30</f>
        <v>880781.74696547538</v>
      </c>
      <c r="AUV1" s="136">
        <f>'2044'!AZ30</f>
        <v>880856.49866754981</v>
      </c>
      <c r="AUW1" s="136">
        <f>'2044'!BA30</f>
        <v>880931.25671378057</v>
      </c>
      <c r="AUX1" s="136">
        <f>'2044'!BB30</f>
        <v>881006.02110470564</v>
      </c>
      <c r="AUY1" s="136">
        <f>'2044'!BC30</f>
        <v>881080.791840864</v>
      </c>
      <c r="AUZ1" s="136">
        <f>'2044'!BD30</f>
        <v>881155.56892279407</v>
      </c>
      <c r="AVA1" s="136">
        <f>'2044'!BE30</f>
        <v>881230.35235103406</v>
      </c>
      <c r="AVB1" s="136">
        <f>'2045'!F30</f>
        <v>881299.52258234657</v>
      </c>
      <c r="AVC1" s="136">
        <f>'2045'!G30</f>
        <v>881368.69824302208</v>
      </c>
      <c r="AVD1" s="136">
        <f>'2045'!H30</f>
        <v>881437.87933348806</v>
      </c>
      <c r="AVE1" s="136">
        <f>'2045'!I30</f>
        <v>881507.06585417117</v>
      </c>
      <c r="AVF1" s="136">
        <f>'2045'!J30</f>
        <v>881576.2578054975</v>
      </c>
      <c r="AVG1" s="136">
        <f>'2045'!K30</f>
        <v>881645.45518789347</v>
      </c>
      <c r="AVH1" s="136">
        <f>'2045'!L30</f>
        <v>881714.65800178505</v>
      </c>
      <c r="AVI1" s="136">
        <f>'2045'!M30</f>
        <v>881783.86624759878</v>
      </c>
      <c r="AVJ1" s="136">
        <f>'2045'!N30</f>
        <v>881853.07992576086</v>
      </c>
      <c r="AVK1" s="136">
        <f>'2045'!O30</f>
        <v>881922.29903669818</v>
      </c>
      <c r="AVL1" s="136">
        <f>'2045'!P30</f>
        <v>881991.5235808366</v>
      </c>
      <c r="AVM1" s="136">
        <f>'2045'!Q30</f>
        <v>882060.75355860265</v>
      </c>
      <c r="AVN1" s="136">
        <f>'2045'!R30</f>
        <v>882129.98897042323</v>
      </c>
      <c r="AVO1" s="136">
        <f>'2045'!S30</f>
        <v>882199.22981672431</v>
      </c>
      <c r="AVP1" s="136">
        <f>'2045'!T30</f>
        <v>882268.47609793337</v>
      </c>
      <c r="AVQ1" s="136">
        <f>'2045'!U30</f>
        <v>882337.72781447601</v>
      </c>
      <c r="AVR1" s="136">
        <f>'2045'!V30</f>
        <v>882406.98496677936</v>
      </c>
      <c r="AVS1" s="136">
        <f>'2045'!W30</f>
        <v>882476.24755526998</v>
      </c>
      <c r="AVT1" s="136">
        <f>'2045'!X30</f>
        <v>882545.51558037463</v>
      </c>
      <c r="AVU1" s="136">
        <f>'2045'!Y30</f>
        <v>882614.78904251987</v>
      </c>
      <c r="AVV1" s="136">
        <f>'2045'!Z30</f>
        <v>882684.06794213282</v>
      </c>
      <c r="AVW1" s="136">
        <f>'2045'!AA30</f>
        <v>882753.35227964004</v>
      </c>
      <c r="AVX1" s="136">
        <f>'2045'!AB30</f>
        <v>882822.64205546817</v>
      </c>
      <c r="AVY1" s="136">
        <f>'2045'!AC30</f>
        <v>882891.93727004447</v>
      </c>
      <c r="AVZ1" s="136">
        <f>'2045'!AD30</f>
        <v>882961.23792379559</v>
      </c>
      <c r="AWA1" s="136">
        <f>'2045'!AE30</f>
        <v>883030.54401714867</v>
      </c>
      <c r="AWB1" s="136">
        <f>'2045'!AF30</f>
        <v>883099.8555505306</v>
      </c>
      <c r="AWC1" s="136">
        <f>'2045'!AG30</f>
        <v>883169.17252436804</v>
      </c>
      <c r="AWD1" s="136">
        <f>'2045'!AH30</f>
        <v>883238.49493908882</v>
      </c>
      <c r="AWE1" s="136">
        <f>'2045'!AI30</f>
        <v>883307.82279511925</v>
      </c>
      <c r="AWF1" s="136">
        <f>'2045'!AJ30</f>
        <v>883377.15609288658</v>
      </c>
      <c r="AWG1" s="136">
        <f>'2045'!AK30</f>
        <v>883446.49483281828</v>
      </c>
      <c r="AWH1" s="136">
        <f>'2045'!AL30</f>
        <v>883515.83901534136</v>
      </c>
      <c r="AWI1" s="136">
        <f>'2045'!AM30</f>
        <v>883585.18864088284</v>
      </c>
      <c r="AWJ1" s="136">
        <f>'2045'!AN30</f>
        <v>883654.54370987008</v>
      </c>
      <c r="AWK1" s="136">
        <f>'2045'!AO30</f>
        <v>883723.90422273031</v>
      </c>
      <c r="AWL1" s="136">
        <f>'2045'!AP30</f>
        <v>883793.27017989114</v>
      </c>
      <c r="AWM1" s="136">
        <f>'2045'!AQ30</f>
        <v>883862.64158177946</v>
      </c>
      <c r="AWN1" s="136">
        <f>'2045'!AR30</f>
        <v>883932.01842882298</v>
      </c>
      <c r="AWO1" s="136">
        <f>'2045'!AS30</f>
        <v>884001.40072144894</v>
      </c>
      <c r="AWP1" s="136">
        <f>'2045'!AT30</f>
        <v>884070.78846008482</v>
      </c>
      <c r="AWQ1" s="136">
        <f>'2045'!AU30</f>
        <v>884140.1816451581</v>
      </c>
      <c r="AWR1" s="136">
        <f>'2045'!AV30</f>
        <v>884209.58027709613</v>
      </c>
      <c r="AWS1" s="136">
        <f>'2045'!AW30</f>
        <v>884278.9843563264</v>
      </c>
      <c r="AWT1" s="136">
        <f>'2045'!AX30</f>
        <v>884348.39388327696</v>
      </c>
      <c r="AWU1" s="136">
        <f>'2045'!AY30</f>
        <v>884417.8088583753</v>
      </c>
      <c r="AWV1" s="136">
        <f>'2045'!AZ30</f>
        <v>884487.22928204865</v>
      </c>
      <c r="AWW1" s="136">
        <f>'2045'!BA30</f>
        <v>884556.65515472495</v>
      </c>
      <c r="AWX1" s="136">
        <f>'2045'!BB30</f>
        <v>884626.08647683181</v>
      </c>
      <c r="AWY1" s="136">
        <f>'2045'!BC30</f>
        <v>884695.52324879693</v>
      </c>
      <c r="AWZ1" s="136">
        <f>'2045'!BD30</f>
        <v>884764.96547104837</v>
      </c>
      <c r="AXA1" s="136">
        <f>'2045'!BE30</f>
        <v>884834.41314401396</v>
      </c>
      <c r="AXB1" s="136">
        <f>'2046'!F30</f>
        <v>884898.28394267766</v>
      </c>
      <c r="AXC1" s="136">
        <f>'2046'!G30</f>
        <v>884962.1593517873</v>
      </c>
      <c r="AXD1" s="136">
        <f>'2046'!H30</f>
        <v>885026.0393716729</v>
      </c>
      <c r="AXE1" s="136">
        <f>'2046'!I30</f>
        <v>885089.92400266754</v>
      </c>
      <c r="AXF1" s="136">
        <f>'2046'!J30</f>
        <v>885153.81324510404</v>
      </c>
      <c r="AXG1" s="136">
        <f>'2046'!K30</f>
        <v>885217.70709931524</v>
      </c>
      <c r="AXH1" s="136">
        <f>'2046'!L30</f>
        <v>885281.60556563409</v>
      </c>
      <c r="AXI1" s="136">
        <f>'2046'!M30</f>
        <v>885345.50864439306</v>
      </c>
      <c r="AXJ1" s="136">
        <f>'2046'!N30</f>
        <v>885409.41633592581</v>
      </c>
      <c r="AXK1" s="136">
        <f>'2046'!O30</f>
        <v>885473.32864056481</v>
      </c>
      <c r="AXL1" s="136">
        <f>'2046'!P30</f>
        <v>885537.24555864313</v>
      </c>
      <c r="AXM1" s="136">
        <f>'2046'!Q30</f>
        <v>885601.16709049395</v>
      </c>
      <c r="AXN1" s="136">
        <f>'2046'!R30</f>
        <v>885665.09323645034</v>
      </c>
      <c r="AXO1" s="136">
        <f>'2046'!S30</f>
        <v>885729.02399684512</v>
      </c>
      <c r="AXP1" s="136">
        <f>'2046'!T30</f>
        <v>885792.95937201183</v>
      </c>
      <c r="AXQ1" s="136">
        <f>'2046'!U30</f>
        <v>885856.89936228283</v>
      </c>
      <c r="AXR1" s="136">
        <f>'2046'!V30</f>
        <v>885920.84396799188</v>
      </c>
      <c r="AXS1" s="136">
        <f>'2046'!W30</f>
        <v>885984.79318947194</v>
      </c>
      <c r="AXT1" s="136">
        <f>'2046'!X30</f>
        <v>886048.74702705606</v>
      </c>
      <c r="AXU1" s="136">
        <f>'2046'!Y30</f>
        <v>886112.70548107754</v>
      </c>
      <c r="AXV1" s="136">
        <f>'2046'!Z30</f>
        <v>886176.66855187004</v>
      </c>
      <c r="AXW1" s="136">
        <f>'2046'!AA30</f>
        <v>886240.63623976614</v>
      </c>
      <c r="AXX1" s="136">
        <f>'2046'!AB30</f>
        <v>886304.60854509939</v>
      </c>
      <c r="AXY1" s="136">
        <f>'2046'!AC30</f>
        <v>886368.58546820318</v>
      </c>
      <c r="AXZ1" s="136">
        <f>'2046'!AD30</f>
        <v>886432.56700941094</v>
      </c>
      <c r="AYA1" s="136">
        <f>'2046'!AE30</f>
        <v>886496.55316905561</v>
      </c>
      <c r="AYB1" s="136">
        <f>'2046'!AF30</f>
        <v>886560.54394747096</v>
      </c>
      <c r="AYC1" s="136">
        <f>'2046'!AG30</f>
        <v>886624.53934499028</v>
      </c>
      <c r="AYD1" s="136">
        <f>'2046'!AH30</f>
        <v>886688.53936194687</v>
      </c>
      <c r="AYE1" s="136">
        <f>'2046'!AI30</f>
        <v>886752.54399867426</v>
      </c>
      <c r="AYF1" s="136">
        <f>'2046'!AJ30</f>
        <v>886816.55325550621</v>
      </c>
      <c r="AYG1" s="136">
        <f>'2046'!AK30</f>
        <v>886880.56713277567</v>
      </c>
      <c r="AYH1" s="136">
        <f>'2046'!AL30</f>
        <v>886944.58563081664</v>
      </c>
      <c r="AYI1" s="136">
        <f>'2046'!AM30</f>
        <v>887008.6087499623</v>
      </c>
      <c r="AYJ1" s="136">
        <f>'2046'!AN30</f>
        <v>887072.6364905464</v>
      </c>
      <c r="AYK1" s="136">
        <f>'2046'!AO30</f>
        <v>887136.66885290248</v>
      </c>
      <c r="AYL1" s="136">
        <f>'2046'!AP30</f>
        <v>887200.70583736431</v>
      </c>
      <c r="AYM1" s="136">
        <f>'2046'!AQ30</f>
        <v>887264.74744426529</v>
      </c>
      <c r="AYN1" s="136">
        <f>'2046'!AR30</f>
        <v>887328.79367393919</v>
      </c>
      <c r="AYO1" s="136">
        <f>'2046'!AS30</f>
        <v>887392.84452671988</v>
      </c>
      <c r="AYP1" s="136">
        <f>'2046'!AT30</f>
        <v>887456.90000294079</v>
      </c>
      <c r="AYQ1" s="136">
        <f>'2046'!AU30</f>
        <v>887520.9601029359</v>
      </c>
      <c r="AYR1" s="136">
        <f>'2046'!AV30</f>
        <v>887585.02482703875</v>
      </c>
      <c r="AYS1" s="136">
        <f>'2046'!AW30</f>
        <v>887649.0941755831</v>
      </c>
      <c r="AYT1" s="136">
        <f>'2046'!AX30</f>
        <v>887713.16814890318</v>
      </c>
      <c r="AYU1" s="136">
        <f>'2046'!AY30</f>
        <v>887777.24674733228</v>
      </c>
      <c r="AYV1" s="136">
        <f>'2046'!AZ30</f>
        <v>887841.32997120486</v>
      </c>
      <c r="AYW1" s="136">
        <f>'2046'!BA30</f>
        <v>887905.41782085411</v>
      </c>
      <c r="AYX1" s="136">
        <f>'2046'!BB30</f>
        <v>887969.51029661426</v>
      </c>
      <c r="AYY1" s="136">
        <f>'2046'!BC30</f>
        <v>888033.60739881941</v>
      </c>
      <c r="AYZ1" s="136">
        <f>'2046'!BD30</f>
        <v>888097.70912780333</v>
      </c>
      <c r="AZA1" s="136">
        <f>'2046'!BE30</f>
        <v>888161.81548390002</v>
      </c>
      <c r="AZB1" s="136">
        <f>'2047'!F30</f>
        <v>888220.40955641551</v>
      </c>
      <c r="AZC1" s="136">
        <f>'2047'!G30</f>
        <v>888279.00749451923</v>
      </c>
      <c r="AZD1" s="136">
        <f>'2047'!H30</f>
        <v>888337.6092984631</v>
      </c>
      <c r="AZE1" s="136">
        <f>'2047'!I30</f>
        <v>888396.21496850252</v>
      </c>
      <c r="AZF1" s="136">
        <f>'2047'!J30</f>
        <v>888454.82450489246</v>
      </c>
      <c r="AZG1" s="136">
        <f>'2047'!K30</f>
        <v>888513.43790788762</v>
      </c>
      <c r="AZH1" s="136">
        <f>'2047'!L30</f>
        <v>888572.05517774378</v>
      </c>
      <c r="AZI1" s="136">
        <f>'2047'!M30</f>
        <v>888630.67631471565</v>
      </c>
      <c r="AZJ1" s="136">
        <f>'2047'!N30</f>
        <v>888689.30131905852</v>
      </c>
      <c r="AZK1" s="136">
        <f>'2047'!O30</f>
        <v>888747.93019102723</v>
      </c>
      <c r="AZL1" s="136">
        <f>'2047'!P30</f>
        <v>888806.5629308772</v>
      </c>
      <c r="AZM1" s="136">
        <f>'2047'!Q30</f>
        <v>888865.1995388635</v>
      </c>
      <c r="AZN1" s="136">
        <f>'2047'!R30</f>
        <v>888923.84001524153</v>
      </c>
      <c r="AZO1" s="136">
        <f>'2047'!S30</f>
        <v>888982.48436026601</v>
      </c>
      <c r="AZP1" s="136">
        <f>'2047'!T30</f>
        <v>889041.13257419283</v>
      </c>
      <c r="AZQ1" s="136">
        <f>'2047'!U30</f>
        <v>889099.78465727658</v>
      </c>
      <c r="AZR1" s="136">
        <f>'2047'!V30</f>
        <v>889158.44060977292</v>
      </c>
      <c r="AZS1" s="136">
        <f>'2047'!W30</f>
        <v>889217.10043193703</v>
      </c>
      <c r="AZT1" s="136">
        <f>'2047'!X30</f>
        <v>889275.76412402419</v>
      </c>
      <c r="AZU1" s="136">
        <f>'2047'!Y30</f>
        <v>889334.43168628949</v>
      </c>
      <c r="AZV1" s="136">
        <f>'2047'!Z30</f>
        <v>889393.10311898869</v>
      </c>
      <c r="AZW1" s="136">
        <f>'2047'!AA30</f>
        <v>889451.77842237672</v>
      </c>
      <c r="AZX1" s="136">
        <f>'2047'!AB30</f>
        <v>889510.45759670937</v>
      </c>
      <c r="AZY1" s="136">
        <f>'2047'!AC30</f>
        <v>889569.14064224157</v>
      </c>
      <c r="AZZ1" s="136">
        <f>'2047'!AD30</f>
        <v>889627.82755922875</v>
      </c>
      <c r="BAA1" s="136">
        <f>'2047'!AE30</f>
        <v>889686.5183479269</v>
      </c>
      <c r="BAB1" s="136">
        <f>'2047'!AF30</f>
        <v>889745.21300859086</v>
      </c>
      <c r="BAC1" s="136">
        <f>'2047'!AG30</f>
        <v>889803.91154147615</v>
      </c>
      <c r="BAD1" s="136">
        <f>'2047'!AH30</f>
        <v>889862.6139468383</v>
      </c>
      <c r="BAE1" s="136">
        <f>'2047'!AI30</f>
        <v>889921.32022493286</v>
      </c>
      <c r="BAF1" s="136">
        <f>'2047'!AJ30</f>
        <v>889980.03037601535</v>
      </c>
      <c r="BAG1" s="136">
        <f>'2047'!AK30</f>
        <v>890038.74440034106</v>
      </c>
      <c r="BAH1" s="136">
        <f>'2047'!AL30</f>
        <v>890097.46229816554</v>
      </c>
      <c r="BAI1" s="136">
        <f>'2047'!AM30</f>
        <v>890156.18406974489</v>
      </c>
      <c r="BAJ1" s="136">
        <f>'2047'!AN30</f>
        <v>890214.9097153336</v>
      </c>
      <c r="BAK1" s="136">
        <f>'2047'!AO30</f>
        <v>890273.63923518837</v>
      </c>
      <c r="BAL1" s="136">
        <f>'2047'!AP30</f>
        <v>890332.37262956426</v>
      </c>
      <c r="BAM1" s="136">
        <f>'2047'!AQ30</f>
        <v>890391.10989871691</v>
      </c>
      <c r="BAN1" s="136">
        <f>'2047'!AR30</f>
        <v>890449.85104290163</v>
      </c>
      <c r="BAO1" s="136">
        <f>'2047'!AS30</f>
        <v>890508.59606237477</v>
      </c>
      <c r="BAP1" s="136">
        <f>'2047'!AT30</f>
        <v>890567.34495739138</v>
      </c>
      <c r="BAQ1" s="136">
        <f>'2047'!AU30</f>
        <v>890626.09772820747</v>
      </c>
      <c r="BAR1" s="136">
        <f>'2047'!AV30</f>
        <v>890684.85437507858</v>
      </c>
      <c r="BAS1" s="136">
        <f>'2047'!AW30</f>
        <v>890743.61489826057</v>
      </c>
      <c r="BAT1" s="136">
        <f>'2047'!AX30</f>
        <v>890802.37929800886</v>
      </c>
      <c r="BAU1" s="136">
        <f>'2047'!AY30</f>
        <v>890861.14757457969</v>
      </c>
      <c r="BAV1" s="136">
        <f>'2047'!AZ30</f>
        <v>890919.91972822836</v>
      </c>
      <c r="BAW1" s="136">
        <f>'2047'!BA30</f>
        <v>890978.69575921108</v>
      </c>
      <c r="BAX1" s="136">
        <f>'2047'!BB30</f>
        <v>891037.47566778318</v>
      </c>
      <c r="BAY1" s="136">
        <f>'2047'!BC30</f>
        <v>891096.25945420063</v>
      </c>
      <c r="BAZ1" s="136">
        <f>'2047'!BD30</f>
        <v>891155.04711871943</v>
      </c>
      <c r="BBA1" s="136">
        <f>'2047'!BE30</f>
        <v>891213.83866159525</v>
      </c>
      <c r="BBB1" s="136">
        <f>'2048'!F30</f>
        <v>891267.22441741161</v>
      </c>
      <c r="BBC1" s="136">
        <f>'2048'!G30</f>
        <v>891320.61337115499</v>
      </c>
      <c r="BBD1" s="136">
        <f>'2048'!H30</f>
        <v>891374.00552301912</v>
      </c>
      <c r="BBE1" s="136">
        <f>'2048'!I30</f>
        <v>891427.40087319619</v>
      </c>
      <c r="BBF1" s="136">
        <f>'2048'!J30</f>
        <v>891480.79942187702</v>
      </c>
      <c r="BBG1" s="136">
        <f>'2048'!K30</f>
        <v>891534.20116925368</v>
      </c>
      <c r="BBH1" s="136">
        <f>'2048'!L30</f>
        <v>891587.60611551779</v>
      </c>
      <c r="BBI1" s="136">
        <f>'2048'!M30</f>
        <v>891641.01426086086</v>
      </c>
      <c r="BBJ1" s="136">
        <f>'2048'!N30</f>
        <v>891694.42560547427</v>
      </c>
      <c r="BBK1" s="136">
        <f>'2048'!O30</f>
        <v>891747.84014955012</v>
      </c>
      <c r="BBL1" s="136">
        <f>'2048'!P30</f>
        <v>891801.25789327978</v>
      </c>
      <c r="BBM1" s="136">
        <f>'2048'!Q30</f>
        <v>891854.67883685464</v>
      </c>
      <c r="BBN1" s="136">
        <f>'2048'!R30</f>
        <v>891908.10298046714</v>
      </c>
      <c r="BBO1" s="136">
        <f>'2048'!S30</f>
        <v>891961.53032430843</v>
      </c>
      <c r="BBP1" s="136">
        <f>'2048'!T30</f>
        <v>892014.96086857026</v>
      </c>
      <c r="BBQ1" s="136">
        <f>'2048'!U30</f>
        <v>892068.39461344457</v>
      </c>
      <c r="BBR1" s="136">
        <f>'2048'!V30</f>
        <v>892121.83155912266</v>
      </c>
      <c r="BBS1" s="136">
        <f>'2048'!W30</f>
        <v>892175.27170579671</v>
      </c>
      <c r="BBT1" s="136">
        <f>'2048'!X30</f>
        <v>892228.71505365812</v>
      </c>
      <c r="BBU1" s="136">
        <f>'2048'!Y30</f>
        <v>892282.16160289908</v>
      </c>
      <c r="BBV1" s="136">
        <f>'2048'!Z30</f>
        <v>892335.61135371088</v>
      </c>
      <c r="BBW1" s="136">
        <f>'2048'!AA30</f>
        <v>892389.06430628547</v>
      </c>
      <c r="BBX1" s="136">
        <f>'2048'!AB30</f>
        <v>892442.5204608147</v>
      </c>
      <c r="BBY1" s="136">
        <f>'2048'!AC30</f>
        <v>892495.97981749044</v>
      </c>
      <c r="BBZ1" s="136">
        <f>'2048'!AD30</f>
        <v>892549.44237650442</v>
      </c>
      <c r="BCA1" s="136">
        <f>'2048'!AE30</f>
        <v>892602.9081380486</v>
      </c>
      <c r="BCB1" s="136">
        <f>'2048'!AF30</f>
        <v>892656.37710231449</v>
      </c>
      <c r="BCC1" s="136">
        <f>'2048'!AG30</f>
        <v>892709.84926949418</v>
      </c>
      <c r="BCD1" s="136">
        <f>'2048'!AH30</f>
        <v>892763.32463977963</v>
      </c>
      <c r="BCE1" s="136">
        <f>'2048'!AI30</f>
        <v>892816.80321336247</v>
      </c>
      <c r="BCF1" s="136">
        <f>'2048'!AJ30</f>
        <v>892870.28499043465</v>
      </c>
      <c r="BCG1" s="136">
        <f>'2048'!AK30</f>
        <v>892923.76997118827</v>
      </c>
      <c r="BCH1" s="136">
        <f>'2048'!AL30</f>
        <v>892977.25815581484</v>
      </c>
      <c r="BCI1" s="136">
        <f>'2048'!AM30</f>
        <v>893030.74954450678</v>
      </c>
      <c r="BCJ1" s="136">
        <f>'2048'!AN30</f>
        <v>893084.24413745559</v>
      </c>
      <c r="BCK1" s="136">
        <f>'2048'!AO30</f>
        <v>893137.74193485349</v>
      </c>
      <c r="BCL1" s="136">
        <f>'2048'!AP30</f>
        <v>893191.2429368922</v>
      </c>
      <c r="BCM1" s="136">
        <f>'2048'!AQ30</f>
        <v>893244.74714376405</v>
      </c>
      <c r="BCN1" s="136">
        <f>'2048'!AR30</f>
        <v>893298.2545556603</v>
      </c>
      <c r="BCO1" s="136">
        <f>'2048'!AS30</f>
        <v>893351.76517277374</v>
      </c>
      <c r="BCP1" s="136">
        <f>'2048'!AT30</f>
        <v>893405.27899529599</v>
      </c>
      <c r="BCQ1" s="136">
        <f>'2048'!AU30</f>
        <v>893458.79602341913</v>
      </c>
      <c r="BCR1" s="136">
        <f>'2048'!AV30</f>
        <v>893512.31625733536</v>
      </c>
      <c r="BCS1" s="136">
        <f>'2048'!AW30</f>
        <v>893565.83969723631</v>
      </c>
      <c r="BCT1" s="136">
        <f>'2048'!AX30</f>
        <v>893619.36634331429</v>
      </c>
      <c r="BCU1" s="136">
        <f>'2048'!AY30</f>
        <v>893672.89619576128</v>
      </c>
      <c r="BCV1" s="136">
        <f>'2048'!AZ30</f>
        <v>893726.42925476935</v>
      </c>
      <c r="BCW1" s="136">
        <f>'2048'!BA30</f>
        <v>893779.96552053059</v>
      </c>
      <c r="BCX1" s="136">
        <f>'2048'!BB30</f>
        <v>893833.50499323709</v>
      </c>
      <c r="BCY1" s="136">
        <f>'2048'!BC30</f>
        <v>893887.04767308105</v>
      </c>
      <c r="BCZ1" s="136">
        <f>'2048'!BD30</f>
        <v>893940.5935602542</v>
      </c>
      <c r="BDA1" s="136">
        <f>'2048'!BE30</f>
        <v>893994.14265494945</v>
      </c>
      <c r="BDB1" s="136">
        <f>'2049'!F30</f>
        <v>894042.31119059061</v>
      </c>
      <c r="BDC1" s="136">
        <f>'2049'!G30</f>
        <v>894090.48232155468</v>
      </c>
      <c r="BDD1" s="136">
        <f>'2049'!H30</f>
        <v>894138.65604798659</v>
      </c>
      <c r="BDE1" s="136">
        <f>'2049'!I30</f>
        <v>894186.8323700258</v>
      </c>
      <c r="BDF1" s="136">
        <f>'2049'!J30</f>
        <v>894235.01128781226</v>
      </c>
      <c r="BDG1" s="136">
        <f>'2049'!K30</f>
        <v>894283.19280148612</v>
      </c>
      <c r="BDH1" s="136">
        <f>'2049'!L30</f>
        <v>894331.37691118685</v>
      </c>
      <c r="BDI1" s="136">
        <f>'2049'!M30</f>
        <v>894379.56361705437</v>
      </c>
      <c r="BDJ1" s="136">
        <f>'2049'!N30</f>
        <v>894427.75291922875</v>
      </c>
      <c r="BDK1" s="136">
        <f>'2049'!O30</f>
        <v>894475.94481785002</v>
      </c>
      <c r="BDL1" s="136">
        <f>'2049'!P30</f>
        <v>894524.13931305765</v>
      </c>
      <c r="BDM1" s="136">
        <f>'2049'!Q30</f>
        <v>894572.3364049918</v>
      </c>
      <c r="BDN1" s="136">
        <f>'2049'!R30</f>
        <v>894620.53609379241</v>
      </c>
      <c r="BDO1" s="136">
        <f>'2049'!S30</f>
        <v>894668.73837959918</v>
      </c>
      <c r="BDP1" s="136">
        <f>'2049'!T30</f>
        <v>894716.94326255226</v>
      </c>
      <c r="BDQ1" s="136">
        <f>'2049'!U30</f>
        <v>894765.15074279171</v>
      </c>
      <c r="BDR1" s="136">
        <f>'2049'!V30</f>
        <v>894813.36082045699</v>
      </c>
      <c r="BDS1" s="136">
        <f>'2049'!W30</f>
        <v>894861.57349568838</v>
      </c>
      <c r="BDT1" s="136">
        <f>'2049'!X30</f>
        <v>894909.7887686257</v>
      </c>
      <c r="BDU1" s="136">
        <f>'2049'!Y30</f>
        <v>894958.00663940923</v>
      </c>
      <c r="BDV1" s="136">
        <f>'2049'!Z30</f>
        <v>895006.22710817866</v>
      </c>
      <c r="BDW1" s="136">
        <f>'2049'!AA30</f>
        <v>895054.45017507405</v>
      </c>
      <c r="BDX1" s="136">
        <f>'2049'!AB30</f>
        <v>895102.67584023543</v>
      </c>
      <c r="BDY1" s="136">
        <f>'2049'!AC30</f>
        <v>895150.90410380263</v>
      </c>
      <c r="BDZ1" s="136">
        <f>'2049'!AD30</f>
        <v>895199.1349659157</v>
      </c>
      <c r="BEA1" s="136">
        <f>'2049'!AE30</f>
        <v>895247.36842671467</v>
      </c>
      <c r="BEB1" s="136">
        <f>'2049'!AF30</f>
        <v>895295.60448633949</v>
      </c>
      <c r="BEC1" s="136">
        <f>'2049'!AG30</f>
        <v>895343.84314493043</v>
      </c>
      <c r="BED1" s="136">
        <f>'2049'!AH30</f>
        <v>895392.08440262754</v>
      </c>
      <c r="BEE1" s="136">
        <f>'2049'!AI30</f>
        <v>895440.32825957041</v>
      </c>
      <c r="BEF1" s="136">
        <f>'2049'!AJ30</f>
        <v>895488.57471589954</v>
      </c>
      <c r="BEG1" s="136">
        <f>'2049'!AK30</f>
        <v>895536.82377175463</v>
      </c>
      <c r="BEH1" s="136">
        <f>'2049'!AL30</f>
        <v>895585.07542727608</v>
      </c>
      <c r="BEI1" s="136">
        <f>'2049'!AM30</f>
        <v>895633.32968260371</v>
      </c>
      <c r="BEJ1" s="136">
        <f>'2049'!AN30</f>
        <v>895681.58653787803</v>
      </c>
      <c r="BEK1" s="136">
        <f>'2049'!AO30</f>
        <v>895729.8459932385</v>
      </c>
      <c r="BEL1" s="136">
        <f>'2049'!AP30</f>
        <v>895778.10804882564</v>
      </c>
      <c r="BEM1" s="136">
        <f>'2049'!AQ30</f>
        <v>895826.37270477926</v>
      </c>
      <c r="BEN1" s="136">
        <f>'2049'!AR30</f>
        <v>895874.63996123988</v>
      </c>
      <c r="BEO1" s="136">
        <f>'2049'!AS30</f>
        <v>895922.90981834708</v>
      </c>
      <c r="BEP1" s="136">
        <f>'2049'!AT30</f>
        <v>895971.18227624148</v>
      </c>
      <c r="BEQ1" s="136">
        <f>'2049'!AU30</f>
        <v>896019.45733506267</v>
      </c>
      <c r="BER1" s="136">
        <f>'2049'!AV30</f>
        <v>896067.7349949514</v>
      </c>
      <c r="BES1" s="136">
        <f>'2049'!AW30</f>
        <v>896116.0152560476</v>
      </c>
      <c r="BET1" s="136">
        <f>'2049'!AX30</f>
        <v>896164.29811849131</v>
      </c>
      <c r="BEU1" s="136">
        <f>'2049'!AY30</f>
        <v>896212.58358242258</v>
      </c>
      <c r="BEV1" s="136">
        <f>'2049'!AZ30</f>
        <v>896260.87164798204</v>
      </c>
      <c r="BEW1" s="136">
        <f>'2049'!BA30</f>
        <v>896309.16231530905</v>
      </c>
      <c r="BEX1" s="136">
        <f>'2049'!BB30</f>
        <v>896357.45558454457</v>
      </c>
      <c r="BEY1" s="136">
        <f>'2049'!BC30</f>
        <v>896405.75145582866</v>
      </c>
      <c r="BEZ1" s="136">
        <f>'2049'!BD30</f>
        <v>896454.04992930125</v>
      </c>
      <c r="BFA1" s="136">
        <f>'2049'!BE30</f>
        <v>896502.35100510286</v>
      </c>
      <c r="BFB1" s="136">
        <f>'2050'!F30</f>
        <v>896545.25235037284</v>
      </c>
      <c r="BFC1" s="136">
        <f>'2050'!G30</f>
        <v>896588.15574864787</v>
      </c>
      <c r="BFD1" s="136">
        <f>'2050'!H30</f>
        <v>896631.0612000277</v>
      </c>
      <c r="BFE1" s="136">
        <f>'2050'!I30</f>
        <v>896673.96870461106</v>
      </c>
      <c r="BFF1" s="136">
        <f>'2050'!J30</f>
        <v>896716.87826249597</v>
      </c>
      <c r="BFG1" s="136">
        <f>'2050'!K30</f>
        <v>896759.78987378057</v>
      </c>
      <c r="BFH1" s="136">
        <f>'2050'!L30</f>
        <v>896802.70353856322</v>
      </c>
      <c r="BFI1" s="136">
        <f>'2050'!M30</f>
        <v>896845.6192569423</v>
      </c>
      <c r="BFJ1" s="136">
        <f>'2050'!N30</f>
        <v>896888.53702901606</v>
      </c>
      <c r="BFK1" s="136">
        <f>'2050'!O30</f>
        <v>896931.45685488242</v>
      </c>
      <c r="BFL1" s="136">
        <f>'2050'!P30</f>
        <v>896974.37873464031</v>
      </c>
      <c r="BFM1" s="136">
        <f>'2050'!Q30</f>
        <v>897017.3026683873</v>
      </c>
      <c r="BFN1" s="136">
        <f>'2050'!R30</f>
        <v>897060.22865622235</v>
      </c>
      <c r="BFO1" s="136">
        <f>'2050'!S30</f>
        <v>897103.15669824334</v>
      </c>
      <c r="BFP1" s="136">
        <f>'2050'!T30</f>
        <v>897146.08679454878</v>
      </c>
      <c r="BFQ1" s="136">
        <f>'2050'!U30</f>
        <v>897189.01894523704</v>
      </c>
      <c r="BFR1" s="136">
        <f>'2050'!V30</f>
        <v>897231.9531504059</v>
      </c>
      <c r="BFS1" s="136">
        <f>'2050'!W30</f>
        <v>897274.88941015408</v>
      </c>
      <c r="BFT1" s="136">
        <f>'2050'!X30</f>
        <v>897317.82772458007</v>
      </c>
      <c r="BFU1" s="136">
        <f>'2050'!Y30</f>
        <v>897360.76809378201</v>
      </c>
      <c r="BFV1" s="136">
        <f>'2050'!Z30</f>
        <v>897403.71051785792</v>
      </c>
      <c r="BFW1" s="136">
        <f>'2050'!AA30</f>
        <v>897446.65499690652</v>
      </c>
      <c r="BFX1" s="136">
        <f>'2050'!AB30</f>
        <v>897489.60153102619</v>
      </c>
      <c r="BFY1" s="136">
        <f>'2050'!AC30</f>
        <v>897532.55012031505</v>
      </c>
      <c r="BFZ1" s="136">
        <f>'2050'!AD30</f>
        <v>897575.50076487148</v>
      </c>
      <c r="BGA1" s="136">
        <f>'2050'!AE30</f>
        <v>897618.45346479409</v>
      </c>
      <c r="BGB1" s="136">
        <f>'2050'!AF30</f>
        <v>897661.40822018089</v>
      </c>
      <c r="BGC1" s="136">
        <f>'2050'!AG30</f>
        <v>897704.36503113026</v>
      </c>
      <c r="BGD1" s="136">
        <f>'2050'!AH30</f>
        <v>897747.32389774104</v>
      </c>
      <c r="BGE1" s="136">
        <f>'2050'!AI30</f>
        <v>897790.284820111</v>
      </c>
      <c r="BGF1" s="136">
        <f>'2050'!AJ30</f>
        <v>897833.24779833888</v>
      </c>
      <c r="BGG1" s="136">
        <f>'2050'!AK30</f>
        <v>897876.21283252293</v>
      </c>
      <c r="BGH1" s="136">
        <f>'2050'!AL30</f>
        <v>897919.17992276163</v>
      </c>
      <c r="BGI1" s="136">
        <f>'2050'!AM30</f>
        <v>897962.14906915312</v>
      </c>
      <c r="BGJ1" s="136">
        <f>'2050'!AN30</f>
        <v>898005.12027179613</v>
      </c>
      <c r="BGK1" s="136">
        <f>'2050'!AO30</f>
        <v>898048.09353078878</v>
      </c>
      <c r="BGL1" s="136">
        <f>'2050'!AP30</f>
        <v>898091.0688462297</v>
      </c>
      <c r="BGM1" s="136">
        <f>'2050'!AQ30</f>
        <v>898134.04621821723</v>
      </c>
      <c r="BGN1" s="136">
        <f>'2050'!AR30</f>
        <v>898177.02564684965</v>
      </c>
      <c r="BGO1" s="136">
        <f>'2050'!AS30</f>
        <v>898220.00713222555</v>
      </c>
      <c r="BGP1" s="136">
        <f>'2050'!AT30</f>
        <v>898262.99067444343</v>
      </c>
      <c r="BGQ1" s="136">
        <f>'2050'!AU30</f>
        <v>898305.97627360141</v>
      </c>
      <c r="BGR1" s="136">
        <f>'2050'!AV30</f>
        <v>898348.96392979799</v>
      </c>
      <c r="BGS1" s="136">
        <f>'2050'!AW30</f>
        <v>898391.95364313188</v>
      </c>
      <c r="BGT1" s="136">
        <f>'2050'!AX30</f>
        <v>898434.94541370124</v>
      </c>
      <c r="BGU1" s="136">
        <f>'2050'!AY30</f>
        <v>898477.93924160476</v>
      </c>
      <c r="BGV1" s="136">
        <f>'2050'!AZ30</f>
        <v>898520.93512694072</v>
      </c>
      <c r="BGW1" s="136">
        <f>'2050'!BA30</f>
        <v>898563.93306980748</v>
      </c>
      <c r="BGX1" s="136">
        <f>'2050'!BB30</f>
        <v>898606.93307030364</v>
      </c>
      <c r="BGY1" s="136">
        <f>'2050'!BC30</f>
        <v>898649.93512852793</v>
      </c>
      <c r="BGZ1" s="136">
        <f>'2050'!BD30</f>
        <v>898692.93924457824</v>
      </c>
      <c r="BHA1" s="136">
        <f>'2050'!BE30</f>
        <v>898735.94541855366</v>
      </c>
      <c r="BHB1" s="136">
        <f>'2051'!F30</f>
        <v>898773.57519809867</v>
      </c>
      <c r="BHC1" s="136">
        <f>'2051'!G30</f>
        <v>898811.20655319281</v>
      </c>
      <c r="BHD1" s="136">
        <f>'2051'!H30</f>
        <v>898848.83948389906</v>
      </c>
      <c r="BHE1" s="136">
        <f>'2051'!I30</f>
        <v>898886.47399028402</v>
      </c>
      <c r="BHF1" s="136">
        <f>'2051'!J30</f>
        <v>898924.11007241334</v>
      </c>
      <c r="BHG1" s="136">
        <f>'2051'!K30</f>
        <v>898961.74773035303</v>
      </c>
      <c r="BHH1" s="136">
        <f>'2051'!L30</f>
        <v>898999.38696416921</v>
      </c>
      <c r="BHI1" s="136">
        <f>'2051'!M30</f>
        <v>899037.02777392778</v>
      </c>
      <c r="BHJ1" s="136">
        <f>'2051'!N30</f>
        <v>899074.67015969474</v>
      </c>
      <c r="BHK1" s="136">
        <f>'2051'!O30</f>
        <v>899112.31412153621</v>
      </c>
      <c r="BHL1" s="136">
        <f>'2051'!P30</f>
        <v>899149.95965951763</v>
      </c>
      <c r="BHM1" s="136">
        <f>'2051'!Q30</f>
        <v>899187.60677370545</v>
      </c>
      <c r="BHN1" s="136">
        <f>'2051'!R30</f>
        <v>899225.25546416605</v>
      </c>
      <c r="BHO1" s="136">
        <f>'2051'!S30</f>
        <v>899262.9057309645</v>
      </c>
      <c r="BHP1" s="136">
        <f>'2051'!T30</f>
        <v>899300.55757416773</v>
      </c>
      <c r="BHQ1" s="136">
        <f>'2051'!U30</f>
        <v>899338.21099384094</v>
      </c>
      <c r="BHR1" s="136">
        <f>'2051'!V30</f>
        <v>899375.8659900506</v>
      </c>
      <c r="BHS1" s="136">
        <f>'2051'!W30</f>
        <v>899413.52256286261</v>
      </c>
      <c r="BHT1" s="136">
        <f>'2051'!X30</f>
        <v>899451.18071234284</v>
      </c>
      <c r="BHU1" s="136">
        <f>'2051'!Y30</f>
        <v>899488.84043855767</v>
      </c>
      <c r="BHV1" s="136">
        <f>'2051'!Z30</f>
        <v>899526.50174157287</v>
      </c>
      <c r="BHW1" s="136">
        <f>'2051'!AA30</f>
        <v>899564.1646214542</v>
      </c>
      <c r="BHX1" s="136">
        <f>'2051'!AB30</f>
        <v>899601.82907826838</v>
      </c>
      <c r="BHY1" s="136">
        <f>'2051'!AC30</f>
        <v>899639.49511208083</v>
      </c>
      <c r="BHZ1" s="136">
        <f>'2051'!AD30</f>
        <v>899677.16272295767</v>
      </c>
      <c r="BIA1" s="136">
        <f>'2051'!AE30</f>
        <v>899714.83191096527</v>
      </c>
      <c r="BIB1" s="136">
        <f>'2051'!AF30</f>
        <v>899752.50267616927</v>
      </c>
      <c r="BIC1" s="136">
        <f>'2051'!AG30</f>
        <v>899790.17501863604</v>
      </c>
      <c r="BID1" s="136">
        <f>'2051'!AH30</f>
        <v>899827.84893843124</v>
      </c>
      <c r="BIE1" s="136">
        <f>'2051'!AI30</f>
        <v>899865.5244356211</v>
      </c>
      <c r="BIF1" s="136">
        <f>'2051'!AJ30</f>
        <v>899903.20151027164</v>
      </c>
      <c r="BIG1" s="136">
        <f>'2051'!AK30</f>
        <v>899940.8801624492</v>
      </c>
      <c r="BIH1" s="136">
        <f>'2051'!AL30</f>
        <v>899978.56039221934</v>
      </c>
      <c r="BII1" s="136">
        <f>'2051'!AM30</f>
        <v>900016.24219964864</v>
      </c>
      <c r="BIJ1" s="136">
        <f>'2051'!AN30</f>
        <v>900053.9255848024</v>
      </c>
      <c r="BIK1" s="136">
        <f>'2051'!AO30</f>
        <v>900091.6105477477</v>
      </c>
      <c r="BIL1" s="136">
        <f>'2051'!AP30</f>
        <v>900129.29708854982</v>
      </c>
      <c r="BIM1" s="136">
        <f>'2051'!AQ30</f>
        <v>900166.98520727491</v>
      </c>
      <c r="BIN1" s="136">
        <f>'2051'!AR30</f>
        <v>900204.67490398942</v>
      </c>
      <c r="BIO1" s="136">
        <f>'2051'!AS30</f>
        <v>900242.36617875914</v>
      </c>
      <c r="BIP1" s="136">
        <f>'2051'!AT30</f>
        <v>900280.05903164996</v>
      </c>
      <c r="BIQ1" s="136">
        <f>'2051'!AU30</f>
        <v>900317.75346272858</v>
      </c>
      <c r="BIR1" s="136">
        <f>'2051'!AV30</f>
        <v>900355.44947206031</v>
      </c>
      <c r="BIS1" s="136">
        <f>'2051'!AW30</f>
        <v>900393.14705971174</v>
      </c>
      <c r="BIT1" s="136">
        <f>'2051'!AX30</f>
        <v>900430.846225749</v>
      </c>
      <c r="BIU1" s="136">
        <f>'2051'!AY30</f>
        <v>900468.54697023774</v>
      </c>
      <c r="BIV1" s="136">
        <f>'2051'!AZ30</f>
        <v>900506.24929324409</v>
      </c>
      <c r="BIW1" s="136">
        <f>'2051'!BA30</f>
        <v>900543.95319483487</v>
      </c>
      <c r="BIX1" s="136">
        <f>'2051'!BB30</f>
        <v>900581.65867507528</v>
      </c>
      <c r="BIY1" s="136">
        <f>'2051'!BC30</f>
        <v>900619.36573403201</v>
      </c>
      <c r="BIZ1" s="136">
        <f>'2051'!BD30</f>
        <v>900657.07437177084</v>
      </c>
      <c r="BJA1" s="136">
        <f>'2051'!BE30</f>
        <v>900694.78458835778</v>
      </c>
      <c r="BJB1" s="136">
        <f>'2052'!F30</f>
        <v>900727.19789593865</v>
      </c>
      <c r="BJC1" s="136">
        <f>'2052'!G30</f>
        <v>900759.61236997682</v>
      </c>
      <c r="BJD1" s="136">
        <f>'2052'!H30</f>
        <v>900792.02801051515</v>
      </c>
      <c r="BJE1" s="136">
        <f>'2052'!I30</f>
        <v>900824.44481759518</v>
      </c>
      <c r="BJF1" s="136">
        <f>'2052'!J30</f>
        <v>900856.86279125873</v>
      </c>
      <c r="BJG1" s="136">
        <f>'2052'!K30</f>
        <v>900889.28193154826</v>
      </c>
      <c r="BJH1" s="136">
        <f>'2052'!L30</f>
        <v>900921.70223850536</v>
      </c>
      <c r="BJI1" s="136">
        <f>'2052'!M30</f>
        <v>900954.1237121725</v>
      </c>
      <c r="BJJ1" s="136">
        <f>'2052'!N30</f>
        <v>900986.54635259113</v>
      </c>
      <c r="BJK1" s="136">
        <f>'2052'!O30</f>
        <v>901018.97015980363</v>
      </c>
      <c r="BJL1" s="136">
        <f>'2052'!P30</f>
        <v>901051.39513385168</v>
      </c>
      <c r="BJM1" s="136">
        <f>'2052'!Q30</f>
        <v>901083.82127477776</v>
      </c>
      <c r="BJN1" s="136">
        <f>'2052'!R30</f>
        <v>901116.2485826232</v>
      </c>
      <c r="BJO1" s="136">
        <f>'2052'!S30</f>
        <v>901148.67705743038</v>
      </c>
      <c r="BJP1" s="136">
        <f>'2052'!T30</f>
        <v>901181.10669924133</v>
      </c>
      <c r="BJQ1" s="136">
        <f>'2052'!U30</f>
        <v>901213.53750809794</v>
      </c>
      <c r="BJR1" s="136">
        <f>'2052'!V30</f>
        <v>901245.96948404226</v>
      </c>
      <c r="BJS1" s="136">
        <f>'2052'!W30</f>
        <v>901278.40262711607</v>
      </c>
      <c r="BJT1" s="136">
        <f>'2052'!X30</f>
        <v>901310.83693736163</v>
      </c>
      <c r="BJU1" s="136">
        <f>'2052'!Y30</f>
        <v>901343.27241482108</v>
      </c>
      <c r="BJV1" s="136">
        <f>'2052'!Z30</f>
        <v>901375.70905953599</v>
      </c>
      <c r="BJW1" s="136">
        <f>'2052'!AA30</f>
        <v>901408.14687154861</v>
      </c>
      <c r="BJX1" s="136">
        <f>'2052'!AB30</f>
        <v>901440.58585090097</v>
      </c>
      <c r="BJY1" s="136">
        <f>'2052'!AC30</f>
        <v>901473.02599763521</v>
      </c>
      <c r="BJZ1" s="136">
        <f>'2052'!AD30</f>
        <v>901505.46731179277</v>
      </c>
      <c r="BKA1" s="136">
        <f>'2052'!AE30</f>
        <v>901537.90979341627</v>
      </c>
      <c r="BKB1" s="136">
        <f>'2052'!AF30</f>
        <v>901570.35344254749</v>
      </c>
      <c r="BKC1" s="136">
        <f>'2052'!AG30</f>
        <v>901602.79825922858</v>
      </c>
      <c r="BKD1" s="136">
        <f>'2052'!AH30</f>
        <v>901635.24424350169</v>
      </c>
      <c r="BKE1" s="136">
        <f>'2052'!AI30</f>
        <v>901667.69139540801</v>
      </c>
      <c r="BKF1" s="136">
        <f>'2052'!AJ30</f>
        <v>901700.13971499051</v>
      </c>
      <c r="BKG1" s="136">
        <f>'2052'!AK30</f>
        <v>901732.58920229087</v>
      </c>
      <c r="BKH1" s="136">
        <f>'2052'!AL30</f>
        <v>901765.03985735087</v>
      </c>
      <c r="BKI1" s="136">
        <f>'2052'!AM30</f>
        <v>901797.4916802129</v>
      </c>
      <c r="BKJ1" s="136">
        <f>'2052'!AN30</f>
        <v>901829.94467091875</v>
      </c>
      <c r="BKK1" s="136">
        <f>'2052'!AO30</f>
        <v>901862.39882951044</v>
      </c>
      <c r="BKL1" s="136">
        <f>'2052'!AP30</f>
        <v>901894.85415603046</v>
      </c>
      <c r="BKM1" s="136">
        <f>'2052'!AQ30</f>
        <v>901927.31065052038</v>
      </c>
      <c r="BKN1" s="136">
        <f>'2052'!AR30</f>
        <v>901959.76831302198</v>
      </c>
      <c r="BKO1" s="136">
        <f>'2052'!AS30</f>
        <v>901992.22714357788</v>
      </c>
      <c r="BKP1" s="136">
        <f>'2052'!AT30</f>
        <v>902024.68714222987</v>
      </c>
      <c r="BKQ1" s="136">
        <f>'2052'!AU30</f>
        <v>902057.14830901986</v>
      </c>
      <c r="BKR1" s="136">
        <f>'2052'!AV30</f>
        <v>902089.61064399011</v>
      </c>
      <c r="BKS1" s="136">
        <f>'2052'!AW30</f>
        <v>902122.07414718275</v>
      </c>
      <c r="BKT1" s="136">
        <f>'2052'!AX30</f>
        <v>902154.53881863912</v>
      </c>
      <c r="BKU1" s="136">
        <f>'2052'!AY30</f>
        <v>902187.00465840229</v>
      </c>
      <c r="BKV1" s="136">
        <f>'2052'!AZ30</f>
        <v>902219.47166651359</v>
      </c>
      <c r="BKW1" s="136">
        <f>'2052'!BA30</f>
        <v>902251.9398430154</v>
      </c>
      <c r="BKX1" s="136">
        <f>'2052'!BB30</f>
        <v>902284.40918794926</v>
      </c>
      <c r="BKY1" s="136">
        <f>'2052'!BC30</f>
        <v>902316.87970135792</v>
      </c>
      <c r="BKZ1" s="136">
        <f>'2052'!BD30</f>
        <v>902349.35138328292</v>
      </c>
      <c r="BLA1" s="136">
        <f>'2052'!BE30</f>
        <v>902381.82423376676</v>
      </c>
      <c r="BLB1" s="136">
        <f>'2053'!F30</f>
        <v>902409.01228908275</v>
      </c>
      <c r="BLC1" s="136">
        <f>'2053'!G30</f>
        <v>902436.20116355177</v>
      </c>
      <c r="BLD1" s="136">
        <f>'2053'!H30</f>
        <v>902463.39085720025</v>
      </c>
      <c r="BLE1" s="136">
        <f>'2053'!I30</f>
        <v>902490.58137005311</v>
      </c>
      <c r="BLF1" s="136">
        <f>'2053'!J30</f>
        <v>902517.77270213456</v>
      </c>
      <c r="BLG1" s="136">
        <f>'2053'!K30</f>
        <v>902544.9648534694</v>
      </c>
      <c r="BLH1" s="136">
        <f>'2053'!L30</f>
        <v>902572.15782408242</v>
      </c>
      <c r="BLI1" s="136">
        <f>'2053'!M30</f>
        <v>902599.35161399841</v>
      </c>
      <c r="BLJ1" s="136">
        <f>'2053'!N30</f>
        <v>902626.54622324184</v>
      </c>
      <c r="BLK1" s="136">
        <f>'2053'!O30</f>
        <v>902653.74165183748</v>
      </c>
      <c r="BLL1" s="136">
        <f>'2053'!P30</f>
        <v>902680.93789981015</v>
      </c>
      <c r="BLM1" s="136">
        <f>'2053'!Q30</f>
        <v>902708.13496718404</v>
      </c>
      <c r="BLN1" s="136">
        <f>'2053'!R30</f>
        <v>902735.33285398432</v>
      </c>
      <c r="BLO1" s="136">
        <f>'2053'!S30</f>
        <v>902762.53156023577</v>
      </c>
      <c r="BLP1" s="136">
        <f>'2053'!T30</f>
        <v>902789.73108596297</v>
      </c>
      <c r="BLQ1" s="136">
        <f>'2053'!U30</f>
        <v>902816.93143118988</v>
      </c>
      <c r="BLR1" s="136">
        <f>'2053'!V30</f>
        <v>902844.13259594236</v>
      </c>
      <c r="BLS1" s="136">
        <f>'2053'!W30</f>
        <v>902871.33458024438</v>
      </c>
      <c r="BLT1" s="136">
        <f>'2053'!X30</f>
        <v>902898.53738412086</v>
      </c>
      <c r="BLU1" s="136">
        <f>'2053'!Y30</f>
        <v>902925.7410075966</v>
      </c>
      <c r="BLV1" s="136">
        <f>'2053'!Z30</f>
        <v>902952.94545069605</v>
      </c>
      <c r="BLW1" s="136">
        <f>'2053'!AA30</f>
        <v>902980.15071344387</v>
      </c>
      <c r="BLX1" s="136">
        <f>'2053'!AB30</f>
        <v>903007.35679586499</v>
      </c>
      <c r="BLY1" s="136">
        <f>'2053'!AC30</f>
        <v>903034.56369798398</v>
      </c>
      <c r="BLZ1" s="136">
        <f>'2053'!AD30</f>
        <v>903061.77141982538</v>
      </c>
      <c r="BMA1" s="136">
        <f>'2053'!AE30</f>
        <v>903088.97996141424</v>
      </c>
      <c r="BMB1" s="136">
        <f>'2053'!AF30</f>
        <v>903116.189322775</v>
      </c>
      <c r="BMC1" s="136">
        <f>'2053'!AG30</f>
        <v>903143.39950393268</v>
      </c>
      <c r="BMD1" s="136">
        <f>'2053'!AH30</f>
        <v>903170.61050491151</v>
      </c>
      <c r="BME1" s="136">
        <f>'2053'!AI30</f>
        <v>903197.8223257364</v>
      </c>
      <c r="BMF1" s="136">
        <f>'2053'!AJ30</f>
        <v>903225.03496643226</v>
      </c>
      <c r="BMG1" s="136">
        <f>'2053'!AK30</f>
        <v>903252.24842702341</v>
      </c>
      <c r="BMH1" s="136">
        <f>'2053'!AL30</f>
        <v>903279.46270753478</v>
      </c>
      <c r="BMI1" s="136">
        <f>'2053'!AM30</f>
        <v>903306.67780799093</v>
      </c>
      <c r="BMJ1" s="136">
        <f>'2053'!AN30</f>
        <v>903333.89372841688</v>
      </c>
      <c r="BMK1" s="136">
        <f>'2053'!AO30</f>
        <v>903361.11046883708</v>
      </c>
      <c r="BML1" s="136">
        <f>'2053'!AP30</f>
        <v>903388.32802927634</v>
      </c>
      <c r="BMM1" s="136">
        <f>'2053'!AQ30</f>
        <v>903415.54640975909</v>
      </c>
      <c r="BMN1" s="136">
        <f>'2053'!AR30</f>
        <v>903442.76561031037</v>
      </c>
      <c r="BMO1" s="136">
        <f>'2053'!AS30</f>
        <v>903469.98563095485</v>
      </c>
      <c r="BMP1" s="136">
        <f>'2053'!AT30</f>
        <v>903497.2064717171</v>
      </c>
      <c r="BMQ1" s="136">
        <f>'2053'!AU30</f>
        <v>903524.42813262169</v>
      </c>
      <c r="BMR1" s="136">
        <f>'2053'!AV30</f>
        <v>903551.65061369399</v>
      </c>
      <c r="BMS1" s="136">
        <f>'2053'!AW30</f>
        <v>903578.87391495809</v>
      </c>
      <c r="BMT1" s="136">
        <f>'2053'!AX30</f>
        <v>903606.09803643858</v>
      </c>
      <c r="BMU1" s="136">
        <f>'2053'!AY30</f>
        <v>903633.32297816081</v>
      </c>
      <c r="BMV1" s="136">
        <f>'2053'!AZ30</f>
        <v>903660.54874014913</v>
      </c>
      <c r="BMW1" s="136">
        <f>'2053'!BA30</f>
        <v>903687.77532242797</v>
      </c>
      <c r="BMX1" s="136">
        <f>'2053'!BB30</f>
        <v>903715.0027250225</v>
      </c>
      <c r="BMY1" s="136">
        <f>'2053'!BC30</f>
        <v>903742.23094795726</v>
      </c>
      <c r="BMZ1" s="136">
        <f>'2053'!BD30</f>
        <v>903769.45999125694</v>
      </c>
      <c r="BNA1" s="136">
        <f>'2053'!BE30</f>
        <v>903796.68985494645</v>
      </c>
      <c r="BNB1" s="136">
        <f>'2054'!F30</f>
        <v>903818.56603951741</v>
      </c>
      <c r="BNC1" s="136">
        <f>'2054'!G30</f>
        <v>903840.44275360124</v>
      </c>
      <c r="BND1" s="136">
        <f>'2054'!H30</f>
        <v>903862.31999720575</v>
      </c>
      <c r="BNE1" s="136">
        <f>'2054'!I30</f>
        <v>903884.19777034339</v>
      </c>
      <c r="BNF1" s="136">
        <f>'2054'!J30</f>
        <v>903906.0760730278</v>
      </c>
      <c r="BNG1" s="136">
        <f>'2054'!K30</f>
        <v>903927.95490527106</v>
      </c>
      <c r="BNH1" s="136">
        <f>'2054'!L30</f>
        <v>903949.83426708635</v>
      </c>
      <c r="BNI1" s="136">
        <f>'2054'!M30</f>
        <v>903971.71415848669</v>
      </c>
      <c r="BNJ1" s="136">
        <f>'2054'!N30</f>
        <v>903993.59457948431</v>
      </c>
      <c r="BNK1" s="136">
        <f>'2054'!O30</f>
        <v>904015.47553009237</v>
      </c>
      <c r="BNL1" s="136">
        <f>'2054'!P30</f>
        <v>904037.35701032379</v>
      </c>
      <c r="BNM1" s="136">
        <f>'2054'!Q30</f>
        <v>904059.23902019102</v>
      </c>
      <c r="BNN1" s="136">
        <f>'2054'!R30</f>
        <v>904081.12155970722</v>
      </c>
      <c r="BNO1" s="136">
        <f>'2054'!S30</f>
        <v>904103.00462888507</v>
      </c>
      <c r="BNP1" s="136">
        <f>'2054'!T30</f>
        <v>904124.88822773739</v>
      </c>
      <c r="BNQ1" s="136">
        <f>'2054'!U30</f>
        <v>904146.77235627722</v>
      </c>
      <c r="BNR1" s="136">
        <f>'2054'!V30</f>
        <v>904168.65701451688</v>
      </c>
      <c r="BNS1" s="136">
        <f>'2054'!W30</f>
        <v>904190.54220246954</v>
      </c>
      <c r="BNT1" s="136">
        <f>'2054'!X30</f>
        <v>904212.42792014824</v>
      </c>
      <c r="BNU1" s="136">
        <f>'2054'!Y30</f>
        <v>904234.3141675652</v>
      </c>
      <c r="BNV1" s="136">
        <f>'2054'!Z30</f>
        <v>904256.20094473416</v>
      </c>
      <c r="BNW1" s="136">
        <f>'2054'!AA30</f>
        <v>904278.08825166698</v>
      </c>
      <c r="BNX1" s="136">
        <f>'2054'!AB30</f>
        <v>904299.97608837695</v>
      </c>
      <c r="BNY1" s="136">
        <f>'2054'!AC30</f>
        <v>904321.86445487663</v>
      </c>
      <c r="BNZ1" s="136">
        <f>'2054'!AD30</f>
        <v>904343.7533511793</v>
      </c>
      <c r="BOA1" s="136">
        <f>'2054'!AE30</f>
        <v>904365.64277729741</v>
      </c>
      <c r="BOB1" s="136">
        <f>'2054'!AF30</f>
        <v>904387.53273324377</v>
      </c>
      <c r="BOC1" s="136">
        <f>'2054'!AG30</f>
        <v>904409.42321903142</v>
      </c>
      <c r="BOD1" s="136">
        <f>'2054'!AH30</f>
        <v>904431.31423467316</v>
      </c>
      <c r="BOE1" s="136">
        <f>'2054'!AI30</f>
        <v>904453.20578018168</v>
      </c>
      <c r="BOF1" s="136">
        <f>'2054'!AJ30</f>
        <v>904475.09785556979</v>
      </c>
      <c r="BOG1" s="136">
        <f>'2054'!AK30</f>
        <v>904496.99046085065</v>
      </c>
      <c r="BOH1" s="136">
        <f>'2054'!AL30</f>
        <v>904518.88359603658</v>
      </c>
      <c r="BOI1" s="136">
        <f>'2054'!AM30</f>
        <v>904540.77726114087</v>
      </c>
      <c r="BOJ1" s="136">
        <f>'2054'!AN30</f>
        <v>904562.67145617586</v>
      </c>
      <c r="BOK1" s="136">
        <f>'2054'!AO30</f>
        <v>904584.56618115492</v>
      </c>
      <c r="BOL1" s="136">
        <f>'2054'!AP30</f>
        <v>904606.46143609029</v>
      </c>
      <c r="BOM1" s="136">
        <f>'2054'!AQ30</f>
        <v>904628.35722099536</v>
      </c>
      <c r="BON1" s="136">
        <f>'2054'!AR30</f>
        <v>904650.25353588269</v>
      </c>
      <c r="BOO1" s="136">
        <f>'2054'!AS30</f>
        <v>904672.15038076497</v>
      </c>
      <c r="BOP1" s="136">
        <f>'2054'!AT30</f>
        <v>904694.04775565537</v>
      </c>
      <c r="BOQ1" s="136">
        <f>'2054'!AU30</f>
        <v>904715.94566056645</v>
      </c>
      <c r="BOR1" s="136">
        <f>'2054'!AV30</f>
        <v>904737.84409551125</v>
      </c>
      <c r="BOS1" s="136">
        <f>'2054'!AW30</f>
        <v>904759.74306050234</v>
      </c>
      <c r="BOT1" s="136">
        <f>'2054'!AX30</f>
        <v>904781.64255555277</v>
      </c>
      <c r="BOU1" s="136">
        <f>'2054'!AY30</f>
        <v>904803.54258067522</v>
      </c>
      <c r="BOV1" s="136">
        <f>'2054'!AZ30</f>
        <v>904825.44313588238</v>
      </c>
      <c r="BOW1" s="136">
        <f>'2054'!BA30</f>
        <v>904847.34422118752</v>
      </c>
      <c r="BOX1" s="136">
        <f>'2054'!BB30</f>
        <v>904869.24583660346</v>
      </c>
      <c r="BOY1" s="136">
        <f>'2054'!BC30</f>
        <v>904891.14798214252</v>
      </c>
      <c r="BOZ1" s="136">
        <f>'2054'!BD30</f>
        <v>904913.05065781786</v>
      </c>
      <c r="BPA1" s="136">
        <f>'2054'!BE30</f>
        <v>904934.95386364241</v>
      </c>
      <c r="BPB1" s="136">
        <f>'2055'!F30</f>
        <v>904951.49551176117</v>
      </c>
      <c r="BPC1" s="136">
        <f>'2055'!G30</f>
        <v>904968.03746225254</v>
      </c>
      <c r="BPD1" s="136">
        <f>'2055'!H30</f>
        <v>904984.57971512026</v>
      </c>
      <c r="BPE1" s="136">
        <f>'2055'!I30</f>
        <v>905001.12227037014</v>
      </c>
      <c r="BPF1" s="136">
        <f>'2055'!J30</f>
        <v>905017.66512800753</v>
      </c>
      <c r="BPG1" s="136">
        <f>'2055'!K30</f>
        <v>905034.20828803827</v>
      </c>
      <c r="BPH1" s="136">
        <f>'2055'!L30</f>
        <v>905050.75175046746</v>
      </c>
      <c r="BPI1" s="136">
        <f>'2055'!M30</f>
        <v>905067.29551530106</v>
      </c>
      <c r="BPJ1" s="136">
        <f>'2055'!N30</f>
        <v>905083.8395825444</v>
      </c>
      <c r="BPK1" s="136">
        <f>'2055'!O30</f>
        <v>905100.38395220286</v>
      </c>
      <c r="BPL1" s="136">
        <f>'2055'!P30</f>
        <v>905116.92862428213</v>
      </c>
      <c r="BPM1" s="136">
        <f>'2055'!Q30</f>
        <v>905133.47359878768</v>
      </c>
      <c r="BPN1" s="136">
        <f>'2055'!R30</f>
        <v>905150.01887572522</v>
      </c>
      <c r="BPO1" s="136">
        <f>'2055'!S30</f>
        <v>905166.56445509999</v>
      </c>
      <c r="BPP1" s="136">
        <f>'2055'!T30</f>
        <v>905183.11033691757</v>
      </c>
      <c r="BPQ1" s="136">
        <f>'2055'!U30</f>
        <v>905199.65652118367</v>
      </c>
      <c r="BPR1" s="136">
        <f>'2055'!V30</f>
        <v>905216.20300790388</v>
      </c>
      <c r="BPS1" s="136">
        <f>'2055'!W30</f>
        <v>905232.74979708355</v>
      </c>
      <c r="BPT1" s="136">
        <f>'2055'!X30</f>
        <v>905249.29688872804</v>
      </c>
      <c r="BPU1" s="136">
        <f>'2055'!Y30</f>
        <v>905265.84428284329</v>
      </c>
      <c r="BPV1" s="136">
        <f>'2055'!Z30</f>
        <v>905282.39197943441</v>
      </c>
      <c r="BPW1" s="136">
        <f>'2055'!AA30</f>
        <v>905298.93997850735</v>
      </c>
      <c r="BPX1" s="136">
        <f>'2055'!AB30</f>
        <v>905315.48828006734</v>
      </c>
      <c r="BPY1" s="136">
        <f>'2055'!AC30</f>
        <v>905332.03688411973</v>
      </c>
      <c r="BPZ1" s="136">
        <f>'2055'!AD30</f>
        <v>905348.58579067071</v>
      </c>
      <c r="BQA1" s="136">
        <f>'2055'!AE30</f>
        <v>905365.13499972504</v>
      </c>
      <c r="BQB1" s="136">
        <f>'2055'!AF30</f>
        <v>905381.68451128877</v>
      </c>
      <c r="BQC1" s="136">
        <f>'2055'!AG30</f>
        <v>905398.23432536738</v>
      </c>
      <c r="BQD1" s="136">
        <f>'2055'!AH30</f>
        <v>905414.78444196645</v>
      </c>
      <c r="BQE1" s="136">
        <f>'2055'!AI30</f>
        <v>905431.33486109111</v>
      </c>
      <c r="BQF1" s="136">
        <f>'2055'!AJ30</f>
        <v>905447.88558274729</v>
      </c>
      <c r="BQG1" s="136">
        <f>'2055'!AK30</f>
        <v>905464.43660694</v>
      </c>
      <c r="BQH1" s="136">
        <f>'2055'!AL30</f>
        <v>905480.98793367541</v>
      </c>
      <c r="BQI1" s="136">
        <f>'2055'!AM30</f>
        <v>905497.53956295876</v>
      </c>
      <c r="BQJ1" s="136">
        <f>'2055'!AN30</f>
        <v>905514.09149479563</v>
      </c>
      <c r="BQK1" s="136">
        <f>'2055'!AO30</f>
        <v>905530.64372919174</v>
      </c>
      <c r="BQL1" s="136">
        <f>'2055'!AP30</f>
        <v>905547.19626615196</v>
      </c>
      <c r="BQM1" s="136">
        <f>'2055'!AQ30</f>
        <v>905563.74910568236</v>
      </c>
      <c r="BQN1" s="136">
        <f>'2055'!AR30</f>
        <v>905580.30224778852</v>
      </c>
      <c r="BQO1" s="136">
        <f>'2055'!AS30</f>
        <v>905596.8556924758</v>
      </c>
      <c r="BQP1" s="136">
        <f>'2055'!AT30</f>
        <v>905613.4094397499</v>
      </c>
      <c r="BQQ1" s="136">
        <f>'2055'!AU30</f>
        <v>905629.96348961606</v>
      </c>
      <c r="BQR1" s="136">
        <f>'2055'!AV30</f>
        <v>905646.51784207998</v>
      </c>
      <c r="BQS1" s="136">
        <f>'2055'!AW30</f>
        <v>905663.0724971469</v>
      </c>
      <c r="BQT1" s="136">
        <f>'2055'!AX30</f>
        <v>905679.62745482277</v>
      </c>
      <c r="BQU1" s="136">
        <f>'2055'!AY30</f>
        <v>905696.18271511316</v>
      </c>
      <c r="BQV1" s="136">
        <f>'2055'!AZ30</f>
        <v>905712.7382780232</v>
      </c>
      <c r="BQW1" s="136">
        <f>'2055'!BA30</f>
        <v>905729.29414355871</v>
      </c>
      <c r="BQX1" s="136">
        <f>'2055'!BB30</f>
        <v>905745.85031172517</v>
      </c>
      <c r="BQY1" s="136">
        <f>'2055'!BC30</f>
        <v>905762.40678252815</v>
      </c>
      <c r="BQZ1" s="136">
        <f>'2055'!BD30</f>
        <v>905778.96355597302</v>
      </c>
      <c r="BRA1" s="136">
        <f>'2055'!BE30</f>
        <v>905795.52063206537</v>
      </c>
      <c r="BRB1" s="136">
        <f>'2056'!F30</f>
        <v>905806.76466527826</v>
      </c>
      <c r="BRC1" s="136">
        <f>'2056'!G30</f>
        <v>905818.00883806846</v>
      </c>
      <c r="BRD1" s="136">
        <f>'2056'!H30</f>
        <v>905829.25315043761</v>
      </c>
      <c r="BRE1" s="136">
        <f>'2056'!I30</f>
        <v>905840.49760238722</v>
      </c>
      <c r="BRF1" s="136">
        <f>'2056'!J30</f>
        <v>905851.74219391902</v>
      </c>
      <c r="BRG1" s="136">
        <f>'2056'!K30</f>
        <v>905862.9869250349</v>
      </c>
      <c r="BRH1" s="136">
        <f>'2056'!L30</f>
        <v>905874.23179573647</v>
      </c>
      <c r="BRI1" s="136">
        <f>'2056'!M30</f>
        <v>905885.4768060256</v>
      </c>
      <c r="BRJ1" s="136">
        <f>'2056'!N30</f>
        <v>905896.72195590369</v>
      </c>
      <c r="BRK1" s="136">
        <f>'2056'!O30</f>
        <v>905907.96724537294</v>
      </c>
      <c r="BRL1" s="136">
        <f>'2056'!P30</f>
        <v>905919.21267443488</v>
      </c>
      <c r="BRM1" s="136">
        <f>'2056'!Q30</f>
        <v>905930.45824309101</v>
      </c>
      <c r="BRN1" s="136">
        <f>'2056'!R30</f>
        <v>905941.70395134343</v>
      </c>
      <c r="BRO1" s="136">
        <f>'2056'!S30</f>
        <v>905952.94979919365</v>
      </c>
      <c r="BRP1" s="136">
        <f>'2056'!T30</f>
        <v>905964.19578664342</v>
      </c>
      <c r="BRQ1" s="136">
        <f>'2056'!U30</f>
        <v>905975.44191369449</v>
      </c>
      <c r="BRR1" s="136">
        <f>'2056'!V30</f>
        <v>905986.68818034884</v>
      </c>
      <c r="BRS1" s="136">
        <f>'2056'!W30</f>
        <v>905997.93458660773</v>
      </c>
      <c r="BRT1" s="136">
        <f>'2056'!X30</f>
        <v>906009.18113247328</v>
      </c>
      <c r="BRU1" s="136">
        <f>'2056'!Y30</f>
        <v>906020.42781794711</v>
      </c>
      <c r="BRV1" s="136">
        <f>'2056'!Z30</f>
        <v>906031.67464303086</v>
      </c>
      <c r="BRW1" s="136">
        <f>'2056'!AA30</f>
        <v>906042.92160772614</v>
      </c>
      <c r="BRX1" s="136">
        <f>'2056'!AB30</f>
        <v>906054.1687120354</v>
      </c>
      <c r="BRY1" s="136">
        <f>'2056'!AC30</f>
        <v>906065.41595595959</v>
      </c>
      <c r="BRZ1" s="136">
        <f>'2056'!AD30</f>
        <v>906076.66333950043</v>
      </c>
      <c r="BSA1" s="136">
        <f>'2056'!AE30</f>
        <v>906087.91086266027</v>
      </c>
      <c r="BSB1" s="136">
        <f>'2056'!AF30</f>
        <v>906099.15852544026</v>
      </c>
      <c r="BSC1" s="136">
        <f>'2056'!AG30</f>
        <v>906110.40632784239</v>
      </c>
      <c r="BSD1" s="136">
        <f>'2056'!AH30</f>
        <v>906121.65426986874</v>
      </c>
      <c r="BSE1" s="136">
        <f>'2056'!AI30</f>
        <v>906132.90235152037</v>
      </c>
      <c r="BSF1" s="136">
        <f>'2056'!AJ30</f>
        <v>906144.1505727995</v>
      </c>
      <c r="BSG1" s="136">
        <f>'2056'!AK30</f>
        <v>906155.39893370739</v>
      </c>
      <c r="BSH1" s="136">
        <f>'2056'!AL30</f>
        <v>906166.64743424649</v>
      </c>
      <c r="BSI1" s="136">
        <f>'2056'!AM30</f>
        <v>906177.89607441775</v>
      </c>
      <c r="BSJ1" s="136">
        <f>'2056'!AN30</f>
        <v>906189.14485422324</v>
      </c>
      <c r="BSK1" s="136">
        <f>'2056'!AO30</f>
        <v>906200.39377366484</v>
      </c>
      <c r="BSL1" s="136">
        <f>'2056'!AP30</f>
        <v>906211.64283274428</v>
      </c>
      <c r="BSM1" s="136">
        <f>'2056'!AQ30</f>
        <v>906222.89203146298</v>
      </c>
      <c r="BSN1" s="136">
        <f>'2056'!AR30</f>
        <v>906234.1413698229</v>
      </c>
      <c r="BSO1" s="136">
        <f>'2056'!AS30</f>
        <v>906245.39084782579</v>
      </c>
      <c r="BSP1" s="136">
        <f>'2056'!AT30</f>
        <v>906256.64046547341</v>
      </c>
      <c r="BSQ1" s="136">
        <f>'2056'!AU30</f>
        <v>906267.89022276737</v>
      </c>
      <c r="BSR1" s="136">
        <f>'2056'!AV30</f>
        <v>906279.14011970942</v>
      </c>
      <c r="BSS1" s="136">
        <f>'2056'!AW30</f>
        <v>906290.39015630155</v>
      </c>
      <c r="BST1" s="136">
        <f>'2056'!AX30</f>
        <v>906301.64033254492</v>
      </c>
      <c r="BSU1" s="136">
        <f>'2056'!AY30</f>
        <v>906312.89064844162</v>
      </c>
      <c r="BSV1" s="136">
        <f>'2056'!AZ30</f>
        <v>906324.14110399364</v>
      </c>
      <c r="BSW1" s="136">
        <f>'2056'!BA30</f>
        <v>906335.39169920224</v>
      </c>
      <c r="BSX1" s="136">
        <f>'2056'!BB30</f>
        <v>906346.64243406954</v>
      </c>
      <c r="BSY1" s="136">
        <f>'2056'!BC30</f>
        <v>906357.89330859715</v>
      </c>
      <c r="BSZ1" s="136">
        <f>'2056'!BD30</f>
        <v>906369.14432278671</v>
      </c>
      <c r="BTA1" s="136">
        <f>'2056'!BE30</f>
        <v>906380.39547663974</v>
      </c>
      <c r="BTB1" s="136">
        <f>'2057'!F30</f>
        <v>906386.41106987058</v>
      </c>
      <c r="BTC1" s="136">
        <f>'2057'!G30</f>
        <v>906392.42670303048</v>
      </c>
      <c r="BTD1" s="136">
        <f>'2057'!H30</f>
        <v>906398.44237611571</v>
      </c>
      <c r="BTE1" s="136">
        <f>'2057'!I30</f>
        <v>906404.45808912686</v>
      </c>
      <c r="BTF1" s="136">
        <f>'2057'!J30</f>
        <v>906410.47384206357</v>
      </c>
      <c r="BTG1" s="136">
        <f>'2057'!K30</f>
        <v>906416.48963492678</v>
      </c>
      <c r="BTH1" s="136">
        <f>'2057'!L30</f>
        <v>906422.5054677166</v>
      </c>
      <c r="BTI1" s="136">
        <f>'2057'!M30</f>
        <v>906428.52134043304</v>
      </c>
      <c r="BTJ1" s="136">
        <f>'2057'!N30</f>
        <v>906434.53725307633</v>
      </c>
      <c r="BTK1" s="136">
        <f>'2057'!O30</f>
        <v>906440.55320564681</v>
      </c>
      <c r="BTL1" s="136">
        <f>'2057'!P30</f>
        <v>906446.56919814495</v>
      </c>
      <c r="BTM1" s="136">
        <f>'2057'!Q30</f>
        <v>906452.58523057075</v>
      </c>
      <c r="BTN1" s="136">
        <f>'2057'!R30</f>
        <v>906458.6013029248</v>
      </c>
      <c r="BTO1" s="136">
        <f>'2057'!S30</f>
        <v>906464.61741520686</v>
      </c>
      <c r="BTP1" s="136">
        <f>'2057'!T30</f>
        <v>906470.63356741762</v>
      </c>
      <c r="BTQ1" s="136">
        <f>'2057'!U30</f>
        <v>906476.64975955745</v>
      </c>
      <c r="BTR1" s="136">
        <f>'2057'!V30</f>
        <v>906482.6659916261</v>
      </c>
      <c r="BTS1" s="136">
        <f>'2057'!W30</f>
        <v>906488.68226362451</v>
      </c>
      <c r="BTT1" s="136">
        <f>'2057'!X30</f>
        <v>906494.6985755522</v>
      </c>
      <c r="BTU1" s="136">
        <f>'2057'!Y30</f>
        <v>906500.71492741001</v>
      </c>
      <c r="BTV1" s="136">
        <f>'2057'!Z30</f>
        <v>906506.73131919804</v>
      </c>
      <c r="BTW1" s="136">
        <f>'2057'!AA30</f>
        <v>906512.74775091629</v>
      </c>
      <c r="BTX1" s="136">
        <f>'2057'!AB30</f>
        <v>906518.76422256546</v>
      </c>
      <c r="BTY1" s="136">
        <f>'2057'!AC30</f>
        <v>906524.78073414532</v>
      </c>
      <c r="BTZ1" s="136">
        <f>'2057'!AD30</f>
        <v>906530.79728565644</v>
      </c>
      <c r="BUA1" s="136">
        <f>'2057'!AE30</f>
        <v>906536.81387709919</v>
      </c>
      <c r="BUB1" s="136">
        <f>'2057'!AF30</f>
        <v>906542.83050847391</v>
      </c>
      <c r="BUC1" s="136">
        <f>'2057'!AG30</f>
        <v>906548.84717978036</v>
      </c>
      <c r="BUD1" s="136">
        <f>'2057'!AH30</f>
        <v>906554.86389101914</v>
      </c>
      <c r="BUE1" s="136">
        <f>'2057'!AI30</f>
        <v>906560.88064219081</v>
      </c>
      <c r="BUF1" s="136">
        <f>'2057'!AJ30</f>
        <v>906566.89743329491</v>
      </c>
      <c r="BUG1" s="136">
        <f>'2057'!AK30</f>
        <v>906572.91426433227</v>
      </c>
      <c r="BUH1" s="136">
        <f>'2057'!AL30</f>
        <v>906578.93113530276</v>
      </c>
      <c r="BUI1" s="136">
        <f>'2057'!AM30</f>
        <v>906584.94804620696</v>
      </c>
      <c r="BUJ1" s="136">
        <f>'2057'!AN30</f>
        <v>906590.96499704511</v>
      </c>
      <c r="BUK1" s="136">
        <f>'2057'!AO30</f>
        <v>906596.98198781756</v>
      </c>
      <c r="BUL1" s="136">
        <f>'2057'!AP30</f>
        <v>906602.99901852431</v>
      </c>
      <c r="BUM1" s="136">
        <f>'2057'!AQ30</f>
        <v>906609.01608916547</v>
      </c>
      <c r="BUN1" s="136">
        <f>'2057'!AR30</f>
        <v>906615.03319974197</v>
      </c>
      <c r="BUO1" s="136">
        <f>'2057'!AS30</f>
        <v>906621.05035025347</v>
      </c>
      <c r="BUP1" s="136">
        <f>'2057'!AT30</f>
        <v>906627.06754070043</v>
      </c>
      <c r="BUQ1" s="136">
        <f>'2057'!AU30</f>
        <v>906633.0847710832</v>
      </c>
      <c r="BUR1" s="136">
        <f>'2057'!AV30</f>
        <v>906639.10204140213</v>
      </c>
      <c r="BUS1" s="136">
        <f>'2057'!AW30</f>
        <v>906645.11935165699</v>
      </c>
      <c r="BUT1" s="136">
        <f>'2057'!AX30</f>
        <v>906651.13670184847</v>
      </c>
      <c r="BUU1" s="136">
        <f>'2057'!AY30</f>
        <v>906657.15409197693</v>
      </c>
      <c r="BUV1" s="136">
        <f>'2057'!AZ30</f>
        <v>906663.17152204225</v>
      </c>
      <c r="BUW1" s="136">
        <f>'2057'!BA30</f>
        <v>906669.188992045</v>
      </c>
      <c r="BUX1" s="136">
        <f>'2057'!BB30</f>
        <v>906675.20650198543</v>
      </c>
      <c r="BUY1" s="136">
        <f>'2057'!BC30</f>
        <v>906681.22405186354</v>
      </c>
      <c r="BUZ1" s="136">
        <f>'2057'!BD30</f>
        <v>906687.24164168013</v>
      </c>
      <c r="BVA1" s="136">
        <f>'2057'!BE30</f>
        <v>906693.25927143462</v>
      </c>
      <c r="BVB1" s="136">
        <f>'2058'!F30</f>
        <v>906694.06987789669</v>
      </c>
      <c r="BVC1" s="136">
        <f>'2058'!G30</f>
        <v>906694.88048508076</v>
      </c>
      <c r="BVD1" s="136">
        <f>'2058'!H30</f>
        <v>906695.69109298917</v>
      </c>
      <c r="BVE1" s="136">
        <f>'2058'!I30</f>
        <v>906696.50170162215</v>
      </c>
      <c r="BVF1" s="136">
        <f>'2058'!J30</f>
        <v>906697.31231098017</v>
      </c>
      <c r="BVG1" s="136">
        <f>'2058'!K30</f>
        <v>906698.12292106275</v>
      </c>
      <c r="BVH1" s="136">
        <f>'2058'!L30</f>
        <v>906698.93353187002</v>
      </c>
      <c r="BVI1" s="136">
        <f>'2058'!M30</f>
        <v>906699.74414340197</v>
      </c>
      <c r="BVJ1" s="136">
        <f>'2058'!N30</f>
        <v>906700.55475565861</v>
      </c>
      <c r="BVK1" s="136">
        <f>'2058'!O30</f>
        <v>906701.36536864005</v>
      </c>
      <c r="BVL1" s="136">
        <f>'2058'!P30</f>
        <v>906702.17598234618</v>
      </c>
      <c r="BVM1" s="136">
        <f>'2058'!Q30</f>
        <v>906702.98659677699</v>
      </c>
      <c r="BVN1" s="136">
        <f>'2058'!R30</f>
        <v>906703.7972119326</v>
      </c>
      <c r="BVO1" s="136">
        <f>'2058'!S30</f>
        <v>906704.6078278129</v>
      </c>
      <c r="BVP1" s="136">
        <f>'2058'!T30</f>
        <v>906705.41844441777</v>
      </c>
      <c r="BVQ1" s="136">
        <f>'2058'!U30</f>
        <v>906706.22906174744</v>
      </c>
      <c r="BVR1" s="136">
        <f>'2058'!V30</f>
        <v>906707.03967980167</v>
      </c>
      <c r="BVS1" s="136">
        <f>'2058'!W30</f>
        <v>906707.85029858083</v>
      </c>
      <c r="BVT1" s="136">
        <f>'2058'!X30</f>
        <v>906708.66091808467</v>
      </c>
      <c r="BVU1" s="136">
        <f>'2058'!Y30</f>
        <v>906709.47153831332</v>
      </c>
      <c r="BVV1" s="136">
        <f>'2058'!Z30</f>
        <v>906710.28215926653</v>
      </c>
      <c r="BVW1" s="136">
        <f>'2058'!AA30</f>
        <v>906711.09278094443</v>
      </c>
      <c r="BVX1" s="136">
        <f>'2058'!AB30</f>
        <v>906711.90340334713</v>
      </c>
      <c r="BVY1" s="136">
        <f>'2058'!AC30</f>
        <v>906712.71402647463</v>
      </c>
      <c r="BVZ1" s="136">
        <f>'2058'!AD30</f>
        <v>906713.5246503267</v>
      </c>
      <c r="BWA1" s="136">
        <f>'2058'!AE30</f>
        <v>906714.33527490369</v>
      </c>
      <c r="BWB1" s="136">
        <f>'2058'!AF30</f>
        <v>906715.14590020513</v>
      </c>
      <c r="BWC1" s="136">
        <f>'2058'!AG30</f>
        <v>906715.95652623149</v>
      </c>
      <c r="BWD1" s="136">
        <f>'2058'!AH30</f>
        <v>906716.7671529823</v>
      </c>
      <c r="BWE1" s="136">
        <f>'2058'!AI30</f>
        <v>906717.57778045803</v>
      </c>
      <c r="BWF1" s="136">
        <f>'2058'!AJ30</f>
        <v>906718.38840865821</v>
      </c>
      <c r="BWG1" s="136">
        <f>'2058'!AK30</f>
        <v>906719.19903758343</v>
      </c>
      <c r="BWH1" s="136">
        <f>'2058'!AL30</f>
        <v>906720.00966723333</v>
      </c>
      <c r="BWI1" s="136">
        <f>'2058'!AM30</f>
        <v>906720.82029760792</v>
      </c>
      <c r="BWJ1" s="136">
        <f>'2058'!AN30</f>
        <v>906721.63092870719</v>
      </c>
      <c r="BWK1" s="136">
        <f>'2058'!AO30</f>
        <v>906722.44156053115</v>
      </c>
      <c r="BWL1" s="136">
        <f>'2058'!AP30</f>
        <v>906723.25219308003</v>
      </c>
      <c r="BWM1" s="136">
        <f>'2058'!AQ30</f>
        <v>906724.06282635336</v>
      </c>
      <c r="BWN1" s="136">
        <f>'2058'!AR30</f>
        <v>906724.87346035172</v>
      </c>
      <c r="BWO1" s="136">
        <f>'2058'!AS30</f>
        <v>906725.68409507454</v>
      </c>
      <c r="BWP1" s="136">
        <f>'2058'!AT30</f>
        <v>906726.49473052216</v>
      </c>
      <c r="BWQ1" s="136">
        <f>'2058'!AU30</f>
        <v>906727.30536669469</v>
      </c>
      <c r="BWR1" s="136">
        <f>'2058'!AV30</f>
        <v>906728.11600359192</v>
      </c>
      <c r="BWS1" s="136">
        <f>'2058'!AW30</f>
        <v>906728.92664121371</v>
      </c>
      <c r="BWT1" s="136">
        <f>'2058'!AX30</f>
        <v>906729.73727956018</v>
      </c>
      <c r="BWU1" s="136">
        <f>'2058'!AY30</f>
        <v>906730.54791863146</v>
      </c>
      <c r="BWV1" s="136">
        <f>'2058'!AZ30</f>
        <v>906731.35855842754</v>
      </c>
      <c r="BWW1" s="136">
        <f>'2058'!BA30</f>
        <v>906732.16919894831</v>
      </c>
      <c r="BWX1" s="136">
        <f>'2058'!BB30</f>
        <v>906732.97984019364</v>
      </c>
      <c r="BWY1" s="136">
        <f>'2058'!BC30</f>
        <v>906733.79048216401</v>
      </c>
      <c r="BWZ1" s="136">
        <f>'2058'!BD30</f>
        <v>906734.60112485907</v>
      </c>
      <c r="BXA1" s="136">
        <f>'2058'!BE30</f>
        <v>906735.41176827869</v>
      </c>
      <c r="BXB1" s="136">
        <f>'2059'!F30</f>
        <v>906731.01794062776</v>
      </c>
      <c r="BXC1" s="136">
        <f>'2059'!G30</f>
        <v>906726.62413426873</v>
      </c>
      <c r="BXD1" s="136">
        <f>'2059'!H30</f>
        <v>906722.23034920078</v>
      </c>
      <c r="BXE1" s="136">
        <f>'2059'!I30</f>
        <v>906717.83658542437</v>
      </c>
      <c r="BXF1" s="136">
        <f>'2059'!J30</f>
        <v>906713.44284293905</v>
      </c>
      <c r="BXG1" s="136">
        <f>'2059'!K30</f>
        <v>906709.0491217447</v>
      </c>
      <c r="BXH1" s="136">
        <f>'2059'!L30</f>
        <v>906704.65542184131</v>
      </c>
      <c r="BXI1" s="136">
        <f>'2059'!M30</f>
        <v>906700.26174322865</v>
      </c>
      <c r="BXJ1" s="136">
        <f>'2059'!N30</f>
        <v>906695.86808590684</v>
      </c>
      <c r="BXK1" s="136">
        <f>'2059'!O30</f>
        <v>906691.47444987565</v>
      </c>
      <c r="BXL1" s="136">
        <f>'2059'!P30</f>
        <v>906687.08083513519</v>
      </c>
      <c r="BXM1" s="136">
        <f>'2059'!Q30</f>
        <v>906682.68724168499</v>
      </c>
      <c r="BXN1" s="136">
        <f>'2059'!R30</f>
        <v>906678.29366952518</v>
      </c>
      <c r="BXO1" s="136">
        <f>'2059'!S30</f>
        <v>906673.90011865506</v>
      </c>
      <c r="BXP1" s="136">
        <f>'2059'!T30</f>
        <v>906669.50658907567</v>
      </c>
      <c r="BXQ1" s="136">
        <f>'2059'!U30</f>
        <v>906665.11308078642</v>
      </c>
      <c r="BXR1" s="136">
        <f>'2059'!V30</f>
        <v>906660.71959378675</v>
      </c>
      <c r="BXS1" s="136">
        <f>'2059'!W30</f>
        <v>906656.32612807688</v>
      </c>
      <c r="BXT1" s="136">
        <f>'2059'!X30</f>
        <v>906651.93268365681</v>
      </c>
      <c r="BXU1" s="136">
        <f>'2059'!Y30</f>
        <v>906647.5392605263</v>
      </c>
      <c r="BXV1" s="136">
        <f>'2059'!Z30</f>
        <v>906643.14585868502</v>
      </c>
      <c r="BXW1" s="136">
        <f>'2059'!AA30</f>
        <v>906638.75247813365</v>
      </c>
      <c r="BXX1" s="136">
        <f>'2059'!AB30</f>
        <v>906634.35911887151</v>
      </c>
      <c r="BXY1" s="136">
        <f>'2059'!AC30</f>
        <v>906629.96578089835</v>
      </c>
      <c r="BXZ1" s="136">
        <f>'2059'!AD30</f>
        <v>906625.57246421441</v>
      </c>
      <c r="BYA1" s="136">
        <f>'2059'!AE30</f>
        <v>906621.17916881922</v>
      </c>
      <c r="BYB1" s="136">
        <f>'2059'!AF30</f>
        <v>906616.78589471325</v>
      </c>
      <c r="BYC1" s="136">
        <f>'2059'!AG30</f>
        <v>906612.3926418958</v>
      </c>
      <c r="BYD1" s="136">
        <f>'2059'!AH30</f>
        <v>906607.99941036699</v>
      </c>
      <c r="BYE1" s="136">
        <f>'2059'!AI30</f>
        <v>906603.60620012693</v>
      </c>
      <c r="BYF1" s="136">
        <f>'2059'!AJ30</f>
        <v>906599.21301117528</v>
      </c>
      <c r="BYG1" s="136">
        <f>'2059'!AK30</f>
        <v>906594.81984351191</v>
      </c>
      <c r="BYH1" s="136">
        <f>'2059'!AL30</f>
        <v>906590.42669713695</v>
      </c>
      <c r="BYI1" s="136">
        <f>'2059'!AM30</f>
        <v>906586.03357205004</v>
      </c>
      <c r="BYJ1" s="136">
        <f>'2059'!AN30</f>
        <v>906581.64046825131</v>
      </c>
      <c r="BYK1" s="136">
        <f>'2059'!AO30</f>
        <v>906577.2473857404</v>
      </c>
      <c r="BYL1" s="136">
        <f>'2059'!AP30</f>
        <v>906572.85432451754</v>
      </c>
      <c r="BYM1" s="136">
        <f>'2059'!AQ30</f>
        <v>906568.46128458215</v>
      </c>
      <c r="BYN1" s="136">
        <f>'2059'!AR30</f>
        <v>906564.06826593471</v>
      </c>
      <c r="BYO1" s="136">
        <f>'2059'!AS30</f>
        <v>906559.67526857462</v>
      </c>
      <c r="BYP1" s="136">
        <f>'2059'!AT30</f>
        <v>906555.282292502</v>
      </c>
      <c r="BYQ1" s="136">
        <f>'2059'!AU30</f>
        <v>906550.88933771662</v>
      </c>
      <c r="BYR1" s="136">
        <f>'2059'!AV30</f>
        <v>906546.49640421849</v>
      </c>
      <c r="BYS1" s="136">
        <f>'2059'!AW30</f>
        <v>906542.10349200759</v>
      </c>
      <c r="BYT1" s="136">
        <f>'2059'!AX30</f>
        <v>906537.71060108347</v>
      </c>
      <c r="BYU1" s="136">
        <f>'2059'!AY30</f>
        <v>906533.3177314467</v>
      </c>
      <c r="BYV1" s="136">
        <f>'2059'!AZ30</f>
        <v>906528.92488309636</v>
      </c>
      <c r="BYW1" s="136">
        <f>'2059'!BA30</f>
        <v>906524.53205603291</v>
      </c>
      <c r="BYX1" s="136">
        <f>'2059'!BB30</f>
        <v>906520.13925025624</v>
      </c>
      <c r="BYY1" s="136">
        <f>'2059'!BC30</f>
        <v>906515.74646576575</v>
      </c>
      <c r="BYZ1" s="136">
        <f>'2059'!BD30</f>
        <v>906511.35370256193</v>
      </c>
      <c r="BZA1" s="136">
        <f>'2059'!BE30</f>
        <v>906506.96096064406</v>
      </c>
      <c r="BZB1" s="136">
        <f>'2060'!F30</f>
        <v>906497.40466876677</v>
      </c>
      <c r="BZC1" s="136">
        <f>'2060'!G30</f>
        <v>906487.84847762901</v>
      </c>
      <c r="BZD1" s="136">
        <f>'2060'!H30</f>
        <v>906478.29238723125</v>
      </c>
      <c r="BZE1" s="136">
        <f>'2060'!I30</f>
        <v>906468.73639757291</v>
      </c>
      <c r="BZF1" s="136">
        <f>'2060'!J30</f>
        <v>906459.18050865259</v>
      </c>
      <c r="BZG1" s="136">
        <f>'2060'!K30</f>
        <v>906449.62472046947</v>
      </c>
      <c r="BZH1" s="136">
        <f>'2060'!L30</f>
        <v>906440.06903302216</v>
      </c>
      <c r="BZI1" s="136">
        <f>'2060'!M30</f>
        <v>906430.51344630984</v>
      </c>
      <c r="BZJ1" s="136">
        <f>'2060'!N30</f>
        <v>906420.95796033146</v>
      </c>
      <c r="BZK1" s="136">
        <f>'2060'!O30</f>
        <v>906411.40257508575</v>
      </c>
      <c r="BZL1" s="136">
        <f>'2060'!P30</f>
        <v>906401.84729057201</v>
      </c>
      <c r="BZM1" s="136">
        <f>'2060'!Q30</f>
        <v>906392.29210678895</v>
      </c>
      <c r="BZN1" s="136">
        <f>'2060'!R30</f>
        <v>906382.73702373565</v>
      </c>
      <c r="BZO1" s="136">
        <f>'2060'!S30</f>
        <v>906373.18204141071</v>
      </c>
      <c r="BZP1" s="136">
        <f>'2060'!T30</f>
        <v>906363.62715981365</v>
      </c>
      <c r="BZQ1" s="136">
        <f>'2060'!U30</f>
        <v>906354.07237894263</v>
      </c>
      <c r="BZR1" s="136">
        <f>'2060'!V30</f>
        <v>906344.51769879716</v>
      </c>
      <c r="BZS1" s="136">
        <f>'2060'!W30</f>
        <v>906334.96311937575</v>
      </c>
      <c r="BZT1" s="136">
        <f>'2060'!X30</f>
        <v>906325.40864067816</v>
      </c>
      <c r="BZU1" s="136">
        <f>'2060'!Y30</f>
        <v>906315.8542627024</v>
      </c>
      <c r="BZV1" s="136">
        <f>'2060'!Z30</f>
        <v>906306.2999854479</v>
      </c>
      <c r="BZW1" s="136">
        <f>'2060'!AA30</f>
        <v>906296.74580891361</v>
      </c>
      <c r="BZX1" s="136">
        <f>'2060'!AB30</f>
        <v>906287.19173309801</v>
      </c>
      <c r="BZY1" s="136">
        <f>'2060'!AC30</f>
        <v>906277.63775800075</v>
      </c>
      <c r="BZZ1" s="136">
        <f>'2060'!AD30</f>
        <v>906268.0838836201</v>
      </c>
      <c r="CAA1" s="136">
        <f>'2060'!AE30</f>
        <v>906258.5301099557</v>
      </c>
      <c r="CAB1" s="136">
        <f>'2060'!AF30</f>
        <v>906248.97643700591</v>
      </c>
      <c r="CAC1" s="136">
        <f>'2060'!AG30</f>
        <v>906239.42286476959</v>
      </c>
      <c r="CAD1" s="136">
        <f>'2060'!AH30</f>
        <v>906229.86939324602</v>
      </c>
      <c r="CAE1" s="136">
        <f>'2060'!AI30</f>
        <v>906220.31602243416</v>
      </c>
      <c r="CAF1" s="136">
        <f>'2060'!AJ30</f>
        <v>906210.76275233284</v>
      </c>
      <c r="CAG1" s="136">
        <f>'2060'!AK30</f>
        <v>906201.20958294114</v>
      </c>
      <c r="CAH1" s="136">
        <f>'2060'!AL30</f>
        <v>906191.65651425743</v>
      </c>
      <c r="CAI1" s="136">
        <f>'2060'!AM30</f>
        <v>906182.10354628111</v>
      </c>
      <c r="CAJ1" s="136">
        <f>'2060'!AN30</f>
        <v>906172.5506790115</v>
      </c>
      <c r="CAK1" s="136">
        <f>'2060'!AO30</f>
        <v>906162.99791244685</v>
      </c>
      <c r="CAL1" s="136">
        <f>'2060'!AP30</f>
        <v>906153.44524658658</v>
      </c>
      <c r="CAM1" s="136">
        <f>'2060'!AQ30</f>
        <v>906143.89268142905</v>
      </c>
      <c r="CAN1" s="136">
        <f>'2060'!AR30</f>
        <v>906134.34021697368</v>
      </c>
      <c r="CAO1" s="136">
        <f>'2060'!AS30</f>
        <v>906124.78785321931</v>
      </c>
      <c r="CAP1" s="136">
        <f>'2060'!AT30</f>
        <v>906115.23559016502</v>
      </c>
      <c r="CAQ1" s="136">
        <f>'2060'!AU30</f>
        <v>906105.6834278095</v>
      </c>
      <c r="CAR1" s="136">
        <f>'2060'!AV30</f>
        <v>906096.13136615162</v>
      </c>
      <c r="CAS1" s="136">
        <f>'2060'!AW30</f>
        <v>906086.57940519066</v>
      </c>
      <c r="CAT1" s="136">
        <f>'2060'!AX30</f>
        <v>906077.02754492522</v>
      </c>
      <c r="CAU1" s="136">
        <f>'2060'!AY30</f>
        <v>906067.47578535462</v>
      </c>
      <c r="CAV1" s="136">
        <f>'2060'!AZ30</f>
        <v>906057.92412647733</v>
      </c>
      <c r="CAW1" s="136">
        <f>'2060'!BA30</f>
        <v>906048.37256829254</v>
      </c>
      <c r="CAX1" s="136">
        <f>'2060'!BB30</f>
        <v>906038.82111079909</v>
      </c>
      <c r="CAY1" s="136">
        <f>'2060'!BC30</f>
        <v>906029.2697539964</v>
      </c>
      <c r="CAZ1" s="136">
        <f>'2060'!BD30</f>
        <v>906019.71849788271</v>
      </c>
      <c r="CBA1" s="136">
        <f>'2060'!BE30</f>
        <v>906010.16734245722</v>
      </c>
    </row>
    <row r="2" spans="1:2081" x14ac:dyDescent="0.25">
      <c r="A2" s="138" t="s">
        <v>119</v>
      </c>
      <c r="B2" s="136">
        <f>'2021'!F31</f>
        <v>1727620.1896094743</v>
      </c>
      <c r="C2" s="136">
        <f>'2021'!G31</f>
        <v>1728058.7288457029</v>
      </c>
      <c r="D2" s="136">
        <f>'2021'!H31</f>
        <v>1728497.3794007641</v>
      </c>
      <c r="E2" s="136">
        <f>'2021'!I31</f>
        <v>1728936.1413029139</v>
      </c>
      <c r="F2" s="136">
        <f>'2021'!J31</f>
        <v>1729375.0145804177</v>
      </c>
      <c r="G2" s="136">
        <f>'2021'!K31</f>
        <v>1729813.9992615462</v>
      </c>
      <c r="H2" s="136">
        <f>'2021'!L31</f>
        <v>1730253.0953745791</v>
      </c>
      <c r="I2" s="136">
        <f>'2021'!M31</f>
        <v>1730692.3029478011</v>
      </c>
      <c r="J2" s="136">
        <f>'2021'!N31</f>
        <v>1731131.6220095062</v>
      </c>
      <c r="K2" s="136">
        <f>'2021'!O31</f>
        <v>1731571.0525879939</v>
      </c>
      <c r="L2" s="136">
        <f>'2021'!P31</f>
        <v>1732010.5947115724</v>
      </c>
      <c r="M2" s="136">
        <f>'2021'!Q31</f>
        <v>1732450.248408556</v>
      </c>
      <c r="N2" s="136">
        <f>'2021'!R31</f>
        <v>1732890.0137072662</v>
      </c>
      <c r="O2" s="136">
        <f>'2021'!S31</f>
        <v>1733329.8906360322</v>
      </c>
      <c r="P2" s="136">
        <f>'2021'!T31</f>
        <v>1733769.8792231905</v>
      </c>
      <c r="Q2" s="136">
        <f>'2021'!U31</f>
        <v>1734209.9794970839</v>
      </c>
      <c r="R2" s="136">
        <f>'2021'!V31</f>
        <v>1734650.1914860634</v>
      </c>
      <c r="S2" s="136">
        <f>'2021'!W31</f>
        <v>1735090.5152184865</v>
      </c>
      <c r="T2" s="136">
        <f>'2021'!X31</f>
        <v>1735530.9507227184</v>
      </c>
      <c r="U2" s="136">
        <f>'2021'!Y31</f>
        <v>1735971.498027131</v>
      </c>
      <c r="V2" s="136">
        <f>'2021'!Z31</f>
        <v>1736412.1571601045</v>
      </c>
      <c r="W2" s="136">
        <f>'2021'!AA31</f>
        <v>1736852.928150024</v>
      </c>
      <c r="X2" s="136">
        <f>'2021'!AB31</f>
        <v>1737293.8110252842</v>
      </c>
      <c r="Y2" s="136">
        <f>'2021'!AC31</f>
        <v>1737734.805814286</v>
      </c>
      <c r="Z2" s="136">
        <f>'2021'!AD31</f>
        <v>1738175.9125454375</v>
      </c>
      <c r="AA2" s="136">
        <f>'2021'!AE31</f>
        <v>1738617.1312471542</v>
      </c>
      <c r="AB2" s="136">
        <f>'2021'!AF31</f>
        <v>1739058.4619478588</v>
      </c>
      <c r="AC2" s="136">
        <f>'2021'!AG31</f>
        <v>1739499.9046759808</v>
      </c>
      <c r="AD2" s="136">
        <f>'2021'!AH31</f>
        <v>1739941.4594599577</v>
      </c>
      <c r="AE2" s="136">
        <f>'2021'!AI31</f>
        <v>1740383.1263282332</v>
      </c>
      <c r="AF2" s="136">
        <f>'2021'!AJ31</f>
        <v>1740824.905309259</v>
      </c>
      <c r="AG2" s="136">
        <f>'2021'!AK31</f>
        <v>1741266.7964314942</v>
      </c>
      <c r="AH2" s="136">
        <f>'2021'!AL31</f>
        <v>1741708.7997234042</v>
      </c>
      <c r="AI2" s="136">
        <f>'2021'!AM31</f>
        <v>1742150.9152134624</v>
      </c>
      <c r="AJ2" s="136">
        <f>'2021'!AN31</f>
        <v>1742593.1429301491</v>
      </c>
      <c r="AK2" s="136">
        <f>'2021'!AO31</f>
        <v>1743035.4829019522</v>
      </c>
      <c r="AL2" s="136">
        <f>'2021'!AP31</f>
        <v>1743477.9351573666</v>
      </c>
      <c r="AM2" s="136">
        <f>'2021'!AQ31</f>
        <v>1743920.4997248936</v>
      </c>
      <c r="AN2" s="136">
        <f>'2021'!AR31</f>
        <v>1744363.176633043</v>
      </c>
      <c r="AO2" s="136">
        <f>'2021'!AS31</f>
        <v>1744805.9659103318</v>
      </c>
      <c r="AP2" s="136">
        <f>'2021'!AT31</f>
        <v>1745248.867585283</v>
      </c>
      <c r="AQ2" s="136">
        <f>'2021'!AU31</f>
        <v>1745691.8816864283</v>
      </c>
      <c r="AR2" s="136">
        <f>'2021'!AV31</f>
        <v>1746135.0082423056</v>
      </c>
      <c r="AS2" s="136">
        <f>'2021'!AW31</f>
        <v>1746578.2472814601</v>
      </c>
      <c r="AT2" s="136">
        <f>'2021'!AX31</f>
        <v>1747021.5988324457</v>
      </c>
      <c r="AU2" s="136">
        <f>'2021'!AY31</f>
        <v>1747465.0629238209</v>
      </c>
      <c r="AV2" s="136">
        <f>'2021'!AZ31</f>
        <v>1747908.6395841544</v>
      </c>
      <c r="AW2" s="136">
        <f>'2021'!BA31</f>
        <v>1748352.3288420197</v>
      </c>
      <c r="AX2" s="136">
        <f>'2021'!BB31</f>
        <v>1748796.1307259991</v>
      </c>
      <c r="AY2" s="136">
        <f>'2021'!BC31</f>
        <v>1749240.0452646809</v>
      </c>
      <c r="AZ2" s="136">
        <f>'2021'!BD31</f>
        <v>1749684.0724866623</v>
      </c>
      <c r="BA2" s="136">
        <f>'2021'!BE31</f>
        <v>1750128.2124205467</v>
      </c>
      <c r="BB2" s="136">
        <f>'2022'!F31</f>
        <v>1750558.7434817457</v>
      </c>
      <c r="BC2" s="136">
        <f>'2022'!G31</f>
        <v>1750989.3804534629</v>
      </c>
      <c r="BD2" s="136">
        <f>'2022'!H31</f>
        <v>1751420.123361757</v>
      </c>
      <c r="BE2" s="136">
        <f>'2022'!I31</f>
        <v>1751850.9722326882</v>
      </c>
      <c r="BF2" s="136">
        <f>'2022'!J31</f>
        <v>1752281.9270923247</v>
      </c>
      <c r="BG2" s="136">
        <f>'2022'!K31</f>
        <v>1752712.9879667379</v>
      </c>
      <c r="BH2" s="136">
        <f>'2022'!L31</f>
        <v>1753144.1548820084</v>
      </c>
      <c r="BI2" s="136">
        <f>'2022'!M31</f>
        <v>1753575.4278642219</v>
      </c>
      <c r="BJ2" s="136">
        <f>'2022'!N31</f>
        <v>1754006.8069394715</v>
      </c>
      <c r="BK2" s="136">
        <f>'2022'!O31</f>
        <v>1754438.2921338552</v>
      </c>
      <c r="BL2" s="136">
        <f>'2022'!P31</f>
        <v>1754869.8834734785</v>
      </c>
      <c r="BM2" s="136">
        <f>'2022'!Q31</f>
        <v>1755301.5809844532</v>
      </c>
      <c r="BN2" s="136">
        <f>'2022'!R31</f>
        <v>1755733.3846928976</v>
      </c>
      <c r="BO2" s="136">
        <f>'2022'!S31</f>
        <v>1756165.2946249361</v>
      </c>
      <c r="BP2" s="136">
        <f>'2022'!T31</f>
        <v>1756597.3108066993</v>
      </c>
      <c r="BQ2" s="136">
        <f>'2022'!U31</f>
        <v>1757029.4332643251</v>
      </c>
      <c r="BR2" s="136">
        <f>'2022'!V31</f>
        <v>1757461.6620239574</v>
      </c>
      <c r="BS2" s="136">
        <f>'2022'!W31</f>
        <v>1757893.9971117461</v>
      </c>
      <c r="BT2" s="136">
        <f>'2022'!X31</f>
        <v>1758326.4385538483</v>
      </c>
      <c r="BU2" s="136">
        <f>'2022'!Y31</f>
        <v>1758758.9863764266</v>
      </c>
      <c r="BV2" s="136">
        <f>'2022'!Z31</f>
        <v>1759191.6406056511</v>
      </c>
      <c r="BW2" s="136">
        <f>'2022'!AA31</f>
        <v>1759624.4012676976</v>
      </c>
      <c r="BX2" s="136">
        <f>'2022'!AB31</f>
        <v>1760057.2683887482</v>
      </c>
      <c r="BY2" s="136">
        <f>'2022'!AC31</f>
        <v>1760490.2419949921</v>
      </c>
      <c r="BZ2" s="136">
        <f>'2022'!AD31</f>
        <v>1760923.322112625</v>
      </c>
      <c r="CA2" s="136">
        <f>'2022'!AE31</f>
        <v>1761356.5087678477</v>
      </c>
      <c r="CB2" s="136">
        <f>'2022'!AF31</f>
        <v>1761789.8019868694</v>
      </c>
      <c r="CC2" s="136">
        <f>'2022'!AG31</f>
        <v>1762223.2017959044</v>
      </c>
      <c r="CD2" s="136">
        <f>'2022'!AH31</f>
        <v>1762656.7082211736</v>
      </c>
      <c r="CE2" s="136">
        <f>'2022'!AI31</f>
        <v>1763090.3212889051</v>
      </c>
      <c r="CF2" s="136">
        <f>'2022'!AJ31</f>
        <v>1763524.0410253322</v>
      </c>
      <c r="CG2" s="136">
        <f>'2022'!AK31</f>
        <v>1763957.8674566955</v>
      </c>
      <c r="CH2" s="136">
        <f>'2022'!AL31</f>
        <v>1764391.8006092426</v>
      </c>
      <c r="CI2" s="136">
        <f>'2022'!AM31</f>
        <v>1764825.8405092265</v>
      </c>
      <c r="CJ2" s="136">
        <f>'2022'!AN31</f>
        <v>1765259.9871829068</v>
      </c>
      <c r="CK2" s="136">
        <f>'2022'!AO31</f>
        <v>1765694.24065655</v>
      </c>
      <c r="CL2" s="136">
        <f>'2022'!AP31</f>
        <v>1766128.6009564288</v>
      </c>
      <c r="CM2" s="136">
        <f>'2022'!AQ31</f>
        <v>1766563.0681088229</v>
      </c>
      <c r="CN2" s="136">
        <f>'2022'!AR31</f>
        <v>1766997.6421400169</v>
      </c>
      <c r="CO2" s="136">
        <f>'2022'!AS31</f>
        <v>1767432.323076304</v>
      </c>
      <c r="CP2" s="136">
        <f>'2022'!AT31</f>
        <v>1767867.1109439826</v>
      </c>
      <c r="CQ2" s="136">
        <f>'2022'!AU31</f>
        <v>1768302.0057693571</v>
      </c>
      <c r="CR2" s="136">
        <f>'2022'!AV31</f>
        <v>1768737.0075787399</v>
      </c>
      <c r="CS2" s="136">
        <f>'2022'!AW31</f>
        <v>1769172.1163984488</v>
      </c>
      <c r="CT2" s="136">
        <f>'2022'!AX31</f>
        <v>1769607.3322548082</v>
      </c>
      <c r="CU2" s="136">
        <f>'2022'!AY31</f>
        <v>1770042.6551741492</v>
      </c>
      <c r="CV2" s="136">
        <f>'2022'!AZ31</f>
        <v>1770478.085182809</v>
      </c>
      <c r="CW2" s="136">
        <f>'2022'!BA31</f>
        <v>1770913.6223071318</v>
      </c>
      <c r="CX2" s="136">
        <f>'2022'!BB31</f>
        <v>1771349.2665734682</v>
      </c>
      <c r="CY2" s="136">
        <f>'2022'!BC31</f>
        <v>1771785.0180081748</v>
      </c>
      <c r="CZ2" s="136">
        <f>'2022'!BD31</f>
        <v>1772220.8766376148</v>
      </c>
      <c r="DA2" s="136">
        <f>'2022'!BE31</f>
        <v>1772656.8424881585</v>
      </c>
      <c r="DB2" s="136">
        <f>'2023'!F31</f>
        <v>1773078.5441429673</v>
      </c>
      <c r="DC2" s="136">
        <f>'2023'!G31</f>
        <v>1773500.3461174089</v>
      </c>
      <c r="DD2" s="136">
        <f>'2023'!H31</f>
        <v>1773922.2484353497</v>
      </c>
      <c r="DE2" s="136">
        <f>'2023'!I31</f>
        <v>1774344.2511206607</v>
      </c>
      <c r="DF2" s="136">
        <f>'2023'!J31</f>
        <v>1774766.3541972188</v>
      </c>
      <c r="DG2" s="136">
        <f>'2023'!K31</f>
        <v>1775188.5576889059</v>
      </c>
      <c r="DH2" s="136">
        <f>'2023'!L31</f>
        <v>1775610.8616196103</v>
      </c>
      <c r="DI2" s="136">
        <f>'2023'!M31</f>
        <v>1776033.2660132255</v>
      </c>
      <c r="DJ2" s="136">
        <f>'2023'!N31</f>
        <v>1776455.7708936511</v>
      </c>
      <c r="DK2" s="136">
        <f>'2023'!O31</f>
        <v>1776878.3762847916</v>
      </c>
      <c r="DL2" s="136">
        <f>'2023'!P31</f>
        <v>1777301.0822105587</v>
      </c>
      <c r="DM2" s="136">
        <f>'2023'!Q31</f>
        <v>1777723.8886948675</v>
      </c>
      <c r="DN2" s="136">
        <f>'2023'!R31</f>
        <v>1778146.7957616418</v>
      </c>
      <c r="DO2" s="136">
        <f>'2023'!S31</f>
        <v>1778569.8034348083</v>
      </c>
      <c r="DP2" s="136">
        <f>'2023'!T31</f>
        <v>1778992.9117383002</v>
      </c>
      <c r="DQ2" s="136">
        <f>'2023'!U31</f>
        <v>1779416.1206960578</v>
      </c>
      <c r="DR2" s="136">
        <f>'2023'!V31</f>
        <v>1779839.4303320248</v>
      </c>
      <c r="DS2" s="136">
        <f>'2023'!W31</f>
        <v>1780262.840670153</v>
      </c>
      <c r="DT2" s="136">
        <f>'2023'!X31</f>
        <v>1780686.3517343977</v>
      </c>
      <c r="DU2" s="136">
        <f>'2023'!Y31</f>
        <v>1781109.963548721</v>
      </c>
      <c r="DV2" s="136">
        <f>'2023'!Z31</f>
        <v>1781533.6761370911</v>
      </c>
      <c r="DW2" s="136">
        <f>'2023'!AA31</f>
        <v>1781957.4895234811</v>
      </c>
      <c r="DX2" s="136">
        <f>'2023'!AB31</f>
        <v>1782381.4037318698</v>
      </c>
      <c r="DY2" s="136">
        <f>'2023'!AC31</f>
        <v>1782805.4187862426</v>
      </c>
      <c r="DZ2" s="136">
        <f>'2023'!AD31</f>
        <v>1783229.5347105896</v>
      </c>
      <c r="EA2" s="136">
        <f>'2023'!AE31</f>
        <v>1783653.7515289069</v>
      </c>
      <c r="EB2" s="136">
        <f>'2023'!AF31</f>
        <v>1784078.0692651968</v>
      </c>
      <c r="EC2" s="136">
        <f>'2023'!AG31</f>
        <v>1784502.4879434668</v>
      </c>
      <c r="ED2" s="136">
        <f>'2023'!AH31</f>
        <v>1784927.00758773</v>
      </c>
      <c r="EE2" s="136">
        <f>'2023'!AI31</f>
        <v>1785351.6282220052</v>
      </c>
      <c r="EF2" s="136">
        <f>'2023'!AJ31</f>
        <v>1785776.3498703178</v>
      </c>
      <c r="EG2" s="136">
        <f>'2023'!AK31</f>
        <v>1786201.1725566983</v>
      </c>
      <c r="EH2" s="136">
        <f>'2023'!AL31</f>
        <v>1786626.0963051824</v>
      </c>
      <c r="EI2" s="136">
        <f>'2023'!AM31</f>
        <v>1787051.1211398127</v>
      </c>
      <c r="EJ2" s="136">
        <f>'2023'!AN31</f>
        <v>1787476.2470846355</v>
      </c>
      <c r="EK2" s="136">
        <f>'2023'!AO31</f>
        <v>1787901.4741637055</v>
      </c>
      <c r="EL2" s="136">
        <f>'2023'!AP31</f>
        <v>1788326.8024010814</v>
      </c>
      <c r="EM2" s="136">
        <f>'2023'!AQ31</f>
        <v>1788752.231820828</v>
      </c>
      <c r="EN2" s="136">
        <f>'2023'!AR31</f>
        <v>1789177.7624470154</v>
      </c>
      <c r="EO2" s="136">
        <f>'2023'!AS31</f>
        <v>1789603.3943037202</v>
      </c>
      <c r="EP2" s="136">
        <f>'2023'!AT31</f>
        <v>1790029.1274150242</v>
      </c>
      <c r="EQ2" s="136">
        <f>'2023'!AU31</f>
        <v>1790454.9618050153</v>
      </c>
      <c r="ER2" s="136">
        <f>'2023'!AV31</f>
        <v>1790880.8974977869</v>
      </c>
      <c r="ES2" s="136">
        <f>'2023'!AW31</f>
        <v>1791306.9345174378</v>
      </c>
      <c r="ET2" s="136">
        <f>'2023'!AX31</f>
        <v>1791733.0728880735</v>
      </c>
      <c r="EU2" s="136">
        <f>'2023'!AY31</f>
        <v>1792159.3126338043</v>
      </c>
      <c r="EV2" s="136">
        <f>'2023'!AZ31</f>
        <v>1792585.6537787467</v>
      </c>
      <c r="EW2" s="136">
        <f>'2023'!BA31</f>
        <v>1793012.0963470226</v>
      </c>
      <c r="EX2" s="136">
        <f>'2023'!BB31</f>
        <v>1793438.6403627601</v>
      </c>
      <c r="EY2" s="136">
        <f>'2023'!BC31</f>
        <v>1793865.2858500928</v>
      </c>
      <c r="EZ2" s="136">
        <f>'2023'!BD31</f>
        <v>1794292.0328331597</v>
      </c>
      <c r="FA2" s="136">
        <f>'2023'!BE31</f>
        <v>1794718.8813361055</v>
      </c>
      <c r="FB2" s="136">
        <f>'2024'!F31</f>
        <v>1795131.0770843751</v>
      </c>
      <c r="FC2" s="136">
        <f>'2024'!G31</f>
        <v>1795543.3675022474</v>
      </c>
      <c r="FD2" s="136">
        <f>'2024'!H31</f>
        <v>1795955.752611472</v>
      </c>
      <c r="FE2" s="136">
        <f>'2024'!I31</f>
        <v>1796368.2324337966</v>
      </c>
      <c r="FF2" s="136">
        <f>'2024'!J31</f>
        <v>1796780.8069909737</v>
      </c>
      <c r="FG2" s="136">
        <f>'2024'!K31</f>
        <v>1797193.4763047611</v>
      </c>
      <c r="FH2" s="136">
        <f>'2024'!L31</f>
        <v>1797606.2403969225</v>
      </c>
      <c r="FI2" s="136">
        <f>'2024'!M31</f>
        <v>1798019.0992892256</v>
      </c>
      <c r="FJ2" s="136">
        <f>'2024'!N31</f>
        <v>1798432.0530034432</v>
      </c>
      <c r="FK2" s="136">
        <f>'2024'!O31</f>
        <v>1798845.1015613526</v>
      </c>
      <c r="FL2" s="136">
        <f>'2024'!P31</f>
        <v>1799258.2449847369</v>
      </c>
      <c r="FM2" s="136">
        <f>'2024'!Q31</f>
        <v>1799671.4832953843</v>
      </c>
      <c r="FN2" s="136">
        <f>'2024'!R31</f>
        <v>1800084.8165150881</v>
      </c>
      <c r="FO2" s="136">
        <f>'2024'!S31</f>
        <v>1800498.2446656451</v>
      </c>
      <c r="FP2" s="136">
        <f>'2024'!T31</f>
        <v>1800911.7677688592</v>
      </c>
      <c r="FQ2" s="136">
        <f>'2024'!U31</f>
        <v>1801325.3858465382</v>
      </c>
      <c r="FR2" s="136">
        <f>'2024'!V31</f>
        <v>1801739.0989204943</v>
      </c>
      <c r="FS2" s="136">
        <f>'2024'!W31</f>
        <v>1802152.907012546</v>
      </c>
      <c r="FT2" s="136">
        <f>'2024'!X31</f>
        <v>1802566.8101445159</v>
      </c>
      <c r="FU2" s="136">
        <f>'2024'!Y31</f>
        <v>1802980.8083382328</v>
      </c>
      <c r="FV2" s="136">
        <f>'2024'!Z31</f>
        <v>1803394.9016155289</v>
      </c>
      <c r="FW2" s="136">
        <f>'2024'!AA31</f>
        <v>1803809.0899982424</v>
      </c>
      <c r="FX2" s="136">
        <f>'2024'!AB31</f>
        <v>1804223.3735082161</v>
      </c>
      <c r="FY2" s="136">
        <f>'2024'!AC31</f>
        <v>1804637.7521672982</v>
      </c>
      <c r="FZ2" s="136">
        <f>'2024'!AD31</f>
        <v>1805052.225997342</v>
      </c>
      <c r="GA2" s="136">
        <f>'2024'!AE31</f>
        <v>1805466.7950202052</v>
      </c>
      <c r="GB2" s="136">
        <f>'2024'!AF31</f>
        <v>1805881.459257751</v>
      </c>
      <c r="GC2" s="136">
        <f>'2024'!AG31</f>
        <v>1806296.2187318474</v>
      </c>
      <c r="GD2" s="136">
        <f>'2024'!AH31</f>
        <v>1806711.0734643675</v>
      </c>
      <c r="GE2" s="136">
        <f>'2024'!AI31</f>
        <v>1807126.0234771895</v>
      </c>
      <c r="GF2" s="136">
        <f>'2024'!AJ31</f>
        <v>1807541.0687921967</v>
      </c>
      <c r="GG2" s="136">
        <f>'2024'!AK31</f>
        <v>1807956.2094312771</v>
      </c>
      <c r="GH2" s="136">
        <f>'2024'!AL31</f>
        <v>1808371.4454163243</v>
      </c>
      <c r="GI2" s="136">
        <f>'2024'!AM31</f>
        <v>1808786.776769236</v>
      </c>
      <c r="GJ2" s="136">
        <f>'2024'!AN31</f>
        <v>1809202.2035119154</v>
      </c>
      <c r="GK2" s="136">
        <f>'2024'!AO31</f>
        <v>1809617.7256662718</v>
      </c>
      <c r="GL2" s="136">
        <f>'2024'!AP31</f>
        <v>1810033.3432542176</v>
      </c>
      <c r="GM2" s="136">
        <f>'2024'!AQ31</f>
        <v>1810449.0562976717</v>
      </c>
      <c r="GN2" s="136">
        <f>'2024'!AR31</f>
        <v>1810864.8648185569</v>
      </c>
      <c r="GO2" s="136">
        <f>'2024'!AS31</f>
        <v>1811280.7688388021</v>
      </c>
      <c r="GP2" s="136">
        <f>'2024'!AT31</f>
        <v>1811696.7683803409</v>
      </c>
      <c r="GQ2" s="136">
        <f>'2024'!AU31</f>
        <v>1812112.8634651117</v>
      </c>
      <c r="GR2" s="136">
        <f>'2024'!AV31</f>
        <v>1812529.0541150579</v>
      </c>
      <c r="GS2" s="136">
        <f>'2024'!AW31</f>
        <v>1812945.3403521278</v>
      </c>
      <c r="GT2" s="136">
        <f>'2024'!AX31</f>
        <v>1813361.7221982754</v>
      </c>
      <c r="GU2" s="136">
        <f>'2024'!AY31</f>
        <v>1813778.1996754599</v>
      </c>
      <c r="GV2" s="136">
        <f>'2024'!AZ31</f>
        <v>1814194.7728056442</v>
      </c>
      <c r="GW2" s="136">
        <f>'2024'!BA31</f>
        <v>1814611.4416107973</v>
      </c>
      <c r="GX2" s="136">
        <f>'2024'!BB31</f>
        <v>1815028.2061128933</v>
      </c>
      <c r="GY2" s="136">
        <f>'2024'!BC31</f>
        <v>1815445.0663339105</v>
      </c>
      <c r="GZ2" s="136">
        <f>'2024'!BD31</f>
        <v>1815862.0222958336</v>
      </c>
      <c r="HA2" s="136">
        <f>'2024'!BE31</f>
        <v>1816279.0740206512</v>
      </c>
      <c r="HB2" s="136">
        <f>'2025'!F31</f>
        <v>1816681.2797276727</v>
      </c>
      <c r="HC2" s="136">
        <f>'2025'!G31</f>
        <v>1817083.5745010944</v>
      </c>
      <c r="HD2" s="136">
        <f>'2025'!H31</f>
        <v>1817485.9583606347</v>
      </c>
      <c r="HE2" s="136">
        <f>'2025'!I31</f>
        <v>1817888.4313260224</v>
      </c>
      <c r="HF2" s="136">
        <f>'2025'!J31</f>
        <v>1818290.9934169878</v>
      </c>
      <c r="HG2" s="136">
        <f>'2025'!K31</f>
        <v>1818693.6446532691</v>
      </c>
      <c r="HH2" s="136">
        <f>'2025'!L31</f>
        <v>1819096.3850546058</v>
      </c>
      <c r="HI2" s="136">
        <f>'2025'!M31</f>
        <v>1819499.214640744</v>
      </c>
      <c r="HJ2" s="136">
        <f>'2025'!N31</f>
        <v>1819902.1334314325</v>
      </c>
      <c r="HK2" s="136">
        <f>'2025'!O31</f>
        <v>1820305.1414464253</v>
      </c>
      <c r="HL2" s="136">
        <f>'2025'!P31</f>
        <v>1820708.2387054812</v>
      </c>
      <c r="HM2" s="136">
        <f>'2025'!Q31</f>
        <v>1821111.4252283627</v>
      </c>
      <c r="HN2" s="136">
        <f>'2025'!R31</f>
        <v>1821514.7010348358</v>
      </c>
      <c r="HO2" s="136">
        <f>'2025'!S31</f>
        <v>1821918.0661446732</v>
      </c>
      <c r="HP2" s="136">
        <f>'2025'!T31</f>
        <v>1822321.5205776501</v>
      </c>
      <c r="HQ2" s="136">
        <f>'2025'!U31</f>
        <v>1822725.0643535468</v>
      </c>
      <c r="HR2" s="136">
        <f>'2025'!V31</f>
        <v>1823128.6974921476</v>
      </c>
      <c r="HS2" s="136">
        <f>'2025'!W31</f>
        <v>1823532.4200132412</v>
      </c>
      <c r="HT2" s="136">
        <f>'2025'!X31</f>
        <v>1823936.2319366215</v>
      </c>
      <c r="HU2" s="136">
        <f>'2025'!Y31</f>
        <v>1824340.1332820866</v>
      </c>
      <c r="HV2" s="136">
        <f>'2025'!Z31</f>
        <v>1824744.1240694369</v>
      </c>
      <c r="HW2" s="136">
        <f>'2025'!AA31</f>
        <v>1825148.2043184803</v>
      </c>
      <c r="HX2" s="136">
        <f>'2025'!AB31</f>
        <v>1825552.3740490272</v>
      </c>
      <c r="HY2" s="136">
        <f>'2025'!AC31</f>
        <v>1825956.6332808929</v>
      </c>
      <c r="HZ2" s="136">
        <f>'2025'!AD31</f>
        <v>1826360.982033897</v>
      </c>
      <c r="IA2" s="136">
        <f>'2025'!AE31</f>
        <v>1826765.4203278627</v>
      </c>
      <c r="IB2" s="136">
        <f>'2025'!AF31</f>
        <v>1827169.9481826194</v>
      </c>
      <c r="IC2" s="136">
        <f>'2025'!AG31</f>
        <v>1827574.5656179995</v>
      </c>
      <c r="ID2" s="136">
        <f>'2025'!AH31</f>
        <v>1827979.2726538407</v>
      </c>
      <c r="IE2" s="136">
        <f>'2025'!AI31</f>
        <v>1828384.0693099836</v>
      </c>
      <c r="IF2" s="136">
        <f>'2025'!AJ31</f>
        <v>1828788.9556062748</v>
      </c>
      <c r="IG2" s="136">
        <f>'2025'!AK31</f>
        <v>1829193.9315625646</v>
      </c>
      <c r="IH2" s="136">
        <f>'2025'!AL31</f>
        <v>1829598.9971987074</v>
      </c>
      <c r="II2" s="136">
        <f>'2025'!AM31</f>
        <v>1830004.1525345626</v>
      </c>
      <c r="IJ2" s="136">
        <f>'2025'!AN31</f>
        <v>1830409.3975899941</v>
      </c>
      <c r="IK2" s="136">
        <f>'2025'!AO31</f>
        <v>1830814.7323848694</v>
      </c>
      <c r="IL2" s="136">
        <f>'2025'!AP31</f>
        <v>1831220.1569390604</v>
      </c>
      <c r="IM2" s="136">
        <f>'2025'!AQ31</f>
        <v>1831625.671272445</v>
      </c>
      <c r="IN2" s="136">
        <f>'2025'!AR31</f>
        <v>1832031.2754049033</v>
      </c>
      <c r="IO2" s="136">
        <f>'2025'!AS31</f>
        <v>1832436.9693563215</v>
      </c>
      <c r="IP2" s="136">
        <f>'2025'!AT31</f>
        <v>1832842.7531465895</v>
      </c>
      <c r="IQ2" s="136">
        <f>'2025'!AU31</f>
        <v>1833248.6267956009</v>
      </c>
      <c r="IR2" s="136">
        <f>'2025'!AV31</f>
        <v>1833654.5903232556</v>
      </c>
      <c r="IS2" s="136">
        <f>'2025'!AW31</f>
        <v>1834060.6437494559</v>
      </c>
      <c r="IT2" s="136">
        <f>'2025'!AX31</f>
        <v>1834466.7870941095</v>
      </c>
      <c r="IU2" s="136">
        <f>'2025'!AY31</f>
        <v>1834873.0203771289</v>
      </c>
      <c r="IV2" s="136">
        <f>'2025'!AZ31</f>
        <v>1835279.34361843</v>
      </c>
      <c r="IW2" s="136">
        <f>'2025'!BA31</f>
        <v>1835685.7568379336</v>
      </c>
      <c r="IX2" s="136">
        <f>'2025'!BB31</f>
        <v>1836092.260055565</v>
      </c>
      <c r="IY2" s="136">
        <f>'2025'!BC31</f>
        <v>1836498.8532912536</v>
      </c>
      <c r="IZ2" s="136">
        <f>'2025'!BD31</f>
        <v>1836905.5365649345</v>
      </c>
      <c r="JA2" s="136">
        <f>'2025'!BE31</f>
        <v>1837312.3098965448</v>
      </c>
      <c r="JB2" s="136">
        <f>'2026'!F31</f>
        <v>1837704.2237859273</v>
      </c>
      <c r="JC2" s="136">
        <f>'2026'!G31</f>
        <v>1838096.2212737699</v>
      </c>
      <c r="JD2" s="136">
        <f>'2026'!H31</f>
        <v>1838488.3023779136</v>
      </c>
      <c r="JE2" s="136">
        <f>'2026'!I31</f>
        <v>1838880.4671161955</v>
      </c>
      <c r="JF2" s="136">
        <f>'2026'!J31</f>
        <v>1839272.715506454</v>
      </c>
      <c r="JG2" s="136">
        <f>'2026'!K31</f>
        <v>1839665.0475665345</v>
      </c>
      <c r="JH2" s="136">
        <f>'2026'!L31</f>
        <v>1840057.4633142829</v>
      </c>
      <c r="JI2" s="136">
        <f>'2026'!M31</f>
        <v>1840449.9627675514</v>
      </c>
      <c r="JJ2" s="136">
        <f>'2026'!N31</f>
        <v>1840842.545944195</v>
      </c>
      <c r="JK2" s="136">
        <f>'2026'!O31</f>
        <v>1841235.2128620718</v>
      </c>
      <c r="JL2" s="136">
        <f>'2026'!P31</f>
        <v>1841627.9635390453</v>
      </c>
      <c r="JM2" s="136">
        <f>'2026'!Q31</f>
        <v>1842020.797992982</v>
      </c>
      <c r="JN2" s="136">
        <f>'2026'!R31</f>
        <v>1842413.7162417518</v>
      </c>
      <c r="JO2" s="136">
        <f>'2026'!S31</f>
        <v>1842806.7183032292</v>
      </c>
      <c r="JP2" s="136">
        <f>'2026'!T31</f>
        <v>1843199.8041952918</v>
      </c>
      <c r="JQ2" s="136">
        <f>'2026'!U31</f>
        <v>1843592.9739358216</v>
      </c>
      <c r="JR2" s="136">
        <f>'2026'!V31</f>
        <v>1843986.227542704</v>
      </c>
      <c r="JS2" s="136">
        <f>'2026'!W31</f>
        <v>1844379.5650338286</v>
      </c>
      <c r="JT2" s="136">
        <f>'2026'!X31</f>
        <v>1844772.9864270885</v>
      </c>
      <c r="JU2" s="136">
        <f>'2026'!Y31</f>
        <v>1845166.4917403804</v>
      </c>
      <c r="JV2" s="136">
        <f>'2026'!Z31</f>
        <v>1845560.080991606</v>
      </c>
      <c r="JW2" s="136">
        <f>'2026'!AA31</f>
        <v>1845953.754198669</v>
      </c>
      <c r="JX2" s="136">
        <f>'2026'!AB31</f>
        <v>1846347.5113794783</v>
      </c>
      <c r="JY2" s="136">
        <f>'2026'!AC31</f>
        <v>1846741.352551946</v>
      </c>
      <c r="JZ2" s="136">
        <f>'2026'!AD31</f>
        <v>1847135.2777339888</v>
      </c>
      <c r="KA2" s="136">
        <f>'2026'!AE31</f>
        <v>1847529.286943526</v>
      </c>
      <c r="KB2" s="136">
        <f>'2026'!AF31</f>
        <v>1847923.3801984815</v>
      </c>
      <c r="KC2" s="136">
        <f>'2026'!AG31</f>
        <v>1848317.557516783</v>
      </c>
      <c r="KD2" s="136">
        <f>'2026'!AH31</f>
        <v>1848711.818916362</v>
      </c>
      <c r="KE2" s="136">
        <f>'2026'!AI31</f>
        <v>1849106.1644151534</v>
      </c>
      <c r="KF2" s="136">
        <f>'2026'!AJ31</f>
        <v>1849500.5940310969</v>
      </c>
      <c r="KG2" s="136">
        <f>'2026'!AK31</f>
        <v>1849895.1077821339</v>
      </c>
      <c r="KH2" s="136">
        <f>'2026'!AL31</f>
        <v>1850289.705686213</v>
      </c>
      <c r="KI2" s="136">
        <f>'2026'!AM31</f>
        <v>1850684.3877612837</v>
      </c>
      <c r="KJ2" s="136">
        <f>'2026'!AN31</f>
        <v>1851079.1540253004</v>
      </c>
      <c r="KK2" s="136">
        <f>'2026'!AO31</f>
        <v>1851474.0044962212</v>
      </c>
      <c r="KL2" s="136">
        <f>'2026'!AP31</f>
        <v>1851868.9391920092</v>
      </c>
      <c r="KM2" s="136">
        <f>'2026'!AQ31</f>
        <v>1852263.9581306286</v>
      </c>
      <c r="KN2" s="136">
        <f>'2026'!AR31</f>
        <v>1852659.0613300502</v>
      </c>
      <c r="KO2" s="136">
        <f>'2026'!AS31</f>
        <v>1853054.248808247</v>
      </c>
      <c r="KP2" s="136">
        <f>'2026'!AT31</f>
        <v>1853449.5205831972</v>
      </c>
      <c r="KQ2" s="136">
        <f>'2026'!AU31</f>
        <v>1853844.8766728807</v>
      </c>
      <c r="KR2" s="136">
        <f>'2026'!AV31</f>
        <v>1854240.3170952834</v>
      </c>
      <c r="KS2" s="136">
        <f>'2026'!AW31</f>
        <v>1854635.8418683945</v>
      </c>
      <c r="KT2" s="136">
        <f>'2026'!AX31</f>
        <v>1855031.451010206</v>
      </c>
      <c r="KU2" s="136">
        <f>'2026'!AY31</f>
        <v>1855427.1445387143</v>
      </c>
      <c r="KV2" s="136">
        <f>'2026'!AZ31</f>
        <v>1855822.9224719205</v>
      </c>
      <c r="KW2" s="136">
        <f>'2026'!BA31</f>
        <v>1856218.7848278282</v>
      </c>
      <c r="KX2" s="136">
        <f>'2026'!BB31</f>
        <v>1856614.7316244459</v>
      </c>
      <c r="KY2" s="136">
        <f>'2026'!BC31</f>
        <v>1857010.7628797854</v>
      </c>
      <c r="KZ2" s="136">
        <f>'2026'!BD31</f>
        <v>1857406.878611862</v>
      </c>
      <c r="LA2" s="136">
        <f>'2026'!BE31</f>
        <v>1857803.0788386958</v>
      </c>
      <c r="LB2" s="136">
        <f>'2027'!F31</f>
        <v>1858184.3013558448</v>
      </c>
      <c r="LC2" s="136">
        <f>'2027'!G31</f>
        <v>1858565.6021001253</v>
      </c>
      <c r="LD2" s="136">
        <f>'2027'!H31</f>
        <v>1858946.9810875908</v>
      </c>
      <c r="LE2" s="136">
        <f>'2027'!I31</f>
        <v>1859328.4383342965</v>
      </c>
      <c r="LF2" s="136">
        <f>'2027'!J31</f>
        <v>1859709.9738563017</v>
      </c>
      <c r="LG2" s="136">
        <f>'2027'!K31</f>
        <v>1860091.5876696678</v>
      </c>
      <c r="LH2" s="136">
        <f>'2027'!L31</f>
        <v>1860473.2797904608</v>
      </c>
      <c r="LI2" s="136">
        <f>'2027'!M31</f>
        <v>1860855.0502347497</v>
      </c>
      <c r="LJ2" s="136">
        <f>'2027'!N31</f>
        <v>1861236.8990186057</v>
      </c>
      <c r="LK2" s="136">
        <f>'2027'!O31</f>
        <v>1861618.8261581047</v>
      </c>
      <c r="LL2" s="136">
        <f>'2027'!P31</f>
        <v>1862000.8316693248</v>
      </c>
      <c r="LM2" s="136">
        <f>'2027'!Q31</f>
        <v>1862382.9155683487</v>
      </c>
      <c r="LN2" s="136">
        <f>'2027'!R31</f>
        <v>1862765.0778712612</v>
      </c>
      <c r="LO2" s="136">
        <f>'2027'!S31</f>
        <v>1863147.3185941509</v>
      </c>
      <c r="LP2" s="136">
        <f>'2027'!T31</f>
        <v>1863529.6377531097</v>
      </c>
      <c r="LQ2" s="136">
        <f>'2027'!U31</f>
        <v>1863912.0353642323</v>
      </c>
      <c r="LR2" s="136">
        <f>'2027'!V31</f>
        <v>1864294.511443618</v>
      </c>
      <c r="LS2" s="136">
        <f>'2027'!W31</f>
        <v>1864677.0660073678</v>
      </c>
      <c r="LT2" s="136">
        <f>'2027'!X31</f>
        <v>1865059.6990715873</v>
      </c>
      <c r="LU2" s="136">
        <f>'2027'!Y31</f>
        <v>1865442.4106523842</v>
      </c>
      <c r="LV2" s="136">
        <f>'2027'!Z31</f>
        <v>1865825.2007658705</v>
      </c>
      <c r="LW2" s="136">
        <f>'2027'!AA31</f>
        <v>1866208.0694281613</v>
      </c>
      <c r="LX2" s="136">
        <f>'2027'!AB31</f>
        <v>1866591.0166553746</v>
      </c>
      <c r="LY2" s="136">
        <f>'2027'!AC31</f>
        <v>1866974.0424636323</v>
      </c>
      <c r="LZ2" s="136">
        <f>'2027'!AD31</f>
        <v>1867357.1468690592</v>
      </c>
      <c r="MA2" s="136">
        <f>'2027'!AE31</f>
        <v>1867740.3298877834</v>
      </c>
      <c r="MB2" s="136">
        <f>'2027'!AF31</f>
        <v>1868123.5915359356</v>
      </c>
      <c r="MC2" s="136">
        <f>'2027'!AG31</f>
        <v>1868506.9318296525</v>
      </c>
      <c r="MD2" s="136">
        <f>'2027'!AH31</f>
        <v>1868890.3507850708</v>
      </c>
      <c r="ME2" s="136">
        <f>'2027'!AI31</f>
        <v>1869273.8484183324</v>
      </c>
      <c r="MF2" s="136">
        <f>'2027'!AJ31</f>
        <v>1869657.4247455816</v>
      </c>
      <c r="MG2" s="136">
        <f>'2027'!AK31</f>
        <v>1870041.079782967</v>
      </c>
      <c r="MH2" s="136">
        <f>'2027'!AL31</f>
        <v>1870424.8135466394</v>
      </c>
      <c r="MI2" s="136">
        <f>'2027'!AM31</f>
        <v>1870808.6260527542</v>
      </c>
      <c r="MJ2" s="136">
        <f>'2027'!AN31</f>
        <v>1871192.517317469</v>
      </c>
      <c r="MK2" s="136">
        <f>'2027'!AO31</f>
        <v>1871576.4873569456</v>
      </c>
      <c r="ML2" s="136">
        <f>'2027'!AP31</f>
        <v>1871960.5361873477</v>
      </c>
      <c r="MM2" s="136">
        <f>'2027'!AQ31</f>
        <v>1872344.6638248439</v>
      </c>
      <c r="MN2" s="136">
        <f>'2027'!AR31</f>
        <v>1872728.8702856055</v>
      </c>
      <c r="MO2" s="136">
        <f>'2027'!AS31</f>
        <v>1873113.1555858068</v>
      </c>
      <c r="MP2" s="136">
        <f>'2027'!AT31</f>
        <v>1873497.5197416258</v>
      </c>
      <c r="MQ2" s="136">
        <f>'2027'!AU31</f>
        <v>1873881.9627692441</v>
      </c>
      <c r="MR2" s="136">
        <f>'2027'!AV31</f>
        <v>1874266.4846848459</v>
      </c>
      <c r="MS2" s="136">
        <f>'2027'!AW31</f>
        <v>1874651.0855046185</v>
      </c>
      <c r="MT2" s="136">
        <f>'2027'!AX31</f>
        <v>1875035.7652447545</v>
      </c>
      <c r="MU2" s="136">
        <f>'2027'!AY31</f>
        <v>1875420.5239214469</v>
      </c>
      <c r="MV2" s="136">
        <f>'2027'!AZ31</f>
        <v>1875805.3615508946</v>
      </c>
      <c r="MW2" s="136">
        <f>'2027'!BA31</f>
        <v>1876190.2781492986</v>
      </c>
      <c r="MX2" s="136">
        <f>'2027'!BB31</f>
        <v>1876575.2737328627</v>
      </c>
      <c r="MY2" s="136">
        <f>'2027'!BC31</f>
        <v>1876960.3483177961</v>
      </c>
      <c r="MZ2" s="136">
        <f>'2027'!BD31</f>
        <v>1877345.5019203075</v>
      </c>
      <c r="NA2" s="136">
        <f>'2027'!BE31</f>
        <v>1877730.7345566144</v>
      </c>
      <c r="NB2" s="136">
        <f>'2028'!F31</f>
        <v>1878100.7787831298</v>
      </c>
      <c r="NC2" s="136">
        <f>'2028'!G31</f>
        <v>1878470.8959342232</v>
      </c>
      <c r="ND2" s="136">
        <f>'2028'!H31</f>
        <v>1878841.0860242702</v>
      </c>
      <c r="NE2" s="136">
        <f>'2028'!I31</f>
        <v>1879211.3490676444</v>
      </c>
      <c r="NF2" s="136">
        <f>'2028'!J31</f>
        <v>1879581.6850787238</v>
      </c>
      <c r="NG2" s="136">
        <f>'2028'!K31</f>
        <v>1879952.0940718874</v>
      </c>
      <c r="NH2" s="136">
        <f>'2028'!L31</f>
        <v>1880322.5760615175</v>
      </c>
      <c r="NI2" s="136">
        <f>'2028'!M31</f>
        <v>1880693.1310620005</v>
      </c>
      <c r="NJ2" s="136">
        <f>'2028'!N31</f>
        <v>1881063.7590877234</v>
      </c>
      <c r="NK2" s="136">
        <f>'2028'!O31</f>
        <v>1881434.4601530784</v>
      </c>
      <c r="NL2" s="136">
        <f>'2028'!P31</f>
        <v>1881805.2342724588</v>
      </c>
      <c r="NM2" s="136">
        <f>'2028'!Q31</f>
        <v>1882176.0814602613</v>
      </c>
      <c r="NN2" s="136">
        <f>'2028'!R31</f>
        <v>1882547.0017308856</v>
      </c>
      <c r="NO2" s="136">
        <f>'2028'!S31</f>
        <v>1882917.995098734</v>
      </c>
      <c r="NP2" s="136">
        <f>'2028'!T31</f>
        <v>1883289.0615782123</v>
      </c>
      <c r="NQ2" s="136">
        <f>'2028'!U31</f>
        <v>1883660.2011837279</v>
      </c>
      <c r="NR2" s="136">
        <f>'2028'!V31</f>
        <v>1884031.4139296929</v>
      </c>
      <c r="NS2" s="136">
        <f>'2028'!W31</f>
        <v>1884402.6998305195</v>
      </c>
      <c r="NT2" s="136">
        <f>'2028'!X31</f>
        <v>1884774.0589006257</v>
      </c>
      <c r="NU2" s="136">
        <f>'2028'!Y31</f>
        <v>1885145.4911544295</v>
      </c>
      <c r="NV2" s="136">
        <f>'2028'!Z31</f>
        <v>1885516.9966063551</v>
      </c>
      <c r="NW2" s="136">
        <f>'2028'!AA31</f>
        <v>1885888.5752708258</v>
      </c>
      <c r="NX2" s="136">
        <f>'2028'!AB31</f>
        <v>1886260.2271622703</v>
      </c>
      <c r="NY2" s="136">
        <f>'2028'!AC31</f>
        <v>1886631.9522951199</v>
      </c>
      <c r="NZ2" s="136">
        <f>'2028'!AD31</f>
        <v>1887003.7506838082</v>
      </c>
      <c r="OA2" s="136">
        <f>'2028'!AE31</f>
        <v>1887375.6223427712</v>
      </c>
      <c r="OB2" s="136">
        <f>'2028'!AF31</f>
        <v>1887747.5672864481</v>
      </c>
      <c r="OC2" s="136">
        <f>'2028'!AG31</f>
        <v>1888119.585529282</v>
      </c>
      <c r="OD2" s="136">
        <f>'2028'!AH31</f>
        <v>1888491.6770857172</v>
      </c>
      <c r="OE2" s="136">
        <f>'2028'!AI31</f>
        <v>1888863.8419702018</v>
      </c>
      <c r="OF2" s="136">
        <f>'2028'!AJ31</f>
        <v>1889236.0801971864</v>
      </c>
      <c r="OG2" s="136">
        <f>'2028'!AK31</f>
        <v>1889608.3917811252</v>
      </c>
      <c r="OH2" s="136">
        <f>'2028'!AL31</f>
        <v>1889980.7767364746</v>
      </c>
      <c r="OI2" s="136">
        <f>'2028'!AM31</f>
        <v>1890353.2350776929</v>
      </c>
      <c r="OJ2" s="136">
        <f>'2028'!AN31</f>
        <v>1890725.7668192431</v>
      </c>
      <c r="OK2" s="136">
        <f>'2028'!AO31</f>
        <v>1891098.3719755902</v>
      </c>
      <c r="OL2" s="136">
        <f>'2028'!AP31</f>
        <v>1891471.050561202</v>
      </c>
      <c r="OM2" s="136">
        <f>'2028'!AQ31</f>
        <v>1891843.8025905488</v>
      </c>
      <c r="ON2" s="136">
        <f>'2028'!AR31</f>
        <v>1892216.6280781045</v>
      </c>
      <c r="OO2" s="136">
        <f>'2028'!AS31</f>
        <v>1892589.5270383451</v>
      </c>
      <c r="OP2" s="136">
        <f>'2028'!AT31</f>
        <v>1892962.4994857504</v>
      </c>
      <c r="OQ2" s="136">
        <f>'2028'!AU31</f>
        <v>1893335.5454348023</v>
      </c>
      <c r="OR2" s="136">
        <f>'2028'!AV31</f>
        <v>1893708.6648999855</v>
      </c>
      <c r="OS2" s="136">
        <f>'2028'!AW31</f>
        <v>1894081.8578957887</v>
      </c>
      <c r="OT2" s="136">
        <f>'2028'!AX31</f>
        <v>1894455.1244367014</v>
      </c>
      <c r="OU2" s="136">
        <f>'2028'!AY31</f>
        <v>1894828.4645372177</v>
      </c>
      <c r="OV2" s="136">
        <f>'2028'!AZ31</f>
        <v>1895201.8782118345</v>
      </c>
      <c r="OW2" s="136">
        <f>'2028'!BA31</f>
        <v>1895575.3654750495</v>
      </c>
      <c r="OX2" s="136">
        <f>'2028'!BB31</f>
        <v>1895948.9263413663</v>
      </c>
      <c r="OY2" s="136">
        <f>'2028'!BC31</f>
        <v>1896322.5608252895</v>
      </c>
      <c r="OZ2" s="136">
        <f>'2028'!BD31</f>
        <v>1896696.2689413263</v>
      </c>
      <c r="PA2" s="136">
        <f>'2028'!BE31</f>
        <v>1897070.0507039877</v>
      </c>
      <c r="PB2" s="136">
        <f>'2029'!F31</f>
        <v>1897428.6666558634</v>
      </c>
      <c r="PC2" s="136">
        <f>'2029'!G31</f>
        <v>1897787.3503993382</v>
      </c>
      <c r="PD2" s="136">
        <f>'2029'!H31</f>
        <v>1898146.1019472214</v>
      </c>
      <c r="PE2" s="136">
        <f>'2029'!I31</f>
        <v>1898504.9213123305</v>
      </c>
      <c r="PF2" s="136">
        <f>'2029'!J31</f>
        <v>1898863.8085074851</v>
      </c>
      <c r="PG2" s="136">
        <f>'2029'!K31</f>
        <v>1899222.7635455076</v>
      </c>
      <c r="PH2" s="136">
        <f>'2029'!L31</f>
        <v>1899581.7864392232</v>
      </c>
      <c r="PI2" s="136">
        <f>'2029'!M31</f>
        <v>1899940.8772014589</v>
      </c>
      <c r="PJ2" s="136">
        <f>'2029'!N31</f>
        <v>1900300.0358450438</v>
      </c>
      <c r="PK2" s="136">
        <f>'2029'!O31</f>
        <v>1900659.2623828112</v>
      </c>
      <c r="PL2" s="136">
        <f>'2029'!P31</f>
        <v>1901018.5568275945</v>
      </c>
      <c r="PM2" s="136">
        <f>'2029'!Q31</f>
        <v>1901377.9191922308</v>
      </c>
      <c r="PN2" s="136">
        <f>'2029'!R31</f>
        <v>1901737.3494895597</v>
      </c>
      <c r="PO2" s="136">
        <f>'2029'!S31</f>
        <v>1902096.8477324231</v>
      </c>
      <c r="PP2" s="136">
        <f>'2029'!T31</f>
        <v>1902456.4139336646</v>
      </c>
      <c r="PQ2" s="136">
        <f>'2029'!U31</f>
        <v>1902816.0481061316</v>
      </c>
      <c r="PR2" s="136">
        <f>'2029'!V31</f>
        <v>1903175.7502626728</v>
      </c>
      <c r="PS2" s="136">
        <f>'2029'!W31</f>
        <v>1903535.5204161399</v>
      </c>
      <c r="PT2" s="136">
        <f>'2029'!X31</f>
        <v>1903895.358579386</v>
      </c>
      <c r="PU2" s="136">
        <f>'2029'!Y31</f>
        <v>1904255.2647652682</v>
      </c>
      <c r="PV2" s="136">
        <f>'2029'!Z31</f>
        <v>1904615.2389866456</v>
      </c>
      <c r="PW2" s="136">
        <f>'2029'!AA31</f>
        <v>1904975.2812563789</v>
      </c>
      <c r="PX2" s="136">
        <f>'2029'!AB31</f>
        <v>1905335.3915873312</v>
      </c>
      <c r="PY2" s="136">
        <f>'2029'!AC31</f>
        <v>1905695.5699923697</v>
      </c>
      <c r="PZ2" s="136">
        <f>'2029'!AD31</f>
        <v>1906055.8164843624</v>
      </c>
      <c r="QA2" s="136">
        <f>'2029'!AE31</f>
        <v>1906416.1310761797</v>
      </c>
      <c r="QB2" s="136">
        <f>'2029'!AF31</f>
        <v>1906776.5137806954</v>
      </c>
      <c r="QC2" s="136">
        <f>'2029'!AG31</f>
        <v>1907136.9646107859</v>
      </c>
      <c r="QD2" s="136">
        <f>'2029'!AH31</f>
        <v>1907497.4835793287</v>
      </c>
      <c r="QE2" s="136">
        <f>'2029'!AI31</f>
        <v>1907858.0706992045</v>
      </c>
      <c r="QF2" s="136">
        <f>'2029'!AJ31</f>
        <v>1908218.7259832968</v>
      </c>
      <c r="QG2" s="136">
        <f>'2029'!AK31</f>
        <v>1908579.449444491</v>
      </c>
      <c r="QH2" s="136">
        <f>'2029'!AL31</f>
        <v>1908940.2410956745</v>
      </c>
      <c r="QI2" s="136">
        <f>'2029'!AM31</f>
        <v>1909301.1009497384</v>
      </c>
      <c r="QJ2" s="136">
        <f>'2029'!AN31</f>
        <v>1909662.0290195756</v>
      </c>
      <c r="QK2" s="136">
        <f>'2029'!AO31</f>
        <v>1910023.0253180813</v>
      </c>
      <c r="QL2" s="136">
        <f>'2029'!AP31</f>
        <v>1910384.0898581527</v>
      </c>
      <c r="QM2" s="136">
        <f>'2029'!AQ31</f>
        <v>1910745.2226526905</v>
      </c>
      <c r="QN2" s="136">
        <f>'2029'!AR31</f>
        <v>1911106.423714597</v>
      </c>
      <c r="QO2" s="136">
        <f>'2029'!AS31</f>
        <v>1911467.6930567778</v>
      </c>
      <c r="QP2" s="136">
        <f>'2029'!AT31</f>
        <v>1911829.0306921394</v>
      </c>
      <c r="QQ2" s="136">
        <f>'2029'!AU31</f>
        <v>1912190.4366335929</v>
      </c>
      <c r="QR2" s="136">
        <f>'2029'!AV31</f>
        <v>1912551.9108940493</v>
      </c>
      <c r="QS2" s="136">
        <f>'2029'!AW31</f>
        <v>1912913.4534864249</v>
      </c>
      <c r="QT2" s="136">
        <f>'2029'!AX31</f>
        <v>1913275.0644236358</v>
      </c>
      <c r="QU2" s="136">
        <f>'2029'!AY31</f>
        <v>1913636.743718602</v>
      </c>
      <c r="QV2" s="136">
        <f>'2029'!AZ31</f>
        <v>1913998.4913842457</v>
      </c>
      <c r="QW2" s="136">
        <f>'2029'!BA31</f>
        <v>1914360.3074334916</v>
      </c>
      <c r="QX2" s="136">
        <f>'2029'!BB31</f>
        <v>1914722.1918792666</v>
      </c>
      <c r="QY2" s="136">
        <f>'2029'!BC31</f>
        <v>1915084.1447345002</v>
      </c>
      <c r="QZ2" s="136">
        <f>'2029'!BD31</f>
        <v>1915446.1660121237</v>
      </c>
      <c r="RA2" s="136">
        <f>'2029'!BE31</f>
        <v>1915808.2557250729</v>
      </c>
      <c r="RB2" s="136">
        <f>'2030'!F31</f>
        <v>1916155.2688310007</v>
      </c>
      <c r="RC2" s="136">
        <f>'2030'!G31</f>
        <v>1916502.3447919034</v>
      </c>
      <c r="RD2" s="136">
        <f>'2030'!H31</f>
        <v>1916849.4836191747</v>
      </c>
      <c r="RE2" s="136">
        <f>'2030'!I31</f>
        <v>1917196.6853242009</v>
      </c>
      <c r="RF2" s="136">
        <f>'2030'!J31</f>
        <v>1917543.9499183721</v>
      </c>
      <c r="RG2" s="136">
        <f>'2030'!K31</f>
        <v>1917891.2774130781</v>
      </c>
      <c r="RH2" s="136">
        <f>'2030'!L31</f>
        <v>1918238.6678197135</v>
      </c>
      <c r="RI2" s="136">
        <f>'2030'!M31</f>
        <v>1918586.1211496727</v>
      </c>
      <c r="RJ2" s="136">
        <f>'2030'!N31</f>
        <v>1918933.6374143544</v>
      </c>
      <c r="RK2" s="136">
        <f>'2030'!O31</f>
        <v>1919281.2166251561</v>
      </c>
      <c r="RL2" s="136">
        <f>'2030'!P31</f>
        <v>1919628.8587934808</v>
      </c>
      <c r="RM2" s="136">
        <f>'2030'!Q31</f>
        <v>1919976.563930732</v>
      </c>
      <c r="RN2" s="136">
        <f>'2030'!R31</f>
        <v>1920324.3320483146</v>
      </c>
      <c r="RO2" s="136">
        <f>'2030'!S31</f>
        <v>1920672.1631576363</v>
      </c>
      <c r="RP2" s="136">
        <f>'2030'!T31</f>
        <v>1921020.0572701076</v>
      </c>
      <c r="RQ2" s="136">
        <f>'2030'!U31</f>
        <v>1921368.0143971404</v>
      </c>
      <c r="RR2" s="136">
        <f>'2030'!V31</f>
        <v>1921716.0345501483</v>
      </c>
      <c r="RS2" s="136">
        <f>'2030'!W31</f>
        <v>1922064.1177405471</v>
      </c>
      <c r="RT2" s="136">
        <f>'2030'!X31</f>
        <v>1922412.2639797549</v>
      </c>
      <c r="RU2" s="136">
        <f>'2030'!Y31</f>
        <v>1922760.4732791923</v>
      </c>
      <c r="RV2" s="136">
        <f>'2030'!Z31</f>
        <v>1923108.7456502805</v>
      </c>
      <c r="RW2" s="136">
        <f>'2030'!AA31</f>
        <v>1923457.081104445</v>
      </c>
      <c r="RX2" s="136">
        <f>'2030'!AB31</f>
        <v>1923805.4796531112</v>
      </c>
      <c r="RY2" s="136">
        <f>'2030'!AC31</f>
        <v>1924153.9413077079</v>
      </c>
      <c r="RZ2" s="136">
        <f>'2030'!AD31</f>
        <v>1924502.4660796653</v>
      </c>
      <c r="SA2" s="136">
        <f>'2030'!AE31</f>
        <v>1924851.0539804169</v>
      </c>
      <c r="SB2" s="136">
        <f>'2030'!AF31</f>
        <v>1925199.7050213951</v>
      </c>
      <c r="SC2" s="136">
        <f>'2030'!AG31</f>
        <v>1925548.4192140391</v>
      </c>
      <c r="SD2" s="136">
        <f>'2030'!AH31</f>
        <v>1925897.1965697862</v>
      </c>
      <c r="SE2" s="136">
        <f>'2030'!AI31</f>
        <v>1926246.0371000776</v>
      </c>
      <c r="SF2" s="136">
        <f>'2030'!AJ31</f>
        <v>1926594.9408163568</v>
      </c>
      <c r="SG2" s="136">
        <f>'2030'!AK31</f>
        <v>1926943.9077300676</v>
      </c>
      <c r="SH2" s="136">
        <f>'2030'!AL31</f>
        <v>1927292.9378526574</v>
      </c>
      <c r="SI2" s="136">
        <f>'2030'!AM31</f>
        <v>1927642.0311955756</v>
      </c>
      <c r="SJ2" s="136">
        <f>'2030'!AN31</f>
        <v>1927991.1877702735</v>
      </c>
      <c r="SK2" s="136">
        <f>'2030'!AO31</f>
        <v>1928340.4075882039</v>
      </c>
      <c r="SL2" s="136">
        <f>'2030'!AP31</f>
        <v>1928689.6906608227</v>
      </c>
      <c r="SM2" s="136">
        <f>'2030'!AQ31</f>
        <v>1929039.0369995867</v>
      </c>
      <c r="SN2" s="136">
        <f>'2030'!AR31</f>
        <v>1929388.4466159563</v>
      </c>
      <c r="SO2" s="136">
        <f>'2030'!AS31</f>
        <v>1929737.9195213914</v>
      </c>
      <c r="SP2" s="136">
        <f>'2030'!AT31</f>
        <v>1930087.4557273574</v>
      </c>
      <c r="SQ2" s="136">
        <f>'2030'!AU31</f>
        <v>1930437.0552453194</v>
      </c>
      <c r="SR2" s="136">
        <f>'2030'!AV31</f>
        <v>1930786.7180867449</v>
      </c>
      <c r="SS2" s="136">
        <f>'2030'!AW31</f>
        <v>1931136.4442631037</v>
      </c>
      <c r="ST2" s="136">
        <f>'2030'!AX31</f>
        <v>1931486.2337858686</v>
      </c>
      <c r="SU2" s="136">
        <f>'2030'!AY31</f>
        <v>1931836.0866665125</v>
      </c>
      <c r="SV2" s="136">
        <f>'2030'!AZ31</f>
        <v>1932186.0029165125</v>
      </c>
      <c r="SW2" s="136">
        <f>'2030'!BA31</f>
        <v>1932535.982547346</v>
      </c>
      <c r="SX2" s="136">
        <f>'2030'!BB31</f>
        <v>1932886.0255704939</v>
      </c>
      <c r="SY2" s="136">
        <f>'2030'!BC31</f>
        <v>1933236.1319974384</v>
      </c>
      <c r="SZ2" s="136">
        <f>'2030'!BD31</f>
        <v>1933586.3018396636</v>
      </c>
      <c r="TA2" s="136">
        <f>'2030'!BE31</f>
        <v>1933936.5351086562</v>
      </c>
      <c r="TB2" s="136">
        <f>'2031'!F31</f>
        <v>1934272.5294318839</v>
      </c>
      <c r="TC2" s="136">
        <f>'2031'!G31</f>
        <v>1934608.5821294133</v>
      </c>
      <c r="TD2" s="136">
        <f>'2031'!H31</f>
        <v>1934944.6932113811</v>
      </c>
      <c r="TE2" s="136">
        <f>'2031'!I31</f>
        <v>1935280.8626879312</v>
      </c>
      <c r="TF2" s="136">
        <f>'2031'!J31</f>
        <v>1935617.0905692086</v>
      </c>
      <c r="TG2" s="136">
        <f>'2031'!K31</f>
        <v>1935953.3768653593</v>
      </c>
      <c r="TH2" s="136">
        <f>'2031'!L31</f>
        <v>1936289.7215865338</v>
      </c>
      <c r="TI2" s="136">
        <f>'2031'!M31</f>
        <v>1936626.1247428819</v>
      </c>
      <c r="TJ2" s="136">
        <f>'2031'!N31</f>
        <v>1936962.5863445555</v>
      </c>
      <c r="TK2" s="136">
        <f>'2031'!O31</f>
        <v>1937299.1064017084</v>
      </c>
      <c r="TL2" s="136">
        <f>'2031'!P31</f>
        <v>1937635.6849244975</v>
      </c>
      <c r="TM2" s="136">
        <f>'2031'!Q31</f>
        <v>1937972.3219230794</v>
      </c>
      <c r="TN2" s="136">
        <f>'2031'!R31</f>
        <v>1938309.017407615</v>
      </c>
      <c r="TO2" s="136">
        <f>'2031'!S31</f>
        <v>1938645.7713882632</v>
      </c>
      <c r="TP2" s="136">
        <f>'2031'!T31</f>
        <v>1938982.5838751881</v>
      </c>
      <c r="TQ2" s="136">
        <f>'2031'!U31</f>
        <v>1939319.4548785544</v>
      </c>
      <c r="TR2" s="136">
        <f>'2031'!V31</f>
        <v>1939656.3844085285</v>
      </c>
      <c r="TS2" s="136">
        <f>'2031'!W31</f>
        <v>1939993.3724752788</v>
      </c>
      <c r="TT2" s="136">
        <f>'2031'!X31</f>
        <v>1940330.4190889741</v>
      </c>
      <c r="TU2" s="136">
        <f>'2031'!Y31</f>
        <v>1940667.5242597873</v>
      </c>
      <c r="TV2" s="136">
        <f>'2031'!Z31</f>
        <v>1941004.6879978916</v>
      </c>
      <c r="TW2" s="136">
        <f>'2031'!AA31</f>
        <v>1941341.9103134614</v>
      </c>
      <c r="TX2" s="136">
        <f>'2031'!AB31</f>
        <v>1941679.1912166749</v>
      </c>
      <c r="TY2" s="136">
        <f>'2031'!AC31</f>
        <v>1942016.5307177105</v>
      </c>
      <c r="TZ2" s="136">
        <f>'2031'!AD31</f>
        <v>1942353.9288267486</v>
      </c>
      <c r="UA2" s="136">
        <f>'2031'!AE31</f>
        <v>1942691.3855539714</v>
      </c>
      <c r="UB2" s="136">
        <f>'2031'!AF31</f>
        <v>1943028.9009095628</v>
      </c>
      <c r="UC2" s="136">
        <f>'2031'!AG31</f>
        <v>1943366.474903709</v>
      </c>
      <c r="UD2" s="136">
        <f>'2031'!AH31</f>
        <v>1943704.107546598</v>
      </c>
      <c r="UE2" s="136">
        <f>'2031'!AI31</f>
        <v>1944041.798848419</v>
      </c>
      <c r="UF2" s="136">
        <f>'2031'!AJ31</f>
        <v>1944379.5488193627</v>
      </c>
      <c r="UG2" s="136">
        <f>'2031'!AK31</f>
        <v>1944717.3574696227</v>
      </c>
      <c r="UH2" s="136">
        <f>'2031'!AL31</f>
        <v>1945055.2248093928</v>
      </c>
      <c r="UI2" s="136">
        <f>'2031'!AM31</f>
        <v>1945393.1508488699</v>
      </c>
      <c r="UJ2" s="136">
        <f>'2031'!AN31</f>
        <v>1945731.135598253</v>
      </c>
      <c r="UK2" s="136">
        <f>'2031'!AO31</f>
        <v>1946069.1790677409</v>
      </c>
      <c r="UL2" s="136">
        <f>'2031'!AP31</f>
        <v>1946407.2812675366</v>
      </c>
      <c r="UM2" s="136">
        <f>'2031'!AQ31</f>
        <v>1946745.4422078421</v>
      </c>
      <c r="UN2" s="136">
        <f>'2031'!AR31</f>
        <v>1947083.6618988647</v>
      </c>
      <c r="UO2" s="136">
        <f>'2031'!AS31</f>
        <v>1947421.9403508096</v>
      </c>
      <c r="UP2" s="136">
        <f>'2031'!AT31</f>
        <v>1947760.277573887</v>
      </c>
      <c r="UQ2" s="136">
        <f>'2031'!AU31</f>
        <v>1948098.6735783073</v>
      </c>
      <c r="UR2" s="136">
        <f>'2031'!AV31</f>
        <v>1948437.128374283</v>
      </c>
      <c r="US2" s="136">
        <f>'2031'!AW31</f>
        <v>1948775.6419720273</v>
      </c>
      <c r="UT2" s="136">
        <f>'2031'!AX31</f>
        <v>1949114.2143817574</v>
      </c>
      <c r="UU2" s="136">
        <f>'2031'!AY31</f>
        <v>1949452.8456136903</v>
      </c>
      <c r="UV2" s="136">
        <f>'2031'!AZ31</f>
        <v>1949791.5356780463</v>
      </c>
      <c r="UW2" s="136">
        <f>'2031'!BA31</f>
        <v>1950130.2845850457</v>
      </c>
      <c r="UX2" s="136">
        <f>'2031'!BB31</f>
        <v>1950469.0923449129</v>
      </c>
      <c r="UY2" s="136">
        <f>'2031'!BC31</f>
        <v>1950807.9589678715</v>
      </c>
      <c r="UZ2" s="136">
        <f>'2031'!BD31</f>
        <v>1951146.8844641487</v>
      </c>
      <c r="VA2" s="136">
        <f>'2031'!BE31</f>
        <v>1951485.8688439725</v>
      </c>
      <c r="VB2" s="136">
        <f>'2032'!F31</f>
        <v>1951811.2894918059</v>
      </c>
      <c r="VC2" s="136">
        <f>'2032'!G31</f>
        <v>1952136.7644052685</v>
      </c>
      <c r="VD2" s="136">
        <f>'2032'!H31</f>
        <v>1952462.2935934041</v>
      </c>
      <c r="VE2" s="136">
        <f>'2032'!I31</f>
        <v>1952787.8770652632</v>
      </c>
      <c r="VF2" s="136">
        <f>'2032'!J31</f>
        <v>1953113.514829898</v>
      </c>
      <c r="VG2" s="136">
        <f>'2032'!K31</f>
        <v>1953439.2068963619</v>
      </c>
      <c r="VH2" s="136">
        <f>'2032'!L31</f>
        <v>1953764.9532737096</v>
      </c>
      <c r="VI2" s="136">
        <f>'2032'!M31</f>
        <v>1954090.753970999</v>
      </c>
      <c r="VJ2" s="136">
        <f>'2032'!N31</f>
        <v>1954416.6089972872</v>
      </c>
      <c r="VK2" s="136">
        <f>'2032'!O31</f>
        <v>1954742.5183616343</v>
      </c>
      <c r="VL2" s="136">
        <f>'2032'!P31</f>
        <v>1955068.4820731007</v>
      </c>
      <c r="VM2" s="136">
        <f>'2032'!Q31</f>
        <v>1955394.5001407505</v>
      </c>
      <c r="VN2" s="136">
        <f>'2032'!R31</f>
        <v>1955720.5725736464</v>
      </c>
      <c r="VO2" s="136">
        <f>'2032'!S31</f>
        <v>1956046.6993808551</v>
      </c>
      <c r="VP2" s="136">
        <f>'2032'!T31</f>
        <v>1956372.8805714434</v>
      </c>
      <c r="VQ2" s="136">
        <f>'2032'!U31</f>
        <v>1956699.1161544798</v>
      </c>
      <c r="VR2" s="136">
        <f>'2032'!V31</f>
        <v>1957025.4061390355</v>
      </c>
      <c r="VS2" s="136">
        <f>'2032'!W31</f>
        <v>1957351.7505341803</v>
      </c>
      <c r="VT2" s="136">
        <f>'2032'!X31</f>
        <v>1957678.1493489898</v>
      </c>
      <c r="VU2" s="136">
        <f>'2032'!Y31</f>
        <v>1958004.6025925372</v>
      </c>
      <c r="VV2" s="136">
        <f>'2032'!Z31</f>
        <v>1958331.1102738993</v>
      </c>
      <c r="VW2" s="136">
        <f>'2032'!AA31</f>
        <v>1958657.6724021537</v>
      </c>
      <c r="VX2" s="136">
        <f>'2032'!AB31</f>
        <v>1958984.2889863802</v>
      </c>
      <c r="VY2" s="136">
        <f>'2032'!AC31</f>
        <v>1959310.9600356591</v>
      </c>
      <c r="VZ2" s="136">
        <f>'2032'!AD31</f>
        <v>1959637.6855590723</v>
      </c>
      <c r="WA2" s="136">
        <f>'2032'!AE31</f>
        <v>1959964.465565705</v>
      </c>
      <c r="WB2" s="136">
        <f>'2032'!AF31</f>
        <v>1960291.3000646415</v>
      </c>
      <c r="WC2" s="136">
        <f>'2032'!AG31</f>
        <v>1960618.1890649695</v>
      </c>
      <c r="WD2" s="136">
        <f>'2032'!AH31</f>
        <v>1960945.1325757762</v>
      </c>
      <c r="WE2" s="136">
        <f>'2032'!AI31</f>
        <v>1961272.1306061528</v>
      </c>
      <c r="WF2" s="136">
        <f>'2032'!AJ31</f>
        <v>1961599.1831651898</v>
      </c>
      <c r="WG2" s="136">
        <f>'2032'!AK31</f>
        <v>1961926.2902619806</v>
      </c>
      <c r="WH2" s="136">
        <f>'2032'!AL31</f>
        <v>1962253.4519056198</v>
      </c>
      <c r="WI2" s="136">
        <f>'2032'!AM31</f>
        <v>1962580.668105203</v>
      </c>
      <c r="WJ2" s="136">
        <f>'2032'!AN31</f>
        <v>1962907.9388698274</v>
      </c>
      <c r="WK2" s="136">
        <f>'2032'!AO31</f>
        <v>1963235.2642085929</v>
      </c>
      <c r="WL2" s="136">
        <f>'2032'!AP31</f>
        <v>1963562.6441305995</v>
      </c>
      <c r="WM2" s="136">
        <f>'2032'!AQ31</f>
        <v>1963890.0786449485</v>
      </c>
      <c r="WN2" s="136">
        <f>'2032'!AR31</f>
        <v>1964217.5677607453</v>
      </c>
      <c r="WO2" s="136">
        <f>'2032'!AS31</f>
        <v>1964545.1114870936</v>
      </c>
      <c r="WP2" s="136">
        <f>'2032'!AT31</f>
        <v>1964872.7098331004</v>
      </c>
      <c r="WQ2" s="136">
        <f>'2032'!AU31</f>
        <v>1965200.3628078739</v>
      </c>
      <c r="WR2" s="136">
        <f>'2032'!AV31</f>
        <v>1965528.0704205229</v>
      </c>
      <c r="WS2" s="136">
        <f>'2032'!AW31</f>
        <v>1965855.8326801599</v>
      </c>
      <c r="WT2" s="136">
        <f>'2032'!AX31</f>
        <v>1966183.6495958972</v>
      </c>
      <c r="WU2" s="136">
        <f>'2032'!AY31</f>
        <v>1966511.5211768486</v>
      </c>
      <c r="WV2" s="136">
        <f>'2032'!AZ31</f>
        <v>1966839.4474321292</v>
      </c>
      <c r="WW2" s="136">
        <f>'2032'!BA31</f>
        <v>1967167.4283708574</v>
      </c>
      <c r="WX2" s="136">
        <f>'2032'!BB31</f>
        <v>1967495.4640021515</v>
      </c>
      <c r="WY2" s="136">
        <f>'2032'!BC31</f>
        <v>1967823.554335132</v>
      </c>
      <c r="WZ2" s="136">
        <f>'2032'!BD31</f>
        <v>1968151.6993789203</v>
      </c>
      <c r="XA2" s="136">
        <f>'2032'!BE31</f>
        <v>1968479.8991426399</v>
      </c>
      <c r="XB2" s="136">
        <f>'2033'!F31</f>
        <v>1968794.5304911665</v>
      </c>
      <c r="XC2" s="136">
        <f>'2033'!G31</f>
        <v>1969109.2121286918</v>
      </c>
      <c r="XD2" s="136">
        <f>'2033'!H31</f>
        <v>1969423.9440632553</v>
      </c>
      <c r="XE2" s="136">
        <f>'2033'!I31</f>
        <v>1969738.7263028955</v>
      </c>
      <c r="XF2" s="136">
        <f>'2033'!J31</f>
        <v>1970053.5588556537</v>
      </c>
      <c r="XG2" s="136">
        <f>'2033'!K31</f>
        <v>1970368.441729571</v>
      </c>
      <c r="XH2" s="136">
        <f>'2033'!L31</f>
        <v>1970683.3749326905</v>
      </c>
      <c r="XI2" s="136">
        <f>'2033'!M31</f>
        <v>1970998.3584730572</v>
      </c>
      <c r="XJ2" s="136">
        <f>'2033'!N31</f>
        <v>1971313.3923587159</v>
      </c>
      <c r="XK2" s="136">
        <f>'2033'!O31</f>
        <v>1971628.4765977138</v>
      </c>
      <c r="XL2" s="136">
        <f>'2033'!P31</f>
        <v>1971943.6111980993</v>
      </c>
      <c r="XM2" s="136">
        <f>'2033'!Q31</f>
        <v>1972258.7961679217</v>
      </c>
      <c r="XN2" s="136">
        <f>'2033'!R31</f>
        <v>1972574.0315152325</v>
      </c>
      <c r="XO2" s="136">
        <f>'2033'!S31</f>
        <v>1972889.317248083</v>
      </c>
      <c r="XP2" s="136">
        <f>'2033'!T31</f>
        <v>1973204.6533745264</v>
      </c>
      <c r="XQ2" s="136">
        <f>'2033'!U31</f>
        <v>1973520.0399026175</v>
      </c>
      <c r="XR2" s="136">
        <f>'2033'!V31</f>
        <v>1973835.4768404127</v>
      </c>
      <c r="XS2" s="136">
        <f>'2033'!W31</f>
        <v>1974150.964195969</v>
      </c>
      <c r="XT2" s="136">
        <f>'2033'!X31</f>
        <v>1974466.5019773445</v>
      </c>
      <c r="XU2" s="136">
        <f>'2033'!Y31</f>
        <v>1974782.0901925999</v>
      </c>
      <c r="XV2" s="136">
        <f>'2033'!Z31</f>
        <v>1975097.7288497952</v>
      </c>
      <c r="XW2" s="136">
        <f>'2033'!AA31</f>
        <v>1975413.417956993</v>
      </c>
      <c r="XX2" s="136">
        <f>'2033'!AB31</f>
        <v>1975729.1575222577</v>
      </c>
      <c r="XY2" s="136">
        <f>'2033'!AC31</f>
        <v>1976044.9475536537</v>
      </c>
      <c r="XZ2" s="136">
        <f>'2033'!AD31</f>
        <v>1976360.7880592477</v>
      </c>
      <c r="YA2" s="136">
        <f>'2033'!AE31</f>
        <v>1976676.6790471063</v>
      </c>
      <c r="YB2" s="136">
        <f>'2033'!AF31</f>
        <v>1976992.6205252986</v>
      </c>
      <c r="YC2" s="136">
        <f>'2033'!AG31</f>
        <v>1977308.6125018953</v>
      </c>
      <c r="YD2" s="136">
        <f>'2033'!AH31</f>
        <v>1977624.654984968</v>
      </c>
      <c r="YE2" s="136">
        <f>'2033'!AI31</f>
        <v>1977940.7479825884</v>
      </c>
      <c r="YF2" s="136">
        <f>'2033'!AJ31</f>
        <v>1978256.8915028307</v>
      </c>
      <c r="YG2" s="136">
        <f>'2033'!AK31</f>
        <v>1978573.0855537707</v>
      </c>
      <c r="YH2" s="136">
        <f>'2033'!AL31</f>
        <v>1978889.3301434843</v>
      </c>
      <c r="YI2" s="136">
        <f>'2033'!AM31</f>
        <v>1979205.6252800501</v>
      </c>
      <c r="YJ2" s="136">
        <f>'2033'!AN31</f>
        <v>1979521.9709715464</v>
      </c>
      <c r="YK2" s="136">
        <f>'2033'!AO31</f>
        <v>1979838.3672260544</v>
      </c>
      <c r="YL2" s="136">
        <f>'2033'!AP31</f>
        <v>1980154.8140516554</v>
      </c>
      <c r="YM2" s="136">
        <f>'2033'!AQ31</f>
        <v>1980471.3114564326</v>
      </c>
      <c r="YN2" s="136">
        <f>'2033'!AR31</f>
        <v>1980787.8594484702</v>
      </c>
      <c r="YO2" s="136">
        <f>'2033'!AS31</f>
        <v>1981104.4580358537</v>
      </c>
      <c r="YP2" s="136">
        <f>'2033'!AT31</f>
        <v>1981421.10722667</v>
      </c>
      <c r="YQ2" s="136">
        <f>'2033'!AU31</f>
        <v>1981737.8070290075</v>
      </c>
      <c r="YR2" s="136">
        <f>'2033'!AV31</f>
        <v>1982054.5574509555</v>
      </c>
      <c r="YS2" s="136">
        <f>'2033'!AW31</f>
        <v>1982371.3585006048</v>
      </c>
      <c r="YT2" s="136">
        <f>'2033'!AX31</f>
        <v>1982688.2101860479</v>
      </c>
      <c r="YU2" s="136">
        <f>'2033'!AY31</f>
        <v>1983005.1125153771</v>
      </c>
      <c r="YV2" s="136">
        <f>'2033'!AZ31</f>
        <v>1983322.0654966882</v>
      </c>
      <c r="YW2" s="136">
        <f>'2033'!BA31</f>
        <v>1983639.0691380766</v>
      </c>
      <c r="YX2" s="136">
        <f>'2033'!BB31</f>
        <v>1983956.1234476392</v>
      </c>
      <c r="YY2" s="136">
        <f>'2033'!BC31</f>
        <v>1984273.2284334749</v>
      </c>
      <c r="YZ2" s="136">
        <f>'2033'!BD31</f>
        <v>1984590.3841036838</v>
      </c>
      <c r="ZA2" s="136">
        <f>'2033'!BE31</f>
        <v>1984907.5904663668</v>
      </c>
      <c r="ZB2" s="136">
        <f>'2034'!F31</f>
        <v>1985211.3034514994</v>
      </c>
      <c r="ZC2" s="136">
        <f>'2034'!G31</f>
        <v>1985515.0629081063</v>
      </c>
      <c r="ZD2" s="136">
        <f>'2034'!H31</f>
        <v>1985818.8688432949</v>
      </c>
      <c r="ZE2" s="136">
        <f>'2034'!I31</f>
        <v>1986122.7212641782</v>
      </c>
      <c r="ZF2" s="136">
        <f>'2034'!J31</f>
        <v>1986426.620177869</v>
      </c>
      <c r="ZG2" s="136">
        <f>'2034'!K31</f>
        <v>1986730.5655914804</v>
      </c>
      <c r="ZH2" s="136">
        <f>'2034'!L31</f>
        <v>1987034.5575121278</v>
      </c>
      <c r="ZI2" s="136">
        <f>'2034'!M31</f>
        <v>1987338.5959469278</v>
      </c>
      <c r="ZJ2" s="136">
        <f>'2034'!N31</f>
        <v>1987642.6809029963</v>
      </c>
      <c r="ZK2" s="136">
        <f>'2034'!O31</f>
        <v>1987946.8123874532</v>
      </c>
      <c r="ZL2" s="136">
        <f>'2034'!P31</f>
        <v>1988250.9904074168</v>
      </c>
      <c r="ZM2" s="136">
        <f>'2034'!Q31</f>
        <v>1988555.214970008</v>
      </c>
      <c r="ZN2" s="136">
        <f>'2034'!R31</f>
        <v>1988859.4860823478</v>
      </c>
      <c r="ZO2" s="136">
        <f>'2034'!S31</f>
        <v>1989163.8037515595</v>
      </c>
      <c r="ZP2" s="136">
        <f>'2034'!T31</f>
        <v>1989468.1679847662</v>
      </c>
      <c r="ZQ2" s="136">
        <f>'2034'!U31</f>
        <v>1989772.5787890938</v>
      </c>
      <c r="ZR2" s="136">
        <f>'2034'!V31</f>
        <v>1990077.0361716666</v>
      </c>
      <c r="ZS2" s="136">
        <f>'2034'!W31</f>
        <v>1990381.5401396125</v>
      </c>
      <c r="ZT2" s="136">
        <f>'2034'!X31</f>
        <v>1990686.0907000599</v>
      </c>
      <c r="ZU2" s="136">
        <f>'2034'!Y31</f>
        <v>1990990.6878601373</v>
      </c>
      <c r="ZV2" s="136">
        <f>'2034'!Z31</f>
        <v>1991295.3316269754</v>
      </c>
      <c r="ZW2" s="136">
        <f>'2034'!AA31</f>
        <v>1991600.0220077052</v>
      </c>
      <c r="ZX2" s="136">
        <f>'2034'!AB31</f>
        <v>1991904.7590094591</v>
      </c>
      <c r="ZY2" s="136">
        <f>'2034'!AC31</f>
        <v>1992209.5426393715</v>
      </c>
      <c r="ZZ2" s="136">
        <f>'2034'!AD31</f>
        <v>1992514.3729045759</v>
      </c>
      <c r="AAA2" s="136">
        <f>'2034'!AE31</f>
        <v>1992819.249812209</v>
      </c>
      <c r="AAB2" s="136">
        <f>'2034'!AF31</f>
        <v>1993124.1733694067</v>
      </c>
      <c r="AAC2" s="136">
        <f>'2034'!AG31</f>
        <v>1993429.1435833077</v>
      </c>
      <c r="AAD2" s="136">
        <f>'2034'!AH31</f>
        <v>1993734.1604610505</v>
      </c>
      <c r="AAE2" s="136">
        <f>'2034'!AI31</f>
        <v>1994039.2240097746</v>
      </c>
      <c r="AAF2" s="136">
        <f>'2034'!AJ31</f>
        <v>1994344.334236623</v>
      </c>
      <c r="AAG2" s="136">
        <f>'2034'!AK31</f>
        <v>1994649.4911487361</v>
      </c>
      <c r="AAH2" s="136">
        <f>'2034'!AL31</f>
        <v>1994954.6947532585</v>
      </c>
      <c r="AAI2" s="136">
        <f>'2034'!AM31</f>
        <v>1995259.9450573339</v>
      </c>
      <c r="AAJ2" s="136">
        <f>'2034'!AN31</f>
        <v>1995565.2420681084</v>
      </c>
      <c r="AAK2" s="136">
        <f>'2034'!AO31</f>
        <v>1995870.5857927282</v>
      </c>
      <c r="AAL2" s="136">
        <f>'2034'!AP31</f>
        <v>1996175.9762383413</v>
      </c>
      <c r="AAM2" s="136">
        <f>'2034'!AQ31</f>
        <v>1996481.4134120964</v>
      </c>
      <c r="AAN2" s="136">
        <f>'2034'!AR31</f>
        <v>1996786.8973211434</v>
      </c>
      <c r="AAO2" s="136">
        <f>'2034'!AS31</f>
        <v>1997092.4279726336</v>
      </c>
      <c r="AAP2" s="136">
        <f>'2034'!AT31</f>
        <v>1997398.0053737191</v>
      </c>
      <c r="AAQ2" s="136">
        <f>'2034'!AU31</f>
        <v>1997703.6295315523</v>
      </c>
      <c r="AAR2" s="136">
        <f>'2034'!AV31</f>
        <v>1998009.3004532889</v>
      </c>
      <c r="AAS2" s="136">
        <f>'2034'!AW31</f>
        <v>1998315.018146083</v>
      </c>
      <c r="AAT2" s="136">
        <f>'2034'!AX31</f>
        <v>1998620.7826170919</v>
      </c>
      <c r="AAU2" s="136">
        <f>'2034'!AY31</f>
        <v>1998926.5938734727</v>
      </c>
      <c r="AAV2" s="136">
        <f>'2034'!AZ31</f>
        <v>1999232.4519223843</v>
      </c>
      <c r="AAW2" s="136">
        <f>'2034'!BA31</f>
        <v>1999538.3567709867</v>
      </c>
      <c r="AAX2" s="136">
        <f>'2034'!BB31</f>
        <v>1999844.3084264402</v>
      </c>
      <c r="AAY2" s="136">
        <f>'2034'!BC31</f>
        <v>2000150.3068959077</v>
      </c>
      <c r="AAZ2" s="136">
        <f>'2034'!BD31</f>
        <v>2000456.3521865513</v>
      </c>
      <c r="ABA2" s="136">
        <f>'2034'!BE31</f>
        <v>2000762.4443055354</v>
      </c>
      <c r="ABB2" s="136">
        <f>'2035'!F31</f>
        <v>2001054.9901068516</v>
      </c>
      <c r="ABC2" s="136">
        <f>'2035'!G31</f>
        <v>2001347.5786833791</v>
      </c>
      <c r="ABD2" s="136">
        <f>'2035'!H31</f>
        <v>2001640.2100413768</v>
      </c>
      <c r="ABE2" s="136">
        <f>'2035'!I31</f>
        <v>2001932.8841871007</v>
      </c>
      <c r="ABF2" s="136">
        <f>'2035'!J31</f>
        <v>2002225.6011268063</v>
      </c>
      <c r="ABG2" s="136">
        <f>'2035'!K31</f>
        <v>2002518.3608667515</v>
      </c>
      <c r="ABH2" s="136">
        <f>'2035'!L31</f>
        <v>2002811.1634131949</v>
      </c>
      <c r="ABI2" s="136">
        <f>'2035'!M31</f>
        <v>2003104.0087723944</v>
      </c>
      <c r="ABJ2" s="136">
        <f>'2035'!N31</f>
        <v>2003396.8969506107</v>
      </c>
      <c r="ABK2" s="136">
        <f>'2035'!O31</f>
        <v>2003689.8279541044</v>
      </c>
      <c r="ABL2" s="136">
        <f>'2035'!P31</f>
        <v>2003982.8017891373</v>
      </c>
      <c r="ABM2" s="136">
        <f>'2035'!Q31</f>
        <v>2004275.8184619716</v>
      </c>
      <c r="ABN2" s="136">
        <f>'2035'!R31</f>
        <v>2004568.877978872</v>
      </c>
      <c r="ABO2" s="136">
        <f>'2035'!S31</f>
        <v>2004861.9803461027</v>
      </c>
      <c r="ABP2" s="136">
        <f>'2035'!T31</f>
        <v>2005155.1255699289</v>
      </c>
      <c r="ABQ2" s="136">
        <f>'2035'!U31</f>
        <v>2005448.313656617</v>
      </c>
      <c r="ABR2" s="136">
        <f>'2035'!V31</f>
        <v>2005741.5446124338</v>
      </c>
      <c r="ABS2" s="136">
        <f>'2035'!W31</f>
        <v>2006034.8184436485</v>
      </c>
      <c r="ABT2" s="136">
        <f>'2035'!X31</f>
        <v>2006328.1351565297</v>
      </c>
      <c r="ABU2" s="136">
        <f>'2035'!Y31</f>
        <v>2006621.4947573475</v>
      </c>
      <c r="ABV2" s="136">
        <f>'2035'!Z31</f>
        <v>2006914.8972523729</v>
      </c>
      <c r="ABW2" s="136">
        <f>'2035'!AA31</f>
        <v>2007208.3426478773</v>
      </c>
      <c r="ABX2" s="136">
        <f>'2035'!AB31</f>
        <v>2007501.8309501344</v>
      </c>
      <c r="ABY2" s="136">
        <f>'2035'!AC31</f>
        <v>2007795.3621654171</v>
      </c>
      <c r="ABZ2" s="136">
        <f>'2035'!AD31</f>
        <v>2008088.9363000002</v>
      </c>
      <c r="ACA2" s="136">
        <f>'2035'!AE31</f>
        <v>2008382.5533601593</v>
      </c>
      <c r="ACB2" s="136">
        <f>'2035'!AF31</f>
        <v>2008676.213352171</v>
      </c>
      <c r="ACC2" s="136">
        <f>'2035'!AG31</f>
        <v>2008969.9162823129</v>
      </c>
      <c r="ACD2" s="136">
        <f>'2035'!AH31</f>
        <v>2009263.6621568624</v>
      </c>
      <c r="ACE2" s="136">
        <f>'2035'!AI31</f>
        <v>2009557.4509820994</v>
      </c>
      <c r="ACF2" s="136">
        <f>'2035'!AJ31</f>
        <v>2009851.282764304</v>
      </c>
      <c r="ACG2" s="136">
        <f>'2035'!AK31</f>
        <v>2010145.1575097574</v>
      </c>
      <c r="ACH2" s="136">
        <f>'2035'!AL31</f>
        <v>2010439.0752247411</v>
      </c>
      <c r="ACI2" s="136">
        <f>'2035'!AM31</f>
        <v>2010733.0359155384</v>
      </c>
      <c r="ACJ2" s="136">
        <f>'2035'!AN31</f>
        <v>2011027.0395884325</v>
      </c>
      <c r="ACK2" s="136">
        <f>'2035'!AO31</f>
        <v>2011321.0862497089</v>
      </c>
      <c r="ACL2" s="136">
        <f>'2035'!AP31</f>
        <v>2011615.1759056526</v>
      </c>
      <c r="ACM2" s="136">
        <f>'2035'!AQ31</f>
        <v>2011909.3085625509</v>
      </c>
      <c r="ACN2" s="136">
        <f>'2035'!AR31</f>
        <v>2012203.4842266899</v>
      </c>
      <c r="ACO2" s="136">
        <f>'2035'!AS31</f>
        <v>2012497.7029043594</v>
      </c>
      <c r="ACP2" s="136">
        <f>'2035'!AT31</f>
        <v>2012791.9646018483</v>
      </c>
      <c r="ACQ2" s="136">
        <f>'2035'!AU31</f>
        <v>2013086.2693254468</v>
      </c>
      <c r="ACR2" s="136">
        <f>'2035'!AV31</f>
        <v>2013380.6170814452</v>
      </c>
      <c r="ACS2" s="136">
        <f>'2035'!AW31</f>
        <v>2013675.007876137</v>
      </c>
      <c r="ACT2" s="136">
        <f>'2035'!AX31</f>
        <v>2013969.4417158144</v>
      </c>
      <c r="ACU2" s="136">
        <f>'2035'!AY31</f>
        <v>2014263.9186067719</v>
      </c>
      <c r="ACV2" s="136">
        <f>'2035'!AZ31</f>
        <v>2014558.4385553035</v>
      </c>
      <c r="ACW2" s="136">
        <f>'2035'!BA31</f>
        <v>2014853.0015677053</v>
      </c>
      <c r="ACX2" s="136">
        <f>'2035'!BB31</f>
        <v>2015147.6076502744</v>
      </c>
      <c r="ACY2" s="136">
        <f>'2035'!BC31</f>
        <v>2015442.2568093077</v>
      </c>
      <c r="ACZ2" s="136">
        <f>'2035'!BD31</f>
        <v>2015736.9490511043</v>
      </c>
      <c r="ADA2" s="136">
        <f>'2035'!BE31</f>
        <v>2016031.6843819635</v>
      </c>
      <c r="ADB2" s="136">
        <f>'2036'!F31</f>
        <v>2016312.5524756219</v>
      </c>
      <c r="ADC2" s="136">
        <f>'2036'!G31</f>
        <v>2016593.4596990619</v>
      </c>
      <c r="ADD2" s="136">
        <f>'2036'!H31</f>
        <v>2016874.4060577371</v>
      </c>
      <c r="ADE2" s="136">
        <f>'2036'!I31</f>
        <v>2017155.3915571009</v>
      </c>
      <c r="ADF2" s="136">
        <f>'2036'!J31</f>
        <v>2017436.4162026066</v>
      </c>
      <c r="ADG2" s="136">
        <f>'2036'!K31</f>
        <v>2017717.4799997073</v>
      </c>
      <c r="ADH2" s="136">
        <f>'2036'!L31</f>
        <v>2017998.5829538582</v>
      </c>
      <c r="ADI2" s="136">
        <f>'2036'!M31</f>
        <v>2018279.7250705133</v>
      </c>
      <c r="ADJ2" s="136">
        <f>'2036'!N31</f>
        <v>2018560.90635513</v>
      </c>
      <c r="ADK2" s="136">
        <f>'2036'!O31</f>
        <v>2018842.1268131642</v>
      </c>
      <c r="ADL2" s="136">
        <f>'2036'!P31</f>
        <v>2019123.3864500737</v>
      </c>
      <c r="ADM2" s="136">
        <f>'2036'!Q31</f>
        <v>2019404.6852713169</v>
      </c>
      <c r="ADN2" s="136">
        <f>'2036'!R31</f>
        <v>2019686.0232823528</v>
      </c>
      <c r="ADO2" s="136">
        <f>'2036'!S31</f>
        <v>2019967.4004886411</v>
      </c>
      <c r="ADP2" s="136">
        <f>'2036'!T31</f>
        <v>2020248.8168956416</v>
      </c>
      <c r="ADQ2" s="136">
        <f>'2036'!U31</f>
        <v>2020530.2725088175</v>
      </c>
      <c r="ADR2" s="136">
        <f>'2036'!V31</f>
        <v>2020811.7673336295</v>
      </c>
      <c r="ADS2" s="136">
        <f>'2036'!W31</f>
        <v>2021093.3013755411</v>
      </c>
      <c r="ADT2" s="136">
        <f>'2036'!X31</f>
        <v>2021374.8746400154</v>
      </c>
      <c r="ADU2" s="136">
        <f>'2036'!Y31</f>
        <v>2021656.4871325169</v>
      </c>
      <c r="ADV2" s="136">
        <f>'2036'!Z31</f>
        <v>2021938.1388585111</v>
      </c>
      <c r="ADW2" s="136">
        <f>'2036'!AA31</f>
        <v>2022219.8298234639</v>
      </c>
      <c r="ADX2" s="136">
        <f>'2036'!AB31</f>
        <v>2022501.5600328413</v>
      </c>
      <c r="ADY2" s="136">
        <f>'2036'!AC31</f>
        <v>2022783.3294921112</v>
      </c>
      <c r="ADZ2" s="136">
        <f>'2036'!AD31</f>
        <v>2023065.138206742</v>
      </c>
      <c r="AEA2" s="136">
        <f>'2036'!AE31</f>
        <v>2023346.9861822021</v>
      </c>
      <c r="AEB2" s="136">
        <f>'2036'!AF31</f>
        <v>2023628.8734239619</v>
      </c>
      <c r="AEC2" s="136">
        <f>'2036'!AG31</f>
        <v>2023910.7999374915</v>
      </c>
      <c r="AED2" s="136">
        <f>'2036'!AH31</f>
        <v>2024192.765728262</v>
      </c>
      <c r="AEE2" s="136">
        <f>'2036'!AI31</f>
        <v>2024474.7708017454</v>
      </c>
      <c r="AEF2" s="136">
        <f>'2036'!AJ31</f>
        <v>2024756.8151634149</v>
      </c>
      <c r="AEG2" s="136">
        <f>'2036'!AK31</f>
        <v>2025038.8988187434</v>
      </c>
      <c r="AEH2" s="136">
        <f>'2036'!AL31</f>
        <v>2025321.0217732061</v>
      </c>
      <c r="AEI2" s="136">
        <f>'2036'!AM31</f>
        <v>2025603.1840322767</v>
      </c>
      <c r="AEJ2" s="136">
        <f>'2036'!AN31</f>
        <v>2025885.3856014318</v>
      </c>
      <c r="AEK2" s="136">
        <f>'2036'!AO31</f>
        <v>2026167.6264861482</v>
      </c>
      <c r="AEL2" s="136">
        <f>'2036'!AP31</f>
        <v>2026449.9066919032</v>
      </c>
      <c r="AEM2" s="136">
        <f>'2036'!AQ31</f>
        <v>2026732.2262241745</v>
      </c>
      <c r="AEN2" s="136">
        <f>'2036'!AR31</f>
        <v>2027014.5850884414</v>
      </c>
      <c r="AEO2" s="136">
        <f>'2036'!AS31</f>
        <v>2027296.9832901831</v>
      </c>
      <c r="AEP2" s="136">
        <f>'2036'!AT31</f>
        <v>2027579.4208348799</v>
      </c>
      <c r="AEQ2" s="136">
        <f>'2036'!AU31</f>
        <v>2027861.8977280133</v>
      </c>
      <c r="AER2" s="136">
        <f>'2036'!AV31</f>
        <v>2028144.4139750651</v>
      </c>
      <c r="AES2" s="136">
        <f>'2036'!AW31</f>
        <v>2028426.9695815181</v>
      </c>
      <c r="AET2" s="136">
        <f>'2036'!AX31</f>
        <v>2028709.5645528559</v>
      </c>
      <c r="AEU2" s="136">
        <f>'2036'!AY31</f>
        <v>2028992.1988945622</v>
      </c>
      <c r="AEV2" s="136">
        <f>'2036'!AZ31</f>
        <v>2029274.8726121222</v>
      </c>
      <c r="AEW2" s="136">
        <f>'2036'!BA31</f>
        <v>2029557.5857110217</v>
      </c>
      <c r="AEX2" s="136">
        <f>'2036'!BB31</f>
        <v>2029840.3381967475</v>
      </c>
      <c r="AEY2" s="136">
        <f>'2036'!BC31</f>
        <v>2030123.130074787</v>
      </c>
      <c r="AEZ2" s="136">
        <f>'2036'!BD31</f>
        <v>2030405.9613506265</v>
      </c>
      <c r="AFA2" s="136">
        <f>'2036'!BE31</f>
        <v>2030688.8320297571</v>
      </c>
      <c r="AFB2" s="136">
        <f>'2037'!F31</f>
        <v>2030957.5433194281</v>
      </c>
      <c r="AFC2" s="136">
        <f>'2037'!G31</f>
        <v>2031226.290166375</v>
      </c>
      <c r="AFD2" s="136">
        <f>'2037'!H31</f>
        <v>2031495.0725753005</v>
      </c>
      <c r="AFE2" s="136">
        <f>'2037'!I31</f>
        <v>2031763.8905509096</v>
      </c>
      <c r="AFF2" s="136">
        <f>'2037'!J31</f>
        <v>2032032.744097909</v>
      </c>
      <c r="AFG2" s="136">
        <f>'2037'!K31</f>
        <v>2032301.6332210051</v>
      </c>
      <c r="AFH2" s="136">
        <f>'2037'!L31</f>
        <v>2032570.5579249067</v>
      </c>
      <c r="AFI2" s="136">
        <f>'2037'!M31</f>
        <v>2032839.518214321</v>
      </c>
      <c r="AFJ2" s="136">
        <f>'2037'!N31</f>
        <v>2033108.5140939571</v>
      </c>
      <c r="AFK2" s="136">
        <f>'2037'!O31</f>
        <v>2033377.5455685253</v>
      </c>
      <c r="AFL2" s="136">
        <f>'2037'!P31</f>
        <v>2033646.612642735</v>
      </c>
      <c r="AFM2" s="136">
        <f>'2037'!Q31</f>
        <v>2033915.7153212964</v>
      </c>
      <c r="AFN2" s="136">
        <f>'2037'!R31</f>
        <v>2034184.8536089214</v>
      </c>
      <c r="AFO2" s="136">
        <f>'2037'!S31</f>
        <v>2034454.0275103229</v>
      </c>
      <c r="AFP2" s="136">
        <f>'2037'!T31</f>
        <v>2034723.2370302121</v>
      </c>
      <c r="AFQ2" s="136">
        <f>'2037'!U31</f>
        <v>2034992.4821733022</v>
      </c>
      <c r="AFR2" s="136">
        <f>'2037'!V31</f>
        <v>2035261.7629443081</v>
      </c>
      <c r="AFS2" s="136">
        <f>'2037'!W31</f>
        <v>2035531.0793479434</v>
      </c>
      <c r="AFT2" s="136">
        <f>'2037'!X31</f>
        <v>2035800.4313889239</v>
      </c>
      <c r="AFU2" s="136">
        <f>'2037'!Y31</f>
        <v>2036069.8190719644</v>
      </c>
      <c r="AFV2" s="136">
        <f>'2037'!Z31</f>
        <v>2036339.2424017824</v>
      </c>
      <c r="AFW2" s="136">
        <f>'2037'!AA31</f>
        <v>2036608.7013830938</v>
      </c>
      <c r="AFX2" s="136">
        <f>'2037'!AB31</f>
        <v>2036878.1960206171</v>
      </c>
      <c r="AFY2" s="136">
        <f>'2037'!AC31</f>
        <v>2037147.7263190702</v>
      </c>
      <c r="AFZ2" s="136">
        <f>'2037'!AD31</f>
        <v>2037417.2922831716</v>
      </c>
      <c r="AGA2" s="136">
        <f>'2037'!AE31</f>
        <v>2037686.8939176404</v>
      </c>
      <c r="AGB2" s="136">
        <f>'2037'!AF31</f>
        <v>2037956.5312271977</v>
      </c>
      <c r="AGC2" s="136">
        <f>'2037'!AG31</f>
        <v>2038226.2042165638</v>
      </c>
      <c r="AGD2" s="136">
        <f>'2037'!AH31</f>
        <v>2038495.9128904601</v>
      </c>
      <c r="AGE2" s="136">
        <f>'2037'!AI31</f>
        <v>2038765.6572536081</v>
      </c>
      <c r="AGF2" s="136">
        <f>'2037'!AJ31</f>
        <v>2039035.437310731</v>
      </c>
      <c r="AGG2" s="136">
        <f>'2037'!AK31</f>
        <v>2039305.2530665516</v>
      </c>
      <c r="AGH2" s="136">
        <f>'2037'!AL31</f>
        <v>2039575.1045257943</v>
      </c>
      <c r="AGI2" s="136">
        <f>'2037'!AM31</f>
        <v>2039844.9916931828</v>
      </c>
      <c r="AGJ2" s="136">
        <f>'2037'!AN31</f>
        <v>2040114.9145734429</v>
      </c>
      <c r="AGK2" s="136">
        <f>'2037'!AO31</f>
        <v>2040384.8731712995</v>
      </c>
      <c r="AGL2" s="136">
        <f>'2037'!AP31</f>
        <v>2040654.86749148</v>
      </c>
      <c r="AGM2" s="136">
        <f>'2037'!AQ31</f>
        <v>2040924.8975387099</v>
      </c>
      <c r="AGN2" s="136">
        <f>'2037'!AR31</f>
        <v>2041194.9633177181</v>
      </c>
      <c r="AGO2" s="136">
        <f>'2037'!AS31</f>
        <v>2041465.0648332324</v>
      </c>
      <c r="AGP2" s="136">
        <f>'2037'!AT31</f>
        <v>2041735.2020899821</v>
      </c>
      <c r="AGQ2" s="136">
        <f>'2037'!AU31</f>
        <v>2042005.3750926955</v>
      </c>
      <c r="AGR2" s="136">
        <f>'2037'!AV31</f>
        <v>2042275.5838461039</v>
      </c>
      <c r="AGS2" s="136">
        <f>'2037'!AW31</f>
        <v>2042545.8283549368</v>
      </c>
      <c r="AGT2" s="136">
        <f>'2037'!AX31</f>
        <v>2042816.1086239268</v>
      </c>
      <c r="AGU2" s="136">
        <f>'2037'!AY31</f>
        <v>2043086.4246578049</v>
      </c>
      <c r="AGV2" s="136">
        <f>'2037'!AZ31</f>
        <v>2043356.7764613042</v>
      </c>
      <c r="AGW2" s="136">
        <f>'2037'!BA31</f>
        <v>2043627.1640391578</v>
      </c>
      <c r="AGX2" s="136">
        <f>'2037'!BB31</f>
        <v>2043897.5873960997</v>
      </c>
      <c r="AGY2" s="136">
        <f>'2037'!BC31</f>
        <v>2044168.0465368642</v>
      </c>
      <c r="AGZ2" s="136">
        <f>'2037'!BD31</f>
        <v>2044438.5414661865</v>
      </c>
      <c r="AHA2" s="136">
        <f>'2037'!BE31</f>
        <v>2044709.0721888025</v>
      </c>
      <c r="AHB2" s="136">
        <f>'2038'!F31</f>
        <v>2044965.4516701417</v>
      </c>
      <c r="AHC2" s="136">
        <f>'2038'!G31</f>
        <v>2045221.8632980676</v>
      </c>
      <c r="AHD2" s="136">
        <f>'2038'!H31</f>
        <v>2045478.3070766209</v>
      </c>
      <c r="AHE2" s="136">
        <f>'2038'!I31</f>
        <v>2045734.7830098339</v>
      </c>
      <c r="AHF2" s="136">
        <f>'2038'!J31</f>
        <v>2045991.2911017379</v>
      </c>
      <c r="AHG2" s="136">
        <f>'2038'!K31</f>
        <v>2046247.8313563643</v>
      </c>
      <c r="AHH2" s="136">
        <f>'2038'!L31</f>
        <v>2046504.4037777465</v>
      </c>
      <c r="AHI2" s="136">
        <f>'2038'!M31</f>
        <v>2046761.008369918</v>
      </c>
      <c r="AHJ2" s="136">
        <f>'2038'!N31</f>
        <v>2047017.6451369121</v>
      </c>
      <c r="AHK2" s="136">
        <f>'2038'!O31</f>
        <v>2047274.3140827636</v>
      </c>
      <c r="AHL2" s="136">
        <f>'2038'!P31</f>
        <v>2047531.0152115072</v>
      </c>
      <c r="AHM2" s="136">
        <f>'2038'!Q31</f>
        <v>2047787.7485271781</v>
      </c>
      <c r="AHN2" s="136">
        <f>'2038'!R31</f>
        <v>2048044.5140338119</v>
      </c>
      <c r="AHO2" s="136">
        <f>'2038'!S31</f>
        <v>2048301.3117354454</v>
      </c>
      <c r="AHP2" s="136">
        <f>'2038'!T31</f>
        <v>2048558.141636115</v>
      </c>
      <c r="AHQ2" s="136">
        <f>'2038'!U31</f>
        <v>2048815.0037398583</v>
      </c>
      <c r="AHR2" s="136">
        <f>'2038'!V31</f>
        <v>2049071.8980507131</v>
      </c>
      <c r="AHS2" s="136">
        <f>'2038'!W31</f>
        <v>2049328.8245727173</v>
      </c>
      <c r="AHT2" s="136">
        <f>'2038'!X31</f>
        <v>2049585.78330991</v>
      </c>
      <c r="AHU2" s="136">
        <f>'2038'!Y31</f>
        <v>2049842.7742663312</v>
      </c>
      <c r="AHV2" s="136">
        <f>'2038'!Z31</f>
        <v>2050099.7974460204</v>
      </c>
      <c r="AHW2" s="136">
        <f>'2038'!AA31</f>
        <v>2050356.8528530176</v>
      </c>
      <c r="AHX2" s="136">
        <f>'2038'!AB31</f>
        <v>2050613.9404913634</v>
      </c>
      <c r="AHY2" s="136">
        <f>'2038'!AC31</f>
        <v>2050871.0603651004</v>
      </c>
      <c r="AHZ2" s="136">
        <f>'2038'!AD31</f>
        <v>2051128.2124782694</v>
      </c>
      <c r="AIA2" s="136">
        <f>'2038'!AE31</f>
        <v>2051385.3968349132</v>
      </c>
      <c r="AIB2" s="136">
        <f>'2038'!AF31</f>
        <v>2051642.613439075</v>
      </c>
      <c r="AIC2" s="136">
        <f>'2038'!AG31</f>
        <v>2051899.8622947973</v>
      </c>
      <c r="AID2" s="136">
        <f>'2038'!AH31</f>
        <v>2052157.143406125</v>
      </c>
      <c r="AIE2" s="136">
        <f>'2038'!AI31</f>
        <v>2052414.4567771025</v>
      </c>
      <c r="AIF2" s="136">
        <f>'2038'!AJ31</f>
        <v>2052671.8024117735</v>
      </c>
      <c r="AIG2" s="136">
        <f>'2038'!AK31</f>
        <v>2052929.1803141849</v>
      </c>
      <c r="AIH2" s="136">
        <f>'2038'!AL31</f>
        <v>2053186.5904883817</v>
      </c>
      <c r="AII2" s="136">
        <f>'2038'!AM31</f>
        <v>2053444.0329384112</v>
      </c>
      <c r="AIJ2" s="136">
        <f>'2038'!AN31</f>
        <v>2053701.5076683199</v>
      </c>
      <c r="AIK2" s="136">
        <f>'2038'!AO31</f>
        <v>2053959.0146821549</v>
      </c>
      <c r="AIL2" s="136">
        <f>'2038'!AP31</f>
        <v>2054216.5539839645</v>
      </c>
      <c r="AIM2" s="136">
        <f>'2038'!AQ31</f>
        <v>2054474.1255777976</v>
      </c>
      <c r="AIN2" s="136">
        <f>'2038'!AR31</f>
        <v>2054731.7294677023</v>
      </c>
      <c r="AIO2" s="136">
        <f>'2038'!AS31</f>
        <v>2054989.3656577289</v>
      </c>
      <c r="AIP2" s="136">
        <f>'2038'!AT31</f>
        <v>2055247.0341519269</v>
      </c>
      <c r="AIQ2" s="136">
        <f>'2038'!AU31</f>
        <v>2055504.7349543474</v>
      </c>
      <c r="AIR2" s="136">
        <f>'2038'!AV31</f>
        <v>2055762.4680690407</v>
      </c>
      <c r="AIS2" s="136">
        <f>'2038'!AW31</f>
        <v>2056020.233500059</v>
      </c>
      <c r="AIT2" s="136">
        <f>'2038'!AX31</f>
        <v>2056278.0312514538</v>
      </c>
      <c r="AIU2" s="136">
        <f>'2038'!AY31</f>
        <v>2056535.8613272782</v>
      </c>
      <c r="AIV2" s="136">
        <f>'2038'!AZ31</f>
        <v>2056793.7237315848</v>
      </c>
      <c r="AIW2" s="136">
        <f>'2038'!BA31</f>
        <v>2057051.6184684269</v>
      </c>
      <c r="AIX2" s="136">
        <f>'2038'!BB31</f>
        <v>2057309.5455418592</v>
      </c>
      <c r="AIY2" s="136">
        <f>'2038'!BC31</f>
        <v>2057567.5049559362</v>
      </c>
      <c r="AIZ2" s="136">
        <f>'2038'!BD31</f>
        <v>2057825.4967147126</v>
      </c>
      <c r="AJA2" s="136">
        <f>'2038'!BE31</f>
        <v>2058083.5208222445</v>
      </c>
      <c r="AJB2" s="136">
        <f>'2039'!F31</f>
        <v>2058327.4695889289</v>
      </c>
      <c r="AJC2" s="136">
        <f>'2039'!G31</f>
        <v>2058571.4472713408</v>
      </c>
      <c r="AJD2" s="136">
        <f>'2039'!H31</f>
        <v>2058815.4538729154</v>
      </c>
      <c r="AJE2" s="136">
        <f>'2039'!I31</f>
        <v>2059059.4893970822</v>
      </c>
      <c r="AJF2" s="136">
        <f>'2039'!J31</f>
        <v>2059303.5538472696</v>
      </c>
      <c r="AJG2" s="136">
        <f>'2039'!K31</f>
        <v>2059547.6472269052</v>
      </c>
      <c r="AJH2" s="136">
        <f>'2039'!L31</f>
        <v>2059791.7695394184</v>
      </c>
      <c r="AJI2" s="136">
        <f>'2039'!M31</f>
        <v>2060035.9207882392</v>
      </c>
      <c r="AJJ2" s="136">
        <f>'2039'!N31</f>
        <v>2060280.1009767971</v>
      </c>
      <c r="AJK2" s="136">
        <f>'2039'!O31</f>
        <v>2060524.310108522</v>
      </c>
      <c r="AJL2" s="136">
        <f>'2039'!P31</f>
        <v>2060768.5481868451</v>
      </c>
      <c r="AJM2" s="136">
        <f>'2039'!Q31</f>
        <v>2061012.8152151979</v>
      </c>
      <c r="AJN2" s="136">
        <f>'2039'!R31</f>
        <v>2061257.1111970106</v>
      </c>
      <c r="AJO2" s="136">
        <f>'2039'!S31</f>
        <v>2061501.4361357167</v>
      </c>
      <c r="AJP2" s="136">
        <f>'2039'!T31</f>
        <v>2061745.790034747</v>
      </c>
      <c r="AJQ2" s="136">
        <f>'2039'!U31</f>
        <v>2061990.1728975351</v>
      </c>
      <c r="AJR2" s="136">
        <f>'2039'!V31</f>
        <v>2062234.5847275143</v>
      </c>
      <c r="AJS2" s="136">
        <f>'2039'!W31</f>
        <v>2062479.0255281175</v>
      </c>
      <c r="AJT2" s="136">
        <f>'2039'!X31</f>
        <v>2062723.4953027796</v>
      </c>
      <c r="AJU2" s="136">
        <f>'2039'!Y31</f>
        <v>2062967.9940549338</v>
      </c>
      <c r="AJV2" s="136">
        <f>'2039'!Z31</f>
        <v>2063212.5217880153</v>
      </c>
      <c r="AJW2" s="136">
        <f>'2039'!AA31</f>
        <v>2063457.0785054595</v>
      </c>
      <c r="AJX2" s="136">
        <f>'2039'!AB31</f>
        <v>2063701.6642107016</v>
      </c>
      <c r="AJY2" s="136">
        <f>'2039'!AC31</f>
        <v>2063946.2789071775</v>
      </c>
      <c r="AJZ2" s="136">
        <f>'2039'!AD31</f>
        <v>2064190.9225983245</v>
      </c>
      <c r="AKA2" s="136">
        <f>'2039'!AE31</f>
        <v>2064435.5952875789</v>
      </c>
      <c r="AKB2" s="136">
        <f>'2039'!AF31</f>
        <v>2064680.2969783773</v>
      </c>
      <c r="AKC2" s="136">
        <f>'2039'!AG31</f>
        <v>2064925.0276741579</v>
      </c>
      <c r="AKD2" s="136">
        <f>'2039'!AH31</f>
        <v>2065169.7873783587</v>
      </c>
      <c r="AKE2" s="136">
        <f>'2039'!AI31</f>
        <v>2065414.5760944185</v>
      </c>
      <c r="AKF2" s="136">
        <f>'2039'!AJ31</f>
        <v>2065659.3938257748</v>
      </c>
      <c r="AKG2" s="136">
        <f>'2039'!AK31</f>
        <v>2065904.2405758682</v>
      </c>
      <c r="AKH2" s="136">
        <f>'2039'!AL31</f>
        <v>2066149.1163481376</v>
      </c>
      <c r="AKI2" s="136">
        <f>'2039'!AM31</f>
        <v>2066394.0211460239</v>
      </c>
      <c r="AKJ2" s="136">
        <f>'2039'!AN31</f>
        <v>2066638.9549729663</v>
      </c>
      <c r="AKK2" s="136">
        <f>'2039'!AO31</f>
        <v>2066883.9178324067</v>
      </c>
      <c r="AKL2" s="136">
        <f>'2039'!AP31</f>
        <v>2067128.909727786</v>
      </c>
      <c r="AKM2" s="136">
        <f>'2039'!AQ31</f>
        <v>2067373.9306625458</v>
      </c>
      <c r="AKN2" s="136">
        <f>'2039'!AR31</f>
        <v>2067618.9806401287</v>
      </c>
      <c r="AKO2" s="136">
        <f>'2039'!AS31</f>
        <v>2067864.0596639765</v>
      </c>
      <c r="AKP2" s="136">
        <f>'2039'!AT31</f>
        <v>2068109.1677375322</v>
      </c>
      <c r="AKQ2" s="136">
        <f>'2039'!AU31</f>
        <v>2068354.3048642399</v>
      </c>
      <c r="AKR2" s="136">
        <f>'2039'!AV31</f>
        <v>2068599.4710475425</v>
      </c>
      <c r="AKS2" s="136">
        <f>'2039'!AW31</f>
        <v>2068844.6662908848</v>
      </c>
      <c r="AKT2" s="136">
        <f>'2039'!AX31</f>
        <v>2069089.8905977102</v>
      </c>
      <c r="AKU2" s="136">
        <f>'2039'!AY31</f>
        <v>2069335.1439714653</v>
      </c>
      <c r="AKV2" s="136">
        <f>'2039'!AZ31</f>
        <v>2069580.4264155938</v>
      </c>
      <c r="AKW2" s="136">
        <f>'2039'!BA31</f>
        <v>2069825.7379335426</v>
      </c>
      <c r="AKX2" s="136">
        <f>'2039'!BB31</f>
        <v>2070071.0785287577</v>
      </c>
      <c r="AKY2" s="136">
        <f>'2039'!BC31</f>
        <v>2070316.4482046852</v>
      </c>
      <c r="AKZ2" s="136">
        <f>'2039'!BD31</f>
        <v>2070561.8469647726</v>
      </c>
      <c r="ALA2" s="136">
        <f>'2039'!BE31</f>
        <v>2070807.2748124669</v>
      </c>
      <c r="ALB2" s="136">
        <f>'2040'!F31</f>
        <v>2071038.6174557467</v>
      </c>
      <c r="ALC2" s="136">
        <f>'2040'!G31</f>
        <v>2071269.9859437358</v>
      </c>
      <c r="ALD2" s="136">
        <f>'2040'!H31</f>
        <v>2071501.3802793254</v>
      </c>
      <c r="ALE2" s="136">
        <f>'2040'!I31</f>
        <v>2071732.800465402</v>
      </c>
      <c r="ALF2" s="136">
        <f>'2040'!J31</f>
        <v>2071964.2465048535</v>
      </c>
      <c r="ALG2" s="136">
        <f>'2040'!K31</f>
        <v>2072195.7184005689</v>
      </c>
      <c r="ALH2" s="136">
        <f>'2040'!L31</f>
        <v>2072427.2161554368</v>
      </c>
      <c r="ALI2" s="136">
        <f>'2040'!M31</f>
        <v>2072658.7397723447</v>
      </c>
      <c r="ALJ2" s="136">
        <f>'2040'!N31</f>
        <v>2072890.2892541836</v>
      </c>
      <c r="ALK2" s="136">
        <f>'2040'!O31</f>
        <v>2073121.8646038414</v>
      </c>
      <c r="ALL2" s="136">
        <f>'2040'!P31</f>
        <v>2073353.4658242092</v>
      </c>
      <c r="ALM2" s="136">
        <f>'2040'!Q31</f>
        <v>2073585.0929181762</v>
      </c>
      <c r="ALN2" s="136">
        <f>'2040'!R31</f>
        <v>2073816.7458886341</v>
      </c>
      <c r="ALO2" s="136">
        <f>'2040'!S31</f>
        <v>2074048.4247384723</v>
      </c>
      <c r="ALP2" s="136">
        <f>'2040'!T31</f>
        <v>2074280.1294705835</v>
      </c>
      <c r="ALQ2" s="136">
        <f>'2040'!U31</f>
        <v>2074511.8600878576</v>
      </c>
      <c r="ALR2" s="136">
        <f>'2040'!V31</f>
        <v>2074743.6165931879</v>
      </c>
      <c r="ALS2" s="136">
        <f>'2040'!W31</f>
        <v>2074975.3989894653</v>
      </c>
      <c r="ALT2" s="136">
        <f>'2040'!X31</f>
        <v>2075207.207279583</v>
      </c>
      <c r="ALU2" s="136">
        <f>'2040'!Y31</f>
        <v>2075439.0414664331</v>
      </c>
      <c r="ALV2" s="136">
        <f>'2040'!Z31</f>
        <v>2075670.9015529093</v>
      </c>
      <c r="ALW2" s="136">
        <f>'2040'!AA31</f>
        <v>2075902.7875419047</v>
      </c>
      <c r="ALX2" s="136">
        <f>'2040'!AB31</f>
        <v>2076134.6994363132</v>
      </c>
      <c r="ALY2" s="136">
        <f>'2040'!AC31</f>
        <v>2076366.637239028</v>
      </c>
      <c r="ALZ2" s="136">
        <f>'2040'!AD31</f>
        <v>2076598.600952945</v>
      </c>
      <c r="AMA2" s="136">
        <f>'2040'!AE31</f>
        <v>2076830.5905809575</v>
      </c>
      <c r="AMB2" s="136">
        <f>'2040'!AF31</f>
        <v>2077062.6061259615</v>
      </c>
      <c r="AMC2" s="136">
        <f>'2040'!AG31</f>
        <v>2077294.6475908516</v>
      </c>
      <c r="AMD2" s="136">
        <f>'2040'!AH31</f>
        <v>2077526.7149785245</v>
      </c>
      <c r="AME2" s="136">
        <f>'2040'!AI31</f>
        <v>2077758.8082918753</v>
      </c>
      <c r="AMF2" s="136">
        <f>'2040'!AJ31</f>
        <v>2077990.9275338</v>
      </c>
      <c r="AMG2" s="136">
        <f>'2040'!AK31</f>
        <v>2078223.0727071962</v>
      </c>
      <c r="AMH2" s="136">
        <f>'2040'!AL31</f>
        <v>2078455.2438149604</v>
      </c>
      <c r="AMI2" s="136">
        <f>'2040'!AM31</f>
        <v>2078687.44085999</v>
      </c>
      <c r="AMJ2" s="136">
        <f>'2040'!AN31</f>
        <v>2078919.6638451829</v>
      </c>
      <c r="AMK2" s="136">
        <f>'2040'!AO31</f>
        <v>2079151.9127734364</v>
      </c>
      <c r="AML2" s="136">
        <f>'2040'!AP31</f>
        <v>2079384.1876476491</v>
      </c>
      <c r="AMM2" s="136">
        <f>'2040'!AQ31</f>
        <v>2079616.488470719</v>
      </c>
      <c r="AMN2" s="136">
        <f>'2040'!AR31</f>
        <v>2079848.8152455464</v>
      </c>
      <c r="AMO2" s="136">
        <f>'2040'!AS31</f>
        <v>2080081.167975029</v>
      </c>
      <c r="AMP2" s="136">
        <f>'2040'!AT31</f>
        <v>2080313.5466620671</v>
      </c>
      <c r="AMQ2" s="136">
        <f>'2040'!AU31</f>
        <v>2080545.951309561</v>
      </c>
      <c r="AMR2" s="136">
        <f>'2040'!AV31</f>
        <v>2080778.3819204096</v>
      </c>
      <c r="AMS2" s="136">
        <f>'2040'!AW31</f>
        <v>2081010.8384975151</v>
      </c>
      <c r="AMT2" s="136">
        <f>'2040'!AX31</f>
        <v>2081243.3210437768</v>
      </c>
      <c r="AMU2" s="136">
        <f>'2040'!AY31</f>
        <v>2081475.8295620971</v>
      </c>
      <c r="AMV2" s="136">
        <f>'2040'!AZ31</f>
        <v>2081708.364055377</v>
      </c>
      <c r="AMW2" s="136">
        <f>'2040'!BA31</f>
        <v>2081940.924526518</v>
      </c>
      <c r="AMX2" s="136">
        <f>'2040'!BB31</f>
        <v>2082173.5109784221</v>
      </c>
      <c r="AMY2" s="136">
        <f>'2040'!BC31</f>
        <v>2082406.1234139923</v>
      </c>
      <c r="AMZ2" s="136">
        <f>'2040'!BD31</f>
        <v>2082638.7618361318</v>
      </c>
      <c r="ANA2" s="136">
        <f>'2040'!BE31</f>
        <v>2082871.4262477432</v>
      </c>
      <c r="ANB2" s="136">
        <f>'2041'!F31</f>
        <v>2083089.768493922</v>
      </c>
      <c r="ANC2" s="136">
        <f>'2041'!G31</f>
        <v>2083308.1336283858</v>
      </c>
      <c r="AND2" s="136">
        <f>'2041'!H31</f>
        <v>2083526.5216535248</v>
      </c>
      <c r="ANE2" s="136">
        <f>'2041'!I31</f>
        <v>2083744.9325717397</v>
      </c>
      <c r="ANF2" s="136">
        <f>'2041'!J31</f>
        <v>2083963.3663854289</v>
      </c>
      <c r="ANG2" s="136">
        <f>'2041'!K31</f>
        <v>2084181.8230969931</v>
      </c>
      <c r="ANH2" s="136">
        <f>'2041'!L31</f>
        <v>2084400.3027088325</v>
      </c>
      <c r="ANI2" s="136">
        <f>'2041'!M31</f>
        <v>2084618.8052233481</v>
      </c>
      <c r="ANJ2" s="136">
        <f>'2041'!N31</f>
        <v>2084837.3306429405</v>
      </c>
      <c r="ANK2" s="136">
        <f>'2041'!O31</f>
        <v>2085055.8789700107</v>
      </c>
      <c r="ANL2" s="136">
        <f>'2041'!P31</f>
        <v>2085274.4502069596</v>
      </c>
      <c r="ANM2" s="136">
        <f>'2041'!Q31</f>
        <v>2085493.0443561892</v>
      </c>
      <c r="ANN2" s="136">
        <f>'2041'!R31</f>
        <v>2085711.661420102</v>
      </c>
      <c r="ANO2" s="136">
        <f>'2041'!S31</f>
        <v>2085930.301401099</v>
      </c>
      <c r="ANP2" s="136">
        <f>'2041'!T31</f>
        <v>2086148.9643015829</v>
      </c>
      <c r="ANQ2" s="136">
        <f>'2041'!U31</f>
        <v>2086367.6501239566</v>
      </c>
      <c r="ANR2" s="136">
        <f>'2041'!V31</f>
        <v>2086586.3588706227</v>
      </c>
      <c r="ANS2" s="136">
        <f>'2041'!W31</f>
        <v>2086805.0905439842</v>
      </c>
      <c r="ANT2" s="136">
        <f>'2041'!X31</f>
        <v>2087023.8451464449</v>
      </c>
      <c r="ANU2" s="136">
        <f>'2041'!Y31</f>
        <v>2087242.6226804077</v>
      </c>
      <c r="ANV2" s="136">
        <f>'2041'!Z31</f>
        <v>2087461.423148277</v>
      </c>
      <c r="ANW2" s="136">
        <f>'2041'!AA31</f>
        <v>2087680.2465524566</v>
      </c>
      <c r="ANX2" s="136">
        <f>'2041'!AB31</f>
        <v>2087899.0928953511</v>
      </c>
      <c r="ANY2" s="136">
        <f>'2041'!AC31</f>
        <v>2088117.9621793649</v>
      </c>
      <c r="ANZ2" s="136">
        <f>'2041'!AD31</f>
        <v>2088336.8544069033</v>
      </c>
      <c r="AOA2" s="136">
        <f>'2041'!AE31</f>
        <v>2088555.7695803705</v>
      </c>
      <c r="AOB2" s="136">
        <f>'2041'!AF31</f>
        <v>2088774.7077021729</v>
      </c>
      <c r="AOC2" s="136">
        <f>'2041'!AG31</f>
        <v>2088993.6687747152</v>
      </c>
      <c r="AOD2" s="136">
        <f>'2041'!AH31</f>
        <v>2089212.6528004047</v>
      </c>
      <c r="AOE2" s="136">
        <f>'2041'!AI31</f>
        <v>2089431.6597816455</v>
      </c>
      <c r="AOF2" s="136">
        <f>'2041'!AJ31</f>
        <v>2089650.6897208455</v>
      </c>
      <c r="AOG2" s="136">
        <f>'2041'!AK31</f>
        <v>2089869.7426204109</v>
      </c>
      <c r="AOH2" s="136">
        <f>'2041'!AL31</f>
        <v>2090088.818482748</v>
      </c>
      <c r="AOI2" s="136">
        <f>'2041'!AM31</f>
        <v>2090307.9173102647</v>
      </c>
      <c r="AOJ2" s="136">
        <f>'2041'!AN31</f>
        <v>2090527.0391053685</v>
      </c>
      <c r="AOK2" s="136">
        <f>'2041'!AO31</f>
        <v>2090746.1838704664</v>
      </c>
      <c r="AOL2" s="136">
        <f>'2041'!AP31</f>
        <v>2090965.3516079669</v>
      </c>
      <c r="AOM2" s="136">
        <f>'2041'!AQ31</f>
        <v>2091184.5423202775</v>
      </c>
      <c r="AON2" s="136">
        <f>'2041'!AR31</f>
        <v>2091403.7560098064</v>
      </c>
      <c r="AOO2" s="136">
        <f>'2041'!AS31</f>
        <v>2091622.9926789633</v>
      </c>
      <c r="AOP2" s="136">
        <f>'2041'!AT31</f>
        <v>2091842.2523301563</v>
      </c>
      <c r="AOQ2" s="136">
        <f>'2041'!AU31</f>
        <v>2092061.534965795</v>
      </c>
      <c r="AOR2" s="136">
        <f>'2041'!AV31</f>
        <v>2092280.8405882884</v>
      </c>
      <c r="AOS2" s="136">
        <f>'2041'!AW31</f>
        <v>2092500.1692000469</v>
      </c>
      <c r="AOT2" s="136">
        <f>'2041'!AX31</f>
        <v>2092719.5208034788</v>
      </c>
      <c r="AOU2" s="136">
        <f>'2041'!AY31</f>
        <v>2092938.8954009963</v>
      </c>
      <c r="AOV2" s="136">
        <f>'2041'!AZ31</f>
        <v>2093158.2929950082</v>
      </c>
      <c r="AOW2" s="136">
        <f>'2041'!BA31</f>
        <v>2093377.713587926</v>
      </c>
      <c r="AOX2" s="136">
        <f>'2041'!BB31</f>
        <v>2093597.1571821605</v>
      </c>
      <c r="AOY2" s="136">
        <f>'2041'!BC31</f>
        <v>2093816.6237801225</v>
      </c>
      <c r="AOZ2" s="136">
        <f>'2041'!BD31</f>
        <v>2094036.1133842238</v>
      </c>
      <c r="APA2" s="136">
        <f>'2041'!BE31</f>
        <v>2094255.6259968758</v>
      </c>
      <c r="APB2" s="136">
        <f>'2042'!F31</f>
        <v>2094460.8132548833</v>
      </c>
      <c r="APC2" s="136">
        <f>'2042'!G31</f>
        <v>2094666.0206163563</v>
      </c>
      <c r="APD2" s="136">
        <f>'2042'!H31</f>
        <v>2094871.2480832725</v>
      </c>
      <c r="APE2" s="136">
        <f>'2042'!I31</f>
        <v>2095076.4956576005</v>
      </c>
      <c r="APF2" s="136">
        <f>'2042'!J31</f>
        <v>2095281.7633413104</v>
      </c>
      <c r="APG2" s="136">
        <f>'2042'!K31</f>
        <v>2095487.0511363738</v>
      </c>
      <c r="APH2" s="136">
        <f>'2042'!L31</f>
        <v>2095692.3590447593</v>
      </c>
      <c r="API2" s="136">
        <f>'2042'!M31</f>
        <v>2095897.6870684384</v>
      </c>
      <c r="APJ2" s="136">
        <f>'2042'!N31</f>
        <v>2096103.035209382</v>
      </c>
      <c r="APK2" s="136">
        <f>'2042'!O31</f>
        <v>2096308.4034695611</v>
      </c>
      <c r="APL2" s="136">
        <f>'2042'!P31</f>
        <v>2096513.7918509468</v>
      </c>
      <c r="APM2" s="136">
        <f>'2042'!Q31</f>
        <v>2096719.2003555105</v>
      </c>
      <c r="APN2" s="136">
        <f>'2042'!R31</f>
        <v>2096924.6289852238</v>
      </c>
      <c r="APO2" s="136">
        <f>'2042'!S31</f>
        <v>2097130.077742059</v>
      </c>
      <c r="APP2" s="136">
        <f>'2042'!T31</f>
        <v>2097335.5466279872</v>
      </c>
      <c r="APQ2" s="136">
        <f>'2042'!U31</f>
        <v>2097541.0356449811</v>
      </c>
      <c r="APR2" s="136">
        <f>'2042'!V31</f>
        <v>2097746.5447950126</v>
      </c>
      <c r="APS2" s="136">
        <f>'2042'!W31</f>
        <v>2097952.0740800551</v>
      </c>
      <c r="APT2" s="136">
        <f>'2042'!X31</f>
        <v>2098157.6235020803</v>
      </c>
      <c r="APU2" s="136">
        <f>'2042'!Y31</f>
        <v>2098363.1930630622</v>
      </c>
      <c r="APV2" s="136">
        <f>'2042'!Z31</f>
        <v>2098568.7827649727</v>
      </c>
      <c r="APW2" s="136">
        <f>'2042'!AA31</f>
        <v>2098774.3926097867</v>
      </c>
      <c r="APX2" s="136">
        <f>'2042'!AB31</f>
        <v>2098980.0225994764</v>
      </c>
      <c r="APY2" s="136">
        <f>'2042'!AC31</f>
        <v>2099185.6727360161</v>
      </c>
      <c r="APZ2" s="136">
        <f>'2042'!AD31</f>
        <v>2099391.3430213793</v>
      </c>
      <c r="AQA2" s="136">
        <f>'2042'!AE31</f>
        <v>2099597.0334575404</v>
      </c>
      <c r="AQB2" s="136">
        <f>'2042'!AF31</f>
        <v>2099802.7440464748</v>
      </c>
      <c r="AQC2" s="136">
        <f>'2042'!AG31</f>
        <v>2100008.474790155</v>
      </c>
      <c r="AQD2" s="136">
        <f>'2042'!AH31</f>
        <v>2100214.2256905567</v>
      </c>
      <c r="AQE2" s="136">
        <f>'2042'!AI31</f>
        <v>2100419.9967496549</v>
      </c>
      <c r="AQF2" s="136">
        <f>'2042'!AJ31</f>
        <v>2100625.7879694239</v>
      </c>
      <c r="AQG2" s="136">
        <f>'2042'!AK31</f>
        <v>2100831.5993518401</v>
      </c>
      <c r="AQH2" s="136">
        <f>'2042'!AL31</f>
        <v>2101037.4308988778</v>
      </c>
      <c r="AQI2" s="136">
        <f>'2042'!AM31</f>
        <v>2101243.2826125142</v>
      </c>
      <c r="AQJ2" s="136">
        <f>'2042'!AN31</f>
        <v>2101449.1544947233</v>
      </c>
      <c r="AQK2" s="136">
        <f>'2042'!AO31</f>
        <v>2101655.0465474823</v>
      </c>
      <c r="AQL2" s="136">
        <f>'2042'!AP31</f>
        <v>2101860.9587727669</v>
      </c>
      <c r="AQM2" s="136">
        <f>'2042'!AQ31</f>
        <v>2102066.8911725543</v>
      </c>
      <c r="AQN2" s="136">
        <f>'2042'!AR31</f>
        <v>2102272.84374882</v>
      </c>
      <c r="AQO2" s="136">
        <f>'2042'!AS31</f>
        <v>2102478.8165035415</v>
      </c>
      <c r="AQP2" s="136">
        <f>'2042'!AT31</f>
        <v>2102684.8094386957</v>
      </c>
      <c r="AQQ2" s="136">
        <f>'2042'!AU31</f>
        <v>2102890.82255626</v>
      </c>
      <c r="AQR2" s="136">
        <f>'2042'!AV31</f>
        <v>2103096.8558582119</v>
      </c>
      <c r="AQS2" s="136">
        <f>'2042'!AW31</f>
        <v>2103302.9093465284</v>
      </c>
      <c r="AQT2" s="136">
        <f>'2042'!AX31</f>
        <v>2103508.9830231876</v>
      </c>
      <c r="AQU2" s="136">
        <f>'2042'!AY31</f>
        <v>2103715.0768901678</v>
      </c>
      <c r="AQV2" s="136">
        <f>'2042'!AZ31</f>
        <v>2103921.1909494465</v>
      </c>
      <c r="AQW2" s="136">
        <f>'2042'!BA31</f>
        <v>2104127.3252030024</v>
      </c>
      <c r="AQX2" s="136">
        <f>'2042'!BB31</f>
        <v>2104333.4796528141</v>
      </c>
      <c r="AQY2" s="136">
        <f>'2042'!BC31</f>
        <v>2104539.6543008606</v>
      </c>
      <c r="AQZ2" s="136">
        <f>'2042'!BD31</f>
        <v>2104745.84914912</v>
      </c>
      <c r="ARA2" s="136">
        <f>'2042'!BE31</f>
        <v>2104952.0641995724</v>
      </c>
      <c r="ARB2" s="136">
        <f>'2043'!F31</f>
        <v>2105144.3356881877</v>
      </c>
      <c r="ARC2" s="136">
        <f>'2043'!G31</f>
        <v>2105336.6247393521</v>
      </c>
      <c r="ARD2" s="136">
        <f>'2043'!H31</f>
        <v>2105528.9313546708</v>
      </c>
      <c r="ARE2" s="136">
        <f>'2043'!I31</f>
        <v>2105721.2555357474</v>
      </c>
      <c r="ARF2" s="136">
        <f>'2043'!J31</f>
        <v>2105913.5972841871</v>
      </c>
      <c r="ARG2" s="136">
        <f>'2043'!K31</f>
        <v>2106105.9566015936</v>
      </c>
      <c r="ARH2" s="136">
        <f>'2043'!L31</f>
        <v>2106298.3334895726</v>
      </c>
      <c r="ARI2" s="136">
        <f>'2043'!M31</f>
        <v>2106490.7279497287</v>
      </c>
      <c r="ARJ2" s="136">
        <f>'2043'!N31</f>
        <v>2106683.1399836675</v>
      </c>
      <c r="ARK2" s="136">
        <f>'2043'!O31</f>
        <v>2106875.5695929937</v>
      </c>
      <c r="ARL2" s="136">
        <f>'2043'!P31</f>
        <v>2107068.0167793129</v>
      </c>
      <c r="ARM2" s="136">
        <f>'2043'!Q31</f>
        <v>2107260.4815442301</v>
      </c>
      <c r="ARN2" s="136">
        <f>'2043'!R31</f>
        <v>2107452.9638893516</v>
      </c>
      <c r="ARO2" s="136">
        <f>'2043'!S31</f>
        <v>2107645.4638162833</v>
      </c>
      <c r="ARP2" s="136">
        <f>'2043'!T31</f>
        <v>2107837.9813266303</v>
      </c>
      <c r="ARQ2" s="136">
        <f>'2043'!U31</f>
        <v>2108030.5164219993</v>
      </c>
      <c r="ARR2" s="136">
        <f>'2043'!V31</f>
        <v>2108223.0691039967</v>
      </c>
      <c r="ARS2" s="136">
        <f>'2043'!W31</f>
        <v>2108415.6393742287</v>
      </c>
      <c r="ART2" s="136">
        <f>'2043'!X31</f>
        <v>2108608.2272343026</v>
      </c>
      <c r="ARU2" s="136">
        <f>'2043'!Y31</f>
        <v>2108800.8326858236</v>
      </c>
      <c r="ARV2" s="136">
        <f>'2043'!Z31</f>
        <v>2108993.4557303996</v>
      </c>
      <c r="ARW2" s="136">
        <f>'2043'!AA31</f>
        <v>2109186.0963696367</v>
      </c>
      <c r="ARX2" s="136">
        <f>'2043'!AB31</f>
        <v>2109378.7546051429</v>
      </c>
      <c r="ARY2" s="136">
        <f>'2043'!AC31</f>
        <v>2109571.4304385255</v>
      </c>
      <c r="ARZ2" s="136">
        <f>'2043'!AD31</f>
        <v>2109764.1238713916</v>
      </c>
      <c r="ASA2" s="136">
        <f>'2043'!AE31</f>
        <v>2109956.8349053492</v>
      </c>
      <c r="ASB2" s="136">
        <f>'2043'!AF31</f>
        <v>2110149.5635420056</v>
      </c>
      <c r="ASC2" s="136">
        <f>'2043'!AG31</f>
        <v>2110342.3097829688</v>
      </c>
      <c r="ASD2" s="136">
        <f>'2043'!AH31</f>
        <v>2110535.0736298463</v>
      </c>
      <c r="ASE2" s="136">
        <f>'2043'!AI31</f>
        <v>2110727.8550842474</v>
      </c>
      <c r="ASF2" s="136">
        <f>'2043'!AJ31</f>
        <v>2110920.6541477791</v>
      </c>
      <c r="ASG2" s="136">
        <f>'2043'!AK31</f>
        <v>2111113.4708220507</v>
      </c>
      <c r="ASH2" s="136">
        <f>'2043'!AL31</f>
        <v>2111306.3051086711</v>
      </c>
      <c r="ASI2" s="136">
        <f>'2043'!AM31</f>
        <v>2111499.1570092482</v>
      </c>
      <c r="ASJ2" s="136">
        <f>'2043'!AN31</f>
        <v>2111692.0265253917</v>
      </c>
      <c r="ASK2" s="136">
        <f>'2043'!AO31</f>
        <v>2111884.9136587093</v>
      </c>
      <c r="ASL2" s="136">
        <f>'2043'!AP31</f>
        <v>2112077.8184108124</v>
      </c>
      <c r="ASM2" s="136">
        <f>'2043'!AQ31</f>
        <v>2112270.7407833082</v>
      </c>
      <c r="ASN2" s="136">
        <f>'2043'!AR31</f>
        <v>2112463.6807778073</v>
      </c>
      <c r="ASO2" s="136">
        <f>'2043'!AS31</f>
        <v>2112656.638395919</v>
      </c>
      <c r="ASP2" s="136">
        <f>'2043'!AT31</f>
        <v>2112849.6136392537</v>
      </c>
      <c r="ASQ2" s="136">
        <f>'2043'!AU31</f>
        <v>2113042.6065094206</v>
      </c>
      <c r="ASR2" s="136">
        <f>'2043'!AV31</f>
        <v>2113235.6170080295</v>
      </c>
      <c r="ASS2" s="136">
        <f>'2043'!AW31</f>
        <v>2113428.6451366916</v>
      </c>
      <c r="AST2" s="136">
        <f>'2043'!AX31</f>
        <v>2113621.6908970168</v>
      </c>
      <c r="ASU2" s="136">
        <f>'2043'!AY31</f>
        <v>2113814.7542906157</v>
      </c>
      <c r="ASV2" s="136">
        <f>'2043'!AZ31</f>
        <v>2114007.8353190986</v>
      </c>
      <c r="ASW2" s="136">
        <f>'2043'!BA31</f>
        <v>2114200.9339840766</v>
      </c>
      <c r="ASX2" s="136">
        <f>'2043'!BB31</f>
        <v>2114394.0502871606</v>
      </c>
      <c r="ASY2" s="136">
        <f>'2043'!BC31</f>
        <v>2114587.1842299621</v>
      </c>
      <c r="ASZ2" s="136">
        <f>'2043'!BD31</f>
        <v>2114780.3358140923</v>
      </c>
      <c r="ATA2" s="136">
        <f>'2043'!BE31</f>
        <v>2114973.505041162</v>
      </c>
      <c r="ATB2" s="136">
        <f>'2044'!F31</f>
        <v>2115153.0022547226</v>
      </c>
      <c r="ATC2" s="136">
        <f>'2044'!G31</f>
        <v>2115332.514702172</v>
      </c>
      <c r="ATD2" s="136">
        <f>'2044'!H31</f>
        <v>2115512.0423847931</v>
      </c>
      <c r="ATE2" s="136">
        <f>'2044'!I31</f>
        <v>2115691.5853038784</v>
      </c>
      <c r="ATF2" s="136">
        <f>'2044'!J31</f>
        <v>2115871.1434607212</v>
      </c>
      <c r="ATG2" s="136">
        <f>'2044'!K31</f>
        <v>2116050.7168566152</v>
      </c>
      <c r="ATH2" s="136">
        <f>'2044'!L31</f>
        <v>2116230.3054928533</v>
      </c>
      <c r="ATI2" s="136">
        <f>'2044'!M31</f>
        <v>2116409.9093707288</v>
      </c>
      <c r="ATJ2" s="136">
        <f>'2044'!N31</f>
        <v>2116589.5284915357</v>
      </c>
      <c r="ATK2" s="136">
        <f>'2044'!O31</f>
        <v>2116769.1628565677</v>
      </c>
      <c r="ATL2" s="136">
        <f>'2044'!P31</f>
        <v>2116948.8124671187</v>
      </c>
      <c r="ATM2" s="136">
        <f>'2044'!Q31</f>
        <v>2117128.4773244816</v>
      </c>
      <c r="ATN2" s="136">
        <f>'2044'!R31</f>
        <v>2117308.1574299508</v>
      </c>
      <c r="ATO2" s="136">
        <f>'2044'!S31</f>
        <v>2117487.8527848208</v>
      </c>
      <c r="ATP2" s="136">
        <f>'2044'!T31</f>
        <v>2117667.5633903858</v>
      </c>
      <c r="ATQ2" s="136">
        <f>'2044'!U31</f>
        <v>2117847.2892479398</v>
      </c>
      <c r="ATR2" s="136">
        <f>'2044'!V31</f>
        <v>2118027.0303587774</v>
      </c>
      <c r="ATS2" s="136">
        <f>'2044'!W31</f>
        <v>2118206.786724193</v>
      </c>
      <c r="ATT2" s="136">
        <f>'2044'!X31</f>
        <v>2118386.5583454818</v>
      </c>
      <c r="ATU2" s="136">
        <f>'2044'!Y31</f>
        <v>2118566.3452239381</v>
      </c>
      <c r="ATV2" s="136">
        <f>'2044'!Z31</f>
        <v>2118746.1473608562</v>
      </c>
      <c r="ATW2" s="136">
        <f>'2044'!AA31</f>
        <v>2118925.9647575323</v>
      </c>
      <c r="ATX2" s="136">
        <f>'2044'!AB31</f>
        <v>2119105.7974152607</v>
      </c>
      <c r="ATY2" s="136">
        <f>'2044'!AC31</f>
        <v>2119285.6453353367</v>
      </c>
      <c r="ATZ2" s="136">
        <f>'2044'!AD31</f>
        <v>2119465.5085190558</v>
      </c>
      <c r="AUA2" s="136">
        <f>'2044'!AE31</f>
        <v>2119645.3869677135</v>
      </c>
      <c r="AUB2" s="136">
        <f>'2044'!AF31</f>
        <v>2119825.2806826048</v>
      </c>
      <c r="AUC2" s="136">
        <f>'2044'!AG31</f>
        <v>2120005.1896650256</v>
      </c>
      <c r="AUD2" s="136">
        <f>'2044'!AH31</f>
        <v>2120185.1139162718</v>
      </c>
      <c r="AUE2" s="136">
        <f>'2044'!AI31</f>
        <v>2120365.0534376395</v>
      </c>
      <c r="AUF2" s="136">
        <f>'2044'!AJ31</f>
        <v>2120545.008230424</v>
      </c>
      <c r="AUG2" s="136">
        <f>'2044'!AK31</f>
        <v>2120724.9782959218</v>
      </c>
      <c r="AUH2" s="136">
        <f>'2044'!AL31</f>
        <v>2120904.9636354293</v>
      </c>
      <c r="AUI2" s="136">
        <f>'2044'!AM31</f>
        <v>2121084.9642502419</v>
      </c>
      <c r="AUJ2" s="136">
        <f>'2044'!AN31</f>
        <v>2121264.9801416574</v>
      </c>
      <c r="AUK2" s="136">
        <f>'2044'!AO31</f>
        <v>2121445.0113109713</v>
      </c>
      <c r="AUL2" s="136">
        <f>'2044'!AP31</f>
        <v>2121625.0577594806</v>
      </c>
      <c r="AUM2" s="136">
        <f>'2044'!AQ31</f>
        <v>2121805.1194884819</v>
      </c>
      <c r="AUN2" s="136">
        <f>'2044'!AR31</f>
        <v>2121985.1964992722</v>
      </c>
      <c r="AUO2" s="136">
        <f>'2044'!AS31</f>
        <v>2122165.288793148</v>
      </c>
      <c r="AUP2" s="136">
        <f>'2044'!AT31</f>
        <v>2122345.396371407</v>
      </c>
      <c r="AUQ2" s="136">
        <f>'2044'!AU31</f>
        <v>2122525.519235346</v>
      </c>
      <c r="AUR2" s="136">
        <f>'2044'!AV31</f>
        <v>2122705.6573862624</v>
      </c>
      <c r="AUS2" s="136">
        <f>'2044'!AW31</f>
        <v>2122885.8108254541</v>
      </c>
      <c r="AUT2" s="136">
        <f>'2044'!AX31</f>
        <v>2123065.9795542178</v>
      </c>
      <c r="AUU2" s="136">
        <f>'2044'!AY31</f>
        <v>2123246.1635738509</v>
      </c>
      <c r="AUV2" s="136">
        <f>'2044'!AZ31</f>
        <v>2123426.3628856521</v>
      </c>
      <c r="AUW2" s="136">
        <f>'2044'!BA31</f>
        <v>2123606.5774909188</v>
      </c>
      <c r="AUX2" s="136">
        <f>'2044'!BB31</f>
        <v>2123786.8073909492</v>
      </c>
      <c r="AUY2" s="136">
        <f>'2044'!BC31</f>
        <v>2123967.0525870407</v>
      </c>
      <c r="AUZ2" s="136">
        <f>'2044'!BD31</f>
        <v>2124147.313080492</v>
      </c>
      <c r="AVA2" s="136">
        <f>'2044'!BE31</f>
        <v>2124327.5888726017</v>
      </c>
      <c r="AVB2" s="136">
        <f>'2045'!F31</f>
        <v>2124494.3332775286</v>
      </c>
      <c r="AVC2" s="136">
        <f>'2045'!G31</f>
        <v>2124661.0907706846</v>
      </c>
      <c r="AVD2" s="136">
        <f>'2045'!H31</f>
        <v>2124827.8613531021</v>
      </c>
      <c r="AVE2" s="136">
        <f>'2045'!I31</f>
        <v>2124994.6450258084</v>
      </c>
      <c r="AVF2" s="136">
        <f>'2045'!J31</f>
        <v>2125161.4417898301</v>
      </c>
      <c r="AVG2" s="136">
        <f>'2045'!K31</f>
        <v>2125328.2516461965</v>
      </c>
      <c r="AVH2" s="136">
        <f>'2045'!L31</f>
        <v>2125495.0745959347</v>
      </c>
      <c r="AVI2" s="136">
        <f>'2045'!M31</f>
        <v>2125661.9106400711</v>
      </c>
      <c r="AVJ2" s="136">
        <f>'2045'!N31</f>
        <v>2125828.7597796349</v>
      </c>
      <c r="AVK2" s="136">
        <f>'2045'!O31</f>
        <v>2125995.6220156541</v>
      </c>
      <c r="AVL2" s="136">
        <f>'2045'!P31</f>
        <v>2126162.4973491556</v>
      </c>
      <c r="AVM2" s="136">
        <f>'2045'!Q31</f>
        <v>2126329.385781168</v>
      </c>
      <c r="AVN2" s="136">
        <f>'2045'!R31</f>
        <v>2126496.28731272</v>
      </c>
      <c r="AVO2" s="136">
        <f>'2045'!S31</f>
        <v>2126663.2019448387</v>
      </c>
      <c r="AVP2" s="136">
        <f>'2045'!T31</f>
        <v>2126830.1296785534</v>
      </c>
      <c r="AVQ2" s="136">
        <f>'2045'!U31</f>
        <v>2126997.0705148922</v>
      </c>
      <c r="AVR2" s="136">
        <f>'2045'!V31</f>
        <v>2127164.0244548833</v>
      </c>
      <c r="AVS2" s="136">
        <f>'2045'!W31</f>
        <v>2127330.9914995553</v>
      </c>
      <c r="AVT2" s="136">
        <f>'2045'!X31</f>
        <v>2127497.9716499369</v>
      </c>
      <c r="AVU2" s="136">
        <f>'2045'!Y31</f>
        <v>2127664.9649070567</v>
      </c>
      <c r="AVV2" s="136">
        <f>'2045'!Z31</f>
        <v>2127831.9712719438</v>
      </c>
      <c r="AVW2" s="136">
        <f>'2045'!AA31</f>
        <v>2127998.9907456273</v>
      </c>
      <c r="AVX2" s="136">
        <f>'2045'!AB31</f>
        <v>2128166.0233291346</v>
      </c>
      <c r="AVY2" s="136">
        <f>'2045'!AC31</f>
        <v>2128333.0690234969</v>
      </c>
      <c r="AVZ2" s="136">
        <f>'2045'!AD31</f>
        <v>2128500.1278297417</v>
      </c>
      <c r="AWA2" s="136">
        <f>'2045'!AE31</f>
        <v>2128667.1997488993</v>
      </c>
      <c r="AWB2" s="136">
        <f>'2045'!AF31</f>
        <v>2128834.284781998</v>
      </c>
      <c r="AWC2" s="136">
        <f>'2045'!AG31</f>
        <v>2129001.3829300674</v>
      </c>
      <c r="AWD2" s="136">
        <f>'2045'!AH31</f>
        <v>2129168.4941941369</v>
      </c>
      <c r="AWE2" s="136">
        <f>'2045'!AI31</f>
        <v>2129335.6185752368</v>
      </c>
      <c r="AWF2" s="136">
        <f>'2045'!AJ31</f>
        <v>2129502.7560743955</v>
      </c>
      <c r="AWG2" s="136">
        <f>'2045'!AK31</f>
        <v>2129669.9066926436</v>
      </c>
      <c r="AWH2" s="136">
        <f>'2045'!AL31</f>
        <v>2129837.0704310108</v>
      </c>
      <c r="AWI2" s="136">
        <f>'2045'!AM31</f>
        <v>2130004.2472905261</v>
      </c>
      <c r="AWJ2" s="136">
        <f>'2045'!AN31</f>
        <v>2130171.4372722204</v>
      </c>
      <c r="AWK2" s="136">
        <f>'2045'!AO31</f>
        <v>2130338.6403771229</v>
      </c>
      <c r="AWL2" s="136">
        <f>'2045'!AP31</f>
        <v>2130505.8566062646</v>
      </c>
      <c r="AWM2" s="136">
        <f>'2045'!AQ31</f>
        <v>2130673.0859606741</v>
      </c>
      <c r="AWN2" s="136">
        <f>'2045'!AR31</f>
        <v>2130840.3284413833</v>
      </c>
      <c r="AWO2" s="136">
        <f>'2045'!AS31</f>
        <v>2131007.5840494223</v>
      </c>
      <c r="AWP2" s="136">
        <f>'2045'!AT31</f>
        <v>2131174.8527858201</v>
      </c>
      <c r="AWQ2" s="136">
        <f>'2045'!AU31</f>
        <v>2131342.1346516088</v>
      </c>
      <c r="AWR2" s="136">
        <f>'2045'!AV31</f>
        <v>2131509.4296478182</v>
      </c>
      <c r="AWS2" s="136">
        <f>'2045'!AW31</f>
        <v>2131676.737775479</v>
      </c>
      <c r="AWT2" s="136">
        <f>'2045'!AX31</f>
        <v>2131844.0590356216</v>
      </c>
      <c r="AWU2" s="136">
        <f>'2045'!AY31</f>
        <v>2132011.3934292779</v>
      </c>
      <c r="AWV2" s="136">
        <f>'2045'!AZ31</f>
        <v>2132178.7409574776</v>
      </c>
      <c r="AWW2" s="136">
        <f>'2045'!BA31</f>
        <v>2132346.101621252</v>
      </c>
      <c r="AWX2" s="136">
        <f>'2045'!BB31</f>
        <v>2132513.4754216326</v>
      </c>
      <c r="AWY2" s="136">
        <f>'2045'!BC31</f>
        <v>2132680.8623596504</v>
      </c>
      <c r="AWZ2" s="136">
        <f>'2045'!BD31</f>
        <v>2132848.2624363359</v>
      </c>
      <c r="AXA2" s="136">
        <f>'2045'!BE31</f>
        <v>2133015.675652721</v>
      </c>
      <c r="AXB2" s="136">
        <f>'2046'!F31</f>
        <v>2133169.645042635</v>
      </c>
      <c r="AXC2" s="136">
        <f>'2046'!G31</f>
        <v>2133323.6255466649</v>
      </c>
      <c r="AXD2" s="136">
        <f>'2046'!H31</f>
        <v>2133477.6171656093</v>
      </c>
      <c r="AXE2" s="136">
        <f>'2046'!I31</f>
        <v>2133631.6199002685</v>
      </c>
      <c r="AXF2" s="136">
        <f>'2046'!J31</f>
        <v>2133785.6337514459</v>
      </c>
      <c r="AXG2" s="136">
        <f>'2046'!K31</f>
        <v>2133939.6587199438</v>
      </c>
      <c r="AXH2" s="136">
        <f>'2046'!L31</f>
        <v>2134093.6948065646</v>
      </c>
      <c r="AXI2" s="136">
        <f>'2046'!M31</f>
        <v>2134247.7420121105</v>
      </c>
      <c r="AXJ2" s="136">
        <f>'2046'!N31</f>
        <v>2134401.8003373845</v>
      </c>
      <c r="AXK2" s="136">
        <f>'2046'!O31</f>
        <v>2134555.8697831896</v>
      </c>
      <c r="AXL2" s="136">
        <f>'2046'!P31</f>
        <v>2134709.9503503279</v>
      </c>
      <c r="AXM2" s="136">
        <f>'2046'!Q31</f>
        <v>2134864.0420396025</v>
      </c>
      <c r="AXN2" s="136">
        <f>'2046'!R31</f>
        <v>2135018.1448518164</v>
      </c>
      <c r="AXO2" s="136">
        <f>'2046'!S31</f>
        <v>2135172.2587877717</v>
      </c>
      <c r="AXP2" s="136">
        <f>'2046'!T31</f>
        <v>2135326.3838482723</v>
      </c>
      <c r="AXQ2" s="136">
        <f>'2046'!U31</f>
        <v>2135480.5200341204</v>
      </c>
      <c r="AXR2" s="136">
        <f>'2046'!V31</f>
        <v>2135634.6673461199</v>
      </c>
      <c r="AXS2" s="136">
        <f>'2046'!W31</f>
        <v>2135788.825785073</v>
      </c>
      <c r="AXT2" s="136">
        <f>'2046'!X31</f>
        <v>2135942.9953517844</v>
      </c>
      <c r="AXU2" s="136">
        <f>'2046'!Y31</f>
        <v>2136097.176047056</v>
      </c>
      <c r="AXV2" s="136">
        <f>'2046'!Z31</f>
        <v>2136251.367871691</v>
      </c>
      <c r="AXW2" s="136">
        <f>'2046'!AA31</f>
        <v>2136405.5708264937</v>
      </c>
      <c r="AXX2" s="136">
        <f>'2046'!AB31</f>
        <v>2136559.7849122668</v>
      </c>
      <c r="AXY2" s="136">
        <f>'2046'!AC31</f>
        <v>2136714.010129814</v>
      </c>
      <c r="AXZ2" s="136">
        <f>'2046'!AD31</f>
        <v>2136868.2464799392</v>
      </c>
      <c r="AYA2" s="136">
        <f>'2046'!AE31</f>
        <v>2137022.4939634451</v>
      </c>
      <c r="AYB2" s="136">
        <f>'2046'!AF31</f>
        <v>2137176.7525811363</v>
      </c>
      <c r="AYC2" s="136">
        <f>'2046'!AG31</f>
        <v>2137331.0223338162</v>
      </c>
      <c r="AYD2" s="136">
        <f>'2046'!AH31</f>
        <v>2137485.3032222884</v>
      </c>
      <c r="AYE2" s="136">
        <f>'2046'!AI31</f>
        <v>2137639.5952473562</v>
      </c>
      <c r="AYF2" s="136">
        <f>'2046'!AJ31</f>
        <v>2137793.8984098248</v>
      </c>
      <c r="AYG2" s="136">
        <f>'2046'!AK31</f>
        <v>2137948.2127104974</v>
      </c>
      <c r="AYH2" s="136">
        <f>'2046'!AL31</f>
        <v>2138102.5381501778</v>
      </c>
      <c r="AYI2" s="136">
        <f>'2046'!AM31</f>
        <v>2138256.8747296706</v>
      </c>
      <c r="AYJ2" s="136">
        <f>'2046'!AN31</f>
        <v>2138411.222449779</v>
      </c>
      <c r="AYK2" s="136">
        <f>'2046'!AO31</f>
        <v>2138565.5813113083</v>
      </c>
      <c r="AYL2" s="136">
        <f>'2046'!AP31</f>
        <v>2138719.9513150617</v>
      </c>
      <c r="AYM2" s="136">
        <f>'2046'!AQ31</f>
        <v>2138874.3324618442</v>
      </c>
      <c r="AYN2" s="136">
        <f>'2046'!AR31</f>
        <v>2139028.7247524601</v>
      </c>
      <c r="AYO2" s="136">
        <f>'2046'!AS31</f>
        <v>2139183.1281877137</v>
      </c>
      <c r="AYP2" s="136">
        <f>'2046'!AT31</f>
        <v>2139337.5427684095</v>
      </c>
      <c r="AYQ2" s="136">
        <f>'2046'!AU31</f>
        <v>2139491.9684953513</v>
      </c>
      <c r="AYR2" s="136">
        <f>'2046'!AV31</f>
        <v>2139646.4053693451</v>
      </c>
      <c r="AYS2" s="136">
        <f>'2046'!AW31</f>
        <v>2139800.8533911943</v>
      </c>
      <c r="AYT2" s="136">
        <f>'2046'!AX31</f>
        <v>2139955.3125617043</v>
      </c>
      <c r="AYU2" s="136">
        <f>'2046'!AY31</f>
        <v>2140109.7828816795</v>
      </c>
      <c r="AYV2" s="136">
        <f>'2046'!AZ31</f>
        <v>2140264.2643519244</v>
      </c>
      <c r="AYW2" s="136">
        <f>'2046'!BA31</f>
        <v>2140418.7569732447</v>
      </c>
      <c r="AYX2" s="136">
        <f>'2046'!BB31</f>
        <v>2140573.260746445</v>
      </c>
      <c r="AYY2" s="136">
        <f>'2046'!BC31</f>
        <v>2140727.7756723301</v>
      </c>
      <c r="AYZ2" s="136">
        <f>'2046'!BD31</f>
        <v>2140882.3017517049</v>
      </c>
      <c r="AZA2" s="136">
        <f>'2046'!BE31</f>
        <v>2141036.8389853751</v>
      </c>
      <c r="AZB2" s="136">
        <f>'2047'!F31</f>
        <v>2141178.088097434</v>
      </c>
      <c r="AZC2" s="136">
        <f>'2047'!G31</f>
        <v>2141319.3465280272</v>
      </c>
      <c r="AZD2" s="136">
        <f>'2047'!H31</f>
        <v>2141460.6142777638</v>
      </c>
      <c r="AZE2" s="136">
        <f>'2047'!I31</f>
        <v>2141601.8913472574</v>
      </c>
      <c r="AZF2" s="136">
        <f>'2047'!J31</f>
        <v>2141743.1777371233</v>
      </c>
      <c r="AZG2" s="136">
        <f>'2047'!K31</f>
        <v>2141884.4734479766</v>
      </c>
      <c r="AZH2" s="136">
        <f>'2047'!L31</f>
        <v>2142025.778480432</v>
      </c>
      <c r="AZI2" s="136">
        <f>'2047'!M31</f>
        <v>2142167.0928351046</v>
      </c>
      <c r="AZJ2" s="136">
        <f>'2047'!N31</f>
        <v>2142308.4165126095</v>
      </c>
      <c r="AZK2" s="136">
        <f>'2047'!O31</f>
        <v>2142449.7495135614</v>
      </c>
      <c r="AZL2" s="136">
        <f>'2047'!P31</f>
        <v>2142591.0918385759</v>
      </c>
      <c r="AZM2" s="136">
        <f>'2047'!Q31</f>
        <v>2142732.4434882677</v>
      </c>
      <c r="AZN2" s="136">
        <f>'2047'!R31</f>
        <v>2142873.8044632515</v>
      </c>
      <c r="AZO2" s="136">
        <f>'2047'!S31</f>
        <v>2143015.1747641442</v>
      </c>
      <c r="AZP2" s="136">
        <f>'2047'!T31</f>
        <v>2143156.5543915592</v>
      </c>
      <c r="AZQ2" s="136">
        <f>'2047'!U31</f>
        <v>2143297.9433461125</v>
      </c>
      <c r="AZR2" s="136">
        <f>'2047'!V31</f>
        <v>2143439.3416284202</v>
      </c>
      <c r="AZS2" s="136">
        <f>'2047'!W31</f>
        <v>2143580.7492390964</v>
      </c>
      <c r="AZT2" s="136">
        <f>'2047'!X31</f>
        <v>2143722.1661787573</v>
      </c>
      <c r="AZU2" s="136">
        <f>'2047'!Y31</f>
        <v>2143863.592448018</v>
      </c>
      <c r="AZV2" s="136">
        <f>'2047'!Z31</f>
        <v>2144005.0280474946</v>
      </c>
      <c r="AZW2" s="136">
        <f>'2047'!AA31</f>
        <v>2144146.4729778017</v>
      </c>
      <c r="AZX2" s="136">
        <f>'2047'!AB31</f>
        <v>2144287.9272395554</v>
      </c>
      <c r="AZY2" s="136">
        <f>'2047'!AC31</f>
        <v>2144429.3908333713</v>
      </c>
      <c r="AZZ2" s="136">
        <f>'2047'!AD31</f>
        <v>2144570.8637598651</v>
      </c>
      <c r="BAA2" s="136">
        <f>'2047'!AE31</f>
        <v>2144712.3460196522</v>
      </c>
      <c r="BAB2" s="136">
        <f>'2047'!AF31</f>
        <v>2144853.8376133488</v>
      </c>
      <c r="BAC2" s="136">
        <f>'2047'!AG31</f>
        <v>2144995.3385415701</v>
      </c>
      <c r="BAD2" s="136">
        <f>'2047'!AH31</f>
        <v>2145136.8488049326</v>
      </c>
      <c r="BAE2" s="136">
        <f>'2047'!AI31</f>
        <v>2145278.3684040518</v>
      </c>
      <c r="BAF2" s="136">
        <f>'2047'!AJ31</f>
        <v>2145419.8973395433</v>
      </c>
      <c r="BAG2" s="136">
        <f>'2047'!AK31</f>
        <v>2145561.4356120233</v>
      </c>
      <c r="BAH2" s="136">
        <f>'2047'!AL31</f>
        <v>2145702.9832221088</v>
      </c>
      <c r="BAI2" s="136">
        <f>'2047'!AM31</f>
        <v>2145844.5401704139</v>
      </c>
      <c r="BAJ2" s="136">
        <f>'2047'!AN31</f>
        <v>2145986.1064575561</v>
      </c>
      <c r="BAK2" s="136">
        <f>'2047'!AO31</f>
        <v>2146127.6820841506</v>
      </c>
      <c r="BAL2" s="136">
        <f>'2047'!AP31</f>
        <v>2146269.2670508143</v>
      </c>
      <c r="BAM2" s="136">
        <f>'2047'!AQ31</f>
        <v>2146410.8613581629</v>
      </c>
      <c r="BAN2" s="136">
        <f>'2047'!AR31</f>
        <v>2146552.4650068134</v>
      </c>
      <c r="BAO2" s="136">
        <f>'2047'!AS31</f>
        <v>2146694.0779973809</v>
      </c>
      <c r="BAP2" s="136">
        <f>'2047'!AT31</f>
        <v>2146835.7003304819</v>
      </c>
      <c r="BAQ2" s="136">
        <f>'2047'!AU31</f>
        <v>2146977.3320067339</v>
      </c>
      <c r="BAR2" s="136">
        <f>'2047'!AV31</f>
        <v>2147118.9730267515</v>
      </c>
      <c r="BAS2" s="136">
        <f>'2047'!AW31</f>
        <v>2147260.6233911528</v>
      </c>
      <c r="BAT2" s="136">
        <f>'2047'!AX31</f>
        <v>2147402.2831005538</v>
      </c>
      <c r="BAU2" s="136">
        <f>'2047'!AY31</f>
        <v>2147543.9521555705</v>
      </c>
      <c r="BAV2" s="136">
        <f>'2047'!AZ31</f>
        <v>2147685.63055682</v>
      </c>
      <c r="BAW2" s="136">
        <f>'2047'!BA31</f>
        <v>2147827.3183049182</v>
      </c>
      <c r="BAX2" s="136">
        <f>'2047'!BB31</f>
        <v>2147969.0154004828</v>
      </c>
      <c r="BAY2" s="136">
        <f>'2047'!BC31</f>
        <v>2148110.7218441293</v>
      </c>
      <c r="BAZ2" s="136">
        <f>'2047'!BD31</f>
        <v>2148252.4376364751</v>
      </c>
      <c r="BBA2" s="136">
        <f>'2047'!BE31</f>
        <v>2148394.1627781368</v>
      </c>
      <c r="BBB2" s="136">
        <f>'2048'!F31</f>
        <v>2148522.8565227753</v>
      </c>
      <c r="BBC2" s="136">
        <f>'2048'!G31</f>
        <v>2148651.5579764601</v>
      </c>
      <c r="BBD2" s="136">
        <f>'2048'!H31</f>
        <v>2148780.2671396565</v>
      </c>
      <c r="BBE2" s="136">
        <f>'2048'!I31</f>
        <v>2148908.9840128282</v>
      </c>
      <c r="BBF2" s="136">
        <f>'2048'!J31</f>
        <v>2149037.7085964358</v>
      </c>
      <c r="BBG2" s="136">
        <f>'2048'!K31</f>
        <v>2149166.4408909413</v>
      </c>
      <c r="BBH2" s="136">
        <f>'2048'!L31</f>
        <v>2149295.1808968075</v>
      </c>
      <c r="BBI2" s="136">
        <f>'2048'!M31</f>
        <v>2149423.9286144953</v>
      </c>
      <c r="BBJ2" s="136">
        <f>'2048'!N31</f>
        <v>2149552.6840444673</v>
      </c>
      <c r="BBK2" s="136">
        <f>'2048'!O31</f>
        <v>2149681.4471871853</v>
      </c>
      <c r="BBL2" s="136">
        <f>'2048'!P31</f>
        <v>2149810.2180431113</v>
      </c>
      <c r="BBM2" s="136">
        <f>'2048'!Q31</f>
        <v>2149938.9966127067</v>
      </c>
      <c r="BBN2" s="136">
        <f>'2048'!R31</f>
        <v>2150067.7828964349</v>
      </c>
      <c r="BBO2" s="136">
        <f>'2048'!S31</f>
        <v>2150196.5768947573</v>
      </c>
      <c r="BBP2" s="136">
        <f>'2048'!T31</f>
        <v>2150325.3786081355</v>
      </c>
      <c r="BBQ2" s="136">
        <f>'2048'!U31</f>
        <v>2150454.1880370323</v>
      </c>
      <c r="BBR2" s="136">
        <f>'2048'!V31</f>
        <v>2150583.00518191</v>
      </c>
      <c r="BBS2" s="136">
        <f>'2048'!W31</f>
        <v>2150711.8300432302</v>
      </c>
      <c r="BBT2" s="136">
        <f>'2048'!X31</f>
        <v>2150840.6626214562</v>
      </c>
      <c r="BBU2" s="136">
        <f>'2048'!Y31</f>
        <v>2150969.5029170485</v>
      </c>
      <c r="BBV2" s="136">
        <f>'2048'!Z31</f>
        <v>2151098.350930471</v>
      </c>
      <c r="BBW2" s="136">
        <f>'2048'!AA31</f>
        <v>2151227.2066621855</v>
      </c>
      <c r="BBX2" s="136">
        <f>'2048'!AB31</f>
        <v>2151356.070112654</v>
      </c>
      <c r="BBY2" s="136">
        <f>'2048'!AC31</f>
        <v>2151484.9412823394</v>
      </c>
      <c r="BBZ2" s="136">
        <f>'2048'!AD31</f>
        <v>2151613.8201717036</v>
      </c>
      <c r="BCA2" s="136">
        <f>'2048'!AE31</f>
        <v>2151742.7067812094</v>
      </c>
      <c r="BCB2" s="136">
        <f>'2048'!AF31</f>
        <v>2151871.6011113189</v>
      </c>
      <c r="BCC2" s="136">
        <f>'2048'!AG31</f>
        <v>2152000.5031624953</v>
      </c>
      <c r="BCD2" s="136">
        <f>'2048'!AH31</f>
        <v>2152129.4129352001</v>
      </c>
      <c r="BCE2" s="136">
        <f>'2048'!AI31</f>
        <v>2152258.3304298967</v>
      </c>
      <c r="BCF2" s="136">
        <f>'2048'!AJ31</f>
        <v>2152387.2556470474</v>
      </c>
      <c r="BCG2" s="136">
        <f>'2048'!AK31</f>
        <v>2152516.1885871147</v>
      </c>
      <c r="BCH2" s="136">
        <f>'2048'!AL31</f>
        <v>2152645.1292505609</v>
      </c>
      <c r="BCI2" s="136">
        <f>'2048'!AM31</f>
        <v>2152774.0776378494</v>
      </c>
      <c r="BCJ2" s="136">
        <f>'2048'!AN31</f>
        <v>2152903.0337494416</v>
      </c>
      <c r="BCK2" s="136">
        <f>'2048'!AO31</f>
        <v>2153031.9975858019</v>
      </c>
      <c r="BCL2" s="136">
        <f>'2048'!AP31</f>
        <v>2153160.9691473921</v>
      </c>
      <c r="BCM2" s="136">
        <f>'2048'!AQ31</f>
        <v>2153289.9484346751</v>
      </c>
      <c r="BCN2" s="136">
        <f>'2048'!AR31</f>
        <v>2153418.9354481134</v>
      </c>
      <c r="BCO2" s="136">
        <f>'2048'!AS31</f>
        <v>2153547.9301881702</v>
      </c>
      <c r="BCP2" s="136">
        <f>'2048'!AT31</f>
        <v>2153676.9326553075</v>
      </c>
      <c r="BCQ2" s="136">
        <f>'2048'!AU31</f>
        <v>2153805.94284999</v>
      </c>
      <c r="BCR2" s="136">
        <f>'2048'!AV31</f>
        <v>2153934.9607726787</v>
      </c>
      <c r="BCS2" s="136">
        <f>'2048'!AW31</f>
        <v>2154063.9864238375</v>
      </c>
      <c r="BCT2" s="136">
        <f>'2048'!AX31</f>
        <v>2154193.0198039296</v>
      </c>
      <c r="BCU2" s="136">
        <f>'2048'!AY31</f>
        <v>2154322.0609134166</v>
      </c>
      <c r="BCV2" s="136">
        <f>'2048'!AZ31</f>
        <v>2154451.1097527631</v>
      </c>
      <c r="BCW2" s="136">
        <f>'2048'!BA31</f>
        <v>2154580.1663224311</v>
      </c>
      <c r="BCX2" s="136">
        <f>'2048'!BB31</f>
        <v>2154709.2306228844</v>
      </c>
      <c r="BCY2" s="136">
        <f>'2048'!BC31</f>
        <v>2154838.3026545853</v>
      </c>
      <c r="BCZ2" s="136">
        <f>'2048'!BD31</f>
        <v>2154967.3824179973</v>
      </c>
      <c r="BDA2" s="136">
        <f>'2048'!BE31</f>
        <v>2155096.4699135842</v>
      </c>
      <c r="BDB2" s="136">
        <f>'2049'!F31</f>
        <v>2155212.5868277433</v>
      </c>
      <c r="BDC2" s="136">
        <f>'2049'!G31</f>
        <v>2155328.7099982868</v>
      </c>
      <c r="BDD2" s="136">
        <f>'2049'!H31</f>
        <v>2155444.8394255647</v>
      </c>
      <c r="BDE2" s="136">
        <f>'2049'!I31</f>
        <v>2155560.975109912</v>
      </c>
      <c r="BDF2" s="136">
        <f>'2049'!J31</f>
        <v>2155677.1170516685</v>
      </c>
      <c r="BDG2" s="136">
        <f>'2049'!K31</f>
        <v>2155793.2652511685</v>
      </c>
      <c r="BDH2" s="136">
        <f>'2049'!L31</f>
        <v>2155909.4197087511</v>
      </c>
      <c r="BDI2" s="136">
        <f>'2049'!M31</f>
        <v>2156025.580424753</v>
      </c>
      <c r="BDJ2" s="136">
        <f>'2049'!N31</f>
        <v>2156141.7473995108</v>
      </c>
      <c r="BDK2" s="136">
        <f>'2049'!O31</f>
        <v>2156257.9206333626</v>
      </c>
      <c r="BDL2" s="136">
        <f>'2049'!P31</f>
        <v>2156374.1001266455</v>
      </c>
      <c r="BDM2" s="136">
        <f>'2049'!Q31</f>
        <v>2156490.2858796963</v>
      </c>
      <c r="BDN2" s="136">
        <f>'2049'!R31</f>
        <v>2156606.4778928529</v>
      </c>
      <c r="BDO2" s="136">
        <f>'2049'!S31</f>
        <v>2156722.6761664515</v>
      </c>
      <c r="BDP2" s="136">
        <f>'2049'!T31</f>
        <v>2156838.8807008304</v>
      </c>
      <c r="BDQ2" s="136">
        <f>'2049'!U31</f>
        <v>2156955.091496327</v>
      </c>
      <c r="BDR2" s="136">
        <f>'2049'!V31</f>
        <v>2157071.308553278</v>
      </c>
      <c r="BDS2" s="136">
        <f>'2049'!W31</f>
        <v>2157187.5318720215</v>
      </c>
      <c r="BDT2" s="136">
        <f>'2049'!X31</f>
        <v>2157303.7614528942</v>
      </c>
      <c r="BDU2" s="136">
        <f>'2049'!Y31</f>
        <v>2157419.9972962332</v>
      </c>
      <c r="BDV2" s="136">
        <f>'2049'!Z31</f>
        <v>2157536.2394023775</v>
      </c>
      <c r="BDW2" s="136">
        <f>'2049'!AA31</f>
        <v>2157652.4877716633</v>
      </c>
      <c r="BDX2" s="136">
        <f>'2049'!AB31</f>
        <v>2157768.7424044278</v>
      </c>
      <c r="BDY2" s="136">
        <f>'2049'!AC31</f>
        <v>2157885.0033010091</v>
      </c>
      <c r="BDZ2" s="136">
        <f>'2049'!AD31</f>
        <v>2158001.2704617451</v>
      </c>
      <c r="BEA2" s="136">
        <f>'2049'!AE31</f>
        <v>2158117.5438869726</v>
      </c>
      <c r="BEB2" s="136">
        <f>'2049'!AF31</f>
        <v>2158233.8235770287</v>
      </c>
      <c r="BEC2" s="136">
        <f>'2049'!AG31</f>
        <v>2158350.1095322524</v>
      </c>
      <c r="BED2" s="136">
        <f>'2049'!AH31</f>
        <v>2158466.4017529804</v>
      </c>
      <c r="BEE2" s="136">
        <f>'2049'!AI31</f>
        <v>2158582.7002395499</v>
      </c>
      <c r="BEF2" s="136">
        <f>'2049'!AJ31</f>
        <v>2158699.0049922992</v>
      </c>
      <c r="BEG2" s="136">
        <f>'2049'!AK31</f>
        <v>2158815.3160115653</v>
      </c>
      <c r="BEH2" s="136">
        <f>'2049'!AL31</f>
        <v>2158931.6332976865</v>
      </c>
      <c r="BEI2" s="136">
        <f>'2049'!AM31</f>
        <v>2159047.956851</v>
      </c>
      <c r="BEJ2" s="136">
        <f>'2049'!AN31</f>
        <v>2159164.2866718434</v>
      </c>
      <c r="BEK2" s="136">
        <f>'2049'!AO31</f>
        <v>2159280.6227605552</v>
      </c>
      <c r="BEL2" s="136">
        <f>'2049'!AP31</f>
        <v>2159396.9651174718</v>
      </c>
      <c r="BEM2" s="136">
        <f>'2049'!AQ31</f>
        <v>2159513.3137429324</v>
      </c>
      <c r="BEN2" s="136">
        <f>'2049'!AR31</f>
        <v>2159629.6686372738</v>
      </c>
      <c r="BEO2" s="136">
        <f>'2049'!AS31</f>
        <v>2159746.0298008337</v>
      </c>
      <c r="BEP2" s="136">
        <f>'2049'!AT31</f>
        <v>2159862.3972339504</v>
      </c>
      <c r="BEQ2" s="136">
        <f>'2049'!AU31</f>
        <v>2159978.7709369613</v>
      </c>
      <c r="BER2" s="136">
        <f>'2049'!AV31</f>
        <v>2160095.1509102052</v>
      </c>
      <c r="BES2" s="136">
        <f>'2049'!AW31</f>
        <v>2160211.5371540179</v>
      </c>
      <c r="BET2" s="136">
        <f>'2049'!AX31</f>
        <v>2160327.929668739</v>
      </c>
      <c r="BEU2" s="136">
        <f>'2049'!AY31</f>
        <v>2160444.3284547059</v>
      </c>
      <c r="BEV2" s="136">
        <f>'2049'!AZ31</f>
        <v>2160560.7335122572</v>
      </c>
      <c r="BEW2" s="136">
        <f>'2049'!BA31</f>
        <v>2160677.1448417292</v>
      </c>
      <c r="BEX2" s="136">
        <f>'2049'!BB31</f>
        <v>2160793.5624434613</v>
      </c>
      <c r="BEY2" s="136">
        <f>'2049'!BC31</f>
        <v>2160909.9863177901</v>
      </c>
      <c r="BEZ2" s="136">
        <f>'2049'!BD31</f>
        <v>2161026.4164650547</v>
      </c>
      <c r="BFA2" s="136">
        <f>'2049'!BE31</f>
        <v>2161142.8528855932</v>
      </c>
      <c r="BFB2" s="136">
        <f>'2050'!F31</f>
        <v>2161246.2725092056</v>
      </c>
      <c r="BFC2" s="136">
        <f>'2050'!G31</f>
        <v>2161349.6970818713</v>
      </c>
      <c r="BFD2" s="136">
        <f>'2050'!H31</f>
        <v>2161453.1266038301</v>
      </c>
      <c r="BFE2" s="136">
        <f>'2050'!I31</f>
        <v>2161556.56107532</v>
      </c>
      <c r="BFF2" s="136">
        <f>'2050'!J31</f>
        <v>2161660.0004965765</v>
      </c>
      <c r="BFG2" s="136">
        <f>'2050'!K31</f>
        <v>2161763.4448678372</v>
      </c>
      <c r="BFH2" s="136">
        <f>'2050'!L31</f>
        <v>2161866.8941893391</v>
      </c>
      <c r="BFI2" s="136">
        <f>'2050'!M31</f>
        <v>2161970.3484613192</v>
      </c>
      <c r="BFJ2" s="136">
        <f>'2050'!N31</f>
        <v>2162073.8076840136</v>
      </c>
      <c r="BFK2" s="136">
        <f>'2050'!O31</f>
        <v>2162177.2718576593</v>
      </c>
      <c r="BFL2" s="136">
        <f>'2050'!P31</f>
        <v>2162280.7409824943</v>
      </c>
      <c r="BFM2" s="136">
        <f>'2050'!Q31</f>
        <v>2162384.2150587547</v>
      </c>
      <c r="BFN2" s="136">
        <f>'2050'!R31</f>
        <v>2162487.6940866774</v>
      </c>
      <c r="BFO2" s="136">
        <f>'2050'!S31</f>
        <v>2162591.1780665005</v>
      </c>
      <c r="BFP2" s="136">
        <f>'2050'!T31</f>
        <v>2162694.6669984586</v>
      </c>
      <c r="BFQ2" s="136">
        <f>'2050'!U31</f>
        <v>2162798.160882791</v>
      </c>
      <c r="BFR2" s="136">
        <f>'2050'!V31</f>
        <v>2162901.6597197335</v>
      </c>
      <c r="BFS2" s="136">
        <f>'2050'!W31</f>
        <v>2163005.1635095235</v>
      </c>
      <c r="BFT2" s="136">
        <f>'2050'!X31</f>
        <v>2163108.672252398</v>
      </c>
      <c r="BFU2" s="136">
        <f>'2050'!Y31</f>
        <v>2163212.1859485935</v>
      </c>
      <c r="BFV2" s="136">
        <f>'2050'!Z31</f>
        <v>2163315.7045983481</v>
      </c>
      <c r="BFW2" s="136">
        <f>'2050'!AA31</f>
        <v>2163419.2282018978</v>
      </c>
      <c r="BFX2" s="136">
        <f>'2050'!AB31</f>
        <v>2163522.7567594806</v>
      </c>
      <c r="BFY2" s="136">
        <f>'2050'!AC31</f>
        <v>2163626.2902713325</v>
      </c>
      <c r="BFZ2" s="136">
        <f>'2050'!AD31</f>
        <v>2163729.8287376915</v>
      </c>
      <c r="BGA2" s="136">
        <f>'2050'!AE31</f>
        <v>2163833.3721587942</v>
      </c>
      <c r="BGB2" s="136">
        <f>'2050'!AF31</f>
        <v>2163936.9205348776</v>
      </c>
      <c r="BGC2" s="136">
        <f>'2050'!AG31</f>
        <v>2164040.4738661796</v>
      </c>
      <c r="BGD2" s="136">
        <f>'2050'!AH31</f>
        <v>2164144.0321529363</v>
      </c>
      <c r="BGE2" s="136">
        <f>'2050'!AI31</f>
        <v>2164247.5953953853</v>
      </c>
      <c r="BGF2" s="136">
        <f>'2050'!AJ31</f>
        <v>2164351.163593764</v>
      </c>
      <c r="BGG2" s="136">
        <f>'2050'!AK31</f>
        <v>2164454.7367483089</v>
      </c>
      <c r="BGH2" s="136">
        <f>'2050'!AL31</f>
        <v>2164558.3148592585</v>
      </c>
      <c r="BGI2" s="136">
        <f>'2050'!AM31</f>
        <v>2164661.8979268479</v>
      </c>
      <c r="BGJ2" s="136">
        <f>'2050'!AN31</f>
        <v>2164765.4859513161</v>
      </c>
      <c r="BGK2" s="136">
        <f>'2050'!AO31</f>
        <v>2164869.0789329</v>
      </c>
      <c r="BGL2" s="136">
        <f>'2050'!AP31</f>
        <v>2164972.6768718362</v>
      </c>
      <c r="BGM2" s="136">
        <f>'2050'!AQ31</f>
        <v>2165076.2797683626</v>
      </c>
      <c r="BGN2" s="136">
        <f>'2050'!AR31</f>
        <v>2165179.8876227154</v>
      </c>
      <c r="BGO2" s="136">
        <f>'2050'!AS31</f>
        <v>2165283.500435133</v>
      </c>
      <c r="BGP2" s="136">
        <f>'2050'!AT31</f>
        <v>2165387.1182058523</v>
      </c>
      <c r="BGQ2" s="136">
        <f>'2050'!AU31</f>
        <v>2165490.74093511</v>
      </c>
      <c r="BGR2" s="136">
        <f>'2050'!AV31</f>
        <v>2165594.368623144</v>
      </c>
      <c r="BGS2" s="136">
        <f>'2050'!AW31</f>
        <v>2165698.0012701917</v>
      </c>
      <c r="BGT2" s="136">
        <f>'2050'!AX31</f>
        <v>2165801.6388764903</v>
      </c>
      <c r="BGU2" s="136">
        <f>'2050'!AY31</f>
        <v>2165905.2814422762</v>
      </c>
      <c r="BGV2" s="136">
        <f>'2050'!AZ31</f>
        <v>2166008.9289677888</v>
      </c>
      <c r="BGW2" s="136">
        <f>'2050'!BA31</f>
        <v>2166112.5814532628</v>
      </c>
      <c r="BGX2" s="136">
        <f>'2050'!BB31</f>
        <v>2166216.2388989371</v>
      </c>
      <c r="BGY2" s="136">
        <f>'2050'!BC31</f>
        <v>2166319.9013050501</v>
      </c>
      <c r="BGZ2" s="136">
        <f>'2050'!BD31</f>
        <v>2166423.5686718365</v>
      </c>
      <c r="BHA2" s="136">
        <f>'2050'!BE31</f>
        <v>2166527.2409995361</v>
      </c>
      <c r="BHB2" s="136">
        <f>'2051'!F31</f>
        <v>2166617.9527852084</v>
      </c>
      <c r="BHC2" s="136">
        <f>'2051'!G31</f>
        <v>2166708.6683689593</v>
      </c>
      <c r="BHD2" s="136">
        <f>'2051'!H31</f>
        <v>2166799.3877509418</v>
      </c>
      <c r="BHE2" s="136">
        <f>'2051'!I31</f>
        <v>2166890.1109313159</v>
      </c>
      <c r="BHF2" s="136">
        <f>'2051'!J31</f>
        <v>2166980.8379102391</v>
      </c>
      <c r="BHG2" s="136">
        <f>'2051'!K31</f>
        <v>2167071.5686878716</v>
      </c>
      <c r="BHH2" s="136">
        <f>'2051'!L31</f>
        <v>2167162.3032643716</v>
      </c>
      <c r="BHI2" s="136">
        <f>'2051'!M31</f>
        <v>2167253.0416398989</v>
      </c>
      <c r="BHJ2" s="136">
        <f>'2051'!N31</f>
        <v>2167343.7838146123</v>
      </c>
      <c r="BHK2" s="136">
        <f>'2051'!O31</f>
        <v>2167434.5297886706</v>
      </c>
      <c r="BHL2" s="136">
        <f>'2051'!P31</f>
        <v>2167525.279562233</v>
      </c>
      <c r="BHM2" s="136">
        <f>'2051'!Q31</f>
        <v>2167616.0331354588</v>
      </c>
      <c r="BHN2" s="136">
        <f>'2051'!R31</f>
        <v>2167706.7905085073</v>
      </c>
      <c r="BHO2" s="136">
        <f>'2051'!S31</f>
        <v>2167797.5516815367</v>
      </c>
      <c r="BHP2" s="136">
        <f>'2051'!T31</f>
        <v>2167888.3166547073</v>
      </c>
      <c r="BHQ2" s="136">
        <f>'2051'!U31</f>
        <v>2167979.0854281774</v>
      </c>
      <c r="BHR2" s="136">
        <f>'2051'!V31</f>
        <v>2168069.8580021057</v>
      </c>
      <c r="BHS2" s="136">
        <f>'2051'!W31</f>
        <v>2168160.6343766525</v>
      </c>
      <c r="BHT2" s="136">
        <f>'2051'!X31</f>
        <v>2168251.4145519761</v>
      </c>
      <c r="BHU2" s="136">
        <f>'2051'!Y31</f>
        <v>2168342.1985282362</v>
      </c>
      <c r="BHV2" s="136">
        <f>'2051'!Z31</f>
        <v>2168432.9863055917</v>
      </c>
      <c r="BHW2" s="136">
        <f>'2051'!AA31</f>
        <v>2168523.7778842011</v>
      </c>
      <c r="BHX2" s="136">
        <f>'2051'!AB31</f>
        <v>2168614.5732642245</v>
      </c>
      <c r="BHY2" s="136">
        <f>'2051'!AC31</f>
        <v>2168705.3724458208</v>
      </c>
      <c r="BHZ2" s="136">
        <f>'2051'!AD31</f>
        <v>2168796.1754291491</v>
      </c>
      <c r="BIA2" s="136">
        <f>'2051'!AE31</f>
        <v>2168886.9822143684</v>
      </c>
      <c r="BIB2" s="136">
        <f>'2051'!AF31</f>
        <v>2168977.7928016381</v>
      </c>
      <c r="BIC2" s="136">
        <f>'2051'!AG31</f>
        <v>2169068.6071911175</v>
      </c>
      <c r="BID2" s="136">
        <f>'2051'!AH31</f>
        <v>2169159.4253829657</v>
      </c>
      <c r="BIE2" s="136">
        <f>'2051'!AI31</f>
        <v>2169250.2473773411</v>
      </c>
      <c r="BIF2" s="136">
        <f>'2051'!AJ31</f>
        <v>2169341.0731744044</v>
      </c>
      <c r="BIG2" s="136">
        <f>'2051'!AK31</f>
        <v>2169431.9027743135</v>
      </c>
      <c r="BIH2" s="136">
        <f>'2051'!AL31</f>
        <v>2169522.7361772284</v>
      </c>
      <c r="BII2" s="136">
        <f>'2051'!AM31</f>
        <v>2169613.5733833089</v>
      </c>
      <c r="BIJ2" s="136">
        <f>'2051'!AN31</f>
        <v>2169704.4143927125</v>
      </c>
      <c r="BIK2" s="136">
        <f>'2051'!AO31</f>
        <v>2169795.2592055993</v>
      </c>
      <c r="BIL2" s="136">
        <f>'2051'!AP31</f>
        <v>2169886.107822129</v>
      </c>
      <c r="BIM2" s="136">
        <f>'2051'!AQ31</f>
        <v>2169976.9602424605</v>
      </c>
      <c r="BIN2" s="136">
        <f>'2051'!AR31</f>
        <v>2170067.8164667529</v>
      </c>
      <c r="BIO2" s="136">
        <f>'2051'!AS31</f>
        <v>2170158.676495166</v>
      </c>
      <c r="BIP2" s="136">
        <f>'2051'!AT31</f>
        <v>2170249.5403278586</v>
      </c>
      <c r="BIQ2" s="136">
        <f>'2051'!AU31</f>
        <v>2170340.40796499</v>
      </c>
      <c r="BIR2" s="136">
        <f>'2051'!AV31</f>
        <v>2170431.2794067198</v>
      </c>
      <c r="BIS2" s="136">
        <f>'2051'!AW31</f>
        <v>2170522.1546532074</v>
      </c>
      <c r="BIT2" s="136">
        <f>'2051'!AX31</f>
        <v>2170613.0337046115</v>
      </c>
      <c r="BIU2" s="136">
        <f>'2051'!AY31</f>
        <v>2170703.9165610913</v>
      </c>
      <c r="BIV2" s="136">
        <f>'2051'!AZ31</f>
        <v>2170794.8032228067</v>
      </c>
      <c r="BIW2" s="136">
        <f>'2051'!BA31</f>
        <v>2170885.6936899167</v>
      </c>
      <c r="BIX2" s="136">
        <f>'2051'!BB31</f>
        <v>2170976.5879625808</v>
      </c>
      <c r="BIY2" s="136">
        <f>'2051'!BC31</f>
        <v>2171067.4860409587</v>
      </c>
      <c r="BIZ2" s="136">
        <f>'2051'!BD31</f>
        <v>2171158.3879252095</v>
      </c>
      <c r="BJA2" s="136">
        <f>'2051'!BE31</f>
        <v>2171249.2936154921</v>
      </c>
      <c r="BJB2" s="136">
        <f>'2052'!F31</f>
        <v>2171327.4303743509</v>
      </c>
      <c r="BJC2" s="136">
        <f>'2052'!G31</f>
        <v>2171405.5699451161</v>
      </c>
      <c r="BJD2" s="136">
        <f>'2052'!H31</f>
        <v>2171483.712327891</v>
      </c>
      <c r="BJE2" s="136">
        <f>'2052'!I31</f>
        <v>2171561.8575227759</v>
      </c>
      <c r="BJF2" s="136">
        <f>'2052'!J31</f>
        <v>2171640.0055298721</v>
      </c>
      <c r="BJG2" s="136">
        <f>'2052'!K31</f>
        <v>2171718.1563492822</v>
      </c>
      <c r="BJH2" s="136">
        <f>'2052'!L31</f>
        <v>2171796.3099811049</v>
      </c>
      <c r="BJI2" s="136">
        <f>'2052'!M31</f>
        <v>2171874.4664254435</v>
      </c>
      <c r="BJJ2" s="136">
        <f>'2052'!N31</f>
        <v>2171952.6256823982</v>
      </c>
      <c r="BJK2" s="136">
        <f>'2052'!O31</f>
        <v>2172030.7877520705</v>
      </c>
      <c r="BJL2" s="136">
        <f>'2052'!P31</f>
        <v>2172108.9526345609</v>
      </c>
      <c r="BJM2" s="136">
        <f>'2052'!Q31</f>
        <v>2172187.1203299719</v>
      </c>
      <c r="BJN2" s="136">
        <f>'2052'!R31</f>
        <v>2172265.2908384041</v>
      </c>
      <c r="BJO2" s="136">
        <f>'2052'!S31</f>
        <v>2172343.464159959</v>
      </c>
      <c r="BJP2" s="136">
        <f>'2052'!T31</f>
        <v>2172421.6402947372</v>
      </c>
      <c r="BJQ2" s="136">
        <f>'2052'!U31</f>
        <v>2172499.8192428406</v>
      </c>
      <c r="BJR2" s="136">
        <f>'2052'!V31</f>
        <v>2172578.0010043704</v>
      </c>
      <c r="BJS2" s="136">
        <f>'2052'!W31</f>
        <v>2172656.1855794266</v>
      </c>
      <c r="BJT2" s="136">
        <f>'2052'!X31</f>
        <v>2172734.372968113</v>
      </c>
      <c r="BJU2" s="136">
        <f>'2052'!Y31</f>
        <v>2172812.5631705285</v>
      </c>
      <c r="BJV2" s="136">
        <f>'2052'!Z31</f>
        <v>2172890.7561867749</v>
      </c>
      <c r="BJW2" s="136">
        <f>'2052'!AA31</f>
        <v>2172968.9520169538</v>
      </c>
      <c r="BJX2" s="136">
        <f>'2052'!AB31</f>
        <v>2173047.1506611672</v>
      </c>
      <c r="BJY2" s="136">
        <f>'2052'!AC31</f>
        <v>2173125.3521195147</v>
      </c>
      <c r="BJZ2" s="136">
        <f>'2052'!AD31</f>
        <v>2173203.5563920992</v>
      </c>
      <c r="BKA2" s="136">
        <f>'2052'!AE31</f>
        <v>2173281.7634790209</v>
      </c>
      <c r="BKB2" s="136">
        <f>'2052'!AF31</f>
        <v>2173359.9733803812</v>
      </c>
      <c r="BKC2" s="136">
        <f>'2052'!AG31</f>
        <v>2173438.1860962822</v>
      </c>
      <c r="BKD2" s="136">
        <f>'2052'!AH31</f>
        <v>2173516.4016268239</v>
      </c>
      <c r="BKE2" s="136">
        <f>'2052'!AI31</f>
        <v>2173594.6199721089</v>
      </c>
      <c r="BKF2" s="136">
        <f>'2052'!AJ31</f>
        <v>2173672.8411322366</v>
      </c>
      <c r="BKG2" s="136">
        <f>'2052'!AK31</f>
        <v>2173751.0651073111</v>
      </c>
      <c r="BKH2" s="136">
        <f>'2052'!AL31</f>
        <v>2173829.2918974315</v>
      </c>
      <c r="BKI2" s="136">
        <f>'2052'!AM31</f>
        <v>2173907.5215026997</v>
      </c>
      <c r="BKJ2" s="136">
        <f>'2052'!AN31</f>
        <v>2173985.7539232168</v>
      </c>
      <c r="BKK2" s="136">
        <f>'2052'!AO31</f>
        <v>2174063.9891590853</v>
      </c>
      <c r="BKL2" s="136">
        <f>'2052'!AP31</f>
        <v>2174142.2272104053</v>
      </c>
      <c r="BKM2" s="136">
        <f>'2052'!AQ31</f>
        <v>2174220.4680772778</v>
      </c>
      <c r="BKN2" s="136">
        <f>'2052'!AR31</f>
        <v>2174298.7117598057</v>
      </c>
      <c r="BKO2" s="136">
        <f>'2052'!AS31</f>
        <v>2174376.9582580887</v>
      </c>
      <c r="BKP2" s="136">
        <f>'2052'!AT31</f>
        <v>2174455.2075722292</v>
      </c>
      <c r="BKQ2" s="136">
        <f>'2052'!AU31</f>
        <v>2174533.4597023283</v>
      </c>
      <c r="BKR2" s="136">
        <f>'2052'!AV31</f>
        <v>2174611.7146484866</v>
      </c>
      <c r="BKS2" s="136">
        <f>'2052'!AW31</f>
        <v>2174689.9724108065</v>
      </c>
      <c r="BKT2" s="136">
        <f>'2052'!AX31</f>
        <v>2174768.2329893885</v>
      </c>
      <c r="BKU2" s="136">
        <f>'2052'!AY31</f>
        <v>2174846.4963843343</v>
      </c>
      <c r="BKV2" s="136">
        <f>'2052'!AZ31</f>
        <v>2174924.7625957457</v>
      </c>
      <c r="BKW2" s="136">
        <f>'2052'!BA31</f>
        <v>2175003.0316237235</v>
      </c>
      <c r="BKX2" s="136">
        <f>'2052'!BB31</f>
        <v>2175081.3034683689</v>
      </c>
      <c r="BKY2" s="136">
        <f>'2052'!BC31</f>
        <v>2175159.5781297837</v>
      </c>
      <c r="BKZ2" s="136">
        <f>'2052'!BD31</f>
        <v>2175237.8556080693</v>
      </c>
      <c r="BLA2" s="136">
        <f>'2052'!BE31</f>
        <v>2175316.1359033268</v>
      </c>
      <c r="BLB2" s="136">
        <f>'2053'!F31</f>
        <v>2175381.6764692422</v>
      </c>
      <c r="BLC2" s="136">
        <f>'2053'!G31</f>
        <v>2175447.2190098395</v>
      </c>
      <c r="BLD2" s="136">
        <f>'2053'!H31</f>
        <v>2175512.7635251838</v>
      </c>
      <c r="BLE2" s="136">
        <f>'2053'!I31</f>
        <v>2175578.310015331</v>
      </c>
      <c r="BLF2" s="136">
        <f>'2053'!J31</f>
        <v>2175643.8584803431</v>
      </c>
      <c r="BLG2" s="136">
        <f>'2053'!K31</f>
        <v>2175709.4089202792</v>
      </c>
      <c r="BLH2" s="136">
        <f>'2053'!L31</f>
        <v>2175774.9613351985</v>
      </c>
      <c r="BLI2" s="136">
        <f>'2053'!M31</f>
        <v>2175840.5157251609</v>
      </c>
      <c r="BLJ2" s="136">
        <f>'2053'!N31</f>
        <v>2175906.0720902248</v>
      </c>
      <c r="BLK2" s="136">
        <f>'2053'!O31</f>
        <v>2175971.6304304507</v>
      </c>
      <c r="BLL2" s="136">
        <f>'2053'!P31</f>
        <v>2176037.1907458985</v>
      </c>
      <c r="BLM2" s="136">
        <f>'2053'!Q31</f>
        <v>2176102.7530366261</v>
      </c>
      <c r="BLN2" s="136">
        <f>'2053'!R31</f>
        <v>2176168.3173026945</v>
      </c>
      <c r="BLO2" s="136">
        <f>'2053'!S31</f>
        <v>2176233.8835441628</v>
      </c>
      <c r="BLP2" s="136">
        <f>'2053'!T31</f>
        <v>2176299.4517610902</v>
      </c>
      <c r="BLQ2" s="136">
        <f>'2053'!U31</f>
        <v>2176365.0219535367</v>
      </c>
      <c r="BLR2" s="136">
        <f>'2053'!V31</f>
        <v>2176430.5941215619</v>
      </c>
      <c r="BLS2" s="136">
        <f>'2053'!W31</f>
        <v>2176496.168265224</v>
      </c>
      <c r="BLT2" s="136">
        <f>'2053'!X31</f>
        <v>2176561.7443845845</v>
      </c>
      <c r="BLU2" s="136">
        <f>'2053'!Y31</f>
        <v>2176627.3224797016</v>
      </c>
      <c r="BLV2" s="136">
        <f>'2053'!Z31</f>
        <v>2176692.9025506349</v>
      </c>
      <c r="BLW2" s="136">
        <f>'2053'!AA31</f>
        <v>2176758.4845974445</v>
      </c>
      <c r="BLX2" s="136">
        <f>'2053'!AB31</f>
        <v>2176824.0686201896</v>
      </c>
      <c r="BLY2" s="136">
        <f>'2053'!AC31</f>
        <v>2176889.6546189296</v>
      </c>
      <c r="BLZ2" s="136">
        <f>'2053'!AD31</f>
        <v>2176955.2425937243</v>
      </c>
      <c r="BMA2" s="136">
        <f>'2053'!AE31</f>
        <v>2177020.8325446337</v>
      </c>
      <c r="BMB2" s="136">
        <f>'2053'!AF31</f>
        <v>2177086.4244717159</v>
      </c>
      <c r="BMC2" s="136">
        <f>'2053'!AG31</f>
        <v>2177152.0183750321</v>
      </c>
      <c r="BMD2" s="136">
        <f>'2053'!AH31</f>
        <v>2177217.6142546404</v>
      </c>
      <c r="BME2" s="136">
        <f>'2053'!AI31</f>
        <v>2177283.2121106014</v>
      </c>
      <c r="BMF2" s="136">
        <f>'2053'!AJ31</f>
        <v>2177348.8119429741</v>
      </c>
      <c r="BMG2" s="136">
        <f>'2053'!AK31</f>
        <v>2177414.4137518182</v>
      </c>
      <c r="BMH2" s="136">
        <f>'2053'!AL31</f>
        <v>2177480.0175371934</v>
      </c>
      <c r="BMI2" s="136">
        <f>'2053'!AM31</f>
        <v>2177545.6232991591</v>
      </c>
      <c r="BMJ2" s="136">
        <f>'2053'!AN31</f>
        <v>2177611.2310377751</v>
      </c>
      <c r="BMK2" s="136">
        <f>'2053'!AO31</f>
        <v>2177676.8407531003</v>
      </c>
      <c r="BML2" s="136">
        <f>'2053'!AP31</f>
        <v>2177742.4524451941</v>
      </c>
      <c r="BMM2" s="136">
        <f>'2053'!AQ31</f>
        <v>2177808.0661141174</v>
      </c>
      <c r="BMN2" s="136">
        <f>'2053'!AR31</f>
        <v>2177873.6817599288</v>
      </c>
      <c r="BMO2" s="136">
        <f>'2053'!AS31</f>
        <v>2177939.299382688</v>
      </c>
      <c r="BMP2" s="136">
        <f>'2053'!AT31</f>
        <v>2178004.918982455</v>
      </c>
      <c r="BMQ2" s="136">
        <f>'2053'!AU31</f>
        <v>2178070.540559289</v>
      </c>
      <c r="BMR2" s="136">
        <f>'2053'!AV31</f>
        <v>2178136.1641132492</v>
      </c>
      <c r="BMS2" s="136">
        <f>'2053'!AW31</f>
        <v>2178201.7896443955</v>
      </c>
      <c r="BMT2" s="136">
        <f>'2053'!AX31</f>
        <v>2178267.4171527871</v>
      </c>
      <c r="BMU2" s="136">
        <f>'2053'!AY31</f>
        <v>2178333.046638485</v>
      </c>
      <c r="BMV2" s="136">
        <f>'2053'!AZ31</f>
        <v>2178398.6781015471</v>
      </c>
      <c r="BMW2" s="136">
        <f>'2053'!BA31</f>
        <v>2178464.3115420337</v>
      </c>
      <c r="BMX2" s="136">
        <f>'2053'!BB31</f>
        <v>2178529.946960004</v>
      </c>
      <c r="BMY2" s="136">
        <f>'2053'!BC31</f>
        <v>2178595.5843555182</v>
      </c>
      <c r="BMZ2" s="136">
        <f>'2053'!BD31</f>
        <v>2178661.2237286353</v>
      </c>
      <c r="BNA2" s="136">
        <f>'2053'!BE31</f>
        <v>2178726.865079415</v>
      </c>
      <c r="BNB2" s="136">
        <f>'2054'!F31</f>
        <v>2178779.6006465685</v>
      </c>
      <c r="BNC2" s="136">
        <f>'2054'!G31</f>
        <v>2178832.3374901852</v>
      </c>
      <c r="BND2" s="136">
        <f>'2054'!H31</f>
        <v>2178885.0756102842</v>
      </c>
      <c r="BNE2" s="136">
        <f>'2054'!I31</f>
        <v>2178937.8150068978</v>
      </c>
      <c r="BNF2" s="136">
        <f>'2054'!J31</f>
        <v>2178990.5556800552</v>
      </c>
      <c r="BNG2" s="136">
        <f>'2054'!K31</f>
        <v>2179043.2976297881</v>
      </c>
      <c r="BNH2" s="136">
        <f>'2054'!L31</f>
        <v>2179096.0408561276</v>
      </c>
      <c r="BNI2" s="136">
        <f>'2054'!M31</f>
        <v>2179148.7853591042</v>
      </c>
      <c r="BNJ2" s="136">
        <f>'2054'!N31</f>
        <v>2179201.5311387489</v>
      </c>
      <c r="BNK2" s="136">
        <f>'2054'!O31</f>
        <v>2179254.2781950929</v>
      </c>
      <c r="BNL2" s="136">
        <f>'2054'!P31</f>
        <v>2179307.0265281671</v>
      </c>
      <c r="BNM2" s="136">
        <f>'2054'!Q31</f>
        <v>2179359.7761380021</v>
      </c>
      <c r="BNN2" s="136">
        <f>'2054'!R31</f>
        <v>2179412.5270246291</v>
      </c>
      <c r="BNO2" s="136">
        <f>'2054'!S31</f>
        <v>2179465.2791880779</v>
      </c>
      <c r="BNP2" s="136">
        <f>'2054'!T31</f>
        <v>2179518.0326283802</v>
      </c>
      <c r="BNQ2" s="136">
        <f>'2054'!U31</f>
        <v>2179570.7873455682</v>
      </c>
      <c r="BNR2" s="136">
        <f>'2054'!V31</f>
        <v>2179623.5433396711</v>
      </c>
      <c r="BNS2" s="136">
        <f>'2054'!W31</f>
        <v>2179676.3006107206</v>
      </c>
      <c r="BNT2" s="136">
        <f>'2054'!X31</f>
        <v>2179729.0591587471</v>
      </c>
      <c r="BNU2" s="136">
        <f>'2054'!Y31</f>
        <v>2179781.8189837816</v>
      </c>
      <c r="BNV2" s="136">
        <f>'2054'!Z31</f>
        <v>2179834.580085855</v>
      </c>
      <c r="BNW2" s="136">
        <f>'2054'!AA31</f>
        <v>2179887.3424649988</v>
      </c>
      <c r="BNX2" s="136">
        <f>'2054'!AB31</f>
        <v>2179940.1061212434</v>
      </c>
      <c r="BNY2" s="136">
        <f>'2054'!AC31</f>
        <v>2179992.87105462</v>
      </c>
      <c r="BNZ2" s="136">
        <f>'2054'!AD31</f>
        <v>2180045.6372651588</v>
      </c>
      <c r="BOA2" s="136">
        <f>'2054'!AE31</f>
        <v>2180098.4047528915</v>
      </c>
      <c r="BOB2" s="136">
        <f>'2054'!AF31</f>
        <v>2180151.1735178484</v>
      </c>
      <c r="BOC2" s="136">
        <f>'2054'!AG31</f>
        <v>2180203.9435600615</v>
      </c>
      <c r="BOD2" s="136">
        <f>'2054'!AH31</f>
        <v>2180256.7148795603</v>
      </c>
      <c r="BOE2" s="136">
        <f>'2054'!AI31</f>
        <v>2180309.4874763759</v>
      </c>
      <c r="BOF2" s="136">
        <f>'2054'!AJ31</f>
        <v>2180362.2613505404</v>
      </c>
      <c r="BOG2" s="136">
        <f>'2054'!AK31</f>
        <v>2180415.0365020838</v>
      </c>
      <c r="BOH2" s="136">
        <f>'2054'!AL31</f>
        <v>2180467.812931038</v>
      </c>
      <c r="BOI2" s="136">
        <f>'2054'!AM31</f>
        <v>2180520.5906374324</v>
      </c>
      <c r="BOJ2" s="136">
        <f>'2054'!AN31</f>
        <v>2180573.3696212987</v>
      </c>
      <c r="BOK2" s="136">
        <f>'2054'!AO31</f>
        <v>2180626.1498826672</v>
      </c>
      <c r="BOL2" s="136">
        <f>'2054'!AP31</f>
        <v>2180678.9314215709</v>
      </c>
      <c r="BOM2" s="136">
        <f>'2054'!AQ31</f>
        <v>2180731.7142380383</v>
      </c>
      <c r="BON2" s="136">
        <f>'2054'!AR31</f>
        <v>2180784.4983321014</v>
      </c>
      <c r="BOO2" s="136">
        <f>'2054'!AS31</f>
        <v>2180837.283703791</v>
      </c>
      <c r="BOP2" s="136">
        <f>'2054'!AT31</f>
        <v>2180890.0703531378</v>
      </c>
      <c r="BOQ2" s="136">
        <f>'2054'!AU31</f>
        <v>2180942.858280173</v>
      </c>
      <c r="BOR2" s="136">
        <f>'2054'!AV31</f>
        <v>2180995.6474849279</v>
      </c>
      <c r="BOS2" s="136">
        <f>'2054'!AW31</f>
        <v>2181048.4379674327</v>
      </c>
      <c r="BOT2" s="136">
        <f>'2054'!AX31</f>
        <v>2181101.2297277185</v>
      </c>
      <c r="BOU2" s="136">
        <f>'2054'!AY31</f>
        <v>2181154.0227658157</v>
      </c>
      <c r="BOV2" s="136">
        <f>'2054'!AZ31</f>
        <v>2181206.8170817569</v>
      </c>
      <c r="BOW2" s="136">
        <f>'2054'!BA31</f>
        <v>2181259.6126755713</v>
      </c>
      <c r="BOX2" s="136">
        <f>'2054'!BB31</f>
        <v>2181312.4095472912</v>
      </c>
      <c r="BOY2" s="136">
        <f>'2054'!BC31</f>
        <v>2181365.2076969463</v>
      </c>
      <c r="BOZ2" s="136">
        <f>'2054'!BD31</f>
        <v>2181418.0071245683</v>
      </c>
      <c r="BPA2" s="136">
        <f>'2054'!BE31</f>
        <v>2181470.8078301884</v>
      </c>
      <c r="BPB2" s="136">
        <f>'2055'!F31</f>
        <v>2181510.6837597559</v>
      </c>
      <c r="BPC2" s="136">
        <f>'2055'!G31</f>
        <v>2181550.5604182347</v>
      </c>
      <c r="BPD2" s="136">
        <f>'2055'!H31</f>
        <v>2181590.4378056349</v>
      </c>
      <c r="BPE2" s="136">
        <f>'2055'!I31</f>
        <v>2181630.3159219683</v>
      </c>
      <c r="BPF2" s="136">
        <f>'2055'!J31</f>
        <v>2181670.1947672493</v>
      </c>
      <c r="BPG2" s="136">
        <f>'2055'!K31</f>
        <v>2181710.0743414909</v>
      </c>
      <c r="BPH2" s="136">
        <f>'2055'!L31</f>
        <v>2181749.9546447056</v>
      </c>
      <c r="BPI2" s="136">
        <f>'2055'!M31</f>
        <v>2181789.835676908</v>
      </c>
      <c r="BPJ2" s="136">
        <f>'2055'!N31</f>
        <v>2181829.7174381106</v>
      </c>
      <c r="BPK2" s="136">
        <f>'2055'!O31</f>
        <v>2181869.5999283269</v>
      </c>
      <c r="BPL2" s="136">
        <f>'2055'!P31</f>
        <v>2181909.4831475704</v>
      </c>
      <c r="BPM2" s="136">
        <f>'2055'!Q31</f>
        <v>2181949.3670958546</v>
      </c>
      <c r="BPN2" s="136">
        <f>'2055'!R31</f>
        <v>2181989.2517731921</v>
      </c>
      <c r="BPO2" s="136">
        <f>'2055'!S31</f>
        <v>2182029.1371795968</v>
      </c>
      <c r="BPP2" s="136">
        <f>'2055'!T31</f>
        <v>2182069.0233150823</v>
      </c>
      <c r="BPQ2" s="136">
        <f>'2055'!U31</f>
        <v>2182108.9101796616</v>
      </c>
      <c r="BPR2" s="136">
        <f>'2055'!V31</f>
        <v>2182148.7977733477</v>
      </c>
      <c r="BPS2" s="136">
        <f>'2055'!W31</f>
        <v>2182188.6860961542</v>
      </c>
      <c r="BPT2" s="136">
        <f>'2055'!X31</f>
        <v>2182228.5751480944</v>
      </c>
      <c r="BPU2" s="136">
        <f>'2055'!Y31</f>
        <v>2182268.4649291816</v>
      </c>
      <c r="BPV2" s="136">
        <f>'2055'!Z31</f>
        <v>2182308.3554394292</v>
      </c>
      <c r="BPW2" s="136">
        <f>'2055'!AA31</f>
        <v>2182348.2466788506</v>
      </c>
      <c r="BPX2" s="136">
        <f>'2055'!AB31</f>
        <v>2182388.1386474594</v>
      </c>
      <c r="BPY2" s="136">
        <f>'2055'!AC31</f>
        <v>2182428.0313452678</v>
      </c>
      <c r="BPZ2" s="136">
        <f>'2055'!AD31</f>
        <v>2182467.9247722905</v>
      </c>
      <c r="BQA2" s="136">
        <f>'2055'!AE31</f>
        <v>2182507.8189285402</v>
      </c>
      <c r="BQB2" s="136">
        <f>'2055'!AF31</f>
        <v>2182547.7138140304</v>
      </c>
      <c r="BQC2" s="136">
        <f>'2055'!AG31</f>
        <v>2182587.6094287736</v>
      </c>
      <c r="BQD2" s="136">
        <f>'2055'!AH31</f>
        <v>2182627.5057727848</v>
      </c>
      <c r="BQE2" s="136">
        <f>'2055'!AI31</f>
        <v>2182667.4028460756</v>
      </c>
      <c r="BQF2" s="136">
        <f>'2055'!AJ31</f>
        <v>2182707.3006486604</v>
      </c>
      <c r="BQG2" s="136">
        <f>'2055'!AK31</f>
        <v>2182747.1991805523</v>
      </c>
      <c r="BQH2" s="136">
        <f>'2055'!AL31</f>
        <v>2182787.0984417642</v>
      </c>
      <c r="BQI2" s="136">
        <f>'2055'!AM31</f>
        <v>2182826.9984323098</v>
      </c>
      <c r="BQJ2" s="136">
        <f>'2055'!AN31</f>
        <v>2182866.8991522025</v>
      </c>
      <c r="BQK2" s="136">
        <f>'2055'!AO31</f>
        <v>2182906.8006014558</v>
      </c>
      <c r="BQL2" s="136">
        <f>'2055'!AP31</f>
        <v>2182946.7027800824</v>
      </c>
      <c r="BQM2" s="136">
        <f>'2055'!AQ31</f>
        <v>2182986.605688096</v>
      </c>
      <c r="BQN2" s="136">
        <f>'2055'!AR31</f>
        <v>2183026.5093255104</v>
      </c>
      <c r="BQO2" s="136">
        <f>'2055'!AS31</f>
        <v>2183066.4136923379</v>
      </c>
      <c r="BQP2" s="136">
        <f>'2055'!AT31</f>
        <v>2183106.3187885927</v>
      </c>
      <c r="BQQ2" s="136">
        <f>'2055'!AU31</f>
        <v>2183146.2246142877</v>
      </c>
      <c r="BQR2" s="136">
        <f>'2055'!AV31</f>
        <v>2183186.1311694374</v>
      </c>
      <c r="BQS2" s="136">
        <f>'2055'!AW31</f>
        <v>2183226.0384540525</v>
      </c>
      <c r="BQT2" s="136">
        <f>'2055'!AX31</f>
        <v>2183265.9464681488</v>
      </c>
      <c r="BQU2" s="136">
        <f>'2055'!AY31</f>
        <v>2183305.8552117385</v>
      </c>
      <c r="BQV2" s="136">
        <f>'2055'!AZ31</f>
        <v>2183345.7646848354</v>
      </c>
      <c r="BQW2" s="136">
        <f>'2055'!BA31</f>
        <v>2183385.6748874527</v>
      </c>
      <c r="BQX2" s="136">
        <f>'2055'!BB31</f>
        <v>2183425.5858196034</v>
      </c>
      <c r="BQY2" s="136">
        <f>'2055'!BC31</f>
        <v>2183465.4974813014</v>
      </c>
      <c r="BQZ2" s="136">
        <f>'2055'!BD31</f>
        <v>2183505.4098725598</v>
      </c>
      <c r="BRA2" s="136">
        <f>'2055'!BE31</f>
        <v>2183545.3229933912</v>
      </c>
      <c r="BRB2" s="136">
        <f>'2056'!F31</f>
        <v>2183572.428289867</v>
      </c>
      <c r="BRC2" s="136">
        <f>'2056'!G31</f>
        <v>2183599.5339228138</v>
      </c>
      <c r="BRD2" s="136">
        <f>'2056'!H31</f>
        <v>2183626.6398922349</v>
      </c>
      <c r="BRE2" s="136">
        <f>'2056'!I31</f>
        <v>2183653.7461981336</v>
      </c>
      <c r="BRF2" s="136">
        <f>'2056'!J31</f>
        <v>2183680.8528405153</v>
      </c>
      <c r="BRG2" s="136">
        <f>'2056'!K31</f>
        <v>2183707.9598193825</v>
      </c>
      <c r="BRH2" s="136">
        <f>'2056'!L31</f>
        <v>2183735.0671347412</v>
      </c>
      <c r="BRI2" s="136">
        <f>'2056'!M31</f>
        <v>2183762.1747865952</v>
      </c>
      <c r="BRJ2" s="136">
        <f>'2056'!N31</f>
        <v>2183789.2827749471</v>
      </c>
      <c r="BRK2" s="136">
        <f>'2056'!O31</f>
        <v>2183816.3910998027</v>
      </c>
      <c r="BRL2" s="136">
        <f>'2056'!P31</f>
        <v>2183843.4997611661</v>
      </c>
      <c r="BRM2" s="136">
        <f>'2056'!Q31</f>
        <v>2183870.6087590409</v>
      </c>
      <c r="BRN2" s="136">
        <f>'2056'!R31</f>
        <v>2183897.7180934311</v>
      </c>
      <c r="BRO2" s="136">
        <f>'2056'!S31</f>
        <v>2183924.8277643421</v>
      </c>
      <c r="BRP2" s="136">
        <f>'2056'!T31</f>
        <v>2183951.9377717762</v>
      </c>
      <c r="BRQ2" s="136">
        <f>'2056'!U31</f>
        <v>2183979.0481157387</v>
      </c>
      <c r="BRR2" s="136">
        <f>'2056'!V31</f>
        <v>2184006.1587962341</v>
      </c>
      <c r="BRS2" s="136">
        <f>'2056'!W31</f>
        <v>2184033.2698132661</v>
      </c>
      <c r="BRT2" s="136">
        <f>'2056'!X31</f>
        <v>2184060.381166839</v>
      </c>
      <c r="BRU2" s="136">
        <f>'2056'!Y31</f>
        <v>2184087.4928569566</v>
      </c>
      <c r="BRV2" s="136">
        <f>'2056'!Z31</f>
        <v>2184114.6048836228</v>
      </c>
      <c r="BRW2" s="136">
        <f>'2056'!AA31</f>
        <v>2184141.7172468435</v>
      </c>
      <c r="BRX2" s="136">
        <f>'2056'!AB31</f>
        <v>2184168.8299466218</v>
      </c>
      <c r="BRY2" s="136">
        <f>'2056'!AC31</f>
        <v>2184195.9429829614</v>
      </c>
      <c r="BRZ2" s="136">
        <f>'2056'!AD31</f>
        <v>2184223.0563558666</v>
      </c>
      <c r="BSA2" s="136">
        <f>'2056'!AE31</f>
        <v>2184250.1700653424</v>
      </c>
      <c r="BSB2" s="136">
        <f>'2056'!AF31</f>
        <v>2184277.2841113927</v>
      </c>
      <c r="BSC2" s="136">
        <f>'2056'!AG31</f>
        <v>2184304.3984940206</v>
      </c>
      <c r="BSD2" s="136">
        <f>'2056'!AH31</f>
        <v>2184331.5132132317</v>
      </c>
      <c r="BSE2" s="136">
        <f>'2056'!AI31</f>
        <v>2184358.6282690288</v>
      </c>
      <c r="BSF2" s="136">
        <f>'2056'!AJ31</f>
        <v>2184385.7436614176</v>
      </c>
      <c r="BSG2" s="136">
        <f>'2056'!AK31</f>
        <v>2184412.8593904013</v>
      </c>
      <c r="BSH2" s="136">
        <f>'2056'!AL31</f>
        <v>2184439.9754559845</v>
      </c>
      <c r="BSI2" s="136">
        <f>'2056'!AM31</f>
        <v>2184467.0918581709</v>
      </c>
      <c r="BSJ2" s="136">
        <f>'2056'!AN31</f>
        <v>2184494.2085969648</v>
      </c>
      <c r="BSK2" s="136">
        <f>'2056'!AO31</f>
        <v>2184521.3256723713</v>
      </c>
      <c r="BSL2" s="136">
        <f>'2056'!AP31</f>
        <v>2184548.4430843936</v>
      </c>
      <c r="BSM2" s="136">
        <f>'2056'!AQ31</f>
        <v>2184575.560833035</v>
      </c>
      <c r="BSN2" s="136">
        <f>'2056'!AR31</f>
        <v>2184602.6789183025</v>
      </c>
      <c r="BSO2" s="136">
        <f>'2056'!AS31</f>
        <v>2184629.7973401975</v>
      </c>
      <c r="BSP2" s="136">
        <f>'2056'!AT31</f>
        <v>2184656.916098726</v>
      </c>
      <c r="BSQ2" s="136">
        <f>'2056'!AU31</f>
        <v>2184684.0351938908</v>
      </c>
      <c r="BSR2" s="136">
        <f>'2056'!AV31</f>
        <v>2184711.1546256966</v>
      </c>
      <c r="BSS2" s="136">
        <f>'2056'!AW31</f>
        <v>2184738.274394148</v>
      </c>
      <c r="BST2" s="136">
        <f>'2056'!AX31</f>
        <v>2184765.3944992488</v>
      </c>
      <c r="BSU2" s="136">
        <f>'2056'!AY31</f>
        <v>2184792.5149410032</v>
      </c>
      <c r="BSV2" s="136">
        <f>'2056'!AZ31</f>
        <v>2184819.6357194153</v>
      </c>
      <c r="BSW2" s="136">
        <f>'2056'!BA31</f>
        <v>2184846.7568344898</v>
      </c>
      <c r="BSX2" s="136">
        <f>'2056'!BB31</f>
        <v>2184873.8782862308</v>
      </c>
      <c r="BSY2" s="136">
        <f>'2056'!BC31</f>
        <v>2184901.0000746413</v>
      </c>
      <c r="BSZ2" s="136">
        <f>'2056'!BD31</f>
        <v>2184928.1221997268</v>
      </c>
      <c r="BTA2" s="136">
        <f>'2056'!BE31</f>
        <v>2184955.2446614909</v>
      </c>
      <c r="BTB2" s="136">
        <f>'2057'!F31</f>
        <v>2184969.7460805918</v>
      </c>
      <c r="BTC2" s="136">
        <f>'2057'!G31</f>
        <v>2184984.2475959468</v>
      </c>
      <c r="BTD2" s="136">
        <f>'2057'!H31</f>
        <v>2184998.7492075479</v>
      </c>
      <c r="BTE2" s="136">
        <f>'2057'!I31</f>
        <v>2185013.2509153956</v>
      </c>
      <c r="BTF2" s="136">
        <f>'2057'!J31</f>
        <v>2185027.7527194899</v>
      </c>
      <c r="BTG2" s="136">
        <f>'2057'!K31</f>
        <v>2185042.2546198317</v>
      </c>
      <c r="BTH2" s="136">
        <f>'2057'!L31</f>
        <v>2185056.756616422</v>
      </c>
      <c r="BTI2" s="136">
        <f>'2057'!M31</f>
        <v>2185071.2587092612</v>
      </c>
      <c r="BTJ2" s="136">
        <f>'2057'!N31</f>
        <v>2185085.7608983493</v>
      </c>
      <c r="BTK2" s="136">
        <f>'2057'!O31</f>
        <v>2185100.2631836883</v>
      </c>
      <c r="BTL2" s="136">
        <f>'2057'!P31</f>
        <v>2185114.7655652785</v>
      </c>
      <c r="BTM2" s="136">
        <f>'2057'!Q31</f>
        <v>2185129.2680431195</v>
      </c>
      <c r="BTN2" s="136">
        <f>'2057'!R31</f>
        <v>2185143.7706172126</v>
      </c>
      <c r="BTO2" s="136">
        <f>'2057'!S31</f>
        <v>2185158.2732875585</v>
      </c>
      <c r="BTP2" s="136">
        <f>'2057'!T31</f>
        <v>2185172.7760541583</v>
      </c>
      <c r="BTQ2" s="136">
        <f>'2057'!U31</f>
        <v>2185187.2789170113</v>
      </c>
      <c r="BTR2" s="136">
        <f>'2057'!V31</f>
        <v>2185201.7818761189</v>
      </c>
      <c r="BTS2" s="136">
        <f>'2057'!W31</f>
        <v>2185216.2849314823</v>
      </c>
      <c r="BTT2" s="136">
        <f>'2057'!X31</f>
        <v>2185230.7880831016</v>
      </c>
      <c r="BTU2" s="136">
        <f>'2057'!Y31</f>
        <v>2185245.2913309769</v>
      </c>
      <c r="BTV2" s="136">
        <f>'2057'!Z31</f>
        <v>2185259.7946751104</v>
      </c>
      <c r="BTW2" s="136">
        <f>'2057'!AA31</f>
        <v>2185274.2981155007</v>
      </c>
      <c r="BTX2" s="136">
        <f>'2057'!AB31</f>
        <v>2185288.8016521507</v>
      </c>
      <c r="BTY2" s="136">
        <f>'2057'!AC31</f>
        <v>2185303.3052850589</v>
      </c>
      <c r="BTZ2" s="136">
        <f>'2057'!AD31</f>
        <v>2185317.8090142272</v>
      </c>
      <c r="BUA2" s="136">
        <f>'2057'!AE31</f>
        <v>2185332.3128396557</v>
      </c>
      <c r="BUB2" s="136">
        <f>'2057'!AF31</f>
        <v>2185346.8167613447</v>
      </c>
      <c r="BUC2" s="136">
        <f>'2057'!AG31</f>
        <v>2185361.3207792956</v>
      </c>
      <c r="BUD2" s="136">
        <f>'2057'!AH31</f>
        <v>2185375.824893509</v>
      </c>
      <c r="BUE2" s="136">
        <f>'2057'!AI31</f>
        <v>2185390.3291039858</v>
      </c>
      <c r="BUF2" s="136">
        <f>'2057'!AJ31</f>
        <v>2185404.8334107259</v>
      </c>
      <c r="BUG2" s="136">
        <f>'2057'!AK31</f>
        <v>2185419.3378137304</v>
      </c>
      <c r="BUH2" s="136">
        <f>'2057'!AL31</f>
        <v>2185433.8423129991</v>
      </c>
      <c r="BUI2" s="136">
        <f>'2057'!AM31</f>
        <v>2185448.3469085339</v>
      </c>
      <c r="BUJ2" s="136">
        <f>'2057'!AN31</f>
        <v>2185462.8516003345</v>
      </c>
      <c r="BUK2" s="136">
        <f>'2057'!AO31</f>
        <v>2185477.3563884022</v>
      </c>
      <c r="BUL2" s="136">
        <f>'2057'!AP31</f>
        <v>2185491.8612727374</v>
      </c>
      <c r="BUM2" s="136">
        <f>'2057'!AQ31</f>
        <v>2185506.3662533406</v>
      </c>
      <c r="BUN2" s="136">
        <f>'2057'!AR31</f>
        <v>2185520.8713302123</v>
      </c>
      <c r="BUO2" s="136">
        <f>'2057'!AS31</f>
        <v>2185535.376503353</v>
      </c>
      <c r="BUP2" s="136">
        <f>'2057'!AT31</f>
        <v>2185549.881772764</v>
      </c>
      <c r="BUQ2" s="136">
        <f>'2057'!AU31</f>
        <v>2185564.3871384459</v>
      </c>
      <c r="BUR2" s="136">
        <f>'2057'!AV31</f>
        <v>2185578.892600399</v>
      </c>
      <c r="BUS2" s="136">
        <f>'2057'!AW31</f>
        <v>2185593.3981586238</v>
      </c>
      <c r="BUT2" s="136">
        <f>'2057'!AX31</f>
        <v>2185607.9038131209</v>
      </c>
      <c r="BUU2" s="136">
        <f>'2057'!AY31</f>
        <v>2185622.4095638916</v>
      </c>
      <c r="BUV2" s="136">
        <f>'2057'!AZ31</f>
        <v>2185636.9154109363</v>
      </c>
      <c r="BUW2" s="136">
        <f>'2057'!BA31</f>
        <v>2185651.4213542552</v>
      </c>
      <c r="BUX2" s="136">
        <f>'2057'!BB31</f>
        <v>2185665.927393849</v>
      </c>
      <c r="BUY2" s="136">
        <f>'2057'!BC31</f>
        <v>2185680.4335297188</v>
      </c>
      <c r="BUZ2" s="136">
        <f>'2057'!BD31</f>
        <v>2185694.939761865</v>
      </c>
      <c r="BVA2" s="136">
        <f>'2057'!BE31</f>
        <v>2185709.446090288</v>
      </c>
      <c r="BVB2" s="136">
        <f>'2058'!F31</f>
        <v>2185711.4001692259</v>
      </c>
      <c r="BVC2" s="136">
        <f>'2058'!G31</f>
        <v>2185713.3542499035</v>
      </c>
      <c r="BVD2" s="136">
        <f>'2058'!H31</f>
        <v>2185715.3083323287</v>
      </c>
      <c r="BVE2" s="136">
        <f>'2058'!I31</f>
        <v>2185717.2624165001</v>
      </c>
      <c r="BVF2" s="136">
        <f>'2058'!J31</f>
        <v>2185719.2165024187</v>
      </c>
      <c r="BVG2" s="136">
        <f>'2058'!K31</f>
        <v>2185721.170590085</v>
      </c>
      <c r="BVH2" s="136">
        <f>'2058'!L31</f>
        <v>2185723.1246794979</v>
      </c>
      <c r="BVI2" s="136">
        <f>'2058'!M31</f>
        <v>2185725.0787706571</v>
      </c>
      <c r="BVJ2" s="136">
        <f>'2058'!N31</f>
        <v>2185727.0328635643</v>
      </c>
      <c r="BVK2" s="136">
        <f>'2058'!O31</f>
        <v>2185728.9869582183</v>
      </c>
      <c r="BVL2" s="136">
        <f>'2058'!P31</f>
        <v>2185730.9410546189</v>
      </c>
      <c r="BVM2" s="136">
        <f>'2058'!Q31</f>
        <v>2185732.8951527667</v>
      </c>
      <c r="BVN2" s="136">
        <f>'2058'!R31</f>
        <v>2185734.8492526617</v>
      </c>
      <c r="BVO2" s="136">
        <f>'2058'!S31</f>
        <v>2185736.8033543034</v>
      </c>
      <c r="BVP2" s="136">
        <f>'2058'!T31</f>
        <v>2185738.7574576922</v>
      </c>
      <c r="BVQ2" s="136">
        <f>'2058'!U31</f>
        <v>2185740.7115628277</v>
      </c>
      <c r="BVR2" s="136">
        <f>'2058'!V31</f>
        <v>2185742.6656697113</v>
      </c>
      <c r="BVS2" s="136">
        <f>'2058'!W31</f>
        <v>2185744.6197783411</v>
      </c>
      <c r="BVT2" s="136">
        <f>'2058'!X31</f>
        <v>2185746.5738887182</v>
      </c>
      <c r="BVU2" s="136">
        <f>'2058'!Y31</f>
        <v>2185748.5280008418</v>
      </c>
      <c r="BVV2" s="136">
        <f>'2058'!Z31</f>
        <v>2185750.4821147132</v>
      </c>
      <c r="BVW2" s="136">
        <f>'2058'!AA31</f>
        <v>2185752.4362303312</v>
      </c>
      <c r="BVX2" s="136">
        <f>'2058'!AB31</f>
        <v>2185754.3903476959</v>
      </c>
      <c r="BVY2" s="136">
        <f>'2058'!AC31</f>
        <v>2185756.3444668083</v>
      </c>
      <c r="BVZ2" s="136">
        <f>'2058'!AD31</f>
        <v>2185758.2985876673</v>
      </c>
      <c r="BWA2" s="136">
        <f>'2058'!AE31</f>
        <v>2185760.2527102735</v>
      </c>
      <c r="BWB2" s="136">
        <f>'2058'!AF31</f>
        <v>2185762.2068346264</v>
      </c>
      <c r="BWC2" s="136">
        <f>'2058'!AG31</f>
        <v>2185764.1609607274</v>
      </c>
      <c r="BWD2" s="136">
        <f>'2058'!AH31</f>
        <v>2185766.1150885741</v>
      </c>
      <c r="BWE2" s="136">
        <f>'2058'!AI31</f>
        <v>2185768.0692181685</v>
      </c>
      <c r="BWF2" s="136">
        <f>'2058'!AJ31</f>
        <v>2185770.0233495096</v>
      </c>
      <c r="BWG2" s="136">
        <f>'2058'!AK31</f>
        <v>2185771.9774825987</v>
      </c>
      <c r="BWH2" s="136">
        <f>'2058'!AL31</f>
        <v>2185773.9316174337</v>
      </c>
      <c r="BWI2" s="136">
        <f>'2058'!AM31</f>
        <v>2185775.8857540162</v>
      </c>
      <c r="BWJ2" s="136">
        <f>'2058'!AN31</f>
        <v>2185777.8398923459</v>
      </c>
      <c r="BWK2" s="136">
        <f>'2058'!AO31</f>
        <v>2185779.7940324219</v>
      </c>
      <c r="BWL2" s="136">
        <f>'2058'!AP31</f>
        <v>2185781.7481742459</v>
      </c>
      <c r="BWM2" s="136">
        <f>'2058'!AQ31</f>
        <v>2185783.7023178162</v>
      </c>
      <c r="BWN2" s="136">
        <f>'2058'!AR31</f>
        <v>2185785.6564631341</v>
      </c>
      <c r="BWO2" s="136">
        <f>'2058'!AS31</f>
        <v>2185787.6106101992</v>
      </c>
      <c r="BWP2" s="136">
        <f>'2058'!AT31</f>
        <v>2185789.5647590109</v>
      </c>
      <c r="BWQ2" s="136">
        <f>'2058'!AU31</f>
        <v>2185791.5189095694</v>
      </c>
      <c r="BWR2" s="136">
        <f>'2058'!AV31</f>
        <v>2185793.4730618754</v>
      </c>
      <c r="BWS2" s="136">
        <f>'2058'!AW31</f>
        <v>2185795.4272159287</v>
      </c>
      <c r="BWT2" s="136">
        <f>'2058'!AX31</f>
        <v>2185797.3813717286</v>
      </c>
      <c r="BWU2" s="136">
        <f>'2058'!AY31</f>
        <v>2185799.3355292757</v>
      </c>
      <c r="BWV2" s="136">
        <f>'2058'!AZ31</f>
        <v>2185801.28968857</v>
      </c>
      <c r="BWW2" s="136">
        <f>'2058'!BA31</f>
        <v>2185803.2438496118</v>
      </c>
      <c r="BWX2" s="136">
        <f>'2058'!BB31</f>
        <v>2185805.1980123995</v>
      </c>
      <c r="BWY2" s="136">
        <f>'2058'!BC31</f>
        <v>2185807.1521769352</v>
      </c>
      <c r="BWZ2" s="136">
        <f>'2058'!BD31</f>
        <v>2185809.1063432177</v>
      </c>
      <c r="BXA2" s="136">
        <f>'2058'!BE31</f>
        <v>2185811.0605112473</v>
      </c>
      <c r="BXB2" s="136">
        <f>'2059'!F31</f>
        <v>2185800.4685822753</v>
      </c>
      <c r="BXC2" s="136">
        <f>'2059'!G31</f>
        <v>2185789.8767046304</v>
      </c>
      <c r="BXD2" s="136">
        <f>'2059'!H31</f>
        <v>2185779.2848783117</v>
      </c>
      <c r="BXE2" s="136">
        <f>'2059'!I31</f>
        <v>2185768.6931033186</v>
      </c>
      <c r="BXF2" s="136">
        <f>'2059'!J31</f>
        <v>2185758.1013796502</v>
      </c>
      <c r="BXG2" s="136">
        <f>'2059'!K31</f>
        <v>2185747.509707307</v>
      </c>
      <c r="BXH2" s="136">
        <f>'2059'!L31</f>
        <v>2185736.918086289</v>
      </c>
      <c r="BXI2" s="136">
        <f>'2059'!M31</f>
        <v>2185726.3265165947</v>
      </c>
      <c r="BXJ2" s="136">
        <f>'2059'!N31</f>
        <v>2185715.7349982252</v>
      </c>
      <c r="BXK2" s="136">
        <f>'2059'!O31</f>
        <v>2185705.1435311795</v>
      </c>
      <c r="BXL2" s="136">
        <f>'2059'!P31</f>
        <v>2185694.5521154576</v>
      </c>
      <c r="BXM2" s="136">
        <f>'2059'!Q31</f>
        <v>2185683.9607510595</v>
      </c>
      <c r="BXN2" s="136">
        <f>'2059'!R31</f>
        <v>2185673.3694379847</v>
      </c>
      <c r="BXO2" s="136">
        <f>'2059'!S31</f>
        <v>2185662.7781762322</v>
      </c>
      <c r="BXP2" s="136">
        <f>'2059'!T31</f>
        <v>2185652.1869658036</v>
      </c>
      <c r="BXQ2" s="136">
        <f>'2059'!U31</f>
        <v>2185641.5958066974</v>
      </c>
      <c r="BXR2" s="136">
        <f>'2059'!V31</f>
        <v>2185631.0046989121</v>
      </c>
      <c r="BXS2" s="136">
        <f>'2059'!W31</f>
        <v>2185620.4136424502</v>
      </c>
      <c r="BXT2" s="136">
        <f>'2059'!X31</f>
        <v>2185609.8226373093</v>
      </c>
      <c r="BXU2" s="136">
        <f>'2059'!Y31</f>
        <v>2185599.2316834903</v>
      </c>
      <c r="BXV2" s="136">
        <f>'2059'!Z31</f>
        <v>2185588.6407809928</v>
      </c>
      <c r="BXW2" s="136">
        <f>'2059'!AA31</f>
        <v>2185578.0499298158</v>
      </c>
      <c r="BXX2" s="136">
        <f>'2059'!AB31</f>
        <v>2185567.4591299598</v>
      </c>
      <c r="BXY2" s="136">
        <f>'2059'!AC31</f>
        <v>2185556.8683814243</v>
      </c>
      <c r="BXZ2" s="136">
        <f>'2059'!AD31</f>
        <v>2185546.2776842094</v>
      </c>
      <c r="BYA2" s="136">
        <f>'2059'!AE31</f>
        <v>2185535.6870383145</v>
      </c>
      <c r="BYB2" s="136">
        <f>'2059'!AF31</f>
        <v>2185525.0964437388</v>
      </c>
      <c r="BYC2" s="136">
        <f>'2059'!AG31</f>
        <v>2185514.5059004831</v>
      </c>
      <c r="BYD2" s="136">
        <f>'2059'!AH31</f>
        <v>2185503.9154085466</v>
      </c>
      <c r="BYE2" s="136">
        <f>'2059'!AI31</f>
        <v>2185493.3249679296</v>
      </c>
      <c r="BYF2" s="136">
        <f>'2059'!AJ31</f>
        <v>2185482.7345786309</v>
      </c>
      <c r="BYG2" s="136">
        <f>'2059'!AK31</f>
        <v>2185472.1442406508</v>
      </c>
      <c r="BYH2" s="136">
        <f>'2059'!AL31</f>
        <v>2185461.5539539885</v>
      </c>
      <c r="BYI2" s="136">
        <f>'2059'!AM31</f>
        <v>2185450.9637186448</v>
      </c>
      <c r="BYJ2" s="136">
        <f>'2059'!AN31</f>
        <v>2185440.3735346189</v>
      </c>
      <c r="BYK2" s="136">
        <f>'2059'!AO31</f>
        <v>2185429.7834019111</v>
      </c>
      <c r="BYL2" s="136">
        <f>'2059'!AP31</f>
        <v>2185419.1933205198</v>
      </c>
      <c r="BYM2" s="136">
        <f>'2059'!AQ31</f>
        <v>2185408.6032904456</v>
      </c>
      <c r="BYN2" s="136">
        <f>'2059'!AR31</f>
        <v>2185398.0133116883</v>
      </c>
      <c r="BYO2" s="136">
        <f>'2059'!AS31</f>
        <v>2185387.4233842483</v>
      </c>
      <c r="BYP2" s="136">
        <f>'2059'!AT31</f>
        <v>2185376.8335081232</v>
      </c>
      <c r="BYQ2" s="136">
        <f>'2059'!AU31</f>
        <v>2185366.2436833149</v>
      </c>
      <c r="BYR2" s="136">
        <f>'2059'!AV31</f>
        <v>2185355.6539098225</v>
      </c>
      <c r="BYS2" s="136">
        <f>'2059'!AW31</f>
        <v>2185345.0641876459</v>
      </c>
      <c r="BYT2" s="136">
        <f>'2059'!AX31</f>
        <v>2185334.4745167843</v>
      </c>
      <c r="BYU2" s="136">
        <f>'2059'!AY31</f>
        <v>2185323.8848972381</v>
      </c>
      <c r="BYV2" s="136">
        <f>'2059'!AZ31</f>
        <v>2185313.2953290064</v>
      </c>
      <c r="BYW2" s="136">
        <f>'2059'!BA31</f>
        <v>2185302.7058120891</v>
      </c>
      <c r="BYX2" s="136">
        <f>'2059'!BB31</f>
        <v>2185292.1163464868</v>
      </c>
      <c r="BYY2" s="136">
        <f>'2059'!BC31</f>
        <v>2185281.5269321976</v>
      </c>
      <c r="BYZ2" s="136">
        <f>'2059'!BD31</f>
        <v>2185270.9375692229</v>
      </c>
      <c r="BZA2" s="136">
        <f>'2059'!BE31</f>
        <v>2185260.3482575621</v>
      </c>
      <c r="BZB2" s="136">
        <f>'2060'!F31</f>
        <v>2185237.3114948948</v>
      </c>
      <c r="BZC2" s="136">
        <f>'2060'!G31</f>
        <v>2185214.274975074</v>
      </c>
      <c r="BZD2" s="136">
        <f>'2060'!H31</f>
        <v>2185191.2386981016</v>
      </c>
      <c r="BZE2" s="136">
        <f>'2060'!I31</f>
        <v>2185168.2026639739</v>
      </c>
      <c r="BZF2" s="136">
        <f>'2060'!J31</f>
        <v>2185145.1668726904</v>
      </c>
      <c r="BZG2" s="136">
        <f>'2060'!K31</f>
        <v>2185122.1313242475</v>
      </c>
      <c r="BZH2" s="136">
        <f>'2060'!L31</f>
        <v>2185099.0960186431</v>
      </c>
      <c r="BZI2" s="136">
        <f>'2060'!M31</f>
        <v>2185076.0609558732</v>
      </c>
      <c r="BZJ2" s="136">
        <f>'2060'!N31</f>
        <v>2185053.0261359368</v>
      </c>
      <c r="BZK2" s="136">
        <f>'2060'!O31</f>
        <v>2185029.9915588303</v>
      </c>
      <c r="BZL2" s="136">
        <f>'2060'!P31</f>
        <v>2185006.957224553</v>
      </c>
      <c r="BZM2" s="136">
        <f>'2060'!Q31</f>
        <v>2184983.9231330999</v>
      </c>
      <c r="BZN2" s="136">
        <f>'2060'!R31</f>
        <v>2184960.8892844692</v>
      </c>
      <c r="BZO2" s="136">
        <f>'2060'!S31</f>
        <v>2184937.8556786599</v>
      </c>
      <c r="BZP2" s="136">
        <f>'2060'!T31</f>
        <v>2184914.8223156673</v>
      </c>
      <c r="BZQ2" s="136">
        <f>'2060'!U31</f>
        <v>2184891.7891954896</v>
      </c>
      <c r="BZR2" s="136">
        <f>'2060'!V31</f>
        <v>2184868.7563181254</v>
      </c>
      <c r="BZS2" s="136">
        <f>'2060'!W31</f>
        <v>2184845.72368357</v>
      </c>
      <c r="BZT2" s="136">
        <f>'2060'!X31</f>
        <v>2184822.6912918226</v>
      </c>
      <c r="BZU2" s="136">
        <f>'2060'!Y31</f>
        <v>2184799.6591428798</v>
      </c>
      <c r="BZV2" s="136">
        <f>'2060'!Z31</f>
        <v>2184776.6272367397</v>
      </c>
      <c r="BZW2" s="136">
        <f>'2060'!AA31</f>
        <v>2184753.5955733988</v>
      </c>
      <c r="BZX2" s="136">
        <f>'2060'!AB31</f>
        <v>2184730.564152855</v>
      </c>
      <c r="BZY2" s="136">
        <f>'2060'!AC31</f>
        <v>2184707.532975106</v>
      </c>
      <c r="BZZ2" s="136">
        <f>'2060'!AD31</f>
        <v>2184684.5020401496</v>
      </c>
      <c r="CAA2" s="136">
        <f>'2060'!AE31</f>
        <v>2184661.4713479816</v>
      </c>
      <c r="CAB2" s="136">
        <f>'2060'!AF31</f>
        <v>2184638.4408986014</v>
      </c>
      <c r="CAC2" s="136">
        <f>'2060'!AG31</f>
        <v>2184615.410692005</v>
      </c>
      <c r="CAD2" s="136">
        <f>'2060'!AH31</f>
        <v>2184592.3807281903</v>
      </c>
      <c r="CAE2" s="136">
        <f>'2060'!AI31</f>
        <v>2184569.3510071551</v>
      </c>
      <c r="CAF2" s="136">
        <f>'2060'!AJ31</f>
        <v>2184546.3215288967</v>
      </c>
      <c r="CAG2" s="136">
        <f>'2060'!AK31</f>
        <v>2184523.2922934117</v>
      </c>
      <c r="CAH2" s="136">
        <f>'2060'!AL31</f>
        <v>2184500.2633006987</v>
      </c>
      <c r="CAI2" s="136">
        <f>'2060'!AM31</f>
        <v>2184477.234550755</v>
      </c>
      <c r="CAJ2" s="136">
        <f>'2060'!AN31</f>
        <v>2184454.2060435778</v>
      </c>
      <c r="CAK2" s="136">
        <f>'2060'!AO31</f>
        <v>2184431.1777791642</v>
      </c>
      <c r="CAL2" s="136">
        <f>'2060'!AP31</f>
        <v>2184408.1497575114</v>
      </c>
      <c r="CAM2" s="136">
        <f>'2060'!AQ31</f>
        <v>2184385.1219786182</v>
      </c>
      <c r="CAN2" s="136">
        <f>'2060'!AR31</f>
        <v>2184362.0944424807</v>
      </c>
      <c r="CAO2" s="136">
        <f>'2060'!AS31</f>
        <v>2184339.0671490971</v>
      </c>
      <c r="CAP2" s="136">
        <f>'2060'!AT31</f>
        <v>2184316.0400984641</v>
      </c>
      <c r="CAQ2" s="136">
        <f>'2060'!AU31</f>
        <v>2184293.0132905799</v>
      </c>
      <c r="CAR2" s="136">
        <f>'2060'!AV31</f>
        <v>2184269.9867254416</v>
      </c>
      <c r="CAS2" s="136">
        <f>'2060'!AW31</f>
        <v>2184246.9604030466</v>
      </c>
      <c r="CAT2" s="136">
        <f>'2060'!AX31</f>
        <v>2184223.9343233928</v>
      </c>
      <c r="CAU2" s="136">
        <f>'2060'!AY31</f>
        <v>2184200.9084864771</v>
      </c>
      <c r="CAV2" s="136">
        <f>'2060'!AZ31</f>
        <v>2184177.8828922966</v>
      </c>
      <c r="CAW2" s="136">
        <f>'2060'!BA31</f>
        <v>2184154.8575408505</v>
      </c>
      <c r="CAX2" s="136">
        <f>'2060'!BB31</f>
        <v>2184131.8324321341</v>
      </c>
      <c r="CAY2" s="136">
        <f>'2060'!BC31</f>
        <v>2184108.8075661454</v>
      </c>
      <c r="CAZ2" s="136">
        <f>'2060'!BD31</f>
        <v>2184085.7829428823</v>
      </c>
      <c r="CBA2" s="136">
        <f>'2060'!BE31</f>
        <v>2184062.7585623427</v>
      </c>
    </row>
  </sheetData>
  <pageMargins left="0.511811024" right="0.511811024" top="0.78740157499999996" bottom="0.78740157499999996" header="0.31496062000000002" footer="0.3149606200000000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R50"/>
  <sheetViews>
    <sheetView workbookViewId="0">
      <selection activeCell="A51" sqref="A51"/>
    </sheetView>
  </sheetViews>
  <sheetFormatPr defaultRowHeight="15" x14ac:dyDescent="0.25"/>
  <cols>
    <col min="1" max="1" width="25.140625" bestFit="1" customWidth="1"/>
    <col min="2" max="7" width="13.42578125" customWidth="1"/>
    <col min="8" max="8" width="16.85546875" customWidth="1"/>
    <col min="9" max="11" width="13.42578125" customWidth="1"/>
    <col min="12" max="12" width="17.28515625" customWidth="1"/>
  </cols>
  <sheetData>
    <row r="1" spans="1:12" ht="75.599999999999994" customHeight="1" x14ac:dyDescent="0.3">
      <c r="A1" s="185" t="s">
        <v>253</v>
      </c>
      <c r="B1" s="185"/>
      <c r="C1" s="185"/>
      <c r="D1" s="185"/>
      <c r="E1" s="185"/>
      <c r="F1" s="185"/>
      <c r="G1" s="185"/>
      <c r="H1" s="185"/>
      <c r="I1" s="185"/>
    </row>
    <row r="2" spans="1:12" ht="31.15" customHeight="1" x14ac:dyDescent="0.3">
      <c r="A2" s="134"/>
      <c r="B2" s="134"/>
      <c r="C2" s="134"/>
      <c r="D2" s="134"/>
      <c r="E2" s="134"/>
      <c r="F2" s="134"/>
      <c r="G2" s="134"/>
      <c r="H2" s="134"/>
      <c r="I2" s="134"/>
    </row>
    <row r="3" spans="1:12" ht="35.450000000000003" customHeight="1" x14ac:dyDescent="0.3">
      <c r="A3" s="182" t="s">
        <v>255</v>
      </c>
      <c r="B3" s="183"/>
      <c r="C3" s="183"/>
      <c r="D3" s="183"/>
      <c r="E3" s="183"/>
      <c r="F3" s="183"/>
      <c r="G3" s="183"/>
      <c r="H3" s="183"/>
      <c r="I3" s="184"/>
      <c r="J3" s="119"/>
      <c r="K3" s="119"/>
      <c r="L3" s="119"/>
    </row>
    <row r="4" spans="1:12" ht="18.75" x14ac:dyDescent="0.25">
      <c r="A4" s="153" t="s">
        <v>144</v>
      </c>
      <c r="B4" s="154" t="s">
        <v>44</v>
      </c>
      <c r="C4" s="154"/>
      <c r="D4" s="154" t="s">
        <v>45</v>
      </c>
      <c r="E4" s="154"/>
      <c r="F4" s="188" t="s">
        <v>46</v>
      </c>
      <c r="G4" s="189"/>
      <c r="H4" s="154" t="s">
        <v>47</v>
      </c>
      <c r="I4" s="154"/>
      <c r="L4" s="43"/>
    </row>
    <row r="5" spans="1:12" ht="18.75" x14ac:dyDescent="0.25">
      <c r="A5" s="153"/>
      <c r="B5" s="23" t="s">
        <v>150</v>
      </c>
      <c r="C5" s="23" t="s">
        <v>0</v>
      </c>
      <c r="D5" s="23" t="s">
        <v>150</v>
      </c>
      <c r="E5" s="23" t="s">
        <v>0</v>
      </c>
      <c r="F5" s="23" t="s">
        <v>150</v>
      </c>
      <c r="G5" s="110" t="s">
        <v>0</v>
      </c>
      <c r="H5" s="23" t="s">
        <v>150</v>
      </c>
      <c r="I5" s="23" t="s">
        <v>0</v>
      </c>
      <c r="L5" s="43"/>
    </row>
    <row r="6" spans="1:12" ht="18.75" x14ac:dyDescent="0.3">
      <c r="A6" s="14" t="s">
        <v>254</v>
      </c>
      <c r="B6" s="32">
        <f t="shared" ref="B6:I6" si="0">SUM(B7:B13)</f>
        <v>2556149</v>
      </c>
      <c r="C6" s="31">
        <f t="shared" si="0"/>
        <v>100</v>
      </c>
      <c r="D6" s="32">
        <f t="shared" si="0"/>
        <v>2786686</v>
      </c>
      <c r="E6" s="31">
        <f t="shared" si="0"/>
        <v>100</v>
      </c>
      <c r="F6" s="32">
        <f t="shared" si="0"/>
        <v>2906574</v>
      </c>
      <c r="G6" s="111">
        <f t="shared" si="0"/>
        <v>100</v>
      </c>
      <c r="H6" s="32">
        <f t="shared" si="0"/>
        <v>2881854</v>
      </c>
      <c r="I6" s="31">
        <f t="shared" si="0"/>
        <v>99.999999999999986</v>
      </c>
      <c r="L6" s="17"/>
    </row>
    <row r="7" spans="1:12" ht="18.75" x14ac:dyDescent="0.3">
      <c r="A7" s="14" t="s">
        <v>36</v>
      </c>
      <c r="B7" s="33">
        <f>TPUs!L2</f>
        <v>308674</v>
      </c>
      <c r="C7" s="35">
        <f t="shared" ref="C7:C13" si="1">B7/$B$6*100</f>
        <v>12.075743628403508</v>
      </c>
      <c r="D7" s="33">
        <f>TPUs!M2</f>
        <v>317830</v>
      </c>
      <c r="E7" s="35">
        <f t="shared" ref="E7:E13" si="2">D7/$D$6*100</f>
        <v>11.405303647414886</v>
      </c>
      <c r="F7" s="33">
        <f>TPUs!N2</f>
        <v>308233</v>
      </c>
      <c r="G7" s="112">
        <f t="shared" ref="G7:G13" si="3">F7/$F$6*100</f>
        <v>10.604684415397648</v>
      </c>
      <c r="H7" s="33">
        <f>TPUs!O2</f>
        <v>322664</v>
      </c>
      <c r="I7" s="35">
        <f t="shared" ref="I7:I13" si="4">H7/$H$6*100</f>
        <v>11.196403426405363</v>
      </c>
      <c r="L7" s="117"/>
    </row>
    <row r="8" spans="1:12" ht="18.75" x14ac:dyDescent="0.3">
      <c r="A8" s="14" t="s">
        <v>37</v>
      </c>
      <c r="B8" s="33">
        <f>TPUs!L6</f>
        <v>91872</v>
      </c>
      <c r="C8" s="35">
        <f t="shared" si="1"/>
        <v>3.5941566786599681</v>
      </c>
      <c r="D8" s="33">
        <f>TPUs!M6</f>
        <v>93830</v>
      </c>
      <c r="E8" s="35">
        <f t="shared" si="2"/>
        <v>3.3670819030202899</v>
      </c>
      <c r="F8" s="33">
        <f>TPUs!N6</f>
        <v>93631</v>
      </c>
      <c r="G8" s="112">
        <f t="shared" si="3"/>
        <v>3.2213526990883423</v>
      </c>
      <c r="H8" s="33">
        <f>TPUs!O6</f>
        <v>92170</v>
      </c>
      <c r="I8" s="35">
        <f t="shared" si="4"/>
        <v>3.198288324113574</v>
      </c>
      <c r="L8" s="117"/>
    </row>
    <row r="9" spans="1:12" ht="18.75" x14ac:dyDescent="0.3">
      <c r="A9" s="14" t="s">
        <v>38</v>
      </c>
      <c r="B9" s="33">
        <f>TPUs!L10</f>
        <v>377968</v>
      </c>
      <c r="C9" s="35">
        <f t="shared" si="1"/>
        <v>14.786618463947132</v>
      </c>
      <c r="D9" s="33">
        <f>TPUs!M10</f>
        <v>409613</v>
      </c>
      <c r="E9" s="35">
        <f t="shared" si="2"/>
        <v>14.698929122262069</v>
      </c>
      <c r="F9" s="33">
        <f>TPUs!N10</f>
        <v>448545</v>
      </c>
      <c r="G9" s="112">
        <f t="shared" si="3"/>
        <v>15.432086022925962</v>
      </c>
      <c r="H9" s="33">
        <f>TPUs!O10</f>
        <v>463775</v>
      </c>
      <c r="I9" s="35">
        <f t="shared" si="4"/>
        <v>16.092938781770346</v>
      </c>
      <c r="L9" s="117"/>
    </row>
    <row r="10" spans="1:12" ht="18.75" x14ac:dyDescent="0.3">
      <c r="A10" s="14" t="s">
        <v>39</v>
      </c>
      <c r="B10" s="33">
        <f>TPUs!L17</f>
        <v>853359</v>
      </c>
      <c r="C10" s="35">
        <f t="shared" si="1"/>
        <v>33.384556221096659</v>
      </c>
      <c r="D10" s="33">
        <f>TPUs!M17</f>
        <v>944212</v>
      </c>
      <c r="E10" s="35">
        <f t="shared" si="2"/>
        <v>33.882970668385312</v>
      </c>
      <c r="F10" s="33">
        <f>TPUs!N17</f>
        <v>997031</v>
      </c>
      <c r="G10" s="112">
        <f t="shared" si="3"/>
        <v>34.302618822022083</v>
      </c>
      <c r="H10" s="33">
        <f>TPUs!O17</f>
        <v>925024</v>
      </c>
      <c r="I10" s="35">
        <f t="shared" si="4"/>
        <v>32.098225656122757</v>
      </c>
      <c r="L10" s="117"/>
    </row>
    <row r="11" spans="1:12" ht="18.75" x14ac:dyDescent="0.3">
      <c r="A11" s="14" t="s">
        <v>40</v>
      </c>
      <c r="B11" s="33">
        <f>TPUs!L21</f>
        <v>315115</v>
      </c>
      <c r="C11" s="35">
        <f t="shared" si="1"/>
        <v>12.327724244556949</v>
      </c>
      <c r="D11" s="33">
        <f>TPUs!M21</f>
        <v>354964</v>
      </c>
      <c r="E11" s="35">
        <f t="shared" si="2"/>
        <v>12.737854211059302</v>
      </c>
      <c r="F11" s="33">
        <f>TPUs!N21</f>
        <v>362229</v>
      </c>
      <c r="G11" s="112">
        <f t="shared" si="3"/>
        <v>12.462404191326284</v>
      </c>
      <c r="H11" s="33">
        <f>TPUs!O21</f>
        <v>331726</v>
      </c>
      <c r="I11" s="35">
        <f t="shared" si="4"/>
        <v>11.510853776770093</v>
      </c>
      <c r="L11" s="117"/>
    </row>
    <row r="12" spans="1:12" ht="18.75" x14ac:dyDescent="0.3">
      <c r="A12" s="14" t="s">
        <v>41</v>
      </c>
      <c r="B12" s="33">
        <f>TPUs!L25</f>
        <v>200436</v>
      </c>
      <c r="C12" s="35">
        <f t="shared" si="1"/>
        <v>7.8413269336020708</v>
      </c>
      <c r="D12" s="33">
        <f>TPUs!M25</f>
        <v>230137</v>
      </c>
      <c r="E12" s="35">
        <f t="shared" si="2"/>
        <v>8.2584474892399076</v>
      </c>
      <c r="F12" s="33">
        <f>TPUs!N25</f>
        <v>238620</v>
      </c>
      <c r="G12" s="112">
        <f t="shared" si="3"/>
        <v>8.2096653998831624</v>
      </c>
      <c r="H12" s="33">
        <f>TPUs!O25</f>
        <v>269446</v>
      </c>
      <c r="I12" s="35">
        <f t="shared" si="4"/>
        <v>9.3497449905512209</v>
      </c>
      <c r="L12" s="117"/>
    </row>
    <row r="13" spans="1:12" ht="18.75" x14ac:dyDescent="0.3">
      <c r="A13" s="14" t="s">
        <v>42</v>
      </c>
      <c r="B13" s="33">
        <f>TPUs!L29</f>
        <v>408725</v>
      </c>
      <c r="C13" s="35">
        <f t="shared" si="1"/>
        <v>15.989873829733714</v>
      </c>
      <c r="D13" s="33">
        <f>TPUs!M29</f>
        <v>436100</v>
      </c>
      <c r="E13" s="35">
        <f t="shared" si="2"/>
        <v>15.64941295861823</v>
      </c>
      <c r="F13" s="33">
        <f>TPUs!N29</f>
        <v>458285</v>
      </c>
      <c r="G13" s="112">
        <f t="shared" si="3"/>
        <v>15.767188449356528</v>
      </c>
      <c r="H13" s="33">
        <f>TPUs!O29</f>
        <v>477049</v>
      </c>
      <c r="I13" s="35">
        <f t="shared" si="4"/>
        <v>16.553545044266642</v>
      </c>
      <c r="L13" s="117"/>
    </row>
    <row r="14" spans="1:12" x14ac:dyDescent="0.25">
      <c r="K14" s="8"/>
      <c r="L14" s="125"/>
    </row>
    <row r="16" spans="1:12" ht="38.450000000000003" customHeight="1" x14ac:dyDescent="0.3">
      <c r="A16" s="190" t="s">
        <v>98</v>
      </c>
      <c r="B16" s="190"/>
      <c r="C16" s="190"/>
      <c r="D16" s="190"/>
      <c r="E16" s="190"/>
      <c r="F16" s="190"/>
      <c r="G16" s="190"/>
      <c r="H16" s="190"/>
      <c r="I16" s="190"/>
      <c r="J16" s="119"/>
      <c r="K16" s="119"/>
      <c r="L16" s="119"/>
    </row>
    <row r="17" spans="1:44" ht="31.15" customHeight="1" x14ac:dyDescent="0.25">
      <c r="A17" s="153" t="s">
        <v>35</v>
      </c>
      <c r="B17" s="154">
        <v>2012</v>
      </c>
      <c r="C17" s="154"/>
      <c r="D17" s="154">
        <v>2014</v>
      </c>
      <c r="E17" s="154"/>
      <c r="F17" s="154">
        <v>2016</v>
      </c>
      <c r="G17" s="154"/>
      <c r="H17" s="188">
        <v>2017</v>
      </c>
      <c r="I17" s="191"/>
      <c r="J17" s="186"/>
      <c r="K17" s="187"/>
      <c r="L17" s="43"/>
    </row>
    <row r="18" spans="1:44" ht="18.75" x14ac:dyDescent="0.25">
      <c r="A18" s="153"/>
      <c r="B18" s="23" t="s">
        <v>48</v>
      </c>
      <c r="C18" s="23" t="s">
        <v>0</v>
      </c>
      <c r="D18" s="23" t="s">
        <v>48</v>
      </c>
      <c r="E18" s="23" t="s">
        <v>0</v>
      </c>
      <c r="F18" s="23" t="s">
        <v>48</v>
      </c>
      <c r="G18" s="23" t="s">
        <v>0</v>
      </c>
      <c r="H18" s="23" t="s">
        <v>48</v>
      </c>
      <c r="I18" s="23" t="s">
        <v>0</v>
      </c>
      <c r="J18" s="21"/>
      <c r="K18" s="21"/>
      <c r="L18" s="43"/>
    </row>
    <row r="19" spans="1:44" ht="18.75" x14ac:dyDescent="0.3">
      <c r="A19" s="14" t="s">
        <v>93</v>
      </c>
      <c r="B19" s="32">
        <f>'Population Projection - IBGE'!D6</f>
        <v>2632093.2813699362</v>
      </c>
      <c r="C19" s="31">
        <f>SUM(C20:C26)</f>
        <v>100</v>
      </c>
      <c r="D19" s="32">
        <f>'Population Projection - IBGE'!D8</f>
        <v>2715428.1496994239</v>
      </c>
      <c r="E19" s="31">
        <f t="shared" ref="E19:I19" si="5">SUM(E20:E26)</f>
        <v>99.999999999999986</v>
      </c>
      <c r="F19" s="32">
        <f>'Population Projection - IBGE'!D10</f>
        <v>2799760.1008223379</v>
      </c>
      <c r="G19" s="31">
        <f t="shared" si="5"/>
        <v>100</v>
      </c>
      <c r="H19" s="32">
        <f>'Population Projection - IBGE'!D11</f>
        <v>2840634.0240891501</v>
      </c>
      <c r="I19" s="31">
        <f t="shared" si="5"/>
        <v>100</v>
      </c>
      <c r="J19" s="114"/>
      <c r="K19" s="115"/>
      <c r="L19" s="17"/>
    </row>
    <row r="20" spans="1:44" ht="18.75" x14ac:dyDescent="0.3">
      <c r="A20" s="14" t="s">
        <v>36</v>
      </c>
      <c r="B20" s="33">
        <f>(C20/100)*$B$19</f>
        <v>309021.53387105721</v>
      </c>
      <c r="C20" s="35">
        <f t="shared" ref="C20:C26" si="6">(C7+E7)/2</f>
        <v>11.740523637909197</v>
      </c>
      <c r="D20" s="33">
        <f>(E20/100)*$D$19</f>
        <v>298832.70580154721</v>
      </c>
      <c r="E20" s="35">
        <f t="shared" ref="E20:E26" si="7">(E7+G7)/2</f>
        <v>11.004994031406266</v>
      </c>
      <c r="F20" s="33">
        <f>(G20/100)*$F$19</f>
        <v>305189.07947001519</v>
      </c>
      <c r="G20" s="35">
        <f t="shared" ref="G20:G26" si="8">(G7+I7)/2</f>
        <v>10.900543920901505</v>
      </c>
      <c r="H20" s="33">
        <f t="shared" ref="H20:H26" si="9">(I20/100)*$H$19</f>
        <v>313846.70231633185</v>
      </c>
      <c r="I20" s="35">
        <f t="shared" ref="I20:I26" si="10">(G20+I7)/2</f>
        <v>11.048473673653433</v>
      </c>
      <c r="J20" s="113"/>
      <c r="K20" s="116"/>
      <c r="L20" s="117"/>
    </row>
    <row r="21" spans="1:44" ht="18.75" x14ac:dyDescent="0.3">
      <c r="A21" s="14" t="s">
        <v>37</v>
      </c>
      <c r="B21" s="33">
        <f t="shared" ref="B21:B26" si="11">(C21/100)*$B$19</f>
        <v>91613.146504268938</v>
      </c>
      <c r="C21" s="35">
        <f t="shared" si="6"/>
        <v>3.4806192908401288</v>
      </c>
      <c r="D21" s="33">
        <f t="shared" ref="D21:D26" si="12">(E21/100)*$D$19</f>
        <v>89452.103905097523</v>
      </c>
      <c r="E21" s="35">
        <f t="shared" si="7"/>
        <v>3.2942173010543163</v>
      </c>
      <c r="F21" s="33">
        <f t="shared" ref="F21:F26" si="13">(G21/100)*$F$19</f>
        <v>89867.273991815062</v>
      </c>
      <c r="G21" s="35">
        <f t="shared" si="8"/>
        <v>3.2098205116009582</v>
      </c>
      <c r="H21" s="33">
        <f t="shared" si="9"/>
        <v>91015.459943985057</v>
      </c>
      <c r="I21" s="35">
        <f t="shared" si="10"/>
        <v>3.2040544178572663</v>
      </c>
      <c r="J21" s="113"/>
      <c r="K21" s="116"/>
      <c r="L21" s="117"/>
    </row>
    <row r="22" spans="1:44" ht="18.75" x14ac:dyDescent="0.3">
      <c r="A22" s="14" t="s">
        <v>38</v>
      </c>
      <c r="B22" s="33">
        <f t="shared" si="11"/>
        <v>388043.55849587388</v>
      </c>
      <c r="C22" s="35">
        <f t="shared" si="6"/>
        <v>14.7427737931046</v>
      </c>
      <c r="D22" s="33">
        <f t="shared" si="12"/>
        <v>409093.03352131625</v>
      </c>
      <c r="E22" s="35">
        <f t="shared" si="7"/>
        <v>15.065507572594015</v>
      </c>
      <c r="F22" s="33">
        <f t="shared" si="13"/>
        <v>441312.53312811616</v>
      </c>
      <c r="G22" s="35">
        <f t="shared" si="8"/>
        <v>15.762512402348154</v>
      </c>
      <c r="H22" s="33">
        <f t="shared" si="9"/>
        <v>452448.39243159007</v>
      </c>
      <c r="I22" s="35">
        <f t="shared" si="10"/>
        <v>15.92772559205925</v>
      </c>
      <c r="J22" s="113"/>
      <c r="K22" s="116"/>
      <c r="L22" s="117"/>
    </row>
    <row r="23" spans="1:44" ht="18.75" x14ac:dyDescent="0.3">
      <c r="A23" s="14" t="s">
        <v>39</v>
      </c>
      <c r="B23" s="33">
        <f t="shared" si="11"/>
        <v>885272.02790088498</v>
      </c>
      <c r="C23" s="35">
        <f t="shared" si="6"/>
        <v>33.633763444740985</v>
      </c>
      <c r="D23" s="33">
        <f t="shared" si="12"/>
        <v>925765.34553050715</v>
      </c>
      <c r="E23" s="35">
        <f t="shared" si="7"/>
        <v>34.092794745203697</v>
      </c>
      <c r="F23" s="33">
        <f t="shared" si="13"/>
        <v>929532.17515409598</v>
      </c>
      <c r="G23" s="35">
        <f t="shared" si="8"/>
        <v>33.200422239072424</v>
      </c>
      <c r="H23" s="33">
        <f t="shared" si="9"/>
        <v>927447.80469054403</v>
      </c>
      <c r="I23" s="35">
        <f t="shared" si="10"/>
        <v>32.649323947597594</v>
      </c>
      <c r="J23" s="113"/>
      <c r="K23" s="116"/>
      <c r="L23" s="117"/>
    </row>
    <row r="24" spans="1:44" ht="18.75" x14ac:dyDescent="0.3">
      <c r="A24" s="14" t="s">
        <v>40</v>
      </c>
      <c r="B24" s="33">
        <f t="shared" si="11"/>
        <v>329874.70323339273</v>
      </c>
      <c r="C24" s="35">
        <f t="shared" si="6"/>
        <v>12.532789227808125</v>
      </c>
      <c r="D24" s="33">
        <f t="shared" si="12"/>
        <v>342147.45522768621</v>
      </c>
      <c r="E24" s="35">
        <f t="shared" si="7"/>
        <v>12.600129201192793</v>
      </c>
      <c r="F24" s="33">
        <f t="shared" si="13"/>
        <v>335596.85572898714</v>
      </c>
      <c r="G24" s="35">
        <f t="shared" si="8"/>
        <v>11.986628984048188</v>
      </c>
      <c r="H24" s="33">
        <f t="shared" si="9"/>
        <v>333738.74505414331</v>
      </c>
      <c r="I24" s="35">
        <f t="shared" si="10"/>
        <v>11.74874138040914</v>
      </c>
      <c r="J24" s="113"/>
      <c r="K24" s="116"/>
      <c r="L24" s="117"/>
    </row>
    <row r="25" spans="1:44" ht="18.75" x14ac:dyDescent="0.3">
      <c r="A25" s="14" t="s">
        <v>41</v>
      </c>
      <c r="B25" s="33">
        <f t="shared" si="11"/>
        <v>211880.54044966956</v>
      </c>
      <c r="C25" s="35">
        <f t="shared" si="6"/>
        <v>8.0498872114209892</v>
      </c>
      <c r="D25" s="33">
        <f t="shared" si="12"/>
        <v>223589.88655776347</v>
      </c>
      <c r="E25" s="35">
        <f t="shared" si="7"/>
        <v>8.234056444561535</v>
      </c>
      <c r="F25" s="33">
        <f t="shared" si="13"/>
        <v>245810.68302551686</v>
      </c>
      <c r="G25" s="35">
        <f t="shared" si="8"/>
        <v>8.7797051952171916</v>
      </c>
      <c r="H25" s="33">
        <f t="shared" si="9"/>
        <v>257495.66517861557</v>
      </c>
      <c r="I25" s="35">
        <f t="shared" si="10"/>
        <v>9.0647250928842062</v>
      </c>
      <c r="J25" s="113"/>
      <c r="K25" s="116"/>
      <c r="L25" s="117"/>
    </row>
    <row r="26" spans="1:44" ht="18.75" x14ac:dyDescent="0.3">
      <c r="A26" s="14" t="s">
        <v>42</v>
      </c>
      <c r="B26" s="33">
        <f t="shared" si="11"/>
        <v>416387.77091478871</v>
      </c>
      <c r="C26" s="35">
        <f t="shared" si="6"/>
        <v>15.819643394175973</v>
      </c>
      <c r="D26" s="33">
        <f t="shared" si="12"/>
        <v>426547.61915550608</v>
      </c>
      <c r="E26" s="35">
        <f t="shared" si="7"/>
        <v>15.70830070398738</v>
      </c>
      <c r="F26" s="33">
        <f t="shared" si="13"/>
        <v>452451.50032379152</v>
      </c>
      <c r="G26" s="35">
        <f t="shared" si="8"/>
        <v>16.160366746811583</v>
      </c>
      <c r="H26" s="33">
        <f t="shared" si="9"/>
        <v>464641.25447394018</v>
      </c>
      <c r="I26" s="35">
        <f t="shared" si="10"/>
        <v>16.356955895539112</v>
      </c>
      <c r="J26" s="113"/>
      <c r="K26" s="116"/>
      <c r="L26" s="117"/>
    </row>
    <row r="27" spans="1:44" x14ac:dyDescent="0.25">
      <c r="B27" s="118"/>
      <c r="C27" s="118"/>
      <c r="D27" s="118"/>
      <c r="E27" s="118"/>
      <c r="F27" s="118"/>
      <c r="G27" s="118"/>
      <c r="H27" s="118"/>
      <c r="I27" s="118"/>
    </row>
    <row r="29" spans="1:44" ht="35.450000000000003" customHeight="1" x14ac:dyDescent="0.3">
      <c r="A29" s="190" t="s">
        <v>256</v>
      </c>
      <c r="B29" s="190"/>
      <c r="C29" s="190"/>
      <c r="D29" s="190"/>
      <c r="E29" s="190"/>
      <c r="F29" s="123"/>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row>
    <row r="30" spans="1:44" ht="37.5" x14ac:dyDescent="0.25">
      <c r="A30" s="22" t="s">
        <v>35</v>
      </c>
      <c r="B30" s="51">
        <v>2012</v>
      </c>
      <c r="C30" s="51">
        <v>2014</v>
      </c>
      <c r="D30" s="51">
        <v>2016</v>
      </c>
      <c r="E30" s="51">
        <v>2017</v>
      </c>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row>
    <row r="31" spans="1:44" ht="18.75" x14ac:dyDescent="0.3">
      <c r="A31" s="30" t="s">
        <v>36</v>
      </c>
      <c r="B31" s="52">
        <f>C20</f>
        <v>11.740523637909197</v>
      </c>
      <c r="C31" s="92">
        <f>E20</f>
        <v>11.004994031406266</v>
      </c>
      <c r="D31" s="92">
        <f>G20</f>
        <v>10.900543920901505</v>
      </c>
      <c r="E31" s="92">
        <f t="shared" ref="E31:E37" si="14">I20</f>
        <v>11.048473673653433</v>
      </c>
      <c r="F31" s="120"/>
      <c r="G31" s="120"/>
      <c r="H31" s="120"/>
      <c r="I31" s="120"/>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20"/>
      <c r="AK31" s="120"/>
      <c r="AL31" s="120"/>
      <c r="AM31" s="120"/>
      <c r="AN31" s="120"/>
      <c r="AO31" s="120"/>
      <c r="AP31" s="120"/>
      <c r="AQ31" s="120"/>
      <c r="AR31" s="120"/>
    </row>
    <row r="32" spans="1:44" ht="18.75" x14ac:dyDescent="0.3">
      <c r="A32" s="30" t="s">
        <v>37</v>
      </c>
      <c r="B32" s="52">
        <f t="shared" ref="B32:B37" si="15">C21</f>
        <v>3.4806192908401288</v>
      </c>
      <c r="C32" s="92">
        <f t="shared" ref="C32:C37" si="16">E21</f>
        <v>3.2942173010543163</v>
      </c>
      <c r="D32" s="92">
        <f t="shared" ref="D32:D37" si="17">G21</f>
        <v>3.2098205116009582</v>
      </c>
      <c r="E32" s="92">
        <f t="shared" si="14"/>
        <v>3.2040544178572663</v>
      </c>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row>
    <row r="33" spans="1:44" ht="18.75" x14ac:dyDescent="0.3">
      <c r="A33" s="30" t="s">
        <v>38</v>
      </c>
      <c r="B33" s="52">
        <f t="shared" si="15"/>
        <v>14.7427737931046</v>
      </c>
      <c r="C33" s="92">
        <f t="shared" si="16"/>
        <v>15.065507572594015</v>
      </c>
      <c r="D33" s="92">
        <f t="shared" si="17"/>
        <v>15.762512402348154</v>
      </c>
      <c r="E33" s="92">
        <f t="shared" si="14"/>
        <v>15.92772559205925</v>
      </c>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120"/>
      <c r="AK33" s="120"/>
      <c r="AL33" s="120"/>
      <c r="AM33" s="120"/>
      <c r="AN33" s="120"/>
      <c r="AO33" s="120"/>
      <c r="AP33" s="120"/>
      <c r="AQ33" s="120"/>
      <c r="AR33" s="120"/>
    </row>
    <row r="34" spans="1:44" ht="18.75" x14ac:dyDescent="0.3">
      <c r="A34" s="30" t="s">
        <v>39</v>
      </c>
      <c r="B34" s="52">
        <f t="shared" si="15"/>
        <v>33.633763444740985</v>
      </c>
      <c r="C34" s="92">
        <f t="shared" si="16"/>
        <v>34.092794745203697</v>
      </c>
      <c r="D34" s="92">
        <f t="shared" si="17"/>
        <v>33.200422239072424</v>
      </c>
      <c r="E34" s="92">
        <f t="shared" si="14"/>
        <v>32.649323947597594</v>
      </c>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20"/>
      <c r="AG34" s="120"/>
      <c r="AH34" s="120"/>
      <c r="AI34" s="120"/>
      <c r="AJ34" s="120"/>
      <c r="AK34" s="120"/>
      <c r="AL34" s="120"/>
      <c r="AM34" s="120"/>
      <c r="AN34" s="120"/>
      <c r="AO34" s="120"/>
      <c r="AP34" s="120"/>
      <c r="AQ34" s="120"/>
      <c r="AR34" s="120"/>
    </row>
    <row r="35" spans="1:44" ht="18.75" x14ac:dyDescent="0.3">
      <c r="A35" s="30" t="s">
        <v>40</v>
      </c>
      <c r="B35" s="52">
        <f t="shared" si="15"/>
        <v>12.532789227808125</v>
      </c>
      <c r="C35" s="92">
        <f t="shared" si="16"/>
        <v>12.600129201192793</v>
      </c>
      <c r="D35" s="92">
        <f t="shared" si="17"/>
        <v>11.986628984048188</v>
      </c>
      <c r="E35" s="92">
        <f t="shared" si="14"/>
        <v>11.74874138040914</v>
      </c>
      <c r="F35" s="120"/>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row>
    <row r="36" spans="1:44" ht="18.75" x14ac:dyDescent="0.3">
      <c r="A36" s="30" t="s">
        <v>41</v>
      </c>
      <c r="B36" s="52">
        <f t="shared" si="15"/>
        <v>8.0498872114209892</v>
      </c>
      <c r="C36" s="92">
        <f t="shared" si="16"/>
        <v>8.234056444561535</v>
      </c>
      <c r="D36" s="92">
        <f t="shared" si="17"/>
        <v>8.7797051952171916</v>
      </c>
      <c r="E36" s="92">
        <f t="shared" si="14"/>
        <v>9.0647250928842062</v>
      </c>
      <c r="F36" s="120"/>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row>
    <row r="37" spans="1:44" ht="18.75" x14ac:dyDescent="0.3">
      <c r="A37" s="30" t="s">
        <v>42</v>
      </c>
      <c r="B37" s="52">
        <f t="shared" si="15"/>
        <v>15.819643394175973</v>
      </c>
      <c r="C37" s="92">
        <f t="shared" si="16"/>
        <v>15.70830070398738</v>
      </c>
      <c r="D37" s="92">
        <f t="shared" si="17"/>
        <v>16.160366746811583</v>
      </c>
      <c r="E37" s="92">
        <f t="shared" si="14"/>
        <v>16.356955895539112</v>
      </c>
      <c r="F37" s="120"/>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row>
    <row r="38" spans="1:44" ht="18.75" x14ac:dyDescent="0.3">
      <c r="A38" s="121" t="s">
        <v>200</v>
      </c>
      <c r="B38" s="53">
        <f>SUM(B31:B37)</f>
        <v>100</v>
      </c>
      <c r="C38" s="122">
        <f>SUM(C31:C37)</f>
        <v>99.999999999999986</v>
      </c>
      <c r="D38" s="1">
        <f>SUM(D31:D37)</f>
        <v>100</v>
      </c>
      <c r="E38" s="1">
        <f t="shared" ref="E38" si="18">SUM(E31:E37)</f>
        <v>100</v>
      </c>
    </row>
    <row r="41" spans="1:44" ht="38.450000000000003" customHeight="1" x14ac:dyDescent="0.3">
      <c r="A41" s="153" t="s">
        <v>99</v>
      </c>
      <c r="B41" s="153"/>
      <c r="C41" s="153"/>
      <c r="D41" s="153"/>
      <c r="E41" s="153"/>
      <c r="F41" s="119"/>
      <c r="G41" s="62" t="s">
        <v>125</v>
      </c>
      <c r="H41" s="62" t="s">
        <v>123</v>
      </c>
      <c r="I41" s="45"/>
      <c r="J41" s="45"/>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row>
    <row r="42" spans="1:44" ht="18.75" x14ac:dyDescent="0.25">
      <c r="A42" s="22" t="s">
        <v>144</v>
      </c>
      <c r="B42" s="51">
        <v>2012</v>
      </c>
      <c r="C42" s="51">
        <v>2014</v>
      </c>
      <c r="D42" s="51">
        <v>2016</v>
      </c>
      <c r="E42" s="51">
        <v>2017</v>
      </c>
      <c r="F42" s="37"/>
      <c r="G42" s="7">
        <v>2012</v>
      </c>
      <c r="H42" s="12">
        <f>'Population Projection - IBGE'!D6</f>
        <v>2632093.2813699362</v>
      </c>
      <c r="I42" s="78"/>
      <c r="J42" s="9"/>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row>
    <row r="43" spans="1:44" ht="18.75" x14ac:dyDescent="0.3">
      <c r="A43" s="30" t="s">
        <v>36</v>
      </c>
      <c r="B43" s="33">
        <f>(B31/100)*$H$42</f>
        <v>309021.53387105721</v>
      </c>
      <c r="C43" s="33">
        <f>(C31/100)*$H$43</f>
        <v>298832.70580154721</v>
      </c>
      <c r="D43" s="33">
        <f>(D31/100)*$H$44</f>
        <v>305189.07947001519</v>
      </c>
      <c r="E43" s="33">
        <f>(E31/100)*$H$45</f>
        <v>313846.70231633185</v>
      </c>
      <c r="F43" s="113"/>
      <c r="G43" s="7">
        <v>2014</v>
      </c>
      <c r="H43" s="12">
        <f>'Population Projection - IBGE'!D8</f>
        <v>2715428.1496994239</v>
      </c>
      <c r="I43" s="78"/>
      <c r="J43" s="9"/>
      <c r="K43" s="113"/>
      <c r="L43" s="113"/>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row>
    <row r="44" spans="1:44" ht="18.75" x14ac:dyDescent="0.3">
      <c r="A44" s="30" t="s">
        <v>37</v>
      </c>
      <c r="B44" s="33">
        <f t="shared" ref="B44:B49" si="19">(B32/100)*$H$42</f>
        <v>91613.146504268938</v>
      </c>
      <c r="C44" s="33">
        <f t="shared" ref="C44:C49" si="20">(C32/100)*$H$43</f>
        <v>89452.103905097523</v>
      </c>
      <c r="D44" s="33">
        <f t="shared" ref="D44:D49" si="21">(D32/100)*$H$44</f>
        <v>89867.273991815062</v>
      </c>
      <c r="E44" s="33">
        <f t="shared" ref="E44:E49" si="22">(E32/100)*$H$45</f>
        <v>91015.459943985057</v>
      </c>
      <c r="F44" s="113"/>
      <c r="G44" s="7">
        <v>2016</v>
      </c>
      <c r="H44" s="12">
        <f>'Population Projection - IBGE'!D10</f>
        <v>2799760.1008223379</v>
      </c>
      <c r="I44" s="78"/>
      <c r="J44" s="9"/>
      <c r="K44" s="113"/>
      <c r="L44" s="113"/>
      <c r="M44" s="113"/>
      <c r="N44" s="113"/>
      <c r="O44" s="113"/>
      <c r="P44" s="113"/>
      <c r="Q44" s="113"/>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row>
    <row r="45" spans="1:44" ht="18.75" x14ac:dyDescent="0.3">
      <c r="A45" s="30" t="s">
        <v>38</v>
      </c>
      <c r="B45" s="33">
        <f t="shared" si="19"/>
        <v>388043.55849587388</v>
      </c>
      <c r="C45" s="33">
        <f t="shared" si="20"/>
        <v>409093.03352131625</v>
      </c>
      <c r="D45" s="33">
        <f t="shared" si="21"/>
        <v>441312.53312811616</v>
      </c>
      <c r="E45" s="33">
        <f t="shared" si="22"/>
        <v>452448.39243159007</v>
      </c>
      <c r="F45" s="113"/>
      <c r="G45" s="7">
        <v>2017</v>
      </c>
      <c r="H45" s="12">
        <f>'Population Projection - IBGE'!D11</f>
        <v>2840634.0240891501</v>
      </c>
      <c r="I45" s="78"/>
      <c r="J45" s="9"/>
      <c r="K45" s="113"/>
      <c r="L45" s="113"/>
      <c r="M45" s="113"/>
      <c r="N45" s="113"/>
      <c r="O45" s="113"/>
      <c r="P45" s="113"/>
      <c r="Q45" s="113"/>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row>
    <row r="46" spans="1:44" ht="18.75" x14ac:dyDescent="0.3">
      <c r="A46" s="30" t="s">
        <v>39</v>
      </c>
      <c r="B46" s="33">
        <f t="shared" si="19"/>
        <v>885272.02790088498</v>
      </c>
      <c r="C46" s="33">
        <f t="shared" si="20"/>
        <v>925765.34553050715</v>
      </c>
      <c r="D46" s="33">
        <f t="shared" si="21"/>
        <v>929532.17515409598</v>
      </c>
      <c r="E46" s="33">
        <f t="shared" si="22"/>
        <v>927447.80469054403</v>
      </c>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row>
    <row r="47" spans="1:44" ht="18.75" x14ac:dyDescent="0.3">
      <c r="A47" s="30" t="s">
        <v>40</v>
      </c>
      <c r="B47" s="33">
        <f t="shared" si="19"/>
        <v>329874.70323339273</v>
      </c>
      <c r="C47" s="33">
        <f t="shared" si="20"/>
        <v>342147.45522768621</v>
      </c>
      <c r="D47" s="33">
        <f t="shared" si="21"/>
        <v>335596.85572898714</v>
      </c>
      <c r="E47" s="33">
        <f t="shared" si="22"/>
        <v>333738.74505414331</v>
      </c>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row>
    <row r="48" spans="1:44" ht="18.75" x14ac:dyDescent="0.3">
      <c r="A48" s="30" t="s">
        <v>41</v>
      </c>
      <c r="B48" s="33">
        <f t="shared" si="19"/>
        <v>211880.54044966956</v>
      </c>
      <c r="C48" s="33">
        <f t="shared" si="20"/>
        <v>223589.88655776347</v>
      </c>
      <c r="D48" s="33">
        <f t="shared" si="21"/>
        <v>245810.68302551686</v>
      </c>
      <c r="E48" s="33">
        <f t="shared" si="22"/>
        <v>257495.66517861557</v>
      </c>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row>
    <row r="49" spans="1:44" ht="18.75" x14ac:dyDescent="0.3">
      <c r="A49" s="30" t="s">
        <v>42</v>
      </c>
      <c r="B49" s="33">
        <f t="shared" si="19"/>
        <v>416387.77091478871</v>
      </c>
      <c r="C49" s="33">
        <f t="shared" si="20"/>
        <v>426547.61915550608</v>
      </c>
      <c r="D49" s="33">
        <f t="shared" si="21"/>
        <v>452451.50032379152</v>
      </c>
      <c r="E49" s="33">
        <f t="shared" si="22"/>
        <v>464641.25447394018</v>
      </c>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row>
    <row r="50" spans="1:44" ht="18.75" x14ac:dyDescent="0.3">
      <c r="A50" s="63" t="s">
        <v>200</v>
      </c>
      <c r="B50" s="64">
        <f>SUM(B43:B49)</f>
        <v>2632093.2813699357</v>
      </c>
      <c r="C50" s="64">
        <f>SUM(C43:C49)</f>
        <v>2715428.1496994239</v>
      </c>
      <c r="D50" s="64">
        <f t="shared" ref="D50:E50" si="23">SUM(D43:D49)</f>
        <v>2799760.1008223379</v>
      </c>
      <c r="E50" s="64">
        <f t="shared" si="23"/>
        <v>2840634.0240891501</v>
      </c>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row>
  </sheetData>
  <mergeCells count="16">
    <mergeCell ref="A29:E29"/>
    <mergeCell ref="A41:E41"/>
    <mergeCell ref="A17:A18"/>
    <mergeCell ref="B17:C17"/>
    <mergeCell ref="D17:E17"/>
    <mergeCell ref="A3:I3"/>
    <mergeCell ref="A1:I1"/>
    <mergeCell ref="J17:K17"/>
    <mergeCell ref="A4:A5"/>
    <mergeCell ref="B4:C4"/>
    <mergeCell ref="D4:E4"/>
    <mergeCell ref="F4:G4"/>
    <mergeCell ref="H4:I4"/>
    <mergeCell ref="A16:I16"/>
    <mergeCell ref="F17:G17"/>
    <mergeCell ref="H17:I17"/>
  </mergeCells>
  <pageMargins left="0.511811024" right="0.511811024" top="0.78740157499999996" bottom="0.78740157499999996" header="0.31496062000000002" footer="0.31496062000000002"/>
  <pageSetup paperSize="9" orientation="portrait" horizontalDpi="4294967293"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D85"/>
  <sheetViews>
    <sheetView topLeftCell="A34" workbookViewId="0">
      <selection activeCell="K43" sqref="K43"/>
    </sheetView>
  </sheetViews>
  <sheetFormatPr defaultRowHeight="15" x14ac:dyDescent="0.25"/>
  <cols>
    <col min="1" max="1" width="30.7109375" customWidth="1"/>
    <col min="11" max="11" width="29.85546875" customWidth="1"/>
    <col min="21" max="21" width="20.28515625" customWidth="1"/>
    <col min="22" max="25" width="12.28515625" customWidth="1"/>
  </cols>
  <sheetData>
    <row r="1" spans="1:25" ht="18.75" x14ac:dyDescent="0.3">
      <c r="A1" s="152" t="s">
        <v>257</v>
      </c>
      <c r="B1" s="152"/>
      <c r="C1" s="152"/>
      <c r="D1" s="152"/>
      <c r="E1" s="152"/>
      <c r="F1" s="152"/>
      <c r="G1" s="152"/>
      <c r="H1" s="152"/>
      <c r="I1" s="152"/>
      <c r="K1" s="152" t="s">
        <v>258</v>
      </c>
      <c r="L1" s="152"/>
      <c r="M1" s="152"/>
      <c r="N1" s="152"/>
      <c r="O1" s="152"/>
      <c r="P1" s="152"/>
      <c r="Q1" s="152"/>
      <c r="R1" s="152"/>
      <c r="S1" s="152"/>
      <c r="U1" s="153" t="s">
        <v>259</v>
      </c>
      <c r="V1" s="153"/>
      <c r="W1" s="153"/>
      <c r="X1" s="153"/>
      <c r="Y1" s="153"/>
    </row>
    <row r="2" spans="1:25" ht="37.9" customHeight="1" x14ac:dyDescent="0.25">
      <c r="A2" s="161" t="s">
        <v>168</v>
      </c>
      <c r="B2" s="161" t="s">
        <v>123</v>
      </c>
      <c r="C2" s="161"/>
      <c r="D2" s="161"/>
      <c r="E2" s="161"/>
      <c r="F2" s="161"/>
      <c r="G2" s="161"/>
      <c r="H2" s="161"/>
      <c r="I2" s="161"/>
      <c r="K2" s="161" t="s">
        <v>168</v>
      </c>
      <c r="L2" s="161" t="s">
        <v>123</v>
      </c>
      <c r="M2" s="161"/>
      <c r="N2" s="161"/>
      <c r="O2" s="161"/>
      <c r="P2" s="161"/>
      <c r="Q2" s="161"/>
      <c r="R2" s="161"/>
      <c r="S2" s="161"/>
      <c r="U2" s="22" t="s">
        <v>144</v>
      </c>
      <c r="V2" s="51">
        <v>2012</v>
      </c>
      <c r="W2" s="51">
        <v>2014</v>
      </c>
      <c r="X2" s="51">
        <v>2016</v>
      </c>
      <c r="Y2" s="51">
        <v>2017</v>
      </c>
    </row>
    <row r="3" spans="1:25" ht="22.15" customHeight="1" x14ac:dyDescent="0.3">
      <c r="A3" s="161"/>
      <c r="B3" s="68">
        <v>2011</v>
      </c>
      <c r="C3" s="68" t="s">
        <v>89</v>
      </c>
      <c r="D3" s="68">
        <v>2013</v>
      </c>
      <c r="E3" s="68" t="s">
        <v>90</v>
      </c>
      <c r="F3" s="68">
        <v>2015</v>
      </c>
      <c r="G3" s="68" t="s">
        <v>91</v>
      </c>
      <c r="H3" s="46">
        <v>2018</v>
      </c>
      <c r="I3" s="46" t="s">
        <v>92</v>
      </c>
      <c r="K3" s="161"/>
      <c r="L3" s="68">
        <v>2012</v>
      </c>
      <c r="M3" s="68" t="s">
        <v>100</v>
      </c>
      <c r="N3" s="68">
        <v>2014</v>
      </c>
      <c r="O3" s="68" t="s">
        <v>101</v>
      </c>
      <c r="P3" s="68">
        <v>2016</v>
      </c>
      <c r="Q3" s="68" t="s">
        <v>102</v>
      </c>
      <c r="R3" s="68">
        <v>2017</v>
      </c>
      <c r="S3" s="68" t="s">
        <v>103</v>
      </c>
      <c r="U3" s="30" t="s">
        <v>36</v>
      </c>
      <c r="V3" s="33">
        <f>'TPU Pop 2012, 2014, 2016, 2017'!B43</f>
        <v>309021.53387105721</v>
      </c>
      <c r="W3" s="33">
        <f>'TPU Pop 2012, 2014, 2016, 2017'!C43</f>
        <v>298832.70580154721</v>
      </c>
      <c r="X3" s="33">
        <f>'TPU Pop 2012, 2014, 2016, 2017'!D43</f>
        <v>305189.07947001519</v>
      </c>
      <c r="Y3" s="33">
        <f>'TPU Pop 2012, 2014, 2016, 2017'!E43</f>
        <v>313846.70231633185</v>
      </c>
    </row>
    <row r="4" spans="1:25" ht="18.75" x14ac:dyDescent="0.3">
      <c r="A4" s="67" t="s">
        <v>36</v>
      </c>
      <c r="B4" s="74">
        <f t="shared" ref="B4:I4" si="0">SUM(B5:B8)</f>
        <v>308674</v>
      </c>
      <c r="C4" s="71">
        <f>SUM(C5:C8)</f>
        <v>100</v>
      </c>
      <c r="D4" s="74">
        <f t="shared" si="0"/>
        <v>317830</v>
      </c>
      <c r="E4" s="71">
        <f>SUM(E5:E8)</f>
        <v>100</v>
      </c>
      <c r="F4" s="74">
        <f t="shared" si="0"/>
        <v>308233</v>
      </c>
      <c r="G4" s="71">
        <f>SUM(G5:G8)</f>
        <v>100</v>
      </c>
      <c r="H4" s="74">
        <f t="shared" si="0"/>
        <v>322664</v>
      </c>
      <c r="I4" s="71">
        <f t="shared" si="0"/>
        <v>100</v>
      </c>
      <c r="K4" s="67" t="s">
        <v>36</v>
      </c>
      <c r="L4" s="74">
        <f t="shared" ref="L4:S4" si="1">SUM(L5:L8)</f>
        <v>309021.53387105721</v>
      </c>
      <c r="M4" s="6">
        <f t="shared" si="1"/>
        <v>100</v>
      </c>
      <c r="N4" s="74">
        <f t="shared" si="1"/>
        <v>298832.70580154721</v>
      </c>
      <c r="O4" s="6">
        <f t="shared" si="1"/>
        <v>100</v>
      </c>
      <c r="P4" s="74">
        <f t="shared" si="1"/>
        <v>305189.07947001513</v>
      </c>
      <c r="Q4" s="6">
        <f t="shared" si="1"/>
        <v>99.999999999999986</v>
      </c>
      <c r="R4" s="74">
        <f t="shared" si="1"/>
        <v>313846.70231633185</v>
      </c>
      <c r="S4" s="6">
        <f t="shared" si="1"/>
        <v>99.999999999999986</v>
      </c>
      <c r="U4" s="30" t="s">
        <v>37</v>
      </c>
      <c r="V4" s="33">
        <f>'TPU Pop 2012, 2014, 2016, 2017'!B44</f>
        <v>91613.146504268938</v>
      </c>
      <c r="W4" s="33">
        <f>'TPU Pop 2012, 2014, 2016, 2017'!C44</f>
        <v>89452.103905097523</v>
      </c>
      <c r="X4" s="33">
        <f>'TPU Pop 2012, 2014, 2016, 2017'!D44</f>
        <v>89867.273991815062</v>
      </c>
      <c r="Y4" s="33">
        <f>'TPU Pop 2012, 2014, 2016, 2017'!E44</f>
        <v>91015.459943985057</v>
      </c>
    </row>
    <row r="5" spans="1:25" ht="18.75" x14ac:dyDescent="0.3">
      <c r="A5" s="47" t="s">
        <v>55</v>
      </c>
      <c r="B5" s="18">
        <v>209926</v>
      </c>
      <c r="C5" s="18">
        <f>(B5/$B$4)*100</f>
        <v>68.008967389543656</v>
      </c>
      <c r="D5" s="18">
        <v>216489</v>
      </c>
      <c r="E5" s="18">
        <f>(D5/$D$4)*100</f>
        <v>68.114715413900512</v>
      </c>
      <c r="F5" s="18">
        <v>210067</v>
      </c>
      <c r="G5" s="18">
        <f>(F5/$F$4)*100</f>
        <v>68.152014871866413</v>
      </c>
      <c r="H5" s="25">
        <v>221326</v>
      </c>
      <c r="I5" s="18">
        <f>(H5/$H$4)*100</f>
        <v>68.593335482111414</v>
      </c>
      <c r="K5" s="47" t="s">
        <v>55</v>
      </c>
      <c r="L5" s="12">
        <f>(M5/100)*$V$3</f>
        <v>210325.74628048786</v>
      </c>
      <c r="M5" s="18">
        <f>(C5+E5)/2</f>
        <v>68.061841401722091</v>
      </c>
      <c r="N5" s="12">
        <f>(O5/100)*$W$3</f>
        <v>203604.77861012684</v>
      </c>
      <c r="O5" s="18">
        <f>(E5+G5)/2</f>
        <v>68.133365142883463</v>
      </c>
      <c r="P5" s="12">
        <f>(Q5/100)*$X$3</f>
        <v>208665.93798167602</v>
      </c>
      <c r="Q5" s="18">
        <f>(G5+I5)/2</f>
        <v>68.372675176988906</v>
      </c>
      <c r="R5" s="12">
        <f>(S5/100)*$Y$3</f>
        <v>214931.65387391098</v>
      </c>
      <c r="S5" s="18">
        <f>(Q5+I5)/2</f>
        <v>68.483005329550167</v>
      </c>
      <c r="U5" s="30" t="s">
        <v>38</v>
      </c>
      <c r="V5" s="33">
        <f>'TPU Pop 2012, 2014, 2016, 2017'!B45</f>
        <v>388043.55849587388</v>
      </c>
      <c r="W5" s="33">
        <f>'TPU Pop 2012, 2014, 2016, 2017'!C45</f>
        <v>409093.03352131625</v>
      </c>
      <c r="X5" s="33">
        <f>'TPU Pop 2012, 2014, 2016, 2017'!D45</f>
        <v>441312.53312811616</v>
      </c>
      <c r="Y5" s="33">
        <f>'TPU Pop 2012, 2014, 2016, 2017'!E45</f>
        <v>452448.39243159007</v>
      </c>
    </row>
    <row r="6" spans="1:25" ht="18.75" x14ac:dyDescent="0.3">
      <c r="A6" s="47" t="s">
        <v>84</v>
      </c>
      <c r="B6" s="18">
        <v>31230</v>
      </c>
      <c r="C6" s="18">
        <f>(B6/$B$4)*100</f>
        <v>10.117470211290877</v>
      </c>
      <c r="D6" s="18">
        <v>32182</v>
      </c>
      <c r="E6" s="18">
        <f>(D6/$D$4)*100</f>
        <v>10.125538810055691</v>
      </c>
      <c r="F6" s="18">
        <v>29535</v>
      </c>
      <c r="G6" s="18">
        <f>(F6/$F$4)*100</f>
        <v>9.5820369655423008</v>
      </c>
      <c r="H6" s="25">
        <v>31079</v>
      </c>
      <c r="I6" s="18">
        <f>(H6/$H$4)*100</f>
        <v>9.6320010909181057</v>
      </c>
      <c r="K6" s="47" t="s">
        <v>84</v>
      </c>
      <c r="L6" s="12">
        <f t="shared" ref="L6:L8" si="2">(M6/100)*$V$3</f>
        <v>31277.628489710823</v>
      </c>
      <c r="M6" s="18">
        <f>(C6+E6)/2</f>
        <v>10.121504510673283</v>
      </c>
      <c r="N6" s="12">
        <f t="shared" ref="N6:N8" si="3">(O6/100)*$W$3</f>
        <v>29446.340969054865</v>
      </c>
      <c r="O6" s="18">
        <f>(E6+G6)/2</f>
        <v>9.8537878877989957</v>
      </c>
      <c r="P6" s="12">
        <f t="shared" ref="P6:P8" si="4">(Q6/100)*$X$3</f>
        <v>29319.572936764955</v>
      </c>
      <c r="Q6" s="18">
        <f>(G6+I6)/2</f>
        <v>9.6070190282302033</v>
      </c>
      <c r="R6" s="12">
        <f t="shared" ref="R6:R8" si="5">(S6/100)*$Y$3</f>
        <v>30190.515100961289</v>
      </c>
      <c r="S6" s="18">
        <f t="shared" ref="S6:S41" si="6">(Q6+I6)/2</f>
        <v>9.6195100595741536</v>
      </c>
      <c r="U6" s="30" t="s">
        <v>39</v>
      </c>
      <c r="V6" s="33">
        <f>'TPU Pop 2012, 2014, 2016, 2017'!B46</f>
        <v>885272.02790088498</v>
      </c>
      <c r="W6" s="33">
        <f>'TPU Pop 2012, 2014, 2016, 2017'!C46</f>
        <v>925765.34553050715</v>
      </c>
      <c r="X6" s="33">
        <f>'TPU Pop 2012, 2014, 2016, 2017'!D46</f>
        <v>929532.17515409598</v>
      </c>
      <c r="Y6" s="33">
        <f>'TPU Pop 2012, 2014, 2016, 2017'!E46</f>
        <v>927447.80469054403</v>
      </c>
    </row>
    <row r="7" spans="1:25" ht="18.75" x14ac:dyDescent="0.3">
      <c r="A7" s="47" t="s">
        <v>85</v>
      </c>
      <c r="B7" s="18">
        <v>15953</v>
      </c>
      <c r="C7" s="18">
        <f>(B7/$B$4)*100</f>
        <v>5.168235743859217</v>
      </c>
      <c r="D7" s="18">
        <v>16886</v>
      </c>
      <c r="E7" s="18">
        <f>(D7/$D$4)*100</f>
        <v>5.3129031243117391</v>
      </c>
      <c r="F7" s="18">
        <v>15641</v>
      </c>
      <c r="G7" s="18">
        <f>(F7/$F$4)*100</f>
        <v>5.0744079965480662</v>
      </c>
      <c r="H7" s="25">
        <v>16489</v>
      </c>
      <c r="I7" s="18">
        <f>(H7/$H$4)*100</f>
        <v>5.1102695063595567</v>
      </c>
      <c r="K7" s="47" t="s">
        <v>85</v>
      </c>
      <c r="L7" s="12">
        <f t="shared" si="2"/>
        <v>16194.488048788726</v>
      </c>
      <c r="M7" s="18">
        <f>(C7+E7)/2</f>
        <v>5.2405694340854776</v>
      </c>
      <c r="N7" s="12">
        <f t="shared" si="3"/>
        <v>15520.341441245189</v>
      </c>
      <c r="O7" s="18">
        <f>(E7+G7)/2</f>
        <v>5.1936555604299031</v>
      </c>
      <c r="P7" s="12">
        <f t="shared" si="4"/>
        <v>15541.26175905675</v>
      </c>
      <c r="Q7" s="18">
        <f>(G7+I7)/2</f>
        <v>5.092338751453811</v>
      </c>
      <c r="R7" s="12">
        <f t="shared" si="5"/>
        <v>16010.274783700504</v>
      </c>
      <c r="S7" s="18">
        <f t="shared" si="6"/>
        <v>5.1013041289066834</v>
      </c>
      <c r="U7" s="30" t="s">
        <v>40</v>
      </c>
      <c r="V7" s="33">
        <f>'TPU Pop 2012, 2014, 2016, 2017'!B47</f>
        <v>329874.70323339273</v>
      </c>
      <c r="W7" s="33">
        <f>'TPU Pop 2012, 2014, 2016, 2017'!C47</f>
        <v>342147.45522768621</v>
      </c>
      <c r="X7" s="33">
        <f>'TPU Pop 2012, 2014, 2016, 2017'!D47</f>
        <v>335596.85572898714</v>
      </c>
      <c r="Y7" s="33">
        <f>'TPU Pop 2012, 2014, 2016, 2017'!E47</f>
        <v>333738.74505414331</v>
      </c>
    </row>
    <row r="8" spans="1:25" ht="18.75" x14ac:dyDescent="0.3">
      <c r="A8" s="47" t="s">
        <v>86</v>
      </c>
      <c r="B8" s="18">
        <v>51565</v>
      </c>
      <c r="C8" s="18">
        <f>(B8/$B$4)*100</f>
        <v>16.705326655306248</v>
      </c>
      <c r="D8" s="18">
        <v>52273</v>
      </c>
      <c r="E8" s="18">
        <f>(D8/$D$4)*100</f>
        <v>16.446842651732059</v>
      </c>
      <c r="F8" s="18">
        <v>52990</v>
      </c>
      <c r="G8" s="18">
        <f>(F8/$F$4)*100</f>
        <v>17.191540166043222</v>
      </c>
      <c r="H8" s="25">
        <v>53770</v>
      </c>
      <c r="I8" s="18">
        <f>(H8/$H$4)*100</f>
        <v>16.664393920610916</v>
      </c>
      <c r="K8" s="47" t="s">
        <v>86</v>
      </c>
      <c r="L8" s="12">
        <f t="shared" si="2"/>
        <v>51223.671052069803</v>
      </c>
      <c r="M8" s="18">
        <f>(C8+E8)/2</f>
        <v>16.576084653519153</v>
      </c>
      <c r="N8" s="12">
        <f t="shared" si="3"/>
        <v>50261.244781120309</v>
      </c>
      <c r="O8" s="18">
        <f>(E8+G8)/2</f>
        <v>16.81919140888764</v>
      </c>
      <c r="P8" s="12">
        <f t="shared" si="4"/>
        <v>51662.306792517433</v>
      </c>
      <c r="Q8" s="18">
        <f>(G8+I8)/2</f>
        <v>16.927967043327069</v>
      </c>
      <c r="R8" s="12">
        <f t="shared" si="5"/>
        <v>52714.258557759058</v>
      </c>
      <c r="S8" s="18">
        <f t="shared" si="6"/>
        <v>16.796180481968992</v>
      </c>
      <c r="U8" s="30" t="s">
        <v>41</v>
      </c>
      <c r="V8" s="33">
        <f>'TPU Pop 2012, 2014, 2016, 2017'!B48</f>
        <v>211880.54044966956</v>
      </c>
      <c r="W8" s="33">
        <f>'TPU Pop 2012, 2014, 2016, 2017'!C48</f>
        <v>223589.88655776347</v>
      </c>
      <c r="X8" s="33">
        <f>'TPU Pop 2012, 2014, 2016, 2017'!D48</f>
        <v>245810.68302551686</v>
      </c>
      <c r="Y8" s="33">
        <f>'TPU Pop 2012, 2014, 2016, 2017'!E48</f>
        <v>257495.66517861557</v>
      </c>
    </row>
    <row r="9" spans="1:25" ht="18.75" x14ac:dyDescent="0.3">
      <c r="A9" s="67" t="s">
        <v>56</v>
      </c>
      <c r="B9" s="74">
        <f t="shared" ref="B9:I9" si="7">SUM(B10:B13)</f>
        <v>91872</v>
      </c>
      <c r="C9" s="6">
        <f>SUM(C10:C13)</f>
        <v>100</v>
      </c>
      <c r="D9" s="74">
        <f t="shared" si="7"/>
        <v>93830</v>
      </c>
      <c r="E9" s="6">
        <f>SUM(E10:E13)</f>
        <v>100</v>
      </c>
      <c r="F9" s="74">
        <f t="shared" si="7"/>
        <v>93631</v>
      </c>
      <c r="G9" s="6">
        <f>SUM(G10:G13)</f>
        <v>100</v>
      </c>
      <c r="H9" s="74">
        <f t="shared" si="7"/>
        <v>92170</v>
      </c>
      <c r="I9" s="6">
        <f t="shared" si="7"/>
        <v>100</v>
      </c>
      <c r="K9" s="67" t="s">
        <v>56</v>
      </c>
      <c r="L9" s="74">
        <f t="shared" ref="L9:S9" si="8">SUM(L10:L13)</f>
        <v>91613.146504268938</v>
      </c>
      <c r="M9" s="6">
        <f t="shared" si="8"/>
        <v>100</v>
      </c>
      <c r="N9" s="74">
        <f t="shared" si="8"/>
        <v>89452.103905097523</v>
      </c>
      <c r="O9" s="6">
        <f t="shared" si="8"/>
        <v>100</v>
      </c>
      <c r="P9" s="74">
        <f t="shared" si="8"/>
        <v>89867.273991815047</v>
      </c>
      <c r="Q9" s="6">
        <f t="shared" si="8"/>
        <v>100</v>
      </c>
      <c r="R9" s="74">
        <f t="shared" si="8"/>
        <v>91015.459943985057</v>
      </c>
      <c r="S9" s="6">
        <f t="shared" si="8"/>
        <v>100</v>
      </c>
      <c r="U9" s="30" t="s">
        <v>42</v>
      </c>
      <c r="V9" s="33">
        <f>'TPU Pop 2012, 2014, 2016, 2017'!B49</f>
        <v>416387.77091478871</v>
      </c>
      <c r="W9" s="33">
        <f>'TPU Pop 2012, 2014, 2016, 2017'!C49</f>
        <v>426547.61915550608</v>
      </c>
      <c r="X9" s="33">
        <f>'TPU Pop 2012, 2014, 2016, 2017'!D49</f>
        <v>452451.50032379152</v>
      </c>
      <c r="Y9" s="33">
        <f>'TPU Pop 2012, 2014, 2016, 2017'!E49</f>
        <v>464641.25447394018</v>
      </c>
    </row>
    <row r="10" spans="1:25" ht="18.75" x14ac:dyDescent="0.3">
      <c r="A10" s="47" t="s">
        <v>57</v>
      </c>
      <c r="B10" s="18">
        <v>29677</v>
      </c>
      <c r="C10" s="18">
        <f>(B10/$B$9)*100</f>
        <v>32.302551375827235</v>
      </c>
      <c r="D10" s="18">
        <v>30629</v>
      </c>
      <c r="E10" s="18">
        <f>(D10/$D$9)*100</f>
        <v>32.643077906852817</v>
      </c>
      <c r="F10" s="18">
        <v>28981</v>
      </c>
      <c r="G10" s="18">
        <f>(F10/$F$9)*100</f>
        <v>30.952355523277546</v>
      </c>
      <c r="H10" s="25">
        <v>29754</v>
      </c>
      <c r="I10" s="18">
        <f>(H10/$H$9)*100</f>
        <v>32.281653466420742</v>
      </c>
      <c r="K10" s="47" t="s">
        <v>57</v>
      </c>
      <c r="L10" s="12">
        <f>(M10/100)*$V$4</f>
        <v>29749.367251430525</v>
      </c>
      <c r="M10" s="18">
        <f>(C10+E10)/2</f>
        <v>32.472814641340022</v>
      </c>
      <c r="N10" s="12">
        <f>(O10/100)*$W$4</f>
        <v>28443.726595408669</v>
      </c>
      <c r="O10" s="18">
        <f>(E10+G10)/2</f>
        <v>31.797716715065182</v>
      </c>
      <c r="P10" s="12">
        <f>(Q10/100)*$X$4</f>
        <v>28413.340057390564</v>
      </c>
      <c r="Q10" s="18">
        <f>(G10+I10)/2</f>
        <v>31.617004494849144</v>
      </c>
      <c r="R10" s="12">
        <f>(S10/100)*$Y$4</f>
        <v>29078.828720741807</v>
      </c>
      <c r="S10" s="18">
        <f t="shared" si="6"/>
        <v>31.949328980634945</v>
      </c>
      <c r="U10" s="63" t="s">
        <v>200</v>
      </c>
      <c r="V10" s="64">
        <f>SUM(V3:V9)</f>
        <v>2632093.2813699357</v>
      </c>
      <c r="W10" s="64">
        <f>SUM(W3:W9)</f>
        <v>2715428.1496994239</v>
      </c>
      <c r="X10" s="64">
        <f t="shared" ref="X10:Y10" si="9">SUM(X3:X9)</f>
        <v>2799760.1008223379</v>
      </c>
      <c r="Y10" s="64">
        <f t="shared" si="9"/>
        <v>2840634.0240891501</v>
      </c>
    </row>
    <row r="11" spans="1:25" ht="15.75" x14ac:dyDescent="0.25">
      <c r="A11" s="47" t="s">
        <v>58</v>
      </c>
      <c r="B11" s="18">
        <v>9021</v>
      </c>
      <c r="C11" s="18">
        <f>(B11/$B$9)*100</f>
        <v>9.819096133751307</v>
      </c>
      <c r="D11" s="18">
        <v>9292</v>
      </c>
      <c r="E11" s="18">
        <f>(D11/$D$9)*100</f>
        <v>9.9030160929340294</v>
      </c>
      <c r="F11" s="18">
        <v>8453</v>
      </c>
      <c r="G11" s="18">
        <f>(F11/$F$9)*100</f>
        <v>9.0279928656107487</v>
      </c>
      <c r="H11" s="25">
        <v>8802</v>
      </c>
      <c r="I11" s="18">
        <f>(H11/$H$9)*100</f>
        <v>9.5497450363458825</v>
      </c>
      <c r="K11" s="47" t="s">
        <v>58</v>
      </c>
      <c r="L11" s="12">
        <f t="shared" ref="L11:L13" si="10">(M11/100)*$V$4</f>
        <v>9034.0237839847869</v>
      </c>
      <c r="M11" s="18">
        <f>(C11+E11)/2</f>
        <v>9.8610561133426682</v>
      </c>
      <c r="N11" s="12">
        <f t="shared" ref="N11:N13" si="11">(O11/100)*$W$4</f>
        <v>8467.0929019403975</v>
      </c>
      <c r="O11" s="18">
        <f>(E11+G11)/2</f>
        <v>9.4655044792723899</v>
      </c>
      <c r="P11" s="12">
        <f t="shared" ref="P11:P12" si="12">(Q11/100)*$X$4</f>
        <v>8347.6533109163211</v>
      </c>
      <c r="Q11" s="18">
        <f>(G11+I11)/2</f>
        <v>9.2888689509783156</v>
      </c>
      <c r="R11" s="12">
        <f t="shared" ref="R11:R13" si="13">(S11/100)*$Y$4</f>
        <v>8573.0255838175108</v>
      </c>
      <c r="S11" s="18">
        <f t="shared" si="6"/>
        <v>9.419306993662099</v>
      </c>
    </row>
    <row r="12" spans="1:25" ht="15.75" x14ac:dyDescent="0.25">
      <c r="A12" s="47" t="s">
        <v>59</v>
      </c>
      <c r="B12" s="18">
        <v>19648</v>
      </c>
      <c r="C12" s="18">
        <f>(B12/$B$9)*100</f>
        <v>21.386276558690351</v>
      </c>
      <c r="D12" s="18">
        <v>19727</v>
      </c>
      <c r="E12" s="18">
        <f>(D12/$D$9)*100</f>
        <v>21.024192688905469</v>
      </c>
      <c r="F12" s="18">
        <v>19803</v>
      </c>
      <c r="G12" s="18">
        <f>(F12/$F$9)*100</f>
        <v>21.150046458971921</v>
      </c>
      <c r="H12" s="25">
        <v>20511</v>
      </c>
      <c r="I12" s="18">
        <f>(H12/$H$9)*100</f>
        <v>22.253444721709883</v>
      </c>
      <c r="K12" s="47" t="s">
        <v>59</v>
      </c>
      <c r="L12" s="12">
        <f t="shared" si="10"/>
        <v>19426.782662473943</v>
      </c>
      <c r="M12" s="18">
        <f>(C12+E12)/2</f>
        <v>21.20523462379791</v>
      </c>
      <c r="N12" s="12">
        <f t="shared" si="11"/>
        <v>18862.872111871799</v>
      </c>
      <c r="O12" s="18">
        <f>(E12+G12)/2</f>
        <v>21.087119573938693</v>
      </c>
      <c r="P12" s="12">
        <f t="shared" si="12"/>
        <v>19502.7671706783</v>
      </c>
      <c r="Q12" s="18">
        <f>(G12+I12)/2</f>
        <v>21.701745590340902</v>
      </c>
      <c r="R12" s="12">
        <f t="shared" si="13"/>
        <v>20003.009315883493</v>
      </c>
      <c r="S12" s="18">
        <f t="shared" si="6"/>
        <v>21.977595156025394</v>
      </c>
    </row>
    <row r="13" spans="1:25" ht="15.75" x14ac:dyDescent="0.25">
      <c r="A13" s="47" t="s">
        <v>60</v>
      </c>
      <c r="B13" s="18">
        <v>33526</v>
      </c>
      <c r="C13" s="18">
        <f>(B13/$B$9)*100</f>
        <v>36.492075931731108</v>
      </c>
      <c r="D13" s="18">
        <v>34182</v>
      </c>
      <c r="E13" s="18">
        <f>(D13/$D$9)*100</f>
        <v>36.42971331130768</v>
      </c>
      <c r="F13" s="18">
        <v>36394</v>
      </c>
      <c r="G13" s="18">
        <f>(F13/$F$9)*100</f>
        <v>38.869605152139783</v>
      </c>
      <c r="H13" s="25">
        <v>33103</v>
      </c>
      <c r="I13" s="18">
        <f>(H13/$H$9)*100</f>
        <v>35.915156775523485</v>
      </c>
      <c r="K13" s="47" t="s">
        <v>60</v>
      </c>
      <c r="L13" s="12">
        <f t="shared" si="10"/>
        <v>33402.972806379679</v>
      </c>
      <c r="M13" s="18">
        <f>(C13+E13)/2</f>
        <v>36.460894621519394</v>
      </c>
      <c r="N13" s="12">
        <f t="shared" si="11"/>
        <v>33678.412295876653</v>
      </c>
      <c r="O13" s="18">
        <f>(E13+G13)/2</f>
        <v>37.649659231723732</v>
      </c>
      <c r="P13" s="12">
        <f>(Q13/100)*$X$4</f>
        <v>33603.513452829873</v>
      </c>
      <c r="Q13" s="18">
        <f>(G13+I13)/2</f>
        <v>37.392380963831634</v>
      </c>
      <c r="R13" s="12">
        <f t="shared" si="13"/>
        <v>33360.596323542246</v>
      </c>
      <c r="S13" s="18">
        <f t="shared" si="6"/>
        <v>36.653768869677563</v>
      </c>
    </row>
    <row r="14" spans="1:25" ht="15.75" x14ac:dyDescent="0.25">
      <c r="A14" s="67" t="s">
        <v>38</v>
      </c>
      <c r="B14" s="74">
        <f t="shared" ref="B14:I14" si="14">SUM(B15:B21)</f>
        <v>377968</v>
      </c>
      <c r="C14" s="6">
        <f>SUM(C15:C21)</f>
        <v>100</v>
      </c>
      <c r="D14" s="74">
        <f t="shared" si="14"/>
        <v>409613</v>
      </c>
      <c r="E14" s="6">
        <f>SUM(E15:E21)</f>
        <v>100</v>
      </c>
      <c r="F14" s="74">
        <f t="shared" si="14"/>
        <v>448545</v>
      </c>
      <c r="G14" s="6">
        <f>SUM(G15:G21)</f>
        <v>100</v>
      </c>
      <c r="H14" s="74">
        <f t="shared" si="14"/>
        <v>463775</v>
      </c>
      <c r="I14" s="6">
        <f t="shared" si="14"/>
        <v>99.999999999999986</v>
      </c>
      <c r="K14" s="67" t="s">
        <v>38</v>
      </c>
      <c r="L14" s="74">
        <f t="shared" ref="L14:S14" si="15">SUM(L15:L21)</f>
        <v>388043.55849587388</v>
      </c>
      <c r="M14" s="6">
        <f t="shared" si="15"/>
        <v>100</v>
      </c>
      <c r="N14" s="74">
        <f t="shared" si="15"/>
        <v>409093.03352131625</v>
      </c>
      <c r="O14" s="6">
        <f t="shared" si="15"/>
        <v>100.00000000000001</v>
      </c>
      <c r="P14" s="74">
        <f t="shared" si="15"/>
        <v>441312.53312811616</v>
      </c>
      <c r="Q14" s="6">
        <f t="shared" si="15"/>
        <v>99.999999999999986</v>
      </c>
      <c r="R14" s="74">
        <f t="shared" si="15"/>
        <v>452448.39243159001</v>
      </c>
      <c r="S14" s="6">
        <f t="shared" si="15"/>
        <v>99.999999999999986</v>
      </c>
    </row>
    <row r="15" spans="1:25" ht="15.75" x14ac:dyDescent="0.25">
      <c r="A15" s="47" t="s">
        <v>61</v>
      </c>
      <c r="B15" s="18">
        <v>22569</v>
      </c>
      <c r="C15" s="18">
        <f t="shared" ref="C15:C21" si="16">(B15/$B$14)*100</f>
        <v>5.971140414003302</v>
      </c>
      <c r="D15" s="18">
        <v>23714</v>
      </c>
      <c r="E15" s="18">
        <f t="shared" ref="E15:E21" si="17">(D15/$D$14)*100</f>
        <v>5.7893670366907299</v>
      </c>
      <c r="F15" s="18">
        <v>23562</v>
      </c>
      <c r="G15" s="18">
        <f t="shared" ref="G15:G21" si="18">(F15/$F$14)*100</f>
        <v>5.2529846503695277</v>
      </c>
      <c r="H15" s="25">
        <v>23619</v>
      </c>
      <c r="I15" s="18">
        <f t="shared" ref="I15:I21" si="19">(H15/$H$14)*100</f>
        <v>5.0927712791763247</v>
      </c>
      <c r="K15" s="47" t="s">
        <v>61</v>
      </c>
      <c r="L15" s="12">
        <f>(M15/100)*$V$5</f>
        <v>22817.94580442275</v>
      </c>
      <c r="M15" s="18">
        <f t="shared" ref="M15:M21" si="20">(C15+E15)/2</f>
        <v>5.880253725347016</v>
      </c>
      <c r="N15" s="12">
        <f>(O15/100)*$W$5</f>
        <v>22586.745744343523</v>
      </c>
      <c r="O15" s="18">
        <f t="shared" ref="O15:O21" si="21">(E15+G15)/2</f>
        <v>5.5211758435301288</v>
      </c>
      <c r="P15" s="12">
        <f>(Q15/100)*$X$5</f>
        <v>22828.558781965541</v>
      </c>
      <c r="Q15" s="18">
        <f t="shared" ref="Q15:Q21" si="22">(G15+I15)/2</f>
        <v>5.1728779647729262</v>
      </c>
      <c r="R15" s="12">
        <f>(S15/100)*$Y$5</f>
        <v>23223.382488457035</v>
      </c>
      <c r="S15" s="18">
        <f t="shared" si="6"/>
        <v>5.1328246219746259</v>
      </c>
    </row>
    <row r="16" spans="1:25" ht="15.75" x14ac:dyDescent="0.25">
      <c r="A16" s="47" t="s">
        <v>62</v>
      </c>
      <c r="B16" s="18">
        <v>107817</v>
      </c>
      <c r="C16" s="18">
        <f t="shared" si="16"/>
        <v>28.525430724294122</v>
      </c>
      <c r="D16" s="18">
        <v>119923</v>
      </c>
      <c r="E16" s="18">
        <f t="shared" si="17"/>
        <v>29.277146965550411</v>
      </c>
      <c r="F16" s="18">
        <v>133171</v>
      </c>
      <c r="G16" s="18">
        <f t="shared" si="18"/>
        <v>29.689551772954776</v>
      </c>
      <c r="H16" s="25">
        <v>134002</v>
      </c>
      <c r="I16" s="18">
        <f t="shared" si="19"/>
        <v>28.893752358363429</v>
      </c>
      <c r="K16" s="47" t="s">
        <v>62</v>
      </c>
      <c r="L16" s="12">
        <f t="shared" ref="L16:L21" si="23">(M16/100)*$V$5</f>
        <v>112149.58968500742</v>
      </c>
      <c r="M16" s="18">
        <f t="shared" si="20"/>
        <v>28.901288844922266</v>
      </c>
      <c r="N16" s="12">
        <f t="shared" ref="N16:N21" si="24">(O16/100)*$W$5</f>
        <v>120614.32831836329</v>
      </c>
      <c r="O16" s="18">
        <f t="shared" si="21"/>
        <v>29.483349369252593</v>
      </c>
      <c r="P16" s="12">
        <f t="shared" ref="P16:P20" si="25">(Q16/100)*$X$5</f>
        <v>129267.73172603434</v>
      </c>
      <c r="Q16" s="18">
        <f t="shared" si="22"/>
        <v>29.2916520656591</v>
      </c>
      <c r="R16" s="12">
        <f t="shared" ref="R16:R21" si="26">(S16/100)*$Y$5</f>
        <v>131629.46347315461</v>
      </c>
      <c r="S16" s="18">
        <f t="shared" si="6"/>
        <v>29.092702212011265</v>
      </c>
    </row>
    <row r="17" spans="1:19" ht="15.75" x14ac:dyDescent="0.25">
      <c r="A17" s="47" t="s">
        <v>63</v>
      </c>
      <c r="B17" s="18">
        <v>35268</v>
      </c>
      <c r="C17" s="18">
        <f t="shared" si="16"/>
        <v>9.3309486517377138</v>
      </c>
      <c r="D17" s="18">
        <v>37606</v>
      </c>
      <c r="E17" s="18">
        <f t="shared" si="17"/>
        <v>9.1808609590027661</v>
      </c>
      <c r="F17" s="18">
        <v>40098</v>
      </c>
      <c r="G17" s="18">
        <f t="shared" si="18"/>
        <v>8.9395712804735314</v>
      </c>
      <c r="H17" s="25">
        <v>41410</v>
      </c>
      <c r="I17" s="18">
        <f t="shared" si="19"/>
        <v>8.9288987116597482</v>
      </c>
      <c r="K17" s="47" t="s">
        <v>63</v>
      </c>
      <c r="L17" s="12">
        <f t="shared" si="23"/>
        <v>35916.942377749263</v>
      </c>
      <c r="M17" s="18">
        <f t="shared" si="20"/>
        <v>9.2559048053702391</v>
      </c>
      <c r="N17" s="12">
        <f t="shared" si="24"/>
        <v>37064.712967824082</v>
      </c>
      <c r="O17" s="18">
        <f t="shared" si="21"/>
        <v>9.0602161197381488</v>
      </c>
      <c r="P17" s="12">
        <f t="shared" si="25"/>
        <v>39427.898776760339</v>
      </c>
      <c r="Q17" s="18">
        <f t="shared" si="22"/>
        <v>8.934234996066639</v>
      </c>
      <c r="R17" s="12">
        <f t="shared" si="26"/>
        <v>40410.730649256766</v>
      </c>
      <c r="S17" s="18">
        <f t="shared" si="6"/>
        <v>8.9315668538631936</v>
      </c>
    </row>
    <row r="18" spans="1:19" ht="15.75" x14ac:dyDescent="0.25">
      <c r="A18" s="47" t="s">
        <v>64</v>
      </c>
      <c r="B18" s="18">
        <v>32148</v>
      </c>
      <c r="C18" s="18">
        <f t="shared" si="16"/>
        <v>8.5054819455615291</v>
      </c>
      <c r="D18" s="18">
        <v>35094</v>
      </c>
      <c r="E18" s="18">
        <f t="shared" si="17"/>
        <v>8.5675991728778147</v>
      </c>
      <c r="F18" s="18">
        <v>38429</v>
      </c>
      <c r="G18" s="18">
        <f t="shared" si="18"/>
        <v>8.5674792941622364</v>
      </c>
      <c r="H18" s="25">
        <v>35520</v>
      </c>
      <c r="I18" s="18">
        <f t="shared" si="19"/>
        <v>7.6588863134062848</v>
      </c>
      <c r="K18" s="47" t="s">
        <v>64</v>
      </c>
      <c r="L18" s="12">
        <f t="shared" si="23"/>
        <v>33125.495758439582</v>
      </c>
      <c r="M18" s="18">
        <f t="shared" si="20"/>
        <v>8.5365405592196719</v>
      </c>
      <c r="N18" s="12">
        <f t="shared" si="24"/>
        <v>35049.206148536003</v>
      </c>
      <c r="O18" s="18">
        <f t="shared" si="21"/>
        <v>8.5675392335200264</v>
      </c>
      <c r="P18" s="12">
        <f t="shared" si="25"/>
        <v>35804.492548695038</v>
      </c>
      <c r="Q18" s="18">
        <f t="shared" si="22"/>
        <v>8.1131828037842606</v>
      </c>
      <c r="R18" s="12">
        <f t="shared" si="26"/>
        <v>35680.236586963954</v>
      </c>
      <c r="S18" s="18">
        <f t="shared" si="6"/>
        <v>7.8860345585952727</v>
      </c>
    </row>
    <row r="19" spans="1:19" ht="15.75" x14ac:dyDescent="0.25">
      <c r="A19" s="47" t="s">
        <v>65</v>
      </c>
      <c r="B19" s="18">
        <v>109935</v>
      </c>
      <c r="C19" s="18">
        <f t="shared" si="16"/>
        <v>29.085795622909878</v>
      </c>
      <c r="D19" s="18">
        <v>118864</v>
      </c>
      <c r="E19" s="18">
        <f t="shared" si="17"/>
        <v>29.018610249186427</v>
      </c>
      <c r="F19" s="18">
        <v>138562</v>
      </c>
      <c r="G19" s="18">
        <f t="shared" si="18"/>
        <v>30.891437871339555</v>
      </c>
      <c r="H19" s="25">
        <v>161184</v>
      </c>
      <c r="I19" s="18">
        <f t="shared" si="19"/>
        <v>34.754784108673384</v>
      </c>
      <c r="K19" s="47" t="s">
        <v>65</v>
      </c>
      <c r="L19" s="12">
        <f t="shared" si="23"/>
        <v>112735.202094484</v>
      </c>
      <c r="M19" s="18">
        <f t="shared" si="20"/>
        <v>29.052202936048154</v>
      </c>
      <c r="N19" s="12">
        <f t="shared" si="24"/>
        <v>122543.91662017003</v>
      </c>
      <c r="O19" s="18">
        <f t="shared" si="21"/>
        <v>29.955024060262993</v>
      </c>
      <c r="P19" s="12">
        <f t="shared" si="25"/>
        <v>144852.50256145064</v>
      </c>
      <c r="Q19" s="18">
        <f t="shared" si="22"/>
        <v>32.823110990006469</v>
      </c>
      <c r="R19" s="12">
        <f t="shared" si="26"/>
        <v>152877.55000654163</v>
      </c>
      <c r="S19" s="18">
        <f t="shared" si="6"/>
        <v>33.788947549339923</v>
      </c>
    </row>
    <row r="20" spans="1:19" ht="15.75" x14ac:dyDescent="0.25">
      <c r="A20" s="47" t="s">
        <v>87</v>
      </c>
      <c r="B20" s="18">
        <v>2448</v>
      </c>
      <c r="C20" s="18">
        <f t="shared" si="16"/>
        <v>0.64767387715362146</v>
      </c>
      <c r="D20" s="18">
        <v>1997</v>
      </c>
      <c r="E20" s="18">
        <f t="shared" si="17"/>
        <v>0.48753335465427122</v>
      </c>
      <c r="F20" s="18">
        <v>1990</v>
      </c>
      <c r="G20" s="18">
        <f t="shared" si="18"/>
        <v>0.44365671225852482</v>
      </c>
      <c r="H20" s="25">
        <v>1549</v>
      </c>
      <c r="I20" s="18">
        <f t="shared" si="19"/>
        <v>0.33399816721470543</v>
      </c>
      <c r="K20" s="47" t="s">
        <v>87</v>
      </c>
      <c r="L20" s="12">
        <f t="shared" si="23"/>
        <v>2202.5492693049255</v>
      </c>
      <c r="M20" s="18">
        <f t="shared" si="20"/>
        <v>0.56760361590394637</v>
      </c>
      <c r="N20" s="12">
        <f t="shared" si="24"/>
        <v>1904.716846291366</v>
      </c>
      <c r="O20" s="18">
        <f t="shared" si="21"/>
        <v>0.46559503345639802</v>
      </c>
      <c r="P20" s="12">
        <f t="shared" si="25"/>
        <v>1715.9442237988555</v>
      </c>
      <c r="Q20" s="18">
        <f t="shared" si="22"/>
        <v>0.38882743973661515</v>
      </c>
      <c r="R20" s="12">
        <f t="shared" si="26"/>
        <v>1635.2064193675669</v>
      </c>
      <c r="S20" s="18">
        <f t="shared" si="6"/>
        <v>0.36141280347566029</v>
      </c>
    </row>
    <row r="21" spans="1:19" ht="15.75" x14ac:dyDescent="0.25">
      <c r="A21" s="47" t="s">
        <v>66</v>
      </c>
      <c r="B21" s="18">
        <v>67783</v>
      </c>
      <c r="C21" s="18">
        <f t="shared" si="16"/>
        <v>17.933528764339837</v>
      </c>
      <c r="D21" s="18">
        <v>72415</v>
      </c>
      <c r="E21" s="18">
        <f t="shared" si="17"/>
        <v>17.678882262037583</v>
      </c>
      <c r="F21" s="18">
        <v>72733</v>
      </c>
      <c r="G21" s="18">
        <f t="shared" si="18"/>
        <v>16.21531841844185</v>
      </c>
      <c r="H21" s="25">
        <v>66491</v>
      </c>
      <c r="I21" s="18">
        <f t="shared" si="19"/>
        <v>14.336909061506118</v>
      </c>
      <c r="K21" s="47" t="s">
        <v>66</v>
      </c>
      <c r="L21" s="12">
        <f t="shared" si="23"/>
        <v>69095.833506465948</v>
      </c>
      <c r="M21" s="18">
        <f t="shared" si="20"/>
        <v>17.806205513188708</v>
      </c>
      <c r="N21" s="12">
        <f t="shared" si="24"/>
        <v>69329.406875787958</v>
      </c>
      <c r="O21" s="18">
        <f t="shared" si="21"/>
        <v>16.947100340239714</v>
      </c>
      <c r="P21" s="12">
        <f>(Q21/100)*$X$5</f>
        <v>67415.404509411397</v>
      </c>
      <c r="Q21" s="18">
        <f t="shared" si="22"/>
        <v>15.276113739973983</v>
      </c>
      <c r="R21" s="12">
        <f t="shared" si="26"/>
        <v>66991.822807848468</v>
      </c>
      <c r="S21" s="18">
        <f t="shared" si="6"/>
        <v>14.80651140074005</v>
      </c>
    </row>
    <row r="22" spans="1:19" ht="15.75" x14ac:dyDescent="0.25">
      <c r="A22" s="67" t="s">
        <v>39</v>
      </c>
      <c r="B22" s="74">
        <f t="shared" ref="B22:H22" si="27">SUM(B23:B26)</f>
        <v>853359</v>
      </c>
      <c r="C22" s="6">
        <f>SUM(C23:C26)</f>
        <v>100</v>
      </c>
      <c r="D22" s="74">
        <f t="shared" si="27"/>
        <v>944212</v>
      </c>
      <c r="E22" s="6">
        <f>SUM(E23:E26)</f>
        <v>99.999999999999986</v>
      </c>
      <c r="F22" s="74">
        <f t="shared" si="27"/>
        <v>997031</v>
      </c>
      <c r="G22" s="6">
        <f t="shared" si="27"/>
        <v>100</v>
      </c>
      <c r="H22" s="74">
        <f t="shared" si="27"/>
        <v>925024</v>
      </c>
      <c r="I22" s="6">
        <f>SUM(I23:I26)</f>
        <v>100.00000000000001</v>
      </c>
      <c r="K22" s="67" t="s">
        <v>39</v>
      </c>
      <c r="L22" s="74">
        <f t="shared" ref="L22:S22" si="28">SUM(L23:L26)</f>
        <v>885272.02790088498</v>
      </c>
      <c r="M22" s="6">
        <f t="shared" si="28"/>
        <v>100.00000000000001</v>
      </c>
      <c r="N22" s="74">
        <f t="shared" si="28"/>
        <v>925765.34553050715</v>
      </c>
      <c r="O22" s="6">
        <f t="shared" si="28"/>
        <v>100</v>
      </c>
      <c r="P22" s="74">
        <f t="shared" si="28"/>
        <v>929532.17515409598</v>
      </c>
      <c r="Q22" s="6">
        <f t="shared" si="28"/>
        <v>100</v>
      </c>
      <c r="R22" s="74">
        <f t="shared" si="28"/>
        <v>927447.80469054403</v>
      </c>
      <c r="S22" s="6">
        <f t="shared" si="28"/>
        <v>100</v>
      </c>
    </row>
    <row r="23" spans="1:19" ht="15.75" x14ac:dyDescent="0.25">
      <c r="A23" s="47" t="s">
        <v>67</v>
      </c>
      <c r="B23" s="18">
        <v>197783</v>
      </c>
      <c r="C23" s="18">
        <f>(B23/$B$22)*100</f>
        <v>23.176998191851261</v>
      </c>
      <c r="D23" s="18">
        <v>212863</v>
      </c>
      <c r="E23" s="18">
        <f>(D23/$D$22)*100</f>
        <v>22.543983766357556</v>
      </c>
      <c r="F23" s="18">
        <v>207045</v>
      </c>
      <c r="G23" s="18">
        <f>(F23/$F$22)*100</f>
        <v>20.766154713343919</v>
      </c>
      <c r="H23" s="25">
        <v>205670</v>
      </c>
      <c r="I23" s="18">
        <f>(H23/$H$22)*100</f>
        <v>22.234017711972879</v>
      </c>
      <c r="K23" s="47" t="s">
        <v>67</v>
      </c>
      <c r="L23" s="12">
        <f>(M23/100)*$V$6</f>
        <v>202377.53207881647</v>
      </c>
      <c r="M23" s="18">
        <f>(C23+E23)/2</f>
        <v>22.860490979104409</v>
      </c>
      <c r="N23" s="12">
        <f>(O23/100)*$W$6</f>
        <v>200475.12657317476</v>
      </c>
      <c r="O23" s="18">
        <f>(E23+G23)/2</f>
        <v>21.655069239850739</v>
      </c>
      <c r="P23" s="12">
        <f>(Q23/100)*$X$6</f>
        <v>199850.21903252951</v>
      </c>
      <c r="Q23" s="18">
        <f>(G23+I23)/2</f>
        <v>21.500086212658399</v>
      </c>
      <c r="R23" s="12">
        <f>(S23/100)*$Y$6</f>
        <v>202805.49337503692</v>
      </c>
      <c r="S23" s="18">
        <f t="shared" si="6"/>
        <v>21.867051962315639</v>
      </c>
    </row>
    <row r="24" spans="1:19" ht="15.75" x14ac:dyDescent="0.25">
      <c r="A24" s="47" t="s">
        <v>68</v>
      </c>
      <c r="B24" s="18">
        <v>404287</v>
      </c>
      <c r="C24" s="18">
        <f>(B24/$B$22)*100</f>
        <v>47.375957832518317</v>
      </c>
      <c r="D24" s="18">
        <v>451872</v>
      </c>
      <c r="E24" s="18">
        <f>(D24/$D$22)*100</f>
        <v>47.857049052543282</v>
      </c>
      <c r="F24" s="18">
        <v>479713</v>
      </c>
      <c r="G24" s="18">
        <f>(F24/$F$22)*100</f>
        <v>48.114150914063856</v>
      </c>
      <c r="H24" s="25">
        <v>432927</v>
      </c>
      <c r="I24" s="18">
        <f>(H24/$H$22)*100</f>
        <v>46.801704604421076</v>
      </c>
      <c r="K24" s="47" t="s">
        <v>68</v>
      </c>
      <c r="L24" s="12">
        <f t="shared" ref="L24:L26" si="29">(M24/100)*$V$6</f>
        <v>421535.58564118709</v>
      </c>
      <c r="M24" s="18">
        <f>(C24+E24)/2</f>
        <v>47.616503442530799</v>
      </c>
      <c r="N24" s="12">
        <f t="shared" ref="N24:N26" si="30">(O24/100)*$W$6</f>
        <v>444234.05549031729</v>
      </c>
      <c r="O24" s="18">
        <f>(E24+G24)/2</f>
        <v>47.985599983303572</v>
      </c>
      <c r="P24" s="12">
        <f t="shared" ref="P24:P26" si="31">(Q24/100)*$X$6</f>
        <v>441136.70818354603</v>
      </c>
      <c r="Q24" s="18">
        <f>(G24+I24)/2</f>
        <v>47.457927759242466</v>
      </c>
      <c r="R24" s="12">
        <f t="shared" ref="R24:R26" si="32">(S24/100)*$Y$6</f>
        <v>437104.44553308754</v>
      </c>
      <c r="S24" s="18">
        <f t="shared" si="6"/>
        <v>47.129816181831771</v>
      </c>
    </row>
    <row r="25" spans="1:19" ht="15.75" x14ac:dyDescent="0.25">
      <c r="A25" s="47" t="s">
        <v>69</v>
      </c>
      <c r="B25" s="18">
        <v>201871</v>
      </c>
      <c r="C25" s="18">
        <f>(B25/$B$22)*100</f>
        <v>23.656046282982896</v>
      </c>
      <c r="D25" s="18">
        <v>228356</v>
      </c>
      <c r="E25" s="18">
        <f>(D25/$D$22)*100</f>
        <v>24.184822899941963</v>
      </c>
      <c r="F25" s="18">
        <v>258457</v>
      </c>
      <c r="G25" s="18">
        <f>(F25/$F$22)*100</f>
        <v>25.922664390575616</v>
      </c>
      <c r="H25" s="25">
        <v>232893</v>
      </c>
      <c r="I25" s="18">
        <f>(H25/$H$22)*100</f>
        <v>25.176968381360915</v>
      </c>
      <c r="K25" s="47" t="s">
        <v>69</v>
      </c>
      <c r="L25" s="12">
        <f t="shared" si="29"/>
        <v>211760.91639054424</v>
      </c>
      <c r="M25" s="18">
        <f>(C25+E25)/2</f>
        <v>23.920434591462431</v>
      </c>
      <c r="N25" s="12">
        <f t="shared" si="30"/>
        <v>231938.87642585754</v>
      </c>
      <c r="O25" s="18">
        <f>(E25+G25)/2</f>
        <v>25.053743645258791</v>
      </c>
      <c r="P25" s="12">
        <f t="shared" si="31"/>
        <v>237493.76400036845</v>
      </c>
      <c r="Q25" s="18">
        <f>(G25+I25)/2</f>
        <v>25.549816385968263</v>
      </c>
      <c r="R25" s="12">
        <f t="shared" si="32"/>
        <v>235232.22585734588</v>
      </c>
      <c r="S25" s="18">
        <f t="shared" si="6"/>
        <v>25.363392383664589</v>
      </c>
    </row>
    <row r="26" spans="1:19" ht="15.75" x14ac:dyDescent="0.25">
      <c r="A26" s="47" t="s">
        <v>70</v>
      </c>
      <c r="B26" s="18">
        <v>49418</v>
      </c>
      <c r="C26" s="18">
        <f>(B26/$B$22)*100</f>
        <v>5.790997692647526</v>
      </c>
      <c r="D26" s="18">
        <v>51121</v>
      </c>
      <c r="E26" s="18">
        <f>(D26/$D$22)*100</f>
        <v>5.4141442811571974</v>
      </c>
      <c r="F26" s="18">
        <v>51816</v>
      </c>
      <c r="G26" s="18">
        <f>(F26/$F$22)*100</f>
        <v>5.1970299820166073</v>
      </c>
      <c r="H26" s="25">
        <v>53534</v>
      </c>
      <c r="I26" s="18">
        <f>(H26/$H$22)*100</f>
        <v>5.7873093022451316</v>
      </c>
      <c r="K26" s="47" t="s">
        <v>70</v>
      </c>
      <c r="L26" s="12">
        <f t="shared" si="29"/>
        <v>49597.993790337161</v>
      </c>
      <c r="M26" s="18">
        <f>(C26+E26)/2</f>
        <v>5.6025709869023617</v>
      </c>
      <c r="N26" s="12">
        <f t="shared" si="30"/>
        <v>49117.287041157608</v>
      </c>
      <c r="O26" s="18">
        <f>(E26+G26)/2</f>
        <v>5.3055871315869023</v>
      </c>
      <c r="P26" s="12">
        <f t="shared" si="31"/>
        <v>51051.48393765201</v>
      </c>
      <c r="Q26" s="18">
        <f>(G26+I26)/2</f>
        <v>5.4921696421308699</v>
      </c>
      <c r="R26" s="12">
        <f t="shared" si="32"/>
        <v>52305.639925073694</v>
      </c>
      <c r="S26" s="18">
        <f t="shared" si="6"/>
        <v>5.6397394721880012</v>
      </c>
    </row>
    <row r="27" spans="1:19" ht="15.75" x14ac:dyDescent="0.25">
      <c r="A27" s="67" t="s">
        <v>40</v>
      </c>
      <c r="B27" s="74">
        <f>SUM(B28:B31)</f>
        <v>315115</v>
      </c>
      <c r="C27" s="6">
        <f>SUM(C28:C31)</f>
        <v>100</v>
      </c>
      <c r="D27" s="74">
        <f t="shared" ref="D27:I27" si="33">SUM(D28:D31)</f>
        <v>354964</v>
      </c>
      <c r="E27" s="6">
        <f>SUM(E28:E31)</f>
        <v>100</v>
      </c>
      <c r="F27" s="74">
        <f t="shared" si="33"/>
        <v>362229</v>
      </c>
      <c r="G27" s="6">
        <f>SUM(G28:G31)</f>
        <v>100.00000000000001</v>
      </c>
      <c r="H27" s="74">
        <f t="shared" si="33"/>
        <v>331726</v>
      </c>
      <c r="I27" s="6">
        <f t="shared" si="33"/>
        <v>100.00000000000001</v>
      </c>
      <c r="K27" s="67" t="s">
        <v>40</v>
      </c>
      <c r="L27" s="74">
        <f t="shared" ref="L27:S27" si="34">SUM(L28:L31)</f>
        <v>329874.70323339273</v>
      </c>
      <c r="M27" s="6">
        <f t="shared" si="34"/>
        <v>100</v>
      </c>
      <c r="N27" s="74">
        <f t="shared" si="34"/>
        <v>342147.45522768615</v>
      </c>
      <c r="O27" s="6">
        <f t="shared" si="34"/>
        <v>100</v>
      </c>
      <c r="P27" s="74">
        <f t="shared" si="34"/>
        <v>335596.85572898714</v>
      </c>
      <c r="Q27" s="6">
        <f t="shared" si="34"/>
        <v>100.00000000000001</v>
      </c>
      <c r="R27" s="74">
        <f t="shared" si="34"/>
        <v>333738.74505414325</v>
      </c>
      <c r="S27" s="6">
        <f t="shared" si="34"/>
        <v>100</v>
      </c>
    </row>
    <row r="28" spans="1:19" ht="15.75" x14ac:dyDescent="0.25">
      <c r="A28" s="47" t="s">
        <v>71</v>
      </c>
      <c r="B28" s="18">
        <v>59024</v>
      </c>
      <c r="C28" s="18">
        <f>(B28/$B$27)*100</f>
        <v>18.730939498278406</v>
      </c>
      <c r="D28" s="18">
        <v>63715</v>
      </c>
      <c r="E28" s="18">
        <f>(D28/$D$27)*100</f>
        <v>17.949707575979538</v>
      </c>
      <c r="F28" s="18">
        <v>62763</v>
      </c>
      <c r="G28" s="18">
        <f>(F28/$F$27)*100</f>
        <v>17.326884374249438</v>
      </c>
      <c r="H28" s="25">
        <v>60077</v>
      </c>
      <c r="I28" s="18">
        <f>(H28/$H$27)*100</f>
        <v>18.110428486160266</v>
      </c>
      <c r="K28" s="47" t="s">
        <v>71</v>
      </c>
      <c r="L28" s="12">
        <f>(M28/100)*$V$7</f>
        <v>60500.087840148284</v>
      </c>
      <c r="M28" s="18">
        <f>(C28+E28)/2</f>
        <v>18.340323537128974</v>
      </c>
      <c r="N28" s="12">
        <f>(O28/100)*$W$7</f>
        <v>60348.980824381622</v>
      </c>
      <c r="O28" s="18">
        <f>(E28+G28)/2</f>
        <v>17.638295975114488</v>
      </c>
      <c r="P28" s="12">
        <f>(Q28/100)*$X$7</f>
        <v>59463.253857189477</v>
      </c>
      <c r="Q28" s="18">
        <f>(G28+I28)/2</f>
        <v>17.718656430204852</v>
      </c>
      <c r="R28" s="12">
        <f>(S28/100)*$Y$7</f>
        <v>59787.769182130149</v>
      </c>
      <c r="S28" s="18">
        <f t="shared" si="6"/>
        <v>17.914542458182559</v>
      </c>
    </row>
    <row r="29" spans="1:19" ht="15.75" x14ac:dyDescent="0.25">
      <c r="A29" s="47" t="s">
        <v>72</v>
      </c>
      <c r="B29" s="18">
        <v>161812</v>
      </c>
      <c r="C29" s="18">
        <f>(B29/$B$27)*100</f>
        <v>51.35014201164654</v>
      </c>
      <c r="D29" s="18">
        <v>185375</v>
      </c>
      <c r="E29" s="18">
        <f>(D29/$D$27)*100</f>
        <v>52.223605774106673</v>
      </c>
      <c r="F29" s="18">
        <v>190495</v>
      </c>
      <c r="G29" s="18">
        <f>(F29/$F$27)*100</f>
        <v>52.589660132126362</v>
      </c>
      <c r="H29" s="25">
        <v>177492</v>
      </c>
      <c r="I29" s="18">
        <f>(H29/$H$27)*100</f>
        <v>53.505604022596962</v>
      </c>
      <c r="K29" s="47" t="s">
        <v>72</v>
      </c>
      <c r="L29" s="12">
        <f t="shared" ref="L29:L31" si="35">(M29/100)*$V$7</f>
        <v>170831.79656797805</v>
      </c>
      <c r="M29" s="18">
        <f>(C29+E29)/2</f>
        <v>51.786873892876606</v>
      </c>
      <c r="N29" s="12">
        <f t="shared" ref="N29:N31" si="36">(O29/100)*$W$7</f>
        <v>179307.96101960217</v>
      </c>
      <c r="O29" s="18">
        <f>(E29+G29)/2</f>
        <v>52.406632953116514</v>
      </c>
      <c r="P29" s="12">
        <f t="shared" ref="P29:P31" si="37">(Q29/100)*$X$7</f>
        <v>178026.18529030733</v>
      </c>
      <c r="Q29" s="18">
        <f>(G29+I29)/2</f>
        <v>53.047632077361662</v>
      </c>
      <c r="R29" s="12">
        <f t="shared" ref="R29:R31" si="38">(S29/100)*$Y$7</f>
        <v>177804.71648729013</v>
      </c>
      <c r="S29" s="18">
        <f t="shared" si="6"/>
        <v>53.276618049979312</v>
      </c>
    </row>
    <row r="30" spans="1:19" ht="15.75" x14ac:dyDescent="0.25">
      <c r="A30" s="47" t="s">
        <v>73</v>
      </c>
      <c r="B30" s="18">
        <v>94279</v>
      </c>
      <c r="C30" s="18">
        <f>(B30/$B$27)*100</f>
        <v>29.918918490075054</v>
      </c>
      <c r="D30" s="18">
        <v>97466</v>
      </c>
      <c r="E30" s="18">
        <f>(D30/$D$27)*100</f>
        <v>27.457995740413111</v>
      </c>
      <c r="F30" s="18">
        <v>100683</v>
      </c>
      <c r="G30" s="18">
        <f>(F30/$F$27)*100</f>
        <v>27.795400147420558</v>
      </c>
      <c r="H30" s="25">
        <v>85574</v>
      </c>
      <c r="I30" s="18">
        <f>(H30/$H$27)*100</f>
        <v>25.79659116258599</v>
      </c>
      <c r="K30" s="47" t="s">
        <v>73</v>
      </c>
      <c r="L30" s="12">
        <f t="shared" si="35"/>
        <v>94635.96277115056</v>
      </c>
      <c r="M30" s="18">
        <f>(C30+E30)/2</f>
        <v>28.688457115244084</v>
      </c>
      <c r="N30" s="12">
        <f t="shared" si="36"/>
        <v>94524.043978550952</v>
      </c>
      <c r="O30" s="18">
        <f>(E30+G30)/2</f>
        <v>27.626697943916835</v>
      </c>
      <c r="P30" s="12">
        <f t="shared" si="37"/>
        <v>89926.518879466996</v>
      </c>
      <c r="Q30" s="18">
        <f>(G30+I30)/2</f>
        <v>26.795995655003274</v>
      </c>
      <c r="R30" s="12">
        <f t="shared" si="38"/>
        <v>87760.919618266606</v>
      </c>
      <c r="S30" s="18">
        <f t="shared" si="6"/>
        <v>26.296293408794632</v>
      </c>
    </row>
    <row r="31" spans="1:19" ht="15.75" x14ac:dyDescent="0.25">
      <c r="A31" s="47" t="s">
        <v>74</v>
      </c>
      <c r="B31" s="18" t="s">
        <v>52</v>
      </c>
      <c r="C31" s="18" t="s">
        <v>52</v>
      </c>
      <c r="D31" s="18">
        <v>8408</v>
      </c>
      <c r="E31" s="18">
        <f>(D31/$D$27)*100</f>
        <v>2.3686909095006818</v>
      </c>
      <c r="F31" s="18">
        <v>8288</v>
      </c>
      <c r="G31" s="18">
        <f>(F31/$F$27)*100</f>
        <v>2.2880553462036444</v>
      </c>
      <c r="H31" s="25">
        <v>8583</v>
      </c>
      <c r="I31" s="18">
        <f>(H31/$H$27)*100</f>
        <v>2.587376328656783</v>
      </c>
      <c r="K31" s="47" t="s">
        <v>74</v>
      </c>
      <c r="L31" s="12">
        <f t="shared" si="35"/>
        <v>3906.856054115869</v>
      </c>
      <c r="M31" s="18">
        <f>(100-SUM(M28:M30))</f>
        <v>1.1843454547503427</v>
      </c>
      <c r="N31" s="12">
        <f t="shared" si="36"/>
        <v>7966.4694051514571</v>
      </c>
      <c r="O31" s="18">
        <f>(E31+G31)/2</f>
        <v>2.3283731278521631</v>
      </c>
      <c r="P31" s="12">
        <f t="shared" si="37"/>
        <v>8180.897702023346</v>
      </c>
      <c r="Q31" s="18">
        <f>(G31+I31)/2</f>
        <v>2.4377158374302139</v>
      </c>
      <c r="R31" s="12">
        <f t="shared" si="38"/>
        <v>8385.3397664564054</v>
      </c>
      <c r="S31" s="18">
        <f t="shared" si="6"/>
        <v>2.5125460830434987</v>
      </c>
    </row>
    <row r="32" spans="1:19" ht="15.75" x14ac:dyDescent="0.25">
      <c r="A32" s="67" t="s">
        <v>41</v>
      </c>
      <c r="B32" s="74">
        <f t="shared" ref="B32:I32" si="39">SUM(B33:B36)</f>
        <v>200436</v>
      </c>
      <c r="C32" s="6">
        <f>SUM(C33:C36)</f>
        <v>100</v>
      </c>
      <c r="D32" s="74">
        <f t="shared" si="39"/>
        <v>230137</v>
      </c>
      <c r="E32" s="6">
        <f>SUM(E33:E36)</f>
        <v>100</v>
      </c>
      <c r="F32" s="74">
        <f t="shared" si="39"/>
        <v>238620</v>
      </c>
      <c r="G32" s="6">
        <f>SUM(G33:G36)</f>
        <v>100</v>
      </c>
      <c r="H32" s="74">
        <f t="shared" si="39"/>
        <v>269446</v>
      </c>
      <c r="I32" s="6">
        <f t="shared" si="39"/>
        <v>100.00000000000001</v>
      </c>
      <c r="K32" s="67" t="s">
        <v>41</v>
      </c>
      <c r="L32" s="74">
        <f t="shared" ref="L32:S32" si="40">SUM(L33:L36)</f>
        <v>211880.54044966956</v>
      </c>
      <c r="M32" s="6">
        <f t="shared" si="40"/>
        <v>100</v>
      </c>
      <c r="N32" s="74">
        <f t="shared" si="40"/>
        <v>223589.8865577635</v>
      </c>
      <c r="O32" s="6">
        <f t="shared" si="40"/>
        <v>100</v>
      </c>
      <c r="P32" s="74">
        <f t="shared" si="40"/>
        <v>245810.68302551689</v>
      </c>
      <c r="Q32" s="6">
        <f t="shared" si="40"/>
        <v>100</v>
      </c>
      <c r="R32" s="74">
        <f t="shared" si="40"/>
        <v>257495.6651786156</v>
      </c>
      <c r="S32" s="6">
        <f t="shared" si="40"/>
        <v>100</v>
      </c>
    </row>
    <row r="33" spans="1:30" ht="15.75" x14ac:dyDescent="0.25">
      <c r="A33" s="47" t="s">
        <v>75</v>
      </c>
      <c r="B33" s="18">
        <v>42427</v>
      </c>
      <c r="C33" s="18">
        <f>(B33/$B$32)*100</f>
        <v>21.167355165738691</v>
      </c>
      <c r="D33" s="18">
        <v>46233</v>
      </c>
      <c r="E33" s="18">
        <f>(D33/$D$32)*100</f>
        <v>20.089338089920354</v>
      </c>
      <c r="F33" s="18">
        <v>44975</v>
      </c>
      <c r="G33" s="18">
        <f>(F33/$F$32)*100</f>
        <v>18.847959098147683</v>
      </c>
      <c r="H33" s="25">
        <v>65533</v>
      </c>
      <c r="I33" s="18">
        <f>(H33/$H$32)*100</f>
        <v>24.321385361074206</v>
      </c>
      <c r="K33" s="47" t="s">
        <v>75</v>
      </c>
      <c r="L33" s="12">
        <f>(M33/100)*$V$8</f>
        <v>43707.452320876379</v>
      </c>
      <c r="M33" s="18">
        <f>(C33+E33)/2</f>
        <v>20.628346627829522</v>
      </c>
      <c r="N33" s="12">
        <f>(O33/100)*$W$8</f>
        <v>43529.929305730278</v>
      </c>
      <c r="O33" s="18">
        <f>(E33+G33)/2</f>
        <v>19.468648594034018</v>
      </c>
      <c r="P33" s="12">
        <f>(Q33/100)*$X$8</f>
        <v>53057.430236425724</v>
      </c>
      <c r="Q33" s="18">
        <f>(G33+I33)/2</f>
        <v>21.584672229610945</v>
      </c>
      <c r="R33" s="12">
        <f>(S33/100)*$Y$8</f>
        <v>59103.05417520654</v>
      </c>
      <c r="S33" s="18">
        <f t="shared" si="6"/>
        <v>22.953028795342576</v>
      </c>
    </row>
    <row r="34" spans="1:30" ht="15.75" x14ac:dyDescent="0.25">
      <c r="A34" s="47" t="s">
        <v>76</v>
      </c>
      <c r="B34" s="18">
        <v>77793</v>
      </c>
      <c r="C34" s="18">
        <f>(B34/$B$32)*100</f>
        <v>38.811890079626416</v>
      </c>
      <c r="D34" s="18">
        <v>98908</v>
      </c>
      <c r="E34" s="18">
        <f>(D34/$D$32)*100</f>
        <v>42.977878394173906</v>
      </c>
      <c r="F34" s="18">
        <v>99525</v>
      </c>
      <c r="G34" s="18">
        <f>(F34/$F$32)*100</f>
        <v>41.708574302237864</v>
      </c>
      <c r="H34" s="25">
        <v>115256</v>
      </c>
      <c r="I34" s="18">
        <f>(H34/$H$32)*100</f>
        <v>42.775175730944234</v>
      </c>
      <c r="K34" s="47" t="s">
        <v>76</v>
      </c>
      <c r="L34" s="12">
        <f t="shared" ref="L34:L36" si="41">(M34/100)*$V$8</f>
        <v>86648.301737410773</v>
      </c>
      <c r="M34" s="18">
        <f>(C34+E34)/2</f>
        <v>40.894884236900161</v>
      </c>
      <c r="N34" s="12">
        <f t="shared" ref="N34:N36" si="42">(O34/100)*$W$8</f>
        <v>94675.171756850556</v>
      </c>
      <c r="O34" s="18">
        <f>(E34+G34)/2</f>
        <v>42.343226348205889</v>
      </c>
      <c r="P34" s="12">
        <f t="shared" ref="P34:P36" si="43">(Q34/100)*$X$8</f>
        <v>103835.04150106762</v>
      </c>
      <c r="Q34" s="18">
        <f>(G34+I34)/2</f>
        <v>42.241875016591052</v>
      </c>
      <c r="R34" s="12">
        <f t="shared" ref="R34:R36" si="44">(S34/100)*$Y$8</f>
        <v>109457.61016880357</v>
      </c>
      <c r="S34" s="18">
        <f t="shared" si="6"/>
        <v>42.50852537376764</v>
      </c>
    </row>
    <row r="35" spans="1:30" ht="15.75" x14ac:dyDescent="0.25">
      <c r="A35" s="47" t="s">
        <v>77</v>
      </c>
      <c r="B35" s="18">
        <v>23856</v>
      </c>
      <c r="C35" s="18">
        <f>(B35/$B$32)*100</f>
        <v>11.902053523319164</v>
      </c>
      <c r="D35" s="18">
        <v>25302</v>
      </c>
      <c r="E35" s="18">
        <f>(D35/$D$32)*100</f>
        <v>10.994320774147573</v>
      </c>
      <c r="F35" s="18">
        <v>26882</v>
      </c>
      <c r="G35" s="18">
        <f>(F35/$F$32)*100</f>
        <v>11.265610594250273</v>
      </c>
      <c r="H35" s="25">
        <v>26449</v>
      </c>
      <c r="I35" s="18">
        <f>(H35/$H$32)*100</f>
        <v>9.8160670412624427</v>
      </c>
      <c r="K35" s="47" t="s">
        <v>77</v>
      </c>
      <c r="L35" s="12">
        <f t="shared" si="41"/>
        <v>24256.480802425875</v>
      </c>
      <c r="M35" s="18">
        <f>(C35+E35)/2</f>
        <v>11.448187148733368</v>
      </c>
      <c r="N35" s="12">
        <f t="shared" si="42"/>
        <v>24885.477647218373</v>
      </c>
      <c r="O35" s="18">
        <f>(E35+G35)/2</f>
        <v>11.129965684198922</v>
      </c>
      <c r="P35" s="12">
        <f t="shared" si="43"/>
        <v>25910.507894545721</v>
      </c>
      <c r="Q35" s="18">
        <f>(G35+I35)/2</f>
        <v>10.540838817756358</v>
      </c>
      <c r="R35" s="12">
        <f t="shared" si="44"/>
        <v>26209.075075732519</v>
      </c>
      <c r="S35" s="18">
        <f t="shared" si="6"/>
        <v>10.178452929509401</v>
      </c>
    </row>
    <row r="36" spans="1:30" ht="15.75" x14ac:dyDescent="0.25">
      <c r="A36" s="47" t="s">
        <v>78</v>
      </c>
      <c r="B36" s="18">
        <v>56360</v>
      </c>
      <c r="C36" s="18">
        <f>(B36/$B$32)*100</f>
        <v>28.118701231315729</v>
      </c>
      <c r="D36" s="18">
        <v>59694</v>
      </c>
      <c r="E36" s="18">
        <f>(D36/$D$32)*100</f>
        <v>25.938462741758173</v>
      </c>
      <c r="F36" s="18">
        <v>67238</v>
      </c>
      <c r="G36" s="18">
        <f>(F36/$F$32)*100</f>
        <v>28.177856005364177</v>
      </c>
      <c r="H36" s="25">
        <v>62208</v>
      </c>
      <c r="I36" s="18">
        <f>(H36/$H$32)*100</f>
        <v>23.087371866719121</v>
      </c>
      <c r="K36" s="47" t="s">
        <v>78</v>
      </c>
      <c r="L36" s="12">
        <f t="shared" si="41"/>
        <v>57268.305588956515</v>
      </c>
      <c r="M36" s="18">
        <f>(C36+E36)/2</f>
        <v>27.028581986536949</v>
      </c>
      <c r="N36" s="12">
        <f t="shared" si="42"/>
        <v>60499.307847964272</v>
      </c>
      <c r="O36" s="18">
        <f>(E36+G36)/2</f>
        <v>27.058159373561175</v>
      </c>
      <c r="P36" s="12">
        <f t="shared" si="43"/>
        <v>63007.703393477794</v>
      </c>
      <c r="Q36" s="18">
        <f>(G36+I36)/2</f>
        <v>25.632613936041651</v>
      </c>
      <c r="R36" s="12">
        <f t="shared" si="44"/>
        <v>62725.92575887296</v>
      </c>
      <c r="S36" s="18">
        <f t="shared" si="6"/>
        <v>24.359992901380387</v>
      </c>
    </row>
    <row r="37" spans="1:30" ht="15.75" x14ac:dyDescent="0.25">
      <c r="A37" s="67" t="s">
        <v>79</v>
      </c>
      <c r="B37" s="74">
        <f t="shared" ref="B37:I37" si="45">SUM(B38:B41)</f>
        <v>408725</v>
      </c>
      <c r="C37" s="6">
        <f>SUM(C38:C41)</f>
        <v>100</v>
      </c>
      <c r="D37" s="74">
        <f t="shared" si="45"/>
        <v>436100</v>
      </c>
      <c r="E37" s="6">
        <f>SUM(E38:E41)</f>
        <v>100</v>
      </c>
      <c r="F37" s="74">
        <f t="shared" si="45"/>
        <v>458285</v>
      </c>
      <c r="G37" s="6">
        <f>SUM(G38:G41)</f>
        <v>100</v>
      </c>
      <c r="H37" s="74">
        <f t="shared" si="45"/>
        <v>477049</v>
      </c>
      <c r="I37" s="6">
        <f t="shared" si="45"/>
        <v>100</v>
      </c>
      <c r="K37" s="67" t="s">
        <v>79</v>
      </c>
      <c r="L37" s="74">
        <f t="shared" ref="L37:S37" si="46">SUM(L38:L41)</f>
        <v>416387.77091478871</v>
      </c>
      <c r="M37" s="6">
        <f t="shared" si="46"/>
        <v>100</v>
      </c>
      <c r="N37" s="74">
        <f t="shared" si="46"/>
        <v>426547.61915550602</v>
      </c>
      <c r="O37" s="6">
        <f t="shared" si="46"/>
        <v>100</v>
      </c>
      <c r="P37" s="74">
        <f t="shared" si="46"/>
        <v>452451.50032379158</v>
      </c>
      <c r="Q37" s="6">
        <f t="shared" si="46"/>
        <v>100</v>
      </c>
      <c r="R37" s="74">
        <f t="shared" si="46"/>
        <v>464641.25447394018</v>
      </c>
      <c r="S37" s="6">
        <f t="shared" si="46"/>
        <v>100</v>
      </c>
    </row>
    <row r="38" spans="1:30" ht="15.75" x14ac:dyDescent="0.25">
      <c r="A38" s="47" t="s">
        <v>80</v>
      </c>
      <c r="B38" s="18">
        <v>127475</v>
      </c>
      <c r="C38" s="18">
        <f>(B38/$B$37)*100</f>
        <v>31.188451893082146</v>
      </c>
      <c r="D38" s="18">
        <v>134958</v>
      </c>
      <c r="E38" s="18">
        <f>(D38/$D$37)*100</f>
        <v>30.94657188718184</v>
      </c>
      <c r="F38" s="18">
        <v>134111</v>
      </c>
      <c r="G38" s="18">
        <f>(F38/$F$37)*100</f>
        <v>29.263667804968524</v>
      </c>
      <c r="H38" s="25">
        <v>132466</v>
      </c>
      <c r="I38" s="18">
        <f>(H38/$H$37)*100</f>
        <v>27.767797437999032</v>
      </c>
      <c r="K38" s="47" t="s">
        <v>80</v>
      </c>
      <c r="L38" s="12">
        <f>(M38/100)*$V$9</f>
        <v>129361.32023800755</v>
      </c>
      <c r="M38" s="18">
        <f>(C38+E38)/2</f>
        <v>31.067511890131993</v>
      </c>
      <c r="N38" s="12">
        <f>(O38/100)*$W$9</f>
        <v>128412.67194734546</v>
      </c>
      <c r="O38" s="18">
        <f>(E38+G38)/2</f>
        <v>30.105119846075183</v>
      </c>
      <c r="P38" s="12">
        <f>(Q38/100)*$X$9</f>
        <v>129019.86007422421</v>
      </c>
      <c r="Q38" s="18">
        <f>(G38+I38)/2</f>
        <v>28.515732621483778</v>
      </c>
      <c r="R38" s="12">
        <f>(S38/100)*$Y$9</f>
        <v>130758.25006529907</v>
      </c>
      <c r="S38" s="18">
        <f t="shared" si="6"/>
        <v>28.141765029741407</v>
      </c>
    </row>
    <row r="39" spans="1:30" ht="15.75" x14ac:dyDescent="0.25">
      <c r="A39" s="47" t="s">
        <v>81</v>
      </c>
      <c r="B39" s="18">
        <v>119444</v>
      </c>
      <c r="C39" s="18">
        <f>(B39/$B$37)*100</f>
        <v>29.223561074071807</v>
      </c>
      <c r="D39" s="18">
        <v>122721</v>
      </c>
      <c r="E39" s="18">
        <f>(D39/$D$37)*100</f>
        <v>28.140564090804858</v>
      </c>
      <c r="F39" s="18">
        <v>125559</v>
      </c>
      <c r="G39" s="18">
        <f>(F39/$F$37)*100</f>
        <v>27.397580108447801</v>
      </c>
      <c r="H39" s="25">
        <v>128882</v>
      </c>
      <c r="I39" s="18">
        <f>(H39/$H$37)*100</f>
        <v>27.016511930640245</v>
      </c>
      <c r="K39" s="47" t="s">
        <v>81</v>
      </c>
      <c r="L39" s="12">
        <f t="shared" ref="L39:L41" si="47">(M39/100)*$V$9</f>
        <v>119428.60103939965</v>
      </c>
      <c r="M39" s="18">
        <f>(C39+E39)/2</f>
        <v>28.682062582438334</v>
      </c>
      <c r="N39" s="12">
        <f t="shared" ref="N39:N40" si="48">(O39/100)*$W$9</f>
        <v>118448.31590253201</v>
      </c>
      <c r="O39" s="18">
        <f>(E39+G39)/2</f>
        <v>27.769072099626328</v>
      </c>
      <c r="P39" s="12">
        <f>(Q39/100)*$X$9</f>
        <v>123098.68790921134</v>
      </c>
      <c r="Q39" s="18">
        <f>(G39+I39)/2</f>
        <v>27.207046019544023</v>
      </c>
      <c r="R39" s="12">
        <f>(S39/100)*$Y$9</f>
        <v>125972.50994007007</v>
      </c>
      <c r="S39" s="18">
        <f t="shared" si="6"/>
        <v>27.111778975092136</v>
      </c>
    </row>
    <row r="40" spans="1:30" ht="15.75" x14ac:dyDescent="0.25">
      <c r="A40" s="47" t="s">
        <v>82</v>
      </c>
      <c r="B40" s="18">
        <v>124755</v>
      </c>
      <c r="C40" s="18">
        <f>(B40/$B$37)*100</f>
        <v>30.522967765612574</v>
      </c>
      <c r="D40" s="18">
        <v>138997</v>
      </c>
      <c r="E40" s="18">
        <f>(D40/$D$37)*100</f>
        <v>31.872735611098374</v>
      </c>
      <c r="F40" s="18">
        <v>146906</v>
      </c>
      <c r="G40" s="18">
        <f>(F40/$F$37)*100</f>
        <v>32.055598590396805</v>
      </c>
      <c r="H40" s="25">
        <v>130043</v>
      </c>
      <c r="I40" s="18">
        <f>(H40/$H$37)*100</f>
        <v>27.259883156656862</v>
      </c>
      <c r="K40" s="47" t="s">
        <v>82</v>
      </c>
      <c r="L40" s="12">
        <f t="shared" si="47"/>
        <v>129904.03921844512</v>
      </c>
      <c r="M40" s="18">
        <f>(C40+E40)/2</f>
        <v>31.197851688355474</v>
      </c>
      <c r="N40" s="12">
        <f t="shared" si="48"/>
        <v>136342.39375112639</v>
      </c>
      <c r="O40" s="18">
        <f>(E40+G40)/2</f>
        <v>31.964167100747588</v>
      </c>
      <c r="P40" s="12">
        <f t="shared" ref="P40:P41" si="49">(Q40/100)*$X$9</f>
        <v>134186.89354441452</v>
      </c>
      <c r="Q40" s="18">
        <f>(G40+I40)/2</f>
        <v>29.657740873526834</v>
      </c>
      <c r="R40" s="12">
        <f t="shared" ref="R40" si="50">(S40/100)*$Y$9</f>
        <v>132231.38115530318</v>
      </c>
      <c r="S40" s="18">
        <f t="shared" si="6"/>
        <v>28.458812015091848</v>
      </c>
    </row>
    <row r="41" spans="1:30" ht="15.75" x14ac:dyDescent="0.25">
      <c r="A41" s="47" t="s">
        <v>83</v>
      </c>
      <c r="B41" s="18">
        <v>37051</v>
      </c>
      <c r="C41" s="18">
        <f>(B41/$B$37)*100</f>
        <v>9.0650192672334704</v>
      </c>
      <c r="D41" s="18">
        <v>39424</v>
      </c>
      <c r="E41" s="18">
        <f>(D41/$D$37)*100</f>
        <v>9.040128410914928</v>
      </c>
      <c r="F41" s="18">
        <v>51709</v>
      </c>
      <c r="G41" s="18">
        <f>(F41/$F$37)*100</f>
        <v>11.28315349618687</v>
      </c>
      <c r="H41" s="25">
        <v>85658</v>
      </c>
      <c r="I41" s="18">
        <f>(H41/$H$37)*100</f>
        <v>17.955807474703857</v>
      </c>
      <c r="K41" s="47" t="s">
        <v>83</v>
      </c>
      <c r="L41" s="12">
        <f t="shared" si="47"/>
        <v>37693.810418936366</v>
      </c>
      <c r="M41" s="18">
        <f>(C41+E41)/2</f>
        <v>9.0525738390741992</v>
      </c>
      <c r="N41" s="12">
        <f>(O41/100)*$W$9</f>
        <v>43344.237554502222</v>
      </c>
      <c r="O41" s="18">
        <f>(E41+G41)/2</f>
        <v>10.161640953550899</v>
      </c>
      <c r="P41" s="12">
        <f t="shared" si="49"/>
        <v>66146.05879594147</v>
      </c>
      <c r="Q41" s="18">
        <f>(G41+I41)/2</f>
        <v>14.619480485445363</v>
      </c>
      <c r="R41" s="12">
        <f>(S41/100)*$Y$9</f>
        <v>75679.113313267866</v>
      </c>
      <c r="S41" s="18">
        <f t="shared" si="6"/>
        <v>16.287643980074609</v>
      </c>
    </row>
    <row r="42" spans="1:30" ht="15.75" x14ac:dyDescent="0.25">
      <c r="A42" s="67" t="s">
        <v>200</v>
      </c>
      <c r="B42" s="74">
        <f t="shared" ref="B42:H42" si="51">SUM(B5:B8,B10:B13,B15:B21,B23:B26,B28:B31,B33:B36,B38:B41)</f>
        <v>2556149</v>
      </c>
      <c r="C42" s="6"/>
      <c r="D42" s="74">
        <f t="shared" si="51"/>
        <v>2786686</v>
      </c>
      <c r="E42" s="6"/>
      <c r="F42" s="74">
        <f t="shared" si="51"/>
        <v>2906574</v>
      </c>
      <c r="G42" s="6"/>
      <c r="H42" s="74">
        <f t="shared" si="51"/>
        <v>2881854</v>
      </c>
      <c r="I42" s="6"/>
      <c r="K42" s="67" t="s">
        <v>200</v>
      </c>
      <c r="L42" s="74">
        <f>SUM(L4,L9,L14,L22,L27,L32,L37)</f>
        <v>2632093.2813699357</v>
      </c>
      <c r="M42" s="74"/>
      <c r="N42" s="74">
        <f t="shared" ref="N42:R42" si="52">SUM(N4,N9,N14,N22,N27,N32,N37)</f>
        <v>2715428.1496994239</v>
      </c>
      <c r="O42" s="74"/>
      <c r="P42" s="74">
        <f t="shared" si="52"/>
        <v>2799760.1008223379</v>
      </c>
      <c r="Q42" s="74"/>
      <c r="R42" s="74">
        <f t="shared" si="52"/>
        <v>2840634.0240891497</v>
      </c>
      <c r="S42" s="74"/>
    </row>
    <row r="44" spans="1:30" ht="18" customHeight="1" x14ac:dyDescent="0.3">
      <c r="K44" s="119"/>
      <c r="L44" s="119"/>
      <c r="M44" s="119"/>
      <c r="N44" s="119"/>
      <c r="O44" s="119"/>
      <c r="P44" s="119"/>
      <c r="Q44" s="119"/>
      <c r="R44" s="119"/>
      <c r="S44" s="119"/>
    </row>
    <row r="45" spans="1:30" ht="15.6" customHeight="1" x14ac:dyDescent="0.3">
      <c r="K45" s="119"/>
      <c r="L45" s="119"/>
      <c r="M45" s="119"/>
      <c r="N45" s="119"/>
      <c r="O45" s="119"/>
      <c r="P45" s="119"/>
      <c r="Q45" s="119"/>
      <c r="R45" s="119"/>
      <c r="S45" s="119"/>
    </row>
    <row r="46" spans="1:30" ht="18.75" x14ac:dyDescent="0.3">
      <c r="K46" s="119"/>
      <c r="L46" s="119"/>
      <c r="M46" s="119"/>
      <c r="N46" s="119"/>
      <c r="O46" s="119"/>
      <c r="P46" s="119"/>
      <c r="Q46" s="119"/>
      <c r="R46" s="119"/>
      <c r="S46" s="119"/>
      <c r="V46" s="152"/>
      <c r="W46" s="152"/>
      <c r="X46" s="152"/>
      <c r="Y46" s="152"/>
      <c r="Z46" s="152"/>
      <c r="AA46" s="152"/>
      <c r="AB46" s="152"/>
      <c r="AC46" s="152"/>
      <c r="AD46" s="152"/>
    </row>
    <row r="47" spans="1:30" ht="15.6" customHeight="1" x14ac:dyDescent="0.3">
      <c r="K47" s="119"/>
      <c r="L47" s="119"/>
      <c r="M47" s="119"/>
      <c r="N47" s="119"/>
      <c r="O47" s="119"/>
      <c r="P47" s="119"/>
      <c r="Q47" s="119"/>
      <c r="R47" s="119"/>
      <c r="S47" s="119"/>
    </row>
    <row r="48" spans="1:30" ht="15.6" customHeight="1" x14ac:dyDescent="0.3">
      <c r="K48" s="119"/>
      <c r="L48" s="119"/>
      <c r="M48" s="119"/>
      <c r="N48" s="119"/>
      <c r="O48" s="119"/>
      <c r="P48" s="119"/>
      <c r="Q48" s="119"/>
      <c r="R48" s="119"/>
      <c r="S48" s="119"/>
    </row>
    <row r="49" spans="11:19" ht="15.6" customHeight="1" x14ac:dyDescent="0.3">
      <c r="K49" s="119"/>
      <c r="L49" s="119"/>
      <c r="M49" s="119"/>
      <c r="N49" s="119"/>
      <c r="O49" s="119"/>
      <c r="P49" s="119"/>
      <c r="Q49" s="119"/>
      <c r="R49" s="119"/>
      <c r="S49" s="119"/>
    </row>
    <row r="50" spans="11:19" ht="15.6" customHeight="1" x14ac:dyDescent="0.3">
      <c r="K50" s="119"/>
      <c r="L50" s="119"/>
      <c r="M50" s="119"/>
      <c r="N50" s="119"/>
      <c r="O50" s="119"/>
      <c r="P50" s="119"/>
      <c r="Q50" s="119"/>
      <c r="R50" s="119"/>
      <c r="S50" s="119"/>
    </row>
    <row r="51" spans="11:19" ht="15.75" x14ac:dyDescent="0.25">
      <c r="K51" s="65"/>
      <c r="L51" s="9"/>
      <c r="M51" s="17"/>
      <c r="N51" s="9"/>
      <c r="O51" s="17"/>
      <c r="P51" s="9"/>
      <c r="Q51" s="17"/>
      <c r="R51" s="9"/>
      <c r="S51" s="17"/>
    </row>
    <row r="52" spans="11:19" ht="15.75" x14ac:dyDescent="0.25">
      <c r="K52" s="126"/>
      <c r="L52" s="127"/>
      <c r="M52" s="45"/>
      <c r="N52" s="127"/>
      <c r="O52" s="45"/>
      <c r="P52" s="127"/>
      <c r="Q52" s="45"/>
      <c r="R52" s="127"/>
      <c r="S52" s="45"/>
    </row>
    <row r="53" spans="11:19" ht="15.75" x14ac:dyDescent="0.25">
      <c r="K53" s="65"/>
      <c r="L53" s="9"/>
      <c r="M53" s="17"/>
      <c r="N53" s="9"/>
      <c r="O53" s="17"/>
      <c r="P53" s="9"/>
      <c r="Q53" s="17"/>
      <c r="R53" s="9"/>
      <c r="S53" s="17"/>
    </row>
    <row r="54" spans="11:19" ht="15.75" x14ac:dyDescent="0.25">
      <c r="K54" s="65"/>
      <c r="L54" s="9"/>
      <c r="M54" s="17"/>
      <c r="N54" s="9"/>
      <c r="O54" s="17"/>
      <c r="P54" s="9"/>
      <c r="Q54" s="17"/>
      <c r="R54" s="9"/>
      <c r="S54" s="17"/>
    </row>
    <row r="55" spans="11:19" ht="15.75" x14ac:dyDescent="0.25">
      <c r="K55" s="65"/>
      <c r="L55" s="9"/>
      <c r="M55" s="17"/>
      <c r="N55" s="9"/>
      <c r="O55" s="17"/>
      <c r="P55" s="9"/>
      <c r="Q55" s="17"/>
      <c r="R55" s="9"/>
      <c r="S55" s="17"/>
    </row>
    <row r="56" spans="11:19" ht="15.75" x14ac:dyDescent="0.25">
      <c r="K56" s="65"/>
      <c r="L56" s="9"/>
      <c r="M56" s="17"/>
      <c r="N56" s="9"/>
      <c r="O56" s="17"/>
      <c r="P56" s="9"/>
      <c r="Q56" s="17"/>
      <c r="R56" s="9"/>
      <c r="S56" s="17"/>
    </row>
    <row r="57" spans="11:19" ht="15.75" x14ac:dyDescent="0.25">
      <c r="K57" s="126"/>
      <c r="L57" s="127"/>
      <c r="M57" s="45"/>
      <c r="N57" s="127"/>
      <c r="O57" s="45"/>
      <c r="P57" s="127"/>
      <c r="Q57" s="45"/>
      <c r="R57" s="127"/>
      <c r="S57" s="45"/>
    </row>
    <row r="58" spans="11:19" ht="15.75" x14ac:dyDescent="0.25">
      <c r="K58" s="65"/>
      <c r="L58" s="9"/>
      <c r="M58" s="17"/>
      <c r="N58" s="9"/>
      <c r="O58" s="17"/>
      <c r="P58" s="9"/>
      <c r="Q58" s="17"/>
      <c r="R58" s="9"/>
      <c r="S58" s="17"/>
    </row>
    <row r="59" spans="11:19" ht="15.75" x14ac:dyDescent="0.25">
      <c r="K59" s="65"/>
      <c r="L59" s="9"/>
      <c r="M59" s="17"/>
      <c r="N59" s="9"/>
      <c r="O59" s="17"/>
      <c r="P59" s="9"/>
      <c r="Q59" s="17"/>
      <c r="R59" s="9"/>
      <c r="S59" s="17"/>
    </row>
    <row r="60" spans="11:19" ht="15.75" x14ac:dyDescent="0.25">
      <c r="K60" s="65"/>
      <c r="L60" s="9"/>
      <c r="M60" s="17"/>
      <c r="N60" s="9"/>
      <c r="O60" s="17"/>
      <c r="P60" s="9"/>
      <c r="Q60" s="17"/>
      <c r="R60" s="9"/>
      <c r="S60" s="17"/>
    </row>
    <row r="61" spans="11:19" ht="15.75" x14ac:dyDescent="0.25">
      <c r="K61" s="65"/>
      <c r="L61" s="9"/>
      <c r="M61" s="17"/>
      <c r="N61" s="9"/>
      <c r="O61" s="17"/>
      <c r="P61" s="9"/>
      <c r="Q61" s="17"/>
      <c r="R61" s="9"/>
      <c r="S61" s="17"/>
    </row>
    <row r="62" spans="11:19" ht="15.75" x14ac:dyDescent="0.25">
      <c r="K62" s="65"/>
      <c r="L62" s="9"/>
      <c r="M62" s="17"/>
      <c r="N62" s="9"/>
      <c r="O62" s="17"/>
      <c r="P62" s="9"/>
      <c r="Q62" s="17"/>
      <c r="R62" s="9"/>
      <c r="S62" s="17"/>
    </row>
    <row r="63" spans="11:19" ht="15.75" x14ac:dyDescent="0.25">
      <c r="K63" s="65"/>
      <c r="L63" s="9"/>
      <c r="M63" s="17"/>
      <c r="N63" s="9"/>
      <c r="O63" s="17"/>
      <c r="P63" s="9"/>
      <c r="Q63" s="17"/>
      <c r="R63" s="9"/>
      <c r="S63" s="17"/>
    </row>
    <row r="64" spans="11:19" ht="15.75" x14ac:dyDescent="0.25">
      <c r="K64" s="65"/>
      <c r="L64" s="9"/>
      <c r="M64" s="17"/>
      <c r="N64" s="9"/>
      <c r="O64" s="17"/>
      <c r="P64" s="9"/>
      <c r="Q64" s="17"/>
      <c r="R64" s="9"/>
      <c r="S64" s="17"/>
    </row>
    <row r="65" spans="11:19" ht="15.75" x14ac:dyDescent="0.25">
      <c r="K65" s="126"/>
      <c r="L65" s="127"/>
      <c r="M65" s="45"/>
      <c r="N65" s="127"/>
      <c r="O65" s="45"/>
      <c r="P65" s="127"/>
      <c r="Q65" s="45"/>
      <c r="R65" s="127"/>
      <c r="S65" s="45"/>
    </row>
    <row r="66" spans="11:19" ht="15.75" x14ac:dyDescent="0.25">
      <c r="K66" s="65"/>
      <c r="L66" s="9"/>
      <c r="M66" s="17"/>
      <c r="N66" s="9"/>
      <c r="O66" s="17"/>
      <c r="P66" s="9"/>
      <c r="Q66" s="17"/>
      <c r="R66" s="9"/>
      <c r="S66" s="17"/>
    </row>
    <row r="67" spans="11:19" ht="15.75" x14ac:dyDescent="0.25">
      <c r="K67" s="65"/>
      <c r="L67" s="9"/>
      <c r="M67" s="17"/>
      <c r="N67" s="9"/>
      <c r="O67" s="17"/>
      <c r="P67" s="9"/>
      <c r="Q67" s="17"/>
      <c r="R67" s="9"/>
      <c r="S67" s="17"/>
    </row>
    <row r="68" spans="11:19" ht="15.75" x14ac:dyDescent="0.25">
      <c r="K68" s="65"/>
      <c r="L68" s="9"/>
      <c r="M68" s="17"/>
      <c r="N68" s="9"/>
      <c r="O68" s="17"/>
      <c r="P68" s="9"/>
      <c r="Q68" s="17"/>
      <c r="R68" s="9"/>
      <c r="S68" s="17"/>
    </row>
    <row r="69" spans="11:19" ht="15.75" x14ac:dyDescent="0.25">
      <c r="K69" s="65"/>
      <c r="L69" s="9"/>
      <c r="M69" s="17"/>
      <c r="N69" s="9"/>
      <c r="O69" s="17"/>
      <c r="P69" s="9"/>
      <c r="Q69" s="17"/>
      <c r="R69" s="9"/>
      <c r="S69" s="17"/>
    </row>
    <row r="70" spans="11:19" ht="15.75" x14ac:dyDescent="0.25">
      <c r="K70" s="126"/>
      <c r="L70" s="127"/>
      <c r="M70" s="45"/>
      <c r="N70" s="127"/>
      <c r="O70" s="45"/>
      <c r="P70" s="127"/>
      <c r="Q70" s="45"/>
      <c r="R70" s="127"/>
      <c r="S70" s="45"/>
    </row>
    <row r="71" spans="11:19" ht="15.75" x14ac:dyDescent="0.25">
      <c r="K71" s="65"/>
      <c r="L71" s="9"/>
      <c r="M71" s="17"/>
      <c r="N71" s="9"/>
      <c r="O71" s="17"/>
      <c r="P71" s="9"/>
      <c r="Q71" s="17"/>
      <c r="R71" s="9"/>
      <c r="S71" s="17"/>
    </row>
    <row r="72" spans="11:19" ht="15.75" x14ac:dyDescent="0.25">
      <c r="K72" s="65"/>
      <c r="L72" s="9"/>
      <c r="M72" s="17"/>
      <c r="N72" s="9"/>
      <c r="O72" s="17"/>
      <c r="P72" s="9"/>
      <c r="Q72" s="17"/>
      <c r="R72" s="9"/>
      <c r="S72" s="17"/>
    </row>
    <row r="73" spans="11:19" ht="15.75" x14ac:dyDescent="0.25">
      <c r="K73" s="65"/>
      <c r="L73" s="9"/>
      <c r="M73" s="17"/>
      <c r="N73" s="9"/>
      <c r="O73" s="17"/>
      <c r="P73" s="9"/>
      <c r="Q73" s="17"/>
      <c r="R73" s="9"/>
      <c r="S73" s="17"/>
    </row>
    <row r="74" spans="11:19" ht="15.75" x14ac:dyDescent="0.25">
      <c r="K74" s="65"/>
      <c r="L74" s="9"/>
      <c r="M74" s="17"/>
      <c r="N74" s="9"/>
      <c r="O74" s="17"/>
      <c r="P74" s="9"/>
      <c r="Q74" s="17"/>
      <c r="R74" s="9"/>
      <c r="S74" s="17"/>
    </row>
    <row r="75" spans="11:19" ht="15.75" x14ac:dyDescent="0.25">
      <c r="K75" s="126"/>
      <c r="L75" s="127"/>
      <c r="M75" s="45"/>
      <c r="N75" s="127"/>
      <c r="O75" s="45"/>
      <c r="P75" s="127"/>
      <c r="Q75" s="45"/>
      <c r="R75" s="127"/>
      <c r="S75" s="45"/>
    </row>
    <row r="76" spans="11:19" ht="15.75" x14ac:dyDescent="0.25">
      <c r="K76" s="65"/>
      <c r="L76" s="9"/>
      <c r="M76" s="17"/>
      <c r="N76" s="9"/>
      <c r="O76" s="17"/>
      <c r="P76" s="9"/>
      <c r="Q76" s="17"/>
      <c r="R76" s="9"/>
      <c r="S76" s="17"/>
    </row>
    <row r="77" spans="11:19" ht="15.75" x14ac:dyDescent="0.25">
      <c r="K77" s="65"/>
      <c r="L77" s="9"/>
      <c r="M77" s="17"/>
      <c r="N77" s="9"/>
      <c r="O77" s="17"/>
      <c r="P77" s="9"/>
      <c r="Q77" s="17"/>
      <c r="R77" s="9"/>
      <c r="S77" s="17"/>
    </row>
    <row r="78" spans="11:19" ht="15.75" x14ac:dyDescent="0.25">
      <c r="K78" s="65"/>
      <c r="L78" s="9"/>
      <c r="M78" s="17"/>
      <c r="N78" s="9"/>
      <c r="O78" s="17"/>
      <c r="P78" s="9"/>
      <c r="Q78" s="17"/>
      <c r="R78" s="9"/>
      <c r="S78" s="17"/>
    </row>
    <row r="79" spans="11:19" ht="15.75" x14ac:dyDescent="0.25">
      <c r="K79" s="65"/>
      <c r="L79" s="9"/>
      <c r="M79" s="17"/>
      <c r="N79" s="9"/>
      <c r="O79" s="17"/>
      <c r="P79" s="9"/>
      <c r="Q79" s="17"/>
      <c r="R79" s="9"/>
      <c r="S79" s="17"/>
    </row>
    <row r="80" spans="11:19" ht="15.75" x14ac:dyDescent="0.25">
      <c r="K80" s="126"/>
      <c r="L80" s="127"/>
      <c r="M80" s="45"/>
      <c r="N80" s="127"/>
      <c r="O80" s="45"/>
      <c r="P80" s="127"/>
      <c r="Q80" s="45"/>
      <c r="R80" s="127"/>
      <c r="S80" s="45"/>
    </row>
    <row r="81" spans="11:19" ht="15.75" x14ac:dyDescent="0.25">
      <c r="K81" s="65"/>
      <c r="L81" s="9"/>
      <c r="M81" s="17"/>
      <c r="N81" s="9"/>
      <c r="O81" s="17"/>
      <c r="P81" s="9"/>
      <c r="Q81" s="17"/>
      <c r="R81" s="9"/>
      <c r="S81" s="17"/>
    </row>
    <row r="82" spans="11:19" ht="15.75" x14ac:dyDescent="0.25">
      <c r="K82" s="65"/>
      <c r="L82" s="9"/>
      <c r="M82" s="17"/>
      <c r="N82" s="9"/>
      <c r="O82" s="17"/>
      <c r="P82" s="9"/>
      <c r="Q82" s="17"/>
      <c r="R82" s="9"/>
      <c r="S82" s="17"/>
    </row>
    <row r="83" spans="11:19" ht="15.75" x14ac:dyDescent="0.25">
      <c r="K83" s="65"/>
      <c r="L83" s="9"/>
      <c r="M83" s="17"/>
      <c r="N83" s="9"/>
      <c r="O83" s="17"/>
      <c r="P83" s="9"/>
      <c r="Q83" s="17"/>
      <c r="R83" s="9"/>
      <c r="S83" s="17"/>
    </row>
    <row r="84" spans="11:19" ht="15.75" x14ac:dyDescent="0.25">
      <c r="K84" s="65"/>
      <c r="L84" s="9"/>
      <c r="M84" s="17"/>
      <c r="N84" s="9"/>
      <c r="O84" s="17"/>
      <c r="P84" s="9"/>
      <c r="Q84" s="17"/>
      <c r="R84" s="9"/>
      <c r="S84" s="17"/>
    </row>
    <row r="85" spans="11:19" ht="15.75" x14ac:dyDescent="0.25">
      <c r="K85" s="126"/>
      <c r="L85" s="127"/>
      <c r="M85" s="127"/>
      <c r="N85" s="127"/>
      <c r="O85" s="127"/>
      <c r="P85" s="127"/>
      <c r="Q85" s="127"/>
      <c r="R85" s="127"/>
      <c r="S85" s="127"/>
    </row>
  </sheetData>
  <mergeCells count="8">
    <mergeCell ref="U1:Y1"/>
    <mergeCell ref="V46:AD46"/>
    <mergeCell ref="A2:A3"/>
    <mergeCell ref="K2:K3"/>
    <mergeCell ref="K1:S1"/>
    <mergeCell ref="L2:S2"/>
    <mergeCell ref="B2:I2"/>
    <mergeCell ref="A1:I1"/>
  </mergeCells>
  <pageMargins left="0.511811024" right="0.511811024" top="0.78740157499999996" bottom="0.78740157499999996" header="0.31496062000000002" footer="0.31496062000000002"/>
  <pageSetup paperSize="9" orientation="portrait" horizontalDpi="4294967293"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D72"/>
  <sheetViews>
    <sheetView topLeftCell="J16" zoomScale="90" zoomScaleNormal="90" workbookViewId="0">
      <selection activeCell="K30" sqref="K30"/>
    </sheetView>
  </sheetViews>
  <sheetFormatPr defaultRowHeight="15" x14ac:dyDescent="0.25"/>
  <cols>
    <col min="1" max="1" width="30.7109375" customWidth="1"/>
    <col min="11" max="11" width="29.85546875" customWidth="1"/>
    <col min="21" max="21" width="20.28515625" customWidth="1"/>
    <col min="22" max="25" width="12.28515625" customWidth="1"/>
  </cols>
  <sheetData>
    <row r="1" spans="1:25" ht="40.15" customHeight="1" x14ac:dyDescent="0.3">
      <c r="A1" s="154" t="s">
        <v>104</v>
      </c>
      <c r="B1" s="154"/>
      <c r="C1" s="154"/>
      <c r="D1" s="154"/>
      <c r="E1" s="154"/>
      <c r="F1" s="154"/>
      <c r="G1" s="154"/>
      <c r="H1" s="154"/>
      <c r="I1" s="154"/>
      <c r="K1" s="185" t="s">
        <v>260</v>
      </c>
      <c r="L1" s="185"/>
      <c r="M1" s="185"/>
      <c r="N1" s="185"/>
      <c r="O1" s="185"/>
      <c r="P1" s="185"/>
      <c r="Q1" s="185"/>
      <c r="R1" s="185"/>
      <c r="S1" s="185"/>
      <c r="U1" s="153" t="s">
        <v>259</v>
      </c>
      <c r="V1" s="153"/>
      <c r="W1" s="153"/>
      <c r="X1" s="153"/>
      <c r="Y1" s="153"/>
    </row>
    <row r="2" spans="1:25" ht="37.9" customHeight="1" x14ac:dyDescent="0.25">
      <c r="A2" s="161" t="s">
        <v>168</v>
      </c>
      <c r="B2" s="161" t="s">
        <v>123</v>
      </c>
      <c r="C2" s="161"/>
      <c r="D2" s="161"/>
      <c r="E2" s="161"/>
      <c r="F2" s="161"/>
      <c r="G2" s="161"/>
      <c r="H2" s="161"/>
      <c r="I2" s="161"/>
      <c r="K2" s="161" t="s">
        <v>168</v>
      </c>
      <c r="L2" s="161" t="s">
        <v>123</v>
      </c>
      <c r="M2" s="161"/>
      <c r="N2" s="161"/>
      <c r="O2" s="161"/>
      <c r="P2" s="161"/>
      <c r="Q2" s="161"/>
      <c r="R2" s="161"/>
      <c r="S2" s="161"/>
      <c r="U2" s="22" t="s">
        <v>144</v>
      </c>
      <c r="V2" s="51">
        <v>2012</v>
      </c>
      <c r="W2" s="51">
        <v>2014</v>
      </c>
      <c r="X2" s="51">
        <v>2016</v>
      </c>
      <c r="Y2" s="51">
        <v>2017</v>
      </c>
    </row>
    <row r="3" spans="1:25" ht="22.15" customHeight="1" x14ac:dyDescent="0.3">
      <c r="A3" s="161"/>
      <c r="B3" s="68">
        <v>2011</v>
      </c>
      <c r="C3" s="68" t="s">
        <v>89</v>
      </c>
      <c r="D3" s="68">
        <v>2013</v>
      </c>
      <c r="E3" s="68" t="s">
        <v>90</v>
      </c>
      <c r="F3" s="68">
        <v>2015</v>
      </c>
      <c r="G3" s="68" t="s">
        <v>91</v>
      </c>
      <c r="H3" s="46">
        <v>2018</v>
      </c>
      <c r="I3" s="46" t="s">
        <v>92</v>
      </c>
      <c r="K3" s="161"/>
      <c r="L3" s="68">
        <v>2012</v>
      </c>
      <c r="M3" s="68" t="s">
        <v>100</v>
      </c>
      <c r="N3" s="68">
        <v>2014</v>
      </c>
      <c r="O3" s="68" t="s">
        <v>101</v>
      </c>
      <c r="P3" s="68">
        <v>2016</v>
      </c>
      <c r="Q3" s="68" t="s">
        <v>102</v>
      </c>
      <c r="R3" s="68">
        <v>2017</v>
      </c>
      <c r="S3" s="68" t="s">
        <v>103</v>
      </c>
      <c r="U3" s="30" t="s">
        <v>36</v>
      </c>
      <c r="V3" s="33">
        <f>'TPU Pop 2012, 2014, 2016, 2017'!B43</f>
        <v>309021.53387105721</v>
      </c>
      <c r="W3" s="33">
        <f>'TPU Pop 2012, 2014, 2016, 2017'!C43</f>
        <v>298832.70580154721</v>
      </c>
      <c r="X3" s="33">
        <f>'TPU Pop 2012, 2014, 2016, 2017'!D43</f>
        <v>305189.07947001519</v>
      </c>
      <c r="Y3" s="33">
        <f>'TPU Pop 2012, 2014, 2016, 2017'!E43</f>
        <v>313846.70231633185</v>
      </c>
    </row>
    <row r="4" spans="1:25" ht="18.75" x14ac:dyDescent="0.3">
      <c r="A4" s="67" t="s">
        <v>36</v>
      </c>
      <c r="B4" s="74">
        <f t="shared" ref="B4:I4" si="0">SUM(B5:B8)</f>
        <v>308674</v>
      </c>
      <c r="C4" s="71">
        <f>SUM(C5:C8)</f>
        <v>100</v>
      </c>
      <c r="D4" s="74">
        <f t="shared" si="0"/>
        <v>317830</v>
      </c>
      <c r="E4" s="71">
        <f>SUM(E5:E8)</f>
        <v>100</v>
      </c>
      <c r="F4" s="74">
        <f t="shared" si="0"/>
        <v>308233</v>
      </c>
      <c r="G4" s="71">
        <f>SUM(G5:G8)</f>
        <v>100</v>
      </c>
      <c r="H4" s="74">
        <f t="shared" si="0"/>
        <v>322664</v>
      </c>
      <c r="I4" s="71">
        <f t="shared" si="0"/>
        <v>100</v>
      </c>
      <c r="K4" s="47" t="s">
        <v>55</v>
      </c>
      <c r="L4" s="12">
        <f>(M4/100)*$V$3</f>
        <v>210325.74628048786</v>
      </c>
      <c r="M4" s="18">
        <f>(C5+E5)/2</f>
        <v>68.061841401722091</v>
      </c>
      <c r="N4" s="12">
        <f>(O4/100)*$W$3</f>
        <v>203604.77861012684</v>
      </c>
      <c r="O4" s="18">
        <f>(E5+G5)/2</f>
        <v>68.133365142883463</v>
      </c>
      <c r="P4" s="12">
        <f>(Q4/100)*$X$3</f>
        <v>208665.93798167602</v>
      </c>
      <c r="Q4" s="18">
        <f>(G5+I5)/2</f>
        <v>68.372675176988906</v>
      </c>
      <c r="R4" s="12">
        <f>(S4/100)*$Y$3</f>
        <v>214931.65387391098</v>
      </c>
      <c r="S4" s="18">
        <f>(Q4+I5)/2</f>
        <v>68.483005329550167</v>
      </c>
      <c r="U4" s="30" t="s">
        <v>37</v>
      </c>
      <c r="V4" s="33">
        <f>'TPU Pop 2012, 2014, 2016, 2017'!B44</f>
        <v>91613.146504268938</v>
      </c>
      <c r="W4" s="33">
        <f>'TPU Pop 2012, 2014, 2016, 2017'!C44</f>
        <v>89452.103905097523</v>
      </c>
      <c r="X4" s="33">
        <f>'TPU Pop 2012, 2014, 2016, 2017'!D44</f>
        <v>89867.273991815062</v>
      </c>
      <c r="Y4" s="33">
        <f>'TPU Pop 2012, 2014, 2016, 2017'!E44</f>
        <v>91015.459943985057</v>
      </c>
    </row>
    <row r="5" spans="1:25" ht="18.75" x14ac:dyDescent="0.3">
      <c r="A5" s="47" t="s">
        <v>55</v>
      </c>
      <c r="B5" s="18">
        <v>209926</v>
      </c>
      <c r="C5" s="18">
        <f>(B5/$B$4)*100</f>
        <v>68.008967389543656</v>
      </c>
      <c r="D5" s="18">
        <v>216489</v>
      </c>
      <c r="E5" s="18">
        <f>(D5/$D$4)*100</f>
        <v>68.114715413900512</v>
      </c>
      <c r="F5" s="18">
        <v>210067</v>
      </c>
      <c r="G5" s="18">
        <f>(F5/$F$4)*100</f>
        <v>68.152014871866413</v>
      </c>
      <c r="H5" s="25">
        <v>221326</v>
      </c>
      <c r="I5" s="18">
        <f>(H5/$H$4)*100</f>
        <v>68.593335482111414</v>
      </c>
      <c r="K5" s="47" t="s">
        <v>84</v>
      </c>
      <c r="L5" s="12">
        <f t="shared" ref="L5:L7" si="1">(M5/100)*$V$3</f>
        <v>31277.628489710823</v>
      </c>
      <c r="M5" s="18">
        <f>(C6+E6)/2</f>
        <v>10.121504510673283</v>
      </c>
      <c r="N5" s="12">
        <f t="shared" ref="N5:N7" si="2">(O5/100)*$W$3</f>
        <v>29446.340969054865</v>
      </c>
      <c r="O5" s="18">
        <f>(E6+G6)/2</f>
        <v>9.8537878877989957</v>
      </c>
      <c r="P5" s="12">
        <f t="shared" ref="P5:P7" si="3">(Q5/100)*$X$3</f>
        <v>29319.572936764955</v>
      </c>
      <c r="Q5" s="18">
        <f>(G6+I6)/2</f>
        <v>9.6070190282302033</v>
      </c>
      <c r="R5" s="12">
        <f t="shared" ref="R5:R7" si="4">(S5/100)*$Y$3</f>
        <v>30190.515100961289</v>
      </c>
      <c r="S5" s="18">
        <f>(Q5+I6)/2</f>
        <v>9.6195100595741536</v>
      </c>
      <c r="U5" s="30" t="s">
        <v>38</v>
      </c>
      <c r="V5" s="33">
        <f>'TPU Pop 2012, 2014, 2016, 2017'!B45</f>
        <v>388043.55849587388</v>
      </c>
      <c r="W5" s="33">
        <f>'TPU Pop 2012, 2014, 2016, 2017'!C45</f>
        <v>409093.03352131625</v>
      </c>
      <c r="X5" s="33">
        <f>'TPU Pop 2012, 2014, 2016, 2017'!D45</f>
        <v>441312.53312811616</v>
      </c>
      <c r="Y5" s="33">
        <f>'TPU Pop 2012, 2014, 2016, 2017'!E45</f>
        <v>452448.39243159007</v>
      </c>
    </row>
    <row r="6" spans="1:25" ht="18.75" x14ac:dyDescent="0.3">
      <c r="A6" s="47" t="s">
        <v>84</v>
      </c>
      <c r="B6" s="18">
        <v>31230</v>
      </c>
      <c r="C6" s="18">
        <f>(B6/$B$4)*100</f>
        <v>10.117470211290877</v>
      </c>
      <c r="D6" s="18">
        <v>32182</v>
      </c>
      <c r="E6" s="18">
        <f>(D6/$D$4)*100</f>
        <v>10.125538810055691</v>
      </c>
      <c r="F6" s="18">
        <v>29535</v>
      </c>
      <c r="G6" s="18">
        <f>(F6/$F$4)*100</f>
        <v>9.5820369655423008</v>
      </c>
      <c r="H6" s="25">
        <v>31079</v>
      </c>
      <c r="I6" s="18">
        <f>(H6/$H$4)*100</f>
        <v>9.6320010909181057</v>
      </c>
      <c r="K6" s="47" t="s">
        <v>85</v>
      </c>
      <c r="L6" s="12">
        <f t="shared" si="1"/>
        <v>16194.488048788726</v>
      </c>
      <c r="M6" s="18">
        <f>(C7+E7)/2</f>
        <v>5.2405694340854776</v>
      </c>
      <c r="N6" s="12">
        <f t="shared" si="2"/>
        <v>15520.341441245189</v>
      </c>
      <c r="O6" s="18">
        <f>(E7+G7)/2</f>
        <v>5.1936555604299031</v>
      </c>
      <c r="P6" s="12">
        <f t="shared" si="3"/>
        <v>15541.26175905675</v>
      </c>
      <c r="Q6" s="18">
        <f>(G7+I7)/2</f>
        <v>5.092338751453811</v>
      </c>
      <c r="R6" s="12">
        <f t="shared" si="4"/>
        <v>16010.274783700504</v>
      </c>
      <c r="S6" s="18">
        <f>(Q6+I7)/2</f>
        <v>5.1013041289066834</v>
      </c>
      <c r="U6" s="30" t="s">
        <v>39</v>
      </c>
      <c r="V6" s="33">
        <f>'TPU Pop 2012, 2014, 2016, 2017'!B46</f>
        <v>885272.02790088498</v>
      </c>
      <c r="W6" s="33">
        <f>'TPU Pop 2012, 2014, 2016, 2017'!C46</f>
        <v>925765.34553050715</v>
      </c>
      <c r="X6" s="33">
        <f>'TPU Pop 2012, 2014, 2016, 2017'!D46</f>
        <v>929532.17515409598</v>
      </c>
      <c r="Y6" s="33">
        <f>'TPU Pop 2012, 2014, 2016, 2017'!E46</f>
        <v>927447.80469054403</v>
      </c>
    </row>
    <row r="7" spans="1:25" ht="18.75" x14ac:dyDescent="0.3">
      <c r="A7" s="47" t="s">
        <v>85</v>
      </c>
      <c r="B7" s="18">
        <v>15953</v>
      </c>
      <c r="C7" s="18">
        <f>(B7/$B$4)*100</f>
        <v>5.168235743859217</v>
      </c>
      <c r="D7" s="18">
        <v>16886</v>
      </c>
      <c r="E7" s="18">
        <f>(D7/$D$4)*100</f>
        <v>5.3129031243117391</v>
      </c>
      <c r="F7" s="18">
        <v>15641</v>
      </c>
      <c r="G7" s="18">
        <f>(F7/$F$4)*100</f>
        <v>5.0744079965480662</v>
      </c>
      <c r="H7" s="25">
        <v>16489</v>
      </c>
      <c r="I7" s="18">
        <f>(H7/$H$4)*100</f>
        <v>5.1102695063595567</v>
      </c>
      <c r="K7" s="47" t="s">
        <v>86</v>
      </c>
      <c r="L7" s="12">
        <f t="shared" si="1"/>
        <v>51223.671052069803</v>
      </c>
      <c r="M7" s="18">
        <f>(C8+E8)/2</f>
        <v>16.576084653519153</v>
      </c>
      <c r="N7" s="12">
        <f t="shared" si="2"/>
        <v>50261.244781120309</v>
      </c>
      <c r="O7" s="18">
        <f>(E8+G8)/2</f>
        <v>16.81919140888764</v>
      </c>
      <c r="P7" s="12">
        <f t="shared" si="3"/>
        <v>51662.306792517433</v>
      </c>
      <c r="Q7" s="18">
        <f>(G8+I8)/2</f>
        <v>16.927967043327069</v>
      </c>
      <c r="R7" s="12">
        <f t="shared" si="4"/>
        <v>52714.258557759058</v>
      </c>
      <c r="S7" s="18">
        <f>(Q7+I8)/2</f>
        <v>16.796180481968992</v>
      </c>
      <c r="U7" s="30" t="s">
        <v>40</v>
      </c>
      <c r="V7" s="33">
        <f>'TPU Pop 2012, 2014, 2016, 2017'!B47</f>
        <v>329874.70323339273</v>
      </c>
      <c r="W7" s="33">
        <f>'TPU Pop 2012, 2014, 2016, 2017'!C47</f>
        <v>342147.45522768621</v>
      </c>
      <c r="X7" s="33">
        <f>'TPU Pop 2012, 2014, 2016, 2017'!D47</f>
        <v>335596.85572898714</v>
      </c>
      <c r="Y7" s="33">
        <f>'TPU Pop 2012, 2014, 2016, 2017'!E47</f>
        <v>333738.74505414331</v>
      </c>
    </row>
    <row r="8" spans="1:25" ht="18.75" x14ac:dyDescent="0.3">
      <c r="A8" s="47" t="s">
        <v>86</v>
      </c>
      <c r="B8" s="18">
        <v>51565</v>
      </c>
      <c r="C8" s="18">
        <f>(B8/$B$4)*100</f>
        <v>16.705326655306248</v>
      </c>
      <c r="D8" s="18">
        <v>52273</v>
      </c>
      <c r="E8" s="18">
        <f>(D8/$D$4)*100</f>
        <v>16.446842651732059</v>
      </c>
      <c r="F8" s="18">
        <v>52990</v>
      </c>
      <c r="G8" s="18">
        <f>(F8/$F$4)*100</f>
        <v>17.191540166043222</v>
      </c>
      <c r="H8" s="25">
        <v>53770</v>
      </c>
      <c r="I8" s="18">
        <f>(H8/$H$4)*100</f>
        <v>16.664393920610916</v>
      </c>
      <c r="K8" s="47" t="s">
        <v>57</v>
      </c>
      <c r="L8" s="12">
        <f>(M8/100)*$V$4</f>
        <v>29749.367251430525</v>
      </c>
      <c r="M8" s="18">
        <f>(C10+E10)/2</f>
        <v>32.472814641340022</v>
      </c>
      <c r="N8" s="12">
        <f>(O8/100)*$W$4</f>
        <v>28443.726595408669</v>
      </c>
      <c r="O8" s="18">
        <f>(E10+G10)/2</f>
        <v>31.797716715065182</v>
      </c>
      <c r="P8" s="12">
        <f>(Q8/100)*$X$4</f>
        <v>28413.340057390564</v>
      </c>
      <c r="Q8" s="18">
        <f>(G10+I10)/2</f>
        <v>31.617004494849144</v>
      </c>
      <c r="R8" s="12">
        <f>(S8/100)*$Y$4</f>
        <v>29078.828720741807</v>
      </c>
      <c r="S8" s="18">
        <f>(Q8+I10)/2</f>
        <v>31.949328980634945</v>
      </c>
      <c r="U8" s="30" t="s">
        <v>41</v>
      </c>
      <c r="V8" s="33">
        <f>'TPU Pop 2012, 2014, 2016, 2017'!B48</f>
        <v>211880.54044966956</v>
      </c>
      <c r="W8" s="33">
        <f>'TPU Pop 2012, 2014, 2016, 2017'!C48</f>
        <v>223589.88655776347</v>
      </c>
      <c r="X8" s="33">
        <f>'TPU Pop 2012, 2014, 2016, 2017'!D48</f>
        <v>245810.68302551686</v>
      </c>
      <c r="Y8" s="33">
        <f>'TPU Pop 2012, 2014, 2016, 2017'!E48</f>
        <v>257495.66517861557</v>
      </c>
    </row>
    <row r="9" spans="1:25" ht="18.75" x14ac:dyDescent="0.3">
      <c r="A9" s="67" t="s">
        <v>56</v>
      </c>
      <c r="B9" s="74">
        <f t="shared" ref="B9:I9" si="5">SUM(B10:B13)</f>
        <v>91872</v>
      </c>
      <c r="C9" s="6">
        <f>SUM(C10:C13)</f>
        <v>100</v>
      </c>
      <c r="D9" s="74">
        <f t="shared" si="5"/>
        <v>93830</v>
      </c>
      <c r="E9" s="6">
        <f>SUM(E10:E13)</f>
        <v>100</v>
      </c>
      <c r="F9" s="74">
        <f t="shared" si="5"/>
        <v>93631</v>
      </c>
      <c r="G9" s="6">
        <f>SUM(G10:G13)</f>
        <v>100</v>
      </c>
      <c r="H9" s="74">
        <f t="shared" si="5"/>
        <v>92170</v>
      </c>
      <c r="I9" s="6">
        <f t="shared" si="5"/>
        <v>100</v>
      </c>
      <c r="K9" s="47" t="s">
        <v>58</v>
      </c>
      <c r="L9" s="12">
        <f t="shared" ref="L9:L11" si="6">(M9/100)*$V$4</f>
        <v>9034.0237839847869</v>
      </c>
      <c r="M9" s="18">
        <f>(C11+E11)/2</f>
        <v>9.8610561133426682</v>
      </c>
      <c r="N9" s="12">
        <f t="shared" ref="N9:N11" si="7">(O9/100)*$W$4</f>
        <v>8467.0929019403975</v>
      </c>
      <c r="O9" s="18">
        <f>(E11+G11)/2</f>
        <v>9.4655044792723899</v>
      </c>
      <c r="P9" s="12">
        <f t="shared" ref="P9:P10" si="8">(Q9/100)*$X$4</f>
        <v>8347.6533109163211</v>
      </c>
      <c r="Q9" s="18">
        <f>(G11+I11)/2</f>
        <v>9.2888689509783156</v>
      </c>
      <c r="R9" s="12">
        <f t="shared" ref="R9:R11" si="9">(S9/100)*$Y$4</f>
        <v>8573.0255838175108</v>
      </c>
      <c r="S9" s="18">
        <f>(Q9+I11)/2</f>
        <v>9.419306993662099</v>
      </c>
      <c r="U9" s="30" t="s">
        <v>42</v>
      </c>
      <c r="V9" s="33">
        <f>'TPU Pop 2012, 2014, 2016, 2017'!B49</f>
        <v>416387.77091478871</v>
      </c>
      <c r="W9" s="33">
        <f>'TPU Pop 2012, 2014, 2016, 2017'!C49</f>
        <v>426547.61915550608</v>
      </c>
      <c r="X9" s="33">
        <f>'TPU Pop 2012, 2014, 2016, 2017'!D49</f>
        <v>452451.50032379152</v>
      </c>
      <c r="Y9" s="33">
        <f>'TPU Pop 2012, 2014, 2016, 2017'!E49</f>
        <v>464641.25447394018</v>
      </c>
    </row>
    <row r="10" spans="1:25" ht="18.75" x14ac:dyDescent="0.3">
      <c r="A10" s="47" t="s">
        <v>57</v>
      </c>
      <c r="B10" s="18">
        <v>29677</v>
      </c>
      <c r="C10" s="18">
        <f>(B10/$B$9)*100</f>
        <v>32.302551375827235</v>
      </c>
      <c r="D10" s="18">
        <v>30629</v>
      </c>
      <c r="E10" s="18">
        <f>(D10/$D$9)*100</f>
        <v>32.643077906852817</v>
      </c>
      <c r="F10" s="18">
        <v>28981</v>
      </c>
      <c r="G10" s="18">
        <f>(F10/$F$9)*100</f>
        <v>30.952355523277546</v>
      </c>
      <c r="H10" s="25">
        <v>29754</v>
      </c>
      <c r="I10" s="18">
        <f>(H10/$H$9)*100</f>
        <v>32.281653466420742</v>
      </c>
      <c r="K10" s="47" t="s">
        <v>59</v>
      </c>
      <c r="L10" s="12">
        <f t="shared" si="6"/>
        <v>19426.782662473943</v>
      </c>
      <c r="M10" s="18">
        <f>(C12+E12)/2</f>
        <v>21.20523462379791</v>
      </c>
      <c r="N10" s="12">
        <f t="shared" si="7"/>
        <v>18862.872111871799</v>
      </c>
      <c r="O10" s="18">
        <f>(E12+G12)/2</f>
        <v>21.087119573938693</v>
      </c>
      <c r="P10" s="12">
        <f t="shared" si="8"/>
        <v>19502.7671706783</v>
      </c>
      <c r="Q10" s="18">
        <f>(G12+I12)/2</f>
        <v>21.701745590340902</v>
      </c>
      <c r="R10" s="12">
        <f t="shared" si="9"/>
        <v>20003.009315883493</v>
      </c>
      <c r="S10" s="18">
        <f>(Q10+I12)/2</f>
        <v>21.977595156025394</v>
      </c>
      <c r="U10" s="63" t="s">
        <v>200</v>
      </c>
      <c r="V10" s="64">
        <f>SUM(V3:V9)</f>
        <v>2632093.2813699357</v>
      </c>
      <c r="W10" s="64">
        <f>SUM(W3:W9)</f>
        <v>2715428.1496994239</v>
      </c>
      <c r="X10" s="64">
        <f t="shared" ref="X10:Y10" si="10">SUM(X3:X9)</f>
        <v>2799760.1008223379</v>
      </c>
      <c r="Y10" s="64">
        <f t="shared" si="10"/>
        <v>2840634.0240891501</v>
      </c>
    </row>
    <row r="11" spans="1:25" ht="15.75" x14ac:dyDescent="0.25">
      <c r="A11" s="47" t="s">
        <v>58</v>
      </c>
      <c r="B11" s="18">
        <v>9021</v>
      </c>
      <c r="C11" s="18">
        <f>(B11/$B$9)*100</f>
        <v>9.819096133751307</v>
      </c>
      <c r="D11" s="18">
        <v>9292</v>
      </c>
      <c r="E11" s="18">
        <f>(D11/$D$9)*100</f>
        <v>9.9030160929340294</v>
      </c>
      <c r="F11" s="18">
        <v>8453</v>
      </c>
      <c r="G11" s="18">
        <f>(F11/$F$9)*100</f>
        <v>9.0279928656107487</v>
      </c>
      <c r="H11" s="25">
        <v>8802</v>
      </c>
      <c r="I11" s="18">
        <f>(H11/$H$9)*100</f>
        <v>9.5497450363458825</v>
      </c>
      <c r="K11" s="47" t="s">
        <v>60</v>
      </c>
      <c r="L11" s="12">
        <f t="shared" si="6"/>
        <v>33402.972806379679</v>
      </c>
      <c r="M11" s="18">
        <f>(C13+E13)/2</f>
        <v>36.460894621519394</v>
      </c>
      <c r="N11" s="12">
        <f t="shared" si="7"/>
        <v>33678.412295876653</v>
      </c>
      <c r="O11" s="18">
        <f>(E13+G13)/2</f>
        <v>37.649659231723732</v>
      </c>
      <c r="P11" s="12">
        <f>(Q11/100)*$X$4</f>
        <v>33603.513452829873</v>
      </c>
      <c r="Q11" s="18">
        <f>(G13+I13)/2</f>
        <v>37.392380963831634</v>
      </c>
      <c r="R11" s="12">
        <f t="shared" si="9"/>
        <v>33360.596323542246</v>
      </c>
      <c r="S11" s="18">
        <f>(Q11+I13)/2</f>
        <v>36.653768869677563</v>
      </c>
    </row>
    <row r="12" spans="1:25" ht="15.75" x14ac:dyDescent="0.25">
      <c r="A12" s="47" t="s">
        <v>59</v>
      </c>
      <c r="B12" s="18">
        <v>19648</v>
      </c>
      <c r="C12" s="18">
        <f>(B12/$B$9)*100</f>
        <v>21.386276558690351</v>
      </c>
      <c r="D12" s="18">
        <v>19727</v>
      </c>
      <c r="E12" s="18">
        <f>(D12/$D$9)*100</f>
        <v>21.024192688905469</v>
      </c>
      <c r="F12" s="18">
        <v>19803</v>
      </c>
      <c r="G12" s="18">
        <f>(F12/$F$9)*100</f>
        <v>21.150046458971921</v>
      </c>
      <c r="H12" s="25">
        <v>20511</v>
      </c>
      <c r="I12" s="18">
        <f>(H12/$H$9)*100</f>
        <v>22.253444721709883</v>
      </c>
      <c r="K12" s="47" t="s">
        <v>61</v>
      </c>
      <c r="L12" s="12">
        <f>(M12/100)*$V$5</f>
        <v>22817.94580442275</v>
      </c>
      <c r="M12" s="18">
        <f t="shared" ref="M12:M18" si="11">(C15+E15)/2</f>
        <v>5.880253725347016</v>
      </c>
      <c r="N12" s="12">
        <f>(O12/100)*$W$5</f>
        <v>22586.745744343523</v>
      </c>
      <c r="O12" s="18">
        <f t="shared" ref="O12:O18" si="12">(E15+G15)/2</f>
        <v>5.5211758435301288</v>
      </c>
      <c r="P12" s="12">
        <f>(Q12/100)*$X$5</f>
        <v>22828.558781965541</v>
      </c>
      <c r="Q12" s="18">
        <f t="shared" ref="Q12:Q18" si="13">(G15+I15)/2</f>
        <v>5.1728779647729262</v>
      </c>
      <c r="R12" s="12">
        <f>(S12/100)*$Y$5</f>
        <v>23223.382488457035</v>
      </c>
      <c r="S12" s="18">
        <f t="shared" ref="S12:S18" si="14">(Q12+I15)/2</f>
        <v>5.1328246219746259</v>
      </c>
    </row>
    <row r="13" spans="1:25" ht="15.75" x14ac:dyDescent="0.25">
      <c r="A13" s="47" t="s">
        <v>60</v>
      </c>
      <c r="B13" s="18">
        <v>33526</v>
      </c>
      <c r="C13" s="18">
        <f>(B13/$B$9)*100</f>
        <v>36.492075931731108</v>
      </c>
      <c r="D13" s="18">
        <v>34182</v>
      </c>
      <c r="E13" s="18">
        <f>(D13/$D$9)*100</f>
        <v>36.42971331130768</v>
      </c>
      <c r="F13" s="18">
        <v>36394</v>
      </c>
      <c r="G13" s="18">
        <f>(F13/$F$9)*100</f>
        <v>38.869605152139783</v>
      </c>
      <c r="H13" s="25">
        <v>33103</v>
      </c>
      <c r="I13" s="18">
        <f>(H13/$H$9)*100</f>
        <v>35.915156775523485</v>
      </c>
      <c r="K13" s="47" t="s">
        <v>62</v>
      </c>
      <c r="L13" s="12">
        <f t="shared" ref="L13:L18" si="15">(M13/100)*$V$5</f>
        <v>112149.58968500742</v>
      </c>
      <c r="M13" s="18">
        <f t="shared" si="11"/>
        <v>28.901288844922266</v>
      </c>
      <c r="N13" s="12">
        <f t="shared" ref="N13:N18" si="16">(O13/100)*$W$5</f>
        <v>120614.32831836329</v>
      </c>
      <c r="O13" s="18">
        <f t="shared" si="12"/>
        <v>29.483349369252593</v>
      </c>
      <c r="P13" s="12">
        <f t="shared" ref="P13:P17" si="17">(Q13/100)*$X$5</f>
        <v>129267.73172603434</v>
      </c>
      <c r="Q13" s="18">
        <f t="shared" si="13"/>
        <v>29.2916520656591</v>
      </c>
      <c r="R13" s="12">
        <f t="shared" ref="R13:R18" si="18">(S13/100)*$Y$5</f>
        <v>131629.46347315461</v>
      </c>
      <c r="S13" s="18">
        <f t="shared" si="14"/>
        <v>29.092702212011265</v>
      </c>
    </row>
    <row r="14" spans="1:25" ht="15.75" x14ac:dyDescent="0.25">
      <c r="A14" s="67" t="s">
        <v>38</v>
      </c>
      <c r="B14" s="74">
        <f t="shared" ref="B14:I14" si="19">SUM(B15:B21)</f>
        <v>377968</v>
      </c>
      <c r="C14" s="6">
        <f>SUM(C15:C21)</f>
        <v>100</v>
      </c>
      <c r="D14" s="74">
        <f t="shared" si="19"/>
        <v>409613</v>
      </c>
      <c r="E14" s="6">
        <f>SUM(E15:E21)</f>
        <v>100</v>
      </c>
      <c r="F14" s="74">
        <f t="shared" si="19"/>
        <v>448545</v>
      </c>
      <c r="G14" s="6">
        <f>SUM(G15:G21)</f>
        <v>100</v>
      </c>
      <c r="H14" s="74">
        <f t="shared" si="19"/>
        <v>463775</v>
      </c>
      <c r="I14" s="6">
        <f t="shared" si="19"/>
        <v>99.999999999999986</v>
      </c>
      <c r="K14" s="47" t="s">
        <v>63</v>
      </c>
      <c r="L14" s="12">
        <f t="shared" si="15"/>
        <v>35916.942377749263</v>
      </c>
      <c r="M14" s="18">
        <f t="shared" si="11"/>
        <v>9.2559048053702391</v>
      </c>
      <c r="N14" s="12">
        <f t="shared" si="16"/>
        <v>37064.712967824082</v>
      </c>
      <c r="O14" s="18">
        <f t="shared" si="12"/>
        <v>9.0602161197381488</v>
      </c>
      <c r="P14" s="12">
        <f t="shared" si="17"/>
        <v>39427.898776760339</v>
      </c>
      <c r="Q14" s="18">
        <f t="shared" si="13"/>
        <v>8.934234996066639</v>
      </c>
      <c r="R14" s="12">
        <f t="shared" si="18"/>
        <v>40410.730649256766</v>
      </c>
      <c r="S14" s="18">
        <f t="shared" si="14"/>
        <v>8.9315668538631936</v>
      </c>
    </row>
    <row r="15" spans="1:25" ht="15.75" x14ac:dyDescent="0.25">
      <c r="A15" s="47" t="s">
        <v>61</v>
      </c>
      <c r="B15" s="18">
        <v>22569</v>
      </c>
      <c r="C15" s="18">
        <f t="shared" ref="C15:C21" si="20">(B15/$B$14)*100</f>
        <v>5.971140414003302</v>
      </c>
      <c r="D15" s="18">
        <v>23714</v>
      </c>
      <c r="E15" s="18">
        <f t="shared" ref="E15:E21" si="21">(D15/$D$14)*100</f>
        <v>5.7893670366907299</v>
      </c>
      <c r="F15" s="18">
        <v>23562</v>
      </c>
      <c r="G15" s="18">
        <f t="shared" ref="G15:G21" si="22">(F15/$F$14)*100</f>
        <v>5.2529846503695277</v>
      </c>
      <c r="H15" s="25">
        <v>23619</v>
      </c>
      <c r="I15" s="18">
        <f t="shared" ref="I15:I21" si="23">(H15/$H$14)*100</f>
        <v>5.0927712791763247</v>
      </c>
      <c r="K15" s="47" t="s">
        <v>64</v>
      </c>
      <c r="L15" s="12">
        <f t="shared" si="15"/>
        <v>33125.495758439582</v>
      </c>
      <c r="M15" s="18">
        <f t="shared" si="11"/>
        <v>8.5365405592196719</v>
      </c>
      <c r="N15" s="12">
        <f t="shared" si="16"/>
        <v>35049.206148536003</v>
      </c>
      <c r="O15" s="18">
        <f t="shared" si="12"/>
        <v>8.5675392335200264</v>
      </c>
      <c r="P15" s="12">
        <f t="shared" si="17"/>
        <v>35804.492548695038</v>
      </c>
      <c r="Q15" s="18">
        <f t="shared" si="13"/>
        <v>8.1131828037842606</v>
      </c>
      <c r="R15" s="12">
        <f t="shared" si="18"/>
        <v>35680.236586963954</v>
      </c>
      <c r="S15" s="18">
        <f t="shared" si="14"/>
        <v>7.8860345585952727</v>
      </c>
    </row>
    <row r="16" spans="1:25" ht="15.75" x14ac:dyDescent="0.25">
      <c r="A16" s="47" t="s">
        <v>62</v>
      </c>
      <c r="B16" s="18">
        <v>107817</v>
      </c>
      <c r="C16" s="18">
        <f t="shared" si="20"/>
        <v>28.525430724294122</v>
      </c>
      <c r="D16" s="18">
        <v>119923</v>
      </c>
      <c r="E16" s="18">
        <f t="shared" si="21"/>
        <v>29.277146965550411</v>
      </c>
      <c r="F16" s="18">
        <v>133171</v>
      </c>
      <c r="G16" s="18">
        <f t="shared" si="22"/>
        <v>29.689551772954776</v>
      </c>
      <c r="H16" s="25">
        <v>134002</v>
      </c>
      <c r="I16" s="18">
        <f t="shared" si="23"/>
        <v>28.893752358363429</v>
      </c>
      <c r="K16" s="47" t="s">
        <v>65</v>
      </c>
      <c r="L16" s="12">
        <f t="shared" si="15"/>
        <v>112735.202094484</v>
      </c>
      <c r="M16" s="18">
        <f t="shared" si="11"/>
        <v>29.052202936048154</v>
      </c>
      <c r="N16" s="12">
        <f t="shared" si="16"/>
        <v>122543.91662017003</v>
      </c>
      <c r="O16" s="18">
        <f t="shared" si="12"/>
        <v>29.955024060262993</v>
      </c>
      <c r="P16" s="12">
        <f t="shared" si="17"/>
        <v>144852.50256145064</v>
      </c>
      <c r="Q16" s="18">
        <f t="shared" si="13"/>
        <v>32.823110990006469</v>
      </c>
      <c r="R16" s="12">
        <f t="shared" si="18"/>
        <v>152877.55000654163</v>
      </c>
      <c r="S16" s="18">
        <f t="shared" si="14"/>
        <v>33.788947549339923</v>
      </c>
    </row>
    <row r="17" spans="1:19" ht="15.75" x14ac:dyDescent="0.25">
      <c r="A17" s="47" t="s">
        <v>63</v>
      </c>
      <c r="B17" s="18">
        <v>35268</v>
      </c>
      <c r="C17" s="18">
        <f t="shared" si="20"/>
        <v>9.3309486517377138</v>
      </c>
      <c r="D17" s="18">
        <v>37606</v>
      </c>
      <c r="E17" s="18">
        <f t="shared" si="21"/>
        <v>9.1808609590027661</v>
      </c>
      <c r="F17" s="18">
        <v>40098</v>
      </c>
      <c r="G17" s="18">
        <f t="shared" si="22"/>
        <v>8.9395712804735314</v>
      </c>
      <c r="H17" s="25">
        <v>41410</v>
      </c>
      <c r="I17" s="18">
        <f t="shared" si="23"/>
        <v>8.9288987116597482</v>
      </c>
      <c r="K17" s="47" t="s">
        <v>87</v>
      </c>
      <c r="L17" s="12">
        <f t="shared" si="15"/>
        <v>2202.5492693049255</v>
      </c>
      <c r="M17" s="18">
        <f t="shared" si="11"/>
        <v>0.56760361590394637</v>
      </c>
      <c r="N17" s="12">
        <f t="shared" si="16"/>
        <v>1904.716846291366</v>
      </c>
      <c r="O17" s="18">
        <f t="shared" si="12"/>
        <v>0.46559503345639802</v>
      </c>
      <c r="P17" s="12">
        <f t="shared" si="17"/>
        <v>1715.9442237988555</v>
      </c>
      <c r="Q17" s="18">
        <f t="shared" si="13"/>
        <v>0.38882743973661515</v>
      </c>
      <c r="R17" s="12">
        <f t="shared" si="18"/>
        <v>1635.2064193675669</v>
      </c>
      <c r="S17" s="18">
        <f t="shared" si="14"/>
        <v>0.36141280347566029</v>
      </c>
    </row>
    <row r="18" spans="1:19" ht="15.75" x14ac:dyDescent="0.25">
      <c r="A18" s="47" t="s">
        <v>64</v>
      </c>
      <c r="B18" s="18">
        <v>32148</v>
      </c>
      <c r="C18" s="18">
        <f t="shared" si="20"/>
        <v>8.5054819455615291</v>
      </c>
      <c r="D18" s="18">
        <v>35094</v>
      </c>
      <c r="E18" s="18">
        <f t="shared" si="21"/>
        <v>8.5675991728778147</v>
      </c>
      <c r="F18" s="18">
        <v>38429</v>
      </c>
      <c r="G18" s="18">
        <f t="shared" si="22"/>
        <v>8.5674792941622364</v>
      </c>
      <c r="H18" s="25">
        <v>35520</v>
      </c>
      <c r="I18" s="18">
        <f t="shared" si="23"/>
        <v>7.6588863134062848</v>
      </c>
      <c r="K18" s="47" t="s">
        <v>66</v>
      </c>
      <c r="L18" s="12">
        <f t="shared" si="15"/>
        <v>69095.833506465948</v>
      </c>
      <c r="M18" s="18">
        <f t="shared" si="11"/>
        <v>17.806205513188708</v>
      </c>
      <c r="N18" s="12">
        <f t="shared" si="16"/>
        <v>69329.406875787958</v>
      </c>
      <c r="O18" s="18">
        <f t="shared" si="12"/>
        <v>16.947100340239714</v>
      </c>
      <c r="P18" s="12">
        <f>(Q18/100)*$X$5</f>
        <v>67415.404509411397</v>
      </c>
      <c r="Q18" s="18">
        <f t="shared" si="13"/>
        <v>15.276113739973983</v>
      </c>
      <c r="R18" s="12">
        <f t="shared" si="18"/>
        <v>66991.822807848468</v>
      </c>
      <c r="S18" s="18">
        <f t="shared" si="14"/>
        <v>14.80651140074005</v>
      </c>
    </row>
    <row r="19" spans="1:19" ht="15.75" x14ac:dyDescent="0.25">
      <c r="A19" s="47" t="s">
        <v>65</v>
      </c>
      <c r="B19" s="18">
        <v>109935</v>
      </c>
      <c r="C19" s="18">
        <f t="shared" si="20"/>
        <v>29.085795622909878</v>
      </c>
      <c r="D19" s="18">
        <v>118864</v>
      </c>
      <c r="E19" s="18">
        <f t="shared" si="21"/>
        <v>29.018610249186427</v>
      </c>
      <c r="F19" s="18">
        <v>138562</v>
      </c>
      <c r="G19" s="18">
        <f t="shared" si="22"/>
        <v>30.891437871339555</v>
      </c>
      <c r="H19" s="25">
        <v>161184</v>
      </c>
      <c r="I19" s="18">
        <f t="shared" si="23"/>
        <v>34.754784108673384</v>
      </c>
      <c r="K19" s="47" t="s">
        <v>67</v>
      </c>
      <c r="L19" s="12">
        <f>(M19/100)*$V$6</f>
        <v>202377.53207881647</v>
      </c>
      <c r="M19" s="18">
        <f>(C23+E23)/2</f>
        <v>22.860490979104409</v>
      </c>
      <c r="N19" s="12">
        <f>(O19/100)*$W$6</f>
        <v>200475.12657317476</v>
      </c>
      <c r="O19" s="18">
        <f>(E23+G23)/2</f>
        <v>21.655069239850739</v>
      </c>
      <c r="P19" s="12">
        <f>(Q19/100)*$X$6</f>
        <v>199850.21903252951</v>
      </c>
      <c r="Q19" s="18">
        <f>(G23+I23)/2</f>
        <v>21.500086212658399</v>
      </c>
      <c r="R19" s="12">
        <f>(S19/100)*$Y$6</f>
        <v>202805.49337503692</v>
      </c>
      <c r="S19" s="18">
        <f>(Q19+I23)/2</f>
        <v>21.867051962315639</v>
      </c>
    </row>
    <row r="20" spans="1:19" ht="15.75" x14ac:dyDescent="0.25">
      <c r="A20" s="47" t="s">
        <v>87</v>
      </c>
      <c r="B20" s="18">
        <v>2448</v>
      </c>
      <c r="C20" s="18">
        <f t="shared" si="20"/>
        <v>0.64767387715362146</v>
      </c>
      <c r="D20" s="18">
        <v>1997</v>
      </c>
      <c r="E20" s="18">
        <f t="shared" si="21"/>
        <v>0.48753335465427122</v>
      </c>
      <c r="F20" s="18">
        <v>1990</v>
      </c>
      <c r="G20" s="18">
        <f t="shared" si="22"/>
        <v>0.44365671225852482</v>
      </c>
      <c r="H20" s="25">
        <v>1549</v>
      </c>
      <c r="I20" s="18">
        <f t="shared" si="23"/>
        <v>0.33399816721470543</v>
      </c>
      <c r="K20" s="47" t="s">
        <v>68</v>
      </c>
      <c r="L20" s="12">
        <f t="shared" ref="L20:L21" si="24">(M20/100)*$V$6</f>
        <v>421535.58564118709</v>
      </c>
      <c r="M20" s="18">
        <f>(C24+E24)/2</f>
        <v>47.616503442530799</v>
      </c>
      <c r="N20" s="12">
        <f t="shared" ref="N20:N21" si="25">(O20/100)*$W$6</f>
        <v>444234.05549031729</v>
      </c>
      <c r="O20" s="18">
        <f>(E24+G24)/2</f>
        <v>47.985599983303572</v>
      </c>
      <c r="P20" s="12">
        <f t="shared" ref="P20:P21" si="26">(Q20/100)*$X$6</f>
        <v>441136.70818354603</v>
      </c>
      <c r="Q20" s="18">
        <f>(G24+I24)/2</f>
        <v>47.457927759242466</v>
      </c>
      <c r="R20" s="12">
        <f t="shared" ref="R20:R21" si="27">(S20/100)*$Y$6</f>
        <v>437104.44553308754</v>
      </c>
      <c r="S20" s="18">
        <f>(Q20+I24)/2</f>
        <v>47.129816181831771</v>
      </c>
    </row>
    <row r="21" spans="1:19" ht="15.75" x14ac:dyDescent="0.25">
      <c r="A21" s="47" t="s">
        <v>66</v>
      </c>
      <c r="B21" s="18">
        <v>67783</v>
      </c>
      <c r="C21" s="18">
        <f t="shared" si="20"/>
        <v>17.933528764339837</v>
      </c>
      <c r="D21" s="18">
        <v>72415</v>
      </c>
      <c r="E21" s="18">
        <f t="shared" si="21"/>
        <v>17.678882262037583</v>
      </c>
      <c r="F21" s="18">
        <v>72733</v>
      </c>
      <c r="G21" s="18">
        <f t="shared" si="22"/>
        <v>16.21531841844185</v>
      </c>
      <c r="H21" s="25">
        <v>66491</v>
      </c>
      <c r="I21" s="18">
        <f t="shared" si="23"/>
        <v>14.336909061506118</v>
      </c>
      <c r="K21" s="47" t="s">
        <v>69</v>
      </c>
      <c r="L21" s="12">
        <f t="shared" si="24"/>
        <v>211760.91639054424</v>
      </c>
      <c r="M21" s="18">
        <f>(C25+E25)/2</f>
        <v>23.920434591462431</v>
      </c>
      <c r="N21" s="12">
        <f t="shared" si="25"/>
        <v>231938.87642585754</v>
      </c>
      <c r="O21" s="18">
        <f>(E25+G25)/2</f>
        <v>25.053743645258791</v>
      </c>
      <c r="P21" s="12">
        <f t="shared" si="26"/>
        <v>237493.76400036845</v>
      </c>
      <c r="Q21" s="18">
        <f>(G25+I25)/2</f>
        <v>25.549816385968263</v>
      </c>
      <c r="R21" s="12">
        <f t="shared" si="27"/>
        <v>235232.22585734588</v>
      </c>
      <c r="S21" s="18">
        <f>(Q21+I25)/2</f>
        <v>25.363392383664589</v>
      </c>
    </row>
    <row r="22" spans="1:19" ht="15.75" x14ac:dyDescent="0.25">
      <c r="A22" s="67" t="s">
        <v>39</v>
      </c>
      <c r="B22" s="74">
        <f t="shared" ref="B22:H22" si="28">SUM(B23:B26)</f>
        <v>853359</v>
      </c>
      <c r="C22" s="6">
        <f>SUM(C23:C26)</f>
        <v>100</v>
      </c>
      <c r="D22" s="74">
        <f t="shared" si="28"/>
        <v>944212</v>
      </c>
      <c r="E22" s="6">
        <f>SUM(E23:E26)</f>
        <v>99.999999999999986</v>
      </c>
      <c r="F22" s="74">
        <f t="shared" si="28"/>
        <v>997031</v>
      </c>
      <c r="G22" s="6">
        <f t="shared" si="28"/>
        <v>100</v>
      </c>
      <c r="H22" s="74">
        <f t="shared" si="28"/>
        <v>925024</v>
      </c>
      <c r="I22" s="6">
        <f>SUM(I23:I26)</f>
        <v>100.00000000000001</v>
      </c>
      <c r="K22" s="47" t="s">
        <v>75</v>
      </c>
      <c r="L22" s="12">
        <f>(M22/100)*$V$8</f>
        <v>43707.452320876379</v>
      </c>
      <c r="M22" s="18">
        <f>(C33+E33)/2</f>
        <v>20.628346627829522</v>
      </c>
      <c r="N22" s="12">
        <f>(O22/100)*$W$8</f>
        <v>43529.929305730278</v>
      </c>
      <c r="O22" s="18">
        <f>(E33+G33)/2</f>
        <v>19.468648594034018</v>
      </c>
      <c r="P22" s="12">
        <f>(Q22/100)*$X$8</f>
        <v>53057.430236425724</v>
      </c>
      <c r="Q22" s="18">
        <f>(G33+I33)/2</f>
        <v>21.584672229610945</v>
      </c>
      <c r="R22" s="12">
        <f>(S22/100)*$Y$8</f>
        <v>59103.05417520654</v>
      </c>
      <c r="S22" s="18">
        <f>(Q22+I33)/2</f>
        <v>22.953028795342576</v>
      </c>
    </row>
    <row r="23" spans="1:19" ht="15.75" x14ac:dyDescent="0.25">
      <c r="A23" s="47" t="s">
        <v>67</v>
      </c>
      <c r="B23" s="18">
        <v>197783</v>
      </c>
      <c r="C23" s="18">
        <f>(B23/$B$22)*100</f>
        <v>23.176998191851261</v>
      </c>
      <c r="D23" s="18">
        <v>212863</v>
      </c>
      <c r="E23" s="18">
        <f>(D23/$D$22)*100</f>
        <v>22.543983766357556</v>
      </c>
      <c r="F23" s="18">
        <v>207045</v>
      </c>
      <c r="G23" s="18">
        <f>(F23/$F$22)*100</f>
        <v>20.766154713343919</v>
      </c>
      <c r="H23" s="25">
        <v>205670</v>
      </c>
      <c r="I23" s="18">
        <f>(H23/$H$22)*100</f>
        <v>22.234017711972879</v>
      </c>
      <c r="K23" s="47" t="s">
        <v>77</v>
      </c>
      <c r="L23" s="12">
        <f t="shared" ref="L23:L24" si="29">(M23/100)*$V$8</f>
        <v>24256.480802425875</v>
      </c>
      <c r="M23" s="18">
        <f>(C35+E35)/2</f>
        <v>11.448187148733368</v>
      </c>
      <c r="N23" s="12">
        <f t="shared" ref="N23:N24" si="30">(O23/100)*$W$8</f>
        <v>24885.477647218373</v>
      </c>
      <c r="O23" s="18">
        <f>(E35+G35)/2</f>
        <v>11.129965684198922</v>
      </c>
      <c r="P23" s="12">
        <f t="shared" ref="P23:P24" si="31">(Q23/100)*$X$8</f>
        <v>25910.507894545721</v>
      </c>
      <c r="Q23" s="18">
        <f>(G35+I35)/2</f>
        <v>10.540838817756358</v>
      </c>
      <c r="R23" s="12">
        <f t="shared" ref="R23:R24" si="32">(S23/100)*$Y$8</f>
        <v>26209.075075732519</v>
      </c>
      <c r="S23" s="18">
        <f>(Q23+I35)/2</f>
        <v>10.178452929509401</v>
      </c>
    </row>
    <row r="24" spans="1:19" ht="15.75" x14ac:dyDescent="0.25">
      <c r="A24" s="47" t="s">
        <v>68</v>
      </c>
      <c r="B24" s="18">
        <v>404287</v>
      </c>
      <c r="C24" s="18">
        <f>(B24/$B$22)*100</f>
        <v>47.375957832518317</v>
      </c>
      <c r="D24" s="18">
        <v>451872</v>
      </c>
      <c r="E24" s="18">
        <f>(D24/$D$22)*100</f>
        <v>47.857049052543282</v>
      </c>
      <c r="F24" s="18">
        <v>479713</v>
      </c>
      <c r="G24" s="18">
        <f>(F24/$F$22)*100</f>
        <v>48.114150914063856</v>
      </c>
      <c r="H24" s="25">
        <v>432927</v>
      </c>
      <c r="I24" s="18">
        <f>(H24/$H$22)*100</f>
        <v>46.801704604421076</v>
      </c>
      <c r="K24" s="47" t="s">
        <v>78</v>
      </c>
      <c r="L24" s="12">
        <f t="shared" si="29"/>
        <v>57268.305588956515</v>
      </c>
      <c r="M24" s="18">
        <f>(C36+E36)/2</f>
        <v>27.028581986536949</v>
      </c>
      <c r="N24" s="12">
        <f t="shared" si="30"/>
        <v>60499.307847964272</v>
      </c>
      <c r="O24" s="18">
        <f>(E36+G36)/2</f>
        <v>27.058159373561175</v>
      </c>
      <c r="P24" s="12">
        <f t="shared" si="31"/>
        <v>63007.703393477794</v>
      </c>
      <c r="Q24" s="18">
        <f>(G36+I36)/2</f>
        <v>25.632613936041651</v>
      </c>
      <c r="R24" s="12">
        <f t="shared" si="32"/>
        <v>62725.92575887296</v>
      </c>
      <c r="S24" s="18">
        <f>(Q24+I36)/2</f>
        <v>24.359992901380387</v>
      </c>
    </row>
    <row r="25" spans="1:19" ht="15.75" x14ac:dyDescent="0.25">
      <c r="A25" s="47" t="s">
        <v>69</v>
      </c>
      <c r="B25" s="18">
        <v>201871</v>
      </c>
      <c r="C25" s="18">
        <f>(B25/$B$22)*100</f>
        <v>23.656046282982896</v>
      </c>
      <c r="D25" s="18">
        <v>228356</v>
      </c>
      <c r="E25" s="18">
        <f>(D25/$D$22)*100</f>
        <v>24.184822899941963</v>
      </c>
      <c r="F25" s="18">
        <v>258457</v>
      </c>
      <c r="G25" s="18">
        <f>(F25/$F$22)*100</f>
        <v>25.922664390575616</v>
      </c>
      <c r="H25" s="25">
        <v>232893</v>
      </c>
      <c r="I25" s="18">
        <f>(H25/$H$22)*100</f>
        <v>25.176968381360915</v>
      </c>
      <c r="K25" s="47" t="s">
        <v>80</v>
      </c>
      <c r="L25" s="12">
        <f>(M25/100)*$V$9</f>
        <v>129361.32023800755</v>
      </c>
      <c r="M25" s="18">
        <f>(C38+E38)/2</f>
        <v>31.067511890131993</v>
      </c>
      <c r="N25" s="12">
        <f>(O25/100)*$W$9</f>
        <v>128412.67194734546</v>
      </c>
      <c r="O25" s="18">
        <f>(E38+G38)/2</f>
        <v>30.105119846075183</v>
      </c>
      <c r="P25" s="12">
        <f>(Q25/100)*$X$9</f>
        <v>129019.86007422421</v>
      </c>
      <c r="Q25" s="18">
        <f>(G38+I38)/2</f>
        <v>28.515732621483778</v>
      </c>
      <c r="R25" s="12">
        <f>(S25/100)*$Y$9</f>
        <v>130758.25006529907</v>
      </c>
      <c r="S25" s="18">
        <f>(Q25+I38)/2</f>
        <v>28.141765029741407</v>
      </c>
    </row>
    <row r="26" spans="1:19" ht="15.75" x14ac:dyDescent="0.25">
      <c r="A26" s="47" t="s">
        <v>70</v>
      </c>
      <c r="B26" s="18">
        <v>49418</v>
      </c>
      <c r="C26" s="18">
        <f>(B26/$B$22)*100</f>
        <v>5.790997692647526</v>
      </c>
      <c r="D26" s="18">
        <v>51121</v>
      </c>
      <c r="E26" s="18">
        <f>(D26/$D$22)*100</f>
        <v>5.4141442811571974</v>
      </c>
      <c r="F26" s="18">
        <v>51816</v>
      </c>
      <c r="G26" s="18">
        <f>(F26/$F$22)*100</f>
        <v>5.1970299820166073</v>
      </c>
      <c r="H26" s="25">
        <v>53534</v>
      </c>
      <c r="I26" s="18">
        <f>(H26/$H$22)*100</f>
        <v>5.7873093022451316</v>
      </c>
      <c r="K26" s="47" t="s">
        <v>81</v>
      </c>
      <c r="L26" s="12">
        <f t="shared" ref="L26:L28" si="33">(M26/100)*$V$9</f>
        <v>119428.60103939965</v>
      </c>
      <c r="M26" s="18">
        <f>(C39+E39)/2</f>
        <v>28.682062582438334</v>
      </c>
      <c r="N26" s="12">
        <f t="shared" ref="N26:N27" si="34">(O26/100)*$W$9</f>
        <v>118448.31590253201</v>
      </c>
      <c r="O26" s="18">
        <f>(E39+G39)/2</f>
        <v>27.769072099626328</v>
      </c>
      <c r="P26" s="12">
        <f>(Q26/100)*$X$9</f>
        <v>123098.68790921134</v>
      </c>
      <c r="Q26" s="18">
        <f>(G39+I39)/2</f>
        <v>27.207046019544023</v>
      </c>
      <c r="R26" s="12">
        <f>(S26/100)*$Y$9</f>
        <v>125972.50994007007</v>
      </c>
      <c r="S26" s="18">
        <f>(Q26+I39)/2</f>
        <v>27.111778975092136</v>
      </c>
    </row>
    <row r="27" spans="1:19" ht="15.75" x14ac:dyDescent="0.25">
      <c r="A27" s="67" t="s">
        <v>40</v>
      </c>
      <c r="B27" s="74">
        <f>SUM(B28:B31)</f>
        <v>315115</v>
      </c>
      <c r="C27" s="6">
        <f>SUM(C28:C31)</f>
        <v>100</v>
      </c>
      <c r="D27" s="74">
        <f t="shared" ref="D27:I27" si="35">SUM(D28:D31)</f>
        <v>354964</v>
      </c>
      <c r="E27" s="6">
        <f>SUM(E28:E31)</f>
        <v>100</v>
      </c>
      <c r="F27" s="74">
        <f t="shared" si="35"/>
        <v>362229</v>
      </c>
      <c r="G27" s="6">
        <f>SUM(G28:G31)</f>
        <v>100.00000000000001</v>
      </c>
      <c r="H27" s="74">
        <f t="shared" si="35"/>
        <v>331726</v>
      </c>
      <c r="I27" s="6">
        <f t="shared" si="35"/>
        <v>100.00000000000001</v>
      </c>
      <c r="K27" s="47" t="s">
        <v>82</v>
      </c>
      <c r="L27" s="12">
        <f t="shared" si="33"/>
        <v>129904.03921844512</v>
      </c>
      <c r="M27" s="18">
        <f>(C40+E40)/2</f>
        <v>31.197851688355474</v>
      </c>
      <c r="N27" s="12">
        <f t="shared" si="34"/>
        <v>136342.39375112639</v>
      </c>
      <c r="O27" s="18">
        <f>(E40+G40)/2</f>
        <v>31.964167100747588</v>
      </c>
      <c r="P27" s="12">
        <f t="shared" ref="P27:P28" si="36">(Q27/100)*$X$9</f>
        <v>134186.89354441452</v>
      </c>
      <c r="Q27" s="18">
        <f>(G40+I40)/2</f>
        <v>29.657740873526834</v>
      </c>
      <c r="R27" s="12">
        <f t="shared" ref="R27" si="37">(S27/100)*$Y$9</f>
        <v>132231.38115530318</v>
      </c>
      <c r="S27" s="18">
        <f>(Q27+I40)/2</f>
        <v>28.458812015091848</v>
      </c>
    </row>
    <row r="28" spans="1:19" ht="15.75" x14ac:dyDescent="0.25">
      <c r="A28" s="47" t="s">
        <v>71</v>
      </c>
      <c r="B28" s="18">
        <v>59024</v>
      </c>
      <c r="C28" s="18">
        <f>(B28/$B$27)*100</f>
        <v>18.730939498278406</v>
      </c>
      <c r="D28" s="18">
        <v>63715</v>
      </c>
      <c r="E28" s="18">
        <f>(D28/$D$27)*100</f>
        <v>17.949707575979538</v>
      </c>
      <c r="F28" s="18">
        <v>62763</v>
      </c>
      <c r="G28" s="18">
        <f>(F28/$F$27)*100</f>
        <v>17.326884374249438</v>
      </c>
      <c r="H28" s="25">
        <v>60077</v>
      </c>
      <c r="I28" s="18">
        <f>(H28/$H$27)*100</f>
        <v>18.110428486160266</v>
      </c>
      <c r="K28" s="47" t="s">
        <v>83</v>
      </c>
      <c r="L28" s="12">
        <f t="shared" si="33"/>
        <v>37693.810418936366</v>
      </c>
      <c r="M28" s="18">
        <f>(C41+E41)/2</f>
        <v>9.0525738390741992</v>
      </c>
      <c r="N28" s="12">
        <f>(O28/100)*$W$9</f>
        <v>43344.237554502222</v>
      </c>
      <c r="O28" s="18">
        <f>(E41+G41)/2</f>
        <v>10.161640953550899</v>
      </c>
      <c r="P28" s="12">
        <f t="shared" si="36"/>
        <v>66146.05879594147</v>
      </c>
      <c r="Q28" s="18">
        <f>(G41+I41)/2</f>
        <v>14.619480485445363</v>
      </c>
      <c r="R28" s="12">
        <f>(S28/100)*$Y$9</f>
        <v>75679.113313267866</v>
      </c>
      <c r="S28" s="18">
        <f>(Q28+I41)/2</f>
        <v>16.287643980074609</v>
      </c>
    </row>
    <row r="29" spans="1:19" ht="15.75" x14ac:dyDescent="0.25">
      <c r="A29" s="47" t="s">
        <v>72</v>
      </c>
      <c r="B29" s="18">
        <v>161812</v>
      </c>
      <c r="C29" s="18">
        <f>(B29/$B$27)*100</f>
        <v>51.35014201164654</v>
      </c>
      <c r="D29" s="18">
        <v>185375</v>
      </c>
      <c r="E29" s="18">
        <f>(D29/$D$27)*100</f>
        <v>52.223605774106673</v>
      </c>
      <c r="F29" s="18">
        <v>190495</v>
      </c>
      <c r="G29" s="18">
        <f>(F29/$F$27)*100</f>
        <v>52.589660132126362</v>
      </c>
      <c r="H29" s="25">
        <v>177492</v>
      </c>
      <c r="I29" s="18">
        <f>(H29/$H$27)*100</f>
        <v>53.505604022596962</v>
      </c>
      <c r="K29" s="67" t="s">
        <v>200</v>
      </c>
      <c r="L29" s="74">
        <f>SUM(L4:L28)</f>
        <v>2165972.282608795</v>
      </c>
      <c r="M29" s="74"/>
      <c r="N29" s="74">
        <f>SUM(N4:N28)</f>
        <v>2229488.2356737298</v>
      </c>
      <c r="O29" s="74"/>
      <c r="P29" s="74">
        <f>SUM(P4:P28)</f>
        <v>2309276.7196546313</v>
      </c>
      <c r="Q29" s="74"/>
      <c r="R29" s="74">
        <f>SUM(R4:R28)</f>
        <v>2345132.0289411293</v>
      </c>
      <c r="S29" s="74"/>
    </row>
    <row r="30" spans="1:19" ht="15.75" x14ac:dyDescent="0.25">
      <c r="A30" s="47" t="s">
        <v>73</v>
      </c>
      <c r="B30" s="18">
        <v>94279</v>
      </c>
      <c r="C30" s="18">
        <f>(B30/$B$27)*100</f>
        <v>29.918918490075054</v>
      </c>
      <c r="D30" s="18">
        <v>97466</v>
      </c>
      <c r="E30" s="18">
        <f>(D30/$D$27)*100</f>
        <v>27.457995740413111</v>
      </c>
      <c r="F30" s="18">
        <v>100683</v>
      </c>
      <c r="G30" s="18">
        <f>(F30/$F$27)*100</f>
        <v>27.795400147420558</v>
      </c>
      <c r="H30" s="25">
        <v>85574</v>
      </c>
      <c r="I30" s="18">
        <f>(H30/$H$27)*100</f>
        <v>25.79659116258599</v>
      </c>
    </row>
    <row r="31" spans="1:19" ht="15.75" x14ac:dyDescent="0.25">
      <c r="A31" s="47" t="s">
        <v>74</v>
      </c>
      <c r="B31" s="18" t="s">
        <v>52</v>
      </c>
      <c r="C31" s="18" t="s">
        <v>52</v>
      </c>
      <c r="D31" s="18">
        <v>8408</v>
      </c>
      <c r="E31" s="18">
        <f>(D31/$D$27)*100</f>
        <v>2.3686909095006818</v>
      </c>
      <c r="F31" s="18">
        <v>8288</v>
      </c>
      <c r="G31" s="18">
        <f>(F31/$F$27)*100</f>
        <v>2.2880553462036444</v>
      </c>
      <c r="H31" s="25">
        <v>8583</v>
      </c>
      <c r="I31" s="18">
        <f>(H31/$H$27)*100</f>
        <v>2.587376328656783</v>
      </c>
    </row>
    <row r="32" spans="1:19" ht="15.75" x14ac:dyDescent="0.25">
      <c r="A32" s="67" t="s">
        <v>41</v>
      </c>
      <c r="B32" s="74">
        <f t="shared" ref="B32:I32" si="38">SUM(B33:B36)</f>
        <v>200436</v>
      </c>
      <c r="C32" s="6">
        <f>SUM(C33:C36)</f>
        <v>100</v>
      </c>
      <c r="D32" s="74">
        <f t="shared" si="38"/>
        <v>230137</v>
      </c>
      <c r="E32" s="6">
        <f>SUM(E33:E36)</f>
        <v>100</v>
      </c>
      <c r="F32" s="74">
        <f t="shared" si="38"/>
        <v>238620</v>
      </c>
      <c r="G32" s="6">
        <f>SUM(G33:G36)</f>
        <v>100</v>
      </c>
      <c r="H32" s="74">
        <f t="shared" si="38"/>
        <v>269446</v>
      </c>
      <c r="I32" s="6">
        <f t="shared" si="38"/>
        <v>100.00000000000001</v>
      </c>
    </row>
    <row r="33" spans="1:30" ht="15.75" x14ac:dyDescent="0.25">
      <c r="A33" s="47" t="s">
        <v>75</v>
      </c>
      <c r="B33" s="18">
        <v>42427</v>
      </c>
      <c r="C33" s="18">
        <f>(B33/$B$32)*100</f>
        <v>21.167355165738691</v>
      </c>
      <c r="D33" s="18">
        <v>46233</v>
      </c>
      <c r="E33" s="18">
        <f>(D33/$D$32)*100</f>
        <v>20.089338089920354</v>
      </c>
      <c r="F33" s="18">
        <v>44975</v>
      </c>
      <c r="G33" s="18">
        <f>(F33/$F$32)*100</f>
        <v>18.847959098147683</v>
      </c>
      <c r="H33" s="25">
        <v>65533</v>
      </c>
      <c r="I33" s="18">
        <f>(H33/$H$32)*100</f>
        <v>24.321385361074206</v>
      </c>
    </row>
    <row r="34" spans="1:30" ht="15.75" x14ac:dyDescent="0.25">
      <c r="A34" s="47" t="s">
        <v>76</v>
      </c>
      <c r="B34" s="18">
        <v>77793</v>
      </c>
      <c r="C34" s="18">
        <f>(B34/$B$32)*100</f>
        <v>38.811890079626416</v>
      </c>
      <c r="D34" s="18">
        <v>98908</v>
      </c>
      <c r="E34" s="18">
        <f>(D34/$D$32)*100</f>
        <v>42.977878394173906</v>
      </c>
      <c r="F34" s="18">
        <v>99525</v>
      </c>
      <c r="G34" s="18">
        <f>(F34/$F$32)*100</f>
        <v>41.708574302237864</v>
      </c>
      <c r="H34" s="25">
        <v>115256</v>
      </c>
      <c r="I34" s="18">
        <f>(H34/$H$32)*100</f>
        <v>42.775175730944234</v>
      </c>
    </row>
    <row r="35" spans="1:30" ht="15.75" x14ac:dyDescent="0.25">
      <c r="A35" s="47" t="s">
        <v>77</v>
      </c>
      <c r="B35" s="18">
        <v>23856</v>
      </c>
      <c r="C35" s="18">
        <f>(B35/$B$32)*100</f>
        <v>11.902053523319164</v>
      </c>
      <c r="D35" s="18">
        <v>25302</v>
      </c>
      <c r="E35" s="18">
        <f>(D35/$D$32)*100</f>
        <v>10.994320774147573</v>
      </c>
      <c r="F35" s="18">
        <v>26882</v>
      </c>
      <c r="G35" s="18">
        <f>(F35/$F$32)*100</f>
        <v>11.265610594250273</v>
      </c>
      <c r="H35" s="25">
        <v>26449</v>
      </c>
      <c r="I35" s="18">
        <f>(H35/$H$32)*100</f>
        <v>9.8160670412624427</v>
      </c>
    </row>
    <row r="36" spans="1:30" ht="15.75" x14ac:dyDescent="0.25">
      <c r="A36" s="47" t="s">
        <v>78</v>
      </c>
      <c r="B36" s="18">
        <v>56360</v>
      </c>
      <c r="C36" s="18">
        <f>(B36/$B$32)*100</f>
        <v>28.118701231315729</v>
      </c>
      <c r="D36" s="18">
        <v>59694</v>
      </c>
      <c r="E36" s="18">
        <f>(D36/$D$32)*100</f>
        <v>25.938462741758173</v>
      </c>
      <c r="F36" s="18">
        <v>67238</v>
      </c>
      <c r="G36" s="18">
        <f>(F36/$F$32)*100</f>
        <v>28.177856005364177</v>
      </c>
      <c r="H36" s="25">
        <v>62208</v>
      </c>
      <c r="I36" s="18">
        <f>(H36/$H$32)*100</f>
        <v>23.087371866719121</v>
      </c>
    </row>
    <row r="37" spans="1:30" ht="15.75" x14ac:dyDescent="0.25">
      <c r="A37" s="67" t="s">
        <v>79</v>
      </c>
      <c r="B37" s="74">
        <f t="shared" ref="B37:I37" si="39">SUM(B38:B41)</f>
        <v>408725</v>
      </c>
      <c r="C37" s="6">
        <f>SUM(C38:C41)</f>
        <v>100</v>
      </c>
      <c r="D37" s="74">
        <f t="shared" si="39"/>
        <v>436100</v>
      </c>
      <c r="E37" s="6">
        <f>SUM(E38:E41)</f>
        <v>100</v>
      </c>
      <c r="F37" s="74">
        <f t="shared" si="39"/>
        <v>458285</v>
      </c>
      <c r="G37" s="6">
        <f>SUM(G38:G41)</f>
        <v>100</v>
      </c>
      <c r="H37" s="74">
        <f t="shared" si="39"/>
        <v>477049</v>
      </c>
      <c r="I37" s="6">
        <f t="shared" si="39"/>
        <v>100</v>
      </c>
    </row>
    <row r="38" spans="1:30" ht="15.75" x14ac:dyDescent="0.25">
      <c r="A38" s="47" t="s">
        <v>80</v>
      </c>
      <c r="B38" s="18">
        <v>127475</v>
      </c>
      <c r="C38" s="18">
        <f>(B38/$B$37)*100</f>
        <v>31.188451893082146</v>
      </c>
      <c r="D38" s="18">
        <v>134958</v>
      </c>
      <c r="E38" s="18">
        <f>(D38/$D$37)*100</f>
        <v>30.94657188718184</v>
      </c>
      <c r="F38" s="18">
        <v>134111</v>
      </c>
      <c r="G38" s="18">
        <f>(F38/$F$37)*100</f>
        <v>29.263667804968524</v>
      </c>
      <c r="H38" s="25">
        <v>132466</v>
      </c>
      <c r="I38" s="18">
        <f>(H38/$H$37)*100</f>
        <v>27.767797437999032</v>
      </c>
    </row>
    <row r="39" spans="1:30" ht="15.75" x14ac:dyDescent="0.25">
      <c r="A39" s="47" t="s">
        <v>81</v>
      </c>
      <c r="B39" s="18">
        <v>119444</v>
      </c>
      <c r="C39" s="18">
        <f>(B39/$B$37)*100</f>
        <v>29.223561074071807</v>
      </c>
      <c r="D39" s="18">
        <v>122721</v>
      </c>
      <c r="E39" s="18">
        <f>(D39/$D$37)*100</f>
        <v>28.140564090804858</v>
      </c>
      <c r="F39" s="18">
        <v>125559</v>
      </c>
      <c r="G39" s="18">
        <f>(F39/$F$37)*100</f>
        <v>27.397580108447801</v>
      </c>
      <c r="H39" s="25">
        <v>128882</v>
      </c>
      <c r="I39" s="18">
        <f>(H39/$H$37)*100</f>
        <v>27.016511930640245</v>
      </c>
    </row>
    <row r="40" spans="1:30" ht="15.75" x14ac:dyDescent="0.25">
      <c r="A40" s="47" t="s">
        <v>82</v>
      </c>
      <c r="B40" s="18">
        <v>124755</v>
      </c>
      <c r="C40" s="18">
        <f>(B40/$B$37)*100</f>
        <v>30.522967765612574</v>
      </c>
      <c r="D40" s="18">
        <v>138997</v>
      </c>
      <c r="E40" s="18">
        <f>(D40/$D$37)*100</f>
        <v>31.872735611098374</v>
      </c>
      <c r="F40" s="18">
        <v>146906</v>
      </c>
      <c r="G40" s="18">
        <f>(F40/$F$37)*100</f>
        <v>32.055598590396805</v>
      </c>
      <c r="H40" s="25">
        <v>130043</v>
      </c>
      <c r="I40" s="18">
        <f>(H40/$H$37)*100</f>
        <v>27.259883156656862</v>
      </c>
    </row>
    <row r="41" spans="1:30" ht="15.75" x14ac:dyDescent="0.25">
      <c r="A41" s="47" t="s">
        <v>83</v>
      </c>
      <c r="B41" s="18">
        <v>37051</v>
      </c>
      <c r="C41" s="18">
        <f>(B41/$B$37)*100</f>
        <v>9.0650192672334704</v>
      </c>
      <c r="D41" s="18">
        <v>39424</v>
      </c>
      <c r="E41" s="18">
        <f>(D41/$D$37)*100</f>
        <v>9.040128410914928</v>
      </c>
      <c r="F41" s="18">
        <v>51709</v>
      </c>
      <c r="G41" s="18">
        <f>(F41/$F$37)*100</f>
        <v>11.28315349618687</v>
      </c>
      <c r="H41" s="25">
        <v>85658</v>
      </c>
      <c r="I41" s="18">
        <f>(H41/$H$37)*100</f>
        <v>17.955807474703857</v>
      </c>
    </row>
    <row r="42" spans="1:30" ht="15.75" x14ac:dyDescent="0.25">
      <c r="A42" s="67" t="s">
        <v>54</v>
      </c>
      <c r="B42" s="74">
        <f t="shared" ref="B42:H42" si="40">SUM(B5:B8,B10:B13,B15:B21,B23:B26,B28:B31,B33:B36,B38:B41)</f>
        <v>2556149</v>
      </c>
      <c r="C42" s="6"/>
      <c r="D42" s="74">
        <f t="shared" si="40"/>
        <v>2786686</v>
      </c>
      <c r="E42" s="6"/>
      <c r="F42" s="74">
        <f t="shared" si="40"/>
        <v>2906574</v>
      </c>
      <c r="G42" s="6"/>
      <c r="H42" s="74">
        <f t="shared" si="40"/>
        <v>2881854</v>
      </c>
      <c r="I42" s="6"/>
    </row>
    <row r="44" spans="1:30" ht="18" customHeight="1" x14ac:dyDescent="0.3">
      <c r="K44" s="119"/>
      <c r="L44" s="119"/>
      <c r="M44" s="119"/>
      <c r="N44" s="119"/>
      <c r="O44" s="119"/>
      <c r="P44" s="119"/>
      <c r="Q44" s="119"/>
      <c r="R44" s="119"/>
      <c r="S44" s="119"/>
    </row>
    <row r="45" spans="1:30" ht="15.6" customHeight="1" x14ac:dyDescent="0.3">
      <c r="K45" s="119"/>
      <c r="L45" s="119"/>
      <c r="M45" s="119"/>
      <c r="N45" s="119"/>
      <c r="O45" s="119"/>
      <c r="P45" s="119"/>
      <c r="Q45" s="119"/>
      <c r="R45" s="119"/>
      <c r="S45" s="119"/>
    </row>
    <row r="46" spans="1:30" ht="18.75" x14ac:dyDescent="0.3">
      <c r="K46" s="119"/>
      <c r="L46" s="119"/>
      <c r="M46" s="119"/>
      <c r="N46" s="119"/>
      <c r="O46" s="119"/>
      <c r="P46" s="119"/>
      <c r="Q46" s="119"/>
      <c r="R46" s="119"/>
      <c r="S46" s="119"/>
      <c r="V46" s="192"/>
      <c r="W46" s="192"/>
      <c r="X46" s="192"/>
      <c r="Y46" s="192"/>
      <c r="Z46" s="192"/>
      <c r="AA46" s="192"/>
      <c r="AB46" s="192"/>
      <c r="AC46" s="192"/>
      <c r="AD46" s="192"/>
    </row>
    <row r="47" spans="1:30" ht="15.6" customHeight="1" x14ac:dyDescent="0.3">
      <c r="K47" s="119"/>
      <c r="L47" s="119"/>
      <c r="M47" s="119"/>
      <c r="N47" s="119"/>
      <c r="O47" s="119"/>
      <c r="P47" s="119"/>
      <c r="Q47" s="119"/>
      <c r="R47" s="119"/>
      <c r="S47" s="119"/>
    </row>
    <row r="48" spans="1:30" ht="15.6" customHeight="1" x14ac:dyDescent="0.3">
      <c r="K48" s="119"/>
      <c r="L48" s="119"/>
      <c r="M48" s="119"/>
      <c r="N48" s="119"/>
      <c r="O48" s="119"/>
      <c r="P48" s="119"/>
      <c r="Q48" s="119"/>
      <c r="R48" s="119"/>
      <c r="S48" s="119"/>
    </row>
    <row r="49" spans="11:19" ht="15.6" customHeight="1" x14ac:dyDescent="0.3">
      <c r="K49" s="119"/>
      <c r="L49" s="119"/>
      <c r="M49" s="119"/>
      <c r="N49" s="119"/>
      <c r="O49" s="119"/>
      <c r="P49" s="119"/>
      <c r="Q49" s="119"/>
      <c r="R49" s="119"/>
      <c r="S49" s="119"/>
    </row>
    <row r="50" spans="11:19" ht="15.75" x14ac:dyDescent="0.25">
      <c r="K50" s="65"/>
      <c r="L50" s="9"/>
      <c r="M50" s="17"/>
      <c r="N50" s="9"/>
      <c r="O50" s="17"/>
      <c r="P50" s="9"/>
      <c r="Q50" s="17"/>
      <c r="R50" s="9"/>
      <c r="S50" s="17"/>
    </row>
    <row r="51" spans="11:19" ht="15.75" x14ac:dyDescent="0.25">
      <c r="K51" s="126"/>
      <c r="L51" s="127"/>
      <c r="M51" s="45"/>
      <c r="N51" s="127"/>
      <c r="O51" s="45"/>
      <c r="P51" s="127"/>
      <c r="Q51" s="45"/>
      <c r="R51" s="127"/>
      <c r="S51" s="45"/>
    </row>
    <row r="52" spans="11:19" ht="15.75" x14ac:dyDescent="0.25">
      <c r="K52" s="65"/>
      <c r="L52" s="9"/>
      <c r="M52" s="17"/>
      <c r="N52" s="9"/>
      <c r="O52" s="17"/>
      <c r="P52" s="9"/>
      <c r="Q52" s="17"/>
      <c r="R52" s="9"/>
      <c r="S52" s="17"/>
    </row>
    <row r="53" spans="11:19" ht="15.75" x14ac:dyDescent="0.25">
      <c r="K53" s="65"/>
      <c r="L53" s="9"/>
      <c r="M53" s="17"/>
      <c r="N53" s="9"/>
      <c r="O53" s="17"/>
      <c r="P53" s="9"/>
      <c r="Q53" s="17"/>
      <c r="R53" s="9"/>
      <c r="S53" s="17"/>
    </row>
    <row r="54" spans="11:19" ht="15.75" x14ac:dyDescent="0.25">
      <c r="K54" s="65"/>
      <c r="L54" s="9"/>
      <c r="M54" s="17"/>
      <c r="N54" s="9"/>
      <c r="O54" s="17"/>
      <c r="P54" s="9"/>
      <c r="Q54" s="17"/>
      <c r="R54" s="9"/>
      <c r="S54" s="17"/>
    </row>
    <row r="55" spans="11:19" ht="15.75" x14ac:dyDescent="0.25">
      <c r="K55" s="126"/>
      <c r="L55" s="127"/>
      <c r="M55" s="45"/>
      <c r="N55" s="127"/>
      <c r="O55" s="45"/>
      <c r="P55" s="127"/>
      <c r="Q55" s="45"/>
      <c r="R55" s="127"/>
      <c r="S55" s="45"/>
    </row>
    <row r="56" spans="11:19" ht="15.75" x14ac:dyDescent="0.25">
      <c r="K56" s="65"/>
      <c r="L56" s="9"/>
      <c r="M56" s="17"/>
      <c r="N56" s="9"/>
      <c r="O56" s="17"/>
      <c r="P56" s="9"/>
      <c r="Q56" s="17"/>
      <c r="R56" s="9"/>
      <c r="S56" s="17"/>
    </row>
    <row r="57" spans="11:19" ht="15.75" x14ac:dyDescent="0.25">
      <c r="K57" s="65"/>
      <c r="L57" s="9"/>
      <c r="M57" s="17"/>
      <c r="N57" s="9"/>
      <c r="O57" s="17"/>
      <c r="P57" s="9"/>
      <c r="Q57" s="17"/>
      <c r="R57" s="9"/>
      <c r="S57" s="17"/>
    </row>
    <row r="58" spans="11:19" ht="15.75" x14ac:dyDescent="0.25">
      <c r="K58" s="65"/>
      <c r="L58" s="9"/>
      <c r="M58" s="17"/>
      <c r="N58" s="9"/>
      <c r="O58" s="17"/>
      <c r="P58" s="9"/>
      <c r="Q58" s="17"/>
      <c r="R58" s="9"/>
      <c r="S58" s="17"/>
    </row>
    <row r="59" spans="11:19" ht="15.75" x14ac:dyDescent="0.25">
      <c r="K59" s="65"/>
      <c r="L59" s="9"/>
      <c r="M59" s="17"/>
      <c r="N59" s="9"/>
      <c r="O59" s="17"/>
      <c r="P59" s="9"/>
      <c r="Q59" s="17"/>
      <c r="R59" s="9"/>
      <c r="S59" s="17"/>
    </row>
    <row r="60" spans="11:19" ht="15.75" x14ac:dyDescent="0.25">
      <c r="K60" s="65"/>
      <c r="L60" s="9"/>
      <c r="M60" s="17"/>
      <c r="N60" s="9"/>
      <c r="O60" s="17"/>
      <c r="P60" s="9"/>
      <c r="Q60" s="17"/>
      <c r="R60" s="9"/>
      <c r="S60" s="17"/>
    </row>
    <row r="61" spans="11:19" ht="15.75" x14ac:dyDescent="0.25">
      <c r="K61" s="65"/>
      <c r="L61" s="9"/>
      <c r="M61" s="17"/>
      <c r="N61" s="9"/>
      <c r="O61" s="17"/>
      <c r="P61" s="9"/>
      <c r="Q61" s="17"/>
      <c r="R61" s="9"/>
      <c r="S61" s="17"/>
    </row>
    <row r="62" spans="11:19" ht="15.75" x14ac:dyDescent="0.25">
      <c r="K62" s="126"/>
      <c r="L62" s="127"/>
      <c r="M62" s="45"/>
      <c r="N62" s="127"/>
      <c r="O62" s="45"/>
      <c r="P62" s="127"/>
      <c r="Q62" s="45"/>
      <c r="R62" s="127"/>
      <c r="S62" s="45"/>
    </row>
    <row r="63" spans="11:19" ht="15.75" x14ac:dyDescent="0.25">
      <c r="K63" s="65"/>
      <c r="L63" s="9"/>
      <c r="M63" s="17"/>
      <c r="N63" s="9"/>
      <c r="O63" s="17"/>
      <c r="P63" s="9"/>
      <c r="Q63" s="17"/>
      <c r="R63" s="9"/>
      <c r="S63" s="17"/>
    </row>
    <row r="64" spans="11:19" ht="15.75" x14ac:dyDescent="0.25">
      <c r="K64" s="65"/>
      <c r="L64" s="9"/>
      <c r="M64" s="17"/>
      <c r="N64" s="9"/>
      <c r="O64" s="17"/>
      <c r="P64" s="9"/>
      <c r="Q64" s="17"/>
      <c r="R64" s="9"/>
      <c r="S64" s="17"/>
    </row>
    <row r="65" spans="11:19" ht="15.75" x14ac:dyDescent="0.25">
      <c r="K65" s="65"/>
      <c r="L65" s="9"/>
      <c r="M65" s="17"/>
      <c r="N65" s="9"/>
      <c r="O65" s="17"/>
      <c r="P65" s="9"/>
      <c r="Q65" s="17"/>
      <c r="R65" s="9"/>
      <c r="S65" s="17"/>
    </row>
    <row r="66" spans="11:19" ht="15.75" x14ac:dyDescent="0.25">
      <c r="K66" s="65"/>
      <c r="L66" s="9"/>
      <c r="M66" s="17"/>
      <c r="N66" s="9"/>
      <c r="O66" s="17"/>
      <c r="P66" s="9"/>
      <c r="Q66" s="17"/>
      <c r="R66" s="9"/>
      <c r="S66" s="17"/>
    </row>
    <row r="67" spans="11:19" ht="15.75" x14ac:dyDescent="0.25">
      <c r="K67" s="65"/>
      <c r="L67" s="9"/>
      <c r="M67" s="17"/>
      <c r="N67" s="9"/>
      <c r="O67" s="17"/>
      <c r="P67" s="9"/>
      <c r="Q67" s="17"/>
      <c r="R67" s="9"/>
      <c r="S67" s="17"/>
    </row>
    <row r="68" spans="11:19" ht="15.75" x14ac:dyDescent="0.25">
      <c r="K68" s="126"/>
      <c r="L68" s="127"/>
      <c r="M68" s="45"/>
      <c r="N68" s="127"/>
      <c r="O68" s="45"/>
      <c r="P68" s="127"/>
      <c r="Q68" s="45"/>
      <c r="R68" s="127"/>
      <c r="S68" s="45"/>
    </row>
    <row r="69" spans="11:19" ht="15.75" x14ac:dyDescent="0.25">
      <c r="K69" s="65"/>
      <c r="L69" s="9"/>
      <c r="M69" s="17"/>
      <c r="N69" s="9"/>
      <c r="O69" s="17"/>
      <c r="P69" s="9"/>
      <c r="Q69" s="17"/>
      <c r="R69" s="9"/>
      <c r="S69" s="17"/>
    </row>
    <row r="70" spans="11:19" ht="15.75" x14ac:dyDescent="0.25">
      <c r="K70" s="65"/>
      <c r="L70" s="9"/>
      <c r="M70" s="17"/>
      <c r="N70" s="9"/>
      <c r="O70" s="17"/>
      <c r="P70" s="9"/>
      <c r="Q70" s="17"/>
      <c r="R70" s="9"/>
      <c r="S70" s="17"/>
    </row>
    <row r="71" spans="11:19" ht="15.75" x14ac:dyDescent="0.25">
      <c r="K71" s="65"/>
      <c r="L71" s="9"/>
      <c r="M71" s="17"/>
      <c r="N71" s="9"/>
      <c r="O71" s="17"/>
      <c r="P71" s="9"/>
      <c r="Q71" s="17"/>
      <c r="R71" s="9"/>
      <c r="S71" s="17"/>
    </row>
    <row r="72" spans="11:19" ht="15.75" x14ac:dyDescent="0.25">
      <c r="K72" s="126"/>
      <c r="L72" s="127"/>
      <c r="M72" s="127"/>
      <c r="N72" s="127"/>
      <c r="O72" s="127"/>
      <c r="P72" s="127"/>
      <c r="Q72" s="127"/>
      <c r="R72" s="127"/>
      <c r="S72" s="127"/>
    </row>
  </sheetData>
  <mergeCells count="8">
    <mergeCell ref="V46:AD46"/>
    <mergeCell ref="A1:I1"/>
    <mergeCell ref="K1:S1"/>
    <mergeCell ref="U1:Y1"/>
    <mergeCell ref="A2:A3"/>
    <mergeCell ref="B2:I2"/>
    <mergeCell ref="K2:K3"/>
    <mergeCell ref="L2:S2"/>
  </mergeCells>
  <pageMargins left="0.511811024" right="0.511811024" top="0.78740157499999996" bottom="0.78740157499999996" header="0.31496062000000002" footer="0.3149606200000000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U27"/>
  <sheetViews>
    <sheetView workbookViewId="0">
      <selection sqref="A1:A2"/>
    </sheetView>
  </sheetViews>
  <sheetFormatPr defaultColWidth="8.85546875" defaultRowHeight="15" x14ac:dyDescent="0.25"/>
  <cols>
    <col min="1" max="1" width="20.28515625" style="3" customWidth="1"/>
    <col min="2" max="16384" width="8.85546875" style="3"/>
  </cols>
  <sheetData>
    <row r="1" spans="1:73" s="126" customFormat="1" ht="18" customHeight="1" x14ac:dyDescent="0.25">
      <c r="A1" s="193" t="s">
        <v>262</v>
      </c>
      <c r="B1" s="171" t="s">
        <v>261</v>
      </c>
      <c r="C1" s="171"/>
      <c r="D1" s="171"/>
      <c r="E1" s="171"/>
      <c r="F1" s="171"/>
      <c r="G1" s="171"/>
      <c r="H1" s="171" t="s">
        <v>263</v>
      </c>
      <c r="I1" s="171"/>
      <c r="J1" s="171"/>
      <c r="K1" s="171"/>
      <c r="L1" s="171"/>
      <c r="M1" s="171"/>
      <c r="N1" s="171"/>
      <c r="O1" s="171"/>
      <c r="P1" s="171"/>
      <c r="Q1" s="171"/>
      <c r="R1" s="171"/>
      <c r="S1" s="171"/>
      <c r="T1" s="171" t="s">
        <v>264</v>
      </c>
      <c r="U1" s="171"/>
      <c r="V1" s="171"/>
      <c r="W1" s="171"/>
      <c r="X1" s="171"/>
      <c r="Y1" s="171"/>
      <c r="Z1" s="171"/>
      <c r="AA1" s="171"/>
      <c r="AB1" s="171"/>
      <c r="AC1" s="171"/>
      <c r="AD1" s="171"/>
      <c r="AE1" s="171"/>
      <c r="AF1" s="171" t="s">
        <v>265</v>
      </c>
      <c r="AG1" s="171"/>
      <c r="AH1" s="171"/>
      <c r="AI1" s="171"/>
      <c r="AJ1" s="171"/>
      <c r="AK1" s="171"/>
      <c r="AL1" s="194" t="s">
        <v>266</v>
      </c>
      <c r="AM1" s="194"/>
      <c r="AN1" s="194"/>
      <c r="AO1" s="194"/>
      <c r="AP1" s="194"/>
      <c r="AQ1" s="194"/>
      <c r="AR1" s="194" t="s">
        <v>267</v>
      </c>
      <c r="AS1" s="194"/>
      <c r="AT1" s="194"/>
      <c r="AU1" s="194"/>
      <c r="AV1" s="194"/>
      <c r="AW1" s="194"/>
      <c r="AX1" s="194"/>
      <c r="AY1" s="194"/>
      <c r="AZ1" s="194"/>
      <c r="BA1" s="194"/>
      <c r="BB1" s="194"/>
      <c r="BC1" s="194"/>
      <c r="BD1" s="194" t="s">
        <v>268</v>
      </c>
      <c r="BE1" s="194"/>
      <c r="BF1" s="194"/>
      <c r="BG1" s="194"/>
      <c r="BH1" s="194"/>
      <c r="BI1" s="194"/>
      <c r="BJ1" s="194"/>
      <c r="BK1" s="194"/>
      <c r="BL1" s="194"/>
      <c r="BM1" s="194"/>
      <c r="BN1" s="194"/>
      <c r="BO1" s="194"/>
      <c r="BP1" s="194" t="s">
        <v>269</v>
      </c>
      <c r="BQ1" s="194"/>
      <c r="BR1" s="194"/>
      <c r="BS1" s="194"/>
      <c r="BT1" s="194"/>
      <c r="BU1" s="194"/>
    </row>
    <row r="2" spans="1:73" s="126" customFormat="1" ht="18" customHeight="1" x14ac:dyDescent="0.25">
      <c r="A2" s="193"/>
      <c r="B2" s="89" t="s">
        <v>111</v>
      </c>
      <c r="C2" s="89" t="s">
        <v>112</v>
      </c>
      <c r="D2" s="89" t="s">
        <v>113</v>
      </c>
      <c r="E2" s="89" t="s">
        <v>114</v>
      </c>
      <c r="F2" s="89" t="s">
        <v>115</v>
      </c>
      <c r="G2" s="89" t="s">
        <v>116</v>
      </c>
      <c r="H2" s="89" t="s">
        <v>105</v>
      </c>
      <c r="I2" s="89" t="s">
        <v>106</v>
      </c>
      <c r="J2" s="89" t="s">
        <v>107</v>
      </c>
      <c r="K2" s="89" t="s">
        <v>108</v>
      </c>
      <c r="L2" s="89" t="s">
        <v>109</v>
      </c>
      <c r="M2" s="89" t="s">
        <v>110</v>
      </c>
      <c r="N2" s="89" t="s">
        <v>111</v>
      </c>
      <c r="O2" s="89" t="s">
        <v>112</v>
      </c>
      <c r="P2" s="89" t="s">
        <v>113</v>
      </c>
      <c r="Q2" s="89" t="s">
        <v>114</v>
      </c>
      <c r="R2" s="89" t="s">
        <v>115</v>
      </c>
      <c r="S2" s="89" t="s">
        <v>116</v>
      </c>
      <c r="T2" s="89" t="s">
        <v>105</v>
      </c>
      <c r="U2" s="89" t="s">
        <v>106</v>
      </c>
      <c r="V2" s="89" t="s">
        <v>107</v>
      </c>
      <c r="W2" s="89" t="s">
        <v>108</v>
      </c>
      <c r="X2" s="89" t="s">
        <v>109</v>
      </c>
      <c r="Y2" s="89" t="s">
        <v>110</v>
      </c>
      <c r="Z2" s="89" t="s">
        <v>111</v>
      </c>
      <c r="AA2" s="89" t="s">
        <v>112</v>
      </c>
      <c r="AB2" s="89" t="s">
        <v>113</v>
      </c>
      <c r="AC2" s="89" t="s">
        <v>114</v>
      </c>
      <c r="AD2" s="89" t="s">
        <v>115</v>
      </c>
      <c r="AE2" s="89" t="s">
        <v>116</v>
      </c>
      <c r="AF2" s="89" t="s">
        <v>105</v>
      </c>
      <c r="AG2" s="89" t="s">
        <v>106</v>
      </c>
      <c r="AH2" s="89" t="s">
        <v>107</v>
      </c>
      <c r="AI2" s="89" t="s">
        <v>108</v>
      </c>
      <c r="AJ2" s="89" t="s">
        <v>109</v>
      </c>
      <c r="AK2" s="89" t="s">
        <v>110</v>
      </c>
      <c r="AL2" s="128" t="s">
        <v>111</v>
      </c>
      <c r="AM2" s="128" t="s">
        <v>112</v>
      </c>
      <c r="AN2" s="128" t="s">
        <v>113</v>
      </c>
      <c r="AO2" s="128" t="s">
        <v>114</v>
      </c>
      <c r="AP2" s="128" t="s">
        <v>115</v>
      </c>
      <c r="AQ2" s="128" t="s">
        <v>116</v>
      </c>
      <c r="AR2" s="128" t="s">
        <v>105</v>
      </c>
      <c r="AS2" s="128" t="s">
        <v>106</v>
      </c>
      <c r="AT2" s="128" t="s">
        <v>107</v>
      </c>
      <c r="AU2" s="128" t="s">
        <v>108</v>
      </c>
      <c r="AV2" s="129" t="s">
        <v>109</v>
      </c>
      <c r="AW2" s="129" t="s">
        <v>110</v>
      </c>
      <c r="AX2" s="129" t="s">
        <v>111</v>
      </c>
      <c r="AY2" s="129" t="s">
        <v>112</v>
      </c>
      <c r="AZ2" s="129" t="s">
        <v>113</v>
      </c>
      <c r="BA2" s="129" t="s">
        <v>114</v>
      </c>
      <c r="BB2" s="128" t="s">
        <v>115</v>
      </c>
      <c r="BC2" s="128" t="s">
        <v>116</v>
      </c>
      <c r="BD2" s="128" t="s">
        <v>105</v>
      </c>
      <c r="BE2" s="128" t="s">
        <v>106</v>
      </c>
      <c r="BF2" s="128" t="s">
        <v>107</v>
      </c>
      <c r="BG2" s="128" t="s">
        <v>108</v>
      </c>
      <c r="BH2" s="128" t="s">
        <v>109</v>
      </c>
      <c r="BI2" s="128" t="s">
        <v>110</v>
      </c>
      <c r="BJ2" s="128" t="s">
        <v>111</v>
      </c>
      <c r="BK2" s="129" t="s">
        <v>112</v>
      </c>
      <c r="BL2" s="129" t="s">
        <v>113</v>
      </c>
      <c r="BM2" s="129" t="s">
        <v>114</v>
      </c>
      <c r="BN2" s="129" t="s">
        <v>115</v>
      </c>
      <c r="BO2" s="129" t="s">
        <v>116</v>
      </c>
      <c r="BP2" s="129" t="s">
        <v>105</v>
      </c>
      <c r="BQ2" s="129" t="s">
        <v>106</v>
      </c>
      <c r="BR2" s="129" t="s">
        <v>107</v>
      </c>
      <c r="BS2" s="129" t="s">
        <v>108</v>
      </c>
      <c r="BT2" s="129" t="s">
        <v>109</v>
      </c>
      <c r="BU2" s="129" t="s">
        <v>110</v>
      </c>
    </row>
    <row r="3" spans="1:73" x14ac:dyDescent="0.25">
      <c r="A3" s="71" t="s">
        <v>96</v>
      </c>
      <c r="B3" s="7">
        <v>269.36503510702136</v>
      </c>
      <c r="C3" s="7">
        <v>296.51763055658802</v>
      </c>
      <c r="D3" s="7">
        <v>323.92416069031884</v>
      </c>
      <c r="E3" s="7">
        <v>313.7575666731733</v>
      </c>
      <c r="F3" s="7">
        <v>284.14979079676272</v>
      </c>
      <c r="G3" s="7">
        <v>259.50932912214046</v>
      </c>
      <c r="H3" s="7">
        <v>254.5254210069196</v>
      </c>
      <c r="I3" s="7">
        <v>312.98225164215404</v>
      </c>
      <c r="J3" s="7">
        <v>275.02393632314102</v>
      </c>
      <c r="K3" s="7">
        <v>265.97584290507922</v>
      </c>
      <c r="L3" s="7">
        <v>269.45072132254916</v>
      </c>
      <c r="M3" s="7">
        <v>275.96366394180603</v>
      </c>
      <c r="N3" s="7">
        <v>272.58815850334224</v>
      </c>
      <c r="O3" s="7">
        <v>282.79148604455611</v>
      </c>
      <c r="P3" s="7">
        <v>291.47789348438215</v>
      </c>
      <c r="Q3" s="7">
        <v>273.74449893567413</v>
      </c>
      <c r="R3" s="7">
        <v>284.22265526089569</v>
      </c>
      <c r="S3" s="7">
        <v>236.75098529212394</v>
      </c>
      <c r="T3" s="7">
        <v>233.51744513234129</v>
      </c>
      <c r="U3" s="7">
        <v>275.03548567452538</v>
      </c>
      <c r="V3" s="7">
        <v>224.53866954111638</v>
      </c>
      <c r="W3" s="7">
        <v>240.00109311984542</v>
      </c>
      <c r="X3" s="7">
        <v>240.0490571560488</v>
      </c>
      <c r="Y3" s="7">
        <v>249.73871159823378</v>
      </c>
      <c r="Z3" s="7">
        <v>246.17037941021113</v>
      </c>
      <c r="AA3" s="7">
        <v>244.61882521154166</v>
      </c>
      <c r="AB3" s="7">
        <v>272.81878969510933</v>
      </c>
      <c r="AC3" s="7">
        <v>258.9603169029092</v>
      </c>
      <c r="AD3" s="7">
        <v>269.15915020939434</v>
      </c>
      <c r="AE3" s="7">
        <v>237.1092690351187</v>
      </c>
      <c r="AF3" s="7">
        <v>230.49595745421007</v>
      </c>
      <c r="AG3" s="7">
        <v>235.4646587975727</v>
      </c>
      <c r="AH3" s="7">
        <v>231.71173120464297</v>
      </c>
      <c r="AI3" s="7">
        <v>249.57727937994144</v>
      </c>
      <c r="AJ3" s="7">
        <v>253.21219756288889</v>
      </c>
      <c r="AK3" s="7">
        <v>258.49318986400033</v>
      </c>
      <c r="AL3" s="13">
        <f>(B3*7)/1000</f>
        <v>1.8855552457491493</v>
      </c>
      <c r="AM3" s="13">
        <f t="shared" ref="AM3:BU10" si="0">(C3*7)/1000</f>
        <v>2.0756234138961163</v>
      </c>
      <c r="AN3" s="13">
        <f t="shared" si="0"/>
        <v>2.2674691248322318</v>
      </c>
      <c r="AO3" s="13">
        <f t="shared" si="0"/>
        <v>2.1963029667122131</v>
      </c>
      <c r="AP3" s="13">
        <f t="shared" si="0"/>
        <v>1.9890485355773388</v>
      </c>
      <c r="AQ3" s="13">
        <f t="shared" si="0"/>
        <v>1.8165653038549832</v>
      </c>
      <c r="AR3" s="13">
        <f t="shared" si="0"/>
        <v>1.7816779470484372</v>
      </c>
      <c r="AS3" s="13">
        <f t="shared" si="0"/>
        <v>2.1908757614950782</v>
      </c>
      <c r="AT3" s="13">
        <f t="shared" si="0"/>
        <v>1.925167554261987</v>
      </c>
      <c r="AU3" s="13">
        <f t="shared" si="0"/>
        <v>1.8618309003355547</v>
      </c>
      <c r="AV3" s="13">
        <f t="shared" si="0"/>
        <v>1.8861550492578441</v>
      </c>
      <c r="AW3" s="13">
        <f t="shared" si="0"/>
        <v>1.9317456475926422</v>
      </c>
      <c r="AX3" s="13">
        <f t="shared" si="0"/>
        <v>1.9081171095233957</v>
      </c>
      <c r="AY3" s="13">
        <f t="shared" si="0"/>
        <v>1.9795404023118925</v>
      </c>
      <c r="AZ3" s="13">
        <f t="shared" si="0"/>
        <v>2.040345254390675</v>
      </c>
      <c r="BA3" s="13">
        <f t="shared" si="0"/>
        <v>1.9162114925497189</v>
      </c>
      <c r="BB3" s="13">
        <f t="shared" si="0"/>
        <v>1.98955858682627</v>
      </c>
      <c r="BC3" s="13">
        <f t="shared" si="0"/>
        <v>1.6572568970448676</v>
      </c>
      <c r="BD3" s="13">
        <f t="shared" si="0"/>
        <v>1.6346221159263892</v>
      </c>
      <c r="BE3" s="13">
        <f t="shared" si="0"/>
        <v>1.9252483997216778</v>
      </c>
      <c r="BF3" s="13">
        <f t="shared" si="0"/>
        <v>1.5717706867878145</v>
      </c>
      <c r="BG3" s="13">
        <f t="shared" si="0"/>
        <v>1.680007651838918</v>
      </c>
      <c r="BH3" s="13">
        <f t="shared" si="0"/>
        <v>1.6803434000923416</v>
      </c>
      <c r="BI3" s="13">
        <f t="shared" si="0"/>
        <v>1.7481709811876365</v>
      </c>
      <c r="BJ3" s="13">
        <f t="shared" si="0"/>
        <v>1.7231926558714779</v>
      </c>
      <c r="BK3" s="13">
        <f t="shared" si="0"/>
        <v>1.7123317764807917</v>
      </c>
      <c r="BL3" s="13">
        <f t="shared" si="0"/>
        <v>1.9097315278657652</v>
      </c>
      <c r="BM3" s="13">
        <f t="shared" si="0"/>
        <v>1.8127222183203644</v>
      </c>
      <c r="BN3" s="13">
        <f t="shared" si="0"/>
        <v>1.8841140514657604</v>
      </c>
      <c r="BO3" s="13">
        <f t="shared" si="0"/>
        <v>1.6597648832458307</v>
      </c>
      <c r="BP3" s="13">
        <f t="shared" si="0"/>
        <v>1.6134717021794704</v>
      </c>
      <c r="BQ3" s="13">
        <f t="shared" si="0"/>
        <v>1.648252611583009</v>
      </c>
      <c r="BR3" s="13">
        <f t="shared" si="0"/>
        <v>1.6219821184325007</v>
      </c>
      <c r="BS3" s="13">
        <f t="shared" si="0"/>
        <v>1.7470409556595901</v>
      </c>
      <c r="BT3" s="13">
        <f t="shared" si="0"/>
        <v>1.7724853829402223</v>
      </c>
      <c r="BU3" s="13">
        <f t="shared" si="0"/>
        <v>1.8094523290480025</v>
      </c>
    </row>
    <row r="4" spans="1:73" x14ac:dyDescent="0.25">
      <c r="A4" s="71" t="s">
        <v>13</v>
      </c>
      <c r="B4" s="7">
        <v>190.46149097082883</v>
      </c>
      <c r="C4" s="7">
        <v>198.28111032177765</v>
      </c>
      <c r="D4" s="7">
        <v>221.50166217962831</v>
      </c>
      <c r="E4" s="7">
        <v>222.84919900628179</v>
      </c>
      <c r="F4" s="7">
        <v>206.2642214058842</v>
      </c>
      <c r="G4" s="7">
        <v>190.92272857111985</v>
      </c>
      <c r="H4" s="7">
        <v>194.60231242869628</v>
      </c>
      <c r="I4" s="7">
        <v>220.29645683813126</v>
      </c>
      <c r="J4" s="7">
        <v>199.82020053664843</v>
      </c>
      <c r="K4" s="7">
        <v>201.46137104227586</v>
      </c>
      <c r="L4" s="7">
        <v>204.72458166316727</v>
      </c>
      <c r="M4" s="7">
        <v>220.59537684537685</v>
      </c>
      <c r="N4" s="7">
        <v>215.76948272382882</v>
      </c>
      <c r="O4" s="7">
        <v>186.9251915309313</v>
      </c>
      <c r="P4" s="7">
        <v>203.28655284407498</v>
      </c>
      <c r="Q4" s="7">
        <v>155.41431759367708</v>
      </c>
      <c r="R4" s="7">
        <v>165.65433153766028</v>
      </c>
      <c r="S4" s="7">
        <v>138.0226047790506</v>
      </c>
      <c r="T4" s="7">
        <v>149.61930343595779</v>
      </c>
      <c r="U4" s="7">
        <v>156.20251316768733</v>
      </c>
      <c r="V4" s="7">
        <v>136.4679276116334</v>
      </c>
      <c r="W4" s="7">
        <v>143.18580884181767</v>
      </c>
      <c r="X4" s="7">
        <v>138.60986021550278</v>
      </c>
      <c r="Y4" s="7">
        <v>137.21690956417646</v>
      </c>
      <c r="Z4" s="7">
        <v>147.88529510410129</v>
      </c>
      <c r="AA4" s="7">
        <v>133.38679088022133</v>
      </c>
      <c r="AB4" s="7">
        <v>146.97973966735995</v>
      </c>
      <c r="AC4" s="7">
        <v>151.62171484941257</v>
      </c>
      <c r="AD4" s="7">
        <v>153.24043623338432</v>
      </c>
      <c r="AE4" s="7">
        <v>140.70894244677848</v>
      </c>
      <c r="AF4" s="7">
        <v>146.35916479993645</v>
      </c>
      <c r="AG4" s="7">
        <v>137.27655336703469</v>
      </c>
      <c r="AH4" s="7">
        <v>136.19761588873195</v>
      </c>
      <c r="AI4" s="7">
        <v>151.33781117687482</v>
      </c>
      <c r="AJ4" s="7">
        <v>143.59919367352646</v>
      </c>
      <c r="AK4" s="7">
        <v>148.08934258458763</v>
      </c>
      <c r="AL4" s="13">
        <f t="shared" ref="AL4:AL27" si="1">(B4*7)/1000</f>
        <v>1.3332304367958019</v>
      </c>
      <c r="AM4" s="13">
        <f t="shared" si="0"/>
        <v>1.3879677722524435</v>
      </c>
      <c r="AN4" s="13">
        <f t="shared" si="0"/>
        <v>1.5505116352573982</v>
      </c>
      <c r="AO4" s="13">
        <f t="shared" si="0"/>
        <v>1.5599443930439725</v>
      </c>
      <c r="AP4" s="13">
        <f t="shared" si="0"/>
        <v>1.4438495498411894</v>
      </c>
      <c r="AQ4" s="13">
        <f t="shared" si="0"/>
        <v>1.3364590999978387</v>
      </c>
      <c r="AR4" s="13">
        <f t="shared" si="0"/>
        <v>1.362216187000874</v>
      </c>
      <c r="AS4" s="13">
        <f t="shared" si="0"/>
        <v>1.5420751978669189</v>
      </c>
      <c r="AT4" s="13">
        <f t="shared" si="0"/>
        <v>1.3987414037565391</v>
      </c>
      <c r="AU4" s="13">
        <f t="shared" si="0"/>
        <v>1.4102295972959309</v>
      </c>
      <c r="AV4" s="13">
        <f t="shared" si="0"/>
        <v>1.4330720716421708</v>
      </c>
      <c r="AW4" s="13">
        <f t="shared" si="0"/>
        <v>1.5441676379176379</v>
      </c>
      <c r="AX4" s="13">
        <f t="shared" si="0"/>
        <v>1.5103863790668017</v>
      </c>
      <c r="AY4" s="13">
        <f t="shared" si="0"/>
        <v>1.3084763407165192</v>
      </c>
      <c r="AZ4" s="13">
        <f t="shared" si="0"/>
        <v>1.4230058699085248</v>
      </c>
      <c r="BA4" s="13">
        <f t="shared" si="0"/>
        <v>1.0879002231557398</v>
      </c>
      <c r="BB4" s="13">
        <f t="shared" si="0"/>
        <v>1.1595803207636219</v>
      </c>
      <c r="BC4" s="13">
        <f t="shared" si="0"/>
        <v>0.96615823345335416</v>
      </c>
      <c r="BD4" s="13">
        <f t="shared" si="0"/>
        <v>1.0473351240517046</v>
      </c>
      <c r="BE4" s="13">
        <f t="shared" si="0"/>
        <v>1.0934175921738112</v>
      </c>
      <c r="BF4" s="13">
        <f t="shared" si="0"/>
        <v>0.9552754932814338</v>
      </c>
      <c r="BG4" s="13">
        <f t="shared" si="0"/>
        <v>1.0023006618927237</v>
      </c>
      <c r="BH4" s="13">
        <f t="shared" si="0"/>
        <v>0.97026902150851946</v>
      </c>
      <c r="BI4" s="13">
        <f t="shared" si="0"/>
        <v>0.9605183669492352</v>
      </c>
      <c r="BJ4" s="13">
        <f t="shared" si="0"/>
        <v>1.0351970657287091</v>
      </c>
      <c r="BK4" s="13">
        <f t="shared" si="0"/>
        <v>0.93370753616154933</v>
      </c>
      <c r="BL4" s="13">
        <f t="shared" si="0"/>
        <v>1.0288581776715195</v>
      </c>
      <c r="BM4" s="13">
        <f t="shared" si="0"/>
        <v>1.0613520039458881</v>
      </c>
      <c r="BN4" s="13">
        <f t="shared" si="0"/>
        <v>1.0726830536336902</v>
      </c>
      <c r="BO4" s="13">
        <f t="shared" si="0"/>
        <v>0.98496259712744938</v>
      </c>
      <c r="BP4" s="13">
        <f t="shared" si="0"/>
        <v>1.0245141535995552</v>
      </c>
      <c r="BQ4" s="13">
        <f t="shared" si="0"/>
        <v>0.96093587356924282</v>
      </c>
      <c r="BR4" s="13">
        <f t="shared" si="0"/>
        <v>0.95338331122112363</v>
      </c>
      <c r="BS4" s="13">
        <f t="shared" si="0"/>
        <v>1.0593646782381239</v>
      </c>
      <c r="BT4" s="13">
        <f t="shared" si="0"/>
        <v>1.0051943557146852</v>
      </c>
      <c r="BU4" s="13">
        <f t="shared" si="0"/>
        <v>1.0366253980921134</v>
      </c>
    </row>
    <row r="5" spans="1:73" x14ac:dyDescent="0.25">
      <c r="A5" s="71" t="s">
        <v>21</v>
      </c>
      <c r="B5" s="7">
        <v>146.03273970055406</v>
      </c>
      <c r="C5" s="7">
        <v>158.48010516099026</v>
      </c>
      <c r="D5" s="7">
        <v>172.73084339070198</v>
      </c>
      <c r="E5" s="7">
        <v>167.46109083554731</v>
      </c>
      <c r="F5" s="7">
        <v>163.62805493240279</v>
      </c>
      <c r="G5" s="7">
        <v>148.37183442531807</v>
      </c>
      <c r="H5" s="7">
        <v>160.14552573482305</v>
      </c>
      <c r="I5" s="7">
        <v>170.00589474253152</v>
      </c>
      <c r="J5" s="7">
        <v>154.0080393965896</v>
      </c>
      <c r="K5" s="7">
        <v>153.49280637892187</v>
      </c>
      <c r="L5" s="7">
        <v>148.80639213838347</v>
      </c>
      <c r="M5" s="7">
        <v>148.69640240155061</v>
      </c>
      <c r="N5" s="7">
        <v>149.58032338888862</v>
      </c>
      <c r="O5" s="7">
        <v>148.47661355134559</v>
      </c>
      <c r="P5" s="7">
        <v>156.28015043219722</v>
      </c>
      <c r="Q5" s="7">
        <v>161.40818734261728</v>
      </c>
      <c r="R5" s="7">
        <v>158.4927454239006</v>
      </c>
      <c r="S5" s="7">
        <v>139.92323838535393</v>
      </c>
      <c r="T5" s="7">
        <v>154.87193693330593</v>
      </c>
      <c r="U5" s="7">
        <v>168.09961818667566</v>
      </c>
      <c r="V5" s="7">
        <v>131.54884465797304</v>
      </c>
      <c r="W5" s="7">
        <v>148.08373590982285</v>
      </c>
      <c r="X5" s="7">
        <v>139.6498821207179</v>
      </c>
      <c r="Y5" s="7">
        <v>152.03909515517691</v>
      </c>
      <c r="Z5" s="7">
        <v>143.04477697185379</v>
      </c>
      <c r="AA5" s="7">
        <v>138.40787650900455</v>
      </c>
      <c r="AB5" s="7">
        <v>154.61630486544249</v>
      </c>
      <c r="AC5" s="7">
        <v>149.07791549441421</v>
      </c>
      <c r="AD5" s="7">
        <v>146.84987088206714</v>
      </c>
      <c r="AE5" s="7">
        <v>142.13986529780558</v>
      </c>
      <c r="AF5" s="7">
        <v>145.71933648685595</v>
      </c>
      <c r="AG5" s="7">
        <v>150.88082851788133</v>
      </c>
      <c r="AH5" s="7">
        <v>139.73426570549449</v>
      </c>
      <c r="AI5" s="7">
        <v>148.71006459791505</v>
      </c>
      <c r="AJ5" s="7">
        <v>142.23544453186466</v>
      </c>
      <c r="AK5" s="7">
        <v>148.38168268046317</v>
      </c>
      <c r="AL5" s="13">
        <f t="shared" si="1"/>
        <v>1.0222291779038783</v>
      </c>
      <c r="AM5" s="13">
        <f t="shared" si="0"/>
        <v>1.109360736126932</v>
      </c>
      <c r="AN5" s="13">
        <f t="shared" si="0"/>
        <v>1.209115903734914</v>
      </c>
      <c r="AO5" s="13">
        <f t="shared" si="0"/>
        <v>1.1722276358488311</v>
      </c>
      <c r="AP5" s="13">
        <f t="shared" si="0"/>
        <v>1.1453963845268196</v>
      </c>
      <c r="AQ5" s="13">
        <f t="shared" si="0"/>
        <v>1.0386028409772265</v>
      </c>
      <c r="AR5" s="13">
        <f t="shared" si="0"/>
        <v>1.1210186801437614</v>
      </c>
      <c r="AS5" s="13">
        <f t="shared" si="0"/>
        <v>1.1900412631977206</v>
      </c>
      <c r="AT5" s="13">
        <f t="shared" si="0"/>
        <v>1.0780562757761272</v>
      </c>
      <c r="AU5" s="13">
        <f t="shared" si="0"/>
        <v>1.0744496446524532</v>
      </c>
      <c r="AV5" s="13">
        <f t="shared" si="0"/>
        <v>1.0416447449686843</v>
      </c>
      <c r="AW5" s="13">
        <f t="shared" si="0"/>
        <v>1.0408748168108544</v>
      </c>
      <c r="AX5" s="13">
        <f t="shared" si="0"/>
        <v>1.0470622637222202</v>
      </c>
      <c r="AY5" s="13">
        <f t="shared" si="0"/>
        <v>1.0393362948594191</v>
      </c>
      <c r="AZ5" s="13">
        <f t="shared" si="0"/>
        <v>1.0939610530253805</v>
      </c>
      <c r="BA5" s="13">
        <f t="shared" si="0"/>
        <v>1.129857311398321</v>
      </c>
      <c r="BB5" s="13">
        <f t="shared" si="0"/>
        <v>1.1094492179673043</v>
      </c>
      <c r="BC5" s="13">
        <f t="shared" si="0"/>
        <v>0.97946266869747756</v>
      </c>
      <c r="BD5" s="13">
        <f t="shared" si="0"/>
        <v>1.0841035585331416</v>
      </c>
      <c r="BE5" s="13">
        <f t="shared" si="0"/>
        <v>1.1766973273067296</v>
      </c>
      <c r="BF5" s="13">
        <f t="shared" si="0"/>
        <v>0.92084191260581116</v>
      </c>
      <c r="BG5" s="13">
        <f t="shared" si="0"/>
        <v>1.03658615136876</v>
      </c>
      <c r="BH5" s="13">
        <f t="shared" si="0"/>
        <v>0.97754917484502535</v>
      </c>
      <c r="BI5" s="13">
        <f t="shared" si="0"/>
        <v>1.0642736660862384</v>
      </c>
      <c r="BJ5" s="13">
        <f t="shared" si="0"/>
        <v>1.0013134388029765</v>
      </c>
      <c r="BK5" s="13">
        <f t="shared" si="0"/>
        <v>0.96885513556303182</v>
      </c>
      <c r="BL5" s="13">
        <f t="shared" si="0"/>
        <v>1.0823141340580973</v>
      </c>
      <c r="BM5" s="13">
        <f t="shared" si="0"/>
        <v>1.0435454084608995</v>
      </c>
      <c r="BN5" s="13">
        <f t="shared" si="0"/>
        <v>1.0279490961744699</v>
      </c>
      <c r="BO5" s="13">
        <f t="shared" si="0"/>
        <v>0.99497905708463907</v>
      </c>
      <c r="BP5" s="13">
        <f t="shared" si="0"/>
        <v>1.0200353554079917</v>
      </c>
      <c r="BQ5" s="13">
        <f t="shared" si="0"/>
        <v>1.0561657996251692</v>
      </c>
      <c r="BR5" s="13">
        <f t="shared" si="0"/>
        <v>0.97813985993846142</v>
      </c>
      <c r="BS5" s="13">
        <f t="shared" si="0"/>
        <v>1.0409704521854053</v>
      </c>
      <c r="BT5" s="13">
        <f t="shared" si="0"/>
        <v>0.99564811172305256</v>
      </c>
      <c r="BU5" s="13">
        <f t="shared" si="0"/>
        <v>1.0386717787632422</v>
      </c>
    </row>
    <row r="6" spans="1:73" x14ac:dyDescent="0.25">
      <c r="A6" s="71" t="s">
        <v>24</v>
      </c>
      <c r="B6" s="7">
        <v>189.38223043136446</v>
      </c>
      <c r="C6" s="7">
        <v>196.81778262005176</v>
      </c>
      <c r="D6" s="7">
        <v>225.80363572000371</v>
      </c>
      <c r="E6" s="7">
        <v>217.24973906084375</v>
      </c>
      <c r="F6" s="7">
        <v>190.86325910181668</v>
      </c>
      <c r="G6" s="7">
        <v>188.2399288331909</v>
      </c>
      <c r="H6" s="7">
        <v>183.73277396710372</v>
      </c>
      <c r="I6" s="7">
        <v>212.45747023681966</v>
      </c>
      <c r="J6" s="7">
        <v>193.31392699152835</v>
      </c>
      <c r="K6" s="7">
        <v>190.08768138998511</v>
      </c>
      <c r="L6" s="7">
        <v>198.44010880909738</v>
      </c>
      <c r="M6" s="7">
        <v>190.57959314188747</v>
      </c>
      <c r="N6" s="7">
        <v>207.140639143915</v>
      </c>
      <c r="O6" s="7">
        <v>190.91685773518432</v>
      </c>
      <c r="P6" s="7">
        <v>202.74639515354139</v>
      </c>
      <c r="Q6" s="7">
        <v>174.74945718370213</v>
      </c>
      <c r="R6" s="7">
        <v>175.63055683088569</v>
      </c>
      <c r="S6" s="7">
        <v>155.67064206108046</v>
      </c>
      <c r="T6" s="7">
        <v>155.56863782350027</v>
      </c>
      <c r="U6" s="7">
        <v>172.84462718306</v>
      </c>
      <c r="V6" s="7">
        <v>146.55364949575312</v>
      </c>
      <c r="W6" s="7">
        <v>162.03644949573288</v>
      </c>
      <c r="X6" s="7">
        <v>154.67688184931015</v>
      </c>
      <c r="Y6" s="7">
        <v>162.39328291445557</v>
      </c>
      <c r="Z6" s="7">
        <v>163.073157010307</v>
      </c>
      <c r="AA6" s="7">
        <v>150.45439630064982</v>
      </c>
      <c r="AB6" s="7">
        <v>176.15371991268694</v>
      </c>
      <c r="AC6" s="7">
        <v>161.32917461190704</v>
      </c>
      <c r="AD6" s="7">
        <v>166.7173890990247</v>
      </c>
      <c r="AE6" s="7">
        <v>151.43839506314629</v>
      </c>
      <c r="AF6" s="7">
        <v>150.25725308092512</v>
      </c>
      <c r="AG6" s="7">
        <v>157.26392839554418</v>
      </c>
      <c r="AH6" s="7">
        <v>152.97513834853308</v>
      </c>
      <c r="AI6" s="7">
        <v>158.78330263105673</v>
      </c>
      <c r="AJ6" s="7">
        <v>159.32572332613094</v>
      </c>
      <c r="AK6" s="7">
        <v>167.89514686116894</v>
      </c>
      <c r="AL6" s="13">
        <f t="shared" si="1"/>
        <v>1.3256756130195513</v>
      </c>
      <c r="AM6" s="13">
        <f t="shared" si="0"/>
        <v>1.3777244783403624</v>
      </c>
      <c r="AN6" s="13">
        <f t="shared" si="0"/>
        <v>1.5806254500400259</v>
      </c>
      <c r="AO6" s="13">
        <f t="shared" si="0"/>
        <v>1.5207481734259063</v>
      </c>
      <c r="AP6" s="13">
        <f t="shared" si="0"/>
        <v>1.3360428137127167</v>
      </c>
      <c r="AQ6" s="13">
        <f t="shared" si="0"/>
        <v>1.3176795018323364</v>
      </c>
      <c r="AR6" s="13">
        <f t="shared" si="0"/>
        <v>1.2861294177697262</v>
      </c>
      <c r="AS6" s="13">
        <f t="shared" si="0"/>
        <v>1.4872022916577374</v>
      </c>
      <c r="AT6" s="13">
        <f t="shared" si="0"/>
        <v>1.3531974889406984</v>
      </c>
      <c r="AU6" s="13">
        <f t="shared" si="0"/>
        <v>1.3306137697298956</v>
      </c>
      <c r="AV6" s="13">
        <f t="shared" si="0"/>
        <v>1.3890807616636816</v>
      </c>
      <c r="AW6" s="13">
        <f t="shared" si="0"/>
        <v>1.3340571519932123</v>
      </c>
      <c r="AX6" s="13">
        <f t="shared" si="0"/>
        <v>1.449984474007405</v>
      </c>
      <c r="AY6" s="13">
        <f t="shared" si="0"/>
        <v>1.3364180041462903</v>
      </c>
      <c r="AZ6" s="13">
        <f t="shared" si="0"/>
        <v>1.4192247660747896</v>
      </c>
      <c r="BA6" s="13">
        <f t="shared" si="0"/>
        <v>1.223246200285915</v>
      </c>
      <c r="BB6" s="13">
        <f t="shared" si="0"/>
        <v>1.2294138978161997</v>
      </c>
      <c r="BC6" s="13">
        <f t="shared" si="0"/>
        <v>1.0896944944275633</v>
      </c>
      <c r="BD6" s="13">
        <f t="shared" si="0"/>
        <v>1.0889804647645018</v>
      </c>
      <c r="BE6" s="13">
        <f t="shared" si="0"/>
        <v>1.2099123902814199</v>
      </c>
      <c r="BF6" s="13">
        <f t="shared" si="0"/>
        <v>1.0258755464702718</v>
      </c>
      <c r="BG6" s="13">
        <f t="shared" si="0"/>
        <v>1.13425514647013</v>
      </c>
      <c r="BH6" s="13">
        <f t="shared" si="0"/>
        <v>1.0827381729451711</v>
      </c>
      <c r="BI6" s="13">
        <f t="shared" si="0"/>
        <v>1.1367529804011891</v>
      </c>
      <c r="BJ6" s="13">
        <f t="shared" si="0"/>
        <v>1.1415120990721488</v>
      </c>
      <c r="BK6" s="13">
        <f t="shared" si="0"/>
        <v>1.0531807741045487</v>
      </c>
      <c r="BL6" s="13">
        <f t="shared" si="0"/>
        <v>1.2330760393888085</v>
      </c>
      <c r="BM6" s="13">
        <f t="shared" si="0"/>
        <v>1.1293042222833491</v>
      </c>
      <c r="BN6" s="13">
        <f t="shared" si="0"/>
        <v>1.1670217236931728</v>
      </c>
      <c r="BO6" s="13">
        <f t="shared" si="0"/>
        <v>1.060068765442024</v>
      </c>
      <c r="BP6" s="13">
        <f t="shared" si="0"/>
        <v>1.0518007715664757</v>
      </c>
      <c r="BQ6" s="13">
        <f t="shared" si="0"/>
        <v>1.1008474987688093</v>
      </c>
      <c r="BR6" s="13">
        <f t="shared" si="0"/>
        <v>1.0708259684397314</v>
      </c>
      <c r="BS6" s="13">
        <f t="shared" si="0"/>
        <v>1.111483118417397</v>
      </c>
      <c r="BT6" s="13">
        <f t="shared" si="0"/>
        <v>1.1152800632829167</v>
      </c>
      <c r="BU6" s="13">
        <f t="shared" si="0"/>
        <v>1.1752660280281826</v>
      </c>
    </row>
    <row r="7" spans="1:73" x14ac:dyDescent="0.25">
      <c r="A7" s="71" t="s">
        <v>18</v>
      </c>
      <c r="B7" s="7">
        <v>452.73650665397872</v>
      </c>
      <c r="C7" s="7">
        <v>489.02556393843304</v>
      </c>
      <c r="D7" s="7">
        <v>550.09826403618251</v>
      </c>
      <c r="E7" s="7">
        <v>457.27972653314538</v>
      </c>
      <c r="F7" s="7">
        <v>442.64336215679356</v>
      </c>
      <c r="G7" s="7">
        <v>378.74677751136227</v>
      </c>
      <c r="H7" s="7">
        <v>386.598412727641</v>
      </c>
      <c r="I7" s="7">
        <v>472.66037272109531</v>
      </c>
      <c r="J7" s="7">
        <v>385.43417400200218</v>
      </c>
      <c r="K7" s="7">
        <v>388.62678377094164</v>
      </c>
      <c r="L7" s="7">
        <v>423.05053761463279</v>
      </c>
      <c r="M7" s="7">
        <v>433.8591253420305</v>
      </c>
      <c r="N7" s="7">
        <v>450.32806478400965</v>
      </c>
      <c r="O7" s="7">
        <v>486.12518143309933</v>
      </c>
      <c r="P7" s="7">
        <v>482.75851517293506</v>
      </c>
      <c r="Q7" s="7">
        <v>493.57264498924582</v>
      </c>
      <c r="R7" s="7">
        <v>415.33971817437975</v>
      </c>
      <c r="S7" s="7">
        <v>392.24020005826657</v>
      </c>
      <c r="T7" s="7">
        <v>402.61461181056757</v>
      </c>
      <c r="U7" s="7">
        <v>481.54279497563078</v>
      </c>
      <c r="V7" s="7">
        <v>359.69634809735845</v>
      </c>
      <c r="W7" s="7">
        <v>389.74531206269239</v>
      </c>
      <c r="X7" s="7">
        <v>368.32309218587608</v>
      </c>
      <c r="Y7" s="7">
        <v>438.90088485499115</v>
      </c>
      <c r="Z7" s="7">
        <v>464.64318658775727</v>
      </c>
      <c r="AA7" s="7">
        <v>484.20368723974042</v>
      </c>
      <c r="AB7" s="7">
        <v>475.06319476168727</v>
      </c>
      <c r="AC7" s="7">
        <v>461.81741975943692</v>
      </c>
      <c r="AD7" s="7">
        <v>399.13854770710628</v>
      </c>
      <c r="AE7" s="7">
        <v>408.6730035996693</v>
      </c>
      <c r="AF7" s="7">
        <v>358.57863007483178</v>
      </c>
      <c r="AG7" s="7">
        <v>418.09345733221983</v>
      </c>
      <c r="AH7" s="7">
        <v>403.60898295242356</v>
      </c>
      <c r="AI7" s="7">
        <v>452.86854290166553</v>
      </c>
      <c r="AJ7" s="7">
        <v>441.76140655725226</v>
      </c>
      <c r="AK7" s="7">
        <v>462.44662603554622</v>
      </c>
      <c r="AL7" s="13">
        <f t="shared" si="1"/>
        <v>3.1691555465778509</v>
      </c>
      <c r="AM7" s="13">
        <f t="shared" si="0"/>
        <v>3.4231789475690313</v>
      </c>
      <c r="AN7" s="13">
        <f t="shared" si="0"/>
        <v>3.8506878482532776</v>
      </c>
      <c r="AO7" s="13">
        <f t="shared" si="0"/>
        <v>3.2009580857320175</v>
      </c>
      <c r="AP7" s="13">
        <f t="shared" si="0"/>
        <v>3.0985035350975552</v>
      </c>
      <c r="AQ7" s="13">
        <f t="shared" si="0"/>
        <v>2.6512274425795357</v>
      </c>
      <c r="AR7" s="13">
        <f t="shared" si="0"/>
        <v>2.7061888890934869</v>
      </c>
      <c r="AS7" s="13">
        <f t="shared" si="0"/>
        <v>3.3086226090476671</v>
      </c>
      <c r="AT7" s="13">
        <f t="shared" si="0"/>
        <v>2.6980392180140154</v>
      </c>
      <c r="AU7" s="13">
        <f t="shared" si="0"/>
        <v>2.7203874863965916</v>
      </c>
      <c r="AV7" s="13">
        <f t="shared" si="0"/>
        <v>2.9613537633024292</v>
      </c>
      <c r="AW7" s="13">
        <f t="shared" si="0"/>
        <v>3.0370138773942137</v>
      </c>
      <c r="AX7" s="13">
        <f t="shared" si="0"/>
        <v>3.1522964534880673</v>
      </c>
      <c r="AY7" s="13">
        <f t="shared" si="0"/>
        <v>3.4028762700316952</v>
      </c>
      <c r="AZ7" s="13">
        <f t="shared" si="0"/>
        <v>3.3793096062105454</v>
      </c>
      <c r="BA7" s="13">
        <f t="shared" si="0"/>
        <v>3.4550085149247205</v>
      </c>
      <c r="BB7" s="13">
        <f t="shared" si="0"/>
        <v>2.9073780272206582</v>
      </c>
      <c r="BC7" s="13">
        <f t="shared" si="0"/>
        <v>2.7456814004078662</v>
      </c>
      <c r="BD7" s="13">
        <f t="shared" si="0"/>
        <v>2.8183022826739728</v>
      </c>
      <c r="BE7" s="13">
        <f t="shared" si="0"/>
        <v>3.3707995648294156</v>
      </c>
      <c r="BF7" s="13">
        <f t="shared" si="0"/>
        <v>2.5178744366815091</v>
      </c>
      <c r="BG7" s="13">
        <f t="shared" si="0"/>
        <v>2.7282171844388468</v>
      </c>
      <c r="BH7" s="13">
        <f t="shared" si="0"/>
        <v>2.5782616453011324</v>
      </c>
      <c r="BI7" s="13">
        <f t="shared" si="0"/>
        <v>3.0723061939849381</v>
      </c>
      <c r="BJ7" s="13">
        <f t="shared" si="0"/>
        <v>3.2525023061143012</v>
      </c>
      <c r="BK7" s="13">
        <f t="shared" si="0"/>
        <v>3.3894258106781829</v>
      </c>
      <c r="BL7" s="13">
        <f t="shared" si="0"/>
        <v>3.3254423633318111</v>
      </c>
      <c r="BM7" s="13">
        <f t="shared" si="0"/>
        <v>3.2327219383160584</v>
      </c>
      <c r="BN7" s="13">
        <f t="shared" si="0"/>
        <v>2.7939698339497441</v>
      </c>
      <c r="BO7" s="13">
        <f t="shared" si="0"/>
        <v>2.8607110251976851</v>
      </c>
      <c r="BP7" s="13">
        <f t="shared" si="0"/>
        <v>2.5100504105238226</v>
      </c>
      <c r="BQ7" s="13">
        <f t="shared" si="0"/>
        <v>2.926654201325539</v>
      </c>
      <c r="BR7" s="13">
        <f t="shared" si="0"/>
        <v>2.8252628806669651</v>
      </c>
      <c r="BS7" s="13">
        <f t="shared" si="0"/>
        <v>3.1700798003116586</v>
      </c>
      <c r="BT7" s="13">
        <f t="shared" si="0"/>
        <v>3.0923298459007658</v>
      </c>
      <c r="BU7" s="13">
        <f t="shared" si="0"/>
        <v>3.2371263822488237</v>
      </c>
    </row>
    <row r="8" spans="1:73" x14ac:dyDescent="0.25">
      <c r="A8" s="71" t="s">
        <v>25</v>
      </c>
      <c r="B8" s="7">
        <v>120.89684358591921</v>
      </c>
      <c r="C8" s="7">
        <v>134.6110291623981</v>
      </c>
      <c r="D8" s="7">
        <v>137.91391129520628</v>
      </c>
      <c r="E8" s="7">
        <v>144.18865104590429</v>
      </c>
      <c r="F8" s="7">
        <v>128.45980664812609</v>
      </c>
      <c r="G8" s="7">
        <v>129.71108938850873</v>
      </c>
      <c r="H8" s="7">
        <v>138.69808370198641</v>
      </c>
      <c r="I8" s="7">
        <v>142.84769838121684</v>
      </c>
      <c r="J8" s="7">
        <v>133.18042476577662</v>
      </c>
      <c r="K8" s="7">
        <v>126.74894166606875</v>
      </c>
      <c r="L8" s="7">
        <v>129.28675955971241</v>
      </c>
      <c r="M8" s="7">
        <v>124.41847497052545</v>
      </c>
      <c r="N8" s="7">
        <v>126.57998526015216</v>
      </c>
      <c r="O8" s="7">
        <v>122.99524192777476</v>
      </c>
      <c r="P8" s="7">
        <v>137.77063364489689</v>
      </c>
      <c r="Q8" s="7">
        <v>133.54919369242202</v>
      </c>
      <c r="R8" s="7">
        <v>145.85462467815412</v>
      </c>
      <c r="S8" s="7">
        <v>118.37204805501609</v>
      </c>
      <c r="T8" s="7">
        <v>133.27173217712703</v>
      </c>
      <c r="U8" s="7">
        <v>156.62273553933727</v>
      </c>
      <c r="V8" s="7">
        <v>113.48309275023965</v>
      </c>
      <c r="W8" s="7">
        <v>124.48643080670999</v>
      </c>
      <c r="X8" s="7">
        <v>124.03858540392675</v>
      </c>
      <c r="Y8" s="7">
        <v>143.76439579691615</v>
      </c>
      <c r="Z8" s="7">
        <v>125.46568249154888</v>
      </c>
      <c r="AA8" s="7">
        <v>120.55162646830664</v>
      </c>
      <c r="AB8" s="7">
        <v>142.70255541931843</v>
      </c>
      <c r="AC8" s="7">
        <v>133.35185233281049</v>
      </c>
      <c r="AD8" s="7">
        <v>138.88694489156384</v>
      </c>
      <c r="AE8" s="7">
        <v>126.59937676699953</v>
      </c>
      <c r="AF8" s="7">
        <v>128.53861568250005</v>
      </c>
      <c r="AG8" s="7">
        <v>138.42338141948522</v>
      </c>
      <c r="AH8" s="7">
        <v>123.01613241337027</v>
      </c>
      <c r="AI8" s="7">
        <v>130.393093114077</v>
      </c>
      <c r="AJ8" s="7">
        <v>132.35927247481635</v>
      </c>
      <c r="AK8" s="7">
        <v>130.61048610625861</v>
      </c>
      <c r="AL8" s="13">
        <f t="shared" si="1"/>
        <v>0.84627790510143452</v>
      </c>
      <c r="AM8" s="13">
        <f t="shared" si="0"/>
        <v>0.94227720413678662</v>
      </c>
      <c r="AN8" s="13">
        <f t="shared" si="0"/>
        <v>0.96539737906644396</v>
      </c>
      <c r="AO8" s="13">
        <f t="shared" si="0"/>
        <v>1.00932055732133</v>
      </c>
      <c r="AP8" s="13">
        <f t="shared" si="0"/>
        <v>0.89921864653688255</v>
      </c>
      <c r="AQ8" s="13">
        <f t="shared" si="0"/>
        <v>0.90797762571956109</v>
      </c>
      <c r="AR8" s="13">
        <f t="shared" si="0"/>
        <v>0.97088658591390486</v>
      </c>
      <c r="AS8" s="13">
        <f t="shared" si="0"/>
        <v>0.99993388866851796</v>
      </c>
      <c r="AT8" s="13">
        <f t="shared" si="0"/>
        <v>0.9322629733604364</v>
      </c>
      <c r="AU8" s="13">
        <f t="shared" si="0"/>
        <v>0.88724259166248121</v>
      </c>
      <c r="AV8" s="13">
        <f t="shared" si="0"/>
        <v>0.90500731691798686</v>
      </c>
      <c r="AW8" s="13">
        <f t="shared" si="0"/>
        <v>0.87092932479367813</v>
      </c>
      <c r="AX8" s="13">
        <f t="shared" si="0"/>
        <v>0.88605989682106512</v>
      </c>
      <c r="AY8" s="13">
        <f t="shared" si="0"/>
        <v>0.86096669349442334</v>
      </c>
      <c r="AZ8" s="13">
        <f t="shared" si="0"/>
        <v>0.96439443551427828</v>
      </c>
      <c r="BA8" s="13">
        <f t="shared" si="0"/>
        <v>0.93484435584695413</v>
      </c>
      <c r="BB8" s="13">
        <f t="shared" si="0"/>
        <v>1.0209823727470788</v>
      </c>
      <c r="BC8" s="13">
        <f t="shared" si="0"/>
        <v>0.82860433638511266</v>
      </c>
      <c r="BD8" s="13">
        <f t="shared" si="0"/>
        <v>0.93290212523988925</v>
      </c>
      <c r="BE8" s="13">
        <f t="shared" si="0"/>
        <v>1.0963591487753608</v>
      </c>
      <c r="BF8" s="13">
        <f t="shared" si="0"/>
        <v>0.79438164925167754</v>
      </c>
      <c r="BG8" s="13">
        <f t="shared" si="0"/>
        <v>0.87140501564696993</v>
      </c>
      <c r="BH8" s="13">
        <f t="shared" si="0"/>
        <v>0.86827009782748721</v>
      </c>
      <c r="BI8" s="13">
        <f t="shared" si="0"/>
        <v>1.0063507705784132</v>
      </c>
      <c r="BJ8" s="13">
        <f t="shared" si="0"/>
        <v>0.87825977744084205</v>
      </c>
      <c r="BK8" s="13">
        <f t="shared" si="0"/>
        <v>0.84386138527814647</v>
      </c>
      <c r="BL8" s="13">
        <f t="shared" si="0"/>
        <v>0.99891788793522907</v>
      </c>
      <c r="BM8" s="13">
        <f t="shared" si="0"/>
        <v>0.93346296632967352</v>
      </c>
      <c r="BN8" s="13">
        <f t="shared" si="0"/>
        <v>0.97220861424094684</v>
      </c>
      <c r="BO8" s="13">
        <f t="shared" si="0"/>
        <v>0.88619563736899665</v>
      </c>
      <c r="BP8" s="13">
        <f t="shared" si="0"/>
        <v>0.89977030977750039</v>
      </c>
      <c r="BQ8" s="13">
        <f t="shared" si="0"/>
        <v>0.9689636699363966</v>
      </c>
      <c r="BR8" s="13">
        <f t="shared" si="0"/>
        <v>0.86111292689359187</v>
      </c>
      <c r="BS8" s="13">
        <f t="shared" si="0"/>
        <v>0.91275165179853901</v>
      </c>
      <c r="BT8" s="13">
        <f t="shared" si="0"/>
        <v>0.92651490732371444</v>
      </c>
      <c r="BU8" s="13">
        <f t="shared" si="0"/>
        <v>0.9142734027438103</v>
      </c>
    </row>
    <row r="9" spans="1:73" x14ac:dyDescent="0.25">
      <c r="A9" s="71" t="s">
        <v>26</v>
      </c>
      <c r="B9" s="7">
        <v>270.79474958373163</v>
      </c>
      <c r="C9" s="7">
        <v>294.8301862050879</v>
      </c>
      <c r="D9" s="7">
        <v>267.68444555005823</v>
      </c>
      <c r="E9" s="7">
        <v>274.33132722593001</v>
      </c>
      <c r="F9" s="7">
        <v>271.10988581799808</v>
      </c>
      <c r="G9" s="7">
        <v>239.09247779922222</v>
      </c>
      <c r="H9" s="7">
        <v>242.99422669202625</v>
      </c>
      <c r="I9" s="7">
        <v>284.03412481624775</v>
      </c>
      <c r="J9" s="7">
        <v>234.45367294531155</v>
      </c>
      <c r="K9" s="7">
        <v>235.81101139503554</v>
      </c>
      <c r="L9" s="7">
        <v>251.17568434291925</v>
      </c>
      <c r="M9" s="7">
        <v>257.80995744862048</v>
      </c>
      <c r="N9" s="7">
        <v>270.57385268948087</v>
      </c>
      <c r="O9" s="7">
        <v>285.00311667871705</v>
      </c>
      <c r="P9" s="7">
        <v>288.04955600287741</v>
      </c>
      <c r="Q9" s="7">
        <v>288.15129451611438</v>
      </c>
      <c r="R9" s="7">
        <v>246.28115634987464</v>
      </c>
      <c r="S9" s="7">
        <v>230.65669281207647</v>
      </c>
      <c r="T9" s="7">
        <v>242.45309149073472</v>
      </c>
      <c r="U9" s="7">
        <v>274.91015091551287</v>
      </c>
      <c r="V9" s="7">
        <v>205.30622639563802</v>
      </c>
      <c r="W9" s="7">
        <v>226.07637715444409</v>
      </c>
      <c r="X9" s="7">
        <v>219.41521690066847</v>
      </c>
      <c r="Y9" s="7">
        <v>270.01808621746318</v>
      </c>
      <c r="Z9" s="7">
        <v>257.01271872687335</v>
      </c>
      <c r="AA9" s="7">
        <v>275.21367002048925</v>
      </c>
      <c r="AB9" s="7">
        <v>295.71099016775293</v>
      </c>
      <c r="AC9" s="7">
        <v>279.12390119475759</v>
      </c>
      <c r="AD9" s="7">
        <v>237.06683352701057</v>
      </c>
      <c r="AE9" s="7">
        <v>235.17386826568557</v>
      </c>
      <c r="AF9" s="7">
        <v>214.82396218160676</v>
      </c>
      <c r="AG9" s="7">
        <v>253.41522063481389</v>
      </c>
      <c r="AH9" s="7">
        <v>235.87894062929479</v>
      </c>
      <c r="AI9" s="7">
        <v>270.70588514250483</v>
      </c>
      <c r="AJ9" s="7">
        <v>243.90191456595105</v>
      </c>
      <c r="AK9" s="7">
        <v>268.58467371663852</v>
      </c>
      <c r="AL9" s="13">
        <f t="shared" si="1"/>
        <v>1.8955632470861215</v>
      </c>
      <c r="AM9" s="13">
        <f t="shared" si="0"/>
        <v>2.0638113034356151</v>
      </c>
      <c r="AN9" s="13">
        <f t="shared" si="0"/>
        <v>1.8737911188504077</v>
      </c>
      <c r="AO9" s="13">
        <f t="shared" si="0"/>
        <v>1.9203192905815101</v>
      </c>
      <c r="AP9" s="13">
        <f t="shared" si="0"/>
        <v>1.8977692007259865</v>
      </c>
      <c r="AQ9" s="13">
        <f t="shared" si="0"/>
        <v>1.6736473445945554</v>
      </c>
      <c r="AR9" s="13">
        <f t="shared" si="0"/>
        <v>1.7009595868441838</v>
      </c>
      <c r="AS9" s="13">
        <f t="shared" si="0"/>
        <v>1.9882388737137344</v>
      </c>
      <c r="AT9" s="13">
        <f t="shared" si="0"/>
        <v>1.6411757106171807</v>
      </c>
      <c r="AU9" s="13">
        <f t="shared" si="0"/>
        <v>1.6506770797652486</v>
      </c>
      <c r="AV9" s="13">
        <f t="shared" si="0"/>
        <v>1.7582297904004347</v>
      </c>
      <c r="AW9" s="13">
        <f t="shared" si="0"/>
        <v>1.8046697021403433</v>
      </c>
      <c r="AX9" s="13">
        <f t="shared" si="0"/>
        <v>1.8940169688263662</v>
      </c>
      <c r="AY9" s="13">
        <f t="shared" si="0"/>
        <v>1.9950218167510192</v>
      </c>
      <c r="AZ9" s="13">
        <f t="shared" si="0"/>
        <v>2.0163468920201417</v>
      </c>
      <c r="BA9" s="13">
        <f t="shared" si="0"/>
        <v>2.0170590616128008</v>
      </c>
      <c r="BB9" s="13">
        <f t="shared" si="0"/>
        <v>1.7239680944491225</v>
      </c>
      <c r="BC9" s="13">
        <f t="shared" si="0"/>
        <v>1.6145968496845353</v>
      </c>
      <c r="BD9" s="13">
        <f t="shared" si="0"/>
        <v>1.6971716404351429</v>
      </c>
      <c r="BE9" s="13">
        <f t="shared" si="0"/>
        <v>1.9243710564085901</v>
      </c>
      <c r="BF9" s="13">
        <f t="shared" si="0"/>
        <v>1.437143584769466</v>
      </c>
      <c r="BG9" s="13">
        <f t="shared" si="0"/>
        <v>1.5825346400811087</v>
      </c>
      <c r="BH9" s="13">
        <f t="shared" si="0"/>
        <v>1.5359065183046794</v>
      </c>
      <c r="BI9" s="13">
        <f t="shared" si="0"/>
        <v>1.8901266035222422</v>
      </c>
      <c r="BJ9" s="13">
        <f t="shared" si="0"/>
        <v>1.7990890310881134</v>
      </c>
      <c r="BK9" s="13">
        <f t="shared" si="0"/>
        <v>1.9264956901434247</v>
      </c>
      <c r="BL9" s="13">
        <f t="shared" si="0"/>
        <v>2.0699769311742702</v>
      </c>
      <c r="BM9" s="13">
        <f t="shared" si="0"/>
        <v>1.9538673083633031</v>
      </c>
      <c r="BN9" s="13">
        <f t="shared" si="0"/>
        <v>1.6594678346890739</v>
      </c>
      <c r="BO9" s="13">
        <f t="shared" si="0"/>
        <v>1.6462170778597991</v>
      </c>
      <c r="BP9" s="13">
        <f t="shared" si="0"/>
        <v>1.5037677352712473</v>
      </c>
      <c r="BQ9" s="13">
        <f t="shared" si="0"/>
        <v>1.7739065444436972</v>
      </c>
      <c r="BR9" s="13">
        <f t="shared" si="0"/>
        <v>1.6511525844050634</v>
      </c>
      <c r="BS9" s="13">
        <f t="shared" si="0"/>
        <v>1.8949411959975337</v>
      </c>
      <c r="BT9" s="13">
        <f t="shared" si="0"/>
        <v>1.7073134019616574</v>
      </c>
      <c r="BU9" s="13">
        <f t="shared" si="0"/>
        <v>1.8800927160164698</v>
      </c>
    </row>
    <row r="10" spans="1:73" x14ac:dyDescent="0.25">
      <c r="A10" s="71" t="s">
        <v>20</v>
      </c>
      <c r="B10" s="7">
        <v>262.61513298916822</v>
      </c>
      <c r="C10" s="7">
        <v>293.11010456151701</v>
      </c>
      <c r="D10" s="7">
        <v>313.19826265973745</v>
      </c>
      <c r="E10" s="7">
        <v>279.32818445058132</v>
      </c>
      <c r="F10" s="7">
        <v>281.86691879483408</v>
      </c>
      <c r="G10" s="7">
        <v>224.67694276370952</v>
      </c>
      <c r="H10" s="7">
        <v>257.40825826171681</v>
      </c>
      <c r="I10" s="7">
        <v>281.44340923220449</v>
      </c>
      <c r="J10" s="7">
        <v>247.02285097586238</v>
      </c>
      <c r="K10" s="7">
        <v>252.97366769435425</v>
      </c>
      <c r="L10" s="7">
        <v>243.65737069595849</v>
      </c>
      <c r="M10" s="7">
        <v>256.23926366561898</v>
      </c>
      <c r="N10" s="7">
        <v>276.69628407229288</v>
      </c>
      <c r="O10" s="7">
        <v>274.56692575865549</v>
      </c>
      <c r="P10" s="7">
        <v>299.04148569716943</v>
      </c>
      <c r="Q10" s="7">
        <v>293.10463328300079</v>
      </c>
      <c r="R10" s="7">
        <v>255.78088130544316</v>
      </c>
      <c r="S10" s="7">
        <v>224.83456073538349</v>
      </c>
      <c r="T10" s="7">
        <v>244.81238943670826</v>
      </c>
      <c r="U10" s="7">
        <v>269.79881815940655</v>
      </c>
      <c r="V10" s="7">
        <v>202.25244728447228</v>
      </c>
      <c r="W10" s="7">
        <v>216.75101445310719</v>
      </c>
      <c r="X10" s="7">
        <v>211.90014619858422</v>
      </c>
      <c r="Y10" s="7">
        <v>251.44184775181085</v>
      </c>
      <c r="Z10" s="7">
        <v>243.44739300751033</v>
      </c>
      <c r="AA10" s="7">
        <v>254.81433773875926</v>
      </c>
      <c r="AB10" s="7">
        <v>281.1524935216035</v>
      </c>
      <c r="AC10" s="7">
        <v>261.80656256177429</v>
      </c>
      <c r="AD10" s="7">
        <v>232.09124345209349</v>
      </c>
      <c r="AE10" s="7">
        <v>228.98326239584824</v>
      </c>
      <c r="AF10" s="7">
        <v>226.11919640636512</v>
      </c>
      <c r="AG10" s="7">
        <v>232.8204899843401</v>
      </c>
      <c r="AH10" s="7">
        <v>220.36500354720948</v>
      </c>
      <c r="AI10" s="7">
        <v>249.28353300446324</v>
      </c>
      <c r="AJ10" s="7">
        <v>234.53768311840136</v>
      </c>
      <c r="AK10" s="7">
        <v>254.59088539496238</v>
      </c>
      <c r="AL10" s="13">
        <f t="shared" si="1"/>
        <v>1.8383059309241776</v>
      </c>
      <c r="AM10" s="13">
        <f t="shared" si="0"/>
        <v>2.0517707319306191</v>
      </c>
      <c r="AN10" s="13">
        <f t="shared" si="0"/>
        <v>2.1923878386181621</v>
      </c>
      <c r="AO10" s="13">
        <f t="shared" si="0"/>
        <v>1.9552972911540691</v>
      </c>
      <c r="AP10" s="13">
        <f t="shared" si="0"/>
        <v>1.9730684315638387</v>
      </c>
      <c r="AQ10" s="13">
        <f t="shared" si="0"/>
        <v>1.5727385993459666</v>
      </c>
      <c r="AR10" s="13">
        <f t="shared" si="0"/>
        <v>1.8018578078320178</v>
      </c>
      <c r="AS10" s="13">
        <f t="shared" si="0"/>
        <v>1.9701038646254314</v>
      </c>
      <c r="AT10" s="13">
        <f t="shared" si="0"/>
        <v>1.7291599568310367</v>
      </c>
      <c r="AU10" s="13">
        <f t="shared" si="0"/>
        <v>1.7708156738604799</v>
      </c>
      <c r="AV10" s="13">
        <f t="shared" si="0"/>
        <v>1.7056015948717096</v>
      </c>
      <c r="AW10" s="13">
        <f t="shared" ref="AW10:AW27" si="2">(M10*7)/1000</f>
        <v>1.7936748456593328</v>
      </c>
      <c r="AX10" s="13">
        <f t="shared" ref="AX10:AX27" si="3">(N10*7)/1000</f>
        <v>1.9368739885060502</v>
      </c>
      <c r="AY10" s="13">
        <f t="shared" ref="AY10:AY27" si="4">(O10*7)/1000</f>
        <v>1.9219684803105883</v>
      </c>
      <c r="AZ10" s="13">
        <f t="shared" ref="AZ10:AZ27" si="5">(P10*7)/1000</f>
        <v>2.0932903998801864</v>
      </c>
      <c r="BA10" s="13">
        <f t="shared" ref="BA10:BA27" si="6">(Q10*7)/1000</f>
        <v>2.0517324329810052</v>
      </c>
      <c r="BB10" s="13">
        <f t="shared" ref="BB10:BB27" si="7">(R10*7)/1000</f>
        <v>1.7904661691381021</v>
      </c>
      <c r="BC10" s="13">
        <f t="shared" ref="BC10:BC27" si="8">(S10*7)/1000</f>
        <v>1.5738419251476843</v>
      </c>
      <c r="BD10" s="13">
        <f t="shared" ref="BD10:BD27" si="9">(T10*7)/1000</f>
        <v>1.7136867260569579</v>
      </c>
      <c r="BE10" s="13">
        <f t="shared" ref="BE10:BE27" si="10">(U10*7)/1000</f>
        <v>1.8885917271158459</v>
      </c>
      <c r="BF10" s="13">
        <f t="shared" ref="BF10:BF27" si="11">(V10*7)/1000</f>
        <v>1.415767130991306</v>
      </c>
      <c r="BG10" s="13">
        <f t="shared" ref="BG10:BG27" si="12">(W10*7)/1000</f>
        <v>1.5172571011717502</v>
      </c>
      <c r="BH10" s="13">
        <f t="shared" ref="BH10:BH27" si="13">(X10*7)/1000</f>
        <v>1.4833010233900896</v>
      </c>
      <c r="BI10" s="13">
        <f t="shared" ref="BI10:BI27" si="14">(Y10*7)/1000</f>
        <v>1.7600929342626759</v>
      </c>
      <c r="BJ10" s="13">
        <f t="shared" ref="BJ10:BJ27" si="15">(Z10*7)/1000</f>
        <v>1.7041317510525724</v>
      </c>
      <c r="BK10" s="13">
        <f t="shared" ref="BK10:BK27" si="16">(AA10*7)/1000</f>
        <v>1.7837003641713149</v>
      </c>
      <c r="BL10" s="13">
        <f t="shared" ref="BL10:BL27" si="17">(AB10*7)/1000</f>
        <v>1.9680674546512247</v>
      </c>
      <c r="BM10" s="13">
        <f t="shared" ref="BM10:BM27" si="18">(AC10*7)/1000</f>
        <v>1.83264593793242</v>
      </c>
      <c r="BN10" s="13">
        <f t="shared" ref="BN10:BN27" si="19">(AD10*7)/1000</f>
        <v>1.6246387041646544</v>
      </c>
      <c r="BO10" s="13">
        <f t="shared" ref="BO10:BO27" si="20">(AE10*7)/1000</f>
        <v>1.6028828367709378</v>
      </c>
      <c r="BP10" s="13">
        <f t="shared" ref="BP10:BP27" si="21">(AF10*7)/1000</f>
        <v>1.5828343748445559</v>
      </c>
      <c r="BQ10" s="13">
        <f t="shared" ref="BQ10:BQ27" si="22">(AG10*7)/1000</f>
        <v>1.6297434298903806</v>
      </c>
      <c r="BR10" s="13">
        <f t="shared" ref="BR10:BR27" si="23">(AH10*7)/1000</f>
        <v>1.5425550248304665</v>
      </c>
      <c r="BS10" s="13">
        <f t="shared" ref="BS10:BS27" si="24">(AI10*7)/1000</f>
        <v>1.7449847310312427</v>
      </c>
      <c r="BT10" s="13">
        <f t="shared" ref="BT10:BT27" si="25">(AJ10*7)/1000</f>
        <v>1.6417637818288093</v>
      </c>
      <c r="BU10" s="13">
        <f t="shared" ref="BU10:BU27" si="26">(AK10*7)/1000</f>
        <v>1.7821361977647365</v>
      </c>
    </row>
    <row r="11" spans="1:73" x14ac:dyDescent="0.25">
      <c r="A11" s="71" t="s">
        <v>10</v>
      </c>
      <c r="B11" s="7">
        <v>167.98868153905221</v>
      </c>
      <c r="C11" s="7">
        <v>175.53389823058473</v>
      </c>
      <c r="D11" s="7">
        <v>190.9809798832718</v>
      </c>
      <c r="E11" s="7">
        <v>188.61653946941004</v>
      </c>
      <c r="F11" s="7">
        <v>179.64426636721342</v>
      </c>
      <c r="G11" s="7">
        <v>174.57377371223831</v>
      </c>
      <c r="H11" s="7">
        <v>171.78805286626763</v>
      </c>
      <c r="I11" s="7">
        <v>198.38070018753334</v>
      </c>
      <c r="J11" s="7">
        <v>175.36650480846745</v>
      </c>
      <c r="K11" s="7">
        <v>169.23771249748967</v>
      </c>
      <c r="L11" s="7">
        <v>172.3698460202416</v>
      </c>
      <c r="M11" s="7">
        <v>168.91121302564849</v>
      </c>
      <c r="N11" s="7">
        <v>171.85643072405222</v>
      </c>
      <c r="O11" s="7">
        <v>177.69422821356613</v>
      </c>
      <c r="P11" s="7">
        <v>182.83819657865459</v>
      </c>
      <c r="Q11" s="7">
        <v>168.37148591873336</v>
      </c>
      <c r="R11" s="7">
        <v>176.03831227809431</v>
      </c>
      <c r="S11" s="7">
        <v>157.97659705289132</v>
      </c>
      <c r="T11" s="7">
        <v>160.82742257917667</v>
      </c>
      <c r="U11" s="7">
        <v>179.5120811121682</v>
      </c>
      <c r="V11" s="7">
        <v>151.58003567565154</v>
      </c>
      <c r="W11" s="7">
        <v>158.70944353815477</v>
      </c>
      <c r="X11" s="7">
        <v>154.25681224837334</v>
      </c>
      <c r="Y11" s="7">
        <v>162.52685446689355</v>
      </c>
      <c r="Z11" s="7">
        <v>155.42649330275569</v>
      </c>
      <c r="AA11" s="7">
        <v>151.96873727771515</v>
      </c>
      <c r="AB11" s="7">
        <v>169.68140269637993</v>
      </c>
      <c r="AC11" s="7">
        <v>159.69674015340073</v>
      </c>
      <c r="AD11" s="7">
        <v>164.84983995532517</v>
      </c>
      <c r="AE11" s="7">
        <v>155.4363543506864</v>
      </c>
      <c r="AF11" s="7">
        <v>157.99831891427326</v>
      </c>
      <c r="AG11" s="7">
        <v>165.62835945214391</v>
      </c>
      <c r="AH11" s="7">
        <v>153.28505707223496</v>
      </c>
      <c r="AI11" s="7">
        <v>161.4447926055357</v>
      </c>
      <c r="AJ11" s="7">
        <v>159.53272310151178</v>
      </c>
      <c r="AK11" s="7">
        <v>164.63876719323753</v>
      </c>
      <c r="AL11" s="13">
        <f t="shared" si="1"/>
        <v>1.1759207707733654</v>
      </c>
      <c r="AM11" s="13">
        <f t="shared" ref="AM11:AM27" si="27">(C11*7)/1000</f>
        <v>1.228737287614093</v>
      </c>
      <c r="AN11" s="13">
        <f t="shared" ref="AN11:AN27" si="28">(D11*7)/1000</f>
        <v>1.3368668591829025</v>
      </c>
      <c r="AO11" s="13">
        <f t="shared" ref="AO11:AO27" si="29">(E11*7)/1000</f>
        <v>1.3203157762858702</v>
      </c>
      <c r="AP11" s="13">
        <f t="shared" ref="AP11:AP27" si="30">(F11*7)/1000</f>
        <v>1.2575098645704939</v>
      </c>
      <c r="AQ11" s="13">
        <f t="shared" ref="AQ11:AQ27" si="31">(G11*7)/1000</f>
        <v>1.2220164159856681</v>
      </c>
      <c r="AR11" s="13">
        <f t="shared" ref="AR11:AR27" si="32">(H11*7)/1000</f>
        <v>1.2025163700638735</v>
      </c>
      <c r="AS11" s="13">
        <f t="shared" ref="AS11:AS27" si="33">(I11*7)/1000</f>
        <v>1.3886649013127332</v>
      </c>
      <c r="AT11" s="13">
        <f t="shared" ref="AT11:AT27" si="34">(J11*7)/1000</f>
        <v>1.2275655336592721</v>
      </c>
      <c r="AU11" s="13">
        <f t="shared" ref="AU11:AU27" si="35">(K11*7)/1000</f>
        <v>1.1846639874824276</v>
      </c>
      <c r="AV11" s="13">
        <f t="shared" ref="AV11:AV27" si="36">(L11*7)/1000</f>
        <v>1.2065889221416912</v>
      </c>
      <c r="AW11" s="13">
        <f t="shared" si="2"/>
        <v>1.1823784911795394</v>
      </c>
      <c r="AX11" s="13">
        <f t="shared" si="3"/>
        <v>1.2029950150683655</v>
      </c>
      <c r="AY11" s="13">
        <f t="shared" si="4"/>
        <v>1.2438595974949631</v>
      </c>
      <c r="AZ11" s="13">
        <f t="shared" si="5"/>
        <v>1.2798673760505821</v>
      </c>
      <c r="BA11" s="13">
        <f t="shared" si="6"/>
        <v>1.1786004014311333</v>
      </c>
      <c r="BB11" s="13">
        <f t="shared" si="7"/>
        <v>1.2322681859466602</v>
      </c>
      <c r="BC11" s="13">
        <f t="shared" si="8"/>
        <v>1.1058361793702394</v>
      </c>
      <c r="BD11" s="13">
        <f t="shared" si="9"/>
        <v>1.1257919580542366</v>
      </c>
      <c r="BE11" s="13">
        <f t="shared" si="10"/>
        <v>1.2565845677851772</v>
      </c>
      <c r="BF11" s="13">
        <f t="shared" si="11"/>
        <v>1.0610602497295609</v>
      </c>
      <c r="BG11" s="13">
        <f t="shared" si="12"/>
        <v>1.1109661047670834</v>
      </c>
      <c r="BH11" s="13">
        <f t="shared" si="13"/>
        <v>1.0797976857386133</v>
      </c>
      <c r="BI11" s="13">
        <f t="shared" si="14"/>
        <v>1.1376879812682548</v>
      </c>
      <c r="BJ11" s="13">
        <f t="shared" si="15"/>
        <v>1.0879854531192898</v>
      </c>
      <c r="BK11" s="13">
        <f t="shared" si="16"/>
        <v>1.063781160944006</v>
      </c>
      <c r="BL11" s="13">
        <f t="shared" si="17"/>
        <v>1.1877698188746595</v>
      </c>
      <c r="BM11" s="13">
        <f t="shared" si="18"/>
        <v>1.1178771810738051</v>
      </c>
      <c r="BN11" s="13">
        <f t="shared" si="19"/>
        <v>1.1539488796872761</v>
      </c>
      <c r="BO11" s="13">
        <f t="shared" si="20"/>
        <v>1.0880544804548049</v>
      </c>
      <c r="BP11" s="13">
        <f t="shared" si="21"/>
        <v>1.1059882323999126</v>
      </c>
      <c r="BQ11" s="13">
        <f t="shared" si="22"/>
        <v>1.1593985161650073</v>
      </c>
      <c r="BR11" s="13">
        <f t="shared" si="23"/>
        <v>1.0729953995056449</v>
      </c>
      <c r="BS11" s="13">
        <f t="shared" si="24"/>
        <v>1.1301135482387499</v>
      </c>
      <c r="BT11" s="13">
        <f t="shared" si="25"/>
        <v>1.1167290617105825</v>
      </c>
      <c r="BU11" s="13">
        <f t="shared" si="26"/>
        <v>1.1524713703526628</v>
      </c>
    </row>
    <row r="12" spans="1:73" x14ac:dyDescent="0.25">
      <c r="A12" s="71" t="s">
        <v>12</v>
      </c>
      <c r="B12" s="7">
        <v>158.81713321777983</v>
      </c>
      <c r="C12" s="7">
        <v>169.53168900541277</v>
      </c>
      <c r="D12" s="7">
        <v>184.47733930890664</v>
      </c>
      <c r="E12" s="7">
        <v>182.36312864043973</v>
      </c>
      <c r="F12" s="7">
        <v>175.16851133249375</v>
      </c>
      <c r="G12" s="7">
        <v>158.56030002252425</v>
      </c>
      <c r="H12" s="7">
        <v>164.32542777133486</v>
      </c>
      <c r="I12" s="7">
        <v>181.28944772674808</v>
      </c>
      <c r="J12" s="7">
        <v>166.08296751739553</v>
      </c>
      <c r="K12" s="7">
        <v>159.09209267093431</v>
      </c>
      <c r="L12" s="7">
        <v>161.97835849987229</v>
      </c>
      <c r="M12" s="7">
        <v>163.36356806330696</v>
      </c>
      <c r="N12" s="7">
        <v>169.35196519891664</v>
      </c>
      <c r="O12" s="7">
        <v>164.48911487775197</v>
      </c>
      <c r="P12" s="7">
        <v>170.54560441273898</v>
      </c>
      <c r="Q12" s="7">
        <v>158.61953334560764</v>
      </c>
      <c r="R12" s="7">
        <v>160.08314427759242</v>
      </c>
      <c r="S12" s="7">
        <v>143.74039560201408</v>
      </c>
      <c r="T12" s="7">
        <v>152.59035339539773</v>
      </c>
      <c r="U12" s="7">
        <v>167.45684006078847</v>
      </c>
      <c r="V12" s="7">
        <v>136.00774400415736</v>
      </c>
      <c r="W12" s="7">
        <v>149.17777177651752</v>
      </c>
      <c r="X12" s="7">
        <v>141.91056125335518</v>
      </c>
      <c r="Y12" s="7">
        <v>152.25176427062601</v>
      </c>
      <c r="Z12" s="7">
        <v>145.4906242900139</v>
      </c>
      <c r="AA12" s="7">
        <v>141.88220108909971</v>
      </c>
      <c r="AB12" s="7">
        <v>156.73345764669966</v>
      </c>
      <c r="AC12" s="7">
        <v>153.17967240996992</v>
      </c>
      <c r="AD12" s="7">
        <v>155.33684135307331</v>
      </c>
      <c r="AE12" s="7">
        <v>145.10480915582485</v>
      </c>
      <c r="AF12" s="7">
        <v>144.39111988118935</v>
      </c>
      <c r="AG12" s="7">
        <v>152.16816356339865</v>
      </c>
      <c r="AH12" s="7">
        <v>143.6884603687235</v>
      </c>
      <c r="AI12" s="7">
        <v>150.50181946556006</v>
      </c>
      <c r="AJ12" s="7">
        <v>146.61414027855062</v>
      </c>
      <c r="AK12" s="7">
        <v>149.40923896243871</v>
      </c>
      <c r="AL12" s="13">
        <f t="shared" si="1"/>
        <v>1.1117199325244587</v>
      </c>
      <c r="AM12" s="13">
        <f t="shared" si="27"/>
        <v>1.1867218230378893</v>
      </c>
      <c r="AN12" s="13">
        <f t="shared" si="28"/>
        <v>1.2913413751623464</v>
      </c>
      <c r="AO12" s="13">
        <f t="shared" si="29"/>
        <v>1.276541900483078</v>
      </c>
      <c r="AP12" s="13">
        <f t="shared" si="30"/>
        <v>1.2261795793274561</v>
      </c>
      <c r="AQ12" s="13">
        <f t="shared" si="31"/>
        <v>1.1099221001576698</v>
      </c>
      <c r="AR12" s="13">
        <f t="shared" si="32"/>
        <v>1.150277994399344</v>
      </c>
      <c r="AS12" s="13">
        <f t="shared" si="33"/>
        <v>1.2690261340872366</v>
      </c>
      <c r="AT12" s="13">
        <f t="shared" si="34"/>
        <v>1.1625807726217687</v>
      </c>
      <c r="AU12" s="13">
        <f t="shared" si="35"/>
        <v>1.1136446486965401</v>
      </c>
      <c r="AV12" s="13">
        <f t="shared" si="36"/>
        <v>1.133848509499106</v>
      </c>
      <c r="AW12" s="13">
        <f t="shared" si="2"/>
        <v>1.1435449764431487</v>
      </c>
      <c r="AX12" s="13">
        <f t="shared" si="3"/>
        <v>1.1854637563924166</v>
      </c>
      <c r="AY12" s="13">
        <f t="shared" si="4"/>
        <v>1.1514238041442639</v>
      </c>
      <c r="AZ12" s="13">
        <f t="shared" si="5"/>
        <v>1.1938192308891729</v>
      </c>
      <c r="BA12" s="13">
        <f t="shared" si="6"/>
        <v>1.1103367334192535</v>
      </c>
      <c r="BB12" s="13">
        <f t="shared" si="7"/>
        <v>1.1205820099431469</v>
      </c>
      <c r="BC12" s="13">
        <f t="shared" si="8"/>
        <v>1.0061827692140985</v>
      </c>
      <c r="BD12" s="13">
        <f t="shared" si="9"/>
        <v>1.0681324737677842</v>
      </c>
      <c r="BE12" s="13">
        <f t="shared" si="10"/>
        <v>1.1721978804255193</v>
      </c>
      <c r="BF12" s="13">
        <f t="shared" si="11"/>
        <v>0.95205420802910157</v>
      </c>
      <c r="BG12" s="13">
        <f t="shared" si="12"/>
        <v>1.0442444024356226</v>
      </c>
      <c r="BH12" s="13">
        <f t="shared" si="13"/>
        <v>0.99337392877348629</v>
      </c>
      <c r="BI12" s="13">
        <f t="shared" si="14"/>
        <v>1.0657623498943822</v>
      </c>
      <c r="BJ12" s="13">
        <f t="shared" si="15"/>
        <v>1.0184343700300973</v>
      </c>
      <c r="BK12" s="13">
        <f t="shared" si="16"/>
        <v>0.99317540762369805</v>
      </c>
      <c r="BL12" s="13">
        <f t="shared" si="17"/>
        <v>1.0971342035268976</v>
      </c>
      <c r="BM12" s="13">
        <f t="shared" si="18"/>
        <v>1.0722577068697894</v>
      </c>
      <c r="BN12" s="13">
        <f t="shared" si="19"/>
        <v>1.087357889471513</v>
      </c>
      <c r="BO12" s="13">
        <f t="shared" si="20"/>
        <v>1.0157336640907739</v>
      </c>
      <c r="BP12" s="13">
        <f t="shared" si="21"/>
        <v>1.0107378391683255</v>
      </c>
      <c r="BQ12" s="13">
        <f t="shared" si="22"/>
        <v>1.0651771449437906</v>
      </c>
      <c r="BR12" s="13">
        <f t="shared" si="23"/>
        <v>1.0058192225810645</v>
      </c>
      <c r="BS12" s="13">
        <f t="shared" si="24"/>
        <v>1.0535127362589205</v>
      </c>
      <c r="BT12" s="13">
        <f t="shared" si="25"/>
        <v>1.0262989819498542</v>
      </c>
      <c r="BU12" s="13">
        <f t="shared" si="26"/>
        <v>1.0458646727370711</v>
      </c>
    </row>
    <row r="13" spans="1:73" x14ac:dyDescent="0.25">
      <c r="A13" s="71" t="s">
        <v>19</v>
      </c>
      <c r="B13" s="7">
        <v>138.65540627132629</v>
      </c>
      <c r="C13" s="7">
        <v>149.52736023338039</v>
      </c>
      <c r="D13" s="7">
        <v>161.44042712417206</v>
      </c>
      <c r="E13" s="7">
        <v>157.39306508398428</v>
      </c>
      <c r="F13" s="7">
        <v>147.00277238908586</v>
      </c>
      <c r="G13" s="7">
        <v>142.99828443093455</v>
      </c>
      <c r="H13" s="7">
        <v>148.53741782007231</v>
      </c>
      <c r="I13" s="7">
        <v>161.76809825567429</v>
      </c>
      <c r="J13" s="7">
        <v>147.84060090914605</v>
      </c>
      <c r="K13" s="7">
        <v>144.26938591896109</v>
      </c>
      <c r="L13" s="7">
        <v>144.15660407468482</v>
      </c>
      <c r="M13" s="7">
        <v>142.21330000797681</v>
      </c>
      <c r="N13" s="7">
        <v>147.88979958186368</v>
      </c>
      <c r="O13" s="7">
        <v>145.88336865238207</v>
      </c>
      <c r="P13" s="7">
        <v>157.95907720331417</v>
      </c>
      <c r="Q13" s="7">
        <v>149.13580964353454</v>
      </c>
      <c r="R13" s="7">
        <v>154.04903142055139</v>
      </c>
      <c r="S13" s="7">
        <v>133.40646619974581</v>
      </c>
      <c r="T13" s="7">
        <v>144.34801709044424</v>
      </c>
      <c r="U13" s="7">
        <v>160.49018480430877</v>
      </c>
      <c r="V13" s="7">
        <v>132.68624254625473</v>
      </c>
      <c r="W13" s="7">
        <v>137.38617163671472</v>
      </c>
      <c r="X13" s="7">
        <v>135.05937465578211</v>
      </c>
      <c r="Y13" s="7">
        <v>143.02062332081096</v>
      </c>
      <c r="Z13" s="7">
        <v>140.64058193090452</v>
      </c>
      <c r="AA13" s="7">
        <v>133.46851947392526</v>
      </c>
      <c r="AB13" s="7">
        <v>148.67115664988009</v>
      </c>
      <c r="AC13" s="7">
        <v>145.60902631260259</v>
      </c>
      <c r="AD13" s="7">
        <v>150.72705232050623</v>
      </c>
      <c r="AE13" s="7">
        <v>137.73715595004251</v>
      </c>
      <c r="AF13" s="7">
        <v>141.7371755225229</v>
      </c>
      <c r="AG13" s="7">
        <v>145.98265270783858</v>
      </c>
      <c r="AH13" s="7">
        <v>134.65477846190717</v>
      </c>
      <c r="AI13" s="7">
        <v>143.0724301926698</v>
      </c>
      <c r="AJ13" s="7">
        <v>139.70276035132619</v>
      </c>
      <c r="AK13" s="7">
        <v>144.40201775294128</v>
      </c>
      <c r="AL13" s="13">
        <f t="shared" si="1"/>
        <v>0.9705878438992841</v>
      </c>
      <c r="AM13" s="13">
        <f t="shared" si="27"/>
        <v>1.0466915216336627</v>
      </c>
      <c r="AN13" s="13">
        <f t="shared" si="28"/>
        <v>1.1300829898692046</v>
      </c>
      <c r="AO13" s="13">
        <f t="shared" si="29"/>
        <v>1.10175145558789</v>
      </c>
      <c r="AP13" s="13">
        <f t="shared" si="30"/>
        <v>1.0290194067236011</v>
      </c>
      <c r="AQ13" s="13">
        <f t="shared" si="31"/>
        <v>1.0009879910165418</v>
      </c>
      <c r="AR13" s="13">
        <f t="shared" si="32"/>
        <v>1.0397619247405061</v>
      </c>
      <c r="AS13" s="13">
        <f t="shared" si="33"/>
        <v>1.1323766877897201</v>
      </c>
      <c r="AT13" s="13">
        <f t="shared" si="34"/>
        <v>1.0348842063640222</v>
      </c>
      <c r="AU13" s="13">
        <f t="shared" si="35"/>
        <v>1.0098857014327276</v>
      </c>
      <c r="AV13" s="13">
        <f t="shared" si="36"/>
        <v>1.0090962285227938</v>
      </c>
      <c r="AW13" s="13">
        <f t="shared" si="2"/>
        <v>0.99549310005583769</v>
      </c>
      <c r="AX13" s="13">
        <f t="shared" si="3"/>
        <v>1.0352285970730459</v>
      </c>
      <c r="AY13" s="13">
        <f t="shared" si="4"/>
        <v>1.0211835805666745</v>
      </c>
      <c r="AZ13" s="13">
        <f t="shared" si="5"/>
        <v>1.1057135404231992</v>
      </c>
      <c r="BA13" s="13">
        <f t="shared" si="6"/>
        <v>1.0439506675047419</v>
      </c>
      <c r="BB13" s="13">
        <f t="shared" si="7"/>
        <v>1.0783432199438598</v>
      </c>
      <c r="BC13" s="13">
        <f t="shared" si="8"/>
        <v>0.9338452633982206</v>
      </c>
      <c r="BD13" s="13">
        <f t="shared" si="9"/>
        <v>1.0104361196331098</v>
      </c>
      <c r="BE13" s="13">
        <f t="shared" si="10"/>
        <v>1.1234312936301614</v>
      </c>
      <c r="BF13" s="13">
        <f t="shared" si="11"/>
        <v>0.92880369782378303</v>
      </c>
      <c r="BG13" s="13">
        <f t="shared" si="12"/>
        <v>0.96170320145700305</v>
      </c>
      <c r="BH13" s="13">
        <f t="shared" si="13"/>
        <v>0.94541562259047474</v>
      </c>
      <c r="BI13" s="13">
        <f t="shared" si="14"/>
        <v>1.0011443632456767</v>
      </c>
      <c r="BJ13" s="13">
        <f t="shared" si="15"/>
        <v>0.9844840735163316</v>
      </c>
      <c r="BK13" s="13">
        <f t="shared" si="16"/>
        <v>0.93427963631747679</v>
      </c>
      <c r="BL13" s="13">
        <f t="shared" si="17"/>
        <v>1.0406980965491608</v>
      </c>
      <c r="BM13" s="13">
        <f t="shared" si="18"/>
        <v>1.019263184188218</v>
      </c>
      <c r="BN13" s="13">
        <f t="shared" si="19"/>
        <v>1.0550893662435437</v>
      </c>
      <c r="BO13" s="13">
        <f t="shared" si="20"/>
        <v>0.96416009165029759</v>
      </c>
      <c r="BP13" s="13">
        <f t="shared" si="21"/>
        <v>0.9921602286576604</v>
      </c>
      <c r="BQ13" s="13">
        <f t="shared" si="22"/>
        <v>1.0218785689548699</v>
      </c>
      <c r="BR13" s="13">
        <f t="shared" si="23"/>
        <v>0.94258344923335013</v>
      </c>
      <c r="BS13" s="13">
        <f t="shared" si="24"/>
        <v>1.0015070113486886</v>
      </c>
      <c r="BT13" s="13">
        <f t="shared" si="25"/>
        <v>0.97791932245928326</v>
      </c>
      <c r="BU13" s="13">
        <f t="shared" si="26"/>
        <v>1.010814124270589</v>
      </c>
    </row>
    <row r="14" spans="1:73" x14ac:dyDescent="0.25">
      <c r="A14" s="71" t="s">
        <v>97</v>
      </c>
      <c r="B14" s="7">
        <v>158.69224906397048</v>
      </c>
      <c r="C14" s="7">
        <v>166.25504668383431</v>
      </c>
      <c r="D14" s="7">
        <v>183.86757665695046</v>
      </c>
      <c r="E14" s="7">
        <v>181.23495133447844</v>
      </c>
      <c r="F14" s="7">
        <v>172.67931279000317</v>
      </c>
      <c r="G14" s="7">
        <v>166.40566803336856</v>
      </c>
      <c r="H14" s="7">
        <v>168.22262019139697</v>
      </c>
      <c r="I14" s="7">
        <v>197.69370944305669</v>
      </c>
      <c r="J14" s="7">
        <v>187.36240168716932</v>
      </c>
      <c r="K14" s="7">
        <v>181.81526245110064</v>
      </c>
      <c r="L14" s="7">
        <v>177.23411951357755</v>
      </c>
      <c r="M14" s="7">
        <v>176.69981129018839</v>
      </c>
      <c r="N14" s="7">
        <v>175.46657686821121</v>
      </c>
      <c r="O14" s="7">
        <v>174.07724978324379</v>
      </c>
      <c r="P14" s="7">
        <v>178.31832146348276</v>
      </c>
      <c r="Q14" s="7">
        <v>185.38220159247089</v>
      </c>
      <c r="R14" s="7">
        <v>189.46509372041285</v>
      </c>
      <c r="S14" s="7">
        <v>170.38531694339122</v>
      </c>
      <c r="T14" s="7">
        <v>179.82835153181998</v>
      </c>
      <c r="U14" s="7">
        <v>199.26389550816157</v>
      </c>
      <c r="V14" s="7">
        <v>170.84345761765118</v>
      </c>
      <c r="W14" s="7">
        <v>177.51137118838631</v>
      </c>
      <c r="X14" s="7">
        <v>166.47134403526127</v>
      </c>
      <c r="Y14" s="7">
        <v>176.6866219358763</v>
      </c>
      <c r="Z14" s="7">
        <v>158.31171169821332</v>
      </c>
      <c r="AA14" s="7">
        <v>151.83175344122736</v>
      </c>
      <c r="AB14" s="7">
        <v>166.60307988642973</v>
      </c>
      <c r="AC14" s="7">
        <v>163.59211070585087</v>
      </c>
      <c r="AD14" s="7">
        <v>161.85275928467689</v>
      </c>
      <c r="AE14" s="7">
        <v>152.31436200542308</v>
      </c>
      <c r="AF14" s="7">
        <v>161.04026006501624</v>
      </c>
      <c r="AG14" s="7">
        <v>163.06742344723918</v>
      </c>
      <c r="AH14" s="7">
        <v>152.89507845339111</v>
      </c>
      <c r="AI14" s="7">
        <v>161.03729494323696</v>
      </c>
      <c r="AJ14" s="7">
        <v>161.32608875679247</v>
      </c>
      <c r="AK14" s="7">
        <v>164.96231666510306</v>
      </c>
      <c r="AL14" s="13">
        <f t="shared" si="1"/>
        <v>1.1108457434477934</v>
      </c>
      <c r="AM14" s="13">
        <f t="shared" si="27"/>
        <v>1.1637853267868401</v>
      </c>
      <c r="AN14" s="13">
        <f t="shared" si="28"/>
        <v>1.2870730365986534</v>
      </c>
      <c r="AO14" s="13">
        <f t="shared" si="29"/>
        <v>1.2686446593413492</v>
      </c>
      <c r="AP14" s="13">
        <f t="shared" si="30"/>
        <v>1.2087551895300221</v>
      </c>
      <c r="AQ14" s="13">
        <f t="shared" si="31"/>
        <v>1.16483967623358</v>
      </c>
      <c r="AR14" s="13">
        <f t="shared" si="32"/>
        <v>1.1775583413397788</v>
      </c>
      <c r="AS14" s="13">
        <f t="shared" si="33"/>
        <v>1.3838559661013969</v>
      </c>
      <c r="AT14" s="13">
        <f t="shared" si="34"/>
        <v>1.3115368118101853</v>
      </c>
      <c r="AU14" s="13">
        <f t="shared" si="35"/>
        <v>1.2727068371577046</v>
      </c>
      <c r="AV14" s="13">
        <f t="shared" si="36"/>
        <v>1.2406388365950429</v>
      </c>
      <c r="AW14" s="13">
        <f t="shared" si="2"/>
        <v>1.2368986790313188</v>
      </c>
      <c r="AX14" s="13">
        <f t="shared" si="3"/>
        <v>1.2282660380774784</v>
      </c>
      <c r="AY14" s="13">
        <f t="shared" si="4"/>
        <v>1.2185407484827064</v>
      </c>
      <c r="AZ14" s="13">
        <f t="shared" si="5"/>
        <v>1.2482282502443793</v>
      </c>
      <c r="BA14" s="13">
        <f t="shared" si="6"/>
        <v>1.2976754111472963</v>
      </c>
      <c r="BB14" s="13">
        <f t="shared" si="7"/>
        <v>1.32625565604289</v>
      </c>
      <c r="BC14" s="13">
        <f t="shared" si="8"/>
        <v>1.1926972186037386</v>
      </c>
      <c r="BD14" s="13">
        <f t="shared" si="9"/>
        <v>1.25879846072274</v>
      </c>
      <c r="BE14" s="13">
        <f t="shared" si="10"/>
        <v>1.3948472685571309</v>
      </c>
      <c r="BF14" s="13">
        <f t="shared" si="11"/>
        <v>1.1959042033235583</v>
      </c>
      <c r="BG14" s="13">
        <f t="shared" si="12"/>
        <v>1.242579598318704</v>
      </c>
      <c r="BH14" s="13">
        <f t="shared" si="13"/>
        <v>1.1652994082468291</v>
      </c>
      <c r="BI14" s="13">
        <f t="shared" si="14"/>
        <v>1.2368063535511342</v>
      </c>
      <c r="BJ14" s="13">
        <f t="shared" si="15"/>
        <v>1.1081819818874934</v>
      </c>
      <c r="BK14" s="13">
        <f t="shared" si="16"/>
        <v>1.0628222740885915</v>
      </c>
      <c r="BL14" s="13">
        <f t="shared" si="17"/>
        <v>1.166221559205008</v>
      </c>
      <c r="BM14" s="13">
        <f t="shared" si="18"/>
        <v>1.145144774940956</v>
      </c>
      <c r="BN14" s="13">
        <f t="shared" si="19"/>
        <v>1.1329693149927382</v>
      </c>
      <c r="BO14" s="13">
        <f t="shared" si="20"/>
        <v>1.0662005340379614</v>
      </c>
      <c r="BP14" s="13">
        <f t="shared" si="21"/>
        <v>1.1272818204551136</v>
      </c>
      <c r="BQ14" s="13">
        <f t="shared" si="22"/>
        <v>1.1414719641306743</v>
      </c>
      <c r="BR14" s="13">
        <f t="shared" si="23"/>
        <v>1.0702655491737378</v>
      </c>
      <c r="BS14" s="13">
        <f t="shared" si="24"/>
        <v>1.1272610646026586</v>
      </c>
      <c r="BT14" s="13">
        <f t="shared" si="25"/>
        <v>1.1292826212975473</v>
      </c>
      <c r="BU14" s="13">
        <f t="shared" si="26"/>
        <v>1.1547362166557213</v>
      </c>
    </row>
    <row r="15" spans="1:73" x14ac:dyDescent="0.25">
      <c r="A15" s="71" t="s">
        <v>22</v>
      </c>
      <c r="B15" s="7">
        <v>180.63347738562382</v>
      </c>
      <c r="C15" s="7">
        <v>193.86674242560193</v>
      </c>
      <c r="D15" s="7">
        <v>212.35594839125761</v>
      </c>
      <c r="E15" s="7">
        <v>205.27767417406417</v>
      </c>
      <c r="F15" s="7">
        <v>183.856379502121</v>
      </c>
      <c r="G15" s="7">
        <v>182.84458611402835</v>
      </c>
      <c r="H15" s="7">
        <v>177.42321211072519</v>
      </c>
      <c r="I15" s="7">
        <v>213.13449336104804</v>
      </c>
      <c r="J15" s="7">
        <v>189.48672438935745</v>
      </c>
      <c r="K15" s="7">
        <v>182.40680005385892</v>
      </c>
      <c r="L15" s="7">
        <v>191.37014430459965</v>
      </c>
      <c r="M15" s="7">
        <v>185.84628863092243</v>
      </c>
      <c r="N15" s="7">
        <v>194.66301529841994</v>
      </c>
      <c r="O15" s="7">
        <v>192.31732658242828</v>
      </c>
      <c r="P15" s="7">
        <v>198.43423445677101</v>
      </c>
      <c r="Q15" s="7">
        <v>154.65300720372582</v>
      </c>
      <c r="R15" s="7">
        <v>162.78863397537853</v>
      </c>
      <c r="S15" s="7">
        <v>143.2090094946164</v>
      </c>
      <c r="T15" s="7">
        <v>147.07780682221579</v>
      </c>
      <c r="U15" s="7">
        <v>170.76948793741514</v>
      </c>
      <c r="V15" s="7">
        <v>142.89855709596279</v>
      </c>
      <c r="W15" s="7">
        <v>148.68534443133703</v>
      </c>
      <c r="X15" s="7">
        <v>146.1009299825206</v>
      </c>
      <c r="Y15" s="7">
        <v>157.60373209538724</v>
      </c>
      <c r="Z15" s="7">
        <v>147.97883921182651</v>
      </c>
      <c r="AA15" s="7">
        <v>145.35806140511258</v>
      </c>
      <c r="AB15" s="7">
        <v>162.73849607182942</v>
      </c>
      <c r="AC15" s="7">
        <v>154.55111583058257</v>
      </c>
      <c r="AD15" s="7">
        <v>160.12288733333477</v>
      </c>
      <c r="AE15" s="7">
        <v>143.58703595523875</v>
      </c>
      <c r="AF15" s="7">
        <v>144.5419827585624</v>
      </c>
      <c r="AG15" s="7">
        <v>150.16684254267301</v>
      </c>
      <c r="AH15" s="7">
        <v>142.75157162887908</v>
      </c>
      <c r="AI15" s="7">
        <v>151.53981370690605</v>
      </c>
      <c r="AJ15" s="7">
        <v>152.61079144430855</v>
      </c>
      <c r="AK15" s="7">
        <v>154.48034251704902</v>
      </c>
      <c r="AL15" s="13">
        <f t="shared" si="1"/>
        <v>1.2644343416993669</v>
      </c>
      <c r="AM15" s="13">
        <f t="shared" si="27"/>
        <v>1.3570671969792136</v>
      </c>
      <c r="AN15" s="13">
        <f t="shared" si="28"/>
        <v>1.4864916387388032</v>
      </c>
      <c r="AO15" s="13">
        <f t="shared" si="29"/>
        <v>1.4369437192184491</v>
      </c>
      <c r="AP15" s="13">
        <f t="shared" si="30"/>
        <v>1.2869946565148471</v>
      </c>
      <c r="AQ15" s="13">
        <f t="shared" si="31"/>
        <v>1.2799121027981986</v>
      </c>
      <c r="AR15" s="13">
        <f t="shared" si="32"/>
        <v>1.2419624847750763</v>
      </c>
      <c r="AS15" s="13">
        <f t="shared" si="33"/>
        <v>1.4919414535273363</v>
      </c>
      <c r="AT15" s="13">
        <f t="shared" si="34"/>
        <v>1.326407070725502</v>
      </c>
      <c r="AU15" s="13">
        <f t="shared" si="35"/>
        <v>1.2768476003770124</v>
      </c>
      <c r="AV15" s="13">
        <f t="shared" si="36"/>
        <v>1.3395910101321975</v>
      </c>
      <c r="AW15" s="13">
        <f t="shared" si="2"/>
        <v>1.3009240204164572</v>
      </c>
      <c r="AX15" s="13">
        <f t="shared" si="3"/>
        <v>1.3626411070889397</v>
      </c>
      <c r="AY15" s="13">
        <f t="shared" si="4"/>
        <v>1.346221286076998</v>
      </c>
      <c r="AZ15" s="13">
        <f t="shared" si="5"/>
        <v>1.3890396411973971</v>
      </c>
      <c r="BA15" s="13">
        <f t="shared" si="6"/>
        <v>1.0825710504260808</v>
      </c>
      <c r="BB15" s="13">
        <f t="shared" si="7"/>
        <v>1.1395204378276496</v>
      </c>
      <c r="BC15" s="13">
        <f t="shared" si="8"/>
        <v>1.0024630664623149</v>
      </c>
      <c r="BD15" s="13">
        <f t="shared" si="9"/>
        <v>1.0295446477555106</v>
      </c>
      <c r="BE15" s="13">
        <f t="shared" si="10"/>
        <v>1.1953864155619061</v>
      </c>
      <c r="BF15" s="13">
        <f t="shared" si="11"/>
        <v>1.0002898996717395</v>
      </c>
      <c r="BG15" s="13">
        <f t="shared" si="12"/>
        <v>1.0407974110193592</v>
      </c>
      <c r="BH15" s="13">
        <f t="shared" si="13"/>
        <v>1.0227065098776442</v>
      </c>
      <c r="BI15" s="13">
        <f t="shared" si="14"/>
        <v>1.1032261246677109</v>
      </c>
      <c r="BJ15" s="13">
        <f t="shared" si="15"/>
        <v>1.0358518744827856</v>
      </c>
      <c r="BK15" s="13">
        <f t="shared" si="16"/>
        <v>1.0175064298357881</v>
      </c>
      <c r="BL15" s="13">
        <f t="shared" si="17"/>
        <v>1.1391694725028061</v>
      </c>
      <c r="BM15" s="13">
        <f t="shared" si="18"/>
        <v>1.0818578108140779</v>
      </c>
      <c r="BN15" s="13">
        <f t="shared" si="19"/>
        <v>1.1208602113333435</v>
      </c>
      <c r="BO15" s="13">
        <f t="shared" si="20"/>
        <v>1.0051092516866711</v>
      </c>
      <c r="BP15" s="13">
        <f t="shared" si="21"/>
        <v>1.0117938793099368</v>
      </c>
      <c r="BQ15" s="13">
        <f t="shared" si="22"/>
        <v>1.0511678977987111</v>
      </c>
      <c r="BR15" s="13">
        <f t="shared" si="23"/>
        <v>0.99926100140215346</v>
      </c>
      <c r="BS15" s="13">
        <f t="shared" si="24"/>
        <v>1.0607786959483423</v>
      </c>
      <c r="BT15" s="13">
        <f t="shared" si="25"/>
        <v>1.06827554011016</v>
      </c>
      <c r="BU15" s="13">
        <f t="shared" si="26"/>
        <v>1.0813623976193432</v>
      </c>
    </row>
    <row r="16" spans="1:73" x14ac:dyDescent="0.25">
      <c r="A16" s="71" t="s">
        <v>31</v>
      </c>
      <c r="B16" s="7">
        <v>517.08908781872674</v>
      </c>
      <c r="C16" s="7">
        <v>565.93858609579934</v>
      </c>
      <c r="D16" s="7">
        <v>642.66527765011085</v>
      </c>
      <c r="E16" s="7">
        <v>623.36121164758345</v>
      </c>
      <c r="F16" s="7">
        <v>542.96667890207596</v>
      </c>
      <c r="G16" s="7">
        <v>499.73424164801753</v>
      </c>
      <c r="H16" s="7">
        <v>476.89152191388115</v>
      </c>
      <c r="I16" s="7">
        <v>571.26882426084558</v>
      </c>
      <c r="J16" s="7">
        <v>483.16577754206446</v>
      </c>
      <c r="K16" s="7">
        <v>459.14490820151207</v>
      </c>
      <c r="L16" s="7">
        <v>415.85600545053313</v>
      </c>
      <c r="M16" s="7">
        <v>429.84707794258674</v>
      </c>
      <c r="N16" s="7">
        <v>450.44699595489089</v>
      </c>
      <c r="O16" s="7">
        <v>480.16151539047621</v>
      </c>
      <c r="P16" s="7">
        <v>490.44739607559393</v>
      </c>
      <c r="Q16" s="7">
        <v>496.4414264969933</v>
      </c>
      <c r="R16" s="7">
        <v>490.53478806249478</v>
      </c>
      <c r="S16" s="7">
        <v>421.56293290688149</v>
      </c>
      <c r="T16" s="7">
        <v>429.30195722869598</v>
      </c>
      <c r="U16" s="7">
        <v>534.8916026665388</v>
      </c>
      <c r="V16" s="7">
        <v>391.05406566837144</v>
      </c>
      <c r="W16" s="7">
        <v>432.54655104612476</v>
      </c>
      <c r="X16" s="7">
        <v>411.15685443268336</v>
      </c>
      <c r="Y16" s="7">
        <v>430.60540078432729</v>
      </c>
      <c r="Z16" s="7">
        <v>465.63517928874177</v>
      </c>
      <c r="AA16" s="7">
        <v>427.14249345429999</v>
      </c>
      <c r="AB16" s="7">
        <v>495.14451729102501</v>
      </c>
      <c r="AC16" s="7">
        <v>459.11108668706078</v>
      </c>
      <c r="AD16" s="7">
        <v>472.70260813702038</v>
      </c>
      <c r="AE16" s="7">
        <v>411.07619582093395</v>
      </c>
      <c r="AF16" s="7">
        <v>502.37773681198422</v>
      </c>
      <c r="AG16" s="7">
        <v>519.55257206975477</v>
      </c>
      <c r="AH16" s="7">
        <v>406.51211892979114</v>
      </c>
      <c r="AI16" s="7">
        <v>414.99194628851853</v>
      </c>
      <c r="AJ16" s="7">
        <v>385.81332773919678</v>
      </c>
      <c r="AK16" s="7">
        <v>417.64891839407488</v>
      </c>
      <c r="AL16" s="13">
        <f t="shared" si="1"/>
        <v>3.6196236147310872</v>
      </c>
      <c r="AM16" s="13">
        <f t="shared" si="27"/>
        <v>3.9615701026705956</v>
      </c>
      <c r="AN16" s="13">
        <f t="shared" si="28"/>
        <v>4.4986569435507766</v>
      </c>
      <c r="AO16" s="13">
        <f t="shared" si="29"/>
        <v>4.3635284815330841</v>
      </c>
      <c r="AP16" s="13">
        <f t="shared" si="30"/>
        <v>3.8007667523145319</v>
      </c>
      <c r="AQ16" s="13">
        <f t="shared" si="31"/>
        <v>3.4981396915361227</v>
      </c>
      <c r="AR16" s="13">
        <f t="shared" si="32"/>
        <v>3.3382406533971678</v>
      </c>
      <c r="AS16" s="13">
        <f t="shared" si="33"/>
        <v>3.9988817698259189</v>
      </c>
      <c r="AT16" s="13">
        <f t="shared" si="34"/>
        <v>3.3821604427944512</v>
      </c>
      <c r="AU16" s="13">
        <f t="shared" si="35"/>
        <v>3.2140143574105844</v>
      </c>
      <c r="AV16" s="13">
        <f t="shared" si="36"/>
        <v>2.910992038153732</v>
      </c>
      <c r="AW16" s="13">
        <f t="shared" si="2"/>
        <v>3.0089295455981073</v>
      </c>
      <c r="AX16" s="13">
        <f t="shared" si="3"/>
        <v>3.1531289716842363</v>
      </c>
      <c r="AY16" s="13">
        <f t="shared" si="4"/>
        <v>3.3611306077333332</v>
      </c>
      <c r="AZ16" s="13">
        <f t="shared" si="5"/>
        <v>3.4331317725291575</v>
      </c>
      <c r="BA16" s="13">
        <f t="shared" si="6"/>
        <v>3.4750899854789532</v>
      </c>
      <c r="BB16" s="13">
        <f t="shared" si="7"/>
        <v>3.4337435164374632</v>
      </c>
      <c r="BC16" s="13">
        <f t="shared" si="8"/>
        <v>2.9509405303481704</v>
      </c>
      <c r="BD16" s="13">
        <f t="shared" si="9"/>
        <v>3.0051137006008721</v>
      </c>
      <c r="BE16" s="13">
        <f t="shared" si="10"/>
        <v>3.7442412186657714</v>
      </c>
      <c r="BF16" s="13">
        <f t="shared" si="11"/>
        <v>2.7373784596785997</v>
      </c>
      <c r="BG16" s="13">
        <f t="shared" si="12"/>
        <v>3.0278258573228731</v>
      </c>
      <c r="BH16" s="13">
        <f t="shared" si="13"/>
        <v>2.8780979810287834</v>
      </c>
      <c r="BI16" s="13">
        <f t="shared" si="14"/>
        <v>3.014237805490291</v>
      </c>
      <c r="BJ16" s="13">
        <f t="shared" si="15"/>
        <v>3.2594462550211922</v>
      </c>
      <c r="BK16" s="13">
        <f t="shared" si="16"/>
        <v>2.9899974541801</v>
      </c>
      <c r="BL16" s="13">
        <f t="shared" si="17"/>
        <v>3.4660116210371754</v>
      </c>
      <c r="BM16" s="13">
        <f t="shared" si="18"/>
        <v>3.2137776068094253</v>
      </c>
      <c r="BN16" s="13">
        <f t="shared" si="19"/>
        <v>3.3089182569591427</v>
      </c>
      <c r="BO16" s="13">
        <f t="shared" si="20"/>
        <v>2.8775333707465376</v>
      </c>
      <c r="BP16" s="13">
        <f t="shared" si="21"/>
        <v>3.5166441576838898</v>
      </c>
      <c r="BQ16" s="13">
        <f t="shared" si="22"/>
        <v>3.6368680044882837</v>
      </c>
      <c r="BR16" s="13">
        <f t="shared" si="23"/>
        <v>2.8455848325085382</v>
      </c>
      <c r="BS16" s="13">
        <f t="shared" si="24"/>
        <v>2.9049436240196296</v>
      </c>
      <c r="BT16" s="13">
        <f t="shared" si="25"/>
        <v>2.7006932941743775</v>
      </c>
      <c r="BU16" s="13">
        <f t="shared" si="26"/>
        <v>2.9235424287585241</v>
      </c>
    </row>
    <row r="17" spans="1:73" x14ac:dyDescent="0.25">
      <c r="A17" s="71" t="s">
        <v>32</v>
      </c>
      <c r="B17" s="7">
        <v>175.5617629954094</v>
      </c>
      <c r="C17" s="7">
        <v>195.32656027550013</v>
      </c>
      <c r="D17" s="7">
        <v>215.99831402725096</v>
      </c>
      <c r="E17" s="7">
        <v>198.21613106896527</v>
      </c>
      <c r="F17" s="7">
        <v>185.29744795749502</v>
      </c>
      <c r="G17" s="7">
        <v>164.59850475671632</v>
      </c>
      <c r="H17" s="7">
        <v>175.94750032230576</v>
      </c>
      <c r="I17" s="7">
        <v>203.14758193546075</v>
      </c>
      <c r="J17" s="7">
        <v>170.53174244166382</v>
      </c>
      <c r="K17" s="7">
        <v>162.41703559983796</v>
      </c>
      <c r="L17" s="7">
        <v>171.55543368642702</v>
      </c>
      <c r="M17" s="7">
        <v>174.37281683321595</v>
      </c>
      <c r="N17" s="7">
        <v>187.24176688072546</v>
      </c>
      <c r="O17" s="7">
        <v>199.56701548634894</v>
      </c>
      <c r="P17" s="7">
        <v>197.59424523022108</v>
      </c>
      <c r="Q17" s="7">
        <v>202.34797104949945</v>
      </c>
      <c r="R17" s="7">
        <v>186.58732523113667</v>
      </c>
      <c r="S17" s="7">
        <v>165.81280721852133</v>
      </c>
      <c r="T17" s="7">
        <v>180.25193504981172</v>
      </c>
      <c r="U17" s="7">
        <v>201.56125925356696</v>
      </c>
      <c r="V17" s="7">
        <v>154.28881726676227</v>
      </c>
      <c r="W17" s="7">
        <v>162.55410536570244</v>
      </c>
      <c r="X17" s="7">
        <v>157.92154963943736</v>
      </c>
      <c r="Y17" s="7">
        <v>184.61013965796641</v>
      </c>
      <c r="Z17" s="7">
        <v>176.84660487042984</v>
      </c>
      <c r="AA17" s="7">
        <v>180.76619777560271</v>
      </c>
      <c r="AB17" s="7">
        <v>204.35674698477868</v>
      </c>
      <c r="AC17" s="7">
        <v>191.30021769245997</v>
      </c>
      <c r="AD17" s="7">
        <v>186.59758029334969</v>
      </c>
      <c r="AE17" s="7">
        <v>173.47187715267583</v>
      </c>
      <c r="AF17" s="7">
        <v>164.10854050411001</v>
      </c>
      <c r="AG17" s="7">
        <v>179.39848903492779</v>
      </c>
      <c r="AH17" s="7">
        <v>167.92905353960953</v>
      </c>
      <c r="AI17" s="7">
        <v>181.91265697929137</v>
      </c>
      <c r="AJ17" s="7">
        <v>183.62971686080232</v>
      </c>
      <c r="AK17" s="7">
        <v>188.47426526326495</v>
      </c>
      <c r="AL17" s="13">
        <f t="shared" si="1"/>
        <v>1.2289323409678656</v>
      </c>
      <c r="AM17" s="13">
        <f t="shared" si="27"/>
        <v>1.367285921928501</v>
      </c>
      <c r="AN17" s="13">
        <f t="shared" si="28"/>
        <v>1.5119881981907568</v>
      </c>
      <c r="AO17" s="13">
        <f t="shared" si="29"/>
        <v>1.387512917482757</v>
      </c>
      <c r="AP17" s="13">
        <f t="shared" si="30"/>
        <v>1.2970821357024651</v>
      </c>
      <c r="AQ17" s="13">
        <f t="shared" si="31"/>
        <v>1.1521895332970145</v>
      </c>
      <c r="AR17" s="13">
        <f t="shared" si="32"/>
        <v>1.2316325022561403</v>
      </c>
      <c r="AS17" s="13">
        <f t="shared" si="33"/>
        <v>1.4220330735482252</v>
      </c>
      <c r="AT17" s="13">
        <f t="shared" si="34"/>
        <v>1.1937221970916467</v>
      </c>
      <c r="AU17" s="13">
        <f t="shared" si="35"/>
        <v>1.1369192491988656</v>
      </c>
      <c r="AV17" s="13">
        <f t="shared" si="36"/>
        <v>1.2008880358049892</v>
      </c>
      <c r="AW17" s="13">
        <f t="shared" si="2"/>
        <v>1.2206097178325117</v>
      </c>
      <c r="AX17" s="13">
        <f t="shared" si="3"/>
        <v>1.3106923681650782</v>
      </c>
      <c r="AY17" s="13">
        <f t="shared" si="4"/>
        <v>1.3969691084044424</v>
      </c>
      <c r="AZ17" s="13">
        <f t="shared" si="5"/>
        <v>1.3831597166115475</v>
      </c>
      <c r="BA17" s="13">
        <f t="shared" si="6"/>
        <v>1.4164357973464963</v>
      </c>
      <c r="BB17" s="13">
        <f t="shared" si="7"/>
        <v>1.3061112766179568</v>
      </c>
      <c r="BC17" s="13">
        <f t="shared" si="8"/>
        <v>1.1606896505296493</v>
      </c>
      <c r="BD17" s="13">
        <f t="shared" si="9"/>
        <v>1.2617635453486822</v>
      </c>
      <c r="BE17" s="13">
        <f t="shared" si="10"/>
        <v>1.4109288147749688</v>
      </c>
      <c r="BF17" s="13">
        <f t="shared" si="11"/>
        <v>1.0800217208673359</v>
      </c>
      <c r="BG17" s="13">
        <f t="shared" si="12"/>
        <v>1.1378787375599171</v>
      </c>
      <c r="BH17" s="13">
        <f t="shared" si="13"/>
        <v>1.1054508474760614</v>
      </c>
      <c r="BI17" s="13">
        <f t="shared" si="14"/>
        <v>1.292270977605765</v>
      </c>
      <c r="BJ17" s="13">
        <f t="shared" si="15"/>
        <v>1.2379262340930088</v>
      </c>
      <c r="BK17" s="13">
        <f t="shared" si="16"/>
        <v>1.2653633844292189</v>
      </c>
      <c r="BL17" s="13">
        <f t="shared" si="17"/>
        <v>1.4304972288934508</v>
      </c>
      <c r="BM17" s="13">
        <f t="shared" si="18"/>
        <v>1.3391015238472199</v>
      </c>
      <c r="BN17" s="13">
        <f t="shared" si="19"/>
        <v>1.3061830620534478</v>
      </c>
      <c r="BO17" s="13">
        <f t="shared" si="20"/>
        <v>1.2143031400687307</v>
      </c>
      <c r="BP17" s="13">
        <f t="shared" si="21"/>
        <v>1.1487597835287702</v>
      </c>
      <c r="BQ17" s="13">
        <f t="shared" si="22"/>
        <v>1.2557894232444946</v>
      </c>
      <c r="BR17" s="13">
        <f t="shared" si="23"/>
        <v>1.1755033747772667</v>
      </c>
      <c r="BS17" s="13">
        <f t="shared" si="24"/>
        <v>1.2733885988550395</v>
      </c>
      <c r="BT17" s="13">
        <f t="shared" si="25"/>
        <v>1.2854080180256162</v>
      </c>
      <c r="BU17" s="13">
        <f t="shared" si="26"/>
        <v>1.3193198568428548</v>
      </c>
    </row>
    <row r="18" spans="1:73" x14ac:dyDescent="0.25">
      <c r="A18" s="71" t="s">
        <v>5</v>
      </c>
      <c r="B18" s="7">
        <v>169.57982146701511</v>
      </c>
      <c r="C18" s="7">
        <v>181.19988832306393</v>
      </c>
      <c r="D18" s="7">
        <v>197.59059801461851</v>
      </c>
      <c r="E18" s="7">
        <v>196.06736055139265</v>
      </c>
      <c r="F18" s="7">
        <v>180.25701182814382</v>
      </c>
      <c r="G18" s="7">
        <v>175.22216891691224</v>
      </c>
      <c r="H18" s="7">
        <v>175.9291187858704</v>
      </c>
      <c r="I18" s="7">
        <v>196.98706212923318</v>
      </c>
      <c r="J18" s="7">
        <v>177.30540391647747</v>
      </c>
      <c r="K18" s="7">
        <v>169.11973388116058</v>
      </c>
      <c r="L18" s="7">
        <v>174.14176826148528</v>
      </c>
      <c r="M18" s="7">
        <v>172.93514819078575</v>
      </c>
      <c r="N18" s="7">
        <v>171.7888242120429</v>
      </c>
      <c r="O18" s="7">
        <v>175.09524051906774</v>
      </c>
      <c r="P18" s="7">
        <v>180.15390358747098</v>
      </c>
      <c r="Q18" s="7">
        <v>163.74015565007102</v>
      </c>
      <c r="R18" s="7">
        <v>164.77042062220553</v>
      </c>
      <c r="S18" s="7">
        <v>146.54080485415039</v>
      </c>
      <c r="T18" s="7">
        <v>155.07460316495713</v>
      </c>
      <c r="U18" s="7">
        <v>175.11168213861876</v>
      </c>
      <c r="V18" s="7">
        <v>142.34062712642597</v>
      </c>
      <c r="W18" s="7">
        <v>148.84494897669961</v>
      </c>
      <c r="X18" s="7">
        <v>143.03657925980204</v>
      </c>
      <c r="Y18" s="7">
        <v>159.67533850219823</v>
      </c>
      <c r="Z18" s="7">
        <v>150.70162475887147</v>
      </c>
      <c r="AA18" s="7">
        <v>149.13252157757969</v>
      </c>
      <c r="AB18" s="7">
        <v>168.04659194645063</v>
      </c>
      <c r="AC18" s="7">
        <v>158.0834010355525</v>
      </c>
      <c r="AD18" s="7">
        <v>163.82380064443757</v>
      </c>
      <c r="AE18" s="7">
        <v>150.94532571189501</v>
      </c>
      <c r="AF18" s="7">
        <v>152.44858575035457</v>
      </c>
      <c r="AG18" s="7">
        <v>157.04377945930057</v>
      </c>
      <c r="AH18" s="7">
        <v>147.47225624094267</v>
      </c>
      <c r="AI18" s="7">
        <v>156.82645145749817</v>
      </c>
      <c r="AJ18" s="7">
        <v>152.70724996787624</v>
      </c>
      <c r="AK18" s="7">
        <v>159.27596838541774</v>
      </c>
      <c r="AL18" s="13">
        <f t="shared" si="1"/>
        <v>1.1870587502691057</v>
      </c>
      <c r="AM18" s="13">
        <f t="shared" si="27"/>
        <v>1.2683992182614474</v>
      </c>
      <c r="AN18" s="13">
        <f t="shared" si="28"/>
        <v>1.3831341861023296</v>
      </c>
      <c r="AO18" s="13">
        <f t="shared" si="29"/>
        <v>1.3724715238597487</v>
      </c>
      <c r="AP18" s="13">
        <f t="shared" si="30"/>
        <v>1.2617990827970067</v>
      </c>
      <c r="AQ18" s="13">
        <f t="shared" si="31"/>
        <v>1.2265551824183856</v>
      </c>
      <c r="AR18" s="13">
        <f t="shared" si="32"/>
        <v>1.2315038315010929</v>
      </c>
      <c r="AS18" s="13">
        <f t="shared" si="33"/>
        <v>1.3789094349046322</v>
      </c>
      <c r="AT18" s="13">
        <f t="shared" si="34"/>
        <v>1.2411378274153424</v>
      </c>
      <c r="AU18" s="13">
        <f t="shared" si="35"/>
        <v>1.1838381371681241</v>
      </c>
      <c r="AV18" s="13">
        <f t="shared" si="36"/>
        <v>1.2189923778303968</v>
      </c>
      <c r="AW18" s="13">
        <f t="shared" si="2"/>
        <v>1.2105460373355004</v>
      </c>
      <c r="AX18" s="13">
        <f t="shared" si="3"/>
        <v>1.2025217694843002</v>
      </c>
      <c r="AY18" s="13">
        <f t="shared" si="4"/>
        <v>1.2256666836334742</v>
      </c>
      <c r="AZ18" s="13">
        <f t="shared" si="5"/>
        <v>1.2610773251122969</v>
      </c>
      <c r="BA18" s="13">
        <f t="shared" si="6"/>
        <v>1.1461810895504971</v>
      </c>
      <c r="BB18" s="13">
        <f t="shared" si="7"/>
        <v>1.1533929443554387</v>
      </c>
      <c r="BC18" s="13">
        <f t="shared" si="8"/>
        <v>1.0257856339790528</v>
      </c>
      <c r="BD18" s="13">
        <f t="shared" si="9"/>
        <v>1.0855222221546998</v>
      </c>
      <c r="BE18" s="13">
        <f t="shared" si="10"/>
        <v>1.2257817749703313</v>
      </c>
      <c r="BF18" s="13">
        <f t="shared" si="11"/>
        <v>0.99638438988498179</v>
      </c>
      <c r="BG18" s="13">
        <f t="shared" si="12"/>
        <v>1.0419146428368973</v>
      </c>
      <c r="BH18" s="13">
        <f t="shared" si="13"/>
        <v>1.0012560548186142</v>
      </c>
      <c r="BI18" s="13">
        <f t="shared" si="14"/>
        <v>1.1177273695153875</v>
      </c>
      <c r="BJ18" s="13">
        <f t="shared" si="15"/>
        <v>1.0549113733121003</v>
      </c>
      <c r="BK18" s="13">
        <f t="shared" si="16"/>
        <v>1.043927651043058</v>
      </c>
      <c r="BL18" s="13">
        <f t="shared" si="17"/>
        <v>1.1763261436251544</v>
      </c>
      <c r="BM18" s="13">
        <f t="shared" si="18"/>
        <v>1.1065838072488676</v>
      </c>
      <c r="BN18" s="13">
        <f t="shared" si="19"/>
        <v>1.1467666045110629</v>
      </c>
      <c r="BO18" s="13">
        <f t="shared" si="20"/>
        <v>1.0566172799832649</v>
      </c>
      <c r="BP18" s="13">
        <f t="shared" si="21"/>
        <v>1.0671401002524818</v>
      </c>
      <c r="BQ18" s="13">
        <f t="shared" si="22"/>
        <v>1.099306456215104</v>
      </c>
      <c r="BR18" s="13">
        <f t="shared" si="23"/>
        <v>1.0323057936865987</v>
      </c>
      <c r="BS18" s="13">
        <f t="shared" si="24"/>
        <v>1.0977851602024871</v>
      </c>
      <c r="BT18" s="13">
        <f t="shared" si="25"/>
        <v>1.0689507497751338</v>
      </c>
      <c r="BU18" s="13">
        <f t="shared" si="26"/>
        <v>1.114931778697924</v>
      </c>
    </row>
    <row r="19" spans="1:73" x14ac:dyDescent="0.25">
      <c r="A19" s="71" t="s">
        <v>11</v>
      </c>
      <c r="B19" s="7">
        <v>129.21556307802882</v>
      </c>
      <c r="C19" s="7">
        <v>134.00409265677655</v>
      </c>
      <c r="D19" s="7">
        <v>145.12011869267837</v>
      </c>
      <c r="E19" s="7">
        <v>140.83963095951674</v>
      </c>
      <c r="F19" s="7">
        <v>133.62792455565392</v>
      </c>
      <c r="G19" s="7">
        <v>130.57834506041829</v>
      </c>
      <c r="H19" s="7">
        <v>134.12612140138083</v>
      </c>
      <c r="I19" s="7">
        <v>148.82612153883733</v>
      </c>
      <c r="J19" s="7">
        <v>131.94641472657855</v>
      </c>
      <c r="K19" s="7">
        <v>128.2078573705686</v>
      </c>
      <c r="L19" s="7">
        <v>128.65016031805789</v>
      </c>
      <c r="M19" s="7">
        <v>128.79340708524282</v>
      </c>
      <c r="N19" s="7">
        <v>129.55346360219946</v>
      </c>
      <c r="O19" s="7">
        <v>129.92752546337627</v>
      </c>
      <c r="P19" s="7">
        <v>133.98076558370306</v>
      </c>
      <c r="Q19" s="7">
        <v>137.08540808548486</v>
      </c>
      <c r="R19" s="7">
        <v>139.73318320735822</v>
      </c>
      <c r="S19" s="7">
        <v>125.56152872210149</v>
      </c>
      <c r="T19" s="7">
        <v>132.60530613892305</v>
      </c>
      <c r="U19" s="7">
        <v>147.4111415312091</v>
      </c>
      <c r="V19" s="7">
        <v>122.34185174708385</v>
      </c>
      <c r="W19" s="7">
        <v>129.06807377342145</v>
      </c>
      <c r="X19" s="7">
        <v>125.29563964666838</v>
      </c>
      <c r="Y19" s="7">
        <v>139.54638824003487</v>
      </c>
      <c r="Z19" s="7">
        <v>130.35371520135701</v>
      </c>
      <c r="AA19" s="7">
        <v>128.76522783339428</v>
      </c>
      <c r="AB19" s="7">
        <v>139.62285973664342</v>
      </c>
      <c r="AC19" s="7">
        <v>134.69925556072124</v>
      </c>
      <c r="AD19" s="7">
        <v>137.463856829256</v>
      </c>
      <c r="AE19" s="7">
        <v>130.52432958784701</v>
      </c>
      <c r="AF19" s="7">
        <v>132.79854030330273</v>
      </c>
      <c r="AG19" s="7">
        <v>134.63657783361083</v>
      </c>
      <c r="AH19" s="7">
        <v>127.72047662191486</v>
      </c>
      <c r="AI19" s="7">
        <v>135.05451973277164</v>
      </c>
      <c r="AJ19" s="7">
        <v>134.67111265726322</v>
      </c>
      <c r="AK19" s="7">
        <v>136.7124313486334</v>
      </c>
      <c r="AL19" s="13">
        <f t="shared" si="1"/>
        <v>0.90450894154620176</v>
      </c>
      <c r="AM19" s="13">
        <f t="shared" si="27"/>
        <v>0.93802864859743595</v>
      </c>
      <c r="AN19" s="13">
        <f t="shared" si="28"/>
        <v>1.0158408308487485</v>
      </c>
      <c r="AO19" s="13">
        <f t="shared" si="29"/>
        <v>0.98587741671661722</v>
      </c>
      <c r="AP19" s="13">
        <f t="shared" si="30"/>
        <v>0.9353954718895775</v>
      </c>
      <c r="AQ19" s="13">
        <f t="shared" si="31"/>
        <v>0.91404841542292803</v>
      </c>
      <c r="AR19" s="13">
        <f t="shared" si="32"/>
        <v>0.93888284980966585</v>
      </c>
      <c r="AS19" s="13">
        <f t="shared" si="33"/>
        <v>1.0417828507718614</v>
      </c>
      <c r="AT19" s="13">
        <f t="shared" si="34"/>
        <v>0.92362490308604994</v>
      </c>
      <c r="AU19" s="13">
        <f t="shared" si="35"/>
        <v>0.89745500159398017</v>
      </c>
      <c r="AV19" s="13">
        <f t="shared" si="36"/>
        <v>0.9005511222264051</v>
      </c>
      <c r="AW19" s="13">
        <f t="shared" si="2"/>
        <v>0.90155384959669971</v>
      </c>
      <c r="AX19" s="13">
        <f t="shared" si="3"/>
        <v>0.90687424521539617</v>
      </c>
      <c r="AY19" s="13">
        <f t="shared" si="4"/>
        <v>0.90949267824363389</v>
      </c>
      <c r="AZ19" s="13">
        <f t="shared" si="5"/>
        <v>0.9378653590859215</v>
      </c>
      <c r="BA19" s="13">
        <f t="shared" si="6"/>
        <v>0.95959785659839392</v>
      </c>
      <c r="BB19" s="13">
        <f t="shared" si="7"/>
        <v>0.97813228245150752</v>
      </c>
      <c r="BC19" s="13">
        <f t="shared" si="8"/>
        <v>0.87893070105471038</v>
      </c>
      <c r="BD19" s="13">
        <f t="shared" si="9"/>
        <v>0.9282371429724614</v>
      </c>
      <c r="BE19" s="13">
        <f t="shared" si="10"/>
        <v>1.0318779907184636</v>
      </c>
      <c r="BF19" s="13">
        <f t="shared" si="11"/>
        <v>0.85639296222958694</v>
      </c>
      <c r="BG19" s="13">
        <f t="shared" si="12"/>
        <v>0.9034765164139501</v>
      </c>
      <c r="BH19" s="13">
        <f t="shared" si="13"/>
        <v>0.87706947752667863</v>
      </c>
      <c r="BI19" s="13">
        <f t="shared" si="14"/>
        <v>0.97682471768024415</v>
      </c>
      <c r="BJ19" s="13">
        <f t="shared" si="15"/>
        <v>0.91247600640949911</v>
      </c>
      <c r="BK19" s="13">
        <f t="shared" si="16"/>
        <v>0.90135659483375996</v>
      </c>
      <c r="BL19" s="13">
        <f t="shared" si="17"/>
        <v>0.97736001815650386</v>
      </c>
      <c r="BM19" s="13">
        <f t="shared" si="18"/>
        <v>0.94289478892504874</v>
      </c>
      <c r="BN19" s="13">
        <f t="shared" si="19"/>
        <v>0.96224699780479206</v>
      </c>
      <c r="BO19" s="13">
        <f t="shared" si="20"/>
        <v>0.91367030711492903</v>
      </c>
      <c r="BP19" s="13">
        <f t="shared" si="21"/>
        <v>0.92958978212311916</v>
      </c>
      <c r="BQ19" s="13">
        <f t="shared" si="22"/>
        <v>0.9424560448352759</v>
      </c>
      <c r="BR19" s="13">
        <f t="shared" si="23"/>
        <v>0.89404333635340405</v>
      </c>
      <c r="BS19" s="13">
        <f t="shared" si="24"/>
        <v>0.94538163812940146</v>
      </c>
      <c r="BT19" s="13">
        <f t="shared" si="25"/>
        <v>0.94269778860084263</v>
      </c>
      <c r="BU19" s="13">
        <f t="shared" si="26"/>
        <v>0.95698701944043385</v>
      </c>
    </row>
    <row r="20" spans="1:73" x14ac:dyDescent="0.25">
      <c r="A20" s="71" t="s">
        <v>14</v>
      </c>
      <c r="B20" s="7">
        <v>127.93172954534671</v>
      </c>
      <c r="C20" s="7">
        <v>134.39628601835409</v>
      </c>
      <c r="D20" s="7">
        <v>145.79757418579257</v>
      </c>
      <c r="E20" s="7">
        <v>141.38639107073553</v>
      </c>
      <c r="F20" s="7">
        <v>137.76605547472428</v>
      </c>
      <c r="G20" s="7">
        <v>128.66178136195708</v>
      </c>
      <c r="H20" s="7">
        <v>133.36759279321785</v>
      </c>
      <c r="I20" s="7">
        <v>146.23318657770153</v>
      </c>
      <c r="J20" s="7">
        <v>133.29550732767092</v>
      </c>
      <c r="K20" s="7">
        <v>131.6053069750248</v>
      </c>
      <c r="L20" s="7">
        <v>130.76870255171403</v>
      </c>
      <c r="M20" s="7">
        <v>129.94290976832201</v>
      </c>
      <c r="N20" s="7">
        <v>132.61607764009298</v>
      </c>
      <c r="O20" s="7">
        <v>131.03174509144495</v>
      </c>
      <c r="P20" s="7">
        <v>137.31977130490316</v>
      </c>
      <c r="Q20" s="7">
        <v>136.44372045313827</v>
      </c>
      <c r="R20" s="7">
        <v>137.73850414883435</v>
      </c>
      <c r="S20" s="7">
        <v>122.48881812139297</v>
      </c>
      <c r="T20" s="7">
        <v>131.9019738741593</v>
      </c>
      <c r="U20" s="7">
        <v>146.8504980334084</v>
      </c>
      <c r="V20" s="7">
        <v>118.69453756945181</v>
      </c>
      <c r="W20" s="7">
        <v>126.5779682103872</v>
      </c>
      <c r="X20" s="7">
        <v>122.66324570356345</v>
      </c>
      <c r="Y20" s="7">
        <v>134.408659880898</v>
      </c>
      <c r="Z20" s="7">
        <v>126.77137721613968</v>
      </c>
      <c r="AA20" s="7">
        <v>125.31334983230698</v>
      </c>
      <c r="AB20" s="7">
        <v>137.57973771766316</v>
      </c>
      <c r="AC20" s="7">
        <v>133.7435955610739</v>
      </c>
      <c r="AD20" s="7">
        <v>136.22971267504525</v>
      </c>
      <c r="AE20" s="7">
        <v>128.60013563659729</v>
      </c>
      <c r="AF20" s="7">
        <v>130.30828180869227</v>
      </c>
      <c r="AG20" s="7">
        <v>133.92931475496297</v>
      </c>
      <c r="AH20" s="7">
        <v>126.60927961549075</v>
      </c>
      <c r="AI20" s="7">
        <v>133.74631045151975</v>
      </c>
      <c r="AJ20" s="7">
        <v>131.68442201782972</v>
      </c>
      <c r="AK20" s="7">
        <v>134.97829879651721</v>
      </c>
      <c r="AL20" s="13">
        <f t="shared" si="1"/>
        <v>0.89552210681742705</v>
      </c>
      <c r="AM20" s="13">
        <f t="shared" si="27"/>
        <v>0.94077400212847861</v>
      </c>
      <c r="AN20" s="13">
        <f t="shared" si="28"/>
        <v>1.0205830193005481</v>
      </c>
      <c r="AO20" s="13">
        <f t="shared" si="29"/>
        <v>0.98970473749514876</v>
      </c>
      <c r="AP20" s="13">
        <f t="shared" si="30"/>
        <v>0.96436238832307009</v>
      </c>
      <c r="AQ20" s="13">
        <f t="shared" si="31"/>
        <v>0.90063246953369958</v>
      </c>
      <c r="AR20" s="13">
        <f t="shared" si="32"/>
        <v>0.93357314955252491</v>
      </c>
      <c r="AS20" s="13">
        <f t="shared" si="33"/>
        <v>1.0236323060439108</v>
      </c>
      <c r="AT20" s="13">
        <f t="shared" si="34"/>
        <v>0.93306855129369637</v>
      </c>
      <c r="AU20" s="13">
        <f t="shared" si="35"/>
        <v>0.9212371488251736</v>
      </c>
      <c r="AV20" s="13">
        <f t="shared" si="36"/>
        <v>0.91538091786199827</v>
      </c>
      <c r="AW20" s="13">
        <f t="shared" si="2"/>
        <v>0.90960036837825409</v>
      </c>
      <c r="AX20" s="13">
        <f t="shared" si="3"/>
        <v>0.92831254348065095</v>
      </c>
      <c r="AY20" s="13">
        <f t="shared" si="4"/>
        <v>0.91722221564011464</v>
      </c>
      <c r="AZ20" s="13">
        <f t="shared" si="5"/>
        <v>0.96123839913432207</v>
      </c>
      <c r="BA20" s="13">
        <f t="shared" si="6"/>
        <v>0.9551060431719679</v>
      </c>
      <c r="BB20" s="13">
        <f t="shared" si="7"/>
        <v>0.96416952904184039</v>
      </c>
      <c r="BC20" s="13">
        <f t="shared" si="8"/>
        <v>0.85742172684975071</v>
      </c>
      <c r="BD20" s="13">
        <f t="shared" si="9"/>
        <v>0.92331381711911509</v>
      </c>
      <c r="BE20" s="13">
        <f t="shared" si="10"/>
        <v>1.0279534862338586</v>
      </c>
      <c r="BF20" s="13">
        <f t="shared" si="11"/>
        <v>0.83086176298616277</v>
      </c>
      <c r="BG20" s="13">
        <f t="shared" si="12"/>
        <v>0.88604577747271041</v>
      </c>
      <c r="BH20" s="13">
        <f t="shared" si="13"/>
        <v>0.85864271992494412</v>
      </c>
      <c r="BI20" s="13">
        <f t="shared" si="14"/>
        <v>0.94086061916628605</v>
      </c>
      <c r="BJ20" s="13">
        <f t="shared" si="15"/>
        <v>0.88739964051297782</v>
      </c>
      <c r="BK20" s="13">
        <f t="shared" si="16"/>
        <v>0.8771934488261488</v>
      </c>
      <c r="BL20" s="13">
        <f t="shared" si="17"/>
        <v>0.96305816402364208</v>
      </c>
      <c r="BM20" s="13">
        <f t="shared" si="18"/>
        <v>0.93620516892751737</v>
      </c>
      <c r="BN20" s="13">
        <f t="shared" si="19"/>
        <v>0.95360798872531682</v>
      </c>
      <c r="BO20" s="13">
        <f t="shared" si="20"/>
        <v>0.90020094945618101</v>
      </c>
      <c r="BP20" s="13">
        <f t="shared" si="21"/>
        <v>0.91215797266084586</v>
      </c>
      <c r="BQ20" s="13">
        <f t="shared" si="22"/>
        <v>0.93750520328474074</v>
      </c>
      <c r="BR20" s="13">
        <f t="shared" si="23"/>
        <v>0.88626495730843524</v>
      </c>
      <c r="BS20" s="13">
        <f t="shared" si="24"/>
        <v>0.93622417316063822</v>
      </c>
      <c r="BT20" s="13">
        <f t="shared" si="25"/>
        <v>0.92179095412480794</v>
      </c>
      <c r="BU20" s="13">
        <f t="shared" si="26"/>
        <v>0.94484809157562044</v>
      </c>
    </row>
    <row r="21" spans="1:73" x14ac:dyDescent="0.25">
      <c r="A21" s="71" t="s">
        <v>9</v>
      </c>
      <c r="B21" s="7">
        <v>134.56930003850823</v>
      </c>
      <c r="C21" s="7">
        <v>141.35199456582825</v>
      </c>
      <c r="D21" s="7">
        <v>154.67687464661745</v>
      </c>
      <c r="E21" s="7">
        <v>149.62712720422499</v>
      </c>
      <c r="F21" s="7">
        <v>144.96611146173478</v>
      </c>
      <c r="G21" s="7">
        <v>141.76502987807413</v>
      </c>
      <c r="H21" s="7">
        <v>146.310171170801</v>
      </c>
      <c r="I21" s="7">
        <v>162.54776074189166</v>
      </c>
      <c r="J21" s="7">
        <v>143.26429549848854</v>
      </c>
      <c r="K21" s="7">
        <v>142.14967026317527</v>
      </c>
      <c r="L21" s="7">
        <v>145.13272103369337</v>
      </c>
      <c r="M21" s="7">
        <v>143.49694892952942</v>
      </c>
      <c r="N21" s="7">
        <v>145.54494029825457</v>
      </c>
      <c r="O21" s="7">
        <v>143.06022615541298</v>
      </c>
      <c r="P21" s="7">
        <v>146.34124182917469</v>
      </c>
      <c r="Q21" s="7">
        <v>148.90870757191911</v>
      </c>
      <c r="R21" s="7">
        <v>153.92317433133761</v>
      </c>
      <c r="S21" s="7">
        <v>137.3091103176686</v>
      </c>
      <c r="T21" s="7">
        <v>142.34992424278948</v>
      </c>
      <c r="U21" s="7">
        <v>154.28636652624121</v>
      </c>
      <c r="V21" s="7">
        <v>130.08222429739823</v>
      </c>
      <c r="W21" s="7">
        <v>137.52520364090611</v>
      </c>
      <c r="X21" s="7">
        <v>134.8346844358976</v>
      </c>
      <c r="Y21" s="7">
        <v>140.91224184807072</v>
      </c>
      <c r="Z21" s="7">
        <v>138.12218035074523</v>
      </c>
      <c r="AA21" s="7">
        <v>134.37760381487635</v>
      </c>
      <c r="AB21" s="7">
        <v>157.07231730068537</v>
      </c>
      <c r="AC21" s="7">
        <v>143.43119653682965</v>
      </c>
      <c r="AD21" s="7">
        <v>147.23408707870419</v>
      </c>
      <c r="AE21" s="7">
        <v>135.75324859204417</v>
      </c>
      <c r="AF21" s="7">
        <v>138.93659922730563</v>
      </c>
      <c r="AG21" s="7">
        <v>140.29320772536548</v>
      </c>
      <c r="AH21" s="7">
        <v>132.60156720394014</v>
      </c>
      <c r="AI21" s="7">
        <v>142.33458495753578</v>
      </c>
      <c r="AJ21" s="7">
        <v>140.49471963950583</v>
      </c>
      <c r="AK21" s="7">
        <v>145.06452490948615</v>
      </c>
      <c r="AL21" s="13">
        <f t="shared" si="1"/>
        <v>0.94198510026955762</v>
      </c>
      <c r="AM21" s="13">
        <f t="shared" si="27"/>
        <v>0.98946396196079778</v>
      </c>
      <c r="AN21" s="13">
        <f t="shared" si="28"/>
        <v>1.082738122526322</v>
      </c>
      <c r="AO21" s="13">
        <f t="shared" si="29"/>
        <v>1.0473898904295749</v>
      </c>
      <c r="AP21" s="13">
        <f t="shared" si="30"/>
        <v>1.0147627802321435</v>
      </c>
      <c r="AQ21" s="13">
        <f t="shared" si="31"/>
        <v>0.99235520914651898</v>
      </c>
      <c r="AR21" s="13">
        <f t="shared" si="32"/>
        <v>1.024171198195607</v>
      </c>
      <c r="AS21" s="13">
        <f t="shared" si="33"/>
        <v>1.1378343251932417</v>
      </c>
      <c r="AT21" s="13">
        <f t="shared" si="34"/>
        <v>1.0028500684894197</v>
      </c>
      <c r="AU21" s="13">
        <f t="shared" si="35"/>
        <v>0.99504769184222686</v>
      </c>
      <c r="AV21" s="13">
        <f t="shared" si="36"/>
        <v>1.0159290472358538</v>
      </c>
      <c r="AW21" s="13">
        <f t="shared" si="2"/>
        <v>1.0044786425067058</v>
      </c>
      <c r="AX21" s="13">
        <f t="shared" si="3"/>
        <v>1.0188145820877821</v>
      </c>
      <c r="AY21" s="13">
        <f t="shared" si="4"/>
        <v>1.001421583087891</v>
      </c>
      <c r="AZ21" s="13">
        <f t="shared" si="5"/>
        <v>1.024388692804223</v>
      </c>
      <c r="BA21" s="13">
        <f t="shared" si="6"/>
        <v>1.0423609530034337</v>
      </c>
      <c r="BB21" s="13">
        <f t="shared" si="7"/>
        <v>1.0774622203193633</v>
      </c>
      <c r="BC21" s="13">
        <f t="shared" si="8"/>
        <v>0.96116377222368021</v>
      </c>
      <c r="BD21" s="13">
        <f t="shared" si="9"/>
        <v>0.99644946969952641</v>
      </c>
      <c r="BE21" s="13">
        <f t="shared" si="10"/>
        <v>1.0800045656836885</v>
      </c>
      <c r="BF21" s="13">
        <f t="shared" si="11"/>
        <v>0.91057557008178769</v>
      </c>
      <c r="BG21" s="13">
        <f t="shared" si="12"/>
        <v>0.9626764254863428</v>
      </c>
      <c r="BH21" s="13">
        <f t="shared" si="13"/>
        <v>0.94384279105128321</v>
      </c>
      <c r="BI21" s="13">
        <f t="shared" si="14"/>
        <v>0.98638569293649503</v>
      </c>
      <c r="BJ21" s="13">
        <f t="shared" si="15"/>
        <v>0.96685526245521658</v>
      </c>
      <c r="BK21" s="13">
        <f t="shared" si="16"/>
        <v>0.94064322670413447</v>
      </c>
      <c r="BL21" s="13">
        <f t="shared" si="17"/>
        <v>1.0995062211047975</v>
      </c>
      <c r="BM21" s="13">
        <f t="shared" si="18"/>
        <v>1.0040183757578074</v>
      </c>
      <c r="BN21" s="13">
        <f t="shared" si="19"/>
        <v>1.0306386095509292</v>
      </c>
      <c r="BO21" s="13">
        <f t="shared" si="20"/>
        <v>0.95027274014430918</v>
      </c>
      <c r="BP21" s="13">
        <f t="shared" si="21"/>
        <v>0.97255619459113951</v>
      </c>
      <c r="BQ21" s="13">
        <f t="shared" si="22"/>
        <v>0.98205245407755826</v>
      </c>
      <c r="BR21" s="13">
        <f t="shared" si="23"/>
        <v>0.92821097042758094</v>
      </c>
      <c r="BS21" s="13">
        <f t="shared" si="24"/>
        <v>0.99634209470275048</v>
      </c>
      <c r="BT21" s="13">
        <f t="shared" si="25"/>
        <v>0.98346303747654085</v>
      </c>
      <c r="BU21" s="13">
        <f t="shared" si="26"/>
        <v>1.015451674366403</v>
      </c>
    </row>
    <row r="22" spans="1:73" x14ac:dyDescent="0.25">
      <c r="A22" s="71" t="s">
        <v>29</v>
      </c>
      <c r="B22" s="7">
        <v>216.37018121065427</v>
      </c>
      <c r="C22" s="7">
        <v>252.82470129177673</v>
      </c>
      <c r="D22" s="7">
        <v>287.150149474964</v>
      </c>
      <c r="E22" s="7">
        <v>240.91512704909272</v>
      </c>
      <c r="F22" s="7">
        <v>215.06071210795622</v>
      </c>
      <c r="G22" s="7">
        <v>180.92627146429308</v>
      </c>
      <c r="H22" s="7">
        <v>201.24581503484583</v>
      </c>
      <c r="I22" s="7">
        <v>228.01576006076988</v>
      </c>
      <c r="J22" s="7">
        <v>198.45423655596346</v>
      </c>
      <c r="K22" s="7">
        <v>185.36656521404211</v>
      </c>
      <c r="L22" s="7">
        <v>202.3547476858173</v>
      </c>
      <c r="M22" s="7">
        <v>221.3375457668804</v>
      </c>
      <c r="N22" s="7">
        <v>240.47236658628603</v>
      </c>
      <c r="O22" s="7">
        <v>242.32499411205453</v>
      </c>
      <c r="P22" s="7">
        <v>253.30811322467292</v>
      </c>
      <c r="Q22" s="7">
        <v>250.82196744688028</v>
      </c>
      <c r="R22" s="7">
        <v>226.30169361829903</v>
      </c>
      <c r="S22" s="7">
        <v>173.26868961390804</v>
      </c>
      <c r="T22" s="7">
        <v>200.44315976994801</v>
      </c>
      <c r="U22" s="7">
        <v>234.93867243867243</v>
      </c>
      <c r="V22" s="7">
        <v>169.07615241691377</v>
      </c>
      <c r="W22" s="7">
        <v>178.86491360409229</v>
      </c>
      <c r="X22" s="7">
        <v>180.5923007800175</v>
      </c>
      <c r="Y22" s="7">
        <v>204.63910048887166</v>
      </c>
      <c r="Z22" s="7">
        <v>210.2376585583014</v>
      </c>
      <c r="AA22" s="7">
        <v>215.00171084630631</v>
      </c>
      <c r="AB22" s="7">
        <v>261.30358655389944</v>
      </c>
      <c r="AC22" s="7">
        <v>243.18449955493793</v>
      </c>
      <c r="AD22" s="7">
        <v>224.83971781505346</v>
      </c>
      <c r="AE22" s="7">
        <v>188.22692544343482</v>
      </c>
      <c r="AF22" s="7">
        <v>197.50565650475207</v>
      </c>
      <c r="AG22" s="7">
        <v>187.15630870427771</v>
      </c>
      <c r="AH22" s="7">
        <v>190.89458385646068</v>
      </c>
      <c r="AI22" s="7">
        <v>210.80021436831865</v>
      </c>
      <c r="AJ22" s="7">
        <v>220.89703905839445</v>
      </c>
      <c r="AK22" s="7">
        <v>243.280605183891</v>
      </c>
      <c r="AL22" s="13">
        <f t="shared" si="1"/>
        <v>1.5145912684745799</v>
      </c>
      <c r="AM22" s="13">
        <f t="shared" si="27"/>
        <v>1.769772909042437</v>
      </c>
      <c r="AN22" s="13">
        <f t="shared" si="28"/>
        <v>2.0100510463247478</v>
      </c>
      <c r="AO22" s="13">
        <f t="shared" si="29"/>
        <v>1.6864058893436491</v>
      </c>
      <c r="AP22" s="13">
        <f t="shared" si="30"/>
        <v>1.5054249847556935</v>
      </c>
      <c r="AQ22" s="13">
        <f t="shared" si="31"/>
        <v>1.2664839002500516</v>
      </c>
      <c r="AR22" s="13">
        <f t="shared" si="32"/>
        <v>1.4087207052439208</v>
      </c>
      <c r="AS22" s="13">
        <f t="shared" si="33"/>
        <v>1.596110320425389</v>
      </c>
      <c r="AT22" s="13">
        <f t="shared" si="34"/>
        <v>1.3891796558917442</v>
      </c>
      <c r="AU22" s="13">
        <f t="shared" si="35"/>
        <v>1.2975659564982949</v>
      </c>
      <c r="AV22" s="13">
        <f t="shared" si="36"/>
        <v>1.4164832338007212</v>
      </c>
      <c r="AW22" s="13">
        <f t="shared" si="2"/>
        <v>1.5493628203681629</v>
      </c>
      <c r="AX22" s="13">
        <f t="shared" si="3"/>
        <v>1.6833065661040023</v>
      </c>
      <c r="AY22" s="13">
        <f t="shared" si="4"/>
        <v>1.6962749587843817</v>
      </c>
      <c r="AZ22" s="13">
        <f t="shared" si="5"/>
        <v>1.7731567925727103</v>
      </c>
      <c r="BA22" s="13">
        <f t="shared" si="6"/>
        <v>1.755753772128162</v>
      </c>
      <c r="BB22" s="13">
        <f t="shared" si="7"/>
        <v>1.5841118553280933</v>
      </c>
      <c r="BC22" s="13">
        <f t="shared" si="8"/>
        <v>1.2128808272973564</v>
      </c>
      <c r="BD22" s="13">
        <f t="shared" si="9"/>
        <v>1.4031021183896359</v>
      </c>
      <c r="BE22" s="13">
        <f t="shared" si="10"/>
        <v>1.644570707070707</v>
      </c>
      <c r="BF22" s="13">
        <f t="shared" si="11"/>
        <v>1.1835330669183963</v>
      </c>
      <c r="BG22" s="13">
        <f t="shared" si="12"/>
        <v>1.2520543952286463</v>
      </c>
      <c r="BH22" s="13">
        <f t="shared" si="13"/>
        <v>1.2641461054601224</v>
      </c>
      <c r="BI22" s="13">
        <f t="shared" si="14"/>
        <v>1.4324737034221016</v>
      </c>
      <c r="BJ22" s="13">
        <f t="shared" si="15"/>
        <v>1.4716636099081097</v>
      </c>
      <c r="BK22" s="13">
        <f t="shared" si="16"/>
        <v>1.5050119759241443</v>
      </c>
      <c r="BL22" s="13">
        <f t="shared" si="17"/>
        <v>1.8291251058772959</v>
      </c>
      <c r="BM22" s="13">
        <f t="shared" si="18"/>
        <v>1.7022914968845655</v>
      </c>
      <c r="BN22" s="13">
        <f t="shared" si="19"/>
        <v>1.5738780247053741</v>
      </c>
      <c r="BO22" s="13">
        <f t="shared" si="20"/>
        <v>1.3175884781040439</v>
      </c>
      <c r="BP22" s="13">
        <f t="shared" si="21"/>
        <v>1.3825395955332644</v>
      </c>
      <c r="BQ22" s="13">
        <f t="shared" si="22"/>
        <v>1.3100941609299439</v>
      </c>
      <c r="BR22" s="13">
        <f t="shared" si="23"/>
        <v>1.3362620869952249</v>
      </c>
      <c r="BS22" s="13">
        <f t="shared" si="24"/>
        <v>1.4756015005782306</v>
      </c>
      <c r="BT22" s="13">
        <f t="shared" si="25"/>
        <v>1.5462792734087611</v>
      </c>
      <c r="BU22" s="13">
        <f t="shared" si="26"/>
        <v>1.7029642362872368</v>
      </c>
    </row>
    <row r="23" spans="1:73" x14ac:dyDescent="0.25">
      <c r="A23" s="71" t="s">
        <v>30</v>
      </c>
      <c r="B23" s="7">
        <v>110.45247759438587</v>
      </c>
      <c r="C23" s="7">
        <v>116.29453766981609</v>
      </c>
      <c r="D23" s="7">
        <v>125.55336589266844</v>
      </c>
      <c r="E23" s="7">
        <v>125.1910349206957</v>
      </c>
      <c r="F23" s="7">
        <v>117.53523472224592</v>
      </c>
      <c r="G23" s="7">
        <v>114.85124551391867</v>
      </c>
      <c r="H23" s="7">
        <v>119.83267773511933</v>
      </c>
      <c r="I23" s="7">
        <v>130.5003645250282</v>
      </c>
      <c r="J23" s="7">
        <v>119.31721386671332</v>
      </c>
      <c r="K23" s="7">
        <v>116.46348902465348</v>
      </c>
      <c r="L23" s="7">
        <v>117.73827712051097</v>
      </c>
      <c r="M23" s="7">
        <v>116.53028211529974</v>
      </c>
      <c r="N23" s="7">
        <v>117.58813768868023</v>
      </c>
      <c r="O23" s="7">
        <v>115.71353475814242</v>
      </c>
      <c r="P23" s="7">
        <v>119.56502851071541</v>
      </c>
      <c r="Q23" s="7">
        <v>127.75598029054251</v>
      </c>
      <c r="R23" s="7">
        <v>128.0517578125</v>
      </c>
      <c r="S23" s="7">
        <v>114.86704367920409</v>
      </c>
      <c r="T23" s="7">
        <v>123.31045324923357</v>
      </c>
      <c r="U23" s="7">
        <v>133.3373258620513</v>
      </c>
      <c r="V23" s="7">
        <v>110.94061210524782</v>
      </c>
      <c r="W23" s="7">
        <v>116.42148554900233</v>
      </c>
      <c r="X23" s="7">
        <v>113.78202406428214</v>
      </c>
      <c r="Y23" s="7">
        <v>121.50058239948588</v>
      </c>
      <c r="Z23" s="7">
        <v>118.99594524492628</v>
      </c>
      <c r="AA23" s="7">
        <v>115.68861801353229</v>
      </c>
      <c r="AB23" s="7">
        <v>128.75089429711281</v>
      </c>
      <c r="AC23" s="7">
        <v>124.09722480037205</v>
      </c>
      <c r="AD23" s="7">
        <v>127.87536462765492</v>
      </c>
      <c r="AE23" s="7">
        <v>117.49905270513625</v>
      </c>
      <c r="AF23" s="7">
        <v>123.02305114272656</v>
      </c>
      <c r="AG23" s="7">
        <v>126.35095390429858</v>
      </c>
      <c r="AH23" s="7">
        <v>118.79751673907923</v>
      </c>
      <c r="AI23" s="7">
        <v>124.69133802229507</v>
      </c>
      <c r="AJ23" s="7">
        <v>123.41893134465165</v>
      </c>
      <c r="AK23" s="7">
        <v>125.03791625453347</v>
      </c>
      <c r="AL23" s="13">
        <f t="shared" si="1"/>
        <v>0.77316734316070113</v>
      </c>
      <c r="AM23" s="13">
        <f t="shared" si="27"/>
        <v>0.81406176368871264</v>
      </c>
      <c r="AN23" s="13">
        <f t="shared" si="28"/>
        <v>0.87887356124867899</v>
      </c>
      <c r="AO23" s="13">
        <f t="shared" si="29"/>
        <v>0.87633724444486982</v>
      </c>
      <c r="AP23" s="13">
        <f t="shared" si="30"/>
        <v>0.82274664305572143</v>
      </c>
      <c r="AQ23" s="13">
        <f t="shared" si="31"/>
        <v>0.80395871859743062</v>
      </c>
      <c r="AR23" s="13">
        <f t="shared" si="32"/>
        <v>0.8388287441458353</v>
      </c>
      <c r="AS23" s="13">
        <f t="shared" si="33"/>
        <v>0.91350255167519745</v>
      </c>
      <c r="AT23" s="13">
        <f t="shared" si="34"/>
        <v>0.83522049706699319</v>
      </c>
      <c r="AU23" s="13">
        <f t="shared" si="35"/>
        <v>0.8152444231725744</v>
      </c>
      <c r="AV23" s="13">
        <f t="shared" si="36"/>
        <v>0.82416793984357684</v>
      </c>
      <c r="AW23" s="13">
        <f t="shared" si="2"/>
        <v>0.81571197480709812</v>
      </c>
      <c r="AX23" s="13">
        <f t="shared" si="3"/>
        <v>0.8231169638207616</v>
      </c>
      <c r="AY23" s="13">
        <f t="shared" si="4"/>
        <v>0.80999474330699694</v>
      </c>
      <c r="AZ23" s="13">
        <f t="shared" si="5"/>
        <v>0.83695519957500786</v>
      </c>
      <c r="BA23" s="13">
        <f t="shared" si="6"/>
        <v>0.89429186203379751</v>
      </c>
      <c r="BB23" s="13">
        <f t="shared" si="7"/>
        <v>0.8963623046875</v>
      </c>
      <c r="BC23" s="13">
        <f t="shared" si="8"/>
        <v>0.80406930575442859</v>
      </c>
      <c r="BD23" s="13">
        <f t="shared" si="9"/>
        <v>0.86317317274463501</v>
      </c>
      <c r="BE23" s="13">
        <f t="shared" si="10"/>
        <v>0.93336128103435911</v>
      </c>
      <c r="BF23" s="13">
        <f t="shared" si="11"/>
        <v>0.77658428473673469</v>
      </c>
      <c r="BG23" s="13">
        <f t="shared" si="12"/>
        <v>0.81495039884301623</v>
      </c>
      <c r="BH23" s="13">
        <f t="shared" si="13"/>
        <v>0.79647416844997498</v>
      </c>
      <c r="BI23" s="13">
        <f t="shared" si="14"/>
        <v>0.85050407679640116</v>
      </c>
      <c r="BJ23" s="13">
        <f t="shared" si="15"/>
        <v>0.83297161671448394</v>
      </c>
      <c r="BK23" s="13">
        <f t="shared" si="16"/>
        <v>0.8098203260947261</v>
      </c>
      <c r="BL23" s="13">
        <f t="shared" si="17"/>
        <v>0.90125626007978965</v>
      </c>
      <c r="BM23" s="13">
        <f t="shared" si="18"/>
        <v>0.86868057360260431</v>
      </c>
      <c r="BN23" s="13">
        <f t="shared" si="19"/>
        <v>0.89512755239358444</v>
      </c>
      <c r="BO23" s="13">
        <f t="shared" si="20"/>
        <v>0.82249336893595371</v>
      </c>
      <c r="BP23" s="13">
        <f t="shared" si="21"/>
        <v>0.86116135799908589</v>
      </c>
      <c r="BQ23" s="13">
        <f t="shared" si="22"/>
        <v>0.88445667733009004</v>
      </c>
      <c r="BR23" s="13">
        <f t="shared" si="23"/>
        <v>0.83158261717355453</v>
      </c>
      <c r="BS23" s="13">
        <f t="shared" si="24"/>
        <v>0.8728393661560655</v>
      </c>
      <c r="BT23" s="13">
        <f t="shared" si="25"/>
        <v>0.86393251941256155</v>
      </c>
      <c r="BU23" s="13">
        <f t="shared" si="26"/>
        <v>0.87526541378173428</v>
      </c>
    </row>
    <row r="24" spans="1:73" x14ac:dyDescent="0.25">
      <c r="A24" s="71" t="s">
        <v>4</v>
      </c>
      <c r="B24" s="7">
        <v>146.605516375338</v>
      </c>
      <c r="C24" s="7">
        <v>153.6011124510853</v>
      </c>
      <c r="D24" s="7">
        <v>169.53528501683107</v>
      </c>
      <c r="E24" s="7">
        <v>166.56141064477342</v>
      </c>
      <c r="F24" s="7">
        <v>156.25281445028784</v>
      </c>
      <c r="G24" s="7">
        <v>150.02954330591004</v>
      </c>
      <c r="H24" s="7">
        <v>155.42632193818099</v>
      </c>
      <c r="I24" s="7">
        <v>169.3496374072792</v>
      </c>
      <c r="J24" s="7">
        <v>155.79105779983584</v>
      </c>
      <c r="K24" s="7">
        <v>150.83088877995391</v>
      </c>
      <c r="L24" s="7">
        <v>151.32046829232289</v>
      </c>
      <c r="M24" s="7">
        <v>152.02320371881029</v>
      </c>
      <c r="N24" s="7">
        <v>151.54234332460533</v>
      </c>
      <c r="O24" s="7">
        <v>149.7671487380708</v>
      </c>
      <c r="P24" s="7">
        <v>157.67364771842898</v>
      </c>
      <c r="Q24" s="7">
        <v>153.11765144645051</v>
      </c>
      <c r="R24" s="7">
        <v>157.89473684210529</v>
      </c>
      <c r="S24" s="7">
        <v>136.60321906101714</v>
      </c>
      <c r="T24" s="7">
        <v>146.77967482747374</v>
      </c>
      <c r="U24" s="7">
        <v>162.7476864408514</v>
      </c>
      <c r="V24" s="7">
        <v>131.59189694065847</v>
      </c>
      <c r="W24" s="7">
        <v>139.51060829626067</v>
      </c>
      <c r="X24" s="7">
        <v>135.91413668545027</v>
      </c>
      <c r="Y24" s="7">
        <v>145.39831662061957</v>
      </c>
      <c r="Z24" s="7">
        <v>138.83430092871552</v>
      </c>
      <c r="AA24" s="7">
        <v>137.9132832433063</v>
      </c>
      <c r="AB24" s="7">
        <v>151.96997186111489</v>
      </c>
      <c r="AC24" s="7">
        <v>149.33495886739817</v>
      </c>
      <c r="AD24" s="7">
        <v>148.01900550492243</v>
      </c>
      <c r="AE24" s="7">
        <v>136.58168438286273</v>
      </c>
      <c r="AF24" s="7">
        <v>140.21761774273671</v>
      </c>
      <c r="AG24" s="7">
        <v>145.31288496605023</v>
      </c>
      <c r="AH24" s="7">
        <v>136.01669149718467</v>
      </c>
      <c r="AI24" s="7">
        <v>148.82782835285187</v>
      </c>
      <c r="AJ24" s="7">
        <v>144.857909759157</v>
      </c>
      <c r="AK24" s="7">
        <v>149.12678204807762</v>
      </c>
      <c r="AL24" s="13">
        <f t="shared" si="1"/>
        <v>1.0262386146273659</v>
      </c>
      <c r="AM24" s="13">
        <f t="shared" si="27"/>
        <v>1.0752077871575971</v>
      </c>
      <c r="AN24" s="13">
        <f t="shared" si="28"/>
        <v>1.1867469951178176</v>
      </c>
      <c r="AO24" s="13">
        <f t="shared" si="29"/>
        <v>1.1659298745134139</v>
      </c>
      <c r="AP24" s="13">
        <f t="shared" si="30"/>
        <v>1.0937697011520149</v>
      </c>
      <c r="AQ24" s="13">
        <f t="shared" si="31"/>
        <v>1.0502068031413703</v>
      </c>
      <c r="AR24" s="13">
        <f t="shared" si="32"/>
        <v>1.087984253567267</v>
      </c>
      <c r="AS24" s="13">
        <f t="shared" si="33"/>
        <v>1.1854474618509543</v>
      </c>
      <c r="AT24" s="13">
        <f t="shared" si="34"/>
        <v>1.0905374045988507</v>
      </c>
      <c r="AU24" s="13">
        <f t="shared" si="35"/>
        <v>1.0558162214596774</v>
      </c>
      <c r="AV24" s="13">
        <f t="shared" si="36"/>
        <v>1.0592432780462602</v>
      </c>
      <c r="AW24" s="13">
        <f t="shared" si="2"/>
        <v>1.0641624260316722</v>
      </c>
      <c r="AX24" s="13">
        <f t="shared" si="3"/>
        <v>1.0607964032722372</v>
      </c>
      <c r="AY24" s="13">
        <f t="shared" si="4"/>
        <v>1.0483700411664956</v>
      </c>
      <c r="AZ24" s="13">
        <f t="shared" si="5"/>
        <v>1.1037155340290028</v>
      </c>
      <c r="BA24" s="13">
        <f t="shared" si="6"/>
        <v>1.0718235601251536</v>
      </c>
      <c r="BB24" s="13">
        <f t="shared" si="7"/>
        <v>1.1052631578947372</v>
      </c>
      <c r="BC24" s="13">
        <f t="shared" si="8"/>
        <v>0.95622253342711994</v>
      </c>
      <c r="BD24" s="13">
        <f t="shared" si="9"/>
        <v>1.0274577237923164</v>
      </c>
      <c r="BE24" s="13">
        <f t="shared" si="10"/>
        <v>1.1392338050859598</v>
      </c>
      <c r="BF24" s="13">
        <f t="shared" si="11"/>
        <v>0.92114327858460932</v>
      </c>
      <c r="BG24" s="13">
        <f t="shared" si="12"/>
        <v>0.9765742580738247</v>
      </c>
      <c r="BH24" s="13">
        <f t="shared" si="13"/>
        <v>0.9513989567981519</v>
      </c>
      <c r="BI24" s="13">
        <f t="shared" si="14"/>
        <v>1.017788216344337</v>
      </c>
      <c r="BJ24" s="13">
        <f t="shared" si="15"/>
        <v>0.97184010650100872</v>
      </c>
      <c r="BK24" s="13">
        <f t="shared" si="16"/>
        <v>0.96539298270314411</v>
      </c>
      <c r="BL24" s="13">
        <f t="shared" si="17"/>
        <v>1.0637898030278043</v>
      </c>
      <c r="BM24" s="13">
        <f t="shared" si="18"/>
        <v>1.0453447120717871</v>
      </c>
      <c r="BN24" s="13">
        <f t="shared" si="19"/>
        <v>1.0361330385344569</v>
      </c>
      <c r="BO24" s="13">
        <f t="shared" si="20"/>
        <v>0.95607179068003911</v>
      </c>
      <c r="BP24" s="13">
        <f t="shared" si="21"/>
        <v>0.981523324199157</v>
      </c>
      <c r="BQ24" s="13">
        <f t="shared" si="22"/>
        <v>1.0171901947623516</v>
      </c>
      <c r="BR24" s="13">
        <f t="shared" si="23"/>
        <v>0.95211684048029266</v>
      </c>
      <c r="BS24" s="13">
        <f t="shared" si="24"/>
        <v>1.0417947984699631</v>
      </c>
      <c r="BT24" s="13">
        <f t="shared" si="25"/>
        <v>1.014005368314099</v>
      </c>
      <c r="BU24" s="13">
        <f t="shared" si="26"/>
        <v>1.0438874743365434</v>
      </c>
    </row>
    <row r="25" spans="1:73" x14ac:dyDescent="0.25">
      <c r="A25" s="71" t="s">
        <v>15</v>
      </c>
      <c r="B25" s="7">
        <v>137.47577919875692</v>
      </c>
      <c r="C25" s="7">
        <v>143.4258006911393</v>
      </c>
      <c r="D25" s="7">
        <v>155.80849833066881</v>
      </c>
      <c r="E25" s="7">
        <v>152.61553029752181</v>
      </c>
      <c r="F25" s="7">
        <v>145.89967162922611</v>
      </c>
      <c r="G25" s="7">
        <v>138.54370447403281</v>
      </c>
      <c r="H25" s="7">
        <v>145.57077489074914</v>
      </c>
      <c r="I25" s="7">
        <v>159.2868889323895</v>
      </c>
      <c r="J25" s="7">
        <v>144.34228238330581</v>
      </c>
      <c r="K25" s="7">
        <v>139.58601211131892</v>
      </c>
      <c r="L25" s="7">
        <v>139.35626899488165</v>
      </c>
      <c r="M25" s="7">
        <v>139.63696396491696</v>
      </c>
      <c r="N25" s="7">
        <v>140.92470249061</v>
      </c>
      <c r="O25" s="7">
        <v>140.57380026919739</v>
      </c>
      <c r="P25" s="7">
        <v>146.63148627262464</v>
      </c>
      <c r="Q25" s="7">
        <v>149.00805406686825</v>
      </c>
      <c r="R25" s="7">
        <v>148.58459861570881</v>
      </c>
      <c r="S25" s="7">
        <v>132.6458391080516</v>
      </c>
      <c r="T25" s="7">
        <v>142.1083172947005</v>
      </c>
      <c r="U25" s="7">
        <v>156.77527240997023</v>
      </c>
      <c r="V25" s="7">
        <v>127.9373095168739</v>
      </c>
      <c r="W25" s="7">
        <v>135.84882030638491</v>
      </c>
      <c r="X25" s="7">
        <v>131.40021967253105</v>
      </c>
      <c r="Y25" s="7">
        <v>142.1411238243796</v>
      </c>
      <c r="Z25" s="7">
        <v>134.88822234422031</v>
      </c>
      <c r="AA25" s="7">
        <v>124.0937434236899</v>
      </c>
      <c r="AB25" s="7">
        <v>137.64325382135041</v>
      </c>
      <c r="AC25" s="7">
        <v>133.47323892233732</v>
      </c>
      <c r="AD25" s="7">
        <v>133.46096911833965</v>
      </c>
      <c r="AE25" s="7">
        <v>126.37833975914776</v>
      </c>
      <c r="AF25" s="7">
        <v>127.94778147683701</v>
      </c>
      <c r="AG25" s="7">
        <v>131.14825732462734</v>
      </c>
      <c r="AH25" s="7">
        <v>122.83260355466874</v>
      </c>
      <c r="AI25" s="7">
        <v>130.85701083448652</v>
      </c>
      <c r="AJ25" s="7">
        <v>136.58524217893336</v>
      </c>
      <c r="AK25" s="7">
        <v>140.28176302438132</v>
      </c>
      <c r="AL25" s="13">
        <f t="shared" si="1"/>
        <v>0.96233045439129838</v>
      </c>
      <c r="AM25" s="13">
        <f t="shared" si="27"/>
        <v>1.0039806048379751</v>
      </c>
      <c r="AN25" s="13">
        <f t="shared" si="28"/>
        <v>1.0906594883146818</v>
      </c>
      <c r="AO25" s="13">
        <f t="shared" si="29"/>
        <v>1.0683087120826527</v>
      </c>
      <c r="AP25" s="13">
        <f t="shared" si="30"/>
        <v>1.0212977014045828</v>
      </c>
      <c r="AQ25" s="13">
        <f t="shared" si="31"/>
        <v>0.96980593131822967</v>
      </c>
      <c r="AR25" s="13">
        <f t="shared" si="32"/>
        <v>1.0189954242352439</v>
      </c>
      <c r="AS25" s="13">
        <f t="shared" si="33"/>
        <v>1.1150082225267266</v>
      </c>
      <c r="AT25" s="13">
        <f t="shared" si="34"/>
        <v>1.0103959766831407</v>
      </c>
      <c r="AU25" s="13">
        <f t="shared" si="35"/>
        <v>0.97710208477923244</v>
      </c>
      <c r="AV25" s="13">
        <f t="shared" si="36"/>
        <v>0.9754938829641715</v>
      </c>
      <c r="AW25" s="13">
        <f t="shared" si="2"/>
        <v>0.97745874775441866</v>
      </c>
      <c r="AX25" s="13">
        <f t="shared" si="3"/>
        <v>0.98647291743427001</v>
      </c>
      <c r="AY25" s="13">
        <f t="shared" si="4"/>
        <v>0.98401660188438178</v>
      </c>
      <c r="AZ25" s="13">
        <f t="shared" si="5"/>
        <v>1.0264204039083724</v>
      </c>
      <c r="BA25" s="13">
        <f t="shared" si="6"/>
        <v>1.0430563784680777</v>
      </c>
      <c r="BB25" s="13">
        <f t="shared" si="7"/>
        <v>1.0400921903099618</v>
      </c>
      <c r="BC25" s="13">
        <f t="shared" si="8"/>
        <v>0.92852087375636116</v>
      </c>
      <c r="BD25" s="13">
        <f t="shared" si="9"/>
        <v>0.99475822106290346</v>
      </c>
      <c r="BE25" s="13">
        <f t="shared" si="10"/>
        <v>1.0974269068697915</v>
      </c>
      <c r="BF25" s="13">
        <f t="shared" si="11"/>
        <v>0.89556116661811724</v>
      </c>
      <c r="BG25" s="13">
        <f t="shared" si="12"/>
        <v>0.95094174214469429</v>
      </c>
      <c r="BH25" s="13">
        <f t="shared" si="13"/>
        <v>0.91980153770771733</v>
      </c>
      <c r="BI25" s="13">
        <f t="shared" si="14"/>
        <v>0.9949878667706572</v>
      </c>
      <c r="BJ25" s="13">
        <f t="shared" si="15"/>
        <v>0.94421755640954208</v>
      </c>
      <c r="BK25" s="13">
        <f t="shared" si="16"/>
        <v>0.86865620396582921</v>
      </c>
      <c r="BL25" s="13">
        <f t="shared" si="17"/>
        <v>0.96350277674945284</v>
      </c>
      <c r="BM25" s="13">
        <f t="shared" si="18"/>
        <v>0.93431267245636129</v>
      </c>
      <c r="BN25" s="13">
        <f t="shared" si="19"/>
        <v>0.93422678382837754</v>
      </c>
      <c r="BO25" s="13">
        <f t="shared" si="20"/>
        <v>0.88464837831403431</v>
      </c>
      <c r="BP25" s="13">
        <f t="shared" si="21"/>
        <v>0.89563447033785903</v>
      </c>
      <c r="BQ25" s="13">
        <f t="shared" si="22"/>
        <v>0.91803780127239132</v>
      </c>
      <c r="BR25" s="13">
        <f t="shared" si="23"/>
        <v>0.85982822488268118</v>
      </c>
      <c r="BS25" s="13">
        <f t="shared" si="24"/>
        <v>0.91599907584140561</v>
      </c>
      <c r="BT25" s="13">
        <f t="shared" si="25"/>
        <v>0.95609669525253349</v>
      </c>
      <c r="BU25" s="13">
        <f t="shared" si="26"/>
        <v>0.98197234117066923</v>
      </c>
    </row>
    <row r="26" spans="1:73" x14ac:dyDescent="0.25">
      <c r="A26" s="71" t="s">
        <v>17</v>
      </c>
      <c r="B26" s="7">
        <v>129.30349243590069</v>
      </c>
      <c r="C26" s="7">
        <v>134.90275321152328</v>
      </c>
      <c r="D26" s="7">
        <v>146.33699460128824</v>
      </c>
      <c r="E26" s="7">
        <v>146.93316162192164</v>
      </c>
      <c r="F26" s="7">
        <v>138.49189250091814</v>
      </c>
      <c r="G26" s="7">
        <v>132.07438283756679</v>
      </c>
      <c r="H26" s="7">
        <v>136.97809744243818</v>
      </c>
      <c r="I26" s="7">
        <v>150.63917325778306</v>
      </c>
      <c r="J26" s="7">
        <v>135.83657740018251</v>
      </c>
      <c r="K26" s="7">
        <v>132.27822500242129</v>
      </c>
      <c r="L26" s="7">
        <v>131.98888344952579</v>
      </c>
      <c r="M26" s="7">
        <v>132.95880947653856</v>
      </c>
      <c r="N26" s="7">
        <v>134.64957039843094</v>
      </c>
      <c r="O26" s="7">
        <v>134.32975244700566</v>
      </c>
      <c r="P26" s="7">
        <v>140.17221857615834</v>
      </c>
      <c r="Q26" s="7">
        <v>142.97576938886763</v>
      </c>
      <c r="R26" s="7">
        <v>145.16371394877632</v>
      </c>
      <c r="S26" s="7">
        <v>128.81646171738453</v>
      </c>
      <c r="T26" s="7">
        <v>140.57210689862376</v>
      </c>
      <c r="U26" s="7">
        <v>156.2785137731575</v>
      </c>
      <c r="V26" s="7">
        <v>123.49167241484975</v>
      </c>
      <c r="W26" s="7">
        <v>135.4789848294179</v>
      </c>
      <c r="X26" s="7">
        <v>127.7048405738453</v>
      </c>
      <c r="Y26" s="7">
        <v>138.79151411285088</v>
      </c>
      <c r="Z26" s="7">
        <v>132.79276103178805</v>
      </c>
      <c r="AA26" s="7">
        <v>132.65275567837338</v>
      </c>
      <c r="AB26" s="7">
        <v>142.69551111656375</v>
      </c>
      <c r="AC26" s="7">
        <v>138.87329593174374</v>
      </c>
      <c r="AD26" s="7">
        <v>140.54031704645698</v>
      </c>
      <c r="AE26" s="7">
        <v>133.27899077305483</v>
      </c>
      <c r="AF26" s="7">
        <v>139.73958189727603</v>
      </c>
      <c r="AG26" s="7">
        <v>139.93855609395794</v>
      </c>
      <c r="AH26" s="7">
        <v>132.62963870919597</v>
      </c>
      <c r="AI26" s="7">
        <v>139.74251287684123</v>
      </c>
      <c r="AJ26" s="7">
        <v>132.66768844406496</v>
      </c>
      <c r="AK26" s="7">
        <v>136.5037596058896</v>
      </c>
      <c r="AL26" s="13">
        <f t="shared" si="1"/>
        <v>0.9051244470513049</v>
      </c>
      <c r="AM26" s="13">
        <f t="shared" si="27"/>
        <v>0.94431927248066294</v>
      </c>
      <c r="AN26" s="13">
        <f t="shared" si="28"/>
        <v>1.0243589622090177</v>
      </c>
      <c r="AO26" s="13">
        <f t="shared" si="29"/>
        <v>1.0285321313534515</v>
      </c>
      <c r="AP26" s="13">
        <f t="shared" si="30"/>
        <v>0.96944324750642707</v>
      </c>
      <c r="AQ26" s="13">
        <f t="shared" si="31"/>
        <v>0.92452067986296749</v>
      </c>
      <c r="AR26" s="13">
        <f t="shared" si="32"/>
        <v>0.95884668209706725</v>
      </c>
      <c r="AS26" s="13">
        <f t="shared" si="33"/>
        <v>1.0544742128044813</v>
      </c>
      <c r="AT26" s="13">
        <f t="shared" si="34"/>
        <v>0.95085604180127759</v>
      </c>
      <c r="AU26" s="13">
        <f t="shared" si="35"/>
        <v>0.92594757501694902</v>
      </c>
      <c r="AV26" s="13">
        <f t="shared" si="36"/>
        <v>0.92392218414668048</v>
      </c>
      <c r="AW26" s="13">
        <f t="shared" si="2"/>
        <v>0.93071166633576996</v>
      </c>
      <c r="AX26" s="13">
        <f t="shared" si="3"/>
        <v>0.94254699278901655</v>
      </c>
      <c r="AY26" s="13">
        <f t="shared" si="4"/>
        <v>0.9403082671290397</v>
      </c>
      <c r="AZ26" s="13">
        <f t="shared" si="5"/>
        <v>0.9812055300331084</v>
      </c>
      <c r="BA26" s="13">
        <f t="shared" si="6"/>
        <v>1.0008303857220735</v>
      </c>
      <c r="BB26" s="13">
        <f t="shared" si="7"/>
        <v>1.0161459976414342</v>
      </c>
      <c r="BC26" s="13">
        <f t="shared" si="8"/>
        <v>0.90171523202169168</v>
      </c>
      <c r="BD26" s="13">
        <f t="shared" si="9"/>
        <v>0.98400474829036622</v>
      </c>
      <c r="BE26" s="13">
        <f t="shared" si="10"/>
        <v>1.0939495964121024</v>
      </c>
      <c r="BF26" s="13">
        <f t="shared" si="11"/>
        <v>0.86444170690394817</v>
      </c>
      <c r="BG26" s="13">
        <f t="shared" si="12"/>
        <v>0.94835289380592536</v>
      </c>
      <c r="BH26" s="13">
        <f t="shared" si="13"/>
        <v>0.89393388401691709</v>
      </c>
      <c r="BI26" s="13">
        <f t="shared" si="14"/>
        <v>0.97154059878995613</v>
      </c>
      <c r="BJ26" s="13">
        <f t="shared" si="15"/>
        <v>0.92954932722251638</v>
      </c>
      <c r="BK26" s="13">
        <f t="shared" si="16"/>
        <v>0.92856928974861364</v>
      </c>
      <c r="BL26" s="13">
        <f t="shared" si="17"/>
        <v>0.99886857781594629</v>
      </c>
      <c r="BM26" s="13">
        <f t="shared" si="18"/>
        <v>0.97211307152220616</v>
      </c>
      <c r="BN26" s="13">
        <f t="shared" si="19"/>
        <v>0.98378221932519883</v>
      </c>
      <c r="BO26" s="13">
        <f t="shared" si="20"/>
        <v>0.9329529354113838</v>
      </c>
      <c r="BP26" s="13">
        <f t="shared" si="21"/>
        <v>0.97817707328093217</v>
      </c>
      <c r="BQ26" s="13">
        <f t="shared" si="22"/>
        <v>0.97956989265770567</v>
      </c>
      <c r="BR26" s="13">
        <f t="shared" si="23"/>
        <v>0.92840747096437182</v>
      </c>
      <c r="BS26" s="13">
        <f t="shared" si="24"/>
        <v>0.97819759013788865</v>
      </c>
      <c r="BT26" s="13">
        <f t="shared" si="25"/>
        <v>0.9286738191084547</v>
      </c>
      <c r="BU26" s="13">
        <f t="shared" si="26"/>
        <v>0.95552631724122716</v>
      </c>
    </row>
    <row r="27" spans="1:73" x14ac:dyDescent="0.25">
      <c r="A27" s="71" t="s">
        <v>23</v>
      </c>
      <c r="B27" s="7">
        <v>125.71940041096902</v>
      </c>
      <c r="C27" s="7">
        <v>134.4586273450447</v>
      </c>
      <c r="D27" s="7">
        <v>140.15214031718406</v>
      </c>
      <c r="E27" s="7">
        <v>140.23527214937459</v>
      </c>
      <c r="F27" s="7">
        <v>128.9257101419042</v>
      </c>
      <c r="G27" s="7">
        <v>123.40710647142777</v>
      </c>
      <c r="H27" s="7">
        <v>130.03179486453564</v>
      </c>
      <c r="I27" s="7">
        <v>131.32104738026436</v>
      </c>
      <c r="J27" s="7">
        <v>120.33104110015441</v>
      </c>
      <c r="K27" s="7">
        <v>117.37349499797011</v>
      </c>
      <c r="L27" s="7">
        <v>116.47404517995709</v>
      </c>
      <c r="M27" s="7">
        <v>116.90415975489263</v>
      </c>
      <c r="N27" s="7">
        <v>119.33705704819606</v>
      </c>
      <c r="O27" s="7">
        <v>117.70510762146139</v>
      </c>
      <c r="P27" s="7">
        <v>122.44224863727733</v>
      </c>
      <c r="Q27" s="7">
        <v>126.56976765468461</v>
      </c>
      <c r="R27" s="7">
        <v>133.35408375760539</v>
      </c>
      <c r="S27" s="7">
        <v>115.63603963822662</v>
      </c>
      <c r="T27" s="7">
        <v>128.16398288128119</v>
      </c>
      <c r="U27" s="7">
        <v>140.0579558797796</v>
      </c>
      <c r="V27" s="7">
        <v>113.48447604694765</v>
      </c>
      <c r="W27" s="7">
        <v>123.61913631663289</v>
      </c>
      <c r="X27" s="7">
        <v>115.74044691350454</v>
      </c>
      <c r="Y27" s="7">
        <v>129.21996004128667</v>
      </c>
      <c r="Z27" s="7">
        <v>121.31923750298067</v>
      </c>
      <c r="AA27" s="7">
        <v>112.81004905885385</v>
      </c>
      <c r="AB27" s="7">
        <v>129.59109788628479</v>
      </c>
      <c r="AC27" s="7">
        <v>124.15038487343661</v>
      </c>
      <c r="AD27" s="7">
        <v>124.77725510216486</v>
      </c>
      <c r="AE27" s="7">
        <v>115.6437144747552</v>
      </c>
      <c r="AF27" s="7">
        <v>114.42368917761881</v>
      </c>
      <c r="AG27" s="7">
        <v>126.37652062902661</v>
      </c>
      <c r="AH27" s="7">
        <v>116.29282144369762</v>
      </c>
      <c r="AI27" s="7">
        <v>123.19909056493385</v>
      </c>
      <c r="AJ27" s="7">
        <v>119.45796590662802</v>
      </c>
      <c r="AK27" s="7">
        <v>123.6080423444142</v>
      </c>
      <c r="AL27" s="13">
        <f t="shared" si="1"/>
        <v>0.88003580287678307</v>
      </c>
      <c r="AM27" s="13">
        <f t="shared" si="27"/>
        <v>0.94121039141531282</v>
      </c>
      <c r="AN27" s="13">
        <f t="shared" si="28"/>
        <v>0.98106498222028848</v>
      </c>
      <c r="AO27" s="13">
        <f t="shared" si="29"/>
        <v>0.98164690504562213</v>
      </c>
      <c r="AP27" s="13">
        <f t="shared" si="30"/>
        <v>0.90247997099332944</v>
      </c>
      <c r="AQ27" s="13">
        <f t="shared" si="31"/>
        <v>0.86384974529999436</v>
      </c>
      <c r="AR27" s="13">
        <f t="shared" si="32"/>
        <v>0.91022256405174951</v>
      </c>
      <c r="AS27" s="13">
        <f t="shared" si="33"/>
        <v>0.91924733166185046</v>
      </c>
      <c r="AT27" s="13">
        <f t="shared" si="34"/>
        <v>0.84231728770108094</v>
      </c>
      <c r="AU27" s="13">
        <f t="shared" si="35"/>
        <v>0.82161446498579083</v>
      </c>
      <c r="AV27" s="13">
        <f t="shared" si="36"/>
        <v>0.81531831625969964</v>
      </c>
      <c r="AW27" s="13">
        <f t="shared" si="2"/>
        <v>0.81832911828424848</v>
      </c>
      <c r="AX27" s="13">
        <f t="shared" si="3"/>
        <v>0.83535939933737247</v>
      </c>
      <c r="AY27" s="13">
        <f t="shared" si="4"/>
        <v>0.82393575335022984</v>
      </c>
      <c r="AZ27" s="13">
        <f t="shared" si="5"/>
        <v>0.85709574046094128</v>
      </c>
      <c r="BA27" s="13">
        <f t="shared" si="6"/>
        <v>0.88598837358279225</v>
      </c>
      <c r="BB27" s="13">
        <f t="shared" si="7"/>
        <v>0.93347858630323777</v>
      </c>
      <c r="BC27" s="13">
        <f t="shared" si="8"/>
        <v>0.8094522774675863</v>
      </c>
      <c r="BD27" s="13">
        <f t="shared" si="9"/>
        <v>0.89714788016896829</v>
      </c>
      <c r="BE27" s="13">
        <f t="shared" si="10"/>
        <v>0.98040569115845722</v>
      </c>
      <c r="BF27" s="13">
        <f t="shared" si="11"/>
        <v>0.79439133232863357</v>
      </c>
      <c r="BG27" s="13">
        <f t="shared" si="12"/>
        <v>0.86533395421643022</v>
      </c>
      <c r="BH27" s="13">
        <f t="shared" si="13"/>
        <v>0.81018312839453177</v>
      </c>
      <c r="BI27" s="13">
        <f t="shared" si="14"/>
        <v>0.90453972028900675</v>
      </c>
      <c r="BJ27" s="13">
        <f t="shared" si="15"/>
        <v>0.84923466252086477</v>
      </c>
      <c r="BK27" s="13">
        <f t="shared" si="16"/>
        <v>0.78967034341197695</v>
      </c>
      <c r="BL27" s="13">
        <f t="shared" si="17"/>
        <v>0.9071376852039934</v>
      </c>
      <c r="BM27" s="13">
        <f t="shared" si="18"/>
        <v>0.86905269411405628</v>
      </c>
      <c r="BN27" s="13">
        <f t="shared" si="19"/>
        <v>0.87344078571515404</v>
      </c>
      <c r="BO27" s="13">
        <f t="shared" si="20"/>
        <v>0.80950600132328643</v>
      </c>
      <c r="BP27" s="13">
        <f t="shared" si="21"/>
        <v>0.80096582424333163</v>
      </c>
      <c r="BQ27" s="13">
        <f t="shared" si="22"/>
        <v>0.88463564440318632</v>
      </c>
      <c r="BR27" s="13">
        <f t="shared" si="23"/>
        <v>0.81404975010588332</v>
      </c>
      <c r="BS27" s="13">
        <f t="shared" si="24"/>
        <v>0.86239363395453694</v>
      </c>
      <c r="BT27" s="13">
        <f t="shared" si="25"/>
        <v>0.83620576134639613</v>
      </c>
      <c r="BU27" s="13">
        <f t="shared" si="26"/>
        <v>0.86525629641089941</v>
      </c>
    </row>
  </sheetData>
  <mergeCells count="9">
    <mergeCell ref="A1:A2"/>
    <mergeCell ref="AL1:AQ1"/>
    <mergeCell ref="AR1:BC1"/>
    <mergeCell ref="BD1:BO1"/>
    <mergeCell ref="BP1:BU1"/>
    <mergeCell ref="B1:G1"/>
    <mergeCell ref="H1:S1"/>
    <mergeCell ref="T1:AE1"/>
    <mergeCell ref="AF1:AK1"/>
  </mergeCells>
  <pageMargins left="0.511811024" right="0.511811024" top="0.78740157499999996" bottom="0.78740157499999996" header="0.31496062000000002" footer="0.31496062000000002"/>
  <pageSetup paperSize="9" orientation="portrait" horizontalDpi="4294967293"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A29"/>
  <sheetViews>
    <sheetView workbookViewId="0">
      <selection sqref="A1:A3"/>
    </sheetView>
  </sheetViews>
  <sheetFormatPr defaultRowHeight="15" x14ac:dyDescent="0.25"/>
  <cols>
    <col min="1" max="1" width="19.7109375" customWidth="1"/>
  </cols>
  <sheetData>
    <row r="1" spans="1:157" ht="15.75" x14ac:dyDescent="0.25">
      <c r="A1" s="205" t="s">
        <v>250</v>
      </c>
      <c r="B1" s="174" t="s">
        <v>270</v>
      </c>
      <c r="C1" s="175"/>
      <c r="D1" s="175"/>
      <c r="E1" s="175"/>
      <c r="F1" s="175"/>
      <c r="G1" s="175"/>
      <c r="H1" s="175"/>
      <c r="I1" s="175"/>
      <c r="J1" s="175"/>
      <c r="K1" s="175"/>
      <c r="L1" s="175"/>
      <c r="M1" s="175"/>
      <c r="N1" s="175"/>
      <c r="O1" s="175"/>
      <c r="P1" s="175"/>
      <c r="Q1" s="175"/>
      <c r="R1" s="175"/>
      <c r="S1" s="175"/>
      <c r="T1" s="175"/>
      <c r="U1" s="175"/>
      <c r="V1" s="175"/>
      <c r="W1" s="175"/>
      <c r="X1" s="175"/>
      <c r="Y1" s="175"/>
      <c r="Z1" s="175"/>
      <c r="AA1" s="176"/>
      <c r="AB1" s="209" t="s">
        <v>270</v>
      </c>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210"/>
      <c r="BF1" s="210"/>
      <c r="BG1" s="210"/>
      <c r="BH1" s="210"/>
      <c r="BI1" s="210"/>
      <c r="BJ1" s="210"/>
      <c r="BK1" s="210"/>
      <c r="BL1" s="210"/>
      <c r="BM1" s="210"/>
      <c r="BN1" s="210"/>
      <c r="BO1" s="210"/>
      <c r="BP1" s="210"/>
      <c r="BQ1" s="210"/>
      <c r="BR1" s="210"/>
      <c r="BS1" s="210"/>
      <c r="BT1" s="210"/>
      <c r="BU1" s="210"/>
      <c r="BV1" s="210"/>
      <c r="BW1" s="210"/>
      <c r="BX1" s="210"/>
      <c r="BY1" s="210"/>
      <c r="BZ1" s="210"/>
      <c r="CA1" s="211"/>
      <c r="CB1" s="195" t="s">
        <v>270</v>
      </c>
      <c r="CC1" s="196"/>
      <c r="CD1" s="196"/>
      <c r="CE1" s="196"/>
      <c r="CF1" s="196"/>
      <c r="CG1" s="196"/>
      <c r="CH1" s="196"/>
      <c r="CI1" s="196"/>
      <c r="CJ1" s="196"/>
      <c r="CK1" s="196"/>
      <c r="CL1" s="196"/>
      <c r="CM1" s="196"/>
      <c r="CN1" s="196"/>
      <c r="CO1" s="196"/>
      <c r="CP1" s="196"/>
      <c r="CQ1" s="196"/>
      <c r="CR1" s="196"/>
      <c r="CS1" s="196"/>
      <c r="CT1" s="196"/>
      <c r="CU1" s="196"/>
      <c r="CV1" s="196"/>
      <c r="CW1" s="196"/>
      <c r="CX1" s="196"/>
      <c r="CY1" s="196"/>
      <c r="CZ1" s="196"/>
      <c r="DA1" s="196"/>
      <c r="DB1" s="196"/>
      <c r="DC1" s="196"/>
      <c r="DD1" s="196"/>
      <c r="DE1" s="196"/>
      <c r="DF1" s="196"/>
      <c r="DG1" s="196"/>
      <c r="DH1" s="196"/>
      <c r="DI1" s="196"/>
      <c r="DJ1" s="196"/>
      <c r="DK1" s="196"/>
      <c r="DL1" s="196"/>
      <c r="DM1" s="196"/>
      <c r="DN1" s="196"/>
      <c r="DO1" s="196"/>
      <c r="DP1" s="196"/>
      <c r="DQ1" s="196"/>
      <c r="DR1" s="196"/>
      <c r="DS1" s="196"/>
      <c r="DT1" s="196"/>
      <c r="DU1" s="196"/>
      <c r="DV1" s="196"/>
      <c r="DW1" s="196"/>
      <c r="DX1" s="196"/>
      <c r="DY1" s="196"/>
      <c r="DZ1" s="196"/>
      <c r="EA1" s="197"/>
      <c r="EB1" s="201" t="s">
        <v>270</v>
      </c>
      <c r="EC1" s="202"/>
      <c r="ED1" s="202"/>
      <c r="EE1" s="202"/>
      <c r="EF1" s="202"/>
      <c r="EG1" s="202"/>
      <c r="EH1" s="202"/>
      <c r="EI1" s="202"/>
      <c r="EJ1" s="202"/>
      <c r="EK1" s="202"/>
      <c r="EL1" s="202"/>
      <c r="EM1" s="202"/>
      <c r="EN1" s="202"/>
      <c r="EO1" s="202"/>
      <c r="EP1" s="202"/>
      <c r="EQ1" s="202"/>
      <c r="ER1" s="202"/>
      <c r="ES1" s="202"/>
      <c r="ET1" s="202"/>
      <c r="EU1" s="202"/>
      <c r="EV1" s="202"/>
      <c r="EW1" s="202"/>
      <c r="EX1" s="202"/>
      <c r="EY1" s="202"/>
      <c r="EZ1" s="202"/>
      <c r="FA1" s="202"/>
    </row>
    <row r="2" spans="1:157" ht="15.75" x14ac:dyDescent="0.25">
      <c r="A2" s="205"/>
      <c r="B2" s="206">
        <v>2013</v>
      </c>
      <c r="C2" s="207"/>
      <c r="D2" s="207"/>
      <c r="E2" s="207"/>
      <c r="F2" s="207"/>
      <c r="G2" s="207"/>
      <c r="H2" s="207"/>
      <c r="I2" s="207"/>
      <c r="J2" s="207"/>
      <c r="K2" s="207"/>
      <c r="L2" s="207"/>
      <c r="M2" s="207"/>
      <c r="N2" s="207"/>
      <c r="O2" s="207"/>
      <c r="P2" s="207"/>
      <c r="Q2" s="207"/>
      <c r="R2" s="207"/>
      <c r="S2" s="207"/>
      <c r="T2" s="207"/>
      <c r="U2" s="207"/>
      <c r="V2" s="207"/>
      <c r="W2" s="207"/>
      <c r="X2" s="207"/>
      <c r="Y2" s="207"/>
      <c r="Z2" s="207"/>
      <c r="AA2" s="208"/>
      <c r="AB2" s="212">
        <v>2014</v>
      </c>
      <c r="AC2" s="213"/>
      <c r="AD2" s="213"/>
      <c r="AE2" s="213"/>
      <c r="AF2" s="213"/>
      <c r="AG2" s="213"/>
      <c r="AH2" s="213"/>
      <c r="AI2" s="213"/>
      <c r="AJ2" s="213"/>
      <c r="AK2" s="213"/>
      <c r="AL2" s="213"/>
      <c r="AM2" s="213"/>
      <c r="AN2" s="213"/>
      <c r="AO2" s="213"/>
      <c r="AP2" s="213"/>
      <c r="AQ2" s="213"/>
      <c r="AR2" s="213"/>
      <c r="AS2" s="213"/>
      <c r="AT2" s="213"/>
      <c r="AU2" s="213"/>
      <c r="AV2" s="213"/>
      <c r="AW2" s="213"/>
      <c r="AX2" s="213"/>
      <c r="AY2" s="213"/>
      <c r="AZ2" s="213"/>
      <c r="BA2" s="213"/>
      <c r="BB2" s="213"/>
      <c r="BC2" s="213"/>
      <c r="BD2" s="213"/>
      <c r="BE2" s="213"/>
      <c r="BF2" s="213"/>
      <c r="BG2" s="213"/>
      <c r="BH2" s="213"/>
      <c r="BI2" s="213"/>
      <c r="BJ2" s="213"/>
      <c r="BK2" s="213"/>
      <c r="BL2" s="213"/>
      <c r="BM2" s="213"/>
      <c r="BN2" s="213"/>
      <c r="BO2" s="213"/>
      <c r="BP2" s="213"/>
      <c r="BQ2" s="213"/>
      <c r="BR2" s="213"/>
      <c r="BS2" s="213"/>
      <c r="BT2" s="213"/>
      <c r="BU2" s="213"/>
      <c r="BV2" s="213"/>
      <c r="BW2" s="213"/>
      <c r="BX2" s="213"/>
      <c r="BY2" s="213"/>
      <c r="BZ2" s="213"/>
      <c r="CA2" s="214"/>
      <c r="CB2" s="198">
        <v>2015</v>
      </c>
      <c r="CC2" s="199"/>
      <c r="CD2" s="199"/>
      <c r="CE2" s="199"/>
      <c r="CF2" s="199"/>
      <c r="CG2" s="199"/>
      <c r="CH2" s="199"/>
      <c r="CI2" s="199"/>
      <c r="CJ2" s="199"/>
      <c r="CK2" s="199"/>
      <c r="CL2" s="199"/>
      <c r="CM2" s="199"/>
      <c r="CN2" s="199"/>
      <c r="CO2" s="199"/>
      <c r="CP2" s="199"/>
      <c r="CQ2" s="199"/>
      <c r="CR2" s="199"/>
      <c r="CS2" s="199"/>
      <c r="CT2" s="199"/>
      <c r="CU2" s="199"/>
      <c r="CV2" s="199"/>
      <c r="CW2" s="199"/>
      <c r="CX2" s="199"/>
      <c r="CY2" s="199"/>
      <c r="CZ2" s="199"/>
      <c r="DA2" s="199"/>
      <c r="DB2" s="199"/>
      <c r="DC2" s="199"/>
      <c r="DD2" s="199"/>
      <c r="DE2" s="199"/>
      <c r="DF2" s="199"/>
      <c r="DG2" s="199"/>
      <c r="DH2" s="199"/>
      <c r="DI2" s="199"/>
      <c r="DJ2" s="199"/>
      <c r="DK2" s="199"/>
      <c r="DL2" s="199"/>
      <c r="DM2" s="199"/>
      <c r="DN2" s="199"/>
      <c r="DO2" s="199"/>
      <c r="DP2" s="199"/>
      <c r="DQ2" s="199"/>
      <c r="DR2" s="199"/>
      <c r="DS2" s="199"/>
      <c r="DT2" s="199"/>
      <c r="DU2" s="199"/>
      <c r="DV2" s="199"/>
      <c r="DW2" s="199"/>
      <c r="DX2" s="199"/>
      <c r="DY2" s="199"/>
      <c r="DZ2" s="199"/>
      <c r="EA2" s="200"/>
      <c r="EB2" s="203">
        <v>2016</v>
      </c>
      <c r="EC2" s="204"/>
      <c r="ED2" s="204"/>
      <c r="EE2" s="204"/>
      <c r="EF2" s="204"/>
      <c r="EG2" s="204"/>
      <c r="EH2" s="204"/>
      <c r="EI2" s="204"/>
      <c r="EJ2" s="204"/>
      <c r="EK2" s="204"/>
      <c r="EL2" s="204"/>
      <c r="EM2" s="204"/>
      <c r="EN2" s="204"/>
      <c r="EO2" s="204"/>
      <c r="EP2" s="204"/>
      <c r="EQ2" s="204"/>
      <c r="ER2" s="204"/>
      <c r="ES2" s="204"/>
      <c r="ET2" s="204"/>
      <c r="EU2" s="204"/>
      <c r="EV2" s="204"/>
      <c r="EW2" s="204"/>
      <c r="EX2" s="204"/>
      <c r="EY2" s="204"/>
      <c r="EZ2" s="204"/>
      <c r="FA2" s="204"/>
    </row>
    <row r="3" spans="1:157" ht="15.75" x14ac:dyDescent="0.25">
      <c r="A3" s="205"/>
      <c r="B3" s="107">
        <v>27</v>
      </c>
      <c r="C3" s="107">
        <f t="shared" ref="C3:L3" si="0">B3+1</f>
        <v>28</v>
      </c>
      <c r="D3" s="107">
        <f t="shared" si="0"/>
        <v>29</v>
      </c>
      <c r="E3" s="107">
        <f t="shared" si="0"/>
        <v>30</v>
      </c>
      <c r="F3" s="107">
        <f t="shared" si="0"/>
        <v>31</v>
      </c>
      <c r="G3" s="107">
        <f t="shared" si="0"/>
        <v>32</v>
      </c>
      <c r="H3" s="107">
        <f t="shared" si="0"/>
        <v>33</v>
      </c>
      <c r="I3" s="107">
        <f t="shared" si="0"/>
        <v>34</v>
      </c>
      <c r="J3" s="107">
        <f t="shared" si="0"/>
        <v>35</v>
      </c>
      <c r="K3" s="107">
        <f t="shared" si="0"/>
        <v>36</v>
      </c>
      <c r="L3" s="107">
        <f t="shared" si="0"/>
        <v>37</v>
      </c>
      <c r="M3" s="107">
        <f>L3+1</f>
        <v>38</v>
      </c>
      <c r="N3" s="107">
        <f t="shared" ref="N3:AA3" si="1">M3+1</f>
        <v>39</v>
      </c>
      <c r="O3" s="107">
        <f t="shared" si="1"/>
        <v>40</v>
      </c>
      <c r="P3" s="107">
        <f t="shared" si="1"/>
        <v>41</v>
      </c>
      <c r="Q3" s="107">
        <f t="shared" si="1"/>
        <v>42</v>
      </c>
      <c r="R3" s="107">
        <f t="shared" si="1"/>
        <v>43</v>
      </c>
      <c r="S3" s="107">
        <f t="shared" si="1"/>
        <v>44</v>
      </c>
      <c r="T3" s="107">
        <f t="shared" si="1"/>
        <v>45</v>
      </c>
      <c r="U3" s="107">
        <f t="shared" si="1"/>
        <v>46</v>
      </c>
      <c r="V3" s="107">
        <f t="shared" si="1"/>
        <v>47</v>
      </c>
      <c r="W3" s="107">
        <f t="shared" si="1"/>
        <v>48</v>
      </c>
      <c r="X3" s="107">
        <f t="shared" si="1"/>
        <v>49</v>
      </c>
      <c r="Y3" s="107">
        <f t="shared" si="1"/>
        <v>50</v>
      </c>
      <c r="Z3" s="107">
        <f t="shared" si="1"/>
        <v>51</v>
      </c>
      <c r="AA3" s="107">
        <f t="shared" si="1"/>
        <v>52</v>
      </c>
      <c r="AB3" s="130">
        <v>1</v>
      </c>
      <c r="AC3" s="130">
        <f>AB3+1</f>
        <v>2</v>
      </c>
      <c r="AD3" s="130">
        <f t="shared" ref="AD3:CA3" si="2">AC3+1</f>
        <v>3</v>
      </c>
      <c r="AE3" s="130">
        <f t="shared" si="2"/>
        <v>4</v>
      </c>
      <c r="AF3" s="130">
        <f t="shared" si="2"/>
        <v>5</v>
      </c>
      <c r="AG3" s="130">
        <f t="shared" si="2"/>
        <v>6</v>
      </c>
      <c r="AH3" s="130">
        <f t="shared" si="2"/>
        <v>7</v>
      </c>
      <c r="AI3" s="130">
        <f t="shared" si="2"/>
        <v>8</v>
      </c>
      <c r="AJ3" s="130">
        <f t="shared" si="2"/>
        <v>9</v>
      </c>
      <c r="AK3" s="130">
        <f t="shared" si="2"/>
        <v>10</v>
      </c>
      <c r="AL3" s="130">
        <f t="shared" si="2"/>
        <v>11</v>
      </c>
      <c r="AM3" s="130">
        <f t="shared" si="2"/>
        <v>12</v>
      </c>
      <c r="AN3" s="130">
        <f t="shared" si="2"/>
        <v>13</v>
      </c>
      <c r="AO3" s="130">
        <f t="shared" si="2"/>
        <v>14</v>
      </c>
      <c r="AP3" s="130">
        <f t="shared" si="2"/>
        <v>15</v>
      </c>
      <c r="AQ3" s="130">
        <f t="shared" si="2"/>
        <v>16</v>
      </c>
      <c r="AR3" s="130">
        <f t="shared" si="2"/>
        <v>17</v>
      </c>
      <c r="AS3" s="130">
        <f t="shared" si="2"/>
        <v>18</v>
      </c>
      <c r="AT3" s="130">
        <f t="shared" si="2"/>
        <v>19</v>
      </c>
      <c r="AU3" s="130">
        <f t="shared" si="2"/>
        <v>20</v>
      </c>
      <c r="AV3" s="130">
        <f t="shared" si="2"/>
        <v>21</v>
      </c>
      <c r="AW3" s="130">
        <f t="shared" si="2"/>
        <v>22</v>
      </c>
      <c r="AX3" s="130">
        <f t="shared" si="2"/>
        <v>23</v>
      </c>
      <c r="AY3" s="130">
        <f t="shared" si="2"/>
        <v>24</v>
      </c>
      <c r="AZ3" s="130">
        <f t="shared" si="2"/>
        <v>25</v>
      </c>
      <c r="BA3" s="130">
        <f t="shared" si="2"/>
        <v>26</v>
      </c>
      <c r="BB3" s="130">
        <f t="shared" si="2"/>
        <v>27</v>
      </c>
      <c r="BC3" s="130">
        <f t="shared" si="2"/>
        <v>28</v>
      </c>
      <c r="BD3" s="130">
        <f t="shared" si="2"/>
        <v>29</v>
      </c>
      <c r="BE3" s="130">
        <f t="shared" si="2"/>
        <v>30</v>
      </c>
      <c r="BF3" s="130">
        <f t="shared" si="2"/>
        <v>31</v>
      </c>
      <c r="BG3" s="130">
        <f t="shared" si="2"/>
        <v>32</v>
      </c>
      <c r="BH3" s="130">
        <f t="shared" si="2"/>
        <v>33</v>
      </c>
      <c r="BI3" s="130">
        <f t="shared" si="2"/>
        <v>34</v>
      </c>
      <c r="BJ3" s="130">
        <f t="shared" si="2"/>
        <v>35</v>
      </c>
      <c r="BK3" s="130">
        <f t="shared" si="2"/>
        <v>36</v>
      </c>
      <c r="BL3" s="130">
        <f t="shared" si="2"/>
        <v>37</v>
      </c>
      <c r="BM3" s="130">
        <f>BL3+1</f>
        <v>38</v>
      </c>
      <c r="BN3" s="130">
        <f t="shared" si="2"/>
        <v>39</v>
      </c>
      <c r="BO3" s="130">
        <f t="shared" si="2"/>
        <v>40</v>
      </c>
      <c r="BP3" s="130">
        <f t="shared" si="2"/>
        <v>41</v>
      </c>
      <c r="BQ3" s="130">
        <f t="shared" si="2"/>
        <v>42</v>
      </c>
      <c r="BR3" s="130">
        <f t="shared" si="2"/>
        <v>43</v>
      </c>
      <c r="BS3" s="130">
        <f t="shared" si="2"/>
        <v>44</v>
      </c>
      <c r="BT3" s="130">
        <f t="shared" si="2"/>
        <v>45</v>
      </c>
      <c r="BU3" s="130">
        <f t="shared" si="2"/>
        <v>46</v>
      </c>
      <c r="BV3" s="130">
        <f t="shared" si="2"/>
        <v>47</v>
      </c>
      <c r="BW3" s="130">
        <f t="shared" si="2"/>
        <v>48</v>
      </c>
      <c r="BX3" s="130">
        <f t="shared" si="2"/>
        <v>49</v>
      </c>
      <c r="BY3" s="130">
        <f t="shared" si="2"/>
        <v>50</v>
      </c>
      <c r="BZ3" s="130">
        <f t="shared" si="2"/>
        <v>51</v>
      </c>
      <c r="CA3" s="130">
        <f t="shared" si="2"/>
        <v>52</v>
      </c>
      <c r="CB3" s="131">
        <v>1</v>
      </c>
      <c r="CC3" s="131">
        <f>CB3+1</f>
        <v>2</v>
      </c>
      <c r="CD3" s="131">
        <f t="shared" ref="CD3" si="3">CC3+1</f>
        <v>3</v>
      </c>
      <c r="CE3" s="131">
        <f t="shared" ref="CE3" si="4">CD3+1</f>
        <v>4</v>
      </c>
      <c r="CF3" s="131">
        <f t="shared" ref="CF3" si="5">CE3+1</f>
        <v>5</v>
      </c>
      <c r="CG3" s="131">
        <f t="shared" ref="CG3" si="6">CF3+1</f>
        <v>6</v>
      </c>
      <c r="CH3" s="131">
        <f t="shared" ref="CH3" si="7">CG3+1</f>
        <v>7</v>
      </c>
      <c r="CI3" s="131">
        <f t="shared" ref="CI3" si="8">CH3+1</f>
        <v>8</v>
      </c>
      <c r="CJ3" s="131">
        <f t="shared" ref="CJ3" si="9">CI3+1</f>
        <v>9</v>
      </c>
      <c r="CK3" s="131">
        <f t="shared" ref="CK3" si="10">CJ3+1</f>
        <v>10</v>
      </c>
      <c r="CL3" s="131">
        <f t="shared" ref="CL3" si="11">CK3+1</f>
        <v>11</v>
      </c>
      <c r="CM3" s="131">
        <f t="shared" ref="CM3" si="12">CL3+1</f>
        <v>12</v>
      </c>
      <c r="CN3" s="131">
        <f t="shared" ref="CN3" si="13">CM3+1</f>
        <v>13</v>
      </c>
      <c r="CO3" s="131">
        <f t="shared" ref="CO3" si="14">CN3+1</f>
        <v>14</v>
      </c>
      <c r="CP3" s="131">
        <f t="shared" ref="CP3" si="15">CO3+1</f>
        <v>15</v>
      </c>
      <c r="CQ3" s="131">
        <f t="shared" ref="CQ3" si="16">CP3+1</f>
        <v>16</v>
      </c>
      <c r="CR3" s="131">
        <f t="shared" ref="CR3" si="17">CQ3+1</f>
        <v>17</v>
      </c>
      <c r="CS3" s="131">
        <f t="shared" ref="CS3" si="18">CR3+1</f>
        <v>18</v>
      </c>
      <c r="CT3" s="131">
        <f t="shared" ref="CT3" si="19">CS3+1</f>
        <v>19</v>
      </c>
      <c r="CU3" s="131">
        <f t="shared" ref="CU3" si="20">CT3+1</f>
        <v>20</v>
      </c>
      <c r="CV3" s="131">
        <f t="shared" ref="CV3" si="21">CU3+1</f>
        <v>21</v>
      </c>
      <c r="CW3" s="131">
        <f t="shared" ref="CW3" si="22">CV3+1</f>
        <v>22</v>
      </c>
      <c r="CX3" s="131">
        <f t="shared" ref="CX3" si="23">CW3+1</f>
        <v>23</v>
      </c>
      <c r="CY3" s="131">
        <f t="shared" ref="CY3" si="24">CX3+1</f>
        <v>24</v>
      </c>
      <c r="CZ3" s="131">
        <f t="shared" ref="CZ3" si="25">CY3+1</f>
        <v>25</v>
      </c>
      <c r="DA3" s="131">
        <f t="shared" ref="DA3" si="26">CZ3+1</f>
        <v>26</v>
      </c>
      <c r="DB3" s="131">
        <f t="shared" ref="DB3" si="27">DA3+1</f>
        <v>27</v>
      </c>
      <c r="DC3" s="131">
        <f t="shared" ref="DC3" si="28">DB3+1</f>
        <v>28</v>
      </c>
      <c r="DD3" s="131">
        <f t="shared" ref="DD3" si="29">DC3+1</f>
        <v>29</v>
      </c>
      <c r="DE3" s="131">
        <f t="shared" ref="DE3" si="30">DD3+1</f>
        <v>30</v>
      </c>
      <c r="DF3" s="131">
        <f t="shared" ref="DF3" si="31">DE3+1</f>
        <v>31</v>
      </c>
      <c r="DG3" s="131">
        <f t="shared" ref="DG3" si="32">DF3+1</f>
        <v>32</v>
      </c>
      <c r="DH3" s="131">
        <f t="shared" ref="DH3" si="33">DG3+1</f>
        <v>33</v>
      </c>
      <c r="DI3" s="131">
        <f t="shared" ref="DI3" si="34">DH3+1</f>
        <v>34</v>
      </c>
      <c r="DJ3" s="131">
        <f t="shared" ref="DJ3" si="35">DI3+1</f>
        <v>35</v>
      </c>
      <c r="DK3" s="131">
        <f t="shared" ref="DK3" si="36">DJ3+1</f>
        <v>36</v>
      </c>
      <c r="DL3" s="131">
        <f t="shared" ref="DL3" si="37">DK3+1</f>
        <v>37</v>
      </c>
      <c r="DM3" s="131">
        <f>DL3+1</f>
        <v>38</v>
      </c>
      <c r="DN3" s="131">
        <f t="shared" ref="DN3" si="38">DM3+1</f>
        <v>39</v>
      </c>
      <c r="DO3" s="131">
        <f t="shared" ref="DO3" si="39">DN3+1</f>
        <v>40</v>
      </c>
      <c r="DP3" s="131">
        <f t="shared" ref="DP3" si="40">DO3+1</f>
        <v>41</v>
      </c>
      <c r="DQ3" s="131">
        <f t="shared" ref="DQ3" si="41">DP3+1</f>
        <v>42</v>
      </c>
      <c r="DR3" s="131">
        <f t="shared" ref="DR3" si="42">DQ3+1</f>
        <v>43</v>
      </c>
      <c r="DS3" s="131">
        <f t="shared" ref="DS3" si="43">DR3+1</f>
        <v>44</v>
      </c>
      <c r="DT3" s="131">
        <f t="shared" ref="DT3" si="44">DS3+1</f>
        <v>45</v>
      </c>
      <c r="DU3" s="131">
        <f t="shared" ref="DU3" si="45">DT3+1</f>
        <v>46</v>
      </c>
      <c r="DV3" s="131">
        <f t="shared" ref="DV3" si="46">DU3+1</f>
        <v>47</v>
      </c>
      <c r="DW3" s="131">
        <f t="shared" ref="DW3" si="47">DV3+1</f>
        <v>48</v>
      </c>
      <c r="DX3" s="131">
        <f t="shared" ref="DX3" si="48">DW3+1</f>
        <v>49</v>
      </c>
      <c r="DY3" s="131">
        <f t="shared" ref="DY3" si="49">DX3+1</f>
        <v>50</v>
      </c>
      <c r="DZ3" s="131">
        <f t="shared" ref="DZ3" si="50">DY3+1</f>
        <v>51</v>
      </c>
      <c r="EA3" s="131">
        <f t="shared" ref="EA3" si="51">DZ3+1</f>
        <v>52</v>
      </c>
      <c r="EB3" s="132">
        <v>1</v>
      </c>
      <c r="EC3" s="132">
        <f>EB3+1</f>
        <v>2</v>
      </c>
      <c r="ED3" s="132">
        <f t="shared" ref="ED3" si="52">EC3+1</f>
        <v>3</v>
      </c>
      <c r="EE3" s="132">
        <f t="shared" ref="EE3" si="53">ED3+1</f>
        <v>4</v>
      </c>
      <c r="EF3" s="132">
        <f t="shared" ref="EF3" si="54">EE3+1</f>
        <v>5</v>
      </c>
      <c r="EG3" s="132">
        <f t="shared" ref="EG3" si="55">EF3+1</f>
        <v>6</v>
      </c>
      <c r="EH3" s="132">
        <f t="shared" ref="EH3" si="56">EG3+1</f>
        <v>7</v>
      </c>
      <c r="EI3" s="132">
        <f t="shared" ref="EI3" si="57">EH3+1</f>
        <v>8</v>
      </c>
      <c r="EJ3" s="132">
        <f t="shared" ref="EJ3" si="58">EI3+1</f>
        <v>9</v>
      </c>
      <c r="EK3" s="132">
        <f t="shared" ref="EK3" si="59">EJ3+1</f>
        <v>10</v>
      </c>
      <c r="EL3" s="132">
        <f t="shared" ref="EL3" si="60">EK3+1</f>
        <v>11</v>
      </c>
      <c r="EM3" s="132">
        <f t="shared" ref="EM3" si="61">EL3+1</f>
        <v>12</v>
      </c>
      <c r="EN3" s="132">
        <f t="shared" ref="EN3" si="62">EM3+1</f>
        <v>13</v>
      </c>
      <c r="EO3" s="132">
        <f t="shared" ref="EO3" si="63">EN3+1</f>
        <v>14</v>
      </c>
      <c r="EP3" s="132">
        <f t="shared" ref="EP3" si="64">EO3+1</f>
        <v>15</v>
      </c>
      <c r="EQ3" s="132">
        <f t="shared" ref="EQ3" si="65">EP3+1</f>
        <v>16</v>
      </c>
      <c r="ER3" s="132">
        <f t="shared" ref="ER3" si="66">EQ3+1</f>
        <v>17</v>
      </c>
      <c r="ES3" s="132">
        <f t="shared" ref="ES3" si="67">ER3+1</f>
        <v>18</v>
      </c>
      <c r="ET3" s="132">
        <f t="shared" ref="ET3" si="68">ES3+1</f>
        <v>19</v>
      </c>
      <c r="EU3" s="132">
        <f t="shared" ref="EU3" si="69">ET3+1</f>
        <v>20</v>
      </c>
      <c r="EV3" s="132">
        <f t="shared" ref="EV3" si="70">EU3+1</f>
        <v>21</v>
      </c>
      <c r="EW3" s="132">
        <f t="shared" ref="EW3" si="71">EV3+1</f>
        <v>22</v>
      </c>
      <c r="EX3" s="132">
        <f t="shared" ref="EX3" si="72">EW3+1</f>
        <v>23</v>
      </c>
      <c r="EY3" s="132">
        <f t="shared" ref="EY3" si="73">EX3+1</f>
        <v>24</v>
      </c>
      <c r="EZ3" s="132">
        <f t="shared" ref="EZ3" si="74">EY3+1</f>
        <v>25</v>
      </c>
      <c r="FA3" s="132">
        <f t="shared" ref="FA3" si="75">EZ3+1</f>
        <v>26</v>
      </c>
    </row>
    <row r="4" spans="1:157" x14ac:dyDescent="0.25">
      <c r="A4" s="71" t="s">
        <v>96</v>
      </c>
      <c r="B4" s="106">
        <f>'Monthly per capita (2013-2016)'!AL3</f>
        <v>1.8855552457491493</v>
      </c>
      <c r="C4" s="106">
        <f>B4</f>
        <v>1.8855552457491493</v>
      </c>
      <c r="D4" s="106">
        <f>B4</f>
        <v>1.8855552457491493</v>
      </c>
      <c r="E4" s="106">
        <f>B4</f>
        <v>1.8855552457491493</v>
      </c>
      <c r="F4" s="106">
        <f>'Monthly per capita (2013-2016)'!AM3</f>
        <v>2.0756234138961163</v>
      </c>
      <c r="G4" s="106">
        <f>F4</f>
        <v>2.0756234138961163</v>
      </c>
      <c r="H4" s="106">
        <f>F4</f>
        <v>2.0756234138961163</v>
      </c>
      <c r="I4" s="106">
        <f>F4</f>
        <v>2.0756234138961163</v>
      </c>
      <c r="J4" s="106">
        <f>'Monthly per capita (2013-2016)'!AN3</f>
        <v>2.2674691248322318</v>
      </c>
      <c r="K4" s="106">
        <f>J4</f>
        <v>2.2674691248322318</v>
      </c>
      <c r="L4" s="106">
        <f>J4</f>
        <v>2.2674691248322318</v>
      </c>
      <c r="M4" s="106">
        <f>J4</f>
        <v>2.2674691248322318</v>
      </c>
      <c r="N4" s="106">
        <f>J4</f>
        <v>2.2674691248322318</v>
      </c>
      <c r="O4" s="106">
        <f>'Monthly per capita (2013-2016)'!AO3</f>
        <v>2.1963029667122131</v>
      </c>
      <c r="P4" s="106">
        <f>O4</f>
        <v>2.1963029667122131</v>
      </c>
      <c r="Q4" s="106">
        <f>O4</f>
        <v>2.1963029667122131</v>
      </c>
      <c r="R4" s="106">
        <f>O4</f>
        <v>2.1963029667122131</v>
      </c>
      <c r="S4" s="106">
        <f>'Monthly per capita (2013-2016)'!AP3</f>
        <v>1.9890485355773388</v>
      </c>
      <c r="T4" s="106">
        <f>'Monthly per capita (2013-2016)'!AP3</f>
        <v>1.9890485355773388</v>
      </c>
      <c r="U4" s="106">
        <f>S4</f>
        <v>1.9890485355773388</v>
      </c>
      <c r="V4" s="106">
        <f>S4</f>
        <v>1.9890485355773388</v>
      </c>
      <c r="W4" s="106">
        <f>'Monthly per capita (2013-2016)'!AQ3</f>
        <v>1.8165653038549832</v>
      </c>
      <c r="X4" s="106">
        <f>W4</f>
        <v>1.8165653038549832</v>
      </c>
      <c r="Y4" s="106">
        <f>W4</f>
        <v>1.8165653038549832</v>
      </c>
      <c r="Z4" s="106">
        <f>W4</f>
        <v>1.8165653038549832</v>
      </c>
      <c r="AA4" s="106">
        <f>W4</f>
        <v>1.8165653038549832</v>
      </c>
      <c r="AB4" s="91">
        <f>'Monthly per capita (2013-2016)'!AR3</f>
        <v>1.7816779470484372</v>
      </c>
      <c r="AC4" s="91">
        <f>AB4</f>
        <v>1.7816779470484372</v>
      </c>
      <c r="AD4" s="91">
        <f>AB4</f>
        <v>1.7816779470484372</v>
      </c>
      <c r="AE4" s="91">
        <f>AB4</f>
        <v>1.7816779470484372</v>
      </c>
      <c r="AF4" s="91">
        <f>'Monthly per capita (2013-2016)'!AS3</f>
        <v>2.1908757614950782</v>
      </c>
      <c r="AG4" s="91">
        <f>AF4</f>
        <v>2.1908757614950782</v>
      </c>
      <c r="AH4" s="91">
        <f>AF4</f>
        <v>2.1908757614950782</v>
      </c>
      <c r="AI4" s="91">
        <f>AF4</f>
        <v>2.1908757614950782</v>
      </c>
      <c r="AJ4" s="91">
        <f>'Monthly per capita (2013-2016)'!AT3</f>
        <v>1.925167554261987</v>
      </c>
      <c r="AK4" s="91">
        <f>AJ4</f>
        <v>1.925167554261987</v>
      </c>
      <c r="AL4" s="91">
        <f>AJ4</f>
        <v>1.925167554261987</v>
      </c>
      <c r="AM4" s="91">
        <f>AJ4</f>
        <v>1.925167554261987</v>
      </c>
      <c r="AN4" s="91">
        <f>AJ4</f>
        <v>1.925167554261987</v>
      </c>
      <c r="AO4" s="91">
        <f>'Monthly per capita (2013-2016)'!AU3</f>
        <v>1.8618309003355547</v>
      </c>
      <c r="AP4" s="91">
        <f>AO4</f>
        <v>1.8618309003355547</v>
      </c>
      <c r="AQ4" s="91">
        <f>AP4</f>
        <v>1.8618309003355547</v>
      </c>
      <c r="AR4" s="91">
        <f>AQ4</f>
        <v>1.8618309003355547</v>
      </c>
      <c r="AS4" s="91">
        <f>'Monthly per capita (2013-2016)'!AV3</f>
        <v>1.8861550492578441</v>
      </c>
      <c r="AT4" s="91">
        <f>AS4</f>
        <v>1.8861550492578441</v>
      </c>
      <c r="AU4" s="91">
        <f>AS4</f>
        <v>1.8861550492578441</v>
      </c>
      <c r="AV4" s="91">
        <f>AS4</f>
        <v>1.8861550492578441</v>
      </c>
      <c r="AW4" s="91">
        <f>'Monthly per capita (2013-2016)'!AW3</f>
        <v>1.9317456475926422</v>
      </c>
      <c r="AX4" s="91">
        <f>AW4</f>
        <v>1.9317456475926422</v>
      </c>
      <c r="AY4" s="91">
        <f>AW4</f>
        <v>1.9317456475926422</v>
      </c>
      <c r="AZ4" s="91">
        <f>AW4</f>
        <v>1.9317456475926422</v>
      </c>
      <c r="BA4" s="91">
        <f>AW4</f>
        <v>1.9317456475926422</v>
      </c>
      <c r="BB4" s="91">
        <f>'Monthly per capita (2013-2016)'!AX3</f>
        <v>1.9081171095233957</v>
      </c>
      <c r="BC4" s="91">
        <f>BB4</f>
        <v>1.9081171095233957</v>
      </c>
      <c r="BD4" s="91">
        <f>BB4</f>
        <v>1.9081171095233957</v>
      </c>
      <c r="BE4" s="91">
        <f>BB4</f>
        <v>1.9081171095233957</v>
      </c>
      <c r="BF4" s="91">
        <f>'Monthly per capita (2013-2016)'!AY3</f>
        <v>1.9795404023118925</v>
      </c>
      <c r="BG4" s="91">
        <f>BF4</f>
        <v>1.9795404023118925</v>
      </c>
      <c r="BH4" s="91">
        <f>BF4</f>
        <v>1.9795404023118925</v>
      </c>
      <c r="BI4" s="91">
        <f>BF4</f>
        <v>1.9795404023118925</v>
      </c>
      <c r="BJ4" s="91">
        <f>'Monthly per capita (2013-2016)'!AZ3</f>
        <v>2.040345254390675</v>
      </c>
      <c r="BK4" s="91">
        <f>BJ4</f>
        <v>2.040345254390675</v>
      </c>
      <c r="BL4" s="91">
        <f>BJ4</f>
        <v>2.040345254390675</v>
      </c>
      <c r="BM4" s="91">
        <f>BJ4</f>
        <v>2.040345254390675</v>
      </c>
      <c r="BN4" s="91">
        <f>BJ4</f>
        <v>2.040345254390675</v>
      </c>
      <c r="BO4" s="91">
        <f>'Monthly per capita (2013-2016)'!BA3</f>
        <v>1.9162114925497189</v>
      </c>
      <c r="BP4" s="91">
        <f>BO4</f>
        <v>1.9162114925497189</v>
      </c>
      <c r="BQ4" s="91">
        <f>BP4</f>
        <v>1.9162114925497189</v>
      </c>
      <c r="BR4" s="91">
        <f>BO4</f>
        <v>1.9162114925497189</v>
      </c>
      <c r="BS4" s="91">
        <f>'Monthly per capita (2013-2016)'!BB3</f>
        <v>1.98955858682627</v>
      </c>
      <c r="BT4" s="91">
        <f>BS4</f>
        <v>1.98955858682627</v>
      </c>
      <c r="BU4" s="91">
        <f>BS4</f>
        <v>1.98955858682627</v>
      </c>
      <c r="BV4" s="91">
        <f>BS4</f>
        <v>1.98955858682627</v>
      </c>
      <c r="BW4" s="91">
        <f>'Monthly per capita (2013-2016)'!BC3</f>
        <v>1.6572568970448676</v>
      </c>
      <c r="BX4" s="91">
        <f>BW4</f>
        <v>1.6572568970448676</v>
      </c>
      <c r="BY4" s="91">
        <f>BW4</f>
        <v>1.6572568970448676</v>
      </c>
      <c r="BZ4" s="91">
        <f>BW4</f>
        <v>1.6572568970448676</v>
      </c>
      <c r="CA4" s="91">
        <f>BW4</f>
        <v>1.6572568970448676</v>
      </c>
      <c r="CB4" s="133">
        <f>'Monthly per capita (2013-2016)'!BD3</f>
        <v>1.6346221159263892</v>
      </c>
      <c r="CC4" s="133">
        <f>CB4</f>
        <v>1.6346221159263892</v>
      </c>
      <c r="CD4" s="133">
        <f>CB4</f>
        <v>1.6346221159263892</v>
      </c>
      <c r="CE4" s="133">
        <f>CB4</f>
        <v>1.6346221159263892</v>
      </c>
      <c r="CF4" s="133">
        <f>'Monthly per capita (2013-2016)'!BE3</f>
        <v>1.9252483997216778</v>
      </c>
      <c r="CG4" s="133">
        <f>CF4</f>
        <v>1.9252483997216778</v>
      </c>
      <c r="CH4" s="133">
        <f>CF4</f>
        <v>1.9252483997216778</v>
      </c>
      <c r="CI4" s="133">
        <f>CF4</f>
        <v>1.9252483997216778</v>
      </c>
      <c r="CJ4" s="133">
        <f>'Monthly per capita (2013-2016)'!BF3</f>
        <v>1.5717706867878145</v>
      </c>
      <c r="CK4" s="133">
        <f>CJ4</f>
        <v>1.5717706867878145</v>
      </c>
      <c r="CL4" s="133">
        <f>CK4</f>
        <v>1.5717706867878145</v>
      </c>
      <c r="CM4" s="133">
        <f>CJ4</f>
        <v>1.5717706867878145</v>
      </c>
      <c r="CN4" s="133">
        <f>CJ4</f>
        <v>1.5717706867878145</v>
      </c>
      <c r="CO4" s="133">
        <f>'Monthly per capita (2013-2016)'!BG3</f>
        <v>1.680007651838918</v>
      </c>
      <c r="CP4" s="133">
        <f>CO4</f>
        <v>1.680007651838918</v>
      </c>
      <c r="CQ4" s="133">
        <f>CO4</f>
        <v>1.680007651838918</v>
      </c>
      <c r="CR4" s="133">
        <f>CO4</f>
        <v>1.680007651838918</v>
      </c>
      <c r="CS4" s="133">
        <f>'Monthly per capita (2013-2016)'!BH3</f>
        <v>1.6803434000923416</v>
      </c>
      <c r="CT4" s="133">
        <f>CS4</f>
        <v>1.6803434000923416</v>
      </c>
      <c r="CU4" s="133">
        <f>CS4</f>
        <v>1.6803434000923416</v>
      </c>
      <c r="CV4" s="133">
        <f>CS4</f>
        <v>1.6803434000923416</v>
      </c>
      <c r="CW4" s="133">
        <f>'Monthly per capita (2013-2016)'!BI3</f>
        <v>1.7481709811876365</v>
      </c>
      <c r="CX4" s="133">
        <f>CW4</f>
        <v>1.7481709811876365</v>
      </c>
      <c r="CY4" s="133">
        <f>CW4</f>
        <v>1.7481709811876365</v>
      </c>
      <c r="CZ4" s="133">
        <f>CW4</f>
        <v>1.7481709811876365</v>
      </c>
      <c r="DA4" s="133">
        <f>CW4</f>
        <v>1.7481709811876365</v>
      </c>
      <c r="DB4" s="133">
        <f>'Monthly per capita (2013-2016)'!BJ3</f>
        <v>1.7231926558714779</v>
      </c>
      <c r="DC4" s="133">
        <f>DB4</f>
        <v>1.7231926558714779</v>
      </c>
      <c r="DD4" s="133">
        <f>DB4</f>
        <v>1.7231926558714779</v>
      </c>
      <c r="DE4" s="133">
        <f>DB4</f>
        <v>1.7231926558714779</v>
      </c>
      <c r="DF4" s="133">
        <f>'Monthly per capita (2013-2016)'!BK3</f>
        <v>1.7123317764807917</v>
      </c>
      <c r="DG4" s="133">
        <f>DF4</f>
        <v>1.7123317764807917</v>
      </c>
      <c r="DH4" s="133">
        <f>DF4</f>
        <v>1.7123317764807917</v>
      </c>
      <c r="DI4" s="133">
        <f>DF4</f>
        <v>1.7123317764807917</v>
      </c>
      <c r="DJ4" s="133">
        <f>'Monthly per capita (2013-2016)'!BL3</f>
        <v>1.9097315278657652</v>
      </c>
      <c r="DK4" s="133">
        <f>DJ4</f>
        <v>1.9097315278657652</v>
      </c>
      <c r="DL4" s="133">
        <f>DJ4</f>
        <v>1.9097315278657652</v>
      </c>
      <c r="DM4" s="133">
        <f>DJ4</f>
        <v>1.9097315278657652</v>
      </c>
      <c r="DN4" s="133">
        <f>DJ4</f>
        <v>1.9097315278657652</v>
      </c>
      <c r="DO4" s="133">
        <f>'Monthly per capita (2013-2016)'!BM3</f>
        <v>1.8127222183203644</v>
      </c>
      <c r="DP4" s="133">
        <f>DO4</f>
        <v>1.8127222183203644</v>
      </c>
      <c r="DQ4" s="133">
        <f>DO4</f>
        <v>1.8127222183203644</v>
      </c>
      <c r="DR4" s="133">
        <f>DO4</f>
        <v>1.8127222183203644</v>
      </c>
      <c r="DS4" s="133">
        <f>'Monthly per capita (2013-2016)'!BN3</f>
        <v>1.8841140514657604</v>
      </c>
      <c r="DT4" s="133">
        <f>DS4</f>
        <v>1.8841140514657604</v>
      </c>
      <c r="DU4" s="133">
        <f>DS4</f>
        <v>1.8841140514657604</v>
      </c>
      <c r="DV4" s="133">
        <f>DS4</f>
        <v>1.8841140514657604</v>
      </c>
      <c r="DW4" s="133">
        <f>'Monthly per capita (2013-2016)'!BO3</f>
        <v>1.6597648832458307</v>
      </c>
      <c r="DX4" s="133">
        <f>DW4</f>
        <v>1.6597648832458307</v>
      </c>
      <c r="DY4" s="133">
        <f>DW4</f>
        <v>1.6597648832458307</v>
      </c>
      <c r="DZ4" s="133">
        <f>DW4</f>
        <v>1.6597648832458307</v>
      </c>
      <c r="EA4" s="133">
        <f>DW4</f>
        <v>1.6597648832458307</v>
      </c>
      <c r="EB4" s="91">
        <f>'Monthly per capita (2013-2016)'!BP3</f>
        <v>1.6134717021794704</v>
      </c>
      <c r="EC4" s="91">
        <f>EB4</f>
        <v>1.6134717021794704</v>
      </c>
      <c r="ED4" s="91">
        <f>EB4</f>
        <v>1.6134717021794704</v>
      </c>
      <c r="EE4" s="91">
        <f>EB4</f>
        <v>1.6134717021794704</v>
      </c>
      <c r="EF4" s="91">
        <f>'Monthly per capita (2013-2016)'!BQ3</f>
        <v>1.648252611583009</v>
      </c>
      <c r="EG4" s="91">
        <f>EF4</f>
        <v>1.648252611583009</v>
      </c>
      <c r="EH4" s="91">
        <f>EF4</f>
        <v>1.648252611583009</v>
      </c>
      <c r="EI4" s="91">
        <f>EF4</f>
        <v>1.648252611583009</v>
      </c>
      <c r="EJ4" s="91">
        <f>'Monthly per capita (2013-2016)'!BR3</f>
        <v>1.6219821184325007</v>
      </c>
      <c r="EK4" s="91">
        <f>EJ4</f>
        <v>1.6219821184325007</v>
      </c>
      <c r="EL4" s="91">
        <f>EJ4</f>
        <v>1.6219821184325007</v>
      </c>
      <c r="EM4" s="91">
        <f>EJ4</f>
        <v>1.6219821184325007</v>
      </c>
      <c r="EN4" s="91">
        <f>EJ4</f>
        <v>1.6219821184325007</v>
      </c>
      <c r="EO4" s="91">
        <f>'Monthly per capita (2013-2016)'!BS3</f>
        <v>1.7470409556595901</v>
      </c>
      <c r="EP4" s="91">
        <f>EO4</f>
        <v>1.7470409556595901</v>
      </c>
      <c r="EQ4" s="91">
        <f>EO4</f>
        <v>1.7470409556595901</v>
      </c>
      <c r="ER4" s="91">
        <f>EO4</f>
        <v>1.7470409556595901</v>
      </c>
      <c r="ES4" s="91">
        <f>'Monthly per capita (2013-2016)'!BT3</f>
        <v>1.7724853829402223</v>
      </c>
      <c r="ET4" s="91">
        <f>ES4</f>
        <v>1.7724853829402223</v>
      </c>
      <c r="EU4" s="91">
        <f>ES4</f>
        <v>1.7724853829402223</v>
      </c>
      <c r="EV4" s="91">
        <f>ES4</f>
        <v>1.7724853829402223</v>
      </c>
      <c r="EW4" s="91">
        <f>'Monthly per capita (2013-2016)'!BU3</f>
        <v>1.8094523290480025</v>
      </c>
      <c r="EX4" s="91">
        <f>EW4</f>
        <v>1.8094523290480025</v>
      </c>
      <c r="EY4" s="91">
        <f>EW4</f>
        <v>1.8094523290480025</v>
      </c>
      <c r="EZ4" s="91">
        <f>EW4</f>
        <v>1.8094523290480025</v>
      </c>
      <c r="FA4" s="91">
        <f>EW4</f>
        <v>1.8094523290480025</v>
      </c>
    </row>
    <row r="5" spans="1:157" x14ac:dyDescent="0.25">
      <c r="A5" s="71" t="s">
        <v>13</v>
      </c>
      <c r="B5" s="106">
        <f>'Monthly per capita (2013-2016)'!AL4</f>
        <v>1.3332304367958019</v>
      </c>
      <c r="C5" s="106">
        <f t="shared" ref="C5:C28" si="76">B5</f>
        <v>1.3332304367958019</v>
      </c>
      <c r="D5" s="106">
        <f t="shared" ref="D5:D28" si="77">B5</f>
        <v>1.3332304367958019</v>
      </c>
      <c r="E5" s="106">
        <f t="shared" ref="E5:E28" si="78">B5</f>
        <v>1.3332304367958019</v>
      </c>
      <c r="F5" s="106">
        <f>'Monthly per capita (2013-2016)'!AM4</f>
        <v>1.3879677722524435</v>
      </c>
      <c r="G5" s="106">
        <f t="shared" ref="G5:G28" si="79">F5</f>
        <v>1.3879677722524435</v>
      </c>
      <c r="H5" s="106">
        <f t="shared" ref="H5:H28" si="80">F5</f>
        <v>1.3879677722524435</v>
      </c>
      <c r="I5" s="106">
        <f t="shared" ref="I5:I28" si="81">F5</f>
        <v>1.3879677722524435</v>
      </c>
      <c r="J5" s="106">
        <f>'Monthly per capita (2013-2016)'!AN4</f>
        <v>1.5505116352573982</v>
      </c>
      <c r="K5" s="106">
        <f t="shared" ref="K5:K28" si="82">J5</f>
        <v>1.5505116352573982</v>
      </c>
      <c r="L5" s="106">
        <f t="shared" ref="L5:L28" si="83">J5</f>
        <v>1.5505116352573982</v>
      </c>
      <c r="M5" s="106">
        <f t="shared" ref="M5:M28" si="84">J5</f>
        <v>1.5505116352573982</v>
      </c>
      <c r="N5" s="106">
        <f t="shared" ref="N5:N28" si="85">J5</f>
        <v>1.5505116352573982</v>
      </c>
      <c r="O5" s="106">
        <f>'Monthly per capita (2013-2016)'!AO4</f>
        <v>1.5599443930439725</v>
      </c>
      <c r="P5" s="106">
        <f t="shared" ref="P5:P28" si="86">O5</f>
        <v>1.5599443930439725</v>
      </c>
      <c r="Q5" s="106">
        <f t="shared" ref="Q5:Q28" si="87">O5</f>
        <v>1.5599443930439725</v>
      </c>
      <c r="R5" s="106">
        <f t="shared" ref="R5:R28" si="88">O5</f>
        <v>1.5599443930439725</v>
      </c>
      <c r="S5" s="106">
        <f>'Monthly per capita (2013-2016)'!AP4</f>
        <v>1.4438495498411894</v>
      </c>
      <c r="T5" s="106">
        <f>'Monthly per capita (2013-2016)'!AP4</f>
        <v>1.4438495498411894</v>
      </c>
      <c r="U5" s="106">
        <f t="shared" ref="U5:U28" si="89">S5</f>
        <v>1.4438495498411894</v>
      </c>
      <c r="V5" s="106">
        <f t="shared" ref="V5:V28" si="90">S5</f>
        <v>1.4438495498411894</v>
      </c>
      <c r="W5" s="106">
        <f>'Monthly per capita (2013-2016)'!AQ4</f>
        <v>1.3364590999978387</v>
      </c>
      <c r="X5" s="106">
        <f t="shared" ref="X5:X28" si="91">W5</f>
        <v>1.3364590999978387</v>
      </c>
      <c r="Y5" s="106">
        <f t="shared" ref="Y5:Y28" si="92">W5</f>
        <v>1.3364590999978387</v>
      </c>
      <c r="Z5" s="106">
        <f t="shared" ref="Z5:Z28" si="93">W5</f>
        <v>1.3364590999978387</v>
      </c>
      <c r="AA5" s="106">
        <f t="shared" ref="AA5:AA28" si="94">W5</f>
        <v>1.3364590999978387</v>
      </c>
      <c r="AB5" s="91">
        <f>'Monthly per capita (2013-2016)'!AR4</f>
        <v>1.362216187000874</v>
      </c>
      <c r="AC5" s="91">
        <f t="shared" ref="AC5:AC28" si="95">AB5</f>
        <v>1.362216187000874</v>
      </c>
      <c r="AD5" s="91">
        <f t="shared" ref="AD5:AD28" si="96">AB5</f>
        <v>1.362216187000874</v>
      </c>
      <c r="AE5" s="91">
        <f t="shared" ref="AE5:AE28" si="97">AB5</f>
        <v>1.362216187000874</v>
      </c>
      <c r="AF5" s="91">
        <f>'Monthly per capita (2013-2016)'!AS4</f>
        <v>1.5420751978669189</v>
      </c>
      <c r="AG5" s="91">
        <f t="shared" ref="AG5:AG28" si="98">AF5</f>
        <v>1.5420751978669189</v>
      </c>
      <c r="AH5" s="91">
        <f t="shared" ref="AH5:AH28" si="99">AF5</f>
        <v>1.5420751978669189</v>
      </c>
      <c r="AI5" s="91">
        <f t="shared" ref="AI5:AI28" si="100">AF5</f>
        <v>1.5420751978669189</v>
      </c>
      <c r="AJ5" s="91">
        <f>'Monthly per capita (2013-2016)'!AT4</f>
        <v>1.3987414037565391</v>
      </c>
      <c r="AK5" s="91">
        <f t="shared" ref="AK5:AK28" si="101">AJ5</f>
        <v>1.3987414037565391</v>
      </c>
      <c r="AL5" s="91">
        <f t="shared" ref="AL5:AL28" si="102">AJ5</f>
        <v>1.3987414037565391</v>
      </c>
      <c r="AM5" s="91">
        <f t="shared" ref="AM5:AM28" si="103">AJ5</f>
        <v>1.3987414037565391</v>
      </c>
      <c r="AN5" s="91">
        <f t="shared" ref="AN5:AN28" si="104">AJ5</f>
        <v>1.3987414037565391</v>
      </c>
      <c r="AO5" s="91">
        <f>'Monthly per capita (2013-2016)'!AU4</f>
        <v>1.4102295972959309</v>
      </c>
      <c r="AP5" s="91">
        <f t="shared" ref="AP5:AR5" si="105">AO5</f>
        <v>1.4102295972959309</v>
      </c>
      <c r="AQ5" s="91">
        <f t="shared" si="105"/>
        <v>1.4102295972959309</v>
      </c>
      <c r="AR5" s="91">
        <f t="shared" si="105"/>
        <v>1.4102295972959309</v>
      </c>
      <c r="AS5" s="91">
        <f>'Monthly per capita (2013-2016)'!AV4</f>
        <v>1.4330720716421708</v>
      </c>
      <c r="AT5" s="91">
        <f t="shared" ref="AT5:AT28" si="106">AS5</f>
        <v>1.4330720716421708</v>
      </c>
      <c r="AU5" s="91">
        <f t="shared" ref="AU5:AU28" si="107">AS5</f>
        <v>1.4330720716421708</v>
      </c>
      <c r="AV5" s="91">
        <f t="shared" ref="AV5:AV28" si="108">AS5</f>
        <v>1.4330720716421708</v>
      </c>
      <c r="AW5" s="91">
        <f>'Monthly per capita (2013-2016)'!AW4</f>
        <v>1.5441676379176379</v>
      </c>
      <c r="AX5" s="91">
        <f t="shared" ref="AX5:AX28" si="109">AW5</f>
        <v>1.5441676379176379</v>
      </c>
      <c r="AY5" s="91">
        <f t="shared" ref="AY5:AY28" si="110">AW5</f>
        <v>1.5441676379176379</v>
      </c>
      <c r="AZ5" s="91">
        <f t="shared" ref="AZ5:AZ28" si="111">AW5</f>
        <v>1.5441676379176379</v>
      </c>
      <c r="BA5" s="91">
        <f t="shared" ref="BA5:BA28" si="112">AW5</f>
        <v>1.5441676379176379</v>
      </c>
      <c r="BB5" s="91">
        <f>'Monthly per capita (2013-2016)'!AX4</f>
        <v>1.5103863790668017</v>
      </c>
      <c r="BC5" s="91">
        <f t="shared" ref="BC5:BC28" si="113">BB5</f>
        <v>1.5103863790668017</v>
      </c>
      <c r="BD5" s="91">
        <f t="shared" ref="BD5:BD28" si="114">BB5</f>
        <v>1.5103863790668017</v>
      </c>
      <c r="BE5" s="91">
        <f t="shared" ref="BE5:BE28" si="115">BB5</f>
        <v>1.5103863790668017</v>
      </c>
      <c r="BF5" s="91">
        <f>'Monthly per capita (2013-2016)'!AY4</f>
        <v>1.3084763407165192</v>
      </c>
      <c r="BG5" s="91">
        <f t="shared" ref="BG5:BG28" si="116">BF5</f>
        <v>1.3084763407165192</v>
      </c>
      <c r="BH5" s="91">
        <f t="shared" ref="BH5:BH28" si="117">BF5</f>
        <v>1.3084763407165192</v>
      </c>
      <c r="BI5" s="91">
        <f t="shared" ref="BI5:BI28" si="118">BF5</f>
        <v>1.3084763407165192</v>
      </c>
      <c r="BJ5" s="91">
        <f>'Monthly per capita (2013-2016)'!AZ4</f>
        <v>1.4230058699085248</v>
      </c>
      <c r="BK5" s="91">
        <f t="shared" ref="BK5:BK28" si="119">BJ5</f>
        <v>1.4230058699085248</v>
      </c>
      <c r="BL5" s="91">
        <f t="shared" ref="BL5:BL28" si="120">BJ5</f>
        <v>1.4230058699085248</v>
      </c>
      <c r="BM5" s="91">
        <f t="shared" ref="BM5:BM28" si="121">BJ5</f>
        <v>1.4230058699085248</v>
      </c>
      <c r="BN5" s="91">
        <f t="shared" ref="BN5:BN28" si="122">BJ5</f>
        <v>1.4230058699085248</v>
      </c>
      <c r="BO5" s="91">
        <f>'Monthly per capita (2013-2016)'!BA4</f>
        <v>1.0879002231557398</v>
      </c>
      <c r="BP5" s="91">
        <f t="shared" ref="BP5:BQ5" si="123">BO5</f>
        <v>1.0879002231557398</v>
      </c>
      <c r="BQ5" s="91">
        <f t="shared" si="123"/>
        <v>1.0879002231557398</v>
      </c>
      <c r="BR5" s="91">
        <f t="shared" ref="BR5:BR28" si="124">BO5</f>
        <v>1.0879002231557398</v>
      </c>
      <c r="BS5" s="91">
        <f>'Monthly per capita (2013-2016)'!BB4</f>
        <v>1.1595803207636219</v>
      </c>
      <c r="BT5" s="91">
        <f t="shared" ref="BT5:BT28" si="125">BS5</f>
        <v>1.1595803207636219</v>
      </c>
      <c r="BU5" s="91">
        <f t="shared" ref="BU5:BU28" si="126">BS5</f>
        <v>1.1595803207636219</v>
      </c>
      <c r="BV5" s="91">
        <f t="shared" ref="BV5:BV28" si="127">BS5</f>
        <v>1.1595803207636219</v>
      </c>
      <c r="BW5" s="91">
        <f>'Monthly per capita (2013-2016)'!BC4</f>
        <v>0.96615823345335416</v>
      </c>
      <c r="BX5" s="91">
        <f t="shared" ref="BX5:BX28" si="128">BW5</f>
        <v>0.96615823345335416</v>
      </c>
      <c r="BY5" s="91">
        <f t="shared" ref="BY5:BY28" si="129">BW5</f>
        <v>0.96615823345335416</v>
      </c>
      <c r="BZ5" s="91">
        <f t="shared" ref="BZ5:BZ28" si="130">BW5</f>
        <v>0.96615823345335416</v>
      </c>
      <c r="CA5" s="91">
        <f t="shared" ref="CA5:CA28" si="131">BW5</f>
        <v>0.96615823345335416</v>
      </c>
      <c r="CB5" s="133">
        <f>'Monthly per capita (2013-2016)'!BD4</f>
        <v>1.0473351240517046</v>
      </c>
      <c r="CC5" s="133">
        <f t="shared" ref="CC5:CC28" si="132">CB5</f>
        <v>1.0473351240517046</v>
      </c>
      <c r="CD5" s="133">
        <f t="shared" ref="CD5:CD28" si="133">CB5</f>
        <v>1.0473351240517046</v>
      </c>
      <c r="CE5" s="133">
        <f t="shared" ref="CE5:CE28" si="134">CB5</f>
        <v>1.0473351240517046</v>
      </c>
      <c r="CF5" s="133">
        <f>'Monthly per capita (2013-2016)'!BE4</f>
        <v>1.0934175921738112</v>
      </c>
      <c r="CG5" s="133">
        <f t="shared" ref="CG5:CG28" si="135">CF5</f>
        <v>1.0934175921738112</v>
      </c>
      <c r="CH5" s="133">
        <f t="shared" ref="CH5:CH28" si="136">CF5</f>
        <v>1.0934175921738112</v>
      </c>
      <c r="CI5" s="133">
        <f t="shared" ref="CI5:CI28" si="137">CF5</f>
        <v>1.0934175921738112</v>
      </c>
      <c r="CJ5" s="133">
        <f>'Monthly per capita (2013-2016)'!BF4</f>
        <v>0.9552754932814338</v>
      </c>
      <c r="CK5" s="133">
        <f t="shared" ref="CK5:CL5" si="138">CJ5</f>
        <v>0.9552754932814338</v>
      </c>
      <c r="CL5" s="133">
        <f t="shared" si="138"/>
        <v>0.9552754932814338</v>
      </c>
      <c r="CM5" s="133">
        <f t="shared" ref="CM5:CM28" si="139">CJ5</f>
        <v>0.9552754932814338</v>
      </c>
      <c r="CN5" s="133">
        <f t="shared" ref="CN5:CN28" si="140">CJ5</f>
        <v>0.9552754932814338</v>
      </c>
      <c r="CO5" s="133">
        <f>'Monthly per capita (2013-2016)'!BG4</f>
        <v>1.0023006618927237</v>
      </c>
      <c r="CP5" s="133">
        <f t="shared" ref="CP5:CP28" si="141">CO5</f>
        <v>1.0023006618927237</v>
      </c>
      <c r="CQ5" s="133">
        <f t="shared" ref="CQ5:CQ28" si="142">CO5</f>
        <v>1.0023006618927237</v>
      </c>
      <c r="CR5" s="133">
        <f t="shared" ref="CR5:CR28" si="143">CO5</f>
        <v>1.0023006618927237</v>
      </c>
      <c r="CS5" s="133">
        <f>'Monthly per capita (2013-2016)'!BH4</f>
        <v>0.97026902150851946</v>
      </c>
      <c r="CT5" s="133">
        <f t="shared" ref="CT5:CT28" si="144">CS5</f>
        <v>0.97026902150851946</v>
      </c>
      <c r="CU5" s="133">
        <f t="shared" ref="CU5:CU28" si="145">CS5</f>
        <v>0.97026902150851946</v>
      </c>
      <c r="CV5" s="133">
        <f t="shared" ref="CV5:CV28" si="146">CS5</f>
        <v>0.97026902150851946</v>
      </c>
      <c r="CW5" s="133">
        <f>'Monthly per capita (2013-2016)'!BI4</f>
        <v>0.9605183669492352</v>
      </c>
      <c r="CX5" s="133">
        <f t="shared" ref="CX5:CX28" si="147">CW5</f>
        <v>0.9605183669492352</v>
      </c>
      <c r="CY5" s="133">
        <f t="shared" ref="CY5:CY28" si="148">CW5</f>
        <v>0.9605183669492352</v>
      </c>
      <c r="CZ5" s="133">
        <f t="shared" ref="CZ5:CZ28" si="149">CW5</f>
        <v>0.9605183669492352</v>
      </c>
      <c r="DA5" s="133">
        <f t="shared" ref="DA5:DA28" si="150">CW5</f>
        <v>0.9605183669492352</v>
      </c>
      <c r="DB5" s="133">
        <f>'Monthly per capita (2013-2016)'!BJ4</f>
        <v>1.0351970657287091</v>
      </c>
      <c r="DC5" s="133">
        <f t="shared" ref="DC5:DC28" si="151">DB5</f>
        <v>1.0351970657287091</v>
      </c>
      <c r="DD5" s="133">
        <f t="shared" ref="DD5:DD28" si="152">DB5</f>
        <v>1.0351970657287091</v>
      </c>
      <c r="DE5" s="133">
        <f t="shared" ref="DE5:DE28" si="153">DB5</f>
        <v>1.0351970657287091</v>
      </c>
      <c r="DF5" s="133">
        <f>'Monthly per capita (2013-2016)'!BK4</f>
        <v>0.93370753616154933</v>
      </c>
      <c r="DG5" s="133">
        <f t="shared" ref="DG5:DG28" si="154">DF5</f>
        <v>0.93370753616154933</v>
      </c>
      <c r="DH5" s="133">
        <f t="shared" ref="DH5:DH28" si="155">DF5</f>
        <v>0.93370753616154933</v>
      </c>
      <c r="DI5" s="133">
        <f t="shared" ref="DI5:DI28" si="156">DF5</f>
        <v>0.93370753616154933</v>
      </c>
      <c r="DJ5" s="133">
        <f>'Monthly per capita (2013-2016)'!BL4</f>
        <v>1.0288581776715195</v>
      </c>
      <c r="DK5" s="133">
        <f t="shared" ref="DK5:DK28" si="157">DJ5</f>
        <v>1.0288581776715195</v>
      </c>
      <c r="DL5" s="133">
        <f t="shared" ref="DL5:DL28" si="158">DJ5</f>
        <v>1.0288581776715195</v>
      </c>
      <c r="DM5" s="133">
        <f t="shared" ref="DM5:DM28" si="159">DJ5</f>
        <v>1.0288581776715195</v>
      </c>
      <c r="DN5" s="133">
        <f t="shared" ref="DN5:DN28" si="160">DJ5</f>
        <v>1.0288581776715195</v>
      </c>
      <c r="DO5" s="133">
        <f>'Monthly per capita (2013-2016)'!BM4</f>
        <v>1.0613520039458881</v>
      </c>
      <c r="DP5" s="133">
        <f t="shared" ref="DP5:DP28" si="161">DO5</f>
        <v>1.0613520039458881</v>
      </c>
      <c r="DQ5" s="133">
        <f t="shared" ref="DQ5:DQ28" si="162">DO5</f>
        <v>1.0613520039458881</v>
      </c>
      <c r="DR5" s="133">
        <f t="shared" ref="DR5:DR28" si="163">DO5</f>
        <v>1.0613520039458881</v>
      </c>
      <c r="DS5" s="133">
        <f>'Monthly per capita (2013-2016)'!BN4</f>
        <v>1.0726830536336902</v>
      </c>
      <c r="DT5" s="133">
        <f t="shared" ref="DT5:DT28" si="164">DS5</f>
        <v>1.0726830536336902</v>
      </c>
      <c r="DU5" s="133">
        <f t="shared" ref="DU5:DU28" si="165">DS5</f>
        <v>1.0726830536336902</v>
      </c>
      <c r="DV5" s="133">
        <f t="shared" ref="DV5:DV28" si="166">DS5</f>
        <v>1.0726830536336902</v>
      </c>
      <c r="DW5" s="133">
        <f>'Monthly per capita (2013-2016)'!BO4</f>
        <v>0.98496259712744938</v>
      </c>
      <c r="DX5" s="133">
        <f t="shared" ref="DX5:DX28" si="167">DW5</f>
        <v>0.98496259712744938</v>
      </c>
      <c r="DY5" s="133">
        <f t="shared" ref="DY5:DY28" si="168">DW5</f>
        <v>0.98496259712744938</v>
      </c>
      <c r="DZ5" s="133">
        <f t="shared" ref="DZ5:DZ28" si="169">DW5</f>
        <v>0.98496259712744938</v>
      </c>
      <c r="EA5" s="133">
        <f t="shared" ref="EA5:EA28" si="170">DW5</f>
        <v>0.98496259712744938</v>
      </c>
      <c r="EB5" s="91">
        <f>'Monthly per capita (2013-2016)'!BP4</f>
        <v>1.0245141535995552</v>
      </c>
      <c r="EC5" s="91">
        <f t="shared" ref="EC5:EC28" si="171">EB5</f>
        <v>1.0245141535995552</v>
      </c>
      <c r="ED5" s="91">
        <f t="shared" ref="ED5:ED28" si="172">EB5</f>
        <v>1.0245141535995552</v>
      </c>
      <c r="EE5" s="91">
        <f t="shared" ref="EE5:EE28" si="173">EB5</f>
        <v>1.0245141535995552</v>
      </c>
      <c r="EF5" s="91">
        <f>'Monthly per capita (2013-2016)'!BQ4</f>
        <v>0.96093587356924282</v>
      </c>
      <c r="EG5" s="91">
        <f t="shared" ref="EG5:EG28" si="174">EF5</f>
        <v>0.96093587356924282</v>
      </c>
      <c r="EH5" s="91">
        <f t="shared" ref="EH5:EH28" si="175">EF5</f>
        <v>0.96093587356924282</v>
      </c>
      <c r="EI5" s="91">
        <f t="shared" ref="EI5:EI28" si="176">EF5</f>
        <v>0.96093587356924282</v>
      </c>
      <c r="EJ5" s="91">
        <f>'Monthly per capita (2013-2016)'!BR4</f>
        <v>0.95338331122112363</v>
      </c>
      <c r="EK5" s="91">
        <f t="shared" ref="EK5:EK28" si="177">EJ5</f>
        <v>0.95338331122112363</v>
      </c>
      <c r="EL5" s="91">
        <f t="shared" ref="EL5:EL28" si="178">EJ5</f>
        <v>0.95338331122112363</v>
      </c>
      <c r="EM5" s="91">
        <f t="shared" ref="EM5:EM28" si="179">EJ5</f>
        <v>0.95338331122112363</v>
      </c>
      <c r="EN5" s="91">
        <f t="shared" ref="EN5:EN28" si="180">EJ5</f>
        <v>0.95338331122112363</v>
      </c>
      <c r="EO5" s="91">
        <f>'Monthly per capita (2013-2016)'!BS4</f>
        <v>1.0593646782381239</v>
      </c>
      <c r="EP5" s="91">
        <f t="shared" ref="EP5:EP28" si="181">EO5</f>
        <v>1.0593646782381239</v>
      </c>
      <c r="EQ5" s="91">
        <f t="shared" ref="EQ5:EQ28" si="182">EO5</f>
        <v>1.0593646782381239</v>
      </c>
      <c r="ER5" s="91">
        <f t="shared" ref="ER5:ER28" si="183">EO5</f>
        <v>1.0593646782381239</v>
      </c>
      <c r="ES5" s="91">
        <f>'Monthly per capita (2013-2016)'!BT4</f>
        <v>1.0051943557146852</v>
      </c>
      <c r="ET5" s="91">
        <f t="shared" ref="ET5:ET28" si="184">ES5</f>
        <v>1.0051943557146852</v>
      </c>
      <c r="EU5" s="91">
        <f t="shared" ref="EU5:EU28" si="185">ES5</f>
        <v>1.0051943557146852</v>
      </c>
      <c r="EV5" s="91">
        <f t="shared" ref="EV5:EV28" si="186">ES5</f>
        <v>1.0051943557146852</v>
      </c>
      <c r="EW5" s="91">
        <f>'Monthly per capita (2013-2016)'!BU4</f>
        <v>1.0366253980921134</v>
      </c>
      <c r="EX5" s="91">
        <f t="shared" ref="EX5:EX28" si="187">EW5</f>
        <v>1.0366253980921134</v>
      </c>
      <c r="EY5" s="91">
        <f t="shared" ref="EY5:EY28" si="188">EW5</f>
        <v>1.0366253980921134</v>
      </c>
      <c r="EZ5" s="91">
        <f t="shared" ref="EZ5:EZ28" si="189">EW5</f>
        <v>1.0366253980921134</v>
      </c>
      <c r="FA5" s="91">
        <f t="shared" ref="FA5:FA28" si="190">EW5</f>
        <v>1.0366253980921134</v>
      </c>
    </row>
    <row r="6" spans="1:157" x14ac:dyDescent="0.25">
      <c r="A6" s="71" t="s">
        <v>21</v>
      </c>
      <c r="B6" s="106">
        <f>'Monthly per capita (2013-2016)'!AL5</f>
        <v>1.0222291779038783</v>
      </c>
      <c r="C6" s="106">
        <f t="shared" si="76"/>
        <v>1.0222291779038783</v>
      </c>
      <c r="D6" s="106">
        <f t="shared" si="77"/>
        <v>1.0222291779038783</v>
      </c>
      <c r="E6" s="106">
        <f t="shared" si="78"/>
        <v>1.0222291779038783</v>
      </c>
      <c r="F6" s="106">
        <f>'Monthly per capita (2013-2016)'!AM5</f>
        <v>1.109360736126932</v>
      </c>
      <c r="G6" s="106">
        <f t="shared" si="79"/>
        <v>1.109360736126932</v>
      </c>
      <c r="H6" s="106">
        <f t="shared" si="80"/>
        <v>1.109360736126932</v>
      </c>
      <c r="I6" s="106">
        <f t="shared" si="81"/>
        <v>1.109360736126932</v>
      </c>
      <c r="J6" s="106">
        <f>'Monthly per capita (2013-2016)'!AN5</f>
        <v>1.209115903734914</v>
      </c>
      <c r="K6" s="106">
        <f t="shared" si="82"/>
        <v>1.209115903734914</v>
      </c>
      <c r="L6" s="106">
        <f t="shared" si="83"/>
        <v>1.209115903734914</v>
      </c>
      <c r="M6" s="106">
        <f t="shared" si="84"/>
        <v>1.209115903734914</v>
      </c>
      <c r="N6" s="106">
        <f t="shared" si="85"/>
        <v>1.209115903734914</v>
      </c>
      <c r="O6" s="106">
        <f>'Monthly per capita (2013-2016)'!AO5</f>
        <v>1.1722276358488311</v>
      </c>
      <c r="P6" s="106">
        <f t="shared" si="86"/>
        <v>1.1722276358488311</v>
      </c>
      <c r="Q6" s="106">
        <f t="shared" si="87"/>
        <v>1.1722276358488311</v>
      </c>
      <c r="R6" s="106">
        <f t="shared" si="88"/>
        <v>1.1722276358488311</v>
      </c>
      <c r="S6" s="106">
        <f>'Monthly per capita (2013-2016)'!AP5</f>
        <v>1.1453963845268196</v>
      </c>
      <c r="T6" s="106">
        <f>'Monthly per capita (2013-2016)'!AP5</f>
        <v>1.1453963845268196</v>
      </c>
      <c r="U6" s="106">
        <f t="shared" si="89"/>
        <v>1.1453963845268196</v>
      </c>
      <c r="V6" s="106">
        <f t="shared" si="90"/>
        <v>1.1453963845268196</v>
      </c>
      <c r="W6" s="106">
        <f>'Monthly per capita (2013-2016)'!AQ5</f>
        <v>1.0386028409772265</v>
      </c>
      <c r="X6" s="106">
        <f t="shared" si="91"/>
        <v>1.0386028409772265</v>
      </c>
      <c r="Y6" s="106">
        <f t="shared" si="92"/>
        <v>1.0386028409772265</v>
      </c>
      <c r="Z6" s="106">
        <f t="shared" si="93"/>
        <v>1.0386028409772265</v>
      </c>
      <c r="AA6" s="106">
        <f t="shared" si="94"/>
        <v>1.0386028409772265</v>
      </c>
      <c r="AB6" s="91">
        <f>'Monthly per capita (2013-2016)'!AR5</f>
        <v>1.1210186801437614</v>
      </c>
      <c r="AC6" s="91">
        <f t="shared" si="95"/>
        <v>1.1210186801437614</v>
      </c>
      <c r="AD6" s="91">
        <f t="shared" si="96"/>
        <v>1.1210186801437614</v>
      </c>
      <c r="AE6" s="91">
        <f t="shared" si="97"/>
        <v>1.1210186801437614</v>
      </c>
      <c r="AF6" s="91">
        <f>'Monthly per capita (2013-2016)'!AS5</f>
        <v>1.1900412631977206</v>
      </c>
      <c r="AG6" s="91">
        <f t="shared" si="98"/>
        <v>1.1900412631977206</v>
      </c>
      <c r="AH6" s="91">
        <f t="shared" si="99"/>
        <v>1.1900412631977206</v>
      </c>
      <c r="AI6" s="91">
        <f t="shared" si="100"/>
        <v>1.1900412631977206</v>
      </c>
      <c r="AJ6" s="91">
        <f>'Monthly per capita (2013-2016)'!AT5</f>
        <v>1.0780562757761272</v>
      </c>
      <c r="AK6" s="91">
        <f t="shared" si="101"/>
        <v>1.0780562757761272</v>
      </c>
      <c r="AL6" s="91">
        <f t="shared" si="102"/>
        <v>1.0780562757761272</v>
      </c>
      <c r="AM6" s="91">
        <f t="shared" si="103"/>
        <v>1.0780562757761272</v>
      </c>
      <c r="AN6" s="91">
        <f t="shared" si="104"/>
        <v>1.0780562757761272</v>
      </c>
      <c r="AO6" s="91">
        <f>'Monthly per capita (2013-2016)'!AU5</f>
        <v>1.0744496446524532</v>
      </c>
      <c r="AP6" s="91">
        <f t="shared" ref="AP6:AR6" si="191">AO6</f>
        <v>1.0744496446524532</v>
      </c>
      <c r="AQ6" s="91">
        <f t="shared" si="191"/>
        <v>1.0744496446524532</v>
      </c>
      <c r="AR6" s="91">
        <f t="shared" si="191"/>
        <v>1.0744496446524532</v>
      </c>
      <c r="AS6" s="91">
        <f>'Monthly per capita (2013-2016)'!AV5</f>
        <v>1.0416447449686843</v>
      </c>
      <c r="AT6" s="91">
        <f t="shared" si="106"/>
        <v>1.0416447449686843</v>
      </c>
      <c r="AU6" s="91">
        <f t="shared" si="107"/>
        <v>1.0416447449686843</v>
      </c>
      <c r="AV6" s="91">
        <f t="shared" si="108"/>
        <v>1.0416447449686843</v>
      </c>
      <c r="AW6" s="91">
        <f>'Monthly per capita (2013-2016)'!AW5</f>
        <v>1.0408748168108544</v>
      </c>
      <c r="AX6" s="91">
        <f t="shared" si="109"/>
        <v>1.0408748168108544</v>
      </c>
      <c r="AY6" s="91">
        <f t="shared" si="110"/>
        <v>1.0408748168108544</v>
      </c>
      <c r="AZ6" s="91">
        <f t="shared" si="111"/>
        <v>1.0408748168108544</v>
      </c>
      <c r="BA6" s="91">
        <f t="shared" si="112"/>
        <v>1.0408748168108544</v>
      </c>
      <c r="BB6" s="91">
        <f>'Monthly per capita (2013-2016)'!AX5</f>
        <v>1.0470622637222202</v>
      </c>
      <c r="BC6" s="91">
        <f t="shared" si="113"/>
        <v>1.0470622637222202</v>
      </c>
      <c r="BD6" s="91">
        <f t="shared" si="114"/>
        <v>1.0470622637222202</v>
      </c>
      <c r="BE6" s="91">
        <f t="shared" si="115"/>
        <v>1.0470622637222202</v>
      </c>
      <c r="BF6" s="91">
        <f>'Monthly per capita (2013-2016)'!AY5</f>
        <v>1.0393362948594191</v>
      </c>
      <c r="BG6" s="91">
        <f t="shared" si="116"/>
        <v>1.0393362948594191</v>
      </c>
      <c r="BH6" s="91">
        <f t="shared" si="117"/>
        <v>1.0393362948594191</v>
      </c>
      <c r="BI6" s="91">
        <f t="shared" si="118"/>
        <v>1.0393362948594191</v>
      </c>
      <c r="BJ6" s="91">
        <f>'Monthly per capita (2013-2016)'!AZ5</f>
        <v>1.0939610530253805</v>
      </c>
      <c r="BK6" s="91">
        <f t="shared" si="119"/>
        <v>1.0939610530253805</v>
      </c>
      <c r="BL6" s="91">
        <f t="shared" si="120"/>
        <v>1.0939610530253805</v>
      </c>
      <c r="BM6" s="91">
        <f t="shared" si="121"/>
        <v>1.0939610530253805</v>
      </c>
      <c r="BN6" s="91">
        <f t="shared" si="122"/>
        <v>1.0939610530253805</v>
      </c>
      <c r="BO6" s="91">
        <f>'Monthly per capita (2013-2016)'!BA5</f>
        <v>1.129857311398321</v>
      </c>
      <c r="BP6" s="91">
        <f t="shared" ref="BP6:BQ6" si="192">BO6</f>
        <v>1.129857311398321</v>
      </c>
      <c r="BQ6" s="91">
        <f t="shared" si="192"/>
        <v>1.129857311398321</v>
      </c>
      <c r="BR6" s="91">
        <f t="shared" si="124"/>
        <v>1.129857311398321</v>
      </c>
      <c r="BS6" s="91">
        <f>'Monthly per capita (2013-2016)'!BB5</f>
        <v>1.1094492179673043</v>
      </c>
      <c r="BT6" s="91">
        <f t="shared" si="125"/>
        <v>1.1094492179673043</v>
      </c>
      <c r="BU6" s="91">
        <f t="shared" si="126"/>
        <v>1.1094492179673043</v>
      </c>
      <c r="BV6" s="91">
        <f t="shared" si="127"/>
        <v>1.1094492179673043</v>
      </c>
      <c r="BW6" s="91">
        <f>'Monthly per capita (2013-2016)'!BC5</f>
        <v>0.97946266869747756</v>
      </c>
      <c r="BX6" s="91">
        <f t="shared" si="128"/>
        <v>0.97946266869747756</v>
      </c>
      <c r="BY6" s="91">
        <f t="shared" si="129"/>
        <v>0.97946266869747756</v>
      </c>
      <c r="BZ6" s="91">
        <f t="shared" si="130"/>
        <v>0.97946266869747756</v>
      </c>
      <c r="CA6" s="91">
        <f t="shared" si="131"/>
        <v>0.97946266869747756</v>
      </c>
      <c r="CB6" s="133">
        <f>'Monthly per capita (2013-2016)'!BD5</f>
        <v>1.0841035585331416</v>
      </c>
      <c r="CC6" s="133">
        <f t="shared" si="132"/>
        <v>1.0841035585331416</v>
      </c>
      <c r="CD6" s="133">
        <f t="shared" si="133"/>
        <v>1.0841035585331416</v>
      </c>
      <c r="CE6" s="133">
        <f t="shared" si="134"/>
        <v>1.0841035585331416</v>
      </c>
      <c r="CF6" s="133">
        <f>'Monthly per capita (2013-2016)'!BE5</f>
        <v>1.1766973273067296</v>
      </c>
      <c r="CG6" s="133">
        <f t="shared" si="135"/>
        <v>1.1766973273067296</v>
      </c>
      <c r="CH6" s="133">
        <f t="shared" si="136"/>
        <v>1.1766973273067296</v>
      </c>
      <c r="CI6" s="133">
        <f t="shared" si="137"/>
        <v>1.1766973273067296</v>
      </c>
      <c r="CJ6" s="133">
        <f>'Monthly per capita (2013-2016)'!BF5</f>
        <v>0.92084191260581116</v>
      </c>
      <c r="CK6" s="133">
        <f t="shared" ref="CK6:CL6" si="193">CJ6</f>
        <v>0.92084191260581116</v>
      </c>
      <c r="CL6" s="133">
        <f t="shared" si="193"/>
        <v>0.92084191260581116</v>
      </c>
      <c r="CM6" s="133">
        <f t="shared" si="139"/>
        <v>0.92084191260581116</v>
      </c>
      <c r="CN6" s="133">
        <f t="shared" si="140"/>
        <v>0.92084191260581116</v>
      </c>
      <c r="CO6" s="133">
        <f>'Monthly per capita (2013-2016)'!BG5</f>
        <v>1.03658615136876</v>
      </c>
      <c r="CP6" s="133">
        <f t="shared" si="141"/>
        <v>1.03658615136876</v>
      </c>
      <c r="CQ6" s="133">
        <f t="shared" si="142"/>
        <v>1.03658615136876</v>
      </c>
      <c r="CR6" s="133">
        <f t="shared" si="143"/>
        <v>1.03658615136876</v>
      </c>
      <c r="CS6" s="133">
        <f>'Monthly per capita (2013-2016)'!BH5</f>
        <v>0.97754917484502535</v>
      </c>
      <c r="CT6" s="133">
        <f t="shared" si="144"/>
        <v>0.97754917484502535</v>
      </c>
      <c r="CU6" s="133">
        <f t="shared" si="145"/>
        <v>0.97754917484502535</v>
      </c>
      <c r="CV6" s="133">
        <f t="shared" si="146"/>
        <v>0.97754917484502535</v>
      </c>
      <c r="CW6" s="133">
        <f>'Monthly per capita (2013-2016)'!BI5</f>
        <v>1.0642736660862384</v>
      </c>
      <c r="CX6" s="133">
        <f t="shared" si="147"/>
        <v>1.0642736660862384</v>
      </c>
      <c r="CY6" s="133">
        <f t="shared" si="148"/>
        <v>1.0642736660862384</v>
      </c>
      <c r="CZ6" s="133">
        <f t="shared" si="149"/>
        <v>1.0642736660862384</v>
      </c>
      <c r="DA6" s="133">
        <f t="shared" si="150"/>
        <v>1.0642736660862384</v>
      </c>
      <c r="DB6" s="133">
        <f>'Monthly per capita (2013-2016)'!BJ5</f>
        <v>1.0013134388029765</v>
      </c>
      <c r="DC6" s="133">
        <f t="shared" si="151"/>
        <v>1.0013134388029765</v>
      </c>
      <c r="DD6" s="133">
        <f t="shared" si="152"/>
        <v>1.0013134388029765</v>
      </c>
      <c r="DE6" s="133">
        <f t="shared" si="153"/>
        <v>1.0013134388029765</v>
      </c>
      <c r="DF6" s="133">
        <f>'Monthly per capita (2013-2016)'!BK5</f>
        <v>0.96885513556303182</v>
      </c>
      <c r="DG6" s="133">
        <f t="shared" si="154"/>
        <v>0.96885513556303182</v>
      </c>
      <c r="DH6" s="133">
        <f t="shared" si="155"/>
        <v>0.96885513556303182</v>
      </c>
      <c r="DI6" s="133">
        <f t="shared" si="156"/>
        <v>0.96885513556303182</v>
      </c>
      <c r="DJ6" s="133">
        <f>'Monthly per capita (2013-2016)'!BL5</f>
        <v>1.0823141340580973</v>
      </c>
      <c r="DK6" s="133">
        <f t="shared" si="157"/>
        <v>1.0823141340580973</v>
      </c>
      <c r="DL6" s="133">
        <f t="shared" si="158"/>
        <v>1.0823141340580973</v>
      </c>
      <c r="DM6" s="133">
        <f t="shared" si="159"/>
        <v>1.0823141340580973</v>
      </c>
      <c r="DN6" s="133">
        <f t="shared" si="160"/>
        <v>1.0823141340580973</v>
      </c>
      <c r="DO6" s="133">
        <f>'Monthly per capita (2013-2016)'!BM5</f>
        <v>1.0435454084608995</v>
      </c>
      <c r="DP6" s="133">
        <f t="shared" si="161"/>
        <v>1.0435454084608995</v>
      </c>
      <c r="DQ6" s="133">
        <f t="shared" si="162"/>
        <v>1.0435454084608995</v>
      </c>
      <c r="DR6" s="133">
        <f t="shared" si="163"/>
        <v>1.0435454084608995</v>
      </c>
      <c r="DS6" s="133">
        <f>'Monthly per capita (2013-2016)'!BN5</f>
        <v>1.0279490961744699</v>
      </c>
      <c r="DT6" s="133">
        <f t="shared" si="164"/>
        <v>1.0279490961744699</v>
      </c>
      <c r="DU6" s="133">
        <f t="shared" si="165"/>
        <v>1.0279490961744699</v>
      </c>
      <c r="DV6" s="133">
        <f t="shared" si="166"/>
        <v>1.0279490961744699</v>
      </c>
      <c r="DW6" s="133">
        <f>'Monthly per capita (2013-2016)'!BO5</f>
        <v>0.99497905708463907</v>
      </c>
      <c r="DX6" s="133">
        <f t="shared" si="167"/>
        <v>0.99497905708463907</v>
      </c>
      <c r="DY6" s="133">
        <f t="shared" si="168"/>
        <v>0.99497905708463907</v>
      </c>
      <c r="DZ6" s="133">
        <f t="shared" si="169"/>
        <v>0.99497905708463907</v>
      </c>
      <c r="EA6" s="133">
        <f t="shared" si="170"/>
        <v>0.99497905708463907</v>
      </c>
      <c r="EB6" s="91">
        <f>'Monthly per capita (2013-2016)'!BP5</f>
        <v>1.0200353554079917</v>
      </c>
      <c r="EC6" s="91">
        <f t="shared" si="171"/>
        <v>1.0200353554079917</v>
      </c>
      <c r="ED6" s="91">
        <f t="shared" si="172"/>
        <v>1.0200353554079917</v>
      </c>
      <c r="EE6" s="91">
        <f t="shared" si="173"/>
        <v>1.0200353554079917</v>
      </c>
      <c r="EF6" s="91">
        <f>'Monthly per capita (2013-2016)'!BQ5</f>
        <v>1.0561657996251692</v>
      </c>
      <c r="EG6" s="91">
        <f t="shared" si="174"/>
        <v>1.0561657996251692</v>
      </c>
      <c r="EH6" s="91">
        <f t="shared" si="175"/>
        <v>1.0561657996251692</v>
      </c>
      <c r="EI6" s="91">
        <f t="shared" si="176"/>
        <v>1.0561657996251692</v>
      </c>
      <c r="EJ6" s="91">
        <f>'Monthly per capita (2013-2016)'!BR5</f>
        <v>0.97813985993846142</v>
      </c>
      <c r="EK6" s="91">
        <f t="shared" si="177"/>
        <v>0.97813985993846142</v>
      </c>
      <c r="EL6" s="91">
        <f t="shared" si="178"/>
        <v>0.97813985993846142</v>
      </c>
      <c r="EM6" s="91">
        <f t="shared" si="179"/>
        <v>0.97813985993846142</v>
      </c>
      <c r="EN6" s="91">
        <f t="shared" si="180"/>
        <v>0.97813985993846142</v>
      </c>
      <c r="EO6" s="91">
        <f>'Monthly per capita (2013-2016)'!BS5</f>
        <v>1.0409704521854053</v>
      </c>
      <c r="EP6" s="91">
        <f t="shared" si="181"/>
        <v>1.0409704521854053</v>
      </c>
      <c r="EQ6" s="91">
        <f t="shared" si="182"/>
        <v>1.0409704521854053</v>
      </c>
      <c r="ER6" s="91">
        <f t="shared" si="183"/>
        <v>1.0409704521854053</v>
      </c>
      <c r="ES6" s="91">
        <f>'Monthly per capita (2013-2016)'!BT5</f>
        <v>0.99564811172305256</v>
      </c>
      <c r="ET6" s="91">
        <f t="shared" si="184"/>
        <v>0.99564811172305256</v>
      </c>
      <c r="EU6" s="91">
        <f t="shared" si="185"/>
        <v>0.99564811172305256</v>
      </c>
      <c r="EV6" s="91">
        <f t="shared" si="186"/>
        <v>0.99564811172305256</v>
      </c>
      <c r="EW6" s="91">
        <f>'Monthly per capita (2013-2016)'!BU5</f>
        <v>1.0386717787632422</v>
      </c>
      <c r="EX6" s="91">
        <f t="shared" si="187"/>
        <v>1.0386717787632422</v>
      </c>
      <c r="EY6" s="91">
        <f t="shared" si="188"/>
        <v>1.0386717787632422</v>
      </c>
      <c r="EZ6" s="91">
        <f t="shared" si="189"/>
        <v>1.0386717787632422</v>
      </c>
      <c r="FA6" s="91">
        <f t="shared" si="190"/>
        <v>1.0386717787632422</v>
      </c>
    </row>
    <row r="7" spans="1:157" x14ac:dyDescent="0.25">
      <c r="A7" s="71" t="s">
        <v>24</v>
      </c>
      <c r="B7" s="106">
        <f>'Monthly per capita (2013-2016)'!AL6</f>
        <v>1.3256756130195513</v>
      </c>
      <c r="C7" s="106">
        <f t="shared" si="76"/>
        <v>1.3256756130195513</v>
      </c>
      <c r="D7" s="106">
        <f t="shared" si="77"/>
        <v>1.3256756130195513</v>
      </c>
      <c r="E7" s="106">
        <f t="shared" si="78"/>
        <v>1.3256756130195513</v>
      </c>
      <c r="F7" s="106">
        <f>'Monthly per capita (2013-2016)'!AM6</f>
        <v>1.3777244783403624</v>
      </c>
      <c r="G7" s="106">
        <f t="shared" si="79"/>
        <v>1.3777244783403624</v>
      </c>
      <c r="H7" s="106">
        <f t="shared" si="80"/>
        <v>1.3777244783403624</v>
      </c>
      <c r="I7" s="106">
        <f t="shared" si="81"/>
        <v>1.3777244783403624</v>
      </c>
      <c r="J7" s="106">
        <f>'Monthly per capita (2013-2016)'!AN6</f>
        <v>1.5806254500400259</v>
      </c>
      <c r="K7" s="106">
        <f t="shared" si="82"/>
        <v>1.5806254500400259</v>
      </c>
      <c r="L7" s="106">
        <f t="shared" si="83"/>
        <v>1.5806254500400259</v>
      </c>
      <c r="M7" s="106">
        <f t="shared" si="84"/>
        <v>1.5806254500400259</v>
      </c>
      <c r="N7" s="106">
        <f t="shared" si="85"/>
        <v>1.5806254500400259</v>
      </c>
      <c r="O7" s="106">
        <f>'Monthly per capita (2013-2016)'!AO6</f>
        <v>1.5207481734259063</v>
      </c>
      <c r="P7" s="106">
        <f t="shared" si="86"/>
        <v>1.5207481734259063</v>
      </c>
      <c r="Q7" s="106">
        <f t="shared" si="87"/>
        <v>1.5207481734259063</v>
      </c>
      <c r="R7" s="106">
        <f t="shared" si="88"/>
        <v>1.5207481734259063</v>
      </c>
      <c r="S7" s="106">
        <f>'Monthly per capita (2013-2016)'!AP6</f>
        <v>1.3360428137127167</v>
      </c>
      <c r="T7" s="106">
        <f>'Monthly per capita (2013-2016)'!AP6</f>
        <v>1.3360428137127167</v>
      </c>
      <c r="U7" s="106">
        <f t="shared" si="89"/>
        <v>1.3360428137127167</v>
      </c>
      <c r="V7" s="106">
        <f t="shared" si="90"/>
        <v>1.3360428137127167</v>
      </c>
      <c r="W7" s="106">
        <f>'Monthly per capita (2013-2016)'!AQ6</f>
        <v>1.3176795018323364</v>
      </c>
      <c r="X7" s="106">
        <f t="shared" si="91"/>
        <v>1.3176795018323364</v>
      </c>
      <c r="Y7" s="106">
        <f t="shared" si="92"/>
        <v>1.3176795018323364</v>
      </c>
      <c r="Z7" s="106">
        <f t="shared" si="93"/>
        <v>1.3176795018323364</v>
      </c>
      <c r="AA7" s="106">
        <f t="shared" si="94"/>
        <v>1.3176795018323364</v>
      </c>
      <c r="AB7" s="91">
        <f>'Monthly per capita (2013-2016)'!AR6</f>
        <v>1.2861294177697262</v>
      </c>
      <c r="AC7" s="91">
        <f t="shared" si="95"/>
        <v>1.2861294177697262</v>
      </c>
      <c r="AD7" s="91">
        <f t="shared" si="96"/>
        <v>1.2861294177697262</v>
      </c>
      <c r="AE7" s="91">
        <f t="shared" si="97"/>
        <v>1.2861294177697262</v>
      </c>
      <c r="AF7" s="91">
        <f>'Monthly per capita (2013-2016)'!AS6</f>
        <v>1.4872022916577374</v>
      </c>
      <c r="AG7" s="91">
        <f t="shared" si="98"/>
        <v>1.4872022916577374</v>
      </c>
      <c r="AH7" s="91">
        <f t="shared" si="99"/>
        <v>1.4872022916577374</v>
      </c>
      <c r="AI7" s="91">
        <f t="shared" si="100"/>
        <v>1.4872022916577374</v>
      </c>
      <c r="AJ7" s="91">
        <f>'Monthly per capita (2013-2016)'!AT6</f>
        <v>1.3531974889406984</v>
      </c>
      <c r="AK7" s="91">
        <f t="shared" si="101"/>
        <v>1.3531974889406984</v>
      </c>
      <c r="AL7" s="91">
        <f t="shared" si="102"/>
        <v>1.3531974889406984</v>
      </c>
      <c r="AM7" s="91">
        <f t="shared" si="103"/>
        <v>1.3531974889406984</v>
      </c>
      <c r="AN7" s="91">
        <f t="shared" si="104"/>
        <v>1.3531974889406984</v>
      </c>
      <c r="AO7" s="91">
        <f>'Monthly per capita (2013-2016)'!AU6</f>
        <v>1.3306137697298956</v>
      </c>
      <c r="AP7" s="91">
        <f t="shared" ref="AP7:AR7" si="194">AO7</f>
        <v>1.3306137697298956</v>
      </c>
      <c r="AQ7" s="91">
        <f t="shared" si="194"/>
        <v>1.3306137697298956</v>
      </c>
      <c r="AR7" s="91">
        <f t="shared" si="194"/>
        <v>1.3306137697298956</v>
      </c>
      <c r="AS7" s="91">
        <f>'Monthly per capita (2013-2016)'!AV6</f>
        <v>1.3890807616636816</v>
      </c>
      <c r="AT7" s="91">
        <f t="shared" si="106"/>
        <v>1.3890807616636816</v>
      </c>
      <c r="AU7" s="91">
        <f t="shared" si="107"/>
        <v>1.3890807616636816</v>
      </c>
      <c r="AV7" s="91">
        <f t="shared" si="108"/>
        <v>1.3890807616636816</v>
      </c>
      <c r="AW7" s="91">
        <f>'Monthly per capita (2013-2016)'!AW6</f>
        <v>1.3340571519932123</v>
      </c>
      <c r="AX7" s="91">
        <f t="shared" si="109"/>
        <v>1.3340571519932123</v>
      </c>
      <c r="AY7" s="91">
        <f t="shared" si="110"/>
        <v>1.3340571519932123</v>
      </c>
      <c r="AZ7" s="91">
        <f t="shared" si="111"/>
        <v>1.3340571519932123</v>
      </c>
      <c r="BA7" s="91">
        <f t="shared" si="112"/>
        <v>1.3340571519932123</v>
      </c>
      <c r="BB7" s="91">
        <f>'Monthly per capita (2013-2016)'!AX6</f>
        <v>1.449984474007405</v>
      </c>
      <c r="BC7" s="91">
        <f t="shared" si="113"/>
        <v>1.449984474007405</v>
      </c>
      <c r="BD7" s="91">
        <f t="shared" si="114"/>
        <v>1.449984474007405</v>
      </c>
      <c r="BE7" s="91">
        <f t="shared" si="115"/>
        <v>1.449984474007405</v>
      </c>
      <c r="BF7" s="91">
        <f>'Monthly per capita (2013-2016)'!AY6</f>
        <v>1.3364180041462903</v>
      </c>
      <c r="BG7" s="91">
        <f t="shared" si="116"/>
        <v>1.3364180041462903</v>
      </c>
      <c r="BH7" s="91">
        <f t="shared" si="117"/>
        <v>1.3364180041462903</v>
      </c>
      <c r="BI7" s="91">
        <f t="shared" si="118"/>
        <v>1.3364180041462903</v>
      </c>
      <c r="BJ7" s="91">
        <f>'Monthly per capita (2013-2016)'!AZ6</f>
        <v>1.4192247660747896</v>
      </c>
      <c r="BK7" s="91">
        <f t="shared" si="119"/>
        <v>1.4192247660747896</v>
      </c>
      <c r="BL7" s="91">
        <f t="shared" si="120"/>
        <v>1.4192247660747896</v>
      </c>
      <c r="BM7" s="91">
        <f t="shared" si="121"/>
        <v>1.4192247660747896</v>
      </c>
      <c r="BN7" s="91">
        <f t="shared" si="122"/>
        <v>1.4192247660747896</v>
      </c>
      <c r="BO7" s="91">
        <f>'Monthly per capita (2013-2016)'!BA6</f>
        <v>1.223246200285915</v>
      </c>
      <c r="BP7" s="91">
        <f t="shared" ref="BP7:BQ7" si="195">BO7</f>
        <v>1.223246200285915</v>
      </c>
      <c r="BQ7" s="91">
        <f t="shared" si="195"/>
        <v>1.223246200285915</v>
      </c>
      <c r="BR7" s="91">
        <f t="shared" si="124"/>
        <v>1.223246200285915</v>
      </c>
      <c r="BS7" s="91">
        <f>'Monthly per capita (2013-2016)'!BB6</f>
        <v>1.2294138978161997</v>
      </c>
      <c r="BT7" s="91">
        <f t="shared" si="125"/>
        <v>1.2294138978161997</v>
      </c>
      <c r="BU7" s="91">
        <f t="shared" si="126"/>
        <v>1.2294138978161997</v>
      </c>
      <c r="BV7" s="91">
        <f t="shared" si="127"/>
        <v>1.2294138978161997</v>
      </c>
      <c r="BW7" s="91">
        <f>'Monthly per capita (2013-2016)'!BC6</f>
        <v>1.0896944944275633</v>
      </c>
      <c r="BX7" s="91">
        <f t="shared" si="128"/>
        <v>1.0896944944275633</v>
      </c>
      <c r="BY7" s="91">
        <f t="shared" si="129"/>
        <v>1.0896944944275633</v>
      </c>
      <c r="BZ7" s="91">
        <f t="shared" si="130"/>
        <v>1.0896944944275633</v>
      </c>
      <c r="CA7" s="91">
        <f t="shared" si="131"/>
        <v>1.0896944944275633</v>
      </c>
      <c r="CB7" s="133">
        <f>'Monthly per capita (2013-2016)'!BD6</f>
        <v>1.0889804647645018</v>
      </c>
      <c r="CC7" s="133">
        <f t="shared" si="132"/>
        <v>1.0889804647645018</v>
      </c>
      <c r="CD7" s="133">
        <f t="shared" si="133"/>
        <v>1.0889804647645018</v>
      </c>
      <c r="CE7" s="133">
        <f t="shared" si="134"/>
        <v>1.0889804647645018</v>
      </c>
      <c r="CF7" s="133">
        <f>'Monthly per capita (2013-2016)'!BE6</f>
        <v>1.2099123902814199</v>
      </c>
      <c r="CG7" s="133">
        <f t="shared" si="135"/>
        <v>1.2099123902814199</v>
      </c>
      <c r="CH7" s="133">
        <f t="shared" si="136"/>
        <v>1.2099123902814199</v>
      </c>
      <c r="CI7" s="133">
        <f t="shared" si="137"/>
        <v>1.2099123902814199</v>
      </c>
      <c r="CJ7" s="133">
        <f>'Monthly per capita (2013-2016)'!BF6</f>
        <v>1.0258755464702718</v>
      </c>
      <c r="CK7" s="133">
        <f t="shared" ref="CK7:CL7" si="196">CJ7</f>
        <v>1.0258755464702718</v>
      </c>
      <c r="CL7" s="133">
        <f t="shared" si="196"/>
        <v>1.0258755464702718</v>
      </c>
      <c r="CM7" s="133">
        <f t="shared" si="139"/>
        <v>1.0258755464702718</v>
      </c>
      <c r="CN7" s="133">
        <f t="shared" si="140"/>
        <v>1.0258755464702718</v>
      </c>
      <c r="CO7" s="133">
        <f>'Monthly per capita (2013-2016)'!BG6</f>
        <v>1.13425514647013</v>
      </c>
      <c r="CP7" s="133">
        <f t="shared" si="141"/>
        <v>1.13425514647013</v>
      </c>
      <c r="CQ7" s="133">
        <f t="shared" si="142"/>
        <v>1.13425514647013</v>
      </c>
      <c r="CR7" s="133">
        <f t="shared" si="143"/>
        <v>1.13425514647013</v>
      </c>
      <c r="CS7" s="133">
        <f>'Monthly per capita (2013-2016)'!BH6</f>
        <v>1.0827381729451711</v>
      </c>
      <c r="CT7" s="133">
        <f t="shared" si="144"/>
        <v>1.0827381729451711</v>
      </c>
      <c r="CU7" s="133">
        <f t="shared" si="145"/>
        <v>1.0827381729451711</v>
      </c>
      <c r="CV7" s="133">
        <f t="shared" si="146"/>
        <v>1.0827381729451711</v>
      </c>
      <c r="CW7" s="133">
        <f>'Monthly per capita (2013-2016)'!BI6</f>
        <v>1.1367529804011891</v>
      </c>
      <c r="CX7" s="133">
        <f t="shared" si="147"/>
        <v>1.1367529804011891</v>
      </c>
      <c r="CY7" s="133">
        <f t="shared" si="148"/>
        <v>1.1367529804011891</v>
      </c>
      <c r="CZ7" s="133">
        <f t="shared" si="149"/>
        <v>1.1367529804011891</v>
      </c>
      <c r="DA7" s="133">
        <f t="shared" si="150"/>
        <v>1.1367529804011891</v>
      </c>
      <c r="DB7" s="133">
        <f>'Monthly per capita (2013-2016)'!BJ6</f>
        <v>1.1415120990721488</v>
      </c>
      <c r="DC7" s="133">
        <f t="shared" si="151"/>
        <v>1.1415120990721488</v>
      </c>
      <c r="DD7" s="133">
        <f t="shared" si="152"/>
        <v>1.1415120990721488</v>
      </c>
      <c r="DE7" s="133">
        <f t="shared" si="153"/>
        <v>1.1415120990721488</v>
      </c>
      <c r="DF7" s="133">
        <f>'Monthly per capita (2013-2016)'!BK6</f>
        <v>1.0531807741045487</v>
      </c>
      <c r="DG7" s="133">
        <f t="shared" si="154"/>
        <v>1.0531807741045487</v>
      </c>
      <c r="DH7" s="133">
        <f t="shared" si="155"/>
        <v>1.0531807741045487</v>
      </c>
      <c r="DI7" s="133">
        <f t="shared" si="156"/>
        <v>1.0531807741045487</v>
      </c>
      <c r="DJ7" s="133">
        <f>'Monthly per capita (2013-2016)'!BL6</f>
        <v>1.2330760393888085</v>
      </c>
      <c r="DK7" s="133">
        <f t="shared" si="157"/>
        <v>1.2330760393888085</v>
      </c>
      <c r="DL7" s="133">
        <f t="shared" si="158"/>
        <v>1.2330760393888085</v>
      </c>
      <c r="DM7" s="133">
        <f t="shared" si="159"/>
        <v>1.2330760393888085</v>
      </c>
      <c r="DN7" s="133">
        <f t="shared" si="160"/>
        <v>1.2330760393888085</v>
      </c>
      <c r="DO7" s="133">
        <f>'Monthly per capita (2013-2016)'!BM6</f>
        <v>1.1293042222833491</v>
      </c>
      <c r="DP7" s="133">
        <f t="shared" si="161"/>
        <v>1.1293042222833491</v>
      </c>
      <c r="DQ7" s="133">
        <f t="shared" si="162"/>
        <v>1.1293042222833491</v>
      </c>
      <c r="DR7" s="133">
        <f t="shared" si="163"/>
        <v>1.1293042222833491</v>
      </c>
      <c r="DS7" s="133">
        <f>'Monthly per capita (2013-2016)'!BN6</f>
        <v>1.1670217236931728</v>
      </c>
      <c r="DT7" s="133">
        <f t="shared" si="164"/>
        <v>1.1670217236931728</v>
      </c>
      <c r="DU7" s="133">
        <f t="shared" si="165"/>
        <v>1.1670217236931728</v>
      </c>
      <c r="DV7" s="133">
        <f t="shared" si="166"/>
        <v>1.1670217236931728</v>
      </c>
      <c r="DW7" s="133">
        <f>'Monthly per capita (2013-2016)'!BO6</f>
        <v>1.060068765442024</v>
      </c>
      <c r="DX7" s="133">
        <f t="shared" si="167"/>
        <v>1.060068765442024</v>
      </c>
      <c r="DY7" s="133">
        <f t="shared" si="168"/>
        <v>1.060068765442024</v>
      </c>
      <c r="DZ7" s="133">
        <f t="shared" si="169"/>
        <v>1.060068765442024</v>
      </c>
      <c r="EA7" s="133">
        <f t="shared" si="170"/>
        <v>1.060068765442024</v>
      </c>
      <c r="EB7" s="91">
        <f>'Monthly per capita (2013-2016)'!BP6</f>
        <v>1.0518007715664757</v>
      </c>
      <c r="EC7" s="91">
        <f t="shared" si="171"/>
        <v>1.0518007715664757</v>
      </c>
      <c r="ED7" s="91">
        <f t="shared" si="172"/>
        <v>1.0518007715664757</v>
      </c>
      <c r="EE7" s="91">
        <f t="shared" si="173"/>
        <v>1.0518007715664757</v>
      </c>
      <c r="EF7" s="91">
        <f>'Monthly per capita (2013-2016)'!BQ6</f>
        <v>1.1008474987688093</v>
      </c>
      <c r="EG7" s="91">
        <f t="shared" si="174"/>
        <v>1.1008474987688093</v>
      </c>
      <c r="EH7" s="91">
        <f t="shared" si="175"/>
        <v>1.1008474987688093</v>
      </c>
      <c r="EI7" s="91">
        <f t="shared" si="176"/>
        <v>1.1008474987688093</v>
      </c>
      <c r="EJ7" s="91">
        <f>'Monthly per capita (2013-2016)'!BR6</f>
        <v>1.0708259684397314</v>
      </c>
      <c r="EK7" s="91">
        <f t="shared" si="177"/>
        <v>1.0708259684397314</v>
      </c>
      <c r="EL7" s="91">
        <f t="shared" si="178"/>
        <v>1.0708259684397314</v>
      </c>
      <c r="EM7" s="91">
        <f t="shared" si="179"/>
        <v>1.0708259684397314</v>
      </c>
      <c r="EN7" s="91">
        <f t="shared" si="180"/>
        <v>1.0708259684397314</v>
      </c>
      <c r="EO7" s="91">
        <f>'Monthly per capita (2013-2016)'!BS6</f>
        <v>1.111483118417397</v>
      </c>
      <c r="EP7" s="91">
        <f t="shared" si="181"/>
        <v>1.111483118417397</v>
      </c>
      <c r="EQ7" s="91">
        <f t="shared" si="182"/>
        <v>1.111483118417397</v>
      </c>
      <c r="ER7" s="91">
        <f t="shared" si="183"/>
        <v>1.111483118417397</v>
      </c>
      <c r="ES7" s="91">
        <f>'Monthly per capita (2013-2016)'!BT6</f>
        <v>1.1152800632829167</v>
      </c>
      <c r="ET7" s="91">
        <f t="shared" si="184"/>
        <v>1.1152800632829167</v>
      </c>
      <c r="EU7" s="91">
        <f t="shared" si="185"/>
        <v>1.1152800632829167</v>
      </c>
      <c r="EV7" s="91">
        <f t="shared" si="186"/>
        <v>1.1152800632829167</v>
      </c>
      <c r="EW7" s="91">
        <f>'Monthly per capita (2013-2016)'!BU6</f>
        <v>1.1752660280281826</v>
      </c>
      <c r="EX7" s="91">
        <f t="shared" si="187"/>
        <v>1.1752660280281826</v>
      </c>
      <c r="EY7" s="91">
        <f t="shared" si="188"/>
        <v>1.1752660280281826</v>
      </c>
      <c r="EZ7" s="91">
        <f t="shared" si="189"/>
        <v>1.1752660280281826</v>
      </c>
      <c r="FA7" s="91">
        <f t="shared" si="190"/>
        <v>1.1752660280281826</v>
      </c>
    </row>
    <row r="8" spans="1:157" x14ac:dyDescent="0.25">
      <c r="A8" s="71" t="s">
        <v>18</v>
      </c>
      <c r="B8" s="106">
        <f>'Monthly per capita (2013-2016)'!AL7</f>
        <v>3.1691555465778509</v>
      </c>
      <c r="C8" s="106">
        <f t="shared" si="76"/>
        <v>3.1691555465778509</v>
      </c>
      <c r="D8" s="106">
        <f t="shared" si="77"/>
        <v>3.1691555465778509</v>
      </c>
      <c r="E8" s="106">
        <f t="shared" si="78"/>
        <v>3.1691555465778509</v>
      </c>
      <c r="F8" s="106">
        <f>'Monthly per capita (2013-2016)'!AM7</f>
        <v>3.4231789475690313</v>
      </c>
      <c r="G8" s="106">
        <f t="shared" si="79"/>
        <v>3.4231789475690313</v>
      </c>
      <c r="H8" s="106">
        <f t="shared" si="80"/>
        <v>3.4231789475690313</v>
      </c>
      <c r="I8" s="106">
        <f t="shared" si="81"/>
        <v>3.4231789475690313</v>
      </c>
      <c r="J8" s="106">
        <f>'Monthly per capita (2013-2016)'!AN7</f>
        <v>3.8506878482532776</v>
      </c>
      <c r="K8" s="106">
        <f t="shared" si="82"/>
        <v>3.8506878482532776</v>
      </c>
      <c r="L8" s="106">
        <f t="shared" si="83"/>
        <v>3.8506878482532776</v>
      </c>
      <c r="M8" s="106">
        <f t="shared" si="84"/>
        <v>3.8506878482532776</v>
      </c>
      <c r="N8" s="106">
        <f t="shared" si="85"/>
        <v>3.8506878482532776</v>
      </c>
      <c r="O8" s="106">
        <f>'Monthly per capita (2013-2016)'!AO7</f>
        <v>3.2009580857320175</v>
      </c>
      <c r="P8" s="106">
        <f t="shared" si="86"/>
        <v>3.2009580857320175</v>
      </c>
      <c r="Q8" s="106">
        <f t="shared" si="87"/>
        <v>3.2009580857320175</v>
      </c>
      <c r="R8" s="106">
        <f t="shared" si="88"/>
        <v>3.2009580857320175</v>
      </c>
      <c r="S8" s="106">
        <f>'Monthly per capita (2013-2016)'!AP7</f>
        <v>3.0985035350975552</v>
      </c>
      <c r="T8" s="106">
        <f>'Monthly per capita (2013-2016)'!AP7</f>
        <v>3.0985035350975552</v>
      </c>
      <c r="U8" s="106">
        <f t="shared" si="89"/>
        <v>3.0985035350975552</v>
      </c>
      <c r="V8" s="106">
        <f t="shared" si="90"/>
        <v>3.0985035350975552</v>
      </c>
      <c r="W8" s="106">
        <f>'Monthly per capita (2013-2016)'!AQ7</f>
        <v>2.6512274425795357</v>
      </c>
      <c r="X8" s="106">
        <f t="shared" si="91"/>
        <v>2.6512274425795357</v>
      </c>
      <c r="Y8" s="106">
        <f t="shared" si="92"/>
        <v>2.6512274425795357</v>
      </c>
      <c r="Z8" s="106">
        <f t="shared" si="93"/>
        <v>2.6512274425795357</v>
      </c>
      <c r="AA8" s="106">
        <f t="shared" si="94"/>
        <v>2.6512274425795357</v>
      </c>
      <c r="AB8" s="91">
        <f>'Monthly per capita (2013-2016)'!AR7</f>
        <v>2.7061888890934869</v>
      </c>
      <c r="AC8" s="91">
        <f t="shared" si="95"/>
        <v>2.7061888890934869</v>
      </c>
      <c r="AD8" s="91">
        <f t="shared" si="96"/>
        <v>2.7061888890934869</v>
      </c>
      <c r="AE8" s="91">
        <f t="shared" si="97"/>
        <v>2.7061888890934869</v>
      </c>
      <c r="AF8" s="91">
        <f>'Monthly per capita (2013-2016)'!AS7</f>
        <v>3.3086226090476671</v>
      </c>
      <c r="AG8" s="91">
        <f t="shared" si="98"/>
        <v>3.3086226090476671</v>
      </c>
      <c r="AH8" s="91">
        <f t="shared" si="99"/>
        <v>3.3086226090476671</v>
      </c>
      <c r="AI8" s="91">
        <f t="shared" si="100"/>
        <v>3.3086226090476671</v>
      </c>
      <c r="AJ8" s="91">
        <f>'Monthly per capita (2013-2016)'!AT7</f>
        <v>2.6980392180140154</v>
      </c>
      <c r="AK8" s="91">
        <f t="shared" si="101"/>
        <v>2.6980392180140154</v>
      </c>
      <c r="AL8" s="91">
        <f t="shared" si="102"/>
        <v>2.6980392180140154</v>
      </c>
      <c r="AM8" s="91">
        <f t="shared" si="103"/>
        <v>2.6980392180140154</v>
      </c>
      <c r="AN8" s="91">
        <f t="shared" si="104"/>
        <v>2.6980392180140154</v>
      </c>
      <c r="AO8" s="91">
        <f>'Monthly per capita (2013-2016)'!AU7</f>
        <v>2.7203874863965916</v>
      </c>
      <c r="AP8" s="91">
        <f t="shared" ref="AP8:AR8" si="197">AO8</f>
        <v>2.7203874863965916</v>
      </c>
      <c r="AQ8" s="91">
        <f t="shared" si="197"/>
        <v>2.7203874863965916</v>
      </c>
      <c r="AR8" s="91">
        <f t="shared" si="197"/>
        <v>2.7203874863965916</v>
      </c>
      <c r="AS8" s="91">
        <f>'Monthly per capita (2013-2016)'!AV7</f>
        <v>2.9613537633024292</v>
      </c>
      <c r="AT8" s="91">
        <f t="shared" si="106"/>
        <v>2.9613537633024292</v>
      </c>
      <c r="AU8" s="91">
        <f t="shared" si="107"/>
        <v>2.9613537633024292</v>
      </c>
      <c r="AV8" s="91">
        <f t="shared" si="108"/>
        <v>2.9613537633024292</v>
      </c>
      <c r="AW8" s="91">
        <f>'Monthly per capita (2013-2016)'!AW7</f>
        <v>3.0370138773942137</v>
      </c>
      <c r="AX8" s="91">
        <f t="shared" si="109"/>
        <v>3.0370138773942137</v>
      </c>
      <c r="AY8" s="91">
        <f t="shared" si="110"/>
        <v>3.0370138773942137</v>
      </c>
      <c r="AZ8" s="91">
        <f t="shared" si="111"/>
        <v>3.0370138773942137</v>
      </c>
      <c r="BA8" s="91">
        <f t="shared" si="112"/>
        <v>3.0370138773942137</v>
      </c>
      <c r="BB8" s="91">
        <f>'Monthly per capita (2013-2016)'!AX7</f>
        <v>3.1522964534880673</v>
      </c>
      <c r="BC8" s="91">
        <f t="shared" si="113"/>
        <v>3.1522964534880673</v>
      </c>
      <c r="BD8" s="91">
        <f t="shared" si="114"/>
        <v>3.1522964534880673</v>
      </c>
      <c r="BE8" s="91">
        <f t="shared" si="115"/>
        <v>3.1522964534880673</v>
      </c>
      <c r="BF8" s="91">
        <f>'Monthly per capita (2013-2016)'!AY7</f>
        <v>3.4028762700316952</v>
      </c>
      <c r="BG8" s="91">
        <f t="shared" si="116"/>
        <v>3.4028762700316952</v>
      </c>
      <c r="BH8" s="91">
        <f t="shared" si="117"/>
        <v>3.4028762700316952</v>
      </c>
      <c r="BI8" s="91">
        <f t="shared" si="118"/>
        <v>3.4028762700316952</v>
      </c>
      <c r="BJ8" s="91">
        <f>'Monthly per capita (2013-2016)'!AZ7</f>
        <v>3.3793096062105454</v>
      </c>
      <c r="BK8" s="91">
        <f t="shared" si="119"/>
        <v>3.3793096062105454</v>
      </c>
      <c r="BL8" s="91">
        <f t="shared" si="120"/>
        <v>3.3793096062105454</v>
      </c>
      <c r="BM8" s="91">
        <f t="shared" si="121"/>
        <v>3.3793096062105454</v>
      </c>
      <c r="BN8" s="91">
        <f t="shared" si="122"/>
        <v>3.3793096062105454</v>
      </c>
      <c r="BO8" s="91">
        <f>'Monthly per capita (2013-2016)'!BA7</f>
        <v>3.4550085149247205</v>
      </c>
      <c r="BP8" s="91">
        <f t="shared" ref="BP8:BQ8" si="198">BO8</f>
        <v>3.4550085149247205</v>
      </c>
      <c r="BQ8" s="91">
        <f t="shared" si="198"/>
        <v>3.4550085149247205</v>
      </c>
      <c r="BR8" s="91">
        <f t="shared" si="124"/>
        <v>3.4550085149247205</v>
      </c>
      <c r="BS8" s="91">
        <f>'Monthly per capita (2013-2016)'!BB7</f>
        <v>2.9073780272206582</v>
      </c>
      <c r="BT8" s="91">
        <f t="shared" si="125"/>
        <v>2.9073780272206582</v>
      </c>
      <c r="BU8" s="91">
        <f t="shared" si="126"/>
        <v>2.9073780272206582</v>
      </c>
      <c r="BV8" s="91">
        <f t="shared" si="127"/>
        <v>2.9073780272206582</v>
      </c>
      <c r="BW8" s="91">
        <f>'Monthly per capita (2013-2016)'!BC7</f>
        <v>2.7456814004078662</v>
      </c>
      <c r="BX8" s="91">
        <f t="shared" si="128"/>
        <v>2.7456814004078662</v>
      </c>
      <c r="BY8" s="91">
        <f t="shared" si="129"/>
        <v>2.7456814004078662</v>
      </c>
      <c r="BZ8" s="91">
        <f t="shared" si="130"/>
        <v>2.7456814004078662</v>
      </c>
      <c r="CA8" s="91">
        <f t="shared" si="131"/>
        <v>2.7456814004078662</v>
      </c>
      <c r="CB8" s="133">
        <f>'Monthly per capita (2013-2016)'!BD7</f>
        <v>2.8183022826739728</v>
      </c>
      <c r="CC8" s="133">
        <f t="shared" si="132"/>
        <v>2.8183022826739728</v>
      </c>
      <c r="CD8" s="133">
        <f t="shared" si="133"/>
        <v>2.8183022826739728</v>
      </c>
      <c r="CE8" s="133">
        <f t="shared" si="134"/>
        <v>2.8183022826739728</v>
      </c>
      <c r="CF8" s="133">
        <f>'Monthly per capita (2013-2016)'!BE7</f>
        <v>3.3707995648294156</v>
      </c>
      <c r="CG8" s="133">
        <f t="shared" si="135"/>
        <v>3.3707995648294156</v>
      </c>
      <c r="CH8" s="133">
        <f t="shared" si="136"/>
        <v>3.3707995648294156</v>
      </c>
      <c r="CI8" s="133">
        <f t="shared" si="137"/>
        <v>3.3707995648294156</v>
      </c>
      <c r="CJ8" s="133">
        <f>'Monthly per capita (2013-2016)'!BF7</f>
        <v>2.5178744366815091</v>
      </c>
      <c r="CK8" s="133">
        <f t="shared" ref="CK8:CL8" si="199">CJ8</f>
        <v>2.5178744366815091</v>
      </c>
      <c r="CL8" s="133">
        <f t="shared" si="199"/>
        <v>2.5178744366815091</v>
      </c>
      <c r="CM8" s="133">
        <f t="shared" si="139"/>
        <v>2.5178744366815091</v>
      </c>
      <c r="CN8" s="133">
        <f t="shared" si="140"/>
        <v>2.5178744366815091</v>
      </c>
      <c r="CO8" s="133">
        <f>'Monthly per capita (2013-2016)'!BG7</f>
        <v>2.7282171844388468</v>
      </c>
      <c r="CP8" s="133">
        <f t="shared" si="141"/>
        <v>2.7282171844388468</v>
      </c>
      <c r="CQ8" s="133">
        <f t="shared" si="142"/>
        <v>2.7282171844388468</v>
      </c>
      <c r="CR8" s="133">
        <f t="shared" si="143"/>
        <v>2.7282171844388468</v>
      </c>
      <c r="CS8" s="133">
        <f>'Monthly per capita (2013-2016)'!BH7</f>
        <v>2.5782616453011324</v>
      </c>
      <c r="CT8" s="133">
        <f t="shared" si="144"/>
        <v>2.5782616453011324</v>
      </c>
      <c r="CU8" s="133">
        <f t="shared" si="145"/>
        <v>2.5782616453011324</v>
      </c>
      <c r="CV8" s="133">
        <f t="shared" si="146"/>
        <v>2.5782616453011324</v>
      </c>
      <c r="CW8" s="133">
        <f>'Monthly per capita (2013-2016)'!BI7</f>
        <v>3.0723061939849381</v>
      </c>
      <c r="CX8" s="133">
        <f t="shared" si="147"/>
        <v>3.0723061939849381</v>
      </c>
      <c r="CY8" s="133">
        <f t="shared" si="148"/>
        <v>3.0723061939849381</v>
      </c>
      <c r="CZ8" s="133">
        <f t="shared" si="149"/>
        <v>3.0723061939849381</v>
      </c>
      <c r="DA8" s="133">
        <f t="shared" si="150"/>
        <v>3.0723061939849381</v>
      </c>
      <c r="DB8" s="133">
        <f>'Monthly per capita (2013-2016)'!BJ7</f>
        <v>3.2525023061143012</v>
      </c>
      <c r="DC8" s="133">
        <f t="shared" si="151"/>
        <v>3.2525023061143012</v>
      </c>
      <c r="DD8" s="133">
        <f t="shared" si="152"/>
        <v>3.2525023061143012</v>
      </c>
      <c r="DE8" s="133">
        <f t="shared" si="153"/>
        <v>3.2525023061143012</v>
      </c>
      <c r="DF8" s="133">
        <f>'Monthly per capita (2013-2016)'!BK7</f>
        <v>3.3894258106781829</v>
      </c>
      <c r="DG8" s="133">
        <f t="shared" si="154"/>
        <v>3.3894258106781829</v>
      </c>
      <c r="DH8" s="133">
        <f t="shared" si="155"/>
        <v>3.3894258106781829</v>
      </c>
      <c r="DI8" s="133">
        <f t="shared" si="156"/>
        <v>3.3894258106781829</v>
      </c>
      <c r="DJ8" s="133">
        <f>'Monthly per capita (2013-2016)'!BL7</f>
        <v>3.3254423633318111</v>
      </c>
      <c r="DK8" s="133">
        <f t="shared" si="157"/>
        <v>3.3254423633318111</v>
      </c>
      <c r="DL8" s="133">
        <f t="shared" si="158"/>
        <v>3.3254423633318111</v>
      </c>
      <c r="DM8" s="133">
        <f t="shared" si="159"/>
        <v>3.3254423633318111</v>
      </c>
      <c r="DN8" s="133">
        <f t="shared" si="160"/>
        <v>3.3254423633318111</v>
      </c>
      <c r="DO8" s="133">
        <f>'Monthly per capita (2013-2016)'!BM7</f>
        <v>3.2327219383160584</v>
      </c>
      <c r="DP8" s="133">
        <f t="shared" si="161"/>
        <v>3.2327219383160584</v>
      </c>
      <c r="DQ8" s="133">
        <f t="shared" si="162"/>
        <v>3.2327219383160584</v>
      </c>
      <c r="DR8" s="133">
        <f t="shared" si="163"/>
        <v>3.2327219383160584</v>
      </c>
      <c r="DS8" s="133">
        <f>'Monthly per capita (2013-2016)'!BN7</f>
        <v>2.7939698339497441</v>
      </c>
      <c r="DT8" s="133">
        <f t="shared" si="164"/>
        <v>2.7939698339497441</v>
      </c>
      <c r="DU8" s="133">
        <f t="shared" si="165"/>
        <v>2.7939698339497441</v>
      </c>
      <c r="DV8" s="133">
        <f t="shared" si="166"/>
        <v>2.7939698339497441</v>
      </c>
      <c r="DW8" s="133">
        <f>'Monthly per capita (2013-2016)'!BO7</f>
        <v>2.8607110251976851</v>
      </c>
      <c r="DX8" s="133">
        <f t="shared" si="167"/>
        <v>2.8607110251976851</v>
      </c>
      <c r="DY8" s="133">
        <f t="shared" si="168"/>
        <v>2.8607110251976851</v>
      </c>
      <c r="DZ8" s="133">
        <f t="shared" si="169"/>
        <v>2.8607110251976851</v>
      </c>
      <c r="EA8" s="133">
        <f t="shared" si="170"/>
        <v>2.8607110251976851</v>
      </c>
      <c r="EB8" s="91">
        <f>'Monthly per capita (2013-2016)'!BP7</f>
        <v>2.5100504105238226</v>
      </c>
      <c r="EC8" s="91">
        <f t="shared" si="171"/>
        <v>2.5100504105238226</v>
      </c>
      <c r="ED8" s="91">
        <f t="shared" si="172"/>
        <v>2.5100504105238226</v>
      </c>
      <c r="EE8" s="91">
        <f t="shared" si="173"/>
        <v>2.5100504105238226</v>
      </c>
      <c r="EF8" s="91">
        <f>'Monthly per capita (2013-2016)'!BQ7</f>
        <v>2.926654201325539</v>
      </c>
      <c r="EG8" s="91">
        <f t="shared" si="174"/>
        <v>2.926654201325539</v>
      </c>
      <c r="EH8" s="91">
        <f t="shared" si="175"/>
        <v>2.926654201325539</v>
      </c>
      <c r="EI8" s="91">
        <f t="shared" si="176"/>
        <v>2.926654201325539</v>
      </c>
      <c r="EJ8" s="91">
        <f>'Monthly per capita (2013-2016)'!BR7</f>
        <v>2.8252628806669651</v>
      </c>
      <c r="EK8" s="91">
        <f t="shared" si="177"/>
        <v>2.8252628806669651</v>
      </c>
      <c r="EL8" s="91">
        <f t="shared" si="178"/>
        <v>2.8252628806669651</v>
      </c>
      <c r="EM8" s="91">
        <f t="shared" si="179"/>
        <v>2.8252628806669651</v>
      </c>
      <c r="EN8" s="91">
        <f t="shared" si="180"/>
        <v>2.8252628806669651</v>
      </c>
      <c r="EO8" s="91">
        <f>'Monthly per capita (2013-2016)'!BS7</f>
        <v>3.1700798003116586</v>
      </c>
      <c r="EP8" s="91">
        <f t="shared" si="181"/>
        <v>3.1700798003116586</v>
      </c>
      <c r="EQ8" s="91">
        <f t="shared" si="182"/>
        <v>3.1700798003116586</v>
      </c>
      <c r="ER8" s="91">
        <f t="shared" si="183"/>
        <v>3.1700798003116586</v>
      </c>
      <c r="ES8" s="91">
        <f>'Monthly per capita (2013-2016)'!BT7</f>
        <v>3.0923298459007658</v>
      </c>
      <c r="ET8" s="91">
        <f t="shared" si="184"/>
        <v>3.0923298459007658</v>
      </c>
      <c r="EU8" s="91">
        <f t="shared" si="185"/>
        <v>3.0923298459007658</v>
      </c>
      <c r="EV8" s="91">
        <f t="shared" si="186"/>
        <v>3.0923298459007658</v>
      </c>
      <c r="EW8" s="91">
        <f>'Monthly per capita (2013-2016)'!BU7</f>
        <v>3.2371263822488237</v>
      </c>
      <c r="EX8" s="91">
        <f t="shared" si="187"/>
        <v>3.2371263822488237</v>
      </c>
      <c r="EY8" s="91">
        <f t="shared" si="188"/>
        <v>3.2371263822488237</v>
      </c>
      <c r="EZ8" s="91">
        <f t="shared" si="189"/>
        <v>3.2371263822488237</v>
      </c>
      <c r="FA8" s="91">
        <f t="shared" si="190"/>
        <v>3.2371263822488237</v>
      </c>
    </row>
    <row r="9" spans="1:157" x14ac:dyDescent="0.25">
      <c r="A9" s="71" t="s">
        <v>25</v>
      </c>
      <c r="B9" s="106">
        <f>'Monthly per capita (2013-2016)'!AL8</f>
        <v>0.84627790510143452</v>
      </c>
      <c r="C9" s="106">
        <f t="shared" si="76"/>
        <v>0.84627790510143452</v>
      </c>
      <c r="D9" s="106">
        <f t="shared" si="77"/>
        <v>0.84627790510143452</v>
      </c>
      <c r="E9" s="106">
        <f t="shared" si="78"/>
        <v>0.84627790510143452</v>
      </c>
      <c r="F9" s="106">
        <f>'Monthly per capita (2013-2016)'!AM8</f>
        <v>0.94227720413678662</v>
      </c>
      <c r="G9" s="106">
        <f t="shared" si="79"/>
        <v>0.94227720413678662</v>
      </c>
      <c r="H9" s="106">
        <f t="shared" si="80"/>
        <v>0.94227720413678662</v>
      </c>
      <c r="I9" s="106">
        <f t="shared" si="81"/>
        <v>0.94227720413678662</v>
      </c>
      <c r="J9" s="106">
        <f>'Monthly per capita (2013-2016)'!AN8</f>
        <v>0.96539737906644396</v>
      </c>
      <c r="K9" s="106">
        <f t="shared" si="82"/>
        <v>0.96539737906644396</v>
      </c>
      <c r="L9" s="106">
        <f t="shared" si="83"/>
        <v>0.96539737906644396</v>
      </c>
      <c r="M9" s="106">
        <f t="shared" si="84"/>
        <v>0.96539737906644396</v>
      </c>
      <c r="N9" s="106">
        <f t="shared" si="85"/>
        <v>0.96539737906644396</v>
      </c>
      <c r="O9" s="106">
        <f>'Monthly per capita (2013-2016)'!AO8</f>
        <v>1.00932055732133</v>
      </c>
      <c r="P9" s="106">
        <f t="shared" si="86"/>
        <v>1.00932055732133</v>
      </c>
      <c r="Q9" s="106">
        <f t="shared" si="87"/>
        <v>1.00932055732133</v>
      </c>
      <c r="R9" s="106">
        <f t="shared" si="88"/>
        <v>1.00932055732133</v>
      </c>
      <c r="S9" s="106">
        <f>'Monthly per capita (2013-2016)'!AP8</f>
        <v>0.89921864653688255</v>
      </c>
      <c r="T9" s="106">
        <f>'Monthly per capita (2013-2016)'!AP8</f>
        <v>0.89921864653688255</v>
      </c>
      <c r="U9" s="106">
        <f t="shared" si="89"/>
        <v>0.89921864653688255</v>
      </c>
      <c r="V9" s="106">
        <f t="shared" si="90"/>
        <v>0.89921864653688255</v>
      </c>
      <c r="W9" s="106">
        <f>'Monthly per capita (2013-2016)'!AQ8</f>
        <v>0.90797762571956109</v>
      </c>
      <c r="X9" s="106">
        <f t="shared" si="91"/>
        <v>0.90797762571956109</v>
      </c>
      <c r="Y9" s="106">
        <f t="shared" si="92"/>
        <v>0.90797762571956109</v>
      </c>
      <c r="Z9" s="106">
        <f t="shared" si="93"/>
        <v>0.90797762571956109</v>
      </c>
      <c r="AA9" s="106">
        <f t="shared" si="94"/>
        <v>0.90797762571956109</v>
      </c>
      <c r="AB9" s="91">
        <f>'Monthly per capita (2013-2016)'!AR8</f>
        <v>0.97088658591390486</v>
      </c>
      <c r="AC9" s="91">
        <f t="shared" si="95"/>
        <v>0.97088658591390486</v>
      </c>
      <c r="AD9" s="91">
        <f t="shared" si="96"/>
        <v>0.97088658591390486</v>
      </c>
      <c r="AE9" s="91">
        <f t="shared" si="97"/>
        <v>0.97088658591390486</v>
      </c>
      <c r="AF9" s="91">
        <f>'Monthly per capita (2013-2016)'!AS8</f>
        <v>0.99993388866851796</v>
      </c>
      <c r="AG9" s="91">
        <f t="shared" si="98"/>
        <v>0.99993388866851796</v>
      </c>
      <c r="AH9" s="91">
        <f t="shared" si="99"/>
        <v>0.99993388866851796</v>
      </c>
      <c r="AI9" s="91">
        <f t="shared" si="100"/>
        <v>0.99993388866851796</v>
      </c>
      <c r="AJ9" s="91">
        <f>'Monthly per capita (2013-2016)'!AT8</f>
        <v>0.9322629733604364</v>
      </c>
      <c r="AK9" s="91">
        <f t="shared" si="101"/>
        <v>0.9322629733604364</v>
      </c>
      <c r="AL9" s="91">
        <f t="shared" si="102"/>
        <v>0.9322629733604364</v>
      </c>
      <c r="AM9" s="91">
        <f t="shared" si="103"/>
        <v>0.9322629733604364</v>
      </c>
      <c r="AN9" s="91">
        <f t="shared" si="104"/>
        <v>0.9322629733604364</v>
      </c>
      <c r="AO9" s="91">
        <f>'Monthly per capita (2013-2016)'!AU8</f>
        <v>0.88724259166248121</v>
      </c>
      <c r="AP9" s="91">
        <f t="shared" ref="AP9:AR9" si="200">AO9</f>
        <v>0.88724259166248121</v>
      </c>
      <c r="AQ9" s="91">
        <f t="shared" si="200"/>
        <v>0.88724259166248121</v>
      </c>
      <c r="AR9" s="91">
        <f t="shared" si="200"/>
        <v>0.88724259166248121</v>
      </c>
      <c r="AS9" s="91">
        <f>'Monthly per capita (2013-2016)'!AV8</f>
        <v>0.90500731691798686</v>
      </c>
      <c r="AT9" s="91">
        <f t="shared" si="106"/>
        <v>0.90500731691798686</v>
      </c>
      <c r="AU9" s="91">
        <f t="shared" si="107"/>
        <v>0.90500731691798686</v>
      </c>
      <c r="AV9" s="91">
        <f t="shared" si="108"/>
        <v>0.90500731691798686</v>
      </c>
      <c r="AW9" s="91">
        <f>'Monthly per capita (2013-2016)'!AW8</f>
        <v>0.87092932479367813</v>
      </c>
      <c r="AX9" s="91">
        <f t="shared" si="109"/>
        <v>0.87092932479367813</v>
      </c>
      <c r="AY9" s="91">
        <f t="shared" si="110"/>
        <v>0.87092932479367813</v>
      </c>
      <c r="AZ9" s="91">
        <f t="shared" si="111"/>
        <v>0.87092932479367813</v>
      </c>
      <c r="BA9" s="91">
        <f t="shared" si="112"/>
        <v>0.87092932479367813</v>
      </c>
      <c r="BB9" s="91">
        <f>'Monthly per capita (2013-2016)'!AX8</f>
        <v>0.88605989682106512</v>
      </c>
      <c r="BC9" s="91">
        <f t="shared" si="113"/>
        <v>0.88605989682106512</v>
      </c>
      <c r="BD9" s="91">
        <f t="shared" si="114"/>
        <v>0.88605989682106512</v>
      </c>
      <c r="BE9" s="91">
        <f t="shared" si="115"/>
        <v>0.88605989682106512</v>
      </c>
      <c r="BF9" s="91">
        <f>'Monthly per capita (2013-2016)'!AY8</f>
        <v>0.86096669349442334</v>
      </c>
      <c r="BG9" s="91">
        <f t="shared" si="116"/>
        <v>0.86096669349442334</v>
      </c>
      <c r="BH9" s="91">
        <f t="shared" si="117"/>
        <v>0.86096669349442334</v>
      </c>
      <c r="BI9" s="91">
        <f t="shared" si="118"/>
        <v>0.86096669349442334</v>
      </c>
      <c r="BJ9" s="91">
        <f>'Monthly per capita (2013-2016)'!AZ8</f>
        <v>0.96439443551427828</v>
      </c>
      <c r="BK9" s="91">
        <f t="shared" si="119"/>
        <v>0.96439443551427828</v>
      </c>
      <c r="BL9" s="91">
        <f t="shared" si="120"/>
        <v>0.96439443551427828</v>
      </c>
      <c r="BM9" s="91">
        <f t="shared" si="121"/>
        <v>0.96439443551427828</v>
      </c>
      <c r="BN9" s="91">
        <f t="shared" si="122"/>
        <v>0.96439443551427828</v>
      </c>
      <c r="BO9" s="91">
        <f>'Monthly per capita (2013-2016)'!BA8</f>
        <v>0.93484435584695413</v>
      </c>
      <c r="BP9" s="91">
        <f t="shared" ref="BP9:BQ9" si="201">BO9</f>
        <v>0.93484435584695413</v>
      </c>
      <c r="BQ9" s="91">
        <f t="shared" si="201"/>
        <v>0.93484435584695413</v>
      </c>
      <c r="BR9" s="91">
        <f t="shared" si="124"/>
        <v>0.93484435584695413</v>
      </c>
      <c r="BS9" s="91">
        <f>'Monthly per capita (2013-2016)'!BB8</f>
        <v>1.0209823727470788</v>
      </c>
      <c r="BT9" s="91">
        <f t="shared" si="125"/>
        <v>1.0209823727470788</v>
      </c>
      <c r="BU9" s="91">
        <f t="shared" si="126"/>
        <v>1.0209823727470788</v>
      </c>
      <c r="BV9" s="91">
        <f t="shared" si="127"/>
        <v>1.0209823727470788</v>
      </c>
      <c r="BW9" s="91">
        <f>'Monthly per capita (2013-2016)'!BC8</f>
        <v>0.82860433638511266</v>
      </c>
      <c r="BX9" s="91">
        <f t="shared" si="128"/>
        <v>0.82860433638511266</v>
      </c>
      <c r="BY9" s="91">
        <f t="shared" si="129"/>
        <v>0.82860433638511266</v>
      </c>
      <c r="BZ9" s="91">
        <f t="shared" si="130"/>
        <v>0.82860433638511266</v>
      </c>
      <c r="CA9" s="91">
        <f t="shared" si="131"/>
        <v>0.82860433638511266</v>
      </c>
      <c r="CB9" s="133">
        <f>'Monthly per capita (2013-2016)'!BD8</f>
        <v>0.93290212523988925</v>
      </c>
      <c r="CC9" s="133">
        <f t="shared" si="132"/>
        <v>0.93290212523988925</v>
      </c>
      <c r="CD9" s="133">
        <f t="shared" si="133"/>
        <v>0.93290212523988925</v>
      </c>
      <c r="CE9" s="133">
        <f t="shared" si="134"/>
        <v>0.93290212523988925</v>
      </c>
      <c r="CF9" s="133">
        <f>'Monthly per capita (2013-2016)'!BE8</f>
        <v>1.0963591487753608</v>
      </c>
      <c r="CG9" s="133">
        <f t="shared" si="135"/>
        <v>1.0963591487753608</v>
      </c>
      <c r="CH9" s="133">
        <f t="shared" si="136"/>
        <v>1.0963591487753608</v>
      </c>
      <c r="CI9" s="133">
        <f t="shared" si="137"/>
        <v>1.0963591487753608</v>
      </c>
      <c r="CJ9" s="133">
        <f>'Monthly per capita (2013-2016)'!BF8</f>
        <v>0.79438164925167754</v>
      </c>
      <c r="CK9" s="133">
        <f t="shared" ref="CK9:CL9" si="202">CJ9</f>
        <v>0.79438164925167754</v>
      </c>
      <c r="CL9" s="133">
        <f t="shared" si="202"/>
        <v>0.79438164925167754</v>
      </c>
      <c r="CM9" s="133">
        <f t="shared" si="139"/>
        <v>0.79438164925167754</v>
      </c>
      <c r="CN9" s="133">
        <f t="shared" si="140"/>
        <v>0.79438164925167754</v>
      </c>
      <c r="CO9" s="133">
        <f>'Monthly per capita (2013-2016)'!BG8</f>
        <v>0.87140501564696993</v>
      </c>
      <c r="CP9" s="133">
        <f t="shared" si="141"/>
        <v>0.87140501564696993</v>
      </c>
      <c r="CQ9" s="133">
        <f t="shared" si="142"/>
        <v>0.87140501564696993</v>
      </c>
      <c r="CR9" s="133">
        <f t="shared" si="143"/>
        <v>0.87140501564696993</v>
      </c>
      <c r="CS9" s="133">
        <f>'Monthly per capita (2013-2016)'!BH8</f>
        <v>0.86827009782748721</v>
      </c>
      <c r="CT9" s="133">
        <f t="shared" si="144"/>
        <v>0.86827009782748721</v>
      </c>
      <c r="CU9" s="133">
        <f t="shared" si="145"/>
        <v>0.86827009782748721</v>
      </c>
      <c r="CV9" s="133">
        <f t="shared" si="146"/>
        <v>0.86827009782748721</v>
      </c>
      <c r="CW9" s="133">
        <f>'Monthly per capita (2013-2016)'!BI8</f>
        <v>1.0063507705784132</v>
      </c>
      <c r="CX9" s="133">
        <f t="shared" si="147"/>
        <v>1.0063507705784132</v>
      </c>
      <c r="CY9" s="133">
        <f t="shared" si="148"/>
        <v>1.0063507705784132</v>
      </c>
      <c r="CZ9" s="133">
        <f t="shared" si="149"/>
        <v>1.0063507705784132</v>
      </c>
      <c r="DA9" s="133">
        <f t="shared" si="150"/>
        <v>1.0063507705784132</v>
      </c>
      <c r="DB9" s="133">
        <f>'Monthly per capita (2013-2016)'!BJ8</f>
        <v>0.87825977744084205</v>
      </c>
      <c r="DC9" s="133">
        <f t="shared" si="151"/>
        <v>0.87825977744084205</v>
      </c>
      <c r="DD9" s="133">
        <f t="shared" si="152"/>
        <v>0.87825977744084205</v>
      </c>
      <c r="DE9" s="133">
        <f t="shared" si="153"/>
        <v>0.87825977744084205</v>
      </c>
      <c r="DF9" s="133">
        <f>'Monthly per capita (2013-2016)'!BK8</f>
        <v>0.84386138527814647</v>
      </c>
      <c r="DG9" s="133">
        <f t="shared" si="154"/>
        <v>0.84386138527814647</v>
      </c>
      <c r="DH9" s="133">
        <f t="shared" si="155"/>
        <v>0.84386138527814647</v>
      </c>
      <c r="DI9" s="133">
        <f t="shared" si="156"/>
        <v>0.84386138527814647</v>
      </c>
      <c r="DJ9" s="133">
        <f>'Monthly per capita (2013-2016)'!BL8</f>
        <v>0.99891788793522907</v>
      </c>
      <c r="DK9" s="133">
        <f t="shared" si="157"/>
        <v>0.99891788793522907</v>
      </c>
      <c r="DL9" s="133">
        <f t="shared" si="158"/>
        <v>0.99891788793522907</v>
      </c>
      <c r="DM9" s="133">
        <f t="shared" si="159"/>
        <v>0.99891788793522907</v>
      </c>
      <c r="DN9" s="133">
        <f t="shared" si="160"/>
        <v>0.99891788793522907</v>
      </c>
      <c r="DO9" s="133">
        <f>'Monthly per capita (2013-2016)'!BM8</f>
        <v>0.93346296632967352</v>
      </c>
      <c r="DP9" s="133">
        <f t="shared" si="161"/>
        <v>0.93346296632967352</v>
      </c>
      <c r="DQ9" s="133">
        <f t="shared" si="162"/>
        <v>0.93346296632967352</v>
      </c>
      <c r="DR9" s="133">
        <f t="shared" si="163"/>
        <v>0.93346296632967352</v>
      </c>
      <c r="DS9" s="133">
        <f>'Monthly per capita (2013-2016)'!BN8</f>
        <v>0.97220861424094684</v>
      </c>
      <c r="DT9" s="133">
        <f t="shared" si="164"/>
        <v>0.97220861424094684</v>
      </c>
      <c r="DU9" s="133">
        <f t="shared" si="165"/>
        <v>0.97220861424094684</v>
      </c>
      <c r="DV9" s="133">
        <f t="shared" si="166"/>
        <v>0.97220861424094684</v>
      </c>
      <c r="DW9" s="133">
        <f>'Monthly per capita (2013-2016)'!BO8</f>
        <v>0.88619563736899665</v>
      </c>
      <c r="DX9" s="133">
        <f t="shared" si="167"/>
        <v>0.88619563736899665</v>
      </c>
      <c r="DY9" s="133">
        <f t="shared" si="168"/>
        <v>0.88619563736899665</v>
      </c>
      <c r="DZ9" s="133">
        <f t="shared" si="169"/>
        <v>0.88619563736899665</v>
      </c>
      <c r="EA9" s="133">
        <f t="shared" si="170"/>
        <v>0.88619563736899665</v>
      </c>
      <c r="EB9" s="91">
        <f>'Monthly per capita (2013-2016)'!BP8</f>
        <v>0.89977030977750039</v>
      </c>
      <c r="EC9" s="91">
        <f t="shared" si="171"/>
        <v>0.89977030977750039</v>
      </c>
      <c r="ED9" s="91">
        <f t="shared" si="172"/>
        <v>0.89977030977750039</v>
      </c>
      <c r="EE9" s="91">
        <f t="shared" si="173"/>
        <v>0.89977030977750039</v>
      </c>
      <c r="EF9" s="91">
        <f>'Monthly per capita (2013-2016)'!BQ8</f>
        <v>0.9689636699363966</v>
      </c>
      <c r="EG9" s="91">
        <f t="shared" si="174"/>
        <v>0.9689636699363966</v>
      </c>
      <c r="EH9" s="91">
        <f t="shared" si="175"/>
        <v>0.9689636699363966</v>
      </c>
      <c r="EI9" s="91">
        <f t="shared" si="176"/>
        <v>0.9689636699363966</v>
      </c>
      <c r="EJ9" s="91">
        <f>'Monthly per capita (2013-2016)'!BR8</f>
        <v>0.86111292689359187</v>
      </c>
      <c r="EK9" s="91">
        <f t="shared" si="177"/>
        <v>0.86111292689359187</v>
      </c>
      <c r="EL9" s="91">
        <f t="shared" si="178"/>
        <v>0.86111292689359187</v>
      </c>
      <c r="EM9" s="91">
        <f t="shared" si="179"/>
        <v>0.86111292689359187</v>
      </c>
      <c r="EN9" s="91">
        <f t="shared" si="180"/>
        <v>0.86111292689359187</v>
      </c>
      <c r="EO9" s="91">
        <f>'Monthly per capita (2013-2016)'!BS8</f>
        <v>0.91275165179853901</v>
      </c>
      <c r="EP9" s="91">
        <f t="shared" si="181"/>
        <v>0.91275165179853901</v>
      </c>
      <c r="EQ9" s="91">
        <f t="shared" si="182"/>
        <v>0.91275165179853901</v>
      </c>
      <c r="ER9" s="91">
        <f t="shared" si="183"/>
        <v>0.91275165179853901</v>
      </c>
      <c r="ES9" s="91">
        <f>'Monthly per capita (2013-2016)'!BT8</f>
        <v>0.92651490732371444</v>
      </c>
      <c r="ET9" s="91">
        <f t="shared" si="184"/>
        <v>0.92651490732371444</v>
      </c>
      <c r="EU9" s="91">
        <f t="shared" si="185"/>
        <v>0.92651490732371444</v>
      </c>
      <c r="EV9" s="91">
        <f t="shared" si="186"/>
        <v>0.92651490732371444</v>
      </c>
      <c r="EW9" s="91">
        <f>'Monthly per capita (2013-2016)'!BU8</f>
        <v>0.9142734027438103</v>
      </c>
      <c r="EX9" s="91">
        <f t="shared" si="187"/>
        <v>0.9142734027438103</v>
      </c>
      <c r="EY9" s="91">
        <f t="shared" si="188"/>
        <v>0.9142734027438103</v>
      </c>
      <c r="EZ9" s="91">
        <f t="shared" si="189"/>
        <v>0.9142734027438103</v>
      </c>
      <c r="FA9" s="91">
        <f t="shared" si="190"/>
        <v>0.9142734027438103</v>
      </c>
    </row>
    <row r="10" spans="1:157" x14ac:dyDescent="0.25">
      <c r="A10" s="71" t="s">
        <v>26</v>
      </c>
      <c r="B10" s="106">
        <f>'Monthly per capita (2013-2016)'!AL9</f>
        <v>1.8955632470861215</v>
      </c>
      <c r="C10" s="106">
        <f t="shared" si="76"/>
        <v>1.8955632470861215</v>
      </c>
      <c r="D10" s="106">
        <f t="shared" si="77"/>
        <v>1.8955632470861215</v>
      </c>
      <c r="E10" s="106">
        <f t="shared" si="78"/>
        <v>1.8955632470861215</v>
      </c>
      <c r="F10" s="106">
        <f>'Monthly per capita (2013-2016)'!AM9</f>
        <v>2.0638113034356151</v>
      </c>
      <c r="G10" s="106">
        <f t="shared" si="79"/>
        <v>2.0638113034356151</v>
      </c>
      <c r="H10" s="106">
        <f t="shared" si="80"/>
        <v>2.0638113034356151</v>
      </c>
      <c r="I10" s="106">
        <f t="shared" si="81"/>
        <v>2.0638113034356151</v>
      </c>
      <c r="J10" s="106">
        <f>'Monthly per capita (2013-2016)'!AN9</f>
        <v>1.8737911188504077</v>
      </c>
      <c r="K10" s="106">
        <f t="shared" si="82"/>
        <v>1.8737911188504077</v>
      </c>
      <c r="L10" s="106">
        <f t="shared" si="83"/>
        <v>1.8737911188504077</v>
      </c>
      <c r="M10" s="106">
        <f t="shared" si="84"/>
        <v>1.8737911188504077</v>
      </c>
      <c r="N10" s="106">
        <f t="shared" si="85"/>
        <v>1.8737911188504077</v>
      </c>
      <c r="O10" s="106">
        <f>'Monthly per capita (2013-2016)'!AO9</f>
        <v>1.9203192905815101</v>
      </c>
      <c r="P10" s="106">
        <f t="shared" si="86"/>
        <v>1.9203192905815101</v>
      </c>
      <c r="Q10" s="106">
        <f t="shared" si="87"/>
        <v>1.9203192905815101</v>
      </c>
      <c r="R10" s="106">
        <f t="shared" si="88"/>
        <v>1.9203192905815101</v>
      </c>
      <c r="S10" s="106">
        <f>'Monthly per capita (2013-2016)'!AP9</f>
        <v>1.8977692007259865</v>
      </c>
      <c r="T10" s="106">
        <f>'Monthly per capita (2013-2016)'!AP9</f>
        <v>1.8977692007259865</v>
      </c>
      <c r="U10" s="106">
        <f t="shared" si="89"/>
        <v>1.8977692007259865</v>
      </c>
      <c r="V10" s="106">
        <f t="shared" si="90"/>
        <v>1.8977692007259865</v>
      </c>
      <c r="W10" s="106">
        <f>'Monthly per capita (2013-2016)'!AQ9</f>
        <v>1.6736473445945554</v>
      </c>
      <c r="X10" s="106">
        <f t="shared" si="91"/>
        <v>1.6736473445945554</v>
      </c>
      <c r="Y10" s="106">
        <f t="shared" si="92"/>
        <v>1.6736473445945554</v>
      </c>
      <c r="Z10" s="106">
        <f t="shared" si="93"/>
        <v>1.6736473445945554</v>
      </c>
      <c r="AA10" s="106">
        <f t="shared" si="94"/>
        <v>1.6736473445945554</v>
      </c>
      <c r="AB10" s="91">
        <f>'Monthly per capita (2013-2016)'!AR9</f>
        <v>1.7009595868441838</v>
      </c>
      <c r="AC10" s="91">
        <f t="shared" si="95"/>
        <v>1.7009595868441838</v>
      </c>
      <c r="AD10" s="91">
        <f t="shared" si="96"/>
        <v>1.7009595868441838</v>
      </c>
      <c r="AE10" s="91">
        <f t="shared" si="97"/>
        <v>1.7009595868441838</v>
      </c>
      <c r="AF10" s="91">
        <f>'Monthly per capita (2013-2016)'!AS9</f>
        <v>1.9882388737137344</v>
      </c>
      <c r="AG10" s="91">
        <f t="shared" si="98"/>
        <v>1.9882388737137344</v>
      </c>
      <c r="AH10" s="91">
        <f t="shared" si="99"/>
        <v>1.9882388737137344</v>
      </c>
      <c r="AI10" s="91">
        <f t="shared" si="100"/>
        <v>1.9882388737137344</v>
      </c>
      <c r="AJ10" s="91">
        <f>'Monthly per capita (2013-2016)'!AT9</f>
        <v>1.6411757106171807</v>
      </c>
      <c r="AK10" s="91">
        <f t="shared" si="101"/>
        <v>1.6411757106171807</v>
      </c>
      <c r="AL10" s="91">
        <f t="shared" si="102"/>
        <v>1.6411757106171807</v>
      </c>
      <c r="AM10" s="91">
        <f t="shared" si="103"/>
        <v>1.6411757106171807</v>
      </c>
      <c r="AN10" s="91">
        <f t="shared" si="104"/>
        <v>1.6411757106171807</v>
      </c>
      <c r="AO10" s="91">
        <f>'Monthly per capita (2013-2016)'!AU9</f>
        <v>1.6506770797652486</v>
      </c>
      <c r="AP10" s="91">
        <f t="shared" ref="AP10:AR10" si="203">AO10</f>
        <v>1.6506770797652486</v>
      </c>
      <c r="AQ10" s="91">
        <f t="shared" si="203"/>
        <v>1.6506770797652486</v>
      </c>
      <c r="AR10" s="91">
        <f t="shared" si="203"/>
        <v>1.6506770797652486</v>
      </c>
      <c r="AS10" s="91">
        <f>'Monthly per capita (2013-2016)'!AV9</f>
        <v>1.7582297904004347</v>
      </c>
      <c r="AT10" s="91">
        <f t="shared" si="106"/>
        <v>1.7582297904004347</v>
      </c>
      <c r="AU10" s="91">
        <f t="shared" si="107"/>
        <v>1.7582297904004347</v>
      </c>
      <c r="AV10" s="91">
        <f t="shared" si="108"/>
        <v>1.7582297904004347</v>
      </c>
      <c r="AW10" s="91">
        <f>'Monthly per capita (2013-2016)'!AW9</f>
        <v>1.8046697021403433</v>
      </c>
      <c r="AX10" s="91">
        <f t="shared" si="109"/>
        <v>1.8046697021403433</v>
      </c>
      <c r="AY10" s="91">
        <f t="shared" si="110"/>
        <v>1.8046697021403433</v>
      </c>
      <c r="AZ10" s="91">
        <f t="shared" si="111"/>
        <v>1.8046697021403433</v>
      </c>
      <c r="BA10" s="91">
        <f t="shared" si="112"/>
        <v>1.8046697021403433</v>
      </c>
      <c r="BB10" s="91">
        <f>'Monthly per capita (2013-2016)'!AX9</f>
        <v>1.8940169688263662</v>
      </c>
      <c r="BC10" s="91">
        <f t="shared" si="113"/>
        <v>1.8940169688263662</v>
      </c>
      <c r="BD10" s="91">
        <f t="shared" si="114"/>
        <v>1.8940169688263662</v>
      </c>
      <c r="BE10" s="91">
        <f t="shared" si="115"/>
        <v>1.8940169688263662</v>
      </c>
      <c r="BF10" s="91">
        <f>'Monthly per capita (2013-2016)'!AY9</f>
        <v>1.9950218167510192</v>
      </c>
      <c r="BG10" s="91">
        <f t="shared" si="116"/>
        <v>1.9950218167510192</v>
      </c>
      <c r="BH10" s="91">
        <f t="shared" si="117"/>
        <v>1.9950218167510192</v>
      </c>
      <c r="BI10" s="91">
        <f t="shared" si="118"/>
        <v>1.9950218167510192</v>
      </c>
      <c r="BJ10" s="91">
        <f>'Monthly per capita (2013-2016)'!AZ9</f>
        <v>2.0163468920201417</v>
      </c>
      <c r="BK10" s="91">
        <f t="shared" si="119"/>
        <v>2.0163468920201417</v>
      </c>
      <c r="BL10" s="91">
        <f t="shared" si="120"/>
        <v>2.0163468920201417</v>
      </c>
      <c r="BM10" s="91">
        <f t="shared" si="121"/>
        <v>2.0163468920201417</v>
      </c>
      <c r="BN10" s="91">
        <f t="shared" si="122"/>
        <v>2.0163468920201417</v>
      </c>
      <c r="BO10" s="91">
        <f>'Monthly per capita (2013-2016)'!BA9</f>
        <v>2.0170590616128008</v>
      </c>
      <c r="BP10" s="91">
        <f t="shared" ref="BP10:BQ10" si="204">BO10</f>
        <v>2.0170590616128008</v>
      </c>
      <c r="BQ10" s="91">
        <f t="shared" si="204"/>
        <v>2.0170590616128008</v>
      </c>
      <c r="BR10" s="91">
        <f t="shared" si="124"/>
        <v>2.0170590616128008</v>
      </c>
      <c r="BS10" s="91">
        <f>'Monthly per capita (2013-2016)'!BB9</f>
        <v>1.7239680944491225</v>
      </c>
      <c r="BT10" s="91">
        <f t="shared" si="125"/>
        <v>1.7239680944491225</v>
      </c>
      <c r="BU10" s="91">
        <f t="shared" si="126"/>
        <v>1.7239680944491225</v>
      </c>
      <c r="BV10" s="91">
        <f t="shared" si="127"/>
        <v>1.7239680944491225</v>
      </c>
      <c r="BW10" s="91">
        <f>'Monthly per capita (2013-2016)'!BC9</f>
        <v>1.6145968496845353</v>
      </c>
      <c r="BX10" s="91">
        <f t="shared" si="128"/>
        <v>1.6145968496845353</v>
      </c>
      <c r="BY10" s="91">
        <f t="shared" si="129"/>
        <v>1.6145968496845353</v>
      </c>
      <c r="BZ10" s="91">
        <f t="shared" si="130"/>
        <v>1.6145968496845353</v>
      </c>
      <c r="CA10" s="91">
        <f t="shared" si="131"/>
        <v>1.6145968496845353</v>
      </c>
      <c r="CB10" s="133">
        <f>'Monthly per capita (2013-2016)'!BD9</f>
        <v>1.6971716404351429</v>
      </c>
      <c r="CC10" s="133">
        <f t="shared" si="132"/>
        <v>1.6971716404351429</v>
      </c>
      <c r="CD10" s="133">
        <f t="shared" si="133"/>
        <v>1.6971716404351429</v>
      </c>
      <c r="CE10" s="133">
        <f t="shared" si="134"/>
        <v>1.6971716404351429</v>
      </c>
      <c r="CF10" s="133">
        <f>'Monthly per capita (2013-2016)'!BE9</f>
        <v>1.9243710564085901</v>
      </c>
      <c r="CG10" s="133">
        <f t="shared" si="135"/>
        <v>1.9243710564085901</v>
      </c>
      <c r="CH10" s="133">
        <f t="shared" si="136"/>
        <v>1.9243710564085901</v>
      </c>
      <c r="CI10" s="133">
        <f t="shared" si="137"/>
        <v>1.9243710564085901</v>
      </c>
      <c r="CJ10" s="133">
        <f>'Monthly per capita (2013-2016)'!BF9</f>
        <v>1.437143584769466</v>
      </c>
      <c r="CK10" s="133">
        <f t="shared" ref="CK10:CL10" si="205">CJ10</f>
        <v>1.437143584769466</v>
      </c>
      <c r="CL10" s="133">
        <f t="shared" si="205"/>
        <v>1.437143584769466</v>
      </c>
      <c r="CM10" s="133">
        <f t="shared" si="139"/>
        <v>1.437143584769466</v>
      </c>
      <c r="CN10" s="133">
        <f t="shared" si="140"/>
        <v>1.437143584769466</v>
      </c>
      <c r="CO10" s="133">
        <f>'Monthly per capita (2013-2016)'!BG9</f>
        <v>1.5825346400811087</v>
      </c>
      <c r="CP10" s="133">
        <f t="shared" si="141"/>
        <v>1.5825346400811087</v>
      </c>
      <c r="CQ10" s="133">
        <f t="shared" si="142"/>
        <v>1.5825346400811087</v>
      </c>
      <c r="CR10" s="133">
        <f t="shared" si="143"/>
        <v>1.5825346400811087</v>
      </c>
      <c r="CS10" s="133">
        <f>'Monthly per capita (2013-2016)'!BH9</f>
        <v>1.5359065183046794</v>
      </c>
      <c r="CT10" s="133">
        <f t="shared" si="144"/>
        <v>1.5359065183046794</v>
      </c>
      <c r="CU10" s="133">
        <f t="shared" si="145"/>
        <v>1.5359065183046794</v>
      </c>
      <c r="CV10" s="133">
        <f t="shared" si="146"/>
        <v>1.5359065183046794</v>
      </c>
      <c r="CW10" s="133">
        <f>'Monthly per capita (2013-2016)'!BI9</f>
        <v>1.8901266035222422</v>
      </c>
      <c r="CX10" s="133">
        <f t="shared" si="147"/>
        <v>1.8901266035222422</v>
      </c>
      <c r="CY10" s="133">
        <f t="shared" si="148"/>
        <v>1.8901266035222422</v>
      </c>
      <c r="CZ10" s="133">
        <f t="shared" si="149"/>
        <v>1.8901266035222422</v>
      </c>
      <c r="DA10" s="133">
        <f t="shared" si="150"/>
        <v>1.8901266035222422</v>
      </c>
      <c r="DB10" s="133">
        <f>'Monthly per capita (2013-2016)'!BJ9</f>
        <v>1.7990890310881134</v>
      </c>
      <c r="DC10" s="133">
        <f t="shared" si="151"/>
        <v>1.7990890310881134</v>
      </c>
      <c r="DD10" s="133">
        <f t="shared" si="152"/>
        <v>1.7990890310881134</v>
      </c>
      <c r="DE10" s="133">
        <f t="shared" si="153"/>
        <v>1.7990890310881134</v>
      </c>
      <c r="DF10" s="133">
        <f>'Monthly per capita (2013-2016)'!BK9</f>
        <v>1.9264956901434247</v>
      </c>
      <c r="DG10" s="133">
        <f t="shared" si="154"/>
        <v>1.9264956901434247</v>
      </c>
      <c r="DH10" s="133">
        <f t="shared" si="155"/>
        <v>1.9264956901434247</v>
      </c>
      <c r="DI10" s="133">
        <f t="shared" si="156"/>
        <v>1.9264956901434247</v>
      </c>
      <c r="DJ10" s="133">
        <f>'Monthly per capita (2013-2016)'!BL9</f>
        <v>2.0699769311742702</v>
      </c>
      <c r="DK10" s="133">
        <f t="shared" si="157"/>
        <v>2.0699769311742702</v>
      </c>
      <c r="DL10" s="133">
        <f t="shared" si="158"/>
        <v>2.0699769311742702</v>
      </c>
      <c r="DM10" s="133">
        <f t="shared" si="159"/>
        <v>2.0699769311742702</v>
      </c>
      <c r="DN10" s="133">
        <f t="shared" si="160"/>
        <v>2.0699769311742702</v>
      </c>
      <c r="DO10" s="133">
        <f>'Monthly per capita (2013-2016)'!BM9</f>
        <v>1.9538673083633031</v>
      </c>
      <c r="DP10" s="133">
        <f t="shared" si="161"/>
        <v>1.9538673083633031</v>
      </c>
      <c r="DQ10" s="133">
        <f t="shared" si="162"/>
        <v>1.9538673083633031</v>
      </c>
      <c r="DR10" s="133">
        <f t="shared" si="163"/>
        <v>1.9538673083633031</v>
      </c>
      <c r="DS10" s="133">
        <f>'Monthly per capita (2013-2016)'!BN9</f>
        <v>1.6594678346890739</v>
      </c>
      <c r="DT10" s="133">
        <f t="shared" si="164"/>
        <v>1.6594678346890739</v>
      </c>
      <c r="DU10" s="133">
        <f t="shared" si="165"/>
        <v>1.6594678346890739</v>
      </c>
      <c r="DV10" s="133">
        <f t="shared" si="166"/>
        <v>1.6594678346890739</v>
      </c>
      <c r="DW10" s="133">
        <f>'Monthly per capita (2013-2016)'!BO9</f>
        <v>1.6462170778597991</v>
      </c>
      <c r="DX10" s="133">
        <f t="shared" si="167"/>
        <v>1.6462170778597991</v>
      </c>
      <c r="DY10" s="133">
        <f t="shared" si="168"/>
        <v>1.6462170778597991</v>
      </c>
      <c r="DZ10" s="133">
        <f t="shared" si="169"/>
        <v>1.6462170778597991</v>
      </c>
      <c r="EA10" s="133">
        <f t="shared" si="170"/>
        <v>1.6462170778597991</v>
      </c>
      <c r="EB10" s="91">
        <f>'Monthly per capita (2013-2016)'!BP9</f>
        <v>1.5037677352712473</v>
      </c>
      <c r="EC10" s="91">
        <f t="shared" si="171"/>
        <v>1.5037677352712473</v>
      </c>
      <c r="ED10" s="91">
        <f t="shared" si="172"/>
        <v>1.5037677352712473</v>
      </c>
      <c r="EE10" s="91">
        <f t="shared" si="173"/>
        <v>1.5037677352712473</v>
      </c>
      <c r="EF10" s="91">
        <f>'Monthly per capita (2013-2016)'!BQ9</f>
        <v>1.7739065444436972</v>
      </c>
      <c r="EG10" s="91">
        <f t="shared" si="174"/>
        <v>1.7739065444436972</v>
      </c>
      <c r="EH10" s="91">
        <f t="shared" si="175"/>
        <v>1.7739065444436972</v>
      </c>
      <c r="EI10" s="91">
        <f t="shared" si="176"/>
        <v>1.7739065444436972</v>
      </c>
      <c r="EJ10" s="91">
        <f>'Monthly per capita (2013-2016)'!BR9</f>
        <v>1.6511525844050634</v>
      </c>
      <c r="EK10" s="91">
        <f t="shared" si="177"/>
        <v>1.6511525844050634</v>
      </c>
      <c r="EL10" s="91">
        <f t="shared" si="178"/>
        <v>1.6511525844050634</v>
      </c>
      <c r="EM10" s="91">
        <f t="shared" si="179"/>
        <v>1.6511525844050634</v>
      </c>
      <c r="EN10" s="91">
        <f t="shared" si="180"/>
        <v>1.6511525844050634</v>
      </c>
      <c r="EO10" s="91">
        <f>'Monthly per capita (2013-2016)'!BS9</f>
        <v>1.8949411959975337</v>
      </c>
      <c r="EP10" s="91">
        <f t="shared" si="181"/>
        <v>1.8949411959975337</v>
      </c>
      <c r="EQ10" s="91">
        <f t="shared" si="182"/>
        <v>1.8949411959975337</v>
      </c>
      <c r="ER10" s="91">
        <f t="shared" si="183"/>
        <v>1.8949411959975337</v>
      </c>
      <c r="ES10" s="91">
        <f>'Monthly per capita (2013-2016)'!BT9</f>
        <v>1.7073134019616574</v>
      </c>
      <c r="ET10" s="91">
        <f t="shared" si="184"/>
        <v>1.7073134019616574</v>
      </c>
      <c r="EU10" s="91">
        <f t="shared" si="185"/>
        <v>1.7073134019616574</v>
      </c>
      <c r="EV10" s="91">
        <f t="shared" si="186"/>
        <v>1.7073134019616574</v>
      </c>
      <c r="EW10" s="91">
        <f>'Monthly per capita (2013-2016)'!BU9</f>
        <v>1.8800927160164698</v>
      </c>
      <c r="EX10" s="91">
        <f t="shared" si="187"/>
        <v>1.8800927160164698</v>
      </c>
      <c r="EY10" s="91">
        <f t="shared" si="188"/>
        <v>1.8800927160164698</v>
      </c>
      <c r="EZ10" s="91">
        <f t="shared" si="189"/>
        <v>1.8800927160164698</v>
      </c>
      <c r="FA10" s="91">
        <f t="shared" si="190"/>
        <v>1.8800927160164698</v>
      </c>
    </row>
    <row r="11" spans="1:157" x14ac:dyDescent="0.25">
      <c r="A11" s="71" t="s">
        <v>20</v>
      </c>
      <c r="B11" s="106">
        <f>'Monthly per capita (2013-2016)'!AL10</f>
        <v>1.8383059309241776</v>
      </c>
      <c r="C11" s="106">
        <f t="shared" si="76"/>
        <v>1.8383059309241776</v>
      </c>
      <c r="D11" s="106">
        <f t="shared" si="77"/>
        <v>1.8383059309241776</v>
      </c>
      <c r="E11" s="106">
        <f t="shared" si="78"/>
        <v>1.8383059309241776</v>
      </c>
      <c r="F11" s="106">
        <f>'Monthly per capita (2013-2016)'!AM10</f>
        <v>2.0517707319306191</v>
      </c>
      <c r="G11" s="106">
        <f t="shared" si="79"/>
        <v>2.0517707319306191</v>
      </c>
      <c r="H11" s="106">
        <f t="shared" si="80"/>
        <v>2.0517707319306191</v>
      </c>
      <c r="I11" s="106">
        <f t="shared" si="81"/>
        <v>2.0517707319306191</v>
      </c>
      <c r="J11" s="106">
        <f>'Monthly per capita (2013-2016)'!AN10</f>
        <v>2.1923878386181621</v>
      </c>
      <c r="K11" s="106">
        <f t="shared" si="82"/>
        <v>2.1923878386181621</v>
      </c>
      <c r="L11" s="106">
        <f t="shared" si="83"/>
        <v>2.1923878386181621</v>
      </c>
      <c r="M11" s="106">
        <f t="shared" si="84"/>
        <v>2.1923878386181621</v>
      </c>
      <c r="N11" s="106">
        <f t="shared" si="85"/>
        <v>2.1923878386181621</v>
      </c>
      <c r="O11" s="106">
        <f>'Monthly per capita (2013-2016)'!AO10</f>
        <v>1.9552972911540691</v>
      </c>
      <c r="P11" s="106">
        <f t="shared" si="86"/>
        <v>1.9552972911540691</v>
      </c>
      <c r="Q11" s="106">
        <f t="shared" si="87"/>
        <v>1.9552972911540691</v>
      </c>
      <c r="R11" s="106">
        <f t="shared" si="88"/>
        <v>1.9552972911540691</v>
      </c>
      <c r="S11" s="106">
        <f>'Monthly per capita (2013-2016)'!AP10</f>
        <v>1.9730684315638387</v>
      </c>
      <c r="T11" s="106">
        <f>'Monthly per capita (2013-2016)'!AP10</f>
        <v>1.9730684315638387</v>
      </c>
      <c r="U11" s="106">
        <f t="shared" si="89"/>
        <v>1.9730684315638387</v>
      </c>
      <c r="V11" s="106">
        <f t="shared" si="90"/>
        <v>1.9730684315638387</v>
      </c>
      <c r="W11" s="106">
        <f>'Monthly per capita (2013-2016)'!AQ10</f>
        <v>1.5727385993459666</v>
      </c>
      <c r="X11" s="106">
        <f t="shared" si="91"/>
        <v>1.5727385993459666</v>
      </c>
      <c r="Y11" s="106">
        <f t="shared" si="92"/>
        <v>1.5727385993459666</v>
      </c>
      <c r="Z11" s="106">
        <f t="shared" si="93"/>
        <v>1.5727385993459666</v>
      </c>
      <c r="AA11" s="106">
        <f t="shared" si="94"/>
        <v>1.5727385993459666</v>
      </c>
      <c r="AB11" s="91">
        <f>'Monthly per capita (2013-2016)'!AR10</f>
        <v>1.8018578078320178</v>
      </c>
      <c r="AC11" s="91">
        <f t="shared" si="95"/>
        <v>1.8018578078320178</v>
      </c>
      <c r="AD11" s="91">
        <f t="shared" si="96"/>
        <v>1.8018578078320178</v>
      </c>
      <c r="AE11" s="91">
        <f t="shared" si="97"/>
        <v>1.8018578078320178</v>
      </c>
      <c r="AF11" s="91">
        <f>'Monthly per capita (2013-2016)'!AS10</f>
        <v>1.9701038646254314</v>
      </c>
      <c r="AG11" s="91">
        <f t="shared" si="98"/>
        <v>1.9701038646254314</v>
      </c>
      <c r="AH11" s="91">
        <f t="shared" si="99"/>
        <v>1.9701038646254314</v>
      </c>
      <c r="AI11" s="91">
        <f t="shared" si="100"/>
        <v>1.9701038646254314</v>
      </c>
      <c r="AJ11" s="91">
        <f>'Monthly per capita (2013-2016)'!AT10</f>
        <v>1.7291599568310367</v>
      </c>
      <c r="AK11" s="91">
        <f t="shared" si="101"/>
        <v>1.7291599568310367</v>
      </c>
      <c r="AL11" s="91">
        <f t="shared" si="102"/>
        <v>1.7291599568310367</v>
      </c>
      <c r="AM11" s="91">
        <f t="shared" si="103"/>
        <v>1.7291599568310367</v>
      </c>
      <c r="AN11" s="91">
        <f t="shared" si="104"/>
        <v>1.7291599568310367</v>
      </c>
      <c r="AO11" s="91">
        <f>'Monthly per capita (2013-2016)'!AU10</f>
        <v>1.7708156738604799</v>
      </c>
      <c r="AP11" s="91">
        <f t="shared" ref="AP11:AR11" si="206">AO11</f>
        <v>1.7708156738604799</v>
      </c>
      <c r="AQ11" s="91">
        <f t="shared" si="206"/>
        <v>1.7708156738604799</v>
      </c>
      <c r="AR11" s="91">
        <f t="shared" si="206"/>
        <v>1.7708156738604799</v>
      </c>
      <c r="AS11" s="91">
        <f>'Monthly per capita (2013-2016)'!AV10</f>
        <v>1.7056015948717096</v>
      </c>
      <c r="AT11" s="91">
        <f t="shared" si="106"/>
        <v>1.7056015948717096</v>
      </c>
      <c r="AU11" s="91">
        <f t="shared" si="107"/>
        <v>1.7056015948717096</v>
      </c>
      <c r="AV11" s="91">
        <f t="shared" si="108"/>
        <v>1.7056015948717096</v>
      </c>
      <c r="AW11" s="91">
        <f>'Monthly per capita (2013-2016)'!AW10</f>
        <v>1.7936748456593328</v>
      </c>
      <c r="AX11" s="91">
        <f t="shared" si="109"/>
        <v>1.7936748456593328</v>
      </c>
      <c r="AY11" s="91">
        <f t="shared" si="110"/>
        <v>1.7936748456593328</v>
      </c>
      <c r="AZ11" s="91">
        <f t="shared" si="111"/>
        <v>1.7936748456593328</v>
      </c>
      <c r="BA11" s="91">
        <f t="shared" si="112"/>
        <v>1.7936748456593328</v>
      </c>
      <c r="BB11" s="91">
        <f>'Monthly per capita (2013-2016)'!AX10</f>
        <v>1.9368739885060502</v>
      </c>
      <c r="BC11" s="91">
        <f t="shared" si="113"/>
        <v>1.9368739885060502</v>
      </c>
      <c r="BD11" s="91">
        <f t="shared" si="114"/>
        <v>1.9368739885060502</v>
      </c>
      <c r="BE11" s="91">
        <f t="shared" si="115"/>
        <v>1.9368739885060502</v>
      </c>
      <c r="BF11" s="91">
        <f>'Monthly per capita (2013-2016)'!AY10</f>
        <v>1.9219684803105883</v>
      </c>
      <c r="BG11" s="91">
        <f t="shared" si="116"/>
        <v>1.9219684803105883</v>
      </c>
      <c r="BH11" s="91">
        <f t="shared" si="117"/>
        <v>1.9219684803105883</v>
      </c>
      <c r="BI11" s="91">
        <f t="shared" si="118"/>
        <v>1.9219684803105883</v>
      </c>
      <c r="BJ11" s="91">
        <f>'Monthly per capita (2013-2016)'!AZ10</f>
        <v>2.0932903998801864</v>
      </c>
      <c r="BK11" s="91">
        <f t="shared" si="119"/>
        <v>2.0932903998801864</v>
      </c>
      <c r="BL11" s="91">
        <f t="shared" si="120"/>
        <v>2.0932903998801864</v>
      </c>
      <c r="BM11" s="91">
        <f t="shared" si="121"/>
        <v>2.0932903998801864</v>
      </c>
      <c r="BN11" s="91">
        <f t="shared" si="122"/>
        <v>2.0932903998801864</v>
      </c>
      <c r="BO11" s="91">
        <f>'Monthly per capita (2013-2016)'!BA10</f>
        <v>2.0517324329810052</v>
      </c>
      <c r="BP11" s="91">
        <f t="shared" ref="BP11:BQ11" si="207">BO11</f>
        <v>2.0517324329810052</v>
      </c>
      <c r="BQ11" s="91">
        <f t="shared" si="207"/>
        <v>2.0517324329810052</v>
      </c>
      <c r="BR11" s="91">
        <f t="shared" si="124"/>
        <v>2.0517324329810052</v>
      </c>
      <c r="BS11" s="91">
        <f>'Monthly per capita (2013-2016)'!BB10</f>
        <v>1.7904661691381021</v>
      </c>
      <c r="BT11" s="91">
        <f t="shared" si="125"/>
        <v>1.7904661691381021</v>
      </c>
      <c r="BU11" s="91">
        <f t="shared" si="126"/>
        <v>1.7904661691381021</v>
      </c>
      <c r="BV11" s="91">
        <f t="shared" si="127"/>
        <v>1.7904661691381021</v>
      </c>
      <c r="BW11" s="91">
        <f>'Monthly per capita (2013-2016)'!BC10</f>
        <v>1.5738419251476843</v>
      </c>
      <c r="BX11" s="91">
        <f t="shared" si="128"/>
        <v>1.5738419251476843</v>
      </c>
      <c r="BY11" s="91">
        <f t="shared" si="129"/>
        <v>1.5738419251476843</v>
      </c>
      <c r="BZ11" s="91">
        <f t="shared" si="130"/>
        <v>1.5738419251476843</v>
      </c>
      <c r="CA11" s="91">
        <f t="shared" si="131"/>
        <v>1.5738419251476843</v>
      </c>
      <c r="CB11" s="133">
        <f>'Monthly per capita (2013-2016)'!BD10</f>
        <v>1.7136867260569579</v>
      </c>
      <c r="CC11" s="133">
        <f t="shared" si="132"/>
        <v>1.7136867260569579</v>
      </c>
      <c r="CD11" s="133">
        <f t="shared" si="133"/>
        <v>1.7136867260569579</v>
      </c>
      <c r="CE11" s="133">
        <f t="shared" si="134"/>
        <v>1.7136867260569579</v>
      </c>
      <c r="CF11" s="133">
        <f>'Monthly per capita (2013-2016)'!BE10</f>
        <v>1.8885917271158459</v>
      </c>
      <c r="CG11" s="133">
        <f t="shared" si="135"/>
        <v>1.8885917271158459</v>
      </c>
      <c r="CH11" s="133">
        <f t="shared" si="136"/>
        <v>1.8885917271158459</v>
      </c>
      <c r="CI11" s="133">
        <f t="shared" si="137"/>
        <v>1.8885917271158459</v>
      </c>
      <c r="CJ11" s="133">
        <f>'Monthly per capita (2013-2016)'!BF10</f>
        <v>1.415767130991306</v>
      </c>
      <c r="CK11" s="133">
        <f t="shared" ref="CK11:CL11" si="208">CJ11</f>
        <v>1.415767130991306</v>
      </c>
      <c r="CL11" s="133">
        <f t="shared" si="208"/>
        <v>1.415767130991306</v>
      </c>
      <c r="CM11" s="133">
        <f t="shared" si="139"/>
        <v>1.415767130991306</v>
      </c>
      <c r="CN11" s="133">
        <f t="shared" si="140"/>
        <v>1.415767130991306</v>
      </c>
      <c r="CO11" s="133">
        <f>'Monthly per capita (2013-2016)'!BG10</f>
        <v>1.5172571011717502</v>
      </c>
      <c r="CP11" s="133">
        <f t="shared" si="141"/>
        <v>1.5172571011717502</v>
      </c>
      <c r="CQ11" s="133">
        <f t="shared" si="142"/>
        <v>1.5172571011717502</v>
      </c>
      <c r="CR11" s="133">
        <f t="shared" si="143"/>
        <v>1.5172571011717502</v>
      </c>
      <c r="CS11" s="133">
        <f>'Monthly per capita (2013-2016)'!BH10</f>
        <v>1.4833010233900896</v>
      </c>
      <c r="CT11" s="133">
        <f t="shared" si="144"/>
        <v>1.4833010233900896</v>
      </c>
      <c r="CU11" s="133">
        <f t="shared" si="145"/>
        <v>1.4833010233900896</v>
      </c>
      <c r="CV11" s="133">
        <f t="shared" si="146"/>
        <v>1.4833010233900896</v>
      </c>
      <c r="CW11" s="133">
        <f>'Monthly per capita (2013-2016)'!BI10</f>
        <v>1.7600929342626759</v>
      </c>
      <c r="CX11" s="133">
        <f t="shared" si="147"/>
        <v>1.7600929342626759</v>
      </c>
      <c r="CY11" s="133">
        <f t="shared" si="148"/>
        <v>1.7600929342626759</v>
      </c>
      <c r="CZ11" s="133">
        <f t="shared" si="149"/>
        <v>1.7600929342626759</v>
      </c>
      <c r="DA11" s="133">
        <f t="shared" si="150"/>
        <v>1.7600929342626759</v>
      </c>
      <c r="DB11" s="133">
        <f>'Monthly per capita (2013-2016)'!BJ10</f>
        <v>1.7041317510525724</v>
      </c>
      <c r="DC11" s="133">
        <f t="shared" si="151"/>
        <v>1.7041317510525724</v>
      </c>
      <c r="DD11" s="133">
        <f t="shared" si="152"/>
        <v>1.7041317510525724</v>
      </c>
      <c r="DE11" s="133">
        <f t="shared" si="153"/>
        <v>1.7041317510525724</v>
      </c>
      <c r="DF11" s="133">
        <f>'Monthly per capita (2013-2016)'!BK10</f>
        <v>1.7837003641713149</v>
      </c>
      <c r="DG11" s="133">
        <f t="shared" si="154"/>
        <v>1.7837003641713149</v>
      </c>
      <c r="DH11" s="133">
        <f t="shared" si="155"/>
        <v>1.7837003641713149</v>
      </c>
      <c r="DI11" s="133">
        <f t="shared" si="156"/>
        <v>1.7837003641713149</v>
      </c>
      <c r="DJ11" s="133">
        <f>'Monthly per capita (2013-2016)'!BL10</f>
        <v>1.9680674546512247</v>
      </c>
      <c r="DK11" s="133">
        <f t="shared" si="157"/>
        <v>1.9680674546512247</v>
      </c>
      <c r="DL11" s="133">
        <f t="shared" si="158"/>
        <v>1.9680674546512247</v>
      </c>
      <c r="DM11" s="133">
        <f t="shared" si="159"/>
        <v>1.9680674546512247</v>
      </c>
      <c r="DN11" s="133">
        <f t="shared" si="160"/>
        <v>1.9680674546512247</v>
      </c>
      <c r="DO11" s="133">
        <f>'Monthly per capita (2013-2016)'!BM10</f>
        <v>1.83264593793242</v>
      </c>
      <c r="DP11" s="133">
        <f t="shared" si="161"/>
        <v>1.83264593793242</v>
      </c>
      <c r="DQ11" s="133">
        <f t="shared" si="162"/>
        <v>1.83264593793242</v>
      </c>
      <c r="DR11" s="133">
        <f t="shared" si="163"/>
        <v>1.83264593793242</v>
      </c>
      <c r="DS11" s="133">
        <f>'Monthly per capita (2013-2016)'!BN10</f>
        <v>1.6246387041646544</v>
      </c>
      <c r="DT11" s="133">
        <f t="shared" si="164"/>
        <v>1.6246387041646544</v>
      </c>
      <c r="DU11" s="133">
        <f t="shared" si="165"/>
        <v>1.6246387041646544</v>
      </c>
      <c r="DV11" s="133">
        <f t="shared" si="166"/>
        <v>1.6246387041646544</v>
      </c>
      <c r="DW11" s="133">
        <f>'Monthly per capita (2013-2016)'!BO10</f>
        <v>1.6028828367709378</v>
      </c>
      <c r="DX11" s="133">
        <f t="shared" si="167"/>
        <v>1.6028828367709378</v>
      </c>
      <c r="DY11" s="133">
        <f t="shared" si="168"/>
        <v>1.6028828367709378</v>
      </c>
      <c r="DZ11" s="133">
        <f t="shared" si="169"/>
        <v>1.6028828367709378</v>
      </c>
      <c r="EA11" s="133">
        <f t="shared" si="170"/>
        <v>1.6028828367709378</v>
      </c>
      <c r="EB11" s="91">
        <f>'Monthly per capita (2013-2016)'!BP10</f>
        <v>1.5828343748445559</v>
      </c>
      <c r="EC11" s="91">
        <f t="shared" si="171"/>
        <v>1.5828343748445559</v>
      </c>
      <c r="ED11" s="91">
        <f t="shared" si="172"/>
        <v>1.5828343748445559</v>
      </c>
      <c r="EE11" s="91">
        <f t="shared" si="173"/>
        <v>1.5828343748445559</v>
      </c>
      <c r="EF11" s="91">
        <f>'Monthly per capita (2013-2016)'!BQ10</f>
        <v>1.6297434298903806</v>
      </c>
      <c r="EG11" s="91">
        <f t="shared" si="174"/>
        <v>1.6297434298903806</v>
      </c>
      <c r="EH11" s="91">
        <f t="shared" si="175"/>
        <v>1.6297434298903806</v>
      </c>
      <c r="EI11" s="91">
        <f t="shared" si="176"/>
        <v>1.6297434298903806</v>
      </c>
      <c r="EJ11" s="91">
        <f>'Monthly per capita (2013-2016)'!BR10</f>
        <v>1.5425550248304665</v>
      </c>
      <c r="EK11" s="91">
        <f t="shared" si="177"/>
        <v>1.5425550248304665</v>
      </c>
      <c r="EL11" s="91">
        <f t="shared" si="178"/>
        <v>1.5425550248304665</v>
      </c>
      <c r="EM11" s="91">
        <f t="shared" si="179"/>
        <v>1.5425550248304665</v>
      </c>
      <c r="EN11" s="91">
        <f t="shared" si="180"/>
        <v>1.5425550248304665</v>
      </c>
      <c r="EO11" s="91">
        <f>'Monthly per capita (2013-2016)'!BS10</f>
        <v>1.7449847310312427</v>
      </c>
      <c r="EP11" s="91">
        <f t="shared" si="181"/>
        <v>1.7449847310312427</v>
      </c>
      <c r="EQ11" s="91">
        <f t="shared" si="182"/>
        <v>1.7449847310312427</v>
      </c>
      <c r="ER11" s="91">
        <f t="shared" si="183"/>
        <v>1.7449847310312427</v>
      </c>
      <c r="ES11" s="91">
        <f>'Monthly per capita (2013-2016)'!BT10</f>
        <v>1.6417637818288093</v>
      </c>
      <c r="ET11" s="91">
        <f t="shared" si="184"/>
        <v>1.6417637818288093</v>
      </c>
      <c r="EU11" s="91">
        <f t="shared" si="185"/>
        <v>1.6417637818288093</v>
      </c>
      <c r="EV11" s="91">
        <f t="shared" si="186"/>
        <v>1.6417637818288093</v>
      </c>
      <c r="EW11" s="91">
        <f>'Monthly per capita (2013-2016)'!BU10</f>
        <v>1.7821361977647365</v>
      </c>
      <c r="EX11" s="91">
        <f t="shared" si="187"/>
        <v>1.7821361977647365</v>
      </c>
      <c r="EY11" s="91">
        <f t="shared" si="188"/>
        <v>1.7821361977647365</v>
      </c>
      <c r="EZ11" s="91">
        <f t="shared" si="189"/>
        <v>1.7821361977647365</v>
      </c>
      <c r="FA11" s="91">
        <f t="shared" si="190"/>
        <v>1.7821361977647365</v>
      </c>
    </row>
    <row r="12" spans="1:157" x14ac:dyDescent="0.25">
      <c r="A12" s="71" t="s">
        <v>10</v>
      </c>
      <c r="B12" s="106">
        <f>'Monthly per capita (2013-2016)'!AL11</f>
        <v>1.1759207707733654</v>
      </c>
      <c r="C12" s="106">
        <f t="shared" si="76"/>
        <v>1.1759207707733654</v>
      </c>
      <c r="D12" s="106">
        <f t="shared" si="77"/>
        <v>1.1759207707733654</v>
      </c>
      <c r="E12" s="106">
        <f t="shared" si="78"/>
        <v>1.1759207707733654</v>
      </c>
      <c r="F12" s="106">
        <f>'Monthly per capita (2013-2016)'!AM11</f>
        <v>1.228737287614093</v>
      </c>
      <c r="G12" s="106">
        <f t="shared" si="79"/>
        <v>1.228737287614093</v>
      </c>
      <c r="H12" s="106">
        <f t="shared" si="80"/>
        <v>1.228737287614093</v>
      </c>
      <c r="I12" s="106">
        <f t="shared" si="81"/>
        <v>1.228737287614093</v>
      </c>
      <c r="J12" s="106">
        <f>'Monthly per capita (2013-2016)'!AN11</f>
        <v>1.3368668591829025</v>
      </c>
      <c r="K12" s="106">
        <f t="shared" si="82"/>
        <v>1.3368668591829025</v>
      </c>
      <c r="L12" s="106">
        <f t="shared" si="83"/>
        <v>1.3368668591829025</v>
      </c>
      <c r="M12" s="106">
        <f t="shared" si="84"/>
        <v>1.3368668591829025</v>
      </c>
      <c r="N12" s="106">
        <f t="shared" si="85"/>
        <v>1.3368668591829025</v>
      </c>
      <c r="O12" s="106">
        <f>'Monthly per capita (2013-2016)'!AO11</f>
        <v>1.3203157762858702</v>
      </c>
      <c r="P12" s="106">
        <f t="shared" si="86"/>
        <v>1.3203157762858702</v>
      </c>
      <c r="Q12" s="106">
        <f t="shared" si="87"/>
        <v>1.3203157762858702</v>
      </c>
      <c r="R12" s="106">
        <f t="shared" si="88"/>
        <v>1.3203157762858702</v>
      </c>
      <c r="S12" s="106">
        <f>'Monthly per capita (2013-2016)'!AP11</f>
        <v>1.2575098645704939</v>
      </c>
      <c r="T12" s="106">
        <f>'Monthly per capita (2013-2016)'!AP11</f>
        <v>1.2575098645704939</v>
      </c>
      <c r="U12" s="106">
        <f t="shared" si="89"/>
        <v>1.2575098645704939</v>
      </c>
      <c r="V12" s="106">
        <f t="shared" si="90"/>
        <v>1.2575098645704939</v>
      </c>
      <c r="W12" s="106">
        <f>'Monthly per capita (2013-2016)'!AQ11</f>
        <v>1.2220164159856681</v>
      </c>
      <c r="X12" s="106">
        <f t="shared" si="91"/>
        <v>1.2220164159856681</v>
      </c>
      <c r="Y12" s="106">
        <f t="shared" si="92"/>
        <v>1.2220164159856681</v>
      </c>
      <c r="Z12" s="106">
        <f t="shared" si="93"/>
        <v>1.2220164159856681</v>
      </c>
      <c r="AA12" s="106">
        <f t="shared" si="94"/>
        <v>1.2220164159856681</v>
      </c>
      <c r="AB12" s="91">
        <f>'Monthly per capita (2013-2016)'!AR11</f>
        <v>1.2025163700638735</v>
      </c>
      <c r="AC12" s="91">
        <f t="shared" si="95"/>
        <v>1.2025163700638735</v>
      </c>
      <c r="AD12" s="91">
        <f t="shared" si="96"/>
        <v>1.2025163700638735</v>
      </c>
      <c r="AE12" s="91">
        <f t="shared" si="97"/>
        <v>1.2025163700638735</v>
      </c>
      <c r="AF12" s="91">
        <f>'Monthly per capita (2013-2016)'!AS11</f>
        <v>1.3886649013127332</v>
      </c>
      <c r="AG12" s="91">
        <f t="shared" si="98"/>
        <v>1.3886649013127332</v>
      </c>
      <c r="AH12" s="91">
        <f t="shared" si="99"/>
        <v>1.3886649013127332</v>
      </c>
      <c r="AI12" s="91">
        <f t="shared" si="100"/>
        <v>1.3886649013127332</v>
      </c>
      <c r="AJ12" s="91">
        <f>'Monthly per capita (2013-2016)'!AT11</f>
        <v>1.2275655336592721</v>
      </c>
      <c r="AK12" s="91">
        <f t="shared" si="101"/>
        <v>1.2275655336592721</v>
      </c>
      <c r="AL12" s="91">
        <f t="shared" si="102"/>
        <v>1.2275655336592721</v>
      </c>
      <c r="AM12" s="91">
        <f t="shared" si="103"/>
        <v>1.2275655336592721</v>
      </c>
      <c r="AN12" s="91">
        <f t="shared" si="104"/>
        <v>1.2275655336592721</v>
      </c>
      <c r="AO12" s="91">
        <f>'Monthly per capita (2013-2016)'!AU11</f>
        <v>1.1846639874824276</v>
      </c>
      <c r="AP12" s="91">
        <f t="shared" ref="AP12:AR12" si="209">AO12</f>
        <v>1.1846639874824276</v>
      </c>
      <c r="AQ12" s="91">
        <f t="shared" si="209"/>
        <v>1.1846639874824276</v>
      </c>
      <c r="AR12" s="91">
        <f t="shared" si="209"/>
        <v>1.1846639874824276</v>
      </c>
      <c r="AS12" s="91">
        <f>'Monthly per capita (2013-2016)'!AV11</f>
        <v>1.2065889221416912</v>
      </c>
      <c r="AT12" s="91">
        <f t="shared" si="106"/>
        <v>1.2065889221416912</v>
      </c>
      <c r="AU12" s="91">
        <f t="shared" si="107"/>
        <v>1.2065889221416912</v>
      </c>
      <c r="AV12" s="91">
        <f t="shared" si="108"/>
        <v>1.2065889221416912</v>
      </c>
      <c r="AW12" s="91">
        <f>'Monthly per capita (2013-2016)'!AW11</f>
        <v>1.1823784911795394</v>
      </c>
      <c r="AX12" s="91">
        <f t="shared" si="109"/>
        <v>1.1823784911795394</v>
      </c>
      <c r="AY12" s="91">
        <f t="shared" si="110"/>
        <v>1.1823784911795394</v>
      </c>
      <c r="AZ12" s="91">
        <f t="shared" si="111"/>
        <v>1.1823784911795394</v>
      </c>
      <c r="BA12" s="91">
        <f t="shared" si="112"/>
        <v>1.1823784911795394</v>
      </c>
      <c r="BB12" s="91">
        <f>'Monthly per capita (2013-2016)'!AX11</f>
        <v>1.2029950150683655</v>
      </c>
      <c r="BC12" s="91">
        <f t="shared" si="113"/>
        <v>1.2029950150683655</v>
      </c>
      <c r="BD12" s="91">
        <f t="shared" si="114"/>
        <v>1.2029950150683655</v>
      </c>
      <c r="BE12" s="91">
        <f t="shared" si="115"/>
        <v>1.2029950150683655</v>
      </c>
      <c r="BF12" s="91">
        <f>'Monthly per capita (2013-2016)'!AY11</f>
        <v>1.2438595974949631</v>
      </c>
      <c r="BG12" s="91">
        <f t="shared" si="116"/>
        <v>1.2438595974949631</v>
      </c>
      <c r="BH12" s="91">
        <f t="shared" si="117"/>
        <v>1.2438595974949631</v>
      </c>
      <c r="BI12" s="91">
        <f t="shared" si="118"/>
        <v>1.2438595974949631</v>
      </c>
      <c r="BJ12" s="91">
        <f>'Monthly per capita (2013-2016)'!AZ11</f>
        <v>1.2798673760505821</v>
      </c>
      <c r="BK12" s="91">
        <f t="shared" si="119"/>
        <v>1.2798673760505821</v>
      </c>
      <c r="BL12" s="91">
        <f t="shared" si="120"/>
        <v>1.2798673760505821</v>
      </c>
      <c r="BM12" s="91">
        <f t="shared" si="121"/>
        <v>1.2798673760505821</v>
      </c>
      <c r="BN12" s="91">
        <f t="shared" si="122"/>
        <v>1.2798673760505821</v>
      </c>
      <c r="BO12" s="91">
        <f>'Monthly per capita (2013-2016)'!BA11</f>
        <v>1.1786004014311333</v>
      </c>
      <c r="BP12" s="91">
        <f t="shared" ref="BP12:BQ12" si="210">BO12</f>
        <v>1.1786004014311333</v>
      </c>
      <c r="BQ12" s="91">
        <f t="shared" si="210"/>
        <v>1.1786004014311333</v>
      </c>
      <c r="BR12" s="91">
        <f t="shared" si="124"/>
        <v>1.1786004014311333</v>
      </c>
      <c r="BS12" s="91">
        <f>'Monthly per capita (2013-2016)'!BB11</f>
        <v>1.2322681859466602</v>
      </c>
      <c r="BT12" s="91">
        <f t="shared" si="125"/>
        <v>1.2322681859466602</v>
      </c>
      <c r="BU12" s="91">
        <f t="shared" si="126"/>
        <v>1.2322681859466602</v>
      </c>
      <c r="BV12" s="91">
        <f t="shared" si="127"/>
        <v>1.2322681859466602</v>
      </c>
      <c r="BW12" s="91">
        <f>'Monthly per capita (2013-2016)'!BC11</f>
        <v>1.1058361793702394</v>
      </c>
      <c r="BX12" s="91">
        <f t="shared" si="128"/>
        <v>1.1058361793702394</v>
      </c>
      <c r="BY12" s="91">
        <f t="shared" si="129"/>
        <v>1.1058361793702394</v>
      </c>
      <c r="BZ12" s="91">
        <f t="shared" si="130"/>
        <v>1.1058361793702394</v>
      </c>
      <c r="CA12" s="91">
        <f t="shared" si="131"/>
        <v>1.1058361793702394</v>
      </c>
      <c r="CB12" s="133">
        <f>'Monthly per capita (2013-2016)'!BD11</f>
        <v>1.1257919580542366</v>
      </c>
      <c r="CC12" s="133">
        <f t="shared" si="132"/>
        <v>1.1257919580542366</v>
      </c>
      <c r="CD12" s="133">
        <f t="shared" si="133"/>
        <v>1.1257919580542366</v>
      </c>
      <c r="CE12" s="133">
        <f t="shared" si="134"/>
        <v>1.1257919580542366</v>
      </c>
      <c r="CF12" s="133">
        <f>'Monthly per capita (2013-2016)'!BE11</f>
        <v>1.2565845677851772</v>
      </c>
      <c r="CG12" s="133">
        <f t="shared" si="135"/>
        <v>1.2565845677851772</v>
      </c>
      <c r="CH12" s="133">
        <f t="shared" si="136"/>
        <v>1.2565845677851772</v>
      </c>
      <c r="CI12" s="133">
        <f t="shared" si="137"/>
        <v>1.2565845677851772</v>
      </c>
      <c r="CJ12" s="133">
        <f>'Monthly per capita (2013-2016)'!BF11</f>
        <v>1.0610602497295609</v>
      </c>
      <c r="CK12" s="133">
        <f t="shared" ref="CK12:CL12" si="211">CJ12</f>
        <v>1.0610602497295609</v>
      </c>
      <c r="CL12" s="133">
        <f t="shared" si="211"/>
        <v>1.0610602497295609</v>
      </c>
      <c r="CM12" s="133">
        <f t="shared" si="139"/>
        <v>1.0610602497295609</v>
      </c>
      <c r="CN12" s="133">
        <f t="shared" si="140"/>
        <v>1.0610602497295609</v>
      </c>
      <c r="CO12" s="133">
        <f>'Monthly per capita (2013-2016)'!BG11</f>
        <v>1.1109661047670834</v>
      </c>
      <c r="CP12" s="133">
        <f t="shared" si="141"/>
        <v>1.1109661047670834</v>
      </c>
      <c r="CQ12" s="133">
        <f t="shared" si="142"/>
        <v>1.1109661047670834</v>
      </c>
      <c r="CR12" s="133">
        <f t="shared" si="143"/>
        <v>1.1109661047670834</v>
      </c>
      <c r="CS12" s="133">
        <f>'Monthly per capita (2013-2016)'!BH11</f>
        <v>1.0797976857386133</v>
      </c>
      <c r="CT12" s="133">
        <f t="shared" si="144"/>
        <v>1.0797976857386133</v>
      </c>
      <c r="CU12" s="133">
        <f t="shared" si="145"/>
        <v>1.0797976857386133</v>
      </c>
      <c r="CV12" s="133">
        <f t="shared" si="146"/>
        <v>1.0797976857386133</v>
      </c>
      <c r="CW12" s="133">
        <f>'Monthly per capita (2013-2016)'!BI11</f>
        <v>1.1376879812682548</v>
      </c>
      <c r="CX12" s="133">
        <f t="shared" si="147"/>
        <v>1.1376879812682548</v>
      </c>
      <c r="CY12" s="133">
        <f t="shared" si="148"/>
        <v>1.1376879812682548</v>
      </c>
      <c r="CZ12" s="133">
        <f t="shared" si="149"/>
        <v>1.1376879812682548</v>
      </c>
      <c r="DA12" s="133">
        <f t="shared" si="150"/>
        <v>1.1376879812682548</v>
      </c>
      <c r="DB12" s="133">
        <f>'Monthly per capita (2013-2016)'!BJ11</f>
        <v>1.0879854531192898</v>
      </c>
      <c r="DC12" s="133">
        <f t="shared" si="151"/>
        <v>1.0879854531192898</v>
      </c>
      <c r="DD12" s="133">
        <f t="shared" si="152"/>
        <v>1.0879854531192898</v>
      </c>
      <c r="DE12" s="133">
        <f t="shared" si="153"/>
        <v>1.0879854531192898</v>
      </c>
      <c r="DF12" s="133">
        <f>'Monthly per capita (2013-2016)'!BK11</f>
        <v>1.063781160944006</v>
      </c>
      <c r="DG12" s="133">
        <f t="shared" si="154"/>
        <v>1.063781160944006</v>
      </c>
      <c r="DH12" s="133">
        <f t="shared" si="155"/>
        <v>1.063781160944006</v>
      </c>
      <c r="DI12" s="133">
        <f t="shared" si="156"/>
        <v>1.063781160944006</v>
      </c>
      <c r="DJ12" s="133">
        <f>'Monthly per capita (2013-2016)'!BL11</f>
        <v>1.1877698188746595</v>
      </c>
      <c r="DK12" s="133">
        <f t="shared" si="157"/>
        <v>1.1877698188746595</v>
      </c>
      <c r="DL12" s="133">
        <f t="shared" si="158"/>
        <v>1.1877698188746595</v>
      </c>
      <c r="DM12" s="133">
        <f t="shared" si="159"/>
        <v>1.1877698188746595</v>
      </c>
      <c r="DN12" s="133">
        <f t="shared" si="160"/>
        <v>1.1877698188746595</v>
      </c>
      <c r="DO12" s="133">
        <f>'Monthly per capita (2013-2016)'!BM11</f>
        <v>1.1178771810738051</v>
      </c>
      <c r="DP12" s="133">
        <f t="shared" si="161"/>
        <v>1.1178771810738051</v>
      </c>
      <c r="DQ12" s="133">
        <f t="shared" si="162"/>
        <v>1.1178771810738051</v>
      </c>
      <c r="DR12" s="133">
        <f t="shared" si="163"/>
        <v>1.1178771810738051</v>
      </c>
      <c r="DS12" s="133">
        <f>'Monthly per capita (2013-2016)'!BN11</f>
        <v>1.1539488796872761</v>
      </c>
      <c r="DT12" s="133">
        <f t="shared" si="164"/>
        <v>1.1539488796872761</v>
      </c>
      <c r="DU12" s="133">
        <f t="shared" si="165"/>
        <v>1.1539488796872761</v>
      </c>
      <c r="DV12" s="133">
        <f t="shared" si="166"/>
        <v>1.1539488796872761</v>
      </c>
      <c r="DW12" s="133">
        <f>'Monthly per capita (2013-2016)'!BO11</f>
        <v>1.0880544804548049</v>
      </c>
      <c r="DX12" s="133">
        <f t="shared" si="167"/>
        <v>1.0880544804548049</v>
      </c>
      <c r="DY12" s="133">
        <f t="shared" si="168"/>
        <v>1.0880544804548049</v>
      </c>
      <c r="DZ12" s="133">
        <f t="shared" si="169"/>
        <v>1.0880544804548049</v>
      </c>
      <c r="EA12" s="133">
        <f t="shared" si="170"/>
        <v>1.0880544804548049</v>
      </c>
      <c r="EB12" s="91">
        <f>'Monthly per capita (2013-2016)'!BP11</f>
        <v>1.1059882323999126</v>
      </c>
      <c r="EC12" s="91">
        <f t="shared" si="171"/>
        <v>1.1059882323999126</v>
      </c>
      <c r="ED12" s="91">
        <f t="shared" si="172"/>
        <v>1.1059882323999126</v>
      </c>
      <c r="EE12" s="91">
        <f t="shared" si="173"/>
        <v>1.1059882323999126</v>
      </c>
      <c r="EF12" s="91">
        <f>'Monthly per capita (2013-2016)'!BQ11</f>
        <v>1.1593985161650073</v>
      </c>
      <c r="EG12" s="91">
        <f t="shared" si="174"/>
        <v>1.1593985161650073</v>
      </c>
      <c r="EH12" s="91">
        <f t="shared" si="175"/>
        <v>1.1593985161650073</v>
      </c>
      <c r="EI12" s="91">
        <f t="shared" si="176"/>
        <v>1.1593985161650073</v>
      </c>
      <c r="EJ12" s="91">
        <f>'Monthly per capita (2013-2016)'!BR11</f>
        <v>1.0729953995056449</v>
      </c>
      <c r="EK12" s="91">
        <f t="shared" si="177"/>
        <v>1.0729953995056449</v>
      </c>
      <c r="EL12" s="91">
        <f t="shared" si="178"/>
        <v>1.0729953995056449</v>
      </c>
      <c r="EM12" s="91">
        <f t="shared" si="179"/>
        <v>1.0729953995056449</v>
      </c>
      <c r="EN12" s="91">
        <f t="shared" si="180"/>
        <v>1.0729953995056449</v>
      </c>
      <c r="EO12" s="91">
        <f>'Monthly per capita (2013-2016)'!BS11</f>
        <v>1.1301135482387499</v>
      </c>
      <c r="EP12" s="91">
        <f t="shared" si="181"/>
        <v>1.1301135482387499</v>
      </c>
      <c r="EQ12" s="91">
        <f t="shared" si="182"/>
        <v>1.1301135482387499</v>
      </c>
      <c r="ER12" s="91">
        <f t="shared" si="183"/>
        <v>1.1301135482387499</v>
      </c>
      <c r="ES12" s="91">
        <f>'Monthly per capita (2013-2016)'!BT11</f>
        <v>1.1167290617105825</v>
      </c>
      <c r="ET12" s="91">
        <f t="shared" si="184"/>
        <v>1.1167290617105825</v>
      </c>
      <c r="EU12" s="91">
        <f t="shared" si="185"/>
        <v>1.1167290617105825</v>
      </c>
      <c r="EV12" s="91">
        <f t="shared" si="186"/>
        <v>1.1167290617105825</v>
      </c>
      <c r="EW12" s="91">
        <f>'Monthly per capita (2013-2016)'!BU11</f>
        <v>1.1524713703526628</v>
      </c>
      <c r="EX12" s="91">
        <f t="shared" si="187"/>
        <v>1.1524713703526628</v>
      </c>
      <c r="EY12" s="91">
        <f t="shared" si="188"/>
        <v>1.1524713703526628</v>
      </c>
      <c r="EZ12" s="91">
        <f t="shared" si="189"/>
        <v>1.1524713703526628</v>
      </c>
      <c r="FA12" s="91">
        <f t="shared" si="190"/>
        <v>1.1524713703526628</v>
      </c>
    </row>
    <row r="13" spans="1:157" x14ac:dyDescent="0.25">
      <c r="A13" s="71" t="s">
        <v>12</v>
      </c>
      <c r="B13" s="106">
        <f>'Monthly per capita (2013-2016)'!AL12</f>
        <v>1.1117199325244587</v>
      </c>
      <c r="C13" s="106">
        <f t="shared" si="76"/>
        <v>1.1117199325244587</v>
      </c>
      <c r="D13" s="106">
        <f t="shared" si="77"/>
        <v>1.1117199325244587</v>
      </c>
      <c r="E13" s="106">
        <f t="shared" si="78"/>
        <v>1.1117199325244587</v>
      </c>
      <c r="F13" s="106">
        <f>'Monthly per capita (2013-2016)'!AM12</f>
        <v>1.1867218230378893</v>
      </c>
      <c r="G13" s="106">
        <f t="shared" si="79"/>
        <v>1.1867218230378893</v>
      </c>
      <c r="H13" s="106">
        <f t="shared" si="80"/>
        <v>1.1867218230378893</v>
      </c>
      <c r="I13" s="106">
        <f t="shared" si="81"/>
        <v>1.1867218230378893</v>
      </c>
      <c r="J13" s="106">
        <f>'Monthly per capita (2013-2016)'!AN12</f>
        <v>1.2913413751623464</v>
      </c>
      <c r="K13" s="106">
        <f t="shared" si="82"/>
        <v>1.2913413751623464</v>
      </c>
      <c r="L13" s="106">
        <f t="shared" si="83"/>
        <v>1.2913413751623464</v>
      </c>
      <c r="M13" s="106">
        <f t="shared" si="84"/>
        <v>1.2913413751623464</v>
      </c>
      <c r="N13" s="106">
        <f t="shared" si="85"/>
        <v>1.2913413751623464</v>
      </c>
      <c r="O13" s="106">
        <f>'Monthly per capita (2013-2016)'!AO12</f>
        <v>1.276541900483078</v>
      </c>
      <c r="P13" s="106">
        <f t="shared" si="86"/>
        <v>1.276541900483078</v>
      </c>
      <c r="Q13" s="106">
        <f t="shared" si="87"/>
        <v>1.276541900483078</v>
      </c>
      <c r="R13" s="106">
        <f t="shared" si="88"/>
        <v>1.276541900483078</v>
      </c>
      <c r="S13" s="106">
        <f>'Monthly per capita (2013-2016)'!AP12</f>
        <v>1.2261795793274561</v>
      </c>
      <c r="T13" s="106">
        <f>'Monthly per capita (2013-2016)'!AP12</f>
        <v>1.2261795793274561</v>
      </c>
      <c r="U13" s="106">
        <f t="shared" si="89"/>
        <v>1.2261795793274561</v>
      </c>
      <c r="V13" s="106">
        <f t="shared" si="90"/>
        <v>1.2261795793274561</v>
      </c>
      <c r="W13" s="106">
        <f>'Monthly per capita (2013-2016)'!AQ12</f>
        <v>1.1099221001576698</v>
      </c>
      <c r="X13" s="106">
        <f t="shared" si="91"/>
        <v>1.1099221001576698</v>
      </c>
      <c r="Y13" s="106">
        <f t="shared" si="92"/>
        <v>1.1099221001576698</v>
      </c>
      <c r="Z13" s="106">
        <f t="shared" si="93"/>
        <v>1.1099221001576698</v>
      </c>
      <c r="AA13" s="106">
        <f t="shared" si="94"/>
        <v>1.1099221001576698</v>
      </c>
      <c r="AB13" s="91">
        <f>'Monthly per capita (2013-2016)'!AR12</f>
        <v>1.150277994399344</v>
      </c>
      <c r="AC13" s="91">
        <f t="shared" si="95"/>
        <v>1.150277994399344</v>
      </c>
      <c r="AD13" s="91">
        <f t="shared" si="96"/>
        <v>1.150277994399344</v>
      </c>
      <c r="AE13" s="91">
        <f t="shared" si="97"/>
        <v>1.150277994399344</v>
      </c>
      <c r="AF13" s="91">
        <f>'Monthly per capita (2013-2016)'!AS12</f>
        <v>1.2690261340872366</v>
      </c>
      <c r="AG13" s="91">
        <f t="shared" si="98"/>
        <v>1.2690261340872366</v>
      </c>
      <c r="AH13" s="91">
        <f t="shared" si="99"/>
        <v>1.2690261340872366</v>
      </c>
      <c r="AI13" s="91">
        <f t="shared" si="100"/>
        <v>1.2690261340872366</v>
      </c>
      <c r="AJ13" s="91">
        <f>'Monthly per capita (2013-2016)'!AT12</f>
        <v>1.1625807726217687</v>
      </c>
      <c r="AK13" s="91">
        <f t="shared" si="101"/>
        <v>1.1625807726217687</v>
      </c>
      <c r="AL13" s="91">
        <f t="shared" si="102"/>
        <v>1.1625807726217687</v>
      </c>
      <c r="AM13" s="91">
        <f t="shared" si="103"/>
        <v>1.1625807726217687</v>
      </c>
      <c r="AN13" s="91">
        <f t="shared" si="104"/>
        <v>1.1625807726217687</v>
      </c>
      <c r="AO13" s="91">
        <f>'Monthly per capita (2013-2016)'!AU12</f>
        <v>1.1136446486965401</v>
      </c>
      <c r="AP13" s="91">
        <f t="shared" ref="AP13:AR13" si="212">AO13</f>
        <v>1.1136446486965401</v>
      </c>
      <c r="AQ13" s="91">
        <f t="shared" si="212"/>
        <v>1.1136446486965401</v>
      </c>
      <c r="AR13" s="91">
        <f t="shared" si="212"/>
        <v>1.1136446486965401</v>
      </c>
      <c r="AS13" s="91">
        <f>'Monthly per capita (2013-2016)'!AV12</f>
        <v>1.133848509499106</v>
      </c>
      <c r="AT13" s="91">
        <f t="shared" si="106"/>
        <v>1.133848509499106</v>
      </c>
      <c r="AU13" s="91">
        <f t="shared" si="107"/>
        <v>1.133848509499106</v>
      </c>
      <c r="AV13" s="91">
        <f t="shared" si="108"/>
        <v>1.133848509499106</v>
      </c>
      <c r="AW13" s="91">
        <f>'Monthly per capita (2013-2016)'!AW12</f>
        <v>1.1435449764431487</v>
      </c>
      <c r="AX13" s="91">
        <f t="shared" si="109"/>
        <v>1.1435449764431487</v>
      </c>
      <c r="AY13" s="91">
        <f t="shared" si="110"/>
        <v>1.1435449764431487</v>
      </c>
      <c r="AZ13" s="91">
        <f t="shared" si="111"/>
        <v>1.1435449764431487</v>
      </c>
      <c r="BA13" s="91">
        <f t="shared" si="112"/>
        <v>1.1435449764431487</v>
      </c>
      <c r="BB13" s="91">
        <f>'Monthly per capita (2013-2016)'!AX12</f>
        <v>1.1854637563924166</v>
      </c>
      <c r="BC13" s="91">
        <f t="shared" si="113"/>
        <v>1.1854637563924166</v>
      </c>
      <c r="BD13" s="91">
        <f t="shared" si="114"/>
        <v>1.1854637563924166</v>
      </c>
      <c r="BE13" s="91">
        <f t="shared" si="115"/>
        <v>1.1854637563924166</v>
      </c>
      <c r="BF13" s="91">
        <f>'Monthly per capita (2013-2016)'!AY12</f>
        <v>1.1514238041442639</v>
      </c>
      <c r="BG13" s="91">
        <f t="shared" si="116"/>
        <v>1.1514238041442639</v>
      </c>
      <c r="BH13" s="91">
        <f t="shared" si="117"/>
        <v>1.1514238041442639</v>
      </c>
      <c r="BI13" s="91">
        <f t="shared" si="118"/>
        <v>1.1514238041442639</v>
      </c>
      <c r="BJ13" s="91">
        <f>'Monthly per capita (2013-2016)'!AZ12</f>
        <v>1.1938192308891729</v>
      </c>
      <c r="BK13" s="91">
        <f t="shared" si="119"/>
        <v>1.1938192308891729</v>
      </c>
      <c r="BL13" s="91">
        <f t="shared" si="120"/>
        <v>1.1938192308891729</v>
      </c>
      <c r="BM13" s="91">
        <f t="shared" si="121"/>
        <v>1.1938192308891729</v>
      </c>
      <c r="BN13" s="91">
        <f t="shared" si="122"/>
        <v>1.1938192308891729</v>
      </c>
      <c r="BO13" s="91">
        <f>'Monthly per capita (2013-2016)'!BA12</f>
        <v>1.1103367334192535</v>
      </c>
      <c r="BP13" s="91">
        <f t="shared" ref="BP13:BQ13" si="213">BO13</f>
        <v>1.1103367334192535</v>
      </c>
      <c r="BQ13" s="91">
        <f t="shared" si="213"/>
        <v>1.1103367334192535</v>
      </c>
      <c r="BR13" s="91">
        <f t="shared" si="124"/>
        <v>1.1103367334192535</v>
      </c>
      <c r="BS13" s="91">
        <f>'Monthly per capita (2013-2016)'!BB12</f>
        <v>1.1205820099431469</v>
      </c>
      <c r="BT13" s="91">
        <f t="shared" si="125"/>
        <v>1.1205820099431469</v>
      </c>
      <c r="BU13" s="91">
        <f t="shared" si="126"/>
        <v>1.1205820099431469</v>
      </c>
      <c r="BV13" s="91">
        <f t="shared" si="127"/>
        <v>1.1205820099431469</v>
      </c>
      <c r="BW13" s="91">
        <f>'Monthly per capita (2013-2016)'!BC12</f>
        <v>1.0061827692140985</v>
      </c>
      <c r="BX13" s="91">
        <f t="shared" si="128"/>
        <v>1.0061827692140985</v>
      </c>
      <c r="BY13" s="91">
        <f t="shared" si="129"/>
        <v>1.0061827692140985</v>
      </c>
      <c r="BZ13" s="91">
        <f t="shared" si="130"/>
        <v>1.0061827692140985</v>
      </c>
      <c r="CA13" s="91">
        <f t="shared" si="131"/>
        <v>1.0061827692140985</v>
      </c>
      <c r="CB13" s="133">
        <f>'Monthly per capita (2013-2016)'!BD12</f>
        <v>1.0681324737677842</v>
      </c>
      <c r="CC13" s="133">
        <f t="shared" si="132"/>
        <v>1.0681324737677842</v>
      </c>
      <c r="CD13" s="133">
        <f t="shared" si="133"/>
        <v>1.0681324737677842</v>
      </c>
      <c r="CE13" s="133">
        <f t="shared" si="134"/>
        <v>1.0681324737677842</v>
      </c>
      <c r="CF13" s="133">
        <f>'Monthly per capita (2013-2016)'!BE12</f>
        <v>1.1721978804255193</v>
      </c>
      <c r="CG13" s="133">
        <f t="shared" si="135"/>
        <v>1.1721978804255193</v>
      </c>
      <c r="CH13" s="133">
        <f t="shared" si="136"/>
        <v>1.1721978804255193</v>
      </c>
      <c r="CI13" s="133">
        <f t="shared" si="137"/>
        <v>1.1721978804255193</v>
      </c>
      <c r="CJ13" s="133">
        <f>'Monthly per capita (2013-2016)'!BF12</f>
        <v>0.95205420802910157</v>
      </c>
      <c r="CK13" s="133">
        <f t="shared" ref="CK13:CL13" si="214">CJ13</f>
        <v>0.95205420802910157</v>
      </c>
      <c r="CL13" s="133">
        <f t="shared" si="214"/>
        <v>0.95205420802910157</v>
      </c>
      <c r="CM13" s="133">
        <f t="shared" si="139"/>
        <v>0.95205420802910157</v>
      </c>
      <c r="CN13" s="133">
        <f t="shared" si="140"/>
        <v>0.95205420802910157</v>
      </c>
      <c r="CO13" s="133">
        <f>'Monthly per capita (2013-2016)'!BG12</f>
        <v>1.0442444024356226</v>
      </c>
      <c r="CP13" s="133">
        <f t="shared" si="141"/>
        <v>1.0442444024356226</v>
      </c>
      <c r="CQ13" s="133">
        <f t="shared" si="142"/>
        <v>1.0442444024356226</v>
      </c>
      <c r="CR13" s="133">
        <f t="shared" si="143"/>
        <v>1.0442444024356226</v>
      </c>
      <c r="CS13" s="133">
        <f>'Monthly per capita (2013-2016)'!BH12</f>
        <v>0.99337392877348629</v>
      </c>
      <c r="CT13" s="133">
        <f t="shared" si="144"/>
        <v>0.99337392877348629</v>
      </c>
      <c r="CU13" s="133">
        <f t="shared" si="145"/>
        <v>0.99337392877348629</v>
      </c>
      <c r="CV13" s="133">
        <f t="shared" si="146"/>
        <v>0.99337392877348629</v>
      </c>
      <c r="CW13" s="133">
        <f>'Monthly per capita (2013-2016)'!BI12</f>
        <v>1.0657623498943822</v>
      </c>
      <c r="CX13" s="133">
        <f t="shared" si="147"/>
        <v>1.0657623498943822</v>
      </c>
      <c r="CY13" s="133">
        <f t="shared" si="148"/>
        <v>1.0657623498943822</v>
      </c>
      <c r="CZ13" s="133">
        <f t="shared" si="149"/>
        <v>1.0657623498943822</v>
      </c>
      <c r="DA13" s="133">
        <f t="shared" si="150"/>
        <v>1.0657623498943822</v>
      </c>
      <c r="DB13" s="133">
        <f>'Monthly per capita (2013-2016)'!BJ12</f>
        <v>1.0184343700300973</v>
      </c>
      <c r="DC13" s="133">
        <f t="shared" si="151"/>
        <v>1.0184343700300973</v>
      </c>
      <c r="DD13" s="133">
        <f t="shared" si="152"/>
        <v>1.0184343700300973</v>
      </c>
      <c r="DE13" s="133">
        <f t="shared" si="153"/>
        <v>1.0184343700300973</v>
      </c>
      <c r="DF13" s="133">
        <f>'Monthly per capita (2013-2016)'!BK12</f>
        <v>0.99317540762369805</v>
      </c>
      <c r="DG13" s="133">
        <f t="shared" si="154"/>
        <v>0.99317540762369805</v>
      </c>
      <c r="DH13" s="133">
        <f t="shared" si="155"/>
        <v>0.99317540762369805</v>
      </c>
      <c r="DI13" s="133">
        <f t="shared" si="156"/>
        <v>0.99317540762369805</v>
      </c>
      <c r="DJ13" s="133">
        <f>'Monthly per capita (2013-2016)'!BL12</f>
        <v>1.0971342035268976</v>
      </c>
      <c r="DK13" s="133">
        <f t="shared" si="157"/>
        <v>1.0971342035268976</v>
      </c>
      <c r="DL13" s="133">
        <f t="shared" si="158"/>
        <v>1.0971342035268976</v>
      </c>
      <c r="DM13" s="133">
        <f t="shared" si="159"/>
        <v>1.0971342035268976</v>
      </c>
      <c r="DN13" s="133">
        <f t="shared" si="160"/>
        <v>1.0971342035268976</v>
      </c>
      <c r="DO13" s="133">
        <f>'Monthly per capita (2013-2016)'!BM12</f>
        <v>1.0722577068697894</v>
      </c>
      <c r="DP13" s="133">
        <f t="shared" si="161"/>
        <v>1.0722577068697894</v>
      </c>
      <c r="DQ13" s="133">
        <f t="shared" si="162"/>
        <v>1.0722577068697894</v>
      </c>
      <c r="DR13" s="133">
        <f t="shared" si="163"/>
        <v>1.0722577068697894</v>
      </c>
      <c r="DS13" s="133">
        <f>'Monthly per capita (2013-2016)'!BN12</f>
        <v>1.087357889471513</v>
      </c>
      <c r="DT13" s="133">
        <f t="shared" si="164"/>
        <v>1.087357889471513</v>
      </c>
      <c r="DU13" s="133">
        <f t="shared" si="165"/>
        <v>1.087357889471513</v>
      </c>
      <c r="DV13" s="133">
        <f t="shared" si="166"/>
        <v>1.087357889471513</v>
      </c>
      <c r="DW13" s="133">
        <f>'Monthly per capita (2013-2016)'!BO12</f>
        <v>1.0157336640907739</v>
      </c>
      <c r="DX13" s="133">
        <f t="shared" si="167"/>
        <v>1.0157336640907739</v>
      </c>
      <c r="DY13" s="133">
        <f t="shared" si="168"/>
        <v>1.0157336640907739</v>
      </c>
      <c r="DZ13" s="133">
        <f t="shared" si="169"/>
        <v>1.0157336640907739</v>
      </c>
      <c r="EA13" s="133">
        <f t="shared" si="170"/>
        <v>1.0157336640907739</v>
      </c>
      <c r="EB13" s="91">
        <f>'Monthly per capita (2013-2016)'!BP12</f>
        <v>1.0107378391683255</v>
      </c>
      <c r="EC13" s="91">
        <f t="shared" si="171"/>
        <v>1.0107378391683255</v>
      </c>
      <c r="ED13" s="91">
        <f t="shared" si="172"/>
        <v>1.0107378391683255</v>
      </c>
      <c r="EE13" s="91">
        <f t="shared" si="173"/>
        <v>1.0107378391683255</v>
      </c>
      <c r="EF13" s="91">
        <f>'Monthly per capita (2013-2016)'!BQ12</f>
        <v>1.0651771449437906</v>
      </c>
      <c r="EG13" s="91">
        <f t="shared" si="174"/>
        <v>1.0651771449437906</v>
      </c>
      <c r="EH13" s="91">
        <f t="shared" si="175"/>
        <v>1.0651771449437906</v>
      </c>
      <c r="EI13" s="91">
        <f t="shared" si="176"/>
        <v>1.0651771449437906</v>
      </c>
      <c r="EJ13" s="91">
        <f>'Monthly per capita (2013-2016)'!BR12</f>
        <v>1.0058192225810645</v>
      </c>
      <c r="EK13" s="91">
        <f t="shared" si="177"/>
        <v>1.0058192225810645</v>
      </c>
      <c r="EL13" s="91">
        <f t="shared" si="178"/>
        <v>1.0058192225810645</v>
      </c>
      <c r="EM13" s="91">
        <f t="shared" si="179"/>
        <v>1.0058192225810645</v>
      </c>
      <c r="EN13" s="91">
        <f t="shared" si="180"/>
        <v>1.0058192225810645</v>
      </c>
      <c r="EO13" s="91">
        <f>'Monthly per capita (2013-2016)'!BS12</f>
        <v>1.0535127362589205</v>
      </c>
      <c r="EP13" s="91">
        <f t="shared" si="181"/>
        <v>1.0535127362589205</v>
      </c>
      <c r="EQ13" s="91">
        <f t="shared" si="182"/>
        <v>1.0535127362589205</v>
      </c>
      <c r="ER13" s="91">
        <f t="shared" si="183"/>
        <v>1.0535127362589205</v>
      </c>
      <c r="ES13" s="91">
        <f>'Monthly per capita (2013-2016)'!BT12</f>
        <v>1.0262989819498542</v>
      </c>
      <c r="ET13" s="91">
        <f t="shared" si="184"/>
        <v>1.0262989819498542</v>
      </c>
      <c r="EU13" s="91">
        <f t="shared" si="185"/>
        <v>1.0262989819498542</v>
      </c>
      <c r="EV13" s="91">
        <f t="shared" si="186"/>
        <v>1.0262989819498542</v>
      </c>
      <c r="EW13" s="91">
        <f>'Monthly per capita (2013-2016)'!BU12</f>
        <v>1.0458646727370711</v>
      </c>
      <c r="EX13" s="91">
        <f t="shared" si="187"/>
        <v>1.0458646727370711</v>
      </c>
      <c r="EY13" s="91">
        <f t="shared" si="188"/>
        <v>1.0458646727370711</v>
      </c>
      <c r="EZ13" s="91">
        <f t="shared" si="189"/>
        <v>1.0458646727370711</v>
      </c>
      <c r="FA13" s="91">
        <f t="shared" si="190"/>
        <v>1.0458646727370711</v>
      </c>
    </row>
    <row r="14" spans="1:157" x14ac:dyDescent="0.25">
      <c r="A14" s="71" t="s">
        <v>19</v>
      </c>
      <c r="B14" s="106">
        <f>'Monthly per capita (2013-2016)'!AL13</f>
        <v>0.9705878438992841</v>
      </c>
      <c r="C14" s="106">
        <f t="shared" si="76"/>
        <v>0.9705878438992841</v>
      </c>
      <c r="D14" s="106">
        <f t="shared" si="77"/>
        <v>0.9705878438992841</v>
      </c>
      <c r="E14" s="106">
        <f t="shared" si="78"/>
        <v>0.9705878438992841</v>
      </c>
      <c r="F14" s="106">
        <f>'Monthly per capita (2013-2016)'!AM13</f>
        <v>1.0466915216336627</v>
      </c>
      <c r="G14" s="106">
        <f t="shared" si="79"/>
        <v>1.0466915216336627</v>
      </c>
      <c r="H14" s="106">
        <f t="shared" si="80"/>
        <v>1.0466915216336627</v>
      </c>
      <c r="I14" s="106">
        <f t="shared" si="81"/>
        <v>1.0466915216336627</v>
      </c>
      <c r="J14" s="106">
        <f>'Monthly per capita (2013-2016)'!AN13</f>
        <v>1.1300829898692046</v>
      </c>
      <c r="K14" s="106">
        <f t="shared" si="82"/>
        <v>1.1300829898692046</v>
      </c>
      <c r="L14" s="106">
        <f t="shared" si="83"/>
        <v>1.1300829898692046</v>
      </c>
      <c r="M14" s="106">
        <f t="shared" si="84"/>
        <v>1.1300829898692046</v>
      </c>
      <c r="N14" s="106">
        <f t="shared" si="85"/>
        <v>1.1300829898692046</v>
      </c>
      <c r="O14" s="106">
        <f>'Monthly per capita (2013-2016)'!AO13</f>
        <v>1.10175145558789</v>
      </c>
      <c r="P14" s="106">
        <f t="shared" si="86"/>
        <v>1.10175145558789</v>
      </c>
      <c r="Q14" s="106">
        <f t="shared" si="87"/>
        <v>1.10175145558789</v>
      </c>
      <c r="R14" s="106">
        <f t="shared" si="88"/>
        <v>1.10175145558789</v>
      </c>
      <c r="S14" s="106">
        <f>'Monthly per capita (2013-2016)'!AP13</f>
        <v>1.0290194067236011</v>
      </c>
      <c r="T14" s="106">
        <f>'Monthly per capita (2013-2016)'!AP13</f>
        <v>1.0290194067236011</v>
      </c>
      <c r="U14" s="106">
        <f t="shared" si="89"/>
        <v>1.0290194067236011</v>
      </c>
      <c r="V14" s="106">
        <f t="shared" si="90"/>
        <v>1.0290194067236011</v>
      </c>
      <c r="W14" s="106">
        <f>'Monthly per capita (2013-2016)'!AQ13</f>
        <v>1.0009879910165418</v>
      </c>
      <c r="X14" s="106">
        <f t="shared" si="91"/>
        <v>1.0009879910165418</v>
      </c>
      <c r="Y14" s="106">
        <f t="shared" si="92"/>
        <v>1.0009879910165418</v>
      </c>
      <c r="Z14" s="106">
        <f t="shared" si="93"/>
        <v>1.0009879910165418</v>
      </c>
      <c r="AA14" s="106">
        <f t="shared" si="94"/>
        <v>1.0009879910165418</v>
      </c>
      <c r="AB14" s="91">
        <f>'Monthly per capita (2013-2016)'!AR13</f>
        <v>1.0397619247405061</v>
      </c>
      <c r="AC14" s="91">
        <f t="shared" si="95"/>
        <v>1.0397619247405061</v>
      </c>
      <c r="AD14" s="91">
        <f t="shared" si="96"/>
        <v>1.0397619247405061</v>
      </c>
      <c r="AE14" s="91">
        <f t="shared" si="97"/>
        <v>1.0397619247405061</v>
      </c>
      <c r="AF14" s="91">
        <f>'Monthly per capita (2013-2016)'!AS13</f>
        <v>1.1323766877897201</v>
      </c>
      <c r="AG14" s="91">
        <f t="shared" si="98"/>
        <v>1.1323766877897201</v>
      </c>
      <c r="AH14" s="91">
        <f t="shared" si="99"/>
        <v>1.1323766877897201</v>
      </c>
      <c r="AI14" s="91">
        <f t="shared" si="100"/>
        <v>1.1323766877897201</v>
      </c>
      <c r="AJ14" s="91">
        <f>'Monthly per capita (2013-2016)'!AT13</f>
        <v>1.0348842063640222</v>
      </c>
      <c r="AK14" s="91">
        <f t="shared" si="101"/>
        <v>1.0348842063640222</v>
      </c>
      <c r="AL14" s="91">
        <f t="shared" si="102"/>
        <v>1.0348842063640222</v>
      </c>
      <c r="AM14" s="91">
        <f t="shared" si="103"/>
        <v>1.0348842063640222</v>
      </c>
      <c r="AN14" s="91">
        <f t="shared" si="104"/>
        <v>1.0348842063640222</v>
      </c>
      <c r="AO14" s="91">
        <f>'Monthly per capita (2013-2016)'!AU13</f>
        <v>1.0098857014327276</v>
      </c>
      <c r="AP14" s="91">
        <f t="shared" ref="AP14:AR14" si="215">AO14</f>
        <v>1.0098857014327276</v>
      </c>
      <c r="AQ14" s="91">
        <f t="shared" si="215"/>
        <v>1.0098857014327276</v>
      </c>
      <c r="AR14" s="91">
        <f t="shared" si="215"/>
        <v>1.0098857014327276</v>
      </c>
      <c r="AS14" s="91">
        <f>'Monthly per capita (2013-2016)'!AV13</f>
        <v>1.0090962285227938</v>
      </c>
      <c r="AT14" s="91">
        <f t="shared" si="106"/>
        <v>1.0090962285227938</v>
      </c>
      <c r="AU14" s="91">
        <f t="shared" si="107"/>
        <v>1.0090962285227938</v>
      </c>
      <c r="AV14" s="91">
        <f t="shared" si="108"/>
        <v>1.0090962285227938</v>
      </c>
      <c r="AW14" s="91">
        <f>'Monthly per capita (2013-2016)'!AW13</f>
        <v>0.99549310005583769</v>
      </c>
      <c r="AX14" s="91">
        <f t="shared" si="109"/>
        <v>0.99549310005583769</v>
      </c>
      <c r="AY14" s="91">
        <f t="shared" si="110"/>
        <v>0.99549310005583769</v>
      </c>
      <c r="AZ14" s="91">
        <f t="shared" si="111"/>
        <v>0.99549310005583769</v>
      </c>
      <c r="BA14" s="91">
        <f t="shared" si="112"/>
        <v>0.99549310005583769</v>
      </c>
      <c r="BB14" s="91">
        <f>'Monthly per capita (2013-2016)'!AX13</f>
        <v>1.0352285970730459</v>
      </c>
      <c r="BC14" s="91">
        <f t="shared" si="113"/>
        <v>1.0352285970730459</v>
      </c>
      <c r="BD14" s="91">
        <f t="shared" si="114"/>
        <v>1.0352285970730459</v>
      </c>
      <c r="BE14" s="91">
        <f t="shared" si="115"/>
        <v>1.0352285970730459</v>
      </c>
      <c r="BF14" s="91">
        <f>'Monthly per capita (2013-2016)'!AY13</f>
        <v>1.0211835805666745</v>
      </c>
      <c r="BG14" s="91">
        <f t="shared" si="116"/>
        <v>1.0211835805666745</v>
      </c>
      <c r="BH14" s="91">
        <f t="shared" si="117"/>
        <v>1.0211835805666745</v>
      </c>
      <c r="BI14" s="91">
        <f t="shared" si="118"/>
        <v>1.0211835805666745</v>
      </c>
      <c r="BJ14" s="91">
        <f>'Monthly per capita (2013-2016)'!AZ13</f>
        <v>1.1057135404231992</v>
      </c>
      <c r="BK14" s="91">
        <f t="shared" si="119"/>
        <v>1.1057135404231992</v>
      </c>
      <c r="BL14" s="91">
        <f t="shared" si="120"/>
        <v>1.1057135404231992</v>
      </c>
      <c r="BM14" s="91">
        <f t="shared" si="121"/>
        <v>1.1057135404231992</v>
      </c>
      <c r="BN14" s="91">
        <f t="shared" si="122"/>
        <v>1.1057135404231992</v>
      </c>
      <c r="BO14" s="91">
        <f>'Monthly per capita (2013-2016)'!BA13</f>
        <v>1.0439506675047419</v>
      </c>
      <c r="BP14" s="91">
        <f t="shared" ref="BP14:BQ14" si="216">BO14</f>
        <v>1.0439506675047419</v>
      </c>
      <c r="BQ14" s="91">
        <f t="shared" si="216"/>
        <v>1.0439506675047419</v>
      </c>
      <c r="BR14" s="91">
        <f t="shared" si="124"/>
        <v>1.0439506675047419</v>
      </c>
      <c r="BS14" s="91">
        <f>'Monthly per capita (2013-2016)'!BB13</f>
        <v>1.0783432199438598</v>
      </c>
      <c r="BT14" s="91">
        <f t="shared" si="125"/>
        <v>1.0783432199438598</v>
      </c>
      <c r="BU14" s="91">
        <f t="shared" si="126"/>
        <v>1.0783432199438598</v>
      </c>
      <c r="BV14" s="91">
        <f t="shared" si="127"/>
        <v>1.0783432199438598</v>
      </c>
      <c r="BW14" s="91">
        <f>'Monthly per capita (2013-2016)'!BC13</f>
        <v>0.9338452633982206</v>
      </c>
      <c r="BX14" s="91">
        <f t="shared" si="128"/>
        <v>0.9338452633982206</v>
      </c>
      <c r="BY14" s="91">
        <f t="shared" si="129"/>
        <v>0.9338452633982206</v>
      </c>
      <c r="BZ14" s="91">
        <f t="shared" si="130"/>
        <v>0.9338452633982206</v>
      </c>
      <c r="CA14" s="91">
        <f t="shared" si="131"/>
        <v>0.9338452633982206</v>
      </c>
      <c r="CB14" s="133">
        <f>'Monthly per capita (2013-2016)'!BD13</f>
        <v>1.0104361196331098</v>
      </c>
      <c r="CC14" s="133">
        <f t="shared" si="132"/>
        <v>1.0104361196331098</v>
      </c>
      <c r="CD14" s="133">
        <f t="shared" si="133"/>
        <v>1.0104361196331098</v>
      </c>
      <c r="CE14" s="133">
        <f t="shared" si="134"/>
        <v>1.0104361196331098</v>
      </c>
      <c r="CF14" s="133">
        <f>'Monthly per capita (2013-2016)'!BE13</f>
        <v>1.1234312936301614</v>
      </c>
      <c r="CG14" s="133">
        <f t="shared" si="135"/>
        <v>1.1234312936301614</v>
      </c>
      <c r="CH14" s="133">
        <f t="shared" si="136"/>
        <v>1.1234312936301614</v>
      </c>
      <c r="CI14" s="133">
        <f t="shared" si="137"/>
        <v>1.1234312936301614</v>
      </c>
      <c r="CJ14" s="133">
        <f>'Monthly per capita (2013-2016)'!BF13</f>
        <v>0.92880369782378303</v>
      </c>
      <c r="CK14" s="133">
        <f t="shared" ref="CK14:CL14" si="217">CJ14</f>
        <v>0.92880369782378303</v>
      </c>
      <c r="CL14" s="133">
        <f t="shared" si="217"/>
        <v>0.92880369782378303</v>
      </c>
      <c r="CM14" s="133">
        <f t="shared" si="139"/>
        <v>0.92880369782378303</v>
      </c>
      <c r="CN14" s="133">
        <f t="shared" si="140"/>
        <v>0.92880369782378303</v>
      </c>
      <c r="CO14" s="133">
        <f>'Monthly per capita (2013-2016)'!BG13</f>
        <v>0.96170320145700305</v>
      </c>
      <c r="CP14" s="133">
        <f t="shared" si="141"/>
        <v>0.96170320145700305</v>
      </c>
      <c r="CQ14" s="133">
        <f t="shared" si="142"/>
        <v>0.96170320145700305</v>
      </c>
      <c r="CR14" s="133">
        <f t="shared" si="143"/>
        <v>0.96170320145700305</v>
      </c>
      <c r="CS14" s="133">
        <f>'Monthly per capita (2013-2016)'!BH13</f>
        <v>0.94541562259047474</v>
      </c>
      <c r="CT14" s="133">
        <f t="shared" si="144"/>
        <v>0.94541562259047474</v>
      </c>
      <c r="CU14" s="133">
        <f t="shared" si="145"/>
        <v>0.94541562259047474</v>
      </c>
      <c r="CV14" s="133">
        <f t="shared" si="146"/>
        <v>0.94541562259047474</v>
      </c>
      <c r="CW14" s="133">
        <f>'Monthly per capita (2013-2016)'!BI13</f>
        <v>1.0011443632456767</v>
      </c>
      <c r="CX14" s="133">
        <f t="shared" si="147"/>
        <v>1.0011443632456767</v>
      </c>
      <c r="CY14" s="133">
        <f t="shared" si="148"/>
        <v>1.0011443632456767</v>
      </c>
      <c r="CZ14" s="133">
        <f t="shared" si="149"/>
        <v>1.0011443632456767</v>
      </c>
      <c r="DA14" s="133">
        <f t="shared" si="150"/>
        <v>1.0011443632456767</v>
      </c>
      <c r="DB14" s="133">
        <f>'Monthly per capita (2013-2016)'!BJ13</f>
        <v>0.9844840735163316</v>
      </c>
      <c r="DC14" s="133">
        <f t="shared" si="151"/>
        <v>0.9844840735163316</v>
      </c>
      <c r="DD14" s="133">
        <f t="shared" si="152"/>
        <v>0.9844840735163316</v>
      </c>
      <c r="DE14" s="133">
        <f t="shared" si="153"/>
        <v>0.9844840735163316</v>
      </c>
      <c r="DF14" s="133">
        <f>'Monthly per capita (2013-2016)'!BK13</f>
        <v>0.93427963631747679</v>
      </c>
      <c r="DG14" s="133">
        <f t="shared" si="154"/>
        <v>0.93427963631747679</v>
      </c>
      <c r="DH14" s="133">
        <f t="shared" si="155"/>
        <v>0.93427963631747679</v>
      </c>
      <c r="DI14" s="133">
        <f t="shared" si="156"/>
        <v>0.93427963631747679</v>
      </c>
      <c r="DJ14" s="133">
        <f>'Monthly per capita (2013-2016)'!BL13</f>
        <v>1.0406980965491608</v>
      </c>
      <c r="DK14" s="133">
        <f t="shared" si="157"/>
        <v>1.0406980965491608</v>
      </c>
      <c r="DL14" s="133">
        <f t="shared" si="158"/>
        <v>1.0406980965491608</v>
      </c>
      <c r="DM14" s="133">
        <f t="shared" si="159"/>
        <v>1.0406980965491608</v>
      </c>
      <c r="DN14" s="133">
        <f t="shared" si="160"/>
        <v>1.0406980965491608</v>
      </c>
      <c r="DO14" s="133">
        <f>'Monthly per capita (2013-2016)'!BM13</f>
        <v>1.019263184188218</v>
      </c>
      <c r="DP14" s="133">
        <f t="shared" si="161"/>
        <v>1.019263184188218</v>
      </c>
      <c r="DQ14" s="133">
        <f t="shared" si="162"/>
        <v>1.019263184188218</v>
      </c>
      <c r="DR14" s="133">
        <f t="shared" si="163"/>
        <v>1.019263184188218</v>
      </c>
      <c r="DS14" s="133">
        <f>'Monthly per capita (2013-2016)'!BN13</f>
        <v>1.0550893662435437</v>
      </c>
      <c r="DT14" s="133">
        <f t="shared" si="164"/>
        <v>1.0550893662435437</v>
      </c>
      <c r="DU14" s="133">
        <f t="shared" si="165"/>
        <v>1.0550893662435437</v>
      </c>
      <c r="DV14" s="133">
        <f t="shared" si="166"/>
        <v>1.0550893662435437</v>
      </c>
      <c r="DW14" s="133">
        <f>'Monthly per capita (2013-2016)'!BO13</f>
        <v>0.96416009165029759</v>
      </c>
      <c r="DX14" s="133">
        <f t="shared" si="167"/>
        <v>0.96416009165029759</v>
      </c>
      <c r="DY14" s="133">
        <f t="shared" si="168"/>
        <v>0.96416009165029759</v>
      </c>
      <c r="DZ14" s="133">
        <f t="shared" si="169"/>
        <v>0.96416009165029759</v>
      </c>
      <c r="EA14" s="133">
        <f t="shared" si="170"/>
        <v>0.96416009165029759</v>
      </c>
      <c r="EB14" s="91">
        <f>'Monthly per capita (2013-2016)'!BP13</f>
        <v>0.9921602286576604</v>
      </c>
      <c r="EC14" s="91">
        <f t="shared" si="171"/>
        <v>0.9921602286576604</v>
      </c>
      <c r="ED14" s="91">
        <f t="shared" si="172"/>
        <v>0.9921602286576604</v>
      </c>
      <c r="EE14" s="91">
        <f t="shared" si="173"/>
        <v>0.9921602286576604</v>
      </c>
      <c r="EF14" s="91">
        <f>'Monthly per capita (2013-2016)'!BQ13</f>
        <v>1.0218785689548699</v>
      </c>
      <c r="EG14" s="91">
        <f t="shared" si="174"/>
        <v>1.0218785689548699</v>
      </c>
      <c r="EH14" s="91">
        <f t="shared" si="175"/>
        <v>1.0218785689548699</v>
      </c>
      <c r="EI14" s="91">
        <f t="shared" si="176"/>
        <v>1.0218785689548699</v>
      </c>
      <c r="EJ14" s="91">
        <f>'Monthly per capita (2013-2016)'!BR13</f>
        <v>0.94258344923335013</v>
      </c>
      <c r="EK14" s="91">
        <f t="shared" si="177"/>
        <v>0.94258344923335013</v>
      </c>
      <c r="EL14" s="91">
        <f t="shared" si="178"/>
        <v>0.94258344923335013</v>
      </c>
      <c r="EM14" s="91">
        <f t="shared" si="179"/>
        <v>0.94258344923335013</v>
      </c>
      <c r="EN14" s="91">
        <f t="shared" si="180"/>
        <v>0.94258344923335013</v>
      </c>
      <c r="EO14" s="91">
        <f>'Monthly per capita (2013-2016)'!BS13</f>
        <v>1.0015070113486886</v>
      </c>
      <c r="EP14" s="91">
        <f t="shared" si="181"/>
        <v>1.0015070113486886</v>
      </c>
      <c r="EQ14" s="91">
        <f t="shared" si="182"/>
        <v>1.0015070113486886</v>
      </c>
      <c r="ER14" s="91">
        <f t="shared" si="183"/>
        <v>1.0015070113486886</v>
      </c>
      <c r="ES14" s="91">
        <f>'Monthly per capita (2013-2016)'!BT13</f>
        <v>0.97791932245928326</v>
      </c>
      <c r="ET14" s="91">
        <f t="shared" si="184"/>
        <v>0.97791932245928326</v>
      </c>
      <c r="EU14" s="91">
        <f t="shared" si="185"/>
        <v>0.97791932245928326</v>
      </c>
      <c r="EV14" s="91">
        <f t="shared" si="186"/>
        <v>0.97791932245928326</v>
      </c>
      <c r="EW14" s="91">
        <f>'Monthly per capita (2013-2016)'!BU13</f>
        <v>1.010814124270589</v>
      </c>
      <c r="EX14" s="91">
        <f t="shared" si="187"/>
        <v>1.010814124270589</v>
      </c>
      <c r="EY14" s="91">
        <f t="shared" si="188"/>
        <v>1.010814124270589</v>
      </c>
      <c r="EZ14" s="91">
        <f t="shared" si="189"/>
        <v>1.010814124270589</v>
      </c>
      <c r="FA14" s="91">
        <f t="shared" si="190"/>
        <v>1.010814124270589</v>
      </c>
    </row>
    <row r="15" spans="1:157" x14ac:dyDescent="0.25">
      <c r="A15" s="71" t="s">
        <v>97</v>
      </c>
      <c r="B15" s="106">
        <f>'Monthly per capita (2013-2016)'!AL14</f>
        <v>1.1108457434477934</v>
      </c>
      <c r="C15" s="106">
        <f t="shared" si="76"/>
        <v>1.1108457434477934</v>
      </c>
      <c r="D15" s="106">
        <f t="shared" si="77"/>
        <v>1.1108457434477934</v>
      </c>
      <c r="E15" s="106">
        <f t="shared" si="78"/>
        <v>1.1108457434477934</v>
      </c>
      <c r="F15" s="106">
        <f>'Monthly per capita (2013-2016)'!AM14</f>
        <v>1.1637853267868401</v>
      </c>
      <c r="G15" s="106">
        <f t="shared" si="79"/>
        <v>1.1637853267868401</v>
      </c>
      <c r="H15" s="106">
        <f t="shared" si="80"/>
        <v>1.1637853267868401</v>
      </c>
      <c r="I15" s="106">
        <f t="shared" si="81"/>
        <v>1.1637853267868401</v>
      </c>
      <c r="J15" s="106">
        <f>'Monthly per capita (2013-2016)'!AN14</f>
        <v>1.2870730365986534</v>
      </c>
      <c r="K15" s="106">
        <f t="shared" si="82"/>
        <v>1.2870730365986534</v>
      </c>
      <c r="L15" s="106">
        <f t="shared" si="83"/>
        <v>1.2870730365986534</v>
      </c>
      <c r="M15" s="106">
        <f t="shared" si="84"/>
        <v>1.2870730365986534</v>
      </c>
      <c r="N15" s="106">
        <f t="shared" si="85"/>
        <v>1.2870730365986534</v>
      </c>
      <c r="O15" s="106">
        <f>'Monthly per capita (2013-2016)'!AO14</f>
        <v>1.2686446593413492</v>
      </c>
      <c r="P15" s="106">
        <f t="shared" si="86"/>
        <v>1.2686446593413492</v>
      </c>
      <c r="Q15" s="106">
        <f t="shared" si="87"/>
        <v>1.2686446593413492</v>
      </c>
      <c r="R15" s="106">
        <f t="shared" si="88"/>
        <v>1.2686446593413492</v>
      </c>
      <c r="S15" s="106">
        <f>'Monthly per capita (2013-2016)'!AP14</f>
        <v>1.2087551895300221</v>
      </c>
      <c r="T15" s="106">
        <f>'Monthly per capita (2013-2016)'!AP14</f>
        <v>1.2087551895300221</v>
      </c>
      <c r="U15" s="106">
        <f t="shared" si="89"/>
        <v>1.2087551895300221</v>
      </c>
      <c r="V15" s="106">
        <f t="shared" si="90"/>
        <v>1.2087551895300221</v>
      </c>
      <c r="W15" s="106">
        <f>'Monthly per capita (2013-2016)'!AQ14</f>
        <v>1.16483967623358</v>
      </c>
      <c r="X15" s="106">
        <f t="shared" si="91"/>
        <v>1.16483967623358</v>
      </c>
      <c r="Y15" s="106">
        <f t="shared" si="92"/>
        <v>1.16483967623358</v>
      </c>
      <c r="Z15" s="106">
        <f t="shared" si="93"/>
        <v>1.16483967623358</v>
      </c>
      <c r="AA15" s="106">
        <f t="shared" si="94"/>
        <v>1.16483967623358</v>
      </c>
      <c r="AB15" s="91">
        <f>'Monthly per capita (2013-2016)'!AR14</f>
        <v>1.1775583413397788</v>
      </c>
      <c r="AC15" s="91">
        <f t="shared" si="95"/>
        <v>1.1775583413397788</v>
      </c>
      <c r="AD15" s="91">
        <f t="shared" si="96"/>
        <v>1.1775583413397788</v>
      </c>
      <c r="AE15" s="91">
        <f t="shared" si="97"/>
        <v>1.1775583413397788</v>
      </c>
      <c r="AF15" s="91">
        <f>'Monthly per capita (2013-2016)'!AS14</f>
        <v>1.3838559661013969</v>
      </c>
      <c r="AG15" s="91">
        <f t="shared" si="98"/>
        <v>1.3838559661013969</v>
      </c>
      <c r="AH15" s="91">
        <f t="shared" si="99"/>
        <v>1.3838559661013969</v>
      </c>
      <c r="AI15" s="91">
        <f t="shared" si="100"/>
        <v>1.3838559661013969</v>
      </c>
      <c r="AJ15" s="91">
        <f>'Monthly per capita (2013-2016)'!AT14</f>
        <v>1.3115368118101853</v>
      </c>
      <c r="AK15" s="91">
        <f t="shared" si="101"/>
        <v>1.3115368118101853</v>
      </c>
      <c r="AL15" s="91">
        <f t="shared" si="102"/>
        <v>1.3115368118101853</v>
      </c>
      <c r="AM15" s="91">
        <f t="shared" si="103"/>
        <v>1.3115368118101853</v>
      </c>
      <c r="AN15" s="91">
        <f t="shared" si="104"/>
        <v>1.3115368118101853</v>
      </c>
      <c r="AO15" s="91">
        <f>'Monthly per capita (2013-2016)'!AU14</f>
        <v>1.2727068371577046</v>
      </c>
      <c r="AP15" s="91">
        <f t="shared" ref="AP15:AR15" si="218">AO15</f>
        <v>1.2727068371577046</v>
      </c>
      <c r="AQ15" s="91">
        <f t="shared" si="218"/>
        <v>1.2727068371577046</v>
      </c>
      <c r="AR15" s="91">
        <f t="shared" si="218"/>
        <v>1.2727068371577046</v>
      </c>
      <c r="AS15" s="91">
        <f>'Monthly per capita (2013-2016)'!AV14</f>
        <v>1.2406388365950429</v>
      </c>
      <c r="AT15" s="91">
        <f t="shared" si="106"/>
        <v>1.2406388365950429</v>
      </c>
      <c r="AU15" s="91">
        <f t="shared" si="107"/>
        <v>1.2406388365950429</v>
      </c>
      <c r="AV15" s="91">
        <f t="shared" si="108"/>
        <v>1.2406388365950429</v>
      </c>
      <c r="AW15" s="91">
        <f>'Monthly per capita (2013-2016)'!AW14</f>
        <v>1.2368986790313188</v>
      </c>
      <c r="AX15" s="91">
        <f t="shared" si="109"/>
        <v>1.2368986790313188</v>
      </c>
      <c r="AY15" s="91">
        <f t="shared" si="110"/>
        <v>1.2368986790313188</v>
      </c>
      <c r="AZ15" s="91">
        <f t="shared" si="111"/>
        <v>1.2368986790313188</v>
      </c>
      <c r="BA15" s="91">
        <f t="shared" si="112"/>
        <v>1.2368986790313188</v>
      </c>
      <c r="BB15" s="91">
        <f>'Monthly per capita (2013-2016)'!AX14</f>
        <v>1.2282660380774784</v>
      </c>
      <c r="BC15" s="91">
        <f t="shared" si="113"/>
        <v>1.2282660380774784</v>
      </c>
      <c r="BD15" s="91">
        <f t="shared" si="114"/>
        <v>1.2282660380774784</v>
      </c>
      <c r="BE15" s="91">
        <f t="shared" si="115"/>
        <v>1.2282660380774784</v>
      </c>
      <c r="BF15" s="91">
        <f>'Monthly per capita (2013-2016)'!AY14</f>
        <v>1.2185407484827064</v>
      </c>
      <c r="BG15" s="91">
        <f t="shared" si="116"/>
        <v>1.2185407484827064</v>
      </c>
      <c r="BH15" s="91">
        <f t="shared" si="117"/>
        <v>1.2185407484827064</v>
      </c>
      <c r="BI15" s="91">
        <f t="shared" si="118"/>
        <v>1.2185407484827064</v>
      </c>
      <c r="BJ15" s="91">
        <f>'Monthly per capita (2013-2016)'!AZ14</f>
        <v>1.2482282502443793</v>
      </c>
      <c r="BK15" s="91">
        <f t="shared" si="119"/>
        <v>1.2482282502443793</v>
      </c>
      <c r="BL15" s="91">
        <f t="shared" si="120"/>
        <v>1.2482282502443793</v>
      </c>
      <c r="BM15" s="91">
        <f t="shared" si="121"/>
        <v>1.2482282502443793</v>
      </c>
      <c r="BN15" s="91">
        <f t="shared" si="122"/>
        <v>1.2482282502443793</v>
      </c>
      <c r="BO15" s="91">
        <f>'Monthly per capita (2013-2016)'!BA14</f>
        <v>1.2976754111472963</v>
      </c>
      <c r="BP15" s="91">
        <f t="shared" ref="BP15:BQ15" si="219">BO15</f>
        <v>1.2976754111472963</v>
      </c>
      <c r="BQ15" s="91">
        <f t="shared" si="219"/>
        <v>1.2976754111472963</v>
      </c>
      <c r="BR15" s="91">
        <f t="shared" si="124"/>
        <v>1.2976754111472963</v>
      </c>
      <c r="BS15" s="91">
        <f>'Monthly per capita (2013-2016)'!BB14</f>
        <v>1.32625565604289</v>
      </c>
      <c r="BT15" s="91">
        <f t="shared" si="125"/>
        <v>1.32625565604289</v>
      </c>
      <c r="BU15" s="91">
        <f t="shared" si="126"/>
        <v>1.32625565604289</v>
      </c>
      <c r="BV15" s="91">
        <f t="shared" si="127"/>
        <v>1.32625565604289</v>
      </c>
      <c r="BW15" s="91">
        <f>'Monthly per capita (2013-2016)'!BC14</f>
        <v>1.1926972186037386</v>
      </c>
      <c r="BX15" s="91">
        <f t="shared" si="128"/>
        <v>1.1926972186037386</v>
      </c>
      <c r="BY15" s="91">
        <f t="shared" si="129"/>
        <v>1.1926972186037386</v>
      </c>
      <c r="BZ15" s="91">
        <f t="shared" si="130"/>
        <v>1.1926972186037386</v>
      </c>
      <c r="CA15" s="91">
        <f t="shared" si="131"/>
        <v>1.1926972186037386</v>
      </c>
      <c r="CB15" s="133">
        <f>'Monthly per capita (2013-2016)'!BD14</f>
        <v>1.25879846072274</v>
      </c>
      <c r="CC15" s="133">
        <f t="shared" si="132"/>
        <v>1.25879846072274</v>
      </c>
      <c r="CD15" s="133">
        <f t="shared" si="133"/>
        <v>1.25879846072274</v>
      </c>
      <c r="CE15" s="133">
        <f t="shared" si="134"/>
        <v>1.25879846072274</v>
      </c>
      <c r="CF15" s="133">
        <f>'Monthly per capita (2013-2016)'!BE14</f>
        <v>1.3948472685571309</v>
      </c>
      <c r="CG15" s="133">
        <f t="shared" si="135"/>
        <v>1.3948472685571309</v>
      </c>
      <c r="CH15" s="133">
        <f t="shared" si="136"/>
        <v>1.3948472685571309</v>
      </c>
      <c r="CI15" s="133">
        <f t="shared" si="137"/>
        <v>1.3948472685571309</v>
      </c>
      <c r="CJ15" s="133">
        <f>'Monthly per capita (2013-2016)'!BF14</f>
        <v>1.1959042033235583</v>
      </c>
      <c r="CK15" s="133">
        <f t="shared" ref="CK15:CL15" si="220">CJ15</f>
        <v>1.1959042033235583</v>
      </c>
      <c r="CL15" s="133">
        <f t="shared" si="220"/>
        <v>1.1959042033235583</v>
      </c>
      <c r="CM15" s="133">
        <f t="shared" si="139"/>
        <v>1.1959042033235583</v>
      </c>
      <c r="CN15" s="133">
        <f t="shared" si="140"/>
        <v>1.1959042033235583</v>
      </c>
      <c r="CO15" s="133">
        <f>'Monthly per capita (2013-2016)'!BG14</f>
        <v>1.242579598318704</v>
      </c>
      <c r="CP15" s="133">
        <f t="shared" si="141"/>
        <v>1.242579598318704</v>
      </c>
      <c r="CQ15" s="133">
        <f t="shared" si="142"/>
        <v>1.242579598318704</v>
      </c>
      <c r="CR15" s="133">
        <f t="shared" si="143"/>
        <v>1.242579598318704</v>
      </c>
      <c r="CS15" s="133">
        <f>'Monthly per capita (2013-2016)'!BH14</f>
        <v>1.1652994082468291</v>
      </c>
      <c r="CT15" s="133">
        <f t="shared" si="144"/>
        <v>1.1652994082468291</v>
      </c>
      <c r="CU15" s="133">
        <f t="shared" si="145"/>
        <v>1.1652994082468291</v>
      </c>
      <c r="CV15" s="133">
        <f t="shared" si="146"/>
        <v>1.1652994082468291</v>
      </c>
      <c r="CW15" s="133">
        <f>'Monthly per capita (2013-2016)'!BI14</f>
        <v>1.2368063535511342</v>
      </c>
      <c r="CX15" s="133">
        <f t="shared" si="147"/>
        <v>1.2368063535511342</v>
      </c>
      <c r="CY15" s="133">
        <f t="shared" si="148"/>
        <v>1.2368063535511342</v>
      </c>
      <c r="CZ15" s="133">
        <f t="shared" si="149"/>
        <v>1.2368063535511342</v>
      </c>
      <c r="DA15" s="133">
        <f t="shared" si="150"/>
        <v>1.2368063535511342</v>
      </c>
      <c r="DB15" s="133">
        <f>'Monthly per capita (2013-2016)'!BJ14</f>
        <v>1.1081819818874934</v>
      </c>
      <c r="DC15" s="133">
        <f t="shared" si="151"/>
        <v>1.1081819818874934</v>
      </c>
      <c r="DD15" s="133">
        <f t="shared" si="152"/>
        <v>1.1081819818874934</v>
      </c>
      <c r="DE15" s="133">
        <f t="shared" si="153"/>
        <v>1.1081819818874934</v>
      </c>
      <c r="DF15" s="133">
        <f>'Monthly per capita (2013-2016)'!BK14</f>
        <v>1.0628222740885915</v>
      </c>
      <c r="DG15" s="133">
        <f t="shared" si="154"/>
        <v>1.0628222740885915</v>
      </c>
      <c r="DH15" s="133">
        <f t="shared" si="155"/>
        <v>1.0628222740885915</v>
      </c>
      <c r="DI15" s="133">
        <f t="shared" si="156"/>
        <v>1.0628222740885915</v>
      </c>
      <c r="DJ15" s="133">
        <f>'Monthly per capita (2013-2016)'!BL14</f>
        <v>1.166221559205008</v>
      </c>
      <c r="DK15" s="133">
        <f t="shared" si="157"/>
        <v>1.166221559205008</v>
      </c>
      <c r="DL15" s="133">
        <f t="shared" si="158"/>
        <v>1.166221559205008</v>
      </c>
      <c r="DM15" s="133">
        <f t="shared" si="159"/>
        <v>1.166221559205008</v>
      </c>
      <c r="DN15" s="133">
        <f t="shared" si="160"/>
        <v>1.166221559205008</v>
      </c>
      <c r="DO15" s="133">
        <f>'Monthly per capita (2013-2016)'!BM14</f>
        <v>1.145144774940956</v>
      </c>
      <c r="DP15" s="133">
        <f t="shared" si="161"/>
        <v>1.145144774940956</v>
      </c>
      <c r="DQ15" s="133">
        <f t="shared" si="162"/>
        <v>1.145144774940956</v>
      </c>
      <c r="DR15" s="133">
        <f t="shared" si="163"/>
        <v>1.145144774940956</v>
      </c>
      <c r="DS15" s="133">
        <f>'Monthly per capita (2013-2016)'!BN14</f>
        <v>1.1329693149927382</v>
      </c>
      <c r="DT15" s="133">
        <f t="shared" si="164"/>
        <v>1.1329693149927382</v>
      </c>
      <c r="DU15" s="133">
        <f t="shared" si="165"/>
        <v>1.1329693149927382</v>
      </c>
      <c r="DV15" s="133">
        <f t="shared" si="166"/>
        <v>1.1329693149927382</v>
      </c>
      <c r="DW15" s="133">
        <f>'Monthly per capita (2013-2016)'!BO14</f>
        <v>1.0662005340379614</v>
      </c>
      <c r="DX15" s="133">
        <f t="shared" si="167"/>
        <v>1.0662005340379614</v>
      </c>
      <c r="DY15" s="133">
        <f t="shared" si="168"/>
        <v>1.0662005340379614</v>
      </c>
      <c r="DZ15" s="133">
        <f t="shared" si="169"/>
        <v>1.0662005340379614</v>
      </c>
      <c r="EA15" s="133">
        <f t="shared" si="170"/>
        <v>1.0662005340379614</v>
      </c>
      <c r="EB15" s="91">
        <f>'Monthly per capita (2013-2016)'!BP14</f>
        <v>1.1272818204551136</v>
      </c>
      <c r="EC15" s="91">
        <f t="shared" si="171"/>
        <v>1.1272818204551136</v>
      </c>
      <c r="ED15" s="91">
        <f t="shared" si="172"/>
        <v>1.1272818204551136</v>
      </c>
      <c r="EE15" s="91">
        <f t="shared" si="173"/>
        <v>1.1272818204551136</v>
      </c>
      <c r="EF15" s="91">
        <f>'Monthly per capita (2013-2016)'!BQ14</f>
        <v>1.1414719641306743</v>
      </c>
      <c r="EG15" s="91">
        <f t="shared" si="174"/>
        <v>1.1414719641306743</v>
      </c>
      <c r="EH15" s="91">
        <f t="shared" si="175"/>
        <v>1.1414719641306743</v>
      </c>
      <c r="EI15" s="91">
        <f t="shared" si="176"/>
        <v>1.1414719641306743</v>
      </c>
      <c r="EJ15" s="91">
        <f>'Monthly per capita (2013-2016)'!BR14</f>
        <v>1.0702655491737378</v>
      </c>
      <c r="EK15" s="91">
        <f t="shared" si="177"/>
        <v>1.0702655491737378</v>
      </c>
      <c r="EL15" s="91">
        <f t="shared" si="178"/>
        <v>1.0702655491737378</v>
      </c>
      <c r="EM15" s="91">
        <f t="shared" si="179"/>
        <v>1.0702655491737378</v>
      </c>
      <c r="EN15" s="91">
        <f t="shared" si="180"/>
        <v>1.0702655491737378</v>
      </c>
      <c r="EO15" s="91">
        <f>'Monthly per capita (2013-2016)'!BS14</f>
        <v>1.1272610646026586</v>
      </c>
      <c r="EP15" s="91">
        <f t="shared" si="181"/>
        <v>1.1272610646026586</v>
      </c>
      <c r="EQ15" s="91">
        <f t="shared" si="182"/>
        <v>1.1272610646026586</v>
      </c>
      <c r="ER15" s="91">
        <f t="shared" si="183"/>
        <v>1.1272610646026586</v>
      </c>
      <c r="ES15" s="91">
        <f>'Monthly per capita (2013-2016)'!BT14</f>
        <v>1.1292826212975473</v>
      </c>
      <c r="ET15" s="91">
        <f t="shared" si="184"/>
        <v>1.1292826212975473</v>
      </c>
      <c r="EU15" s="91">
        <f t="shared" si="185"/>
        <v>1.1292826212975473</v>
      </c>
      <c r="EV15" s="91">
        <f t="shared" si="186"/>
        <v>1.1292826212975473</v>
      </c>
      <c r="EW15" s="91">
        <f>'Monthly per capita (2013-2016)'!BU14</f>
        <v>1.1547362166557213</v>
      </c>
      <c r="EX15" s="91">
        <f t="shared" si="187"/>
        <v>1.1547362166557213</v>
      </c>
      <c r="EY15" s="91">
        <f t="shared" si="188"/>
        <v>1.1547362166557213</v>
      </c>
      <c r="EZ15" s="91">
        <f t="shared" si="189"/>
        <v>1.1547362166557213</v>
      </c>
      <c r="FA15" s="91">
        <f t="shared" si="190"/>
        <v>1.1547362166557213</v>
      </c>
    </row>
    <row r="16" spans="1:157" x14ac:dyDescent="0.25">
      <c r="A16" s="71" t="s">
        <v>22</v>
      </c>
      <c r="B16" s="106">
        <f>'Monthly per capita (2013-2016)'!AL15</f>
        <v>1.2644343416993669</v>
      </c>
      <c r="C16" s="106">
        <f t="shared" si="76"/>
        <v>1.2644343416993669</v>
      </c>
      <c r="D16" s="106">
        <f t="shared" si="77"/>
        <v>1.2644343416993669</v>
      </c>
      <c r="E16" s="106">
        <f t="shared" si="78"/>
        <v>1.2644343416993669</v>
      </c>
      <c r="F16" s="106">
        <f>'Monthly per capita (2013-2016)'!AM15</f>
        <v>1.3570671969792136</v>
      </c>
      <c r="G16" s="106">
        <f t="shared" si="79"/>
        <v>1.3570671969792136</v>
      </c>
      <c r="H16" s="106">
        <f t="shared" si="80"/>
        <v>1.3570671969792136</v>
      </c>
      <c r="I16" s="106">
        <f t="shared" si="81"/>
        <v>1.3570671969792136</v>
      </c>
      <c r="J16" s="106">
        <f>'Monthly per capita (2013-2016)'!AN15</f>
        <v>1.4864916387388032</v>
      </c>
      <c r="K16" s="106">
        <f t="shared" si="82"/>
        <v>1.4864916387388032</v>
      </c>
      <c r="L16" s="106">
        <f t="shared" si="83"/>
        <v>1.4864916387388032</v>
      </c>
      <c r="M16" s="106">
        <f t="shared" si="84"/>
        <v>1.4864916387388032</v>
      </c>
      <c r="N16" s="106">
        <f t="shared" si="85"/>
        <v>1.4864916387388032</v>
      </c>
      <c r="O16" s="106">
        <f>'Monthly per capita (2013-2016)'!AO15</f>
        <v>1.4369437192184491</v>
      </c>
      <c r="P16" s="106">
        <f t="shared" si="86"/>
        <v>1.4369437192184491</v>
      </c>
      <c r="Q16" s="106">
        <f t="shared" si="87"/>
        <v>1.4369437192184491</v>
      </c>
      <c r="R16" s="106">
        <f t="shared" si="88"/>
        <v>1.4369437192184491</v>
      </c>
      <c r="S16" s="106">
        <f>'Monthly per capita (2013-2016)'!AP15</f>
        <v>1.2869946565148471</v>
      </c>
      <c r="T16" s="106">
        <f>'Monthly per capita (2013-2016)'!AP15</f>
        <v>1.2869946565148471</v>
      </c>
      <c r="U16" s="106">
        <f t="shared" si="89"/>
        <v>1.2869946565148471</v>
      </c>
      <c r="V16" s="106">
        <f t="shared" si="90"/>
        <v>1.2869946565148471</v>
      </c>
      <c r="W16" s="106">
        <f>'Monthly per capita (2013-2016)'!AQ15</f>
        <v>1.2799121027981986</v>
      </c>
      <c r="X16" s="106">
        <f t="shared" si="91"/>
        <v>1.2799121027981986</v>
      </c>
      <c r="Y16" s="106">
        <f t="shared" si="92"/>
        <v>1.2799121027981986</v>
      </c>
      <c r="Z16" s="106">
        <f t="shared" si="93"/>
        <v>1.2799121027981986</v>
      </c>
      <c r="AA16" s="106">
        <f t="shared" si="94"/>
        <v>1.2799121027981986</v>
      </c>
      <c r="AB16" s="91">
        <f>'Monthly per capita (2013-2016)'!AR15</f>
        <v>1.2419624847750763</v>
      </c>
      <c r="AC16" s="91">
        <f t="shared" si="95"/>
        <v>1.2419624847750763</v>
      </c>
      <c r="AD16" s="91">
        <f t="shared" si="96"/>
        <v>1.2419624847750763</v>
      </c>
      <c r="AE16" s="91">
        <f t="shared" si="97"/>
        <v>1.2419624847750763</v>
      </c>
      <c r="AF16" s="91">
        <f>'Monthly per capita (2013-2016)'!AS15</f>
        <v>1.4919414535273363</v>
      </c>
      <c r="AG16" s="91">
        <f t="shared" si="98"/>
        <v>1.4919414535273363</v>
      </c>
      <c r="AH16" s="91">
        <f t="shared" si="99"/>
        <v>1.4919414535273363</v>
      </c>
      <c r="AI16" s="91">
        <f t="shared" si="100"/>
        <v>1.4919414535273363</v>
      </c>
      <c r="AJ16" s="91">
        <f>'Monthly per capita (2013-2016)'!AT15</f>
        <v>1.326407070725502</v>
      </c>
      <c r="AK16" s="91">
        <f t="shared" si="101"/>
        <v>1.326407070725502</v>
      </c>
      <c r="AL16" s="91">
        <f t="shared" si="102"/>
        <v>1.326407070725502</v>
      </c>
      <c r="AM16" s="91">
        <f t="shared" si="103"/>
        <v>1.326407070725502</v>
      </c>
      <c r="AN16" s="91">
        <f t="shared" si="104"/>
        <v>1.326407070725502</v>
      </c>
      <c r="AO16" s="91">
        <f>'Monthly per capita (2013-2016)'!AU15</f>
        <v>1.2768476003770124</v>
      </c>
      <c r="AP16" s="91">
        <f t="shared" ref="AP16:AR16" si="221">AO16</f>
        <v>1.2768476003770124</v>
      </c>
      <c r="AQ16" s="91">
        <f t="shared" si="221"/>
        <v>1.2768476003770124</v>
      </c>
      <c r="AR16" s="91">
        <f t="shared" si="221"/>
        <v>1.2768476003770124</v>
      </c>
      <c r="AS16" s="91">
        <f>'Monthly per capita (2013-2016)'!AV15</f>
        <v>1.3395910101321975</v>
      </c>
      <c r="AT16" s="91">
        <f t="shared" si="106"/>
        <v>1.3395910101321975</v>
      </c>
      <c r="AU16" s="91">
        <f t="shared" si="107"/>
        <v>1.3395910101321975</v>
      </c>
      <c r="AV16" s="91">
        <f t="shared" si="108"/>
        <v>1.3395910101321975</v>
      </c>
      <c r="AW16" s="91">
        <f>'Monthly per capita (2013-2016)'!AW15</f>
        <v>1.3009240204164572</v>
      </c>
      <c r="AX16" s="91">
        <f t="shared" si="109"/>
        <v>1.3009240204164572</v>
      </c>
      <c r="AY16" s="91">
        <f t="shared" si="110"/>
        <v>1.3009240204164572</v>
      </c>
      <c r="AZ16" s="91">
        <f t="shared" si="111"/>
        <v>1.3009240204164572</v>
      </c>
      <c r="BA16" s="91">
        <f t="shared" si="112"/>
        <v>1.3009240204164572</v>
      </c>
      <c r="BB16" s="91">
        <f>'Monthly per capita (2013-2016)'!AX15</f>
        <v>1.3626411070889397</v>
      </c>
      <c r="BC16" s="91">
        <f t="shared" si="113"/>
        <v>1.3626411070889397</v>
      </c>
      <c r="BD16" s="91">
        <f t="shared" si="114"/>
        <v>1.3626411070889397</v>
      </c>
      <c r="BE16" s="91">
        <f t="shared" si="115"/>
        <v>1.3626411070889397</v>
      </c>
      <c r="BF16" s="91">
        <f>'Monthly per capita (2013-2016)'!AY15</f>
        <v>1.346221286076998</v>
      </c>
      <c r="BG16" s="91">
        <f t="shared" si="116"/>
        <v>1.346221286076998</v>
      </c>
      <c r="BH16" s="91">
        <f t="shared" si="117"/>
        <v>1.346221286076998</v>
      </c>
      <c r="BI16" s="91">
        <f t="shared" si="118"/>
        <v>1.346221286076998</v>
      </c>
      <c r="BJ16" s="91">
        <f>'Monthly per capita (2013-2016)'!AZ15</f>
        <v>1.3890396411973971</v>
      </c>
      <c r="BK16" s="91">
        <f t="shared" si="119"/>
        <v>1.3890396411973971</v>
      </c>
      <c r="BL16" s="91">
        <f t="shared" si="120"/>
        <v>1.3890396411973971</v>
      </c>
      <c r="BM16" s="91">
        <f t="shared" si="121"/>
        <v>1.3890396411973971</v>
      </c>
      <c r="BN16" s="91">
        <f t="shared" si="122"/>
        <v>1.3890396411973971</v>
      </c>
      <c r="BO16" s="91">
        <f>'Monthly per capita (2013-2016)'!BA15</f>
        <v>1.0825710504260808</v>
      </c>
      <c r="BP16" s="91">
        <f t="shared" ref="BP16:BQ16" si="222">BO16</f>
        <v>1.0825710504260808</v>
      </c>
      <c r="BQ16" s="91">
        <f t="shared" si="222"/>
        <v>1.0825710504260808</v>
      </c>
      <c r="BR16" s="91">
        <f t="shared" si="124"/>
        <v>1.0825710504260808</v>
      </c>
      <c r="BS16" s="91">
        <f>'Monthly per capita (2013-2016)'!BB15</f>
        <v>1.1395204378276496</v>
      </c>
      <c r="BT16" s="91">
        <f t="shared" si="125"/>
        <v>1.1395204378276496</v>
      </c>
      <c r="BU16" s="91">
        <f t="shared" si="126"/>
        <v>1.1395204378276496</v>
      </c>
      <c r="BV16" s="91">
        <f t="shared" si="127"/>
        <v>1.1395204378276496</v>
      </c>
      <c r="BW16" s="91">
        <f>'Monthly per capita (2013-2016)'!BC15</f>
        <v>1.0024630664623149</v>
      </c>
      <c r="BX16" s="91">
        <f t="shared" si="128"/>
        <v>1.0024630664623149</v>
      </c>
      <c r="BY16" s="91">
        <f t="shared" si="129"/>
        <v>1.0024630664623149</v>
      </c>
      <c r="BZ16" s="91">
        <f t="shared" si="130"/>
        <v>1.0024630664623149</v>
      </c>
      <c r="CA16" s="91">
        <f t="shared" si="131"/>
        <v>1.0024630664623149</v>
      </c>
      <c r="CB16" s="133">
        <f>'Monthly per capita (2013-2016)'!BD15</f>
        <v>1.0295446477555106</v>
      </c>
      <c r="CC16" s="133">
        <f t="shared" si="132"/>
        <v>1.0295446477555106</v>
      </c>
      <c r="CD16" s="133">
        <f t="shared" si="133"/>
        <v>1.0295446477555106</v>
      </c>
      <c r="CE16" s="133">
        <f t="shared" si="134"/>
        <v>1.0295446477555106</v>
      </c>
      <c r="CF16" s="133">
        <f>'Monthly per capita (2013-2016)'!BE15</f>
        <v>1.1953864155619061</v>
      </c>
      <c r="CG16" s="133">
        <f t="shared" si="135"/>
        <v>1.1953864155619061</v>
      </c>
      <c r="CH16" s="133">
        <f t="shared" si="136"/>
        <v>1.1953864155619061</v>
      </c>
      <c r="CI16" s="133">
        <f t="shared" si="137"/>
        <v>1.1953864155619061</v>
      </c>
      <c r="CJ16" s="133">
        <f>'Monthly per capita (2013-2016)'!BF15</f>
        <v>1.0002898996717395</v>
      </c>
      <c r="CK16" s="133">
        <f t="shared" ref="CK16:CL16" si="223">CJ16</f>
        <v>1.0002898996717395</v>
      </c>
      <c r="CL16" s="133">
        <f t="shared" si="223"/>
        <v>1.0002898996717395</v>
      </c>
      <c r="CM16" s="133">
        <f t="shared" si="139"/>
        <v>1.0002898996717395</v>
      </c>
      <c r="CN16" s="133">
        <f t="shared" si="140"/>
        <v>1.0002898996717395</v>
      </c>
      <c r="CO16" s="133">
        <f>'Monthly per capita (2013-2016)'!BG15</f>
        <v>1.0407974110193592</v>
      </c>
      <c r="CP16" s="133">
        <f t="shared" si="141"/>
        <v>1.0407974110193592</v>
      </c>
      <c r="CQ16" s="133">
        <f t="shared" si="142"/>
        <v>1.0407974110193592</v>
      </c>
      <c r="CR16" s="133">
        <f t="shared" si="143"/>
        <v>1.0407974110193592</v>
      </c>
      <c r="CS16" s="133">
        <f>'Monthly per capita (2013-2016)'!BH15</f>
        <v>1.0227065098776442</v>
      </c>
      <c r="CT16" s="133">
        <f t="shared" si="144"/>
        <v>1.0227065098776442</v>
      </c>
      <c r="CU16" s="133">
        <f t="shared" si="145"/>
        <v>1.0227065098776442</v>
      </c>
      <c r="CV16" s="133">
        <f t="shared" si="146"/>
        <v>1.0227065098776442</v>
      </c>
      <c r="CW16" s="133">
        <f>'Monthly per capita (2013-2016)'!BI15</f>
        <v>1.1032261246677109</v>
      </c>
      <c r="CX16" s="133">
        <f t="shared" si="147"/>
        <v>1.1032261246677109</v>
      </c>
      <c r="CY16" s="133">
        <f t="shared" si="148"/>
        <v>1.1032261246677109</v>
      </c>
      <c r="CZ16" s="133">
        <f t="shared" si="149"/>
        <v>1.1032261246677109</v>
      </c>
      <c r="DA16" s="133">
        <f t="shared" si="150"/>
        <v>1.1032261246677109</v>
      </c>
      <c r="DB16" s="133">
        <f>'Monthly per capita (2013-2016)'!BJ15</f>
        <v>1.0358518744827856</v>
      </c>
      <c r="DC16" s="133">
        <f t="shared" si="151"/>
        <v>1.0358518744827856</v>
      </c>
      <c r="DD16" s="133">
        <f t="shared" si="152"/>
        <v>1.0358518744827856</v>
      </c>
      <c r="DE16" s="133">
        <f t="shared" si="153"/>
        <v>1.0358518744827856</v>
      </c>
      <c r="DF16" s="133">
        <f>'Monthly per capita (2013-2016)'!BK15</f>
        <v>1.0175064298357881</v>
      </c>
      <c r="DG16" s="133">
        <f t="shared" si="154"/>
        <v>1.0175064298357881</v>
      </c>
      <c r="DH16" s="133">
        <f t="shared" si="155"/>
        <v>1.0175064298357881</v>
      </c>
      <c r="DI16" s="133">
        <f t="shared" si="156"/>
        <v>1.0175064298357881</v>
      </c>
      <c r="DJ16" s="133">
        <f>'Monthly per capita (2013-2016)'!BL15</f>
        <v>1.1391694725028061</v>
      </c>
      <c r="DK16" s="133">
        <f t="shared" si="157"/>
        <v>1.1391694725028061</v>
      </c>
      <c r="DL16" s="133">
        <f t="shared" si="158"/>
        <v>1.1391694725028061</v>
      </c>
      <c r="DM16" s="133">
        <f t="shared" si="159"/>
        <v>1.1391694725028061</v>
      </c>
      <c r="DN16" s="133">
        <f t="shared" si="160"/>
        <v>1.1391694725028061</v>
      </c>
      <c r="DO16" s="133">
        <f>'Monthly per capita (2013-2016)'!BM15</f>
        <v>1.0818578108140779</v>
      </c>
      <c r="DP16" s="133">
        <f t="shared" si="161"/>
        <v>1.0818578108140779</v>
      </c>
      <c r="DQ16" s="133">
        <f t="shared" si="162"/>
        <v>1.0818578108140779</v>
      </c>
      <c r="DR16" s="133">
        <f t="shared" si="163"/>
        <v>1.0818578108140779</v>
      </c>
      <c r="DS16" s="133">
        <f>'Monthly per capita (2013-2016)'!BN15</f>
        <v>1.1208602113333435</v>
      </c>
      <c r="DT16" s="133">
        <f t="shared" si="164"/>
        <v>1.1208602113333435</v>
      </c>
      <c r="DU16" s="133">
        <f t="shared" si="165"/>
        <v>1.1208602113333435</v>
      </c>
      <c r="DV16" s="133">
        <f t="shared" si="166"/>
        <v>1.1208602113333435</v>
      </c>
      <c r="DW16" s="133">
        <f>'Monthly per capita (2013-2016)'!BO15</f>
        <v>1.0051092516866711</v>
      </c>
      <c r="DX16" s="133">
        <f t="shared" si="167"/>
        <v>1.0051092516866711</v>
      </c>
      <c r="DY16" s="133">
        <f t="shared" si="168"/>
        <v>1.0051092516866711</v>
      </c>
      <c r="DZ16" s="133">
        <f t="shared" si="169"/>
        <v>1.0051092516866711</v>
      </c>
      <c r="EA16" s="133">
        <f t="shared" si="170"/>
        <v>1.0051092516866711</v>
      </c>
      <c r="EB16" s="91">
        <f>'Monthly per capita (2013-2016)'!BP15</f>
        <v>1.0117938793099368</v>
      </c>
      <c r="EC16" s="91">
        <f t="shared" si="171"/>
        <v>1.0117938793099368</v>
      </c>
      <c r="ED16" s="91">
        <f t="shared" si="172"/>
        <v>1.0117938793099368</v>
      </c>
      <c r="EE16" s="91">
        <f t="shared" si="173"/>
        <v>1.0117938793099368</v>
      </c>
      <c r="EF16" s="91">
        <f>'Monthly per capita (2013-2016)'!BQ15</f>
        <v>1.0511678977987111</v>
      </c>
      <c r="EG16" s="91">
        <f t="shared" si="174"/>
        <v>1.0511678977987111</v>
      </c>
      <c r="EH16" s="91">
        <f t="shared" si="175"/>
        <v>1.0511678977987111</v>
      </c>
      <c r="EI16" s="91">
        <f t="shared" si="176"/>
        <v>1.0511678977987111</v>
      </c>
      <c r="EJ16" s="91">
        <f>'Monthly per capita (2013-2016)'!BR15</f>
        <v>0.99926100140215346</v>
      </c>
      <c r="EK16" s="91">
        <f t="shared" si="177"/>
        <v>0.99926100140215346</v>
      </c>
      <c r="EL16" s="91">
        <f t="shared" si="178"/>
        <v>0.99926100140215346</v>
      </c>
      <c r="EM16" s="91">
        <f t="shared" si="179"/>
        <v>0.99926100140215346</v>
      </c>
      <c r="EN16" s="91">
        <f t="shared" si="180"/>
        <v>0.99926100140215346</v>
      </c>
      <c r="EO16" s="91">
        <f>'Monthly per capita (2013-2016)'!BS15</f>
        <v>1.0607786959483423</v>
      </c>
      <c r="EP16" s="91">
        <f t="shared" si="181"/>
        <v>1.0607786959483423</v>
      </c>
      <c r="EQ16" s="91">
        <f t="shared" si="182"/>
        <v>1.0607786959483423</v>
      </c>
      <c r="ER16" s="91">
        <f t="shared" si="183"/>
        <v>1.0607786959483423</v>
      </c>
      <c r="ES16" s="91">
        <f>'Monthly per capita (2013-2016)'!BT15</f>
        <v>1.06827554011016</v>
      </c>
      <c r="ET16" s="91">
        <f t="shared" si="184"/>
        <v>1.06827554011016</v>
      </c>
      <c r="EU16" s="91">
        <f t="shared" si="185"/>
        <v>1.06827554011016</v>
      </c>
      <c r="EV16" s="91">
        <f t="shared" si="186"/>
        <v>1.06827554011016</v>
      </c>
      <c r="EW16" s="91">
        <f>'Monthly per capita (2013-2016)'!BU15</f>
        <v>1.0813623976193432</v>
      </c>
      <c r="EX16" s="91">
        <f t="shared" si="187"/>
        <v>1.0813623976193432</v>
      </c>
      <c r="EY16" s="91">
        <f t="shared" si="188"/>
        <v>1.0813623976193432</v>
      </c>
      <c r="EZ16" s="91">
        <f t="shared" si="189"/>
        <v>1.0813623976193432</v>
      </c>
      <c r="FA16" s="91">
        <f t="shared" si="190"/>
        <v>1.0813623976193432</v>
      </c>
    </row>
    <row r="17" spans="1:157" x14ac:dyDescent="0.25">
      <c r="A17" s="71" t="s">
        <v>31</v>
      </c>
      <c r="B17" s="106">
        <f>'Monthly per capita (2013-2016)'!AL16</f>
        <v>3.6196236147310872</v>
      </c>
      <c r="C17" s="106">
        <f t="shared" si="76"/>
        <v>3.6196236147310872</v>
      </c>
      <c r="D17" s="106">
        <f t="shared" si="77"/>
        <v>3.6196236147310872</v>
      </c>
      <c r="E17" s="106">
        <f t="shared" si="78"/>
        <v>3.6196236147310872</v>
      </c>
      <c r="F17" s="106">
        <f>'Monthly per capita (2013-2016)'!AM16</f>
        <v>3.9615701026705956</v>
      </c>
      <c r="G17" s="106">
        <f t="shared" si="79"/>
        <v>3.9615701026705956</v>
      </c>
      <c r="H17" s="106">
        <f t="shared" si="80"/>
        <v>3.9615701026705956</v>
      </c>
      <c r="I17" s="106">
        <f t="shared" si="81"/>
        <v>3.9615701026705956</v>
      </c>
      <c r="J17" s="106">
        <f>'Monthly per capita (2013-2016)'!AN16</f>
        <v>4.4986569435507766</v>
      </c>
      <c r="K17" s="106">
        <f t="shared" si="82"/>
        <v>4.4986569435507766</v>
      </c>
      <c r="L17" s="106">
        <f t="shared" si="83"/>
        <v>4.4986569435507766</v>
      </c>
      <c r="M17" s="106">
        <f t="shared" si="84"/>
        <v>4.4986569435507766</v>
      </c>
      <c r="N17" s="106">
        <f t="shared" si="85"/>
        <v>4.4986569435507766</v>
      </c>
      <c r="O17" s="106">
        <f>'Monthly per capita (2013-2016)'!AO16</f>
        <v>4.3635284815330841</v>
      </c>
      <c r="P17" s="106">
        <f t="shared" si="86"/>
        <v>4.3635284815330841</v>
      </c>
      <c r="Q17" s="106">
        <f t="shared" si="87"/>
        <v>4.3635284815330841</v>
      </c>
      <c r="R17" s="106">
        <f t="shared" si="88"/>
        <v>4.3635284815330841</v>
      </c>
      <c r="S17" s="106">
        <f>'Monthly per capita (2013-2016)'!AP16</f>
        <v>3.8007667523145319</v>
      </c>
      <c r="T17" s="106">
        <f>'Monthly per capita (2013-2016)'!AP16</f>
        <v>3.8007667523145319</v>
      </c>
      <c r="U17" s="106">
        <f t="shared" si="89"/>
        <v>3.8007667523145319</v>
      </c>
      <c r="V17" s="106">
        <f t="shared" si="90"/>
        <v>3.8007667523145319</v>
      </c>
      <c r="W17" s="106">
        <f>'Monthly per capita (2013-2016)'!AQ16</f>
        <v>3.4981396915361227</v>
      </c>
      <c r="X17" s="106">
        <f t="shared" si="91"/>
        <v>3.4981396915361227</v>
      </c>
      <c r="Y17" s="106">
        <f t="shared" si="92"/>
        <v>3.4981396915361227</v>
      </c>
      <c r="Z17" s="106">
        <f t="shared" si="93"/>
        <v>3.4981396915361227</v>
      </c>
      <c r="AA17" s="106">
        <f t="shared" si="94"/>
        <v>3.4981396915361227</v>
      </c>
      <c r="AB17" s="91">
        <f>'Monthly per capita (2013-2016)'!AR16</f>
        <v>3.3382406533971678</v>
      </c>
      <c r="AC17" s="91">
        <f t="shared" si="95"/>
        <v>3.3382406533971678</v>
      </c>
      <c r="AD17" s="91">
        <f t="shared" si="96"/>
        <v>3.3382406533971678</v>
      </c>
      <c r="AE17" s="91">
        <f t="shared" si="97"/>
        <v>3.3382406533971678</v>
      </c>
      <c r="AF17" s="91">
        <f>'Monthly per capita (2013-2016)'!AS16</f>
        <v>3.9988817698259189</v>
      </c>
      <c r="AG17" s="91">
        <f t="shared" si="98"/>
        <v>3.9988817698259189</v>
      </c>
      <c r="AH17" s="91">
        <f t="shared" si="99"/>
        <v>3.9988817698259189</v>
      </c>
      <c r="AI17" s="91">
        <f t="shared" si="100"/>
        <v>3.9988817698259189</v>
      </c>
      <c r="AJ17" s="91">
        <f>'Monthly per capita (2013-2016)'!AT16</f>
        <v>3.3821604427944512</v>
      </c>
      <c r="AK17" s="91">
        <f t="shared" si="101"/>
        <v>3.3821604427944512</v>
      </c>
      <c r="AL17" s="91">
        <f t="shared" si="102"/>
        <v>3.3821604427944512</v>
      </c>
      <c r="AM17" s="91">
        <f t="shared" si="103"/>
        <v>3.3821604427944512</v>
      </c>
      <c r="AN17" s="91">
        <f t="shared" si="104"/>
        <v>3.3821604427944512</v>
      </c>
      <c r="AO17" s="91">
        <f>'Monthly per capita (2013-2016)'!AU16</f>
        <v>3.2140143574105844</v>
      </c>
      <c r="AP17" s="91">
        <f t="shared" ref="AP17:AR17" si="224">AO17</f>
        <v>3.2140143574105844</v>
      </c>
      <c r="AQ17" s="91">
        <f t="shared" si="224"/>
        <v>3.2140143574105844</v>
      </c>
      <c r="AR17" s="91">
        <f t="shared" si="224"/>
        <v>3.2140143574105844</v>
      </c>
      <c r="AS17" s="91">
        <f>'Monthly per capita (2013-2016)'!AV16</f>
        <v>2.910992038153732</v>
      </c>
      <c r="AT17" s="91">
        <f t="shared" si="106"/>
        <v>2.910992038153732</v>
      </c>
      <c r="AU17" s="91">
        <f t="shared" si="107"/>
        <v>2.910992038153732</v>
      </c>
      <c r="AV17" s="91">
        <f t="shared" si="108"/>
        <v>2.910992038153732</v>
      </c>
      <c r="AW17" s="91">
        <f>'Monthly per capita (2013-2016)'!AW16</f>
        <v>3.0089295455981073</v>
      </c>
      <c r="AX17" s="91">
        <f t="shared" si="109"/>
        <v>3.0089295455981073</v>
      </c>
      <c r="AY17" s="91">
        <f t="shared" si="110"/>
        <v>3.0089295455981073</v>
      </c>
      <c r="AZ17" s="91">
        <f t="shared" si="111"/>
        <v>3.0089295455981073</v>
      </c>
      <c r="BA17" s="91">
        <f t="shared" si="112"/>
        <v>3.0089295455981073</v>
      </c>
      <c r="BB17" s="91">
        <f>'Monthly per capita (2013-2016)'!AX16</f>
        <v>3.1531289716842363</v>
      </c>
      <c r="BC17" s="91">
        <f t="shared" si="113"/>
        <v>3.1531289716842363</v>
      </c>
      <c r="BD17" s="91">
        <f t="shared" si="114"/>
        <v>3.1531289716842363</v>
      </c>
      <c r="BE17" s="91">
        <f t="shared" si="115"/>
        <v>3.1531289716842363</v>
      </c>
      <c r="BF17" s="91">
        <f>'Monthly per capita (2013-2016)'!AY16</f>
        <v>3.3611306077333332</v>
      </c>
      <c r="BG17" s="91">
        <f t="shared" si="116"/>
        <v>3.3611306077333332</v>
      </c>
      <c r="BH17" s="91">
        <f t="shared" si="117"/>
        <v>3.3611306077333332</v>
      </c>
      <c r="BI17" s="91">
        <f t="shared" si="118"/>
        <v>3.3611306077333332</v>
      </c>
      <c r="BJ17" s="91">
        <f>'Monthly per capita (2013-2016)'!AZ16</f>
        <v>3.4331317725291575</v>
      </c>
      <c r="BK17" s="91">
        <f t="shared" si="119"/>
        <v>3.4331317725291575</v>
      </c>
      <c r="BL17" s="91">
        <f t="shared" si="120"/>
        <v>3.4331317725291575</v>
      </c>
      <c r="BM17" s="91">
        <f t="shared" si="121"/>
        <v>3.4331317725291575</v>
      </c>
      <c r="BN17" s="91">
        <f t="shared" si="122"/>
        <v>3.4331317725291575</v>
      </c>
      <c r="BO17" s="91">
        <f>'Monthly per capita (2013-2016)'!BA16</f>
        <v>3.4750899854789532</v>
      </c>
      <c r="BP17" s="91">
        <f t="shared" ref="BP17:BQ17" si="225">BO17</f>
        <v>3.4750899854789532</v>
      </c>
      <c r="BQ17" s="91">
        <f t="shared" si="225"/>
        <v>3.4750899854789532</v>
      </c>
      <c r="BR17" s="91">
        <f t="shared" si="124"/>
        <v>3.4750899854789532</v>
      </c>
      <c r="BS17" s="91">
        <f>'Monthly per capita (2013-2016)'!BB16</f>
        <v>3.4337435164374632</v>
      </c>
      <c r="BT17" s="91">
        <f t="shared" si="125"/>
        <v>3.4337435164374632</v>
      </c>
      <c r="BU17" s="91">
        <f t="shared" si="126"/>
        <v>3.4337435164374632</v>
      </c>
      <c r="BV17" s="91">
        <f t="shared" si="127"/>
        <v>3.4337435164374632</v>
      </c>
      <c r="BW17" s="91">
        <f>'Monthly per capita (2013-2016)'!BC16</f>
        <v>2.9509405303481704</v>
      </c>
      <c r="BX17" s="91">
        <f t="shared" si="128"/>
        <v>2.9509405303481704</v>
      </c>
      <c r="BY17" s="91">
        <f t="shared" si="129"/>
        <v>2.9509405303481704</v>
      </c>
      <c r="BZ17" s="91">
        <f t="shared" si="130"/>
        <v>2.9509405303481704</v>
      </c>
      <c r="CA17" s="91">
        <f t="shared" si="131"/>
        <v>2.9509405303481704</v>
      </c>
      <c r="CB17" s="133">
        <f>'Monthly per capita (2013-2016)'!BD16</f>
        <v>3.0051137006008721</v>
      </c>
      <c r="CC17" s="133">
        <f t="shared" si="132"/>
        <v>3.0051137006008721</v>
      </c>
      <c r="CD17" s="133">
        <f t="shared" si="133"/>
        <v>3.0051137006008721</v>
      </c>
      <c r="CE17" s="133">
        <f t="shared" si="134"/>
        <v>3.0051137006008721</v>
      </c>
      <c r="CF17" s="133">
        <f>'Monthly per capita (2013-2016)'!BE16</f>
        <v>3.7442412186657714</v>
      </c>
      <c r="CG17" s="133">
        <f t="shared" si="135"/>
        <v>3.7442412186657714</v>
      </c>
      <c r="CH17" s="133">
        <f t="shared" si="136"/>
        <v>3.7442412186657714</v>
      </c>
      <c r="CI17" s="133">
        <f t="shared" si="137"/>
        <v>3.7442412186657714</v>
      </c>
      <c r="CJ17" s="133">
        <f>'Monthly per capita (2013-2016)'!BF16</f>
        <v>2.7373784596785997</v>
      </c>
      <c r="CK17" s="133">
        <f t="shared" ref="CK17:CL17" si="226">CJ17</f>
        <v>2.7373784596785997</v>
      </c>
      <c r="CL17" s="133">
        <f t="shared" si="226"/>
        <v>2.7373784596785997</v>
      </c>
      <c r="CM17" s="133">
        <f t="shared" si="139"/>
        <v>2.7373784596785997</v>
      </c>
      <c r="CN17" s="133">
        <f t="shared" si="140"/>
        <v>2.7373784596785997</v>
      </c>
      <c r="CO17" s="133">
        <f>'Monthly per capita (2013-2016)'!BG16</f>
        <v>3.0278258573228731</v>
      </c>
      <c r="CP17" s="133">
        <f t="shared" si="141"/>
        <v>3.0278258573228731</v>
      </c>
      <c r="CQ17" s="133">
        <f t="shared" si="142"/>
        <v>3.0278258573228731</v>
      </c>
      <c r="CR17" s="133">
        <f t="shared" si="143"/>
        <v>3.0278258573228731</v>
      </c>
      <c r="CS17" s="133">
        <f>'Monthly per capita (2013-2016)'!BH16</f>
        <v>2.8780979810287834</v>
      </c>
      <c r="CT17" s="133">
        <f t="shared" si="144"/>
        <v>2.8780979810287834</v>
      </c>
      <c r="CU17" s="133">
        <f t="shared" si="145"/>
        <v>2.8780979810287834</v>
      </c>
      <c r="CV17" s="133">
        <f t="shared" si="146"/>
        <v>2.8780979810287834</v>
      </c>
      <c r="CW17" s="133">
        <f>'Monthly per capita (2013-2016)'!BI16</f>
        <v>3.014237805490291</v>
      </c>
      <c r="CX17" s="133">
        <f t="shared" si="147"/>
        <v>3.014237805490291</v>
      </c>
      <c r="CY17" s="133">
        <f t="shared" si="148"/>
        <v>3.014237805490291</v>
      </c>
      <c r="CZ17" s="133">
        <f t="shared" si="149"/>
        <v>3.014237805490291</v>
      </c>
      <c r="DA17" s="133">
        <f t="shared" si="150"/>
        <v>3.014237805490291</v>
      </c>
      <c r="DB17" s="133">
        <f>'Monthly per capita (2013-2016)'!BJ16</f>
        <v>3.2594462550211922</v>
      </c>
      <c r="DC17" s="133">
        <f t="shared" si="151"/>
        <v>3.2594462550211922</v>
      </c>
      <c r="DD17" s="133">
        <f t="shared" si="152"/>
        <v>3.2594462550211922</v>
      </c>
      <c r="DE17" s="133">
        <f t="shared" si="153"/>
        <v>3.2594462550211922</v>
      </c>
      <c r="DF17" s="133">
        <f>'Monthly per capita (2013-2016)'!BK16</f>
        <v>2.9899974541801</v>
      </c>
      <c r="DG17" s="133">
        <f t="shared" si="154"/>
        <v>2.9899974541801</v>
      </c>
      <c r="DH17" s="133">
        <f t="shared" si="155"/>
        <v>2.9899974541801</v>
      </c>
      <c r="DI17" s="133">
        <f t="shared" si="156"/>
        <v>2.9899974541801</v>
      </c>
      <c r="DJ17" s="133">
        <f>'Monthly per capita (2013-2016)'!BL16</f>
        <v>3.4660116210371754</v>
      </c>
      <c r="DK17" s="133">
        <f t="shared" si="157"/>
        <v>3.4660116210371754</v>
      </c>
      <c r="DL17" s="133">
        <f t="shared" si="158"/>
        <v>3.4660116210371754</v>
      </c>
      <c r="DM17" s="133">
        <f t="shared" si="159"/>
        <v>3.4660116210371754</v>
      </c>
      <c r="DN17" s="133">
        <f t="shared" si="160"/>
        <v>3.4660116210371754</v>
      </c>
      <c r="DO17" s="133">
        <f>'Monthly per capita (2013-2016)'!BM16</f>
        <v>3.2137776068094253</v>
      </c>
      <c r="DP17" s="133">
        <f t="shared" si="161"/>
        <v>3.2137776068094253</v>
      </c>
      <c r="DQ17" s="133">
        <f t="shared" si="162"/>
        <v>3.2137776068094253</v>
      </c>
      <c r="DR17" s="133">
        <f t="shared" si="163"/>
        <v>3.2137776068094253</v>
      </c>
      <c r="DS17" s="133">
        <f>'Monthly per capita (2013-2016)'!BN16</f>
        <v>3.3089182569591427</v>
      </c>
      <c r="DT17" s="133">
        <f t="shared" si="164"/>
        <v>3.3089182569591427</v>
      </c>
      <c r="DU17" s="133">
        <f t="shared" si="165"/>
        <v>3.3089182569591427</v>
      </c>
      <c r="DV17" s="133">
        <f t="shared" si="166"/>
        <v>3.3089182569591427</v>
      </c>
      <c r="DW17" s="133">
        <f>'Monthly per capita (2013-2016)'!BO16</f>
        <v>2.8775333707465376</v>
      </c>
      <c r="DX17" s="133">
        <f t="shared" si="167"/>
        <v>2.8775333707465376</v>
      </c>
      <c r="DY17" s="133">
        <f t="shared" si="168"/>
        <v>2.8775333707465376</v>
      </c>
      <c r="DZ17" s="133">
        <f t="shared" si="169"/>
        <v>2.8775333707465376</v>
      </c>
      <c r="EA17" s="133">
        <f t="shared" si="170"/>
        <v>2.8775333707465376</v>
      </c>
      <c r="EB17" s="91">
        <f>'Monthly per capita (2013-2016)'!BP16</f>
        <v>3.5166441576838898</v>
      </c>
      <c r="EC17" s="91">
        <f t="shared" si="171"/>
        <v>3.5166441576838898</v>
      </c>
      <c r="ED17" s="91">
        <f t="shared" si="172"/>
        <v>3.5166441576838898</v>
      </c>
      <c r="EE17" s="91">
        <f t="shared" si="173"/>
        <v>3.5166441576838898</v>
      </c>
      <c r="EF17" s="91">
        <f>'Monthly per capita (2013-2016)'!BQ16</f>
        <v>3.6368680044882837</v>
      </c>
      <c r="EG17" s="91">
        <f t="shared" si="174"/>
        <v>3.6368680044882837</v>
      </c>
      <c r="EH17" s="91">
        <f t="shared" si="175"/>
        <v>3.6368680044882837</v>
      </c>
      <c r="EI17" s="91">
        <f t="shared" si="176"/>
        <v>3.6368680044882837</v>
      </c>
      <c r="EJ17" s="91">
        <f>'Monthly per capita (2013-2016)'!BR16</f>
        <v>2.8455848325085382</v>
      </c>
      <c r="EK17" s="91">
        <f t="shared" si="177"/>
        <v>2.8455848325085382</v>
      </c>
      <c r="EL17" s="91">
        <f t="shared" si="178"/>
        <v>2.8455848325085382</v>
      </c>
      <c r="EM17" s="91">
        <f t="shared" si="179"/>
        <v>2.8455848325085382</v>
      </c>
      <c r="EN17" s="91">
        <f t="shared" si="180"/>
        <v>2.8455848325085382</v>
      </c>
      <c r="EO17" s="91">
        <f>'Monthly per capita (2013-2016)'!BS16</f>
        <v>2.9049436240196296</v>
      </c>
      <c r="EP17" s="91">
        <f t="shared" si="181"/>
        <v>2.9049436240196296</v>
      </c>
      <c r="EQ17" s="91">
        <f t="shared" si="182"/>
        <v>2.9049436240196296</v>
      </c>
      <c r="ER17" s="91">
        <f t="shared" si="183"/>
        <v>2.9049436240196296</v>
      </c>
      <c r="ES17" s="91">
        <f>'Monthly per capita (2013-2016)'!BT16</f>
        <v>2.7006932941743775</v>
      </c>
      <c r="ET17" s="91">
        <f t="shared" si="184"/>
        <v>2.7006932941743775</v>
      </c>
      <c r="EU17" s="91">
        <f t="shared" si="185"/>
        <v>2.7006932941743775</v>
      </c>
      <c r="EV17" s="91">
        <f t="shared" si="186"/>
        <v>2.7006932941743775</v>
      </c>
      <c r="EW17" s="91">
        <f>'Monthly per capita (2013-2016)'!BU16</f>
        <v>2.9235424287585241</v>
      </c>
      <c r="EX17" s="91">
        <f t="shared" si="187"/>
        <v>2.9235424287585241</v>
      </c>
      <c r="EY17" s="91">
        <f t="shared" si="188"/>
        <v>2.9235424287585241</v>
      </c>
      <c r="EZ17" s="91">
        <f t="shared" si="189"/>
        <v>2.9235424287585241</v>
      </c>
      <c r="FA17" s="91">
        <f t="shared" si="190"/>
        <v>2.9235424287585241</v>
      </c>
    </row>
    <row r="18" spans="1:157" x14ac:dyDescent="0.25">
      <c r="A18" s="71" t="s">
        <v>32</v>
      </c>
      <c r="B18" s="106">
        <f>'Monthly per capita (2013-2016)'!AL17</f>
        <v>1.2289323409678656</v>
      </c>
      <c r="C18" s="106">
        <f t="shared" si="76"/>
        <v>1.2289323409678656</v>
      </c>
      <c r="D18" s="106">
        <f t="shared" si="77"/>
        <v>1.2289323409678656</v>
      </c>
      <c r="E18" s="106">
        <f t="shared" si="78"/>
        <v>1.2289323409678656</v>
      </c>
      <c r="F18" s="106">
        <f>'Monthly per capita (2013-2016)'!AM17</f>
        <v>1.367285921928501</v>
      </c>
      <c r="G18" s="106">
        <f t="shared" si="79"/>
        <v>1.367285921928501</v>
      </c>
      <c r="H18" s="106">
        <f t="shared" si="80"/>
        <v>1.367285921928501</v>
      </c>
      <c r="I18" s="106">
        <f t="shared" si="81"/>
        <v>1.367285921928501</v>
      </c>
      <c r="J18" s="106">
        <f>'Monthly per capita (2013-2016)'!AN17</f>
        <v>1.5119881981907568</v>
      </c>
      <c r="K18" s="106">
        <f t="shared" si="82"/>
        <v>1.5119881981907568</v>
      </c>
      <c r="L18" s="106">
        <f t="shared" si="83"/>
        <v>1.5119881981907568</v>
      </c>
      <c r="M18" s="106">
        <f t="shared" si="84"/>
        <v>1.5119881981907568</v>
      </c>
      <c r="N18" s="106">
        <f t="shared" si="85"/>
        <v>1.5119881981907568</v>
      </c>
      <c r="O18" s="106">
        <f>'Monthly per capita (2013-2016)'!AO17</f>
        <v>1.387512917482757</v>
      </c>
      <c r="P18" s="106">
        <f t="shared" si="86"/>
        <v>1.387512917482757</v>
      </c>
      <c r="Q18" s="106">
        <f t="shared" si="87"/>
        <v>1.387512917482757</v>
      </c>
      <c r="R18" s="106">
        <f t="shared" si="88"/>
        <v>1.387512917482757</v>
      </c>
      <c r="S18" s="106">
        <f>'Monthly per capita (2013-2016)'!AP17</f>
        <v>1.2970821357024651</v>
      </c>
      <c r="T18" s="106">
        <f>'Monthly per capita (2013-2016)'!AP17</f>
        <v>1.2970821357024651</v>
      </c>
      <c r="U18" s="106">
        <f t="shared" si="89"/>
        <v>1.2970821357024651</v>
      </c>
      <c r="V18" s="106">
        <f t="shared" si="90"/>
        <v>1.2970821357024651</v>
      </c>
      <c r="W18" s="106">
        <f>'Monthly per capita (2013-2016)'!AQ17</f>
        <v>1.1521895332970145</v>
      </c>
      <c r="X18" s="106">
        <f t="shared" si="91"/>
        <v>1.1521895332970145</v>
      </c>
      <c r="Y18" s="106">
        <f t="shared" si="92"/>
        <v>1.1521895332970145</v>
      </c>
      <c r="Z18" s="106">
        <f t="shared" si="93"/>
        <v>1.1521895332970145</v>
      </c>
      <c r="AA18" s="106">
        <f t="shared" si="94"/>
        <v>1.1521895332970145</v>
      </c>
      <c r="AB18" s="91">
        <f>'Monthly per capita (2013-2016)'!AR17</f>
        <v>1.2316325022561403</v>
      </c>
      <c r="AC18" s="91">
        <f t="shared" si="95"/>
        <v>1.2316325022561403</v>
      </c>
      <c r="AD18" s="91">
        <f t="shared" si="96"/>
        <v>1.2316325022561403</v>
      </c>
      <c r="AE18" s="91">
        <f t="shared" si="97"/>
        <v>1.2316325022561403</v>
      </c>
      <c r="AF18" s="91">
        <f>'Monthly per capita (2013-2016)'!AS17</f>
        <v>1.4220330735482252</v>
      </c>
      <c r="AG18" s="91">
        <f t="shared" si="98"/>
        <v>1.4220330735482252</v>
      </c>
      <c r="AH18" s="91">
        <f t="shared" si="99"/>
        <v>1.4220330735482252</v>
      </c>
      <c r="AI18" s="91">
        <f t="shared" si="100"/>
        <v>1.4220330735482252</v>
      </c>
      <c r="AJ18" s="91">
        <f>'Monthly per capita (2013-2016)'!AT17</f>
        <v>1.1937221970916467</v>
      </c>
      <c r="AK18" s="91">
        <f t="shared" si="101"/>
        <v>1.1937221970916467</v>
      </c>
      <c r="AL18" s="91">
        <f t="shared" si="102"/>
        <v>1.1937221970916467</v>
      </c>
      <c r="AM18" s="91">
        <f t="shared" si="103"/>
        <v>1.1937221970916467</v>
      </c>
      <c r="AN18" s="91">
        <f t="shared" si="104"/>
        <v>1.1937221970916467</v>
      </c>
      <c r="AO18" s="91">
        <f>'Monthly per capita (2013-2016)'!AU17</f>
        <v>1.1369192491988656</v>
      </c>
      <c r="AP18" s="91">
        <f t="shared" ref="AP18:AR18" si="227">AO18</f>
        <v>1.1369192491988656</v>
      </c>
      <c r="AQ18" s="91">
        <f t="shared" si="227"/>
        <v>1.1369192491988656</v>
      </c>
      <c r="AR18" s="91">
        <f t="shared" si="227"/>
        <v>1.1369192491988656</v>
      </c>
      <c r="AS18" s="91">
        <f>'Monthly per capita (2013-2016)'!AV17</f>
        <v>1.2008880358049892</v>
      </c>
      <c r="AT18" s="91">
        <f t="shared" si="106"/>
        <v>1.2008880358049892</v>
      </c>
      <c r="AU18" s="91">
        <f t="shared" si="107"/>
        <v>1.2008880358049892</v>
      </c>
      <c r="AV18" s="91">
        <f t="shared" si="108"/>
        <v>1.2008880358049892</v>
      </c>
      <c r="AW18" s="91">
        <f>'Monthly per capita (2013-2016)'!AW17</f>
        <v>1.2206097178325117</v>
      </c>
      <c r="AX18" s="91">
        <f t="shared" si="109"/>
        <v>1.2206097178325117</v>
      </c>
      <c r="AY18" s="91">
        <f t="shared" si="110"/>
        <v>1.2206097178325117</v>
      </c>
      <c r="AZ18" s="91">
        <f t="shared" si="111"/>
        <v>1.2206097178325117</v>
      </c>
      <c r="BA18" s="91">
        <f t="shared" si="112"/>
        <v>1.2206097178325117</v>
      </c>
      <c r="BB18" s="91">
        <f>'Monthly per capita (2013-2016)'!AX17</f>
        <v>1.3106923681650782</v>
      </c>
      <c r="BC18" s="91">
        <f t="shared" si="113"/>
        <v>1.3106923681650782</v>
      </c>
      <c r="BD18" s="91">
        <f t="shared" si="114"/>
        <v>1.3106923681650782</v>
      </c>
      <c r="BE18" s="91">
        <f t="shared" si="115"/>
        <v>1.3106923681650782</v>
      </c>
      <c r="BF18" s="91">
        <f>'Monthly per capita (2013-2016)'!AY17</f>
        <v>1.3969691084044424</v>
      </c>
      <c r="BG18" s="91">
        <f t="shared" si="116"/>
        <v>1.3969691084044424</v>
      </c>
      <c r="BH18" s="91">
        <f t="shared" si="117"/>
        <v>1.3969691084044424</v>
      </c>
      <c r="BI18" s="91">
        <f t="shared" si="118"/>
        <v>1.3969691084044424</v>
      </c>
      <c r="BJ18" s="91">
        <f>'Monthly per capita (2013-2016)'!AZ17</f>
        <v>1.3831597166115475</v>
      </c>
      <c r="BK18" s="91">
        <f t="shared" si="119"/>
        <v>1.3831597166115475</v>
      </c>
      <c r="BL18" s="91">
        <f t="shared" si="120"/>
        <v>1.3831597166115475</v>
      </c>
      <c r="BM18" s="91">
        <f t="shared" si="121"/>
        <v>1.3831597166115475</v>
      </c>
      <c r="BN18" s="91">
        <f t="shared" si="122"/>
        <v>1.3831597166115475</v>
      </c>
      <c r="BO18" s="91">
        <f>'Monthly per capita (2013-2016)'!BA17</f>
        <v>1.4164357973464963</v>
      </c>
      <c r="BP18" s="91">
        <f t="shared" ref="BP18:BQ18" si="228">BO18</f>
        <v>1.4164357973464963</v>
      </c>
      <c r="BQ18" s="91">
        <f t="shared" si="228"/>
        <v>1.4164357973464963</v>
      </c>
      <c r="BR18" s="91">
        <f t="shared" si="124"/>
        <v>1.4164357973464963</v>
      </c>
      <c r="BS18" s="91">
        <f>'Monthly per capita (2013-2016)'!BB17</f>
        <v>1.3061112766179568</v>
      </c>
      <c r="BT18" s="91">
        <f t="shared" si="125"/>
        <v>1.3061112766179568</v>
      </c>
      <c r="BU18" s="91">
        <f t="shared" si="126"/>
        <v>1.3061112766179568</v>
      </c>
      <c r="BV18" s="91">
        <f t="shared" si="127"/>
        <v>1.3061112766179568</v>
      </c>
      <c r="BW18" s="91">
        <f>'Monthly per capita (2013-2016)'!BC17</f>
        <v>1.1606896505296493</v>
      </c>
      <c r="BX18" s="91">
        <f t="shared" si="128"/>
        <v>1.1606896505296493</v>
      </c>
      <c r="BY18" s="91">
        <f t="shared" si="129"/>
        <v>1.1606896505296493</v>
      </c>
      <c r="BZ18" s="91">
        <f t="shared" si="130"/>
        <v>1.1606896505296493</v>
      </c>
      <c r="CA18" s="91">
        <f t="shared" si="131"/>
        <v>1.1606896505296493</v>
      </c>
      <c r="CB18" s="133">
        <f>'Monthly per capita (2013-2016)'!BD17</f>
        <v>1.2617635453486822</v>
      </c>
      <c r="CC18" s="133">
        <f t="shared" si="132"/>
        <v>1.2617635453486822</v>
      </c>
      <c r="CD18" s="133">
        <f t="shared" si="133"/>
        <v>1.2617635453486822</v>
      </c>
      <c r="CE18" s="133">
        <f t="shared" si="134"/>
        <v>1.2617635453486822</v>
      </c>
      <c r="CF18" s="133">
        <f>'Monthly per capita (2013-2016)'!BE17</f>
        <v>1.4109288147749688</v>
      </c>
      <c r="CG18" s="133">
        <f t="shared" si="135"/>
        <v>1.4109288147749688</v>
      </c>
      <c r="CH18" s="133">
        <f t="shared" si="136"/>
        <v>1.4109288147749688</v>
      </c>
      <c r="CI18" s="133">
        <f t="shared" si="137"/>
        <v>1.4109288147749688</v>
      </c>
      <c r="CJ18" s="133">
        <f>'Monthly per capita (2013-2016)'!BF17</f>
        <v>1.0800217208673359</v>
      </c>
      <c r="CK18" s="133">
        <f t="shared" ref="CK18:CL18" si="229">CJ18</f>
        <v>1.0800217208673359</v>
      </c>
      <c r="CL18" s="133">
        <f t="shared" si="229"/>
        <v>1.0800217208673359</v>
      </c>
      <c r="CM18" s="133">
        <f t="shared" si="139"/>
        <v>1.0800217208673359</v>
      </c>
      <c r="CN18" s="133">
        <f t="shared" si="140"/>
        <v>1.0800217208673359</v>
      </c>
      <c r="CO18" s="133">
        <f>'Monthly per capita (2013-2016)'!BG17</f>
        <v>1.1378787375599171</v>
      </c>
      <c r="CP18" s="133">
        <f t="shared" si="141"/>
        <v>1.1378787375599171</v>
      </c>
      <c r="CQ18" s="133">
        <f t="shared" si="142"/>
        <v>1.1378787375599171</v>
      </c>
      <c r="CR18" s="133">
        <f t="shared" si="143"/>
        <v>1.1378787375599171</v>
      </c>
      <c r="CS18" s="133">
        <f>'Monthly per capita (2013-2016)'!BH17</f>
        <v>1.1054508474760614</v>
      </c>
      <c r="CT18" s="133">
        <f t="shared" si="144"/>
        <v>1.1054508474760614</v>
      </c>
      <c r="CU18" s="133">
        <f t="shared" si="145"/>
        <v>1.1054508474760614</v>
      </c>
      <c r="CV18" s="133">
        <f t="shared" si="146"/>
        <v>1.1054508474760614</v>
      </c>
      <c r="CW18" s="133">
        <f>'Monthly per capita (2013-2016)'!BI17</f>
        <v>1.292270977605765</v>
      </c>
      <c r="CX18" s="133">
        <f t="shared" si="147"/>
        <v>1.292270977605765</v>
      </c>
      <c r="CY18" s="133">
        <f t="shared" si="148"/>
        <v>1.292270977605765</v>
      </c>
      <c r="CZ18" s="133">
        <f t="shared" si="149"/>
        <v>1.292270977605765</v>
      </c>
      <c r="DA18" s="133">
        <f t="shared" si="150"/>
        <v>1.292270977605765</v>
      </c>
      <c r="DB18" s="133">
        <f>'Monthly per capita (2013-2016)'!BJ17</f>
        <v>1.2379262340930088</v>
      </c>
      <c r="DC18" s="133">
        <f t="shared" si="151"/>
        <v>1.2379262340930088</v>
      </c>
      <c r="DD18" s="133">
        <f t="shared" si="152"/>
        <v>1.2379262340930088</v>
      </c>
      <c r="DE18" s="133">
        <f t="shared" si="153"/>
        <v>1.2379262340930088</v>
      </c>
      <c r="DF18" s="133">
        <f>'Monthly per capita (2013-2016)'!BK17</f>
        <v>1.2653633844292189</v>
      </c>
      <c r="DG18" s="133">
        <f t="shared" si="154"/>
        <v>1.2653633844292189</v>
      </c>
      <c r="DH18" s="133">
        <f t="shared" si="155"/>
        <v>1.2653633844292189</v>
      </c>
      <c r="DI18" s="133">
        <f t="shared" si="156"/>
        <v>1.2653633844292189</v>
      </c>
      <c r="DJ18" s="133">
        <f>'Monthly per capita (2013-2016)'!BL17</f>
        <v>1.4304972288934508</v>
      </c>
      <c r="DK18" s="133">
        <f t="shared" si="157"/>
        <v>1.4304972288934508</v>
      </c>
      <c r="DL18" s="133">
        <f t="shared" si="158"/>
        <v>1.4304972288934508</v>
      </c>
      <c r="DM18" s="133">
        <f t="shared" si="159"/>
        <v>1.4304972288934508</v>
      </c>
      <c r="DN18" s="133">
        <f t="shared" si="160"/>
        <v>1.4304972288934508</v>
      </c>
      <c r="DO18" s="133">
        <f>'Monthly per capita (2013-2016)'!BM17</f>
        <v>1.3391015238472199</v>
      </c>
      <c r="DP18" s="133">
        <f t="shared" si="161"/>
        <v>1.3391015238472199</v>
      </c>
      <c r="DQ18" s="133">
        <f t="shared" si="162"/>
        <v>1.3391015238472199</v>
      </c>
      <c r="DR18" s="133">
        <f t="shared" si="163"/>
        <v>1.3391015238472199</v>
      </c>
      <c r="DS18" s="133">
        <f>'Monthly per capita (2013-2016)'!BN17</f>
        <v>1.3061830620534478</v>
      </c>
      <c r="DT18" s="133">
        <f t="shared" si="164"/>
        <v>1.3061830620534478</v>
      </c>
      <c r="DU18" s="133">
        <f t="shared" si="165"/>
        <v>1.3061830620534478</v>
      </c>
      <c r="DV18" s="133">
        <f t="shared" si="166"/>
        <v>1.3061830620534478</v>
      </c>
      <c r="DW18" s="133">
        <f>'Monthly per capita (2013-2016)'!BO17</f>
        <v>1.2143031400687307</v>
      </c>
      <c r="DX18" s="133">
        <f t="shared" si="167"/>
        <v>1.2143031400687307</v>
      </c>
      <c r="DY18" s="133">
        <f t="shared" si="168"/>
        <v>1.2143031400687307</v>
      </c>
      <c r="DZ18" s="133">
        <f t="shared" si="169"/>
        <v>1.2143031400687307</v>
      </c>
      <c r="EA18" s="133">
        <f t="shared" si="170"/>
        <v>1.2143031400687307</v>
      </c>
      <c r="EB18" s="91">
        <f>'Monthly per capita (2013-2016)'!BP17</f>
        <v>1.1487597835287702</v>
      </c>
      <c r="EC18" s="91">
        <f t="shared" si="171"/>
        <v>1.1487597835287702</v>
      </c>
      <c r="ED18" s="91">
        <f t="shared" si="172"/>
        <v>1.1487597835287702</v>
      </c>
      <c r="EE18" s="91">
        <f t="shared" si="173"/>
        <v>1.1487597835287702</v>
      </c>
      <c r="EF18" s="91">
        <f>'Monthly per capita (2013-2016)'!BQ17</f>
        <v>1.2557894232444946</v>
      </c>
      <c r="EG18" s="91">
        <f t="shared" si="174"/>
        <v>1.2557894232444946</v>
      </c>
      <c r="EH18" s="91">
        <f t="shared" si="175"/>
        <v>1.2557894232444946</v>
      </c>
      <c r="EI18" s="91">
        <f t="shared" si="176"/>
        <v>1.2557894232444946</v>
      </c>
      <c r="EJ18" s="91">
        <f>'Monthly per capita (2013-2016)'!BR17</f>
        <v>1.1755033747772667</v>
      </c>
      <c r="EK18" s="91">
        <f t="shared" si="177"/>
        <v>1.1755033747772667</v>
      </c>
      <c r="EL18" s="91">
        <f t="shared" si="178"/>
        <v>1.1755033747772667</v>
      </c>
      <c r="EM18" s="91">
        <f t="shared" si="179"/>
        <v>1.1755033747772667</v>
      </c>
      <c r="EN18" s="91">
        <f t="shared" si="180"/>
        <v>1.1755033747772667</v>
      </c>
      <c r="EO18" s="91">
        <f>'Monthly per capita (2013-2016)'!BS17</f>
        <v>1.2733885988550395</v>
      </c>
      <c r="EP18" s="91">
        <f t="shared" si="181"/>
        <v>1.2733885988550395</v>
      </c>
      <c r="EQ18" s="91">
        <f t="shared" si="182"/>
        <v>1.2733885988550395</v>
      </c>
      <c r="ER18" s="91">
        <f t="shared" si="183"/>
        <v>1.2733885988550395</v>
      </c>
      <c r="ES18" s="91">
        <f>'Monthly per capita (2013-2016)'!BT17</f>
        <v>1.2854080180256162</v>
      </c>
      <c r="ET18" s="91">
        <f t="shared" si="184"/>
        <v>1.2854080180256162</v>
      </c>
      <c r="EU18" s="91">
        <f t="shared" si="185"/>
        <v>1.2854080180256162</v>
      </c>
      <c r="EV18" s="91">
        <f t="shared" si="186"/>
        <v>1.2854080180256162</v>
      </c>
      <c r="EW18" s="91">
        <f>'Monthly per capita (2013-2016)'!BU17</f>
        <v>1.3193198568428548</v>
      </c>
      <c r="EX18" s="91">
        <f t="shared" si="187"/>
        <v>1.3193198568428548</v>
      </c>
      <c r="EY18" s="91">
        <f t="shared" si="188"/>
        <v>1.3193198568428548</v>
      </c>
      <c r="EZ18" s="91">
        <f t="shared" si="189"/>
        <v>1.3193198568428548</v>
      </c>
      <c r="FA18" s="91">
        <f t="shared" si="190"/>
        <v>1.3193198568428548</v>
      </c>
    </row>
    <row r="19" spans="1:157" x14ac:dyDescent="0.25">
      <c r="A19" s="71" t="s">
        <v>5</v>
      </c>
      <c r="B19" s="106">
        <f>'Monthly per capita (2013-2016)'!AL18</f>
        <v>1.1870587502691057</v>
      </c>
      <c r="C19" s="106">
        <f t="shared" si="76"/>
        <v>1.1870587502691057</v>
      </c>
      <c r="D19" s="106">
        <f t="shared" si="77"/>
        <v>1.1870587502691057</v>
      </c>
      <c r="E19" s="106">
        <f t="shared" si="78"/>
        <v>1.1870587502691057</v>
      </c>
      <c r="F19" s="106">
        <f>'Monthly per capita (2013-2016)'!AM18</f>
        <v>1.2683992182614474</v>
      </c>
      <c r="G19" s="106">
        <f t="shared" si="79"/>
        <v>1.2683992182614474</v>
      </c>
      <c r="H19" s="106">
        <f t="shared" si="80"/>
        <v>1.2683992182614474</v>
      </c>
      <c r="I19" s="106">
        <f t="shared" si="81"/>
        <v>1.2683992182614474</v>
      </c>
      <c r="J19" s="106">
        <f>'Monthly per capita (2013-2016)'!AN18</f>
        <v>1.3831341861023296</v>
      </c>
      <c r="K19" s="106">
        <f t="shared" si="82"/>
        <v>1.3831341861023296</v>
      </c>
      <c r="L19" s="106">
        <f t="shared" si="83"/>
        <v>1.3831341861023296</v>
      </c>
      <c r="M19" s="106">
        <f t="shared" si="84"/>
        <v>1.3831341861023296</v>
      </c>
      <c r="N19" s="106">
        <f t="shared" si="85"/>
        <v>1.3831341861023296</v>
      </c>
      <c r="O19" s="106">
        <f>'Monthly per capita (2013-2016)'!AO18</f>
        <v>1.3724715238597487</v>
      </c>
      <c r="P19" s="106">
        <f t="shared" si="86"/>
        <v>1.3724715238597487</v>
      </c>
      <c r="Q19" s="106">
        <f t="shared" si="87"/>
        <v>1.3724715238597487</v>
      </c>
      <c r="R19" s="106">
        <f t="shared" si="88"/>
        <v>1.3724715238597487</v>
      </c>
      <c r="S19" s="106">
        <f>'Monthly per capita (2013-2016)'!AP18</f>
        <v>1.2617990827970067</v>
      </c>
      <c r="T19" s="106">
        <f>'Monthly per capita (2013-2016)'!AP18</f>
        <v>1.2617990827970067</v>
      </c>
      <c r="U19" s="106">
        <f t="shared" si="89"/>
        <v>1.2617990827970067</v>
      </c>
      <c r="V19" s="106">
        <f t="shared" si="90"/>
        <v>1.2617990827970067</v>
      </c>
      <c r="W19" s="106">
        <f>'Monthly per capita (2013-2016)'!AQ18</f>
        <v>1.2265551824183856</v>
      </c>
      <c r="X19" s="106">
        <f t="shared" si="91"/>
        <v>1.2265551824183856</v>
      </c>
      <c r="Y19" s="106">
        <f t="shared" si="92"/>
        <v>1.2265551824183856</v>
      </c>
      <c r="Z19" s="106">
        <f t="shared" si="93"/>
        <v>1.2265551824183856</v>
      </c>
      <c r="AA19" s="106">
        <f t="shared" si="94"/>
        <v>1.2265551824183856</v>
      </c>
      <c r="AB19" s="91">
        <f>'Monthly per capita (2013-2016)'!AR18</f>
        <v>1.2315038315010929</v>
      </c>
      <c r="AC19" s="91">
        <f t="shared" si="95"/>
        <v>1.2315038315010929</v>
      </c>
      <c r="AD19" s="91">
        <f t="shared" si="96"/>
        <v>1.2315038315010929</v>
      </c>
      <c r="AE19" s="91">
        <f t="shared" si="97"/>
        <v>1.2315038315010929</v>
      </c>
      <c r="AF19" s="91">
        <f>'Monthly per capita (2013-2016)'!AS18</f>
        <v>1.3789094349046322</v>
      </c>
      <c r="AG19" s="91">
        <f t="shared" si="98"/>
        <v>1.3789094349046322</v>
      </c>
      <c r="AH19" s="91">
        <f t="shared" si="99"/>
        <v>1.3789094349046322</v>
      </c>
      <c r="AI19" s="91">
        <f t="shared" si="100"/>
        <v>1.3789094349046322</v>
      </c>
      <c r="AJ19" s="91">
        <f>'Monthly per capita (2013-2016)'!AT18</f>
        <v>1.2411378274153424</v>
      </c>
      <c r="AK19" s="91">
        <f t="shared" si="101"/>
        <v>1.2411378274153424</v>
      </c>
      <c r="AL19" s="91">
        <f t="shared" si="102"/>
        <v>1.2411378274153424</v>
      </c>
      <c r="AM19" s="91">
        <f t="shared" si="103"/>
        <v>1.2411378274153424</v>
      </c>
      <c r="AN19" s="91">
        <f t="shared" si="104"/>
        <v>1.2411378274153424</v>
      </c>
      <c r="AO19" s="91">
        <f>'Monthly per capita (2013-2016)'!AU18</f>
        <v>1.1838381371681241</v>
      </c>
      <c r="AP19" s="91">
        <f t="shared" ref="AP19:AR19" si="230">AO19</f>
        <v>1.1838381371681241</v>
      </c>
      <c r="AQ19" s="91">
        <f t="shared" si="230"/>
        <v>1.1838381371681241</v>
      </c>
      <c r="AR19" s="91">
        <f t="shared" si="230"/>
        <v>1.1838381371681241</v>
      </c>
      <c r="AS19" s="91">
        <f>'Monthly per capita (2013-2016)'!AV18</f>
        <v>1.2189923778303968</v>
      </c>
      <c r="AT19" s="91">
        <f t="shared" si="106"/>
        <v>1.2189923778303968</v>
      </c>
      <c r="AU19" s="91">
        <f t="shared" si="107"/>
        <v>1.2189923778303968</v>
      </c>
      <c r="AV19" s="91">
        <f t="shared" si="108"/>
        <v>1.2189923778303968</v>
      </c>
      <c r="AW19" s="91">
        <f>'Monthly per capita (2013-2016)'!AW18</f>
        <v>1.2105460373355004</v>
      </c>
      <c r="AX19" s="91">
        <f t="shared" si="109"/>
        <v>1.2105460373355004</v>
      </c>
      <c r="AY19" s="91">
        <f t="shared" si="110"/>
        <v>1.2105460373355004</v>
      </c>
      <c r="AZ19" s="91">
        <f t="shared" si="111"/>
        <v>1.2105460373355004</v>
      </c>
      <c r="BA19" s="91">
        <f t="shared" si="112"/>
        <v>1.2105460373355004</v>
      </c>
      <c r="BB19" s="91">
        <f>'Monthly per capita (2013-2016)'!AX18</f>
        <v>1.2025217694843002</v>
      </c>
      <c r="BC19" s="91">
        <f t="shared" si="113"/>
        <v>1.2025217694843002</v>
      </c>
      <c r="BD19" s="91">
        <f t="shared" si="114"/>
        <v>1.2025217694843002</v>
      </c>
      <c r="BE19" s="91">
        <f t="shared" si="115"/>
        <v>1.2025217694843002</v>
      </c>
      <c r="BF19" s="91">
        <f>'Monthly per capita (2013-2016)'!AY18</f>
        <v>1.2256666836334742</v>
      </c>
      <c r="BG19" s="91">
        <f t="shared" si="116"/>
        <v>1.2256666836334742</v>
      </c>
      <c r="BH19" s="91">
        <f t="shared" si="117"/>
        <v>1.2256666836334742</v>
      </c>
      <c r="BI19" s="91">
        <f t="shared" si="118"/>
        <v>1.2256666836334742</v>
      </c>
      <c r="BJ19" s="91">
        <f>'Monthly per capita (2013-2016)'!AZ18</f>
        <v>1.2610773251122969</v>
      </c>
      <c r="BK19" s="91">
        <f t="shared" si="119"/>
        <v>1.2610773251122969</v>
      </c>
      <c r="BL19" s="91">
        <f t="shared" si="120"/>
        <v>1.2610773251122969</v>
      </c>
      <c r="BM19" s="91">
        <f t="shared" si="121"/>
        <v>1.2610773251122969</v>
      </c>
      <c r="BN19" s="91">
        <f t="shared" si="122"/>
        <v>1.2610773251122969</v>
      </c>
      <c r="BO19" s="91">
        <f>'Monthly per capita (2013-2016)'!BA18</f>
        <v>1.1461810895504971</v>
      </c>
      <c r="BP19" s="91">
        <f t="shared" ref="BP19:BQ19" si="231">BO19</f>
        <v>1.1461810895504971</v>
      </c>
      <c r="BQ19" s="91">
        <f t="shared" si="231"/>
        <v>1.1461810895504971</v>
      </c>
      <c r="BR19" s="91">
        <f t="shared" si="124"/>
        <v>1.1461810895504971</v>
      </c>
      <c r="BS19" s="91">
        <f>'Monthly per capita (2013-2016)'!BB18</f>
        <v>1.1533929443554387</v>
      </c>
      <c r="BT19" s="91">
        <f t="shared" si="125"/>
        <v>1.1533929443554387</v>
      </c>
      <c r="BU19" s="91">
        <f t="shared" si="126"/>
        <v>1.1533929443554387</v>
      </c>
      <c r="BV19" s="91">
        <f t="shared" si="127"/>
        <v>1.1533929443554387</v>
      </c>
      <c r="BW19" s="91">
        <f>'Monthly per capita (2013-2016)'!BC18</f>
        <v>1.0257856339790528</v>
      </c>
      <c r="BX19" s="91">
        <f t="shared" si="128"/>
        <v>1.0257856339790528</v>
      </c>
      <c r="BY19" s="91">
        <f t="shared" si="129"/>
        <v>1.0257856339790528</v>
      </c>
      <c r="BZ19" s="91">
        <f t="shared" si="130"/>
        <v>1.0257856339790528</v>
      </c>
      <c r="CA19" s="91">
        <f t="shared" si="131"/>
        <v>1.0257856339790528</v>
      </c>
      <c r="CB19" s="133">
        <f>'Monthly per capita (2013-2016)'!BD18</f>
        <v>1.0855222221546998</v>
      </c>
      <c r="CC19" s="133">
        <f t="shared" si="132"/>
        <v>1.0855222221546998</v>
      </c>
      <c r="CD19" s="133">
        <f t="shared" si="133"/>
        <v>1.0855222221546998</v>
      </c>
      <c r="CE19" s="133">
        <f t="shared" si="134"/>
        <v>1.0855222221546998</v>
      </c>
      <c r="CF19" s="133">
        <f>'Monthly per capita (2013-2016)'!BE18</f>
        <v>1.2257817749703313</v>
      </c>
      <c r="CG19" s="133">
        <f t="shared" si="135"/>
        <v>1.2257817749703313</v>
      </c>
      <c r="CH19" s="133">
        <f t="shared" si="136"/>
        <v>1.2257817749703313</v>
      </c>
      <c r="CI19" s="133">
        <f t="shared" si="137"/>
        <v>1.2257817749703313</v>
      </c>
      <c r="CJ19" s="133">
        <f>'Monthly per capita (2013-2016)'!BF18</f>
        <v>0.99638438988498179</v>
      </c>
      <c r="CK19" s="133">
        <f t="shared" ref="CK19:CL19" si="232">CJ19</f>
        <v>0.99638438988498179</v>
      </c>
      <c r="CL19" s="133">
        <f t="shared" si="232"/>
        <v>0.99638438988498179</v>
      </c>
      <c r="CM19" s="133">
        <f t="shared" si="139"/>
        <v>0.99638438988498179</v>
      </c>
      <c r="CN19" s="133">
        <f t="shared" si="140"/>
        <v>0.99638438988498179</v>
      </c>
      <c r="CO19" s="133">
        <f>'Monthly per capita (2013-2016)'!BG18</f>
        <v>1.0419146428368973</v>
      </c>
      <c r="CP19" s="133">
        <f t="shared" si="141"/>
        <v>1.0419146428368973</v>
      </c>
      <c r="CQ19" s="133">
        <f t="shared" si="142"/>
        <v>1.0419146428368973</v>
      </c>
      <c r="CR19" s="133">
        <f t="shared" si="143"/>
        <v>1.0419146428368973</v>
      </c>
      <c r="CS19" s="133">
        <f>'Monthly per capita (2013-2016)'!BH18</f>
        <v>1.0012560548186142</v>
      </c>
      <c r="CT19" s="133">
        <f t="shared" si="144"/>
        <v>1.0012560548186142</v>
      </c>
      <c r="CU19" s="133">
        <f t="shared" si="145"/>
        <v>1.0012560548186142</v>
      </c>
      <c r="CV19" s="133">
        <f t="shared" si="146"/>
        <v>1.0012560548186142</v>
      </c>
      <c r="CW19" s="133">
        <f>'Monthly per capita (2013-2016)'!BI18</f>
        <v>1.1177273695153875</v>
      </c>
      <c r="CX19" s="133">
        <f t="shared" si="147"/>
        <v>1.1177273695153875</v>
      </c>
      <c r="CY19" s="133">
        <f t="shared" si="148"/>
        <v>1.1177273695153875</v>
      </c>
      <c r="CZ19" s="133">
        <f t="shared" si="149"/>
        <v>1.1177273695153875</v>
      </c>
      <c r="DA19" s="133">
        <f t="shared" si="150"/>
        <v>1.1177273695153875</v>
      </c>
      <c r="DB19" s="133">
        <f>'Monthly per capita (2013-2016)'!BJ18</f>
        <v>1.0549113733121003</v>
      </c>
      <c r="DC19" s="133">
        <f t="shared" si="151"/>
        <v>1.0549113733121003</v>
      </c>
      <c r="DD19" s="133">
        <f t="shared" si="152"/>
        <v>1.0549113733121003</v>
      </c>
      <c r="DE19" s="133">
        <f t="shared" si="153"/>
        <v>1.0549113733121003</v>
      </c>
      <c r="DF19" s="133">
        <f>'Monthly per capita (2013-2016)'!BK18</f>
        <v>1.043927651043058</v>
      </c>
      <c r="DG19" s="133">
        <f t="shared" si="154"/>
        <v>1.043927651043058</v>
      </c>
      <c r="DH19" s="133">
        <f t="shared" si="155"/>
        <v>1.043927651043058</v>
      </c>
      <c r="DI19" s="133">
        <f t="shared" si="156"/>
        <v>1.043927651043058</v>
      </c>
      <c r="DJ19" s="133">
        <f>'Monthly per capita (2013-2016)'!BL18</f>
        <v>1.1763261436251544</v>
      </c>
      <c r="DK19" s="133">
        <f t="shared" si="157"/>
        <v>1.1763261436251544</v>
      </c>
      <c r="DL19" s="133">
        <f t="shared" si="158"/>
        <v>1.1763261436251544</v>
      </c>
      <c r="DM19" s="133">
        <f t="shared" si="159"/>
        <v>1.1763261436251544</v>
      </c>
      <c r="DN19" s="133">
        <f t="shared" si="160"/>
        <v>1.1763261436251544</v>
      </c>
      <c r="DO19" s="133">
        <f>'Monthly per capita (2013-2016)'!BM18</f>
        <v>1.1065838072488676</v>
      </c>
      <c r="DP19" s="133">
        <f t="shared" si="161"/>
        <v>1.1065838072488676</v>
      </c>
      <c r="DQ19" s="133">
        <f t="shared" si="162"/>
        <v>1.1065838072488676</v>
      </c>
      <c r="DR19" s="133">
        <f t="shared" si="163"/>
        <v>1.1065838072488676</v>
      </c>
      <c r="DS19" s="133">
        <f>'Monthly per capita (2013-2016)'!BN18</f>
        <v>1.1467666045110629</v>
      </c>
      <c r="DT19" s="133">
        <f t="shared" si="164"/>
        <v>1.1467666045110629</v>
      </c>
      <c r="DU19" s="133">
        <f t="shared" si="165"/>
        <v>1.1467666045110629</v>
      </c>
      <c r="DV19" s="133">
        <f t="shared" si="166"/>
        <v>1.1467666045110629</v>
      </c>
      <c r="DW19" s="133">
        <f>'Monthly per capita (2013-2016)'!BO18</f>
        <v>1.0566172799832649</v>
      </c>
      <c r="DX19" s="133">
        <f t="shared" si="167"/>
        <v>1.0566172799832649</v>
      </c>
      <c r="DY19" s="133">
        <f t="shared" si="168"/>
        <v>1.0566172799832649</v>
      </c>
      <c r="DZ19" s="133">
        <f t="shared" si="169"/>
        <v>1.0566172799832649</v>
      </c>
      <c r="EA19" s="133">
        <f t="shared" si="170"/>
        <v>1.0566172799832649</v>
      </c>
      <c r="EB19" s="91">
        <f>'Monthly per capita (2013-2016)'!BP18</f>
        <v>1.0671401002524818</v>
      </c>
      <c r="EC19" s="91">
        <f t="shared" si="171"/>
        <v>1.0671401002524818</v>
      </c>
      <c r="ED19" s="91">
        <f t="shared" si="172"/>
        <v>1.0671401002524818</v>
      </c>
      <c r="EE19" s="91">
        <f t="shared" si="173"/>
        <v>1.0671401002524818</v>
      </c>
      <c r="EF19" s="91">
        <f>'Monthly per capita (2013-2016)'!BQ18</f>
        <v>1.099306456215104</v>
      </c>
      <c r="EG19" s="91">
        <f t="shared" si="174"/>
        <v>1.099306456215104</v>
      </c>
      <c r="EH19" s="91">
        <f t="shared" si="175"/>
        <v>1.099306456215104</v>
      </c>
      <c r="EI19" s="91">
        <f t="shared" si="176"/>
        <v>1.099306456215104</v>
      </c>
      <c r="EJ19" s="91">
        <f>'Monthly per capita (2013-2016)'!BR18</f>
        <v>1.0323057936865987</v>
      </c>
      <c r="EK19" s="91">
        <f t="shared" si="177"/>
        <v>1.0323057936865987</v>
      </c>
      <c r="EL19" s="91">
        <f t="shared" si="178"/>
        <v>1.0323057936865987</v>
      </c>
      <c r="EM19" s="91">
        <f t="shared" si="179"/>
        <v>1.0323057936865987</v>
      </c>
      <c r="EN19" s="91">
        <f t="shared" si="180"/>
        <v>1.0323057936865987</v>
      </c>
      <c r="EO19" s="91">
        <f>'Monthly per capita (2013-2016)'!BS18</f>
        <v>1.0977851602024871</v>
      </c>
      <c r="EP19" s="91">
        <f t="shared" si="181"/>
        <v>1.0977851602024871</v>
      </c>
      <c r="EQ19" s="91">
        <f t="shared" si="182"/>
        <v>1.0977851602024871</v>
      </c>
      <c r="ER19" s="91">
        <f t="shared" si="183"/>
        <v>1.0977851602024871</v>
      </c>
      <c r="ES19" s="91">
        <f>'Monthly per capita (2013-2016)'!BT18</f>
        <v>1.0689507497751338</v>
      </c>
      <c r="ET19" s="91">
        <f t="shared" si="184"/>
        <v>1.0689507497751338</v>
      </c>
      <c r="EU19" s="91">
        <f t="shared" si="185"/>
        <v>1.0689507497751338</v>
      </c>
      <c r="EV19" s="91">
        <f t="shared" si="186"/>
        <v>1.0689507497751338</v>
      </c>
      <c r="EW19" s="91">
        <f>'Monthly per capita (2013-2016)'!BU18</f>
        <v>1.114931778697924</v>
      </c>
      <c r="EX19" s="91">
        <f t="shared" si="187"/>
        <v>1.114931778697924</v>
      </c>
      <c r="EY19" s="91">
        <f t="shared" si="188"/>
        <v>1.114931778697924</v>
      </c>
      <c r="EZ19" s="91">
        <f t="shared" si="189"/>
        <v>1.114931778697924</v>
      </c>
      <c r="FA19" s="91">
        <f t="shared" si="190"/>
        <v>1.114931778697924</v>
      </c>
    </row>
    <row r="20" spans="1:157" x14ac:dyDescent="0.25">
      <c r="A20" s="71" t="s">
        <v>11</v>
      </c>
      <c r="B20" s="106">
        <f>'Monthly per capita (2013-2016)'!AL19</f>
        <v>0.90450894154620176</v>
      </c>
      <c r="C20" s="106">
        <f t="shared" si="76"/>
        <v>0.90450894154620176</v>
      </c>
      <c r="D20" s="106">
        <f t="shared" si="77"/>
        <v>0.90450894154620176</v>
      </c>
      <c r="E20" s="106">
        <f t="shared" si="78"/>
        <v>0.90450894154620176</v>
      </c>
      <c r="F20" s="106">
        <f>'Monthly per capita (2013-2016)'!AM19</f>
        <v>0.93802864859743595</v>
      </c>
      <c r="G20" s="106">
        <f t="shared" si="79"/>
        <v>0.93802864859743595</v>
      </c>
      <c r="H20" s="106">
        <f t="shared" si="80"/>
        <v>0.93802864859743595</v>
      </c>
      <c r="I20" s="106">
        <f t="shared" si="81"/>
        <v>0.93802864859743595</v>
      </c>
      <c r="J20" s="106">
        <f>'Monthly per capita (2013-2016)'!AN19</f>
        <v>1.0158408308487485</v>
      </c>
      <c r="K20" s="106">
        <f t="shared" si="82"/>
        <v>1.0158408308487485</v>
      </c>
      <c r="L20" s="106">
        <f t="shared" si="83"/>
        <v>1.0158408308487485</v>
      </c>
      <c r="M20" s="106">
        <f t="shared" si="84"/>
        <v>1.0158408308487485</v>
      </c>
      <c r="N20" s="106">
        <f t="shared" si="85"/>
        <v>1.0158408308487485</v>
      </c>
      <c r="O20" s="106">
        <f>'Monthly per capita (2013-2016)'!AO19</f>
        <v>0.98587741671661722</v>
      </c>
      <c r="P20" s="106">
        <f t="shared" si="86"/>
        <v>0.98587741671661722</v>
      </c>
      <c r="Q20" s="106">
        <f t="shared" si="87"/>
        <v>0.98587741671661722</v>
      </c>
      <c r="R20" s="106">
        <f t="shared" si="88"/>
        <v>0.98587741671661722</v>
      </c>
      <c r="S20" s="106">
        <f>'Monthly per capita (2013-2016)'!AP19</f>
        <v>0.9353954718895775</v>
      </c>
      <c r="T20" s="106">
        <f>'Monthly per capita (2013-2016)'!AP19</f>
        <v>0.9353954718895775</v>
      </c>
      <c r="U20" s="106">
        <f t="shared" si="89"/>
        <v>0.9353954718895775</v>
      </c>
      <c r="V20" s="106">
        <f t="shared" si="90"/>
        <v>0.9353954718895775</v>
      </c>
      <c r="W20" s="106">
        <f>'Monthly per capita (2013-2016)'!AQ19</f>
        <v>0.91404841542292803</v>
      </c>
      <c r="X20" s="106">
        <f t="shared" si="91"/>
        <v>0.91404841542292803</v>
      </c>
      <c r="Y20" s="106">
        <f t="shared" si="92"/>
        <v>0.91404841542292803</v>
      </c>
      <c r="Z20" s="106">
        <f t="shared" si="93"/>
        <v>0.91404841542292803</v>
      </c>
      <c r="AA20" s="106">
        <f t="shared" si="94"/>
        <v>0.91404841542292803</v>
      </c>
      <c r="AB20" s="91">
        <f>'Monthly per capita (2013-2016)'!AR19</f>
        <v>0.93888284980966585</v>
      </c>
      <c r="AC20" s="91">
        <f t="shared" si="95"/>
        <v>0.93888284980966585</v>
      </c>
      <c r="AD20" s="91">
        <f t="shared" si="96"/>
        <v>0.93888284980966585</v>
      </c>
      <c r="AE20" s="91">
        <f t="shared" si="97"/>
        <v>0.93888284980966585</v>
      </c>
      <c r="AF20" s="91">
        <f>'Monthly per capita (2013-2016)'!AS19</f>
        <v>1.0417828507718614</v>
      </c>
      <c r="AG20" s="91">
        <f t="shared" si="98"/>
        <v>1.0417828507718614</v>
      </c>
      <c r="AH20" s="91">
        <f t="shared" si="99"/>
        <v>1.0417828507718614</v>
      </c>
      <c r="AI20" s="91">
        <f t="shared" si="100"/>
        <v>1.0417828507718614</v>
      </c>
      <c r="AJ20" s="91">
        <f>'Monthly per capita (2013-2016)'!AT19</f>
        <v>0.92362490308604994</v>
      </c>
      <c r="AK20" s="91">
        <f t="shared" si="101"/>
        <v>0.92362490308604994</v>
      </c>
      <c r="AL20" s="91">
        <f t="shared" si="102"/>
        <v>0.92362490308604994</v>
      </c>
      <c r="AM20" s="91">
        <f t="shared" si="103"/>
        <v>0.92362490308604994</v>
      </c>
      <c r="AN20" s="91">
        <f t="shared" si="104"/>
        <v>0.92362490308604994</v>
      </c>
      <c r="AO20" s="91">
        <f>'Monthly per capita (2013-2016)'!AU19</f>
        <v>0.89745500159398017</v>
      </c>
      <c r="AP20" s="91">
        <f t="shared" ref="AP20:AR20" si="233">AO20</f>
        <v>0.89745500159398017</v>
      </c>
      <c r="AQ20" s="91">
        <f t="shared" si="233"/>
        <v>0.89745500159398017</v>
      </c>
      <c r="AR20" s="91">
        <f t="shared" si="233"/>
        <v>0.89745500159398017</v>
      </c>
      <c r="AS20" s="91">
        <f>'Monthly per capita (2013-2016)'!AV19</f>
        <v>0.9005511222264051</v>
      </c>
      <c r="AT20" s="91">
        <f t="shared" si="106"/>
        <v>0.9005511222264051</v>
      </c>
      <c r="AU20" s="91">
        <f t="shared" si="107"/>
        <v>0.9005511222264051</v>
      </c>
      <c r="AV20" s="91">
        <f t="shared" si="108"/>
        <v>0.9005511222264051</v>
      </c>
      <c r="AW20" s="91">
        <f>'Monthly per capita (2013-2016)'!AW19</f>
        <v>0.90155384959669971</v>
      </c>
      <c r="AX20" s="91">
        <f t="shared" si="109"/>
        <v>0.90155384959669971</v>
      </c>
      <c r="AY20" s="91">
        <f t="shared" si="110"/>
        <v>0.90155384959669971</v>
      </c>
      <c r="AZ20" s="91">
        <f t="shared" si="111"/>
        <v>0.90155384959669971</v>
      </c>
      <c r="BA20" s="91">
        <f t="shared" si="112"/>
        <v>0.90155384959669971</v>
      </c>
      <c r="BB20" s="91">
        <f>'Monthly per capita (2013-2016)'!AX19</f>
        <v>0.90687424521539617</v>
      </c>
      <c r="BC20" s="91">
        <f t="shared" si="113"/>
        <v>0.90687424521539617</v>
      </c>
      <c r="BD20" s="91">
        <f t="shared" si="114"/>
        <v>0.90687424521539617</v>
      </c>
      <c r="BE20" s="91">
        <f t="shared" si="115"/>
        <v>0.90687424521539617</v>
      </c>
      <c r="BF20" s="91">
        <f>'Monthly per capita (2013-2016)'!AY19</f>
        <v>0.90949267824363389</v>
      </c>
      <c r="BG20" s="91">
        <f t="shared" si="116"/>
        <v>0.90949267824363389</v>
      </c>
      <c r="BH20" s="91">
        <f t="shared" si="117"/>
        <v>0.90949267824363389</v>
      </c>
      <c r="BI20" s="91">
        <f t="shared" si="118"/>
        <v>0.90949267824363389</v>
      </c>
      <c r="BJ20" s="91">
        <f>'Monthly per capita (2013-2016)'!AZ19</f>
        <v>0.9378653590859215</v>
      </c>
      <c r="BK20" s="91">
        <f t="shared" si="119"/>
        <v>0.9378653590859215</v>
      </c>
      <c r="BL20" s="91">
        <f t="shared" si="120"/>
        <v>0.9378653590859215</v>
      </c>
      <c r="BM20" s="91">
        <f t="shared" si="121"/>
        <v>0.9378653590859215</v>
      </c>
      <c r="BN20" s="91">
        <f t="shared" si="122"/>
        <v>0.9378653590859215</v>
      </c>
      <c r="BO20" s="91">
        <f>'Monthly per capita (2013-2016)'!BA19</f>
        <v>0.95959785659839392</v>
      </c>
      <c r="BP20" s="91">
        <f t="shared" ref="BP20:BQ20" si="234">BO20</f>
        <v>0.95959785659839392</v>
      </c>
      <c r="BQ20" s="91">
        <f t="shared" si="234"/>
        <v>0.95959785659839392</v>
      </c>
      <c r="BR20" s="91">
        <f t="shared" si="124"/>
        <v>0.95959785659839392</v>
      </c>
      <c r="BS20" s="91">
        <f>'Monthly per capita (2013-2016)'!BB19</f>
        <v>0.97813228245150752</v>
      </c>
      <c r="BT20" s="91">
        <f t="shared" si="125"/>
        <v>0.97813228245150752</v>
      </c>
      <c r="BU20" s="91">
        <f t="shared" si="126"/>
        <v>0.97813228245150752</v>
      </c>
      <c r="BV20" s="91">
        <f t="shared" si="127"/>
        <v>0.97813228245150752</v>
      </c>
      <c r="BW20" s="91">
        <f>'Monthly per capita (2013-2016)'!BC19</f>
        <v>0.87893070105471038</v>
      </c>
      <c r="BX20" s="91">
        <f t="shared" si="128"/>
        <v>0.87893070105471038</v>
      </c>
      <c r="BY20" s="91">
        <f t="shared" si="129"/>
        <v>0.87893070105471038</v>
      </c>
      <c r="BZ20" s="91">
        <f t="shared" si="130"/>
        <v>0.87893070105471038</v>
      </c>
      <c r="CA20" s="91">
        <f t="shared" si="131"/>
        <v>0.87893070105471038</v>
      </c>
      <c r="CB20" s="133">
        <f>'Monthly per capita (2013-2016)'!BD19</f>
        <v>0.9282371429724614</v>
      </c>
      <c r="CC20" s="133">
        <f t="shared" si="132"/>
        <v>0.9282371429724614</v>
      </c>
      <c r="CD20" s="133">
        <f t="shared" si="133"/>
        <v>0.9282371429724614</v>
      </c>
      <c r="CE20" s="133">
        <f t="shared" si="134"/>
        <v>0.9282371429724614</v>
      </c>
      <c r="CF20" s="133">
        <f>'Monthly per capita (2013-2016)'!BE19</f>
        <v>1.0318779907184636</v>
      </c>
      <c r="CG20" s="133">
        <f t="shared" si="135"/>
        <v>1.0318779907184636</v>
      </c>
      <c r="CH20" s="133">
        <f t="shared" si="136"/>
        <v>1.0318779907184636</v>
      </c>
      <c r="CI20" s="133">
        <f t="shared" si="137"/>
        <v>1.0318779907184636</v>
      </c>
      <c r="CJ20" s="133">
        <f>'Monthly per capita (2013-2016)'!BF19</f>
        <v>0.85639296222958694</v>
      </c>
      <c r="CK20" s="133">
        <f t="shared" ref="CK20:CL20" si="235">CJ20</f>
        <v>0.85639296222958694</v>
      </c>
      <c r="CL20" s="133">
        <f t="shared" si="235"/>
        <v>0.85639296222958694</v>
      </c>
      <c r="CM20" s="133">
        <f t="shared" si="139"/>
        <v>0.85639296222958694</v>
      </c>
      <c r="CN20" s="133">
        <f t="shared" si="140"/>
        <v>0.85639296222958694</v>
      </c>
      <c r="CO20" s="133">
        <f>'Monthly per capita (2013-2016)'!BG19</f>
        <v>0.9034765164139501</v>
      </c>
      <c r="CP20" s="133">
        <f t="shared" si="141"/>
        <v>0.9034765164139501</v>
      </c>
      <c r="CQ20" s="133">
        <f t="shared" si="142"/>
        <v>0.9034765164139501</v>
      </c>
      <c r="CR20" s="133">
        <f t="shared" si="143"/>
        <v>0.9034765164139501</v>
      </c>
      <c r="CS20" s="133">
        <f>'Monthly per capita (2013-2016)'!BH19</f>
        <v>0.87706947752667863</v>
      </c>
      <c r="CT20" s="133">
        <f t="shared" si="144"/>
        <v>0.87706947752667863</v>
      </c>
      <c r="CU20" s="133">
        <f t="shared" si="145"/>
        <v>0.87706947752667863</v>
      </c>
      <c r="CV20" s="133">
        <f t="shared" si="146"/>
        <v>0.87706947752667863</v>
      </c>
      <c r="CW20" s="133">
        <f>'Monthly per capita (2013-2016)'!BI19</f>
        <v>0.97682471768024415</v>
      </c>
      <c r="CX20" s="133">
        <f t="shared" si="147"/>
        <v>0.97682471768024415</v>
      </c>
      <c r="CY20" s="133">
        <f t="shared" si="148"/>
        <v>0.97682471768024415</v>
      </c>
      <c r="CZ20" s="133">
        <f t="shared" si="149"/>
        <v>0.97682471768024415</v>
      </c>
      <c r="DA20" s="133">
        <f t="shared" si="150"/>
        <v>0.97682471768024415</v>
      </c>
      <c r="DB20" s="133">
        <f>'Monthly per capita (2013-2016)'!BJ19</f>
        <v>0.91247600640949911</v>
      </c>
      <c r="DC20" s="133">
        <f t="shared" si="151"/>
        <v>0.91247600640949911</v>
      </c>
      <c r="DD20" s="133">
        <f t="shared" si="152"/>
        <v>0.91247600640949911</v>
      </c>
      <c r="DE20" s="133">
        <f t="shared" si="153"/>
        <v>0.91247600640949911</v>
      </c>
      <c r="DF20" s="133">
        <f>'Monthly per capita (2013-2016)'!BK19</f>
        <v>0.90135659483375996</v>
      </c>
      <c r="DG20" s="133">
        <f t="shared" si="154"/>
        <v>0.90135659483375996</v>
      </c>
      <c r="DH20" s="133">
        <f t="shared" si="155"/>
        <v>0.90135659483375996</v>
      </c>
      <c r="DI20" s="133">
        <f t="shared" si="156"/>
        <v>0.90135659483375996</v>
      </c>
      <c r="DJ20" s="133">
        <f>'Monthly per capita (2013-2016)'!BL19</f>
        <v>0.97736001815650386</v>
      </c>
      <c r="DK20" s="133">
        <f t="shared" si="157"/>
        <v>0.97736001815650386</v>
      </c>
      <c r="DL20" s="133">
        <f t="shared" si="158"/>
        <v>0.97736001815650386</v>
      </c>
      <c r="DM20" s="133">
        <f t="shared" si="159"/>
        <v>0.97736001815650386</v>
      </c>
      <c r="DN20" s="133">
        <f t="shared" si="160"/>
        <v>0.97736001815650386</v>
      </c>
      <c r="DO20" s="133">
        <f>'Monthly per capita (2013-2016)'!BM19</f>
        <v>0.94289478892504874</v>
      </c>
      <c r="DP20" s="133">
        <f t="shared" si="161"/>
        <v>0.94289478892504874</v>
      </c>
      <c r="DQ20" s="133">
        <f t="shared" si="162"/>
        <v>0.94289478892504874</v>
      </c>
      <c r="DR20" s="133">
        <f t="shared" si="163"/>
        <v>0.94289478892504874</v>
      </c>
      <c r="DS20" s="133">
        <f>'Monthly per capita (2013-2016)'!BN19</f>
        <v>0.96224699780479206</v>
      </c>
      <c r="DT20" s="133">
        <f t="shared" si="164"/>
        <v>0.96224699780479206</v>
      </c>
      <c r="DU20" s="133">
        <f t="shared" si="165"/>
        <v>0.96224699780479206</v>
      </c>
      <c r="DV20" s="133">
        <f t="shared" si="166"/>
        <v>0.96224699780479206</v>
      </c>
      <c r="DW20" s="133">
        <f>'Monthly per capita (2013-2016)'!BO19</f>
        <v>0.91367030711492903</v>
      </c>
      <c r="DX20" s="133">
        <f t="shared" si="167"/>
        <v>0.91367030711492903</v>
      </c>
      <c r="DY20" s="133">
        <f t="shared" si="168"/>
        <v>0.91367030711492903</v>
      </c>
      <c r="DZ20" s="133">
        <f t="shared" si="169"/>
        <v>0.91367030711492903</v>
      </c>
      <c r="EA20" s="133">
        <f t="shared" si="170"/>
        <v>0.91367030711492903</v>
      </c>
      <c r="EB20" s="91">
        <f>'Monthly per capita (2013-2016)'!BP19</f>
        <v>0.92958978212311916</v>
      </c>
      <c r="EC20" s="91">
        <f t="shared" si="171"/>
        <v>0.92958978212311916</v>
      </c>
      <c r="ED20" s="91">
        <f t="shared" si="172"/>
        <v>0.92958978212311916</v>
      </c>
      <c r="EE20" s="91">
        <f t="shared" si="173"/>
        <v>0.92958978212311916</v>
      </c>
      <c r="EF20" s="91">
        <f>'Monthly per capita (2013-2016)'!BQ19</f>
        <v>0.9424560448352759</v>
      </c>
      <c r="EG20" s="91">
        <f t="shared" si="174"/>
        <v>0.9424560448352759</v>
      </c>
      <c r="EH20" s="91">
        <f t="shared" si="175"/>
        <v>0.9424560448352759</v>
      </c>
      <c r="EI20" s="91">
        <f t="shared" si="176"/>
        <v>0.9424560448352759</v>
      </c>
      <c r="EJ20" s="91">
        <f>'Monthly per capita (2013-2016)'!BR19</f>
        <v>0.89404333635340405</v>
      </c>
      <c r="EK20" s="91">
        <f t="shared" si="177"/>
        <v>0.89404333635340405</v>
      </c>
      <c r="EL20" s="91">
        <f t="shared" si="178"/>
        <v>0.89404333635340405</v>
      </c>
      <c r="EM20" s="91">
        <f t="shared" si="179"/>
        <v>0.89404333635340405</v>
      </c>
      <c r="EN20" s="91">
        <f t="shared" si="180"/>
        <v>0.89404333635340405</v>
      </c>
      <c r="EO20" s="91">
        <f>'Monthly per capita (2013-2016)'!BS19</f>
        <v>0.94538163812940146</v>
      </c>
      <c r="EP20" s="91">
        <f t="shared" si="181"/>
        <v>0.94538163812940146</v>
      </c>
      <c r="EQ20" s="91">
        <f t="shared" si="182"/>
        <v>0.94538163812940146</v>
      </c>
      <c r="ER20" s="91">
        <f t="shared" si="183"/>
        <v>0.94538163812940146</v>
      </c>
      <c r="ES20" s="91">
        <f>'Monthly per capita (2013-2016)'!BT19</f>
        <v>0.94269778860084263</v>
      </c>
      <c r="ET20" s="91">
        <f t="shared" si="184"/>
        <v>0.94269778860084263</v>
      </c>
      <c r="EU20" s="91">
        <f t="shared" si="185"/>
        <v>0.94269778860084263</v>
      </c>
      <c r="EV20" s="91">
        <f t="shared" si="186"/>
        <v>0.94269778860084263</v>
      </c>
      <c r="EW20" s="91">
        <f>'Monthly per capita (2013-2016)'!BU19</f>
        <v>0.95698701944043385</v>
      </c>
      <c r="EX20" s="91">
        <f t="shared" si="187"/>
        <v>0.95698701944043385</v>
      </c>
      <c r="EY20" s="91">
        <f t="shared" si="188"/>
        <v>0.95698701944043385</v>
      </c>
      <c r="EZ20" s="91">
        <f t="shared" si="189"/>
        <v>0.95698701944043385</v>
      </c>
      <c r="FA20" s="91">
        <f t="shared" si="190"/>
        <v>0.95698701944043385</v>
      </c>
    </row>
    <row r="21" spans="1:157" x14ac:dyDescent="0.25">
      <c r="A21" s="71" t="s">
        <v>14</v>
      </c>
      <c r="B21" s="106">
        <f>'Monthly per capita (2013-2016)'!AL20</f>
        <v>0.89552210681742705</v>
      </c>
      <c r="C21" s="106">
        <f t="shared" si="76"/>
        <v>0.89552210681742705</v>
      </c>
      <c r="D21" s="106">
        <f t="shared" si="77"/>
        <v>0.89552210681742705</v>
      </c>
      <c r="E21" s="106">
        <f t="shared" si="78"/>
        <v>0.89552210681742705</v>
      </c>
      <c r="F21" s="106">
        <f>'Monthly per capita (2013-2016)'!AM20</f>
        <v>0.94077400212847861</v>
      </c>
      <c r="G21" s="106">
        <f t="shared" si="79"/>
        <v>0.94077400212847861</v>
      </c>
      <c r="H21" s="106">
        <f t="shared" si="80"/>
        <v>0.94077400212847861</v>
      </c>
      <c r="I21" s="106">
        <f t="shared" si="81"/>
        <v>0.94077400212847861</v>
      </c>
      <c r="J21" s="106">
        <f>'Monthly per capita (2013-2016)'!AN20</f>
        <v>1.0205830193005481</v>
      </c>
      <c r="K21" s="106">
        <f t="shared" si="82"/>
        <v>1.0205830193005481</v>
      </c>
      <c r="L21" s="106">
        <f t="shared" si="83"/>
        <v>1.0205830193005481</v>
      </c>
      <c r="M21" s="106">
        <f t="shared" si="84"/>
        <v>1.0205830193005481</v>
      </c>
      <c r="N21" s="106">
        <f t="shared" si="85"/>
        <v>1.0205830193005481</v>
      </c>
      <c r="O21" s="106">
        <f>'Monthly per capita (2013-2016)'!AO20</f>
        <v>0.98970473749514876</v>
      </c>
      <c r="P21" s="106">
        <f t="shared" si="86"/>
        <v>0.98970473749514876</v>
      </c>
      <c r="Q21" s="106">
        <f t="shared" si="87"/>
        <v>0.98970473749514876</v>
      </c>
      <c r="R21" s="106">
        <f t="shared" si="88"/>
        <v>0.98970473749514876</v>
      </c>
      <c r="S21" s="106">
        <f>'Monthly per capita (2013-2016)'!AP20</f>
        <v>0.96436238832307009</v>
      </c>
      <c r="T21" s="106">
        <f>'Monthly per capita (2013-2016)'!AP20</f>
        <v>0.96436238832307009</v>
      </c>
      <c r="U21" s="106">
        <f t="shared" si="89"/>
        <v>0.96436238832307009</v>
      </c>
      <c r="V21" s="106">
        <f t="shared" si="90"/>
        <v>0.96436238832307009</v>
      </c>
      <c r="W21" s="106">
        <f>'Monthly per capita (2013-2016)'!AQ20</f>
        <v>0.90063246953369958</v>
      </c>
      <c r="X21" s="106">
        <f t="shared" si="91"/>
        <v>0.90063246953369958</v>
      </c>
      <c r="Y21" s="106">
        <f t="shared" si="92"/>
        <v>0.90063246953369958</v>
      </c>
      <c r="Z21" s="106">
        <f t="shared" si="93"/>
        <v>0.90063246953369958</v>
      </c>
      <c r="AA21" s="106">
        <f t="shared" si="94"/>
        <v>0.90063246953369958</v>
      </c>
      <c r="AB21" s="91">
        <f>'Monthly per capita (2013-2016)'!AR20</f>
        <v>0.93357314955252491</v>
      </c>
      <c r="AC21" s="91">
        <f t="shared" si="95"/>
        <v>0.93357314955252491</v>
      </c>
      <c r="AD21" s="91">
        <f t="shared" si="96"/>
        <v>0.93357314955252491</v>
      </c>
      <c r="AE21" s="91">
        <f t="shared" si="97"/>
        <v>0.93357314955252491</v>
      </c>
      <c r="AF21" s="91">
        <f>'Monthly per capita (2013-2016)'!AS20</f>
        <v>1.0236323060439108</v>
      </c>
      <c r="AG21" s="91">
        <f t="shared" si="98"/>
        <v>1.0236323060439108</v>
      </c>
      <c r="AH21" s="91">
        <f t="shared" si="99"/>
        <v>1.0236323060439108</v>
      </c>
      <c r="AI21" s="91">
        <f t="shared" si="100"/>
        <v>1.0236323060439108</v>
      </c>
      <c r="AJ21" s="91">
        <f>'Monthly per capita (2013-2016)'!AT20</f>
        <v>0.93306855129369637</v>
      </c>
      <c r="AK21" s="91">
        <f t="shared" si="101"/>
        <v>0.93306855129369637</v>
      </c>
      <c r="AL21" s="91">
        <f t="shared" si="102"/>
        <v>0.93306855129369637</v>
      </c>
      <c r="AM21" s="91">
        <f t="shared" si="103"/>
        <v>0.93306855129369637</v>
      </c>
      <c r="AN21" s="91">
        <f t="shared" si="104"/>
        <v>0.93306855129369637</v>
      </c>
      <c r="AO21" s="91">
        <f>'Monthly per capita (2013-2016)'!AU20</f>
        <v>0.9212371488251736</v>
      </c>
      <c r="AP21" s="91">
        <f t="shared" ref="AP21:AR21" si="236">AO21</f>
        <v>0.9212371488251736</v>
      </c>
      <c r="AQ21" s="91">
        <f t="shared" si="236"/>
        <v>0.9212371488251736</v>
      </c>
      <c r="AR21" s="91">
        <f t="shared" si="236"/>
        <v>0.9212371488251736</v>
      </c>
      <c r="AS21" s="91">
        <f>'Monthly per capita (2013-2016)'!AV20</f>
        <v>0.91538091786199827</v>
      </c>
      <c r="AT21" s="91">
        <f t="shared" si="106"/>
        <v>0.91538091786199827</v>
      </c>
      <c r="AU21" s="91">
        <f t="shared" si="107"/>
        <v>0.91538091786199827</v>
      </c>
      <c r="AV21" s="91">
        <f t="shared" si="108"/>
        <v>0.91538091786199827</v>
      </c>
      <c r="AW21" s="91">
        <f>'Monthly per capita (2013-2016)'!AW20</f>
        <v>0.90960036837825409</v>
      </c>
      <c r="AX21" s="91">
        <f t="shared" si="109"/>
        <v>0.90960036837825409</v>
      </c>
      <c r="AY21" s="91">
        <f t="shared" si="110"/>
        <v>0.90960036837825409</v>
      </c>
      <c r="AZ21" s="91">
        <f t="shared" si="111"/>
        <v>0.90960036837825409</v>
      </c>
      <c r="BA21" s="91">
        <f t="shared" si="112"/>
        <v>0.90960036837825409</v>
      </c>
      <c r="BB21" s="91">
        <f>'Monthly per capita (2013-2016)'!AX20</f>
        <v>0.92831254348065095</v>
      </c>
      <c r="BC21" s="91">
        <f t="shared" si="113"/>
        <v>0.92831254348065095</v>
      </c>
      <c r="BD21" s="91">
        <f t="shared" si="114"/>
        <v>0.92831254348065095</v>
      </c>
      <c r="BE21" s="91">
        <f t="shared" si="115"/>
        <v>0.92831254348065095</v>
      </c>
      <c r="BF21" s="91">
        <f>'Monthly per capita (2013-2016)'!AY20</f>
        <v>0.91722221564011464</v>
      </c>
      <c r="BG21" s="91">
        <f t="shared" si="116"/>
        <v>0.91722221564011464</v>
      </c>
      <c r="BH21" s="91">
        <f t="shared" si="117"/>
        <v>0.91722221564011464</v>
      </c>
      <c r="BI21" s="91">
        <f t="shared" si="118"/>
        <v>0.91722221564011464</v>
      </c>
      <c r="BJ21" s="91">
        <f>'Monthly per capita (2013-2016)'!AZ20</f>
        <v>0.96123839913432207</v>
      </c>
      <c r="BK21" s="91">
        <f t="shared" si="119"/>
        <v>0.96123839913432207</v>
      </c>
      <c r="BL21" s="91">
        <f t="shared" si="120"/>
        <v>0.96123839913432207</v>
      </c>
      <c r="BM21" s="91">
        <f t="shared" si="121"/>
        <v>0.96123839913432207</v>
      </c>
      <c r="BN21" s="91">
        <f t="shared" si="122"/>
        <v>0.96123839913432207</v>
      </c>
      <c r="BO21" s="91">
        <f>'Monthly per capita (2013-2016)'!BA20</f>
        <v>0.9551060431719679</v>
      </c>
      <c r="BP21" s="91">
        <f t="shared" ref="BP21:BQ21" si="237">BO21</f>
        <v>0.9551060431719679</v>
      </c>
      <c r="BQ21" s="91">
        <f t="shared" si="237"/>
        <v>0.9551060431719679</v>
      </c>
      <c r="BR21" s="91">
        <f t="shared" si="124"/>
        <v>0.9551060431719679</v>
      </c>
      <c r="BS21" s="91">
        <f>'Monthly per capita (2013-2016)'!BB20</f>
        <v>0.96416952904184039</v>
      </c>
      <c r="BT21" s="91">
        <f t="shared" si="125"/>
        <v>0.96416952904184039</v>
      </c>
      <c r="BU21" s="91">
        <f t="shared" si="126"/>
        <v>0.96416952904184039</v>
      </c>
      <c r="BV21" s="91">
        <f t="shared" si="127"/>
        <v>0.96416952904184039</v>
      </c>
      <c r="BW21" s="91">
        <f>'Monthly per capita (2013-2016)'!BC20</f>
        <v>0.85742172684975071</v>
      </c>
      <c r="BX21" s="91">
        <f t="shared" si="128"/>
        <v>0.85742172684975071</v>
      </c>
      <c r="BY21" s="91">
        <f t="shared" si="129"/>
        <v>0.85742172684975071</v>
      </c>
      <c r="BZ21" s="91">
        <f t="shared" si="130"/>
        <v>0.85742172684975071</v>
      </c>
      <c r="CA21" s="91">
        <f t="shared" si="131"/>
        <v>0.85742172684975071</v>
      </c>
      <c r="CB21" s="133">
        <f>'Monthly per capita (2013-2016)'!BD20</f>
        <v>0.92331381711911509</v>
      </c>
      <c r="CC21" s="133">
        <f t="shared" si="132"/>
        <v>0.92331381711911509</v>
      </c>
      <c r="CD21" s="133">
        <f t="shared" si="133"/>
        <v>0.92331381711911509</v>
      </c>
      <c r="CE21" s="133">
        <f t="shared" si="134"/>
        <v>0.92331381711911509</v>
      </c>
      <c r="CF21" s="133">
        <f>'Monthly per capita (2013-2016)'!BE20</f>
        <v>1.0279534862338586</v>
      </c>
      <c r="CG21" s="133">
        <f t="shared" si="135"/>
        <v>1.0279534862338586</v>
      </c>
      <c r="CH21" s="133">
        <f t="shared" si="136"/>
        <v>1.0279534862338586</v>
      </c>
      <c r="CI21" s="133">
        <f t="shared" si="137"/>
        <v>1.0279534862338586</v>
      </c>
      <c r="CJ21" s="133">
        <f>'Monthly per capita (2013-2016)'!BF20</f>
        <v>0.83086176298616277</v>
      </c>
      <c r="CK21" s="133">
        <f t="shared" ref="CK21:CL21" si="238">CJ21</f>
        <v>0.83086176298616277</v>
      </c>
      <c r="CL21" s="133">
        <f t="shared" si="238"/>
        <v>0.83086176298616277</v>
      </c>
      <c r="CM21" s="133">
        <f t="shared" si="139"/>
        <v>0.83086176298616277</v>
      </c>
      <c r="CN21" s="133">
        <f t="shared" si="140"/>
        <v>0.83086176298616277</v>
      </c>
      <c r="CO21" s="133">
        <f>'Monthly per capita (2013-2016)'!BG20</f>
        <v>0.88604577747271041</v>
      </c>
      <c r="CP21" s="133">
        <f t="shared" si="141"/>
        <v>0.88604577747271041</v>
      </c>
      <c r="CQ21" s="133">
        <f t="shared" si="142"/>
        <v>0.88604577747271041</v>
      </c>
      <c r="CR21" s="133">
        <f t="shared" si="143"/>
        <v>0.88604577747271041</v>
      </c>
      <c r="CS21" s="133">
        <f>'Monthly per capita (2013-2016)'!BH20</f>
        <v>0.85864271992494412</v>
      </c>
      <c r="CT21" s="133">
        <f t="shared" si="144"/>
        <v>0.85864271992494412</v>
      </c>
      <c r="CU21" s="133">
        <f t="shared" si="145"/>
        <v>0.85864271992494412</v>
      </c>
      <c r="CV21" s="133">
        <f t="shared" si="146"/>
        <v>0.85864271992494412</v>
      </c>
      <c r="CW21" s="133">
        <f>'Monthly per capita (2013-2016)'!BI20</f>
        <v>0.94086061916628605</v>
      </c>
      <c r="CX21" s="133">
        <f t="shared" si="147"/>
        <v>0.94086061916628605</v>
      </c>
      <c r="CY21" s="133">
        <f t="shared" si="148"/>
        <v>0.94086061916628605</v>
      </c>
      <c r="CZ21" s="133">
        <f t="shared" si="149"/>
        <v>0.94086061916628605</v>
      </c>
      <c r="DA21" s="133">
        <f t="shared" si="150"/>
        <v>0.94086061916628605</v>
      </c>
      <c r="DB21" s="133">
        <f>'Monthly per capita (2013-2016)'!BJ20</f>
        <v>0.88739964051297782</v>
      </c>
      <c r="DC21" s="133">
        <f t="shared" si="151"/>
        <v>0.88739964051297782</v>
      </c>
      <c r="DD21" s="133">
        <f t="shared" si="152"/>
        <v>0.88739964051297782</v>
      </c>
      <c r="DE21" s="133">
        <f t="shared" si="153"/>
        <v>0.88739964051297782</v>
      </c>
      <c r="DF21" s="133">
        <f>'Monthly per capita (2013-2016)'!BK20</f>
        <v>0.8771934488261488</v>
      </c>
      <c r="DG21" s="133">
        <f t="shared" si="154"/>
        <v>0.8771934488261488</v>
      </c>
      <c r="DH21" s="133">
        <f t="shared" si="155"/>
        <v>0.8771934488261488</v>
      </c>
      <c r="DI21" s="133">
        <f t="shared" si="156"/>
        <v>0.8771934488261488</v>
      </c>
      <c r="DJ21" s="133">
        <f>'Monthly per capita (2013-2016)'!BL20</f>
        <v>0.96305816402364208</v>
      </c>
      <c r="DK21" s="133">
        <f t="shared" si="157"/>
        <v>0.96305816402364208</v>
      </c>
      <c r="DL21" s="133">
        <f t="shared" si="158"/>
        <v>0.96305816402364208</v>
      </c>
      <c r="DM21" s="133">
        <f t="shared" si="159"/>
        <v>0.96305816402364208</v>
      </c>
      <c r="DN21" s="133">
        <f t="shared" si="160"/>
        <v>0.96305816402364208</v>
      </c>
      <c r="DO21" s="133">
        <f>'Monthly per capita (2013-2016)'!BM20</f>
        <v>0.93620516892751737</v>
      </c>
      <c r="DP21" s="133">
        <f t="shared" si="161"/>
        <v>0.93620516892751737</v>
      </c>
      <c r="DQ21" s="133">
        <f t="shared" si="162"/>
        <v>0.93620516892751737</v>
      </c>
      <c r="DR21" s="133">
        <f t="shared" si="163"/>
        <v>0.93620516892751737</v>
      </c>
      <c r="DS21" s="133">
        <f>'Monthly per capita (2013-2016)'!BN20</f>
        <v>0.95360798872531682</v>
      </c>
      <c r="DT21" s="133">
        <f t="shared" si="164"/>
        <v>0.95360798872531682</v>
      </c>
      <c r="DU21" s="133">
        <f t="shared" si="165"/>
        <v>0.95360798872531682</v>
      </c>
      <c r="DV21" s="133">
        <f t="shared" si="166"/>
        <v>0.95360798872531682</v>
      </c>
      <c r="DW21" s="133">
        <f>'Monthly per capita (2013-2016)'!BO20</f>
        <v>0.90020094945618101</v>
      </c>
      <c r="DX21" s="133">
        <f t="shared" si="167"/>
        <v>0.90020094945618101</v>
      </c>
      <c r="DY21" s="133">
        <f t="shared" si="168"/>
        <v>0.90020094945618101</v>
      </c>
      <c r="DZ21" s="133">
        <f t="shared" si="169"/>
        <v>0.90020094945618101</v>
      </c>
      <c r="EA21" s="133">
        <f t="shared" si="170"/>
        <v>0.90020094945618101</v>
      </c>
      <c r="EB21" s="91">
        <f>'Monthly per capita (2013-2016)'!BP20</f>
        <v>0.91215797266084586</v>
      </c>
      <c r="EC21" s="91">
        <f t="shared" si="171"/>
        <v>0.91215797266084586</v>
      </c>
      <c r="ED21" s="91">
        <f t="shared" si="172"/>
        <v>0.91215797266084586</v>
      </c>
      <c r="EE21" s="91">
        <f t="shared" si="173"/>
        <v>0.91215797266084586</v>
      </c>
      <c r="EF21" s="91">
        <f>'Monthly per capita (2013-2016)'!BQ20</f>
        <v>0.93750520328474074</v>
      </c>
      <c r="EG21" s="91">
        <f t="shared" si="174"/>
        <v>0.93750520328474074</v>
      </c>
      <c r="EH21" s="91">
        <f t="shared" si="175"/>
        <v>0.93750520328474074</v>
      </c>
      <c r="EI21" s="91">
        <f t="shared" si="176"/>
        <v>0.93750520328474074</v>
      </c>
      <c r="EJ21" s="91">
        <f>'Monthly per capita (2013-2016)'!BR20</f>
        <v>0.88626495730843524</v>
      </c>
      <c r="EK21" s="91">
        <f t="shared" si="177"/>
        <v>0.88626495730843524</v>
      </c>
      <c r="EL21" s="91">
        <f t="shared" si="178"/>
        <v>0.88626495730843524</v>
      </c>
      <c r="EM21" s="91">
        <f t="shared" si="179"/>
        <v>0.88626495730843524</v>
      </c>
      <c r="EN21" s="91">
        <f t="shared" si="180"/>
        <v>0.88626495730843524</v>
      </c>
      <c r="EO21" s="91">
        <f>'Monthly per capita (2013-2016)'!BS20</f>
        <v>0.93622417316063822</v>
      </c>
      <c r="EP21" s="91">
        <f t="shared" si="181"/>
        <v>0.93622417316063822</v>
      </c>
      <c r="EQ21" s="91">
        <f t="shared" si="182"/>
        <v>0.93622417316063822</v>
      </c>
      <c r="ER21" s="91">
        <f t="shared" si="183"/>
        <v>0.93622417316063822</v>
      </c>
      <c r="ES21" s="91">
        <f>'Monthly per capita (2013-2016)'!BT20</f>
        <v>0.92179095412480794</v>
      </c>
      <c r="ET21" s="91">
        <f t="shared" si="184"/>
        <v>0.92179095412480794</v>
      </c>
      <c r="EU21" s="91">
        <f t="shared" si="185"/>
        <v>0.92179095412480794</v>
      </c>
      <c r="EV21" s="91">
        <f t="shared" si="186"/>
        <v>0.92179095412480794</v>
      </c>
      <c r="EW21" s="91">
        <f>'Monthly per capita (2013-2016)'!BU20</f>
        <v>0.94484809157562044</v>
      </c>
      <c r="EX21" s="91">
        <f t="shared" si="187"/>
        <v>0.94484809157562044</v>
      </c>
      <c r="EY21" s="91">
        <f t="shared" si="188"/>
        <v>0.94484809157562044</v>
      </c>
      <c r="EZ21" s="91">
        <f t="shared" si="189"/>
        <v>0.94484809157562044</v>
      </c>
      <c r="FA21" s="91">
        <f t="shared" si="190"/>
        <v>0.94484809157562044</v>
      </c>
    </row>
    <row r="22" spans="1:157" x14ac:dyDescent="0.25">
      <c r="A22" s="71" t="s">
        <v>9</v>
      </c>
      <c r="B22" s="106">
        <f>'Monthly per capita (2013-2016)'!AL21</f>
        <v>0.94198510026955762</v>
      </c>
      <c r="C22" s="106">
        <f t="shared" si="76"/>
        <v>0.94198510026955762</v>
      </c>
      <c r="D22" s="106">
        <f t="shared" si="77"/>
        <v>0.94198510026955762</v>
      </c>
      <c r="E22" s="106">
        <f t="shared" si="78"/>
        <v>0.94198510026955762</v>
      </c>
      <c r="F22" s="106">
        <f>'Monthly per capita (2013-2016)'!AM21</f>
        <v>0.98946396196079778</v>
      </c>
      <c r="G22" s="106">
        <f t="shared" si="79"/>
        <v>0.98946396196079778</v>
      </c>
      <c r="H22" s="106">
        <f t="shared" si="80"/>
        <v>0.98946396196079778</v>
      </c>
      <c r="I22" s="106">
        <f t="shared" si="81"/>
        <v>0.98946396196079778</v>
      </c>
      <c r="J22" s="106">
        <f>'Monthly per capita (2013-2016)'!AN21</f>
        <v>1.082738122526322</v>
      </c>
      <c r="K22" s="106">
        <f t="shared" si="82"/>
        <v>1.082738122526322</v>
      </c>
      <c r="L22" s="106">
        <f t="shared" si="83"/>
        <v>1.082738122526322</v>
      </c>
      <c r="M22" s="106">
        <f t="shared" si="84"/>
        <v>1.082738122526322</v>
      </c>
      <c r="N22" s="106">
        <f t="shared" si="85"/>
        <v>1.082738122526322</v>
      </c>
      <c r="O22" s="106">
        <f>'Monthly per capita (2013-2016)'!AO21</f>
        <v>1.0473898904295749</v>
      </c>
      <c r="P22" s="106">
        <f t="shared" si="86"/>
        <v>1.0473898904295749</v>
      </c>
      <c r="Q22" s="106">
        <f t="shared" si="87"/>
        <v>1.0473898904295749</v>
      </c>
      <c r="R22" s="106">
        <f t="shared" si="88"/>
        <v>1.0473898904295749</v>
      </c>
      <c r="S22" s="106">
        <f>'Monthly per capita (2013-2016)'!AP21</f>
        <v>1.0147627802321435</v>
      </c>
      <c r="T22" s="106">
        <f>'Monthly per capita (2013-2016)'!AP21</f>
        <v>1.0147627802321435</v>
      </c>
      <c r="U22" s="106">
        <f t="shared" si="89"/>
        <v>1.0147627802321435</v>
      </c>
      <c r="V22" s="106">
        <f t="shared" si="90"/>
        <v>1.0147627802321435</v>
      </c>
      <c r="W22" s="106">
        <f>'Monthly per capita (2013-2016)'!AQ21</f>
        <v>0.99235520914651898</v>
      </c>
      <c r="X22" s="106">
        <f t="shared" si="91"/>
        <v>0.99235520914651898</v>
      </c>
      <c r="Y22" s="106">
        <f t="shared" si="92"/>
        <v>0.99235520914651898</v>
      </c>
      <c r="Z22" s="106">
        <f t="shared" si="93"/>
        <v>0.99235520914651898</v>
      </c>
      <c r="AA22" s="106">
        <f t="shared" si="94"/>
        <v>0.99235520914651898</v>
      </c>
      <c r="AB22" s="91">
        <f>'Monthly per capita (2013-2016)'!AR21</f>
        <v>1.024171198195607</v>
      </c>
      <c r="AC22" s="91">
        <f t="shared" si="95"/>
        <v>1.024171198195607</v>
      </c>
      <c r="AD22" s="91">
        <f t="shared" si="96"/>
        <v>1.024171198195607</v>
      </c>
      <c r="AE22" s="91">
        <f t="shared" si="97"/>
        <v>1.024171198195607</v>
      </c>
      <c r="AF22" s="91">
        <f>'Monthly per capita (2013-2016)'!AS21</f>
        <v>1.1378343251932417</v>
      </c>
      <c r="AG22" s="91">
        <f t="shared" si="98"/>
        <v>1.1378343251932417</v>
      </c>
      <c r="AH22" s="91">
        <f t="shared" si="99"/>
        <v>1.1378343251932417</v>
      </c>
      <c r="AI22" s="91">
        <f t="shared" si="100"/>
        <v>1.1378343251932417</v>
      </c>
      <c r="AJ22" s="91">
        <f>'Monthly per capita (2013-2016)'!AT21</f>
        <v>1.0028500684894197</v>
      </c>
      <c r="AK22" s="91">
        <f t="shared" si="101"/>
        <v>1.0028500684894197</v>
      </c>
      <c r="AL22" s="91">
        <f t="shared" si="102"/>
        <v>1.0028500684894197</v>
      </c>
      <c r="AM22" s="91">
        <f t="shared" si="103"/>
        <v>1.0028500684894197</v>
      </c>
      <c r="AN22" s="91">
        <f t="shared" si="104"/>
        <v>1.0028500684894197</v>
      </c>
      <c r="AO22" s="91">
        <f>'Monthly per capita (2013-2016)'!AU21</f>
        <v>0.99504769184222686</v>
      </c>
      <c r="AP22" s="91">
        <f t="shared" ref="AP22:AR22" si="239">AO22</f>
        <v>0.99504769184222686</v>
      </c>
      <c r="AQ22" s="91">
        <f t="shared" si="239"/>
        <v>0.99504769184222686</v>
      </c>
      <c r="AR22" s="91">
        <f t="shared" si="239"/>
        <v>0.99504769184222686</v>
      </c>
      <c r="AS22" s="91">
        <f>'Monthly per capita (2013-2016)'!AV21</f>
        <v>1.0159290472358538</v>
      </c>
      <c r="AT22" s="91">
        <f t="shared" si="106"/>
        <v>1.0159290472358538</v>
      </c>
      <c r="AU22" s="91">
        <f t="shared" si="107"/>
        <v>1.0159290472358538</v>
      </c>
      <c r="AV22" s="91">
        <f t="shared" si="108"/>
        <v>1.0159290472358538</v>
      </c>
      <c r="AW22" s="91">
        <f>'Monthly per capita (2013-2016)'!AW21</f>
        <v>1.0044786425067058</v>
      </c>
      <c r="AX22" s="91">
        <f t="shared" si="109"/>
        <v>1.0044786425067058</v>
      </c>
      <c r="AY22" s="91">
        <f t="shared" si="110"/>
        <v>1.0044786425067058</v>
      </c>
      <c r="AZ22" s="91">
        <f t="shared" si="111"/>
        <v>1.0044786425067058</v>
      </c>
      <c r="BA22" s="91">
        <f t="shared" si="112"/>
        <v>1.0044786425067058</v>
      </c>
      <c r="BB22" s="91">
        <f>'Monthly per capita (2013-2016)'!AX21</f>
        <v>1.0188145820877821</v>
      </c>
      <c r="BC22" s="91">
        <f t="shared" si="113"/>
        <v>1.0188145820877821</v>
      </c>
      <c r="BD22" s="91">
        <f t="shared" si="114"/>
        <v>1.0188145820877821</v>
      </c>
      <c r="BE22" s="91">
        <f t="shared" si="115"/>
        <v>1.0188145820877821</v>
      </c>
      <c r="BF22" s="91">
        <f>'Monthly per capita (2013-2016)'!AY21</f>
        <v>1.001421583087891</v>
      </c>
      <c r="BG22" s="91">
        <f t="shared" si="116"/>
        <v>1.001421583087891</v>
      </c>
      <c r="BH22" s="91">
        <f t="shared" si="117"/>
        <v>1.001421583087891</v>
      </c>
      <c r="BI22" s="91">
        <f t="shared" si="118"/>
        <v>1.001421583087891</v>
      </c>
      <c r="BJ22" s="91">
        <f>'Monthly per capita (2013-2016)'!AZ21</f>
        <v>1.024388692804223</v>
      </c>
      <c r="BK22" s="91">
        <f t="shared" si="119"/>
        <v>1.024388692804223</v>
      </c>
      <c r="BL22" s="91">
        <f t="shared" si="120"/>
        <v>1.024388692804223</v>
      </c>
      <c r="BM22" s="91">
        <f t="shared" si="121"/>
        <v>1.024388692804223</v>
      </c>
      <c r="BN22" s="91">
        <f t="shared" si="122"/>
        <v>1.024388692804223</v>
      </c>
      <c r="BO22" s="91">
        <f>'Monthly per capita (2013-2016)'!BA21</f>
        <v>1.0423609530034337</v>
      </c>
      <c r="BP22" s="91">
        <f t="shared" ref="BP22:BQ22" si="240">BO22</f>
        <v>1.0423609530034337</v>
      </c>
      <c r="BQ22" s="91">
        <f t="shared" si="240"/>
        <v>1.0423609530034337</v>
      </c>
      <c r="BR22" s="91">
        <f t="shared" si="124"/>
        <v>1.0423609530034337</v>
      </c>
      <c r="BS22" s="91">
        <f>'Monthly per capita (2013-2016)'!BB21</f>
        <v>1.0774622203193633</v>
      </c>
      <c r="BT22" s="91">
        <f t="shared" si="125"/>
        <v>1.0774622203193633</v>
      </c>
      <c r="BU22" s="91">
        <f t="shared" si="126"/>
        <v>1.0774622203193633</v>
      </c>
      <c r="BV22" s="91">
        <f t="shared" si="127"/>
        <v>1.0774622203193633</v>
      </c>
      <c r="BW22" s="91">
        <f>'Monthly per capita (2013-2016)'!BC21</f>
        <v>0.96116377222368021</v>
      </c>
      <c r="BX22" s="91">
        <f t="shared" si="128"/>
        <v>0.96116377222368021</v>
      </c>
      <c r="BY22" s="91">
        <f t="shared" si="129"/>
        <v>0.96116377222368021</v>
      </c>
      <c r="BZ22" s="91">
        <f t="shared" si="130"/>
        <v>0.96116377222368021</v>
      </c>
      <c r="CA22" s="91">
        <f t="shared" si="131"/>
        <v>0.96116377222368021</v>
      </c>
      <c r="CB22" s="133">
        <f>'Monthly per capita (2013-2016)'!BD21</f>
        <v>0.99644946969952641</v>
      </c>
      <c r="CC22" s="133">
        <f t="shared" si="132"/>
        <v>0.99644946969952641</v>
      </c>
      <c r="CD22" s="133">
        <f t="shared" si="133"/>
        <v>0.99644946969952641</v>
      </c>
      <c r="CE22" s="133">
        <f t="shared" si="134"/>
        <v>0.99644946969952641</v>
      </c>
      <c r="CF22" s="133">
        <f>'Monthly per capita (2013-2016)'!BE21</f>
        <v>1.0800045656836885</v>
      </c>
      <c r="CG22" s="133">
        <f t="shared" si="135"/>
        <v>1.0800045656836885</v>
      </c>
      <c r="CH22" s="133">
        <f t="shared" si="136"/>
        <v>1.0800045656836885</v>
      </c>
      <c r="CI22" s="133">
        <f t="shared" si="137"/>
        <v>1.0800045656836885</v>
      </c>
      <c r="CJ22" s="133">
        <f>'Monthly per capita (2013-2016)'!BF21</f>
        <v>0.91057557008178769</v>
      </c>
      <c r="CK22" s="133">
        <f t="shared" ref="CK22:CL22" si="241">CJ22</f>
        <v>0.91057557008178769</v>
      </c>
      <c r="CL22" s="133">
        <f t="shared" si="241"/>
        <v>0.91057557008178769</v>
      </c>
      <c r="CM22" s="133">
        <f t="shared" si="139"/>
        <v>0.91057557008178769</v>
      </c>
      <c r="CN22" s="133">
        <f t="shared" si="140"/>
        <v>0.91057557008178769</v>
      </c>
      <c r="CO22" s="133">
        <f>'Monthly per capita (2013-2016)'!BG21</f>
        <v>0.9626764254863428</v>
      </c>
      <c r="CP22" s="133">
        <f t="shared" si="141"/>
        <v>0.9626764254863428</v>
      </c>
      <c r="CQ22" s="133">
        <f t="shared" si="142"/>
        <v>0.9626764254863428</v>
      </c>
      <c r="CR22" s="133">
        <f t="shared" si="143"/>
        <v>0.9626764254863428</v>
      </c>
      <c r="CS22" s="133">
        <f>'Monthly per capita (2013-2016)'!BH21</f>
        <v>0.94384279105128321</v>
      </c>
      <c r="CT22" s="133">
        <f t="shared" si="144"/>
        <v>0.94384279105128321</v>
      </c>
      <c r="CU22" s="133">
        <f t="shared" si="145"/>
        <v>0.94384279105128321</v>
      </c>
      <c r="CV22" s="133">
        <f t="shared" si="146"/>
        <v>0.94384279105128321</v>
      </c>
      <c r="CW22" s="133">
        <f>'Monthly per capita (2013-2016)'!BI21</f>
        <v>0.98638569293649503</v>
      </c>
      <c r="CX22" s="133">
        <f t="shared" si="147"/>
        <v>0.98638569293649503</v>
      </c>
      <c r="CY22" s="133">
        <f t="shared" si="148"/>
        <v>0.98638569293649503</v>
      </c>
      <c r="CZ22" s="133">
        <f t="shared" si="149"/>
        <v>0.98638569293649503</v>
      </c>
      <c r="DA22" s="133">
        <f t="shared" si="150"/>
        <v>0.98638569293649503</v>
      </c>
      <c r="DB22" s="133">
        <f>'Monthly per capita (2013-2016)'!BJ21</f>
        <v>0.96685526245521658</v>
      </c>
      <c r="DC22" s="133">
        <f t="shared" si="151"/>
        <v>0.96685526245521658</v>
      </c>
      <c r="DD22" s="133">
        <f t="shared" si="152"/>
        <v>0.96685526245521658</v>
      </c>
      <c r="DE22" s="133">
        <f t="shared" si="153"/>
        <v>0.96685526245521658</v>
      </c>
      <c r="DF22" s="133">
        <f>'Monthly per capita (2013-2016)'!BK21</f>
        <v>0.94064322670413447</v>
      </c>
      <c r="DG22" s="133">
        <f t="shared" si="154"/>
        <v>0.94064322670413447</v>
      </c>
      <c r="DH22" s="133">
        <f t="shared" si="155"/>
        <v>0.94064322670413447</v>
      </c>
      <c r="DI22" s="133">
        <f t="shared" si="156"/>
        <v>0.94064322670413447</v>
      </c>
      <c r="DJ22" s="133">
        <f>'Monthly per capita (2013-2016)'!BL21</f>
        <v>1.0995062211047975</v>
      </c>
      <c r="DK22" s="133">
        <f t="shared" si="157"/>
        <v>1.0995062211047975</v>
      </c>
      <c r="DL22" s="133">
        <f t="shared" si="158"/>
        <v>1.0995062211047975</v>
      </c>
      <c r="DM22" s="133">
        <f t="shared" si="159"/>
        <v>1.0995062211047975</v>
      </c>
      <c r="DN22" s="133">
        <f t="shared" si="160"/>
        <v>1.0995062211047975</v>
      </c>
      <c r="DO22" s="133">
        <f>'Monthly per capita (2013-2016)'!BM21</f>
        <v>1.0040183757578074</v>
      </c>
      <c r="DP22" s="133">
        <f t="shared" si="161"/>
        <v>1.0040183757578074</v>
      </c>
      <c r="DQ22" s="133">
        <f t="shared" si="162"/>
        <v>1.0040183757578074</v>
      </c>
      <c r="DR22" s="133">
        <f t="shared" si="163"/>
        <v>1.0040183757578074</v>
      </c>
      <c r="DS22" s="133">
        <f>'Monthly per capita (2013-2016)'!BN21</f>
        <v>1.0306386095509292</v>
      </c>
      <c r="DT22" s="133">
        <f t="shared" si="164"/>
        <v>1.0306386095509292</v>
      </c>
      <c r="DU22" s="133">
        <f t="shared" si="165"/>
        <v>1.0306386095509292</v>
      </c>
      <c r="DV22" s="133">
        <f t="shared" si="166"/>
        <v>1.0306386095509292</v>
      </c>
      <c r="DW22" s="133">
        <f>'Monthly per capita (2013-2016)'!BO21</f>
        <v>0.95027274014430918</v>
      </c>
      <c r="DX22" s="133">
        <f t="shared" si="167"/>
        <v>0.95027274014430918</v>
      </c>
      <c r="DY22" s="133">
        <f t="shared" si="168"/>
        <v>0.95027274014430918</v>
      </c>
      <c r="DZ22" s="133">
        <f t="shared" si="169"/>
        <v>0.95027274014430918</v>
      </c>
      <c r="EA22" s="133">
        <f t="shared" si="170"/>
        <v>0.95027274014430918</v>
      </c>
      <c r="EB22" s="91">
        <f>'Monthly per capita (2013-2016)'!BP21</f>
        <v>0.97255619459113951</v>
      </c>
      <c r="EC22" s="91">
        <f t="shared" si="171"/>
        <v>0.97255619459113951</v>
      </c>
      <c r="ED22" s="91">
        <f t="shared" si="172"/>
        <v>0.97255619459113951</v>
      </c>
      <c r="EE22" s="91">
        <f t="shared" si="173"/>
        <v>0.97255619459113951</v>
      </c>
      <c r="EF22" s="91">
        <f>'Monthly per capita (2013-2016)'!BQ21</f>
        <v>0.98205245407755826</v>
      </c>
      <c r="EG22" s="91">
        <f t="shared" si="174"/>
        <v>0.98205245407755826</v>
      </c>
      <c r="EH22" s="91">
        <f t="shared" si="175"/>
        <v>0.98205245407755826</v>
      </c>
      <c r="EI22" s="91">
        <f t="shared" si="176"/>
        <v>0.98205245407755826</v>
      </c>
      <c r="EJ22" s="91">
        <f>'Monthly per capita (2013-2016)'!BR21</f>
        <v>0.92821097042758094</v>
      </c>
      <c r="EK22" s="91">
        <f t="shared" si="177"/>
        <v>0.92821097042758094</v>
      </c>
      <c r="EL22" s="91">
        <f t="shared" si="178"/>
        <v>0.92821097042758094</v>
      </c>
      <c r="EM22" s="91">
        <f t="shared" si="179"/>
        <v>0.92821097042758094</v>
      </c>
      <c r="EN22" s="91">
        <f t="shared" si="180"/>
        <v>0.92821097042758094</v>
      </c>
      <c r="EO22" s="91">
        <f>'Monthly per capita (2013-2016)'!BS21</f>
        <v>0.99634209470275048</v>
      </c>
      <c r="EP22" s="91">
        <f t="shared" si="181"/>
        <v>0.99634209470275048</v>
      </c>
      <c r="EQ22" s="91">
        <f t="shared" si="182"/>
        <v>0.99634209470275048</v>
      </c>
      <c r="ER22" s="91">
        <f t="shared" si="183"/>
        <v>0.99634209470275048</v>
      </c>
      <c r="ES22" s="91">
        <f>'Monthly per capita (2013-2016)'!BT21</f>
        <v>0.98346303747654085</v>
      </c>
      <c r="ET22" s="91">
        <f t="shared" si="184"/>
        <v>0.98346303747654085</v>
      </c>
      <c r="EU22" s="91">
        <f t="shared" si="185"/>
        <v>0.98346303747654085</v>
      </c>
      <c r="EV22" s="91">
        <f t="shared" si="186"/>
        <v>0.98346303747654085</v>
      </c>
      <c r="EW22" s="91">
        <f>'Monthly per capita (2013-2016)'!BU21</f>
        <v>1.015451674366403</v>
      </c>
      <c r="EX22" s="91">
        <f t="shared" si="187"/>
        <v>1.015451674366403</v>
      </c>
      <c r="EY22" s="91">
        <f t="shared" si="188"/>
        <v>1.015451674366403</v>
      </c>
      <c r="EZ22" s="91">
        <f t="shared" si="189"/>
        <v>1.015451674366403</v>
      </c>
      <c r="FA22" s="91">
        <f t="shared" si="190"/>
        <v>1.015451674366403</v>
      </c>
    </row>
    <row r="23" spans="1:157" x14ac:dyDescent="0.25">
      <c r="A23" s="71" t="s">
        <v>29</v>
      </c>
      <c r="B23" s="106">
        <f>'Monthly per capita (2013-2016)'!AL22</f>
        <v>1.5145912684745799</v>
      </c>
      <c r="C23" s="106">
        <f t="shared" si="76"/>
        <v>1.5145912684745799</v>
      </c>
      <c r="D23" s="106">
        <f t="shared" si="77"/>
        <v>1.5145912684745799</v>
      </c>
      <c r="E23" s="106">
        <f t="shared" si="78"/>
        <v>1.5145912684745799</v>
      </c>
      <c r="F23" s="106">
        <f>'Monthly per capita (2013-2016)'!AM22</f>
        <v>1.769772909042437</v>
      </c>
      <c r="G23" s="106">
        <f t="shared" si="79"/>
        <v>1.769772909042437</v>
      </c>
      <c r="H23" s="106">
        <f t="shared" si="80"/>
        <v>1.769772909042437</v>
      </c>
      <c r="I23" s="106">
        <f t="shared" si="81"/>
        <v>1.769772909042437</v>
      </c>
      <c r="J23" s="106">
        <f>'Monthly per capita (2013-2016)'!AN22</f>
        <v>2.0100510463247478</v>
      </c>
      <c r="K23" s="106">
        <f t="shared" si="82"/>
        <v>2.0100510463247478</v>
      </c>
      <c r="L23" s="106">
        <f t="shared" si="83"/>
        <v>2.0100510463247478</v>
      </c>
      <c r="M23" s="106">
        <f t="shared" si="84"/>
        <v>2.0100510463247478</v>
      </c>
      <c r="N23" s="106">
        <f t="shared" si="85"/>
        <v>2.0100510463247478</v>
      </c>
      <c r="O23" s="106">
        <f>'Monthly per capita (2013-2016)'!AO22</f>
        <v>1.6864058893436491</v>
      </c>
      <c r="P23" s="106">
        <f t="shared" si="86"/>
        <v>1.6864058893436491</v>
      </c>
      <c r="Q23" s="106">
        <f t="shared" si="87"/>
        <v>1.6864058893436491</v>
      </c>
      <c r="R23" s="106">
        <f t="shared" si="88"/>
        <v>1.6864058893436491</v>
      </c>
      <c r="S23" s="106">
        <f>'Monthly per capita (2013-2016)'!AP22</f>
        <v>1.5054249847556935</v>
      </c>
      <c r="T23" s="106">
        <f>'Monthly per capita (2013-2016)'!AP22</f>
        <v>1.5054249847556935</v>
      </c>
      <c r="U23" s="106">
        <f t="shared" si="89"/>
        <v>1.5054249847556935</v>
      </c>
      <c r="V23" s="106">
        <f t="shared" si="90"/>
        <v>1.5054249847556935</v>
      </c>
      <c r="W23" s="106">
        <f>'Monthly per capita (2013-2016)'!AQ22</f>
        <v>1.2664839002500516</v>
      </c>
      <c r="X23" s="106">
        <f t="shared" si="91"/>
        <v>1.2664839002500516</v>
      </c>
      <c r="Y23" s="106">
        <f t="shared" si="92"/>
        <v>1.2664839002500516</v>
      </c>
      <c r="Z23" s="106">
        <f t="shared" si="93"/>
        <v>1.2664839002500516</v>
      </c>
      <c r="AA23" s="106">
        <f t="shared" si="94"/>
        <v>1.2664839002500516</v>
      </c>
      <c r="AB23" s="91">
        <f>'Monthly per capita (2013-2016)'!AR22</f>
        <v>1.4087207052439208</v>
      </c>
      <c r="AC23" s="91">
        <f t="shared" si="95"/>
        <v>1.4087207052439208</v>
      </c>
      <c r="AD23" s="91">
        <f t="shared" si="96"/>
        <v>1.4087207052439208</v>
      </c>
      <c r="AE23" s="91">
        <f t="shared" si="97"/>
        <v>1.4087207052439208</v>
      </c>
      <c r="AF23" s="91">
        <f>'Monthly per capita (2013-2016)'!AS22</f>
        <v>1.596110320425389</v>
      </c>
      <c r="AG23" s="91">
        <f t="shared" si="98"/>
        <v>1.596110320425389</v>
      </c>
      <c r="AH23" s="91">
        <f t="shared" si="99"/>
        <v>1.596110320425389</v>
      </c>
      <c r="AI23" s="91">
        <f t="shared" si="100"/>
        <v>1.596110320425389</v>
      </c>
      <c r="AJ23" s="91">
        <f>'Monthly per capita (2013-2016)'!AT22</f>
        <v>1.3891796558917442</v>
      </c>
      <c r="AK23" s="91">
        <f t="shared" si="101"/>
        <v>1.3891796558917442</v>
      </c>
      <c r="AL23" s="91">
        <f t="shared" si="102"/>
        <v>1.3891796558917442</v>
      </c>
      <c r="AM23" s="91">
        <f t="shared" si="103"/>
        <v>1.3891796558917442</v>
      </c>
      <c r="AN23" s="91">
        <f t="shared" si="104"/>
        <v>1.3891796558917442</v>
      </c>
      <c r="AO23" s="91">
        <f>'Monthly per capita (2013-2016)'!AU22</f>
        <v>1.2975659564982949</v>
      </c>
      <c r="AP23" s="91">
        <f t="shared" ref="AP23:AR23" si="242">AO23</f>
        <v>1.2975659564982949</v>
      </c>
      <c r="AQ23" s="91">
        <f t="shared" si="242"/>
        <v>1.2975659564982949</v>
      </c>
      <c r="AR23" s="91">
        <f t="shared" si="242"/>
        <v>1.2975659564982949</v>
      </c>
      <c r="AS23" s="91">
        <f>'Monthly per capita (2013-2016)'!AV22</f>
        <v>1.4164832338007212</v>
      </c>
      <c r="AT23" s="91">
        <f t="shared" si="106"/>
        <v>1.4164832338007212</v>
      </c>
      <c r="AU23" s="91">
        <f t="shared" si="107"/>
        <v>1.4164832338007212</v>
      </c>
      <c r="AV23" s="91">
        <f t="shared" si="108"/>
        <v>1.4164832338007212</v>
      </c>
      <c r="AW23" s="91">
        <f>'Monthly per capita (2013-2016)'!AW22</f>
        <v>1.5493628203681629</v>
      </c>
      <c r="AX23" s="91">
        <f t="shared" si="109"/>
        <v>1.5493628203681629</v>
      </c>
      <c r="AY23" s="91">
        <f t="shared" si="110"/>
        <v>1.5493628203681629</v>
      </c>
      <c r="AZ23" s="91">
        <f t="shared" si="111"/>
        <v>1.5493628203681629</v>
      </c>
      <c r="BA23" s="91">
        <f t="shared" si="112"/>
        <v>1.5493628203681629</v>
      </c>
      <c r="BB23" s="91">
        <f>'Monthly per capita (2013-2016)'!AX22</f>
        <v>1.6833065661040023</v>
      </c>
      <c r="BC23" s="91">
        <f t="shared" si="113"/>
        <v>1.6833065661040023</v>
      </c>
      <c r="BD23" s="91">
        <f t="shared" si="114"/>
        <v>1.6833065661040023</v>
      </c>
      <c r="BE23" s="91">
        <f t="shared" si="115"/>
        <v>1.6833065661040023</v>
      </c>
      <c r="BF23" s="91">
        <f>'Monthly per capita (2013-2016)'!AY22</f>
        <v>1.6962749587843817</v>
      </c>
      <c r="BG23" s="91">
        <f t="shared" si="116"/>
        <v>1.6962749587843817</v>
      </c>
      <c r="BH23" s="91">
        <f t="shared" si="117"/>
        <v>1.6962749587843817</v>
      </c>
      <c r="BI23" s="91">
        <f t="shared" si="118"/>
        <v>1.6962749587843817</v>
      </c>
      <c r="BJ23" s="91">
        <f>'Monthly per capita (2013-2016)'!AZ22</f>
        <v>1.7731567925727103</v>
      </c>
      <c r="BK23" s="91">
        <f t="shared" si="119"/>
        <v>1.7731567925727103</v>
      </c>
      <c r="BL23" s="91">
        <f t="shared" si="120"/>
        <v>1.7731567925727103</v>
      </c>
      <c r="BM23" s="91">
        <f t="shared" si="121"/>
        <v>1.7731567925727103</v>
      </c>
      <c r="BN23" s="91">
        <f t="shared" si="122"/>
        <v>1.7731567925727103</v>
      </c>
      <c r="BO23" s="91">
        <f>'Monthly per capita (2013-2016)'!BA22</f>
        <v>1.755753772128162</v>
      </c>
      <c r="BP23" s="91">
        <f t="shared" ref="BP23:BQ23" si="243">BO23</f>
        <v>1.755753772128162</v>
      </c>
      <c r="BQ23" s="91">
        <f t="shared" si="243"/>
        <v>1.755753772128162</v>
      </c>
      <c r="BR23" s="91">
        <f t="shared" si="124"/>
        <v>1.755753772128162</v>
      </c>
      <c r="BS23" s="91">
        <f>'Monthly per capita (2013-2016)'!BB22</f>
        <v>1.5841118553280933</v>
      </c>
      <c r="BT23" s="91">
        <f t="shared" si="125"/>
        <v>1.5841118553280933</v>
      </c>
      <c r="BU23" s="91">
        <f t="shared" si="126"/>
        <v>1.5841118553280933</v>
      </c>
      <c r="BV23" s="91">
        <f t="shared" si="127"/>
        <v>1.5841118553280933</v>
      </c>
      <c r="BW23" s="91">
        <f>'Monthly per capita (2013-2016)'!BC22</f>
        <v>1.2128808272973564</v>
      </c>
      <c r="BX23" s="91">
        <f t="shared" si="128"/>
        <v>1.2128808272973564</v>
      </c>
      <c r="BY23" s="91">
        <f t="shared" si="129"/>
        <v>1.2128808272973564</v>
      </c>
      <c r="BZ23" s="91">
        <f t="shared" si="130"/>
        <v>1.2128808272973564</v>
      </c>
      <c r="CA23" s="91">
        <f t="shared" si="131"/>
        <v>1.2128808272973564</v>
      </c>
      <c r="CB23" s="133">
        <f>'Monthly per capita (2013-2016)'!BD22</f>
        <v>1.4031021183896359</v>
      </c>
      <c r="CC23" s="133">
        <f t="shared" si="132"/>
        <v>1.4031021183896359</v>
      </c>
      <c r="CD23" s="133">
        <f t="shared" si="133"/>
        <v>1.4031021183896359</v>
      </c>
      <c r="CE23" s="133">
        <f t="shared" si="134"/>
        <v>1.4031021183896359</v>
      </c>
      <c r="CF23" s="133">
        <f>'Monthly per capita (2013-2016)'!BE22</f>
        <v>1.644570707070707</v>
      </c>
      <c r="CG23" s="133">
        <f t="shared" si="135"/>
        <v>1.644570707070707</v>
      </c>
      <c r="CH23" s="133">
        <f t="shared" si="136"/>
        <v>1.644570707070707</v>
      </c>
      <c r="CI23" s="133">
        <f t="shared" si="137"/>
        <v>1.644570707070707</v>
      </c>
      <c r="CJ23" s="133">
        <f>'Monthly per capita (2013-2016)'!BF22</f>
        <v>1.1835330669183963</v>
      </c>
      <c r="CK23" s="133">
        <f t="shared" ref="CK23:CL23" si="244">CJ23</f>
        <v>1.1835330669183963</v>
      </c>
      <c r="CL23" s="133">
        <f t="shared" si="244"/>
        <v>1.1835330669183963</v>
      </c>
      <c r="CM23" s="133">
        <f t="shared" si="139"/>
        <v>1.1835330669183963</v>
      </c>
      <c r="CN23" s="133">
        <f t="shared" si="140"/>
        <v>1.1835330669183963</v>
      </c>
      <c r="CO23" s="133">
        <f>'Monthly per capita (2013-2016)'!BG22</f>
        <v>1.2520543952286463</v>
      </c>
      <c r="CP23" s="133">
        <f t="shared" si="141"/>
        <v>1.2520543952286463</v>
      </c>
      <c r="CQ23" s="133">
        <f t="shared" si="142"/>
        <v>1.2520543952286463</v>
      </c>
      <c r="CR23" s="133">
        <f t="shared" si="143"/>
        <v>1.2520543952286463</v>
      </c>
      <c r="CS23" s="133">
        <f>'Monthly per capita (2013-2016)'!BH22</f>
        <v>1.2641461054601224</v>
      </c>
      <c r="CT23" s="133">
        <f t="shared" si="144"/>
        <v>1.2641461054601224</v>
      </c>
      <c r="CU23" s="133">
        <f t="shared" si="145"/>
        <v>1.2641461054601224</v>
      </c>
      <c r="CV23" s="133">
        <f t="shared" si="146"/>
        <v>1.2641461054601224</v>
      </c>
      <c r="CW23" s="133">
        <f>'Monthly per capita (2013-2016)'!BI22</f>
        <v>1.4324737034221016</v>
      </c>
      <c r="CX23" s="133">
        <f t="shared" si="147"/>
        <v>1.4324737034221016</v>
      </c>
      <c r="CY23" s="133">
        <f t="shared" si="148"/>
        <v>1.4324737034221016</v>
      </c>
      <c r="CZ23" s="133">
        <f t="shared" si="149"/>
        <v>1.4324737034221016</v>
      </c>
      <c r="DA23" s="133">
        <f t="shared" si="150"/>
        <v>1.4324737034221016</v>
      </c>
      <c r="DB23" s="133">
        <f>'Monthly per capita (2013-2016)'!BJ22</f>
        <v>1.4716636099081097</v>
      </c>
      <c r="DC23" s="133">
        <f t="shared" si="151"/>
        <v>1.4716636099081097</v>
      </c>
      <c r="DD23" s="133">
        <f t="shared" si="152"/>
        <v>1.4716636099081097</v>
      </c>
      <c r="DE23" s="133">
        <f t="shared" si="153"/>
        <v>1.4716636099081097</v>
      </c>
      <c r="DF23" s="133">
        <f>'Monthly per capita (2013-2016)'!BK22</f>
        <v>1.5050119759241443</v>
      </c>
      <c r="DG23" s="133">
        <f t="shared" si="154"/>
        <v>1.5050119759241443</v>
      </c>
      <c r="DH23" s="133">
        <f t="shared" si="155"/>
        <v>1.5050119759241443</v>
      </c>
      <c r="DI23" s="133">
        <f t="shared" si="156"/>
        <v>1.5050119759241443</v>
      </c>
      <c r="DJ23" s="133">
        <f>'Monthly per capita (2013-2016)'!BL22</f>
        <v>1.8291251058772959</v>
      </c>
      <c r="DK23" s="133">
        <f t="shared" si="157"/>
        <v>1.8291251058772959</v>
      </c>
      <c r="DL23" s="133">
        <f t="shared" si="158"/>
        <v>1.8291251058772959</v>
      </c>
      <c r="DM23" s="133">
        <f t="shared" si="159"/>
        <v>1.8291251058772959</v>
      </c>
      <c r="DN23" s="133">
        <f t="shared" si="160"/>
        <v>1.8291251058772959</v>
      </c>
      <c r="DO23" s="133">
        <f>'Monthly per capita (2013-2016)'!BM22</f>
        <v>1.7022914968845655</v>
      </c>
      <c r="DP23" s="133">
        <f t="shared" si="161"/>
        <v>1.7022914968845655</v>
      </c>
      <c r="DQ23" s="133">
        <f t="shared" si="162"/>
        <v>1.7022914968845655</v>
      </c>
      <c r="DR23" s="133">
        <f t="shared" si="163"/>
        <v>1.7022914968845655</v>
      </c>
      <c r="DS23" s="133">
        <f>'Monthly per capita (2013-2016)'!BN22</f>
        <v>1.5738780247053741</v>
      </c>
      <c r="DT23" s="133">
        <f t="shared" si="164"/>
        <v>1.5738780247053741</v>
      </c>
      <c r="DU23" s="133">
        <f t="shared" si="165"/>
        <v>1.5738780247053741</v>
      </c>
      <c r="DV23" s="133">
        <f t="shared" si="166"/>
        <v>1.5738780247053741</v>
      </c>
      <c r="DW23" s="133">
        <f>'Monthly per capita (2013-2016)'!BO22</f>
        <v>1.3175884781040439</v>
      </c>
      <c r="DX23" s="133">
        <f t="shared" si="167"/>
        <v>1.3175884781040439</v>
      </c>
      <c r="DY23" s="133">
        <f t="shared" si="168"/>
        <v>1.3175884781040439</v>
      </c>
      <c r="DZ23" s="133">
        <f t="shared" si="169"/>
        <v>1.3175884781040439</v>
      </c>
      <c r="EA23" s="133">
        <f t="shared" si="170"/>
        <v>1.3175884781040439</v>
      </c>
      <c r="EB23" s="91">
        <f>'Monthly per capita (2013-2016)'!BP22</f>
        <v>1.3825395955332644</v>
      </c>
      <c r="EC23" s="91">
        <f t="shared" si="171"/>
        <v>1.3825395955332644</v>
      </c>
      <c r="ED23" s="91">
        <f t="shared" si="172"/>
        <v>1.3825395955332644</v>
      </c>
      <c r="EE23" s="91">
        <f t="shared" si="173"/>
        <v>1.3825395955332644</v>
      </c>
      <c r="EF23" s="91">
        <f>'Monthly per capita (2013-2016)'!BQ22</f>
        <v>1.3100941609299439</v>
      </c>
      <c r="EG23" s="91">
        <f t="shared" si="174"/>
        <v>1.3100941609299439</v>
      </c>
      <c r="EH23" s="91">
        <f t="shared" si="175"/>
        <v>1.3100941609299439</v>
      </c>
      <c r="EI23" s="91">
        <f t="shared" si="176"/>
        <v>1.3100941609299439</v>
      </c>
      <c r="EJ23" s="91">
        <f>'Monthly per capita (2013-2016)'!BR22</f>
        <v>1.3362620869952249</v>
      </c>
      <c r="EK23" s="91">
        <f t="shared" si="177"/>
        <v>1.3362620869952249</v>
      </c>
      <c r="EL23" s="91">
        <f t="shared" si="178"/>
        <v>1.3362620869952249</v>
      </c>
      <c r="EM23" s="91">
        <f t="shared" si="179"/>
        <v>1.3362620869952249</v>
      </c>
      <c r="EN23" s="91">
        <f t="shared" si="180"/>
        <v>1.3362620869952249</v>
      </c>
      <c r="EO23" s="91">
        <f>'Monthly per capita (2013-2016)'!BS22</f>
        <v>1.4756015005782306</v>
      </c>
      <c r="EP23" s="91">
        <f t="shared" si="181"/>
        <v>1.4756015005782306</v>
      </c>
      <c r="EQ23" s="91">
        <f t="shared" si="182"/>
        <v>1.4756015005782306</v>
      </c>
      <c r="ER23" s="91">
        <f t="shared" si="183"/>
        <v>1.4756015005782306</v>
      </c>
      <c r="ES23" s="91">
        <f>'Monthly per capita (2013-2016)'!BT22</f>
        <v>1.5462792734087611</v>
      </c>
      <c r="ET23" s="91">
        <f t="shared" si="184"/>
        <v>1.5462792734087611</v>
      </c>
      <c r="EU23" s="91">
        <f t="shared" si="185"/>
        <v>1.5462792734087611</v>
      </c>
      <c r="EV23" s="91">
        <f t="shared" si="186"/>
        <v>1.5462792734087611</v>
      </c>
      <c r="EW23" s="91">
        <f>'Monthly per capita (2013-2016)'!BU22</f>
        <v>1.7029642362872368</v>
      </c>
      <c r="EX23" s="91">
        <f t="shared" si="187"/>
        <v>1.7029642362872368</v>
      </c>
      <c r="EY23" s="91">
        <f t="shared" si="188"/>
        <v>1.7029642362872368</v>
      </c>
      <c r="EZ23" s="91">
        <f t="shared" si="189"/>
        <v>1.7029642362872368</v>
      </c>
      <c r="FA23" s="91">
        <f t="shared" si="190"/>
        <v>1.7029642362872368</v>
      </c>
    </row>
    <row r="24" spans="1:157" x14ac:dyDescent="0.25">
      <c r="A24" s="71" t="s">
        <v>30</v>
      </c>
      <c r="B24" s="106">
        <f>'Monthly per capita (2013-2016)'!AL23</f>
        <v>0.77316734316070113</v>
      </c>
      <c r="C24" s="106">
        <f t="shared" si="76"/>
        <v>0.77316734316070113</v>
      </c>
      <c r="D24" s="106">
        <f t="shared" si="77"/>
        <v>0.77316734316070113</v>
      </c>
      <c r="E24" s="106">
        <f t="shared" si="78"/>
        <v>0.77316734316070113</v>
      </c>
      <c r="F24" s="106">
        <f>'Monthly per capita (2013-2016)'!AM23</f>
        <v>0.81406176368871264</v>
      </c>
      <c r="G24" s="106">
        <f t="shared" si="79"/>
        <v>0.81406176368871264</v>
      </c>
      <c r="H24" s="106">
        <f t="shared" si="80"/>
        <v>0.81406176368871264</v>
      </c>
      <c r="I24" s="106">
        <f t="shared" si="81"/>
        <v>0.81406176368871264</v>
      </c>
      <c r="J24" s="106">
        <f>'Monthly per capita (2013-2016)'!AN23</f>
        <v>0.87887356124867899</v>
      </c>
      <c r="K24" s="106">
        <f t="shared" si="82"/>
        <v>0.87887356124867899</v>
      </c>
      <c r="L24" s="106">
        <f t="shared" si="83"/>
        <v>0.87887356124867899</v>
      </c>
      <c r="M24" s="106">
        <f t="shared" si="84"/>
        <v>0.87887356124867899</v>
      </c>
      <c r="N24" s="106">
        <f t="shared" si="85"/>
        <v>0.87887356124867899</v>
      </c>
      <c r="O24" s="106">
        <f>'Monthly per capita (2013-2016)'!AO23</f>
        <v>0.87633724444486982</v>
      </c>
      <c r="P24" s="106">
        <f t="shared" si="86"/>
        <v>0.87633724444486982</v>
      </c>
      <c r="Q24" s="106">
        <f t="shared" si="87"/>
        <v>0.87633724444486982</v>
      </c>
      <c r="R24" s="106">
        <f t="shared" si="88"/>
        <v>0.87633724444486982</v>
      </c>
      <c r="S24" s="106">
        <f>'Monthly per capita (2013-2016)'!AP23</f>
        <v>0.82274664305572143</v>
      </c>
      <c r="T24" s="106">
        <f>'Monthly per capita (2013-2016)'!AP23</f>
        <v>0.82274664305572143</v>
      </c>
      <c r="U24" s="106">
        <f t="shared" si="89"/>
        <v>0.82274664305572143</v>
      </c>
      <c r="V24" s="106">
        <f t="shared" si="90"/>
        <v>0.82274664305572143</v>
      </c>
      <c r="W24" s="106">
        <f>'Monthly per capita (2013-2016)'!AQ23</f>
        <v>0.80395871859743062</v>
      </c>
      <c r="X24" s="106">
        <f t="shared" si="91"/>
        <v>0.80395871859743062</v>
      </c>
      <c r="Y24" s="106">
        <f t="shared" si="92"/>
        <v>0.80395871859743062</v>
      </c>
      <c r="Z24" s="106">
        <f t="shared" si="93"/>
        <v>0.80395871859743062</v>
      </c>
      <c r="AA24" s="106">
        <f t="shared" si="94"/>
        <v>0.80395871859743062</v>
      </c>
      <c r="AB24" s="91">
        <f>'Monthly per capita (2013-2016)'!AR23</f>
        <v>0.8388287441458353</v>
      </c>
      <c r="AC24" s="91">
        <f t="shared" si="95"/>
        <v>0.8388287441458353</v>
      </c>
      <c r="AD24" s="91">
        <f t="shared" si="96"/>
        <v>0.8388287441458353</v>
      </c>
      <c r="AE24" s="91">
        <f t="shared" si="97"/>
        <v>0.8388287441458353</v>
      </c>
      <c r="AF24" s="91">
        <f>'Monthly per capita (2013-2016)'!AS23</f>
        <v>0.91350255167519745</v>
      </c>
      <c r="AG24" s="91">
        <f t="shared" si="98"/>
        <v>0.91350255167519745</v>
      </c>
      <c r="AH24" s="91">
        <f t="shared" si="99"/>
        <v>0.91350255167519745</v>
      </c>
      <c r="AI24" s="91">
        <f t="shared" si="100"/>
        <v>0.91350255167519745</v>
      </c>
      <c r="AJ24" s="91">
        <f>'Monthly per capita (2013-2016)'!AT23</f>
        <v>0.83522049706699319</v>
      </c>
      <c r="AK24" s="91">
        <f t="shared" si="101"/>
        <v>0.83522049706699319</v>
      </c>
      <c r="AL24" s="91">
        <f t="shared" si="102"/>
        <v>0.83522049706699319</v>
      </c>
      <c r="AM24" s="91">
        <f t="shared" si="103"/>
        <v>0.83522049706699319</v>
      </c>
      <c r="AN24" s="91">
        <f t="shared" si="104"/>
        <v>0.83522049706699319</v>
      </c>
      <c r="AO24" s="91">
        <f>'Monthly per capita (2013-2016)'!AU23</f>
        <v>0.8152444231725744</v>
      </c>
      <c r="AP24" s="91">
        <f t="shared" ref="AP24:AR24" si="245">AO24</f>
        <v>0.8152444231725744</v>
      </c>
      <c r="AQ24" s="91">
        <f t="shared" si="245"/>
        <v>0.8152444231725744</v>
      </c>
      <c r="AR24" s="91">
        <f t="shared" si="245"/>
        <v>0.8152444231725744</v>
      </c>
      <c r="AS24" s="91">
        <f>'Monthly per capita (2013-2016)'!AV23</f>
        <v>0.82416793984357684</v>
      </c>
      <c r="AT24" s="91">
        <f t="shared" si="106"/>
        <v>0.82416793984357684</v>
      </c>
      <c r="AU24" s="91">
        <f t="shared" si="107"/>
        <v>0.82416793984357684</v>
      </c>
      <c r="AV24" s="91">
        <f t="shared" si="108"/>
        <v>0.82416793984357684</v>
      </c>
      <c r="AW24" s="91">
        <f>'Monthly per capita (2013-2016)'!AW23</f>
        <v>0.81571197480709812</v>
      </c>
      <c r="AX24" s="91">
        <f t="shared" si="109"/>
        <v>0.81571197480709812</v>
      </c>
      <c r="AY24" s="91">
        <f t="shared" si="110"/>
        <v>0.81571197480709812</v>
      </c>
      <c r="AZ24" s="91">
        <f t="shared" si="111"/>
        <v>0.81571197480709812</v>
      </c>
      <c r="BA24" s="91">
        <f t="shared" si="112"/>
        <v>0.81571197480709812</v>
      </c>
      <c r="BB24" s="91">
        <f>'Monthly per capita (2013-2016)'!AX23</f>
        <v>0.8231169638207616</v>
      </c>
      <c r="BC24" s="91">
        <f t="shared" si="113"/>
        <v>0.8231169638207616</v>
      </c>
      <c r="BD24" s="91">
        <f t="shared" si="114"/>
        <v>0.8231169638207616</v>
      </c>
      <c r="BE24" s="91">
        <f t="shared" si="115"/>
        <v>0.8231169638207616</v>
      </c>
      <c r="BF24" s="91">
        <f>'Monthly per capita (2013-2016)'!AY23</f>
        <v>0.80999474330699694</v>
      </c>
      <c r="BG24" s="91">
        <f t="shared" si="116"/>
        <v>0.80999474330699694</v>
      </c>
      <c r="BH24" s="91">
        <f t="shared" si="117"/>
        <v>0.80999474330699694</v>
      </c>
      <c r="BI24" s="91">
        <f t="shared" si="118"/>
        <v>0.80999474330699694</v>
      </c>
      <c r="BJ24" s="91">
        <f>'Monthly per capita (2013-2016)'!AZ23</f>
        <v>0.83695519957500786</v>
      </c>
      <c r="BK24" s="91">
        <f t="shared" si="119"/>
        <v>0.83695519957500786</v>
      </c>
      <c r="BL24" s="91">
        <f t="shared" si="120"/>
        <v>0.83695519957500786</v>
      </c>
      <c r="BM24" s="91">
        <f t="shared" si="121"/>
        <v>0.83695519957500786</v>
      </c>
      <c r="BN24" s="91">
        <f t="shared" si="122"/>
        <v>0.83695519957500786</v>
      </c>
      <c r="BO24" s="91">
        <f>'Monthly per capita (2013-2016)'!BA23</f>
        <v>0.89429186203379751</v>
      </c>
      <c r="BP24" s="91">
        <f t="shared" ref="BP24:BQ24" si="246">BO24</f>
        <v>0.89429186203379751</v>
      </c>
      <c r="BQ24" s="91">
        <f t="shared" si="246"/>
        <v>0.89429186203379751</v>
      </c>
      <c r="BR24" s="91">
        <f t="shared" si="124"/>
        <v>0.89429186203379751</v>
      </c>
      <c r="BS24" s="91">
        <f>'Monthly per capita (2013-2016)'!BB23</f>
        <v>0.8963623046875</v>
      </c>
      <c r="BT24" s="91">
        <f t="shared" si="125"/>
        <v>0.8963623046875</v>
      </c>
      <c r="BU24" s="91">
        <f t="shared" si="126"/>
        <v>0.8963623046875</v>
      </c>
      <c r="BV24" s="91">
        <f t="shared" si="127"/>
        <v>0.8963623046875</v>
      </c>
      <c r="BW24" s="91">
        <f>'Monthly per capita (2013-2016)'!BC23</f>
        <v>0.80406930575442859</v>
      </c>
      <c r="BX24" s="91">
        <f t="shared" si="128"/>
        <v>0.80406930575442859</v>
      </c>
      <c r="BY24" s="91">
        <f t="shared" si="129"/>
        <v>0.80406930575442859</v>
      </c>
      <c r="BZ24" s="91">
        <f t="shared" si="130"/>
        <v>0.80406930575442859</v>
      </c>
      <c r="CA24" s="91">
        <f t="shared" si="131"/>
        <v>0.80406930575442859</v>
      </c>
      <c r="CB24" s="133">
        <f>'Monthly per capita (2013-2016)'!BD23</f>
        <v>0.86317317274463501</v>
      </c>
      <c r="CC24" s="133">
        <f t="shared" si="132"/>
        <v>0.86317317274463501</v>
      </c>
      <c r="CD24" s="133">
        <f t="shared" si="133"/>
        <v>0.86317317274463501</v>
      </c>
      <c r="CE24" s="133">
        <f t="shared" si="134"/>
        <v>0.86317317274463501</v>
      </c>
      <c r="CF24" s="133">
        <f>'Monthly per capita (2013-2016)'!BE23</f>
        <v>0.93336128103435911</v>
      </c>
      <c r="CG24" s="133">
        <f t="shared" si="135"/>
        <v>0.93336128103435911</v>
      </c>
      <c r="CH24" s="133">
        <f t="shared" si="136"/>
        <v>0.93336128103435911</v>
      </c>
      <c r="CI24" s="133">
        <f t="shared" si="137"/>
        <v>0.93336128103435911</v>
      </c>
      <c r="CJ24" s="133">
        <f>'Monthly per capita (2013-2016)'!BF23</f>
        <v>0.77658428473673469</v>
      </c>
      <c r="CK24" s="133">
        <f t="shared" ref="CK24:CL24" si="247">CJ24</f>
        <v>0.77658428473673469</v>
      </c>
      <c r="CL24" s="133">
        <f t="shared" si="247"/>
        <v>0.77658428473673469</v>
      </c>
      <c r="CM24" s="133">
        <f t="shared" si="139"/>
        <v>0.77658428473673469</v>
      </c>
      <c r="CN24" s="133">
        <f t="shared" si="140"/>
        <v>0.77658428473673469</v>
      </c>
      <c r="CO24" s="133">
        <f>'Monthly per capita (2013-2016)'!BG23</f>
        <v>0.81495039884301623</v>
      </c>
      <c r="CP24" s="133">
        <f t="shared" si="141"/>
        <v>0.81495039884301623</v>
      </c>
      <c r="CQ24" s="133">
        <f t="shared" si="142"/>
        <v>0.81495039884301623</v>
      </c>
      <c r="CR24" s="133">
        <f t="shared" si="143"/>
        <v>0.81495039884301623</v>
      </c>
      <c r="CS24" s="133">
        <f>'Monthly per capita (2013-2016)'!BH23</f>
        <v>0.79647416844997498</v>
      </c>
      <c r="CT24" s="133">
        <f t="shared" si="144"/>
        <v>0.79647416844997498</v>
      </c>
      <c r="CU24" s="133">
        <f t="shared" si="145"/>
        <v>0.79647416844997498</v>
      </c>
      <c r="CV24" s="133">
        <f t="shared" si="146"/>
        <v>0.79647416844997498</v>
      </c>
      <c r="CW24" s="133">
        <f>'Monthly per capita (2013-2016)'!BI23</f>
        <v>0.85050407679640116</v>
      </c>
      <c r="CX24" s="133">
        <f t="shared" si="147"/>
        <v>0.85050407679640116</v>
      </c>
      <c r="CY24" s="133">
        <f t="shared" si="148"/>
        <v>0.85050407679640116</v>
      </c>
      <c r="CZ24" s="133">
        <f t="shared" si="149"/>
        <v>0.85050407679640116</v>
      </c>
      <c r="DA24" s="133">
        <f t="shared" si="150"/>
        <v>0.85050407679640116</v>
      </c>
      <c r="DB24" s="133">
        <f>'Monthly per capita (2013-2016)'!BJ23</f>
        <v>0.83297161671448394</v>
      </c>
      <c r="DC24" s="133">
        <f t="shared" si="151"/>
        <v>0.83297161671448394</v>
      </c>
      <c r="DD24" s="133">
        <f t="shared" si="152"/>
        <v>0.83297161671448394</v>
      </c>
      <c r="DE24" s="133">
        <f t="shared" si="153"/>
        <v>0.83297161671448394</v>
      </c>
      <c r="DF24" s="133">
        <f>'Monthly per capita (2013-2016)'!BK23</f>
        <v>0.8098203260947261</v>
      </c>
      <c r="DG24" s="133">
        <f t="shared" si="154"/>
        <v>0.8098203260947261</v>
      </c>
      <c r="DH24" s="133">
        <f t="shared" si="155"/>
        <v>0.8098203260947261</v>
      </c>
      <c r="DI24" s="133">
        <f t="shared" si="156"/>
        <v>0.8098203260947261</v>
      </c>
      <c r="DJ24" s="133">
        <f>'Monthly per capita (2013-2016)'!BL23</f>
        <v>0.90125626007978965</v>
      </c>
      <c r="DK24" s="133">
        <f t="shared" si="157"/>
        <v>0.90125626007978965</v>
      </c>
      <c r="DL24" s="133">
        <f t="shared" si="158"/>
        <v>0.90125626007978965</v>
      </c>
      <c r="DM24" s="133">
        <f t="shared" si="159"/>
        <v>0.90125626007978965</v>
      </c>
      <c r="DN24" s="133">
        <f t="shared" si="160"/>
        <v>0.90125626007978965</v>
      </c>
      <c r="DO24" s="133">
        <f>'Monthly per capita (2013-2016)'!BM23</f>
        <v>0.86868057360260431</v>
      </c>
      <c r="DP24" s="133">
        <f t="shared" si="161"/>
        <v>0.86868057360260431</v>
      </c>
      <c r="DQ24" s="133">
        <f t="shared" si="162"/>
        <v>0.86868057360260431</v>
      </c>
      <c r="DR24" s="133">
        <f t="shared" si="163"/>
        <v>0.86868057360260431</v>
      </c>
      <c r="DS24" s="133">
        <f>'Monthly per capita (2013-2016)'!BN23</f>
        <v>0.89512755239358444</v>
      </c>
      <c r="DT24" s="133">
        <f t="shared" si="164"/>
        <v>0.89512755239358444</v>
      </c>
      <c r="DU24" s="133">
        <f t="shared" si="165"/>
        <v>0.89512755239358444</v>
      </c>
      <c r="DV24" s="133">
        <f t="shared" si="166"/>
        <v>0.89512755239358444</v>
      </c>
      <c r="DW24" s="133">
        <f>'Monthly per capita (2013-2016)'!BO23</f>
        <v>0.82249336893595371</v>
      </c>
      <c r="DX24" s="133">
        <f t="shared" si="167"/>
        <v>0.82249336893595371</v>
      </c>
      <c r="DY24" s="133">
        <f t="shared" si="168"/>
        <v>0.82249336893595371</v>
      </c>
      <c r="DZ24" s="133">
        <f t="shared" si="169"/>
        <v>0.82249336893595371</v>
      </c>
      <c r="EA24" s="133">
        <f t="shared" si="170"/>
        <v>0.82249336893595371</v>
      </c>
      <c r="EB24" s="91">
        <f>'Monthly per capita (2013-2016)'!BP23</f>
        <v>0.86116135799908589</v>
      </c>
      <c r="EC24" s="91">
        <f t="shared" si="171"/>
        <v>0.86116135799908589</v>
      </c>
      <c r="ED24" s="91">
        <f t="shared" si="172"/>
        <v>0.86116135799908589</v>
      </c>
      <c r="EE24" s="91">
        <f t="shared" si="173"/>
        <v>0.86116135799908589</v>
      </c>
      <c r="EF24" s="91">
        <f>'Monthly per capita (2013-2016)'!BQ23</f>
        <v>0.88445667733009004</v>
      </c>
      <c r="EG24" s="91">
        <f t="shared" si="174"/>
        <v>0.88445667733009004</v>
      </c>
      <c r="EH24" s="91">
        <f t="shared" si="175"/>
        <v>0.88445667733009004</v>
      </c>
      <c r="EI24" s="91">
        <f t="shared" si="176"/>
        <v>0.88445667733009004</v>
      </c>
      <c r="EJ24" s="91">
        <f>'Monthly per capita (2013-2016)'!BR23</f>
        <v>0.83158261717355453</v>
      </c>
      <c r="EK24" s="91">
        <f t="shared" si="177"/>
        <v>0.83158261717355453</v>
      </c>
      <c r="EL24" s="91">
        <f t="shared" si="178"/>
        <v>0.83158261717355453</v>
      </c>
      <c r="EM24" s="91">
        <f t="shared" si="179"/>
        <v>0.83158261717355453</v>
      </c>
      <c r="EN24" s="91">
        <f t="shared" si="180"/>
        <v>0.83158261717355453</v>
      </c>
      <c r="EO24" s="91">
        <f>'Monthly per capita (2013-2016)'!BS23</f>
        <v>0.8728393661560655</v>
      </c>
      <c r="EP24" s="91">
        <f t="shared" si="181"/>
        <v>0.8728393661560655</v>
      </c>
      <c r="EQ24" s="91">
        <f t="shared" si="182"/>
        <v>0.8728393661560655</v>
      </c>
      <c r="ER24" s="91">
        <f t="shared" si="183"/>
        <v>0.8728393661560655</v>
      </c>
      <c r="ES24" s="91">
        <f>'Monthly per capita (2013-2016)'!BT23</f>
        <v>0.86393251941256155</v>
      </c>
      <c r="ET24" s="91">
        <f t="shared" si="184"/>
        <v>0.86393251941256155</v>
      </c>
      <c r="EU24" s="91">
        <f t="shared" si="185"/>
        <v>0.86393251941256155</v>
      </c>
      <c r="EV24" s="91">
        <f t="shared" si="186"/>
        <v>0.86393251941256155</v>
      </c>
      <c r="EW24" s="91">
        <f>'Monthly per capita (2013-2016)'!BU23</f>
        <v>0.87526541378173428</v>
      </c>
      <c r="EX24" s="91">
        <f t="shared" si="187"/>
        <v>0.87526541378173428</v>
      </c>
      <c r="EY24" s="91">
        <f t="shared" si="188"/>
        <v>0.87526541378173428</v>
      </c>
      <c r="EZ24" s="91">
        <f t="shared" si="189"/>
        <v>0.87526541378173428</v>
      </c>
      <c r="FA24" s="91">
        <f t="shared" si="190"/>
        <v>0.87526541378173428</v>
      </c>
    </row>
    <row r="25" spans="1:157" x14ac:dyDescent="0.25">
      <c r="A25" s="71" t="s">
        <v>4</v>
      </c>
      <c r="B25" s="106">
        <f>'Monthly per capita (2013-2016)'!AL24</f>
        <v>1.0262386146273659</v>
      </c>
      <c r="C25" s="106">
        <f t="shared" si="76"/>
        <v>1.0262386146273659</v>
      </c>
      <c r="D25" s="106">
        <f t="shared" si="77"/>
        <v>1.0262386146273659</v>
      </c>
      <c r="E25" s="106">
        <f t="shared" si="78"/>
        <v>1.0262386146273659</v>
      </c>
      <c r="F25" s="106">
        <f>'Monthly per capita (2013-2016)'!AM24</f>
        <v>1.0752077871575971</v>
      </c>
      <c r="G25" s="106">
        <f t="shared" si="79"/>
        <v>1.0752077871575971</v>
      </c>
      <c r="H25" s="106">
        <f t="shared" si="80"/>
        <v>1.0752077871575971</v>
      </c>
      <c r="I25" s="106">
        <f t="shared" si="81"/>
        <v>1.0752077871575971</v>
      </c>
      <c r="J25" s="106">
        <f>'Monthly per capita (2013-2016)'!AN24</f>
        <v>1.1867469951178176</v>
      </c>
      <c r="K25" s="106">
        <f t="shared" si="82"/>
        <v>1.1867469951178176</v>
      </c>
      <c r="L25" s="106">
        <f t="shared" si="83"/>
        <v>1.1867469951178176</v>
      </c>
      <c r="M25" s="106">
        <f t="shared" si="84"/>
        <v>1.1867469951178176</v>
      </c>
      <c r="N25" s="106">
        <f t="shared" si="85"/>
        <v>1.1867469951178176</v>
      </c>
      <c r="O25" s="106">
        <f>'Monthly per capita (2013-2016)'!AO24</f>
        <v>1.1659298745134139</v>
      </c>
      <c r="P25" s="106">
        <f t="shared" si="86"/>
        <v>1.1659298745134139</v>
      </c>
      <c r="Q25" s="106">
        <f t="shared" si="87"/>
        <v>1.1659298745134139</v>
      </c>
      <c r="R25" s="106">
        <f t="shared" si="88"/>
        <v>1.1659298745134139</v>
      </c>
      <c r="S25" s="106">
        <f>'Monthly per capita (2013-2016)'!AP24</f>
        <v>1.0937697011520149</v>
      </c>
      <c r="T25" s="106">
        <f>'Monthly per capita (2013-2016)'!AP24</f>
        <v>1.0937697011520149</v>
      </c>
      <c r="U25" s="106">
        <f t="shared" si="89"/>
        <v>1.0937697011520149</v>
      </c>
      <c r="V25" s="106">
        <f t="shared" si="90"/>
        <v>1.0937697011520149</v>
      </c>
      <c r="W25" s="106">
        <f>'Monthly per capita (2013-2016)'!AQ24</f>
        <v>1.0502068031413703</v>
      </c>
      <c r="X25" s="106">
        <f t="shared" si="91"/>
        <v>1.0502068031413703</v>
      </c>
      <c r="Y25" s="106">
        <f t="shared" si="92"/>
        <v>1.0502068031413703</v>
      </c>
      <c r="Z25" s="106">
        <f t="shared" si="93"/>
        <v>1.0502068031413703</v>
      </c>
      <c r="AA25" s="106">
        <f t="shared" si="94"/>
        <v>1.0502068031413703</v>
      </c>
      <c r="AB25" s="91">
        <f>'Monthly per capita (2013-2016)'!AR24</f>
        <v>1.087984253567267</v>
      </c>
      <c r="AC25" s="91">
        <f t="shared" si="95"/>
        <v>1.087984253567267</v>
      </c>
      <c r="AD25" s="91">
        <f t="shared" si="96"/>
        <v>1.087984253567267</v>
      </c>
      <c r="AE25" s="91">
        <f t="shared" si="97"/>
        <v>1.087984253567267</v>
      </c>
      <c r="AF25" s="91">
        <f>'Monthly per capita (2013-2016)'!AS24</f>
        <v>1.1854474618509543</v>
      </c>
      <c r="AG25" s="91">
        <f t="shared" si="98"/>
        <v>1.1854474618509543</v>
      </c>
      <c r="AH25" s="91">
        <f t="shared" si="99"/>
        <v>1.1854474618509543</v>
      </c>
      <c r="AI25" s="91">
        <f t="shared" si="100"/>
        <v>1.1854474618509543</v>
      </c>
      <c r="AJ25" s="91">
        <f>'Monthly per capita (2013-2016)'!AT24</f>
        <v>1.0905374045988507</v>
      </c>
      <c r="AK25" s="91">
        <f t="shared" si="101"/>
        <v>1.0905374045988507</v>
      </c>
      <c r="AL25" s="91">
        <f t="shared" si="102"/>
        <v>1.0905374045988507</v>
      </c>
      <c r="AM25" s="91">
        <f t="shared" si="103"/>
        <v>1.0905374045988507</v>
      </c>
      <c r="AN25" s="91">
        <f t="shared" si="104"/>
        <v>1.0905374045988507</v>
      </c>
      <c r="AO25" s="91">
        <f>'Monthly per capita (2013-2016)'!AU24</f>
        <v>1.0558162214596774</v>
      </c>
      <c r="AP25" s="91">
        <f t="shared" ref="AP25:AR25" si="248">AO25</f>
        <v>1.0558162214596774</v>
      </c>
      <c r="AQ25" s="91">
        <f t="shared" si="248"/>
        <v>1.0558162214596774</v>
      </c>
      <c r="AR25" s="91">
        <f t="shared" si="248"/>
        <v>1.0558162214596774</v>
      </c>
      <c r="AS25" s="91">
        <f>'Monthly per capita (2013-2016)'!AV24</f>
        <v>1.0592432780462602</v>
      </c>
      <c r="AT25" s="91">
        <f t="shared" si="106"/>
        <v>1.0592432780462602</v>
      </c>
      <c r="AU25" s="91">
        <f t="shared" si="107"/>
        <v>1.0592432780462602</v>
      </c>
      <c r="AV25" s="91">
        <f t="shared" si="108"/>
        <v>1.0592432780462602</v>
      </c>
      <c r="AW25" s="91">
        <f>'Monthly per capita (2013-2016)'!AW24</f>
        <v>1.0641624260316722</v>
      </c>
      <c r="AX25" s="91">
        <f t="shared" si="109"/>
        <v>1.0641624260316722</v>
      </c>
      <c r="AY25" s="91">
        <f t="shared" si="110"/>
        <v>1.0641624260316722</v>
      </c>
      <c r="AZ25" s="91">
        <f t="shared" si="111"/>
        <v>1.0641624260316722</v>
      </c>
      <c r="BA25" s="91">
        <f t="shared" si="112"/>
        <v>1.0641624260316722</v>
      </c>
      <c r="BB25" s="91">
        <f>'Monthly per capita (2013-2016)'!AX24</f>
        <v>1.0607964032722372</v>
      </c>
      <c r="BC25" s="91">
        <f t="shared" si="113"/>
        <v>1.0607964032722372</v>
      </c>
      <c r="BD25" s="91">
        <f t="shared" si="114"/>
        <v>1.0607964032722372</v>
      </c>
      <c r="BE25" s="91">
        <f t="shared" si="115"/>
        <v>1.0607964032722372</v>
      </c>
      <c r="BF25" s="91">
        <f>'Monthly per capita (2013-2016)'!AY24</f>
        <v>1.0483700411664956</v>
      </c>
      <c r="BG25" s="91">
        <f t="shared" si="116"/>
        <v>1.0483700411664956</v>
      </c>
      <c r="BH25" s="91">
        <f t="shared" si="117"/>
        <v>1.0483700411664956</v>
      </c>
      <c r="BI25" s="91">
        <f t="shared" si="118"/>
        <v>1.0483700411664956</v>
      </c>
      <c r="BJ25" s="91">
        <f>'Monthly per capita (2013-2016)'!AZ24</f>
        <v>1.1037155340290028</v>
      </c>
      <c r="BK25" s="91">
        <f t="shared" si="119"/>
        <v>1.1037155340290028</v>
      </c>
      <c r="BL25" s="91">
        <f t="shared" si="120"/>
        <v>1.1037155340290028</v>
      </c>
      <c r="BM25" s="91">
        <f t="shared" si="121"/>
        <v>1.1037155340290028</v>
      </c>
      <c r="BN25" s="91">
        <f t="shared" si="122"/>
        <v>1.1037155340290028</v>
      </c>
      <c r="BO25" s="91">
        <f>'Monthly per capita (2013-2016)'!BA24</f>
        <v>1.0718235601251536</v>
      </c>
      <c r="BP25" s="91">
        <f t="shared" ref="BP25:BQ25" si="249">BO25</f>
        <v>1.0718235601251536</v>
      </c>
      <c r="BQ25" s="91">
        <f t="shared" si="249"/>
        <v>1.0718235601251536</v>
      </c>
      <c r="BR25" s="91">
        <f t="shared" si="124"/>
        <v>1.0718235601251536</v>
      </c>
      <c r="BS25" s="91">
        <f>'Monthly per capita (2013-2016)'!BB24</f>
        <v>1.1052631578947372</v>
      </c>
      <c r="BT25" s="91">
        <f t="shared" si="125"/>
        <v>1.1052631578947372</v>
      </c>
      <c r="BU25" s="91">
        <f t="shared" si="126"/>
        <v>1.1052631578947372</v>
      </c>
      <c r="BV25" s="91">
        <f t="shared" si="127"/>
        <v>1.1052631578947372</v>
      </c>
      <c r="BW25" s="91">
        <f>'Monthly per capita (2013-2016)'!BC24</f>
        <v>0.95622253342711994</v>
      </c>
      <c r="BX25" s="91">
        <f t="shared" si="128"/>
        <v>0.95622253342711994</v>
      </c>
      <c r="BY25" s="91">
        <f t="shared" si="129"/>
        <v>0.95622253342711994</v>
      </c>
      <c r="BZ25" s="91">
        <f t="shared" si="130"/>
        <v>0.95622253342711994</v>
      </c>
      <c r="CA25" s="91">
        <f t="shared" si="131"/>
        <v>0.95622253342711994</v>
      </c>
      <c r="CB25" s="133">
        <f>'Monthly per capita (2013-2016)'!BD24</f>
        <v>1.0274577237923164</v>
      </c>
      <c r="CC25" s="133">
        <f t="shared" si="132"/>
        <v>1.0274577237923164</v>
      </c>
      <c r="CD25" s="133">
        <f t="shared" si="133"/>
        <v>1.0274577237923164</v>
      </c>
      <c r="CE25" s="133">
        <f t="shared" si="134"/>
        <v>1.0274577237923164</v>
      </c>
      <c r="CF25" s="133">
        <f>'Monthly per capita (2013-2016)'!BE24</f>
        <v>1.1392338050859598</v>
      </c>
      <c r="CG25" s="133">
        <f t="shared" si="135"/>
        <v>1.1392338050859598</v>
      </c>
      <c r="CH25" s="133">
        <f t="shared" si="136"/>
        <v>1.1392338050859598</v>
      </c>
      <c r="CI25" s="133">
        <f t="shared" si="137"/>
        <v>1.1392338050859598</v>
      </c>
      <c r="CJ25" s="133">
        <f>'Monthly per capita (2013-2016)'!BF24</f>
        <v>0.92114327858460932</v>
      </c>
      <c r="CK25" s="133">
        <f t="shared" ref="CK25:CL25" si="250">CJ25</f>
        <v>0.92114327858460932</v>
      </c>
      <c r="CL25" s="133">
        <f t="shared" si="250"/>
        <v>0.92114327858460932</v>
      </c>
      <c r="CM25" s="133">
        <f t="shared" si="139"/>
        <v>0.92114327858460932</v>
      </c>
      <c r="CN25" s="133">
        <f t="shared" si="140"/>
        <v>0.92114327858460932</v>
      </c>
      <c r="CO25" s="133">
        <f>'Monthly per capita (2013-2016)'!BG24</f>
        <v>0.9765742580738247</v>
      </c>
      <c r="CP25" s="133">
        <f t="shared" si="141"/>
        <v>0.9765742580738247</v>
      </c>
      <c r="CQ25" s="133">
        <f t="shared" si="142"/>
        <v>0.9765742580738247</v>
      </c>
      <c r="CR25" s="133">
        <f t="shared" si="143"/>
        <v>0.9765742580738247</v>
      </c>
      <c r="CS25" s="133">
        <f>'Monthly per capita (2013-2016)'!BH24</f>
        <v>0.9513989567981519</v>
      </c>
      <c r="CT25" s="133">
        <f t="shared" si="144"/>
        <v>0.9513989567981519</v>
      </c>
      <c r="CU25" s="133">
        <f t="shared" si="145"/>
        <v>0.9513989567981519</v>
      </c>
      <c r="CV25" s="133">
        <f t="shared" si="146"/>
        <v>0.9513989567981519</v>
      </c>
      <c r="CW25" s="133">
        <f>'Monthly per capita (2013-2016)'!BI24</f>
        <v>1.017788216344337</v>
      </c>
      <c r="CX25" s="133">
        <f t="shared" si="147"/>
        <v>1.017788216344337</v>
      </c>
      <c r="CY25" s="133">
        <f t="shared" si="148"/>
        <v>1.017788216344337</v>
      </c>
      <c r="CZ25" s="133">
        <f t="shared" si="149"/>
        <v>1.017788216344337</v>
      </c>
      <c r="DA25" s="133">
        <f t="shared" si="150"/>
        <v>1.017788216344337</v>
      </c>
      <c r="DB25" s="133">
        <f>'Monthly per capita (2013-2016)'!BJ24</f>
        <v>0.97184010650100872</v>
      </c>
      <c r="DC25" s="133">
        <f t="shared" si="151"/>
        <v>0.97184010650100872</v>
      </c>
      <c r="DD25" s="133">
        <f t="shared" si="152"/>
        <v>0.97184010650100872</v>
      </c>
      <c r="DE25" s="133">
        <f t="shared" si="153"/>
        <v>0.97184010650100872</v>
      </c>
      <c r="DF25" s="133">
        <f>'Monthly per capita (2013-2016)'!BK24</f>
        <v>0.96539298270314411</v>
      </c>
      <c r="DG25" s="133">
        <f t="shared" si="154"/>
        <v>0.96539298270314411</v>
      </c>
      <c r="DH25" s="133">
        <f t="shared" si="155"/>
        <v>0.96539298270314411</v>
      </c>
      <c r="DI25" s="133">
        <f t="shared" si="156"/>
        <v>0.96539298270314411</v>
      </c>
      <c r="DJ25" s="133">
        <f>'Monthly per capita (2013-2016)'!BL24</f>
        <v>1.0637898030278043</v>
      </c>
      <c r="DK25" s="133">
        <f t="shared" si="157"/>
        <v>1.0637898030278043</v>
      </c>
      <c r="DL25" s="133">
        <f t="shared" si="158"/>
        <v>1.0637898030278043</v>
      </c>
      <c r="DM25" s="133">
        <f t="shared" si="159"/>
        <v>1.0637898030278043</v>
      </c>
      <c r="DN25" s="133">
        <f t="shared" si="160"/>
        <v>1.0637898030278043</v>
      </c>
      <c r="DO25" s="133">
        <f>'Monthly per capita (2013-2016)'!BM24</f>
        <v>1.0453447120717871</v>
      </c>
      <c r="DP25" s="133">
        <f t="shared" si="161"/>
        <v>1.0453447120717871</v>
      </c>
      <c r="DQ25" s="133">
        <f t="shared" si="162"/>
        <v>1.0453447120717871</v>
      </c>
      <c r="DR25" s="133">
        <f t="shared" si="163"/>
        <v>1.0453447120717871</v>
      </c>
      <c r="DS25" s="133">
        <f>'Monthly per capita (2013-2016)'!BN24</f>
        <v>1.0361330385344569</v>
      </c>
      <c r="DT25" s="133">
        <f t="shared" si="164"/>
        <v>1.0361330385344569</v>
      </c>
      <c r="DU25" s="133">
        <f t="shared" si="165"/>
        <v>1.0361330385344569</v>
      </c>
      <c r="DV25" s="133">
        <f t="shared" si="166"/>
        <v>1.0361330385344569</v>
      </c>
      <c r="DW25" s="133">
        <f>'Monthly per capita (2013-2016)'!BO24</f>
        <v>0.95607179068003911</v>
      </c>
      <c r="DX25" s="133">
        <f t="shared" si="167"/>
        <v>0.95607179068003911</v>
      </c>
      <c r="DY25" s="133">
        <f t="shared" si="168"/>
        <v>0.95607179068003911</v>
      </c>
      <c r="DZ25" s="133">
        <f t="shared" si="169"/>
        <v>0.95607179068003911</v>
      </c>
      <c r="EA25" s="133">
        <f t="shared" si="170"/>
        <v>0.95607179068003911</v>
      </c>
      <c r="EB25" s="91">
        <f>'Monthly per capita (2013-2016)'!BP24</f>
        <v>0.981523324199157</v>
      </c>
      <c r="EC25" s="91">
        <f t="shared" si="171"/>
        <v>0.981523324199157</v>
      </c>
      <c r="ED25" s="91">
        <f t="shared" si="172"/>
        <v>0.981523324199157</v>
      </c>
      <c r="EE25" s="91">
        <f t="shared" si="173"/>
        <v>0.981523324199157</v>
      </c>
      <c r="EF25" s="91">
        <f>'Monthly per capita (2013-2016)'!BQ24</f>
        <v>1.0171901947623516</v>
      </c>
      <c r="EG25" s="91">
        <f t="shared" si="174"/>
        <v>1.0171901947623516</v>
      </c>
      <c r="EH25" s="91">
        <f t="shared" si="175"/>
        <v>1.0171901947623516</v>
      </c>
      <c r="EI25" s="91">
        <f t="shared" si="176"/>
        <v>1.0171901947623516</v>
      </c>
      <c r="EJ25" s="91">
        <f>'Monthly per capita (2013-2016)'!BR24</f>
        <v>0.95211684048029266</v>
      </c>
      <c r="EK25" s="91">
        <f t="shared" si="177"/>
        <v>0.95211684048029266</v>
      </c>
      <c r="EL25" s="91">
        <f t="shared" si="178"/>
        <v>0.95211684048029266</v>
      </c>
      <c r="EM25" s="91">
        <f t="shared" si="179"/>
        <v>0.95211684048029266</v>
      </c>
      <c r="EN25" s="91">
        <f t="shared" si="180"/>
        <v>0.95211684048029266</v>
      </c>
      <c r="EO25" s="91">
        <f>'Monthly per capita (2013-2016)'!BS24</f>
        <v>1.0417947984699631</v>
      </c>
      <c r="EP25" s="91">
        <f t="shared" si="181"/>
        <v>1.0417947984699631</v>
      </c>
      <c r="EQ25" s="91">
        <f t="shared" si="182"/>
        <v>1.0417947984699631</v>
      </c>
      <c r="ER25" s="91">
        <f t="shared" si="183"/>
        <v>1.0417947984699631</v>
      </c>
      <c r="ES25" s="91">
        <f>'Monthly per capita (2013-2016)'!BT24</f>
        <v>1.014005368314099</v>
      </c>
      <c r="ET25" s="91">
        <f t="shared" si="184"/>
        <v>1.014005368314099</v>
      </c>
      <c r="EU25" s="91">
        <f t="shared" si="185"/>
        <v>1.014005368314099</v>
      </c>
      <c r="EV25" s="91">
        <f t="shared" si="186"/>
        <v>1.014005368314099</v>
      </c>
      <c r="EW25" s="91">
        <f>'Monthly per capita (2013-2016)'!BU24</f>
        <v>1.0438874743365434</v>
      </c>
      <c r="EX25" s="91">
        <f t="shared" si="187"/>
        <v>1.0438874743365434</v>
      </c>
      <c r="EY25" s="91">
        <f t="shared" si="188"/>
        <v>1.0438874743365434</v>
      </c>
      <c r="EZ25" s="91">
        <f t="shared" si="189"/>
        <v>1.0438874743365434</v>
      </c>
      <c r="FA25" s="91">
        <f t="shared" si="190"/>
        <v>1.0438874743365434</v>
      </c>
    </row>
    <row r="26" spans="1:157" x14ac:dyDescent="0.25">
      <c r="A26" s="71" t="s">
        <v>15</v>
      </c>
      <c r="B26" s="106">
        <f>'Monthly per capita (2013-2016)'!AL25</f>
        <v>0.96233045439129838</v>
      </c>
      <c r="C26" s="106">
        <f t="shared" si="76"/>
        <v>0.96233045439129838</v>
      </c>
      <c r="D26" s="106">
        <f t="shared" si="77"/>
        <v>0.96233045439129838</v>
      </c>
      <c r="E26" s="106">
        <f t="shared" si="78"/>
        <v>0.96233045439129838</v>
      </c>
      <c r="F26" s="106">
        <f>'Monthly per capita (2013-2016)'!AM25</f>
        <v>1.0039806048379751</v>
      </c>
      <c r="G26" s="106">
        <f t="shared" si="79"/>
        <v>1.0039806048379751</v>
      </c>
      <c r="H26" s="106">
        <f t="shared" si="80"/>
        <v>1.0039806048379751</v>
      </c>
      <c r="I26" s="106">
        <f t="shared" si="81"/>
        <v>1.0039806048379751</v>
      </c>
      <c r="J26" s="106">
        <f>'Monthly per capita (2013-2016)'!AN25</f>
        <v>1.0906594883146818</v>
      </c>
      <c r="K26" s="106">
        <f t="shared" si="82"/>
        <v>1.0906594883146818</v>
      </c>
      <c r="L26" s="106">
        <f t="shared" si="83"/>
        <v>1.0906594883146818</v>
      </c>
      <c r="M26" s="106">
        <f t="shared" si="84"/>
        <v>1.0906594883146818</v>
      </c>
      <c r="N26" s="106">
        <f t="shared" si="85"/>
        <v>1.0906594883146818</v>
      </c>
      <c r="O26" s="106">
        <f>'Monthly per capita (2013-2016)'!AO25</f>
        <v>1.0683087120826527</v>
      </c>
      <c r="P26" s="106">
        <f t="shared" si="86"/>
        <v>1.0683087120826527</v>
      </c>
      <c r="Q26" s="106">
        <f t="shared" si="87"/>
        <v>1.0683087120826527</v>
      </c>
      <c r="R26" s="106">
        <f t="shared" si="88"/>
        <v>1.0683087120826527</v>
      </c>
      <c r="S26" s="106">
        <f>'Monthly per capita (2013-2016)'!AP25</f>
        <v>1.0212977014045828</v>
      </c>
      <c r="T26" s="106">
        <f>'Monthly per capita (2013-2016)'!AP25</f>
        <v>1.0212977014045828</v>
      </c>
      <c r="U26" s="106">
        <f t="shared" si="89"/>
        <v>1.0212977014045828</v>
      </c>
      <c r="V26" s="106">
        <f t="shared" si="90"/>
        <v>1.0212977014045828</v>
      </c>
      <c r="W26" s="106">
        <f>'Monthly per capita (2013-2016)'!AQ25</f>
        <v>0.96980593131822967</v>
      </c>
      <c r="X26" s="106">
        <f t="shared" si="91"/>
        <v>0.96980593131822967</v>
      </c>
      <c r="Y26" s="106">
        <f t="shared" si="92"/>
        <v>0.96980593131822967</v>
      </c>
      <c r="Z26" s="106">
        <f t="shared" si="93"/>
        <v>0.96980593131822967</v>
      </c>
      <c r="AA26" s="106">
        <f t="shared" si="94"/>
        <v>0.96980593131822967</v>
      </c>
      <c r="AB26" s="91">
        <f>'Monthly per capita (2013-2016)'!AR25</f>
        <v>1.0189954242352439</v>
      </c>
      <c r="AC26" s="91">
        <f t="shared" si="95"/>
        <v>1.0189954242352439</v>
      </c>
      <c r="AD26" s="91">
        <f t="shared" si="96"/>
        <v>1.0189954242352439</v>
      </c>
      <c r="AE26" s="91">
        <f t="shared" si="97"/>
        <v>1.0189954242352439</v>
      </c>
      <c r="AF26" s="91">
        <f>'Monthly per capita (2013-2016)'!AS25</f>
        <v>1.1150082225267266</v>
      </c>
      <c r="AG26" s="91">
        <f t="shared" si="98"/>
        <v>1.1150082225267266</v>
      </c>
      <c r="AH26" s="91">
        <f t="shared" si="99"/>
        <v>1.1150082225267266</v>
      </c>
      <c r="AI26" s="91">
        <f t="shared" si="100"/>
        <v>1.1150082225267266</v>
      </c>
      <c r="AJ26" s="91">
        <f>'Monthly per capita (2013-2016)'!AT25</f>
        <v>1.0103959766831407</v>
      </c>
      <c r="AK26" s="91">
        <f t="shared" si="101"/>
        <v>1.0103959766831407</v>
      </c>
      <c r="AL26" s="91">
        <f t="shared" si="102"/>
        <v>1.0103959766831407</v>
      </c>
      <c r="AM26" s="91">
        <f t="shared" si="103"/>
        <v>1.0103959766831407</v>
      </c>
      <c r="AN26" s="91">
        <f t="shared" si="104"/>
        <v>1.0103959766831407</v>
      </c>
      <c r="AO26" s="91">
        <f>'Monthly per capita (2013-2016)'!AU25</f>
        <v>0.97710208477923244</v>
      </c>
      <c r="AP26" s="91">
        <f t="shared" ref="AP26:AR26" si="251">AO26</f>
        <v>0.97710208477923244</v>
      </c>
      <c r="AQ26" s="91">
        <f t="shared" si="251"/>
        <v>0.97710208477923244</v>
      </c>
      <c r="AR26" s="91">
        <f t="shared" si="251"/>
        <v>0.97710208477923244</v>
      </c>
      <c r="AS26" s="91">
        <f>'Monthly per capita (2013-2016)'!AV25</f>
        <v>0.9754938829641715</v>
      </c>
      <c r="AT26" s="91">
        <f t="shared" si="106"/>
        <v>0.9754938829641715</v>
      </c>
      <c r="AU26" s="91">
        <f t="shared" si="107"/>
        <v>0.9754938829641715</v>
      </c>
      <c r="AV26" s="91">
        <f t="shared" si="108"/>
        <v>0.9754938829641715</v>
      </c>
      <c r="AW26" s="91">
        <f>'Monthly per capita (2013-2016)'!AW25</f>
        <v>0.97745874775441866</v>
      </c>
      <c r="AX26" s="91">
        <f t="shared" si="109"/>
        <v>0.97745874775441866</v>
      </c>
      <c r="AY26" s="91">
        <f t="shared" si="110"/>
        <v>0.97745874775441866</v>
      </c>
      <c r="AZ26" s="91">
        <f t="shared" si="111"/>
        <v>0.97745874775441866</v>
      </c>
      <c r="BA26" s="91">
        <f t="shared" si="112"/>
        <v>0.97745874775441866</v>
      </c>
      <c r="BB26" s="91">
        <f>'Monthly per capita (2013-2016)'!AX25</f>
        <v>0.98647291743427001</v>
      </c>
      <c r="BC26" s="91">
        <f t="shared" si="113"/>
        <v>0.98647291743427001</v>
      </c>
      <c r="BD26" s="91">
        <f t="shared" si="114"/>
        <v>0.98647291743427001</v>
      </c>
      <c r="BE26" s="91">
        <f t="shared" si="115"/>
        <v>0.98647291743427001</v>
      </c>
      <c r="BF26" s="91">
        <f>'Monthly per capita (2013-2016)'!AY25</f>
        <v>0.98401660188438178</v>
      </c>
      <c r="BG26" s="91">
        <f t="shared" si="116"/>
        <v>0.98401660188438178</v>
      </c>
      <c r="BH26" s="91">
        <f t="shared" si="117"/>
        <v>0.98401660188438178</v>
      </c>
      <c r="BI26" s="91">
        <f t="shared" si="118"/>
        <v>0.98401660188438178</v>
      </c>
      <c r="BJ26" s="91">
        <f>'Monthly per capita (2013-2016)'!AZ25</f>
        <v>1.0264204039083724</v>
      </c>
      <c r="BK26" s="91">
        <f t="shared" si="119"/>
        <v>1.0264204039083724</v>
      </c>
      <c r="BL26" s="91">
        <f t="shared" si="120"/>
        <v>1.0264204039083724</v>
      </c>
      <c r="BM26" s="91">
        <f t="shared" si="121"/>
        <v>1.0264204039083724</v>
      </c>
      <c r="BN26" s="91">
        <f t="shared" si="122"/>
        <v>1.0264204039083724</v>
      </c>
      <c r="BO26" s="91">
        <f>'Monthly per capita (2013-2016)'!BA25</f>
        <v>1.0430563784680777</v>
      </c>
      <c r="BP26" s="91">
        <f t="shared" ref="BP26:BQ26" si="252">BO26</f>
        <v>1.0430563784680777</v>
      </c>
      <c r="BQ26" s="91">
        <f t="shared" si="252"/>
        <v>1.0430563784680777</v>
      </c>
      <c r="BR26" s="91">
        <f t="shared" si="124"/>
        <v>1.0430563784680777</v>
      </c>
      <c r="BS26" s="91">
        <f>'Monthly per capita (2013-2016)'!BB25</f>
        <v>1.0400921903099618</v>
      </c>
      <c r="BT26" s="91">
        <f t="shared" si="125"/>
        <v>1.0400921903099618</v>
      </c>
      <c r="BU26" s="91">
        <f t="shared" si="126"/>
        <v>1.0400921903099618</v>
      </c>
      <c r="BV26" s="91">
        <f t="shared" si="127"/>
        <v>1.0400921903099618</v>
      </c>
      <c r="BW26" s="91">
        <f>'Monthly per capita (2013-2016)'!BC25</f>
        <v>0.92852087375636116</v>
      </c>
      <c r="BX26" s="91">
        <f t="shared" si="128"/>
        <v>0.92852087375636116</v>
      </c>
      <c r="BY26" s="91">
        <f t="shared" si="129"/>
        <v>0.92852087375636116</v>
      </c>
      <c r="BZ26" s="91">
        <f t="shared" si="130"/>
        <v>0.92852087375636116</v>
      </c>
      <c r="CA26" s="91">
        <f t="shared" si="131"/>
        <v>0.92852087375636116</v>
      </c>
      <c r="CB26" s="133">
        <f>'Monthly per capita (2013-2016)'!BD25</f>
        <v>0.99475822106290346</v>
      </c>
      <c r="CC26" s="133">
        <f t="shared" si="132"/>
        <v>0.99475822106290346</v>
      </c>
      <c r="CD26" s="133">
        <f t="shared" si="133"/>
        <v>0.99475822106290346</v>
      </c>
      <c r="CE26" s="133">
        <f t="shared" si="134"/>
        <v>0.99475822106290346</v>
      </c>
      <c r="CF26" s="133">
        <f>'Monthly per capita (2013-2016)'!BE25</f>
        <v>1.0974269068697915</v>
      </c>
      <c r="CG26" s="133">
        <f t="shared" si="135"/>
        <v>1.0974269068697915</v>
      </c>
      <c r="CH26" s="133">
        <f t="shared" si="136"/>
        <v>1.0974269068697915</v>
      </c>
      <c r="CI26" s="133">
        <f t="shared" si="137"/>
        <v>1.0974269068697915</v>
      </c>
      <c r="CJ26" s="133">
        <f>'Monthly per capita (2013-2016)'!BF25</f>
        <v>0.89556116661811724</v>
      </c>
      <c r="CK26" s="133">
        <f t="shared" ref="CK26:CL26" si="253">CJ26</f>
        <v>0.89556116661811724</v>
      </c>
      <c r="CL26" s="133">
        <f t="shared" si="253"/>
        <v>0.89556116661811724</v>
      </c>
      <c r="CM26" s="133">
        <f t="shared" si="139"/>
        <v>0.89556116661811724</v>
      </c>
      <c r="CN26" s="133">
        <f t="shared" si="140"/>
        <v>0.89556116661811724</v>
      </c>
      <c r="CO26" s="133">
        <f>'Monthly per capita (2013-2016)'!BG25</f>
        <v>0.95094174214469429</v>
      </c>
      <c r="CP26" s="133">
        <f t="shared" si="141"/>
        <v>0.95094174214469429</v>
      </c>
      <c r="CQ26" s="133">
        <f t="shared" si="142"/>
        <v>0.95094174214469429</v>
      </c>
      <c r="CR26" s="133">
        <f t="shared" si="143"/>
        <v>0.95094174214469429</v>
      </c>
      <c r="CS26" s="133">
        <f>'Monthly per capita (2013-2016)'!BH25</f>
        <v>0.91980153770771733</v>
      </c>
      <c r="CT26" s="133">
        <f t="shared" si="144"/>
        <v>0.91980153770771733</v>
      </c>
      <c r="CU26" s="133">
        <f t="shared" si="145"/>
        <v>0.91980153770771733</v>
      </c>
      <c r="CV26" s="133">
        <f t="shared" si="146"/>
        <v>0.91980153770771733</v>
      </c>
      <c r="CW26" s="133">
        <f>'Monthly per capita (2013-2016)'!BI25</f>
        <v>0.9949878667706572</v>
      </c>
      <c r="CX26" s="133">
        <f t="shared" si="147"/>
        <v>0.9949878667706572</v>
      </c>
      <c r="CY26" s="133">
        <f t="shared" si="148"/>
        <v>0.9949878667706572</v>
      </c>
      <c r="CZ26" s="133">
        <f t="shared" si="149"/>
        <v>0.9949878667706572</v>
      </c>
      <c r="DA26" s="133">
        <f t="shared" si="150"/>
        <v>0.9949878667706572</v>
      </c>
      <c r="DB26" s="133">
        <f>'Monthly per capita (2013-2016)'!BJ25</f>
        <v>0.94421755640954208</v>
      </c>
      <c r="DC26" s="133">
        <f t="shared" si="151"/>
        <v>0.94421755640954208</v>
      </c>
      <c r="DD26" s="133">
        <f t="shared" si="152"/>
        <v>0.94421755640954208</v>
      </c>
      <c r="DE26" s="133">
        <f t="shared" si="153"/>
        <v>0.94421755640954208</v>
      </c>
      <c r="DF26" s="133">
        <f>'Monthly per capita (2013-2016)'!BK25</f>
        <v>0.86865620396582921</v>
      </c>
      <c r="DG26" s="133">
        <f t="shared" si="154"/>
        <v>0.86865620396582921</v>
      </c>
      <c r="DH26" s="133">
        <f t="shared" si="155"/>
        <v>0.86865620396582921</v>
      </c>
      <c r="DI26" s="133">
        <f t="shared" si="156"/>
        <v>0.86865620396582921</v>
      </c>
      <c r="DJ26" s="133">
        <f>'Monthly per capita (2013-2016)'!BL25</f>
        <v>0.96350277674945284</v>
      </c>
      <c r="DK26" s="133">
        <f t="shared" si="157"/>
        <v>0.96350277674945284</v>
      </c>
      <c r="DL26" s="133">
        <f t="shared" si="158"/>
        <v>0.96350277674945284</v>
      </c>
      <c r="DM26" s="133">
        <f t="shared" si="159"/>
        <v>0.96350277674945284</v>
      </c>
      <c r="DN26" s="133">
        <f t="shared" si="160"/>
        <v>0.96350277674945284</v>
      </c>
      <c r="DO26" s="133">
        <f>'Monthly per capita (2013-2016)'!BM25</f>
        <v>0.93431267245636129</v>
      </c>
      <c r="DP26" s="133">
        <f t="shared" si="161"/>
        <v>0.93431267245636129</v>
      </c>
      <c r="DQ26" s="133">
        <f t="shared" si="162"/>
        <v>0.93431267245636129</v>
      </c>
      <c r="DR26" s="133">
        <f t="shared" si="163"/>
        <v>0.93431267245636129</v>
      </c>
      <c r="DS26" s="133">
        <f>'Monthly per capita (2013-2016)'!BN25</f>
        <v>0.93422678382837754</v>
      </c>
      <c r="DT26" s="133">
        <f t="shared" si="164"/>
        <v>0.93422678382837754</v>
      </c>
      <c r="DU26" s="133">
        <f t="shared" si="165"/>
        <v>0.93422678382837754</v>
      </c>
      <c r="DV26" s="133">
        <f t="shared" si="166"/>
        <v>0.93422678382837754</v>
      </c>
      <c r="DW26" s="133">
        <f>'Monthly per capita (2013-2016)'!BO25</f>
        <v>0.88464837831403431</v>
      </c>
      <c r="DX26" s="133">
        <f t="shared" si="167"/>
        <v>0.88464837831403431</v>
      </c>
      <c r="DY26" s="133">
        <f t="shared" si="168"/>
        <v>0.88464837831403431</v>
      </c>
      <c r="DZ26" s="133">
        <f t="shared" si="169"/>
        <v>0.88464837831403431</v>
      </c>
      <c r="EA26" s="133">
        <f t="shared" si="170"/>
        <v>0.88464837831403431</v>
      </c>
      <c r="EB26" s="91">
        <f>'Monthly per capita (2013-2016)'!BP25</f>
        <v>0.89563447033785903</v>
      </c>
      <c r="EC26" s="91">
        <f t="shared" si="171"/>
        <v>0.89563447033785903</v>
      </c>
      <c r="ED26" s="91">
        <f t="shared" si="172"/>
        <v>0.89563447033785903</v>
      </c>
      <c r="EE26" s="91">
        <f t="shared" si="173"/>
        <v>0.89563447033785903</v>
      </c>
      <c r="EF26" s="91">
        <f>'Monthly per capita (2013-2016)'!BQ25</f>
        <v>0.91803780127239132</v>
      </c>
      <c r="EG26" s="91">
        <f t="shared" si="174"/>
        <v>0.91803780127239132</v>
      </c>
      <c r="EH26" s="91">
        <f t="shared" si="175"/>
        <v>0.91803780127239132</v>
      </c>
      <c r="EI26" s="91">
        <f t="shared" si="176"/>
        <v>0.91803780127239132</v>
      </c>
      <c r="EJ26" s="91">
        <f>'Monthly per capita (2013-2016)'!BR25</f>
        <v>0.85982822488268118</v>
      </c>
      <c r="EK26" s="91">
        <f t="shared" si="177"/>
        <v>0.85982822488268118</v>
      </c>
      <c r="EL26" s="91">
        <f t="shared" si="178"/>
        <v>0.85982822488268118</v>
      </c>
      <c r="EM26" s="91">
        <f t="shared" si="179"/>
        <v>0.85982822488268118</v>
      </c>
      <c r="EN26" s="91">
        <f t="shared" si="180"/>
        <v>0.85982822488268118</v>
      </c>
      <c r="EO26" s="91">
        <f>'Monthly per capita (2013-2016)'!BS25</f>
        <v>0.91599907584140561</v>
      </c>
      <c r="EP26" s="91">
        <f t="shared" si="181"/>
        <v>0.91599907584140561</v>
      </c>
      <c r="EQ26" s="91">
        <f t="shared" si="182"/>
        <v>0.91599907584140561</v>
      </c>
      <c r="ER26" s="91">
        <f t="shared" si="183"/>
        <v>0.91599907584140561</v>
      </c>
      <c r="ES26" s="91">
        <f>'Monthly per capita (2013-2016)'!BT25</f>
        <v>0.95609669525253349</v>
      </c>
      <c r="ET26" s="91">
        <f t="shared" si="184"/>
        <v>0.95609669525253349</v>
      </c>
      <c r="EU26" s="91">
        <f t="shared" si="185"/>
        <v>0.95609669525253349</v>
      </c>
      <c r="EV26" s="91">
        <f t="shared" si="186"/>
        <v>0.95609669525253349</v>
      </c>
      <c r="EW26" s="91">
        <f>'Monthly per capita (2013-2016)'!BU25</f>
        <v>0.98197234117066923</v>
      </c>
      <c r="EX26" s="91">
        <f t="shared" si="187"/>
        <v>0.98197234117066923</v>
      </c>
      <c r="EY26" s="91">
        <f t="shared" si="188"/>
        <v>0.98197234117066923</v>
      </c>
      <c r="EZ26" s="91">
        <f t="shared" si="189"/>
        <v>0.98197234117066923</v>
      </c>
      <c r="FA26" s="91">
        <f t="shared" si="190"/>
        <v>0.98197234117066923</v>
      </c>
    </row>
    <row r="27" spans="1:157" x14ac:dyDescent="0.25">
      <c r="A27" s="71" t="s">
        <v>17</v>
      </c>
      <c r="B27" s="106">
        <f>'Monthly per capita (2013-2016)'!AL26</f>
        <v>0.9051244470513049</v>
      </c>
      <c r="C27" s="106">
        <f t="shared" si="76"/>
        <v>0.9051244470513049</v>
      </c>
      <c r="D27" s="106">
        <f t="shared" si="77"/>
        <v>0.9051244470513049</v>
      </c>
      <c r="E27" s="106">
        <f t="shared" si="78"/>
        <v>0.9051244470513049</v>
      </c>
      <c r="F27" s="106">
        <f>'Monthly per capita (2013-2016)'!AM26</f>
        <v>0.94431927248066294</v>
      </c>
      <c r="G27" s="106">
        <f t="shared" si="79"/>
        <v>0.94431927248066294</v>
      </c>
      <c r="H27" s="106">
        <f t="shared" si="80"/>
        <v>0.94431927248066294</v>
      </c>
      <c r="I27" s="106">
        <f t="shared" si="81"/>
        <v>0.94431927248066294</v>
      </c>
      <c r="J27" s="106">
        <f>'Monthly per capita (2013-2016)'!AN26</f>
        <v>1.0243589622090177</v>
      </c>
      <c r="K27" s="106">
        <f t="shared" si="82"/>
        <v>1.0243589622090177</v>
      </c>
      <c r="L27" s="106">
        <f t="shared" si="83"/>
        <v>1.0243589622090177</v>
      </c>
      <c r="M27" s="106">
        <f t="shared" si="84"/>
        <v>1.0243589622090177</v>
      </c>
      <c r="N27" s="106">
        <f t="shared" si="85"/>
        <v>1.0243589622090177</v>
      </c>
      <c r="O27" s="106">
        <f>'Monthly per capita (2013-2016)'!AO26</f>
        <v>1.0285321313534515</v>
      </c>
      <c r="P27" s="106">
        <f t="shared" si="86"/>
        <v>1.0285321313534515</v>
      </c>
      <c r="Q27" s="106">
        <f t="shared" si="87"/>
        <v>1.0285321313534515</v>
      </c>
      <c r="R27" s="106">
        <f t="shared" si="88"/>
        <v>1.0285321313534515</v>
      </c>
      <c r="S27" s="106">
        <f>'Monthly per capita (2013-2016)'!AP26</f>
        <v>0.96944324750642707</v>
      </c>
      <c r="T27" s="106">
        <f>'Monthly per capita (2013-2016)'!AP26</f>
        <v>0.96944324750642707</v>
      </c>
      <c r="U27" s="106">
        <f t="shared" si="89"/>
        <v>0.96944324750642707</v>
      </c>
      <c r="V27" s="106">
        <f t="shared" si="90"/>
        <v>0.96944324750642707</v>
      </c>
      <c r="W27" s="106">
        <f>'Monthly per capita (2013-2016)'!AQ26</f>
        <v>0.92452067986296749</v>
      </c>
      <c r="X27" s="106">
        <f t="shared" si="91"/>
        <v>0.92452067986296749</v>
      </c>
      <c r="Y27" s="106">
        <f t="shared" si="92"/>
        <v>0.92452067986296749</v>
      </c>
      <c r="Z27" s="106">
        <f t="shared" si="93"/>
        <v>0.92452067986296749</v>
      </c>
      <c r="AA27" s="106">
        <f t="shared" si="94"/>
        <v>0.92452067986296749</v>
      </c>
      <c r="AB27" s="91">
        <f>'Monthly per capita (2013-2016)'!AR26</f>
        <v>0.95884668209706725</v>
      </c>
      <c r="AC27" s="91">
        <f t="shared" si="95"/>
        <v>0.95884668209706725</v>
      </c>
      <c r="AD27" s="91">
        <f t="shared" si="96"/>
        <v>0.95884668209706725</v>
      </c>
      <c r="AE27" s="91">
        <f t="shared" si="97"/>
        <v>0.95884668209706725</v>
      </c>
      <c r="AF27" s="91">
        <f>'Monthly per capita (2013-2016)'!AS26</f>
        <v>1.0544742128044813</v>
      </c>
      <c r="AG27" s="91">
        <f t="shared" si="98"/>
        <v>1.0544742128044813</v>
      </c>
      <c r="AH27" s="91">
        <f t="shared" si="99"/>
        <v>1.0544742128044813</v>
      </c>
      <c r="AI27" s="91">
        <f t="shared" si="100"/>
        <v>1.0544742128044813</v>
      </c>
      <c r="AJ27" s="91">
        <f>'Monthly per capita (2013-2016)'!AT26</f>
        <v>0.95085604180127759</v>
      </c>
      <c r="AK27" s="91">
        <f t="shared" si="101"/>
        <v>0.95085604180127759</v>
      </c>
      <c r="AL27" s="91">
        <f t="shared" si="102"/>
        <v>0.95085604180127759</v>
      </c>
      <c r="AM27" s="91">
        <f t="shared" si="103"/>
        <v>0.95085604180127759</v>
      </c>
      <c r="AN27" s="91">
        <f t="shared" si="104"/>
        <v>0.95085604180127759</v>
      </c>
      <c r="AO27" s="91">
        <f>'Monthly per capita (2013-2016)'!AU26</f>
        <v>0.92594757501694902</v>
      </c>
      <c r="AP27" s="91">
        <f t="shared" ref="AP27:AR27" si="254">AO27</f>
        <v>0.92594757501694902</v>
      </c>
      <c r="AQ27" s="91">
        <f t="shared" si="254"/>
        <v>0.92594757501694902</v>
      </c>
      <c r="AR27" s="91">
        <f t="shared" si="254"/>
        <v>0.92594757501694902</v>
      </c>
      <c r="AS27" s="91">
        <f>'Monthly per capita (2013-2016)'!AV26</f>
        <v>0.92392218414668048</v>
      </c>
      <c r="AT27" s="91">
        <f t="shared" si="106"/>
        <v>0.92392218414668048</v>
      </c>
      <c r="AU27" s="91">
        <f t="shared" si="107"/>
        <v>0.92392218414668048</v>
      </c>
      <c r="AV27" s="91">
        <f t="shared" si="108"/>
        <v>0.92392218414668048</v>
      </c>
      <c r="AW27" s="91">
        <f>'Monthly per capita (2013-2016)'!AW26</f>
        <v>0.93071166633576996</v>
      </c>
      <c r="AX27" s="91">
        <f t="shared" si="109"/>
        <v>0.93071166633576996</v>
      </c>
      <c r="AY27" s="91">
        <f t="shared" si="110"/>
        <v>0.93071166633576996</v>
      </c>
      <c r="AZ27" s="91">
        <f t="shared" si="111"/>
        <v>0.93071166633576996</v>
      </c>
      <c r="BA27" s="91">
        <f t="shared" si="112"/>
        <v>0.93071166633576996</v>
      </c>
      <c r="BB27" s="91">
        <f>'Monthly per capita (2013-2016)'!AX26</f>
        <v>0.94254699278901655</v>
      </c>
      <c r="BC27" s="91">
        <f t="shared" si="113"/>
        <v>0.94254699278901655</v>
      </c>
      <c r="BD27" s="91">
        <f t="shared" si="114"/>
        <v>0.94254699278901655</v>
      </c>
      <c r="BE27" s="91">
        <f t="shared" si="115"/>
        <v>0.94254699278901655</v>
      </c>
      <c r="BF27" s="91">
        <f>'Monthly per capita (2013-2016)'!AY26</f>
        <v>0.9403082671290397</v>
      </c>
      <c r="BG27" s="91">
        <f t="shared" si="116"/>
        <v>0.9403082671290397</v>
      </c>
      <c r="BH27" s="91">
        <f t="shared" si="117"/>
        <v>0.9403082671290397</v>
      </c>
      <c r="BI27" s="91">
        <f t="shared" si="118"/>
        <v>0.9403082671290397</v>
      </c>
      <c r="BJ27" s="91">
        <f>'Monthly per capita (2013-2016)'!AZ26</f>
        <v>0.9812055300331084</v>
      </c>
      <c r="BK27" s="91">
        <f t="shared" si="119"/>
        <v>0.9812055300331084</v>
      </c>
      <c r="BL27" s="91">
        <f t="shared" si="120"/>
        <v>0.9812055300331084</v>
      </c>
      <c r="BM27" s="91">
        <f t="shared" si="121"/>
        <v>0.9812055300331084</v>
      </c>
      <c r="BN27" s="91">
        <f t="shared" si="122"/>
        <v>0.9812055300331084</v>
      </c>
      <c r="BO27" s="91">
        <f>'Monthly per capita (2013-2016)'!BA26</f>
        <v>1.0008303857220735</v>
      </c>
      <c r="BP27" s="91">
        <f t="shared" ref="BP27:BQ27" si="255">BO27</f>
        <v>1.0008303857220735</v>
      </c>
      <c r="BQ27" s="91">
        <f t="shared" si="255"/>
        <v>1.0008303857220735</v>
      </c>
      <c r="BR27" s="91">
        <f t="shared" si="124"/>
        <v>1.0008303857220735</v>
      </c>
      <c r="BS27" s="91">
        <f>'Monthly per capita (2013-2016)'!BB26</f>
        <v>1.0161459976414342</v>
      </c>
      <c r="BT27" s="91">
        <f t="shared" si="125"/>
        <v>1.0161459976414342</v>
      </c>
      <c r="BU27" s="91">
        <f t="shared" si="126"/>
        <v>1.0161459976414342</v>
      </c>
      <c r="BV27" s="91">
        <f t="shared" si="127"/>
        <v>1.0161459976414342</v>
      </c>
      <c r="BW27" s="91">
        <f>'Monthly per capita (2013-2016)'!BC26</f>
        <v>0.90171523202169168</v>
      </c>
      <c r="BX27" s="91">
        <f t="shared" si="128"/>
        <v>0.90171523202169168</v>
      </c>
      <c r="BY27" s="91">
        <f t="shared" si="129"/>
        <v>0.90171523202169168</v>
      </c>
      <c r="BZ27" s="91">
        <f t="shared" si="130"/>
        <v>0.90171523202169168</v>
      </c>
      <c r="CA27" s="91">
        <f t="shared" si="131"/>
        <v>0.90171523202169168</v>
      </c>
      <c r="CB27" s="133">
        <f>'Monthly per capita (2013-2016)'!BD26</f>
        <v>0.98400474829036622</v>
      </c>
      <c r="CC27" s="133">
        <f t="shared" si="132"/>
        <v>0.98400474829036622</v>
      </c>
      <c r="CD27" s="133">
        <f t="shared" si="133"/>
        <v>0.98400474829036622</v>
      </c>
      <c r="CE27" s="133">
        <f t="shared" si="134"/>
        <v>0.98400474829036622</v>
      </c>
      <c r="CF27" s="133">
        <f>'Monthly per capita (2013-2016)'!BE26</f>
        <v>1.0939495964121024</v>
      </c>
      <c r="CG27" s="133">
        <f t="shared" si="135"/>
        <v>1.0939495964121024</v>
      </c>
      <c r="CH27" s="133">
        <f t="shared" si="136"/>
        <v>1.0939495964121024</v>
      </c>
      <c r="CI27" s="133">
        <f t="shared" si="137"/>
        <v>1.0939495964121024</v>
      </c>
      <c r="CJ27" s="133">
        <f>'Monthly per capita (2013-2016)'!BF26</f>
        <v>0.86444170690394817</v>
      </c>
      <c r="CK27" s="133">
        <f t="shared" ref="CK27:CL27" si="256">CJ27</f>
        <v>0.86444170690394817</v>
      </c>
      <c r="CL27" s="133">
        <f t="shared" si="256"/>
        <v>0.86444170690394817</v>
      </c>
      <c r="CM27" s="133">
        <f t="shared" si="139"/>
        <v>0.86444170690394817</v>
      </c>
      <c r="CN27" s="133">
        <f t="shared" si="140"/>
        <v>0.86444170690394817</v>
      </c>
      <c r="CO27" s="133">
        <f>'Monthly per capita (2013-2016)'!BG26</f>
        <v>0.94835289380592536</v>
      </c>
      <c r="CP27" s="133">
        <f t="shared" si="141"/>
        <v>0.94835289380592536</v>
      </c>
      <c r="CQ27" s="133">
        <f t="shared" si="142"/>
        <v>0.94835289380592536</v>
      </c>
      <c r="CR27" s="133">
        <f t="shared" si="143"/>
        <v>0.94835289380592536</v>
      </c>
      <c r="CS27" s="133">
        <f>'Monthly per capita (2013-2016)'!BH26</f>
        <v>0.89393388401691709</v>
      </c>
      <c r="CT27" s="133">
        <f t="shared" si="144"/>
        <v>0.89393388401691709</v>
      </c>
      <c r="CU27" s="133">
        <f t="shared" si="145"/>
        <v>0.89393388401691709</v>
      </c>
      <c r="CV27" s="133">
        <f t="shared" si="146"/>
        <v>0.89393388401691709</v>
      </c>
      <c r="CW27" s="133">
        <f>'Monthly per capita (2013-2016)'!BI26</f>
        <v>0.97154059878995613</v>
      </c>
      <c r="CX27" s="133">
        <f t="shared" si="147"/>
        <v>0.97154059878995613</v>
      </c>
      <c r="CY27" s="133">
        <f t="shared" si="148"/>
        <v>0.97154059878995613</v>
      </c>
      <c r="CZ27" s="133">
        <f t="shared" si="149"/>
        <v>0.97154059878995613</v>
      </c>
      <c r="DA27" s="133">
        <f t="shared" si="150"/>
        <v>0.97154059878995613</v>
      </c>
      <c r="DB27" s="133">
        <f>'Monthly per capita (2013-2016)'!BJ26</f>
        <v>0.92954932722251638</v>
      </c>
      <c r="DC27" s="133">
        <f t="shared" si="151"/>
        <v>0.92954932722251638</v>
      </c>
      <c r="DD27" s="133">
        <f t="shared" si="152"/>
        <v>0.92954932722251638</v>
      </c>
      <c r="DE27" s="133">
        <f t="shared" si="153"/>
        <v>0.92954932722251638</v>
      </c>
      <c r="DF27" s="133">
        <f>'Monthly per capita (2013-2016)'!BK26</f>
        <v>0.92856928974861364</v>
      </c>
      <c r="DG27" s="133">
        <f t="shared" si="154"/>
        <v>0.92856928974861364</v>
      </c>
      <c r="DH27" s="133">
        <f t="shared" si="155"/>
        <v>0.92856928974861364</v>
      </c>
      <c r="DI27" s="133">
        <f t="shared" si="156"/>
        <v>0.92856928974861364</v>
      </c>
      <c r="DJ27" s="133">
        <f>'Monthly per capita (2013-2016)'!BL26</f>
        <v>0.99886857781594629</v>
      </c>
      <c r="DK27" s="133">
        <f t="shared" si="157"/>
        <v>0.99886857781594629</v>
      </c>
      <c r="DL27" s="133">
        <f t="shared" si="158"/>
        <v>0.99886857781594629</v>
      </c>
      <c r="DM27" s="133">
        <f t="shared" si="159"/>
        <v>0.99886857781594629</v>
      </c>
      <c r="DN27" s="133">
        <f t="shared" si="160"/>
        <v>0.99886857781594629</v>
      </c>
      <c r="DO27" s="133">
        <f>'Monthly per capita (2013-2016)'!BM26</f>
        <v>0.97211307152220616</v>
      </c>
      <c r="DP27" s="133">
        <f t="shared" si="161"/>
        <v>0.97211307152220616</v>
      </c>
      <c r="DQ27" s="133">
        <f t="shared" si="162"/>
        <v>0.97211307152220616</v>
      </c>
      <c r="DR27" s="133">
        <f t="shared" si="163"/>
        <v>0.97211307152220616</v>
      </c>
      <c r="DS27" s="133">
        <f>'Monthly per capita (2013-2016)'!BN26</f>
        <v>0.98378221932519883</v>
      </c>
      <c r="DT27" s="133">
        <f t="shared" si="164"/>
        <v>0.98378221932519883</v>
      </c>
      <c r="DU27" s="133">
        <f t="shared" si="165"/>
        <v>0.98378221932519883</v>
      </c>
      <c r="DV27" s="133">
        <f t="shared" si="166"/>
        <v>0.98378221932519883</v>
      </c>
      <c r="DW27" s="133">
        <f>'Monthly per capita (2013-2016)'!BO26</f>
        <v>0.9329529354113838</v>
      </c>
      <c r="DX27" s="133">
        <f t="shared" si="167"/>
        <v>0.9329529354113838</v>
      </c>
      <c r="DY27" s="133">
        <f t="shared" si="168"/>
        <v>0.9329529354113838</v>
      </c>
      <c r="DZ27" s="133">
        <f t="shared" si="169"/>
        <v>0.9329529354113838</v>
      </c>
      <c r="EA27" s="133">
        <f t="shared" si="170"/>
        <v>0.9329529354113838</v>
      </c>
      <c r="EB27" s="91">
        <f>'Monthly per capita (2013-2016)'!BP26</f>
        <v>0.97817707328093217</v>
      </c>
      <c r="EC27" s="91">
        <f t="shared" si="171"/>
        <v>0.97817707328093217</v>
      </c>
      <c r="ED27" s="91">
        <f t="shared" si="172"/>
        <v>0.97817707328093217</v>
      </c>
      <c r="EE27" s="91">
        <f t="shared" si="173"/>
        <v>0.97817707328093217</v>
      </c>
      <c r="EF27" s="91">
        <f>'Monthly per capita (2013-2016)'!BQ26</f>
        <v>0.97956989265770567</v>
      </c>
      <c r="EG27" s="91">
        <f t="shared" si="174"/>
        <v>0.97956989265770567</v>
      </c>
      <c r="EH27" s="91">
        <f t="shared" si="175"/>
        <v>0.97956989265770567</v>
      </c>
      <c r="EI27" s="91">
        <f t="shared" si="176"/>
        <v>0.97956989265770567</v>
      </c>
      <c r="EJ27" s="91">
        <f>'Monthly per capita (2013-2016)'!BR26</f>
        <v>0.92840747096437182</v>
      </c>
      <c r="EK27" s="91">
        <f t="shared" si="177"/>
        <v>0.92840747096437182</v>
      </c>
      <c r="EL27" s="91">
        <f t="shared" si="178"/>
        <v>0.92840747096437182</v>
      </c>
      <c r="EM27" s="91">
        <f t="shared" si="179"/>
        <v>0.92840747096437182</v>
      </c>
      <c r="EN27" s="91">
        <f t="shared" si="180"/>
        <v>0.92840747096437182</v>
      </c>
      <c r="EO27" s="91">
        <f>'Monthly per capita (2013-2016)'!BS26</f>
        <v>0.97819759013788865</v>
      </c>
      <c r="EP27" s="91">
        <f t="shared" si="181"/>
        <v>0.97819759013788865</v>
      </c>
      <c r="EQ27" s="91">
        <f t="shared" si="182"/>
        <v>0.97819759013788865</v>
      </c>
      <c r="ER27" s="91">
        <f t="shared" si="183"/>
        <v>0.97819759013788865</v>
      </c>
      <c r="ES27" s="91">
        <f>'Monthly per capita (2013-2016)'!BT26</f>
        <v>0.9286738191084547</v>
      </c>
      <c r="ET27" s="91">
        <f t="shared" si="184"/>
        <v>0.9286738191084547</v>
      </c>
      <c r="EU27" s="91">
        <f t="shared" si="185"/>
        <v>0.9286738191084547</v>
      </c>
      <c r="EV27" s="91">
        <f t="shared" si="186"/>
        <v>0.9286738191084547</v>
      </c>
      <c r="EW27" s="91">
        <f>'Monthly per capita (2013-2016)'!BU26</f>
        <v>0.95552631724122716</v>
      </c>
      <c r="EX27" s="91">
        <f t="shared" si="187"/>
        <v>0.95552631724122716</v>
      </c>
      <c r="EY27" s="91">
        <f t="shared" si="188"/>
        <v>0.95552631724122716</v>
      </c>
      <c r="EZ27" s="91">
        <f t="shared" si="189"/>
        <v>0.95552631724122716</v>
      </c>
      <c r="FA27" s="91">
        <f t="shared" si="190"/>
        <v>0.95552631724122716</v>
      </c>
    </row>
    <row r="28" spans="1:157" x14ac:dyDescent="0.25">
      <c r="A28" s="71" t="s">
        <v>23</v>
      </c>
      <c r="B28" s="106">
        <f>'Monthly per capita (2013-2016)'!AL27</f>
        <v>0.88003580287678307</v>
      </c>
      <c r="C28" s="106">
        <f t="shared" si="76"/>
        <v>0.88003580287678307</v>
      </c>
      <c r="D28" s="106">
        <f t="shared" si="77"/>
        <v>0.88003580287678307</v>
      </c>
      <c r="E28" s="106">
        <f t="shared" si="78"/>
        <v>0.88003580287678307</v>
      </c>
      <c r="F28" s="106">
        <f>'Monthly per capita (2013-2016)'!AM27</f>
        <v>0.94121039141531282</v>
      </c>
      <c r="G28" s="106">
        <f t="shared" si="79"/>
        <v>0.94121039141531282</v>
      </c>
      <c r="H28" s="106">
        <f t="shared" si="80"/>
        <v>0.94121039141531282</v>
      </c>
      <c r="I28" s="106">
        <f t="shared" si="81"/>
        <v>0.94121039141531282</v>
      </c>
      <c r="J28" s="106">
        <f>'Monthly per capita (2013-2016)'!AN27</f>
        <v>0.98106498222028848</v>
      </c>
      <c r="K28" s="106">
        <f t="shared" si="82"/>
        <v>0.98106498222028848</v>
      </c>
      <c r="L28" s="106">
        <f t="shared" si="83"/>
        <v>0.98106498222028848</v>
      </c>
      <c r="M28" s="106">
        <f t="shared" si="84"/>
        <v>0.98106498222028848</v>
      </c>
      <c r="N28" s="106">
        <f t="shared" si="85"/>
        <v>0.98106498222028848</v>
      </c>
      <c r="O28" s="106">
        <f>'Monthly per capita (2013-2016)'!AO27</f>
        <v>0.98164690504562213</v>
      </c>
      <c r="P28" s="106">
        <f t="shared" si="86"/>
        <v>0.98164690504562213</v>
      </c>
      <c r="Q28" s="106">
        <f t="shared" si="87"/>
        <v>0.98164690504562213</v>
      </c>
      <c r="R28" s="106">
        <f t="shared" si="88"/>
        <v>0.98164690504562213</v>
      </c>
      <c r="S28" s="106">
        <f>'Monthly per capita (2013-2016)'!AP27</f>
        <v>0.90247997099332944</v>
      </c>
      <c r="T28" s="106">
        <f>'Monthly per capita (2013-2016)'!AP27</f>
        <v>0.90247997099332944</v>
      </c>
      <c r="U28" s="106">
        <f t="shared" si="89"/>
        <v>0.90247997099332944</v>
      </c>
      <c r="V28" s="106">
        <f t="shared" si="90"/>
        <v>0.90247997099332944</v>
      </c>
      <c r="W28" s="106">
        <f>'Monthly per capita (2013-2016)'!AQ27</f>
        <v>0.86384974529999436</v>
      </c>
      <c r="X28" s="106">
        <f t="shared" si="91"/>
        <v>0.86384974529999436</v>
      </c>
      <c r="Y28" s="106">
        <f t="shared" si="92"/>
        <v>0.86384974529999436</v>
      </c>
      <c r="Z28" s="106">
        <f t="shared" si="93"/>
        <v>0.86384974529999436</v>
      </c>
      <c r="AA28" s="106">
        <f t="shared" si="94"/>
        <v>0.86384974529999436</v>
      </c>
      <c r="AB28" s="91">
        <f>'Monthly per capita (2013-2016)'!AR27</f>
        <v>0.91022256405174951</v>
      </c>
      <c r="AC28" s="91">
        <f t="shared" si="95"/>
        <v>0.91022256405174951</v>
      </c>
      <c r="AD28" s="91">
        <f t="shared" si="96"/>
        <v>0.91022256405174951</v>
      </c>
      <c r="AE28" s="91">
        <f t="shared" si="97"/>
        <v>0.91022256405174951</v>
      </c>
      <c r="AF28" s="91">
        <f>'Monthly per capita (2013-2016)'!AS27</f>
        <v>0.91924733166185046</v>
      </c>
      <c r="AG28" s="91">
        <f t="shared" si="98"/>
        <v>0.91924733166185046</v>
      </c>
      <c r="AH28" s="91">
        <f t="shared" si="99"/>
        <v>0.91924733166185046</v>
      </c>
      <c r="AI28" s="91">
        <f t="shared" si="100"/>
        <v>0.91924733166185046</v>
      </c>
      <c r="AJ28" s="91">
        <f>'Monthly per capita (2013-2016)'!AT27</f>
        <v>0.84231728770108094</v>
      </c>
      <c r="AK28" s="91">
        <f t="shared" si="101"/>
        <v>0.84231728770108094</v>
      </c>
      <c r="AL28" s="91">
        <f t="shared" si="102"/>
        <v>0.84231728770108094</v>
      </c>
      <c r="AM28" s="91">
        <f t="shared" si="103"/>
        <v>0.84231728770108094</v>
      </c>
      <c r="AN28" s="91">
        <f t="shared" si="104"/>
        <v>0.84231728770108094</v>
      </c>
      <c r="AO28" s="91">
        <f>'Monthly per capita (2013-2016)'!AU27</f>
        <v>0.82161446498579083</v>
      </c>
      <c r="AP28" s="91">
        <f t="shared" ref="AP28:AR28" si="257">AO28</f>
        <v>0.82161446498579083</v>
      </c>
      <c r="AQ28" s="91">
        <f t="shared" si="257"/>
        <v>0.82161446498579083</v>
      </c>
      <c r="AR28" s="91">
        <f t="shared" si="257"/>
        <v>0.82161446498579083</v>
      </c>
      <c r="AS28" s="91">
        <f>'Monthly per capita (2013-2016)'!AV27</f>
        <v>0.81531831625969964</v>
      </c>
      <c r="AT28" s="91">
        <f t="shared" si="106"/>
        <v>0.81531831625969964</v>
      </c>
      <c r="AU28" s="91">
        <f t="shared" si="107"/>
        <v>0.81531831625969964</v>
      </c>
      <c r="AV28" s="91">
        <f t="shared" si="108"/>
        <v>0.81531831625969964</v>
      </c>
      <c r="AW28" s="91">
        <f>'Monthly per capita (2013-2016)'!AW27</f>
        <v>0.81832911828424848</v>
      </c>
      <c r="AX28" s="91">
        <f t="shared" si="109"/>
        <v>0.81832911828424848</v>
      </c>
      <c r="AY28" s="91">
        <f t="shared" si="110"/>
        <v>0.81832911828424848</v>
      </c>
      <c r="AZ28" s="91">
        <f t="shared" si="111"/>
        <v>0.81832911828424848</v>
      </c>
      <c r="BA28" s="91">
        <f t="shared" si="112"/>
        <v>0.81832911828424848</v>
      </c>
      <c r="BB28" s="91">
        <f>'Monthly per capita (2013-2016)'!AX27</f>
        <v>0.83535939933737247</v>
      </c>
      <c r="BC28" s="91">
        <f t="shared" si="113"/>
        <v>0.83535939933737247</v>
      </c>
      <c r="BD28" s="91">
        <f t="shared" si="114"/>
        <v>0.83535939933737247</v>
      </c>
      <c r="BE28" s="91">
        <f t="shared" si="115"/>
        <v>0.83535939933737247</v>
      </c>
      <c r="BF28" s="91">
        <f>'Monthly per capita (2013-2016)'!AY27</f>
        <v>0.82393575335022984</v>
      </c>
      <c r="BG28" s="91">
        <f t="shared" si="116"/>
        <v>0.82393575335022984</v>
      </c>
      <c r="BH28" s="91">
        <f t="shared" si="117"/>
        <v>0.82393575335022984</v>
      </c>
      <c r="BI28" s="91">
        <f t="shared" si="118"/>
        <v>0.82393575335022984</v>
      </c>
      <c r="BJ28" s="91">
        <f>'Monthly per capita (2013-2016)'!AZ27</f>
        <v>0.85709574046094128</v>
      </c>
      <c r="BK28" s="91">
        <f t="shared" si="119"/>
        <v>0.85709574046094128</v>
      </c>
      <c r="BL28" s="91">
        <f t="shared" si="120"/>
        <v>0.85709574046094128</v>
      </c>
      <c r="BM28" s="91">
        <f t="shared" si="121"/>
        <v>0.85709574046094128</v>
      </c>
      <c r="BN28" s="91">
        <f t="shared" si="122"/>
        <v>0.85709574046094128</v>
      </c>
      <c r="BO28" s="91">
        <f>'Monthly per capita (2013-2016)'!BA27</f>
        <v>0.88598837358279225</v>
      </c>
      <c r="BP28" s="91">
        <f t="shared" ref="BP28:BQ28" si="258">BO28</f>
        <v>0.88598837358279225</v>
      </c>
      <c r="BQ28" s="91">
        <f t="shared" si="258"/>
        <v>0.88598837358279225</v>
      </c>
      <c r="BR28" s="91">
        <f t="shared" si="124"/>
        <v>0.88598837358279225</v>
      </c>
      <c r="BS28" s="91">
        <f>'Monthly per capita (2013-2016)'!BB27</f>
        <v>0.93347858630323777</v>
      </c>
      <c r="BT28" s="91">
        <f t="shared" si="125"/>
        <v>0.93347858630323777</v>
      </c>
      <c r="BU28" s="91">
        <f t="shared" si="126"/>
        <v>0.93347858630323777</v>
      </c>
      <c r="BV28" s="91">
        <f t="shared" si="127"/>
        <v>0.93347858630323777</v>
      </c>
      <c r="BW28" s="91">
        <f>'Monthly per capita (2013-2016)'!BC27</f>
        <v>0.8094522774675863</v>
      </c>
      <c r="BX28" s="91">
        <f t="shared" si="128"/>
        <v>0.8094522774675863</v>
      </c>
      <c r="BY28" s="91">
        <f t="shared" si="129"/>
        <v>0.8094522774675863</v>
      </c>
      <c r="BZ28" s="91">
        <f t="shared" si="130"/>
        <v>0.8094522774675863</v>
      </c>
      <c r="CA28" s="91">
        <f t="shared" si="131"/>
        <v>0.8094522774675863</v>
      </c>
      <c r="CB28" s="133">
        <f>'Monthly per capita (2013-2016)'!BD27</f>
        <v>0.89714788016896829</v>
      </c>
      <c r="CC28" s="133">
        <f t="shared" si="132"/>
        <v>0.89714788016896829</v>
      </c>
      <c r="CD28" s="133">
        <f t="shared" si="133"/>
        <v>0.89714788016896829</v>
      </c>
      <c r="CE28" s="133">
        <f t="shared" si="134"/>
        <v>0.89714788016896829</v>
      </c>
      <c r="CF28" s="133">
        <f>'Monthly per capita (2013-2016)'!BE27</f>
        <v>0.98040569115845722</v>
      </c>
      <c r="CG28" s="133">
        <f t="shared" si="135"/>
        <v>0.98040569115845722</v>
      </c>
      <c r="CH28" s="133">
        <f t="shared" si="136"/>
        <v>0.98040569115845722</v>
      </c>
      <c r="CI28" s="133">
        <f t="shared" si="137"/>
        <v>0.98040569115845722</v>
      </c>
      <c r="CJ28" s="133">
        <f>'Monthly per capita (2013-2016)'!BF27</f>
        <v>0.79439133232863357</v>
      </c>
      <c r="CK28" s="133">
        <f t="shared" ref="CK28:CL28" si="259">CJ28</f>
        <v>0.79439133232863357</v>
      </c>
      <c r="CL28" s="133">
        <f t="shared" si="259"/>
        <v>0.79439133232863357</v>
      </c>
      <c r="CM28" s="133">
        <f t="shared" si="139"/>
        <v>0.79439133232863357</v>
      </c>
      <c r="CN28" s="133">
        <f t="shared" si="140"/>
        <v>0.79439133232863357</v>
      </c>
      <c r="CO28" s="133">
        <f>'Monthly per capita (2013-2016)'!BG27</f>
        <v>0.86533395421643022</v>
      </c>
      <c r="CP28" s="133">
        <f t="shared" si="141"/>
        <v>0.86533395421643022</v>
      </c>
      <c r="CQ28" s="133">
        <f t="shared" si="142"/>
        <v>0.86533395421643022</v>
      </c>
      <c r="CR28" s="133">
        <f t="shared" si="143"/>
        <v>0.86533395421643022</v>
      </c>
      <c r="CS28" s="133">
        <f>'Monthly per capita (2013-2016)'!BH27</f>
        <v>0.81018312839453177</v>
      </c>
      <c r="CT28" s="133">
        <f t="shared" si="144"/>
        <v>0.81018312839453177</v>
      </c>
      <c r="CU28" s="133">
        <f t="shared" si="145"/>
        <v>0.81018312839453177</v>
      </c>
      <c r="CV28" s="133">
        <f t="shared" si="146"/>
        <v>0.81018312839453177</v>
      </c>
      <c r="CW28" s="133">
        <f>'Monthly per capita (2013-2016)'!BI27</f>
        <v>0.90453972028900675</v>
      </c>
      <c r="CX28" s="133">
        <f t="shared" si="147"/>
        <v>0.90453972028900675</v>
      </c>
      <c r="CY28" s="133">
        <f t="shared" si="148"/>
        <v>0.90453972028900675</v>
      </c>
      <c r="CZ28" s="133">
        <f t="shared" si="149"/>
        <v>0.90453972028900675</v>
      </c>
      <c r="DA28" s="133">
        <f t="shared" si="150"/>
        <v>0.90453972028900675</v>
      </c>
      <c r="DB28" s="133">
        <f>'Monthly per capita (2013-2016)'!BJ27</f>
        <v>0.84923466252086477</v>
      </c>
      <c r="DC28" s="133">
        <f t="shared" si="151"/>
        <v>0.84923466252086477</v>
      </c>
      <c r="DD28" s="133">
        <f t="shared" si="152"/>
        <v>0.84923466252086477</v>
      </c>
      <c r="DE28" s="133">
        <f t="shared" si="153"/>
        <v>0.84923466252086477</v>
      </c>
      <c r="DF28" s="133">
        <f>'Monthly per capita (2013-2016)'!BK27</f>
        <v>0.78967034341197695</v>
      </c>
      <c r="DG28" s="133">
        <f t="shared" si="154"/>
        <v>0.78967034341197695</v>
      </c>
      <c r="DH28" s="133">
        <f t="shared" si="155"/>
        <v>0.78967034341197695</v>
      </c>
      <c r="DI28" s="133">
        <f t="shared" si="156"/>
        <v>0.78967034341197695</v>
      </c>
      <c r="DJ28" s="133">
        <f>'Monthly per capita (2013-2016)'!BL27</f>
        <v>0.9071376852039934</v>
      </c>
      <c r="DK28" s="133">
        <f t="shared" si="157"/>
        <v>0.9071376852039934</v>
      </c>
      <c r="DL28" s="133">
        <f t="shared" si="158"/>
        <v>0.9071376852039934</v>
      </c>
      <c r="DM28" s="133">
        <f t="shared" si="159"/>
        <v>0.9071376852039934</v>
      </c>
      <c r="DN28" s="133">
        <f t="shared" si="160"/>
        <v>0.9071376852039934</v>
      </c>
      <c r="DO28" s="133">
        <f>'Monthly per capita (2013-2016)'!BM27</f>
        <v>0.86905269411405628</v>
      </c>
      <c r="DP28" s="133">
        <f t="shared" si="161"/>
        <v>0.86905269411405628</v>
      </c>
      <c r="DQ28" s="133">
        <f t="shared" si="162"/>
        <v>0.86905269411405628</v>
      </c>
      <c r="DR28" s="133">
        <f t="shared" si="163"/>
        <v>0.86905269411405628</v>
      </c>
      <c r="DS28" s="133">
        <f>'Monthly per capita (2013-2016)'!BN27</f>
        <v>0.87344078571515404</v>
      </c>
      <c r="DT28" s="133">
        <f t="shared" si="164"/>
        <v>0.87344078571515404</v>
      </c>
      <c r="DU28" s="133">
        <f t="shared" si="165"/>
        <v>0.87344078571515404</v>
      </c>
      <c r="DV28" s="133">
        <f t="shared" si="166"/>
        <v>0.87344078571515404</v>
      </c>
      <c r="DW28" s="133">
        <f>'Monthly per capita (2013-2016)'!BO27</f>
        <v>0.80950600132328643</v>
      </c>
      <c r="DX28" s="133">
        <f t="shared" si="167"/>
        <v>0.80950600132328643</v>
      </c>
      <c r="DY28" s="133">
        <f t="shared" si="168"/>
        <v>0.80950600132328643</v>
      </c>
      <c r="DZ28" s="133">
        <f t="shared" si="169"/>
        <v>0.80950600132328643</v>
      </c>
      <c r="EA28" s="133">
        <f t="shared" si="170"/>
        <v>0.80950600132328643</v>
      </c>
      <c r="EB28" s="91">
        <f>'Monthly per capita (2013-2016)'!BP27</f>
        <v>0.80096582424333163</v>
      </c>
      <c r="EC28" s="91">
        <f t="shared" si="171"/>
        <v>0.80096582424333163</v>
      </c>
      <c r="ED28" s="91">
        <f t="shared" si="172"/>
        <v>0.80096582424333163</v>
      </c>
      <c r="EE28" s="91">
        <f t="shared" si="173"/>
        <v>0.80096582424333163</v>
      </c>
      <c r="EF28" s="91">
        <f>'Monthly per capita (2013-2016)'!BQ27</f>
        <v>0.88463564440318632</v>
      </c>
      <c r="EG28" s="91">
        <f t="shared" si="174"/>
        <v>0.88463564440318632</v>
      </c>
      <c r="EH28" s="91">
        <f t="shared" si="175"/>
        <v>0.88463564440318632</v>
      </c>
      <c r="EI28" s="91">
        <f t="shared" si="176"/>
        <v>0.88463564440318632</v>
      </c>
      <c r="EJ28" s="91">
        <f>'Monthly per capita (2013-2016)'!BR27</f>
        <v>0.81404975010588332</v>
      </c>
      <c r="EK28" s="91">
        <f t="shared" si="177"/>
        <v>0.81404975010588332</v>
      </c>
      <c r="EL28" s="91">
        <f t="shared" si="178"/>
        <v>0.81404975010588332</v>
      </c>
      <c r="EM28" s="91">
        <f t="shared" si="179"/>
        <v>0.81404975010588332</v>
      </c>
      <c r="EN28" s="91">
        <f t="shared" si="180"/>
        <v>0.81404975010588332</v>
      </c>
      <c r="EO28" s="91">
        <f>'Monthly per capita (2013-2016)'!BS27</f>
        <v>0.86239363395453694</v>
      </c>
      <c r="EP28" s="91">
        <f t="shared" si="181"/>
        <v>0.86239363395453694</v>
      </c>
      <c r="EQ28" s="91">
        <f t="shared" si="182"/>
        <v>0.86239363395453694</v>
      </c>
      <c r="ER28" s="91">
        <f t="shared" si="183"/>
        <v>0.86239363395453694</v>
      </c>
      <c r="ES28" s="91">
        <f>'Monthly per capita (2013-2016)'!BT27</f>
        <v>0.83620576134639613</v>
      </c>
      <c r="ET28" s="91">
        <f t="shared" si="184"/>
        <v>0.83620576134639613</v>
      </c>
      <c r="EU28" s="91">
        <f t="shared" si="185"/>
        <v>0.83620576134639613</v>
      </c>
      <c r="EV28" s="91">
        <f t="shared" si="186"/>
        <v>0.83620576134639613</v>
      </c>
      <c r="EW28" s="91">
        <f>'Monthly per capita (2013-2016)'!BU27</f>
        <v>0.86525629641089941</v>
      </c>
      <c r="EX28" s="91">
        <f t="shared" si="187"/>
        <v>0.86525629641089941</v>
      </c>
      <c r="EY28" s="91">
        <f t="shared" si="188"/>
        <v>0.86525629641089941</v>
      </c>
      <c r="EZ28" s="91">
        <f t="shared" si="189"/>
        <v>0.86525629641089941</v>
      </c>
      <c r="FA28" s="91">
        <f t="shared" si="190"/>
        <v>0.86525629641089941</v>
      </c>
    </row>
    <row r="29" spans="1:157" x14ac:dyDescent="0.25">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row>
  </sheetData>
  <mergeCells count="9">
    <mergeCell ref="CB1:EA1"/>
    <mergeCell ref="CB2:EA2"/>
    <mergeCell ref="EB1:FA1"/>
    <mergeCell ref="EB2:FA2"/>
    <mergeCell ref="A1:A3"/>
    <mergeCell ref="B1:AA1"/>
    <mergeCell ref="B2:AA2"/>
    <mergeCell ref="AB1:CA1"/>
    <mergeCell ref="AB2:CA2"/>
  </mergeCells>
  <pageMargins left="0.511811024" right="0.511811024" top="0.78740157499999996" bottom="0.78740157499999996" header="0.31496062000000002" footer="0.3149606200000000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11F04-2F2E-4B55-AD0E-274CDFBF4971}">
  <dimension ref="A1:BA5"/>
  <sheetViews>
    <sheetView tabSelected="1" workbookViewId="0">
      <selection activeCell="K9" sqref="K9"/>
    </sheetView>
  </sheetViews>
  <sheetFormatPr defaultRowHeight="15" x14ac:dyDescent="0.25"/>
  <cols>
    <col min="1" max="1" width="17.42578125" bestFit="1" customWidth="1"/>
  </cols>
  <sheetData>
    <row r="1" spans="1:53" ht="15.75" x14ac:dyDescent="0.25">
      <c r="A1" s="215" t="s">
        <v>273</v>
      </c>
      <c r="B1" s="216"/>
      <c r="C1" s="216"/>
      <c r="D1" s="216"/>
      <c r="E1" s="216"/>
      <c r="F1" s="216"/>
      <c r="G1" s="216"/>
      <c r="H1" s="216"/>
      <c r="I1" s="216"/>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7"/>
    </row>
    <row r="2" spans="1:53" ht="15.75" x14ac:dyDescent="0.25">
      <c r="A2" s="215"/>
      <c r="B2" s="216"/>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7"/>
    </row>
    <row r="3" spans="1:53" ht="15.75" x14ac:dyDescent="0.25">
      <c r="A3" s="104" t="s">
        <v>272</v>
      </c>
      <c r="B3" s="105">
        <v>1</v>
      </c>
      <c r="C3" s="105">
        <f t="shared" ref="C3:L3" si="0">B3+1</f>
        <v>2</v>
      </c>
      <c r="D3" s="105">
        <f t="shared" si="0"/>
        <v>3</v>
      </c>
      <c r="E3" s="105">
        <f t="shared" si="0"/>
        <v>4</v>
      </c>
      <c r="F3" s="105">
        <f t="shared" si="0"/>
        <v>5</v>
      </c>
      <c r="G3" s="105">
        <f t="shared" si="0"/>
        <v>6</v>
      </c>
      <c r="H3" s="105">
        <f t="shared" si="0"/>
        <v>7</v>
      </c>
      <c r="I3" s="105">
        <f t="shared" si="0"/>
        <v>8</v>
      </c>
      <c r="J3" s="105">
        <f t="shared" si="0"/>
        <v>9</v>
      </c>
      <c r="K3" s="105">
        <f t="shared" si="0"/>
        <v>10</v>
      </c>
      <c r="L3" s="105">
        <f t="shared" si="0"/>
        <v>11</v>
      </c>
      <c r="M3" s="105">
        <f>L3+1</f>
        <v>12</v>
      </c>
      <c r="N3" s="105">
        <f t="shared" ref="N3:BA3" si="1">M3+1</f>
        <v>13</v>
      </c>
      <c r="O3" s="105">
        <f t="shared" si="1"/>
        <v>14</v>
      </c>
      <c r="P3" s="105">
        <f t="shared" si="1"/>
        <v>15</v>
      </c>
      <c r="Q3" s="105">
        <f t="shared" si="1"/>
        <v>16</v>
      </c>
      <c r="R3" s="105">
        <f t="shared" si="1"/>
        <v>17</v>
      </c>
      <c r="S3" s="105">
        <f t="shared" si="1"/>
        <v>18</v>
      </c>
      <c r="T3" s="105">
        <f t="shared" si="1"/>
        <v>19</v>
      </c>
      <c r="U3" s="105">
        <f t="shared" si="1"/>
        <v>20</v>
      </c>
      <c r="V3" s="105">
        <f t="shared" si="1"/>
        <v>21</v>
      </c>
      <c r="W3" s="105">
        <f t="shared" si="1"/>
        <v>22</v>
      </c>
      <c r="X3" s="105">
        <f t="shared" si="1"/>
        <v>23</v>
      </c>
      <c r="Y3" s="105">
        <f t="shared" si="1"/>
        <v>24</v>
      </c>
      <c r="Z3" s="105">
        <f t="shared" si="1"/>
        <v>25</v>
      </c>
      <c r="AA3" s="105">
        <f t="shared" si="1"/>
        <v>26</v>
      </c>
      <c r="AB3" s="105">
        <f t="shared" si="1"/>
        <v>27</v>
      </c>
      <c r="AC3" s="105">
        <f t="shared" si="1"/>
        <v>28</v>
      </c>
      <c r="AD3" s="105">
        <f t="shared" si="1"/>
        <v>29</v>
      </c>
      <c r="AE3" s="105">
        <f t="shared" si="1"/>
        <v>30</v>
      </c>
      <c r="AF3" s="105">
        <f t="shared" si="1"/>
        <v>31</v>
      </c>
      <c r="AG3" s="105">
        <f t="shared" si="1"/>
        <v>32</v>
      </c>
      <c r="AH3" s="105">
        <f t="shared" si="1"/>
        <v>33</v>
      </c>
      <c r="AI3" s="105">
        <f t="shared" si="1"/>
        <v>34</v>
      </c>
      <c r="AJ3" s="105">
        <f t="shared" si="1"/>
        <v>35</v>
      </c>
      <c r="AK3" s="105">
        <f t="shared" si="1"/>
        <v>36</v>
      </c>
      <c r="AL3" s="105">
        <f t="shared" si="1"/>
        <v>37</v>
      </c>
      <c r="AM3" s="105">
        <f t="shared" si="1"/>
        <v>38</v>
      </c>
      <c r="AN3" s="105">
        <f t="shared" si="1"/>
        <v>39</v>
      </c>
      <c r="AO3" s="105">
        <f t="shared" si="1"/>
        <v>40</v>
      </c>
      <c r="AP3" s="105">
        <f t="shared" si="1"/>
        <v>41</v>
      </c>
      <c r="AQ3" s="105">
        <f t="shared" si="1"/>
        <v>42</v>
      </c>
      <c r="AR3" s="105">
        <f t="shared" si="1"/>
        <v>43</v>
      </c>
      <c r="AS3" s="105">
        <f t="shared" si="1"/>
        <v>44</v>
      </c>
      <c r="AT3" s="105">
        <f t="shared" si="1"/>
        <v>45</v>
      </c>
      <c r="AU3" s="105">
        <f t="shared" si="1"/>
        <v>46</v>
      </c>
      <c r="AV3" s="105">
        <f t="shared" si="1"/>
        <v>47</v>
      </c>
      <c r="AW3" s="105">
        <f t="shared" si="1"/>
        <v>48</v>
      </c>
      <c r="AX3" s="105">
        <f t="shared" si="1"/>
        <v>49</v>
      </c>
      <c r="AY3" s="105">
        <f t="shared" si="1"/>
        <v>50</v>
      </c>
      <c r="AZ3" s="105">
        <f t="shared" si="1"/>
        <v>51</v>
      </c>
      <c r="BA3" s="105">
        <f t="shared" si="1"/>
        <v>52</v>
      </c>
    </row>
    <row r="4" spans="1:53" x14ac:dyDescent="0.25">
      <c r="A4" s="71" t="s">
        <v>15</v>
      </c>
      <c r="B4" s="106">
        <f>AVERAGE('Average per cap. (2013-2016)'!B4:B15)</f>
        <v>1.5064087609428032</v>
      </c>
      <c r="C4" s="106">
        <f>AVERAGE('Average per cap. (2013-2016)'!C4:C15)</f>
        <v>1.5064087609428032</v>
      </c>
      <c r="D4" s="106">
        <f>AVERAGE('Average per cap. (2013-2016)'!D4:D15)</f>
        <v>1.5064087609428032</v>
      </c>
      <c r="E4" s="106">
        <f>AVERAGE('Average per cap. (2013-2016)'!E4:E15)</f>
        <v>1.5064087609428032</v>
      </c>
      <c r="F4" s="106">
        <f>AVERAGE('Average per cap. (2013-2016)'!F4:F15)</f>
        <v>1.6835303921105043</v>
      </c>
      <c r="G4" s="106">
        <f>AVERAGE('Average per cap. (2013-2016)'!G4:G15)</f>
        <v>1.6835303921105043</v>
      </c>
      <c r="H4" s="106">
        <f>AVERAGE('Average per cap. (2013-2016)'!H4:H15)</f>
        <v>1.6835303921105043</v>
      </c>
      <c r="I4" s="106">
        <f>AVERAGE('Average per cap. (2013-2016)'!I4:I15)</f>
        <v>1.6835303921105043</v>
      </c>
      <c r="J4" s="106">
        <f>AVERAGE('Average per cap. (2013-2016)'!J4:J15)</f>
        <v>1.4458310858170986</v>
      </c>
      <c r="K4" s="106">
        <f>AVERAGE('Average per cap. (2013-2016)'!K4:K15)</f>
        <v>1.4458310858170986</v>
      </c>
      <c r="L4" s="106">
        <f>AVERAGE('Average per cap. (2013-2016)'!L4:L15)</f>
        <v>1.4458310858170986</v>
      </c>
      <c r="M4" s="106">
        <f>AVERAGE('Average per cap. (2013-2016)'!M4:M15)</f>
        <v>1.4458310858170986</v>
      </c>
      <c r="N4" s="106">
        <f>AVERAGE('Average per cap. (2013-2016)'!N4:N15)</f>
        <v>1.4458310858170986</v>
      </c>
      <c r="O4" s="106">
        <f>AVERAGE('Average per cap. (2013-2016)'!O4:O15)</f>
        <v>1.5039811970813393</v>
      </c>
      <c r="P4" s="106">
        <f>AVERAGE('Average per cap. (2013-2016)'!P4:P15)</f>
        <v>1.5039811970813393</v>
      </c>
      <c r="Q4" s="106">
        <f>AVERAGE('Average per cap. (2013-2016)'!Q4:Q15)</f>
        <v>1.5039811970813393</v>
      </c>
      <c r="R4" s="106">
        <f>AVERAGE('Average per cap. (2013-2016)'!R4:R15)</f>
        <v>1.5039811970813393</v>
      </c>
      <c r="S4" s="106">
        <f>AVERAGE('Average per cap. (2013-2016)'!S4:S15)</f>
        <v>1.4813962769880511</v>
      </c>
      <c r="T4" s="106">
        <f>AVERAGE('Average per cap. (2013-2016)'!T4:T15)</f>
        <v>1.4813962769880511</v>
      </c>
      <c r="U4" s="106">
        <f>AVERAGE('Average per cap. (2013-2016)'!U4:U15)</f>
        <v>1.4813962769880511</v>
      </c>
      <c r="V4" s="106">
        <f>AVERAGE('Average per cap. (2013-2016)'!V4:V15)</f>
        <v>1.4813962769880511</v>
      </c>
      <c r="W4" s="106">
        <f>AVERAGE('Average per cap. (2013-2016)'!W4:W15)</f>
        <v>1.5614883809464588</v>
      </c>
      <c r="X4" s="106">
        <f>AVERAGE('Average per cap. (2013-2016)'!X4:X15)</f>
        <v>1.5614883809464588</v>
      </c>
      <c r="Y4" s="106">
        <f>AVERAGE('Average per cap. (2013-2016)'!Y4:Y15)</f>
        <v>1.5614883809464588</v>
      </c>
      <c r="Z4" s="106">
        <f>AVERAGE('Average per cap. (2013-2016)'!Z4:Z15)</f>
        <v>1.5614883809464588</v>
      </c>
      <c r="AA4" s="106">
        <f>AVERAGE('Average per cap. (2013-2016)'!AA4:AA15)</f>
        <v>1.5614883809464588</v>
      </c>
      <c r="AB4" s="106">
        <f>AVERAGE('Average per cap. (2013-2016)'!AB4:AB15)</f>
        <v>1.6055082669903404</v>
      </c>
      <c r="AC4" s="106">
        <f>AVERAGE('Average per cap. (2013-2016)'!AC4:AC15)</f>
        <v>1.6055082669903404</v>
      </c>
      <c r="AD4" s="106">
        <f>AVERAGE('Average per cap. (2013-2016)'!AD4:AD15)</f>
        <v>1.6055082669903404</v>
      </c>
      <c r="AE4" s="106">
        <f>AVERAGE('Average per cap. (2013-2016)'!AE4:AE15)</f>
        <v>1.6055082669903404</v>
      </c>
      <c r="AF4" s="106">
        <f>AVERAGE('Average per cap. (2013-2016)'!AF4:AF15)</f>
        <v>1.644739705093154</v>
      </c>
      <c r="AG4" s="106">
        <f>AVERAGE('Average per cap. (2013-2016)'!AG4:AG15)</f>
        <v>1.644739705093154</v>
      </c>
      <c r="AH4" s="106">
        <f>AVERAGE('Average per cap. (2013-2016)'!AH4:AH15)</f>
        <v>1.644739705093154</v>
      </c>
      <c r="AI4" s="106">
        <f>AVERAGE('Average per cap. (2013-2016)'!AI4:AI15)</f>
        <v>1.644739705093154</v>
      </c>
      <c r="AJ4" s="106">
        <f>AVERAGE('Average per cap. (2013-2016)'!AJ4:AJ15)</f>
        <v>1.7863447792707789</v>
      </c>
      <c r="AK4" s="106">
        <f>AVERAGE('Average per cap. (2013-2016)'!AK4:AK15)</f>
        <v>1.7863447792707789</v>
      </c>
      <c r="AL4" s="106">
        <f>AVERAGE('Average per cap. (2013-2016)'!AL4:AL15)</f>
        <v>1.7863447792707789</v>
      </c>
      <c r="AM4" s="106">
        <f>AVERAGE('Average per cap. (2013-2016)'!AM4:AM15)</f>
        <v>1.7863447792707789</v>
      </c>
      <c r="AN4" s="106">
        <f>AVERAGE('Average per cap. (2013-2016)'!AN4:AN15)</f>
        <v>1.7863447792707789</v>
      </c>
      <c r="AO4" s="106">
        <f>AVERAGE('Average per cap. (2013-2016)'!AO4:AO15)</f>
        <v>1.7003958692198047</v>
      </c>
      <c r="AP4" s="106">
        <f>AVERAGE('Average per cap. (2013-2016)'!AP4:AP15)</f>
        <v>1.7003958692198047</v>
      </c>
      <c r="AQ4" s="106">
        <f>AVERAGE('Average per cap. (2013-2016)'!AQ4:AQ15)</f>
        <v>1.7003958692198047</v>
      </c>
      <c r="AR4" s="106">
        <f>AVERAGE('Average per cap. (2013-2016)'!AR4:AR15)</f>
        <v>1.7003958692198047</v>
      </c>
      <c r="AS4" s="106">
        <f>AVERAGE('Average per cap. (2013-2016)'!AS4:AS15)</f>
        <v>1.6221608335565756</v>
      </c>
      <c r="AT4" s="106">
        <f>AVERAGE('Average per cap. (2013-2016)'!AT4:AT15)</f>
        <v>1.6221608335565756</v>
      </c>
      <c r="AU4" s="106">
        <f>AVERAGE('Average per cap. (2013-2016)'!AU4:AU15)</f>
        <v>1.6221608335565756</v>
      </c>
      <c r="AV4" s="106">
        <f>AVERAGE('Average per cap. (2013-2016)'!AV4:AV15)</f>
        <v>1.6221608335565756</v>
      </c>
      <c r="AW4" s="106">
        <f>AVERAGE('Average per cap. (2013-2016)'!AW4:AW15)</f>
        <v>1.459220180021445</v>
      </c>
      <c r="AX4" s="106">
        <f>AVERAGE('Average per cap. (2013-2016)'!AX4:AX15)</f>
        <v>1.459220180021445</v>
      </c>
      <c r="AY4" s="106">
        <f>AVERAGE('Average per cap. (2013-2016)'!AY4:AY15)</f>
        <v>1.459220180021445</v>
      </c>
      <c r="AZ4" s="106">
        <f>AVERAGE('Average per cap. (2013-2016)'!AZ4:AZ15)</f>
        <v>1.459220180021445</v>
      </c>
      <c r="BA4" s="106">
        <f>AVERAGE('Average per cap. (2013-2016)'!BA4:BA15)</f>
        <v>1.459220180021445</v>
      </c>
    </row>
    <row r="5" spans="1:53" x14ac:dyDescent="0.25">
      <c r="A5" s="71" t="s">
        <v>119</v>
      </c>
      <c r="B5" s="106">
        <f>AVERAGE('Average per cap. (2013-2016)'!B16:B28)</f>
        <v>1.0773027510418474</v>
      </c>
      <c r="C5" s="106">
        <f>AVERAGE('Average per cap. (2013-2016)'!C16:C28)</f>
        <v>1.0773027510418474</v>
      </c>
      <c r="D5" s="106">
        <f>AVERAGE('Average per cap. (2013-2016)'!D16:D28)</f>
        <v>1.0773027510418474</v>
      </c>
      <c r="E5" s="106">
        <f>AVERAGE('Average per cap. (2013-2016)'!E16:E28)</f>
        <v>1.0773027510418474</v>
      </c>
      <c r="F5" s="106">
        <f>AVERAGE('Average per cap. (2013-2016)'!F16:F28)</f>
        <v>1.1823803791854639</v>
      </c>
      <c r="G5" s="106">
        <f>AVERAGE('Average per cap. (2013-2016)'!G16:G28)</f>
        <v>1.1823803791854639</v>
      </c>
      <c r="H5" s="106">
        <f>AVERAGE('Average per cap. (2013-2016)'!H16:H28)</f>
        <v>1.1823803791854639</v>
      </c>
      <c r="I5" s="106">
        <f>AVERAGE('Average per cap. (2013-2016)'!I16:I28)</f>
        <v>1.1823803791854639</v>
      </c>
      <c r="J5" s="106">
        <f>AVERAGE('Average per cap. (2013-2016)'!J16:J28)</f>
        <v>1.0325061203810391</v>
      </c>
      <c r="K5" s="106">
        <f>AVERAGE('Average per cap. (2013-2016)'!K16:K28)</f>
        <v>1.0325061203810391</v>
      </c>
      <c r="L5" s="106">
        <f>AVERAGE('Average per cap. (2013-2016)'!L16:L28)</f>
        <v>1.0325061203810391</v>
      </c>
      <c r="M5" s="106">
        <f>AVERAGE('Average per cap. (2013-2016)'!M16:M28)</f>
        <v>1.0325061203810391</v>
      </c>
      <c r="N5" s="106">
        <f>AVERAGE('Average per cap. (2013-2016)'!N16:N28)</f>
        <v>1.0325061203810391</v>
      </c>
      <c r="O5" s="106">
        <f>AVERAGE('Average per cap. (2013-2016)'!O16:O28)</f>
        <v>1.0702316794980873</v>
      </c>
      <c r="P5" s="106">
        <f>AVERAGE('Average per cap. (2013-2016)'!P16:P28)</f>
        <v>1.0702316794980873</v>
      </c>
      <c r="Q5" s="106">
        <f>AVERAGE('Average per cap. (2013-2016)'!Q16:Q28)</f>
        <v>1.0702316794980873</v>
      </c>
      <c r="R5" s="106">
        <f>AVERAGE('Average per cap. (2013-2016)'!R16:R28)</f>
        <v>1.0702316794980873</v>
      </c>
      <c r="S5" s="106">
        <f>AVERAGE('Average per cap. (2013-2016)'!S16:S28)</f>
        <v>1.0554812185086941</v>
      </c>
      <c r="T5" s="106">
        <f>AVERAGE('Average per cap. (2013-2016)'!T16:T28)</f>
        <v>1.0554812185086941</v>
      </c>
      <c r="U5" s="106">
        <f>AVERAGE('Average per cap. (2013-2016)'!U16:U28)</f>
        <v>1.0554812185086941</v>
      </c>
      <c r="V5" s="106">
        <f>AVERAGE('Average per cap. (2013-2016)'!V16:V28)</f>
        <v>1.0554812185086941</v>
      </c>
      <c r="W5" s="106">
        <f>AVERAGE('Average per cap. (2013-2016)'!W16:W28)</f>
        <v>1.1055500628164703</v>
      </c>
      <c r="X5" s="106">
        <f>AVERAGE('Average per cap. (2013-2016)'!X16:X28)</f>
        <v>1.1055500628164703</v>
      </c>
      <c r="Y5" s="106">
        <f>AVERAGE('Average per cap. (2013-2016)'!Y16:Y28)</f>
        <v>1.1055500628164703</v>
      </c>
      <c r="Z5" s="106">
        <f>AVERAGE('Average per cap. (2013-2016)'!Z16:Z28)</f>
        <v>1.1055500628164703</v>
      </c>
      <c r="AA5" s="106">
        <f>AVERAGE('Average per cap. (2013-2016)'!AA16:AA28)</f>
        <v>1.1055500628164703</v>
      </c>
      <c r="AB5" s="106">
        <f>AVERAGE('Average per cap. (2013-2016)'!AB16:AB28)</f>
        <v>1.095648364329683</v>
      </c>
      <c r="AC5" s="106">
        <f>AVERAGE('Average per cap. (2013-2016)'!AC16:AC28)</f>
        <v>1.095648364329683</v>
      </c>
      <c r="AD5" s="106">
        <f>AVERAGE('Average per cap. (2013-2016)'!AD16:AD28)</f>
        <v>1.095648364329683</v>
      </c>
      <c r="AE5" s="106">
        <f>AVERAGE('Average per cap. (2013-2016)'!AE16:AE28)</f>
        <v>1.095648364329683</v>
      </c>
      <c r="AF5" s="106">
        <f>AVERAGE('Average per cap. (2013-2016)'!AF16:AF28)</f>
        <v>1.1212186094759817</v>
      </c>
      <c r="AG5" s="106">
        <f>AVERAGE('Average per cap. (2013-2016)'!AG16:AG28)</f>
        <v>1.1212186094759817</v>
      </c>
      <c r="AH5" s="106">
        <f>AVERAGE('Average per cap. (2013-2016)'!AH16:AH28)</f>
        <v>1.1212186094759817</v>
      </c>
      <c r="AI5" s="106">
        <f>AVERAGE('Average per cap. (2013-2016)'!AI16:AI28)</f>
        <v>1.1212186094759817</v>
      </c>
      <c r="AJ5" s="106">
        <f>AVERAGE('Average per cap. (2013-2016)'!AJ16:AJ28)</f>
        <v>1.1961000137032711</v>
      </c>
      <c r="AK5" s="106">
        <f>AVERAGE('Average per cap. (2013-2016)'!AK16:AK28)</f>
        <v>1.1961000137032711</v>
      </c>
      <c r="AL5" s="106">
        <f>AVERAGE('Average per cap. (2013-2016)'!AL16:AL28)</f>
        <v>1.1961000137032711</v>
      </c>
      <c r="AM5" s="106">
        <f>AVERAGE('Average per cap. (2013-2016)'!AM16:AM28)</f>
        <v>1.1961000137032711</v>
      </c>
      <c r="AN5" s="106">
        <f>AVERAGE('Average per cap. (2013-2016)'!AN16:AN28)</f>
        <v>1.1961000137032711</v>
      </c>
      <c r="AO5" s="106">
        <f>AVERAGE('Average per cap. (2013-2016)'!AO16:AO28)</f>
        <v>1.1596056257698424</v>
      </c>
      <c r="AP5" s="106">
        <f>AVERAGE('Average per cap. (2013-2016)'!AP16:AP28)</f>
        <v>1.1596056257698424</v>
      </c>
      <c r="AQ5" s="106">
        <f>AVERAGE('Average per cap. (2013-2016)'!AQ16:AQ28)</f>
        <v>1.1596056257698424</v>
      </c>
      <c r="AR5" s="106">
        <f>AVERAGE('Average per cap. (2013-2016)'!AR16:AR28)</f>
        <v>1.1596056257698424</v>
      </c>
      <c r="AS5" s="106">
        <f>AVERAGE('Average per cap. (2013-2016)'!AS16:AS28)</f>
        <v>1.12965018467196</v>
      </c>
      <c r="AT5" s="106">
        <f>AVERAGE('Average per cap. (2013-2016)'!AT16:AT28)</f>
        <v>1.12965018467196</v>
      </c>
      <c r="AU5" s="106">
        <f>AVERAGE('Average per cap. (2013-2016)'!AU16:AU28)</f>
        <v>1.12965018467196</v>
      </c>
      <c r="AV5" s="106">
        <f>AVERAGE('Average per cap. (2013-2016)'!AV16:AV28)</f>
        <v>1.12965018467196</v>
      </c>
      <c r="AW5" s="106">
        <f>AVERAGE('Average per cap. (2013-2016)'!AW16:AW28)</f>
        <v>1.0445745859859887</v>
      </c>
      <c r="AX5" s="106">
        <f>AVERAGE('Average per cap. (2013-2016)'!AX16:AX28)</f>
        <v>1.0445745859859887</v>
      </c>
      <c r="AY5" s="106">
        <f>AVERAGE('Average per cap. (2013-2016)'!AY16:AY28)</f>
        <v>1.0445745859859887</v>
      </c>
      <c r="AZ5" s="106">
        <f>AVERAGE('Average per cap. (2013-2016)'!AZ16:AZ28)</f>
        <v>1.0445745859859887</v>
      </c>
      <c r="BA5" s="106">
        <f>AVERAGE('Average per cap. (2013-2016)'!BA16:BA28)</f>
        <v>1.0445745859859887</v>
      </c>
    </row>
  </sheetData>
  <mergeCells count="2">
    <mergeCell ref="A1:BA1"/>
    <mergeCell ref="A2:BA2"/>
  </mergeCells>
  <pageMargins left="0.511811024" right="0.511811024" top="0.78740157499999996" bottom="0.78740157499999996" header="0.31496062000000002" footer="0.3149606200000000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A28"/>
  <sheetViews>
    <sheetView workbookViewId="0">
      <selection activeCell="M15" sqref="M15"/>
    </sheetView>
  </sheetViews>
  <sheetFormatPr defaultRowHeight="15" x14ac:dyDescent="0.25"/>
  <cols>
    <col min="1" max="1" width="18.5703125" bestFit="1" customWidth="1"/>
  </cols>
  <sheetData>
    <row r="1" spans="1:53" ht="15.75" x14ac:dyDescent="0.25">
      <c r="A1" s="215" t="s">
        <v>271</v>
      </c>
      <c r="B1" s="216"/>
      <c r="C1" s="216"/>
      <c r="D1" s="216"/>
      <c r="E1" s="216"/>
      <c r="F1" s="216"/>
      <c r="G1" s="216"/>
      <c r="H1" s="216"/>
      <c r="I1" s="216"/>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7"/>
    </row>
    <row r="2" spans="1:53" ht="15.75" x14ac:dyDescent="0.25">
      <c r="A2" s="215"/>
      <c r="B2" s="216"/>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216"/>
      <c r="AY2" s="216"/>
      <c r="AZ2" s="216"/>
      <c r="BA2" s="217"/>
    </row>
    <row r="3" spans="1:53" ht="15.75" x14ac:dyDescent="0.25">
      <c r="A3" s="104" t="s">
        <v>250</v>
      </c>
      <c r="B3" s="105">
        <v>1</v>
      </c>
      <c r="C3" s="105">
        <f t="shared" ref="C3:L3" si="0">B3+1</f>
        <v>2</v>
      </c>
      <c r="D3" s="105">
        <f t="shared" si="0"/>
        <v>3</v>
      </c>
      <c r="E3" s="105">
        <f t="shared" si="0"/>
        <v>4</v>
      </c>
      <c r="F3" s="105">
        <f t="shared" si="0"/>
        <v>5</v>
      </c>
      <c r="G3" s="105">
        <f t="shared" si="0"/>
        <v>6</v>
      </c>
      <c r="H3" s="105">
        <f t="shared" si="0"/>
        <v>7</v>
      </c>
      <c r="I3" s="105">
        <f t="shared" si="0"/>
        <v>8</v>
      </c>
      <c r="J3" s="105">
        <f t="shared" si="0"/>
        <v>9</v>
      </c>
      <c r="K3" s="105">
        <f t="shared" si="0"/>
        <v>10</v>
      </c>
      <c r="L3" s="105">
        <f t="shared" si="0"/>
        <v>11</v>
      </c>
      <c r="M3" s="105">
        <f>L3+1</f>
        <v>12</v>
      </c>
      <c r="N3" s="105">
        <f t="shared" ref="N3:BA3" si="1">M3+1</f>
        <v>13</v>
      </c>
      <c r="O3" s="105">
        <f t="shared" si="1"/>
        <v>14</v>
      </c>
      <c r="P3" s="105">
        <f t="shared" si="1"/>
        <v>15</v>
      </c>
      <c r="Q3" s="105">
        <f t="shared" si="1"/>
        <v>16</v>
      </c>
      <c r="R3" s="105">
        <f t="shared" si="1"/>
        <v>17</v>
      </c>
      <c r="S3" s="105">
        <f t="shared" si="1"/>
        <v>18</v>
      </c>
      <c r="T3" s="105">
        <f t="shared" si="1"/>
        <v>19</v>
      </c>
      <c r="U3" s="105">
        <f t="shared" si="1"/>
        <v>20</v>
      </c>
      <c r="V3" s="105">
        <f t="shared" si="1"/>
        <v>21</v>
      </c>
      <c r="W3" s="105">
        <f t="shared" si="1"/>
        <v>22</v>
      </c>
      <c r="X3" s="105">
        <f t="shared" si="1"/>
        <v>23</v>
      </c>
      <c r="Y3" s="105">
        <f t="shared" si="1"/>
        <v>24</v>
      </c>
      <c r="Z3" s="105">
        <f t="shared" si="1"/>
        <v>25</v>
      </c>
      <c r="AA3" s="105">
        <f t="shared" si="1"/>
        <v>26</v>
      </c>
      <c r="AB3" s="105">
        <f t="shared" si="1"/>
        <v>27</v>
      </c>
      <c r="AC3" s="105">
        <f t="shared" si="1"/>
        <v>28</v>
      </c>
      <c r="AD3" s="105">
        <f t="shared" si="1"/>
        <v>29</v>
      </c>
      <c r="AE3" s="105">
        <f t="shared" si="1"/>
        <v>30</v>
      </c>
      <c r="AF3" s="105">
        <f t="shared" si="1"/>
        <v>31</v>
      </c>
      <c r="AG3" s="105">
        <f t="shared" si="1"/>
        <v>32</v>
      </c>
      <c r="AH3" s="105">
        <f t="shared" si="1"/>
        <v>33</v>
      </c>
      <c r="AI3" s="105">
        <f t="shared" si="1"/>
        <v>34</v>
      </c>
      <c r="AJ3" s="105">
        <f t="shared" si="1"/>
        <v>35</v>
      </c>
      <c r="AK3" s="105">
        <f t="shared" si="1"/>
        <v>36</v>
      </c>
      <c r="AL3" s="105">
        <f t="shared" si="1"/>
        <v>37</v>
      </c>
      <c r="AM3" s="105">
        <f t="shared" si="1"/>
        <v>38</v>
      </c>
      <c r="AN3" s="105">
        <f t="shared" si="1"/>
        <v>39</v>
      </c>
      <c r="AO3" s="105">
        <f t="shared" si="1"/>
        <v>40</v>
      </c>
      <c r="AP3" s="105">
        <f t="shared" si="1"/>
        <v>41</v>
      </c>
      <c r="AQ3" s="105">
        <f t="shared" si="1"/>
        <v>42</v>
      </c>
      <c r="AR3" s="105">
        <f t="shared" si="1"/>
        <v>43</v>
      </c>
      <c r="AS3" s="105">
        <f t="shared" si="1"/>
        <v>44</v>
      </c>
      <c r="AT3" s="105">
        <f t="shared" si="1"/>
        <v>45</v>
      </c>
      <c r="AU3" s="105">
        <f t="shared" si="1"/>
        <v>46</v>
      </c>
      <c r="AV3" s="105">
        <f t="shared" si="1"/>
        <v>47</v>
      </c>
      <c r="AW3" s="105">
        <f t="shared" si="1"/>
        <v>48</v>
      </c>
      <c r="AX3" s="105">
        <f t="shared" si="1"/>
        <v>49</v>
      </c>
      <c r="AY3" s="105">
        <f t="shared" si="1"/>
        <v>50</v>
      </c>
      <c r="AZ3" s="105">
        <f t="shared" si="1"/>
        <v>51</v>
      </c>
      <c r="BA3" s="105">
        <f t="shared" si="1"/>
        <v>52</v>
      </c>
    </row>
    <row r="4" spans="1:53" x14ac:dyDescent="0.25">
      <c r="A4" s="71" t="s">
        <v>96</v>
      </c>
      <c r="B4" s="106">
        <f>('Weekly per capita (2013-2016)'!AB4+'Weekly per capita (2013-2016)'!CB4+'Weekly per capita (2013-2016)'!EB4)/3</f>
        <v>1.6765905883847656</v>
      </c>
      <c r="C4" s="106">
        <f>('Weekly per capita (2013-2016)'!AC4+'Weekly per capita (2013-2016)'!CC4+'Weekly per capita (2013-2016)'!EC4)/3</f>
        <v>1.6765905883847656</v>
      </c>
      <c r="D4" s="106">
        <f>('Weekly per capita (2013-2016)'!AD4+'Weekly per capita (2013-2016)'!CD4+'Weekly per capita (2013-2016)'!ED4)/3</f>
        <v>1.6765905883847656</v>
      </c>
      <c r="E4" s="106">
        <f>('Weekly per capita (2013-2016)'!AE4+'Weekly per capita (2013-2016)'!CE4+'Weekly per capita (2013-2016)'!EE4)/3</f>
        <v>1.6765905883847656</v>
      </c>
      <c r="F4" s="106">
        <f>('Weekly per capita (2013-2016)'!AF4+'Weekly per capita (2013-2016)'!CF4+'Weekly per capita (2013-2016)'!EF4)/3</f>
        <v>1.9214589242665887</v>
      </c>
      <c r="G4" s="106">
        <f>('Weekly per capita (2013-2016)'!AG4+'Weekly per capita (2013-2016)'!CG4+'Weekly per capita (2013-2016)'!EG4)/3</f>
        <v>1.9214589242665887</v>
      </c>
      <c r="H4" s="106">
        <f>('Weekly per capita (2013-2016)'!AH4+'Weekly per capita (2013-2016)'!CH4+'Weekly per capita (2013-2016)'!EH4)/3</f>
        <v>1.9214589242665887</v>
      </c>
      <c r="I4" s="106">
        <f>('Weekly per capita (2013-2016)'!AI4+'Weekly per capita (2013-2016)'!CI4+'Weekly per capita (2013-2016)'!EI4)/3</f>
        <v>1.9214589242665887</v>
      </c>
      <c r="J4" s="106">
        <f>('Weekly per capita (2013-2016)'!AJ4+'Weekly per capita (2013-2016)'!CJ4+'Weekly per capita (2013-2016)'!EJ4)/3</f>
        <v>1.7063067864941008</v>
      </c>
      <c r="K4" s="106">
        <f>('Weekly per capita (2013-2016)'!AK4+'Weekly per capita (2013-2016)'!CK4+'Weekly per capita (2013-2016)'!EK4)/3</f>
        <v>1.7063067864941008</v>
      </c>
      <c r="L4" s="106">
        <f>('Weekly per capita (2013-2016)'!AL4+'Weekly per capita (2013-2016)'!CL4+'Weekly per capita (2013-2016)'!EL4)/3</f>
        <v>1.7063067864941008</v>
      </c>
      <c r="M4" s="106">
        <f>('Weekly per capita (2013-2016)'!AM4+'Weekly per capita (2013-2016)'!CM4+'Weekly per capita (2013-2016)'!EM4)/3</f>
        <v>1.7063067864941008</v>
      </c>
      <c r="N4" s="106">
        <f>('Weekly per capita (2013-2016)'!AN4+'Weekly per capita (2013-2016)'!CN4+'Weekly per capita (2013-2016)'!EN4)/3</f>
        <v>1.7063067864941008</v>
      </c>
      <c r="O4" s="106">
        <f>('Weekly per capita (2013-2016)'!AO4+'Weekly per capita (2013-2016)'!CO4+'Weekly per capita (2013-2016)'!EO4)/3</f>
        <v>1.7629598359446874</v>
      </c>
      <c r="P4" s="106">
        <f>('Weekly per capita (2013-2016)'!AP4+'Weekly per capita (2013-2016)'!CP4+'Weekly per capita (2013-2016)'!EP4)/3</f>
        <v>1.7629598359446874</v>
      </c>
      <c r="Q4" s="106">
        <f>('Weekly per capita (2013-2016)'!AQ4+'Weekly per capita (2013-2016)'!CQ4+'Weekly per capita (2013-2016)'!EQ4)/3</f>
        <v>1.7629598359446874</v>
      </c>
      <c r="R4" s="106">
        <f>('Weekly per capita (2013-2016)'!AR4+'Weekly per capita (2013-2016)'!CR4+'Weekly per capita (2013-2016)'!ER4)/3</f>
        <v>1.7629598359446874</v>
      </c>
      <c r="S4" s="106">
        <f>('Weekly per capita (2013-2016)'!AS4+'Weekly per capita (2013-2016)'!CS4+'Weekly per capita (2013-2016)'!ES4)/3</f>
        <v>1.7796612774301359</v>
      </c>
      <c r="T4" s="106">
        <f>('Weekly per capita (2013-2016)'!AT4+'Weekly per capita (2013-2016)'!CT4+'Weekly per capita (2013-2016)'!ET4)/3</f>
        <v>1.7796612774301359</v>
      </c>
      <c r="U4" s="106">
        <f>('Weekly per capita (2013-2016)'!AU4+'Weekly per capita (2013-2016)'!CU4+'Weekly per capita (2013-2016)'!EU4)/3</f>
        <v>1.7796612774301359</v>
      </c>
      <c r="V4" s="106">
        <f>('Weekly per capita (2013-2016)'!AV4+'Weekly per capita (2013-2016)'!CV4+'Weekly per capita (2013-2016)'!EV4)/3</f>
        <v>1.7796612774301359</v>
      </c>
      <c r="W4" s="106">
        <f>('Weekly per capita (2013-2016)'!AW4+'Weekly per capita (2013-2016)'!CW4+'Weekly per capita (2013-2016)'!EW4)/3</f>
        <v>1.8297896526094271</v>
      </c>
      <c r="X4" s="106">
        <f>('Weekly per capita (2013-2016)'!AX4+'Weekly per capita (2013-2016)'!CX4+'Weekly per capita (2013-2016)'!EX4)/3</f>
        <v>1.8297896526094271</v>
      </c>
      <c r="Y4" s="106">
        <f>('Weekly per capita (2013-2016)'!AY4+'Weekly per capita (2013-2016)'!CY4+'Weekly per capita (2013-2016)'!EY4)/3</f>
        <v>1.8297896526094271</v>
      </c>
      <c r="Z4" s="106">
        <f>('Weekly per capita (2013-2016)'!AZ4+'Weekly per capita (2013-2016)'!CZ4+'Weekly per capita (2013-2016)'!EZ4)/3</f>
        <v>1.8297896526094271</v>
      </c>
      <c r="AA4" s="106">
        <f>('Weekly per capita (2013-2016)'!BA4+'Weekly per capita (2013-2016)'!DA4+'Weekly per capita (2013-2016)'!FA4)/3</f>
        <v>1.8297896526094271</v>
      </c>
      <c r="AB4" s="106">
        <f>('Weekly per capita (2013-2016)'!B4+'Weekly per capita (2013-2016)'!BB4+'Weekly per capita (2013-2016)'!DB4)/3</f>
        <v>1.8389550037146742</v>
      </c>
      <c r="AC4" s="106">
        <f>('Weekly per capita (2013-2016)'!C4+'Weekly per capita (2013-2016)'!BC4+'Weekly per capita (2013-2016)'!DC4)/3</f>
        <v>1.8389550037146742</v>
      </c>
      <c r="AD4" s="106">
        <f>('Weekly per capita (2013-2016)'!D4+'Weekly per capita (2013-2016)'!BD4+'Weekly per capita (2013-2016)'!DD4)/3</f>
        <v>1.8389550037146742</v>
      </c>
      <c r="AE4" s="106">
        <f>('Weekly per capita (2013-2016)'!E4+'Weekly per capita (2013-2016)'!BE4+'Weekly per capita (2013-2016)'!DE4)/3</f>
        <v>1.8389550037146742</v>
      </c>
      <c r="AF4" s="106">
        <f>('Weekly per capita (2013-2016)'!F4+'Weekly per capita (2013-2016)'!BF4+'Weekly per capita (2013-2016)'!DF4)/3</f>
        <v>1.9224985308962668</v>
      </c>
      <c r="AG4" s="106">
        <f>('Weekly per capita (2013-2016)'!G4+'Weekly per capita (2013-2016)'!BG4+'Weekly per capita (2013-2016)'!DG4)/3</f>
        <v>1.9224985308962668</v>
      </c>
      <c r="AH4" s="106">
        <f>('Weekly per capita (2013-2016)'!H4+'Weekly per capita (2013-2016)'!BH4+'Weekly per capita (2013-2016)'!DH4)/3</f>
        <v>1.9224985308962668</v>
      </c>
      <c r="AI4" s="106">
        <f>('Weekly per capita (2013-2016)'!I4+'Weekly per capita (2013-2016)'!BI4+'Weekly per capita (2013-2016)'!DI4)/3</f>
        <v>1.9224985308962668</v>
      </c>
      <c r="AJ4" s="106">
        <f>('Weekly per capita (2013-2016)'!J4+'Weekly per capita (2013-2016)'!BJ4+'Weekly per capita (2013-2016)'!DJ4)/3</f>
        <v>2.0725153023628908</v>
      </c>
      <c r="AK4" s="106">
        <f>('Weekly per capita (2013-2016)'!K4+'Weekly per capita (2013-2016)'!BK4+'Weekly per capita (2013-2016)'!DK4)/3</f>
        <v>2.0725153023628908</v>
      </c>
      <c r="AL4" s="106">
        <f>('Weekly per capita (2013-2016)'!L4+'Weekly per capita (2013-2016)'!BL4+'Weekly per capita (2013-2016)'!DL4)/3</f>
        <v>2.0725153023628908</v>
      </c>
      <c r="AM4" s="106">
        <f>('Weekly per capita (2013-2016)'!M4+'Weekly per capita (2013-2016)'!BM4+'Weekly per capita (2013-2016)'!DM4)/3</f>
        <v>2.0725153023628908</v>
      </c>
      <c r="AN4" s="106">
        <f>('Weekly per capita (2013-2016)'!N4+'Weekly per capita (2013-2016)'!BN4+'Weekly per capita (2013-2016)'!DN4)/3</f>
        <v>2.0725153023628908</v>
      </c>
      <c r="AO4" s="106">
        <f>('Weekly per capita (2013-2016)'!O4+'Weekly per capita (2013-2016)'!BO4+'Weekly per capita (2013-2016)'!DO4)/3</f>
        <v>1.9750788925274323</v>
      </c>
      <c r="AP4" s="106">
        <f>('Weekly per capita (2013-2016)'!P4+'Weekly per capita (2013-2016)'!BP4+'Weekly per capita (2013-2016)'!DP4)/3</f>
        <v>1.9750788925274323</v>
      </c>
      <c r="AQ4" s="106">
        <f>('Weekly per capita (2013-2016)'!Q4+'Weekly per capita (2013-2016)'!BQ4+'Weekly per capita (2013-2016)'!DQ4)/3</f>
        <v>1.9750788925274323</v>
      </c>
      <c r="AR4" s="106">
        <f>('Weekly per capita (2013-2016)'!R4+'Weekly per capita (2013-2016)'!BR4+'Weekly per capita (2013-2016)'!DR4)/3</f>
        <v>1.9750788925274323</v>
      </c>
      <c r="AS4" s="106">
        <f>('Weekly per capita (2013-2016)'!S4+'Weekly per capita (2013-2016)'!BS4+'Weekly per capita (2013-2016)'!DS4)/3</f>
        <v>1.9542403912897897</v>
      </c>
      <c r="AT4" s="106">
        <f>('Weekly per capita (2013-2016)'!T4+'Weekly per capita (2013-2016)'!BT4+'Weekly per capita (2013-2016)'!DT4)/3</f>
        <v>1.9542403912897897</v>
      </c>
      <c r="AU4" s="106">
        <f>('Weekly per capita (2013-2016)'!U4+'Weekly per capita (2013-2016)'!BU4+'Weekly per capita (2013-2016)'!DU4)/3</f>
        <v>1.9542403912897897</v>
      </c>
      <c r="AV4" s="106">
        <f>('Weekly per capita (2013-2016)'!V4+'Weekly per capita (2013-2016)'!BV4+'Weekly per capita (2013-2016)'!DV4)/3</f>
        <v>1.9542403912897897</v>
      </c>
      <c r="AW4" s="106">
        <f>('Weekly per capita (2013-2016)'!W4+'Weekly per capita (2013-2016)'!BW4+'Weekly per capita (2013-2016)'!DW4)/3</f>
        <v>1.7111956947152269</v>
      </c>
      <c r="AX4" s="106">
        <f>('Weekly per capita (2013-2016)'!X4+'Weekly per capita (2013-2016)'!BX4+'Weekly per capita (2013-2016)'!DX4)/3</f>
        <v>1.7111956947152269</v>
      </c>
      <c r="AY4" s="106">
        <f>('Weekly per capita (2013-2016)'!Y4+'Weekly per capita (2013-2016)'!BY4+'Weekly per capita (2013-2016)'!DY4)/3</f>
        <v>1.7111956947152269</v>
      </c>
      <c r="AZ4" s="106">
        <f>('Weekly per capita (2013-2016)'!Z4+'Weekly per capita (2013-2016)'!BZ4+'Weekly per capita (2013-2016)'!DZ4)/3</f>
        <v>1.7111956947152269</v>
      </c>
      <c r="BA4" s="106">
        <f>('Weekly per capita (2013-2016)'!AA4+'Weekly per capita (2013-2016)'!CA4+'Weekly per capita (2013-2016)'!EA4)/3</f>
        <v>1.7111956947152269</v>
      </c>
    </row>
    <row r="5" spans="1:53" x14ac:dyDescent="0.25">
      <c r="A5" s="71" t="s">
        <v>13</v>
      </c>
      <c r="B5" s="106">
        <f>('Weekly per capita (2013-2016)'!AB5+'Weekly per capita (2013-2016)'!CB5+'Weekly per capita (2013-2016)'!EB5)/3</f>
        <v>1.144688488217378</v>
      </c>
      <c r="C5" s="106">
        <f>('Weekly per capita (2013-2016)'!AC5+'Weekly per capita (2013-2016)'!CC5+'Weekly per capita (2013-2016)'!EC5)/3</f>
        <v>1.144688488217378</v>
      </c>
      <c r="D5" s="106">
        <f>('Weekly per capita (2013-2016)'!AD5+'Weekly per capita (2013-2016)'!CD5+'Weekly per capita (2013-2016)'!ED5)/3</f>
        <v>1.144688488217378</v>
      </c>
      <c r="E5" s="106">
        <f>('Weekly per capita (2013-2016)'!AE5+'Weekly per capita (2013-2016)'!CE5+'Weekly per capita (2013-2016)'!EE5)/3</f>
        <v>1.144688488217378</v>
      </c>
      <c r="F5" s="106">
        <f>('Weekly per capita (2013-2016)'!AF5+'Weekly per capita (2013-2016)'!CF5+'Weekly per capita (2013-2016)'!EF5)/3</f>
        <v>1.1988095545366575</v>
      </c>
      <c r="G5" s="106">
        <f>('Weekly per capita (2013-2016)'!AG5+'Weekly per capita (2013-2016)'!CG5+'Weekly per capita (2013-2016)'!EG5)/3</f>
        <v>1.1988095545366575</v>
      </c>
      <c r="H5" s="106">
        <f>('Weekly per capita (2013-2016)'!AH5+'Weekly per capita (2013-2016)'!CH5+'Weekly per capita (2013-2016)'!EH5)/3</f>
        <v>1.1988095545366575</v>
      </c>
      <c r="I5" s="106">
        <f>('Weekly per capita (2013-2016)'!AI5+'Weekly per capita (2013-2016)'!CI5+'Weekly per capita (2013-2016)'!EI5)/3</f>
        <v>1.1988095545366575</v>
      </c>
      <c r="J5" s="106">
        <f>('Weekly per capita (2013-2016)'!AJ5+'Weekly per capita (2013-2016)'!CJ5+'Weekly per capita (2013-2016)'!EJ5)/3</f>
        <v>1.1024667360863656</v>
      </c>
      <c r="K5" s="106">
        <f>('Weekly per capita (2013-2016)'!AK5+'Weekly per capita (2013-2016)'!CK5+'Weekly per capita (2013-2016)'!EK5)/3</f>
        <v>1.1024667360863656</v>
      </c>
      <c r="L5" s="106">
        <f>('Weekly per capita (2013-2016)'!AL5+'Weekly per capita (2013-2016)'!CL5+'Weekly per capita (2013-2016)'!EL5)/3</f>
        <v>1.1024667360863656</v>
      </c>
      <c r="M5" s="106">
        <f>('Weekly per capita (2013-2016)'!AM5+'Weekly per capita (2013-2016)'!CM5+'Weekly per capita (2013-2016)'!EM5)/3</f>
        <v>1.1024667360863656</v>
      </c>
      <c r="N5" s="106">
        <f>('Weekly per capita (2013-2016)'!AN5+'Weekly per capita (2013-2016)'!CN5+'Weekly per capita (2013-2016)'!EN5)/3</f>
        <v>1.1024667360863656</v>
      </c>
      <c r="O5" s="106">
        <f>('Weekly per capita (2013-2016)'!AO5+'Weekly per capita (2013-2016)'!CO5+'Weekly per capita (2013-2016)'!EO5)/3</f>
        <v>1.1572983124755929</v>
      </c>
      <c r="P5" s="106">
        <f>('Weekly per capita (2013-2016)'!AP5+'Weekly per capita (2013-2016)'!CP5+'Weekly per capita (2013-2016)'!EP5)/3</f>
        <v>1.1572983124755929</v>
      </c>
      <c r="Q5" s="106">
        <f>('Weekly per capita (2013-2016)'!AQ5+'Weekly per capita (2013-2016)'!CQ5+'Weekly per capita (2013-2016)'!EQ5)/3</f>
        <v>1.1572983124755929</v>
      </c>
      <c r="R5" s="106">
        <f>('Weekly per capita (2013-2016)'!AR5+'Weekly per capita (2013-2016)'!CR5+'Weekly per capita (2013-2016)'!ER5)/3</f>
        <v>1.1572983124755929</v>
      </c>
      <c r="S5" s="106">
        <f>('Weekly per capita (2013-2016)'!AS5+'Weekly per capita (2013-2016)'!CS5+'Weekly per capita (2013-2016)'!ES5)/3</f>
        <v>1.1361784829551251</v>
      </c>
      <c r="T5" s="106">
        <f>('Weekly per capita (2013-2016)'!AT5+'Weekly per capita (2013-2016)'!CT5+'Weekly per capita (2013-2016)'!ET5)/3</f>
        <v>1.1361784829551251</v>
      </c>
      <c r="U5" s="106">
        <f>('Weekly per capita (2013-2016)'!AU5+'Weekly per capita (2013-2016)'!CU5+'Weekly per capita (2013-2016)'!EU5)/3</f>
        <v>1.1361784829551251</v>
      </c>
      <c r="V5" s="106">
        <f>('Weekly per capita (2013-2016)'!AV5+'Weekly per capita (2013-2016)'!CV5+'Weekly per capita (2013-2016)'!EV5)/3</f>
        <v>1.1361784829551251</v>
      </c>
      <c r="W5" s="106">
        <f>('Weekly per capita (2013-2016)'!AW5+'Weekly per capita (2013-2016)'!CW5+'Weekly per capita (2013-2016)'!EW5)/3</f>
        <v>1.1804371343196622</v>
      </c>
      <c r="X5" s="106">
        <f>('Weekly per capita (2013-2016)'!AX5+'Weekly per capita (2013-2016)'!CX5+'Weekly per capita (2013-2016)'!EX5)/3</f>
        <v>1.1804371343196622</v>
      </c>
      <c r="Y5" s="106">
        <f>('Weekly per capita (2013-2016)'!AY5+'Weekly per capita (2013-2016)'!CY5+'Weekly per capita (2013-2016)'!EY5)/3</f>
        <v>1.1804371343196622</v>
      </c>
      <c r="Z5" s="106">
        <f>('Weekly per capita (2013-2016)'!AZ5+'Weekly per capita (2013-2016)'!CZ5+'Weekly per capita (2013-2016)'!EZ5)/3</f>
        <v>1.1804371343196622</v>
      </c>
      <c r="AA5" s="106">
        <f>('Weekly per capita (2013-2016)'!BA5+'Weekly per capita (2013-2016)'!DA5+'Weekly per capita (2013-2016)'!FA5)/3</f>
        <v>1.1804371343196622</v>
      </c>
      <c r="AB5" s="106">
        <f>('Weekly per capita (2013-2016)'!B5+'Weekly per capita (2013-2016)'!BB5+'Weekly per capita (2013-2016)'!DB5)/3</f>
        <v>1.2929379605304376</v>
      </c>
      <c r="AC5" s="106">
        <f>('Weekly per capita (2013-2016)'!C5+'Weekly per capita (2013-2016)'!BC5+'Weekly per capita (2013-2016)'!DC5)/3</f>
        <v>1.2929379605304376</v>
      </c>
      <c r="AD5" s="106">
        <f>('Weekly per capita (2013-2016)'!D5+'Weekly per capita (2013-2016)'!BD5+'Weekly per capita (2013-2016)'!DD5)/3</f>
        <v>1.2929379605304376</v>
      </c>
      <c r="AE5" s="106">
        <f>('Weekly per capita (2013-2016)'!E5+'Weekly per capita (2013-2016)'!BE5+'Weekly per capita (2013-2016)'!DE5)/3</f>
        <v>1.2929379605304376</v>
      </c>
      <c r="AF5" s="106">
        <f>('Weekly per capita (2013-2016)'!F5+'Weekly per capita (2013-2016)'!BF5+'Weekly per capita (2013-2016)'!DF5)/3</f>
        <v>1.2100505497101708</v>
      </c>
      <c r="AG5" s="106">
        <f>('Weekly per capita (2013-2016)'!G5+'Weekly per capita (2013-2016)'!BG5+'Weekly per capita (2013-2016)'!DG5)/3</f>
        <v>1.2100505497101708</v>
      </c>
      <c r="AH5" s="106">
        <f>('Weekly per capita (2013-2016)'!H5+'Weekly per capita (2013-2016)'!BH5+'Weekly per capita (2013-2016)'!DH5)/3</f>
        <v>1.2100505497101708</v>
      </c>
      <c r="AI5" s="106">
        <f>('Weekly per capita (2013-2016)'!I5+'Weekly per capita (2013-2016)'!BI5+'Weekly per capita (2013-2016)'!DI5)/3</f>
        <v>1.2100505497101708</v>
      </c>
      <c r="AJ5" s="106">
        <f>('Weekly per capita (2013-2016)'!J5+'Weekly per capita (2013-2016)'!BJ5+'Weekly per capita (2013-2016)'!DJ5)/3</f>
        <v>1.3341252276124809</v>
      </c>
      <c r="AK5" s="106">
        <f>('Weekly per capita (2013-2016)'!K5+'Weekly per capita (2013-2016)'!BK5+'Weekly per capita (2013-2016)'!DK5)/3</f>
        <v>1.3341252276124809</v>
      </c>
      <c r="AL5" s="106">
        <f>('Weekly per capita (2013-2016)'!L5+'Weekly per capita (2013-2016)'!BL5+'Weekly per capita (2013-2016)'!DL5)/3</f>
        <v>1.3341252276124809</v>
      </c>
      <c r="AM5" s="106">
        <f>('Weekly per capita (2013-2016)'!M5+'Weekly per capita (2013-2016)'!BM5+'Weekly per capita (2013-2016)'!DM5)/3</f>
        <v>1.3341252276124809</v>
      </c>
      <c r="AN5" s="106">
        <f>('Weekly per capita (2013-2016)'!N5+'Weekly per capita (2013-2016)'!BN5+'Weekly per capita (2013-2016)'!DN5)/3</f>
        <v>1.3341252276124809</v>
      </c>
      <c r="AO5" s="106">
        <f>('Weekly per capita (2013-2016)'!O5+'Weekly per capita (2013-2016)'!BO5+'Weekly per capita (2013-2016)'!DO5)/3</f>
        <v>1.2363988733818667</v>
      </c>
      <c r="AP5" s="106">
        <f>('Weekly per capita (2013-2016)'!P5+'Weekly per capita (2013-2016)'!BP5+'Weekly per capita (2013-2016)'!DP5)/3</f>
        <v>1.2363988733818667</v>
      </c>
      <c r="AQ5" s="106">
        <f>('Weekly per capita (2013-2016)'!Q5+'Weekly per capita (2013-2016)'!BQ5+'Weekly per capita (2013-2016)'!DQ5)/3</f>
        <v>1.2363988733818667</v>
      </c>
      <c r="AR5" s="106">
        <f>('Weekly per capita (2013-2016)'!R5+'Weekly per capita (2013-2016)'!BR5+'Weekly per capita (2013-2016)'!DR5)/3</f>
        <v>1.2363988733818667</v>
      </c>
      <c r="AS5" s="106">
        <f>('Weekly per capita (2013-2016)'!S5+'Weekly per capita (2013-2016)'!BS5+'Weekly per capita (2013-2016)'!DS5)/3</f>
        <v>1.2253709747461672</v>
      </c>
      <c r="AT5" s="106">
        <f>('Weekly per capita (2013-2016)'!T5+'Weekly per capita (2013-2016)'!BT5+'Weekly per capita (2013-2016)'!DT5)/3</f>
        <v>1.2253709747461672</v>
      </c>
      <c r="AU5" s="106">
        <f>('Weekly per capita (2013-2016)'!U5+'Weekly per capita (2013-2016)'!BU5+'Weekly per capita (2013-2016)'!DU5)/3</f>
        <v>1.2253709747461672</v>
      </c>
      <c r="AV5" s="106">
        <f>('Weekly per capita (2013-2016)'!V5+'Weekly per capita (2013-2016)'!BV5+'Weekly per capita (2013-2016)'!DV5)/3</f>
        <v>1.2253709747461672</v>
      </c>
      <c r="AW5" s="106">
        <f>('Weekly per capita (2013-2016)'!W5+'Weekly per capita (2013-2016)'!BW5+'Weekly per capita (2013-2016)'!DW5)/3</f>
        <v>1.0958599768595476</v>
      </c>
      <c r="AX5" s="106">
        <f>('Weekly per capita (2013-2016)'!X5+'Weekly per capita (2013-2016)'!BX5+'Weekly per capita (2013-2016)'!DX5)/3</f>
        <v>1.0958599768595476</v>
      </c>
      <c r="AY5" s="106">
        <f>('Weekly per capita (2013-2016)'!Y5+'Weekly per capita (2013-2016)'!BY5+'Weekly per capita (2013-2016)'!DY5)/3</f>
        <v>1.0958599768595476</v>
      </c>
      <c r="AZ5" s="106">
        <f>('Weekly per capita (2013-2016)'!Z5+'Weekly per capita (2013-2016)'!BZ5+'Weekly per capita (2013-2016)'!DZ5)/3</f>
        <v>1.0958599768595476</v>
      </c>
      <c r="BA5" s="106">
        <f>('Weekly per capita (2013-2016)'!AA5+'Weekly per capita (2013-2016)'!CA5+'Weekly per capita (2013-2016)'!EA5)/3</f>
        <v>1.0958599768595476</v>
      </c>
    </row>
    <row r="6" spans="1:53" x14ac:dyDescent="0.25">
      <c r="A6" s="71" t="s">
        <v>24</v>
      </c>
      <c r="B6" s="106">
        <f>('Weekly per capita (2013-2016)'!AB7+'Weekly per capita (2013-2016)'!CB7+'Weekly per capita (2013-2016)'!EB7)/3</f>
        <v>1.1423035513669013</v>
      </c>
      <c r="C6" s="106">
        <f>('Weekly per capita (2013-2016)'!AC7+'Weekly per capita (2013-2016)'!CC7+'Weekly per capita (2013-2016)'!EC7)/3</f>
        <v>1.1423035513669013</v>
      </c>
      <c r="D6" s="106">
        <f>('Weekly per capita (2013-2016)'!AD7+'Weekly per capita (2013-2016)'!CD7+'Weekly per capita (2013-2016)'!ED7)/3</f>
        <v>1.1423035513669013</v>
      </c>
      <c r="E6" s="106">
        <f>('Weekly per capita (2013-2016)'!AE7+'Weekly per capita (2013-2016)'!CE7+'Weekly per capita (2013-2016)'!EE7)/3</f>
        <v>1.1423035513669013</v>
      </c>
      <c r="F6" s="106">
        <f>('Weekly per capita (2013-2016)'!AF7+'Weekly per capita (2013-2016)'!CF7+'Weekly per capita (2013-2016)'!EF7)/3</f>
        <v>1.2659873935693222</v>
      </c>
      <c r="G6" s="106">
        <f>('Weekly per capita (2013-2016)'!AG7+'Weekly per capita (2013-2016)'!CG7+'Weekly per capita (2013-2016)'!EG7)/3</f>
        <v>1.2659873935693222</v>
      </c>
      <c r="H6" s="106">
        <f>('Weekly per capita (2013-2016)'!AH7+'Weekly per capita (2013-2016)'!CH7+'Weekly per capita (2013-2016)'!EH7)/3</f>
        <v>1.2659873935693222</v>
      </c>
      <c r="I6" s="106">
        <f>('Weekly per capita (2013-2016)'!AI7+'Weekly per capita (2013-2016)'!CI7+'Weekly per capita (2013-2016)'!EI7)/3</f>
        <v>1.2659873935693222</v>
      </c>
      <c r="J6" s="106">
        <f>('Weekly per capita (2013-2016)'!AJ7+'Weekly per capita (2013-2016)'!CJ7+'Weekly per capita (2013-2016)'!EJ7)/3</f>
        <v>1.1499663346169005</v>
      </c>
      <c r="K6" s="106">
        <f>('Weekly per capita (2013-2016)'!AK7+'Weekly per capita (2013-2016)'!CK7+'Weekly per capita (2013-2016)'!EK7)/3</f>
        <v>1.1499663346169005</v>
      </c>
      <c r="L6" s="106">
        <f>('Weekly per capita (2013-2016)'!AL7+'Weekly per capita (2013-2016)'!CL7+'Weekly per capita (2013-2016)'!EL7)/3</f>
        <v>1.1499663346169005</v>
      </c>
      <c r="M6" s="106">
        <f>('Weekly per capita (2013-2016)'!AM7+'Weekly per capita (2013-2016)'!CM7+'Weekly per capita (2013-2016)'!EM7)/3</f>
        <v>1.1499663346169005</v>
      </c>
      <c r="N6" s="106">
        <f>('Weekly per capita (2013-2016)'!AN7+'Weekly per capita (2013-2016)'!CN7+'Weekly per capita (2013-2016)'!EN7)/3</f>
        <v>1.1499663346169005</v>
      </c>
      <c r="O6" s="106">
        <f>('Weekly per capita (2013-2016)'!AO7+'Weekly per capita (2013-2016)'!CO7+'Weekly per capita (2013-2016)'!EO7)/3</f>
        <v>1.1921173448724742</v>
      </c>
      <c r="P6" s="106">
        <f>('Weekly per capita (2013-2016)'!AP7+'Weekly per capita (2013-2016)'!CP7+'Weekly per capita (2013-2016)'!EP7)/3</f>
        <v>1.1921173448724742</v>
      </c>
      <c r="Q6" s="106">
        <f>('Weekly per capita (2013-2016)'!AQ7+'Weekly per capita (2013-2016)'!CQ7+'Weekly per capita (2013-2016)'!EQ7)/3</f>
        <v>1.1921173448724742</v>
      </c>
      <c r="R6" s="106">
        <f>('Weekly per capita (2013-2016)'!AR7+'Weekly per capita (2013-2016)'!CR7+'Weekly per capita (2013-2016)'!ER7)/3</f>
        <v>1.1921173448724742</v>
      </c>
      <c r="S6" s="106">
        <f>('Weekly per capita (2013-2016)'!AS7+'Weekly per capita (2013-2016)'!CS7+'Weekly per capita (2013-2016)'!ES7)/3</f>
        <v>1.1956996659639232</v>
      </c>
      <c r="T6" s="106">
        <f>('Weekly per capita (2013-2016)'!AT7+'Weekly per capita (2013-2016)'!CT7+'Weekly per capita (2013-2016)'!ET7)/3</f>
        <v>1.1956996659639232</v>
      </c>
      <c r="U6" s="106">
        <f>('Weekly per capita (2013-2016)'!AU7+'Weekly per capita (2013-2016)'!CU7+'Weekly per capita (2013-2016)'!EU7)/3</f>
        <v>1.1956996659639232</v>
      </c>
      <c r="V6" s="106">
        <f>('Weekly per capita (2013-2016)'!AV7+'Weekly per capita (2013-2016)'!CV7+'Weekly per capita (2013-2016)'!EV7)/3</f>
        <v>1.1956996659639232</v>
      </c>
      <c r="W6" s="106">
        <f>('Weekly per capita (2013-2016)'!AW7+'Weekly per capita (2013-2016)'!CW7+'Weekly per capita (2013-2016)'!EW7)/3</f>
        <v>1.2153587201408613</v>
      </c>
      <c r="X6" s="106">
        <f>('Weekly per capita (2013-2016)'!AX7+'Weekly per capita (2013-2016)'!CX7+'Weekly per capita (2013-2016)'!EX7)/3</f>
        <v>1.2153587201408613</v>
      </c>
      <c r="Y6" s="106">
        <f>('Weekly per capita (2013-2016)'!AY7+'Weekly per capita (2013-2016)'!CY7+'Weekly per capita (2013-2016)'!EY7)/3</f>
        <v>1.2153587201408613</v>
      </c>
      <c r="Z6" s="106">
        <f>('Weekly per capita (2013-2016)'!AZ7+'Weekly per capita (2013-2016)'!CZ7+'Weekly per capita (2013-2016)'!EZ7)/3</f>
        <v>1.2153587201408613</v>
      </c>
      <c r="AA6" s="106">
        <f>('Weekly per capita (2013-2016)'!BA7+'Weekly per capita (2013-2016)'!DA7+'Weekly per capita (2013-2016)'!FA7)/3</f>
        <v>1.2153587201408613</v>
      </c>
      <c r="AB6" s="106">
        <f>('Weekly per capita (2013-2016)'!B7+'Weekly per capita (2013-2016)'!BB7+'Weekly per capita (2013-2016)'!DB7)/3</f>
        <v>1.305724062033035</v>
      </c>
      <c r="AC6" s="106">
        <f>('Weekly per capita (2013-2016)'!C7+'Weekly per capita (2013-2016)'!BC7+'Weekly per capita (2013-2016)'!DC7)/3</f>
        <v>1.305724062033035</v>
      </c>
      <c r="AD6" s="106">
        <f>('Weekly per capita (2013-2016)'!D7+'Weekly per capita (2013-2016)'!BD7+'Weekly per capita (2013-2016)'!DD7)/3</f>
        <v>1.305724062033035</v>
      </c>
      <c r="AE6" s="106">
        <f>('Weekly per capita (2013-2016)'!E7+'Weekly per capita (2013-2016)'!BE7+'Weekly per capita (2013-2016)'!DE7)/3</f>
        <v>1.305724062033035</v>
      </c>
      <c r="AF6" s="106">
        <f>('Weekly per capita (2013-2016)'!F7+'Weekly per capita (2013-2016)'!BF7+'Weekly per capita (2013-2016)'!DF7)/3</f>
        <v>1.2557744188637339</v>
      </c>
      <c r="AG6" s="106">
        <f>('Weekly per capita (2013-2016)'!G7+'Weekly per capita (2013-2016)'!BG7+'Weekly per capita (2013-2016)'!DG7)/3</f>
        <v>1.2557744188637339</v>
      </c>
      <c r="AH6" s="106">
        <f>('Weekly per capita (2013-2016)'!H7+'Weekly per capita (2013-2016)'!BH7+'Weekly per capita (2013-2016)'!DH7)/3</f>
        <v>1.2557744188637339</v>
      </c>
      <c r="AI6" s="106">
        <f>('Weekly per capita (2013-2016)'!I7+'Weekly per capita (2013-2016)'!BI7+'Weekly per capita (2013-2016)'!DI7)/3</f>
        <v>1.2557744188637339</v>
      </c>
      <c r="AJ6" s="106">
        <f>('Weekly per capita (2013-2016)'!J7+'Weekly per capita (2013-2016)'!BJ7+'Weekly per capita (2013-2016)'!DJ7)/3</f>
        <v>1.4109754185012078</v>
      </c>
      <c r="AK6" s="106">
        <f>('Weekly per capita (2013-2016)'!K7+'Weekly per capita (2013-2016)'!BK7+'Weekly per capita (2013-2016)'!DK7)/3</f>
        <v>1.4109754185012078</v>
      </c>
      <c r="AL6" s="106">
        <f>('Weekly per capita (2013-2016)'!L7+'Weekly per capita (2013-2016)'!BL7+'Weekly per capita (2013-2016)'!DL7)/3</f>
        <v>1.4109754185012078</v>
      </c>
      <c r="AM6" s="106">
        <f>('Weekly per capita (2013-2016)'!M7+'Weekly per capita (2013-2016)'!BM7+'Weekly per capita (2013-2016)'!DM7)/3</f>
        <v>1.4109754185012078</v>
      </c>
      <c r="AN6" s="106">
        <f>('Weekly per capita (2013-2016)'!N7+'Weekly per capita (2013-2016)'!BN7+'Weekly per capita (2013-2016)'!DN7)/3</f>
        <v>1.4109754185012078</v>
      </c>
      <c r="AO6" s="106">
        <f>('Weekly per capita (2013-2016)'!O7+'Weekly per capita (2013-2016)'!BO7+'Weekly per capita (2013-2016)'!DO7)/3</f>
        <v>1.2910995319983902</v>
      </c>
      <c r="AP6" s="106">
        <f>('Weekly per capita (2013-2016)'!P7+'Weekly per capita (2013-2016)'!BP7+'Weekly per capita (2013-2016)'!DP7)/3</f>
        <v>1.2910995319983902</v>
      </c>
      <c r="AQ6" s="106">
        <f>('Weekly per capita (2013-2016)'!Q7+'Weekly per capita (2013-2016)'!BQ7+'Weekly per capita (2013-2016)'!DQ7)/3</f>
        <v>1.2910995319983902</v>
      </c>
      <c r="AR6" s="106">
        <f>('Weekly per capita (2013-2016)'!R7+'Weekly per capita (2013-2016)'!BR7+'Weekly per capita (2013-2016)'!DR7)/3</f>
        <v>1.2910995319983902</v>
      </c>
      <c r="AS6" s="106">
        <f>('Weekly per capita (2013-2016)'!S7+'Weekly per capita (2013-2016)'!BS7+'Weekly per capita (2013-2016)'!DS7)/3</f>
        <v>1.2441594784073631</v>
      </c>
      <c r="AT6" s="106">
        <f>('Weekly per capita (2013-2016)'!T7+'Weekly per capita (2013-2016)'!BT7+'Weekly per capita (2013-2016)'!DT7)/3</f>
        <v>1.2441594784073631</v>
      </c>
      <c r="AU6" s="106">
        <f>('Weekly per capita (2013-2016)'!U7+'Weekly per capita (2013-2016)'!BU7+'Weekly per capita (2013-2016)'!DU7)/3</f>
        <v>1.2441594784073631</v>
      </c>
      <c r="AV6" s="106">
        <f>('Weekly per capita (2013-2016)'!V7+'Weekly per capita (2013-2016)'!BV7+'Weekly per capita (2013-2016)'!DV7)/3</f>
        <v>1.2441594784073631</v>
      </c>
      <c r="AW6" s="106">
        <f>('Weekly per capita (2013-2016)'!W7+'Weekly per capita (2013-2016)'!BW7+'Weekly per capita (2013-2016)'!DW7)/3</f>
        <v>1.1558142539006413</v>
      </c>
      <c r="AX6" s="106">
        <f>('Weekly per capita (2013-2016)'!X7+'Weekly per capita (2013-2016)'!BX7+'Weekly per capita (2013-2016)'!DX7)/3</f>
        <v>1.1558142539006413</v>
      </c>
      <c r="AY6" s="106">
        <f>('Weekly per capita (2013-2016)'!Y7+'Weekly per capita (2013-2016)'!BY7+'Weekly per capita (2013-2016)'!DY7)/3</f>
        <v>1.1558142539006413</v>
      </c>
      <c r="AZ6" s="106">
        <f>('Weekly per capita (2013-2016)'!Z7+'Weekly per capita (2013-2016)'!BZ7+'Weekly per capita (2013-2016)'!DZ7)/3</f>
        <v>1.1558142539006413</v>
      </c>
      <c r="BA6" s="106">
        <f>('Weekly per capita (2013-2016)'!AA7+'Weekly per capita (2013-2016)'!CA7+'Weekly per capita (2013-2016)'!EA7)/3</f>
        <v>1.1558142539006413</v>
      </c>
    </row>
    <row r="7" spans="1:53" x14ac:dyDescent="0.25">
      <c r="A7" s="71" t="s">
        <v>18</v>
      </c>
      <c r="B7" s="106">
        <f>('Weekly per capita (2013-2016)'!AB8+'Weekly per capita (2013-2016)'!CB8+'Weekly per capita (2013-2016)'!EB8)/3</f>
        <v>2.6781805274304276</v>
      </c>
      <c r="C7" s="106">
        <f>('Weekly per capita (2013-2016)'!AC8+'Weekly per capita (2013-2016)'!CC8+'Weekly per capita (2013-2016)'!EC8)/3</f>
        <v>2.6781805274304276</v>
      </c>
      <c r="D7" s="106">
        <f>('Weekly per capita (2013-2016)'!AD8+'Weekly per capita (2013-2016)'!CD8+'Weekly per capita (2013-2016)'!ED8)/3</f>
        <v>2.6781805274304276</v>
      </c>
      <c r="E7" s="106">
        <f>('Weekly per capita (2013-2016)'!AE8+'Weekly per capita (2013-2016)'!CE8+'Weekly per capita (2013-2016)'!EE8)/3</f>
        <v>2.6781805274304276</v>
      </c>
      <c r="F7" s="106">
        <f>('Weekly per capita (2013-2016)'!AF8+'Weekly per capita (2013-2016)'!CF8+'Weekly per capita (2013-2016)'!EF8)/3</f>
        <v>3.2020254584008736</v>
      </c>
      <c r="G7" s="106">
        <f>('Weekly per capita (2013-2016)'!AG8+'Weekly per capita (2013-2016)'!CG8+'Weekly per capita (2013-2016)'!EG8)/3</f>
        <v>3.2020254584008736</v>
      </c>
      <c r="H7" s="106">
        <f>('Weekly per capita (2013-2016)'!AH8+'Weekly per capita (2013-2016)'!CH8+'Weekly per capita (2013-2016)'!EH8)/3</f>
        <v>3.2020254584008736</v>
      </c>
      <c r="I7" s="106">
        <f>('Weekly per capita (2013-2016)'!AI8+'Weekly per capita (2013-2016)'!CI8+'Weekly per capita (2013-2016)'!EI8)/3</f>
        <v>3.2020254584008736</v>
      </c>
      <c r="J7" s="106">
        <f>('Weekly per capita (2013-2016)'!AJ8+'Weekly per capita (2013-2016)'!CJ8+'Weekly per capita (2013-2016)'!EJ8)/3</f>
        <v>2.6803921784541633</v>
      </c>
      <c r="K7" s="106">
        <f>('Weekly per capita (2013-2016)'!AK8+'Weekly per capita (2013-2016)'!CK8+'Weekly per capita (2013-2016)'!EK8)/3</f>
        <v>2.6803921784541633</v>
      </c>
      <c r="L7" s="106">
        <f>('Weekly per capita (2013-2016)'!AL8+'Weekly per capita (2013-2016)'!CL8+'Weekly per capita (2013-2016)'!EL8)/3</f>
        <v>2.6803921784541633</v>
      </c>
      <c r="M7" s="106">
        <f>('Weekly per capita (2013-2016)'!AM8+'Weekly per capita (2013-2016)'!CM8+'Weekly per capita (2013-2016)'!EM8)/3</f>
        <v>2.6803921784541633</v>
      </c>
      <c r="N7" s="106">
        <f>('Weekly per capita (2013-2016)'!AN8+'Weekly per capita (2013-2016)'!CN8+'Weekly per capita (2013-2016)'!EN8)/3</f>
        <v>2.6803921784541633</v>
      </c>
      <c r="O7" s="106">
        <f>('Weekly per capita (2013-2016)'!AO8+'Weekly per capita (2013-2016)'!CO8+'Weekly per capita (2013-2016)'!EO8)/3</f>
        <v>2.8728948237156988</v>
      </c>
      <c r="P7" s="106">
        <f>('Weekly per capita (2013-2016)'!AP8+'Weekly per capita (2013-2016)'!CP8+'Weekly per capita (2013-2016)'!EP8)/3</f>
        <v>2.8728948237156988</v>
      </c>
      <c r="Q7" s="106">
        <f>('Weekly per capita (2013-2016)'!AQ8+'Weekly per capita (2013-2016)'!CQ8+'Weekly per capita (2013-2016)'!EQ8)/3</f>
        <v>2.8728948237156988</v>
      </c>
      <c r="R7" s="106">
        <f>('Weekly per capita (2013-2016)'!AR8+'Weekly per capita (2013-2016)'!CR8+'Weekly per capita (2013-2016)'!ER8)/3</f>
        <v>2.8728948237156988</v>
      </c>
      <c r="S7" s="106">
        <f>('Weekly per capita (2013-2016)'!AS8+'Weekly per capita (2013-2016)'!CS8+'Weekly per capita (2013-2016)'!ES8)/3</f>
        <v>2.8773150848347755</v>
      </c>
      <c r="T7" s="106">
        <f>('Weekly per capita (2013-2016)'!AT8+'Weekly per capita (2013-2016)'!CT8+'Weekly per capita (2013-2016)'!ET8)/3</f>
        <v>2.8773150848347755</v>
      </c>
      <c r="U7" s="106">
        <f>('Weekly per capita (2013-2016)'!AU8+'Weekly per capita (2013-2016)'!CU8+'Weekly per capita (2013-2016)'!EU8)/3</f>
        <v>2.8773150848347755</v>
      </c>
      <c r="V7" s="106">
        <f>('Weekly per capita (2013-2016)'!AV8+'Weekly per capita (2013-2016)'!CV8+'Weekly per capita (2013-2016)'!EV8)/3</f>
        <v>2.8773150848347755</v>
      </c>
      <c r="W7" s="106">
        <f>('Weekly per capita (2013-2016)'!AW8+'Weekly per capita (2013-2016)'!CW8+'Weekly per capita (2013-2016)'!EW8)/3</f>
        <v>3.1154821512093256</v>
      </c>
      <c r="X7" s="106">
        <f>('Weekly per capita (2013-2016)'!AX8+'Weekly per capita (2013-2016)'!CX8+'Weekly per capita (2013-2016)'!EX8)/3</f>
        <v>3.1154821512093256</v>
      </c>
      <c r="Y7" s="106">
        <f>('Weekly per capita (2013-2016)'!AY8+'Weekly per capita (2013-2016)'!CY8+'Weekly per capita (2013-2016)'!EY8)/3</f>
        <v>3.1154821512093256</v>
      </c>
      <c r="Z7" s="106">
        <f>('Weekly per capita (2013-2016)'!AZ8+'Weekly per capita (2013-2016)'!CZ8+'Weekly per capita (2013-2016)'!EZ8)/3</f>
        <v>3.1154821512093256</v>
      </c>
      <c r="AA7" s="106">
        <f>('Weekly per capita (2013-2016)'!BA8+'Weekly per capita (2013-2016)'!DA8+'Weekly per capita (2013-2016)'!FA8)/3</f>
        <v>3.1154821512093256</v>
      </c>
      <c r="AB7" s="106">
        <f>('Weekly per capita (2013-2016)'!B8+'Weekly per capita (2013-2016)'!BB8+'Weekly per capita (2013-2016)'!DB8)/3</f>
        <v>3.1913181020600732</v>
      </c>
      <c r="AC7" s="106">
        <f>('Weekly per capita (2013-2016)'!C8+'Weekly per capita (2013-2016)'!BC8+'Weekly per capita (2013-2016)'!DC8)/3</f>
        <v>3.1913181020600732</v>
      </c>
      <c r="AD7" s="106">
        <f>('Weekly per capita (2013-2016)'!D8+'Weekly per capita (2013-2016)'!BD8+'Weekly per capita (2013-2016)'!DD8)/3</f>
        <v>3.1913181020600732</v>
      </c>
      <c r="AE7" s="106">
        <f>('Weekly per capita (2013-2016)'!E8+'Weekly per capita (2013-2016)'!BE8+'Weekly per capita (2013-2016)'!DE8)/3</f>
        <v>3.1913181020600732</v>
      </c>
      <c r="AF7" s="106">
        <f>('Weekly per capita (2013-2016)'!F8+'Weekly per capita (2013-2016)'!BF8+'Weekly per capita (2013-2016)'!DF8)/3</f>
        <v>3.4051603427596366</v>
      </c>
      <c r="AG7" s="106">
        <f>('Weekly per capita (2013-2016)'!G8+'Weekly per capita (2013-2016)'!BG8+'Weekly per capita (2013-2016)'!DG8)/3</f>
        <v>3.4051603427596366</v>
      </c>
      <c r="AH7" s="106">
        <f>('Weekly per capita (2013-2016)'!H8+'Weekly per capita (2013-2016)'!BH8+'Weekly per capita (2013-2016)'!DH8)/3</f>
        <v>3.4051603427596366</v>
      </c>
      <c r="AI7" s="106">
        <f>('Weekly per capita (2013-2016)'!I8+'Weekly per capita (2013-2016)'!BI8+'Weekly per capita (2013-2016)'!DI8)/3</f>
        <v>3.4051603427596366</v>
      </c>
      <c r="AJ7" s="106">
        <f>('Weekly per capita (2013-2016)'!J8+'Weekly per capita (2013-2016)'!BJ8+'Weekly per capita (2013-2016)'!DJ8)/3</f>
        <v>3.5184799392652111</v>
      </c>
      <c r="AK7" s="106">
        <f>('Weekly per capita (2013-2016)'!K8+'Weekly per capita (2013-2016)'!BK8+'Weekly per capita (2013-2016)'!DK8)/3</f>
        <v>3.5184799392652111</v>
      </c>
      <c r="AL7" s="106">
        <f>('Weekly per capita (2013-2016)'!L8+'Weekly per capita (2013-2016)'!BL8+'Weekly per capita (2013-2016)'!DL8)/3</f>
        <v>3.5184799392652111</v>
      </c>
      <c r="AM7" s="106">
        <f>('Weekly per capita (2013-2016)'!M8+'Weekly per capita (2013-2016)'!BM8+'Weekly per capita (2013-2016)'!DM8)/3</f>
        <v>3.5184799392652111</v>
      </c>
      <c r="AN7" s="106">
        <f>('Weekly per capita (2013-2016)'!N8+'Weekly per capita (2013-2016)'!BN8+'Weekly per capita (2013-2016)'!DN8)/3</f>
        <v>3.5184799392652111</v>
      </c>
      <c r="AO7" s="106">
        <f>('Weekly per capita (2013-2016)'!O8+'Weekly per capita (2013-2016)'!BO8+'Weekly per capita (2013-2016)'!DO8)/3</f>
        <v>3.2962295129909323</v>
      </c>
      <c r="AP7" s="106">
        <f>('Weekly per capita (2013-2016)'!P8+'Weekly per capita (2013-2016)'!BP8+'Weekly per capita (2013-2016)'!DP8)/3</f>
        <v>3.2962295129909323</v>
      </c>
      <c r="AQ7" s="106">
        <f>('Weekly per capita (2013-2016)'!Q8+'Weekly per capita (2013-2016)'!BQ8+'Weekly per capita (2013-2016)'!DQ8)/3</f>
        <v>3.2962295129909323</v>
      </c>
      <c r="AR7" s="106">
        <f>('Weekly per capita (2013-2016)'!R8+'Weekly per capita (2013-2016)'!BR8+'Weekly per capita (2013-2016)'!DR8)/3</f>
        <v>3.2962295129909323</v>
      </c>
      <c r="AS7" s="106">
        <f>('Weekly per capita (2013-2016)'!S8+'Weekly per capita (2013-2016)'!BS8+'Weekly per capita (2013-2016)'!DS8)/3</f>
        <v>2.9332837987559857</v>
      </c>
      <c r="AT7" s="106">
        <f>('Weekly per capita (2013-2016)'!T8+'Weekly per capita (2013-2016)'!BT8+'Weekly per capita (2013-2016)'!DT8)/3</f>
        <v>2.9332837987559857</v>
      </c>
      <c r="AU7" s="106">
        <f>('Weekly per capita (2013-2016)'!U8+'Weekly per capita (2013-2016)'!BU8+'Weekly per capita (2013-2016)'!DU8)/3</f>
        <v>2.9332837987559857</v>
      </c>
      <c r="AV7" s="106">
        <f>('Weekly per capita (2013-2016)'!V8+'Weekly per capita (2013-2016)'!BV8+'Weekly per capita (2013-2016)'!DV8)/3</f>
        <v>2.9332837987559857</v>
      </c>
      <c r="AW7" s="106">
        <f>('Weekly per capita (2013-2016)'!W8+'Weekly per capita (2013-2016)'!BW8+'Weekly per capita (2013-2016)'!DW8)/3</f>
        <v>2.7525399560616961</v>
      </c>
      <c r="AX7" s="106">
        <f>('Weekly per capita (2013-2016)'!X8+'Weekly per capita (2013-2016)'!BX8+'Weekly per capita (2013-2016)'!DX8)/3</f>
        <v>2.7525399560616961</v>
      </c>
      <c r="AY7" s="106">
        <f>('Weekly per capita (2013-2016)'!Y8+'Weekly per capita (2013-2016)'!BY8+'Weekly per capita (2013-2016)'!DY8)/3</f>
        <v>2.7525399560616961</v>
      </c>
      <c r="AZ7" s="106">
        <f>('Weekly per capita (2013-2016)'!Z8+'Weekly per capita (2013-2016)'!BZ8+'Weekly per capita (2013-2016)'!DZ8)/3</f>
        <v>2.7525399560616961</v>
      </c>
      <c r="BA7" s="106">
        <f>('Weekly per capita (2013-2016)'!AA8+'Weekly per capita (2013-2016)'!CA8+'Weekly per capita (2013-2016)'!EA8)/3</f>
        <v>2.7525399560616961</v>
      </c>
    </row>
    <row r="8" spans="1:53" x14ac:dyDescent="0.25">
      <c r="A8" s="71" t="s">
        <v>25</v>
      </c>
      <c r="B8" s="106">
        <f>('Weekly per capita (2013-2016)'!AB9+'Weekly per capita (2013-2016)'!CB9+'Weekly per capita (2013-2016)'!EB9)/3</f>
        <v>0.93451967364376476</v>
      </c>
      <c r="C8" s="106">
        <f>('Weekly per capita (2013-2016)'!AC9+'Weekly per capita (2013-2016)'!CC9+'Weekly per capita (2013-2016)'!EC9)/3</f>
        <v>0.93451967364376476</v>
      </c>
      <c r="D8" s="106">
        <f>('Weekly per capita (2013-2016)'!AD9+'Weekly per capita (2013-2016)'!CD9+'Weekly per capita (2013-2016)'!ED9)/3</f>
        <v>0.93451967364376476</v>
      </c>
      <c r="E8" s="106">
        <f>('Weekly per capita (2013-2016)'!AE9+'Weekly per capita (2013-2016)'!CE9+'Weekly per capita (2013-2016)'!EE9)/3</f>
        <v>0.93451967364376476</v>
      </c>
      <c r="F8" s="106">
        <f>('Weekly per capita (2013-2016)'!AF9+'Weekly per capita (2013-2016)'!CF9+'Weekly per capita (2013-2016)'!EF9)/3</f>
        <v>1.0217522357934252</v>
      </c>
      <c r="G8" s="106">
        <f>('Weekly per capita (2013-2016)'!AG9+'Weekly per capita (2013-2016)'!CG9+'Weekly per capita (2013-2016)'!EG9)/3</f>
        <v>1.0217522357934252</v>
      </c>
      <c r="H8" s="106">
        <f>('Weekly per capita (2013-2016)'!AH9+'Weekly per capita (2013-2016)'!CH9+'Weekly per capita (2013-2016)'!EH9)/3</f>
        <v>1.0217522357934252</v>
      </c>
      <c r="I8" s="106">
        <f>('Weekly per capita (2013-2016)'!AI9+'Weekly per capita (2013-2016)'!CI9+'Weekly per capita (2013-2016)'!EI9)/3</f>
        <v>1.0217522357934252</v>
      </c>
      <c r="J8" s="106">
        <f>('Weekly per capita (2013-2016)'!AJ9+'Weekly per capita (2013-2016)'!CJ9+'Weekly per capita (2013-2016)'!EJ9)/3</f>
        <v>0.86258584983523523</v>
      </c>
      <c r="K8" s="106">
        <f>('Weekly per capita (2013-2016)'!AK9+'Weekly per capita (2013-2016)'!CK9+'Weekly per capita (2013-2016)'!EK9)/3</f>
        <v>0.86258584983523523</v>
      </c>
      <c r="L8" s="106">
        <f>('Weekly per capita (2013-2016)'!AL9+'Weekly per capita (2013-2016)'!CL9+'Weekly per capita (2013-2016)'!EL9)/3</f>
        <v>0.86258584983523523</v>
      </c>
      <c r="M8" s="106">
        <f>('Weekly per capita (2013-2016)'!AM9+'Weekly per capita (2013-2016)'!CM9+'Weekly per capita (2013-2016)'!EM9)/3</f>
        <v>0.86258584983523523</v>
      </c>
      <c r="N8" s="106">
        <f>('Weekly per capita (2013-2016)'!AN9+'Weekly per capita (2013-2016)'!CN9+'Weekly per capita (2013-2016)'!EN9)/3</f>
        <v>0.86258584983523523</v>
      </c>
      <c r="O8" s="106">
        <f>('Weekly per capita (2013-2016)'!AO9+'Weekly per capita (2013-2016)'!CO9+'Weekly per capita (2013-2016)'!EO9)/3</f>
        <v>0.89046641970266338</v>
      </c>
      <c r="P8" s="106">
        <f>('Weekly per capita (2013-2016)'!AP9+'Weekly per capita (2013-2016)'!CP9+'Weekly per capita (2013-2016)'!EP9)/3</f>
        <v>0.89046641970266338</v>
      </c>
      <c r="Q8" s="106">
        <f>('Weekly per capita (2013-2016)'!AQ9+'Weekly per capita (2013-2016)'!CQ9+'Weekly per capita (2013-2016)'!EQ9)/3</f>
        <v>0.89046641970266338</v>
      </c>
      <c r="R8" s="106">
        <f>('Weekly per capita (2013-2016)'!AR9+'Weekly per capita (2013-2016)'!CR9+'Weekly per capita (2013-2016)'!ER9)/3</f>
        <v>0.89046641970266338</v>
      </c>
      <c r="S8" s="106">
        <f>('Weekly per capita (2013-2016)'!AS9+'Weekly per capita (2013-2016)'!CS9+'Weekly per capita (2013-2016)'!ES9)/3</f>
        <v>0.89993077402306287</v>
      </c>
      <c r="T8" s="106">
        <f>('Weekly per capita (2013-2016)'!AT9+'Weekly per capita (2013-2016)'!CT9+'Weekly per capita (2013-2016)'!ET9)/3</f>
        <v>0.89993077402306287</v>
      </c>
      <c r="U8" s="106">
        <f>('Weekly per capita (2013-2016)'!AU9+'Weekly per capita (2013-2016)'!CU9+'Weekly per capita (2013-2016)'!EU9)/3</f>
        <v>0.89993077402306287</v>
      </c>
      <c r="V8" s="106">
        <f>('Weekly per capita (2013-2016)'!AV9+'Weekly per capita (2013-2016)'!CV9+'Weekly per capita (2013-2016)'!EV9)/3</f>
        <v>0.89993077402306287</v>
      </c>
      <c r="W8" s="106">
        <f>('Weekly per capita (2013-2016)'!AW9+'Weekly per capita (2013-2016)'!CW9+'Weekly per capita (2013-2016)'!EW9)/3</f>
        <v>0.93051783270530064</v>
      </c>
      <c r="X8" s="106">
        <f>('Weekly per capita (2013-2016)'!AX9+'Weekly per capita (2013-2016)'!CX9+'Weekly per capita (2013-2016)'!EX9)/3</f>
        <v>0.93051783270530064</v>
      </c>
      <c r="Y8" s="106">
        <f>('Weekly per capita (2013-2016)'!AY9+'Weekly per capita (2013-2016)'!CY9+'Weekly per capita (2013-2016)'!EY9)/3</f>
        <v>0.93051783270530064</v>
      </c>
      <c r="Z8" s="106">
        <f>('Weekly per capita (2013-2016)'!AZ9+'Weekly per capita (2013-2016)'!CZ9+'Weekly per capita (2013-2016)'!EZ9)/3</f>
        <v>0.93051783270530064</v>
      </c>
      <c r="AA8" s="106">
        <f>('Weekly per capita (2013-2016)'!BA9+'Weekly per capita (2013-2016)'!DA9+'Weekly per capita (2013-2016)'!FA9)/3</f>
        <v>0.93051783270530064</v>
      </c>
      <c r="AB8" s="106">
        <f>('Weekly per capita (2013-2016)'!B9+'Weekly per capita (2013-2016)'!BB9+'Weekly per capita (2013-2016)'!DB9)/3</f>
        <v>0.87019919312111382</v>
      </c>
      <c r="AC8" s="106">
        <f>('Weekly per capita (2013-2016)'!C9+'Weekly per capita (2013-2016)'!BC9+'Weekly per capita (2013-2016)'!DC9)/3</f>
        <v>0.87019919312111382</v>
      </c>
      <c r="AD8" s="106">
        <f>('Weekly per capita (2013-2016)'!D9+'Weekly per capita (2013-2016)'!BD9+'Weekly per capita (2013-2016)'!DD9)/3</f>
        <v>0.87019919312111382</v>
      </c>
      <c r="AE8" s="106">
        <f>('Weekly per capita (2013-2016)'!E9+'Weekly per capita (2013-2016)'!BE9+'Weekly per capita (2013-2016)'!DE9)/3</f>
        <v>0.87019919312111382</v>
      </c>
      <c r="AF8" s="106">
        <f>('Weekly per capita (2013-2016)'!F9+'Weekly per capita (2013-2016)'!BF9+'Weekly per capita (2013-2016)'!DF9)/3</f>
        <v>0.88236842763645207</v>
      </c>
      <c r="AG8" s="106">
        <f>('Weekly per capita (2013-2016)'!G9+'Weekly per capita (2013-2016)'!BG9+'Weekly per capita (2013-2016)'!DG9)/3</f>
        <v>0.88236842763645207</v>
      </c>
      <c r="AH8" s="106">
        <f>('Weekly per capita (2013-2016)'!H9+'Weekly per capita (2013-2016)'!BH9+'Weekly per capita (2013-2016)'!DH9)/3</f>
        <v>0.88236842763645207</v>
      </c>
      <c r="AI8" s="106">
        <f>('Weekly per capita (2013-2016)'!I9+'Weekly per capita (2013-2016)'!BI9+'Weekly per capita (2013-2016)'!DI9)/3</f>
        <v>0.88236842763645207</v>
      </c>
      <c r="AJ8" s="106">
        <f>('Weekly per capita (2013-2016)'!J9+'Weekly per capita (2013-2016)'!BJ9+'Weekly per capita (2013-2016)'!DJ9)/3</f>
        <v>0.97623656750531707</v>
      </c>
      <c r="AK8" s="106">
        <f>('Weekly per capita (2013-2016)'!K9+'Weekly per capita (2013-2016)'!BK9+'Weekly per capita (2013-2016)'!DK9)/3</f>
        <v>0.97623656750531707</v>
      </c>
      <c r="AL8" s="106">
        <f>('Weekly per capita (2013-2016)'!L9+'Weekly per capita (2013-2016)'!BL9+'Weekly per capita (2013-2016)'!DL9)/3</f>
        <v>0.97623656750531707</v>
      </c>
      <c r="AM8" s="106">
        <f>('Weekly per capita (2013-2016)'!M9+'Weekly per capita (2013-2016)'!BM9+'Weekly per capita (2013-2016)'!DM9)/3</f>
        <v>0.97623656750531707</v>
      </c>
      <c r="AN8" s="106">
        <f>('Weekly per capita (2013-2016)'!N9+'Weekly per capita (2013-2016)'!BN9+'Weekly per capita (2013-2016)'!DN9)/3</f>
        <v>0.97623656750531707</v>
      </c>
      <c r="AO8" s="106">
        <f>('Weekly per capita (2013-2016)'!O9+'Weekly per capita (2013-2016)'!BO9+'Weekly per capita (2013-2016)'!DO9)/3</f>
        <v>0.9592092931659858</v>
      </c>
      <c r="AP8" s="106">
        <f>('Weekly per capita (2013-2016)'!P9+'Weekly per capita (2013-2016)'!BP9+'Weekly per capita (2013-2016)'!DP9)/3</f>
        <v>0.9592092931659858</v>
      </c>
      <c r="AQ8" s="106">
        <f>('Weekly per capita (2013-2016)'!Q9+'Weekly per capita (2013-2016)'!BQ9+'Weekly per capita (2013-2016)'!DQ9)/3</f>
        <v>0.9592092931659858</v>
      </c>
      <c r="AR8" s="106">
        <f>('Weekly per capita (2013-2016)'!R9+'Weekly per capita (2013-2016)'!BR9+'Weekly per capita (2013-2016)'!DR9)/3</f>
        <v>0.9592092931659858</v>
      </c>
      <c r="AS8" s="106">
        <f>('Weekly per capita (2013-2016)'!S9+'Weekly per capita (2013-2016)'!BS9+'Weekly per capita (2013-2016)'!DS9)/3</f>
        <v>0.96413654450830277</v>
      </c>
      <c r="AT8" s="106">
        <f>('Weekly per capita (2013-2016)'!T9+'Weekly per capita (2013-2016)'!BT9+'Weekly per capita (2013-2016)'!DT9)/3</f>
        <v>0.96413654450830277</v>
      </c>
      <c r="AU8" s="106">
        <f>('Weekly per capita (2013-2016)'!U9+'Weekly per capita (2013-2016)'!BU9+'Weekly per capita (2013-2016)'!DU9)/3</f>
        <v>0.96413654450830277</v>
      </c>
      <c r="AV8" s="106">
        <f>('Weekly per capita (2013-2016)'!V9+'Weekly per capita (2013-2016)'!BV9+'Weekly per capita (2013-2016)'!DV9)/3</f>
        <v>0.96413654450830277</v>
      </c>
      <c r="AW8" s="106">
        <f>('Weekly per capita (2013-2016)'!W9+'Weekly per capita (2013-2016)'!BW9+'Weekly per capita (2013-2016)'!DW9)/3</f>
        <v>0.8742591998245568</v>
      </c>
      <c r="AX8" s="106">
        <f>('Weekly per capita (2013-2016)'!X9+'Weekly per capita (2013-2016)'!BX9+'Weekly per capita (2013-2016)'!DX9)/3</f>
        <v>0.8742591998245568</v>
      </c>
      <c r="AY8" s="106">
        <f>('Weekly per capita (2013-2016)'!Y9+'Weekly per capita (2013-2016)'!BY9+'Weekly per capita (2013-2016)'!DY9)/3</f>
        <v>0.8742591998245568</v>
      </c>
      <c r="AZ8" s="106">
        <f>('Weekly per capita (2013-2016)'!Z9+'Weekly per capita (2013-2016)'!BZ9+'Weekly per capita (2013-2016)'!DZ9)/3</f>
        <v>0.8742591998245568</v>
      </c>
      <c r="BA8" s="106">
        <f>('Weekly per capita (2013-2016)'!AA9+'Weekly per capita (2013-2016)'!CA9+'Weekly per capita (2013-2016)'!EA9)/3</f>
        <v>0.8742591998245568</v>
      </c>
    </row>
    <row r="9" spans="1:53" x14ac:dyDescent="0.25">
      <c r="A9" s="71" t="s">
        <v>20</v>
      </c>
      <c r="B9" s="106">
        <f>('Weekly per capita (2013-2016)'!AB11+'Weekly per capita (2013-2016)'!CB11+'Weekly per capita (2013-2016)'!EB11)/3</f>
        <v>1.6994596362445105</v>
      </c>
      <c r="C9" s="106">
        <f>('Weekly per capita (2013-2016)'!AC11+'Weekly per capita (2013-2016)'!CC11+'Weekly per capita (2013-2016)'!EC11)/3</f>
        <v>1.6994596362445105</v>
      </c>
      <c r="D9" s="106">
        <f>('Weekly per capita (2013-2016)'!AD11+'Weekly per capita (2013-2016)'!CD11+'Weekly per capita (2013-2016)'!ED11)/3</f>
        <v>1.6994596362445105</v>
      </c>
      <c r="E9" s="106">
        <f>('Weekly per capita (2013-2016)'!AE11+'Weekly per capita (2013-2016)'!CE11+'Weekly per capita (2013-2016)'!EE11)/3</f>
        <v>1.6994596362445105</v>
      </c>
      <c r="F9" s="106">
        <f>('Weekly per capita (2013-2016)'!AF11+'Weekly per capita (2013-2016)'!CF11+'Weekly per capita (2013-2016)'!EF11)/3</f>
        <v>1.8294796738772192</v>
      </c>
      <c r="G9" s="106">
        <f>('Weekly per capita (2013-2016)'!AG11+'Weekly per capita (2013-2016)'!CG11+'Weekly per capita (2013-2016)'!EG11)/3</f>
        <v>1.8294796738772192</v>
      </c>
      <c r="H9" s="106">
        <f>('Weekly per capita (2013-2016)'!AH11+'Weekly per capita (2013-2016)'!CH11+'Weekly per capita (2013-2016)'!EH11)/3</f>
        <v>1.8294796738772192</v>
      </c>
      <c r="I9" s="106">
        <f>('Weekly per capita (2013-2016)'!AI11+'Weekly per capita (2013-2016)'!CI11+'Weekly per capita (2013-2016)'!EI11)/3</f>
        <v>1.8294796738772192</v>
      </c>
      <c r="J9" s="106">
        <f>('Weekly per capita (2013-2016)'!AJ11+'Weekly per capita (2013-2016)'!CJ11+'Weekly per capita (2013-2016)'!EJ11)/3</f>
        <v>1.5624940375509364</v>
      </c>
      <c r="K9" s="106">
        <f>('Weekly per capita (2013-2016)'!AK11+'Weekly per capita (2013-2016)'!CK11+'Weekly per capita (2013-2016)'!EK11)/3</f>
        <v>1.5624940375509364</v>
      </c>
      <c r="L9" s="106">
        <f>('Weekly per capita (2013-2016)'!AL11+'Weekly per capita (2013-2016)'!CL11+'Weekly per capita (2013-2016)'!EL11)/3</f>
        <v>1.5624940375509364</v>
      </c>
      <c r="M9" s="106">
        <f>('Weekly per capita (2013-2016)'!AM11+'Weekly per capita (2013-2016)'!CM11+'Weekly per capita (2013-2016)'!EM11)/3</f>
        <v>1.5624940375509364</v>
      </c>
      <c r="N9" s="106">
        <f>('Weekly per capita (2013-2016)'!AN11+'Weekly per capita (2013-2016)'!CN11+'Weekly per capita (2013-2016)'!EN11)/3</f>
        <v>1.5624940375509364</v>
      </c>
      <c r="O9" s="106">
        <f>('Weekly per capita (2013-2016)'!AO11+'Weekly per capita (2013-2016)'!CO11+'Weekly per capita (2013-2016)'!EO11)/3</f>
        <v>1.677685835354491</v>
      </c>
      <c r="P9" s="106">
        <f>('Weekly per capita (2013-2016)'!AP11+'Weekly per capita (2013-2016)'!CP11+'Weekly per capita (2013-2016)'!EP11)/3</f>
        <v>1.677685835354491</v>
      </c>
      <c r="Q9" s="106">
        <f>('Weekly per capita (2013-2016)'!AQ11+'Weekly per capita (2013-2016)'!CQ11+'Weekly per capita (2013-2016)'!EQ11)/3</f>
        <v>1.677685835354491</v>
      </c>
      <c r="R9" s="106">
        <f>('Weekly per capita (2013-2016)'!AR11+'Weekly per capita (2013-2016)'!CR11+'Weekly per capita (2013-2016)'!ER11)/3</f>
        <v>1.677685835354491</v>
      </c>
      <c r="S9" s="106">
        <f>('Weekly per capita (2013-2016)'!AS11+'Weekly per capita (2013-2016)'!CS11+'Weekly per capita (2013-2016)'!ES11)/3</f>
        <v>1.6102221333635363</v>
      </c>
      <c r="T9" s="106">
        <f>('Weekly per capita (2013-2016)'!AT11+'Weekly per capita (2013-2016)'!CT11+'Weekly per capita (2013-2016)'!ET11)/3</f>
        <v>1.6102221333635363</v>
      </c>
      <c r="U9" s="106">
        <f>('Weekly per capita (2013-2016)'!AU11+'Weekly per capita (2013-2016)'!CU11+'Weekly per capita (2013-2016)'!EU11)/3</f>
        <v>1.6102221333635363</v>
      </c>
      <c r="V9" s="106">
        <f>('Weekly per capita (2013-2016)'!AV11+'Weekly per capita (2013-2016)'!CV11+'Weekly per capita (2013-2016)'!EV11)/3</f>
        <v>1.6102221333635363</v>
      </c>
      <c r="W9" s="106">
        <f>('Weekly per capita (2013-2016)'!AW11+'Weekly per capita (2013-2016)'!CW11+'Weekly per capita (2013-2016)'!EW11)/3</f>
        <v>1.7786346592289151</v>
      </c>
      <c r="X9" s="106">
        <f>('Weekly per capita (2013-2016)'!AX11+'Weekly per capita (2013-2016)'!CX11+'Weekly per capita (2013-2016)'!EX11)/3</f>
        <v>1.7786346592289151</v>
      </c>
      <c r="Y9" s="106">
        <f>('Weekly per capita (2013-2016)'!AY11+'Weekly per capita (2013-2016)'!CY11+'Weekly per capita (2013-2016)'!EY11)/3</f>
        <v>1.7786346592289151</v>
      </c>
      <c r="Z9" s="106">
        <f>('Weekly per capita (2013-2016)'!AZ11+'Weekly per capita (2013-2016)'!CZ11+'Weekly per capita (2013-2016)'!EZ11)/3</f>
        <v>1.7786346592289151</v>
      </c>
      <c r="AA9" s="106">
        <f>('Weekly per capita (2013-2016)'!BA11+'Weekly per capita (2013-2016)'!DA11+'Weekly per capita (2013-2016)'!FA11)/3</f>
        <v>1.7786346592289151</v>
      </c>
      <c r="AB9" s="106">
        <f>('Weekly per capita (2013-2016)'!B11+'Weekly per capita (2013-2016)'!BB11+'Weekly per capita (2013-2016)'!DB11)/3</f>
        <v>1.8264372234942667</v>
      </c>
      <c r="AC9" s="106">
        <f>('Weekly per capita (2013-2016)'!C11+'Weekly per capita (2013-2016)'!BC11+'Weekly per capita (2013-2016)'!DC11)/3</f>
        <v>1.8264372234942667</v>
      </c>
      <c r="AD9" s="106">
        <f>('Weekly per capita (2013-2016)'!D11+'Weekly per capita (2013-2016)'!BD11+'Weekly per capita (2013-2016)'!DD11)/3</f>
        <v>1.8264372234942667</v>
      </c>
      <c r="AE9" s="106">
        <f>('Weekly per capita (2013-2016)'!E11+'Weekly per capita (2013-2016)'!BE11+'Weekly per capita (2013-2016)'!DE11)/3</f>
        <v>1.8264372234942667</v>
      </c>
      <c r="AF9" s="106">
        <f>('Weekly per capita (2013-2016)'!F11+'Weekly per capita (2013-2016)'!BF11+'Weekly per capita (2013-2016)'!DF11)/3</f>
        <v>1.9191465254708409</v>
      </c>
      <c r="AG9" s="106">
        <f>('Weekly per capita (2013-2016)'!G11+'Weekly per capita (2013-2016)'!BG11+'Weekly per capita (2013-2016)'!DG11)/3</f>
        <v>1.9191465254708409</v>
      </c>
      <c r="AH9" s="106">
        <f>('Weekly per capita (2013-2016)'!H11+'Weekly per capita (2013-2016)'!BH11+'Weekly per capita (2013-2016)'!DH11)/3</f>
        <v>1.9191465254708409</v>
      </c>
      <c r="AI9" s="106">
        <f>('Weekly per capita (2013-2016)'!I11+'Weekly per capita (2013-2016)'!BI11+'Weekly per capita (2013-2016)'!DI11)/3</f>
        <v>1.9191465254708409</v>
      </c>
      <c r="AJ9" s="106">
        <f>('Weekly per capita (2013-2016)'!J11+'Weekly per capita (2013-2016)'!BJ11+'Weekly per capita (2013-2016)'!DJ11)/3</f>
        <v>2.0845818977165247</v>
      </c>
      <c r="AK9" s="106">
        <f>('Weekly per capita (2013-2016)'!K11+'Weekly per capita (2013-2016)'!BK11+'Weekly per capita (2013-2016)'!DK11)/3</f>
        <v>2.0845818977165247</v>
      </c>
      <c r="AL9" s="106">
        <f>('Weekly per capita (2013-2016)'!L11+'Weekly per capita (2013-2016)'!BL11+'Weekly per capita (2013-2016)'!DL11)/3</f>
        <v>2.0845818977165247</v>
      </c>
      <c r="AM9" s="106">
        <f>('Weekly per capita (2013-2016)'!M11+'Weekly per capita (2013-2016)'!BM11+'Weekly per capita (2013-2016)'!DM11)/3</f>
        <v>2.0845818977165247</v>
      </c>
      <c r="AN9" s="106">
        <f>('Weekly per capita (2013-2016)'!N11+'Weekly per capita (2013-2016)'!BN11+'Weekly per capita (2013-2016)'!DN11)/3</f>
        <v>2.0845818977165247</v>
      </c>
      <c r="AO9" s="106">
        <f>('Weekly per capita (2013-2016)'!O11+'Weekly per capita (2013-2016)'!BO11+'Weekly per capita (2013-2016)'!DO11)/3</f>
        <v>1.9465585540224983</v>
      </c>
      <c r="AP9" s="106">
        <f>('Weekly per capita (2013-2016)'!P11+'Weekly per capita (2013-2016)'!BP11+'Weekly per capita (2013-2016)'!DP11)/3</f>
        <v>1.9465585540224983</v>
      </c>
      <c r="AQ9" s="106">
        <f>('Weekly per capita (2013-2016)'!Q11+'Weekly per capita (2013-2016)'!BQ11+'Weekly per capita (2013-2016)'!DQ11)/3</f>
        <v>1.9465585540224983</v>
      </c>
      <c r="AR9" s="106">
        <f>('Weekly per capita (2013-2016)'!R11+'Weekly per capita (2013-2016)'!BR11+'Weekly per capita (2013-2016)'!DR11)/3</f>
        <v>1.9465585540224983</v>
      </c>
      <c r="AS9" s="106">
        <f>('Weekly per capita (2013-2016)'!S11+'Weekly per capita (2013-2016)'!BS11+'Weekly per capita (2013-2016)'!DS11)/3</f>
        <v>1.796057768288865</v>
      </c>
      <c r="AT9" s="106">
        <f>('Weekly per capita (2013-2016)'!T11+'Weekly per capita (2013-2016)'!BT11+'Weekly per capita (2013-2016)'!DT11)/3</f>
        <v>1.796057768288865</v>
      </c>
      <c r="AU9" s="106">
        <f>('Weekly per capita (2013-2016)'!U11+'Weekly per capita (2013-2016)'!BU11+'Weekly per capita (2013-2016)'!DU11)/3</f>
        <v>1.796057768288865</v>
      </c>
      <c r="AV9" s="106">
        <f>('Weekly per capita (2013-2016)'!V11+'Weekly per capita (2013-2016)'!BV11+'Weekly per capita (2013-2016)'!DV11)/3</f>
        <v>1.796057768288865</v>
      </c>
      <c r="AW9" s="106">
        <f>('Weekly per capita (2013-2016)'!W11+'Weekly per capita (2013-2016)'!BW11+'Weekly per capita (2013-2016)'!DW11)/3</f>
        <v>1.5831544537548627</v>
      </c>
      <c r="AX9" s="106">
        <f>('Weekly per capita (2013-2016)'!X11+'Weekly per capita (2013-2016)'!BX11+'Weekly per capita (2013-2016)'!DX11)/3</f>
        <v>1.5831544537548627</v>
      </c>
      <c r="AY9" s="106">
        <f>('Weekly per capita (2013-2016)'!Y11+'Weekly per capita (2013-2016)'!BY11+'Weekly per capita (2013-2016)'!DY11)/3</f>
        <v>1.5831544537548627</v>
      </c>
      <c r="AZ9" s="106">
        <f>('Weekly per capita (2013-2016)'!Z11+'Weekly per capita (2013-2016)'!BZ11+'Weekly per capita (2013-2016)'!DZ11)/3</f>
        <v>1.5831544537548627</v>
      </c>
      <c r="BA9" s="106">
        <f>('Weekly per capita (2013-2016)'!AA11+'Weekly per capita (2013-2016)'!CA11+'Weekly per capita (2013-2016)'!EA11)/3</f>
        <v>1.5831544537548627</v>
      </c>
    </row>
    <row r="10" spans="1:53" x14ac:dyDescent="0.25">
      <c r="A10" s="71" t="s">
        <v>9</v>
      </c>
      <c r="B10" s="106">
        <f>('Weekly per capita (2013-2016)'!AB22+'Weekly per capita (2013-2016)'!CB22+'Weekly per capita (2013-2016)'!EB22)/3</f>
        <v>0.99772562082875771</v>
      </c>
      <c r="C10" s="106">
        <f>('Weekly per capita (2013-2016)'!AC22+'Weekly per capita (2013-2016)'!CC22+'Weekly per capita (2013-2016)'!EC22)/3</f>
        <v>0.99772562082875771</v>
      </c>
      <c r="D10" s="106">
        <f>('Weekly per capita (2013-2016)'!AD22+'Weekly per capita (2013-2016)'!CD22+'Weekly per capita (2013-2016)'!ED22)/3</f>
        <v>0.99772562082875771</v>
      </c>
      <c r="E10" s="106">
        <f>('Weekly per capita (2013-2016)'!AE22+'Weekly per capita (2013-2016)'!CE22+'Weekly per capita (2013-2016)'!EE22)/3</f>
        <v>0.99772562082875771</v>
      </c>
      <c r="F10" s="106">
        <f>('Weekly per capita (2013-2016)'!AF22+'Weekly per capita (2013-2016)'!CF22+'Weekly per capita (2013-2016)'!EF22)/3</f>
        <v>1.0666304483181628</v>
      </c>
      <c r="G10" s="106">
        <f>('Weekly per capita (2013-2016)'!AG22+'Weekly per capita (2013-2016)'!CG22+'Weekly per capita (2013-2016)'!EG22)/3</f>
        <v>1.0666304483181628</v>
      </c>
      <c r="H10" s="106">
        <f>('Weekly per capita (2013-2016)'!AH22+'Weekly per capita (2013-2016)'!CH22+'Weekly per capita (2013-2016)'!EH22)/3</f>
        <v>1.0666304483181628</v>
      </c>
      <c r="I10" s="106">
        <f>('Weekly per capita (2013-2016)'!AI22+'Weekly per capita (2013-2016)'!CI22+'Weekly per capita (2013-2016)'!EI22)/3</f>
        <v>1.0666304483181628</v>
      </c>
      <c r="J10" s="106">
        <f>('Weekly per capita (2013-2016)'!AJ22+'Weekly per capita (2013-2016)'!CJ22+'Weekly per capita (2013-2016)'!EJ22)/3</f>
        <v>0.94721220299959619</v>
      </c>
      <c r="K10" s="106">
        <f>('Weekly per capita (2013-2016)'!AK22+'Weekly per capita (2013-2016)'!CK22+'Weekly per capita (2013-2016)'!EK22)/3</f>
        <v>0.94721220299959619</v>
      </c>
      <c r="L10" s="106">
        <f>('Weekly per capita (2013-2016)'!AL22+'Weekly per capita (2013-2016)'!CL22+'Weekly per capita (2013-2016)'!EL22)/3</f>
        <v>0.94721220299959619</v>
      </c>
      <c r="M10" s="106">
        <f>('Weekly per capita (2013-2016)'!AM22+'Weekly per capita (2013-2016)'!CM22+'Weekly per capita (2013-2016)'!EM22)/3</f>
        <v>0.94721220299959619</v>
      </c>
      <c r="N10" s="106">
        <f>('Weekly per capita (2013-2016)'!AN22+'Weekly per capita (2013-2016)'!CN22+'Weekly per capita (2013-2016)'!EN22)/3</f>
        <v>0.94721220299959619</v>
      </c>
      <c r="O10" s="106">
        <f>('Weekly per capita (2013-2016)'!AO22+'Weekly per capita (2013-2016)'!CO22+'Weekly per capita (2013-2016)'!EO22)/3</f>
        <v>0.98468873734377338</v>
      </c>
      <c r="P10" s="106">
        <f>('Weekly per capita (2013-2016)'!AP22+'Weekly per capita (2013-2016)'!CP22+'Weekly per capita (2013-2016)'!EP22)/3</f>
        <v>0.98468873734377338</v>
      </c>
      <c r="Q10" s="106">
        <f>('Weekly per capita (2013-2016)'!AQ22+'Weekly per capita (2013-2016)'!CQ22+'Weekly per capita (2013-2016)'!EQ22)/3</f>
        <v>0.98468873734377338</v>
      </c>
      <c r="R10" s="106">
        <f>('Weekly per capita (2013-2016)'!AR22+'Weekly per capita (2013-2016)'!CR22+'Weekly per capita (2013-2016)'!ER22)/3</f>
        <v>0.98468873734377338</v>
      </c>
      <c r="S10" s="106">
        <f>('Weekly per capita (2013-2016)'!AS22+'Weekly per capita (2013-2016)'!CS22+'Weekly per capita (2013-2016)'!ES22)/3</f>
        <v>0.98107829192122598</v>
      </c>
      <c r="T10" s="106">
        <f>('Weekly per capita (2013-2016)'!AT22+'Weekly per capita (2013-2016)'!CT22+'Weekly per capita (2013-2016)'!ET22)/3</f>
        <v>0.98107829192122598</v>
      </c>
      <c r="U10" s="106">
        <f>('Weekly per capita (2013-2016)'!AU22+'Weekly per capita (2013-2016)'!CU22+'Weekly per capita (2013-2016)'!EU22)/3</f>
        <v>0.98107829192122598</v>
      </c>
      <c r="V10" s="106">
        <f>('Weekly per capita (2013-2016)'!AV22+'Weekly per capita (2013-2016)'!CV22+'Weekly per capita (2013-2016)'!EV22)/3</f>
        <v>0.98107829192122598</v>
      </c>
      <c r="W10" s="106">
        <f>('Weekly per capita (2013-2016)'!AW22+'Weekly per capita (2013-2016)'!CW22+'Weekly per capita (2013-2016)'!EW22)/3</f>
        <v>1.0021053366032013</v>
      </c>
      <c r="X10" s="106">
        <f>('Weekly per capita (2013-2016)'!AX22+'Weekly per capita (2013-2016)'!CX22+'Weekly per capita (2013-2016)'!EX22)/3</f>
        <v>1.0021053366032013</v>
      </c>
      <c r="Y10" s="106">
        <f>('Weekly per capita (2013-2016)'!AY22+'Weekly per capita (2013-2016)'!CY22+'Weekly per capita (2013-2016)'!EY22)/3</f>
        <v>1.0021053366032013</v>
      </c>
      <c r="Z10" s="106">
        <f>('Weekly per capita (2013-2016)'!AZ22+'Weekly per capita (2013-2016)'!CZ22+'Weekly per capita (2013-2016)'!EZ22)/3</f>
        <v>1.0021053366032013</v>
      </c>
      <c r="AA10" s="106">
        <f>('Weekly per capita (2013-2016)'!BA22+'Weekly per capita (2013-2016)'!DA22+'Weekly per capita (2013-2016)'!FA22)/3</f>
        <v>1.0021053366032013</v>
      </c>
      <c r="AB10" s="106">
        <f>('Weekly per capita (2013-2016)'!B22+'Weekly per capita (2013-2016)'!BB22+'Weekly per capita (2013-2016)'!DB22)/3</f>
        <v>0.97588498160418535</v>
      </c>
      <c r="AC10" s="106">
        <f>('Weekly per capita (2013-2016)'!C22+'Weekly per capita (2013-2016)'!BC22+'Weekly per capita (2013-2016)'!DC22)/3</f>
        <v>0.97588498160418535</v>
      </c>
      <c r="AD10" s="106">
        <f>('Weekly per capita (2013-2016)'!D22+'Weekly per capita (2013-2016)'!BD22+'Weekly per capita (2013-2016)'!DD22)/3</f>
        <v>0.97588498160418535</v>
      </c>
      <c r="AE10" s="106">
        <f>('Weekly per capita (2013-2016)'!E22+'Weekly per capita (2013-2016)'!BE22+'Weekly per capita (2013-2016)'!DE22)/3</f>
        <v>0.97588498160418535</v>
      </c>
      <c r="AF10" s="106">
        <f>('Weekly per capita (2013-2016)'!F22+'Weekly per capita (2013-2016)'!BF22+'Weekly per capita (2013-2016)'!DF22)/3</f>
        <v>0.97717625725094115</v>
      </c>
      <c r="AG10" s="106">
        <f>('Weekly per capita (2013-2016)'!G22+'Weekly per capita (2013-2016)'!BG22+'Weekly per capita (2013-2016)'!DG22)/3</f>
        <v>0.97717625725094115</v>
      </c>
      <c r="AH10" s="106">
        <f>('Weekly per capita (2013-2016)'!H22+'Weekly per capita (2013-2016)'!BH22+'Weekly per capita (2013-2016)'!DH22)/3</f>
        <v>0.97717625725094115</v>
      </c>
      <c r="AI10" s="106">
        <f>('Weekly per capita (2013-2016)'!I22+'Weekly per capita (2013-2016)'!BI22+'Weekly per capita (2013-2016)'!DI22)/3</f>
        <v>0.97717625725094115</v>
      </c>
      <c r="AJ10" s="106">
        <f>('Weekly per capita (2013-2016)'!J22+'Weekly per capita (2013-2016)'!BJ22+'Weekly per capita (2013-2016)'!DJ22)/3</f>
        <v>1.0688776788117809</v>
      </c>
      <c r="AK10" s="106">
        <f>('Weekly per capita (2013-2016)'!K22+'Weekly per capita (2013-2016)'!BK22+'Weekly per capita (2013-2016)'!DK22)/3</f>
        <v>1.0688776788117809</v>
      </c>
      <c r="AL10" s="106">
        <f>('Weekly per capita (2013-2016)'!L22+'Weekly per capita (2013-2016)'!BL22+'Weekly per capita (2013-2016)'!DL22)/3</f>
        <v>1.0688776788117809</v>
      </c>
      <c r="AM10" s="106">
        <f>('Weekly per capita (2013-2016)'!M22+'Weekly per capita (2013-2016)'!BM22+'Weekly per capita (2013-2016)'!DM22)/3</f>
        <v>1.0688776788117809</v>
      </c>
      <c r="AN10" s="106">
        <f>('Weekly per capita (2013-2016)'!N22+'Weekly per capita (2013-2016)'!BN22+'Weekly per capita (2013-2016)'!DN22)/3</f>
        <v>1.0688776788117809</v>
      </c>
      <c r="AO10" s="106">
        <f>('Weekly per capita (2013-2016)'!O22+'Weekly per capita (2013-2016)'!BO22+'Weekly per capita (2013-2016)'!DO22)/3</f>
        <v>1.0312564063969385</v>
      </c>
      <c r="AP10" s="106">
        <f>('Weekly per capita (2013-2016)'!P22+'Weekly per capita (2013-2016)'!BP22+'Weekly per capita (2013-2016)'!DP22)/3</f>
        <v>1.0312564063969385</v>
      </c>
      <c r="AQ10" s="106">
        <f>('Weekly per capita (2013-2016)'!Q22+'Weekly per capita (2013-2016)'!BQ22+'Weekly per capita (2013-2016)'!DQ22)/3</f>
        <v>1.0312564063969385</v>
      </c>
      <c r="AR10" s="106">
        <f>('Weekly per capita (2013-2016)'!R22+'Weekly per capita (2013-2016)'!BR22+'Weekly per capita (2013-2016)'!DR22)/3</f>
        <v>1.0312564063969385</v>
      </c>
      <c r="AS10" s="106">
        <f>('Weekly per capita (2013-2016)'!S22+'Weekly per capita (2013-2016)'!BS22+'Weekly per capita (2013-2016)'!DS22)/3</f>
        <v>1.0409545367008119</v>
      </c>
      <c r="AT10" s="106">
        <f>('Weekly per capita (2013-2016)'!T22+'Weekly per capita (2013-2016)'!BT22+'Weekly per capita (2013-2016)'!DT22)/3</f>
        <v>1.0409545367008119</v>
      </c>
      <c r="AU10" s="106">
        <f>('Weekly per capita (2013-2016)'!U22+'Weekly per capita (2013-2016)'!BU22+'Weekly per capita (2013-2016)'!DU22)/3</f>
        <v>1.0409545367008119</v>
      </c>
      <c r="AV10" s="106">
        <f>('Weekly per capita (2013-2016)'!V22+'Weekly per capita (2013-2016)'!BV22+'Weekly per capita (2013-2016)'!DV22)/3</f>
        <v>1.0409545367008119</v>
      </c>
      <c r="AW10" s="106">
        <f>('Weekly per capita (2013-2016)'!W22+'Weekly per capita (2013-2016)'!BW22+'Weekly per capita (2013-2016)'!DW22)/3</f>
        <v>0.96793057383816949</v>
      </c>
      <c r="AX10" s="106">
        <f>('Weekly per capita (2013-2016)'!X22+'Weekly per capita (2013-2016)'!BX22+'Weekly per capita (2013-2016)'!DX22)/3</f>
        <v>0.96793057383816949</v>
      </c>
      <c r="AY10" s="106">
        <f>('Weekly per capita (2013-2016)'!Y22+'Weekly per capita (2013-2016)'!BY22+'Weekly per capita (2013-2016)'!DY22)/3</f>
        <v>0.96793057383816949</v>
      </c>
      <c r="AZ10" s="106">
        <f>('Weekly per capita (2013-2016)'!Z22+'Weekly per capita (2013-2016)'!BZ22+'Weekly per capita (2013-2016)'!DZ22)/3</f>
        <v>0.96793057383816949</v>
      </c>
      <c r="BA10" s="106">
        <f>('Weekly per capita (2013-2016)'!AA22+'Weekly per capita (2013-2016)'!CA22+'Weekly per capita (2013-2016)'!EA22)/3</f>
        <v>0.96793057383816949</v>
      </c>
    </row>
    <row r="11" spans="1:53" x14ac:dyDescent="0.25">
      <c r="A11" s="71" t="s">
        <v>29</v>
      </c>
      <c r="B11" s="106">
        <f>('Weekly per capita (2013-2016)'!AB23+'Weekly per capita (2013-2016)'!CB23+'Weekly per capita (2013-2016)'!EB23)/3</f>
        <v>1.3981208063889403</v>
      </c>
      <c r="C11" s="106">
        <f>('Weekly per capita (2013-2016)'!AC23+'Weekly per capita (2013-2016)'!CC23+'Weekly per capita (2013-2016)'!EC23)/3</f>
        <v>1.3981208063889403</v>
      </c>
      <c r="D11" s="106">
        <f>('Weekly per capita (2013-2016)'!AD23+'Weekly per capita (2013-2016)'!CD23+'Weekly per capita (2013-2016)'!ED23)/3</f>
        <v>1.3981208063889403</v>
      </c>
      <c r="E11" s="106">
        <f>('Weekly per capita (2013-2016)'!AE23+'Weekly per capita (2013-2016)'!CE23+'Weekly per capita (2013-2016)'!EE23)/3</f>
        <v>1.3981208063889403</v>
      </c>
      <c r="F11" s="106">
        <f>('Weekly per capita (2013-2016)'!AF23+'Weekly per capita (2013-2016)'!CF23+'Weekly per capita (2013-2016)'!EF23)/3</f>
        <v>1.5169250628086799</v>
      </c>
      <c r="G11" s="106">
        <f>('Weekly per capita (2013-2016)'!AG23+'Weekly per capita (2013-2016)'!CG23+'Weekly per capita (2013-2016)'!EG23)/3</f>
        <v>1.5169250628086799</v>
      </c>
      <c r="H11" s="106">
        <f>('Weekly per capita (2013-2016)'!AH23+'Weekly per capita (2013-2016)'!CH23+'Weekly per capita (2013-2016)'!EH23)/3</f>
        <v>1.5169250628086799</v>
      </c>
      <c r="I11" s="106">
        <f>('Weekly per capita (2013-2016)'!AI23+'Weekly per capita (2013-2016)'!CI23+'Weekly per capita (2013-2016)'!EI23)/3</f>
        <v>1.5169250628086799</v>
      </c>
      <c r="J11" s="106">
        <f>('Weekly per capita (2013-2016)'!AJ23+'Weekly per capita (2013-2016)'!CJ23+'Weekly per capita (2013-2016)'!EJ23)/3</f>
        <v>1.3029916032684552</v>
      </c>
      <c r="K11" s="106">
        <f>('Weekly per capita (2013-2016)'!AK23+'Weekly per capita (2013-2016)'!CK23+'Weekly per capita (2013-2016)'!EK23)/3</f>
        <v>1.3029916032684552</v>
      </c>
      <c r="L11" s="106">
        <f>('Weekly per capita (2013-2016)'!AL23+'Weekly per capita (2013-2016)'!CL23+'Weekly per capita (2013-2016)'!EL23)/3</f>
        <v>1.3029916032684552</v>
      </c>
      <c r="M11" s="106">
        <f>('Weekly per capita (2013-2016)'!AM23+'Weekly per capita (2013-2016)'!CM23+'Weekly per capita (2013-2016)'!EM23)/3</f>
        <v>1.3029916032684552</v>
      </c>
      <c r="N11" s="106">
        <f>('Weekly per capita (2013-2016)'!AN23+'Weekly per capita (2013-2016)'!CN23+'Weekly per capita (2013-2016)'!EN23)/3</f>
        <v>1.3029916032684552</v>
      </c>
      <c r="O11" s="106">
        <f>('Weekly per capita (2013-2016)'!AO23+'Weekly per capita (2013-2016)'!CO23+'Weekly per capita (2013-2016)'!EO23)/3</f>
        <v>1.3417406174350572</v>
      </c>
      <c r="P11" s="106">
        <f>('Weekly per capita (2013-2016)'!AP23+'Weekly per capita (2013-2016)'!CP23+'Weekly per capita (2013-2016)'!EP23)/3</f>
        <v>1.3417406174350572</v>
      </c>
      <c r="Q11" s="106">
        <f>('Weekly per capita (2013-2016)'!AQ23+'Weekly per capita (2013-2016)'!CQ23+'Weekly per capita (2013-2016)'!EQ23)/3</f>
        <v>1.3417406174350572</v>
      </c>
      <c r="R11" s="106">
        <f>('Weekly per capita (2013-2016)'!AR23+'Weekly per capita (2013-2016)'!CR23+'Weekly per capita (2013-2016)'!ER23)/3</f>
        <v>1.3417406174350572</v>
      </c>
      <c r="S11" s="106">
        <f>('Weekly per capita (2013-2016)'!AS23+'Weekly per capita (2013-2016)'!CS23+'Weekly per capita (2013-2016)'!ES23)/3</f>
        <v>1.408969537556535</v>
      </c>
      <c r="T11" s="106">
        <f>('Weekly per capita (2013-2016)'!AT23+'Weekly per capita (2013-2016)'!CT23+'Weekly per capita (2013-2016)'!ET23)/3</f>
        <v>1.408969537556535</v>
      </c>
      <c r="U11" s="106">
        <f>('Weekly per capita (2013-2016)'!AU23+'Weekly per capita (2013-2016)'!CU23+'Weekly per capita (2013-2016)'!EU23)/3</f>
        <v>1.408969537556535</v>
      </c>
      <c r="V11" s="106">
        <f>('Weekly per capita (2013-2016)'!AV23+'Weekly per capita (2013-2016)'!CV23+'Weekly per capita (2013-2016)'!EV23)/3</f>
        <v>1.408969537556535</v>
      </c>
      <c r="W11" s="106">
        <f>('Weekly per capita (2013-2016)'!AW23+'Weekly per capita (2013-2016)'!CW23+'Weekly per capita (2013-2016)'!EW23)/3</f>
        <v>1.5616002533591671</v>
      </c>
      <c r="X11" s="106">
        <f>('Weekly per capita (2013-2016)'!AX23+'Weekly per capita (2013-2016)'!CX23+'Weekly per capita (2013-2016)'!EX23)/3</f>
        <v>1.5616002533591671</v>
      </c>
      <c r="Y11" s="106">
        <f>('Weekly per capita (2013-2016)'!AY23+'Weekly per capita (2013-2016)'!CY23+'Weekly per capita (2013-2016)'!EY23)/3</f>
        <v>1.5616002533591671</v>
      </c>
      <c r="Z11" s="106">
        <f>('Weekly per capita (2013-2016)'!AZ23+'Weekly per capita (2013-2016)'!CZ23+'Weekly per capita (2013-2016)'!EZ23)/3</f>
        <v>1.5616002533591671</v>
      </c>
      <c r="AA11" s="106">
        <f>('Weekly per capita (2013-2016)'!BA23+'Weekly per capita (2013-2016)'!DA23+'Weekly per capita (2013-2016)'!FA23)/3</f>
        <v>1.5616002533591671</v>
      </c>
      <c r="AB11" s="106">
        <f>('Weekly per capita (2013-2016)'!B23+'Weekly per capita (2013-2016)'!BB23+'Weekly per capita (2013-2016)'!DB23)/3</f>
        <v>1.5565204814955642</v>
      </c>
      <c r="AC11" s="106">
        <f>('Weekly per capita (2013-2016)'!C23+'Weekly per capita (2013-2016)'!BC23+'Weekly per capita (2013-2016)'!DC23)/3</f>
        <v>1.5565204814955642</v>
      </c>
      <c r="AD11" s="106">
        <f>('Weekly per capita (2013-2016)'!D23+'Weekly per capita (2013-2016)'!BD23+'Weekly per capita (2013-2016)'!DD23)/3</f>
        <v>1.5565204814955642</v>
      </c>
      <c r="AE11" s="106">
        <f>('Weekly per capita (2013-2016)'!E23+'Weekly per capita (2013-2016)'!BE23+'Weekly per capita (2013-2016)'!DE23)/3</f>
        <v>1.5565204814955642</v>
      </c>
      <c r="AF11" s="106">
        <f>('Weekly per capita (2013-2016)'!F23+'Weekly per capita (2013-2016)'!BF23+'Weekly per capita (2013-2016)'!DF23)/3</f>
        <v>1.6570199479169876</v>
      </c>
      <c r="AG11" s="106">
        <f>('Weekly per capita (2013-2016)'!G23+'Weekly per capita (2013-2016)'!BG23+'Weekly per capita (2013-2016)'!DG23)/3</f>
        <v>1.6570199479169876</v>
      </c>
      <c r="AH11" s="106">
        <f>('Weekly per capita (2013-2016)'!H23+'Weekly per capita (2013-2016)'!BH23+'Weekly per capita (2013-2016)'!DH23)/3</f>
        <v>1.6570199479169876</v>
      </c>
      <c r="AI11" s="106">
        <f>('Weekly per capita (2013-2016)'!I23+'Weekly per capita (2013-2016)'!BI23+'Weekly per capita (2013-2016)'!DI23)/3</f>
        <v>1.6570199479169876</v>
      </c>
      <c r="AJ11" s="106">
        <f>('Weekly per capita (2013-2016)'!J23+'Weekly per capita (2013-2016)'!BJ23+'Weekly per capita (2013-2016)'!DJ23)/3</f>
        <v>1.8707776482582512</v>
      </c>
      <c r="AK11" s="106">
        <f>('Weekly per capita (2013-2016)'!K23+'Weekly per capita (2013-2016)'!BK23+'Weekly per capita (2013-2016)'!DK23)/3</f>
        <v>1.8707776482582512</v>
      </c>
      <c r="AL11" s="106">
        <f>('Weekly per capita (2013-2016)'!L23+'Weekly per capita (2013-2016)'!BL23+'Weekly per capita (2013-2016)'!DL23)/3</f>
        <v>1.8707776482582512</v>
      </c>
      <c r="AM11" s="106">
        <f>('Weekly per capita (2013-2016)'!M23+'Weekly per capita (2013-2016)'!BM23+'Weekly per capita (2013-2016)'!DM23)/3</f>
        <v>1.8707776482582512</v>
      </c>
      <c r="AN11" s="106">
        <f>('Weekly per capita (2013-2016)'!N23+'Weekly per capita (2013-2016)'!BN23+'Weekly per capita (2013-2016)'!DN23)/3</f>
        <v>1.8707776482582512</v>
      </c>
      <c r="AO11" s="106">
        <f>('Weekly per capita (2013-2016)'!O23+'Weekly per capita (2013-2016)'!BO23+'Weekly per capita (2013-2016)'!DO23)/3</f>
        <v>1.7148170527854587</v>
      </c>
      <c r="AP11" s="106">
        <f>('Weekly per capita (2013-2016)'!P23+'Weekly per capita (2013-2016)'!BP23+'Weekly per capita (2013-2016)'!DP23)/3</f>
        <v>1.7148170527854587</v>
      </c>
      <c r="AQ11" s="106">
        <f>('Weekly per capita (2013-2016)'!Q23+'Weekly per capita (2013-2016)'!BQ23+'Weekly per capita (2013-2016)'!DQ23)/3</f>
        <v>1.7148170527854587</v>
      </c>
      <c r="AR11" s="106">
        <f>('Weekly per capita (2013-2016)'!R23+'Weekly per capita (2013-2016)'!BR23+'Weekly per capita (2013-2016)'!DR23)/3</f>
        <v>1.7148170527854587</v>
      </c>
      <c r="AS11" s="106">
        <f>('Weekly per capita (2013-2016)'!S23+'Weekly per capita (2013-2016)'!BS23+'Weekly per capita (2013-2016)'!DS23)/3</f>
        <v>1.554471621596387</v>
      </c>
      <c r="AT11" s="106">
        <f>('Weekly per capita (2013-2016)'!T23+'Weekly per capita (2013-2016)'!BT23+'Weekly per capita (2013-2016)'!DT23)/3</f>
        <v>1.554471621596387</v>
      </c>
      <c r="AU11" s="106">
        <f>('Weekly per capita (2013-2016)'!U23+'Weekly per capita (2013-2016)'!BU23+'Weekly per capita (2013-2016)'!DU23)/3</f>
        <v>1.554471621596387</v>
      </c>
      <c r="AV11" s="106">
        <f>('Weekly per capita (2013-2016)'!V23+'Weekly per capita (2013-2016)'!BV23+'Weekly per capita (2013-2016)'!DV23)/3</f>
        <v>1.554471621596387</v>
      </c>
      <c r="AW11" s="106">
        <f>('Weekly per capita (2013-2016)'!W23+'Weekly per capita (2013-2016)'!BW23+'Weekly per capita (2013-2016)'!DW23)/3</f>
        <v>1.2656510685504838</v>
      </c>
      <c r="AX11" s="106">
        <f>('Weekly per capita (2013-2016)'!X23+'Weekly per capita (2013-2016)'!BX23+'Weekly per capita (2013-2016)'!DX23)/3</f>
        <v>1.2656510685504838</v>
      </c>
      <c r="AY11" s="106">
        <f>('Weekly per capita (2013-2016)'!Y23+'Weekly per capita (2013-2016)'!BY23+'Weekly per capita (2013-2016)'!DY23)/3</f>
        <v>1.2656510685504838</v>
      </c>
      <c r="AZ11" s="106">
        <f>('Weekly per capita (2013-2016)'!Z23+'Weekly per capita (2013-2016)'!BZ23+'Weekly per capita (2013-2016)'!DZ23)/3</f>
        <v>1.2656510685504838</v>
      </c>
      <c r="BA11" s="106">
        <f>('Weekly per capita (2013-2016)'!AA23+'Weekly per capita (2013-2016)'!CA23+'Weekly per capita (2013-2016)'!EA23)/3</f>
        <v>1.2656510685504838</v>
      </c>
    </row>
    <row r="12" spans="1:53" x14ac:dyDescent="0.25">
      <c r="A12" s="71" t="s">
        <v>30</v>
      </c>
      <c r="B12" s="106">
        <f>('Weekly per capita (2013-2016)'!AB24+'Weekly per capita (2013-2016)'!CB24+'Weekly per capita (2013-2016)'!EB24)/3</f>
        <v>0.85438775829651881</v>
      </c>
      <c r="C12" s="106">
        <f>('Weekly per capita (2013-2016)'!AC24+'Weekly per capita (2013-2016)'!CC24+'Weekly per capita (2013-2016)'!EC24)/3</f>
        <v>0.85438775829651881</v>
      </c>
      <c r="D12" s="106">
        <f>('Weekly per capita (2013-2016)'!AD24+'Weekly per capita (2013-2016)'!CD24+'Weekly per capita (2013-2016)'!ED24)/3</f>
        <v>0.85438775829651881</v>
      </c>
      <c r="E12" s="106">
        <f>('Weekly per capita (2013-2016)'!AE24+'Weekly per capita (2013-2016)'!CE24+'Weekly per capita (2013-2016)'!EE24)/3</f>
        <v>0.85438775829651881</v>
      </c>
      <c r="F12" s="106">
        <f>('Weekly per capita (2013-2016)'!AF24+'Weekly per capita (2013-2016)'!CF24+'Weekly per capita (2013-2016)'!EF24)/3</f>
        <v>0.91044017001321553</v>
      </c>
      <c r="G12" s="106">
        <f>('Weekly per capita (2013-2016)'!AG24+'Weekly per capita (2013-2016)'!CG24+'Weekly per capita (2013-2016)'!EG24)/3</f>
        <v>0.91044017001321553</v>
      </c>
      <c r="H12" s="106">
        <f>('Weekly per capita (2013-2016)'!AH24+'Weekly per capita (2013-2016)'!CH24+'Weekly per capita (2013-2016)'!EH24)/3</f>
        <v>0.91044017001321553</v>
      </c>
      <c r="I12" s="106">
        <f>('Weekly per capita (2013-2016)'!AI24+'Weekly per capita (2013-2016)'!CI24+'Weekly per capita (2013-2016)'!EI24)/3</f>
        <v>0.91044017001321553</v>
      </c>
      <c r="J12" s="106">
        <f>('Weekly per capita (2013-2016)'!AJ24+'Weekly per capita (2013-2016)'!CJ24+'Weekly per capita (2013-2016)'!EJ24)/3</f>
        <v>0.8144624663257608</v>
      </c>
      <c r="K12" s="106">
        <f>('Weekly per capita (2013-2016)'!AK24+'Weekly per capita (2013-2016)'!CK24+'Weekly per capita (2013-2016)'!EK24)/3</f>
        <v>0.8144624663257608</v>
      </c>
      <c r="L12" s="106">
        <f>('Weekly per capita (2013-2016)'!AL24+'Weekly per capita (2013-2016)'!CL24+'Weekly per capita (2013-2016)'!EL24)/3</f>
        <v>0.8144624663257608</v>
      </c>
      <c r="M12" s="106">
        <f>('Weekly per capita (2013-2016)'!AM24+'Weekly per capita (2013-2016)'!CM24+'Weekly per capita (2013-2016)'!EM24)/3</f>
        <v>0.8144624663257608</v>
      </c>
      <c r="N12" s="106">
        <f>('Weekly per capita (2013-2016)'!AN24+'Weekly per capita (2013-2016)'!CN24+'Weekly per capita (2013-2016)'!EN24)/3</f>
        <v>0.8144624663257608</v>
      </c>
      <c r="O12" s="106">
        <f>('Weekly per capita (2013-2016)'!AO24+'Weekly per capita (2013-2016)'!CO24+'Weekly per capita (2013-2016)'!EO24)/3</f>
        <v>0.83434472939055204</v>
      </c>
      <c r="P12" s="106">
        <f>('Weekly per capita (2013-2016)'!AP24+'Weekly per capita (2013-2016)'!CP24+'Weekly per capita (2013-2016)'!EP24)/3</f>
        <v>0.83434472939055204</v>
      </c>
      <c r="Q12" s="106">
        <f>('Weekly per capita (2013-2016)'!AQ24+'Weekly per capita (2013-2016)'!CQ24+'Weekly per capita (2013-2016)'!EQ24)/3</f>
        <v>0.83434472939055204</v>
      </c>
      <c r="R12" s="106">
        <f>('Weekly per capita (2013-2016)'!AR24+'Weekly per capita (2013-2016)'!CR24+'Weekly per capita (2013-2016)'!ER24)/3</f>
        <v>0.83434472939055204</v>
      </c>
      <c r="S12" s="106">
        <f>('Weekly per capita (2013-2016)'!AS24+'Weekly per capita (2013-2016)'!CS24+'Weekly per capita (2013-2016)'!ES24)/3</f>
        <v>0.82819154256870442</v>
      </c>
      <c r="T12" s="106">
        <f>('Weekly per capita (2013-2016)'!AT24+'Weekly per capita (2013-2016)'!CT24+'Weekly per capita (2013-2016)'!ET24)/3</f>
        <v>0.82819154256870442</v>
      </c>
      <c r="U12" s="106">
        <f>('Weekly per capita (2013-2016)'!AU24+'Weekly per capita (2013-2016)'!CU24+'Weekly per capita (2013-2016)'!EU24)/3</f>
        <v>0.82819154256870442</v>
      </c>
      <c r="V12" s="106">
        <f>('Weekly per capita (2013-2016)'!AV24+'Weekly per capita (2013-2016)'!CV24+'Weekly per capita (2013-2016)'!EV24)/3</f>
        <v>0.82819154256870442</v>
      </c>
      <c r="W12" s="106">
        <f>('Weekly per capita (2013-2016)'!AW24+'Weekly per capita (2013-2016)'!CW24+'Weekly per capita (2013-2016)'!EW24)/3</f>
        <v>0.84716048846174452</v>
      </c>
      <c r="X12" s="106">
        <f>('Weekly per capita (2013-2016)'!AX24+'Weekly per capita (2013-2016)'!CX24+'Weekly per capita (2013-2016)'!EX24)/3</f>
        <v>0.84716048846174452</v>
      </c>
      <c r="Y12" s="106">
        <f>('Weekly per capita (2013-2016)'!AY24+'Weekly per capita (2013-2016)'!CY24+'Weekly per capita (2013-2016)'!EY24)/3</f>
        <v>0.84716048846174452</v>
      </c>
      <c r="Z12" s="106">
        <f>('Weekly per capita (2013-2016)'!AZ24+'Weekly per capita (2013-2016)'!CZ24+'Weekly per capita (2013-2016)'!EZ24)/3</f>
        <v>0.84716048846174452</v>
      </c>
      <c r="AA12" s="106">
        <f>('Weekly per capita (2013-2016)'!BA24+'Weekly per capita (2013-2016)'!DA24+'Weekly per capita (2013-2016)'!FA24)/3</f>
        <v>0.84716048846174452</v>
      </c>
      <c r="AB12" s="106">
        <f>('Weekly per capita (2013-2016)'!B24+'Weekly per capita (2013-2016)'!BB24+'Weekly per capita (2013-2016)'!DB24)/3</f>
        <v>0.80975197456531556</v>
      </c>
      <c r="AC12" s="106">
        <f>('Weekly per capita (2013-2016)'!C24+'Weekly per capita (2013-2016)'!BC24+'Weekly per capita (2013-2016)'!DC24)/3</f>
        <v>0.80975197456531556</v>
      </c>
      <c r="AD12" s="106">
        <f>('Weekly per capita (2013-2016)'!D24+'Weekly per capita (2013-2016)'!BD24+'Weekly per capita (2013-2016)'!DD24)/3</f>
        <v>0.80975197456531556</v>
      </c>
      <c r="AE12" s="106">
        <f>('Weekly per capita (2013-2016)'!E24+'Weekly per capita (2013-2016)'!BE24+'Weekly per capita (2013-2016)'!DE24)/3</f>
        <v>0.80975197456531556</v>
      </c>
      <c r="AF12" s="106">
        <f>('Weekly per capita (2013-2016)'!F24+'Weekly per capita (2013-2016)'!BF24+'Weekly per capita (2013-2016)'!DF24)/3</f>
        <v>0.81129227769681178</v>
      </c>
      <c r="AG12" s="106">
        <f>('Weekly per capita (2013-2016)'!G24+'Weekly per capita (2013-2016)'!BG24+'Weekly per capita (2013-2016)'!DG24)/3</f>
        <v>0.81129227769681178</v>
      </c>
      <c r="AH12" s="106">
        <f>('Weekly per capita (2013-2016)'!H24+'Weekly per capita (2013-2016)'!BH24+'Weekly per capita (2013-2016)'!DH24)/3</f>
        <v>0.81129227769681178</v>
      </c>
      <c r="AI12" s="106">
        <f>('Weekly per capita (2013-2016)'!I24+'Weekly per capita (2013-2016)'!BI24+'Weekly per capita (2013-2016)'!DI24)/3</f>
        <v>0.81129227769681178</v>
      </c>
      <c r="AJ12" s="106">
        <f>('Weekly per capita (2013-2016)'!J24+'Weekly per capita (2013-2016)'!BJ24+'Weekly per capita (2013-2016)'!DJ24)/3</f>
        <v>0.87236167363449224</v>
      </c>
      <c r="AK12" s="106">
        <f>('Weekly per capita (2013-2016)'!K24+'Weekly per capita (2013-2016)'!BK24+'Weekly per capita (2013-2016)'!DK24)/3</f>
        <v>0.87236167363449224</v>
      </c>
      <c r="AL12" s="106">
        <f>('Weekly per capita (2013-2016)'!L24+'Weekly per capita (2013-2016)'!BL24+'Weekly per capita (2013-2016)'!DL24)/3</f>
        <v>0.87236167363449224</v>
      </c>
      <c r="AM12" s="106">
        <f>('Weekly per capita (2013-2016)'!M24+'Weekly per capita (2013-2016)'!BM24+'Weekly per capita (2013-2016)'!DM24)/3</f>
        <v>0.87236167363449224</v>
      </c>
      <c r="AN12" s="106">
        <f>('Weekly per capita (2013-2016)'!N24+'Weekly per capita (2013-2016)'!BN24+'Weekly per capita (2013-2016)'!DN24)/3</f>
        <v>0.87236167363449224</v>
      </c>
      <c r="AO12" s="106">
        <f>('Weekly per capita (2013-2016)'!O24+'Weekly per capita (2013-2016)'!BO24+'Weekly per capita (2013-2016)'!DO24)/3</f>
        <v>0.87976989336042388</v>
      </c>
      <c r="AP12" s="106">
        <f>('Weekly per capita (2013-2016)'!P24+'Weekly per capita (2013-2016)'!BP24+'Weekly per capita (2013-2016)'!DP24)/3</f>
        <v>0.87976989336042388</v>
      </c>
      <c r="AQ12" s="106">
        <f>('Weekly per capita (2013-2016)'!Q24+'Weekly per capita (2013-2016)'!BQ24+'Weekly per capita (2013-2016)'!DQ24)/3</f>
        <v>0.87976989336042388</v>
      </c>
      <c r="AR12" s="106">
        <f>('Weekly per capita (2013-2016)'!R24+'Weekly per capita (2013-2016)'!BR24+'Weekly per capita (2013-2016)'!DR24)/3</f>
        <v>0.87976989336042388</v>
      </c>
      <c r="AS12" s="106">
        <f>('Weekly per capita (2013-2016)'!S24+'Weekly per capita (2013-2016)'!BS24+'Weekly per capita (2013-2016)'!DS24)/3</f>
        <v>0.87141216671226862</v>
      </c>
      <c r="AT12" s="106">
        <f>('Weekly per capita (2013-2016)'!T24+'Weekly per capita (2013-2016)'!BT24+'Weekly per capita (2013-2016)'!DT24)/3</f>
        <v>0.87141216671226862</v>
      </c>
      <c r="AU12" s="106">
        <f>('Weekly per capita (2013-2016)'!U24+'Weekly per capita (2013-2016)'!BU24+'Weekly per capita (2013-2016)'!DU24)/3</f>
        <v>0.87141216671226862</v>
      </c>
      <c r="AV12" s="106">
        <f>('Weekly per capita (2013-2016)'!V24+'Weekly per capita (2013-2016)'!BV24+'Weekly per capita (2013-2016)'!DV24)/3</f>
        <v>0.87141216671226862</v>
      </c>
      <c r="AW12" s="106">
        <f>('Weekly per capita (2013-2016)'!W24+'Weekly per capita (2013-2016)'!BW24+'Weekly per capita (2013-2016)'!DW24)/3</f>
        <v>0.81017379776260423</v>
      </c>
      <c r="AX12" s="106">
        <f>('Weekly per capita (2013-2016)'!X24+'Weekly per capita (2013-2016)'!BX24+'Weekly per capita (2013-2016)'!DX24)/3</f>
        <v>0.81017379776260423</v>
      </c>
      <c r="AY12" s="106">
        <f>('Weekly per capita (2013-2016)'!Y24+'Weekly per capita (2013-2016)'!BY24+'Weekly per capita (2013-2016)'!DY24)/3</f>
        <v>0.81017379776260423</v>
      </c>
      <c r="AZ12" s="106">
        <f>('Weekly per capita (2013-2016)'!Z24+'Weekly per capita (2013-2016)'!BZ24+'Weekly per capita (2013-2016)'!DZ24)/3</f>
        <v>0.81017379776260423</v>
      </c>
      <c r="BA12" s="106">
        <f>('Weekly per capita (2013-2016)'!AA24+'Weekly per capita (2013-2016)'!CA24+'Weekly per capita (2013-2016)'!EA24)/3</f>
        <v>0.81017379776260423</v>
      </c>
    </row>
    <row r="13" spans="1:53" x14ac:dyDescent="0.25">
      <c r="A13" s="71" t="s">
        <v>12</v>
      </c>
      <c r="B13" s="106">
        <f>('Weekly per capita (2013-2016)'!AB13+'Weekly per capita (2013-2016)'!CB13+'Weekly per capita (2013-2016)'!EB13)/3</f>
        <v>1.0763827691118177</v>
      </c>
      <c r="C13" s="106">
        <f>('Weekly per capita (2013-2016)'!AC13+'Weekly per capita (2013-2016)'!CC13+'Weekly per capita (2013-2016)'!EC13)/3</f>
        <v>1.0763827691118177</v>
      </c>
      <c r="D13" s="106">
        <f>('Weekly per capita (2013-2016)'!AD13+'Weekly per capita (2013-2016)'!CD13+'Weekly per capita (2013-2016)'!ED13)/3</f>
        <v>1.0763827691118177</v>
      </c>
      <c r="E13" s="106">
        <f>('Weekly per capita (2013-2016)'!AE13+'Weekly per capita (2013-2016)'!CE13+'Weekly per capita (2013-2016)'!EE13)/3</f>
        <v>1.0763827691118177</v>
      </c>
      <c r="F13" s="106">
        <f>('Weekly per capita (2013-2016)'!AF13+'Weekly per capita (2013-2016)'!CF13+'Weekly per capita (2013-2016)'!EF13)/3</f>
        <v>1.1688003864855154</v>
      </c>
      <c r="G13" s="106">
        <f>('Weekly per capita (2013-2016)'!AG13+'Weekly per capita (2013-2016)'!CG13+'Weekly per capita (2013-2016)'!EG13)/3</f>
        <v>1.1688003864855154</v>
      </c>
      <c r="H13" s="106">
        <f>('Weekly per capita (2013-2016)'!AH13+'Weekly per capita (2013-2016)'!CH13+'Weekly per capita (2013-2016)'!EH13)/3</f>
        <v>1.1688003864855154</v>
      </c>
      <c r="I13" s="106">
        <f>('Weekly per capita (2013-2016)'!AI13+'Weekly per capita (2013-2016)'!CI13+'Weekly per capita (2013-2016)'!EI13)/3</f>
        <v>1.1688003864855154</v>
      </c>
      <c r="J13" s="106">
        <f>('Weekly per capita (2013-2016)'!AJ13+'Weekly per capita (2013-2016)'!CJ13+'Weekly per capita (2013-2016)'!EJ13)/3</f>
        <v>1.0401514010773116</v>
      </c>
      <c r="K13" s="106">
        <f>('Weekly per capita (2013-2016)'!AK13+'Weekly per capita (2013-2016)'!CK13+'Weekly per capita (2013-2016)'!EK13)/3</f>
        <v>1.0401514010773116</v>
      </c>
      <c r="L13" s="106">
        <f>('Weekly per capita (2013-2016)'!AL13+'Weekly per capita (2013-2016)'!CL13+'Weekly per capita (2013-2016)'!EL13)/3</f>
        <v>1.0401514010773116</v>
      </c>
      <c r="M13" s="106">
        <f>('Weekly per capita (2013-2016)'!AM13+'Weekly per capita (2013-2016)'!CM13+'Weekly per capita (2013-2016)'!EM13)/3</f>
        <v>1.0401514010773116</v>
      </c>
      <c r="N13" s="106">
        <f>('Weekly per capita (2013-2016)'!AN13+'Weekly per capita (2013-2016)'!CN13+'Weekly per capita (2013-2016)'!EN13)/3</f>
        <v>1.0401514010773116</v>
      </c>
      <c r="O13" s="106">
        <f>('Weekly per capita (2013-2016)'!AO13+'Weekly per capita (2013-2016)'!CO13+'Weekly per capita (2013-2016)'!EO13)/3</f>
        <v>1.0704672624636944</v>
      </c>
      <c r="P13" s="106">
        <f>('Weekly per capita (2013-2016)'!AP13+'Weekly per capita (2013-2016)'!CP13+'Weekly per capita (2013-2016)'!EP13)/3</f>
        <v>1.0704672624636944</v>
      </c>
      <c r="Q13" s="106">
        <f>('Weekly per capita (2013-2016)'!AQ13+'Weekly per capita (2013-2016)'!CQ13+'Weekly per capita (2013-2016)'!EQ13)/3</f>
        <v>1.0704672624636944</v>
      </c>
      <c r="R13" s="106">
        <f>('Weekly per capita (2013-2016)'!AR13+'Weekly per capita (2013-2016)'!CR13+'Weekly per capita (2013-2016)'!ER13)/3</f>
        <v>1.0704672624636944</v>
      </c>
      <c r="S13" s="106">
        <f>('Weekly per capita (2013-2016)'!AS13+'Weekly per capita (2013-2016)'!CS13+'Weekly per capita (2013-2016)'!ES13)/3</f>
        <v>1.0511738067408156</v>
      </c>
      <c r="T13" s="106">
        <f>('Weekly per capita (2013-2016)'!AT13+'Weekly per capita (2013-2016)'!CT13+'Weekly per capita (2013-2016)'!ET13)/3</f>
        <v>1.0511738067408156</v>
      </c>
      <c r="U13" s="106">
        <f>('Weekly per capita (2013-2016)'!AU13+'Weekly per capita (2013-2016)'!CU13+'Weekly per capita (2013-2016)'!EU13)/3</f>
        <v>1.0511738067408156</v>
      </c>
      <c r="V13" s="106">
        <f>('Weekly per capita (2013-2016)'!AV13+'Weekly per capita (2013-2016)'!CV13+'Weekly per capita (2013-2016)'!EV13)/3</f>
        <v>1.0511738067408156</v>
      </c>
      <c r="W13" s="106">
        <f>('Weekly per capita (2013-2016)'!AW13+'Weekly per capita (2013-2016)'!CW13+'Weekly per capita (2013-2016)'!EW13)/3</f>
        <v>1.0850573330248674</v>
      </c>
      <c r="X13" s="106">
        <f>('Weekly per capita (2013-2016)'!AX13+'Weekly per capita (2013-2016)'!CX13+'Weekly per capita (2013-2016)'!EX13)/3</f>
        <v>1.0850573330248674</v>
      </c>
      <c r="Y13" s="106">
        <f>('Weekly per capita (2013-2016)'!AY13+'Weekly per capita (2013-2016)'!CY13+'Weekly per capita (2013-2016)'!EY13)/3</f>
        <v>1.0850573330248674</v>
      </c>
      <c r="Z13" s="106">
        <f>('Weekly per capita (2013-2016)'!AZ13+'Weekly per capita (2013-2016)'!CZ13+'Weekly per capita (2013-2016)'!EZ13)/3</f>
        <v>1.0850573330248674</v>
      </c>
      <c r="AA13" s="106">
        <f>('Weekly per capita (2013-2016)'!BA13+'Weekly per capita (2013-2016)'!DA13+'Weekly per capita (2013-2016)'!FA13)/3</f>
        <v>1.0850573330248674</v>
      </c>
      <c r="AB13" s="106">
        <f>('Weekly per capita (2013-2016)'!B13+'Weekly per capita (2013-2016)'!BB13+'Weekly per capita (2013-2016)'!DB13)/3</f>
        <v>1.1052060196489908</v>
      </c>
      <c r="AC13" s="106">
        <f>('Weekly per capita (2013-2016)'!C13+'Weekly per capita (2013-2016)'!BC13+'Weekly per capita (2013-2016)'!DC13)/3</f>
        <v>1.1052060196489908</v>
      </c>
      <c r="AD13" s="106">
        <f>('Weekly per capita (2013-2016)'!D13+'Weekly per capita (2013-2016)'!BD13+'Weekly per capita (2013-2016)'!DD13)/3</f>
        <v>1.1052060196489908</v>
      </c>
      <c r="AE13" s="106">
        <f>('Weekly per capita (2013-2016)'!E13+'Weekly per capita (2013-2016)'!BE13+'Weekly per capita (2013-2016)'!DE13)/3</f>
        <v>1.1052060196489908</v>
      </c>
      <c r="AF13" s="106">
        <f>('Weekly per capita (2013-2016)'!F13+'Weekly per capita (2013-2016)'!BF13+'Weekly per capita (2013-2016)'!DF13)/3</f>
        <v>1.1104403449352838</v>
      </c>
      <c r="AG13" s="106">
        <f>('Weekly per capita (2013-2016)'!G13+'Weekly per capita (2013-2016)'!BG13+'Weekly per capita (2013-2016)'!DG13)/3</f>
        <v>1.1104403449352838</v>
      </c>
      <c r="AH13" s="106">
        <f>('Weekly per capita (2013-2016)'!H13+'Weekly per capita (2013-2016)'!BH13+'Weekly per capita (2013-2016)'!DH13)/3</f>
        <v>1.1104403449352838</v>
      </c>
      <c r="AI13" s="106">
        <f>('Weekly per capita (2013-2016)'!I13+'Weekly per capita (2013-2016)'!BI13+'Weekly per capita (2013-2016)'!DI13)/3</f>
        <v>1.1104403449352838</v>
      </c>
      <c r="AJ13" s="106">
        <f>('Weekly per capita (2013-2016)'!J13+'Weekly per capita (2013-2016)'!BJ13+'Weekly per capita (2013-2016)'!DJ13)/3</f>
        <v>1.1940982698594722</v>
      </c>
      <c r="AK13" s="106">
        <f>('Weekly per capita (2013-2016)'!K13+'Weekly per capita (2013-2016)'!BK13+'Weekly per capita (2013-2016)'!DK13)/3</f>
        <v>1.1940982698594722</v>
      </c>
      <c r="AL13" s="106">
        <f>('Weekly per capita (2013-2016)'!L13+'Weekly per capita (2013-2016)'!BL13+'Weekly per capita (2013-2016)'!DL13)/3</f>
        <v>1.1940982698594722</v>
      </c>
      <c r="AM13" s="106">
        <f>('Weekly per capita (2013-2016)'!M13+'Weekly per capita (2013-2016)'!BM13+'Weekly per capita (2013-2016)'!DM13)/3</f>
        <v>1.1940982698594722</v>
      </c>
      <c r="AN13" s="106">
        <f>('Weekly per capita (2013-2016)'!N13+'Weekly per capita (2013-2016)'!BN13+'Weekly per capita (2013-2016)'!DN13)/3</f>
        <v>1.1940982698594722</v>
      </c>
      <c r="AO13" s="106">
        <f>('Weekly per capita (2013-2016)'!O13+'Weekly per capita (2013-2016)'!BO13+'Weekly per capita (2013-2016)'!DO13)/3</f>
        <v>1.1530454469240403</v>
      </c>
      <c r="AP13" s="106">
        <f>('Weekly per capita (2013-2016)'!P13+'Weekly per capita (2013-2016)'!BP13+'Weekly per capita (2013-2016)'!DP13)/3</f>
        <v>1.1530454469240403</v>
      </c>
      <c r="AQ13" s="106">
        <f>('Weekly per capita (2013-2016)'!Q13+'Weekly per capita (2013-2016)'!BQ13+'Weekly per capita (2013-2016)'!DQ13)/3</f>
        <v>1.1530454469240403</v>
      </c>
      <c r="AR13" s="106">
        <f>('Weekly per capita (2013-2016)'!R13+'Weekly per capita (2013-2016)'!BR13+'Weekly per capita (2013-2016)'!DR13)/3</f>
        <v>1.1530454469240403</v>
      </c>
      <c r="AS13" s="106">
        <f>('Weekly per capita (2013-2016)'!S13+'Weekly per capita (2013-2016)'!BS13+'Weekly per capita (2013-2016)'!DS13)/3</f>
        <v>1.1447064929140387</v>
      </c>
      <c r="AT13" s="106">
        <f>('Weekly per capita (2013-2016)'!T13+'Weekly per capita (2013-2016)'!BT13+'Weekly per capita (2013-2016)'!DT13)/3</f>
        <v>1.1447064929140387</v>
      </c>
      <c r="AU13" s="106">
        <f>('Weekly per capita (2013-2016)'!U13+'Weekly per capita (2013-2016)'!BU13+'Weekly per capita (2013-2016)'!DU13)/3</f>
        <v>1.1447064929140387</v>
      </c>
      <c r="AV13" s="106">
        <f>('Weekly per capita (2013-2016)'!V13+'Weekly per capita (2013-2016)'!BV13+'Weekly per capita (2013-2016)'!DV13)/3</f>
        <v>1.1447064929140387</v>
      </c>
      <c r="AW13" s="106">
        <f>('Weekly per capita (2013-2016)'!W13+'Weekly per capita (2013-2016)'!BW13+'Weekly per capita (2013-2016)'!DW13)/3</f>
        <v>1.0439461778208474</v>
      </c>
      <c r="AX13" s="106">
        <f>('Weekly per capita (2013-2016)'!X13+'Weekly per capita (2013-2016)'!BX13+'Weekly per capita (2013-2016)'!DX13)/3</f>
        <v>1.0439461778208474</v>
      </c>
      <c r="AY13" s="106">
        <f>('Weekly per capita (2013-2016)'!Y13+'Weekly per capita (2013-2016)'!BY13+'Weekly per capita (2013-2016)'!DY13)/3</f>
        <v>1.0439461778208474</v>
      </c>
      <c r="AZ13" s="106">
        <f>('Weekly per capita (2013-2016)'!Z13+'Weekly per capita (2013-2016)'!BZ13+'Weekly per capita (2013-2016)'!DZ13)/3</f>
        <v>1.0439461778208474</v>
      </c>
      <c r="BA13" s="106">
        <f>('Weekly per capita (2013-2016)'!AA13+'Weekly per capita (2013-2016)'!CA13+'Weekly per capita (2013-2016)'!EA13)/3</f>
        <v>1.0439461778208474</v>
      </c>
    </row>
    <row r="14" spans="1:53" x14ac:dyDescent="0.25">
      <c r="A14" s="71" t="s">
        <v>97</v>
      </c>
      <c r="B14" s="106">
        <f>('Weekly per capita (2013-2016)'!AB15+'Weekly per capita (2013-2016)'!CB15+'Weekly per capita (2013-2016)'!EB15)/3</f>
        <v>1.1878795408392107</v>
      </c>
      <c r="C14" s="106">
        <f>('Weekly per capita (2013-2016)'!AC15+'Weekly per capita (2013-2016)'!CC15+'Weekly per capita (2013-2016)'!EC15)/3</f>
        <v>1.1878795408392107</v>
      </c>
      <c r="D14" s="106">
        <f>('Weekly per capita (2013-2016)'!AD15+'Weekly per capita (2013-2016)'!CD15+'Weekly per capita (2013-2016)'!ED15)/3</f>
        <v>1.1878795408392107</v>
      </c>
      <c r="E14" s="106">
        <f>('Weekly per capita (2013-2016)'!AE15+'Weekly per capita (2013-2016)'!CE15+'Weekly per capita (2013-2016)'!EE15)/3</f>
        <v>1.1878795408392107</v>
      </c>
      <c r="F14" s="106">
        <f>('Weekly per capita (2013-2016)'!AF15+'Weekly per capita (2013-2016)'!CF15+'Weekly per capita (2013-2016)'!EF15)/3</f>
        <v>1.3067250662630674</v>
      </c>
      <c r="G14" s="106">
        <f>('Weekly per capita (2013-2016)'!AG15+'Weekly per capita (2013-2016)'!CG15+'Weekly per capita (2013-2016)'!EG15)/3</f>
        <v>1.3067250662630674</v>
      </c>
      <c r="H14" s="106">
        <f>('Weekly per capita (2013-2016)'!AH15+'Weekly per capita (2013-2016)'!CH15+'Weekly per capita (2013-2016)'!EH15)/3</f>
        <v>1.3067250662630674</v>
      </c>
      <c r="I14" s="106">
        <f>('Weekly per capita (2013-2016)'!AI15+'Weekly per capita (2013-2016)'!CI15+'Weekly per capita (2013-2016)'!EI15)/3</f>
        <v>1.3067250662630674</v>
      </c>
      <c r="J14" s="106">
        <f>('Weekly per capita (2013-2016)'!AJ15+'Weekly per capita (2013-2016)'!CJ15+'Weekly per capita (2013-2016)'!EJ15)/3</f>
        <v>1.1925688547691606</v>
      </c>
      <c r="K14" s="106">
        <f>('Weekly per capita (2013-2016)'!AK15+'Weekly per capita (2013-2016)'!CK15+'Weekly per capita (2013-2016)'!EK15)/3</f>
        <v>1.1925688547691606</v>
      </c>
      <c r="L14" s="106">
        <f>('Weekly per capita (2013-2016)'!AL15+'Weekly per capita (2013-2016)'!CL15+'Weekly per capita (2013-2016)'!EL15)/3</f>
        <v>1.1925688547691606</v>
      </c>
      <c r="M14" s="106">
        <f>('Weekly per capita (2013-2016)'!AM15+'Weekly per capita (2013-2016)'!CM15+'Weekly per capita (2013-2016)'!EM15)/3</f>
        <v>1.1925688547691606</v>
      </c>
      <c r="N14" s="106">
        <f>('Weekly per capita (2013-2016)'!AN15+'Weekly per capita (2013-2016)'!CN15+'Weekly per capita (2013-2016)'!EN15)/3</f>
        <v>1.1925688547691606</v>
      </c>
      <c r="O14" s="106">
        <f>('Weekly per capita (2013-2016)'!AO15+'Weekly per capita (2013-2016)'!CO15+'Weekly per capita (2013-2016)'!EO15)/3</f>
        <v>1.2141825000263557</v>
      </c>
      <c r="P14" s="106">
        <f>('Weekly per capita (2013-2016)'!AP15+'Weekly per capita (2013-2016)'!CP15+'Weekly per capita (2013-2016)'!EP15)/3</f>
        <v>1.2141825000263557</v>
      </c>
      <c r="Q14" s="106">
        <f>('Weekly per capita (2013-2016)'!AQ15+'Weekly per capita (2013-2016)'!CQ15+'Weekly per capita (2013-2016)'!EQ15)/3</f>
        <v>1.2141825000263557</v>
      </c>
      <c r="R14" s="106">
        <f>('Weekly per capita (2013-2016)'!AR15+'Weekly per capita (2013-2016)'!CR15+'Weekly per capita (2013-2016)'!ER15)/3</f>
        <v>1.2141825000263557</v>
      </c>
      <c r="S14" s="106">
        <f>('Weekly per capita (2013-2016)'!AS15+'Weekly per capita (2013-2016)'!CS15+'Weekly per capita (2013-2016)'!ES15)/3</f>
        <v>1.1784069553798064</v>
      </c>
      <c r="T14" s="106">
        <f>('Weekly per capita (2013-2016)'!AT15+'Weekly per capita (2013-2016)'!CT15+'Weekly per capita (2013-2016)'!ET15)/3</f>
        <v>1.1784069553798064</v>
      </c>
      <c r="U14" s="106">
        <f>('Weekly per capita (2013-2016)'!AU15+'Weekly per capita (2013-2016)'!CU15+'Weekly per capita (2013-2016)'!EU15)/3</f>
        <v>1.1784069553798064</v>
      </c>
      <c r="V14" s="106">
        <f>('Weekly per capita (2013-2016)'!AV15+'Weekly per capita (2013-2016)'!CV15+'Weekly per capita (2013-2016)'!EV15)/3</f>
        <v>1.1784069553798064</v>
      </c>
      <c r="W14" s="106">
        <f>('Weekly per capita (2013-2016)'!AW15+'Weekly per capita (2013-2016)'!CW15+'Weekly per capita (2013-2016)'!EW15)/3</f>
        <v>1.2094804164127249</v>
      </c>
      <c r="X14" s="106">
        <f>('Weekly per capita (2013-2016)'!AX15+'Weekly per capita (2013-2016)'!CX15+'Weekly per capita (2013-2016)'!EX15)/3</f>
        <v>1.2094804164127249</v>
      </c>
      <c r="Y14" s="106">
        <f>('Weekly per capita (2013-2016)'!AY15+'Weekly per capita (2013-2016)'!CY15+'Weekly per capita (2013-2016)'!EY15)/3</f>
        <v>1.2094804164127249</v>
      </c>
      <c r="Z14" s="106">
        <f>('Weekly per capita (2013-2016)'!AZ15+'Weekly per capita (2013-2016)'!CZ15+'Weekly per capita (2013-2016)'!EZ15)/3</f>
        <v>1.2094804164127249</v>
      </c>
      <c r="AA14" s="106">
        <f>('Weekly per capita (2013-2016)'!BA15+'Weekly per capita (2013-2016)'!DA15+'Weekly per capita (2013-2016)'!FA15)/3</f>
        <v>1.2094804164127249</v>
      </c>
      <c r="AB14" s="106">
        <f>('Weekly per capita (2013-2016)'!B15+'Weekly per capita (2013-2016)'!BB15+'Weekly per capita (2013-2016)'!DB15)/3</f>
        <v>1.1490979211375885</v>
      </c>
      <c r="AC14" s="106">
        <f>('Weekly per capita (2013-2016)'!C15+'Weekly per capita (2013-2016)'!BC15+'Weekly per capita (2013-2016)'!DC15)/3</f>
        <v>1.1490979211375885</v>
      </c>
      <c r="AD14" s="106">
        <f>('Weekly per capita (2013-2016)'!D15+'Weekly per capita (2013-2016)'!BD15+'Weekly per capita (2013-2016)'!DD15)/3</f>
        <v>1.1490979211375885</v>
      </c>
      <c r="AE14" s="106">
        <f>('Weekly per capita (2013-2016)'!E15+'Weekly per capita (2013-2016)'!BE15+'Weekly per capita (2013-2016)'!DE15)/3</f>
        <v>1.1490979211375885</v>
      </c>
      <c r="AF14" s="106">
        <f>('Weekly per capita (2013-2016)'!F15+'Weekly per capita (2013-2016)'!BF15+'Weekly per capita (2013-2016)'!DF15)/3</f>
        <v>1.1483827831193794</v>
      </c>
      <c r="AG14" s="106">
        <f>('Weekly per capita (2013-2016)'!G15+'Weekly per capita (2013-2016)'!BG15+'Weekly per capita (2013-2016)'!DG15)/3</f>
        <v>1.1483827831193794</v>
      </c>
      <c r="AH14" s="106">
        <f>('Weekly per capita (2013-2016)'!H15+'Weekly per capita (2013-2016)'!BH15+'Weekly per capita (2013-2016)'!DH15)/3</f>
        <v>1.1483827831193794</v>
      </c>
      <c r="AI14" s="106">
        <f>('Weekly per capita (2013-2016)'!I15+'Weekly per capita (2013-2016)'!BI15+'Weekly per capita (2013-2016)'!DI15)/3</f>
        <v>1.1483827831193794</v>
      </c>
      <c r="AJ14" s="106">
        <f>('Weekly per capita (2013-2016)'!J15+'Weekly per capita (2013-2016)'!BJ15+'Weekly per capita (2013-2016)'!DJ15)/3</f>
        <v>1.23384094868268</v>
      </c>
      <c r="AK14" s="106">
        <f>('Weekly per capita (2013-2016)'!K15+'Weekly per capita (2013-2016)'!BK15+'Weekly per capita (2013-2016)'!DK15)/3</f>
        <v>1.23384094868268</v>
      </c>
      <c r="AL14" s="106">
        <f>('Weekly per capita (2013-2016)'!L15+'Weekly per capita (2013-2016)'!BL15+'Weekly per capita (2013-2016)'!DL15)/3</f>
        <v>1.23384094868268</v>
      </c>
      <c r="AM14" s="106">
        <f>('Weekly per capita (2013-2016)'!M15+'Weekly per capita (2013-2016)'!BM15+'Weekly per capita (2013-2016)'!DM15)/3</f>
        <v>1.23384094868268</v>
      </c>
      <c r="AN14" s="106">
        <f>('Weekly per capita (2013-2016)'!N15+'Weekly per capita (2013-2016)'!BN15+'Weekly per capita (2013-2016)'!DN15)/3</f>
        <v>1.23384094868268</v>
      </c>
      <c r="AO14" s="106">
        <f>('Weekly per capita (2013-2016)'!O15+'Weekly per capita (2013-2016)'!BO15+'Weekly per capita (2013-2016)'!DO15)/3</f>
        <v>1.2371549484765338</v>
      </c>
      <c r="AP14" s="106">
        <f>('Weekly per capita (2013-2016)'!P15+'Weekly per capita (2013-2016)'!BP15+'Weekly per capita (2013-2016)'!DP15)/3</f>
        <v>1.2371549484765338</v>
      </c>
      <c r="AQ14" s="106">
        <f>('Weekly per capita (2013-2016)'!Q15+'Weekly per capita (2013-2016)'!BQ15+'Weekly per capita (2013-2016)'!DQ15)/3</f>
        <v>1.2371549484765338</v>
      </c>
      <c r="AR14" s="106">
        <f>('Weekly per capita (2013-2016)'!R15+'Weekly per capita (2013-2016)'!BR15+'Weekly per capita (2013-2016)'!DR15)/3</f>
        <v>1.2371549484765338</v>
      </c>
      <c r="AS14" s="106">
        <f>('Weekly per capita (2013-2016)'!S15+'Weekly per capita (2013-2016)'!BS15+'Weekly per capita (2013-2016)'!DS15)/3</f>
        <v>1.2226600535218834</v>
      </c>
      <c r="AT14" s="106">
        <f>('Weekly per capita (2013-2016)'!T15+'Weekly per capita (2013-2016)'!BT15+'Weekly per capita (2013-2016)'!DT15)/3</f>
        <v>1.2226600535218834</v>
      </c>
      <c r="AU14" s="106">
        <f>('Weekly per capita (2013-2016)'!U15+'Weekly per capita (2013-2016)'!BU15+'Weekly per capita (2013-2016)'!DU15)/3</f>
        <v>1.2226600535218834</v>
      </c>
      <c r="AV14" s="106">
        <f>('Weekly per capita (2013-2016)'!V15+'Weekly per capita (2013-2016)'!BV15+'Weekly per capita (2013-2016)'!DV15)/3</f>
        <v>1.2226600535218834</v>
      </c>
      <c r="AW14" s="106">
        <f>('Weekly per capita (2013-2016)'!W15+'Weekly per capita (2013-2016)'!BW15+'Weekly per capita (2013-2016)'!DW15)/3</f>
        <v>1.1412458096250935</v>
      </c>
      <c r="AX14" s="106">
        <f>('Weekly per capita (2013-2016)'!X15+'Weekly per capita (2013-2016)'!BX15+'Weekly per capita (2013-2016)'!DX15)/3</f>
        <v>1.1412458096250935</v>
      </c>
      <c r="AY14" s="106">
        <f>('Weekly per capita (2013-2016)'!Y15+'Weekly per capita (2013-2016)'!BY15+'Weekly per capita (2013-2016)'!DY15)/3</f>
        <v>1.1412458096250935</v>
      </c>
      <c r="AZ14" s="106">
        <f>('Weekly per capita (2013-2016)'!Z15+'Weekly per capita (2013-2016)'!BZ15+'Weekly per capita (2013-2016)'!DZ15)/3</f>
        <v>1.1412458096250935</v>
      </c>
      <c r="BA14" s="106">
        <f>('Weekly per capita (2013-2016)'!AA15+'Weekly per capita (2013-2016)'!CA15+'Weekly per capita (2013-2016)'!EA15)/3</f>
        <v>1.1412458096250935</v>
      </c>
    </row>
    <row r="15" spans="1:53" x14ac:dyDescent="0.25">
      <c r="A15" s="71" t="s">
        <v>31</v>
      </c>
      <c r="B15" s="106">
        <f>('Weekly per capita (2013-2016)'!AB17+'Weekly per capita (2013-2016)'!CB17+'Weekly per capita (2013-2016)'!EB17)/3</f>
        <v>3.2866661705606433</v>
      </c>
      <c r="C15" s="106">
        <f>('Weekly per capita (2013-2016)'!AC17+'Weekly per capita (2013-2016)'!CC17+'Weekly per capita (2013-2016)'!EC17)/3</f>
        <v>3.2866661705606433</v>
      </c>
      <c r="D15" s="106">
        <f>('Weekly per capita (2013-2016)'!AD17+'Weekly per capita (2013-2016)'!CD17+'Weekly per capita (2013-2016)'!ED17)/3</f>
        <v>3.2866661705606433</v>
      </c>
      <c r="E15" s="106">
        <f>('Weekly per capita (2013-2016)'!AE17+'Weekly per capita (2013-2016)'!CE17+'Weekly per capita (2013-2016)'!EE17)/3</f>
        <v>3.2866661705606433</v>
      </c>
      <c r="F15" s="106">
        <f>('Weekly per capita (2013-2016)'!AF17+'Weekly per capita (2013-2016)'!CF17+'Weekly per capita (2013-2016)'!EF17)/3</f>
        <v>3.7933303309933244</v>
      </c>
      <c r="G15" s="106">
        <f>('Weekly per capita (2013-2016)'!AG17+'Weekly per capita (2013-2016)'!CG17+'Weekly per capita (2013-2016)'!EG17)/3</f>
        <v>3.7933303309933244</v>
      </c>
      <c r="H15" s="106">
        <f>('Weekly per capita (2013-2016)'!AH17+'Weekly per capita (2013-2016)'!CH17+'Weekly per capita (2013-2016)'!EH17)/3</f>
        <v>3.7933303309933244</v>
      </c>
      <c r="I15" s="106">
        <f>('Weekly per capita (2013-2016)'!AI17+'Weekly per capita (2013-2016)'!CI17+'Weekly per capita (2013-2016)'!EI17)/3</f>
        <v>3.7933303309933244</v>
      </c>
      <c r="J15" s="106">
        <f>('Weekly per capita (2013-2016)'!AJ17+'Weekly per capita (2013-2016)'!CJ17+'Weekly per capita (2013-2016)'!EJ17)/3</f>
        <v>2.9883745783271962</v>
      </c>
      <c r="K15" s="106">
        <f>('Weekly per capita (2013-2016)'!AK17+'Weekly per capita (2013-2016)'!CK17+'Weekly per capita (2013-2016)'!EK17)/3</f>
        <v>2.9883745783271962</v>
      </c>
      <c r="L15" s="106">
        <f>('Weekly per capita (2013-2016)'!AL17+'Weekly per capita (2013-2016)'!CL17+'Weekly per capita (2013-2016)'!EL17)/3</f>
        <v>2.9883745783271962</v>
      </c>
      <c r="M15" s="106">
        <f>('Weekly per capita (2013-2016)'!AM17+'Weekly per capita (2013-2016)'!CM17+'Weekly per capita (2013-2016)'!EM17)/3</f>
        <v>2.9883745783271962</v>
      </c>
      <c r="N15" s="106">
        <f>('Weekly per capita (2013-2016)'!AN17+'Weekly per capita (2013-2016)'!CN17+'Weekly per capita (2013-2016)'!EN17)/3</f>
        <v>2.9883745783271962</v>
      </c>
      <c r="O15" s="106">
        <f>('Weekly per capita (2013-2016)'!AO17+'Weekly per capita (2013-2016)'!CO17+'Weekly per capita (2013-2016)'!EO17)/3</f>
        <v>3.048927946251029</v>
      </c>
      <c r="P15" s="106">
        <f>('Weekly per capita (2013-2016)'!AP17+'Weekly per capita (2013-2016)'!CP17+'Weekly per capita (2013-2016)'!EP17)/3</f>
        <v>3.048927946251029</v>
      </c>
      <c r="Q15" s="106">
        <f>('Weekly per capita (2013-2016)'!AQ17+'Weekly per capita (2013-2016)'!CQ17+'Weekly per capita (2013-2016)'!EQ17)/3</f>
        <v>3.048927946251029</v>
      </c>
      <c r="R15" s="106">
        <f>('Weekly per capita (2013-2016)'!AR17+'Weekly per capita (2013-2016)'!CR17+'Weekly per capita (2013-2016)'!ER17)/3</f>
        <v>3.048927946251029</v>
      </c>
      <c r="S15" s="106">
        <f>('Weekly per capita (2013-2016)'!AS17+'Weekly per capita (2013-2016)'!CS17+'Weekly per capita (2013-2016)'!ES17)/3</f>
        <v>2.8299277711189639</v>
      </c>
      <c r="T15" s="106">
        <f>('Weekly per capita (2013-2016)'!AT17+'Weekly per capita (2013-2016)'!CT17+'Weekly per capita (2013-2016)'!ET17)/3</f>
        <v>2.8299277711189639</v>
      </c>
      <c r="U15" s="106">
        <f>('Weekly per capita (2013-2016)'!AU17+'Weekly per capita (2013-2016)'!CU17+'Weekly per capita (2013-2016)'!EU17)/3</f>
        <v>2.8299277711189639</v>
      </c>
      <c r="V15" s="106">
        <f>('Weekly per capita (2013-2016)'!AV17+'Weekly per capita (2013-2016)'!CV17+'Weekly per capita (2013-2016)'!EV17)/3</f>
        <v>2.8299277711189639</v>
      </c>
      <c r="W15" s="106">
        <f>('Weekly per capita (2013-2016)'!AW17+'Weekly per capita (2013-2016)'!CW17+'Weekly per capita (2013-2016)'!EW17)/3</f>
        <v>2.9822365932823076</v>
      </c>
      <c r="X15" s="106">
        <f>('Weekly per capita (2013-2016)'!AX17+'Weekly per capita (2013-2016)'!CX17+'Weekly per capita (2013-2016)'!EX17)/3</f>
        <v>2.9822365932823076</v>
      </c>
      <c r="Y15" s="106">
        <f>('Weekly per capita (2013-2016)'!AY17+'Weekly per capita (2013-2016)'!CY17+'Weekly per capita (2013-2016)'!EY17)/3</f>
        <v>2.9822365932823076</v>
      </c>
      <c r="Z15" s="106">
        <f>('Weekly per capita (2013-2016)'!AZ17+'Weekly per capita (2013-2016)'!CZ17+'Weekly per capita (2013-2016)'!EZ17)/3</f>
        <v>2.9822365932823076</v>
      </c>
      <c r="AA15" s="106">
        <f>('Weekly per capita (2013-2016)'!BA17+'Weekly per capita (2013-2016)'!DA17+'Weekly per capita (2013-2016)'!FA17)/3</f>
        <v>2.9822365932823076</v>
      </c>
      <c r="AB15" s="106">
        <f>('Weekly per capita (2013-2016)'!B17+'Weekly per capita (2013-2016)'!BB17+'Weekly per capita (2013-2016)'!DB17)/3</f>
        <v>3.3440662804788386</v>
      </c>
      <c r="AC15" s="106">
        <f>('Weekly per capita (2013-2016)'!C17+'Weekly per capita (2013-2016)'!BC17+'Weekly per capita (2013-2016)'!DC17)/3</f>
        <v>3.3440662804788386</v>
      </c>
      <c r="AD15" s="106">
        <f>('Weekly per capita (2013-2016)'!D17+'Weekly per capita (2013-2016)'!BD17+'Weekly per capita (2013-2016)'!DD17)/3</f>
        <v>3.3440662804788386</v>
      </c>
      <c r="AE15" s="106">
        <f>('Weekly per capita (2013-2016)'!E17+'Weekly per capita (2013-2016)'!BE17+'Weekly per capita (2013-2016)'!DE17)/3</f>
        <v>3.3440662804788386</v>
      </c>
      <c r="AF15" s="106">
        <f>('Weekly per capita (2013-2016)'!F17+'Weekly per capita (2013-2016)'!BF17+'Weekly per capita (2013-2016)'!DF17)/3</f>
        <v>3.4375660548613429</v>
      </c>
      <c r="AG15" s="106">
        <f>('Weekly per capita (2013-2016)'!G17+'Weekly per capita (2013-2016)'!BG17+'Weekly per capita (2013-2016)'!DG17)/3</f>
        <v>3.4375660548613429</v>
      </c>
      <c r="AH15" s="106">
        <f>('Weekly per capita (2013-2016)'!H17+'Weekly per capita (2013-2016)'!BH17+'Weekly per capita (2013-2016)'!DH17)/3</f>
        <v>3.4375660548613429</v>
      </c>
      <c r="AI15" s="106">
        <f>('Weekly per capita (2013-2016)'!I17+'Weekly per capita (2013-2016)'!BI17+'Weekly per capita (2013-2016)'!DI17)/3</f>
        <v>3.4375660548613429</v>
      </c>
      <c r="AJ15" s="106">
        <f>('Weekly per capita (2013-2016)'!J17+'Weekly per capita (2013-2016)'!BJ17+'Weekly per capita (2013-2016)'!DJ17)/3</f>
        <v>3.7992667790390366</v>
      </c>
      <c r="AK15" s="106">
        <f>('Weekly per capita (2013-2016)'!K17+'Weekly per capita (2013-2016)'!BK17+'Weekly per capita (2013-2016)'!DK17)/3</f>
        <v>3.7992667790390366</v>
      </c>
      <c r="AL15" s="106">
        <f>('Weekly per capita (2013-2016)'!L17+'Weekly per capita (2013-2016)'!BL17+'Weekly per capita (2013-2016)'!DL17)/3</f>
        <v>3.7992667790390366</v>
      </c>
      <c r="AM15" s="106">
        <f>('Weekly per capita (2013-2016)'!M17+'Weekly per capita (2013-2016)'!BM17+'Weekly per capita (2013-2016)'!DM17)/3</f>
        <v>3.7992667790390366</v>
      </c>
      <c r="AN15" s="106">
        <f>('Weekly per capita (2013-2016)'!N17+'Weekly per capita (2013-2016)'!BN17+'Weekly per capita (2013-2016)'!DN17)/3</f>
        <v>3.7992667790390366</v>
      </c>
      <c r="AO15" s="106">
        <f>('Weekly per capita (2013-2016)'!O17+'Weekly per capita (2013-2016)'!BO17+'Weekly per capita (2013-2016)'!DO17)/3</f>
        <v>3.6841320246071541</v>
      </c>
      <c r="AP15" s="106">
        <f>('Weekly per capita (2013-2016)'!P17+'Weekly per capita (2013-2016)'!BP17+'Weekly per capita (2013-2016)'!DP17)/3</f>
        <v>3.6841320246071541</v>
      </c>
      <c r="AQ15" s="106">
        <f>('Weekly per capita (2013-2016)'!Q17+'Weekly per capita (2013-2016)'!BQ17+'Weekly per capita (2013-2016)'!DQ17)/3</f>
        <v>3.6841320246071541</v>
      </c>
      <c r="AR15" s="106">
        <f>('Weekly per capita (2013-2016)'!R17+'Weekly per capita (2013-2016)'!BR17+'Weekly per capita (2013-2016)'!DR17)/3</f>
        <v>3.6841320246071541</v>
      </c>
      <c r="AS15" s="106">
        <f>('Weekly per capita (2013-2016)'!S17+'Weekly per capita (2013-2016)'!BS17+'Weekly per capita (2013-2016)'!DS17)/3</f>
        <v>3.5144761752370459</v>
      </c>
      <c r="AT15" s="106">
        <f>('Weekly per capita (2013-2016)'!T17+'Weekly per capita (2013-2016)'!BT17+'Weekly per capita (2013-2016)'!DT17)/3</f>
        <v>3.5144761752370459</v>
      </c>
      <c r="AU15" s="106">
        <f>('Weekly per capita (2013-2016)'!U17+'Weekly per capita (2013-2016)'!BU17+'Weekly per capita (2013-2016)'!DU17)/3</f>
        <v>3.5144761752370459</v>
      </c>
      <c r="AV15" s="106">
        <f>('Weekly per capita (2013-2016)'!V17+'Weekly per capita (2013-2016)'!BV17+'Weekly per capita (2013-2016)'!DV17)/3</f>
        <v>3.5144761752370459</v>
      </c>
      <c r="AW15" s="106">
        <f>('Weekly per capita (2013-2016)'!W17+'Weekly per capita (2013-2016)'!BW17+'Weekly per capita (2013-2016)'!DW17)/3</f>
        <v>3.1088711975436101</v>
      </c>
      <c r="AX15" s="106">
        <f>('Weekly per capita (2013-2016)'!X17+'Weekly per capita (2013-2016)'!BX17+'Weekly per capita (2013-2016)'!DX17)/3</f>
        <v>3.1088711975436101</v>
      </c>
      <c r="AY15" s="106">
        <f>('Weekly per capita (2013-2016)'!Y17+'Weekly per capita (2013-2016)'!BY17+'Weekly per capita (2013-2016)'!DY17)/3</f>
        <v>3.1088711975436101</v>
      </c>
      <c r="AZ15" s="106">
        <f>('Weekly per capita (2013-2016)'!Z17+'Weekly per capita (2013-2016)'!BZ17+'Weekly per capita (2013-2016)'!DZ17)/3</f>
        <v>3.1088711975436101</v>
      </c>
      <c r="BA15" s="106">
        <f>('Weekly per capita (2013-2016)'!AA17+'Weekly per capita (2013-2016)'!CA17+'Weekly per capita (2013-2016)'!EA17)/3</f>
        <v>3.1088711975436101</v>
      </c>
    </row>
    <row r="16" spans="1:53" x14ac:dyDescent="0.25">
      <c r="A16" s="71" t="s">
        <v>21</v>
      </c>
      <c r="B16" s="106">
        <f>('Weekly per capita (2013-2016)'!AB6+'Weekly per capita (2013-2016)'!CB6+'Weekly per capita (2013-2016)'!EB6)/3</f>
        <v>1.0750525313616315</v>
      </c>
      <c r="C16" s="106">
        <f>('Weekly per capita (2013-2016)'!AC6+'Weekly per capita (2013-2016)'!CC6+'Weekly per capita (2013-2016)'!EC6)/3</f>
        <v>1.0750525313616315</v>
      </c>
      <c r="D16" s="106">
        <f>('Weekly per capita (2013-2016)'!AD6+'Weekly per capita (2013-2016)'!CD6+'Weekly per capita (2013-2016)'!ED6)/3</f>
        <v>1.0750525313616315</v>
      </c>
      <c r="E16" s="106">
        <f>('Weekly per capita (2013-2016)'!AE6+'Weekly per capita (2013-2016)'!CE6+'Weekly per capita (2013-2016)'!EE6)/3</f>
        <v>1.0750525313616315</v>
      </c>
      <c r="F16" s="106">
        <f>('Weekly per capita (2013-2016)'!AF6+'Weekly per capita (2013-2016)'!CF6+'Weekly per capita (2013-2016)'!EF6)/3</f>
        <v>1.1409681300432066</v>
      </c>
      <c r="G16" s="106">
        <f>('Weekly per capita (2013-2016)'!AG6+'Weekly per capita (2013-2016)'!CG6+'Weekly per capita (2013-2016)'!EG6)/3</f>
        <v>1.1409681300432066</v>
      </c>
      <c r="H16" s="106">
        <f>('Weekly per capita (2013-2016)'!AH6+'Weekly per capita (2013-2016)'!CH6+'Weekly per capita (2013-2016)'!EH6)/3</f>
        <v>1.1409681300432066</v>
      </c>
      <c r="I16" s="106">
        <f>('Weekly per capita (2013-2016)'!AI6+'Weekly per capita (2013-2016)'!CI6+'Weekly per capita (2013-2016)'!EI6)/3</f>
        <v>1.1409681300432066</v>
      </c>
      <c r="J16" s="106">
        <f>('Weekly per capita (2013-2016)'!AJ6+'Weekly per capita (2013-2016)'!CJ6+'Weekly per capita (2013-2016)'!EJ6)/3</f>
        <v>0.99234601610679984</v>
      </c>
      <c r="K16" s="106">
        <f>('Weekly per capita (2013-2016)'!AK6+'Weekly per capita (2013-2016)'!CK6+'Weekly per capita (2013-2016)'!EK6)/3</f>
        <v>0.99234601610679984</v>
      </c>
      <c r="L16" s="106">
        <f>('Weekly per capita (2013-2016)'!AL6+'Weekly per capita (2013-2016)'!CL6+'Weekly per capita (2013-2016)'!EL6)/3</f>
        <v>0.99234601610679984</v>
      </c>
      <c r="M16" s="106">
        <f>('Weekly per capita (2013-2016)'!AM6+'Weekly per capita (2013-2016)'!CM6+'Weekly per capita (2013-2016)'!EM6)/3</f>
        <v>0.99234601610679984</v>
      </c>
      <c r="N16" s="106">
        <f>('Weekly per capita (2013-2016)'!AN6+'Weekly per capita (2013-2016)'!CN6+'Weekly per capita (2013-2016)'!EN6)/3</f>
        <v>0.99234601610679984</v>
      </c>
      <c r="O16" s="106">
        <f>('Weekly per capita (2013-2016)'!AO6+'Weekly per capita (2013-2016)'!CO6+'Weekly per capita (2013-2016)'!EO6)/3</f>
        <v>1.0506687494022062</v>
      </c>
      <c r="P16" s="106">
        <f>('Weekly per capita (2013-2016)'!AP6+'Weekly per capita (2013-2016)'!CP6+'Weekly per capita (2013-2016)'!EP6)/3</f>
        <v>1.0506687494022062</v>
      </c>
      <c r="Q16" s="106">
        <f>('Weekly per capita (2013-2016)'!AQ6+'Weekly per capita (2013-2016)'!CQ6+'Weekly per capita (2013-2016)'!EQ6)/3</f>
        <v>1.0506687494022062</v>
      </c>
      <c r="R16" s="106">
        <f>('Weekly per capita (2013-2016)'!AR6+'Weekly per capita (2013-2016)'!CR6+'Weekly per capita (2013-2016)'!ER6)/3</f>
        <v>1.0506687494022062</v>
      </c>
      <c r="S16" s="106">
        <f>('Weekly per capita (2013-2016)'!AS6+'Weekly per capita (2013-2016)'!CS6+'Weekly per capita (2013-2016)'!ES6)/3</f>
        <v>1.0049473438455874</v>
      </c>
      <c r="T16" s="106">
        <f>('Weekly per capita (2013-2016)'!AT6+'Weekly per capita (2013-2016)'!CT6+'Weekly per capita (2013-2016)'!ET6)/3</f>
        <v>1.0049473438455874</v>
      </c>
      <c r="U16" s="106">
        <f>('Weekly per capita (2013-2016)'!AU6+'Weekly per capita (2013-2016)'!CU6+'Weekly per capita (2013-2016)'!EU6)/3</f>
        <v>1.0049473438455874</v>
      </c>
      <c r="V16" s="106">
        <f>('Weekly per capita (2013-2016)'!AV6+'Weekly per capita (2013-2016)'!CV6+'Weekly per capita (2013-2016)'!EV6)/3</f>
        <v>1.0049473438455874</v>
      </c>
      <c r="W16" s="106">
        <f>('Weekly per capita (2013-2016)'!AW6+'Weekly per capita (2013-2016)'!CW6+'Weekly per capita (2013-2016)'!EW6)/3</f>
        <v>1.0479400872201117</v>
      </c>
      <c r="X16" s="106">
        <f>('Weekly per capita (2013-2016)'!AX6+'Weekly per capita (2013-2016)'!CX6+'Weekly per capita (2013-2016)'!EX6)/3</f>
        <v>1.0479400872201117</v>
      </c>
      <c r="Y16" s="106">
        <f>('Weekly per capita (2013-2016)'!AY6+'Weekly per capita (2013-2016)'!CY6+'Weekly per capita (2013-2016)'!EY6)/3</f>
        <v>1.0479400872201117</v>
      </c>
      <c r="Z16" s="106">
        <f>('Weekly per capita (2013-2016)'!AZ6+'Weekly per capita (2013-2016)'!CZ6+'Weekly per capita (2013-2016)'!EZ6)/3</f>
        <v>1.0479400872201117</v>
      </c>
      <c r="AA16" s="106">
        <f>('Weekly per capita (2013-2016)'!BA6+'Weekly per capita (2013-2016)'!DA6+'Weekly per capita (2013-2016)'!FA6)/3</f>
        <v>1.0479400872201117</v>
      </c>
      <c r="AB16" s="106">
        <f>('Weekly per capita (2013-2016)'!B6+'Weekly per capita (2013-2016)'!BB6+'Weekly per capita (2013-2016)'!DB6)/3</f>
        <v>1.023534960143025</v>
      </c>
      <c r="AC16" s="106">
        <f>('Weekly per capita (2013-2016)'!C6+'Weekly per capita (2013-2016)'!BC6+'Weekly per capita (2013-2016)'!DC6)/3</f>
        <v>1.023534960143025</v>
      </c>
      <c r="AD16" s="106">
        <f>('Weekly per capita (2013-2016)'!D6+'Weekly per capita (2013-2016)'!BD6+'Weekly per capita (2013-2016)'!DD6)/3</f>
        <v>1.023534960143025</v>
      </c>
      <c r="AE16" s="106">
        <f>('Weekly per capita (2013-2016)'!E6+'Weekly per capita (2013-2016)'!BE6+'Weekly per capita (2013-2016)'!DE6)/3</f>
        <v>1.023534960143025</v>
      </c>
      <c r="AF16" s="106">
        <f>('Weekly per capita (2013-2016)'!F6+'Weekly per capita (2013-2016)'!BF6+'Weekly per capita (2013-2016)'!DF6)/3</f>
        <v>1.0391840555164611</v>
      </c>
      <c r="AG16" s="106">
        <f>('Weekly per capita (2013-2016)'!G6+'Weekly per capita (2013-2016)'!BG6+'Weekly per capita (2013-2016)'!DG6)/3</f>
        <v>1.0391840555164611</v>
      </c>
      <c r="AH16" s="106">
        <f>('Weekly per capita (2013-2016)'!H6+'Weekly per capita (2013-2016)'!BH6+'Weekly per capita (2013-2016)'!DH6)/3</f>
        <v>1.0391840555164611</v>
      </c>
      <c r="AI16" s="106">
        <f>('Weekly per capita (2013-2016)'!I6+'Weekly per capita (2013-2016)'!BI6+'Weekly per capita (2013-2016)'!DI6)/3</f>
        <v>1.0391840555164611</v>
      </c>
      <c r="AJ16" s="106">
        <f>('Weekly per capita (2013-2016)'!J6+'Weekly per capita (2013-2016)'!BJ6+'Weekly per capita (2013-2016)'!DJ6)/3</f>
        <v>1.1284636969394639</v>
      </c>
      <c r="AK16" s="106">
        <f>('Weekly per capita (2013-2016)'!K6+'Weekly per capita (2013-2016)'!BK6+'Weekly per capita (2013-2016)'!DK6)/3</f>
        <v>1.1284636969394639</v>
      </c>
      <c r="AL16" s="106">
        <f>('Weekly per capita (2013-2016)'!L6+'Weekly per capita (2013-2016)'!BL6+'Weekly per capita (2013-2016)'!DL6)/3</f>
        <v>1.1284636969394639</v>
      </c>
      <c r="AM16" s="106">
        <f>('Weekly per capita (2013-2016)'!M6+'Weekly per capita (2013-2016)'!BM6+'Weekly per capita (2013-2016)'!DM6)/3</f>
        <v>1.1284636969394639</v>
      </c>
      <c r="AN16" s="106">
        <f>('Weekly per capita (2013-2016)'!N6+'Weekly per capita (2013-2016)'!BN6+'Weekly per capita (2013-2016)'!DN6)/3</f>
        <v>1.1284636969394639</v>
      </c>
      <c r="AO16" s="106">
        <f>('Weekly per capita (2013-2016)'!O6+'Weekly per capita (2013-2016)'!BO6+'Weekly per capita (2013-2016)'!DO6)/3</f>
        <v>1.1152101185693504</v>
      </c>
      <c r="AP16" s="106">
        <f>('Weekly per capita (2013-2016)'!P6+'Weekly per capita (2013-2016)'!BP6+'Weekly per capita (2013-2016)'!DP6)/3</f>
        <v>1.1152101185693504</v>
      </c>
      <c r="AQ16" s="106">
        <f>('Weekly per capita (2013-2016)'!Q6+'Weekly per capita (2013-2016)'!BQ6+'Weekly per capita (2013-2016)'!DQ6)/3</f>
        <v>1.1152101185693504</v>
      </c>
      <c r="AR16" s="106">
        <f>('Weekly per capita (2013-2016)'!R6+'Weekly per capita (2013-2016)'!BR6+'Weekly per capita (2013-2016)'!DR6)/3</f>
        <v>1.1152101185693504</v>
      </c>
      <c r="AS16" s="106">
        <f>('Weekly per capita (2013-2016)'!S6+'Weekly per capita (2013-2016)'!BS6+'Weekly per capita (2013-2016)'!DS6)/3</f>
        <v>1.0942648995561981</v>
      </c>
      <c r="AT16" s="106">
        <f>('Weekly per capita (2013-2016)'!T6+'Weekly per capita (2013-2016)'!BT6+'Weekly per capita (2013-2016)'!DT6)/3</f>
        <v>1.0942648995561981</v>
      </c>
      <c r="AU16" s="106">
        <f>('Weekly per capita (2013-2016)'!U6+'Weekly per capita (2013-2016)'!BU6+'Weekly per capita (2013-2016)'!DU6)/3</f>
        <v>1.0942648995561981</v>
      </c>
      <c r="AV16" s="106">
        <f>('Weekly per capita (2013-2016)'!V6+'Weekly per capita (2013-2016)'!BV6+'Weekly per capita (2013-2016)'!DV6)/3</f>
        <v>1.0942648995561981</v>
      </c>
      <c r="AW16" s="106">
        <f>('Weekly per capita (2013-2016)'!W6+'Weekly per capita (2013-2016)'!BW6+'Weekly per capita (2013-2016)'!DW6)/3</f>
        <v>1.0043481889197812</v>
      </c>
      <c r="AX16" s="106">
        <f>('Weekly per capita (2013-2016)'!X6+'Weekly per capita (2013-2016)'!BX6+'Weekly per capita (2013-2016)'!DX6)/3</f>
        <v>1.0043481889197812</v>
      </c>
      <c r="AY16" s="106">
        <f>('Weekly per capita (2013-2016)'!Y6+'Weekly per capita (2013-2016)'!BY6+'Weekly per capita (2013-2016)'!DY6)/3</f>
        <v>1.0043481889197812</v>
      </c>
      <c r="AZ16" s="106">
        <f>('Weekly per capita (2013-2016)'!Z6+'Weekly per capita (2013-2016)'!BZ6+'Weekly per capita (2013-2016)'!DZ6)/3</f>
        <v>1.0043481889197812</v>
      </c>
      <c r="BA16" s="106">
        <f>('Weekly per capita (2013-2016)'!AA6+'Weekly per capita (2013-2016)'!CA6+'Weekly per capita (2013-2016)'!EA6)/3</f>
        <v>1.0043481889197812</v>
      </c>
    </row>
    <row r="17" spans="1:53" x14ac:dyDescent="0.25">
      <c r="A17" s="71" t="s">
        <v>26</v>
      </c>
      <c r="B17" s="106">
        <f>('Weekly per capita (2013-2016)'!AB10+'Weekly per capita (2013-2016)'!CB10+'Weekly per capita (2013-2016)'!EB10)/3</f>
        <v>1.6339663208501911</v>
      </c>
      <c r="C17" s="106">
        <f>('Weekly per capita (2013-2016)'!AC10+'Weekly per capita (2013-2016)'!CC10+'Weekly per capita (2013-2016)'!EC10)/3</f>
        <v>1.6339663208501911</v>
      </c>
      <c r="D17" s="106">
        <f>('Weekly per capita (2013-2016)'!AD10+'Weekly per capita (2013-2016)'!CD10+'Weekly per capita (2013-2016)'!ED10)/3</f>
        <v>1.6339663208501911</v>
      </c>
      <c r="E17" s="106">
        <f>('Weekly per capita (2013-2016)'!AE10+'Weekly per capita (2013-2016)'!CE10+'Weekly per capita (2013-2016)'!EE10)/3</f>
        <v>1.6339663208501911</v>
      </c>
      <c r="F17" s="106">
        <f>('Weekly per capita (2013-2016)'!AF10+'Weekly per capita (2013-2016)'!CF10+'Weekly per capita (2013-2016)'!EF10)/3</f>
        <v>1.8955054915220073</v>
      </c>
      <c r="G17" s="106">
        <f>('Weekly per capita (2013-2016)'!AG10+'Weekly per capita (2013-2016)'!CG10+'Weekly per capita (2013-2016)'!EG10)/3</f>
        <v>1.8955054915220073</v>
      </c>
      <c r="H17" s="106">
        <f>('Weekly per capita (2013-2016)'!AH10+'Weekly per capita (2013-2016)'!CH10+'Weekly per capita (2013-2016)'!EH10)/3</f>
        <v>1.8955054915220073</v>
      </c>
      <c r="I17" s="106">
        <f>('Weekly per capita (2013-2016)'!AI10+'Weekly per capita (2013-2016)'!CI10+'Weekly per capita (2013-2016)'!EI10)/3</f>
        <v>1.8955054915220073</v>
      </c>
      <c r="J17" s="106">
        <f>('Weekly per capita (2013-2016)'!AJ10+'Weekly per capita (2013-2016)'!CJ10+'Weekly per capita (2013-2016)'!EJ10)/3</f>
        <v>1.5764906265972367</v>
      </c>
      <c r="K17" s="106">
        <f>('Weekly per capita (2013-2016)'!AK10+'Weekly per capita (2013-2016)'!CK10+'Weekly per capita (2013-2016)'!EK10)/3</f>
        <v>1.5764906265972367</v>
      </c>
      <c r="L17" s="106">
        <f>('Weekly per capita (2013-2016)'!AL10+'Weekly per capita (2013-2016)'!CL10+'Weekly per capita (2013-2016)'!EL10)/3</f>
        <v>1.5764906265972367</v>
      </c>
      <c r="M17" s="106">
        <f>('Weekly per capita (2013-2016)'!AM10+'Weekly per capita (2013-2016)'!CM10+'Weekly per capita (2013-2016)'!EM10)/3</f>
        <v>1.5764906265972367</v>
      </c>
      <c r="N17" s="106">
        <f>('Weekly per capita (2013-2016)'!AN10+'Weekly per capita (2013-2016)'!CN10+'Weekly per capita (2013-2016)'!EN10)/3</f>
        <v>1.5764906265972367</v>
      </c>
      <c r="O17" s="106">
        <f>('Weekly per capita (2013-2016)'!AO10+'Weekly per capita (2013-2016)'!CO10+'Weekly per capita (2013-2016)'!EO10)/3</f>
        <v>1.7093843052812971</v>
      </c>
      <c r="P17" s="106">
        <f>('Weekly per capita (2013-2016)'!AP10+'Weekly per capita (2013-2016)'!CP10+'Weekly per capita (2013-2016)'!EP10)/3</f>
        <v>1.7093843052812971</v>
      </c>
      <c r="Q17" s="106">
        <f>('Weekly per capita (2013-2016)'!AQ10+'Weekly per capita (2013-2016)'!CQ10+'Weekly per capita (2013-2016)'!EQ10)/3</f>
        <v>1.7093843052812971</v>
      </c>
      <c r="R17" s="106">
        <f>('Weekly per capita (2013-2016)'!AR10+'Weekly per capita (2013-2016)'!CR10+'Weekly per capita (2013-2016)'!ER10)/3</f>
        <v>1.7093843052812971</v>
      </c>
      <c r="S17" s="106">
        <f>('Weekly per capita (2013-2016)'!AS10+'Weekly per capita (2013-2016)'!CS10+'Weekly per capita (2013-2016)'!ES10)/3</f>
        <v>1.6671499035555903</v>
      </c>
      <c r="T17" s="106">
        <f>('Weekly per capita (2013-2016)'!AT10+'Weekly per capita (2013-2016)'!CT10+'Weekly per capita (2013-2016)'!ET10)/3</f>
        <v>1.6671499035555903</v>
      </c>
      <c r="U17" s="106">
        <f>('Weekly per capita (2013-2016)'!AU10+'Weekly per capita (2013-2016)'!CU10+'Weekly per capita (2013-2016)'!EU10)/3</f>
        <v>1.6671499035555903</v>
      </c>
      <c r="V17" s="106">
        <f>('Weekly per capita (2013-2016)'!AV10+'Weekly per capita (2013-2016)'!CV10+'Weekly per capita (2013-2016)'!EV10)/3</f>
        <v>1.6671499035555903</v>
      </c>
      <c r="W17" s="106">
        <f>('Weekly per capita (2013-2016)'!AW10+'Weekly per capita (2013-2016)'!CW10+'Weekly per capita (2013-2016)'!EW10)/3</f>
        <v>1.8582963405596848</v>
      </c>
      <c r="X17" s="106">
        <f>('Weekly per capita (2013-2016)'!AX10+'Weekly per capita (2013-2016)'!CX10+'Weekly per capita (2013-2016)'!EX10)/3</f>
        <v>1.8582963405596848</v>
      </c>
      <c r="Y17" s="106">
        <f>('Weekly per capita (2013-2016)'!AY10+'Weekly per capita (2013-2016)'!CY10+'Weekly per capita (2013-2016)'!EY10)/3</f>
        <v>1.8582963405596848</v>
      </c>
      <c r="Z17" s="106">
        <f>('Weekly per capita (2013-2016)'!AZ10+'Weekly per capita (2013-2016)'!CZ10+'Weekly per capita (2013-2016)'!EZ10)/3</f>
        <v>1.8582963405596848</v>
      </c>
      <c r="AA17" s="106">
        <f>('Weekly per capita (2013-2016)'!BA10+'Weekly per capita (2013-2016)'!DA10+'Weekly per capita (2013-2016)'!FA10)/3</f>
        <v>1.8582963405596848</v>
      </c>
      <c r="AB17" s="106">
        <f>('Weekly per capita (2013-2016)'!B10+'Weekly per capita (2013-2016)'!BB10+'Weekly per capita (2013-2016)'!DB10)/3</f>
        <v>1.8628897490002003</v>
      </c>
      <c r="AC17" s="106">
        <f>('Weekly per capita (2013-2016)'!C10+'Weekly per capita (2013-2016)'!BC10+'Weekly per capita (2013-2016)'!DC10)/3</f>
        <v>1.8628897490002003</v>
      </c>
      <c r="AD17" s="106">
        <f>('Weekly per capita (2013-2016)'!D10+'Weekly per capita (2013-2016)'!BD10+'Weekly per capita (2013-2016)'!DD10)/3</f>
        <v>1.8628897490002003</v>
      </c>
      <c r="AE17" s="106">
        <f>('Weekly per capita (2013-2016)'!E10+'Weekly per capita (2013-2016)'!BE10+'Weekly per capita (2013-2016)'!DE10)/3</f>
        <v>1.8628897490002003</v>
      </c>
      <c r="AF17" s="106">
        <f>('Weekly per capita (2013-2016)'!F10+'Weekly per capita (2013-2016)'!BF10+'Weekly per capita (2013-2016)'!DF10)/3</f>
        <v>1.9951096034433526</v>
      </c>
      <c r="AG17" s="106">
        <f>('Weekly per capita (2013-2016)'!G10+'Weekly per capita (2013-2016)'!BG10+'Weekly per capita (2013-2016)'!DG10)/3</f>
        <v>1.9951096034433526</v>
      </c>
      <c r="AH17" s="106">
        <f>('Weekly per capita (2013-2016)'!H10+'Weekly per capita (2013-2016)'!BH10+'Weekly per capita (2013-2016)'!DH10)/3</f>
        <v>1.9951096034433526</v>
      </c>
      <c r="AI17" s="106">
        <f>('Weekly per capita (2013-2016)'!I10+'Weekly per capita (2013-2016)'!BI10+'Weekly per capita (2013-2016)'!DI10)/3</f>
        <v>1.9951096034433526</v>
      </c>
      <c r="AJ17" s="106">
        <f>('Weekly per capita (2013-2016)'!J10+'Weekly per capita (2013-2016)'!BJ10+'Weekly per capita (2013-2016)'!DJ10)/3</f>
        <v>1.9867049806816066</v>
      </c>
      <c r="AK17" s="106">
        <f>('Weekly per capita (2013-2016)'!K10+'Weekly per capita (2013-2016)'!BK10+'Weekly per capita (2013-2016)'!DK10)/3</f>
        <v>1.9867049806816066</v>
      </c>
      <c r="AL17" s="106">
        <f>('Weekly per capita (2013-2016)'!L10+'Weekly per capita (2013-2016)'!BL10+'Weekly per capita (2013-2016)'!DL10)/3</f>
        <v>1.9867049806816066</v>
      </c>
      <c r="AM17" s="106">
        <f>('Weekly per capita (2013-2016)'!M10+'Weekly per capita (2013-2016)'!BM10+'Weekly per capita (2013-2016)'!DM10)/3</f>
        <v>1.9867049806816066</v>
      </c>
      <c r="AN17" s="106">
        <f>('Weekly per capita (2013-2016)'!N10+'Weekly per capita (2013-2016)'!BN10+'Weekly per capita (2013-2016)'!DN10)/3</f>
        <v>1.9867049806816066</v>
      </c>
      <c r="AO17" s="106">
        <f>('Weekly per capita (2013-2016)'!O10+'Weekly per capita (2013-2016)'!BO10+'Weekly per capita (2013-2016)'!DO10)/3</f>
        <v>1.9637485535192045</v>
      </c>
      <c r="AP17" s="106">
        <f>('Weekly per capita (2013-2016)'!P10+'Weekly per capita (2013-2016)'!BP10+'Weekly per capita (2013-2016)'!DP10)/3</f>
        <v>1.9637485535192045</v>
      </c>
      <c r="AQ17" s="106">
        <f>('Weekly per capita (2013-2016)'!Q10+'Weekly per capita (2013-2016)'!BQ10+'Weekly per capita (2013-2016)'!DQ10)/3</f>
        <v>1.9637485535192045</v>
      </c>
      <c r="AR17" s="106">
        <f>('Weekly per capita (2013-2016)'!R10+'Weekly per capita (2013-2016)'!BR10+'Weekly per capita (2013-2016)'!DR10)/3</f>
        <v>1.9637485535192045</v>
      </c>
      <c r="AS17" s="106">
        <f>('Weekly per capita (2013-2016)'!S10+'Weekly per capita (2013-2016)'!BS10+'Weekly per capita (2013-2016)'!DS10)/3</f>
        <v>1.7604017099547276</v>
      </c>
      <c r="AT17" s="106">
        <f>('Weekly per capita (2013-2016)'!T10+'Weekly per capita (2013-2016)'!BT10+'Weekly per capita (2013-2016)'!DT10)/3</f>
        <v>1.7604017099547276</v>
      </c>
      <c r="AU17" s="106">
        <f>('Weekly per capita (2013-2016)'!U10+'Weekly per capita (2013-2016)'!BU10+'Weekly per capita (2013-2016)'!DU10)/3</f>
        <v>1.7604017099547276</v>
      </c>
      <c r="AV17" s="106">
        <f>('Weekly per capita (2013-2016)'!V10+'Weekly per capita (2013-2016)'!BV10+'Weekly per capita (2013-2016)'!DV10)/3</f>
        <v>1.7604017099547276</v>
      </c>
      <c r="AW17" s="106">
        <f>('Weekly per capita (2013-2016)'!W10+'Weekly per capita (2013-2016)'!BW10+'Weekly per capita (2013-2016)'!DW10)/3</f>
        <v>1.6448204240462967</v>
      </c>
      <c r="AX17" s="106">
        <f>('Weekly per capita (2013-2016)'!X10+'Weekly per capita (2013-2016)'!BX10+'Weekly per capita (2013-2016)'!DX10)/3</f>
        <v>1.6448204240462967</v>
      </c>
      <c r="AY17" s="106">
        <f>('Weekly per capita (2013-2016)'!Y10+'Weekly per capita (2013-2016)'!BY10+'Weekly per capita (2013-2016)'!DY10)/3</f>
        <v>1.6448204240462967</v>
      </c>
      <c r="AZ17" s="106">
        <f>('Weekly per capita (2013-2016)'!Z10+'Weekly per capita (2013-2016)'!BZ10+'Weekly per capita (2013-2016)'!DZ10)/3</f>
        <v>1.6448204240462967</v>
      </c>
      <c r="BA17" s="106">
        <f>('Weekly per capita (2013-2016)'!AA10+'Weekly per capita (2013-2016)'!CA10+'Weekly per capita (2013-2016)'!EA10)/3</f>
        <v>1.6448204240462967</v>
      </c>
    </row>
    <row r="18" spans="1:53" x14ac:dyDescent="0.25">
      <c r="A18" s="71" t="s">
        <v>10</v>
      </c>
      <c r="B18" s="106">
        <f>('Weekly per capita (2013-2016)'!AB12+'Weekly per capita (2013-2016)'!CB12+'Weekly per capita (2013-2016)'!EB12)/3</f>
        <v>1.1447655201726743</v>
      </c>
      <c r="C18" s="106">
        <f>('Weekly per capita (2013-2016)'!AC12+'Weekly per capita (2013-2016)'!CC12+'Weekly per capita (2013-2016)'!EC12)/3</f>
        <v>1.1447655201726743</v>
      </c>
      <c r="D18" s="106">
        <f>('Weekly per capita (2013-2016)'!AD12+'Weekly per capita (2013-2016)'!CD12+'Weekly per capita (2013-2016)'!ED12)/3</f>
        <v>1.1447655201726743</v>
      </c>
      <c r="E18" s="106">
        <f>('Weekly per capita (2013-2016)'!AE12+'Weekly per capita (2013-2016)'!CE12+'Weekly per capita (2013-2016)'!EE12)/3</f>
        <v>1.1447655201726743</v>
      </c>
      <c r="F18" s="106">
        <f>('Weekly per capita (2013-2016)'!AF12+'Weekly per capita (2013-2016)'!CF12+'Weekly per capita (2013-2016)'!EF12)/3</f>
        <v>1.2682159950876393</v>
      </c>
      <c r="G18" s="106">
        <f>('Weekly per capita (2013-2016)'!AG12+'Weekly per capita (2013-2016)'!CG12+'Weekly per capita (2013-2016)'!EG12)/3</f>
        <v>1.2682159950876393</v>
      </c>
      <c r="H18" s="106">
        <f>('Weekly per capita (2013-2016)'!AH12+'Weekly per capita (2013-2016)'!CH12+'Weekly per capita (2013-2016)'!EH12)/3</f>
        <v>1.2682159950876393</v>
      </c>
      <c r="I18" s="106">
        <f>('Weekly per capita (2013-2016)'!AI12+'Weekly per capita (2013-2016)'!CI12+'Weekly per capita (2013-2016)'!EI12)/3</f>
        <v>1.2682159950876393</v>
      </c>
      <c r="J18" s="106">
        <f>('Weekly per capita (2013-2016)'!AJ12+'Weekly per capita (2013-2016)'!CJ12+'Weekly per capita (2013-2016)'!EJ12)/3</f>
        <v>1.1205403942981593</v>
      </c>
      <c r="K18" s="106">
        <f>('Weekly per capita (2013-2016)'!AK12+'Weekly per capita (2013-2016)'!CK12+'Weekly per capita (2013-2016)'!EK12)/3</f>
        <v>1.1205403942981593</v>
      </c>
      <c r="L18" s="106">
        <f>('Weekly per capita (2013-2016)'!AL12+'Weekly per capita (2013-2016)'!CL12+'Weekly per capita (2013-2016)'!EL12)/3</f>
        <v>1.1205403942981593</v>
      </c>
      <c r="M18" s="106">
        <f>('Weekly per capita (2013-2016)'!AM12+'Weekly per capita (2013-2016)'!CM12+'Weekly per capita (2013-2016)'!EM12)/3</f>
        <v>1.1205403942981593</v>
      </c>
      <c r="N18" s="106">
        <f>('Weekly per capita (2013-2016)'!AN12+'Weekly per capita (2013-2016)'!CN12+'Weekly per capita (2013-2016)'!EN12)/3</f>
        <v>1.1205403942981593</v>
      </c>
      <c r="O18" s="106">
        <f>('Weekly per capita (2013-2016)'!AO12+'Weekly per capita (2013-2016)'!CO12+'Weekly per capita (2013-2016)'!EO12)/3</f>
        <v>1.1419145468294205</v>
      </c>
      <c r="P18" s="106">
        <f>('Weekly per capita (2013-2016)'!AP12+'Weekly per capita (2013-2016)'!CP12+'Weekly per capita (2013-2016)'!EP12)/3</f>
        <v>1.1419145468294205</v>
      </c>
      <c r="Q18" s="106">
        <f>('Weekly per capita (2013-2016)'!AQ12+'Weekly per capita (2013-2016)'!CQ12+'Weekly per capita (2013-2016)'!EQ12)/3</f>
        <v>1.1419145468294205</v>
      </c>
      <c r="R18" s="106">
        <f>('Weekly per capita (2013-2016)'!AR12+'Weekly per capita (2013-2016)'!CR12+'Weekly per capita (2013-2016)'!ER12)/3</f>
        <v>1.1419145468294205</v>
      </c>
      <c r="S18" s="106">
        <f>('Weekly per capita (2013-2016)'!AS12+'Weekly per capita (2013-2016)'!CS12+'Weekly per capita (2013-2016)'!ES12)/3</f>
        <v>1.134371889863629</v>
      </c>
      <c r="T18" s="106">
        <f>('Weekly per capita (2013-2016)'!AT12+'Weekly per capita (2013-2016)'!CT12+'Weekly per capita (2013-2016)'!ET12)/3</f>
        <v>1.134371889863629</v>
      </c>
      <c r="U18" s="106">
        <f>('Weekly per capita (2013-2016)'!AU12+'Weekly per capita (2013-2016)'!CU12+'Weekly per capita (2013-2016)'!EU12)/3</f>
        <v>1.134371889863629</v>
      </c>
      <c r="V18" s="106">
        <f>('Weekly per capita (2013-2016)'!AV12+'Weekly per capita (2013-2016)'!CV12+'Weekly per capita (2013-2016)'!EV12)/3</f>
        <v>1.134371889863629</v>
      </c>
      <c r="W18" s="106">
        <f>('Weekly per capita (2013-2016)'!AW12+'Weekly per capita (2013-2016)'!CW12+'Weekly per capita (2013-2016)'!EW12)/3</f>
        <v>1.1575126142668191</v>
      </c>
      <c r="X18" s="106">
        <f>('Weekly per capita (2013-2016)'!AX12+'Weekly per capita (2013-2016)'!CX12+'Weekly per capita (2013-2016)'!EX12)/3</f>
        <v>1.1575126142668191</v>
      </c>
      <c r="Y18" s="106">
        <f>('Weekly per capita (2013-2016)'!AY12+'Weekly per capita (2013-2016)'!CY12+'Weekly per capita (2013-2016)'!EY12)/3</f>
        <v>1.1575126142668191</v>
      </c>
      <c r="Z18" s="106">
        <f>('Weekly per capita (2013-2016)'!AZ12+'Weekly per capita (2013-2016)'!CZ12+'Weekly per capita (2013-2016)'!EZ12)/3</f>
        <v>1.1575126142668191</v>
      </c>
      <c r="AA18" s="106">
        <f>('Weekly per capita (2013-2016)'!BA12+'Weekly per capita (2013-2016)'!DA12+'Weekly per capita (2013-2016)'!FA12)/3</f>
        <v>1.1575126142668191</v>
      </c>
      <c r="AB18" s="106">
        <f>('Weekly per capita (2013-2016)'!B12+'Weekly per capita (2013-2016)'!BB12+'Weekly per capita (2013-2016)'!DB12)/3</f>
        <v>1.1556337463203403</v>
      </c>
      <c r="AC18" s="106">
        <f>('Weekly per capita (2013-2016)'!C12+'Weekly per capita (2013-2016)'!BC12+'Weekly per capita (2013-2016)'!DC12)/3</f>
        <v>1.1556337463203403</v>
      </c>
      <c r="AD18" s="106">
        <f>('Weekly per capita (2013-2016)'!D12+'Weekly per capita (2013-2016)'!BD12+'Weekly per capita (2013-2016)'!DD12)/3</f>
        <v>1.1556337463203403</v>
      </c>
      <c r="AE18" s="106">
        <f>('Weekly per capita (2013-2016)'!E12+'Weekly per capita (2013-2016)'!BE12+'Weekly per capita (2013-2016)'!DE12)/3</f>
        <v>1.1556337463203403</v>
      </c>
      <c r="AF18" s="106">
        <f>('Weekly per capita (2013-2016)'!F12+'Weekly per capita (2013-2016)'!BF12+'Weekly per capita (2013-2016)'!DF12)/3</f>
        <v>1.1787926820176873</v>
      </c>
      <c r="AG18" s="106">
        <f>('Weekly per capita (2013-2016)'!G12+'Weekly per capita (2013-2016)'!BG12+'Weekly per capita (2013-2016)'!DG12)/3</f>
        <v>1.1787926820176873</v>
      </c>
      <c r="AH18" s="106">
        <f>('Weekly per capita (2013-2016)'!H12+'Weekly per capita (2013-2016)'!BH12+'Weekly per capita (2013-2016)'!DH12)/3</f>
        <v>1.1787926820176873</v>
      </c>
      <c r="AI18" s="106">
        <f>('Weekly per capita (2013-2016)'!I12+'Weekly per capita (2013-2016)'!BI12+'Weekly per capita (2013-2016)'!DI12)/3</f>
        <v>1.1787926820176873</v>
      </c>
      <c r="AJ18" s="106">
        <f>('Weekly per capita (2013-2016)'!J12+'Weekly per capita (2013-2016)'!BJ12+'Weekly per capita (2013-2016)'!DJ12)/3</f>
        <v>1.268168018036048</v>
      </c>
      <c r="AK18" s="106">
        <f>('Weekly per capita (2013-2016)'!K12+'Weekly per capita (2013-2016)'!BK12+'Weekly per capita (2013-2016)'!DK12)/3</f>
        <v>1.268168018036048</v>
      </c>
      <c r="AL18" s="106">
        <f>('Weekly per capita (2013-2016)'!L12+'Weekly per capita (2013-2016)'!BL12+'Weekly per capita (2013-2016)'!DL12)/3</f>
        <v>1.268168018036048</v>
      </c>
      <c r="AM18" s="106">
        <f>('Weekly per capita (2013-2016)'!M12+'Weekly per capita (2013-2016)'!BM12+'Weekly per capita (2013-2016)'!DM12)/3</f>
        <v>1.268168018036048</v>
      </c>
      <c r="AN18" s="106">
        <f>('Weekly per capita (2013-2016)'!N12+'Weekly per capita (2013-2016)'!BN12+'Weekly per capita (2013-2016)'!DN12)/3</f>
        <v>1.268168018036048</v>
      </c>
      <c r="AO18" s="106">
        <f>('Weekly per capita (2013-2016)'!O12+'Weekly per capita (2013-2016)'!BO12+'Weekly per capita (2013-2016)'!DO12)/3</f>
        <v>1.2055977862636027</v>
      </c>
      <c r="AP18" s="106">
        <f>('Weekly per capita (2013-2016)'!P12+'Weekly per capita (2013-2016)'!BP12+'Weekly per capita (2013-2016)'!DP12)/3</f>
        <v>1.2055977862636027</v>
      </c>
      <c r="AQ18" s="106">
        <f>('Weekly per capita (2013-2016)'!Q12+'Weekly per capita (2013-2016)'!BQ12+'Weekly per capita (2013-2016)'!DQ12)/3</f>
        <v>1.2055977862636027</v>
      </c>
      <c r="AR18" s="106">
        <f>('Weekly per capita (2013-2016)'!R12+'Weekly per capita (2013-2016)'!BR12+'Weekly per capita (2013-2016)'!DR12)/3</f>
        <v>1.2055977862636027</v>
      </c>
      <c r="AS18" s="106">
        <f>('Weekly per capita (2013-2016)'!S12+'Weekly per capita (2013-2016)'!BS12+'Weekly per capita (2013-2016)'!DS12)/3</f>
        <v>1.2145756434014767</v>
      </c>
      <c r="AT18" s="106">
        <f>('Weekly per capita (2013-2016)'!T12+'Weekly per capita (2013-2016)'!BT12+'Weekly per capita (2013-2016)'!DT12)/3</f>
        <v>1.2145756434014767</v>
      </c>
      <c r="AU18" s="106">
        <f>('Weekly per capita (2013-2016)'!U12+'Weekly per capita (2013-2016)'!BU12+'Weekly per capita (2013-2016)'!DU12)/3</f>
        <v>1.2145756434014767</v>
      </c>
      <c r="AV18" s="106">
        <f>('Weekly per capita (2013-2016)'!V12+'Weekly per capita (2013-2016)'!BV12+'Weekly per capita (2013-2016)'!DV12)/3</f>
        <v>1.2145756434014767</v>
      </c>
      <c r="AW18" s="106">
        <f>('Weekly per capita (2013-2016)'!W12+'Weekly per capita (2013-2016)'!BW12+'Weekly per capita (2013-2016)'!DW12)/3</f>
        <v>1.1386356919369043</v>
      </c>
      <c r="AX18" s="106">
        <f>('Weekly per capita (2013-2016)'!X12+'Weekly per capita (2013-2016)'!BX12+'Weekly per capita (2013-2016)'!DX12)/3</f>
        <v>1.1386356919369043</v>
      </c>
      <c r="AY18" s="106">
        <f>('Weekly per capita (2013-2016)'!Y12+'Weekly per capita (2013-2016)'!BY12+'Weekly per capita (2013-2016)'!DY12)/3</f>
        <v>1.1386356919369043</v>
      </c>
      <c r="AZ18" s="106">
        <f>('Weekly per capita (2013-2016)'!Z12+'Weekly per capita (2013-2016)'!BZ12+'Weekly per capita (2013-2016)'!DZ12)/3</f>
        <v>1.1386356919369043</v>
      </c>
      <c r="BA18" s="106">
        <f>('Weekly per capita (2013-2016)'!AA12+'Weekly per capita (2013-2016)'!CA12+'Weekly per capita (2013-2016)'!EA12)/3</f>
        <v>1.1386356919369043</v>
      </c>
    </row>
    <row r="19" spans="1:53" x14ac:dyDescent="0.25">
      <c r="A19" s="71" t="s">
        <v>19</v>
      </c>
      <c r="B19" s="106">
        <f>('Weekly per capita (2013-2016)'!AB14+'Weekly per capita (2013-2016)'!CB14+'Weekly per capita (2013-2016)'!EB14)/3</f>
        <v>1.0141194243437588</v>
      </c>
      <c r="C19" s="106">
        <f>('Weekly per capita (2013-2016)'!AC14+'Weekly per capita (2013-2016)'!CC14+'Weekly per capita (2013-2016)'!EC14)/3</f>
        <v>1.0141194243437588</v>
      </c>
      <c r="D19" s="106">
        <f>('Weekly per capita (2013-2016)'!AD14+'Weekly per capita (2013-2016)'!CD14+'Weekly per capita (2013-2016)'!ED14)/3</f>
        <v>1.0141194243437588</v>
      </c>
      <c r="E19" s="106">
        <f>('Weekly per capita (2013-2016)'!AE14+'Weekly per capita (2013-2016)'!CE14+'Weekly per capita (2013-2016)'!EE14)/3</f>
        <v>1.0141194243437588</v>
      </c>
      <c r="F19" s="106">
        <f>('Weekly per capita (2013-2016)'!AF14+'Weekly per capita (2013-2016)'!CF14+'Weekly per capita (2013-2016)'!EF14)/3</f>
        <v>1.0925621834582504</v>
      </c>
      <c r="G19" s="106">
        <f>('Weekly per capita (2013-2016)'!AG14+'Weekly per capita (2013-2016)'!CG14+'Weekly per capita (2013-2016)'!EG14)/3</f>
        <v>1.0925621834582504</v>
      </c>
      <c r="H19" s="106">
        <f>('Weekly per capita (2013-2016)'!AH14+'Weekly per capita (2013-2016)'!CH14+'Weekly per capita (2013-2016)'!EH14)/3</f>
        <v>1.0925621834582504</v>
      </c>
      <c r="I19" s="106">
        <f>('Weekly per capita (2013-2016)'!AI14+'Weekly per capita (2013-2016)'!CI14+'Weekly per capita (2013-2016)'!EI14)/3</f>
        <v>1.0925621834582504</v>
      </c>
      <c r="J19" s="106">
        <f>('Weekly per capita (2013-2016)'!AJ14+'Weekly per capita (2013-2016)'!CJ14+'Weekly per capita (2013-2016)'!EJ14)/3</f>
        <v>0.96875711780705176</v>
      </c>
      <c r="K19" s="106">
        <f>('Weekly per capita (2013-2016)'!AK14+'Weekly per capita (2013-2016)'!CK14+'Weekly per capita (2013-2016)'!EK14)/3</f>
        <v>0.96875711780705176</v>
      </c>
      <c r="L19" s="106">
        <f>('Weekly per capita (2013-2016)'!AL14+'Weekly per capita (2013-2016)'!CL14+'Weekly per capita (2013-2016)'!EL14)/3</f>
        <v>0.96875711780705176</v>
      </c>
      <c r="M19" s="106">
        <f>('Weekly per capita (2013-2016)'!AM14+'Weekly per capita (2013-2016)'!CM14+'Weekly per capita (2013-2016)'!EM14)/3</f>
        <v>0.96875711780705176</v>
      </c>
      <c r="N19" s="106">
        <f>('Weekly per capita (2013-2016)'!AN14+'Weekly per capita (2013-2016)'!CN14+'Weekly per capita (2013-2016)'!EN14)/3</f>
        <v>0.96875711780705176</v>
      </c>
      <c r="O19" s="106">
        <f>('Weekly per capita (2013-2016)'!AO14+'Weekly per capita (2013-2016)'!CO14+'Weekly per capita (2013-2016)'!EO14)/3</f>
        <v>0.9910319714128063</v>
      </c>
      <c r="P19" s="106">
        <f>('Weekly per capita (2013-2016)'!AP14+'Weekly per capita (2013-2016)'!CP14+'Weekly per capita (2013-2016)'!EP14)/3</f>
        <v>0.9910319714128063</v>
      </c>
      <c r="Q19" s="106">
        <f>('Weekly per capita (2013-2016)'!AQ14+'Weekly per capita (2013-2016)'!CQ14+'Weekly per capita (2013-2016)'!EQ14)/3</f>
        <v>0.9910319714128063</v>
      </c>
      <c r="R19" s="106">
        <f>('Weekly per capita (2013-2016)'!AR14+'Weekly per capita (2013-2016)'!CR14+'Weekly per capita (2013-2016)'!ER14)/3</f>
        <v>0.9910319714128063</v>
      </c>
      <c r="S19" s="106">
        <f>('Weekly per capita (2013-2016)'!AS14+'Weekly per capita (2013-2016)'!CS14+'Weekly per capita (2013-2016)'!ES14)/3</f>
        <v>0.97747705785751726</v>
      </c>
      <c r="T19" s="106">
        <f>('Weekly per capita (2013-2016)'!AT14+'Weekly per capita (2013-2016)'!CT14+'Weekly per capita (2013-2016)'!ET14)/3</f>
        <v>0.97747705785751726</v>
      </c>
      <c r="U19" s="106">
        <f>('Weekly per capita (2013-2016)'!AU14+'Weekly per capita (2013-2016)'!CU14+'Weekly per capita (2013-2016)'!EU14)/3</f>
        <v>0.97747705785751726</v>
      </c>
      <c r="V19" s="106">
        <f>('Weekly per capita (2013-2016)'!AV14+'Weekly per capita (2013-2016)'!CV14+'Weekly per capita (2013-2016)'!EV14)/3</f>
        <v>0.97747705785751726</v>
      </c>
      <c r="W19" s="106">
        <f>('Weekly per capita (2013-2016)'!AW14+'Weekly per capita (2013-2016)'!CW14+'Weekly per capita (2013-2016)'!EW14)/3</f>
        <v>1.0024838625240344</v>
      </c>
      <c r="X19" s="106">
        <f>('Weekly per capita (2013-2016)'!AX14+'Weekly per capita (2013-2016)'!CX14+'Weekly per capita (2013-2016)'!EX14)/3</f>
        <v>1.0024838625240344</v>
      </c>
      <c r="Y19" s="106">
        <f>('Weekly per capita (2013-2016)'!AY14+'Weekly per capita (2013-2016)'!CY14+'Weekly per capita (2013-2016)'!EY14)/3</f>
        <v>1.0024838625240344</v>
      </c>
      <c r="Z19" s="106">
        <f>('Weekly per capita (2013-2016)'!AZ14+'Weekly per capita (2013-2016)'!CZ14+'Weekly per capita (2013-2016)'!EZ14)/3</f>
        <v>1.0024838625240344</v>
      </c>
      <c r="AA19" s="106">
        <f>('Weekly per capita (2013-2016)'!BA14+'Weekly per capita (2013-2016)'!DA14+'Weekly per capita (2013-2016)'!FA14)/3</f>
        <v>1.0024838625240344</v>
      </c>
      <c r="AB19" s="106">
        <f>('Weekly per capita (2013-2016)'!B14+'Weekly per capita (2013-2016)'!BB14+'Weekly per capita (2013-2016)'!DB14)/3</f>
        <v>0.99676683816288725</v>
      </c>
      <c r="AC19" s="106">
        <f>('Weekly per capita (2013-2016)'!C14+'Weekly per capita (2013-2016)'!BC14+'Weekly per capita (2013-2016)'!DC14)/3</f>
        <v>0.99676683816288725</v>
      </c>
      <c r="AD19" s="106">
        <f>('Weekly per capita (2013-2016)'!D14+'Weekly per capita (2013-2016)'!BD14+'Weekly per capita (2013-2016)'!DD14)/3</f>
        <v>0.99676683816288725</v>
      </c>
      <c r="AE19" s="106">
        <f>('Weekly per capita (2013-2016)'!E14+'Weekly per capita (2013-2016)'!BE14+'Weekly per capita (2013-2016)'!DE14)/3</f>
        <v>0.99676683816288725</v>
      </c>
      <c r="AF19" s="106">
        <f>('Weekly per capita (2013-2016)'!F14+'Weekly per capita (2013-2016)'!BF14+'Weekly per capita (2013-2016)'!DF14)/3</f>
        <v>1.0007182461726047</v>
      </c>
      <c r="AG19" s="106">
        <f>('Weekly per capita (2013-2016)'!G14+'Weekly per capita (2013-2016)'!BG14+'Weekly per capita (2013-2016)'!DG14)/3</f>
        <v>1.0007182461726047</v>
      </c>
      <c r="AH19" s="106">
        <f>('Weekly per capita (2013-2016)'!H14+'Weekly per capita (2013-2016)'!BH14+'Weekly per capita (2013-2016)'!DH14)/3</f>
        <v>1.0007182461726047</v>
      </c>
      <c r="AI19" s="106">
        <f>('Weekly per capita (2013-2016)'!I14+'Weekly per capita (2013-2016)'!BI14+'Weekly per capita (2013-2016)'!DI14)/3</f>
        <v>1.0007182461726047</v>
      </c>
      <c r="AJ19" s="106">
        <f>('Weekly per capita (2013-2016)'!J14+'Weekly per capita (2013-2016)'!BJ14+'Weekly per capita (2013-2016)'!DJ14)/3</f>
        <v>1.0921648756138549</v>
      </c>
      <c r="AK19" s="106">
        <f>('Weekly per capita (2013-2016)'!K14+'Weekly per capita (2013-2016)'!BK14+'Weekly per capita (2013-2016)'!DK14)/3</f>
        <v>1.0921648756138549</v>
      </c>
      <c r="AL19" s="106">
        <f>('Weekly per capita (2013-2016)'!L14+'Weekly per capita (2013-2016)'!BL14+'Weekly per capita (2013-2016)'!DL14)/3</f>
        <v>1.0921648756138549</v>
      </c>
      <c r="AM19" s="106">
        <f>('Weekly per capita (2013-2016)'!M14+'Weekly per capita (2013-2016)'!BM14+'Weekly per capita (2013-2016)'!DM14)/3</f>
        <v>1.0921648756138549</v>
      </c>
      <c r="AN19" s="106">
        <f>('Weekly per capita (2013-2016)'!N14+'Weekly per capita (2013-2016)'!BN14+'Weekly per capita (2013-2016)'!DN14)/3</f>
        <v>1.0921648756138549</v>
      </c>
      <c r="AO19" s="106">
        <f>('Weekly per capita (2013-2016)'!O14+'Weekly per capita (2013-2016)'!BO14+'Weekly per capita (2013-2016)'!DO14)/3</f>
        <v>1.0549884357602834</v>
      </c>
      <c r="AP19" s="106">
        <f>('Weekly per capita (2013-2016)'!P14+'Weekly per capita (2013-2016)'!BP14+'Weekly per capita (2013-2016)'!DP14)/3</f>
        <v>1.0549884357602834</v>
      </c>
      <c r="AQ19" s="106">
        <f>('Weekly per capita (2013-2016)'!Q14+'Weekly per capita (2013-2016)'!BQ14+'Weekly per capita (2013-2016)'!DQ14)/3</f>
        <v>1.0549884357602834</v>
      </c>
      <c r="AR19" s="106">
        <f>('Weekly per capita (2013-2016)'!R14+'Weekly per capita (2013-2016)'!BR14+'Weekly per capita (2013-2016)'!DR14)/3</f>
        <v>1.0549884357602834</v>
      </c>
      <c r="AS19" s="106">
        <f>('Weekly per capita (2013-2016)'!S14+'Weekly per capita (2013-2016)'!BS14+'Weekly per capita (2013-2016)'!DS14)/3</f>
        <v>1.0541506643036682</v>
      </c>
      <c r="AT19" s="106">
        <f>('Weekly per capita (2013-2016)'!T14+'Weekly per capita (2013-2016)'!BT14+'Weekly per capita (2013-2016)'!DT14)/3</f>
        <v>1.0541506643036682</v>
      </c>
      <c r="AU19" s="106">
        <f>('Weekly per capita (2013-2016)'!U14+'Weekly per capita (2013-2016)'!BU14+'Weekly per capita (2013-2016)'!DU14)/3</f>
        <v>1.0541506643036682</v>
      </c>
      <c r="AV19" s="106">
        <f>('Weekly per capita (2013-2016)'!V14+'Weekly per capita (2013-2016)'!BV14+'Weekly per capita (2013-2016)'!DV14)/3</f>
        <v>1.0541506643036682</v>
      </c>
      <c r="AW19" s="106">
        <f>('Weekly per capita (2013-2016)'!W14+'Weekly per capita (2013-2016)'!BW14+'Weekly per capita (2013-2016)'!DW14)/3</f>
        <v>0.96633111535502003</v>
      </c>
      <c r="AX19" s="106">
        <f>('Weekly per capita (2013-2016)'!X14+'Weekly per capita (2013-2016)'!BX14+'Weekly per capita (2013-2016)'!DX14)/3</f>
        <v>0.96633111535502003</v>
      </c>
      <c r="AY19" s="106">
        <f>('Weekly per capita (2013-2016)'!Y14+'Weekly per capita (2013-2016)'!BY14+'Weekly per capita (2013-2016)'!DY14)/3</f>
        <v>0.96633111535502003</v>
      </c>
      <c r="AZ19" s="106">
        <f>('Weekly per capita (2013-2016)'!Z14+'Weekly per capita (2013-2016)'!BZ14+'Weekly per capita (2013-2016)'!DZ14)/3</f>
        <v>0.96633111535502003</v>
      </c>
      <c r="BA19" s="106">
        <f>('Weekly per capita (2013-2016)'!AA14+'Weekly per capita (2013-2016)'!CA14+'Weekly per capita (2013-2016)'!EA14)/3</f>
        <v>0.96633111535502003</v>
      </c>
    </row>
    <row r="20" spans="1:53" x14ac:dyDescent="0.25">
      <c r="A20" s="71" t="s">
        <v>22</v>
      </c>
      <c r="B20" s="106">
        <f>('Weekly per capita (2013-2016)'!AB16+'Weekly per capita (2013-2016)'!CB16+'Weekly per capita (2013-2016)'!EB16)/3</f>
        <v>1.094433670613508</v>
      </c>
      <c r="C20" s="106">
        <f>('Weekly per capita (2013-2016)'!AC16+'Weekly per capita (2013-2016)'!CC16+'Weekly per capita (2013-2016)'!EC16)/3</f>
        <v>1.094433670613508</v>
      </c>
      <c r="D20" s="106">
        <f>('Weekly per capita (2013-2016)'!AD16+'Weekly per capita (2013-2016)'!CD16+'Weekly per capita (2013-2016)'!ED16)/3</f>
        <v>1.094433670613508</v>
      </c>
      <c r="E20" s="106">
        <f>('Weekly per capita (2013-2016)'!AE16+'Weekly per capita (2013-2016)'!CE16+'Weekly per capita (2013-2016)'!EE16)/3</f>
        <v>1.094433670613508</v>
      </c>
      <c r="F20" s="106">
        <f>('Weekly per capita (2013-2016)'!AF16+'Weekly per capita (2013-2016)'!CF16+'Weekly per capita (2013-2016)'!EF16)/3</f>
        <v>1.2461652556293179</v>
      </c>
      <c r="G20" s="106">
        <f>('Weekly per capita (2013-2016)'!AG16+'Weekly per capita (2013-2016)'!CG16+'Weekly per capita (2013-2016)'!EG16)/3</f>
        <v>1.2461652556293179</v>
      </c>
      <c r="H20" s="106">
        <f>('Weekly per capita (2013-2016)'!AH16+'Weekly per capita (2013-2016)'!CH16+'Weekly per capita (2013-2016)'!EH16)/3</f>
        <v>1.2461652556293179</v>
      </c>
      <c r="I20" s="106">
        <f>('Weekly per capita (2013-2016)'!AI16+'Weekly per capita (2013-2016)'!CI16+'Weekly per capita (2013-2016)'!EI16)/3</f>
        <v>1.2461652556293179</v>
      </c>
      <c r="J20" s="106">
        <f>('Weekly per capita (2013-2016)'!AJ16+'Weekly per capita (2013-2016)'!CJ16+'Weekly per capita (2013-2016)'!EJ16)/3</f>
        <v>1.1086526572664652</v>
      </c>
      <c r="K20" s="106">
        <f>('Weekly per capita (2013-2016)'!AK16+'Weekly per capita (2013-2016)'!CK16+'Weekly per capita (2013-2016)'!EK16)/3</f>
        <v>1.1086526572664652</v>
      </c>
      <c r="L20" s="106">
        <f>('Weekly per capita (2013-2016)'!AL16+'Weekly per capita (2013-2016)'!CL16+'Weekly per capita (2013-2016)'!EL16)/3</f>
        <v>1.1086526572664652</v>
      </c>
      <c r="M20" s="106">
        <f>('Weekly per capita (2013-2016)'!AM16+'Weekly per capita (2013-2016)'!CM16+'Weekly per capita (2013-2016)'!EM16)/3</f>
        <v>1.1086526572664652</v>
      </c>
      <c r="N20" s="106">
        <f>('Weekly per capita (2013-2016)'!AN16+'Weekly per capita (2013-2016)'!CN16+'Weekly per capita (2013-2016)'!EN16)/3</f>
        <v>1.1086526572664652</v>
      </c>
      <c r="O20" s="106">
        <f>('Weekly per capita (2013-2016)'!AO16+'Weekly per capita (2013-2016)'!CO16+'Weekly per capita (2013-2016)'!EO16)/3</f>
        <v>1.1261412357815714</v>
      </c>
      <c r="P20" s="106">
        <f>('Weekly per capita (2013-2016)'!AP16+'Weekly per capita (2013-2016)'!CP16+'Weekly per capita (2013-2016)'!EP16)/3</f>
        <v>1.1261412357815714</v>
      </c>
      <c r="Q20" s="106">
        <f>('Weekly per capita (2013-2016)'!AQ16+'Weekly per capita (2013-2016)'!CQ16+'Weekly per capita (2013-2016)'!EQ16)/3</f>
        <v>1.1261412357815714</v>
      </c>
      <c r="R20" s="106">
        <f>('Weekly per capita (2013-2016)'!AR16+'Weekly per capita (2013-2016)'!CR16+'Weekly per capita (2013-2016)'!ER16)/3</f>
        <v>1.1261412357815714</v>
      </c>
      <c r="S20" s="106">
        <f>('Weekly per capita (2013-2016)'!AS16+'Weekly per capita (2013-2016)'!CS16+'Weekly per capita (2013-2016)'!ES16)/3</f>
        <v>1.1435243533733339</v>
      </c>
      <c r="T20" s="106">
        <f>('Weekly per capita (2013-2016)'!AT16+'Weekly per capita (2013-2016)'!CT16+'Weekly per capita (2013-2016)'!ET16)/3</f>
        <v>1.1435243533733339</v>
      </c>
      <c r="U20" s="106">
        <f>('Weekly per capita (2013-2016)'!AU16+'Weekly per capita (2013-2016)'!CU16+'Weekly per capita (2013-2016)'!EU16)/3</f>
        <v>1.1435243533733339</v>
      </c>
      <c r="V20" s="106">
        <f>('Weekly per capita (2013-2016)'!AV16+'Weekly per capita (2013-2016)'!CV16+'Weekly per capita (2013-2016)'!EV16)/3</f>
        <v>1.1435243533733339</v>
      </c>
      <c r="W20" s="106">
        <f>('Weekly per capita (2013-2016)'!AW16+'Weekly per capita (2013-2016)'!CW16+'Weekly per capita (2013-2016)'!EW16)/3</f>
        <v>1.1618375142345039</v>
      </c>
      <c r="X20" s="106">
        <f>('Weekly per capita (2013-2016)'!AX16+'Weekly per capita (2013-2016)'!CX16+'Weekly per capita (2013-2016)'!EX16)/3</f>
        <v>1.1618375142345039</v>
      </c>
      <c r="Y20" s="106">
        <f>('Weekly per capita (2013-2016)'!AY16+'Weekly per capita (2013-2016)'!CY16+'Weekly per capita (2013-2016)'!EY16)/3</f>
        <v>1.1618375142345039</v>
      </c>
      <c r="Z20" s="106">
        <f>('Weekly per capita (2013-2016)'!AZ16+'Weekly per capita (2013-2016)'!CZ16+'Weekly per capita (2013-2016)'!EZ16)/3</f>
        <v>1.1618375142345039</v>
      </c>
      <c r="AA20" s="106">
        <f>('Weekly per capita (2013-2016)'!BA16+'Weekly per capita (2013-2016)'!DA16+'Weekly per capita (2013-2016)'!FA16)/3</f>
        <v>1.1618375142345039</v>
      </c>
      <c r="AB20" s="106">
        <f>('Weekly per capita (2013-2016)'!B16+'Weekly per capita (2013-2016)'!BB16+'Weekly per capita (2013-2016)'!DB16)/3</f>
        <v>1.2209757744236975</v>
      </c>
      <c r="AC20" s="106">
        <f>('Weekly per capita (2013-2016)'!C16+'Weekly per capita (2013-2016)'!BC16+'Weekly per capita (2013-2016)'!DC16)/3</f>
        <v>1.2209757744236975</v>
      </c>
      <c r="AD20" s="106">
        <f>('Weekly per capita (2013-2016)'!D16+'Weekly per capita (2013-2016)'!BD16+'Weekly per capita (2013-2016)'!DD16)/3</f>
        <v>1.2209757744236975</v>
      </c>
      <c r="AE20" s="106">
        <f>('Weekly per capita (2013-2016)'!E16+'Weekly per capita (2013-2016)'!BE16+'Weekly per capita (2013-2016)'!DE16)/3</f>
        <v>1.2209757744236975</v>
      </c>
      <c r="AF20" s="106">
        <f>('Weekly per capita (2013-2016)'!F16+'Weekly per capita (2013-2016)'!BF16+'Weekly per capita (2013-2016)'!DF16)/3</f>
        <v>1.2402649709639999</v>
      </c>
      <c r="AG20" s="106">
        <f>('Weekly per capita (2013-2016)'!G16+'Weekly per capita (2013-2016)'!BG16+'Weekly per capita (2013-2016)'!DG16)/3</f>
        <v>1.2402649709639999</v>
      </c>
      <c r="AH20" s="106">
        <f>('Weekly per capita (2013-2016)'!H16+'Weekly per capita (2013-2016)'!BH16+'Weekly per capita (2013-2016)'!DH16)/3</f>
        <v>1.2402649709639999</v>
      </c>
      <c r="AI20" s="106">
        <f>('Weekly per capita (2013-2016)'!I16+'Weekly per capita (2013-2016)'!BI16+'Weekly per capita (2013-2016)'!DI16)/3</f>
        <v>1.2402649709639999</v>
      </c>
      <c r="AJ20" s="106">
        <f>('Weekly per capita (2013-2016)'!J16+'Weekly per capita (2013-2016)'!BJ16+'Weekly per capita (2013-2016)'!DJ16)/3</f>
        <v>1.3382335841463355</v>
      </c>
      <c r="AK20" s="106">
        <f>('Weekly per capita (2013-2016)'!K16+'Weekly per capita (2013-2016)'!BK16+'Weekly per capita (2013-2016)'!DK16)/3</f>
        <v>1.3382335841463355</v>
      </c>
      <c r="AL20" s="106">
        <f>('Weekly per capita (2013-2016)'!L16+'Weekly per capita (2013-2016)'!BL16+'Weekly per capita (2013-2016)'!DL16)/3</f>
        <v>1.3382335841463355</v>
      </c>
      <c r="AM20" s="106">
        <f>('Weekly per capita (2013-2016)'!M16+'Weekly per capita (2013-2016)'!BM16+'Weekly per capita (2013-2016)'!DM16)/3</f>
        <v>1.3382335841463355</v>
      </c>
      <c r="AN20" s="106">
        <f>('Weekly per capita (2013-2016)'!N16+'Weekly per capita (2013-2016)'!BN16+'Weekly per capita (2013-2016)'!DN16)/3</f>
        <v>1.3382335841463355</v>
      </c>
      <c r="AO20" s="106">
        <f>('Weekly per capita (2013-2016)'!O16+'Weekly per capita (2013-2016)'!BO16+'Weekly per capita (2013-2016)'!DO16)/3</f>
        <v>1.2004575268195359</v>
      </c>
      <c r="AP20" s="106">
        <f>('Weekly per capita (2013-2016)'!P16+'Weekly per capita (2013-2016)'!BP16+'Weekly per capita (2013-2016)'!DP16)/3</f>
        <v>1.2004575268195359</v>
      </c>
      <c r="AQ20" s="106">
        <f>('Weekly per capita (2013-2016)'!Q16+'Weekly per capita (2013-2016)'!BQ16+'Weekly per capita (2013-2016)'!DQ16)/3</f>
        <v>1.2004575268195359</v>
      </c>
      <c r="AR20" s="106">
        <f>('Weekly per capita (2013-2016)'!R16+'Weekly per capita (2013-2016)'!BR16+'Weekly per capita (2013-2016)'!DR16)/3</f>
        <v>1.2004575268195359</v>
      </c>
      <c r="AS20" s="106">
        <f>('Weekly per capita (2013-2016)'!S16+'Weekly per capita (2013-2016)'!BS16+'Weekly per capita (2013-2016)'!DS16)/3</f>
        <v>1.18245843522528</v>
      </c>
      <c r="AT20" s="106">
        <f>('Weekly per capita (2013-2016)'!T16+'Weekly per capita (2013-2016)'!BT16+'Weekly per capita (2013-2016)'!DT16)/3</f>
        <v>1.18245843522528</v>
      </c>
      <c r="AU20" s="106">
        <f>('Weekly per capita (2013-2016)'!U16+'Weekly per capita (2013-2016)'!BU16+'Weekly per capita (2013-2016)'!DU16)/3</f>
        <v>1.18245843522528</v>
      </c>
      <c r="AV20" s="106">
        <f>('Weekly per capita (2013-2016)'!V16+'Weekly per capita (2013-2016)'!BV16+'Weekly per capita (2013-2016)'!DV16)/3</f>
        <v>1.18245843522528</v>
      </c>
      <c r="AW20" s="106">
        <f>('Weekly per capita (2013-2016)'!W16+'Weekly per capita (2013-2016)'!BW16+'Weekly per capita (2013-2016)'!DW16)/3</f>
        <v>1.0958281403157282</v>
      </c>
      <c r="AX20" s="106">
        <f>('Weekly per capita (2013-2016)'!X16+'Weekly per capita (2013-2016)'!BX16+'Weekly per capita (2013-2016)'!DX16)/3</f>
        <v>1.0958281403157282</v>
      </c>
      <c r="AY20" s="106">
        <f>('Weekly per capita (2013-2016)'!Y16+'Weekly per capita (2013-2016)'!BY16+'Weekly per capita (2013-2016)'!DY16)/3</f>
        <v>1.0958281403157282</v>
      </c>
      <c r="AZ20" s="106">
        <f>('Weekly per capita (2013-2016)'!Z16+'Weekly per capita (2013-2016)'!BZ16+'Weekly per capita (2013-2016)'!DZ16)/3</f>
        <v>1.0958281403157282</v>
      </c>
      <c r="BA20" s="106">
        <f>('Weekly per capita (2013-2016)'!AA16+'Weekly per capita (2013-2016)'!CA16+'Weekly per capita (2013-2016)'!EA16)/3</f>
        <v>1.0958281403157282</v>
      </c>
    </row>
    <row r="21" spans="1:53" x14ac:dyDescent="0.25">
      <c r="A21" s="71" t="s">
        <v>32</v>
      </c>
      <c r="B21" s="106">
        <f>('Weekly per capita (2013-2016)'!AB18+'Weekly per capita (2013-2016)'!CB18+'Weekly per capita (2013-2016)'!EB18)/3</f>
        <v>1.2140519437111976</v>
      </c>
      <c r="C21" s="106">
        <f>('Weekly per capita (2013-2016)'!AC18+'Weekly per capita (2013-2016)'!CC18+'Weekly per capita (2013-2016)'!EC18)/3</f>
        <v>1.2140519437111976</v>
      </c>
      <c r="D21" s="106">
        <f>('Weekly per capita (2013-2016)'!AD18+'Weekly per capita (2013-2016)'!CD18+'Weekly per capita (2013-2016)'!ED18)/3</f>
        <v>1.2140519437111976</v>
      </c>
      <c r="E21" s="106">
        <f>('Weekly per capita (2013-2016)'!AE18+'Weekly per capita (2013-2016)'!CE18+'Weekly per capita (2013-2016)'!EE18)/3</f>
        <v>1.2140519437111976</v>
      </c>
      <c r="F21" s="106">
        <f>('Weekly per capita (2013-2016)'!AF18+'Weekly per capita (2013-2016)'!CF18+'Weekly per capita (2013-2016)'!EF18)/3</f>
        <v>1.362917103855896</v>
      </c>
      <c r="G21" s="106">
        <f>('Weekly per capita (2013-2016)'!AG18+'Weekly per capita (2013-2016)'!CG18+'Weekly per capita (2013-2016)'!EG18)/3</f>
        <v>1.362917103855896</v>
      </c>
      <c r="H21" s="106">
        <f>('Weekly per capita (2013-2016)'!AH18+'Weekly per capita (2013-2016)'!CH18+'Weekly per capita (2013-2016)'!EH18)/3</f>
        <v>1.362917103855896</v>
      </c>
      <c r="I21" s="106">
        <f>('Weekly per capita (2013-2016)'!AI18+'Weekly per capita (2013-2016)'!CI18+'Weekly per capita (2013-2016)'!EI18)/3</f>
        <v>1.362917103855896</v>
      </c>
      <c r="J21" s="106">
        <f>('Weekly per capita (2013-2016)'!AJ18+'Weekly per capita (2013-2016)'!CJ18+'Weekly per capita (2013-2016)'!EJ18)/3</f>
        <v>1.1497490975787497</v>
      </c>
      <c r="K21" s="106">
        <f>('Weekly per capita (2013-2016)'!AK18+'Weekly per capita (2013-2016)'!CK18+'Weekly per capita (2013-2016)'!EK18)/3</f>
        <v>1.1497490975787497</v>
      </c>
      <c r="L21" s="106">
        <f>('Weekly per capita (2013-2016)'!AL18+'Weekly per capita (2013-2016)'!CL18+'Weekly per capita (2013-2016)'!EL18)/3</f>
        <v>1.1497490975787497</v>
      </c>
      <c r="M21" s="106">
        <f>('Weekly per capita (2013-2016)'!AM18+'Weekly per capita (2013-2016)'!CM18+'Weekly per capita (2013-2016)'!EM18)/3</f>
        <v>1.1497490975787497</v>
      </c>
      <c r="N21" s="106">
        <f>('Weekly per capita (2013-2016)'!AN18+'Weekly per capita (2013-2016)'!CN18+'Weekly per capita (2013-2016)'!EN18)/3</f>
        <v>1.1497490975787497</v>
      </c>
      <c r="O21" s="106">
        <f>('Weekly per capita (2013-2016)'!AO18+'Weekly per capita (2013-2016)'!CO18+'Weekly per capita (2013-2016)'!EO18)/3</f>
        <v>1.1827288618712741</v>
      </c>
      <c r="P21" s="106">
        <f>('Weekly per capita (2013-2016)'!AP18+'Weekly per capita (2013-2016)'!CP18+'Weekly per capita (2013-2016)'!EP18)/3</f>
        <v>1.1827288618712741</v>
      </c>
      <c r="Q21" s="106">
        <f>('Weekly per capita (2013-2016)'!AQ18+'Weekly per capita (2013-2016)'!CQ18+'Weekly per capita (2013-2016)'!EQ18)/3</f>
        <v>1.1827288618712741</v>
      </c>
      <c r="R21" s="106">
        <f>('Weekly per capita (2013-2016)'!AR18+'Weekly per capita (2013-2016)'!CR18+'Weekly per capita (2013-2016)'!ER18)/3</f>
        <v>1.1827288618712741</v>
      </c>
      <c r="S21" s="106">
        <f>('Weekly per capita (2013-2016)'!AS18+'Weekly per capita (2013-2016)'!CS18+'Weekly per capita (2013-2016)'!ES18)/3</f>
        <v>1.1972489671022222</v>
      </c>
      <c r="T21" s="106">
        <f>('Weekly per capita (2013-2016)'!AT18+'Weekly per capita (2013-2016)'!CT18+'Weekly per capita (2013-2016)'!ET18)/3</f>
        <v>1.1972489671022222</v>
      </c>
      <c r="U21" s="106">
        <f>('Weekly per capita (2013-2016)'!AU18+'Weekly per capita (2013-2016)'!CU18+'Weekly per capita (2013-2016)'!EU18)/3</f>
        <v>1.1972489671022222</v>
      </c>
      <c r="V21" s="106">
        <f>('Weekly per capita (2013-2016)'!AV18+'Weekly per capita (2013-2016)'!CV18+'Weekly per capita (2013-2016)'!EV18)/3</f>
        <v>1.1972489671022222</v>
      </c>
      <c r="W21" s="106">
        <f>('Weekly per capita (2013-2016)'!AW18+'Weekly per capita (2013-2016)'!CW18+'Weekly per capita (2013-2016)'!EW18)/3</f>
        <v>1.2774001840937104</v>
      </c>
      <c r="X21" s="106">
        <f>('Weekly per capita (2013-2016)'!AX18+'Weekly per capita (2013-2016)'!CX18+'Weekly per capita (2013-2016)'!EX18)/3</f>
        <v>1.2774001840937104</v>
      </c>
      <c r="Y21" s="106">
        <f>('Weekly per capita (2013-2016)'!AY18+'Weekly per capita (2013-2016)'!CY18+'Weekly per capita (2013-2016)'!EY18)/3</f>
        <v>1.2774001840937104</v>
      </c>
      <c r="Z21" s="106">
        <f>('Weekly per capita (2013-2016)'!AZ18+'Weekly per capita (2013-2016)'!CZ18+'Weekly per capita (2013-2016)'!EZ18)/3</f>
        <v>1.2774001840937104</v>
      </c>
      <c r="AA21" s="106">
        <f>('Weekly per capita (2013-2016)'!BA18+'Weekly per capita (2013-2016)'!DA18+'Weekly per capita (2013-2016)'!FA18)/3</f>
        <v>1.2774001840937104</v>
      </c>
      <c r="AB21" s="106">
        <f>('Weekly per capita (2013-2016)'!B18+'Weekly per capita (2013-2016)'!BB18+'Weekly per capita (2013-2016)'!DB18)/3</f>
        <v>1.2591836477419842</v>
      </c>
      <c r="AC21" s="106">
        <f>('Weekly per capita (2013-2016)'!C18+'Weekly per capita (2013-2016)'!BC18+'Weekly per capita (2013-2016)'!DC18)/3</f>
        <v>1.2591836477419842</v>
      </c>
      <c r="AD21" s="106">
        <f>('Weekly per capita (2013-2016)'!D18+'Weekly per capita (2013-2016)'!BD18+'Weekly per capita (2013-2016)'!DD18)/3</f>
        <v>1.2591836477419842</v>
      </c>
      <c r="AE21" s="106">
        <f>('Weekly per capita (2013-2016)'!E18+'Weekly per capita (2013-2016)'!BE18+'Weekly per capita (2013-2016)'!DE18)/3</f>
        <v>1.2591836477419842</v>
      </c>
      <c r="AF21" s="106">
        <f>('Weekly per capita (2013-2016)'!F18+'Weekly per capita (2013-2016)'!BF18+'Weekly per capita (2013-2016)'!DF18)/3</f>
        <v>1.3432061382540541</v>
      </c>
      <c r="AG21" s="106">
        <f>('Weekly per capita (2013-2016)'!G18+'Weekly per capita (2013-2016)'!BG18+'Weekly per capita (2013-2016)'!DG18)/3</f>
        <v>1.3432061382540541</v>
      </c>
      <c r="AH21" s="106">
        <f>('Weekly per capita (2013-2016)'!H18+'Weekly per capita (2013-2016)'!BH18+'Weekly per capita (2013-2016)'!DH18)/3</f>
        <v>1.3432061382540541</v>
      </c>
      <c r="AI21" s="106">
        <f>('Weekly per capita (2013-2016)'!I18+'Weekly per capita (2013-2016)'!BI18+'Weekly per capita (2013-2016)'!DI18)/3</f>
        <v>1.3432061382540541</v>
      </c>
      <c r="AJ21" s="106">
        <f>('Weekly per capita (2013-2016)'!J18+'Weekly per capita (2013-2016)'!BJ18+'Weekly per capita (2013-2016)'!DJ18)/3</f>
        <v>1.4418817145652518</v>
      </c>
      <c r="AK21" s="106">
        <f>('Weekly per capita (2013-2016)'!K18+'Weekly per capita (2013-2016)'!BK18+'Weekly per capita (2013-2016)'!DK18)/3</f>
        <v>1.4418817145652518</v>
      </c>
      <c r="AL21" s="106">
        <f>('Weekly per capita (2013-2016)'!L18+'Weekly per capita (2013-2016)'!BL18+'Weekly per capita (2013-2016)'!DL18)/3</f>
        <v>1.4418817145652518</v>
      </c>
      <c r="AM21" s="106">
        <f>('Weekly per capita (2013-2016)'!M18+'Weekly per capita (2013-2016)'!BM18+'Weekly per capita (2013-2016)'!DM18)/3</f>
        <v>1.4418817145652518</v>
      </c>
      <c r="AN21" s="106">
        <f>('Weekly per capita (2013-2016)'!N18+'Weekly per capita (2013-2016)'!BN18+'Weekly per capita (2013-2016)'!DN18)/3</f>
        <v>1.4418817145652518</v>
      </c>
      <c r="AO21" s="106">
        <f>('Weekly per capita (2013-2016)'!O18+'Weekly per capita (2013-2016)'!BO18+'Weekly per capita (2013-2016)'!DO18)/3</f>
        <v>1.381016746225491</v>
      </c>
      <c r="AP21" s="106">
        <f>('Weekly per capita (2013-2016)'!P18+'Weekly per capita (2013-2016)'!BP18+'Weekly per capita (2013-2016)'!DP18)/3</f>
        <v>1.381016746225491</v>
      </c>
      <c r="AQ21" s="106">
        <f>('Weekly per capita (2013-2016)'!Q18+'Weekly per capita (2013-2016)'!BQ18+'Weekly per capita (2013-2016)'!DQ18)/3</f>
        <v>1.381016746225491</v>
      </c>
      <c r="AR21" s="106">
        <f>('Weekly per capita (2013-2016)'!R18+'Weekly per capita (2013-2016)'!BR18+'Weekly per capita (2013-2016)'!DR18)/3</f>
        <v>1.381016746225491</v>
      </c>
      <c r="AS21" s="106">
        <f>('Weekly per capita (2013-2016)'!S18+'Weekly per capita (2013-2016)'!BS18+'Weekly per capita (2013-2016)'!DS18)/3</f>
        <v>1.3031254914579566</v>
      </c>
      <c r="AT21" s="106">
        <f>('Weekly per capita (2013-2016)'!T18+'Weekly per capita (2013-2016)'!BT18+'Weekly per capita (2013-2016)'!DT18)/3</f>
        <v>1.3031254914579566</v>
      </c>
      <c r="AU21" s="106">
        <f>('Weekly per capita (2013-2016)'!U18+'Weekly per capita (2013-2016)'!BU18+'Weekly per capita (2013-2016)'!DU18)/3</f>
        <v>1.3031254914579566</v>
      </c>
      <c r="AV21" s="106">
        <f>('Weekly per capita (2013-2016)'!V18+'Weekly per capita (2013-2016)'!BV18+'Weekly per capita (2013-2016)'!DV18)/3</f>
        <v>1.3031254914579566</v>
      </c>
      <c r="AW21" s="106">
        <f>('Weekly per capita (2013-2016)'!W18+'Weekly per capita (2013-2016)'!BW18+'Weekly per capita (2013-2016)'!DW18)/3</f>
        <v>1.1757274412984648</v>
      </c>
      <c r="AX21" s="106">
        <f>('Weekly per capita (2013-2016)'!X18+'Weekly per capita (2013-2016)'!BX18+'Weekly per capita (2013-2016)'!DX18)/3</f>
        <v>1.1757274412984648</v>
      </c>
      <c r="AY21" s="106">
        <f>('Weekly per capita (2013-2016)'!Y18+'Weekly per capita (2013-2016)'!BY18+'Weekly per capita (2013-2016)'!DY18)/3</f>
        <v>1.1757274412984648</v>
      </c>
      <c r="AZ21" s="106">
        <f>('Weekly per capita (2013-2016)'!Z18+'Weekly per capita (2013-2016)'!BZ18+'Weekly per capita (2013-2016)'!DZ18)/3</f>
        <v>1.1757274412984648</v>
      </c>
      <c r="BA21" s="106">
        <f>('Weekly per capita (2013-2016)'!AA18+'Weekly per capita (2013-2016)'!CA18+'Weekly per capita (2013-2016)'!EA18)/3</f>
        <v>1.1757274412984648</v>
      </c>
    </row>
    <row r="22" spans="1:53" x14ac:dyDescent="0.25">
      <c r="A22" s="71" t="s">
        <v>5</v>
      </c>
      <c r="B22" s="106">
        <f>('Weekly per capita (2013-2016)'!AB19+'Weekly per capita (2013-2016)'!CB19+'Weekly per capita (2013-2016)'!EB19)/3</f>
        <v>1.1280553846360917</v>
      </c>
      <c r="C22" s="106">
        <f>('Weekly per capita (2013-2016)'!AC19+'Weekly per capita (2013-2016)'!CC19+'Weekly per capita (2013-2016)'!EC19)/3</f>
        <v>1.1280553846360917</v>
      </c>
      <c r="D22" s="106">
        <f>('Weekly per capita (2013-2016)'!AD19+'Weekly per capita (2013-2016)'!CD19+'Weekly per capita (2013-2016)'!ED19)/3</f>
        <v>1.1280553846360917</v>
      </c>
      <c r="E22" s="106">
        <f>('Weekly per capita (2013-2016)'!AE19+'Weekly per capita (2013-2016)'!CE19+'Weekly per capita (2013-2016)'!EE19)/3</f>
        <v>1.1280553846360917</v>
      </c>
      <c r="F22" s="106">
        <f>('Weekly per capita (2013-2016)'!AF19+'Weekly per capita (2013-2016)'!CF19+'Weekly per capita (2013-2016)'!EF19)/3</f>
        <v>1.2346658886966893</v>
      </c>
      <c r="G22" s="106">
        <f>('Weekly per capita (2013-2016)'!AG19+'Weekly per capita (2013-2016)'!CG19+'Weekly per capita (2013-2016)'!EG19)/3</f>
        <v>1.2346658886966893</v>
      </c>
      <c r="H22" s="106">
        <f>('Weekly per capita (2013-2016)'!AH19+'Weekly per capita (2013-2016)'!CH19+'Weekly per capita (2013-2016)'!EH19)/3</f>
        <v>1.2346658886966893</v>
      </c>
      <c r="I22" s="106">
        <f>('Weekly per capita (2013-2016)'!AI19+'Weekly per capita (2013-2016)'!CI19+'Weekly per capita (2013-2016)'!EI19)/3</f>
        <v>1.2346658886966893</v>
      </c>
      <c r="J22" s="106">
        <f>('Weekly per capita (2013-2016)'!AJ19+'Weekly per capita (2013-2016)'!CJ19+'Weekly per capita (2013-2016)'!EJ19)/3</f>
        <v>1.0899426703289743</v>
      </c>
      <c r="K22" s="106">
        <f>('Weekly per capita (2013-2016)'!AK19+'Weekly per capita (2013-2016)'!CK19+'Weekly per capita (2013-2016)'!EK19)/3</f>
        <v>1.0899426703289743</v>
      </c>
      <c r="L22" s="106">
        <f>('Weekly per capita (2013-2016)'!AL19+'Weekly per capita (2013-2016)'!CL19+'Weekly per capita (2013-2016)'!EL19)/3</f>
        <v>1.0899426703289743</v>
      </c>
      <c r="M22" s="106">
        <f>('Weekly per capita (2013-2016)'!AM19+'Weekly per capita (2013-2016)'!CM19+'Weekly per capita (2013-2016)'!EM19)/3</f>
        <v>1.0899426703289743</v>
      </c>
      <c r="N22" s="106">
        <f>('Weekly per capita (2013-2016)'!AN19+'Weekly per capita (2013-2016)'!CN19+'Weekly per capita (2013-2016)'!EN19)/3</f>
        <v>1.0899426703289743</v>
      </c>
      <c r="O22" s="106">
        <f>('Weekly per capita (2013-2016)'!AO19+'Weekly per capita (2013-2016)'!CO19+'Weekly per capita (2013-2016)'!EO19)/3</f>
        <v>1.1078459800691693</v>
      </c>
      <c r="P22" s="106">
        <f>('Weekly per capita (2013-2016)'!AP19+'Weekly per capita (2013-2016)'!CP19+'Weekly per capita (2013-2016)'!EP19)/3</f>
        <v>1.1078459800691693</v>
      </c>
      <c r="Q22" s="106">
        <f>('Weekly per capita (2013-2016)'!AQ19+'Weekly per capita (2013-2016)'!CQ19+'Weekly per capita (2013-2016)'!EQ19)/3</f>
        <v>1.1078459800691693</v>
      </c>
      <c r="R22" s="106">
        <f>('Weekly per capita (2013-2016)'!AR19+'Weekly per capita (2013-2016)'!CR19+'Weekly per capita (2013-2016)'!ER19)/3</f>
        <v>1.1078459800691693</v>
      </c>
      <c r="S22" s="106">
        <f>('Weekly per capita (2013-2016)'!AS19+'Weekly per capita (2013-2016)'!CS19+'Weekly per capita (2013-2016)'!ES19)/3</f>
        <v>1.096399727474715</v>
      </c>
      <c r="T22" s="106">
        <f>('Weekly per capita (2013-2016)'!AT19+'Weekly per capita (2013-2016)'!CT19+'Weekly per capita (2013-2016)'!ET19)/3</f>
        <v>1.096399727474715</v>
      </c>
      <c r="U22" s="106">
        <f>('Weekly per capita (2013-2016)'!AU19+'Weekly per capita (2013-2016)'!CU19+'Weekly per capita (2013-2016)'!EU19)/3</f>
        <v>1.096399727474715</v>
      </c>
      <c r="V22" s="106">
        <f>('Weekly per capita (2013-2016)'!AV19+'Weekly per capita (2013-2016)'!CV19+'Weekly per capita (2013-2016)'!EV19)/3</f>
        <v>1.096399727474715</v>
      </c>
      <c r="W22" s="106">
        <f>('Weekly per capita (2013-2016)'!AW19+'Weekly per capita (2013-2016)'!CW19+'Weekly per capita (2013-2016)'!EW19)/3</f>
        <v>1.1477350618496038</v>
      </c>
      <c r="X22" s="106">
        <f>('Weekly per capita (2013-2016)'!AX19+'Weekly per capita (2013-2016)'!CX19+'Weekly per capita (2013-2016)'!EX19)/3</f>
        <v>1.1477350618496038</v>
      </c>
      <c r="Y22" s="106">
        <f>('Weekly per capita (2013-2016)'!AY19+'Weekly per capita (2013-2016)'!CY19+'Weekly per capita (2013-2016)'!EY19)/3</f>
        <v>1.1477350618496038</v>
      </c>
      <c r="Z22" s="106">
        <f>('Weekly per capita (2013-2016)'!AZ19+'Weekly per capita (2013-2016)'!CZ19+'Weekly per capita (2013-2016)'!EZ19)/3</f>
        <v>1.1477350618496038</v>
      </c>
      <c r="AA22" s="106">
        <f>('Weekly per capita (2013-2016)'!BA19+'Weekly per capita (2013-2016)'!DA19+'Weekly per capita (2013-2016)'!FA19)/3</f>
        <v>1.1477350618496038</v>
      </c>
      <c r="AB22" s="106">
        <f>('Weekly per capita (2013-2016)'!B19+'Weekly per capita (2013-2016)'!BB19+'Weekly per capita (2013-2016)'!DB19)/3</f>
        <v>1.1481639643551687</v>
      </c>
      <c r="AC22" s="106">
        <f>('Weekly per capita (2013-2016)'!C19+'Weekly per capita (2013-2016)'!BC19+'Weekly per capita (2013-2016)'!DC19)/3</f>
        <v>1.1481639643551687</v>
      </c>
      <c r="AD22" s="106">
        <f>('Weekly per capita (2013-2016)'!D19+'Weekly per capita (2013-2016)'!BD19+'Weekly per capita (2013-2016)'!DD19)/3</f>
        <v>1.1481639643551687</v>
      </c>
      <c r="AE22" s="106">
        <f>('Weekly per capita (2013-2016)'!E19+'Weekly per capita (2013-2016)'!BE19+'Weekly per capita (2013-2016)'!DE19)/3</f>
        <v>1.1481639643551687</v>
      </c>
      <c r="AF22" s="106">
        <f>('Weekly per capita (2013-2016)'!F19+'Weekly per capita (2013-2016)'!BF19+'Weekly per capita (2013-2016)'!DF19)/3</f>
        <v>1.1793311843126597</v>
      </c>
      <c r="AG22" s="106">
        <f>('Weekly per capita (2013-2016)'!G19+'Weekly per capita (2013-2016)'!BG19+'Weekly per capita (2013-2016)'!DG19)/3</f>
        <v>1.1793311843126597</v>
      </c>
      <c r="AH22" s="106">
        <f>('Weekly per capita (2013-2016)'!H19+'Weekly per capita (2013-2016)'!BH19+'Weekly per capita (2013-2016)'!DH19)/3</f>
        <v>1.1793311843126597</v>
      </c>
      <c r="AI22" s="106">
        <f>('Weekly per capita (2013-2016)'!I19+'Weekly per capita (2013-2016)'!BI19+'Weekly per capita (2013-2016)'!DI19)/3</f>
        <v>1.1793311843126597</v>
      </c>
      <c r="AJ22" s="106">
        <f>('Weekly per capita (2013-2016)'!J19+'Weekly per capita (2013-2016)'!BJ19+'Weekly per capita (2013-2016)'!DJ19)/3</f>
        <v>1.2735125516132604</v>
      </c>
      <c r="AK22" s="106">
        <f>('Weekly per capita (2013-2016)'!K19+'Weekly per capita (2013-2016)'!BK19+'Weekly per capita (2013-2016)'!DK19)/3</f>
        <v>1.2735125516132604</v>
      </c>
      <c r="AL22" s="106">
        <f>('Weekly per capita (2013-2016)'!L19+'Weekly per capita (2013-2016)'!BL19+'Weekly per capita (2013-2016)'!DL19)/3</f>
        <v>1.2735125516132604</v>
      </c>
      <c r="AM22" s="106">
        <f>('Weekly per capita (2013-2016)'!M19+'Weekly per capita (2013-2016)'!BM19+'Weekly per capita (2013-2016)'!DM19)/3</f>
        <v>1.2735125516132604</v>
      </c>
      <c r="AN22" s="106">
        <f>('Weekly per capita (2013-2016)'!N19+'Weekly per capita (2013-2016)'!BN19+'Weekly per capita (2013-2016)'!DN19)/3</f>
        <v>1.2735125516132604</v>
      </c>
      <c r="AO22" s="106">
        <f>('Weekly per capita (2013-2016)'!O19+'Weekly per capita (2013-2016)'!BO19+'Weekly per capita (2013-2016)'!DO19)/3</f>
        <v>1.2084121402197043</v>
      </c>
      <c r="AP22" s="106">
        <f>('Weekly per capita (2013-2016)'!P19+'Weekly per capita (2013-2016)'!BP19+'Weekly per capita (2013-2016)'!DP19)/3</f>
        <v>1.2084121402197043</v>
      </c>
      <c r="AQ22" s="106">
        <f>('Weekly per capita (2013-2016)'!Q19+'Weekly per capita (2013-2016)'!BQ19+'Weekly per capita (2013-2016)'!DQ19)/3</f>
        <v>1.2084121402197043</v>
      </c>
      <c r="AR22" s="106">
        <f>('Weekly per capita (2013-2016)'!R19+'Weekly per capita (2013-2016)'!BR19+'Weekly per capita (2013-2016)'!DR19)/3</f>
        <v>1.2084121402197043</v>
      </c>
      <c r="AS22" s="106">
        <f>('Weekly per capita (2013-2016)'!S19+'Weekly per capita (2013-2016)'!BS19+'Weekly per capita (2013-2016)'!DS19)/3</f>
        <v>1.1873195438878361</v>
      </c>
      <c r="AT22" s="106">
        <f>('Weekly per capita (2013-2016)'!T19+'Weekly per capita (2013-2016)'!BT19+'Weekly per capita (2013-2016)'!DT19)/3</f>
        <v>1.1873195438878361</v>
      </c>
      <c r="AU22" s="106">
        <f>('Weekly per capita (2013-2016)'!U19+'Weekly per capita (2013-2016)'!BU19+'Weekly per capita (2013-2016)'!DU19)/3</f>
        <v>1.1873195438878361</v>
      </c>
      <c r="AV22" s="106">
        <f>('Weekly per capita (2013-2016)'!V19+'Weekly per capita (2013-2016)'!BV19+'Weekly per capita (2013-2016)'!DV19)/3</f>
        <v>1.1873195438878361</v>
      </c>
      <c r="AW22" s="106">
        <f>('Weekly per capita (2013-2016)'!W19+'Weekly per capita (2013-2016)'!BW19+'Weekly per capita (2013-2016)'!DW19)/3</f>
        <v>1.1029860321269009</v>
      </c>
      <c r="AX22" s="106">
        <f>('Weekly per capita (2013-2016)'!X19+'Weekly per capita (2013-2016)'!BX19+'Weekly per capita (2013-2016)'!DX19)/3</f>
        <v>1.1029860321269009</v>
      </c>
      <c r="AY22" s="106">
        <f>('Weekly per capita (2013-2016)'!Y19+'Weekly per capita (2013-2016)'!BY19+'Weekly per capita (2013-2016)'!DY19)/3</f>
        <v>1.1029860321269009</v>
      </c>
      <c r="AZ22" s="106">
        <f>('Weekly per capita (2013-2016)'!Z19+'Weekly per capita (2013-2016)'!BZ19+'Weekly per capita (2013-2016)'!DZ19)/3</f>
        <v>1.1029860321269009</v>
      </c>
      <c r="BA22" s="106">
        <f>('Weekly per capita (2013-2016)'!AA19+'Weekly per capita (2013-2016)'!CA19+'Weekly per capita (2013-2016)'!EA19)/3</f>
        <v>1.1029860321269009</v>
      </c>
    </row>
    <row r="23" spans="1:53" x14ac:dyDescent="0.25">
      <c r="A23" s="71" t="s">
        <v>11</v>
      </c>
      <c r="B23" s="106">
        <f>('Weekly per capita (2013-2016)'!AB20+'Weekly per capita (2013-2016)'!CB20+'Weekly per capita (2013-2016)'!EB20)/3</f>
        <v>0.93223659163508221</v>
      </c>
      <c r="C23" s="106">
        <f>('Weekly per capita (2013-2016)'!AC20+'Weekly per capita (2013-2016)'!CC20+'Weekly per capita (2013-2016)'!EC20)/3</f>
        <v>0.93223659163508221</v>
      </c>
      <c r="D23" s="106">
        <f>('Weekly per capita (2013-2016)'!AD20+'Weekly per capita (2013-2016)'!CD20+'Weekly per capita (2013-2016)'!ED20)/3</f>
        <v>0.93223659163508221</v>
      </c>
      <c r="E23" s="106">
        <f>('Weekly per capita (2013-2016)'!AE20+'Weekly per capita (2013-2016)'!CE20+'Weekly per capita (2013-2016)'!EE20)/3</f>
        <v>0.93223659163508221</v>
      </c>
      <c r="F23" s="106">
        <f>('Weekly per capita (2013-2016)'!AF20+'Weekly per capita (2013-2016)'!CF20+'Weekly per capita (2013-2016)'!EF20)/3</f>
        <v>1.0053722954418669</v>
      </c>
      <c r="G23" s="106">
        <f>('Weekly per capita (2013-2016)'!AG20+'Weekly per capita (2013-2016)'!CG20+'Weekly per capita (2013-2016)'!EG20)/3</f>
        <v>1.0053722954418669</v>
      </c>
      <c r="H23" s="106">
        <f>('Weekly per capita (2013-2016)'!AH20+'Weekly per capita (2013-2016)'!CH20+'Weekly per capita (2013-2016)'!EH20)/3</f>
        <v>1.0053722954418669</v>
      </c>
      <c r="I23" s="106">
        <f>('Weekly per capita (2013-2016)'!AI20+'Weekly per capita (2013-2016)'!CI20+'Weekly per capita (2013-2016)'!EI20)/3</f>
        <v>1.0053722954418669</v>
      </c>
      <c r="J23" s="106">
        <f>('Weekly per capita (2013-2016)'!AJ20+'Weekly per capita (2013-2016)'!CJ20+'Weekly per capita (2013-2016)'!EJ20)/3</f>
        <v>0.89135373388968031</v>
      </c>
      <c r="K23" s="106">
        <f>('Weekly per capita (2013-2016)'!AK20+'Weekly per capita (2013-2016)'!CK20+'Weekly per capita (2013-2016)'!EK20)/3</f>
        <v>0.89135373388968031</v>
      </c>
      <c r="L23" s="106">
        <f>('Weekly per capita (2013-2016)'!AL20+'Weekly per capita (2013-2016)'!CL20+'Weekly per capita (2013-2016)'!EL20)/3</f>
        <v>0.89135373388968031</v>
      </c>
      <c r="M23" s="106">
        <f>('Weekly per capita (2013-2016)'!AM20+'Weekly per capita (2013-2016)'!CM20+'Weekly per capita (2013-2016)'!EM20)/3</f>
        <v>0.89135373388968031</v>
      </c>
      <c r="N23" s="106">
        <f>('Weekly per capita (2013-2016)'!AN20+'Weekly per capita (2013-2016)'!CN20+'Weekly per capita (2013-2016)'!EN20)/3</f>
        <v>0.89135373388968031</v>
      </c>
      <c r="O23" s="106">
        <f>('Weekly per capita (2013-2016)'!AO20+'Weekly per capita (2013-2016)'!CO20+'Weekly per capita (2013-2016)'!EO20)/3</f>
        <v>0.91543771871244395</v>
      </c>
      <c r="P23" s="106">
        <f>('Weekly per capita (2013-2016)'!AP20+'Weekly per capita (2013-2016)'!CP20+'Weekly per capita (2013-2016)'!EP20)/3</f>
        <v>0.91543771871244395</v>
      </c>
      <c r="Q23" s="106">
        <f>('Weekly per capita (2013-2016)'!AQ20+'Weekly per capita (2013-2016)'!CQ20+'Weekly per capita (2013-2016)'!EQ20)/3</f>
        <v>0.91543771871244395</v>
      </c>
      <c r="R23" s="106">
        <f>('Weekly per capita (2013-2016)'!AR20+'Weekly per capita (2013-2016)'!CR20+'Weekly per capita (2013-2016)'!ER20)/3</f>
        <v>0.91543771871244395</v>
      </c>
      <c r="S23" s="106">
        <f>('Weekly per capita (2013-2016)'!AS20+'Weekly per capita (2013-2016)'!CS20+'Weekly per capita (2013-2016)'!ES20)/3</f>
        <v>0.90677279611797557</v>
      </c>
      <c r="T23" s="106">
        <f>('Weekly per capita (2013-2016)'!AT20+'Weekly per capita (2013-2016)'!CT20+'Weekly per capita (2013-2016)'!ET20)/3</f>
        <v>0.90677279611797557</v>
      </c>
      <c r="U23" s="106">
        <f>('Weekly per capita (2013-2016)'!AU20+'Weekly per capita (2013-2016)'!CU20+'Weekly per capita (2013-2016)'!EU20)/3</f>
        <v>0.90677279611797557</v>
      </c>
      <c r="V23" s="106">
        <f>('Weekly per capita (2013-2016)'!AV20+'Weekly per capita (2013-2016)'!CV20+'Weekly per capita (2013-2016)'!EV20)/3</f>
        <v>0.90677279611797557</v>
      </c>
      <c r="W23" s="106">
        <f>('Weekly per capita (2013-2016)'!AW20+'Weekly per capita (2013-2016)'!CW20+'Weekly per capita (2013-2016)'!EW20)/3</f>
        <v>0.94512186223912587</v>
      </c>
      <c r="X23" s="106">
        <f>('Weekly per capita (2013-2016)'!AX20+'Weekly per capita (2013-2016)'!CX20+'Weekly per capita (2013-2016)'!EX20)/3</f>
        <v>0.94512186223912587</v>
      </c>
      <c r="Y23" s="106">
        <f>('Weekly per capita (2013-2016)'!AY20+'Weekly per capita (2013-2016)'!CY20+'Weekly per capita (2013-2016)'!EY20)/3</f>
        <v>0.94512186223912587</v>
      </c>
      <c r="Z23" s="106">
        <f>('Weekly per capita (2013-2016)'!AZ20+'Weekly per capita (2013-2016)'!CZ20+'Weekly per capita (2013-2016)'!EZ20)/3</f>
        <v>0.94512186223912587</v>
      </c>
      <c r="AA23" s="106">
        <f>('Weekly per capita (2013-2016)'!BA20+'Weekly per capita (2013-2016)'!DA20+'Weekly per capita (2013-2016)'!FA20)/3</f>
        <v>0.94512186223912587</v>
      </c>
      <c r="AB23" s="106">
        <f>('Weekly per capita (2013-2016)'!B20+'Weekly per capita (2013-2016)'!BB20+'Weekly per capita (2013-2016)'!DB20)/3</f>
        <v>0.90795306439036561</v>
      </c>
      <c r="AC23" s="106">
        <f>('Weekly per capita (2013-2016)'!C20+'Weekly per capita (2013-2016)'!BC20+'Weekly per capita (2013-2016)'!DC20)/3</f>
        <v>0.90795306439036561</v>
      </c>
      <c r="AD23" s="106">
        <f>('Weekly per capita (2013-2016)'!D20+'Weekly per capita (2013-2016)'!BD20+'Weekly per capita (2013-2016)'!DD20)/3</f>
        <v>0.90795306439036561</v>
      </c>
      <c r="AE23" s="106">
        <f>('Weekly per capita (2013-2016)'!E20+'Weekly per capita (2013-2016)'!BE20+'Weekly per capita (2013-2016)'!DE20)/3</f>
        <v>0.90795306439036561</v>
      </c>
      <c r="AF23" s="106">
        <f>('Weekly per capita (2013-2016)'!F20+'Weekly per capita (2013-2016)'!BF20+'Weekly per capita (2013-2016)'!DF20)/3</f>
        <v>0.91629264055827653</v>
      </c>
      <c r="AG23" s="106">
        <f>('Weekly per capita (2013-2016)'!G20+'Weekly per capita (2013-2016)'!BG20+'Weekly per capita (2013-2016)'!DG20)/3</f>
        <v>0.91629264055827653</v>
      </c>
      <c r="AH23" s="106">
        <f>('Weekly per capita (2013-2016)'!H20+'Weekly per capita (2013-2016)'!BH20+'Weekly per capita (2013-2016)'!DH20)/3</f>
        <v>0.91629264055827653</v>
      </c>
      <c r="AI23" s="106">
        <f>('Weekly per capita (2013-2016)'!I20+'Weekly per capita (2013-2016)'!BI20+'Weekly per capita (2013-2016)'!DI20)/3</f>
        <v>0.91629264055827653</v>
      </c>
      <c r="AJ23" s="106">
        <f>('Weekly per capita (2013-2016)'!J20+'Weekly per capita (2013-2016)'!BJ20+'Weekly per capita (2013-2016)'!DJ20)/3</f>
        <v>0.97702206936372471</v>
      </c>
      <c r="AK23" s="106">
        <f>('Weekly per capita (2013-2016)'!K20+'Weekly per capita (2013-2016)'!BK20+'Weekly per capita (2013-2016)'!DK20)/3</f>
        <v>0.97702206936372471</v>
      </c>
      <c r="AL23" s="106">
        <f>('Weekly per capita (2013-2016)'!L20+'Weekly per capita (2013-2016)'!BL20+'Weekly per capita (2013-2016)'!DL20)/3</f>
        <v>0.97702206936372471</v>
      </c>
      <c r="AM23" s="106">
        <f>('Weekly per capita (2013-2016)'!M20+'Weekly per capita (2013-2016)'!BM20+'Weekly per capita (2013-2016)'!DM20)/3</f>
        <v>0.97702206936372471</v>
      </c>
      <c r="AN23" s="106">
        <f>('Weekly per capita (2013-2016)'!N20+'Weekly per capita (2013-2016)'!BN20+'Weekly per capita (2013-2016)'!DN20)/3</f>
        <v>0.97702206936372471</v>
      </c>
      <c r="AO23" s="106">
        <f>('Weekly per capita (2013-2016)'!O20+'Weekly per capita (2013-2016)'!BO20+'Weekly per capita (2013-2016)'!DO20)/3</f>
        <v>0.96279002074668663</v>
      </c>
      <c r="AP23" s="106">
        <f>('Weekly per capita (2013-2016)'!P20+'Weekly per capita (2013-2016)'!BP20+'Weekly per capita (2013-2016)'!DP20)/3</f>
        <v>0.96279002074668663</v>
      </c>
      <c r="AQ23" s="106">
        <f>('Weekly per capita (2013-2016)'!Q20+'Weekly per capita (2013-2016)'!BQ20+'Weekly per capita (2013-2016)'!DQ20)/3</f>
        <v>0.96279002074668663</v>
      </c>
      <c r="AR23" s="106">
        <f>('Weekly per capita (2013-2016)'!R20+'Weekly per capita (2013-2016)'!BR20+'Weekly per capita (2013-2016)'!DR20)/3</f>
        <v>0.96279002074668663</v>
      </c>
      <c r="AS23" s="106">
        <f>('Weekly per capita (2013-2016)'!S20+'Weekly per capita (2013-2016)'!BS20+'Weekly per capita (2013-2016)'!DS20)/3</f>
        <v>0.95859158404862566</v>
      </c>
      <c r="AT23" s="106">
        <f>('Weekly per capita (2013-2016)'!T20+'Weekly per capita (2013-2016)'!BT20+'Weekly per capita (2013-2016)'!DT20)/3</f>
        <v>0.95859158404862566</v>
      </c>
      <c r="AU23" s="106">
        <f>('Weekly per capita (2013-2016)'!U20+'Weekly per capita (2013-2016)'!BU20+'Weekly per capita (2013-2016)'!DU20)/3</f>
        <v>0.95859158404862566</v>
      </c>
      <c r="AV23" s="106">
        <f>('Weekly per capita (2013-2016)'!V20+'Weekly per capita (2013-2016)'!BV20+'Weekly per capita (2013-2016)'!DV20)/3</f>
        <v>0.95859158404862566</v>
      </c>
      <c r="AW23" s="106">
        <f>('Weekly per capita (2013-2016)'!W20+'Weekly per capita (2013-2016)'!BW20+'Weekly per capita (2013-2016)'!DW20)/3</f>
        <v>0.90221647453085596</v>
      </c>
      <c r="AX23" s="106">
        <f>('Weekly per capita (2013-2016)'!X20+'Weekly per capita (2013-2016)'!BX20+'Weekly per capita (2013-2016)'!DX20)/3</f>
        <v>0.90221647453085596</v>
      </c>
      <c r="AY23" s="106">
        <f>('Weekly per capita (2013-2016)'!Y20+'Weekly per capita (2013-2016)'!BY20+'Weekly per capita (2013-2016)'!DY20)/3</f>
        <v>0.90221647453085596</v>
      </c>
      <c r="AZ23" s="106">
        <f>('Weekly per capita (2013-2016)'!Z20+'Weekly per capita (2013-2016)'!BZ20+'Weekly per capita (2013-2016)'!DZ20)/3</f>
        <v>0.90221647453085596</v>
      </c>
      <c r="BA23" s="106">
        <f>('Weekly per capita (2013-2016)'!AA20+'Weekly per capita (2013-2016)'!CA20+'Weekly per capita (2013-2016)'!EA20)/3</f>
        <v>0.90221647453085596</v>
      </c>
    </row>
    <row r="24" spans="1:53" x14ac:dyDescent="0.25">
      <c r="A24" s="71" t="s">
        <v>14</v>
      </c>
      <c r="B24" s="106">
        <f>('Weekly per capita (2013-2016)'!AB21+'Weekly per capita (2013-2016)'!CB21+'Weekly per capita (2013-2016)'!EB21)/3</f>
        <v>0.92301497977749525</v>
      </c>
      <c r="C24" s="106">
        <f>('Weekly per capita (2013-2016)'!AC21+'Weekly per capita (2013-2016)'!CC21+'Weekly per capita (2013-2016)'!EC21)/3</f>
        <v>0.92301497977749525</v>
      </c>
      <c r="D24" s="106">
        <f>('Weekly per capita (2013-2016)'!AD21+'Weekly per capita (2013-2016)'!CD21+'Weekly per capita (2013-2016)'!ED21)/3</f>
        <v>0.92301497977749525</v>
      </c>
      <c r="E24" s="106">
        <f>('Weekly per capita (2013-2016)'!AE21+'Weekly per capita (2013-2016)'!CE21+'Weekly per capita (2013-2016)'!EE21)/3</f>
        <v>0.92301497977749525</v>
      </c>
      <c r="F24" s="106">
        <f>('Weekly per capita (2013-2016)'!AF21+'Weekly per capita (2013-2016)'!CF21+'Weekly per capita (2013-2016)'!EF21)/3</f>
        <v>0.99636366518750341</v>
      </c>
      <c r="G24" s="106">
        <f>('Weekly per capita (2013-2016)'!AG21+'Weekly per capita (2013-2016)'!CG21+'Weekly per capita (2013-2016)'!EG21)/3</f>
        <v>0.99636366518750341</v>
      </c>
      <c r="H24" s="106">
        <f>('Weekly per capita (2013-2016)'!AH21+'Weekly per capita (2013-2016)'!CH21+'Weekly per capita (2013-2016)'!EH21)/3</f>
        <v>0.99636366518750341</v>
      </c>
      <c r="I24" s="106">
        <f>('Weekly per capita (2013-2016)'!AI21+'Weekly per capita (2013-2016)'!CI21+'Weekly per capita (2013-2016)'!EI21)/3</f>
        <v>0.99636366518750341</v>
      </c>
      <c r="J24" s="106">
        <f>('Weekly per capita (2013-2016)'!AJ21+'Weekly per capita (2013-2016)'!CJ21+'Weekly per capita (2013-2016)'!EJ21)/3</f>
        <v>0.8833984238627649</v>
      </c>
      <c r="K24" s="106">
        <f>('Weekly per capita (2013-2016)'!AK21+'Weekly per capita (2013-2016)'!CK21+'Weekly per capita (2013-2016)'!EK21)/3</f>
        <v>0.8833984238627649</v>
      </c>
      <c r="L24" s="106">
        <f>('Weekly per capita (2013-2016)'!AL21+'Weekly per capita (2013-2016)'!CL21+'Weekly per capita (2013-2016)'!EL21)/3</f>
        <v>0.8833984238627649</v>
      </c>
      <c r="M24" s="106">
        <f>('Weekly per capita (2013-2016)'!AM21+'Weekly per capita (2013-2016)'!CM21+'Weekly per capita (2013-2016)'!EM21)/3</f>
        <v>0.8833984238627649</v>
      </c>
      <c r="N24" s="106">
        <f>('Weekly per capita (2013-2016)'!AN21+'Weekly per capita (2013-2016)'!CN21+'Weekly per capita (2013-2016)'!EN21)/3</f>
        <v>0.8833984238627649</v>
      </c>
      <c r="O24" s="106">
        <f>('Weekly per capita (2013-2016)'!AO21+'Weekly per capita (2013-2016)'!CO21+'Weekly per capita (2013-2016)'!EO21)/3</f>
        <v>0.91450236648617411</v>
      </c>
      <c r="P24" s="106">
        <f>('Weekly per capita (2013-2016)'!AP21+'Weekly per capita (2013-2016)'!CP21+'Weekly per capita (2013-2016)'!EP21)/3</f>
        <v>0.91450236648617411</v>
      </c>
      <c r="Q24" s="106">
        <f>('Weekly per capita (2013-2016)'!AQ21+'Weekly per capita (2013-2016)'!CQ21+'Weekly per capita (2013-2016)'!EQ21)/3</f>
        <v>0.91450236648617411</v>
      </c>
      <c r="R24" s="106">
        <f>('Weekly per capita (2013-2016)'!AR21+'Weekly per capita (2013-2016)'!CR21+'Weekly per capita (2013-2016)'!ER21)/3</f>
        <v>0.91450236648617411</v>
      </c>
      <c r="S24" s="106">
        <f>('Weekly per capita (2013-2016)'!AS21+'Weekly per capita (2013-2016)'!CS21+'Weekly per capita (2013-2016)'!ES21)/3</f>
        <v>0.89860486397058337</v>
      </c>
      <c r="T24" s="106">
        <f>('Weekly per capita (2013-2016)'!AT21+'Weekly per capita (2013-2016)'!CT21+'Weekly per capita (2013-2016)'!ET21)/3</f>
        <v>0.89860486397058337</v>
      </c>
      <c r="U24" s="106">
        <f>('Weekly per capita (2013-2016)'!AU21+'Weekly per capita (2013-2016)'!CU21+'Weekly per capita (2013-2016)'!EU21)/3</f>
        <v>0.89860486397058337</v>
      </c>
      <c r="V24" s="106">
        <f>('Weekly per capita (2013-2016)'!AV21+'Weekly per capita (2013-2016)'!CV21+'Weekly per capita (2013-2016)'!EV21)/3</f>
        <v>0.89860486397058337</v>
      </c>
      <c r="W24" s="106">
        <f>('Weekly per capita (2013-2016)'!AW21+'Weekly per capita (2013-2016)'!CW21+'Weekly per capita (2013-2016)'!EW21)/3</f>
        <v>0.93176969304005353</v>
      </c>
      <c r="X24" s="106">
        <f>('Weekly per capita (2013-2016)'!AX21+'Weekly per capita (2013-2016)'!CX21+'Weekly per capita (2013-2016)'!EX21)/3</f>
        <v>0.93176969304005353</v>
      </c>
      <c r="Y24" s="106">
        <f>('Weekly per capita (2013-2016)'!AY21+'Weekly per capita (2013-2016)'!CY21+'Weekly per capita (2013-2016)'!EY21)/3</f>
        <v>0.93176969304005353</v>
      </c>
      <c r="Z24" s="106">
        <f>('Weekly per capita (2013-2016)'!AZ21+'Weekly per capita (2013-2016)'!CZ21+'Weekly per capita (2013-2016)'!EZ21)/3</f>
        <v>0.93176969304005353</v>
      </c>
      <c r="AA24" s="106">
        <f>('Weekly per capita (2013-2016)'!BA21+'Weekly per capita (2013-2016)'!DA21+'Weekly per capita (2013-2016)'!FA21)/3</f>
        <v>0.93176969304005353</v>
      </c>
      <c r="AB24" s="106">
        <f>('Weekly per capita (2013-2016)'!B21+'Weekly per capita (2013-2016)'!BB21+'Weekly per capita (2013-2016)'!DB21)/3</f>
        <v>0.90374476360368527</v>
      </c>
      <c r="AC24" s="106">
        <f>('Weekly per capita (2013-2016)'!C21+'Weekly per capita (2013-2016)'!BC21+'Weekly per capita (2013-2016)'!DC21)/3</f>
        <v>0.90374476360368527</v>
      </c>
      <c r="AD24" s="106">
        <f>('Weekly per capita (2013-2016)'!D21+'Weekly per capita (2013-2016)'!BD21+'Weekly per capita (2013-2016)'!DD21)/3</f>
        <v>0.90374476360368527</v>
      </c>
      <c r="AE24" s="106">
        <f>('Weekly per capita (2013-2016)'!E21+'Weekly per capita (2013-2016)'!BE21+'Weekly per capita (2013-2016)'!DE21)/3</f>
        <v>0.90374476360368527</v>
      </c>
      <c r="AF24" s="106">
        <f>('Weekly per capita (2013-2016)'!F21+'Weekly per capita (2013-2016)'!BF21+'Weekly per capita (2013-2016)'!DF21)/3</f>
        <v>0.91172988886491402</v>
      </c>
      <c r="AG24" s="106">
        <f>('Weekly per capita (2013-2016)'!G21+'Weekly per capita (2013-2016)'!BG21+'Weekly per capita (2013-2016)'!DG21)/3</f>
        <v>0.91172988886491402</v>
      </c>
      <c r="AH24" s="106">
        <f>('Weekly per capita (2013-2016)'!H21+'Weekly per capita (2013-2016)'!BH21+'Weekly per capita (2013-2016)'!DH21)/3</f>
        <v>0.91172988886491402</v>
      </c>
      <c r="AI24" s="106">
        <f>('Weekly per capita (2013-2016)'!I21+'Weekly per capita (2013-2016)'!BI21+'Weekly per capita (2013-2016)'!DI21)/3</f>
        <v>0.91172988886491402</v>
      </c>
      <c r="AJ24" s="106">
        <f>('Weekly per capita (2013-2016)'!J21+'Weekly per capita (2013-2016)'!BJ21+'Weekly per capita (2013-2016)'!DJ21)/3</f>
        <v>0.98162652748617074</v>
      </c>
      <c r="AK24" s="106">
        <f>('Weekly per capita (2013-2016)'!K21+'Weekly per capita (2013-2016)'!BK21+'Weekly per capita (2013-2016)'!DK21)/3</f>
        <v>0.98162652748617074</v>
      </c>
      <c r="AL24" s="106">
        <f>('Weekly per capita (2013-2016)'!L21+'Weekly per capita (2013-2016)'!BL21+'Weekly per capita (2013-2016)'!DL21)/3</f>
        <v>0.98162652748617074</v>
      </c>
      <c r="AM24" s="106">
        <f>('Weekly per capita (2013-2016)'!M21+'Weekly per capita (2013-2016)'!BM21+'Weekly per capita (2013-2016)'!DM21)/3</f>
        <v>0.98162652748617074</v>
      </c>
      <c r="AN24" s="106">
        <f>('Weekly per capita (2013-2016)'!N21+'Weekly per capita (2013-2016)'!BN21+'Weekly per capita (2013-2016)'!DN21)/3</f>
        <v>0.98162652748617074</v>
      </c>
      <c r="AO24" s="106">
        <f>('Weekly per capita (2013-2016)'!O21+'Weekly per capita (2013-2016)'!BO21+'Weekly per capita (2013-2016)'!DO21)/3</f>
        <v>0.96033864986487805</v>
      </c>
      <c r="AP24" s="106">
        <f>('Weekly per capita (2013-2016)'!P21+'Weekly per capita (2013-2016)'!BP21+'Weekly per capita (2013-2016)'!DP21)/3</f>
        <v>0.96033864986487805</v>
      </c>
      <c r="AQ24" s="106">
        <f>('Weekly per capita (2013-2016)'!Q21+'Weekly per capita (2013-2016)'!BQ21+'Weekly per capita (2013-2016)'!DQ21)/3</f>
        <v>0.96033864986487805</v>
      </c>
      <c r="AR24" s="106">
        <f>('Weekly per capita (2013-2016)'!R21+'Weekly per capita (2013-2016)'!BR21+'Weekly per capita (2013-2016)'!DR21)/3</f>
        <v>0.96033864986487805</v>
      </c>
      <c r="AS24" s="106">
        <f>('Weekly per capita (2013-2016)'!S21+'Weekly per capita (2013-2016)'!BS21+'Weekly per capita (2013-2016)'!DS21)/3</f>
        <v>0.96071330203007577</v>
      </c>
      <c r="AT24" s="106">
        <f>('Weekly per capita (2013-2016)'!T21+'Weekly per capita (2013-2016)'!BT21+'Weekly per capita (2013-2016)'!DT21)/3</f>
        <v>0.96071330203007577</v>
      </c>
      <c r="AU24" s="106">
        <f>('Weekly per capita (2013-2016)'!U21+'Weekly per capita (2013-2016)'!BU21+'Weekly per capita (2013-2016)'!DU21)/3</f>
        <v>0.96071330203007577</v>
      </c>
      <c r="AV24" s="106">
        <f>('Weekly per capita (2013-2016)'!V21+'Weekly per capita (2013-2016)'!BV21+'Weekly per capita (2013-2016)'!DV21)/3</f>
        <v>0.96071330203007577</v>
      </c>
      <c r="AW24" s="106">
        <f>('Weekly per capita (2013-2016)'!W21+'Weekly per capita (2013-2016)'!BW21+'Weekly per capita (2013-2016)'!DW21)/3</f>
        <v>0.88608504861321047</v>
      </c>
      <c r="AX24" s="106">
        <f>('Weekly per capita (2013-2016)'!X21+'Weekly per capita (2013-2016)'!BX21+'Weekly per capita (2013-2016)'!DX21)/3</f>
        <v>0.88608504861321047</v>
      </c>
      <c r="AY24" s="106">
        <f>('Weekly per capita (2013-2016)'!Y21+'Weekly per capita (2013-2016)'!BY21+'Weekly per capita (2013-2016)'!DY21)/3</f>
        <v>0.88608504861321047</v>
      </c>
      <c r="AZ24" s="106">
        <f>('Weekly per capita (2013-2016)'!Z21+'Weekly per capita (2013-2016)'!BZ21+'Weekly per capita (2013-2016)'!DZ21)/3</f>
        <v>0.88608504861321047</v>
      </c>
      <c r="BA24" s="106">
        <f>('Weekly per capita (2013-2016)'!AA21+'Weekly per capita (2013-2016)'!CA21+'Weekly per capita (2013-2016)'!EA21)/3</f>
        <v>0.88608504861321047</v>
      </c>
    </row>
    <row r="25" spans="1:53" x14ac:dyDescent="0.25">
      <c r="A25" s="71" t="s">
        <v>4</v>
      </c>
      <c r="B25" s="106">
        <f>('Weekly per capita (2013-2016)'!AB25+'Weekly per capita (2013-2016)'!CB25+'Weekly per capita (2013-2016)'!EB25)/3</f>
        <v>1.0323217671862468</v>
      </c>
      <c r="C25" s="106">
        <f>('Weekly per capita (2013-2016)'!AC25+'Weekly per capita (2013-2016)'!CC25+'Weekly per capita (2013-2016)'!EC25)/3</f>
        <v>1.0323217671862468</v>
      </c>
      <c r="D25" s="106">
        <f>('Weekly per capita (2013-2016)'!AD25+'Weekly per capita (2013-2016)'!CD25+'Weekly per capita (2013-2016)'!ED25)/3</f>
        <v>1.0323217671862468</v>
      </c>
      <c r="E25" s="106">
        <f>('Weekly per capita (2013-2016)'!AE25+'Weekly per capita (2013-2016)'!CE25+'Weekly per capita (2013-2016)'!EE25)/3</f>
        <v>1.0323217671862468</v>
      </c>
      <c r="F25" s="106">
        <f>('Weekly per capita (2013-2016)'!AF25+'Weekly per capita (2013-2016)'!CF25+'Weekly per capita (2013-2016)'!EF25)/3</f>
        <v>1.1139571538997552</v>
      </c>
      <c r="G25" s="106">
        <f>('Weekly per capita (2013-2016)'!AG25+'Weekly per capita (2013-2016)'!CG25+'Weekly per capita (2013-2016)'!EG25)/3</f>
        <v>1.1139571538997552</v>
      </c>
      <c r="H25" s="106">
        <f>('Weekly per capita (2013-2016)'!AH25+'Weekly per capita (2013-2016)'!CH25+'Weekly per capita (2013-2016)'!EH25)/3</f>
        <v>1.1139571538997552</v>
      </c>
      <c r="I25" s="106">
        <f>('Weekly per capita (2013-2016)'!AI25+'Weekly per capita (2013-2016)'!CI25+'Weekly per capita (2013-2016)'!EI25)/3</f>
        <v>1.1139571538997552</v>
      </c>
      <c r="J25" s="106">
        <f>('Weekly per capita (2013-2016)'!AJ25+'Weekly per capita (2013-2016)'!CJ25+'Weekly per capita (2013-2016)'!EJ25)/3</f>
        <v>0.98793250788791764</v>
      </c>
      <c r="K25" s="106">
        <f>('Weekly per capita (2013-2016)'!AK25+'Weekly per capita (2013-2016)'!CK25+'Weekly per capita (2013-2016)'!EK25)/3</f>
        <v>0.98793250788791764</v>
      </c>
      <c r="L25" s="106">
        <f>('Weekly per capita (2013-2016)'!AL25+'Weekly per capita (2013-2016)'!CL25+'Weekly per capita (2013-2016)'!EL25)/3</f>
        <v>0.98793250788791764</v>
      </c>
      <c r="M25" s="106">
        <f>('Weekly per capita (2013-2016)'!AM25+'Weekly per capita (2013-2016)'!CM25+'Weekly per capita (2013-2016)'!EM25)/3</f>
        <v>0.98793250788791764</v>
      </c>
      <c r="N25" s="106">
        <f>('Weekly per capita (2013-2016)'!AN25+'Weekly per capita (2013-2016)'!CN25+'Weekly per capita (2013-2016)'!EN25)/3</f>
        <v>0.98793250788791764</v>
      </c>
      <c r="O25" s="106">
        <f>('Weekly per capita (2013-2016)'!AO25+'Weekly per capita (2013-2016)'!CO25+'Weekly per capita (2013-2016)'!EO25)/3</f>
        <v>1.0247284260011551</v>
      </c>
      <c r="P25" s="106">
        <f>('Weekly per capita (2013-2016)'!AP25+'Weekly per capita (2013-2016)'!CP25+'Weekly per capita (2013-2016)'!EP25)/3</f>
        <v>1.0247284260011551</v>
      </c>
      <c r="Q25" s="106">
        <f>('Weekly per capita (2013-2016)'!AQ25+'Weekly per capita (2013-2016)'!CQ25+'Weekly per capita (2013-2016)'!EQ25)/3</f>
        <v>1.0247284260011551</v>
      </c>
      <c r="R25" s="106">
        <f>('Weekly per capita (2013-2016)'!AR25+'Weekly per capita (2013-2016)'!CR25+'Weekly per capita (2013-2016)'!ER25)/3</f>
        <v>1.0247284260011551</v>
      </c>
      <c r="S25" s="106">
        <f>('Weekly per capita (2013-2016)'!AS25+'Weekly per capita (2013-2016)'!CS25+'Weekly per capita (2013-2016)'!ES25)/3</f>
        <v>1.0082158677195039</v>
      </c>
      <c r="T25" s="106">
        <f>('Weekly per capita (2013-2016)'!AT25+'Weekly per capita (2013-2016)'!CT25+'Weekly per capita (2013-2016)'!ET25)/3</f>
        <v>1.0082158677195039</v>
      </c>
      <c r="U25" s="106">
        <f>('Weekly per capita (2013-2016)'!AU25+'Weekly per capita (2013-2016)'!CU25+'Weekly per capita (2013-2016)'!EU25)/3</f>
        <v>1.0082158677195039</v>
      </c>
      <c r="V25" s="106">
        <f>('Weekly per capita (2013-2016)'!AV25+'Weekly per capita (2013-2016)'!CV25+'Weekly per capita (2013-2016)'!EV25)/3</f>
        <v>1.0082158677195039</v>
      </c>
      <c r="W25" s="106">
        <f>('Weekly per capita (2013-2016)'!AW25+'Weekly per capita (2013-2016)'!CW25+'Weekly per capita (2013-2016)'!EW25)/3</f>
        <v>1.0419460389041841</v>
      </c>
      <c r="X25" s="106">
        <f>('Weekly per capita (2013-2016)'!AX25+'Weekly per capita (2013-2016)'!CX25+'Weekly per capita (2013-2016)'!EX25)/3</f>
        <v>1.0419460389041841</v>
      </c>
      <c r="Y25" s="106">
        <f>('Weekly per capita (2013-2016)'!AY25+'Weekly per capita (2013-2016)'!CY25+'Weekly per capita (2013-2016)'!EY25)/3</f>
        <v>1.0419460389041841</v>
      </c>
      <c r="Z25" s="106">
        <f>('Weekly per capita (2013-2016)'!AZ25+'Weekly per capita (2013-2016)'!CZ25+'Weekly per capita (2013-2016)'!EZ25)/3</f>
        <v>1.0419460389041841</v>
      </c>
      <c r="AA25" s="106">
        <f>('Weekly per capita (2013-2016)'!BA25+'Weekly per capita (2013-2016)'!DA25+'Weekly per capita (2013-2016)'!FA25)/3</f>
        <v>1.0419460389041841</v>
      </c>
      <c r="AB25" s="106">
        <f>('Weekly per capita (2013-2016)'!B25+'Weekly per capita (2013-2016)'!BB25+'Weekly per capita (2013-2016)'!DB25)/3</f>
        <v>1.0196250414668706</v>
      </c>
      <c r="AC25" s="106">
        <f>('Weekly per capita (2013-2016)'!C25+'Weekly per capita (2013-2016)'!BC25+'Weekly per capita (2013-2016)'!DC25)/3</f>
        <v>1.0196250414668706</v>
      </c>
      <c r="AD25" s="106">
        <f>('Weekly per capita (2013-2016)'!D25+'Weekly per capita (2013-2016)'!BD25+'Weekly per capita (2013-2016)'!DD25)/3</f>
        <v>1.0196250414668706</v>
      </c>
      <c r="AE25" s="106">
        <f>('Weekly per capita (2013-2016)'!E25+'Weekly per capita (2013-2016)'!BE25+'Weekly per capita (2013-2016)'!DE25)/3</f>
        <v>1.0196250414668706</v>
      </c>
      <c r="AF25" s="106">
        <f>('Weekly per capita (2013-2016)'!F25+'Weekly per capita (2013-2016)'!BF25+'Weekly per capita (2013-2016)'!DF25)/3</f>
        <v>1.0296569370090791</v>
      </c>
      <c r="AG25" s="106">
        <f>('Weekly per capita (2013-2016)'!G25+'Weekly per capita (2013-2016)'!BG25+'Weekly per capita (2013-2016)'!DG25)/3</f>
        <v>1.0296569370090791</v>
      </c>
      <c r="AH25" s="106">
        <f>('Weekly per capita (2013-2016)'!H25+'Weekly per capita (2013-2016)'!BH25+'Weekly per capita (2013-2016)'!DH25)/3</f>
        <v>1.0296569370090791</v>
      </c>
      <c r="AI25" s="106">
        <f>('Weekly per capita (2013-2016)'!I25+'Weekly per capita (2013-2016)'!BI25+'Weekly per capita (2013-2016)'!DI25)/3</f>
        <v>1.0296569370090791</v>
      </c>
      <c r="AJ25" s="106">
        <f>('Weekly per capita (2013-2016)'!J25+'Weekly per capita (2013-2016)'!BJ25+'Weekly per capita (2013-2016)'!DJ25)/3</f>
        <v>1.1180841107248749</v>
      </c>
      <c r="AK25" s="106">
        <f>('Weekly per capita (2013-2016)'!K25+'Weekly per capita (2013-2016)'!BK25+'Weekly per capita (2013-2016)'!DK25)/3</f>
        <v>1.1180841107248749</v>
      </c>
      <c r="AL25" s="106">
        <f>('Weekly per capita (2013-2016)'!L25+'Weekly per capita (2013-2016)'!BL25+'Weekly per capita (2013-2016)'!DL25)/3</f>
        <v>1.1180841107248749</v>
      </c>
      <c r="AM25" s="106">
        <f>('Weekly per capita (2013-2016)'!M25+'Weekly per capita (2013-2016)'!BM25+'Weekly per capita (2013-2016)'!DM25)/3</f>
        <v>1.1180841107248749</v>
      </c>
      <c r="AN25" s="106">
        <f>('Weekly per capita (2013-2016)'!N25+'Weekly per capita (2013-2016)'!BN25+'Weekly per capita (2013-2016)'!DN25)/3</f>
        <v>1.1180841107248749</v>
      </c>
      <c r="AO25" s="106">
        <f>('Weekly per capita (2013-2016)'!O25+'Weekly per capita (2013-2016)'!BO25+'Weekly per capita (2013-2016)'!DO25)/3</f>
        <v>1.0943660489034517</v>
      </c>
      <c r="AP25" s="106">
        <f>('Weekly per capita (2013-2016)'!P25+'Weekly per capita (2013-2016)'!BP25+'Weekly per capita (2013-2016)'!DP25)/3</f>
        <v>1.0943660489034517</v>
      </c>
      <c r="AQ25" s="106">
        <f>('Weekly per capita (2013-2016)'!Q25+'Weekly per capita (2013-2016)'!BQ25+'Weekly per capita (2013-2016)'!DQ25)/3</f>
        <v>1.0943660489034517</v>
      </c>
      <c r="AR25" s="106">
        <f>('Weekly per capita (2013-2016)'!R25+'Weekly per capita (2013-2016)'!BR25+'Weekly per capita (2013-2016)'!DR25)/3</f>
        <v>1.0943660489034517</v>
      </c>
      <c r="AS25" s="106">
        <f>('Weekly per capita (2013-2016)'!S25+'Weekly per capita (2013-2016)'!BS25+'Weekly per capita (2013-2016)'!DS25)/3</f>
        <v>1.0783886325270695</v>
      </c>
      <c r="AT25" s="106">
        <f>('Weekly per capita (2013-2016)'!T25+'Weekly per capita (2013-2016)'!BT25+'Weekly per capita (2013-2016)'!DT25)/3</f>
        <v>1.0783886325270695</v>
      </c>
      <c r="AU25" s="106">
        <f>('Weekly per capita (2013-2016)'!U25+'Weekly per capita (2013-2016)'!BU25+'Weekly per capita (2013-2016)'!DU25)/3</f>
        <v>1.0783886325270695</v>
      </c>
      <c r="AV25" s="106">
        <f>('Weekly per capita (2013-2016)'!V25+'Weekly per capita (2013-2016)'!BV25+'Weekly per capita (2013-2016)'!DV25)/3</f>
        <v>1.0783886325270695</v>
      </c>
      <c r="AW25" s="106">
        <f>('Weekly per capita (2013-2016)'!W25+'Weekly per capita (2013-2016)'!BW25+'Weekly per capita (2013-2016)'!DW25)/3</f>
        <v>0.98750037574950988</v>
      </c>
      <c r="AX25" s="106">
        <f>('Weekly per capita (2013-2016)'!X25+'Weekly per capita (2013-2016)'!BX25+'Weekly per capita (2013-2016)'!DX25)/3</f>
        <v>0.98750037574950988</v>
      </c>
      <c r="AY25" s="106">
        <f>('Weekly per capita (2013-2016)'!Y25+'Weekly per capita (2013-2016)'!BY25+'Weekly per capita (2013-2016)'!DY25)/3</f>
        <v>0.98750037574950988</v>
      </c>
      <c r="AZ25" s="106">
        <f>('Weekly per capita (2013-2016)'!Z25+'Weekly per capita (2013-2016)'!BZ25+'Weekly per capita (2013-2016)'!DZ25)/3</f>
        <v>0.98750037574950988</v>
      </c>
      <c r="BA25" s="106">
        <f>('Weekly per capita (2013-2016)'!AA25+'Weekly per capita (2013-2016)'!CA25+'Weekly per capita (2013-2016)'!EA25)/3</f>
        <v>0.98750037574950988</v>
      </c>
    </row>
    <row r="26" spans="1:53" x14ac:dyDescent="0.25">
      <c r="A26" s="71" t="s">
        <v>15</v>
      </c>
      <c r="B26" s="106">
        <f>('Weekly per capita (2013-2016)'!AB26+'Weekly per capita (2013-2016)'!CB26+'Weekly per capita (2013-2016)'!EB26)/3</f>
        <v>0.96979603854533547</v>
      </c>
      <c r="C26" s="106">
        <f>('Weekly per capita (2013-2016)'!AC26+'Weekly per capita (2013-2016)'!CC26+'Weekly per capita (2013-2016)'!EC26)/3</f>
        <v>0.96979603854533547</v>
      </c>
      <c r="D26" s="106">
        <f>('Weekly per capita (2013-2016)'!AD26+'Weekly per capita (2013-2016)'!CD26+'Weekly per capita (2013-2016)'!ED26)/3</f>
        <v>0.96979603854533547</v>
      </c>
      <c r="E26" s="106">
        <f>('Weekly per capita (2013-2016)'!AE26+'Weekly per capita (2013-2016)'!CE26+'Weekly per capita (2013-2016)'!EE26)/3</f>
        <v>0.96979603854533547</v>
      </c>
      <c r="F26" s="106">
        <f>('Weekly per capita (2013-2016)'!AF26+'Weekly per capita (2013-2016)'!CF26+'Weekly per capita (2013-2016)'!EF26)/3</f>
        <v>1.0434909768896363</v>
      </c>
      <c r="G26" s="106">
        <f>('Weekly per capita (2013-2016)'!AG26+'Weekly per capita (2013-2016)'!CG26+'Weekly per capita (2013-2016)'!EG26)/3</f>
        <v>1.0434909768896363</v>
      </c>
      <c r="H26" s="106">
        <f>('Weekly per capita (2013-2016)'!AH26+'Weekly per capita (2013-2016)'!CH26+'Weekly per capita (2013-2016)'!EH26)/3</f>
        <v>1.0434909768896363</v>
      </c>
      <c r="I26" s="106">
        <f>('Weekly per capita (2013-2016)'!AI26+'Weekly per capita (2013-2016)'!CI26+'Weekly per capita (2013-2016)'!EI26)/3</f>
        <v>1.0434909768896363</v>
      </c>
      <c r="J26" s="106">
        <f>('Weekly per capita (2013-2016)'!AJ26+'Weekly per capita (2013-2016)'!CJ26+'Weekly per capita (2013-2016)'!EJ26)/3</f>
        <v>0.92192845606131302</v>
      </c>
      <c r="K26" s="106">
        <f>('Weekly per capita (2013-2016)'!AK26+'Weekly per capita (2013-2016)'!CK26+'Weekly per capita (2013-2016)'!EK26)/3</f>
        <v>0.92192845606131302</v>
      </c>
      <c r="L26" s="106">
        <f>('Weekly per capita (2013-2016)'!AL26+'Weekly per capita (2013-2016)'!CL26+'Weekly per capita (2013-2016)'!EL26)/3</f>
        <v>0.92192845606131302</v>
      </c>
      <c r="M26" s="106">
        <f>('Weekly per capita (2013-2016)'!AM26+'Weekly per capita (2013-2016)'!CM26+'Weekly per capita (2013-2016)'!EM26)/3</f>
        <v>0.92192845606131302</v>
      </c>
      <c r="N26" s="106">
        <f>('Weekly per capita (2013-2016)'!AN26+'Weekly per capita (2013-2016)'!CN26+'Weekly per capita (2013-2016)'!EN26)/3</f>
        <v>0.92192845606131302</v>
      </c>
      <c r="O26" s="106">
        <f>('Weekly per capita (2013-2016)'!AO26+'Weekly per capita (2013-2016)'!CO26+'Weekly per capita (2013-2016)'!EO26)/3</f>
        <v>0.94801430092177752</v>
      </c>
      <c r="P26" s="106">
        <f>('Weekly per capita (2013-2016)'!AP26+'Weekly per capita (2013-2016)'!CP26+'Weekly per capita (2013-2016)'!EP26)/3</f>
        <v>0.94801430092177752</v>
      </c>
      <c r="Q26" s="106">
        <f>('Weekly per capita (2013-2016)'!AQ26+'Weekly per capita (2013-2016)'!CQ26+'Weekly per capita (2013-2016)'!EQ26)/3</f>
        <v>0.94801430092177752</v>
      </c>
      <c r="R26" s="106">
        <f>('Weekly per capita (2013-2016)'!AR26+'Weekly per capita (2013-2016)'!CR26+'Weekly per capita (2013-2016)'!ER26)/3</f>
        <v>0.94801430092177752</v>
      </c>
      <c r="S26" s="106">
        <f>('Weekly per capita (2013-2016)'!AS26+'Weekly per capita (2013-2016)'!CS26+'Weekly per capita (2013-2016)'!ES26)/3</f>
        <v>0.95046403864147411</v>
      </c>
      <c r="T26" s="106">
        <f>('Weekly per capita (2013-2016)'!AT26+'Weekly per capita (2013-2016)'!CT26+'Weekly per capita (2013-2016)'!ET26)/3</f>
        <v>0.95046403864147411</v>
      </c>
      <c r="U26" s="106">
        <f>('Weekly per capita (2013-2016)'!AU26+'Weekly per capita (2013-2016)'!CU26+'Weekly per capita (2013-2016)'!EU26)/3</f>
        <v>0.95046403864147411</v>
      </c>
      <c r="V26" s="106">
        <f>('Weekly per capita (2013-2016)'!AV26+'Weekly per capita (2013-2016)'!CV26+'Weekly per capita (2013-2016)'!EV26)/3</f>
        <v>0.95046403864147411</v>
      </c>
      <c r="W26" s="106">
        <f>('Weekly per capita (2013-2016)'!AW26+'Weekly per capita (2013-2016)'!CW26+'Weekly per capita (2013-2016)'!EW26)/3</f>
        <v>0.98480631856524836</v>
      </c>
      <c r="X26" s="106">
        <f>('Weekly per capita (2013-2016)'!AX26+'Weekly per capita (2013-2016)'!CX26+'Weekly per capita (2013-2016)'!EX26)/3</f>
        <v>0.98480631856524836</v>
      </c>
      <c r="Y26" s="106">
        <f>('Weekly per capita (2013-2016)'!AY26+'Weekly per capita (2013-2016)'!CY26+'Weekly per capita (2013-2016)'!EY26)/3</f>
        <v>0.98480631856524836</v>
      </c>
      <c r="Z26" s="106">
        <f>('Weekly per capita (2013-2016)'!AZ26+'Weekly per capita (2013-2016)'!CZ26+'Weekly per capita (2013-2016)'!EZ26)/3</f>
        <v>0.98480631856524836</v>
      </c>
      <c r="AA26" s="106">
        <f>('Weekly per capita (2013-2016)'!BA26+'Weekly per capita (2013-2016)'!DA26+'Weekly per capita (2013-2016)'!FA26)/3</f>
        <v>0.98480631856524836</v>
      </c>
      <c r="AB26" s="106">
        <f>('Weekly per capita (2013-2016)'!B26+'Weekly per capita (2013-2016)'!BB26+'Weekly per capita (2013-2016)'!DB26)/3</f>
        <v>0.96434030941170346</v>
      </c>
      <c r="AC26" s="106">
        <f>('Weekly per capita (2013-2016)'!C26+'Weekly per capita (2013-2016)'!BC26+'Weekly per capita (2013-2016)'!DC26)/3</f>
        <v>0.96434030941170346</v>
      </c>
      <c r="AD26" s="106">
        <f>('Weekly per capita (2013-2016)'!D26+'Weekly per capita (2013-2016)'!BD26+'Weekly per capita (2013-2016)'!DD26)/3</f>
        <v>0.96434030941170346</v>
      </c>
      <c r="AE26" s="106">
        <f>('Weekly per capita (2013-2016)'!E26+'Weekly per capita (2013-2016)'!BE26+'Weekly per capita (2013-2016)'!DE26)/3</f>
        <v>0.96434030941170346</v>
      </c>
      <c r="AF26" s="106">
        <f>('Weekly per capita (2013-2016)'!F26+'Weekly per capita (2013-2016)'!BF26+'Weekly per capita (2013-2016)'!DF26)/3</f>
        <v>0.95221780356272878</v>
      </c>
      <c r="AG26" s="106">
        <f>('Weekly per capita (2013-2016)'!G26+'Weekly per capita (2013-2016)'!BG26+'Weekly per capita (2013-2016)'!DG26)/3</f>
        <v>0.95221780356272878</v>
      </c>
      <c r="AH26" s="106">
        <f>('Weekly per capita (2013-2016)'!H26+'Weekly per capita (2013-2016)'!BH26+'Weekly per capita (2013-2016)'!DH26)/3</f>
        <v>0.95221780356272878</v>
      </c>
      <c r="AI26" s="106">
        <f>('Weekly per capita (2013-2016)'!I26+'Weekly per capita (2013-2016)'!BI26+'Weekly per capita (2013-2016)'!DI26)/3</f>
        <v>0.95221780356272878</v>
      </c>
      <c r="AJ26" s="106">
        <f>('Weekly per capita (2013-2016)'!J26+'Weekly per capita (2013-2016)'!BJ26+'Weekly per capita (2013-2016)'!DJ26)/3</f>
        <v>1.0268608896575022</v>
      </c>
      <c r="AK26" s="106">
        <f>('Weekly per capita (2013-2016)'!K26+'Weekly per capita (2013-2016)'!BK26+'Weekly per capita (2013-2016)'!DK26)/3</f>
        <v>1.0268608896575022</v>
      </c>
      <c r="AL26" s="106">
        <f>('Weekly per capita (2013-2016)'!L26+'Weekly per capita (2013-2016)'!BL26+'Weekly per capita (2013-2016)'!DL26)/3</f>
        <v>1.0268608896575022</v>
      </c>
      <c r="AM26" s="106">
        <f>('Weekly per capita (2013-2016)'!M26+'Weekly per capita (2013-2016)'!BM26+'Weekly per capita (2013-2016)'!DM26)/3</f>
        <v>1.0268608896575022</v>
      </c>
      <c r="AN26" s="106">
        <f>('Weekly per capita (2013-2016)'!N26+'Weekly per capita (2013-2016)'!BN26+'Weekly per capita (2013-2016)'!DN26)/3</f>
        <v>1.0268608896575022</v>
      </c>
      <c r="AO26" s="106">
        <f>('Weekly per capita (2013-2016)'!O26+'Weekly per capita (2013-2016)'!BO26+'Weekly per capita (2013-2016)'!DO26)/3</f>
        <v>1.015225921002364</v>
      </c>
      <c r="AP26" s="106">
        <f>('Weekly per capita (2013-2016)'!P26+'Weekly per capita (2013-2016)'!BP26+'Weekly per capita (2013-2016)'!DP26)/3</f>
        <v>1.015225921002364</v>
      </c>
      <c r="AQ26" s="106">
        <f>('Weekly per capita (2013-2016)'!Q26+'Weekly per capita (2013-2016)'!BQ26+'Weekly per capita (2013-2016)'!DQ26)/3</f>
        <v>1.015225921002364</v>
      </c>
      <c r="AR26" s="106">
        <f>('Weekly per capita (2013-2016)'!R26+'Weekly per capita (2013-2016)'!BR26+'Weekly per capita (2013-2016)'!DR26)/3</f>
        <v>1.015225921002364</v>
      </c>
      <c r="AS26" s="106">
        <f>('Weekly per capita (2013-2016)'!S26+'Weekly per capita (2013-2016)'!BS26+'Weekly per capita (2013-2016)'!DS26)/3</f>
        <v>0.99853889184764066</v>
      </c>
      <c r="AT26" s="106">
        <f>('Weekly per capita (2013-2016)'!T26+'Weekly per capita (2013-2016)'!BT26+'Weekly per capita (2013-2016)'!DT26)/3</f>
        <v>0.99853889184764066</v>
      </c>
      <c r="AU26" s="106">
        <f>('Weekly per capita (2013-2016)'!U26+'Weekly per capita (2013-2016)'!BU26+'Weekly per capita (2013-2016)'!DU26)/3</f>
        <v>0.99853889184764066</v>
      </c>
      <c r="AV26" s="106">
        <f>('Weekly per capita (2013-2016)'!V26+'Weekly per capita (2013-2016)'!BV26+'Weekly per capita (2013-2016)'!DV26)/3</f>
        <v>0.99853889184764066</v>
      </c>
      <c r="AW26" s="106">
        <f>('Weekly per capita (2013-2016)'!W26+'Weekly per capita (2013-2016)'!BW26+'Weekly per capita (2013-2016)'!DW26)/3</f>
        <v>0.92765839446287501</v>
      </c>
      <c r="AX26" s="106">
        <f>('Weekly per capita (2013-2016)'!X26+'Weekly per capita (2013-2016)'!BX26+'Weekly per capita (2013-2016)'!DX26)/3</f>
        <v>0.92765839446287501</v>
      </c>
      <c r="AY26" s="106">
        <f>('Weekly per capita (2013-2016)'!Y26+'Weekly per capita (2013-2016)'!BY26+'Weekly per capita (2013-2016)'!DY26)/3</f>
        <v>0.92765839446287501</v>
      </c>
      <c r="AZ26" s="106">
        <f>('Weekly per capita (2013-2016)'!Z26+'Weekly per capita (2013-2016)'!BZ26+'Weekly per capita (2013-2016)'!DZ26)/3</f>
        <v>0.92765839446287501</v>
      </c>
      <c r="BA26" s="106">
        <f>('Weekly per capita (2013-2016)'!AA26+'Weekly per capita (2013-2016)'!CA26+'Weekly per capita (2013-2016)'!EA26)/3</f>
        <v>0.92765839446287501</v>
      </c>
    </row>
    <row r="27" spans="1:53" x14ac:dyDescent="0.25">
      <c r="A27" s="71" t="s">
        <v>17</v>
      </c>
      <c r="B27" s="106">
        <f>('Weekly per capita (2013-2016)'!AB27+'Weekly per capita (2013-2016)'!CB27+'Weekly per capita (2013-2016)'!EB27)/3</f>
        <v>0.9736761678894551</v>
      </c>
      <c r="C27" s="106">
        <f>('Weekly per capita (2013-2016)'!AC27+'Weekly per capita (2013-2016)'!CC27+'Weekly per capita (2013-2016)'!EC27)/3</f>
        <v>0.9736761678894551</v>
      </c>
      <c r="D27" s="106">
        <f>('Weekly per capita (2013-2016)'!AD27+'Weekly per capita (2013-2016)'!CD27+'Weekly per capita (2013-2016)'!ED27)/3</f>
        <v>0.9736761678894551</v>
      </c>
      <c r="E27" s="106">
        <f>('Weekly per capita (2013-2016)'!AE27+'Weekly per capita (2013-2016)'!CE27+'Weekly per capita (2013-2016)'!EE27)/3</f>
        <v>0.9736761678894551</v>
      </c>
      <c r="F27" s="106">
        <f>('Weekly per capita (2013-2016)'!AF27+'Weekly per capita (2013-2016)'!CF27+'Weekly per capita (2013-2016)'!EF27)/3</f>
        <v>1.0426645672914299</v>
      </c>
      <c r="G27" s="106">
        <f>('Weekly per capita (2013-2016)'!AG27+'Weekly per capita (2013-2016)'!CG27+'Weekly per capita (2013-2016)'!EG27)/3</f>
        <v>1.0426645672914299</v>
      </c>
      <c r="H27" s="106">
        <f>('Weekly per capita (2013-2016)'!AH27+'Weekly per capita (2013-2016)'!CH27+'Weekly per capita (2013-2016)'!EH27)/3</f>
        <v>1.0426645672914299</v>
      </c>
      <c r="I27" s="106">
        <f>('Weekly per capita (2013-2016)'!AI27+'Weekly per capita (2013-2016)'!CI27+'Weekly per capita (2013-2016)'!EI27)/3</f>
        <v>1.0426645672914299</v>
      </c>
      <c r="J27" s="106">
        <f>('Weekly per capita (2013-2016)'!AJ27+'Weekly per capita (2013-2016)'!CJ27+'Weekly per capita (2013-2016)'!EJ27)/3</f>
        <v>0.91456840655653249</v>
      </c>
      <c r="K27" s="106">
        <f>('Weekly per capita (2013-2016)'!AK27+'Weekly per capita (2013-2016)'!CK27+'Weekly per capita (2013-2016)'!EK27)/3</f>
        <v>0.91456840655653249</v>
      </c>
      <c r="L27" s="106">
        <f>('Weekly per capita (2013-2016)'!AL27+'Weekly per capita (2013-2016)'!CL27+'Weekly per capita (2013-2016)'!EL27)/3</f>
        <v>0.91456840655653249</v>
      </c>
      <c r="M27" s="106">
        <f>('Weekly per capita (2013-2016)'!AM27+'Weekly per capita (2013-2016)'!CM27+'Weekly per capita (2013-2016)'!EM27)/3</f>
        <v>0.91456840655653249</v>
      </c>
      <c r="N27" s="106">
        <f>('Weekly per capita (2013-2016)'!AN27+'Weekly per capita (2013-2016)'!CN27+'Weekly per capita (2013-2016)'!EN27)/3</f>
        <v>0.91456840655653249</v>
      </c>
      <c r="O27" s="106">
        <f>('Weekly per capita (2013-2016)'!AO27+'Weekly per capita (2013-2016)'!CO27+'Weekly per capita (2013-2016)'!EO27)/3</f>
        <v>0.95083268632025442</v>
      </c>
      <c r="P27" s="106">
        <f>('Weekly per capita (2013-2016)'!AP27+'Weekly per capita (2013-2016)'!CP27+'Weekly per capita (2013-2016)'!EP27)/3</f>
        <v>0.95083268632025442</v>
      </c>
      <c r="Q27" s="106">
        <f>('Weekly per capita (2013-2016)'!AQ27+'Weekly per capita (2013-2016)'!CQ27+'Weekly per capita (2013-2016)'!EQ27)/3</f>
        <v>0.95083268632025442</v>
      </c>
      <c r="R27" s="106">
        <f>('Weekly per capita (2013-2016)'!AR27+'Weekly per capita (2013-2016)'!CR27+'Weekly per capita (2013-2016)'!ER27)/3</f>
        <v>0.95083268632025442</v>
      </c>
      <c r="S27" s="106">
        <f>('Weekly per capita (2013-2016)'!AS27+'Weekly per capita (2013-2016)'!CS27+'Weekly per capita (2013-2016)'!ES27)/3</f>
        <v>0.91550996242401739</v>
      </c>
      <c r="T27" s="106">
        <f>('Weekly per capita (2013-2016)'!AT27+'Weekly per capita (2013-2016)'!CT27+'Weekly per capita (2013-2016)'!ET27)/3</f>
        <v>0.91550996242401739</v>
      </c>
      <c r="U27" s="106">
        <f>('Weekly per capita (2013-2016)'!AU27+'Weekly per capita (2013-2016)'!CU27+'Weekly per capita (2013-2016)'!EU27)/3</f>
        <v>0.91550996242401739</v>
      </c>
      <c r="V27" s="106">
        <f>('Weekly per capita (2013-2016)'!AV27+'Weekly per capita (2013-2016)'!CV27+'Weekly per capita (2013-2016)'!EV27)/3</f>
        <v>0.91550996242401739</v>
      </c>
      <c r="W27" s="106">
        <f>('Weekly per capita (2013-2016)'!AW27+'Weekly per capita (2013-2016)'!CW27+'Weekly per capita (2013-2016)'!EW27)/3</f>
        <v>0.95259286078898453</v>
      </c>
      <c r="X27" s="106">
        <f>('Weekly per capita (2013-2016)'!AX27+'Weekly per capita (2013-2016)'!CX27+'Weekly per capita (2013-2016)'!EX27)/3</f>
        <v>0.95259286078898453</v>
      </c>
      <c r="Y27" s="106">
        <f>('Weekly per capita (2013-2016)'!AY27+'Weekly per capita (2013-2016)'!CY27+'Weekly per capita (2013-2016)'!EY27)/3</f>
        <v>0.95259286078898453</v>
      </c>
      <c r="Z27" s="106">
        <f>('Weekly per capita (2013-2016)'!AZ27+'Weekly per capita (2013-2016)'!CZ27+'Weekly per capita (2013-2016)'!EZ27)/3</f>
        <v>0.95259286078898453</v>
      </c>
      <c r="AA27" s="106">
        <f>('Weekly per capita (2013-2016)'!BA27+'Weekly per capita (2013-2016)'!DA27+'Weekly per capita (2013-2016)'!FA27)/3</f>
        <v>0.95259286078898453</v>
      </c>
      <c r="AB27" s="106">
        <f>('Weekly per capita (2013-2016)'!B27+'Weekly per capita (2013-2016)'!BB27+'Weekly per capita (2013-2016)'!DB27)/3</f>
        <v>0.92574025568761265</v>
      </c>
      <c r="AC27" s="106">
        <f>('Weekly per capita (2013-2016)'!C27+'Weekly per capita (2013-2016)'!BC27+'Weekly per capita (2013-2016)'!DC27)/3</f>
        <v>0.92574025568761265</v>
      </c>
      <c r="AD27" s="106">
        <f>('Weekly per capita (2013-2016)'!D27+'Weekly per capita (2013-2016)'!BD27+'Weekly per capita (2013-2016)'!DD27)/3</f>
        <v>0.92574025568761265</v>
      </c>
      <c r="AE27" s="106">
        <f>('Weekly per capita (2013-2016)'!E27+'Weekly per capita (2013-2016)'!BE27+'Weekly per capita (2013-2016)'!DE27)/3</f>
        <v>0.92574025568761265</v>
      </c>
      <c r="AF27" s="106">
        <f>('Weekly per capita (2013-2016)'!F27+'Weekly per capita (2013-2016)'!BF27+'Weekly per capita (2013-2016)'!DF27)/3</f>
        <v>0.93773227645277213</v>
      </c>
      <c r="AG27" s="106">
        <f>('Weekly per capita (2013-2016)'!G27+'Weekly per capita (2013-2016)'!BG27+'Weekly per capita (2013-2016)'!DG27)/3</f>
        <v>0.93773227645277213</v>
      </c>
      <c r="AH27" s="106">
        <f>('Weekly per capita (2013-2016)'!H27+'Weekly per capita (2013-2016)'!BH27+'Weekly per capita (2013-2016)'!DH27)/3</f>
        <v>0.93773227645277213</v>
      </c>
      <c r="AI27" s="106">
        <f>('Weekly per capita (2013-2016)'!I27+'Weekly per capita (2013-2016)'!BI27+'Weekly per capita (2013-2016)'!DI27)/3</f>
        <v>0.93773227645277213</v>
      </c>
      <c r="AJ27" s="106">
        <f>('Weekly per capita (2013-2016)'!J27+'Weekly per capita (2013-2016)'!BJ27+'Weekly per capita (2013-2016)'!DJ27)/3</f>
        <v>1.0014776900193574</v>
      </c>
      <c r="AK27" s="106">
        <f>('Weekly per capita (2013-2016)'!K27+'Weekly per capita (2013-2016)'!BK27+'Weekly per capita (2013-2016)'!DK27)/3</f>
        <v>1.0014776900193574</v>
      </c>
      <c r="AL27" s="106">
        <f>('Weekly per capita (2013-2016)'!L27+'Weekly per capita (2013-2016)'!BL27+'Weekly per capita (2013-2016)'!DL27)/3</f>
        <v>1.0014776900193574</v>
      </c>
      <c r="AM27" s="106">
        <f>('Weekly per capita (2013-2016)'!M27+'Weekly per capita (2013-2016)'!BM27+'Weekly per capita (2013-2016)'!DM27)/3</f>
        <v>1.0014776900193574</v>
      </c>
      <c r="AN27" s="106">
        <f>('Weekly per capita (2013-2016)'!N27+'Weekly per capita (2013-2016)'!BN27+'Weekly per capita (2013-2016)'!DN27)/3</f>
        <v>1.0014776900193574</v>
      </c>
      <c r="AO27" s="106">
        <f>('Weekly per capita (2013-2016)'!O27+'Weekly per capita (2013-2016)'!BO27+'Weekly per capita (2013-2016)'!DO27)/3</f>
        <v>1.0004918628659103</v>
      </c>
      <c r="AP27" s="106">
        <f>('Weekly per capita (2013-2016)'!P27+'Weekly per capita (2013-2016)'!BP27+'Weekly per capita (2013-2016)'!DP27)/3</f>
        <v>1.0004918628659103</v>
      </c>
      <c r="AQ27" s="106">
        <f>('Weekly per capita (2013-2016)'!Q27+'Weekly per capita (2013-2016)'!BQ27+'Weekly per capita (2013-2016)'!DQ27)/3</f>
        <v>1.0004918628659103</v>
      </c>
      <c r="AR27" s="106">
        <f>('Weekly per capita (2013-2016)'!R27+'Weekly per capita (2013-2016)'!BR27+'Weekly per capita (2013-2016)'!DR27)/3</f>
        <v>1.0004918628659103</v>
      </c>
      <c r="AS27" s="106">
        <f>('Weekly per capita (2013-2016)'!S27+'Weekly per capita (2013-2016)'!BS27+'Weekly per capita (2013-2016)'!DS27)/3</f>
        <v>0.98979048815768655</v>
      </c>
      <c r="AT27" s="106">
        <f>('Weekly per capita (2013-2016)'!T27+'Weekly per capita (2013-2016)'!BT27+'Weekly per capita (2013-2016)'!DT27)/3</f>
        <v>0.98979048815768655</v>
      </c>
      <c r="AU27" s="106">
        <f>('Weekly per capita (2013-2016)'!U27+'Weekly per capita (2013-2016)'!BU27+'Weekly per capita (2013-2016)'!DU27)/3</f>
        <v>0.98979048815768655</v>
      </c>
      <c r="AV27" s="106">
        <f>('Weekly per capita (2013-2016)'!V27+'Weekly per capita (2013-2016)'!BV27+'Weekly per capita (2013-2016)'!DV27)/3</f>
        <v>0.98979048815768655</v>
      </c>
      <c r="AW27" s="106">
        <f>('Weekly per capita (2013-2016)'!W27+'Weekly per capita (2013-2016)'!BW27+'Weekly per capita (2013-2016)'!DW27)/3</f>
        <v>0.91972961576534773</v>
      </c>
      <c r="AX27" s="106">
        <f>('Weekly per capita (2013-2016)'!X27+'Weekly per capita (2013-2016)'!BX27+'Weekly per capita (2013-2016)'!DX27)/3</f>
        <v>0.91972961576534773</v>
      </c>
      <c r="AY27" s="106">
        <f>('Weekly per capita (2013-2016)'!Y27+'Weekly per capita (2013-2016)'!BY27+'Weekly per capita (2013-2016)'!DY27)/3</f>
        <v>0.91972961576534773</v>
      </c>
      <c r="AZ27" s="106">
        <f>('Weekly per capita (2013-2016)'!Z27+'Weekly per capita (2013-2016)'!BZ27+'Weekly per capita (2013-2016)'!DZ27)/3</f>
        <v>0.91972961576534773</v>
      </c>
      <c r="BA27" s="106">
        <f>('Weekly per capita (2013-2016)'!AA27+'Weekly per capita (2013-2016)'!CA27+'Weekly per capita (2013-2016)'!EA27)/3</f>
        <v>0.91972961576534773</v>
      </c>
    </row>
    <row r="28" spans="1:53" x14ac:dyDescent="0.25">
      <c r="A28" s="71" t="s">
        <v>23</v>
      </c>
      <c r="B28" s="106">
        <f>('Weekly per capita (2013-2016)'!AB28+'Weekly per capita (2013-2016)'!CB28+'Weekly per capita (2013-2016)'!EB28)/3</f>
        <v>0.86944542282134973</v>
      </c>
      <c r="C28" s="106">
        <f>('Weekly per capita (2013-2016)'!AC28+'Weekly per capita (2013-2016)'!CC28+'Weekly per capita (2013-2016)'!EC28)/3</f>
        <v>0.86944542282134973</v>
      </c>
      <c r="D28" s="106">
        <f>('Weekly per capita (2013-2016)'!AD28+'Weekly per capita (2013-2016)'!CD28+'Weekly per capita (2013-2016)'!ED28)/3</f>
        <v>0.86944542282134973</v>
      </c>
      <c r="E28" s="106">
        <f>('Weekly per capita (2013-2016)'!AE28+'Weekly per capita (2013-2016)'!CE28+'Weekly per capita (2013-2016)'!EE28)/3</f>
        <v>0.86944542282134973</v>
      </c>
      <c r="F28" s="106">
        <f>('Weekly per capita (2013-2016)'!AF28+'Weekly per capita (2013-2016)'!CF28+'Weekly per capita (2013-2016)'!EF28)/3</f>
        <v>0.92809622240783129</v>
      </c>
      <c r="G28" s="106">
        <f>('Weekly per capita (2013-2016)'!AG28+'Weekly per capita (2013-2016)'!CG28+'Weekly per capita (2013-2016)'!EG28)/3</f>
        <v>0.92809622240783129</v>
      </c>
      <c r="H28" s="106">
        <f>('Weekly per capita (2013-2016)'!AH28+'Weekly per capita (2013-2016)'!CH28+'Weekly per capita (2013-2016)'!EH28)/3</f>
        <v>0.92809622240783129</v>
      </c>
      <c r="I28" s="106">
        <f>('Weekly per capita (2013-2016)'!AI28+'Weekly per capita (2013-2016)'!CI28+'Weekly per capita (2013-2016)'!EI28)/3</f>
        <v>0.92809622240783129</v>
      </c>
      <c r="J28" s="106">
        <f>('Weekly per capita (2013-2016)'!AJ28+'Weekly per capita (2013-2016)'!CJ28+'Weekly per capita (2013-2016)'!EJ28)/3</f>
        <v>0.81691945671186594</v>
      </c>
      <c r="K28" s="106">
        <f>('Weekly per capita (2013-2016)'!AK28+'Weekly per capita (2013-2016)'!CK28+'Weekly per capita (2013-2016)'!EK28)/3</f>
        <v>0.81691945671186594</v>
      </c>
      <c r="L28" s="106">
        <f>('Weekly per capita (2013-2016)'!AL28+'Weekly per capita (2013-2016)'!CL28+'Weekly per capita (2013-2016)'!EL28)/3</f>
        <v>0.81691945671186594</v>
      </c>
      <c r="M28" s="106">
        <f>('Weekly per capita (2013-2016)'!AM28+'Weekly per capita (2013-2016)'!CM28+'Weekly per capita (2013-2016)'!EM28)/3</f>
        <v>0.81691945671186594</v>
      </c>
      <c r="N28" s="106">
        <f>('Weekly per capita (2013-2016)'!AN28+'Weekly per capita (2013-2016)'!CN28+'Weekly per capita (2013-2016)'!EN28)/3</f>
        <v>0.81691945671186594</v>
      </c>
      <c r="O28" s="106">
        <f>('Weekly per capita (2013-2016)'!AO28+'Weekly per capita (2013-2016)'!CO28+'Weekly per capita (2013-2016)'!EO28)/3</f>
        <v>0.84978068438558596</v>
      </c>
      <c r="P28" s="106">
        <f>('Weekly per capita (2013-2016)'!AP28+'Weekly per capita (2013-2016)'!CP28+'Weekly per capita (2013-2016)'!EP28)/3</f>
        <v>0.84978068438558596</v>
      </c>
      <c r="Q28" s="106">
        <f>('Weekly per capita (2013-2016)'!AQ28+'Weekly per capita (2013-2016)'!CQ28+'Weekly per capita (2013-2016)'!EQ28)/3</f>
        <v>0.84978068438558596</v>
      </c>
      <c r="R28" s="106">
        <f>('Weekly per capita (2013-2016)'!AR28+'Weekly per capita (2013-2016)'!CR28+'Weekly per capita (2013-2016)'!ER28)/3</f>
        <v>0.84978068438558596</v>
      </c>
      <c r="S28" s="106">
        <f>('Weekly per capita (2013-2016)'!AS28+'Weekly per capita (2013-2016)'!CS28+'Weekly per capita (2013-2016)'!ES28)/3</f>
        <v>0.82056906866687596</v>
      </c>
      <c r="T28" s="106">
        <f>('Weekly per capita (2013-2016)'!AT28+'Weekly per capita (2013-2016)'!CT28+'Weekly per capita (2013-2016)'!ET28)/3</f>
        <v>0.82056906866687596</v>
      </c>
      <c r="U28" s="106">
        <f>('Weekly per capita (2013-2016)'!AU28+'Weekly per capita (2013-2016)'!CU28+'Weekly per capita (2013-2016)'!EU28)/3</f>
        <v>0.82056906866687596</v>
      </c>
      <c r="V28" s="106">
        <f>('Weekly per capita (2013-2016)'!AV28+'Weekly per capita (2013-2016)'!CV28+'Weekly per capita (2013-2016)'!EV28)/3</f>
        <v>0.82056906866687596</v>
      </c>
      <c r="W28" s="106">
        <f>('Weekly per capita (2013-2016)'!AW28+'Weekly per capita (2013-2016)'!CW28+'Weekly per capita (2013-2016)'!EW28)/3</f>
        <v>0.86270837832805158</v>
      </c>
      <c r="X28" s="106">
        <f>('Weekly per capita (2013-2016)'!AX28+'Weekly per capita (2013-2016)'!CX28+'Weekly per capita (2013-2016)'!EX28)/3</f>
        <v>0.86270837832805158</v>
      </c>
      <c r="Y28" s="106">
        <f>('Weekly per capita (2013-2016)'!AY28+'Weekly per capita (2013-2016)'!CY28+'Weekly per capita (2013-2016)'!EY28)/3</f>
        <v>0.86270837832805158</v>
      </c>
      <c r="Z28" s="106">
        <f>('Weekly per capita (2013-2016)'!AZ28+'Weekly per capita (2013-2016)'!CZ28+'Weekly per capita (2013-2016)'!EZ28)/3</f>
        <v>0.86270837832805158</v>
      </c>
      <c r="AA28" s="106">
        <f>('Weekly per capita (2013-2016)'!BA28+'Weekly per capita (2013-2016)'!DA28+'Weekly per capita (2013-2016)'!FA28)/3</f>
        <v>0.86270837832805158</v>
      </c>
      <c r="AB28" s="106">
        <f>('Weekly per capita (2013-2016)'!B28+'Weekly per capita (2013-2016)'!BB28+'Weekly per capita (2013-2016)'!DB28)/3</f>
        <v>0.85487662157834021</v>
      </c>
      <c r="AC28" s="106">
        <f>('Weekly per capita (2013-2016)'!C28+'Weekly per capita (2013-2016)'!BC28+'Weekly per capita (2013-2016)'!DC28)/3</f>
        <v>0.85487662157834021</v>
      </c>
      <c r="AD28" s="106">
        <f>('Weekly per capita (2013-2016)'!D28+'Weekly per capita (2013-2016)'!BD28+'Weekly per capita (2013-2016)'!DD28)/3</f>
        <v>0.85487662157834021</v>
      </c>
      <c r="AE28" s="106">
        <f>('Weekly per capita (2013-2016)'!E28+'Weekly per capita (2013-2016)'!BE28+'Weekly per capita (2013-2016)'!DE28)/3</f>
        <v>0.85487662157834021</v>
      </c>
      <c r="AF28" s="106">
        <f>('Weekly per capita (2013-2016)'!F28+'Weekly per capita (2013-2016)'!BF28+'Weekly per capita (2013-2016)'!DF28)/3</f>
        <v>0.85160549605917313</v>
      </c>
      <c r="AG28" s="106">
        <f>('Weekly per capita (2013-2016)'!G28+'Weekly per capita (2013-2016)'!BG28+'Weekly per capita (2013-2016)'!DG28)/3</f>
        <v>0.85160549605917313</v>
      </c>
      <c r="AH28" s="106">
        <f>('Weekly per capita (2013-2016)'!H28+'Weekly per capita (2013-2016)'!BH28+'Weekly per capita (2013-2016)'!DH28)/3</f>
        <v>0.85160549605917313</v>
      </c>
      <c r="AI28" s="106">
        <f>('Weekly per capita (2013-2016)'!I28+'Weekly per capita (2013-2016)'!BI28+'Weekly per capita (2013-2016)'!DI28)/3</f>
        <v>0.85160549605917313</v>
      </c>
      <c r="AJ28" s="106">
        <f>('Weekly per capita (2013-2016)'!J28+'Weekly per capita (2013-2016)'!BJ28+'Weekly per capita (2013-2016)'!DJ28)/3</f>
        <v>0.91509946929507446</v>
      </c>
      <c r="AK28" s="106">
        <f>('Weekly per capita (2013-2016)'!K28+'Weekly per capita (2013-2016)'!BK28+'Weekly per capita (2013-2016)'!DK28)/3</f>
        <v>0.91509946929507446</v>
      </c>
      <c r="AL28" s="106">
        <f>('Weekly per capita (2013-2016)'!L28+'Weekly per capita (2013-2016)'!BL28+'Weekly per capita (2013-2016)'!DL28)/3</f>
        <v>0.91509946929507446</v>
      </c>
      <c r="AM28" s="106">
        <f>('Weekly per capita (2013-2016)'!M28+'Weekly per capita (2013-2016)'!BM28+'Weekly per capita (2013-2016)'!DM28)/3</f>
        <v>0.91509946929507446</v>
      </c>
      <c r="AN28" s="106">
        <f>('Weekly per capita (2013-2016)'!N28+'Weekly per capita (2013-2016)'!BN28+'Weekly per capita (2013-2016)'!DN28)/3</f>
        <v>0.91509946929507446</v>
      </c>
      <c r="AO28" s="106">
        <f>('Weekly per capita (2013-2016)'!O28+'Weekly per capita (2013-2016)'!BO28+'Weekly per capita (2013-2016)'!DO28)/3</f>
        <v>0.91222932424749026</v>
      </c>
      <c r="AP28" s="106">
        <f>('Weekly per capita (2013-2016)'!P28+'Weekly per capita (2013-2016)'!BP28+'Weekly per capita (2013-2016)'!DP28)/3</f>
        <v>0.91222932424749026</v>
      </c>
      <c r="AQ28" s="106">
        <f>('Weekly per capita (2013-2016)'!Q28+'Weekly per capita (2013-2016)'!BQ28+'Weekly per capita (2013-2016)'!DQ28)/3</f>
        <v>0.91222932424749026</v>
      </c>
      <c r="AR28" s="106">
        <f>('Weekly per capita (2013-2016)'!R28+'Weekly per capita (2013-2016)'!BR28+'Weekly per capita (2013-2016)'!DR28)/3</f>
        <v>0.91222932424749026</v>
      </c>
      <c r="AS28" s="106">
        <f>('Weekly per capita (2013-2016)'!S28+'Weekly per capita (2013-2016)'!BS28+'Weekly per capita (2013-2016)'!DS28)/3</f>
        <v>0.90313311433724053</v>
      </c>
      <c r="AT28" s="106">
        <f>('Weekly per capita (2013-2016)'!T28+'Weekly per capita (2013-2016)'!BT28+'Weekly per capita (2013-2016)'!DT28)/3</f>
        <v>0.90313311433724053</v>
      </c>
      <c r="AU28" s="106">
        <f>('Weekly per capita (2013-2016)'!U28+'Weekly per capita (2013-2016)'!BU28+'Weekly per capita (2013-2016)'!DU28)/3</f>
        <v>0.90313311433724053</v>
      </c>
      <c r="AV28" s="106">
        <f>('Weekly per capita (2013-2016)'!V28+'Weekly per capita (2013-2016)'!BV28+'Weekly per capita (2013-2016)'!DV28)/3</f>
        <v>0.90313311433724053</v>
      </c>
      <c r="AW28" s="106">
        <f>('Weekly per capita (2013-2016)'!W28+'Weekly per capita (2013-2016)'!BW28+'Weekly per capita (2013-2016)'!DW28)/3</f>
        <v>0.82760267469695581</v>
      </c>
      <c r="AX28" s="106">
        <f>('Weekly per capita (2013-2016)'!X28+'Weekly per capita (2013-2016)'!BX28+'Weekly per capita (2013-2016)'!DX28)/3</f>
        <v>0.82760267469695581</v>
      </c>
      <c r="AY28" s="106">
        <f>('Weekly per capita (2013-2016)'!Y28+'Weekly per capita (2013-2016)'!BY28+'Weekly per capita (2013-2016)'!DY28)/3</f>
        <v>0.82760267469695581</v>
      </c>
      <c r="AZ28" s="106">
        <f>('Weekly per capita (2013-2016)'!Z28+'Weekly per capita (2013-2016)'!BZ28+'Weekly per capita (2013-2016)'!DZ28)/3</f>
        <v>0.82760267469695581</v>
      </c>
      <c r="BA28" s="106">
        <f>('Weekly per capita (2013-2016)'!AA28+'Weekly per capita (2013-2016)'!CA28+'Weekly per capita (2013-2016)'!EA28)/3</f>
        <v>0.82760267469695581</v>
      </c>
    </row>
  </sheetData>
  <mergeCells count="2">
    <mergeCell ref="A1:BA1"/>
    <mergeCell ref="A2:BA2"/>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66</vt:i4>
      </vt:variant>
    </vt:vector>
  </HeadingPairs>
  <TitlesOfParts>
    <vt:vector size="66" baseType="lpstr">
      <vt:lpstr>Population Projection - IBGE</vt:lpstr>
      <vt:lpstr>TPUs</vt:lpstr>
      <vt:lpstr>Urban Pop. Evolution by TPU</vt:lpstr>
      <vt:lpstr>Proj.TPU contribution urban pop</vt:lpstr>
      <vt:lpstr>Population projection by TPU</vt:lpstr>
      <vt:lpstr>ARs Urban Pop.</vt:lpstr>
      <vt:lpstr>ARs urban population evolution</vt:lpstr>
      <vt:lpstr>TPU I ARs urban projections</vt:lpstr>
      <vt:lpstr>TPU II ARs urban projections</vt:lpstr>
      <vt:lpstr>TPU III ARs urban projections</vt:lpstr>
      <vt:lpstr>TPU IV ARs urban projections</vt:lpstr>
      <vt:lpstr>TPU V ARs urban projections</vt:lpstr>
      <vt:lpstr>TPU VI ARs urban projections</vt:lpstr>
      <vt:lpstr>Proj urb RAs da UPT VII - Sul</vt:lpstr>
      <vt:lpstr>Urb proj of all 25 ARs </vt:lpstr>
      <vt:lpstr>2018</vt:lpstr>
      <vt:lpstr>2019</vt:lpstr>
      <vt:lpstr>2020</vt:lpstr>
      <vt:lpstr>2021</vt:lpstr>
      <vt:lpstr>2022</vt:lpstr>
      <vt:lpstr>2023</vt:lpstr>
      <vt:lpstr>2024</vt:lpstr>
      <vt:lpstr>2025</vt:lpstr>
      <vt:lpstr>2026</vt:lpstr>
      <vt:lpstr>2027</vt:lpstr>
      <vt:lpstr>2028</vt:lpstr>
      <vt:lpstr>2029</vt:lpstr>
      <vt:lpstr>2030</vt:lpstr>
      <vt:lpstr>2031</vt:lpstr>
      <vt:lpstr>2032</vt:lpstr>
      <vt:lpstr>2033</vt:lpstr>
      <vt:lpstr>2034</vt:lpstr>
      <vt:lpstr>2035</vt:lpstr>
      <vt:lpstr>2036</vt:lpstr>
      <vt:lpstr>2037</vt:lpstr>
      <vt:lpstr>2038</vt:lpstr>
      <vt:lpstr>2039</vt:lpstr>
      <vt:lpstr>2040</vt:lpstr>
      <vt:lpstr>2041</vt:lpstr>
      <vt:lpstr>2042</vt:lpstr>
      <vt:lpstr>2043</vt:lpstr>
      <vt:lpstr>2044</vt:lpstr>
      <vt:lpstr>2045</vt:lpstr>
      <vt:lpstr>2046</vt:lpstr>
      <vt:lpstr>2047</vt:lpstr>
      <vt:lpstr>2048</vt:lpstr>
      <vt:lpstr>2049</vt:lpstr>
      <vt:lpstr>2050</vt:lpstr>
      <vt:lpstr>2051</vt:lpstr>
      <vt:lpstr>2052</vt:lpstr>
      <vt:lpstr>2053</vt:lpstr>
      <vt:lpstr>2054</vt:lpstr>
      <vt:lpstr>2055</vt:lpstr>
      <vt:lpstr>2056</vt:lpstr>
      <vt:lpstr>2057</vt:lpstr>
      <vt:lpstr>2058</vt:lpstr>
      <vt:lpstr>2059</vt:lpstr>
      <vt:lpstr>2060</vt:lpstr>
      <vt:lpstr>Pop Proj (2020-2060) - 2 Syst</vt:lpstr>
      <vt:lpstr>TPU Pop 2012, 2014, 2016, 2017</vt:lpstr>
      <vt:lpstr>AR Pop 2012, 2014, 2016, 2017</vt:lpstr>
      <vt:lpstr>ARs Exclusion 2012, 14, 16, 17</vt:lpstr>
      <vt:lpstr>Monthly per capita (2013-2016)</vt:lpstr>
      <vt:lpstr>Weekly per capita (2013-2016)</vt:lpstr>
      <vt:lpstr>Average per cap. per serv. area</vt:lpstr>
      <vt:lpstr>Average per cap. (2013-2016)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Andressa Giacomazzo</dc:creator>
  <cp:lastModifiedBy>Bruna Araújo</cp:lastModifiedBy>
  <dcterms:created xsi:type="dcterms:W3CDTF">2019-09-17T20:29:00Z</dcterms:created>
  <dcterms:modified xsi:type="dcterms:W3CDTF">2023-07-20T20:33:48Z</dcterms:modified>
</cp:coreProperties>
</file>